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'库存（子SKU）'!$A$4:$AW$2744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<sst xmlns="http://schemas.openxmlformats.org/spreadsheetml/2006/main" count="2486">
  <si>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</si>
  <si>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</si>
  <si>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</si>
  <si>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</si>
  <si>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</si>
  <si>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</si>
  <si>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</si>
  <si>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</si>
  <si>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</si>
  <si>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</si>
  <si>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</si>
  <si>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</si>
  <si>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</si>
  <si>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</si>
  <si>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</si>
  <si>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</si>
  <si>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</si>
  <si>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</si>
  <si>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</si>
  <si>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</si>
  <si>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</si>
  <si>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</si>
  <si>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</si>
  <si>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</si>
  <si>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</si>
  <si>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</si>
  <si>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</si>
  <si>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</si>
  <si>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</si>
  <si>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</si>
  <si>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</si>
  <si>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</si>
  <si>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</si>
  <si>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</si>
  <si>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</si>
  <si>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</si>
  <si>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</si>
  <si>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</si>
  <si>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</si>
  <si>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</si>
  <si>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</si>
  <si>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</si>
  <si>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</si>
  <si>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</si>
  <si>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</si>
  <si>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</si>
  <si>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</si>
  <si>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</si>
  <si>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</si>
  <si>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</si>
  <si>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</si>
  <si>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</si>
  <si>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BS-1704-K0-M</t>
  </si>
  <si>
    <t>BS-1704-K0-S</t>
  </si>
  <si>
    <t>BS-1704-K0-XS</t>
  </si>
  <si>
    <t>BS-BN-1501-BO-2XL</t>
  </si>
  <si>
    <t>BS-BN-1501-BO-3XL</t>
  </si>
  <si>
    <t>BS-BN-1501-BO-4XL</t>
  </si>
  <si>
    <t>BS-BN-1501-BO-L</t>
  </si>
  <si>
    <t>BS-BN-1501-BO-XL</t>
  </si>
  <si>
    <t>BS-BN-1501-GR-2XL</t>
  </si>
  <si>
    <t>BS-BN-1501-GR-3XL</t>
  </si>
  <si>
    <t>BS-BN-1501-GR-4XL</t>
  </si>
  <si>
    <t>BS-BN-1501-GR-L</t>
  </si>
  <si>
    <t>BS-BN-1501-GR-XL</t>
  </si>
  <si>
    <t>BS-BN-1501-KO-2XL</t>
  </si>
  <si>
    <t>BS-BN-1501-KO-3XL</t>
  </si>
  <si>
    <t>BS-BN-1501-KO-4XL</t>
  </si>
  <si>
    <t>BS-BN-1501-KO-L</t>
  </si>
  <si>
    <t>BS-BN-1501-KO-XL</t>
  </si>
  <si>
    <t>BS-BN-1501-RO-2XL</t>
  </si>
  <si>
    <t>BS-BN-1501-RO-3XL</t>
  </si>
  <si>
    <t>BS-BN-1501-RO-4XL</t>
  </si>
  <si>
    <t>BS-BN-1501-RO-L</t>
  </si>
  <si>
    <t>BS-BN-1501-RO-XL</t>
  </si>
  <si>
    <t>BS-BN-1501-WO-2XL</t>
  </si>
  <si>
    <t>BS-BN-1501-WO-3XL</t>
  </si>
  <si>
    <t>BS-BN-1501-WO-4XL</t>
  </si>
  <si>
    <t>BS-BN-1501-WO-L</t>
  </si>
  <si>
    <t>BS-BN-1501-WO-XL</t>
  </si>
  <si>
    <t>BS-BN-1503-BO-L</t>
  </si>
  <si>
    <t>BS-BN-1503-BO-M</t>
  </si>
  <si>
    <t>BS-BN-1503-BO-S</t>
  </si>
  <si>
    <t>BS-BN-1503-GR-3XL</t>
  </si>
  <si>
    <t>BS-BN-1503-GR-M</t>
  </si>
  <si>
    <t>BS-BN-1503-GR-S</t>
  </si>
  <si>
    <t>BS-BN-1503-KO-2XL</t>
  </si>
  <si>
    <t>BS-BN-1503-KO-L</t>
  </si>
  <si>
    <t>BS-BN-1503-WO-L</t>
  </si>
  <si>
    <t>BS-BN-1503-WO-M</t>
  </si>
  <si>
    <t>BS-BN1001-BO-M</t>
  </si>
  <si>
    <t>BS-BN1001-GR-M</t>
  </si>
  <si>
    <t>BS-HB2112-WO-L</t>
  </si>
  <si>
    <t>BS-HB2112-WO-S</t>
  </si>
  <si>
    <t>BS-HB2112-WO-XL</t>
  </si>
  <si>
    <t>BS-HB3300-KO-S</t>
  </si>
  <si>
    <t>BS-HB3300-PI-S</t>
  </si>
  <si>
    <t>BS-HB3300-WO-S</t>
  </si>
  <si>
    <t>BS-HB3555-KO-L</t>
  </si>
  <si>
    <t>BS-HB3555-KO-M</t>
  </si>
  <si>
    <t>BS-HB3555-PI-L</t>
  </si>
  <si>
    <t>BS-HB3555-PI-M</t>
  </si>
  <si>
    <t>BS-HB3555-PI-S</t>
  </si>
  <si>
    <t>BS-HB4032-BO-L</t>
  </si>
  <si>
    <t>BS-HB4032-BO-XL</t>
  </si>
  <si>
    <t>BS-HB4032-BO-XXL</t>
  </si>
  <si>
    <t>BS-HB4032-R1-L</t>
  </si>
  <si>
    <t>BS-HB4032-R1-M</t>
  </si>
  <si>
    <t>BS-HB4032-R1-S</t>
  </si>
  <si>
    <t>BS-HB4032-R1-XL</t>
  </si>
  <si>
    <t>BS-HB4032-R1-XXL</t>
  </si>
  <si>
    <t>BS-HB4032-RO-L</t>
  </si>
  <si>
    <t>BS-HB4032-RO-M</t>
  </si>
  <si>
    <t>BS-HB4032-RO-S</t>
  </si>
  <si>
    <t>BS-HB4032-RO-XL</t>
  </si>
  <si>
    <t>BS-HB4032-RO-XXL</t>
  </si>
  <si>
    <t>BS-HB5308-BO-L</t>
  </si>
  <si>
    <t>BS-HB6008-KO-M</t>
  </si>
  <si>
    <t>BS-HB6008-KO-S</t>
  </si>
  <si>
    <t>BS-HB8143-BO-L</t>
  </si>
  <si>
    <t>BS-HB8143-KO-M</t>
  </si>
  <si>
    <t>BS-HB8143-KO-S</t>
  </si>
  <si>
    <t>BS-MY-1503-K0-2XL</t>
  </si>
  <si>
    <t>BS-MY-1503-K0-3XL</t>
  </si>
  <si>
    <t>BS-MY-1503-K0-L</t>
  </si>
  <si>
    <t>BS-MY-1503-K0-M</t>
  </si>
  <si>
    <t>BS-MY-1503-K0-XL</t>
  </si>
  <si>
    <t>BS-MY-1503-W0-2XL</t>
  </si>
  <si>
    <t>BS-MY-1503-W0-3XL</t>
  </si>
  <si>
    <t>BS-MY-1503-W0-L</t>
  </si>
  <si>
    <t>BS-MY-1503-W0-M</t>
  </si>
  <si>
    <t>BS-MY-1503-W0-XL</t>
  </si>
  <si>
    <t>BS-MY111-B0-L</t>
  </si>
  <si>
    <t>BS-MY111-B0-M</t>
  </si>
  <si>
    <t>BS-MY111-B0-S</t>
  </si>
  <si>
    <t>BS-MY111-B0-XL</t>
  </si>
  <si>
    <t>BS-MY111-K0-M</t>
  </si>
  <si>
    <t>BS-MYQZ1709-K0-M</t>
  </si>
  <si>
    <t>BS-PW-YH115-M3-M</t>
  </si>
  <si>
    <t>BS-PW-YH115-M3-S</t>
  </si>
  <si>
    <t>BS-PW2025-K0-2XL</t>
  </si>
  <si>
    <t>BS-PW2025-K0-3XL</t>
  </si>
  <si>
    <t>BS-PW2025-K0-4XL</t>
  </si>
  <si>
    <t>BS-PW2025-K0-5XL</t>
  </si>
  <si>
    <t>BS-PW2025-K0-L</t>
  </si>
  <si>
    <t>BS-PW2025-K0-M</t>
  </si>
  <si>
    <t>BS-PW2025-K0-XL</t>
  </si>
  <si>
    <t>BS-PW331-GE-L</t>
  </si>
  <si>
    <t>BS-PW331-GE-M</t>
  </si>
  <si>
    <t>BS-PW331-GE-S</t>
  </si>
  <si>
    <t>BS-PW331-M1-2L</t>
  </si>
  <si>
    <t>BS-PW331-M1-L</t>
  </si>
  <si>
    <t>BS-PW331-M1-M</t>
  </si>
  <si>
    <t>BS-PW331-M1-S</t>
  </si>
  <si>
    <t>BS-PW331-M2-3L</t>
  </si>
  <si>
    <t>BS-PW331-M2-M</t>
  </si>
  <si>
    <t>BS-PW331-M2-S</t>
  </si>
  <si>
    <t>BS-PW331-M3-3L</t>
  </si>
  <si>
    <t>BS-PW331-M3-M</t>
  </si>
  <si>
    <t>BS-PW331-M3-S</t>
  </si>
  <si>
    <t>BS-TW410-K0-L</t>
  </si>
  <si>
    <t>BS-TW410-K0-M</t>
  </si>
  <si>
    <t>BS-TW410-K0-S</t>
  </si>
  <si>
    <t>BS-TW410-K0-XL</t>
  </si>
  <si>
    <t>BS-WH0028-W0-L</t>
  </si>
  <si>
    <t>BS-WH0028-W0-M</t>
  </si>
  <si>
    <t>BS-WH0028-W0-S</t>
  </si>
  <si>
    <t>BS-WH0028-W0-XL</t>
  </si>
  <si>
    <t>BS-WH16032-B0-L</t>
  </si>
  <si>
    <t>BS-WH16032-B0-M</t>
  </si>
  <si>
    <t>BS-WH16032-B0-S</t>
  </si>
  <si>
    <t>BS-WH16032-B0-XL</t>
  </si>
  <si>
    <t>BS-WH16032-K0-L</t>
  </si>
  <si>
    <t>BS-WH16032-K0-M</t>
  </si>
  <si>
    <t>BS-WH16032-K0-S</t>
  </si>
  <si>
    <t>BS-WH16032-K0-XL</t>
  </si>
  <si>
    <t>BS-WH16032-P0-L</t>
  </si>
  <si>
    <t>BS-WH16032-P0-M</t>
  </si>
  <si>
    <t>BS-WH16032-P0-S</t>
  </si>
  <si>
    <t>BS-WH16032-P0-XL</t>
  </si>
  <si>
    <t>BS-WH16032-R0-L</t>
  </si>
  <si>
    <t>BS-WH16032-R0-M</t>
  </si>
  <si>
    <t>BS-WH16032-R0-S</t>
  </si>
  <si>
    <t>BS-WH16032-R0-XL</t>
  </si>
  <si>
    <t>BS-WH16032-ZL-L</t>
  </si>
  <si>
    <t>BS-WH16032-ZL-M</t>
  </si>
  <si>
    <t>BS-WH16032-ZL-S</t>
  </si>
  <si>
    <t>BS-WH16032-ZL-XL</t>
  </si>
  <si>
    <t>BS-WH17008-G0-L</t>
  </si>
  <si>
    <t>BS-WH17008-G0-M</t>
  </si>
  <si>
    <t>BS-WH17008-G0-S</t>
  </si>
  <si>
    <t>BS-WH17008-K0-L</t>
  </si>
  <si>
    <t>BS-WH17008-K0-M</t>
  </si>
  <si>
    <t>BS-WH17008-K0-XL</t>
  </si>
  <si>
    <t>BS-WH17011-B0-S</t>
  </si>
  <si>
    <t>BS-WH17011-R0-M</t>
  </si>
  <si>
    <t>BS-WH17015-B0-L</t>
  </si>
  <si>
    <t>BS-WH17015-B0-M</t>
  </si>
  <si>
    <t>BS-WH17015-B0-XL</t>
  </si>
  <si>
    <t>BS-WH17015-B0-XXL</t>
  </si>
  <si>
    <t>BS-WH17015-B0-XXXL</t>
  </si>
  <si>
    <t>BS-WH17015-C0-L</t>
  </si>
  <si>
    <t>BS-WH17015-C0-M</t>
  </si>
  <si>
    <t>BS-WH17015-C0-XL</t>
  </si>
  <si>
    <t>BS-WH17015-C0-XXL</t>
  </si>
  <si>
    <t>BS-WH17015-C0-XXXL</t>
  </si>
  <si>
    <t>BS-WH17015-K0-L</t>
  </si>
  <si>
    <t>BS-WH17015-K0-M</t>
  </si>
  <si>
    <t>BS-WH17015-K0-XL</t>
  </si>
  <si>
    <t>BS-WH17015-K0-XXL</t>
  </si>
  <si>
    <t>BS-WH17015-K0-XXXL</t>
  </si>
  <si>
    <t>BS-WH17015-P0-L</t>
  </si>
  <si>
    <t>BS-WH17015-P0-M</t>
  </si>
  <si>
    <t>BS-WH17015-P0-XL</t>
  </si>
  <si>
    <t>BS-WH17015-P0-XXL</t>
  </si>
  <si>
    <t>BS-WH17015-P0-XXXL</t>
  </si>
  <si>
    <t>BS-WH17015-SZ-L</t>
  </si>
  <si>
    <t>BS-WH17015-SZ-M</t>
  </si>
  <si>
    <t>BS-WH17015-SZ-XL</t>
  </si>
  <si>
    <t>BS-WH17015-SZ-XXL</t>
  </si>
  <si>
    <t>BS-WH17015-SZ-XXXL</t>
  </si>
  <si>
    <t>BS-WH17015-ZL-L</t>
  </si>
  <si>
    <t>BS-WH17015-ZL-M</t>
  </si>
  <si>
    <t>BS-WH17015-ZL-XL</t>
  </si>
  <si>
    <t>BS-WH17015-ZL-XXL</t>
  </si>
  <si>
    <t>BS-WH17015-ZL-XXXL</t>
  </si>
  <si>
    <t>BS-WH17017-B0-L</t>
  </si>
  <si>
    <t>BS-WH17017-B0-M</t>
  </si>
  <si>
    <t>BS-WH17017-B0-S</t>
  </si>
  <si>
    <t>BS-WH17017-B0-XL</t>
  </si>
  <si>
    <t>BS-WH17017-B0-XXL</t>
  </si>
  <si>
    <t>BS-WH17017-B0-XXXL</t>
  </si>
  <si>
    <t>BS-WH17017-G0-L</t>
  </si>
  <si>
    <t>BS-WH17017-G0-M</t>
  </si>
  <si>
    <t>BS-WH17017-G0-S</t>
  </si>
  <si>
    <t>BS-WH17017-G0-XL</t>
  </si>
  <si>
    <t>BS-WH17017-G0-XXL</t>
  </si>
  <si>
    <t>BS-WH17017-G0-XXXL</t>
  </si>
  <si>
    <t>BS-WH17017-K0-L</t>
  </si>
  <si>
    <t>BS-WH17017-K0-M</t>
  </si>
  <si>
    <t>BS-WH17017-K0-S</t>
  </si>
  <si>
    <t>BS-WH17017-K0-XL</t>
  </si>
  <si>
    <t>BS-WH17017-K0-XXL</t>
  </si>
  <si>
    <t>BS-WH17017-K0-XXXL</t>
  </si>
  <si>
    <t>BS-WH1731-K0-L</t>
  </si>
  <si>
    <t>BS-WH1731-K0-M</t>
  </si>
  <si>
    <t>BS-WH1731-K0-S</t>
  </si>
  <si>
    <t>BS-WH1731-K0-XL</t>
  </si>
  <si>
    <t>BS-WH1731-K0-XXL</t>
  </si>
  <si>
    <t>BS-WH1731-P0-L</t>
  </si>
  <si>
    <t>BS-WH1731-P0-M</t>
  </si>
  <si>
    <t>BS-WH1731-P0-S</t>
  </si>
  <si>
    <t>BS-WH1731-P0-XL</t>
  </si>
  <si>
    <t>BS-WH1731-P0-XXL</t>
  </si>
  <si>
    <t>BS-WH1731-R0-L</t>
  </si>
  <si>
    <t>BS-WH1731-R0-M</t>
  </si>
  <si>
    <t>BS-WH1731-R0-S</t>
  </si>
  <si>
    <t>BS-WH1731-R0-XL</t>
  </si>
  <si>
    <t>BS-WH1731-R0-XXL</t>
  </si>
  <si>
    <t>BS-WH4700-B0-S</t>
  </si>
  <si>
    <t>BS-WH4700-C0-M</t>
  </si>
  <si>
    <t>BS-WH4700-K0-M</t>
  </si>
  <si>
    <t>BS-WH4700-K0-S</t>
  </si>
  <si>
    <t>BS-WH81677-B0-L</t>
  </si>
  <si>
    <t>BS-WH81677-B0-M</t>
  </si>
  <si>
    <t>BS-WH81677-B0-XL</t>
  </si>
  <si>
    <t>BS-WH81677-B0-XXL</t>
  </si>
  <si>
    <t>BS-WH81677-Y0-L</t>
  </si>
  <si>
    <t>BS-WH81677-Y0-M</t>
  </si>
  <si>
    <t>BS-WH81677-Y0-XL</t>
  </si>
  <si>
    <t>BS-WH81677-Y0-XXL</t>
  </si>
  <si>
    <t>BS-WHBH1704-K0-2XL</t>
  </si>
  <si>
    <t>BS-WHBH1704-K0-3XL</t>
  </si>
  <si>
    <t>BS-WHBH1704-K0-L</t>
  </si>
  <si>
    <t>BS-WHBH1704-K0-M</t>
  </si>
  <si>
    <t>BS-WHBH1704-K0-S</t>
  </si>
  <si>
    <t>BS-WHBH1704-K0-XL</t>
  </si>
  <si>
    <t>BS-WHC19-K0-L</t>
  </si>
  <si>
    <t>BS-WHC19-K0-M</t>
  </si>
  <si>
    <t>BS-WHC19-K0-S</t>
  </si>
  <si>
    <t>BS-WHC19-K0-XL</t>
  </si>
  <si>
    <t>BS-WHC19-K0-XXL</t>
  </si>
  <si>
    <t>BS-WHC19-P0-L</t>
  </si>
  <si>
    <t>BS-WHC19-P0-M</t>
  </si>
  <si>
    <t>BS-WHC19-P0-S</t>
  </si>
  <si>
    <t>BS-WHC19-P0-XL</t>
  </si>
  <si>
    <t>BS-WHC19-P0-XXL</t>
  </si>
  <si>
    <t>BS-WHC19-R0-L</t>
  </si>
  <si>
    <t>BS-WHC19-R0-M</t>
  </si>
  <si>
    <t>BS-WHC19-R0-S</t>
  </si>
  <si>
    <t>BS-WHC19-R0-XL</t>
  </si>
  <si>
    <t>BS-WHC19-R0-XXL</t>
  </si>
  <si>
    <t>BS-WHC19-W0-L</t>
  </si>
  <si>
    <t>BS-WHC19-W0-M</t>
  </si>
  <si>
    <t>BS-WHC19-W0-S</t>
  </si>
  <si>
    <t>BS-WHC19-W0-XL</t>
  </si>
  <si>
    <t>BS-WHC19-W0-XXL</t>
  </si>
  <si>
    <t>CFY-BESB1757-BK-L</t>
  </si>
  <si>
    <t>CFY-BESB1757-BK-M</t>
  </si>
  <si>
    <t>CFY-BESB1757-BK-S</t>
  </si>
  <si>
    <t>CFY-BESB1757-BK-XL</t>
  </si>
  <si>
    <t>CFY-BESB1757-BL-L</t>
  </si>
  <si>
    <t>CFY-BESB1757-BL-M</t>
  </si>
  <si>
    <t>CFY-BESB1757-BL-S</t>
  </si>
  <si>
    <t>CFY-BESB1757-BL-XL</t>
  </si>
  <si>
    <t>CFY-BESB1757-GN-L</t>
  </si>
  <si>
    <t>CFY-BESB1757-GN-M</t>
  </si>
  <si>
    <t>CFY-BESB1757-GN-S</t>
  </si>
  <si>
    <t>CFY-BESB1757-GN-XL</t>
  </si>
  <si>
    <t>CFY-BESB1757-GR-L</t>
  </si>
  <si>
    <t>CFY-BESB1757-GR-M</t>
  </si>
  <si>
    <t>CFY-BESB1757-GR-S</t>
  </si>
  <si>
    <t>CFY-BESB1757-GR-XL</t>
  </si>
  <si>
    <t>CFY-M1798-AG-L</t>
  </si>
  <si>
    <t>CFY-M1798-AG-M</t>
  </si>
  <si>
    <t>CFY-M1798-AG-XXL</t>
  </si>
  <si>
    <t>CFY-M1798-BK-S</t>
  </si>
  <si>
    <t>CFY-M1798-BL-XXL</t>
  </si>
  <si>
    <t>CFY-M1798-RD-L</t>
  </si>
  <si>
    <t>CFY-M1798-RD-M</t>
  </si>
  <si>
    <t>CFY-M1798-RD-S</t>
  </si>
  <si>
    <t>CFY-M1798-RD-XL</t>
  </si>
  <si>
    <t>CFY-M1798-RD-XXL</t>
  </si>
  <si>
    <t>CFY-M1830-AG-S</t>
  </si>
  <si>
    <t>CFY-M1830-AG-XXL</t>
  </si>
  <si>
    <t>CFY-M1830-BL-L</t>
  </si>
  <si>
    <t>CFY-M1830-BL-S</t>
  </si>
  <si>
    <t>CFY-M1830-BL-XL</t>
  </si>
  <si>
    <t>CFY-M1830-BL-XXL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</si>
  <si>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</si>
  <si>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</si>
  <si>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</si>
  <si>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</si>
  <si>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</si>
  <si>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</si>
  <si>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</si>
  <si>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</si>
  <si>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CFY-M1830-RD-XXL</t>
  </si>
  <si>
    <t>CS-BESB032-BL-L</t>
  </si>
  <si>
    <t>CS-BESB032-BL-M</t>
  </si>
  <si>
    <t>CS-BESB032-BL-S</t>
  </si>
  <si>
    <t>CS-BESB032-BL-XL</t>
  </si>
  <si>
    <t>CS-BESB032-BL-XXL</t>
  </si>
  <si>
    <t>CS-BESB032-GN1-L</t>
  </si>
  <si>
    <t>CS-BESB032-GN1-M</t>
  </si>
  <si>
    <t>CS-BESB032-GN1-S</t>
  </si>
  <si>
    <t>CS-BESB032-GN1-XL</t>
  </si>
  <si>
    <t>CS-BESB032-GN1-XXL</t>
  </si>
  <si>
    <t>CS-BESB032-GN2-L</t>
  </si>
  <si>
    <t>CS-BESB032-GN2-M</t>
  </si>
  <si>
    <t>CS-BESB032-GN2-S</t>
  </si>
  <si>
    <t>CS-BESB032-GN2-XL</t>
  </si>
  <si>
    <t>CS-BESB032-GN2-XXL</t>
  </si>
  <si>
    <t>CS-BESB032-NB-L</t>
  </si>
  <si>
    <t>CS-BESB032-NB-M</t>
  </si>
  <si>
    <t>CS-BESB032-NB-S</t>
  </si>
  <si>
    <t>CS-BESB032-NB-XL</t>
  </si>
  <si>
    <t>CS-BESB032-NB-XXL</t>
  </si>
  <si>
    <t>CS-BESB032-RD-L</t>
  </si>
  <si>
    <t>CS-BESB032-RD-M</t>
  </si>
  <si>
    <t>CS-BESB032-RD-S</t>
  </si>
  <si>
    <t>CS-BESB032-RD-XL</t>
  </si>
  <si>
    <t>CS-BESB032-RD-XXL</t>
  </si>
  <si>
    <t>CS-BESB032-YL-L</t>
  </si>
  <si>
    <t>CS-BESB032-YL-M</t>
  </si>
  <si>
    <t>CS-BESB032-YL-S</t>
  </si>
  <si>
    <t>CS-BESB032-YL-XL</t>
  </si>
  <si>
    <t>CS-BESB032-YL-XXL</t>
  </si>
  <si>
    <t>CS-LY082-K0-M</t>
  </si>
  <si>
    <t>CS-LY082-K0-S</t>
  </si>
  <si>
    <t>CS-LY082-R0-S</t>
  </si>
  <si>
    <t>CS-LY084-H1-L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</si>
  <si>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</si>
  <si>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</si>
  <si>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</si>
  <si>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</si>
  <si>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</si>
  <si>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</si>
  <si>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</si>
  <si>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</si>
  <si>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</si>
  <si>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CS-LY084-H12-M</t>
  </si>
  <si>
    <t>CS-LY084-H12-S</t>
  </si>
  <si>
    <t>CS-LY084-H12-XL</t>
  </si>
  <si>
    <t>CS-LY084-H12-XXL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</si>
  <si>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</si>
  <si>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</si>
  <si>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</si>
  <si>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</si>
  <si>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</si>
  <si>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</si>
  <si>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</si>
  <si>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</si>
  <si>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CS-LY084-H16-XXL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</si>
  <si>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</si>
  <si>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</si>
  <si>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</si>
  <si>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</si>
  <si>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</si>
  <si>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</si>
  <si>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</si>
  <si>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</si>
  <si>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</si>
  <si>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</si>
  <si>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</si>
  <si>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</si>
  <si>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</si>
  <si>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</si>
  <si>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</si>
  <si>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</si>
  <si>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</si>
  <si>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</si>
  <si>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</si>
  <si>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</si>
  <si>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</si>
  <si>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</si>
  <si>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</si>
  <si>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</si>
  <si>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</si>
  <si>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</si>
  <si>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</si>
  <si>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</si>
  <si>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</si>
  <si>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</si>
  <si>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</si>
  <si>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</si>
  <si>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</si>
  <si>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CS-LY085-PI908-M</t>
  </si>
  <si>
    <t>CS-LY085-PI908-S</t>
  </si>
  <si>
    <t>CS-LY085-PI908-XL</t>
  </si>
  <si>
    <t>CS-LY085-R901-L</t>
  </si>
  <si>
    <t>CS-LY085-R901-M</t>
  </si>
  <si>
    <t>CS-LY085-R901-S</t>
  </si>
  <si>
    <t>CS-LY085-R901-XL</t>
  </si>
  <si>
    <t>CS-LY085-R901-XXL</t>
  </si>
  <si>
    <t>CS-LY085-Sa911-S</t>
  </si>
  <si>
    <t>CS-LY085-W902-L</t>
  </si>
  <si>
    <t>CS-LY085-W902-M</t>
  </si>
  <si>
    <t>CS-LY085-W902-S</t>
  </si>
  <si>
    <t>CS-LY085-W902-XL</t>
  </si>
  <si>
    <t>CS-LY085-W902-XXL</t>
  </si>
  <si>
    <t>CS-LY085-WR917-M</t>
  </si>
  <si>
    <t>CS-LY085-WR917-S</t>
  </si>
  <si>
    <t>CS-LY085-WR917-XXL</t>
  </si>
  <si>
    <t>CS-LY085-ZL918-M</t>
  </si>
  <si>
    <t>CS-LY085-ZL918-S</t>
  </si>
  <si>
    <t>CS-LY085-ZL918-XL</t>
  </si>
  <si>
    <t>CS-LY085-ZL918-XXL</t>
  </si>
  <si>
    <t>CS-LY086-B0-L</t>
  </si>
  <si>
    <t>CS-LY086-B0-XXL</t>
  </si>
  <si>
    <t>CS-LY086-LB-L</t>
  </si>
  <si>
    <t>CS-LY086-LB-S</t>
  </si>
  <si>
    <t>CS-LY086-LB-XL</t>
  </si>
  <si>
    <t>CS-LY086-LB-XXL</t>
  </si>
  <si>
    <t>CS-LY086-N0-M</t>
  </si>
  <si>
    <t>CS-LY086-N0-S</t>
  </si>
  <si>
    <t>CS-LY166-B28-1-L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</si>
  <si>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</si>
  <si>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</si>
  <si>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</si>
  <si>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</si>
  <si>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</si>
  <si>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</si>
  <si>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</si>
  <si>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</si>
  <si>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CS-LY166-B28-3-XXL</t>
  </si>
  <si>
    <t>CS-LY166-B28-4-L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</si>
  <si>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</si>
  <si>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</si>
  <si>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</si>
  <si>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</si>
  <si>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</si>
  <si>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</si>
  <si>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CS-LY166-B28-5-XL</t>
  </si>
  <si>
    <t>CS-LY166-B28-5-XXL</t>
  </si>
  <si>
    <t>CS-LY166-K33-1-L</t>
  </si>
  <si>
    <t>CS-LY166-K33-1-M</t>
  </si>
  <si>
    <t>CS-LY166-K33-1-S</t>
  </si>
  <si>
    <t>CS-LY166-K33-1-XL</t>
  </si>
  <si>
    <t>CS-LY166-K33-1-XXL</t>
  </si>
  <si>
    <t>CS-LY166-K33-2-L</t>
  </si>
  <si>
    <t>CS-LY166-K33-2-S</t>
  </si>
  <si>
    <t>CS-LY166-K33-2-XL</t>
  </si>
  <si>
    <t>CS-LY166-K33-2-XXL</t>
  </si>
  <si>
    <t>CS-LY166-K33-4-L</t>
  </si>
  <si>
    <t>CS-LY166-K33-4-M</t>
  </si>
  <si>
    <t>CS-LY166-K33-4-S</t>
  </si>
  <si>
    <t>CS-LY166-K33-4-XXL</t>
  </si>
  <si>
    <t>CS-LY166-K73-1-L</t>
  </si>
  <si>
    <t>CS-LY166-K73-1-M</t>
  </si>
  <si>
    <t>CS-LY166-K73-1-S</t>
  </si>
  <si>
    <t>CS-LY166-K73-2-L</t>
  </si>
  <si>
    <t>CS-LY166-K73-2-M</t>
  </si>
  <si>
    <t>CS-LY166-K73-2-S</t>
  </si>
  <si>
    <t>CS-LY166-K73-2-XL</t>
  </si>
  <si>
    <t>CS-LY166-K73-2-XXL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</si>
  <si>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</si>
  <si>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</si>
  <si>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</si>
  <si>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</si>
  <si>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</si>
  <si>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</si>
  <si>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</si>
  <si>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</si>
  <si>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</si>
  <si>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</si>
  <si>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</si>
  <si>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</si>
  <si>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CS-LY170-LG907-XL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</si>
  <si>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</si>
  <si>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</si>
  <si>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</si>
  <si>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</si>
  <si>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</si>
  <si>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</si>
  <si>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CS-LY170-Sa911-L</t>
  </si>
  <si>
    <t>CS-LY170-Sa911-M</t>
  </si>
  <si>
    <t>CS-LY170-Sa911-S</t>
  </si>
  <si>
    <t>CS-LY170-Sa911-XL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</si>
  <si>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</si>
  <si>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</si>
  <si>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</si>
  <si>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</si>
  <si>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</si>
  <si>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</si>
  <si>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</si>
  <si>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</si>
  <si>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</si>
  <si>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</si>
  <si>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</si>
  <si>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</si>
  <si>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</si>
  <si>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</si>
  <si>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</si>
  <si>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CS-LY170-ZL918-XXL</t>
  </si>
  <si>
    <t>CS-LY171-G912-L</t>
  </si>
  <si>
    <t>CS-LY171-G912-M</t>
  </si>
  <si>
    <t>CS-LY171-G912-S</t>
  </si>
  <si>
    <t>CS-LY171-G912-XL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</si>
  <si>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</si>
  <si>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</si>
  <si>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</si>
  <si>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</si>
  <si>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</si>
  <si>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</si>
  <si>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</si>
  <si>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</si>
  <si>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</si>
  <si>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</si>
  <si>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</si>
  <si>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</si>
  <si>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</si>
  <si>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</si>
  <si>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</si>
  <si>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</si>
  <si>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</si>
  <si>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</si>
  <si>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</si>
  <si>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</si>
  <si>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</si>
  <si>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</si>
  <si>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</si>
  <si>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</si>
  <si>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</si>
  <si>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</si>
  <si>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</si>
  <si>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</si>
  <si>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</si>
  <si>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</si>
  <si>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</si>
  <si>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</si>
  <si>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CS-LY171-ZL918-XL</t>
  </si>
  <si>
    <t>CS-LY171-ZL918-XXL</t>
  </si>
  <si>
    <t>CS-LY181-G912-L</t>
  </si>
  <si>
    <t>CS-LY181-G912-M</t>
  </si>
  <si>
    <t>CS-LY181-G912-S</t>
  </si>
  <si>
    <t>CS-LY181-G912-XL</t>
  </si>
  <si>
    <t>CS-LY181-LB916-L</t>
  </si>
  <si>
    <t>CS-LY181-LB916-M</t>
  </si>
  <si>
    <t>CS-LY181-LB916-S</t>
  </si>
  <si>
    <t>CS-LY181-LB916-XL</t>
  </si>
  <si>
    <t>CS-LY181-LB916-XXL</t>
  </si>
  <si>
    <t>CS-LY181-LG907-L</t>
  </si>
  <si>
    <t>CS-LY181-LG907-M</t>
  </si>
  <si>
    <t>CS-LY181-LG907-S</t>
  </si>
  <si>
    <t>CS-LY181-LG907-XL</t>
  </si>
  <si>
    <t>CS-LY181-LG907-XXL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</si>
  <si>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</si>
  <si>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</si>
  <si>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</si>
  <si>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</si>
  <si>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</si>
  <si>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</si>
  <si>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</si>
  <si>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CS-LY181-Sa911-XL</t>
  </si>
  <si>
    <t>CS-LY181-Sa911-XXL</t>
  </si>
  <si>
    <t>CS-LY181-W902-L</t>
  </si>
  <si>
    <t>CS-LY181-W902-M</t>
  </si>
  <si>
    <t>CS-LY181-W902-XL</t>
  </si>
  <si>
    <t>CS-LY181-WR917-L</t>
  </si>
  <si>
    <t>CS-LY181-WR917-M</t>
  </si>
  <si>
    <t>CS-LY181-WR917-S</t>
  </si>
  <si>
    <t>CS-LY181-WR917-XL</t>
  </si>
  <si>
    <t>CS-LY181-WR917-XXL</t>
  </si>
  <si>
    <t>CS-LY181-ZL918-L</t>
  </si>
  <si>
    <t>CS-LY181-ZL918-M</t>
  </si>
  <si>
    <t>CS-LY181-ZL918-S</t>
  </si>
  <si>
    <t>CS-LY181-ZL918-XL</t>
  </si>
  <si>
    <t>CS-LY181-ZL918-XXL</t>
  </si>
  <si>
    <t>CS-SB003-BK-S</t>
  </si>
  <si>
    <t>CS-SB010-WT-1</t>
  </si>
  <si>
    <t>CS-SB010-WT-2</t>
  </si>
  <si>
    <t>CS-SB010-WT-3</t>
  </si>
  <si>
    <t>CS-SB010-WT-4</t>
  </si>
  <si>
    <t>CS-SB030-BK-L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</si>
  <si>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</si>
  <si>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</si>
  <si>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</si>
  <si>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</si>
  <si>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</si>
  <si>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</si>
  <si>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</si>
  <si>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</si>
  <si>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</si>
  <si>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</si>
  <si>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</si>
  <si>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</si>
  <si>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</si>
  <si>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</si>
  <si>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</si>
  <si>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</si>
  <si>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</si>
  <si>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</si>
  <si>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</si>
  <si>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</si>
  <si>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</si>
  <si>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</si>
  <si>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</si>
  <si>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</si>
  <si>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EUTK-J01H-GR-10/12</t>
  </si>
  <si>
    <t>EUTK-J01H-GR-14/16</t>
  </si>
  <si>
    <t>EUTK-J01H-GR-18/20</t>
  </si>
  <si>
    <t>EUTK-J01H-GR-2T</t>
  </si>
  <si>
    <t>EUTK-J01H-GR-3T</t>
  </si>
  <si>
    <t>EUTK-J01H-GR-4</t>
  </si>
  <si>
    <t>EUTK-J01H-GR-4T</t>
  </si>
  <si>
    <t>EUTK-J01H-GR-5/6</t>
  </si>
  <si>
    <t>EUTK-J01H-GR-7</t>
  </si>
  <si>
    <t>EUTK-J01H-GR-8</t>
  </si>
  <si>
    <t>EUTK-J01H-K0-10/12</t>
  </si>
  <si>
    <t>EUTK-J01H-K0-14/16</t>
  </si>
  <si>
    <t>EUTK-J01H-K0-18/20</t>
  </si>
  <si>
    <t>EUTK-J01H-K0-3T</t>
  </si>
  <si>
    <t>EUTK-J01H-K0-4</t>
  </si>
  <si>
    <t>EUTK-J01H-K0-4T</t>
  </si>
  <si>
    <t>EUTK-J01H-K0-5/6</t>
  </si>
  <si>
    <t>EUTK-J01H-K0-7</t>
  </si>
  <si>
    <t>EUTK-J01H-K0-8</t>
  </si>
  <si>
    <t>EUTK-J01H-SH-10/12</t>
  </si>
  <si>
    <t>EUTK-J01H-SH-14/16</t>
  </si>
  <si>
    <t>EUTK-J01H-SH-18/20</t>
  </si>
  <si>
    <t>EUTK-J01H-SH-2T</t>
  </si>
  <si>
    <t>EUTK-J01H-SH-3T</t>
  </si>
  <si>
    <t>EUTK-J01H-SH-4</t>
  </si>
  <si>
    <t>EUTK-J01H-SH-4T</t>
  </si>
  <si>
    <t>EUTK-J01H-SH-5/6</t>
  </si>
  <si>
    <t>EUTK-J01H-SH-7</t>
  </si>
  <si>
    <t>EUTK-J01H-SH-8</t>
  </si>
  <si>
    <t>EUTK-J02H-GR-10/12</t>
  </si>
  <si>
    <t>EUTK-J02H-GR-14/16</t>
  </si>
  <si>
    <t>EUTK-J02H-GR-18/20</t>
  </si>
  <si>
    <t>EUTK-J02H-GR-2T</t>
  </si>
  <si>
    <t>EUTK-J02H-GR-3T</t>
  </si>
  <si>
    <t>EUTK-J02H-GR-4</t>
  </si>
  <si>
    <t>EUTK-J02H-GR-4T</t>
  </si>
  <si>
    <t>EUTK-J02H-GR-5/6</t>
  </si>
  <si>
    <t>EUTK-J02H-GR-7</t>
  </si>
  <si>
    <t>EUTK-J02H-GR-8</t>
  </si>
  <si>
    <t>EUTK-J02H-K0-10/12</t>
  </si>
  <si>
    <t>EUTK-J02H-K0-14/16</t>
  </si>
  <si>
    <t>EUTK-J02H-K0-18/20</t>
  </si>
  <si>
    <t>EUTK-J02H-K0-2T</t>
  </si>
  <si>
    <t>EUTK-J02H-K0-3T</t>
  </si>
  <si>
    <t>EUTK-J02H-K0-4</t>
  </si>
  <si>
    <t>EUTK-J02H-K0-4T</t>
  </si>
  <si>
    <t>EUTK-J02H-K0-5/6</t>
  </si>
  <si>
    <t>EUTK-J02H-K0-7</t>
  </si>
  <si>
    <t>EUTK-J02H-K0-8</t>
  </si>
  <si>
    <t>EUTK-J02H-SH-10/12</t>
  </si>
  <si>
    <t>EUTK-J02H-SH-14/16</t>
  </si>
  <si>
    <t>EUTK-J02H-SH-18/20</t>
  </si>
  <si>
    <t>EUTK-J02H-SH-2T</t>
  </si>
  <si>
    <t>EUTK-J02H-SH-3T</t>
  </si>
  <si>
    <t>EUTK-J02H-SH-4</t>
  </si>
  <si>
    <t>EUTK-J02H-SH-4T</t>
  </si>
  <si>
    <t>EUTK-J02H-SH-5/6</t>
  </si>
  <si>
    <t>EUTK-J02H-SH-7</t>
  </si>
  <si>
    <t>EUTK-J02H-SH-8</t>
  </si>
  <si>
    <t>KZ-CSM073-BE-30</t>
  </si>
  <si>
    <t>KZ-CSM073-BE-31</t>
  </si>
  <si>
    <t>KZ-CSM073-BE-32</t>
  </si>
  <si>
    <t>KZ-CSM073-BE-35</t>
  </si>
  <si>
    <t>KZ-CSM073-BE-36</t>
  </si>
  <si>
    <t>KZ-CSM073-BE-38</t>
  </si>
  <si>
    <t>KZ-CSM073-BE-40</t>
  </si>
  <si>
    <t>KZ-CSM073-FB-30</t>
  </si>
  <si>
    <t>KZ-CSM073-FB-31</t>
  </si>
  <si>
    <t>KZ-CSM073-FB-32</t>
  </si>
  <si>
    <t>KZ-CSM073-FB-38</t>
  </si>
  <si>
    <t>KZ-CSM073-FB-40</t>
  </si>
  <si>
    <t>KZ-CSM073-G7-29</t>
  </si>
  <si>
    <t>KZ-CSM073-G7-30</t>
  </si>
  <si>
    <t>KZ-CSM073-G7-31</t>
  </si>
  <si>
    <t>KZ-CSM073-G7-32</t>
  </si>
  <si>
    <t>KZ-CSM073-G7-34</t>
  </si>
  <si>
    <t>KZ-CSM073-G7-38</t>
  </si>
  <si>
    <t>KZ-CSM073-G7-40</t>
  </si>
  <si>
    <t>KZ-CSM073-K0-30</t>
  </si>
  <si>
    <t>KZ-CSM073-K0-31</t>
  </si>
  <si>
    <t>KZ-CSM073-K0-33</t>
  </si>
  <si>
    <t>KZ-CSM073-K0-34</t>
  </si>
  <si>
    <t>KZ-CSM073-K0-36</t>
  </si>
  <si>
    <t>KZ-CSM073-K0-38</t>
  </si>
  <si>
    <t>KZ-CSM073-K0-40</t>
  </si>
  <si>
    <t>KZ-CSM073-K0-42</t>
  </si>
  <si>
    <t>KZ-CSM073-KQ-31</t>
  </si>
  <si>
    <t>KZ-CSM073-KQ-32</t>
  </si>
  <si>
    <t>KZ-CSM073-KQ-34</t>
  </si>
  <si>
    <t>KZ-CSM073-KQ-40</t>
  </si>
  <si>
    <t>KZ-CSM073-KQ-42</t>
  </si>
  <si>
    <t>KZ-CSM073-N5-30</t>
  </si>
  <si>
    <t>KZ-CSM073-N5-32</t>
  </si>
  <si>
    <t>KZ-CSM073-N5-33</t>
  </si>
  <si>
    <t>KZ-CSM073-N5-35</t>
  </si>
  <si>
    <t>KZ-CSM073-N5-36</t>
  </si>
  <si>
    <t>KZ-CSM073-N5-38</t>
  </si>
  <si>
    <t>KZ-CSM073-WI-32</t>
  </si>
  <si>
    <t>KZ-CSM073-WI-36</t>
  </si>
  <si>
    <t>KZ-CSM073-WI-38</t>
  </si>
  <si>
    <t>LYQ-BE1058-B7-L</t>
  </si>
  <si>
    <t>LYQ-BE1058-B7-M</t>
  </si>
  <si>
    <t>LYQ-BE1058-B7-S</t>
  </si>
  <si>
    <t>LYQ-BE1058-B7-XL</t>
  </si>
  <si>
    <t>LYQ-BE1058-B7-XS</t>
  </si>
  <si>
    <t>LYQ-BE1058-B7-XXL</t>
  </si>
  <si>
    <t>LYQ-BE1058-DG-L</t>
  </si>
  <si>
    <t>LYQ-BE1058-DG-M</t>
  </si>
  <si>
    <t>LYQ-BE1058-DG-S</t>
  </si>
  <si>
    <t>LYQ-BE1058-DG-XL</t>
  </si>
  <si>
    <t>LYQ-BE1058-DG-XS</t>
  </si>
  <si>
    <t>LYQ-BE1058-DG-XXL</t>
  </si>
  <si>
    <t>LYQ-BE1058-GA-L</t>
  </si>
  <si>
    <t>LYQ-BE1058-GA-M</t>
  </si>
  <si>
    <t>LYQ-BE1058-GA-S</t>
  </si>
  <si>
    <t>LYQ-BE1058-GA-XL</t>
  </si>
  <si>
    <t>LYQ-BE1058-GA-XS</t>
  </si>
  <si>
    <t>LYQ-BE1058-GA-XXL</t>
  </si>
  <si>
    <t>LYQ-BE1058-N0-L</t>
  </si>
  <si>
    <t>LYQ-BE1058-N0-M</t>
  </si>
  <si>
    <t>LYQ-BE1058-N0-S</t>
  </si>
  <si>
    <t>LYQ-BE1058-N0-XL</t>
  </si>
  <si>
    <t>LYQ-BE1058-N0-XS</t>
  </si>
  <si>
    <t>LYQ-BE1058-N0-XXL</t>
  </si>
  <si>
    <t>LYQ-BE1058-P0-L</t>
  </si>
  <si>
    <t>LYQ-BE1058-P0-M</t>
  </si>
  <si>
    <t>LYQ-BE1058-P0-S</t>
  </si>
  <si>
    <t>LYQ-BE1058-P0-XL</t>
  </si>
  <si>
    <t>LYQ-BE1058-P0-XS</t>
  </si>
  <si>
    <t>LYQ-BE1058-P0-XXL</t>
  </si>
  <si>
    <t>LYQ-BE1058-PR-L</t>
  </si>
  <si>
    <t>LYQ-BE1058-PR-M</t>
  </si>
  <si>
    <t>LYQ-BE1058-PR-S</t>
  </si>
  <si>
    <t>LYQ-BE1058-PR-XL</t>
  </si>
  <si>
    <t>LYQ-BE1058-PR-XS</t>
  </si>
  <si>
    <t>LYQ-BE1058-PR-XXL</t>
  </si>
  <si>
    <t>LYQ-BE1058-Z0-L</t>
  </si>
  <si>
    <t>LYQ-BE1058-Z0-M</t>
  </si>
  <si>
    <t>LYQ-BE1058-Z0-S</t>
  </si>
  <si>
    <t>LYQ-BE1058-Z0-XL</t>
  </si>
  <si>
    <t>LYQ-BE1058-Z0-XS</t>
  </si>
  <si>
    <t>LYQ-BE1058-Z0-XXL</t>
  </si>
  <si>
    <t>LYQ-BE1059-B7-L</t>
  </si>
  <si>
    <t>LYQ-BE1059-B7-M</t>
  </si>
  <si>
    <t>LYQ-BE1059-B7-S</t>
  </si>
  <si>
    <t>LYQ-BE1059-B7-XL</t>
  </si>
  <si>
    <t>LYQ-BE1059-B7-XS</t>
  </si>
  <si>
    <t>LYQ-BE1059-B7-XXL</t>
  </si>
  <si>
    <t>LYQ-BE1059-DGR-L</t>
  </si>
  <si>
    <t>LYQ-BE1059-DGR-M</t>
  </si>
  <si>
    <t>LYQ-BE1059-DGR-S</t>
  </si>
  <si>
    <t>LYQ-BE1059-DGR-XL</t>
  </si>
  <si>
    <t>LYQ-BE1059-DGR-XS</t>
  </si>
  <si>
    <t>LYQ-BE1059-DGR-XXL</t>
  </si>
  <si>
    <t>LYQ-BE1059-GR-L</t>
  </si>
  <si>
    <t>LYQ-BE1059-GR-M</t>
  </si>
  <si>
    <t>LYQ-BE1059-GR-S</t>
  </si>
  <si>
    <t>LYQ-BE1059-GR-XL</t>
  </si>
  <si>
    <t>LYQ-BE1059-GR-XS</t>
  </si>
  <si>
    <t>LYQ-BE1059-GR-XXL</t>
  </si>
  <si>
    <t>LYQ-BE1059-N0-L</t>
  </si>
  <si>
    <t>LYQ-BE1059-N0-M</t>
  </si>
  <si>
    <t>LYQ-BE1059-N0-S</t>
  </si>
  <si>
    <t>LYQ-BE1059-N0-XL</t>
  </si>
  <si>
    <t>LYQ-BE1059-N0-XS</t>
  </si>
  <si>
    <t>LYQ-BE1059-N0-XXL</t>
  </si>
  <si>
    <t>LYQ-BE1059-P0-L</t>
  </si>
  <si>
    <t>LYQ-BE1059-P0-M</t>
  </si>
  <si>
    <t>LYQ-BE1059-P0-S</t>
  </si>
  <si>
    <t>LYQ-BE1059-P0-XL</t>
  </si>
  <si>
    <t>LYQ-BE1059-P0-XS</t>
  </si>
  <si>
    <t>LYQ-BE1059-P0-XXL</t>
  </si>
  <si>
    <t>LYQ-BE1059-PR-L</t>
  </si>
  <si>
    <t>LYQ-BE1059-PR-M</t>
  </si>
  <si>
    <t>LYQ-BE1059-PR-S</t>
  </si>
  <si>
    <t>LYQ-BE1059-PR-XL</t>
  </si>
  <si>
    <t>LYQ-BE1059-PR-XS</t>
  </si>
  <si>
    <t>LYQ-BE1059-PR-XXL</t>
  </si>
  <si>
    <t>LYQ-BE1059-Z0-L</t>
  </si>
  <si>
    <t>LYQ-BE1059-Z0-M</t>
  </si>
  <si>
    <t>LYQ-BE1059-Z0-S</t>
  </si>
  <si>
    <t>LYQ-BE1059-Z0-XL</t>
  </si>
  <si>
    <t>LYQ-BE1059-Z0-XS</t>
  </si>
  <si>
    <t>LYQ-BE1059-Z0-XXL</t>
  </si>
  <si>
    <t>LYQ-BS-1010-P0-L</t>
  </si>
  <si>
    <t>LYQ-BS-1010-P0-XL</t>
  </si>
  <si>
    <t>LYQ-BS-29PHJ-BD-S</t>
  </si>
  <si>
    <t>LYQ-BS-CS04-CO-2XL</t>
  </si>
  <si>
    <t>LYQ-BS-CS04-CO-M</t>
  </si>
  <si>
    <t>LYQ-BS-CS04-CO-XL</t>
  </si>
  <si>
    <t>LYQ-BS-CS04-G0-2XL</t>
  </si>
  <si>
    <t>LYQ-BS-CS04-G0-L</t>
  </si>
  <si>
    <t>LYQ-BS-CS04-G0-M</t>
  </si>
  <si>
    <t>LYQ-BS-CS04-G0-S</t>
  </si>
  <si>
    <t>LYQ-BS-CS04-GR-L</t>
  </si>
  <si>
    <t>LYQ-BS-CS04-GR-M</t>
  </si>
  <si>
    <t>LYQ-BS-CS04-GR-S</t>
  </si>
  <si>
    <t>LYQ-BS-CS04-GR-XL</t>
  </si>
  <si>
    <t>LYQ-BS-CS04-K0-S</t>
  </si>
  <si>
    <t>LYQ-BS-CS04-Wi-2XL</t>
  </si>
  <si>
    <t>LYQ-BS-CS04-Wi-M</t>
  </si>
  <si>
    <t>LYQ-BS-CS04-Wi-S</t>
  </si>
  <si>
    <t>LYQ-BS-HM1205-BR-M</t>
  </si>
  <si>
    <t>LYQ-BS-HM1205-BR-S</t>
  </si>
  <si>
    <t>LYQ-BS-HM1205-KH-S</t>
  </si>
  <si>
    <t>LYQ-BS-HM1205-KH-XL</t>
  </si>
  <si>
    <t>LYQ-BS-HM1205-OR-L</t>
  </si>
  <si>
    <t>LYQ-BS-HM1205-OR-M</t>
  </si>
  <si>
    <t>LYQ-BS-HM1205-OR-S</t>
  </si>
  <si>
    <t>LYQ-BS-HM1205-W0-L</t>
  </si>
  <si>
    <t>LYQ-BS-HM1205-W0-S</t>
  </si>
  <si>
    <t>LYQ-BS-HM1205-W0-XL</t>
  </si>
  <si>
    <t>LYQ-BS-K1010-B0-2X</t>
  </si>
  <si>
    <t>LYQ-BS-K1010-B0-L</t>
  </si>
  <si>
    <t>LYQ-BS-K1010-B0-M</t>
  </si>
  <si>
    <t>LYQ-BS-K1010-B0-S</t>
  </si>
  <si>
    <t>LYQ-BS-K1010-B0-XL</t>
  </si>
  <si>
    <t>LYQ-BS-K1010-B0-XS</t>
  </si>
  <si>
    <t>LYQ-BS-K1010-G0-2X</t>
  </si>
  <si>
    <t>LYQ-BS-K1010-G0-L</t>
  </si>
  <si>
    <t>LYQ-BS-K1010-G0-M</t>
  </si>
  <si>
    <t>LYQ-BS-K1010-G0-S</t>
  </si>
  <si>
    <t>LYQ-BS-K1010-G0-XL</t>
  </si>
  <si>
    <t>LYQ-BS-K1010-G0-XS</t>
  </si>
  <si>
    <t>LYQ-BS-K1010-G7-2X</t>
  </si>
  <si>
    <t>LYQ-BS-K1010-G7-L</t>
  </si>
  <si>
    <t>LYQ-BS-K1010-G7-M</t>
  </si>
  <si>
    <t>LYQ-BS-K1010-G7-S</t>
  </si>
  <si>
    <t>LYQ-BS-K1010-G7-XL</t>
  </si>
  <si>
    <t>LYQ-BS-K1010-G7-XS</t>
  </si>
  <si>
    <t>LYQ-BS-K1010-K0-2X</t>
  </si>
  <si>
    <t>LYQ-BS-K1010-K0-L</t>
  </si>
  <si>
    <t>LYQ-BS-K1010-K0-M</t>
  </si>
  <si>
    <t>LYQ-BS-K1010-K0-S</t>
  </si>
  <si>
    <t>LYQ-BS-K1010-K0-XL</t>
  </si>
  <si>
    <t>LYQ-BS-K1010-K0-XS</t>
  </si>
  <si>
    <t>LYQ-BS-K1010-KQ-2X</t>
  </si>
  <si>
    <t>LYQ-BS-K1010-KQ-L</t>
  </si>
  <si>
    <t>LYQ-BS-K1010-KQ-M</t>
  </si>
  <si>
    <t>LYQ-BS-K1010-KQ-S</t>
  </si>
  <si>
    <t>LYQ-BS-K1010-KQ-XL</t>
  </si>
  <si>
    <t>LYQ-BS-K1010-KQ-XS</t>
  </si>
  <si>
    <t>LYQ-BS-K1010-N0-2X</t>
  </si>
  <si>
    <t>LYQ-BS-K1010-N0-L</t>
  </si>
  <si>
    <t>LYQ-BS-K1010-N0-M</t>
  </si>
  <si>
    <t>LYQ-BS-K1010-N0-S</t>
  </si>
  <si>
    <t>LYQ-BS-K1010-N0-XL</t>
  </si>
  <si>
    <t>LYQ-BS-K1010-N0-XS</t>
  </si>
  <si>
    <t>LYQ-BS-K1010-P0-2X</t>
  </si>
  <si>
    <t>LYQ-BS-K1010-P0-M</t>
  </si>
  <si>
    <t>LYQ-BS-K1010-P0-S</t>
  </si>
  <si>
    <t>LYQ-BS-K1010-P0-XS</t>
  </si>
  <si>
    <t>LYQ-BS-K1010-R0-2X</t>
  </si>
  <si>
    <t>LYQ-BS-K1010-R0-L</t>
  </si>
  <si>
    <t>LYQ-BS-K1010-R0-M</t>
  </si>
  <si>
    <t>LYQ-BS-K1010-R0-S</t>
  </si>
  <si>
    <t>LYQ-BS-K1010-R0-XL</t>
  </si>
  <si>
    <t>LYQ-BS-K1010-R0-XS</t>
  </si>
  <si>
    <t>LYQ-BS-K1010-W0-2X</t>
  </si>
  <si>
    <t>LYQ-BS-K1010-W0-L</t>
  </si>
  <si>
    <t>LYQ-BS-K1010-W0-M</t>
  </si>
  <si>
    <t>LYQ-BS-K1010-W0-S</t>
  </si>
  <si>
    <t>LYQ-BS-K1010-W0-XL</t>
  </si>
  <si>
    <t>LYQ-BS-K1010-W0-XS</t>
  </si>
  <si>
    <t>LYQ-BS-K1010-Z0-2X</t>
  </si>
  <si>
    <t>LYQ-BS-K1010-Z0-L</t>
  </si>
  <si>
    <t>LYQ-BS-K1010-Z0-M</t>
  </si>
  <si>
    <t>LYQ-BS-K1010-Z0-S</t>
  </si>
  <si>
    <t>LYQ-BS-K1010-Z0-XL</t>
  </si>
  <si>
    <t>LYQ-BS-K1010-Z0-XS</t>
  </si>
  <si>
    <t>LYQ-BS-LB01-G0-L</t>
  </si>
  <si>
    <t>LYQ-BS-LB01-G0-M</t>
  </si>
  <si>
    <t>LYQ-BS-LB01-G0-S</t>
  </si>
  <si>
    <t>LYQ-BS-LB01-G0-XL</t>
  </si>
  <si>
    <t>LYQ-BS-LB01-K0-L</t>
  </si>
  <si>
    <t>LYQ-BS-LB01-K0-M</t>
  </si>
  <si>
    <t>LYQ-BS-LB01-K0-S</t>
  </si>
  <si>
    <t>LYQ-BS-LB01-K0-XL</t>
  </si>
  <si>
    <t>LYQ-BS-LB01-R0-L</t>
  </si>
  <si>
    <t>LYQ-BS-LB01-R0-M</t>
  </si>
  <si>
    <t>LYQ-BS-LB01-R0-S</t>
  </si>
  <si>
    <t>LYQ-BS-LB01-R0-XL</t>
  </si>
  <si>
    <t>LYQ-BS-LB01-Wi-L</t>
  </si>
  <si>
    <t>LYQ-BS-LB01-Wi-M</t>
  </si>
  <si>
    <t>LYQ-BS-LB01-Wi-S</t>
  </si>
  <si>
    <t>LYQ-BS-LB01-Wi-XL</t>
  </si>
  <si>
    <t>LYQ-BS-LS06-E0-L</t>
  </si>
  <si>
    <t>LYQ-BS-LS06-E0-M</t>
  </si>
  <si>
    <t>LYQ-BS-LS06-E0-S</t>
  </si>
  <si>
    <t>LYQ-BS-LS06-E0-XL</t>
  </si>
  <si>
    <t>LYQ-BS-LS06-K0-XL</t>
  </si>
  <si>
    <t>LYQ-BS-LS06-N5-S</t>
  </si>
  <si>
    <t>LYQ-BS-MX02-K0-L</t>
  </si>
  <si>
    <t>LYQ-BS-MX02-K0-M</t>
  </si>
  <si>
    <t>LYQ-BS-MX02-K0-S</t>
  </si>
  <si>
    <t>LYQ-BS-MX02-N0-L</t>
  </si>
  <si>
    <t>LYQ-BS-MX02-N0-M</t>
  </si>
  <si>
    <t>LYQ-BS-MX02-N0-S</t>
  </si>
  <si>
    <t>LYQ-BS-MX02-N0-XL</t>
  </si>
  <si>
    <t>LYQ-BS-MX02-P0-L</t>
  </si>
  <si>
    <t>LYQ-BS-MX02-P0-M</t>
  </si>
  <si>
    <t>LYQ-BS-MX02-P0-S</t>
  </si>
  <si>
    <t>LYQ-BS-MX02-P0-XL</t>
  </si>
  <si>
    <t>LYQ-BS-MX02-R0-L</t>
  </si>
  <si>
    <t>LYQ-BS-MX02-R0-M</t>
  </si>
  <si>
    <t>LYQ-BS-MX02-R0-S</t>
  </si>
  <si>
    <t>LYQ-BS-MX02-R0-XL</t>
  </si>
  <si>
    <t>LYQ-BS-TW03-B0-L</t>
  </si>
  <si>
    <t>LYQ-BS-TW03-B0-M</t>
  </si>
  <si>
    <t>LYQ-BS-TW03-B0-S</t>
  </si>
  <si>
    <t>LYQ-BS-TW03-B0-XL</t>
  </si>
  <si>
    <t>LYQ-BS-TW03-B0-XXL</t>
  </si>
  <si>
    <t>LYQ-BS-TW03-K0-L</t>
  </si>
  <si>
    <t>LYQ-BS-TW03-K0-M</t>
  </si>
  <si>
    <t>LYQ-BS-TW03-K0-S</t>
  </si>
  <si>
    <t>LYQ-BS-TW03-K0-XL</t>
  </si>
  <si>
    <t>LYQ-BS-TW03-K0-XXL</t>
  </si>
  <si>
    <t>LYQ-BS-YH115-B0M</t>
  </si>
  <si>
    <t>LYQ-BS-YH115-B0S</t>
  </si>
  <si>
    <t>LYQ-BS-YH115-B0XL</t>
  </si>
  <si>
    <t>LYQ-BS-YH115-G0L</t>
  </si>
  <si>
    <t>LYQ-BS-YH115-G0M</t>
  </si>
  <si>
    <t>LYQ-BS-YH115-G0S</t>
  </si>
  <si>
    <t>LYQ-BS-YH115-G0XL</t>
  </si>
  <si>
    <t>LYQ-BS-YH115-R0XL</t>
  </si>
  <si>
    <t>LYQ-BS-YH115-R1L</t>
  </si>
  <si>
    <t>LYQ-BS-YY05-E0-L</t>
  </si>
  <si>
    <t>LYQ-BS-YY05-E0-M</t>
  </si>
  <si>
    <t>LYQ-BS-YY05-E0-S</t>
  </si>
  <si>
    <t>LYQ-BS-YY05-E0-XL</t>
  </si>
  <si>
    <t>LYQ-BS-YY05-K0-M</t>
  </si>
  <si>
    <t>LYQ-BS-YY05-K0-S</t>
  </si>
  <si>
    <t>LYQ-BS-YY05-R0-L</t>
  </si>
  <si>
    <t>LYQ-BS-YY05-R0-S</t>
  </si>
  <si>
    <t>LYQ-BS-YY05-R0-XL</t>
  </si>
  <si>
    <t>LYQ-BS-YY05-ZL-L</t>
  </si>
  <si>
    <t>LYQ-BS-YY05-ZL-M</t>
  </si>
  <si>
    <t>LYQ-BS-YY05-ZL-S</t>
  </si>
  <si>
    <t>LYQ-BS-YY05-ZL-XL</t>
  </si>
  <si>
    <t>LYQ-BS-ZQ2973-BD-L</t>
  </si>
  <si>
    <t>LYQ-BS-ZQ2973-BD-S</t>
  </si>
  <si>
    <t>LYQ-BS-ZQ2973-BD-XXL</t>
  </si>
  <si>
    <t>LYQ-BS-ZQ2973-E0-L</t>
  </si>
  <si>
    <t>LYQ-BS-ZQ2973-E0-M</t>
  </si>
  <si>
    <t>LYQ-BS-ZQ2973-E0-S</t>
  </si>
  <si>
    <t>LYQ-BS-ZQ2973-E0-XL</t>
  </si>
  <si>
    <t>LYQ-BS-ZQ2973-E0-XXL</t>
  </si>
  <si>
    <t>LYQ-BS-ZQ2973-G7-M</t>
  </si>
  <si>
    <t>LYQ-BS-ZQ2973-G7-S</t>
  </si>
  <si>
    <t>LYQ-BS-ZQ2973-G7-XL</t>
  </si>
  <si>
    <t>LYQ-BS-ZQ2973-G7-XXL</t>
  </si>
  <si>
    <t>LYQ-BS-ZQ2973-K0-L</t>
  </si>
  <si>
    <t>LYQ-BS-ZQ2973-K0-M</t>
  </si>
  <si>
    <t>LYQ-BS-ZQ2973-K0-S</t>
  </si>
  <si>
    <t>LYQ-BS-ZQ2973-K0-XL</t>
  </si>
  <si>
    <t>LYQ-BS-ZQ2973-K0-XXL</t>
  </si>
  <si>
    <t>LYQ-BS-ZQ2973-KQ-L</t>
  </si>
  <si>
    <t>LYQ-BS-ZQ2973-KQ-M</t>
  </si>
  <si>
    <t>LYQ-BS-ZQ2973-KQ-S</t>
  </si>
  <si>
    <t>LYQ-BS-ZQ2973-KQ-XL</t>
  </si>
  <si>
    <t>LYQ-BS-ZQ2973-KQ-XXL</t>
  </si>
  <si>
    <t>LYQ-BS-ZQ2973-MH-L</t>
  </si>
  <si>
    <t>LYQ-BS-ZQ2973-MH-M</t>
  </si>
  <si>
    <t>LYQ-BS-ZQ2973-MH-S</t>
  </si>
  <si>
    <t>LYQ-BS-ZQ2973-MH-XL</t>
  </si>
  <si>
    <t>LYQ-BS-ZQ2973-MH-XXL</t>
  </si>
  <si>
    <t>LYQ-BS-ZQ2973-W1-L</t>
  </si>
  <si>
    <t>LYQ-BS-ZQ2973-W1-M</t>
  </si>
  <si>
    <t>LYQ-BS-ZQ2973-W1-S</t>
  </si>
  <si>
    <t>LYQ-BS-ZQ2973-W1-XL</t>
  </si>
  <si>
    <t>LYQ-BS-ZQ2973-W1-XXL</t>
  </si>
  <si>
    <t>LYQ-BS-ZQ2973-ZL-L</t>
  </si>
  <si>
    <t>LYQ-BS-ZQ2973-ZL-M</t>
  </si>
  <si>
    <t>LYQ-BS-ZQ2973-ZL-S</t>
  </si>
  <si>
    <t>LYQ-BS-ZQ2973-ZL-XL</t>
  </si>
  <si>
    <t>LYQ-BS-ZQ2973-ZL-XXL</t>
  </si>
  <si>
    <t>LYQ-BS4600-B0-L</t>
  </si>
  <si>
    <t>LYQ-BS4600-B0-M</t>
  </si>
  <si>
    <t>LYQ-BS4600-B0-S</t>
  </si>
  <si>
    <t>LYQ-BS4600-B0-XL</t>
  </si>
  <si>
    <t>LYQ-BS4600-B0-XS</t>
  </si>
  <si>
    <t>LYQ-BS4600-G0-L</t>
  </si>
  <si>
    <t>LYQ-BS4600-G0-M</t>
  </si>
  <si>
    <t>LYQ-BS4600-G0-S</t>
  </si>
  <si>
    <t>LYQ-BS4600-G0-XS</t>
  </si>
  <si>
    <t>LYQ-BS4600-G1-L</t>
  </si>
  <si>
    <t>LYQ-BS4600-G1-M</t>
  </si>
  <si>
    <t>LYQ-BS4600-G1-S</t>
  </si>
  <si>
    <t>LYQ-BS4600-G1-XL</t>
  </si>
  <si>
    <t>LYQ-BS4600-G1-XS</t>
  </si>
  <si>
    <t>LYQ-BS4600-N0-L</t>
  </si>
  <si>
    <t>LYQ-BS4600-N0-M</t>
  </si>
  <si>
    <t>LYQ-BS4600-N0-S</t>
  </si>
  <si>
    <t>LYQ-BS4600-N0-XL</t>
  </si>
  <si>
    <t>LYQ-BS4600-N0-XS</t>
  </si>
  <si>
    <t>LYQ-BS4600-P0-L</t>
  </si>
  <si>
    <t>LYQ-BS4600-P0-M</t>
  </si>
  <si>
    <t>LYQ-BS4600-P0-S</t>
  </si>
  <si>
    <t>LYQ-BS4600-P0-XL</t>
  </si>
  <si>
    <t>LYQ-CSM048-G0-L</t>
  </si>
  <si>
    <t>LYQ-CSM048-G0-M</t>
  </si>
  <si>
    <t>LYQ-CSM048-G0-S</t>
  </si>
  <si>
    <t>LYQ-CSM048-G0-XL</t>
  </si>
  <si>
    <t>LYQ-CSM048-GR0-L</t>
  </si>
  <si>
    <t>LYQ-CSM048-GR0-M</t>
  </si>
  <si>
    <t>LYQ-CSM048-GR0-S</t>
  </si>
  <si>
    <t>LYQ-CSM048-GR0-XL</t>
  </si>
  <si>
    <t>LYQ-CSM048-GR1-L</t>
  </si>
  <si>
    <t>LYQ-CSM048-GR1-M</t>
  </si>
  <si>
    <t>LYQ-CSM048-GR1-S</t>
  </si>
  <si>
    <t>LYQ-CSM048-GR1-XL</t>
  </si>
  <si>
    <t>LYQ-CSM048-K0-L</t>
  </si>
  <si>
    <t>LYQ-CSM048-K0-M</t>
  </si>
  <si>
    <t>LYQ-CSM048-K0-S</t>
  </si>
  <si>
    <t>LYQ-CSM048-K0-XL</t>
  </si>
  <si>
    <t>LYQ-CSM048-R0-L</t>
  </si>
  <si>
    <t>LYQ-CSM048-R0-M</t>
  </si>
  <si>
    <t>LYQ-CSM048-R0-S</t>
  </si>
  <si>
    <t>LYQ-CSM048-R0-XL</t>
  </si>
  <si>
    <t>LYQ-CSM048-ZL-L</t>
  </si>
  <si>
    <t>LYQ-CSM048-ZL-M</t>
  </si>
  <si>
    <t>LYQ-CSM048-ZL-S</t>
  </si>
  <si>
    <t>LYQ-CSM048-ZL-XL</t>
  </si>
  <si>
    <t>LYQ-CSM051-B0-L</t>
  </si>
  <si>
    <t>LYQ-CSM051-B0-M</t>
  </si>
  <si>
    <t>LYQ-CSM051-B0-S</t>
  </si>
  <si>
    <t>LYQ-CSM051-B0-XL</t>
  </si>
  <si>
    <t>LYQ-EU7232-M</t>
  </si>
  <si>
    <t>LYQ-EUWH5339-B0-2XL</t>
  </si>
  <si>
    <t>LYQ-EUWH5339-B0-L</t>
  </si>
  <si>
    <t>LYQ-EUWH5339-B0-M</t>
  </si>
  <si>
    <t>LYQ-EUWH5339-B0-S</t>
  </si>
  <si>
    <t>LYQ-EUWH5339-B0-XL</t>
  </si>
  <si>
    <t>LYQ-EUWH5339-BE-2XL</t>
  </si>
  <si>
    <t>LYQ-EUWH5339-BE-L</t>
  </si>
  <si>
    <t>LYQ-EUWH5339-BE-M</t>
  </si>
  <si>
    <t>LYQ-EUWH5339-BE-XL</t>
  </si>
  <si>
    <t>LYQ-EUWH5339-K0-L</t>
  </si>
  <si>
    <t>LYQ-EUWH5339-K0-M</t>
  </si>
  <si>
    <t>LYQ-EUWH5339-K0-S</t>
  </si>
  <si>
    <t>LYQ-EUWH5339-K0-XL</t>
  </si>
  <si>
    <t>LYQ-EUWH5339-R0-2XL</t>
  </si>
  <si>
    <t>LYQ-EUWH5339-R0-L</t>
  </si>
  <si>
    <t>LYQ-EUWH5339-R0-M</t>
  </si>
  <si>
    <t>LYQ-EUWH5339-R0-S</t>
  </si>
  <si>
    <t>LYQ-EUWH5339-R0-XL</t>
  </si>
  <si>
    <t>LYQ-WH1109-B0-M</t>
  </si>
  <si>
    <t>LYQ-WH1109-B0-S</t>
  </si>
  <si>
    <t>LYQ-WH1109-DG-L</t>
  </si>
  <si>
    <t>LYQ-WH1109-DG-M</t>
  </si>
  <si>
    <t>LYQ-WH1109-DG-S</t>
  </si>
  <si>
    <t>LYQ-WH1109-DG-XL</t>
  </si>
  <si>
    <t>LYQ-WH1109-DG-XXL</t>
  </si>
  <si>
    <t>LYQ-WH1109-G0-M</t>
  </si>
  <si>
    <t>LYQ-WH1109-G0-S</t>
  </si>
  <si>
    <t>LYQ-WH1109-G0-XL</t>
  </si>
  <si>
    <t>LYQ-WH1109-G0-XXL</t>
  </si>
  <si>
    <t>LYQ-WH1109-G7-L</t>
  </si>
  <si>
    <t>LYQ-WH1109-G7-M</t>
  </si>
  <si>
    <t>LYQ-WH1109-G7-S</t>
  </si>
  <si>
    <t>LYQ-WH1109-G7-XL</t>
  </si>
  <si>
    <t>LYQ-WH1109-G7-XXL</t>
  </si>
  <si>
    <t>LYQ-WH1109-LG-L</t>
  </si>
  <si>
    <t>LYQ-WH1109-LG-M</t>
  </si>
  <si>
    <t>LYQ-WH1109-LG-S</t>
  </si>
  <si>
    <t>LYQ-WH1109-LG-XL</t>
  </si>
  <si>
    <t>LYQ-WH1109-LG-XXL</t>
  </si>
  <si>
    <t>LYQ-WH1312-B0-L</t>
  </si>
  <si>
    <t>LYQ-WH1312-B0-M</t>
  </si>
  <si>
    <t>LYQ-WH1312-B0-S</t>
  </si>
  <si>
    <t>LYQ-WH1312-B0-XL</t>
  </si>
  <si>
    <t>LYQ-WH1312-P0-L</t>
  </si>
  <si>
    <t>LYQ-WH1312-P0-M</t>
  </si>
  <si>
    <t>LYQ-WH1312-P0-S</t>
  </si>
  <si>
    <t>LYQ-WH1312-P0-XL</t>
  </si>
  <si>
    <t>LYQ-WH16331-BG-S</t>
  </si>
  <si>
    <t>LYQ-WH16331-K0-XL</t>
  </si>
  <si>
    <t>MY-BS-LYRound020-BL-L</t>
  </si>
  <si>
    <t>MY-BS-LYRound020-BL-M</t>
  </si>
  <si>
    <t>MY-BS-LYRound020-BL-S</t>
  </si>
  <si>
    <t>MY-BS-LYRound020-BL-XL</t>
  </si>
  <si>
    <t>MY-BS-LYRound020-GN-L</t>
  </si>
  <si>
    <t>MY-BS-LYRound020-GN-M</t>
  </si>
  <si>
    <t>MY-BS-LYRound020-GN-S</t>
  </si>
  <si>
    <t>MY-BS-LYRound020-GN-XL</t>
  </si>
  <si>
    <t>MY-BS-LYRound020-NY-L</t>
  </si>
  <si>
    <t>MY-BS-LYRound020-NY-M</t>
  </si>
  <si>
    <t>MY-BS-LYRound020-NY-S</t>
  </si>
  <si>
    <t>MY-BS-LYRound020-NY-XL</t>
  </si>
  <si>
    <t>MY-CSM070-B0-L</t>
  </si>
  <si>
    <t>MY-CSM070-C0-L</t>
  </si>
  <si>
    <t>MY-CSM070-GR-L</t>
  </si>
  <si>
    <t>MY-CSM070-PI-L</t>
  </si>
  <si>
    <t>MY-CSM071-C0-L</t>
  </si>
  <si>
    <t>MY-CSM071-G1-L</t>
  </si>
  <si>
    <t>MY-CSM071-GR-L</t>
  </si>
  <si>
    <t>MY-EU1925-E0-2XL</t>
  </si>
  <si>
    <t>MY-EU1925-E0-L</t>
  </si>
  <si>
    <t>MY-EU1925-E0-S</t>
  </si>
  <si>
    <t>MY-EU1925-E0-XL</t>
  </si>
  <si>
    <t>MY-EU1925-G7-2XL</t>
  </si>
  <si>
    <t>MY-EU1925-G7-L</t>
  </si>
  <si>
    <t>MY-EU1925-G7-XL</t>
  </si>
  <si>
    <t>MY-EU1925-R6-2XL</t>
  </si>
  <si>
    <t>MY-EU1925-R6-S</t>
  </si>
  <si>
    <t>MY-EU1925-W0-2XL</t>
  </si>
  <si>
    <t>MY-EU1925-W0-L</t>
  </si>
  <si>
    <t>MY-EU1925-W0-S</t>
  </si>
  <si>
    <t>MY-LYPoint021-BL-L</t>
  </si>
  <si>
    <t>MY-LYPoint021-BL-M</t>
  </si>
  <si>
    <t>MY-LYPoint021-BL-S</t>
  </si>
  <si>
    <t>MY-LYPoint021-BL-XL</t>
  </si>
  <si>
    <t>MY-LYPoint021-DG-L</t>
  </si>
  <si>
    <t>MY-LYPoint021-DG-M</t>
  </si>
  <si>
    <t>MY-LYPoint021-DG-S</t>
  </si>
  <si>
    <t>MY-LYPoint021-DG-XL</t>
  </si>
  <si>
    <t>MY-LYPoint021-GN-L</t>
  </si>
  <si>
    <t>MY-LYPoint021-GN-M</t>
  </si>
  <si>
    <t>MY-LYPoint021-GN-S</t>
  </si>
  <si>
    <t>MY-LYPoint021-GN-XL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</si>
  <si>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</si>
  <si>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</si>
  <si>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</si>
  <si>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</si>
  <si>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</si>
  <si>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</si>
  <si>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MY-LYPoint021-K0-S1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</si>
  <si>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</si>
  <si>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</si>
  <si>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</si>
  <si>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</si>
  <si>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</si>
  <si>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</si>
  <si>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</si>
  <si>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</si>
  <si>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</si>
  <si>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MY-LYPoint021-NY-L</t>
  </si>
  <si>
    <t>MY-LYPoint021-NY-M</t>
  </si>
  <si>
    <t>MY-LYPoint021-NY-S</t>
  </si>
  <si>
    <t>MY-LYPoint021-NY-XL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</si>
  <si>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</si>
  <si>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</si>
  <si>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</si>
  <si>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</si>
  <si>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</si>
  <si>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</si>
  <si>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</si>
  <si>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</si>
  <si>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</si>
  <si>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MY-LYRound020-BL-L</t>
  </si>
  <si>
    <t>MY-LYRound020-BL-M</t>
  </si>
  <si>
    <t>MY-LYRound020-BL-S</t>
  </si>
  <si>
    <t>MY-LYRound020-BL-XL</t>
  </si>
  <si>
    <t>MY-LYRound020-DG-L</t>
  </si>
  <si>
    <t>MY-LYRound020-DG-M</t>
  </si>
  <si>
    <t>MY-LYRound020-DG-S</t>
  </si>
  <si>
    <t>MY-LYRound020-DG-XL</t>
  </si>
  <si>
    <t>MY-LYRound020-GN-L</t>
  </si>
  <si>
    <t>MY-LYRound020-GN-M</t>
  </si>
  <si>
    <t>MY-LYRound020-GN-S</t>
  </si>
  <si>
    <t>MY-LYRound020-GN-XL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</si>
  <si>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</si>
  <si>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</si>
  <si>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</si>
  <si>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</si>
  <si>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</si>
  <si>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</si>
  <si>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</si>
  <si>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</si>
  <si>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</si>
  <si>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</si>
  <si>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</si>
  <si>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</si>
  <si>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</si>
  <si>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</si>
  <si>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</si>
  <si>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</si>
  <si>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MY-LYRound020-NY-L</t>
  </si>
  <si>
    <t>MY-LYRound020-NY-M</t>
  </si>
  <si>
    <t>MY-LYRound020-NY-S</t>
  </si>
  <si>
    <t>MY-LYRound020-NY-XL</t>
  </si>
  <si>
    <t>MY-LYRound020-OR-S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</si>
  <si>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</si>
  <si>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</si>
  <si>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</si>
  <si>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</si>
  <si>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</si>
  <si>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</si>
  <si>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</si>
  <si>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</si>
  <si>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MY-SB011-BL-M</t>
  </si>
  <si>
    <t>MY-SB011-CF-L</t>
  </si>
  <si>
    <t>MY-SB011-DG-L</t>
  </si>
  <si>
    <t>MY-SB011-DG-XL</t>
  </si>
  <si>
    <t>MY-SB011-RD-L</t>
  </si>
  <si>
    <t>MY-SB011-WT-L</t>
  </si>
  <si>
    <t>MY-SB011-WT-M</t>
  </si>
  <si>
    <t>MY-SB011-WT-S</t>
  </si>
  <si>
    <t>MY-SB015-BL-L</t>
  </si>
  <si>
    <t>MY-SB015-BL-S</t>
  </si>
  <si>
    <t>MY-SB015-DG-S</t>
  </si>
  <si>
    <t>MY-SB015-LG-L</t>
  </si>
  <si>
    <t>MY-SB015-LG-S</t>
  </si>
  <si>
    <t>MY-SB015-LG-XL</t>
  </si>
  <si>
    <t>MY-SB015-PP-S</t>
  </si>
  <si>
    <t>MY-SB015-WR-S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</si>
  <si>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</si>
  <si>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</si>
  <si>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</si>
  <si>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</si>
  <si>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</si>
  <si>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</si>
  <si>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</si>
  <si>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</si>
  <si>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</si>
  <si>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</si>
  <si>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</si>
  <si>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</si>
  <si>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</si>
  <si>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</si>
  <si>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</si>
  <si>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</si>
  <si>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</si>
  <si>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</si>
  <si>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</si>
  <si>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</si>
  <si>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MY-SB020-BK-M</t>
  </si>
  <si>
    <t>MY-SB020-BK-S</t>
  </si>
  <si>
    <t>MY-SB020-BL-S</t>
  </si>
  <si>
    <t>MY-SB020-DG-L</t>
  </si>
  <si>
    <t>MY-SB020-DG-M</t>
  </si>
  <si>
    <t>MY-SB020-DG-S</t>
  </si>
  <si>
    <t>MY-SB020-DG-XL</t>
  </si>
  <si>
    <t>MY-SB026-BK-M</t>
  </si>
  <si>
    <t>MY-SB026-DG-M</t>
  </si>
  <si>
    <t>MY-SB026-DG-S</t>
  </si>
  <si>
    <t>MY-SB026-KK-S</t>
  </si>
  <si>
    <t>MY-SB026-LG-S</t>
  </si>
  <si>
    <t>MY-SB026-RD-S</t>
  </si>
  <si>
    <t>MY-SB027-BK-S</t>
  </si>
  <si>
    <t>MY-SB027-BL-S</t>
  </si>
  <si>
    <t>MY-SB027-DG-L</t>
  </si>
  <si>
    <t>MY-SB027-DG-S</t>
  </si>
  <si>
    <t>MY-SB027-GN-S</t>
  </si>
  <si>
    <t>MY-SB027-GN-XL</t>
  </si>
  <si>
    <t>MY-SB027-KK-XL</t>
  </si>
  <si>
    <t>MY-WH7622-G0-S</t>
  </si>
  <si>
    <t>MY-WH7622-K0-L</t>
  </si>
  <si>
    <t>MY-WH7622-K0-M</t>
  </si>
  <si>
    <t>MY-WH7622-K0-S</t>
  </si>
  <si>
    <t>MY-WH7622-K0-XL</t>
  </si>
  <si>
    <t>MY-WH7622-KH-S</t>
  </si>
  <si>
    <t>MY-WH7622-R0-XL</t>
  </si>
  <si>
    <t>MY-WH7624-BG-L</t>
  </si>
  <si>
    <t>MY-WH7624-BG-M</t>
  </si>
  <si>
    <t>MY-WH7624-BG-S</t>
  </si>
  <si>
    <t>MY-WH7624-BG-XL</t>
  </si>
  <si>
    <t>MY-WH7624-G0-L</t>
  </si>
  <si>
    <t>MY-WH7624-G0-M</t>
  </si>
  <si>
    <t>MY-WH7624-G0-S</t>
  </si>
  <si>
    <t>MY-WH7624-G0-XL</t>
  </si>
  <si>
    <t>MY-WH7624-G7-L</t>
  </si>
  <si>
    <t>MY-WH7624-G7-S</t>
  </si>
  <si>
    <t>MY-WH7624-G7-XL</t>
  </si>
  <si>
    <t>MY-WH7624-K0-XL</t>
  </si>
  <si>
    <t>MY-WH7624-R0-M</t>
  </si>
  <si>
    <t>MY-WH7624-R0-S</t>
  </si>
  <si>
    <t>MY-WH7624-W0-L</t>
  </si>
  <si>
    <t>MY-WH7624-W0-M</t>
  </si>
  <si>
    <t>MY-WH7624-W0-S</t>
  </si>
  <si>
    <t>MY-WH7624-W0-XL</t>
  </si>
  <si>
    <t>MY-WH7672-G0-L</t>
  </si>
  <si>
    <t>MY-WH7672-G0-S</t>
  </si>
  <si>
    <t>MY-WH7672-K0-S</t>
  </si>
  <si>
    <t>MY-WH7672-P0-L</t>
  </si>
  <si>
    <t>MY-WH7672-W0-M</t>
  </si>
  <si>
    <t>MY-WH7672-W0-S</t>
  </si>
  <si>
    <t>MY-WH7672-W0-XL</t>
  </si>
  <si>
    <t>MY-WH7688-B0-L</t>
  </si>
  <si>
    <t>MY-WH7688-B0-M</t>
  </si>
  <si>
    <t>MY-WH7688-B0-XL</t>
  </si>
  <si>
    <t>MY-WH7688-B0-XXL</t>
  </si>
  <si>
    <t>MY-WH7688-BG-L</t>
  </si>
  <si>
    <t>MY-WH7688-W0-L</t>
  </si>
  <si>
    <t>MY-WH7688-W0-S</t>
  </si>
  <si>
    <t>RE-YZ-BEBD001-R0-L</t>
  </si>
  <si>
    <t>RE-YZ-BEBD001-R0-M</t>
  </si>
  <si>
    <t>RE-YZ-BEBD001-R0-S</t>
  </si>
  <si>
    <t>RE-YZ-BEBD001-R0-XL</t>
  </si>
  <si>
    <t>RE-YZ-BEBD001-R0-XS</t>
  </si>
  <si>
    <t>RE-YZ-BECS186-OR-L</t>
  </si>
  <si>
    <t>RE-YZ-BECS186-OR-M</t>
  </si>
  <si>
    <t>RE-YZ-BECS186-OR-S</t>
  </si>
  <si>
    <t>RE-YZ-BECS186-OR-XL</t>
  </si>
  <si>
    <t>RE-YZ-BECS186-OR-XXL</t>
  </si>
  <si>
    <t>RE-YZ-BECS186-YH-L</t>
  </si>
  <si>
    <t>RE-YZ-BECS186-YH-M</t>
  </si>
  <si>
    <t>RE-YZ-BECS186-YH-S</t>
  </si>
  <si>
    <t>RE-YZ-BECS186-YH-XL</t>
  </si>
  <si>
    <t>RE-YZ-BECS186-YH-XXL</t>
  </si>
  <si>
    <t>RE-YZ-BELE001-W0-L</t>
  </si>
  <si>
    <t>RE-YZ-BELE001-W0-M</t>
  </si>
  <si>
    <t>RE-YZ-BELE001-W0-S</t>
  </si>
  <si>
    <t>RE-YZ-BELE001-W0-XL</t>
  </si>
  <si>
    <t>RE-YZ-BELE001-W0-XS</t>
  </si>
  <si>
    <t>RE-YZ-BELK185-B0-L</t>
  </si>
  <si>
    <t>RE-YZ-BELK185-B0-M</t>
  </si>
  <si>
    <t>RE-YZ-BELK185-B0-S</t>
  </si>
  <si>
    <t>RE-YZ-BELK185-B0-XL</t>
  </si>
  <si>
    <t>RE-YZ-BELK185-B0-XXL</t>
  </si>
  <si>
    <t>RE-YZ-BELK185-K0-L</t>
  </si>
  <si>
    <t>RE-YZ-BELK185-K0-M</t>
  </si>
  <si>
    <t>RE-YZ-BELK185-K0-S</t>
  </si>
  <si>
    <t>RE-YZ-BELK185-K0-XL</t>
  </si>
  <si>
    <t>RE-YZ-BELK185-K0-XXL</t>
  </si>
  <si>
    <t>RE-YZ-BELK185-Y9-L</t>
  </si>
  <si>
    <t>RE-YZ-BELK185-Y9-M</t>
  </si>
  <si>
    <t>RE-YZ-BELK185-Y9-S</t>
  </si>
  <si>
    <t>RE-YZ-BELK185-Y9-XL</t>
  </si>
  <si>
    <t>RE-YZ-BELK185-Y9-XXL</t>
  </si>
  <si>
    <t>RE-YZ-BETW001-K0-L</t>
  </si>
  <si>
    <t>RE-YZ-BETW001-K0-M</t>
  </si>
  <si>
    <t>RE-YZ-BETW001-K0-S</t>
  </si>
  <si>
    <t>RE-YZ-BETW001-K0-XL</t>
  </si>
  <si>
    <t>RE-YZ-BETW001-K0-XS</t>
  </si>
  <si>
    <t>RE-YZ-BEWS32-BD-2XL</t>
  </si>
  <si>
    <t>RE-YZ-BEWS32-BD-L</t>
  </si>
  <si>
    <t>RE-YZ-BEWS32-BD-M</t>
  </si>
  <si>
    <t>RE-YZ-BEWS32-BD-S</t>
  </si>
  <si>
    <t>RE-YZ-BEWS32-BD-XL</t>
  </si>
  <si>
    <t>RE-YZ-BEWS32-K0-2XL</t>
  </si>
  <si>
    <t>RE-YZ-BEWS32-K0-L</t>
  </si>
  <si>
    <t>RE-YZ-BEWS32-K0-M</t>
  </si>
  <si>
    <t>RE-YZ-BEWS32-K0-S</t>
  </si>
  <si>
    <t>RE-YZ-BEWS32-K0-XL</t>
  </si>
  <si>
    <t>RE-YZ-BEWS32-ZL-2XL</t>
  </si>
  <si>
    <t>RE-YZ-BEWS32-ZL-L</t>
  </si>
  <si>
    <t>RE-YZ-BEWS32-ZL-M</t>
  </si>
  <si>
    <t>RE-YZ-BEWS32-ZL-S</t>
  </si>
  <si>
    <t>RE-YZ-BEWS32-ZL-XL</t>
  </si>
  <si>
    <t>SB-YL005-KS30</t>
  </si>
  <si>
    <t>SB-YL005-KS60</t>
  </si>
  <si>
    <t>SB-YL005-KS70</t>
  </si>
  <si>
    <t>SCF-EUA01-009</t>
  </si>
  <si>
    <t>SCF-EUC01-003</t>
  </si>
  <si>
    <t>SCF-EUC01-007</t>
  </si>
  <si>
    <t>SCF-EUC01-008</t>
  </si>
  <si>
    <t>SCF-EUC01-010</t>
  </si>
  <si>
    <t>SCF-EUC01-011</t>
  </si>
  <si>
    <t>SCF-EUC01-013</t>
  </si>
  <si>
    <t>SCF-EUC01-014</t>
  </si>
  <si>
    <t>SCF-EUC01-016</t>
  </si>
  <si>
    <t>SCF-EUC01-018</t>
  </si>
  <si>
    <t>SJ-BS-ZZN204K04L</t>
  </si>
  <si>
    <t>TX-55554-BO-2XL</t>
  </si>
  <si>
    <t>TX-55554-BO-3XL</t>
  </si>
  <si>
    <t>TX-55554-BO-4XL</t>
  </si>
  <si>
    <t>TX-55554-BO-5XL</t>
  </si>
  <si>
    <t>TX-55554-GO-2XL</t>
  </si>
  <si>
    <t>TX-55554-GO-3XL</t>
  </si>
  <si>
    <t>TX-55554-GO-4XL</t>
  </si>
  <si>
    <t>TX-55554-GO-5XL</t>
  </si>
  <si>
    <t>TX-55554-GR-2XL</t>
  </si>
  <si>
    <t>TX-55554-GR-3XL</t>
  </si>
  <si>
    <t>TX-55554-GR-4XL</t>
  </si>
  <si>
    <t>TX-55554-GR-5XL</t>
  </si>
  <si>
    <t>TX-55554-KO-2XL</t>
  </si>
  <si>
    <t>TX-55554-KO-3XL</t>
  </si>
  <si>
    <t>TX-55554-KO-4XL</t>
  </si>
  <si>
    <t>TX-55554-KO-5XL</t>
  </si>
  <si>
    <t>TX-55554-PI-2XL</t>
  </si>
  <si>
    <t>TX-55554-PI-3XL</t>
  </si>
  <si>
    <t>TX-55554-PI-4XL</t>
  </si>
  <si>
    <t>TX-55554-PI-5XL</t>
  </si>
  <si>
    <t>TX-55554-PO-2XL</t>
  </si>
  <si>
    <t>TX-55554-PO-3XL</t>
  </si>
  <si>
    <t>TX-55554-PO-4XL</t>
  </si>
  <si>
    <t>TX-55554-PO-5XL</t>
  </si>
  <si>
    <t>TX-55554-WO-2XL</t>
  </si>
  <si>
    <t>TX-55554-WO-3XL</t>
  </si>
  <si>
    <t>TX-55554-WO-4XL</t>
  </si>
  <si>
    <t>TX-55554-WO-5XL</t>
  </si>
  <si>
    <t>WQS-BN-1503-BO-2XL</t>
  </si>
  <si>
    <t>WQS-BN-1503-BO-L</t>
  </si>
  <si>
    <t>WQS-BN-1503-BO-M</t>
  </si>
  <si>
    <t>WQS-BN-1503-BO-S</t>
  </si>
  <si>
    <t>WQS-BN-1503-BO-XL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</si>
  <si>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</si>
  <si>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</si>
  <si>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</si>
  <si>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</si>
  <si>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</si>
  <si>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</si>
  <si>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</si>
  <si>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</si>
  <si>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</si>
  <si>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</si>
  <si>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</si>
  <si>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</si>
  <si>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</si>
  <si>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</si>
  <si>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</si>
  <si>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</si>
  <si>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</si>
  <si>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</si>
  <si>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</si>
  <si>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</si>
  <si>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WQS-BS-BN1504-BO/RO-L</t>
  </si>
  <si>
    <t>WQS-BS-BN1504-BO/RO-M</t>
  </si>
  <si>
    <t>WQS-BS-BN1504-BO/RO-S</t>
  </si>
  <si>
    <t>WQS-BS-BN1504-GR-2XL</t>
  </si>
  <si>
    <t>WQS-BS-BN1504-GR-M</t>
  </si>
  <si>
    <t>WQS-BS-BN1504-GR-S</t>
  </si>
  <si>
    <t>WQS-BS-BN1504-KO-L</t>
  </si>
  <si>
    <t>WQS-BS-BN1504-KO-M</t>
  </si>
  <si>
    <t>WQS-BS-BN1504-KO-S</t>
  </si>
  <si>
    <t>WQS-BS-BN1504-RO-M</t>
  </si>
  <si>
    <t>WQS-BS-BN1504-RO-S</t>
  </si>
  <si>
    <t>WQS-BS-BN1504-RO-XL</t>
  </si>
  <si>
    <t>WY-SB017-BK-L</t>
  </si>
  <si>
    <t>WY-SB017-BK-M</t>
  </si>
  <si>
    <t>WY-SB017-BK-S</t>
  </si>
  <si>
    <t>WY-SB017-BK-XL</t>
  </si>
  <si>
    <t>WY-SB017-BK-XXL</t>
  </si>
  <si>
    <t>WY-SB017-DG-M</t>
  </si>
  <si>
    <t>WY-SB017-DG-S</t>
  </si>
  <si>
    <t>WY-SB017-DG-XL</t>
  </si>
  <si>
    <t>WY-SB017-DG-XXL</t>
  </si>
  <si>
    <t>WY-SB017-LG-L</t>
  </si>
  <si>
    <t>WY-SB017-LG-S</t>
  </si>
  <si>
    <t>WY-SB017-LG-XL</t>
  </si>
  <si>
    <t>WY-SB017-LG-XXL</t>
  </si>
  <si>
    <t>WY-SB017-NY-M</t>
  </si>
  <si>
    <t>WY-SB017-NY-S</t>
  </si>
  <si>
    <t>WY-SB017-NY-XL</t>
  </si>
  <si>
    <t>WY-SB017-NY-XXL</t>
  </si>
  <si>
    <t>WY-SB017-PK-M</t>
  </si>
  <si>
    <t>WY-SB017-PK-XL</t>
  </si>
  <si>
    <t>WY-SB017-PK-XXL</t>
  </si>
  <si>
    <t>WY-SB017-RD-L</t>
  </si>
  <si>
    <t>WY-SB017-RD-M</t>
  </si>
  <si>
    <t>WY-SB017-RD-S</t>
  </si>
  <si>
    <t>WY-SB017-RD-XL</t>
  </si>
  <si>
    <t>WY-SB017-RD-XXL</t>
  </si>
  <si>
    <t>XZ-BS-007GRXL</t>
  </si>
  <si>
    <t>XZ-BS-007W0XL</t>
  </si>
  <si>
    <t>XZ-BS-013GR1-L</t>
  </si>
  <si>
    <t>XZ-BS-013GR1-M</t>
  </si>
  <si>
    <t>XZ-BS-013GR1-S</t>
  </si>
  <si>
    <t>XZ-BS-013GR1-XL</t>
  </si>
  <si>
    <t>XZ-BS-013GR2-L</t>
  </si>
  <si>
    <t>XZ-BS-013GR2-M</t>
  </si>
  <si>
    <t>XZ-BS-013GR2-S</t>
  </si>
  <si>
    <t>XZ-BS-013GR2-XL</t>
  </si>
  <si>
    <t>XZ-BS-013GR3-2XL</t>
  </si>
  <si>
    <t>XZ-BS-013GR3-L</t>
  </si>
  <si>
    <t>XZ-BS-013GR3-M</t>
  </si>
  <si>
    <t>XZ-BS-013GR3-S</t>
  </si>
  <si>
    <t>XZ-BS-013GR3-XL</t>
  </si>
  <si>
    <t>XZ-BS-013PI3-L</t>
  </si>
  <si>
    <t>XZ-BS-013PI3-M</t>
  </si>
  <si>
    <t>XZ-BS-013PI3-S</t>
  </si>
  <si>
    <t>XZ-BS-013WH1-M</t>
  </si>
  <si>
    <t>XZ-BS-013WH1-S</t>
  </si>
  <si>
    <t>XZ-BS-013WH2-M</t>
  </si>
  <si>
    <t>XZ-BS-013WH2-S</t>
  </si>
  <si>
    <t>XZ-BS-013WH3-L</t>
  </si>
  <si>
    <t>XZ-BS-013WH3-M</t>
  </si>
  <si>
    <t>XZ-BS-013WH3-S</t>
  </si>
  <si>
    <t>XZ-BS-2115Gr35</t>
  </si>
  <si>
    <t>XZ-BS-2115Li35</t>
  </si>
  <si>
    <t>XZ-BS-2115Pi35</t>
  </si>
  <si>
    <t>XZ-BS-HM168-B0-36/37</t>
  </si>
  <si>
    <t>XZ-BS-HM168-B0-38/39</t>
  </si>
  <si>
    <t>XZ-BS-HM168-CO-40/41</t>
  </si>
  <si>
    <t>XZ-BS-HM168-CO-42/43</t>
  </si>
  <si>
    <t>XZ-BS-HM168-P0-38/39</t>
  </si>
  <si>
    <t>XZ-BS-HM168-R0-36/37</t>
  </si>
  <si>
    <t>XZ-BS-HM168-R0-38/39</t>
  </si>
  <si>
    <t>XZ-BS-HMMF360-BE-L</t>
  </si>
  <si>
    <t>XZ-BS-HMMF360-BE-M</t>
  </si>
  <si>
    <t>XZ-BS-HMMF360-DB-M</t>
  </si>
  <si>
    <t>XZ-BS-HMMF360-GR-L</t>
  </si>
  <si>
    <t>XZ-BS-HMMF360-GR-M</t>
  </si>
  <si>
    <t>XZ-BS-HMMX360-GR-3637</t>
  </si>
  <si>
    <t>XZ-BS-HMMX360-GR-4041</t>
  </si>
  <si>
    <t>XZ-BS-HMSD269-R0-26</t>
  </si>
  <si>
    <t>XZ-BS-PW-2001-BG-36</t>
  </si>
  <si>
    <t>XZ-BS-PW-2001-BG-37</t>
  </si>
  <si>
    <t>XZ-BS-PW-2001-BG-38</t>
  </si>
  <si>
    <t>XZ-BS-PW-2001-BG-39</t>
  </si>
  <si>
    <t>XZ-BS-PW-2001-BG-40</t>
  </si>
  <si>
    <t>XZ-BS-PW-2001-C0-36</t>
  </si>
  <si>
    <t>XZ-BS-PW-2001-C0-37</t>
  </si>
  <si>
    <t>XZ-BS-PW-2001-C0-38</t>
  </si>
  <si>
    <t>XZ-BS-PW-2001-C0-39</t>
  </si>
  <si>
    <t>XZ-BS-PW-2001-C0-40</t>
  </si>
  <si>
    <t>XZ-BS-PW-2001-C0-41</t>
  </si>
  <si>
    <t>XZ-BS-PW-2001-G0-36</t>
  </si>
  <si>
    <t>XZ-BS-PW-2001-G0-37</t>
  </si>
  <si>
    <t>XZ-BS-PW-2001-G0-40</t>
  </si>
  <si>
    <t>XZ-BS-PW-2001-K0-36</t>
  </si>
  <si>
    <t>XZ-BS-PW-2001-K0-39</t>
  </si>
  <si>
    <t>XZ-BS-PW-2001-K0-40</t>
  </si>
  <si>
    <t>XZ-BS-PW-2001-N0-36</t>
  </si>
  <si>
    <t>XZ-BS-PW-2001-N0-40</t>
  </si>
  <si>
    <t>XZ-BS-PW-2001-N0-41</t>
  </si>
  <si>
    <t>XZ-BS-PW-2001-R0-36</t>
  </si>
  <si>
    <t>XZ-BS-PW-2001-R0-37</t>
  </si>
  <si>
    <t>XZ-BS-PW-2001-R0-39</t>
  </si>
  <si>
    <t>XZ-BS-WH771-GR-37</t>
  </si>
  <si>
    <t>XZ-BS-WH771-K0-39</t>
  </si>
  <si>
    <t>XZ-BS-YG7223Co4243</t>
  </si>
  <si>
    <t>XZ-BS-YG7223Co4445</t>
  </si>
  <si>
    <t>XZ-BS-YG7223Da4243</t>
  </si>
  <si>
    <t>XZ-BS-YG7223Da4445</t>
  </si>
  <si>
    <t>XZ-BS-YG7223Pu3637</t>
  </si>
  <si>
    <t>XZ-BS-YG7223RB3637</t>
  </si>
  <si>
    <t>XZ-BS-ZQ7032-B0-24</t>
  </si>
  <si>
    <t>XZ-BS-ZQ7032-K0-24</t>
  </si>
  <si>
    <t>XZ-BS-ZQ7032-K0-27</t>
  </si>
  <si>
    <t>XZ-BS-ZQ7032-K0-28</t>
  </si>
  <si>
    <t>XZ-BS-ZQCB3056-B0-24</t>
  </si>
  <si>
    <t>XZ-BS-ZQCB3056-B0-28</t>
  </si>
  <si>
    <t>XZ-BS-ZQCB3056-E0-24</t>
  </si>
  <si>
    <t>XZ-BS-ZQCB3056-R1-28</t>
  </si>
  <si>
    <t>XZ-BS-ZQCB3056-R2-24</t>
  </si>
  <si>
    <t>XZ-BS-ZQCB3056-kQ-24</t>
  </si>
  <si>
    <t>XZ-WH1509-B0-3536</t>
  </si>
  <si>
    <t>XZ-WH1509-B0-3940</t>
  </si>
  <si>
    <t>XZ-WH1509-W0-3536</t>
  </si>
  <si>
    <t>XZ-WH1509-W0-3738</t>
  </si>
  <si>
    <t>XZ-WH1509-Y0-3536</t>
  </si>
  <si>
    <t>XZ-WH1509-Y0-3940</t>
  </si>
  <si>
    <t>XZ-WH150903-G1-3536</t>
  </si>
  <si>
    <t>XZ-WH150903-G2-3536</t>
  </si>
  <si>
    <t>XZ-WH150903-G2-3738</t>
  </si>
  <si>
    <t>XZ-WH150903-G2-3940</t>
  </si>
  <si>
    <t>XZ-WH150903-GR-3536</t>
  </si>
  <si>
    <t>XZ-WH150903-P0-3536</t>
  </si>
  <si>
    <t>XZ-WH6606-BR-35</t>
  </si>
  <si>
    <t>XZ-WH6606-BR-36</t>
  </si>
  <si>
    <t>XZ-WH6606-BR-37</t>
  </si>
  <si>
    <t>XZ-WH6606-BR-38</t>
  </si>
  <si>
    <t>XZ-WH6606-BR-39</t>
  </si>
  <si>
    <t>XZ-WH6606-BR-40</t>
  </si>
  <si>
    <t>XZ-WH6606-C0-35</t>
  </si>
  <si>
    <t>XZ-WH6606-C0-36</t>
  </si>
  <si>
    <t>XZ-WH6606-C0-37</t>
  </si>
  <si>
    <t>XZ-WH6606-C0-38</t>
  </si>
  <si>
    <t>XZ-WH6606-C0-39</t>
  </si>
  <si>
    <t>XZ-WH6606-C0-40</t>
  </si>
  <si>
    <t>XZ-WH6606-K0-35</t>
  </si>
  <si>
    <t>XZ-WH6606-K0-36</t>
  </si>
  <si>
    <t>XZ-WH6606-K0-37</t>
  </si>
  <si>
    <t>XZ-WH6606-K0-39</t>
  </si>
  <si>
    <t>XZ-WH6606-K0-40</t>
  </si>
  <si>
    <t>XZ-WH6606-P0-35</t>
  </si>
  <si>
    <t>XZ-WH6606-P0-36</t>
  </si>
  <si>
    <t>XZ-WH6606-P0-37</t>
  </si>
  <si>
    <t>XZ-WH6606-P0-38</t>
  </si>
  <si>
    <t>XZ-WH6606-P0-39</t>
  </si>
  <si>
    <t>XZ-WH6606-P0-40</t>
  </si>
  <si>
    <t>XZ-WH6606-R0-35</t>
  </si>
  <si>
    <t>XZ-WH6606-R0-36</t>
  </si>
  <si>
    <t>XZ-WH6606-R0-37</t>
  </si>
  <si>
    <t>XZ-WH6606-R0-38</t>
  </si>
  <si>
    <t>XZ-WH6606-R0-39</t>
  </si>
  <si>
    <t>XZ-WH6606-R0-40</t>
  </si>
  <si>
    <t>XZ-WH6606-ZL-35</t>
  </si>
  <si>
    <t>XZ-WH6606-ZL-36</t>
  </si>
  <si>
    <t>XZ-WH6606-ZL-37</t>
  </si>
  <si>
    <t>XZ-WH6606-ZL-39</t>
  </si>
  <si>
    <t>XZ-WH6606-ZL-40</t>
  </si>
  <si>
    <t>XZ-WHBH004-B0-3637</t>
  </si>
  <si>
    <t>XZ-WHBH004-B0-3839</t>
  </si>
  <si>
    <t>XZ-WHBH004-B0-4041</t>
  </si>
  <si>
    <t>XZ-WHBH004-P0-3839</t>
  </si>
  <si>
    <t>XZ-WHBH004-P0-4041</t>
  </si>
  <si>
    <t>XZ-WHMX006-G0-L</t>
  </si>
  <si>
    <t>XZ-WHMX006-G0-S</t>
  </si>
  <si>
    <t>XZ-WHMX006-R0-L</t>
  </si>
  <si>
    <t>XZ-WHMX006-R0-M</t>
  </si>
  <si>
    <t>XZ-WHMX006-R0-S</t>
  </si>
  <si>
    <t>YZ-BE181-B0-L</t>
  </si>
  <si>
    <t>YZ-BE181-B0-M</t>
  </si>
  <si>
    <t>YZ-BE181-B0-S</t>
  </si>
  <si>
    <t>YZ-BE181-B0-XL</t>
  </si>
  <si>
    <t>YZ-BE181-B0-XXL</t>
  </si>
  <si>
    <t>YZ-BE181-G0-L</t>
  </si>
  <si>
    <t>YZ-BE181-G0-M</t>
  </si>
  <si>
    <t>YZ-BE181-G0-S</t>
  </si>
  <si>
    <t>YZ-BE181-G0-XL</t>
  </si>
  <si>
    <t>YZ-BE181-G0-XXL</t>
  </si>
  <si>
    <t>YZ-BE181-Wi-L</t>
  </si>
  <si>
    <t>YZ-BE181-Wi-M</t>
  </si>
  <si>
    <t>YZ-BE181-Wi-S</t>
  </si>
  <si>
    <t>YZ-BE181-Wi-XL</t>
  </si>
  <si>
    <t>YZ-BE181-Wi-XXL</t>
  </si>
  <si>
    <t>YZ-BE5129-G0-2XL</t>
  </si>
  <si>
    <t>YZ-BE5129-G0-3XL</t>
  </si>
  <si>
    <t>YZ-BE5129-G0-L</t>
  </si>
  <si>
    <t>YZ-BE5129-G0-M</t>
  </si>
  <si>
    <t>YZ-BE5129-G0-XL</t>
  </si>
  <si>
    <t>YZ-BE5129-G0YH-2XL</t>
  </si>
  <si>
    <t>YZ-BE5129-G0YH-3XL</t>
  </si>
  <si>
    <t>YZ-BE5129-G0YH-L</t>
  </si>
  <si>
    <t>YZ-BE5129-G0YH-M</t>
  </si>
  <si>
    <t>YZ-BE5129-G0YH-XL</t>
  </si>
  <si>
    <t>YZ-BE5129-K0-2XL</t>
  </si>
  <si>
    <t>YZ-BE5129-K0-3XL</t>
  </si>
  <si>
    <t>YZ-BE5129-K0-L</t>
  </si>
  <si>
    <t>YZ-BE5129-K0-M</t>
  </si>
  <si>
    <t>YZ-BE5129-K0-XL</t>
  </si>
  <si>
    <t>YZ-BE5129-K0YH-2XL</t>
  </si>
  <si>
    <t>YZ-BE5129-K0YH-3XL</t>
  </si>
  <si>
    <t>YZ-BE5129-K0YH-L</t>
  </si>
  <si>
    <t>YZ-BE5129-K0YH-M</t>
  </si>
  <si>
    <t>YZ-BE5129-K0YH-XL</t>
  </si>
  <si>
    <t>YZ-BE5129-ZLYH-2XL</t>
  </si>
  <si>
    <t>YZ-BE5129-ZLYH-3XL</t>
  </si>
  <si>
    <t>YZ-BE5129-ZLYH-L</t>
  </si>
  <si>
    <t>YZ-BE5129-ZLYH-M</t>
  </si>
  <si>
    <t>YZ-BE5129-ZLYH-XL</t>
  </si>
  <si>
    <t>YZ-BE5506-HS-L</t>
  </si>
  <si>
    <t>YZ-BE5506-HS-M</t>
  </si>
  <si>
    <t>YZ-BE5506-HS-S</t>
  </si>
  <si>
    <t>YZ-BE5506-HS-XL</t>
  </si>
  <si>
    <t>YZ-BE5506-HS-XS</t>
  </si>
  <si>
    <t>YZ-BE5506-HS-XXL</t>
  </si>
  <si>
    <t>YZ-BE5506-K0-L</t>
  </si>
  <si>
    <t>YZ-BE5506-K0-M</t>
  </si>
  <si>
    <t>YZ-BE5506-K0-S</t>
  </si>
  <si>
    <t>YZ-BE5506-K0-XL</t>
  </si>
  <si>
    <t>YZ-BE5506-K0-XS</t>
  </si>
  <si>
    <t>YZ-BE5506-K0-XXL</t>
  </si>
  <si>
    <t>YZ-BE5506-ZL-L</t>
  </si>
  <si>
    <t>YZ-BE5506-ZL-M</t>
  </si>
  <si>
    <t>YZ-BE5506-ZL-S</t>
  </si>
  <si>
    <t>YZ-BE5506-ZL-XL</t>
  </si>
  <si>
    <t>YZ-BE5506-ZL-XS</t>
  </si>
  <si>
    <t>YZ-BE5506-ZL-XXL</t>
  </si>
  <si>
    <t>YZ-BEC19P-K0-2XL</t>
  </si>
  <si>
    <t>YZ-BEC19P-K0-L</t>
  </si>
  <si>
    <t>YZ-BEC19P-K0-M</t>
  </si>
  <si>
    <t>YZ-BEC19P-K0-S</t>
  </si>
  <si>
    <t>YZ-BEC19P-K0-XL</t>
  </si>
  <si>
    <t>YZ-BEC19P-OR-2XL</t>
  </si>
  <si>
    <t>YZ-BEC19P-OR-L</t>
  </si>
  <si>
    <t>YZ-BEC19P-OR-M</t>
  </si>
  <si>
    <t>YZ-BEC19P-OR-S</t>
  </si>
  <si>
    <t>YZ-BEC19P-OR-XL</t>
  </si>
  <si>
    <t>YZ-BEC19P-R0-2XL</t>
  </si>
  <si>
    <t>YZ-BEC19P-R0-L</t>
  </si>
  <si>
    <t>YZ-BEC19P-R0-M</t>
  </si>
  <si>
    <t>YZ-BEC19P-R0-S</t>
  </si>
  <si>
    <t>YZ-BEC19P-R0-XL</t>
  </si>
  <si>
    <t>YZ-BEC19P-W0-2XL</t>
  </si>
  <si>
    <t>YZ-BEC19P-W0-L</t>
  </si>
  <si>
    <t>YZ-BEC19P-W0-M</t>
  </si>
  <si>
    <t>YZ-BEC19P-W0-S</t>
  </si>
  <si>
    <t>YZ-BEC19P-W0-XL</t>
  </si>
  <si>
    <t>YZ-BEHM511-ZL-L</t>
  </si>
  <si>
    <t>YZ-BEHM511-ZL-M</t>
  </si>
  <si>
    <t>YZ-BEHY025-B0-L</t>
  </si>
  <si>
    <t>YZ-BEHY025-B0-M</t>
  </si>
  <si>
    <t>YZ-BEHY025-B0-S</t>
  </si>
  <si>
    <t>YZ-BEHY025-B0-XL</t>
  </si>
  <si>
    <t>YZ-BEHY025-B0-XXL</t>
  </si>
  <si>
    <t>YZ-BEHY025-K0-L</t>
  </si>
  <si>
    <t>YZ-BEHY025-K0-M</t>
  </si>
  <si>
    <t>YZ-BEHY025-K0-S</t>
  </si>
  <si>
    <t>YZ-BEHY025-K0-XL</t>
  </si>
  <si>
    <t>YZ-BEHY025-K0-XXL</t>
  </si>
  <si>
    <t>YZ-BEHY025-OR-L</t>
  </si>
  <si>
    <t>YZ-BEHY025-OR-M</t>
  </si>
  <si>
    <t>YZ-BEHY025-OR-S</t>
  </si>
  <si>
    <t>YZ-BEHY025-OR-XL</t>
  </si>
  <si>
    <t>YZ-BEHY025-OR-XXL</t>
  </si>
  <si>
    <t>YZ-BEHY025-R0-L</t>
  </si>
  <si>
    <t>YZ-BEHY025-R0-M</t>
  </si>
  <si>
    <t>YZ-BEHY025-R0-S</t>
  </si>
  <si>
    <t>YZ-BEHY025-R0-XL</t>
  </si>
  <si>
    <t>YZ-BEHY025-R0-XXL</t>
  </si>
  <si>
    <t>YZ-BEHY2049-B0-L</t>
  </si>
  <si>
    <t>YZ-BEHY2049-B0-M</t>
  </si>
  <si>
    <t>YZ-BEHY2049-B0-S</t>
  </si>
  <si>
    <t>YZ-BEHY2049-B0-XL</t>
  </si>
  <si>
    <t>YZ-BEHY2049-GR-L</t>
  </si>
  <si>
    <t>YZ-BEHY2049-GR-M</t>
  </si>
  <si>
    <t>YZ-BEHY2049-GR-S</t>
  </si>
  <si>
    <t>YZ-BEHY2049-GR-XL</t>
  </si>
  <si>
    <t>YZ-BEHY2049-K0-L</t>
  </si>
  <si>
    <t>YZ-BEHY2049-K0-M</t>
  </si>
  <si>
    <t>YZ-BEHY2049-K0-S</t>
  </si>
  <si>
    <t>YZ-BEHY2049-K0-XL</t>
  </si>
  <si>
    <t>YZ-BEHY2049-P0-L</t>
  </si>
  <si>
    <t>YZ-BEHY2049-P0-M</t>
  </si>
  <si>
    <t>YZ-BEHY2049-P0-S</t>
  </si>
  <si>
    <t>YZ-BEHY2049-P0-XL</t>
  </si>
  <si>
    <t>YZ-BEHY2049-W0-L</t>
  </si>
  <si>
    <t>YZ-BEHY2049-W0-M</t>
  </si>
  <si>
    <t>YZ-BEHY2049-W0-S</t>
  </si>
  <si>
    <t>YZ-BEHY2049-W0-XL</t>
  </si>
  <si>
    <t>YZ-BELK185-B0-L</t>
  </si>
  <si>
    <t>YZ-BELK185-B0-M</t>
  </si>
  <si>
    <t>YZ-BELK185-B0-S</t>
  </si>
  <si>
    <t>YZ-BELK185-B0-XL</t>
  </si>
  <si>
    <t>YZ-BELK185-B0-XXL</t>
  </si>
  <si>
    <t>YZ-BELK185-K0-L</t>
  </si>
  <si>
    <t>YZ-BELK185-K0-M</t>
  </si>
  <si>
    <t>YZ-BELK185-K0-S</t>
  </si>
  <si>
    <t>YZ-BELK185-K0-XL</t>
  </si>
  <si>
    <t>YZ-BELK185-K0-XXL</t>
  </si>
  <si>
    <t>YZ-BELK185-Y9-L</t>
  </si>
  <si>
    <t>YZ-BELK185-Y9-M</t>
  </si>
  <si>
    <t>YZ-BELK185-Y9-S</t>
  </si>
  <si>
    <t>YZ-BELK185-Y9-XL</t>
  </si>
  <si>
    <t>YZ-BELK185-Y9-XXL</t>
  </si>
  <si>
    <t>YZ-BELS1458-FB-3X</t>
  </si>
  <si>
    <t>YZ-BELS1458-FB-4X</t>
  </si>
  <si>
    <t>YZ-BELS1458-FB-5X</t>
  </si>
  <si>
    <t>YZ-BELS1458-FB-6X</t>
  </si>
  <si>
    <t>YZ-BELS1458-K0-3X</t>
  </si>
  <si>
    <t>YZ-BELS1458-K0-4X</t>
  </si>
  <si>
    <t>YZ-BELS1458-K0-5X</t>
  </si>
  <si>
    <t>YZ-BELS1458-K0-6X</t>
  </si>
  <si>
    <t>YZ-BELS1458-PI-3X</t>
  </si>
  <si>
    <t>YZ-BELS1458-PI-4X</t>
  </si>
  <si>
    <t>YZ-BELS1458-PI-5X</t>
  </si>
  <si>
    <t>YZ-BELS1458-PI-6X</t>
  </si>
  <si>
    <t>YZ-BEPLUS24-G0-2XL</t>
  </si>
  <si>
    <t>YZ-BEPLUS24-G0-3XL</t>
  </si>
  <si>
    <t>YZ-BEPLUS24-G0-L</t>
  </si>
  <si>
    <t>YZ-BEPLUS24-G0-M</t>
  </si>
  <si>
    <t>YZ-BEPLUS24-G0-XL</t>
  </si>
  <si>
    <t>YZ-BEPLUS24-K0-2XL</t>
  </si>
  <si>
    <t>YZ-BEPLUS24-K0-3XL</t>
  </si>
  <si>
    <t>YZ-BEPLUS24-K0-L</t>
  </si>
  <si>
    <t>YZ-BEPLUS24-K0-M</t>
  </si>
  <si>
    <t>YZ-BEPLUS24-K0-XL</t>
  </si>
  <si>
    <t>YZ-BEPLUS24-PI-2XL</t>
  </si>
  <si>
    <t>YZ-BEPLUS24-PI-3XL</t>
  </si>
  <si>
    <t>YZ-BEPLUS24-PI-L</t>
  </si>
  <si>
    <t>YZ-BEPLUS24-PI-M</t>
  </si>
  <si>
    <t>YZ-BEPLUS24-PI-XL</t>
  </si>
  <si>
    <t>YZ-BESM806-B0-2XL</t>
  </si>
  <si>
    <t>YZ-BESM806-B0-L</t>
  </si>
  <si>
    <t>YZ-BESM806-B0-M</t>
  </si>
  <si>
    <t>YZ-BESM806-B0-S</t>
  </si>
  <si>
    <t>YZ-BESM806-B0-XL</t>
  </si>
  <si>
    <t>YZ-BESM806-K0-2XL</t>
  </si>
  <si>
    <t>YZ-BESM806-K0-L</t>
  </si>
  <si>
    <t>YZ-BESM806-K0-M</t>
  </si>
  <si>
    <t>YZ-BESM806-K0-S</t>
  </si>
  <si>
    <t>YZ-BESM806-K0-XL</t>
  </si>
  <si>
    <t>YZ-BESM807-G0-L</t>
  </si>
  <si>
    <t>YZ-BESM807-G0-M</t>
  </si>
  <si>
    <t>YZ-BESM807-G0-S</t>
  </si>
  <si>
    <t>YZ-BESM807-K0-2XL</t>
  </si>
  <si>
    <t>YZ-BESM807-K0-L</t>
  </si>
  <si>
    <t>YZ-BESM807-K0-M</t>
  </si>
  <si>
    <t>YZ-BESM807-K0-S</t>
  </si>
  <si>
    <t>YZ-BESM807-K0-XL</t>
  </si>
  <si>
    <t>YZ-BESM807-OR-L</t>
  </si>
  <si>
    <t>YZ-BESM807-OR-M</t>
  </si>
  <si>
    <t>YZ-BESM807-OR-S</t>
  </si>
  <si>
    <t>YZ-BESM807-WI-L</t>
  </si>
  <si>
    <t>YZ-BESM807-WI-M</t>
  </si>
  <si>
    <t>YZ-BESM807-WI-S</t>
  </si>
  <si>
    <t>YZ-BESM807-Y0-L</t>
  </si>
  <si>
    <t>YZ-BESM807-Y0-M</t>
  </si>
  <si>
    <t>YZ-BESM807-Y0-S</t>
  </si>
  <si>
    <t>YZ-BETW32-BTW-2XL</t>
  </si>
  <si>
    <t>YZ-BETW32-BTW-L</t>
  </si>
  <si>
    <t>YZ-BETW32-BTW-M</t>
  </si>
  <si>
    <t>YZ-BETW32-BTW-S</t>
  </si>
  <si>
    <t>YZ-BETW32-BTW-XL</t>
  </si>
  <si>
    <t>YZ-BETW32-KTW-2XL</t>
  </si>
  <si>
    <t>YZ-BETW32-KTW-L</t>
  </si>
  <si>
    <t>YZ-BETW32-KTW-M</t>
  </si>
  <si>
    <t>YZ-BETW32-KTW-S</t>
  </si>
  <si>
    <t>YZ-BETW32-KTW-XL</t>
  </si>
  <si>
    <t>YZ-BETW32-PI-2XL</t>
  </si>
  <si>
    <t>YZ-BETW32-PI-L</t>
  </si>
  <si>
    <t>YZ-BETW32-PI-M</t>
  </si>
  <si>
    <t>YZ-BETW32-PI-S</t>
  </si>
  <si>
    <t>YZ-BETW32-PI-XL</t>
  </si>
  <si>
    <t>YZ-BEWH173-K0-L</t>
  </si>
  <si>
    <t>YZ-BEWH173-WI-M</t>
  </si>
  <si>
    <t>YZ-BEWH173-ZL-L</t>
  </si>
  <si>
    <t>YZ-BEWH173-ZL-M</t>
  </si>
  <si>
    <t>YZ-BEWH173-ZL-XL</t>
  </si>
  <si>
    <t>YZ-BEWH173-ZL-XXL</t>
  </si>
  <si>
    <t>YZ-BEWS32-BD-2XL</t>
  </si>
  <si>
    <t>YZ-BEWS32-BD-L</t>
  </si>
  <si>
    <t>YZ-BEWS32-BD-M</t>
  </si>
  <si>
    <t>YZ-BEWS32-BD-S</t>
  </si>
  <si>
    <t>YZ-BEWS32-BD-XL</t>
  </si>
  <si>
    <t>YZ-BEWS32-K0-2XL</t>
  </si>
  <si>
    <t>YZ-BEWS32-K0-L</t>
  </si>
  <si>
    <t>YZ-BEWS32-K0-M</t>
  </si>
  <si>
    <t>YZ-BEWS32-K0-S</t>
  </si>
  <si>
    <t>YZ-BEWS32-K0-XL</t>
  </si>
  <si>
    <t>YZ-BEWS32-ZL-2XL</t>
  </si>
  <si>
    <t>YZ-BEWS32-ZL-L</t>
  </si>
  <si>
    <t>YZ-BEWS32-ZL-M</t>
  </si>
  <si>
    <t>YZ-BEWS32-ZL-S</t>
  </si>
  <si>
    <t>YZ-BEWS32-ZL-XL</t>
  </si>
  <si>
    <t>YZ-BEYF181-B0-L</t>
  </si>
  <si>
    <t>YZ-BEYF181-B0-M</t>
  </si>
  <si>
    <t>YZ-BEYF181-B0-S</t>
  </si>
  <si>
    <t>YZ-BEYF181-B0-XL</t>
  </si>
  <si>
    <t>YZ-BEYF181-B0-XXL</t>
  </si>
  <si>
    <t>YZ-BEYF181-G0-L</t>
  </si>
  <si>
    <t>YZ-BEYF181-G0-M</t>
  </si>
  <si>
    <t>YZ-BEYF181-G0-S</t>
  </si>
  <si>
    <t>YZ-BEYF181-G0-XL</t>
  </si>
  <si>
    <t>YZ-BEYF181-G0-XXL</t>
  </si>
  <si>
    <t>YZ-BEYF181-K0-L</t>
  </si>
  <si>
    <t>YZ-BEYF181-K0-M</t>
  </si>
  <si>
    <t>YZ-BEYF181-K0-S</t>
  </si>
  <si>
    <t>YZ-BEYF181-K0-XL</t>
  </si>
  <si>
    <t>YZ-BEYF181-K0-XXL</t>
  </si>
  <si>
    <t>YZ-BEYF181-OR-L</t>
  </si>
  <si>
    <t>YZ-BEYF181-OR-M</t>
  </si>
  <si>
    <t>YZ-BEYF181-OR-S</t>
  </si>
  <si>
    <t>YZ-BEYF181-OR-XL</t>
  </si>
  <si>
    <t>YZ-BEYF181-OR-XXL</t>
  </si>
  <si>
    <t>YZ-BEYF181-PI-L</t>
  </si>
  <si>
    <t>YZ-BEYF181-PI-M</t>
  </si>
  <si>
    <t>YZ-BEYF181-PI-S</t>
  </si>
  <si>
    <t>YZ-BEYF181-PI-XL</t>
  </si>
  <si>
    <t>YZ-BEYF181-PI-XXL</t>
  </si>
  <si>
    <t>YZ-BEYF181-WI-L</t>
  </si>
  <si>
    <t>YZ-BEYF181-WI-M</t>
  </si>
  <si>
    <t>YZ-BEYF181-WI-S</t>
  </si>
  <si>
    <t>YZ-BEYF181-WI-XL</t>
  </si>
  <si>
    <t>YZ-BEYF181-WI-XXL</t>
  </si>
  <si>
    <t>YZ-BEYF181-YH-L</t>
  </si>
  <si>
    <t>YZ-BEYF181-YH-M</t>
  </si>
  <si>
    <t>YZ-BEYF181-YH-S</t>
  </si>
  <si>
    <t>YZ-BEYF181-YH-XL</t>
  </si>
  <si>
    <t>YZ-BEYF181-YH-XXL</t>
  </si>
  <si>
    <t>YZ-BEYF182-R0-L</t>
  </si>
  <si>
    <t>YZ-BEYF182-R0-M</t>
  </si>
  <si>
    <t>YZ-BEYF182-R0-S</t>
  </si>
  <si>
    <t>YZ-BEYF182-R0-XL</t>
  </si>
  <si>
    <t>YZ-BEYF182-R0-XXL</t>
  </si>
  <si>
    <t>YZ-BEYF183-TW-L</t>
  </si>
  <si>
    <t>YZ-BEYF183-TW-M</t>
  </si>
  <si>
    <t>YZ-BEYF183-TW-S</t>
  </si>
  <si>
    <t>YZ-BEYF183-TW-XL</t>
  </si>
  <si>
    <t>YZ-BEYF183-TW-XXL</t>
  </si>
  <si>
    <t>YZ-BEYF184-B0-L</t>
  </si>
  <si>
    <t>YZ-BEYF184-B0-M</t>
  </si>
  <si>
    <t>YZ-BEYF184-B0-S</t>
  </si>
  <si>
    <t>YZ-BEYF184-B0-XL</t>
  </si>
  <si>
    <t>YZ-BEYF184-B0-XXL</t>
  </si>
  <si>
    <t>YZ-BEYF184-K0-L</t>
  </si>
  <si>
    <t>YZ-BEYF184-K0-M</t>
  </si>
  <si>
    <t>YZ-BEYF184-K0-S</t>
  </si>
  <si>
    <t>YZ-BEYF184-K0-XL</t>
  </si>
  <si>
    <t>YZ-BEYF184-K0-XXL</t>
  </si>
  <si>
    <t>YZ-BEYF184-ZL-L</t>
  </si>
  <si>
    <t>YZ-BEYF184-ZL-M</t>
  </si>
  <si>
    <t>YZ-BEYF184-ZL-S</t>
  </si>
  <si>
    <t>YZ-BEYF184-ZL-XL</t>
  </si>
  <si>
    <t>YZ-BEYF184-ZL-XXL</t>
  </si>
  <si>
    <t>YZ-BS-1580-K0-2XL</t>
  </si>
  <si>
    <t>YZ-BS-1580-K0-3XL</t>
  </si>
  <si>
    <t>YZ-BS-1580-K0-L</t>
  </si>
  <si>
    <t>YZ-BS-1580-K0-M</t>
  </si>
  <si>
    <t>YZ-BS-1580-K0-XL</t>
  </si>
  <si>
    <t>YZ-BS-1580-NB-2XL</t>
  </si>
  <si>
    <t>YZ-BS-1580-NB-3XL</t>
  </si>
  <si>
    <t>YZ-BS-1580-NB-L</t>
  </si>
  <si>
    <t>YZ-BS-1580-NB-M</t>
  </si>
  <si>
    <t>YZ-BS-1580-NB-XL</t>
  </si>
  <si>
    <t>YZ-BS-1640-B0-L</t>
  </si>
  <si>
    <t>YZ-BS-1640-B0-S</t>
  </si>
  <si>
    <t>YZ-BS-1640-K0-L</t>
  </si>
  <si>
    <t>YZ-BS-1640-K0-M</t>
  </si>
  <si>
    <t>YZ-BS-1640-K0-S</t>
  </si>
  <si>
    <t>YZ-BS-1640-K0-XL</t>
  </si>
  <si>
    <t>YZ-BS-1640-K0-XXL</t>
  </si>
  <si>
    <t>YZ-BS-5505-R0-2XL</t>
  </si>
  <si>
    <t>YZ-BS-5505-R0-L</t>
  </si>
  <si>
    <t>YZ-BS-5505-R0-M</t>
  </si>
  <si>
    <t>YZ-BS-5505-R0-S</t>
  </si>
  <si>
    <t>YZ-BS-5505-R0-XL</t>
  </si>
  <si>
    <t>YZ-BS-5505-R0-XS</t>
  </si>
  <si>
    <t>YZ-BS-5505Da0L</t>
  </si>
  <si>
    <t>YZ-BS-5505DaM</t>
  </si>
  <si>
    <t>YZ-BS-5505DaS</t>
  </si>
  <si>
    <t>YZ-BS-5505DaXL</t>
  </si>
  <si>
    <t>YZ-BS-5505DaXS</t>
  </si>
  <si>
    <t>YZ-BS-5505DaXXL</t>
  </si>
  <si>
    <t>YZ-BS-5505JR0L</t>
  </si>
  <si>
    <t>YZ-BS-5505JR0S</t>
  </si>
  <si>
    <t>YZ-BS-5505JRM</t>
  </si>
  <si>
    <t>YZ-BS-5505JRXL</t>
  </si>
  <si>
    <t>YZ-BS-5505JRXS</t>
  </si>
  <si>
    <t>YZ-BS-5505JRXXL</t>
  </si>
  <si>
    <t>YZ-BS-5505K0-2XL</t>
  </si>
  <si>
    <t>YZ-BS-5505K0-L</t>
  </si>
  <si>
    <t>YZ-BS-5505K0-M</t>
  </si>
  <si>
    <t>YZ-BS-5505K0-S</t>
  </si>
  <si>
    <t>YZ-BS-5505K0-XL</t>
  </si>
  <si>
    <t>YZ-BS-5505K0-XS</t>
  </si>
  <si>
    <t>YZ-BS-5505Lb0XS</t>
  </si>
  <si>
    <t>YZ-BS-5505LbL</t>
  </si>
  <si>
    <t>YZ-BS-5505LbM</t>
  </si>
  <si>
    <t>YZ-BS-5505LbS</t>
  </si>
  <si>
    <t>YZ-BS-5505LbXL</t>
  </si>
  <si>
    <t>YZ-BS-5505LbXXL</t>
  </si>
  <si>
    <t>YZ-BS-7438B04XL</t>
  </si>
  <si>
    <t>YZ-BS-7438B0L</t>
  </si>
  <si>
    <t>YZ-BS-7438B0XL</t>
  </si>
  <si>
    <t>YZ-BS-7438B0XXXL</t>
  </si>
  <si>
    <t>YZ-BS-7438K0L</t>
  </si>
  <si>
    <t>YZ-BS-7438K0M</t>
  </si>
  <si>
    <t>YZ-BS-7438K0XXXL</t>
  </si>
  <si>
    <t>YZ-BS-BKN1703-R0-L</t>
  </si>
  <si>
    <t>YZ-BS-BKN1703-R0-M</t>
  </si>
  <si>
    <t>YZ-BS-BKN1703-R0-S</t>
  </si>
  <si>
    <t>YZ-BS-BKN1703-R0-XL</t>
  </si>
  <si>
    <t>YZ-BS-BKN1703-R0-XS</t>
  </si>
  <si>
    <t>YZ-BS-BS5119ZLXL2XL</t>
  </si>
  <si>
    <t>YZ-BS-BS5119ZLXL3XL</t>
  </si>
  <si>
    <t>YZ-BS-BS5119ZLXL4XL</t>
  </si>
  <si>
    <t>YZ-BS-BS5119ZLXL5XL</t>
  </si>
  <si>
    <t>YZ-BS-BS5119ZLXLXL</t>
  </si>
  <si>
    <t>YZ-BS-BSLLHT2XL</t>
  </si>
  <si>
    <t>YZ-BS-BSLLHT3XL</t>
  </si>
  <si>
    <t>YZ-BS-BSLLHT4XL</t>
  </si>
  <si>
    <t>YZ-BS-BSLLHTL</t>
  </si>
  <si>
    <t>YZ-BS-BSLLHTM</t>
  </si>
  <si>
    <t>YZ-BS-BSLLHTXL</t>
  </si>
  <si>
    <t>YZ-BS-BSLLIT2XL</t>
  </si>
  <si>
    <t>YZ-BS-BSLLIT3XL</t>
  </si>
  <si>
    <t>YZ-BS-BSLLIT4XL</t>
  </si>
  <si>
    <t>YZ-BS-BSLLITL</t>
  </si>
  <si>
    <t>YZ-BS-BSLLITM</t>
  </si>
  <si>
    <t>YZ-BS-BSLLITXL</t>
  </si>
  <si>
    <t>YZ-BS-BSLLK02XL</t>
  </si>
  <si>
    <t>YZ-BS-BSLLK03XL</t>
  </si>
  <si>
    <t>YZ-BS-BSLLK04XL</t>
  </si>
  <si>
    <t>YZ-BS-BSLLK0L</t>
  </si>
  <si>
    <t>YZ-BS-BSLLK0M</t>
  </si>
  <si>
    <t>YZ-BS-BSLLK0XL</t>
  </si>
  <si>
    <t>YZ-BS-BShyl5119-YH-2XL</t>
  </si>
  <si>
    <t>YZ-BS-BShyl5119-YH-3XL</t>
  </si>
  <si>
    <t>YZ-BS-BShyl5119-YH-4XL</t>
  </si>
  <si>
    <t>YZ-BS-BShyl5119-YH-5XL</t>
  </si>
  <si>
    <t>YZ-BS-BShyl5119-YH-XL</t>
  </si>
  <si>
    <t>YZ-BS-BShyl5119-YT-2XL</t>
  </si>
  <si>
    <t>YZ-BS-BShyl5119-YT-3XL</t>
  </si>
  <si>
    <t>YZ-BS-BShyl5119-YT-4XL</t>
  </si>
  <si>
    <t>YZ-BS-BShyl5119-YT-5XL</t>
  </si>
  <si>
    <t>YZ-BS-BShyl5119-YT-XL</t>
  </si>
  <si>
    <t>YZ-BS-BShyl5119K02XL</t>
  </si>
  <si>
    <t>YZ-BS-BShyl5119K03XL</t>
  </si>
  <si>
    <t>YZ-BS-BShyl5119K0L</t>
  </si>
  <si>
    <t>YZ-BS-BShyl5119K0M</t>
  </si>
  <si>
    <t>YZ-BS-BShyl5119K0XL</t>
  </si>
  <si>
    <t>YZ-BS-HB8631-BO-L</t>
  </si>
  <si>
    <t>YZ-BS-HB8631-BO-M</t>
  </si>
  <si>
    <t>YZ-BS-HB8631-BO-S</t>
  </si>
  <si>
    <t>YZ-BS-HB8631-GO-L</t>
  </si>
  <si>
    <t>YZ-BS-HB8631-GO-M</t>
  </si>
  <si>
    <t>YZ-BS-HB8631-PI-L</t>
  </si>
  <si>
    <t>YZ-BS-HB8631-PI-M</t>
  </si>
  <si>
    <t>YZ-BS-HB8631-PI-S</t>
  </si>
  <si>
    <t>YZ-BS-HB8995-GO-L</t>
  </si>
  <si>
    <t>YZ-BS-HB8995-GO-M</t>
  </si>
  <si>
    <t>YZ-BS-HB8995-GO-S</t>
  </si>
  <si>
    <t>YZ-BS-HB8995-PI-L</t>
  </si>
  <si>
    <t>YZ-BS-HB8995-PI-M</t>
  </si>
  <si>
    <t>YZ-BS-HB8995-PI-S</t>
  </si>
  <si>
    <t>YZ-BS-HB8995-PO-L</t>
  </si>
  <si>
    <t>YZ-BS-HB8995-PO-M</t>
  </si>
  <si>
    <t>YZ-BS-HB8995-PO-S</t>
  </si>
  <si>
    <t>YZ-BS-HE13037EZ1L</t>
  </si>
  <si>
    <t>YZ-BS-HE13037EZ2L</t>
  </si>
  <si>
    <t>YZ-BS-HE13037EZ4L</t>
  </si>
  <si>
    <t>YZ-BS-HE13037EZ5L</t>
  </si>
  <si>
    <t>YZ-BS-HE13037Or1L</t>
  </si>
  <si>
    <t>YZ-BS-HE13037Or2L</t>
  </si>
  <si>
    <t>YZ-BS-HE13037Or3L</t>
  </si>
  <si>
    <t>YZ-BS-HE13037Or4L</t>
  </si>
  <si>
    <t>YZ-BS-HE13037Or5L</t>
  </si>
  <si>
    <t>YZ-BS-HE13037Pu1L</t>
  </si>
  <si>
    <t>YZ-BS-HE13037Pu2L</t>
  </si>
  <si>
    <t>YZ-BS-HE13037Pu3L</t>
  </si>
  <si>
    <t>YZ-BS-HE13037Pu4L</t>
  </si>
  <si>
    <t>YZ-BS-HE13037Pu5L</t>
  </si>
  <si>
    <t>YZ-BS-HE13037Wi1L</t>
  </si>
  <si>
    <t>YZ-BS-HE13037Wi2L</t>
  </si>
  <si>
    <t>YZ-BS-HE13037Wi3L</t>
  </si>
  <si>
    <t>YZ-BS-HE13037Wi4L</t>
  </si>
  <si>
    <t>YZ-BS-HE9007Sa1L</t>
  </si>
  <si>
    <t>YZ-BS-HE9007Sa2L</t>
  </si>
  <si>
    <t>YZ-BS-HE9007Sa3L</t>
  </si>
  <si>
    <t>YZ-BS-HE9007Sa4L</t>
  </si>
  <si>
    <t>YZ-BS-HE9007Sa5L</t>
  </si>
  <si>
    <t>YZ-BS-HE9007Sa6L</t>
  </si>
  <si>
    <t>YZ-BS-HE9007Sa7L</t>
  </si>
  <si>
    <t>YZ-BS-HE9007Sa8L</t>
  </si>
  <si>
    <t>YZ-BS-HE9007Sa9L</t>
  </si>
  <si>
    <t>YZ-BS-HE9007Se1L</t>
  </si>
  <si>
    <t>YZ-BS-HE9007Se2L</t>
  </si>
  <si>
    <t>YZ-BS-HE9007Se3L</t>
  </si>
  <si>
    <t>YZ-BS-HE9007Se4L</t>
  </si>
  <si>
    <t>YZ-BS-HE9007Se5L</t>
  </si>
  <si>
    <t>YZ-BS-HE9007Se6L</t>
  </si>
  <si>
    <t>YZ-BS-HE9007Se7L</t>
  </si>
  <si>
    <t>YZ-BS-HE9007Se8L</t>
  </si>
  <si>
    <t>YZ-BS-HE9007Se9L</t>
  </si>
  <si>
    <t>YZ-BS-HE9008Sa1L</t>
  </si>
  <si>
    <t>YZ-BS-HE9008Sa2L</t>
  </si>
  <si>
    <t>YZ-BS-HE9008Sa3L</t>
  </si>
  <si>
    <t>YZ-BS-HE9008Sa4L</t>
  </si>
  <si>
    <t>YZ-BS-HE9008Sa5L</t>
  </si>
  <si>
    <t>YZ-BS-HE9008Sa6L</t>
  </si>
  <si>
    <t>YZ-BS-HE9008Sa7L</t>
  </si>
  <si>
    <t>YZ-BS-HE9008Sa8L</t>
  </si>
  <si>
    <t>YZ-BS-HE9008Sa9L</t>
  </si>
  <si>
    <t>YZ-BS-HE9008Se1L</t>
  </si>
  <si>
    <t>YZ-BS-HE9008Se2L</t>
  </si>
  <si>
    <t>YZ-BS-HE9008Se3L</t>
  </si>
  <si>
    <t>YZ-BS-HE9008Se4L</t>
  </si>
  <si>
    <t>YZ-BS-HE9008Se5L</t>
  </si>
  <si>
    <t>YZ-BS-HE9008Se6L</t>
  </si>
  <si>
    <t>YZ-BS-HE9008Se7L</t>
  </si>
  <si>
    <t>YZ-BS-HE9008Se8L</t>
  </si>
  <si>
    <t>YZ-BS-HE9008Se9L</t>
  </si>
  <si>
    <t>YZ-BS-HM1727-Pi-2XL</t>
  </si>
  <si>
    <t>YZ-BS-HM1727-Pi-3XL</t>
  </si>
  <si>
    <t>YZ-BS-HM1727-Pi-4XL</t>
  </si>
  <si>
    <t>YZ-BS-HM1727-Pi-M</t>
  </si>
  <si>
    <t>YZ-BS-HM1727-Pi-S</t>
  </si>
  <si>
    <t>YZ-BS-HM1727-Pi-XL</t>
  </si>
  <si>
    <t>YZ-BS-HM30CH-L</t>
  </si>
  <si>
    <t>YZ-BS-JG2631HS1L</t>
  </si>
  <si>
    <t>YZ-BS-JG2631HSL</t>
  </si>
  <si>
    <t>YZ-BS-JG2631HSM</t>
  </si>
  <si>
    <t>YZ-BS-JG2631HSS</t>
  </si>
  <si>
    <t>YZ-BS-JG2631HSXS</t>
  </si>
  <si>
    <t>YZ-BS-JG2631R01L</t>
  </si>
  <si>
    <t>YZ-BS-JG2631R0L</t>
  </si>
  <si>
    <t>YZ-BS-JG2631R0M</t>
  </si>
  <si>
    <t>YZ-BS-JG2631R0S</t>
  </si>
  <si>
    <t>YZ-BS-JG2631R0XS</t>
  </si>
  <si>
    <t>YZ-BS-JG2631ZL1L</t>
  </si>
  <si>
    <t>YZ-BS-JG2631ZL2L</t>
  </si>
  <si>
    <t>YZ-BS-JG2631ZL3L</t>
  </si>
  <si>
    <t>YZ-BS-JG2631ZLL</t>
  </si>
  <si>
    <t>YZ-BS-JG2631ZLM</t>
  </si>
  <si>
    <t>YZ-BS-PW2037-B0-L</t>
  </si>
  <si>
    <t>YZ-BS-PW2037-B0-M</t>
  </si>
  <si>
    <t>YZ-BS-PW2037-B0-S</t>
  </si>
  <si>
    <t>YZ-BS-PW2037-G0-L</t>
  </si>
  <si>
    <t>YZ-BS-PW2037-G0-M</t>
  </si>
  <si>
    <t>YZ-BS-PW2037-G0-S</t>
  </si>
  <si>
    <t>YZ-BS-PW2037-K0-L</t>
  </si>
  <si>
    <t>YZ-BS-PW2037-K0-M</t>
  </si>
  <si>
    <t>YZ-BS-PW2037-K0-S</t>
  </si>
  <si>
    <t>YZ-BS-PW2037-K0-XL</t>
  </si>
  <si>
    <t>YZ-BS-PW2037-R0-L</t>
  </si>
  <si>
    <t>YZ-BS-PW2037-R0-M</t>
  </si>
  <si>
    <t>YZ-BS-PW2037-R0-S</t>
  </si>
  <si>
    <t>YZ-BS-PW2037-R0-XL</t>
  </si>
  <si>
    <t>YZ-BS-PW2038-B0-L</t>
  </si>
  <si>
    <t>YZ-BS-PW2038-B0-M</t>
  </si>
  <si>
    <t>YZ-BS-PW2038-B0-S</t>
  </si>
  <si>
    <t>YZ-BS-PW2038-HT-L</t>
  </si>
  <si>
    <t>YZ-BS-PW2038-HT-M</t>
  </si>
  <si>
    <t>YZ-BS-PW2038-HT-S</t>
  </si>
  <si>
    <t>YZ-BS-PW2038-K0-L</t>
  </si>
  <si>
    <t>YZ-BS-PW2038-K0-M</t>
  </si>
  <si>
    <t>YZ-BS-PW2038-K0-S</t>
  </si>
  <si>
    <t>YZ-BS-PW2038-K0-XL</t>
  </si>
  <si>
    <t>YZ-BS-PW2038-L0-L</t>
  </si>
  <si>
    <t>YZ-BS-PW2038-L0-M</t>
  </si>
  <si>
    <t>YZ-BS-PW2038-L0-S</t>
  </si>
  <si>
    <t>YZ-BS-PW2038-Y0-L</t>
  </si>
  <si>
    <t>YZ-BS-PW2038-Y0-M</t>
  </si>
  <si>
    <t>YZ-BS-PW2038-Y0-S</t>
  </si>
  <si>
    <t>YZ-BS-PW2038-Y0-XL</t>
  </si>
  <si>
    <t>YZ-BS-PW2049-B0-L</t>
  </si>
  <si>
    <t>YZ-BS-PW2049-B0-M</t>
  </si>
  <si>
    <t>YZ-BS-PW2049-B0-S</t>
  </si>
  <si>
    <t>YZ-BS-PW2049-B0-XL</t>
  </si>
  <si>
    <t>YZ-BS-PW2049-GR-L</t>
  </si>
  <si>
    <t>YZ-BS-PW2049-GR-M</t>
  </si>
  <si>
    <t>YZ-BS-PW2049-GR-S</t>
  </si>
  <si>
    <t>YZ-BS-PW2049-GR-XL</t>
  </si>
  <si>
    <t>YZ-BS-PW2049-K0-L</t>
  </si>
  <si>
    <t>YZ-BS-PW2049-K0-M</t>
  </si>
  <si>
    <t>YZ-BS-PW2049-K0-S</t>
  </si>
  <si>
    <t>YZ-BS-PW2049-K0-XL</t>
  </si>
  <si>
    <t>YZ-BS-PW2049-P0-L</t>
  </si>
  <si>
    <t>YZ-BS-PW2049-P0-M</t>
  </si>
  <si>
    <t>YZ-BS-PW2049-P0-S</t>
  </si>
  <si>
    <t>YZ-BS-PW2049-P0-XL</t>
  </si>
  <si>
    <t>YZ-BS-PW2049-W0-L</t>
  </si>
  <si>
    <t>YZ-BS-PW2049-W0-M</t>
  </si>
  <si>
    <t>YZ-BS-PW2049-W0-S</t>
  </si>
  <si>
    <t>YZ-BS-PW2049-W0-XL</t>
  </si>
  <si>
    <t>YZ-BS-TJ1245001L</t>
  </si>
  <si>
    <t>YZ-BS-TJ1245002L</t>
  </si>
  <si>
    <t>YZ-BS-TJ1245003L</t>
  </si>
  <si>
    <t>YZ-BS-TJ124500L</t>
  </si>
  <si>
    <t>YZ-BS-TJ124500M</t>
  </si>
  <si>
    <t>YZ-BS-TJ1245G01L</t>
  </si>
  <si>
    <t>YZ-BS-TJ1245G02L</t>
  </si>
  <si>
    <t>YZ-BS-TJ1245G03L</t>
  </si>
  <si>
    <t>YZ-BS-TJ1245G0L</t>
  </si>
  <si>
    <t>YZ-BS-TJ1245G0M</t>
  </si>
  <si>
    <t>YZ-BS-TJ1245W01L</t>
  </si>
  <si>
    <t>YZ-BS-TJ1245W02L</t>
  </si>
  <si>
    <t>YZ-BS-TJ1245W03L</t>
  </si>
  <si>
    <t>YZ-BS-TJ1245W0L</t>
  </si>
  <si>
    <t>YZ-BS-TJ1245W0M</t>
  </si>
  <si>
    <t>YZ-BS-WH2038-B1-L</t>
  </si>
  <si>
    <t>YZ-BS-WH2038-B1-M</t>
  </si>
  <si>
    <t>YZ-BS-WH2038-F0-L</t>
  </si>
  <si>
    <t>YZ-BS-WH2038-F0-M</t>
  </si>
  <si>
    <t>YZ-BS-ZQ15827B02XL</t>
  </si>
  <si>
    <t>YZ-BS-ZQ15827B03XL</t>
  </si>
  <si>
    <t>YZ-BS-ZQ15827B04XL</t>
  </si>
  <si>
    <t>YZ-BS-ZQ15827B05XL</t>
  </si>
  <si>
    <t>YZ-BS-ZQ15827B0L</t>
  </si>
  <si>
    <t>YZ-BS-ZQ15827B0M</t>
  </si>
  <si>
    <t>YZ-BS-ZQ15827B0S</t>
  </si>
  <si>
    <t>YZ-BS-ZQ15827B0XL</t>
  </si>
  <si>
    <t>YZ-BS-ZQ15827R22XL</t>
  </si>
  <si>
    <t>YZ-BS-ZQ15827R23XL</t>
  </si>
  <si>
    <t>YZ-BS-ZQ15827R24XL</t>
  </si>
  <si>
    <t>YZ-BS-ZQ15827R25XL</t>
  </si>
  <si>
    <t>YZ-BS-ZQ15827R2L</t>
  </si>
  <si>
    <t>YZ-BS-ZQ15827R2M</t>
  </si>
  <si>
    <t>YZ-BS-ZQ15827R2S</t>
  </si>
  <si>
    <t>YZ-BS-ZQ15827R2XL</t>
  </si>
  <si>
    <t>YZ-BS-ZQ15827W02XL</t>
  </si>
  <si>
    <t>YZ-BS-ZQ15827W03XL</t>
  </si>
  <si>
    <t>YZ-BS-ZQ15827W04XL</t>
  </si>
  <si>
    <t>YZ-BS-ZQ15827W05XL</t>
  </si>
  <si>
    <t>YZ-BS-ZQ15827W0L</t>
  </si>
  <si>
    <t>YZ-BS-ZQ15827W0M</t>
  </si>
  <si>
    <t>YZ-BS-ZQ15827W0S</t>
  </si>
  <si>
    <t>YZ-BS-ZQ15827W0XL</t>
  </si>
  <si>
    <t>YZ-BS1702-GO-L</t>
  </si>
  <si>
    <t>YZ-BS1702-GO-M</t>
  </si>
  <si>
    <t>YZ-BS1702-GO-S</t>
  </si>
  <si>
    <t>YZ-BS1702-GO-XL</t>
  </si>
  <si>
    <t>YZ-BS1702-GO-XS</t>
  </si>
  <si>
    <t>YZ-CSM022-B0-L</t>
  </si>
  <si>
    <t>YZ-CSM022-B0-M</t>
  </si>
  <si>
    <t>YZ-CSM022-B0-S</t>
  </si>
  <si>
    <t>YZ-CSM022-B0-XL</t>
  </si>
  <si>
    <t>YZ-CSM022-W0-L</t>
  </si>
  <si>
    <t>YZ-CSM022-W0-M</t>
  </si>
  <si>
    <t>YZ-CSM022-W0-S</t>
  </si>
  <si>
    <t>YZ-CSM022-W0-XL</t>
  </si>
  <si>
    <t>YZ-ME-HE9007Sa1L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</si>
  <si>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</si>
  <si>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</si>
  <si>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</si>
  <si>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</si>
  <si>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</si>
  <si>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</si>
  <si>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</si>
  <si>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</si>
  <si>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</si>
  <si>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</si>
  <si>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</si>
  <si>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</si>
  <si>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</si>
  <si>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</si>
  <si>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</si>
  <si>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</si>
  <si>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</si>
  <si>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</si>
  <si>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</si>
  <si>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</si>
  <si>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</si>
  <si>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</si>
  <si>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</si>
  <si>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</si>
  <si>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</si>
  <si>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</si>
  <si>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</si>
  <si>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</si>
  <si>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</si>
  <si>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</si>
  <si>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</si>
  <si>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</si>
  <si>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</si>
  <si>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</si>
  <si>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</si>
  <si>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YZ-MEBL03-B0-2XL</t>
  </si>
  <si>
    <t>YZ-MEBL03-B0-3XL</t>
  </si>
  <si>
    <t>YZ-MEBL03-B0-L</t>
  </si>
  <si>
    <t>YZ-MEBL03-B0-M</t>
  </si>
  <si>
    <t>YZ-MEBL03-B0-S</t>
  </si>
  <si>
    <t>YZ-MEBL03-B0-XL</t>
  </si>
  <si>
    <t>YZ-MEBL03-K0-2XL</t>
  </si>
  <si>
    <t>YZ-MEBL03-K0-3XL</t>
  </si>
  <si>
    <t>YZ-MEBL03-K0-L</t>
  </si>
  <si>
    <t>YZ-MEBL03-K0-M</t>
  </si>
  <si>
    <t>YZ-MEBL03-K0-S</t>
  </si>
  <si>
    <t>YZ-MEBL03-K0-XL</t>
  </si>
  <si>
    <t>YZ-MEBL03-R2-2XL</t>
  </si>
  <si>
    <t>YZ-MEBL03-R2-3XL</t>
  </si>
  <si>
    <t>YZ-MEBL03-R2-L</t>
  </si>
  <si>
    <t>YZ-MEBL03-R2-M</t>
  </si>
  <si>
    <t>YZ-MEBL03-R2-S</t>
  </si>
  <si>
    <t>YZ-MEBL03-R2-XL</t>
  </si>
  <si>
    <t>YZ-MEZQ388-K0-L</t>
  </si>
  <si>
    <t>YZ-MEZQ388-K0-M</t>
  </si>
  <si>
    <t>YZ-MEZQ388-K0-S</t>
  </si>
  <si>
    <t>YZ-MEZQ388-K0-XL</t>
  </si>
  <si>
    <t>YZ-MEZQ388-K0-XS</t>
  </si>
  <si>
    <t>YZ-MEZQ388-W0-L</t>
  </si>
  <si>
    <t>YZ-MEZQ388-W0-M</t>
  </si>
  <si>
    <t>YZ-MEZQ388-W0-S</t>
  </si>
  <si>
    <t>YZ-MEZQ388-W0-XL</t>
  </si>
  <si>
    <t>YZ-MEZQ388-W0-XS</t>
  </si>
  <si>
    <t>YZ-MU5129-G0YH-3XL</t>
  </si>
  <si>
    <t>YZ-MU5506-HS-L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</si>
  <si>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</si>
  <si>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</si>
  <si>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</si>
  <si>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</si>
  <si>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</si>
  <si>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</si>
  <si>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</si>
  <si>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</si>
  <si>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</si>
  <si>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</si>
  <si>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</si>
  <si>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</si>
  <si>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</si>
  <si>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</si>
  <si>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</si>
  <si>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</si>
  <si>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</si>
  <si>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YZ-MUHM511-ZL-L</t>
  </si>
  <si>
    <t>YZ-MUHM511-ZL-M</t>
  </si>
  <si>
    <t>YZ-WH6699-R0-M</t>
  </si>
  <si>
    <t>YZ-WH6699-R0-XL</t>
  </si>
  <si>
    <t>XZ-WH150903-GR-3738</t>
  </si>
  <si>
    <t>YZ-BEWH173-WI-L</t>
  </si>
  <si>
    <t>YZ-BEWH173-WI-XL</t>
  </si>
  <si>
    <t>YZ-BEWH173-K0-M</t>
  </si>
  <si>
    <t>YZ-BEWH173-K0-XXL</t>
  </si>
  <si>
    <t>YZ-BEWH173-K0-XL</t>
  </si>
  <si>
    <t>YZ-BEWH173-WI-XXL</t>
  </si>
  <si>
    <t>XZ-WHBH004-P0-3637</t>
  </si>
  <si>
    <t>XZ-BS-WHXY251864K03839</t>
  </si>
  <si>
    <t>XZ-BS-WHXY251864W03839</t>
  </si>
  <si>
    <t>SCF-EUC01-017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</si>
  <si>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</si>
  <si>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</si>
  <si>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</si>
  <si>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</si>
  <si>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</si>
  <si>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</si>
  <si>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</si>
  <si>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</si>
  <si>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BS-1704</t>
  </si>
  <si>
    <t>BS-BN-1501</t>
  </si>
  <si>
    <t>BS-BN-1503</t>
  </si>
  <si>
    <t>BS-BN1001</t>
  </si>
  <si>
    <t>BS-HB2112</t>
  </si>
  <si>
    <t>BS-HB3300</t>
  </si>
  <si>
    <t>BS-HB3555</t>
  </si>
  <si>
    <t>BS-HB4032</t>
  </si>
  <si>
    <t>BS-HB5308</t>
  </si>
  <si>
    <t>BS-HB6008</t>
  </si>
  <si>
    <t>BS-HB8143</t>
  </si>
  <si>
    <t>BS-MY-1503</t>
  </si>
  <si>
    <t>BS-MY111</t>
  </si>
  <si>
    <t>BS-MYQZ1709</t>
  </si>
  <si>
    <t>BS-PW-YH115</t>
  </si>
  <si>
    <t>BS-PW2025</t>
  </si>
  <si>
    <t>BS-PW331</t>
  </si>
  <si>
    <t>BS-TW410</t>
  </si>
  <si>
    <t>BS-WH0028</t>
  </si>
  <si>
    <t>BS-WH16032</t>
  </si>
  <si>
    <t>BS-WH17008</t>
  </si>
  <si>
    <t>BS-WH17011</t>
  </si>
  <si>
    <t>BS-WH17015</t>
  </si>
  <si>
    <t>BS-WH17017</t>
  </si>
  <si>
    <t>BS-WH1731</t>
  </si>
  <si>
    <t>BS-WH4700</t>
  </si>
  <si>
    <t>BS-WH81677</t>
  </si>
  <si>
    <t>BS-WHBH1704</t>
  </si>
  <si>
    <t>BS-WHC19</t>
  </si>
  <si>
    <t>CFY-BESB1757</t>
  </si>
  <si>
    <t>CFY-M1798</t>
  </si>
  <si>
    <t>CFY-M1830</t>
  </si>
  <si>
    <t>CS-BESB032</t>
  </si>
  <si>
    <t>CS-LY082</t>
  </si>
  <si>
    <t>CS-LY084</t>
  </si>
  <si>
    <t>CS-LY085</t>
  </si>
  <si>
    <t>CS-LY086</t>
  </si>
  <si>
    <t>CS-LY166</t>
  </si>
  <si>
    <t>CS-LY170</t>
  </si>
  <si>
    <t>CS-LY171</t>
  </si>
  <si>
    <t>CS-LY181</t>
  </si>
  <si>
    <t>CS-SB003</t>
  </si>
  <si>
    <t>CS-SB010</t>
  </si>
  <si>
    <t>CS-SB030</t>
  </si>
  <si>
    <t>EUTK-J0102</t>
  </si>
  <si>
    <t>KZ-CSM073</t>
  </si>
  <si>
    <t>LYQ-BE1058</t>
  </si>
  <si>
    <t>LYQ-BE1059</t>
  </si>
  <si>
    <t>LYQ-BS-1010</t>
  </si>
  <si>
    <t>LYQ-BS-29PHJ</t>
  </si>
  <si>
    <t>LYQ-BS-CS04</t>
  </si>
  <si>
    <t>LYQ-BS-HM1205</t>
  </si>
  <si>
    <t>LYQ-BS-LB01</t>
  </si>
  <si>
    <t>LYQ-BS-LS06</t>
  </si>
  <si>
    <t>LYQ-BS-MX02</t>
  </si>
  <si>
    <t>LYQ-BS-TW03</t>
  </si>
  <si>
    <t>LYQ-YH115</t>
  </si>
  <si>
    <t>LYQ-BS-YY05</t>
  </si>
  <si>
    <t>LYQ-BS-ZQ2973</t>
  </si>
  <si>
    <t>LYQ-BS4600</t>
  </si>
  <si>
    <t>LYQ-CSM048</t>
  </si>
  <si>
    <t>LYQ-CSM051</t>
  </si>
  <si>
    <t>LYQ-EU7232</t>
  </si>
  <si>
    <t>LYQ-EUWH5339</t>
  </si>
  <si>
    <t>LYQ-WH1109</t>
  </si>
  <si>
    <t>LYQ-WH1312</t>
  </si>
  <si>
    <t>LYQ-WH16331</t>
  </si>
  <si>
    <t>MY-LYRound020</t>
  </si>
  <si>
    <t>MY-CSM070</t>
  </si>
  <si>
    <t>MY-CSM071</t>
  </si>
  <si>
    <t>MY-EU1925</t>
  </si>
  <si>
    <t>MY-LYPoint021</t>
  </si>
  <si>
    <t>MY-SB011</t>
  </si>
  <si>
    <t>MY-SB015</t>
  </si>
  <si>
    <t>MY-SB019</t>
  </si>
  <si>
    <t>MY-SB020</t>
  </si>
  <si>
    <t>MY-SB026</t>
  </si>
  <si>
    <t>MY-SB027</t>
  </si>
  <si>
    <t>MY-WH7622</t>
  </si>
  <si>
    <t>MY-WH7624</t>
  </si>
  <si>
    <t>MY-WH7672</t>
  </si>
  <si>
    <t>MY-WH7688</t>
  </si>
  <si>
    <t>RE-YZ-BEBD001</t>
  </si>
  <si>
    <t>RE-YZ-BECS186</t>
  </si>
  <si>
    <t>RE-YZ-BELE001</t>
  </si>
  <si>
    <t>RE-YZ-BELK185</t>
  </si>
  <si>
    <t>RE-YZ-BETW001</t>
  </si>
  <si>
    <t>RE-YZ-BEWS32</t>
  </si>
  <si>
    <t>SB-YL005</t>
  </si>
  <si>
    <t>SCF-EUA01</t>
  </si>
  <si>
    <t>SCF-EUC01</t>
  </si>
  <si>
    <t>SJ-BS-ZZN204</t>
  </si>
  <si>
    <t>TX-55554</t>
  </si>
  <si>
    <t>WQS-BN-1503</t>
  </si>
  <si>
    <t>WQS-BS-BN1504</t>
  </si>
  <si>
    <t>WY-SB017</t>
  </si>
  <si>
    <t>XZ-BS-007</t>
  </si>
  <si>
    <t>XZ-BS-013</t>
  </si>
  <si>
    <t>XZ-BS-2115</t>
  </si>
  <si>
    <t>XZ-BS-HM168</t>
  </si>
  <si>
    <t>XZ-BS-HMMF360</t>
  </si>
  <si>
    <t>XZ-BS-HMMX360</t>
  </si>
  <si>
    <t>XZ-BS-HMSD269</t>
  </si>
  <si>
    <t>XZ-BS-PW-2001</t>
  </si>
  <si>
    <t>XZ-BS-WH771</t>
  </si>
  <si>
    <t>XZ-BS-YG7223</t>
  </si>
  <si>
    <t>XZ-BS-ZQ7032</t>
  </si>
  <si>
    <t>XZ-BS-ZQCB3056</t>
  </si>
  <si>
    <t>XZ-WH1509</t>
  </si>
  <si>
    <t>XZ-WH150903</t>
  </si>
  <si>
    <t>XZ-WH6606</t>
  </si>
  <si>
    <t>XZ-WHBH004</t>
  </si>
  <si>
    <t>XZ-WHMX006</t>
  </si>
  <si>
    <t>YZ-BE181</t>
  </si>
  <si>
    <t>YZ-BE5129</t>
  </si>
  <si>
    <t>YZ-BE5506</t>
  </si>
  <si>
    <t>YZ-BEC19P</t>
  </si>
  <si>
    <t>YZ-BEHM511</t>
  </si>
  <si>
    <t>YZ-BEHY025</t>
  </si>
  <si>
    <t>YZ-BEHY2049</t>
  </si>
  <si>
    <t>YZ-BELK185</t>
  </si>
  <si>
    <t>YZ-BELS1458</t>
  </si>
  <si>
    <t>YZ-BEPLUS24</t>
  </si>
  <si>
    <t>YZ-BESM806</t>
  </si>
  <si>
    <t>YZ-BESM807</t>
  </si>
  <si>
    <t>YZ-BETW32</t>
  </si>
  <si>
    <t>YZ-BEWH173</t>
  </si>
  <si>
    <t>YZ-BEWS32</t>
  </si>
  <si>
    <t>YZ-BEYF181</t>
  </si>
  <si>
    <t>YZ-BEYF182</t>
  </si>
  <si>
    <t>YZ-BEYF183</t>
  </si>
  <si>
    <t>YZ-BEYF184</t>
  </si>
  <si>
    <t>YZ-BS-1580</t>
  </si>
  <si>
    <t>YZ-BS-1640</t>
  </si>
  <si>
    <t>YZ-BS-5505</t>
  </si>
  <si>
    <t>YZ-BS-7438</t>
  </si>
  <si>
    <t>YZ-BS-BKN1703</t>
  </si>
  <si>
    <t>YZ-BS-BS5119</t>
  </si>
  <si>
    <t>YZ-BS-BSLL</t>
  </si>
  <si>
    <t>YZ-BS-BShyl5119</t>
  </si>
  <si>
    <t>YZ-BS-HB8631</t>
  </si>
  <si>
    <t>YZ-BS-HB8995</t>
  </si>
  <si>
    <t>YZ-BS-HE13037</t>
  </si>
  <si>
    <t>YZ-BS-HE9007</t>
  </si>
  <si>
    <t>YZ-BS-HE9008</t>
  </si>
  <si>
    <t>YZ-BS-HM1727</t>
  </si>
  <si>
    <t>YZ-BS-HM30CH</t>
  </si>
  <si>
    <t>YZ-BS-JG2631</t>
  </si>
  <si>
    <t>YZ-BS-PW2037</t>
  </si>
  <si>
    <t>YZ-BS-PW2038</t>
  </si>
  <si>
    <t>YZ-BS-PW2049</t>
  </si>
  <si>
    <t>YZ-BS-TJ1245</t>
  </si>
  <si>
    <t>YZ-BS-ZQ15827</t>
  </si>
  <si>
    <t>YZ-BS1702</t>
  </si>
  <si>
    <t>YZ-CSM022</t>
  </si>
  <si>
    <t>YZ-ME-HE9007</t>
  </si>
  <si>
    <t>YZ-ME-HE9008</t>
  </si>
  <si>
    <t>YZ-MEBL03</t>
  </si>
  <si>
    <t>YZ-MEZQ388</t>
  </si>
  <si>
    <t>YZ-MU5129</t>
  </si>
  <si>
    <t>YZ-MU5506</t>
  </si>
  <si>
    <t>YZ-MUHM511</t>
  </si>
  <si>
    <t>YZ-WH6699</t>
  </si>
  <si>
    <t>XZ-BS-WHXY251864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</si>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</sst>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2" fillId="7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8" borderId="4" applyNumberFormat="0" applyFont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1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20" fillId="20" borderId="5" applyNumberFormat="0" applyAlignment="0" applyProtection="0">
      <alignment vertical="center"/>
    </xf>
    <xf numFmtId="0" fontId="19" fillId="20" borderId="3" applyNumberFormat="0" applyAlignment="0" applyProtection="0">
      <alignment vertical="center"/>
    </xf>
    <xf numFmtId="0" fontId="21" fillId="22" borderId="6" applyNumberFormat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</cellStyleXfs>
  <cellXfs count="36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177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liuliang\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  <sheetName val="attributePTDMap"/>
      <sheetName val="Dropdown Lists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BS-1704-K0-L</v>
          </cell>
          <cell r="B3" t="str">
            <v>BS-1704</v>
          </cell>
        </row>
        <row r="4">
          <cell r="A4" t="str">
            <v>BS-1704-K0-M</v>
          </cell>
          <cell r="B4" t="str">
            <v>BS-1704</v>
          </cell>
        </row>
        <row r="5">
          <cell r="A5" t="str">
            <v>BS-1704-K0-S</v>
          </cell>
          <cell r="B5" t="str">
            <v>BS-1704</v>
          </cell>
        </row>
        <row r="6">
          <cell r="A6" t="str">
            <v>BS-1704-K0-XL</v>
          </cell>
          <cell r="B6" t="str">
            <v>BS-1704</v>
          </cell>
        </row>
        <row r="7">
          <cell r="A7" t="str">
            <v>BS-1704-K0-XS</v>
          </cell>
          <cell r="B7" t="str">
            <v>BS-1704</v>
          </cell>
        </row>
        <row r="8">
          <cell r="A8" t="str">
            <v>BS-BN1001-BO-2XL</v>
          </cell>
          <cell r="B8" t="str">
            <v>BS-BN1001</v>
          </cell>
        </row>
        <row r="9">
          <cell r="A9" t="str">
            <v>BS-BN1001-BO-L</v>
          </cell>
          <cell r="B9" t="str">
            <v>BS-BN1001</v>
          </cell>
        </row>
        <row r="10">
          <cell r="A10" t="str">
            <v>BS-BN1001-BO-M</v>
          </cell>
          <cell r="B10" t="str">
            <v>BS-BN1001</v>
          </cell>
        </row>
        <row r="11">
          <cell r="A11" t="str">
            <v>BS-BN1001-BO-XL</v>
          </cell>
          <cell r="B11" t="str">
            <v>BS-BN1001</v>
          </cell>
        </row>
        <row r="12">
          <cell r="A12" t="str">
            <v>BS-BN1001-GR-2XL</v>
          </cell>
          <cell r="B12" t="str">
            <v>BS-BN1001</v>
          </cell>
        </row>
        <row r="13">
          <cell r="A13" t="str">
            <v>BS-BN1001-GR-L</v>
          </cell>
          <cell r="B13" t="str">
            <v>BS-BN1001</v>
          </cell>
        </row>
        <row r="14">
          <cell r="A14" t="str">
            <v>BS-BN1001-GR-M</v>
          </cell>
          <cell r="B14" t="str">
            <v>BS-BN1001</v>
          </cell>
        </row>
        <row r="15">
          <cell r="A15" t="str">
            <v>BS-BN1001-GR-XL</v>
          </cell>
          <cell r="B15" t="str">
            <v>BS-BN1001</v>
          </cell>
        </row>
        <row r="16">
          <cell r="A16" t="str">
            <v>BS-BN1001-KO-2XL</v>
          </cell>
          <cell r="B16" t="str">
            <v>BS-BN1001</v>
          </cell>
        </row>
        <row r="17">
          <cell r="A17" t="str">
            <v>BS-BN1001-KO-L</v>
          </cell>
          <cell r="B17" t="str">
            <v>BS-BN1001</v>
          </cell>
        </row>
        <row r="18">
          <cell r="A18" t="str">
            <v>BS-BN1001-KO-M</v>
          </cell>
          <cell r="B18" t="str">
            <v>BS-BN1001</v>
          </cell>
        </row>
        <row r="19">
          <cell r="A19" t="str">
            <v>BS-BN1001-KO-XL</v>
          </cell>
          <cell r="B19" t="str">
            <v>BS-BN1001</v>
          </cell>
        </row>
        <row r="20">
          <cell r="A20" t="str">
            <v>BS-BN1001-RO-2XL</v>
          </cell>
          <cell r="B20" t="str">
            <v>BS-BN1001</v>
          </cell>
        </row>
        <row r="21">
          <cell r="A21" t="str">
            <v>BS-BN1001-RO-L</v>
          </cell>
          <cell r="B21" t="str">
            <v>BS-BN1001</v>
          </cell>
        </row>
        <row r="22">
          <cell r="A22" t="str">
            <v>BS-BN1001-RO-M</v>
          </cell>
          <cell r="B22" t="str">
            <v>BS-BN1001</v>
          </cell>
        </row>
        <row r="23">
          <cell r="A23" t="str">
            <v>BS-BN1001-RO-XL</v>
          </cell>
          <cell r="B23" t="str">
            <v>BS-BN1001</v>
          </cell>
        </row>
        <row r="24">
          <cell r="A24" t="str">
            <v>BS-BN1001-WO-2XL</v>
          </cell>
          <cell r="B24" t="str">
            <v>BS-BN1001</v>
          </cell>
        </row>
        <row r="25">
          <cell r="A25" t="str">
            <v>BS-BN1001-WO-L</v>
          </cell>
          <cell r="B25" t="str">
            <v>BS-BN1001</v>
          </cell>
        </row>
        <row r="26">
          <cell r="A26" t="str">
            <v>BS-BN1001-WO-M</v>
          </cell>
          <cell r="B26" t="str">
            <v>BS-BN1001</v>
          </cell>
        </row>
        <row r="27">
          <cell r="A27" t="str">
            <v>BS-BN1001-WO-XL</v>
          </cell>
          <cell r="B27" t="str">
            <v>BS-BN1001</v>
          </cell>
        </row>
        <row r="28">
          <cell r="A28" t="str">
            <v>BS-BN-1501-BO-2XL</v>
          </cell>
          <cell r="B28" t="str">
            <v>BS-BN-1501</v>
          </cell>
        </row>
        <row r="29">
          <cell r="A29" t="str">
            <v>BS-BN-1501-BO-3XL</v>
          </cell>
          <cell r="B29" t="str">
            <v>BS-BN-1501</v>
          </cell>
        </row>
        <row r="30">
          <cell r="A30" t="str">
            <v>BS-BN-1501-BO-4XL</v>
          </cell>
          <cell r="B30" t="str">
            <v>BS-BN-1501</v>
          </cell>
        </row>
        <row r="31">
          <cell r="A31" t="str">
            <v>BS-BN-1501-BO-L</v>
          </cell>
          <cell r="B31" t="str">
            <v>BS-BN-1501</v>
          </cell>
        </row>
        <row r="32">
          <cell r="A32" t="str">
            <v>BS-BN-1501-BO-XL</v>
          </cell>
          <cell r="B32" t="str">
            <v>BS-BN-1501</v>
          </cell>
        </row>
        <row r="33">
          <cell r="A33" t="str">
            <v>BS-BN-1501-GR-2XL</v>
          </cell>
          <cell r="B33" t="str">
            <v>BS-BN-1501</v>
          </cell>
        </row>
        <row r="34">
          <cell r="A34" t="str">
            <v>BS-BN-1501-GR-3XL</v>
          </cell>
          <cell r="B34" t="str">
            <v>BS-BN-1501</v>
          </cell>
        </row>
        <row r="35">
          <cell r="A35" t="str">
            <v>BS-BN-1501-GR-4XL</v>
          </cell>
          <cell r="B35" t="str">
            <v>BS-BN-1501</v>
          </cell>
        </row>
        <row r="36">
          <cell r="A36" t="str">
            <v>BS-BN-1501-GR-L</v>
          </cell>
          <cell r="B36" t="str">
            <v>BS-BN-1501</v>
          </cell>
        </row>
        <row r="37">
          <cell r="A37" t="str">
            <v>BS-BN-1501-GR-XL</v>
          </cell>
          <cell r="B37" t="str">
            <v>BS-BN-1501</v>
          </cell>
        </row>
        <row r="38">
          <cell r="A38" t="str">
            <v>BS-BN-1501-KO-2XL</v>
          </cell>
          <cell r="B38" t="str">
            <v>BS-BN-1501</v>
          </cell>
        </row>
        <row r="39">
          <cell r="A39" t="str">
            <v>BS-BN-1501-KO-3XL</v>
          </cell>
          <cell r="B39" t="str">
            <v>BS-BN-1501</v>
          </cell>
        </row>
        <row r="40">
          <cell r="A40" t="str">
            <v>BS-BN-1501-KO-4XL</v>
          </cell>
          <cell r="B40" t="str">
            <v>BS-BN-1501</v>
          </cell>
        </row>
        <row r="41">
          <cell r="A41" t="str">
            <v>BS-BN-1501-KO-L</v>
          </cell>
          <cell r="B41" t="str">
            <v>BS-BN-1501</v>
          </cell>
        </row>
        <row r="42">
          <cell r="A42" t="str">
            <v>BS-BN-1501-KO-XL</v>
          </cell>
          <cell r="B42" t="str">
            <v>BS-BN-1501</v>
          </cell>
        </row>
        <row r="43">
          <cell r="A43" t="str">
            <v>BS-BN-1501-RO-2XL</v>
          </cell>
          <cell r="B43" t="str">
            <v>BS-BN-1501</v>
          </cell>
        </row>
        <row r="44">
          <cell r="A44" t="str">
            <v>BS-BN-1501-RO-3XL</v>
          </cell>
          <cell r="B44" t="str">
            <v>BS-BN-1501</v>
          </cell>
        </row>
        <row r="45">
          <cell r="A45" t="str">
            <v>BS-BN-1501-RO-4XL</v>
          </cell>
          <cell r="B45" t="str">
            <v>BS-BN-1501</v>
          </cell>
        </row>
        <row r="46">
          <cell r="A46" t="str">
            <v>BS-BN-1501-RO-L</v>
          </cell>
          <cell r="B46" t="str">
            <v>BS-BN-1501</v>
          </cell>
        </row>
        <row r="47">
          <cell r="A47" t="str">
            <v>BS-BN-1501-RO-XL</v>
          </cell>
          <cell r="B47" t="str">
            <v>BS-BN-1501</v>
          </cell>
        </row>
        <row r="48">
          <cell r="A48" t="str">
            <v>BS-BN-1501-WO-2XL</v>
          </cell>
          <cell r="B48" t="str">
            <v>BS-BN-1501</v>
          </cell>
        </row>
        <row r="49">
          <cell r="A49" t="str">
            <v>BS-BN-1501-WO-3XL</v>
          </cell>
          <cell r="B49" t="str">
            <v>BS-BN-1501</v>
          </cell>
        </row>
        <row r="50">
          <cell r="A50" t="str">
            <v>BS-BN-1501-WO-4XL</v>
          </cell>
          <cell r="B50" t="str">
            <v>BS-BN-1501</v>
          </cell>
        </row>
        <row r="51">
          <cell r="A51" t="str">
            <v>BS-BN-1501-WO-L</v>
          </cell>
          <cell r="B51" t="str">
            <v>BS-BN-1501</v>
          </cell>
        </row>
        <row r="52">
          <cell r="A52" t="str">
            <v>BS-BN-1501-WO-XL</v>
          </cell>
          <cell r="B52" t="str">
            <v>BS-BN-1501</v>
          </cell>
        </row>
        <row r="53">
          <cell r="A53" t="str">
            <v>BS-BN-1503-BO-2XL</v>
          </cell>
          <cell r="B53" t="str">
            <v>BS-BN-1503</v>
          </cell>
        </row>
        <row r="54">
          <cell r="A54" t="str">
            <v>BS-BN-1503-BO-3XL</v>
          </cell>
          <cell r="B54" t="str">
            <v>BS-BN-1503</v>
          </cell>
        </row>
        <row r="55">
          <cell r="A55" t="str">
            <v>BS-BN-1503-BO-L</v>
          </cell>
          <cell r="B55" t="str">
            <v>BS-BN-1503</v>
          </cell>
        </row>
        <row r="56">
          <cell r="A56" t="str">
            <v>BS-BN-1503-BO-M</v>
          </cell>
          <cell r="B56" t="str">
            <v>BS-BN-1503</v>
          </cell>
        </row>
        <row r="57">
          <cell r="A57" t="str">
            <v>BS-BN-1503-BO-S</v>
          </cell>
          <cell r="B57" t="str">
            <v>BS-BN-1503</v>
          </cell>
        </row>
        <row r="58">
          <cell r="A58" t="str">
            <v>BS-BN-1503-BO-XL</v>
          </cell>
          <cell r="B58" t="str">
            <v>BS-BN-1503</v>
          </cell>
        </row>
        <row r="59">
          <cell r="A59" t="str">
            <v>BS-BN-1503-GR-2XL</v>
          </cell>
          <cell r="B59" t="str">
            <v>BS-BN-1503</v>
          </cell>
        </row>
        <row r="60">
          <cell r="A60" t="str">
            <v>BS-BN-1503-GR-3XL</v>
          </cell>
          <cell r="B60" t="str">
            <v>BS-BN-1503</v>
          </cell>
        </row>
        <row r="61">
          <cell r="A61" t="str">
            <v>BS-BN-1503-GR-L</v>
          </cell>
          <cell r="B61" t="str">
            <v>BS-BN-1503</v>
          </cell>
        </row>
        <row r="62">
          <cell r="A62" t="str">
            <v>BS-BN-1503-GR-M</v>
          </cell>
          <cell r="B62" t="str">
            <v>BS-BN-1503</v>
          </cell>
        </row>
        <row r="63">
          <cell r="A63" t="str">
            <v>BS-BN-1503-GR-S</v>
          </cell>
          <cell r="B63" t="str">
            <v>BS-BN-1503</v>
          </cell>
        </row>
        <row r="64">
          <cell r="A64" t="str">
            <v>BS-BN-1503-GR-XL</v>
          </cell>
          <cell r="B64" t="str">
            <v>BS-BN-1503</v>
          </cell>
        </row>
        <row r="65">
          <cell r="A65" t="str">
            <v>BS-BN-1503-KO-2XL</v>
          </cell>
          <cell r="B65" t="str">
            <v>BS-BN-1503</v>
          </cell>
        </row>
        <row r="66">
          <cell r="A66" t="str">
            <v>BS-BN-1503-KO-3XL</v>
          </cell>
          <cell r="B66" t="str">
            <v>BS-BN-1503</v>
          </cell>
        </row>
        <row r="67">
          <cell r="A67" t="str">
            <v>BS-BN-1503-KO-L</v>
          </cell>
          <cell r="B67" t="str">
            <v>BS-BN-1503</v>
          </cell>
        </row>
        <row r="68">
          <cell r="A68" t="str">
            <v>BS-BN-1503-KO-M</v>
          </cell>
          <cell r="B68" t="str">
            <v>BS-BN-1503</v>
          </cell>
        </row>
        <row r="69">
          <cell r="A69" t="str">
            <v>BS-BN-1503-KO-S</v>
          </cell>
          <cell r="B69" t="str">
            <v>BS-BN-1503</v>
          </cell>
        </row>
        <row r="70">
          <cell r="A70" t="str">
            <v>BS-BN-1503-KO-XL</v>
          </cell>
          <cell r="B70" t="str">
            <v>BS-BN-1503</v>
          </cell>
        </row>
        <row r="71">
          <cell r="A71" t="str">
            <v>BS-BN-1503-RO-2XL</v>
          </cell>
          <cell r="B71" t="str">
            <v>BS-BN-1503</v>
          </cell>
        </row>
        <row r="72">
          <cell r="A72" t="str">
            <v>BS-BN-1503-RO-3XL</v>
          </cell>
          <cell r="B72" t="str">
            <v>BS-BN-1503</v>
          </cell>
        </row>
        <row r="73">
          <cell r="A73" t="str">
            <v>BS-BN-1503-RO-L</v>
          </cell>
          <cell r="B73" t="str">
            <v>BS-BN-1503</v>
          </cell>
        </row>
        <row r="74">
          <cell r="A74" t="str">
            <v>BS-BN-1503-RO-M</v>
          </cell>
          <cell r="B74" t="str">
            <v>BS-BN-1503</v>
          </cell>
        </row>
        <row r="75">
          <cell r="A75" t="str">
            <v>BS-BN-1503-RO-S</v>
          </cell>
          <cell r="B75" t="str">
            <v>BS-BN-1503</v>
          </cell>
        </row>
        <row r="76">
          <cell r="A76" t="str">
            <v>BS-BN-1503-RO-XL</v>
          </cell>
          <cell r="B76" t="str">
            <v>BS-BN-1503</v>
          </cell>
        </row>
        <row r="77">
          <cell r="A77" t="str">
            <v>BS-BN-1503-WO-2XL</v>
          </cell>
          <cell r="B77" t="str">
            <v>BS-BN-1503</v>
          </cell>
        </row>
        <row r="78">
          <cell r="A78" t="str">
            <v>BS-BN-1503-WO-3XL</v>
          </cell>
          <cell r="B78" t="str">
            <v>BS-BN-1503</v>
          </cell>
        </row>
        <row r="79">
          <cell r="A79" t="str">
            <v>BS-BN-1503-WO-L</v>
          </cell>
          <cell r="B79" t="str">
            <v>BS-BN-1503</v>
          </cell>
        </row>
        <row r="80">
          <cell r="A80" t="str">
            <v>BS-BN-1503-WO-M</v>
          </cell>
          <cell r="B80" t="str">
            <v>BS-BN-1503</v>
          </cell>
        </row>
        <row r="81">
          <cell r="A81" t="str">
            <v>BS-BN-1503-WO-S</v>
          </cell>
          <cell r="B81" t="str">
            <v>BS-BN-1503</v>
          </cell>
        </row>
        <row r="82">
          <cell r="A82" t="str">
            <v>BS-BN-1503-WO-XL</v>
          </cell>
          <cell r="B82" t="str">
            <v>BS-BN-1503</v>
          </cell>
        </row>
        <row r="83">
          <cell r="A83" t="str">
            <v>BS-BZ1707-B0-2XL</v>
          </cell>
          <cell r="B83" t="str">
            <v>BS-BZ1707</v>
          </cell>
        </row>
        <row r="84">
          <cell r="A84" t="str">
            <v>BS-BZ1707-B0-L</v>
          </cell>
          <cell r="B84" t="str">
            <v>BS-BZ1707</v>
          </cell>
        </row>
        <row r="85">
          <cell r="A85" t="str">
            <v>BS-BZ1707-B0-M</v>
          </cell>
          <cell r="B85" t="str">
            <v>BS-BZ1707</v>
          </cell>
        </row>
        <row r="86">
          <cell r="A86" t="str">
            <v>BS-BZ1707-B0-S</v>
          </cell>
          <cell r="B86" t="str">
            <v>BS-BZ1707</v>
          </cell>
        </row>
        <row r="87">
          <cell r="A87" t="str">
            <v>BS-BZ1707-B0-XL</v>
          </cell>
          <cell r="B87" t="str">
            <v>BS-BZ1707</v>
          </cell>
        </row>
        <row r="88">
          <cell r="A88" t="str">
            <v>BS-BZ1707-B0-XS</v>
          </cell>
          <cell r="B88" t="str">
            <v>BS-BZ1707</v>
          </cell>
        </row>
        <row r="89">
          <cell r="A89" t="str">
            <v>BS-HB2112-WO-L</v>
          </cell>
          <cell r="B89" t="str">
            <v>BS-HB2112</v>
          </cell>
        </row>
        <row r="90">
          <cell r="A90" t="str">
            <v>BS-HB2112-WO-M</v>
          </cell>
          <cell r="B90" t="str">
            <v>BS-HB2112</v>
          </cell>
        </row>
        <row r="91">
          <cell r="A91" t="str">
            <v>BS-HB2112-WO-S</v>
          </cell>
          <cell r="B91" t="str">
            <v>BS-HB2112</v>
          </cell>
        </row>
        <row r="92">
          <cell r="A92" t="str">
            <v>BS-HB2112-WO-XL</v>
          </cell>
          <cell r="B92" t="str">
            <v>BS-HB2112</v>
          </cell>
        </row>
        <row r="93">
          <cell r="A93" t="str">
            <v>BS-HB3300-KO-L</v>
          </cell>
          <cell r="B93" t="str">
            <v>BS-HB3300</v>
          </cell>
        </row>
        <row r="94">
          <cell r="A94" t="str">
            <v>BS-HB3300-KO-M</v>
          </cell>
          <cell r="B94" t="str">
            <v>BS-HB3300</v>
          </cell>
        </row>
        <row r="95">
          <cell r="A95" t="str">
            <v>BS-HB3300-KO-S</v>
          </cell>
          <cell r="B95" t="str">
            <v>BS-HB3300</v>
          </cell>
        </row>
        <row r="96">
          <cell r="A96" t="str">
            <v>BS-HB3300-PI-L</v>
          </cell>
          <cell r="B96" t="str">
            <v>BS-HB3300</v>
          </cell>
        </row>
        <row r="97">
          <cell r="A97" t="str">
            <v>BS-HB3300-PI-M</v>
          </cell>
          <cell r="B97" t="str">
            <v>BS-HB3300</v>
          </cell>
        </row>
        <row r="98">
          <cell r="A98" t="str">
            <v>BS-HB3300-PI-S</v>
          </cell>
          <cell r="B98" t="str">
            <v>BS-HB3300</v>
          </cell>
        </row>
        <row r="99">
          <cell r="A99" t="str">
            <v>BS-HB3300-WO-L</v>
          </cell>
          <cell r="B99" t="str">
            <v>BS-HB3300</v>
          </cell>
        </row>
        <row r="100">
          <cell r="A100" t="str">
            <v>BS-HB3300-WO-M</v>
          </cell>
          <cell r="B100" t="str">
            <v>BS-HB3300</v>
          </cell>
        </row>
        <row r="101">
          <cell r="A101" t="str">
            <v>BS-HB3300-WO-S</v>
          </cell>
          <cell r="B101" t="str">
            <v>BS-HB3300</v>
          </cell>
        </row>
        <row r="102">
          <cell r="A102" t="str">
            <v>BS-HB3555-KO-L</v>
          </cell>
          <cell r="B102" t="str">
            <v>BS-HB3555</v>
          </cell>
        </row>
        <row r="103">
          <cell r="A103" t="str">
            <v>BS-HB3555-KO-M</v>
          </cell>
          <cell r="B103" t="str">
            <v>BS-HB3555</v>
          </cell>
        </row>
        <row r="104">
          <cell r="A104" t="str">
            <v>BS-HB3555-KO-S</v>
          </cell>
          <cell r="B104" t="str">
            <v>BS-HB3555</v>
          </cell>
        </row>
        <row r="105">
          <cell r="A105" t="str">
            <v>BS-HB3555-PI-L</v>
          </cell>
          <cell r="B105" t="str">
            <v>BS-HB3555</v>
          </cell>
        </row>
        <row r="106">
          <cell r="A106" t="str">
            <v>BS-HB3555-PI-M</v>
          </cell>
          <cell r="B106" t="str">
            <v>BS-HB3555</v>
          </cell>
        </row>
        <row r="107">
          <cell r="A107" t="str">
            <v>BS-HB3555-PI-S</v>
          </cell>
          <cell r="B107" t="str">
            <v>BS-HB3555</v>
          </cell>
        </row>
        <row r="108">
          <cell r="A108" t="str">
            <v>BS-HB4032-BO-L</v>
          </cell>
          <cell r="B108" t="str">
            <v>BS-HB4032</v>
          </cell>
        </row>
        <row r="109">
          <cell r="A109" t="str">
            <v>BS-HB4032-BO-M</v>
          </cell>
          <cell r="B109" t="str">
            <v>BS-HB4032</v>
          </cell>
        </row>
        <row r="110">
          <cell r="A110" t="str">
            <v>BS-HB4032-BO-S</v>
          </cell>
          <cell r="B110" t="str">
            <v>BS-HB4032</v>
          </cell>
        </row>
        <row r="111">
          <cell r="A111" t="str">
            <v>BS-HB4032-BO-XL</v>
          </cell>
          <cell r="B111" t="str">
            <v>BS-HB4032</v>
          </cell>
        </row>
        <row r="112">
          <cell r="A112" t="str">
            <v>BS-HB4032-BO-XXL</v>
          </cell>
          <cell r="B112" t="str">
            <v>BS-HB4032</v>
          </cell>
        </row>
        <row r="113">
          <cell r="A113" t="str">
            <v>BS-HB4032-R1-L</v>
          </cell>
          <cell r="B113" t="str">
            <v>BS-HB4032</v>
          </cell>
        </row>
        <row r="114">
          <cell r="A114" t="str">
            <v>BS-HB4032-R1-M</v>
          </cell>
          <cell r="B114" t="str">
            <v>BS-HB4032</v>
          </cell>
        </row>
        <row r="115">
          <cell r="A115" t="str">
            <v>BS-HB4032-R1-S</v>
          </cell>
          <cell r="B115" t="str">
            <v>BS-HB4032</v>
          </cell>
        </row>
        <row r="116">
          <cell r="A116" t="str">
            <v>BS-HB4032-R1-XL</v>
          </cell>
          <cell r="B116" t="str">
            <v>BS-HB4032</v>
          </cell>
        </row>
        <row r="117">
          <cell r="A117" t="str">
            <v>BS-HB4032-R1-XXL</v>
          </cell>
          <cell r="B117" t="str">
            <v>BS-HB4032</v>
          </cell>
        </row>
        <row r="118">
          <cell r="A118" t="str">
            <v>BS-HB4032-RO-L</v>
          </cell>
          <cell r="B118" t="str">
            <v>BS-HB4032</v>
          </cell>
        </row>
        <row r="119">
          <cell r="A119" t="str">
            <v>BS-HB4032-RO-M</v>
          </cell>
          <cell r="B119" t="str">
            <v>BS-HB4032</v>
          </cell>
        </row>
        <row r="120">
          <cell r="A120" t="str">
            <v>BS-HB4032-RO-S</v>
          </cell>
          <cell r="B120" t="str">
            <v>BS-HB4032</v>
          </cell>
        </row>
        <row r="121">
          <cell r="A121" t="str">
            <v>BS-HB4032-RO-XL</v>
          </cell>
          <cell r="B121" t="str">
            <v>BS-HB4032</v>
          </cell>
        </row>
        <row r="122">
          <cell r="A122" t="str">
            <v>BS-HB4032-RO-XXL</v>
          </cell>
          <cell r="B122" t="str">
            <v>BS-HB4032</v>
          </cell>
        </row>
        <row r="123">
          <cell r="A123" t="str">
            <v>BS-HB5308-BO-L</v>
          </cell>
          <cell r="B123" t="str">
            <v>BS-HB5308</v>
          </cell>
        </row>
        <row r="124">
          <cell r="A124" t="str">
            <v>BS-HB5308-BO-M</v>
          </cell>
          <cell r="B124" t="str">
            <v>BS-HB5308</v>
          </cell>
        </row>
        <row r="125">
          <cell r="A125" t="str">
            <v>BS-HB5308-BO-S</v>
          </cell>
          <cell r="B125" t="str">
            <v>BS-HB5308</v>
          </cell>
        </row>
        <row r="126">
          <cell r="A126" t="str">
            <v>BS-HB5308-BO-XL</v>
          </cell>
          <cell r="B126" t="str">
            <v>BS-HB5308</v>
          </cell>
        </row>
        <row r="127">
          <cell r="A127" t="str">
            <v>BS-HB5308-KO-L</v>
          </cell>
          <cell r="B127" t="str">
            <v>BS-HB5308</v>
          </cell>
        </row>
        <row r="128">
          <cell r="A128" t="str">
            <v>BS-HB5308-KO-M</v>
          </cell>
          <cell r="B128" t="str">
            <v>BS-HB5308</v>
          </cell>
        </row>
        <row r="129">
          <cell r="A129" t="str">
            <v>BS-HB5308-KO-S</v>
          </cell>
          <cell r="B129" t="str">
            <v>BS-HB5308</v>
          </cell>
        </row>
        <row r="130">
          <cell r="A130" t="str">
            <v>BS-HB5308-KO-XL</v>
          </cell>
          <cell r="B130" t="str">
            <v>BS-HB5308</v>
          </cell>
        </row>
        <row r="131">
          <cell r="A131" t="str">
            <v>BS-HB5308-OR-L</v>
          </cell>
          <cell r="B131" t="str">
            <v>BS-HB5308</v>
          </cell>
        </row>
        <row r="132">
          <cell r="A132" t="str">
            <v>BS-HB5308-OR-M</v>
          </cell>
          <cell r="B132" t="str">
            <v>BS-HB5308</v>
          </cell>
        </row>
        <row r="133">
          <cell r="A133" t="str">
            <v>BS-HB5308-OR-S</v>
          </cell>
          <cell r="B133" t="str">
            <v>BS-HB5308</v>
          </cell>
        </row>
        <row r="134">
          <cell r="A134" t="str">
            <v>BS-HB5308-OR-XL</v>
          </cell>
          <cell r="B134" t="str">
            <v>BS-HB5308</v>
          </cell>
        </row>
        <row r="135">
          <cell r="A135" t="str">
            <v>BS-HB5308-PI-L</v>
          </cell>
          <cell r="B135" t="str">
            <v>BS-HB5308</v>
          </cell>
        </row>
        <row r="136">
          <cell r="A136" t="str">
            <v>BS-HB5308-PI-M</v>
          </cell>
          <cell r="B136" t="str">
            <v>BS-HB5308</v>
          </cell>
        </row>
        <row r="137">
          <cell r="A137" t="str">
            <v>BS-HB5308-PI-S</v>
          </cell>
          <cell r="B137" t="str">
            <v>BS-HB5308</v>
          </cell>
        </row>
        <row r="138">
          <cell r="A138" t="str">
            <v>BS-HB5308-PI-XL</v>
          </cell>
          <cell r="B138" t="str">
            <v>BS-HB5308</v>
          </cell>
        </row>
        <row r="139">
          <cell r="A139" t="str">
            <v>BS-HB6008-KO-L</v>
          </cell>
          <cell r="B139" t="str">
            <v>BS-HB6008</v>
          </cell>
        </row>
        <row r="140">
          <cell r="A140" t="str">
            <v>BS-HB6008-KO-M</v>
          </cell>
          <cell r="B140" t="str">
            <v>BS-HB6008</v>
          </cell>
        </row>
        <row r="141">
          <cell r="A141" t="str">
            <v>BS-HB6008-KO-S</v>
          </cell>
          <cell r="B141" t="str">
            <v>BS-HB6008</v>
          </cell>
        </row>
        <row r="142">
          <cell r="A142" t="str">
            <v>BS-HB8143-BO-L</v>
          </cell>
          <cell r="B142" t="str">
            <v>BS-HB8143</v>
          </cell>
        </row>
        <row r="143">
          <cell r="A143" t="str">
            <v>BS-HB8143-BO-M</v>
          </cell>
          <cell r="B143" t="str">
            <v>BS-HB8143</v>
          </cell>
        </row>
        <row r="144">
          <cell r="A144" t="str">
            <v>BS-HB8143-BO-S</v>
          </cell>
          <cell r="B144" t="str">
            <v>BS-HB8143</v>
          </cell>
        </row>
        <row r="145">
          <cell r="A145" t="str">
            <v>BS-HB8143-KO-L</v>
          </cell>
          <cell r="B145" t="str">
            <v>BS-HB8143</v>
          </cell>
        </row>
        <row r="146">
          <cell r="A146" t="str">
            <v>BS-HB8143-KO-M</v>
          </cell>
          <cell r="B146" t="str">
            <v>BS-HB8143</v>
          </cell>
        </row>
        <row r="147">
          <cell r="A147" t="str">
            <v>BS-HB8143-KO-S</v>
          </cell>
          <cell r="B147" t="str">
            <v>BS-HB8143</v>
          </cell>
        </row>
        <row r="148">
          <cell r="A148" t="str">
            <v>BS-MY111-B0-L</v>
          </cell>
          <cell r="B148" t="str">
            <v>BS-MY111</v>
          </cell>
        </row>
        <row r="149">
          <cell r="A149" t="str">
            <v>BS-MY111-B0-M</v>
          </cell>
          <cell r="B149" t="str">
            <v>BS-MY111</v>
          </cell>
        </row>
        <row r="150">
          <cell r="A150" t="str">
            <v>BS-MY111-B0-S</v>
          </cell>
          <cell r="B150" t="str">
            <v>BS-MY111</v>
          </cell>
        </row>
        <row r="151">
          <cell r="A151" t="str">
            <v>BS-MY111-B0-XL</v>
          </cell>
          <cell r="B151" t="str">
            <v>BS-MY111</v>
          </cell>
        </row>
        <row r="152">
          <cell r="A152" t="str">
            <v>BS-MY111-K0-L</v>
          </cell>
          <cell r="B152" t="str">
            <v>BS-MY111</v>
          </cell>
        </row>
        <row r="153">
          <cell r="A153" t="str">
            <v>BS-MY111-K0-M</v>
          </cell>
          <cell r="B153" t="str">
            <v>BS-MY111</v>
          </cell>
        </row>
        <row r="154">
          <cell r="A154" t="str">
            <v>BS-MY111-K0-S</v>
          </cell>
          <cell r="B154" t="str">
            <v>BS-MY111</v>
          </cell>
        </row>
        <row r="155">
          <cell r="A155" t="str">
            <v>BS-MY111-K0-XL</v>
          </cell>
          <cell r="B155" t="str">
            <v>BS-MY111</v>
          </cell>
        </row>
        <row r="156">
          <cell r="A156" t="str">
            <v>BS-MY-1503-K0-2XL</v>
          </cell>
          <cell r="B156" t="str">
            <v>BS-MY-1503</v>
          </cell>
        </row>
        <row r="157">
          <cell r="A157" t="str">
            <v>BS-MY-1503-K0-3XL</v>
          </cell>
          <cell r="B157" t="str">
            <v>BS-MY-1503</v>
          </cell>
        </row>
        <row r="158">
          <cell r="A158" t="str">
            <v>BS-MY-1503-K0-L</v>
          </cell>
          <cell r="B158" t="str">
            <v>BS-MY-1503</v>
          </cell>
        </row>
        <row r="159">
          <cell r="A159" t="str">
            <v>BS-MY-1503-K0-M</v>
          </cell>
          <cell r="B159" t="str">
            <v>BS-MY-1503</v>
          </cell>
        </row>
        <row r="160">
          <cell r="A160" t="str">
            <v>BS-MY-1503-K0-XL</v>
          </cell>
          <cell r="B160" t="str">
            <v>BS-MY-1503</v>
          </cell>
        </row>
        <row r="161">
          <cell r="A161" t="str">
            <v>BS-MY-1503-W0-2XL</v>
          </cell>
          <cell r="B161" t="str">
            <v>BS-MY-1503</v>
          </cell>
        </row>
        <row r="162">
          <cell r="A162" t="str">
            <v>BS-MY-1503-W0-3XL</v>
          </cell>
          <cell r="B162" t="str">
            <v>BS-MY-1503</v>
          </cell>
        </row>
        <row r="163">
          <cell r="A163" t="str">
            <v>BS-MY-1503-W0-L</v>
          </cell>
          <cell r="B163" t="str">
            <v>BS-MY-1503</v>
          </cell>
        </row>
        <row r="164">
          <cell r="A164" t="str">
            <v>BS-MY-1503-W0-M</v>
          </cell>
          <cell r="B164" t="str">
            <v>BS-MY-1503</v>
          </cell>
        </row>
        <row r="165">
          <cell r="A165" t="str">
            <v>BS-MY-1503-W0-XL</v>
          </cell>
          <cell r="B165" t="str">
            <v>BS-MY-1503</v>
          </cell>
        </row>
        <row r="166">
          <cell r="A166" t="str">
            <v>BS-MYQQ1706-K0-2XL</v>
          </cell>
          <cell r="B166" t="str">
            <v>BS-MYQQ1706</v>
          </cell>
        </row>
        <row r="167">
          <cell r="A167" t="str">
            <v>BS-MYQQ1706-K0-L</v>
          </cell>
          <cell r="B167" t="str">
            <v>BS-MYQQ1706</v>
          </cell>
        </row>
        <row r="168">
          <cell r="A168" t="str">
            <v>BS-MYQQ1706-K0-M</v>
          </cell>
          <cell r="B168" t="str">
            <v>BS-MYQQ1706</v>
          </cell>
        </row>
        <row r="169">
          <cell r="A169" t="str">
            <v>BS-MYQQ1706-K0-S</v>
          </cell>
          <cell r="B169" t="str">
            <v>BS-MYQQ1706</v>
          </cell>
        </row>
        <row r="170">
          <cell r="A170" t="str">
            <v>BS-MYQQ1706-K0-XL</v>
          </cell>
          <cell r="B170" t="str">
            <v>BS-MYQQ1706</v>
          </cell>
        </row>
        <row r="171">
          <cell r="A171" t="str">
            <v>BS-MYQQ1706-K0-XS</v>
          </cell>
          <cell r="B171" t="str">
            <v>BS-MYQQ1706</v>
          </cell>
        </row>
        <row r="172">
          <cell r="A172" t="str">
            <v>BS-MYQZ1709-K0-2XL</v>
          </cell>
          <cell r="B172" t="str">
            <v>BS-MYQZ1709</v>
          </cell>
        </row>
        <row r="173">
          <cell r="A173" t="str">
            <v>BS-MYQZ1709-K0-3XL</v>
          </cell>
          <cell r="B173" t="str">
            <v>BS-MYQZ1709</v>
          </cell>
        </row>
        <row r="174">
          <cell r="A174" t="str">
            <v>BS-MYQZ1709-K0-L</v>
          </cell>
          <cell r="B174" t="str">
            <v>BS-MYQZ1709</v>
          </cell>
        </row>
        <row r="175">
          <cell r="A175" t="str">
            <v>BS-MYQZ1709-K0-M</v>
          </cell>
          <cell r="B175" t="str">
            <v>BS-MYQZ1709</v>
          </cell>
        </row>
        <row r="176">
          <cell r="A176" t="str">
            <v>BS-MYQZ1709-K0-S</v>
          </cell>
          <cell r="B176" t="str">
            <v>BS-MYQZ1709</v>
          </cell>
        </row>
        <row r="177">
          <cell r="A177" t="str">
            <v>BS-MYQZ1709-K0-XL</v>
          </cell>
          <cell r="B177" t="str">
            <v>BS-MYQZ1709</v>
          </cell>
        </row>
        <row r="178">
          <cell r="A178" t="str">
            <v>BS-MYQZ1709-R0-2XL</v>
          </cell>
          <cell r="B178" t="str">
            <v>BS-MYQZ1709</v>
          </cell>
        </row>
        <row r="179">
          <cell r="A179" t="str">
            <v>BS-MYQZ1709-R0-3XL</v>
          </cell>
          <cell r="B179" t="str">
            <v>BS-MYQZ1709</v>
          </cell>
        </row>
        <row r="180">
          <cell r="A180" t="str">
            <v>BS-MYQZ1709-R0-L</v>
          </cell>
          <cell r="B180" t="str">
            <v>BS-MYQZ1709</v>
          </cell>
        </row>
        <row r="181">
          <cell r="A181" t="str">
            <v>BS-MYQZ1709-R0-M</v>
          </cell>
          <cell r="B181" t="str">
            <v>BS-MYQZ1709</v>
          </cell>
        </row>
        <row r="182">
          <cell r="A182" t="str">
            <v>BS-MYQZ1709-R0-S</v>
          </cell>
          <cell r="B182" t="str">
            <v>BS-MYQZ1709</v>
          </cell>
        </row>
        <row r="183">
          <cell r="A183" t="str">
            <v>BS-MYQZ1709-R0-XL</v>
          </cell>
          <cell r="B183" t="str">
            <v>BS-MYQZ1709</v>
          </cell>
        </row>
        <row r="184">
          <cell r="A184" t="str">
            <v>BS-MYSJ1708-K0-2XL</v>
          </cell>
          <cell r="B184" t="str">
            <v>BS-MYSJ1708</v>
          </cell>
        </row>
        <row r="185">
          <cell r="A185" t="str">
            <v>BS-MYSJ1708-K0-L</v>
          </cell>
          <cell r="B185" t="str">
            <v>BS-MYSJ1708</v>
          </cell>
        </row>
        <row r="186">
          <cell r="A186" t="str">
            <v>BS-MYSJ1708-K0-M</v>
          </cell>
          <cell r="B186" t="str">
            <v>BS-MYSJ1708</v>
          </cell>
        </row>
        <row r="187">
          <cell r="A187" t="str">
            <v>BS-MYSJ1708-K0-S</v>
          </cell>
          <cell r="B187" t="str">
            <v>BS-MYSJ1708</v>
          </cell>
        </row>
        <row r="188">
          <cell r="A188" t="str">
            <v>BS-MYSJ1708-K0-XL</v>
          </cell>
          <cell r="B188" t="str">
            <v>BS-MYSJ1708</v>
          </cell>
        </row>
        <row r="189">
          <cell r="A189" t="str">
            <v>BS-MYSJ1708-K0-XS</v>
          </cell>
          <cell r="B189" t="str">
            <v>BS-MYSJ1708</v>
          </cell>
        </row>
        <row r="190">
          <cell r="A190" t="str">
            <v>BS-MYSJ1708-R0-2XL</v>
          </cell>
          <cell r="B190" t="str">
            <v>BS-MYSJ1708</v>
          </cell>
        </row>
        <row r="191">
          <cell r="A191" t="str">
            <v>BS-MYSJ1708-R0-L</v>
          </cell>
          <cell r="B191" t="str">
            <v>BS-MYSJ1708</v>
          </cell>
        </row>
        <row r="192">
          <cell r="A192" t="str">
            <v>BS-MYSJ1708-R0-M</v>
          </cell>
          <cell r="B192" t="str">
            <v>BS-MYSJ1708</v>
          </cell>
        </row>
        <row r="193">
          <cell r="A193" t="str">
            <v>BS-MYSJ1708-R0-S</v>
          </cell>
          <cell r="B193" t="str">
            <v>BS-MYSJ1708</v>
          </cell>
        </row>
        <row r="194">
          <cell r="A194" t="str">
            <v>BS-MYSJ1708-R0-XL</v>
          </cell>
          <cell r="B194" t="str">
            <v>BS-MYSJ1708</v>
          </cell>
        </row>
        <row r="195">
          <cell r="A195" t="str">
            <v>BS-MYSJ1708-R0-XS</v>
          </cell>
          <cell r="B195" t="str">
            <v>BS-MYSJ1708</v>
          </cell>
        </row>
        <row r="196">
          <cell r="A196" t="str">
            <v>BS-PP1705-K0-2XL</v>
          </cell>
          <cell r="B196" t="str">
            <v>BS-PP1705</v>
          </cell>
        </row>
        <row r="197">
          <cell r="A197" t="str">
            <v>BS-PP1705-K0-L</v>
          </cell>
          <cell r="B197" t="str">
            <v>BS-PP1705</v>
          </cell>
        </row>
        <row r="198">
          <cell r="A198" t="str">
            <v>BS-PP1705-K0-M</v>
          </cell>
          <cell r="B198" t="str">
            <v>BS-PP1705</v>
          </cell>
        </row>
        <row r="199">
          <cell r="A199" t="str">
            <v>BS-PP1705-K0-S</v>
          </cell>
          <cell r="B199" t="str">
            <v>BS-PP1705</v>
          </cell>
        </row>
        <row r="200">
          <cell r="A200" t="str">
            <v>BS-PP1705-K0-XL</v>
          </cell>
          <cell r="B200" t="str">
            <v>BS-PP1705</v>
          </cell>
        </row>
        <row r="201">
          <cell r="A201" t="str">
            <v>BS-PP1705-K0-XS</v>
          </cell>
          <cell r="B201" t="str">
            <v>BS-PP1705</v>
          </cell>
        </row>
        <row r="202">
          <cell r="A202" t="str">
            <v>BS-PW2025-B0-L</v>
          </cell>
          <cell r="B202" t="str">
            <v>BS-PW2025</v>
          </cell>
        </row>
        <row r="203">
          <cell r="A203" t="str">
            <v>BS-PW2025-B0-M</v>
          </cell>
          <cell r="B203" t="str">
            <v>BS-PW2025</v>
          </cell>
        </row>
        <row r="204">
          <cell r="A204" t="str">
            <v>BS-PW2025-B0-S</v>
          </cell>
          <cell r="B204" t="str">
            <v>BS-PW2025</v>
          </cell>
        </row>
        <row r="205">
          <cell r="A205" t="str">
            <v>BS-PW2025-B0-XL</v>
          </cell>
          <cell r="B205" t="str">
            <v>BS-PW2025</v>
          </cell>
        </row>
        <row r="206">
          <cell r="A206" t="str">
            <v>BS-PW2025-B0-XXL</v>
          </cell>
          <cell r="B206" t="str">
            <v>BS-PW2025</v>
          </cell>
        </row>
        <row r="207">
          <cell r="A207" t="str">
            <v>BS-PW2025-B0-XXXL</v>
          </cell>
          <cell r="B207" t="str">
            <v>BS-PW2025</v>
          </cell>
        </row>
        <row r="208">
          <cell r="A208" t="str">
            <v>BS-PW2025-K0-2XL</v>
          </cell>
          <cell r="B208" t="str">
            <v>BS-PW2025</v>
          </cell>
        </row>
        <row r="209">
          <cell r="A209" t="str">
            <v>BS-PW2025-K0-3XL</v>
          </cell>
          <cell r="B209" t="str">
            <v>BS-PW2025</v>
          </cell>
        </row>
        <row r="210">
          <cell r="A210" t="str">
            <v>BS-PW2025-K0-4XL</v>
          </cell>
          <cell r="B210" t="str">
            <v>BS-PW2025</v>
          </cell>
        </row>
        <row r="211">
          <cell r="A211" t="str">
            <v>BS-PW2025-K0-5XL</v>
          </cell>
          <cell r="B211" t="str">
            <v>BS-PW2025</v>
          </cell>
        </row>
        <row r="212">
          <cell r="A212" t="str">
            <v>BS-PW2025-K0-L</v>
          </cell>
          <cell r="B212" t="str">
            <v>BS-PW2025</v>
          </cell>
        </row>
        <row r="213">
          <cell r="A213" t="str">
            <v>BS-PW2025-K0-M</v>
          </cell>
          <cell r="B213" t="str">
            <v>BS-PW2025</v>
          </cell>
        </row>
        <row r="214">
          <cell r="A214" t="str">
            <v>BS-PW2025-K0-XL</v>
          </cell>
          <cell r="B214" t="str">
            <v>BS-PW2025</v>
          </cell>
        </row>
        <row r="215">
          <cell r="A215" t="str">
            <v>BS-PW2057-G0-L</v>
          </cell>
          <cell r="B215" t="str">
            <v>BS-PW2057</v>
          </cell>
        </row>
        <row r="216">
          <cell r="A216" t="str">
            <v>BS-PW2057-G0-S</v>
          </cell>
          <cell r="B216" t="str">
            <v>BS-PW2057</v>
          </cell>
        </row>
        <row r="217">
          <cell r="A217" t="str">
            <v>BS-PW2057-G0-XL</v>
          </cell>
          <cell r="B217" t="str">
            <v>BS-PW2057</v>
          </cell>
        </row>
        <row r="218">
          <cell r="A218" t="str">
            <v>BS-PW2057-G0-XXL</v>
          </cell>
          <cell r="B218" t="str">
            <v>BS-PW2057</v>
          </cell>
        </row>
        <row r="219">
          <cell r="A219" t="str">
            <v>BS-PW2057-K0-L</v>
          </cell>
          <cell r="B219" t="str">
            <v>BS-PW2057</v>
          </cell>
        </row>
        <row r="220">
          <cell r="A220" t="str">
            <v>BS-PW2057-K0-XL</v>
          </cell>
          <cell r="B220" t="str">
            <v>BS-PW2057</v>
          </cell>
        </row>
        <row r="221">
          <cell r="A221" t="str">
            <v>BS-PW2057-R0-L</v>
          </cell>
          <cell r="B221" t="str">
            <v>BS-PW2057</v>
          </cell>
        </row>
        <row r="222">
          <cell r="A222" t="str">
            <v>BS-PW2057-R0-M</v>
          </cell>
          <cell r="B222" t="str">
            <v>BS-PW2057</v>
          </cell>
        </row>
        <row r="223">
          <cell r="A223" t="str">
            <v>BS-PW2057-R0-S</v>
          </cell>
          <cell r="B223" t="str">
            <v>BS-PW2057</v>
          </cell>
        </row>
        <row r="224">
          <cell r="A224" t="str">
            <v>BS-PW2057-R0-XL</v>
          </cell>
          <cell r="B224" t="str">
            <v>BS-PW2057</v>
          </cell>
        </row>
        <row r="225">
          <cell r="A225" t="str">
            <v>BS-PW2057-R0-XXL</v>
          </cell>
          <cell r="B225" t="str">
            <v>BS-PW2057</v>
          </cell>
        </row>
        <row r="226">
          <cell r="A226" t="str">
            <v>BS-PW2057-Y0-L</v>
          </cell>
          <cell r="B226" t="str">
            <v>BS-PW2057</v>
          </cell>
        </row>
        <row r="227">
          <cell r="A227" t="str">
            <v>BS-PW2057-Y0-M</v>
          </cell>
          <cell r="B227" t="str">
            <v>BS-PW2057</v>
          </cell>
        </row>
        <row r="228">
          <cell r="A228" t="str">
            <v>BS-PW2057-Y0-S</v>
          </cell>
          <cell r="B228" t="str">
            <v>BS-PW2057</v>
          </cell>
        </row>
        <row r="229">
          <cell r="A229" t="str">
            <v>BS-PW2057-Y0-XL</v>
          </cell>
          <cell r="B229" t="str">
            <v>BS-PW2057</v>
          </cell>
        </row>
        <row r="230">
          <cell r="A230" t="str">
            <v>BS-PW2057-Y0-XXL</v>
          </cell>
          <cell r="B230" t="str">
            <v>BS-PW2057</v>
          </cell>
        </row>
        <row r="231">
          <cell r="A231" t="str">
            <v>BS-PW331-GE-2L</v>
          </cell>
          <cell r="B231" t="str">
            <v>BS-PW331</v>
          </cell>
        </row>
        <row r="232">
          <cell r="A232" t="str">
            <v>BS-PW331-GE-3L</v>
          </cell>
          <cell r="B232" t="str">
            <v>BS-PW331</v>
          </cell>
        </row>
        <row r="233">
          <cell r="A233" t="str">
            <v>BS-PW331-GE-L</v>
          </cell>
          <cell r="B233" t="str">
            <v>BS-PW331</v>
          </cell>
        </row>
        <row r="234">
          <cell r="A234" t="str">
            <v>BS-PW331-GE-M</v>
          </cell>
          <cell r="B234" t="str">
            <v>BS-PW331</v>
          </cell>
        </row>
        <row r="235">
          <cell r="A235" t="str">
            <v>BS-PW331-GE-S</v>
          </cell>
          <cell r="B235" t="str">
            <v>BS-PW331</v>
          </cell>
        </row>
        <row r="236">
          <cell r="A236" t="str">
            <v>BS-PW331-GE-XL</v>
          </cell>
          <cell r="B236" t="str">
            <v>BS-PW331</v>
          </cell>
        </row>
        <row r="237">
          <cell r="A237" t="str">
            <v>BS-PW331-M1-2L</v>
          </cell>
          <cell r="B237" t="str">
            <v>BS-PW331</v>
          </cell>
        </row>
        <row r="238">
          <cell r="A238" t="str">
            <v>BS-PW331-M1-3L</v>
          </cell>
          <cell r="B238" t="str">
            <v>BS-PW331</v>
          </cell>
        </row>
        <row r="239">
          <cell r="A239" t="str">
            <v>BS-PW331-M1-L</v>
          </cell>
          <cell r="B239" t="str">
            <v>BS-PW331</v>
          </cell>
        </row>
        <row r="240">
          <cell r="A240" t="str">
            <v>BS-PW331-M1-M</v>
          </cell>
          <cell r="B240" t="str">
            <v>BS-PW331</v>
          </cell>
        </row>
        <row r="241">
          <cell r="A241" t="str">
            <v>BS-PW331-M1-S</v>
          </cell>
          <cell r="B241" t="str">
            <v>BS-PW331</v>
          </cell>
        </row>
        <row r="242">
          <cell r="A242" t="str">
            <v>BS-PW331-M1-XL</v>
          </cell>
          <cell r="B242" t="str">
            <v>BS-PW331</v>
          </cell>
        </row>
        <row r="243">
          <cell r="A243" t="str">
            <v>BS-PW331-M2-2L</v>
          </cell>
          <cell r="B243" t="str">
            <v>BS-PW331</v>
          </cell>
        </row>
        <row r="244">
          <cell r="A244" t="str">
            <v>BS-PW331-M2-3L</v>
          </cell>
          <cell r="B244" t="str">
            <v>BS-PW331</v>
          </cell>
        </row>
        <row r="245">
          <cell r="A245" t="str">
            <v>BS-PW331-M2-L</v>
          </cell>
          <cell r="B245" t="str">
            <v>BS-PW331</v>
          </cell>
        </row>
        <row r="246">
          <cell r="A246" t="str">
            <v>BS-PW331-M2-M</v>
          </cell>
          <cell r="B246" t="str">
            <v>BS-PW331</v>
          </cell>
        </row>
        <row r="247">
          <cell r="A247" t="str">
            <v>BS-PW331-M2-S</v>
          </cell>
          <cell r="B247" t="str">
            <v>BS-PW331</v>
          </cell>
        </row>
        <row r="248">
          <cell r="A248" t="str">
            <v>BS-PW331-M2-XL</v>
          </cell>
          <cell r="B248" t="str">
            <v>BS-PW331</v>
          </cell>
        </row>
        <row r="249">
          <cell r="A249" t="str">
            <v>BS-PW331-M3-2L</v>
          </cell>
          <cell r="B249" t="str">
            <v>BS-PW331</v>
          </cell>
        </row>
        <row r="250">
          <cell r="A250" t="str">
            <v>BS-PW331-M3-3L</v>
          </cell>
          <cell r="B250" t="str">
            <v>BS-PW331</v>
          </cell>
        </row>
        <row r="251">
          <cell r="A251" t="str">
            <v>BS-PW331-M3-L</v>
          </cell>
          <cell r="B251" t="str">
            <v>BS-PW331</v>
          </cell>
        </row>
        <row r="252">
          <cell r="A252" t="str">
            <v>BS-PW331-M3-M</v>
          </cell>
          <cell r="B252" t="str">
            <v>BS-PW331</v>
          </cell>
        </row>
        <row r="253">
          <cell r="A253" t="str">
            <v>BS-PW331-M3-S</v>
          </cell>
          <cell r="B253" t="str">
            <v>BS-PW331</v>
          </cell>
        </row>
        <row r="254">
          <cell r="A254" t="str">
            <v>BS-PW331-M3-XL</v>
          </cell>
          <cell r="B254" t="str">
            <v>BS-PW331</v>
          </cell>
        </row>
        <row r="255">
          <cell r="A255" t="str">
            <v>BS-PW512-L</v>
          </cell>
          <cell r="B255" t="str">
            <v>BS-PW512</v>
          </cell>
        </row>
        <row r="256">
          <cell r="A256" t="str">
            <v>BS-PW512-M</v>
          </cell>
          <cell r="B256" t="str">
            <v>BS-PW512</v>
          </cell>
        </row>
        <row r="257">
          <cell r="A257" t="str">
            <v>BS-PW512-S</v>
          </cell>
          <cell r="B257" t="str">
            <v>BS-PW512</v>
          </cell>
        </row>
        <row r="258">
          <cell r="A258" t="str">
            <v>BS-PW512-XL</v>
          </cell>
          <cell r="B258" t="str">
            <v>BS-PW512</v>
          </cell>
        </row>
        <row r="259">
          <cell r="A259" t="str">
            <v>BS-PW515-B0-M</v>
          </cell>
          <cell r="B259" t="str">
            <v>BS-PW515</v>
          </cell>
        </row>
        <row r="260">
          <cell r="A260" t="str">
            <v>BS-PW515-K1-2X</v>
          </cell>
          <cell r="B260" t="str">
            <v>BS-PW515</v>
          </cell>
        </row>
        <row r="261">
          <cell r="A261" t="str">
            <v>BS-PW515-K1-M</v>
          </cell>
          <cell r="B261" t="str">
            <v>BS-PW515</v>
          </cell>
        </row>
        <row r="262">
          <cell r="A262" t="str">
            <v>BS-PW712-B0-L</v>
          </cell>
          <cell r="B262" t="str">
            <v>BS-PW712</v>
          </cell>
        </row>
        <row r="263">
          <cell r="A263" t="str">
            <v>BS-PW712-B0-M</v>
          </cell>
          <cell r="B263" t="str">
            <v>BS-PW712</v>
          </cell>
        </row>
        <row r="264">
          <cell r="A264" t="str">
            <v>BS-PW712-B0-S</v>
          </cell>
          <cell r="B264" t="str">
            <v>BS-PW712</v>
          </cell>
        </row>
        <row r="265">
          <cell r="A265" t="str">
            <v>BS-PW712-B0-XL</v>
          </cell>
          <cell r="B265" t="str">
            <v>BS-PW712</v>
          </cell>
        </row>
        <row r="266">
          <cell r="A266" t="str">
            <v>BS-PW712-B0-XXL</v>
          </cell>
          <cell r="B266" t="str">
            <v>BS-PW712</v>
          </cell>
        </row>
        <row r="267">
          <cell r="A267" t="str">
            <v>BS-PW712-K0-L</v>
          </cell>
          <cell r="B267" t="str">
            <v>BS-PW712</v>
          </cell>
        </row>
        <row r="268">
          <cell r="A268" t="str">
            <v>BS-PW712-K0-M</v>
          </cell>
          <cell r="B268" t="str">
            <v>BS-PW712</v>
          </cell>
        </row>
        <row r="269">
          <cell r="A269" t="str">
            <v>BS-PW712-K0-S</v>
          </cell>
          <cell r="B269" t="str">
            <v>BS-PW712</v>
          </cell>
        </row>
        <row r="270">
          <cell r="A270" t="str">
            <v>BS-PW712-K0-XL</v>
          </cell>
          <cell r="B270" t="str">
            <v>BS-PW712</v>
          </cell>
        </row>
        <row r="271">
          <cell r="A271" t="str">
            <v>BS-PW712-K0-XXL</v>
          </cell>
          <cell r="B271" t="str">
            <v>BS-PW712</v>
          </cell>
        </row>
        <row r="272">
          <cell r="A272" t="str">
            <v>BS-PW712-R0-L</v>
          </cell>
          <cell r="B272" t="str">
            <v>BS-PW712</v>
          </cell>
        </row>
        <row r="273">
          <cell r="A273" t="str">
            <v>BS-PW712-R0-M</v>
          </cell>
          <cell r="B273" t="str">
            <v>BS-PW712</v>
          </cell>
        </row>
        <row r="274">
          <cell r="A274" t="str">
            <v>BS-PW712-R0-S</v>
          </cell>
          <cell r="B274" t="str">
            <v>BS-PW712</v>
          </cell>
        </row>
        <row r="275">
          <cell r="A275" t="str">
            <v>BS-PW712-R0-XL</v>
          </cell>
          <cell r="B275" t="str">
            <v>BS-PW712</v>
          </cell>
        </row>
        <row r="276">
          <cell r="A276" t="str">
            <v>BS-PW712-R0-XXL</v>
          </cell>
          <cell r="B276" t="str">
            <v>BS-PW712</v>
          </cell>
        </row>
        <row r="277">
          <cell r="A277" t="str">
            <v>BS-PW712-W0-L</v>
          </cell>
          <cell r="B277" t="str">
            <v>BS-PW712</v>
          </cell>
        </row>
        <row r="278">
          <cell r="A278" t="str">
            <v>BS-PW712-W0-M</v>
          </cell>
          <cell r="B278" t="str">
            <v>BS-PW712</v>
          </cell>
        </row>
        <row r="279">
          <cell r="A279" t="str">
            <v>BS-PW712-W0-S</v>
          </cell>
          <cell r="B279" t="str">
            <v>BS-PW712</v>
          </cell>
        </row>
        <row r="280">
          <cell r="A280" t="str">
            <v>BS-PW712-W0-XL</v>
          </cell>
          <cell r="B280" t="str">
            <v>BS-PW712</v>
          </cell>
        </row>
        <row r="281">
          <cell r="A281" t="str">
            <v>BS-PW712-W0-XXL</v>
          </cell>
          <cell r="B281" t="str">
            <v>BS-PW712</v>
          </cell>
        </row>
        <row r="282">
          <cell r="A282" t="str">
            <v>BS-PW-YH115-M3-L</v>
          </cell>
          <cell r="B282" t="str">
            <v>BS-PW-YH115</v>
          </cell>
        </row>
        <row r="283">
          <cell r="A283" t="str">
            <v>BS-PW-YH115-M3-M</v>
          </cell>
          <cell r="B283" t="str">
            <v>BS-PW-YH115</v>
          </cell>
        </row>
        <row r="284">
          <cell r="A284" t="str">
            <v>BS-PW-YH115-M3-S</v>
          </cell>
          <cell r="B284" t="str">
            <v>BS-PW-YH115</v>
          </cell>
        </row>
        <row r="285">
          <cell r="A285" t="str">
            <v>BS-PW-YH115-M3-XL</v>
          </cell>
          <cell r="B285" t="str">
            <v>BS-PW-YH115</v>
          </cell>
        </row>
        <row r="286">
          <cell r="A286" t="str">
            <v>BS-PW-YH115-M3-XXL</v>
          </cell>
          <cell r="B286" t="str">
            <v>BS-PW-YH115</v>
          </cell>
        </row>
        <row r="287">
          <cell r="A287" t="str">
            <v>BS-TW410-K0-2X</v>
          </cell>
          <cell r="B287" t="str">
            <v>BS-TW410</v>
          </cell>
        </row>
        <row r="288">
          <cell r="A288" t="str">
            <v>BS-TW410-K0-L</v>
          </cell>
          <cell r="B288" t="str">
            <v>BS-TW410</v>
          </cell>
        </row>
        <row r="289">
          <cell r="A289" t="str">
            <v>BS-TW410-K0-M</v>
          </cell>
          <cell r="B289" t="str">
            <v>BS-TW410</v>
          </cell>
        </row>
        <row r="290">
          <cell r="A290" t="str">
            <v>BS-TW410-K0-S</v>
          </cell>
          <cell r="B290" t="str">
            <v>BS-TW410</v>
          </cell>
        </row>
        <row r="291">
          <cell r="A291" t="str">
            <v>BS-TW410-K0-XL</v>
          </cell>
          <cell r="B291" t="str">
            <v>BS-TW410</v>
          </cell>
        </row>
        <row r="292">
          <cell r="A292" t="str">
            <v>BS-TW410-K0-XS</v>
          </cell>
          <cell r="B292" t="str">
            <v>BS-TW410</v>
          </cell>
        </row>
        <row r="293">
          <cell r="A293" t="str">
            <v>BS-WH0028-W0-L</v>
          </cell>
          <cell r="B293" t="str">
            <v>BS-WH0028</v>
          </cell>
        </row>
        <row r="294">
          <cell r="A294" t="str">
            <v>BS-WH0028-W0-M</v>
          </cell>
          <cell r="B294" t="str">
            <v>BS-WH0028</v>
          </cell>
        </row>
        <row r="295">
          <cell r="A295" t="str">
            <v>BS-WH0028-W0-S</v>
          </cell>
          <cell r="B295" t="str">
            <v>BS-WH0028</v>
          </cell>
        </row>
        <row r="296">
          <cell r="A296" t="str">
            <v>BS-WH0028-W0-XL</v>
          </cell>
          <cell r="B296" t="str">
            <v>BS-WH0028</v>
          </cell>
        </row>
        <row r="297">
          <cell r="A297" t="str">
            <v>BS-WH1361-B0-L</v>
          </cell>
          <cell r="B297" t="str">
            <v>BS-WH1361</v>
          </cell>
        </row>
        <row r="298">
          <cell r="A298" t="str">
            <v>BS-WH1361-B0-M</v>
          </cell>
          <cell r="B298" t="str">
            <v>BS-WH1361</v>
          </cell>
        </row>
        <row r="299">
          <cell r="A299" t="str">
            <v>BS-WH1361-B0-S</v>
          </cell>
          <cell r="B299" t="str">
            <v>BS-WH1361</v>
          </cell>
        </row>
        <row r="300">
          <cell r="A300" t="str">
            <v>BS-WH1361-B0-XL</v>
          </cell>
          <cell r="B300" t="str">
            <v>BS-WH1361</v>
          </cell>
        </row>
        <row r="301">
          <cell r="A301" t="str">
            <v>BS-WH1361-B0-XXL</v>
          </cell>
          <cell r="B301" t="str">
            <v>BS-WH1361</v>
          </cell>
        </row>
        <row r="302">
          <cell r="A302" t="str">
            <v>BS-WH1361-G0-L</v>
          </cell>
          <cell r="B302" t="str">
            <v>BS-WH1361</v>
          </cell>
        </row>
        <row r="303">
          <cell r="A303" t="str">
            <v>BS-WH1361-G0-M</v>
          </cell>
          <cell r="B303" t="str">
            <v>BS-WH1361</v>
          </cell>
        </row>
        <row r="304">
          <cell r="A304" t="str">
            <v>BS-WH1361-G0-S</v>
          </cell>
          <cell r="B304" t="str">
            <v>BS-WH1361</v>
          </cell>
        </row>
        <row r="305">
          <cell r="A305" t="str">
            <v>BS-WH1361-G0-XL</v>
          </cell>
          <cell r="B305" t="str">
            <v>BS-WH1361</v>
          </cell>
        </row>
        <row r="306">
          <cell r="A306" t="str">
            <v>BS-WH1361-G0-XXL</v>
          </cell>
          <cell r="B306" t="str">
            <v>BS-WH1361</v>
          </cell>
        </row>
        <row r="307">
          <cell r="A307" t="str">
            <v>BS-WH1361-K0-L</v>
          </cell>
          <cell r="B307" t="str">
            <v>BS-WH1361</v>
          </cell>
        </row>
        <row r="308">
          <cell r="A308" t="str">
            <v>BS-WH1361-K0-M</v>
          </cell>
          <cell r="B308" t="str">
            <v>BS-WH1361</v>
          </cell>
        </row>
        <row r="309">
          <cell r="A309" t="str">
            <v>BS-WH1361-K0-S</v>
          </cell>
          <cell r="B309" t="str">
            <v>BS-WH1361</v>
          </cell>
        </row>
        <row r="310">
          <cell r="A310" t="str">
            <v>BS-WH1361-K0-XL</v>
          </cell>
          <cell r="B310" t="str">
            <v>BS-WH1361</v>
          </cell>
        </row>
        <row r="311">
          <cell r="A311" t="str">
            <v>BS-WH1361-K0-XXL</v>
          </cell>
          <cell r="B311" t="str">
            <v>BS-WH1361</v>
          </cell>
        </row>
        <row r="312">
          <cell r="A312" t="str">
            <v>BS-WH1361-R0-L</v>
          </cell>
          <cell r="B312" t="str">
            <v>BS-WH1361</v>
          </cell>
        </row>
        <row r="313">
          <cell r="A313" t="str">
            <v>BS-WH1361-R0-M</v>
          </cell>
          <cell r="B313" t="str">
            <v>BS-WH1361</v>
          </cell>
        </row>
        <row r="314">
          <cell r="A314" t="str">
            <v>BS-WH1361-R0-S</v>
          </cell>
          <cell r="B314" t="str">
            <v>BS-WH1361</v>
          </cell>
        </row>
        <row r="315">
          <cell r="A315" t="str">
            <v>BS-WH1361-R0-XL</v>
          </cell>
          <cell r="B315" t="str">
            <v>BS-WH1361</v>
          </cell>
        </row>
        <row r="316">
          <cell r="A316" t="str">
            <v>BS-WH1361-R0-XXL</v>
          </cell>
          <cell r="B316" t="str">
            <v>BS-WH1361</v>
          </cell>
        </row>
        <row r="317">
          <cell r="A317" t="str">
            <v>BS-WH1361-W0-L</v>
          </cell>
          <cell r="B317" t="str">
            <v>BS-WH1361</v>
          </cell>
        </row>
        <row r="318">
          <cell r="A318" t="str">
            <v>BS-WH1361-W0-M</v>
          </cell>
          <cell r="B318" t="str">
            <v>BS-WH1361</v>
          </cell>
        </row>
        <row r="319">
          <cell r="A319" t="str">
            <v>BS-WH1361-W0-S</v>
          </cell>
          <cell r="B319" t="str">
            <v>BS-WH1361</v>
          </cell>
        </row>
        <row r="320">
          <cell r="A320" t="str">
            <v>BS-WH1361-W0-XL</v>
          </cell>
          <cell r="B320" t="str">
            <v>BS-WH1361</v>
          </cell>
        </row>
        <row r="321">
          <cell r="A321" t="str">
            <v>BS-WH1361-W0-XXL</v>
          </cell>
          <cell r="B321" t="str">
            <v>BS-WH1361</v>
          </cell>
        </row>
        <row r="322">
          <cell r="A322" t="str">
            <v>BS-WH16032-B0-L</v>
          </cell>
          <cell r="B322" t="str">
            <v>BS-WH16032</v>
          </cell>
        </row>
        <row r="323">
          <cell r="A323" t="str">
            <v>BS-WH16032-B0-M</v>
          </cell>
          <cell r="B323" t="str">
            <v>BS-WH16032</v>
          </cell>
        </row>
        <row r="324">
          <cell r="A324" t="str">
            <v>BS-WH16032-B0-S</v>
          </cell>
          <cell r="B324" t="str">
            <v>BS-WH16032</v>
          </cell>
        </row>
        <row r="325">
          <cell r="A325" t="str">
            <v>BS-WH16032-B0-XL</v>
          </cell>
          <cell r="B325" t="str">
            <v>BS-WH16032</v>
          </cell>
        </row>
        <row r="326">
          <cell r="A326" t="str">
            <v>BS-WH16032-K0-L</v>
          </cell>
          <cell r="B326" t="str">
            <v>BS-WH16032</v>
          </cell>
        </row>
        <row r="327">
          <cell r="A327" t="str">
            <v>BS-WH16032-K0-M</v>
          </cell>
          <cell r="B327" t="str">
            <v>BS-WH16032</v>
          </cell>
        </row>
        <row r="328">
          <cell r="A328" t="str">
            <v>BS-WH16032-K0-S</v>
          </cell>
          <cell r="B328" t="str">
            <v>BS-WH16032</v>
          </cell>
        </row>
        <row r="329">
          <cell r="A329" t="str">
            <v>BS-WH16032-K0-XL</v>
          </cell>
          <cell r="B329" t="str">
            <v>BS-WH16032</v>
          </cell>
        </row>
        <row r="330">
          <cell r="A330" t="str">
            <v>BS-WH16032-P0-L</v>
          </cell>
          <cell r="B330" t="str">
            <v>BS-WH16032</v>
          </cell>
        </row>
        <row r="331">
          <cell r="A331" t="str">
            <v>BS-WH16032-P0-M</v>
          </cell>
          <cell r="B331" t="str">
            <v>BS-WH16032</v>
          </cell>
        </row>
        <row r="332">
          <cell r="A332" t="str">
            <v>BS-WH16032-P0-S</v>
          </cell>
          <cell r="B332" t="str">
            <v>BS-WH16032</v>
          </cell>
        </row>
        <row r="333">
          <cell r="A333" t="str">
            <v>BS-WH16032-P0-XL</v>
          </cell>
          <cell r="B333" t="str">
            <v>BS-WH16032</v>
          </cell>
        </row>
        <row r="334">
          <cell r="A334" t="str">
            <v>BS-WH16032-R0-L</v>
          </cell>
          <cell r="B334" t="str">
            <v>BS-WH16032</v>
          </cell>
        </row>
        <row r="335">
          <cell r="A335" t="str">
            <v>BS-WH16032-R0-M</v>
          </cell>
          <cell r="B335" t="str">
            <v>BS-WH16032</v>
          </cell>
        </row>
        <row r="336">
          <cell r="A336" t="str">
            <v>BS-WH16032-R0-S</v>
          </cell>
          <cell r="B336" t="str">
            <v>BS-WH16032</v>
          </cell>
        </row>
        <row r="337">
          <cell r="A337" t="str">
            <v>BS-WH16032-R0-XL</v>
          </cell>
          <cell r="B337" t="str">
            <v>BS-WH16032</v>
          </cell>
        </row>
        <row r="338">
          <cell r="A338" t="str">
            <v>BS-WH16032-ZL-L</v>
          </cell>
          <cell r="B338" t="str">
            <v>BS-WH16032</v>
          </cell>
        </row>
        <row r="339">
          <cell r="A339" t="str">
            <v>BS-WH16032-ZL-M</v>
          </cell>
          <cell r="B339" t="str">
            <v>BS-WH16032</v>
          </cell>
        </row>
        <row r="340">
          <cell r="A340" t="str">
            <v>BS-WH16032-ZL-S</v>
          </cell>
          <cell r="B340" t="str">
            <v>BS-WH16032</v>
          </cell>
        </row>
        <row r="341">
          <cell r="A341" t="str">
            <v>BS-WH16032-ZL-XL</v>
          </cell>
          <cell r="B341" t="str">
            <v>BS-WH16032</v>
          </cell>
        </row>
        <row r="342">
          <cell r="A342" t="str">
            <v>BS-WH17008-G0-L</v>
          </cell>
          <cell r="B342" t="str">
            <v>BS-WH17008</v>
          </cell>
        </row>
        <row r="343">
          <cell r="A343" t="str">
            <v>BS-WH17008-G0-M</v>
          </cell>
          <cell r="B343" t="str">
            <v>BS-WH17008</v>
          </cell>
        </row>
        <row r="344">
          <cell r="A344" t="str">
            <v>BS-WH17008-G0-S</v>
          </cell>
          <cell r="B344" t="str">
            <v>BS-WH17008</v>
          </cell>
        </row>
        <row r="345">
          <cell r="A345" t="str">
            <v>BS-WH17008-G0-XL</v>
          </cell>
          <cell r="B345" t="str">
            <v>BS-WH17008</v>
          </cell>
        </row>
        <row r="346">
          <cell r="A346" t="str">
            <v>BS-WH17008-K0-L</v>
          </cell>
          <cell r="B346" t="str">
            <v>BS-WH17008</v>
          </cell>
        </row>
        <row r="347">
          <cell r="A347" t="str">
            <v>BS-WH17008-K0-M</v>
          </cell>
          <cell r="B347" t="str">
            <v>BS-WH17008</v>
          </cell>
        </row>
        <row r="348">
          <cell r="A348" t="str">
            <v>BS-WH17008-K0-S</v>
          </cell>
          <cell r="B348" t="str">
            <v>BS-WH17008</v>
          </cell>
        </row>
        <row r="349">
          <cell r="A349" t="str">
            <v>BS-WH17008-K0-XL</v>
          </cell>
          <cell r="B349" t="str">
            <v>BS-WH17008</v>
          </cell>
        </row>
        <row r="350">
          <cell r="A350" t="str">
            <v>BS-WH17011-B0-2XL</v>
          </cell>
          <cell r="B350" t="str">
            <v>BS-WH17011</v>
          </cell>
        </row>
        <row r="351">
          <cell r="A351" t="str">
            <v>BS-WH17011-B0-3XL</v>
          </cell>
          <cell r="B351" t="str">
            <v>BS-WH17011</v>
          </cell>
        </row>
        <row r="352">
          <cell r="A352" t="str">
            <v>BS-WH17011-B0-L</v>
          </cell>
          <cell r="B352" t="str">
            <v>BS-WH17011</v>
          </cell>
        </row>
        <row r="353">
          <cell r="A353" t="str">
            <v>BS-WH17011-B0-M</v>
          </cell>
          <cell r="B353" t="str">
            <v>BS-WH17011</v>
          </cell>
        </row>
        <row r="354">
          <cell r="A354" t="str">
            <v>BS-WH17011-B0-S</v>
          </cell>
          <cell r="B354" t="str">
            <v>BS-WH17011</v>
          </cell>
        </row>
        <row r="355">
          <cell r="A355" t="str">
            <v>BS-WH17011-B0-XL</v>
          </cell>
          <cell r="B355" t="str">
            <v>BS-WH17011</v>
          </cell>
        </row>
        <row r="356">
          <cell r="A356" t="str">
            <v>BS-WH17011-G0-2XL</v>
          </cell>
          <cell r="B356" t="str">
            <v>BS-WH17011</v>
          </cell>
        </row>
        <row r="357">
          <cell r="A357" t="str">
            <v>BS-WH17011-G0-3XL</v>
          </cell>
          <cell r="B357" t="str">
            <v>BS-WH17011</v>
          </cell>
        </row>
        <row r="358">
          <cell r="A358" t="str">
            <v>BS-WH17011-G0-L</v>
          </cell>
          <cell r="B358" t="str">
            <v>BS-WH17011</v>
          </cell>
        </row>
        <row r="359">
          <cell r="A359" t="str">
            <v>BS-WH17011-G0-M</v>
          </cell>
          <cell r="B359" t="str">
            <v>BS-WH17011</v>
          </cell>
        </row>
        <row r="360">
          <cell r="A360" t="str">
            <v>BS-WH17011-G0-S</v>
          </cell>
          <cell r="B360" t="str">
            <v>BS-WH17011</v>
          </cell>
        </row>
        <row r="361">
          <cell r="A361" t="str">
            <v>BS-WH17011-G0-XL</v>
          </cell>
          <cell r="B361" t="str">
            <v>BS-WH17011</v>
          </cell>
        </row>
        <row r="362">
          <cell r="A362" t="str">
            <v>BS-WH17011-K0-2XL</v>
          </cell>
          <cell r="B362" t="str">
            <v>BS-WH17011</v>
          </cell>
        </row>
        <row r="363">
          <cell r="A363" t="str">
            <v>BS-WH17011-K0-3XL</v>
          </cell>
          <cell r="B363" t="str">
            <v>BS-WH17011</v>
          </cell>
        </row>
        <row r="364">
          <cell r="A364" t="str">
            <v>BS-WH17011-K0-L</v>
          </cell>
          <cell r="B364" t="str">
            <v>BS-WH17011</v>
          </cell>
        </row>
        <row r="365">
          <cell r="A365" t="str">
            <v>BS-WH17011-K0-M</v>
          </cell>
          <cell r="B365" t="str">
            <v>BS-WH17011</v>
          </cell>
        </row>
        <row r="366">
          <cell r="A366" t="str">
            <v>BS-WH17011-K0-S</v>
          </cell>
          <cell r="B366" t="str">
            <v>BS-WH17011</v>
          </cell>
        </row>
        <row r="367">
          <cell r="A367" t="str">
            <v>BS-WH17011-K0-XL</v>
          </cell>
          <cell r="B367" t="str">
            <v>BS-WH17011</v>
          </cell>
        </row>
        <row r="368">
          <cell r="A368" t="str">
            <v>BS-WH17011-R0-2XL</v>
          </cell>
          <cell r="B368" t="str">
            <v>BS-WH17011</v>
          </cell>
        </row>
        <row r="369">
          <cell r="A369" t="str">
            <v>BS-WH17011-R0-3XL</v>
          </cell>
          <cell r="B369" t="str">
            <v>BS-WH17011</v>
          </cell>
        </row>
        <row r="370">
          <cell r="A370" t="str">
            <v>BS-WH17011-R0-L</v>
          </cell>
          <cell r="B370" t="str">
            <v>BS-WH17011</v>
          </cell>
        </row>
        <row r="371">
          <cell r="A371" t="str">
            <v>BS-WH17011-R0-M</v>
          </cell>
          <cell r="B371" t="str">
            <v>BS-WH17011</v>
          </cell>
        </row>
        <row r="372">
          <cell r="A372" t="str">
            <v>BS-WH17011-R0-S</v>
          </cell>
          <cell r="B372" t="str">
            <v>BS-WH17011</v>
          </cell>
        </row>
        <row r="373">
          <cell r="A373" t="str">
            <v>BS-WH17011-R0-XL</v>
          </cell>
          <cell r="B373" t="str">
            <v>BS-WH17011</v>
          </cell>
        </row>
        <row r="374">
          <cell r="A374" t="str">
            <v>BS-WH17015-B0-L</v>
          </cell>
          <cell r="B374" t="str">
            <v>BS-WH17015</v>
          </cell>
        </row>
        <row r="375">
          <cell r="A375" t="str">
            <v>BS-WH17015-B0-M</v>
          </cell>
          <cell r="B375" t="str">
            <v>BS-WH17015</v>
          </cell>
        </row>
        <row r="376">
          <cell r="A376" t="str">
            <v>BS-WH17015-B0-XL</v>
          </cell>
          <cell r="B376" t="str">
            <v>BS-WH17015</v>
          </cell>
        </row>
        <row r="377">
          <cell r="A377" t="str">
            <v>BS-WH17015-B0-XXL</v>
          </cell>
          <cell r="B377" t="str">
            <v>BS-WH17015</v>
          </cell>
        </row>
        <row r="378">
          <cell r="A378" t="str">
            <v>BS-WH17015-B0-XXXL</v>
          </cell>
          <cell r="B378" t="str">
            <v>BS-WH17015</v>
          </cell>
        </row>
        <row r="379">
          <cell r="A379" t="str">
            <v>BS-WH17015-C0-L</v>
          </cell>
          <cell r="B379" t="str">
            <v>BS-WH17015</v>
          </cell>
        </row>
        <row r="380">
          <cell r="A380" t="str">
            <v>BS-WH17015-C0-M</v>
          </cell>
          <cell r="B380" t="str">
            <v>BS-WH17015</v>
          </cell>
        </row>
        <row r="381">
          <cell r="A381" t="str">
            <v>BS-WH17015-C0-XL</v>
          </cell>
          <cell r="B381" t="str">
            <v>BS-WH17015</v>
          </cell>
        </row>
        <row r="382">
          <cell r="A382" t="str">
            <v>BS-WH17015-C0-XXL</v>
          </cell>
          <cell r="B382" t="str">
            <v>BS-WH17015</v>
          </cell>
        </row>
        <row r="383">
          <cell r="A383" t="str">
            <v>BS-WH17015-C0-XXXL</v>
          </cell>
          <cell r="B383" t="str">
            <v>BS-WH17015</v>
          </cell>
        </row>
        <row r="384">
          <cell r="A384" t="str">
            <v>BS-WH17015-K0-L</v>
          </cell>
          <cell r="B384" t="str">
            <v>BS-WH17015</v>
          </cell>
        </row>
        <row r="385">
          <cell r="A385" t="str">
            <v>BS-WH17015-K0-M</v>
          </cell>
          <cell r="B385" t="str">
            <v>BS-WH17015</v>
          </cell>
        </row>
        <row r="386">
          <cell r="A386" t="str">
            <v>BS-WH17015-K0-XL</v>
          </cell>
          <cell r="B386" t="str">
            <v>BS-WH17015</v>
          </cell>
        </row>
        <row r="387">
          <cell r="A387" t="str">
            <v>BS-WH17015-K0-XXL</v>
          </cell>
          <cell r="B387" t="str">
            <v>BS-WH17015</v>
          </cell>
        </row>
        <row r="388">
          <cell r="A388" t="str">
            <v>BS-WH17015-K0-XXXL</v>
          </cell>
          <cell r="B388" t="str">
            <v>BS-WH17015</v>
          </cell>
        </row>
        <row r="389">
          <cell r="A389" t="str">
            <v>BS-WH17015-P0-L</v>
          </cell>
          <cell r="B389" t="str">
            <v>BS-WH17015</v>
          </cell>
        </row>
        <row r="390">
          <cell r="A390" t="str">
            <v>BS-WH17015-P0-M</v>
          </cell>
          <cell r="B390" t="str">
            <v>BS-WH17015</v>
          </cell>
        </row>
        <row r="391">
          <cell r="A391" t="str">
            <v>BS-WH17015-P0-XL</v>
          </cell>
          <cell r="B391" t="str">
            <v>BS-WH17015</v>
          </cell>
        </row>
        <row r="392">
          <cell r="A392" t="str">
            <v>BS-WH17015-P0-XXL</v>
          </cell>
          <cell r="B392" t="str">
            <v>BS-WH17015</v>
          </cell>
        </row>
        <row r="393">
          <cell r="A393" t="str">
            <v>BS-WH17015-P0-XXXL</v>
          </cell>
          <cell r="B393" t="str">
            <v>BS-WH17015</v>
          </cell>
        </row>
        <row r="394">
          <cell r="A394" t="str">
            <v>BS-WH17015-SZ-L</v>
          </cell>
          <cell r="B394" t="str">
            <v>BS-WH17015</v>
          </cell>
        </row>
        <row r="395">
          <cell r="A395" t="str">
            <v>BS-WH17015-SZ-M</v>
          </cell>
          <cell r="B395" t="str">
            <v>BS-WH17015</v>
          </cell>
        </row>
        <row r="396">
          <cell r="A396" t="str">
            <v>BS-WH17015-SZ-XL</v>
          </cell>
          <cell r="B396" t="str">
            <v>BS-WH17015</v>
          </cell>
        </row>
        <row r="397">
          <cell r="A397" t="str">
            <v>BS-WH17015-SZ-XXL</v>
          </cell>
          <cell r="B397" t="str">
            <v>BS-WH17015</v>
          </cell>
        </row>
        <row r="398">
          <cell r="A398" t="str">
            <v>BS-WH17015-SZ-XXXL</v>
          </cell>
          <cell r="B398" t="str">
            <v>BS-WH17015</v>
          </cell>
        </row>
        <row r="399">
          <cell r="A399" t="str">
            <v>BS-WH17015-ZL-L</v>
          </cell>
          <cell r="B399" t="str">
            <v>BS-WH17015</v>
          </cell>
        </row>
        <row r="400">
          <cell r="A400" t="str">
            <v>BS-WH17015-ZL-M</v>
          </cell>
          <cell r="B400" t="str">
            <v>BS-WH17015</v>
          </cell>
        </row>
        <row r="401">
          <cell r="A401" t="str">
            <v>BS-WH17015-ZL-XL</v>
          </cell>
          <cell r="B401" t="str">
            <v>BS-WH17015</v>
          </cell>
        </row>
        <row r="402">
          <cell r="A402" t="str">
            <v>BS-WH17015-ZL-XXL</v>
          </cell>
          <cell r="B402" t="str">
            <v>BS-WH17015</v>
          </cell>
        </row>
        <row r="403">
          <cell r="A403" t="str">
            <v>BS-WH17015-ZL-XXXL</v>
          </cell>
          <cell r="B403" t="str">
            <v>BS-WH17015</v>
          </cell>
        </row>
        <row r="404">
          <cell r="A404" t="str">
            <v>BS-WH17017-B0-L</v>
          </cell>
          <cell r="B404" t="str">
            <v>BS-WH17017</v>
          </cell>
        </row>
        <row r="405">
          <cell r="A405" t="str">
            <v>BS-WH17017-B0-M</v>
          </cell>
          <cell r="B405" t="str">
            <v>BS-WH17017</v>
          </cell>
        </row>
        <row r="406">
          <cell r="A406" t="str">
            <v>BS-WH17017-B0-S</v>
          </cell>
          <cell r="B406" t="str">
            <v>BS-WH17017</v>
          </cell>
        </row>
        <row r="407">
          <cell r="A407" t="str">
            <v>BS-WH17017-B0-XL</v>
          </cell>
          <cell r="B407" t="str">
            <v>BS-WH17017</v>
          </cell>
        </row>
        <row r="408">
          <cell r="A408" t="str">
            <v>BS-WH17017-B0-XXL</v>
          </cell>
          <cell r="B408" t="str">
            <v>BS-WH17017</v>
          </cell>
        </row>
        <row r="409">
          <cell r="A409" t="str">
            <v>BS-WH17017-B0-XXXL</v>
          </cell>
          <cell r="B409" t="str">
            <v>BS-WH17017</v>
          </cell>
        </row>
        <row r="410">
          <cell r="A410" t="str">
            <v>BS-WH17017-G0-L</v>
          </cell>
          <cell r="B410" t="str">
            <v>BS-WH17017</v>
          </cell>
        </row>
        <row r="411">
          <cell r="A411" t="str">
            <v>BS-WH17017-G0-M</v>
          </cell>
          <cell r="B411" t="str">
            <v>BS-WH17017</v>
          </cell>
        </row>
        <row r="412">
          <cell r="A412" t="str">
            <v>BS-WH17017-G0-S</v>
          </cell>
          <cell r="B412" t="str">
            <v>BS-WH17017</v>
          </cell>
        </row>
        <row r="413">
          <cell r="A413" t="str">
            <v>BS-WH17017-G0-XL</v>
          </cell>
          <cell r="B413" t="str">
            <v>BS-WH17017</v>
          </cell>
        </row>
        <row r="414">
          <cell r="A414" t="str">
            <v>BS-WH17017-G0-XXL</v>
          </cell>
          <cell r="B414" t="str">
            <v>BS-WH17017</v>
          </cell>
        </row>
        <row r="415">
          <cell r="A415" t="str">
            <v>BS-WH17017-G0-XXXL</v>
          </cell>
          <cell r="B415" t="str">
            <v>BS-WH17017</v>
          </cell>
        </row>
        <row r="416">
          <cell r="A416" t="str">
            <v>BS-WH17017-K0-L</v>
          </cell>
          <cell r="B416" t="str">
            <v>BS-WH17017</v>
          </cell>
        </row>
        <row r="417">
          <cell r="A417" t="str">
            <v>BS-WH17017-K0-M</v>
          </cell>
          <cell r="B417" t="str">
            <v>BS-WH17017</v>
          </cell>
        </row>
        <row r="418">
          <cell r="A418" t="str">
            <v>BS-WH17017-K0-S</v>
          </cell>
          <cell r="B418" t="str">
            <v>BS-WH17017</v>
          </cell>
        </row>
        <row r="419">
          <cell r="A419" t="str">
            <v>BS-WH17017-K0-XL</v>
          </cell>
          <cell r="B419" t="str">
            <v>BS-WH17017</v>
          </cell>
        </row>
        <row r="420">
          <cell r="A420" t="str">
            <v>BS-WH17017-K0-XXL</v>
          </cell>
          <cell r="B420" t="str">
            <v>BS-WH17017</v>
          </cell>
        </row>
        <row r="421">
          <cell r="A421" t="str">
            <v>BS-WH17017-K0-XXXL</v>
          </cell>
          <cell r="B421" t="str">
            <v>BS-WH17017</v>
          </cell>
        </row>
        <row r="422">
          <cell r="A422" t="str">
            <v>BS-WH17017-P0-L</v>
          </cell>
          <cell r="B422" t="str">
            <v>BS-WH17017</v>
          </cell>
        </row>
        <row r="423">
          <cell r="A423" t="str">
            <v>BS-WH17017-P0-M</v>
          </cell>
          <cell r="B423" t="str">
            <v>BS-WH17017</v>
          </cell>
        </row>
        <row r="424">
          <cell r="A424" t="str">
            <v>BS-WH17017-P0-S</v>
          </cell>
          <cell r="B424" t="str">
            <v>BS-WH17017</v>
          </cell>
        </row>
        <row r="425">
          <cell r="A425" t="str">
            <v>BS-WH17017-P0-XL</v>
          </cell>
          <cell r="B425" t="str">
            <v>BS-WH17017</v>
          </cell>
        </row>
        <row r="426">
          <cell r="A426" t="str">
            <v>BS-WH17017-P0-XXL</v>
          </cell>
          <cell r="B426" t="str">
            <v>BS-WH17017</v>
          </cell>
        </row>
        <row r="427">
          <cell r="A427" t="str">
            <v>BS-WH17017-P0-XXXL</v>
          </cell>
          <cell r="B427" t="str">
            <v>BS-WH17017</v>
          </cell>
        </row>
        <row r="428">
          <cell r="A428" t="str">
            <v>BS-WH1731-K0-L</v>
          </cell>
          <cell r="B428" t="str">
            <v>BS-WH1731</v>
          </cell>
        </row>
        <row r="429">
          <cell r="A429" t="str">
            <v>BS-WH1731-K0-M</v>
          </cell>
          <cell r="B429" t="str">
            <v>BS-WH1731</v>
          </cell>
        </row>
        <row r="430">
          <cell r="A430" t="str">
            <v>BS-WH1731-K0-S</v>
          </cell>
          <cell r="B430" t="str">
            <v>BS-WH1731</v>
          </cell>
        </row>
        <row r="431">
          <cell r="A431" t="str">
            <v>BS-WH1731-K0-XL</v>
          </cell>
          <cell r="B431" t="str">
            <v>BS-WH1731</v>
          </cell>
        </row>
        <row r="432">
          <cell r="A432" t="str">
            <v>BS-WH1731-K0-XXL</v>
          </cell>
          <cell r="B432" t="str">
            <v>BS-WH1731</v>
          </cell>
        </row>
        <row r="433">
          <cell r="A433" t="str">
            <v>BS-WH1731-P0-L</v>
          </cell>
          <cell r="B433" t="str">
            <v>BS-WH1731</v>
          </cell>
        </row>
        <row r="434">
          <cell r="A434" t="str">
            <v>BS-WH1731-P0-M</v>
          </cell>
          <cell r="B434" t="str">
            <v>BS-WH1731</v>
          </cell>
        </row>
        <row r="435">
          <cell r="A435" t="str">
            <v>BS-WH1731-P0-S</v>
          </cell>
          <cell r="B435" t="str">
            <v>BS-WH1731</v>
          </cell>
        </row>
        <row r="436">
          <cell r="A436" t="str">
            <v>BS-WH1731-P0-XL</v>
          </cell>
          <cell r="B436" t="str">
            <v>BS-WH1731</v>
          </cell>
        </row>
        <row r="437">
          <cell r="A437" t="str">
            <v>BS-WH1731-P0-XXL</v>
          </cell>
          <cell r="B437" t="str">
            <v>BS-WH1731</v>
          </cell>
        </row>
        <row r="438">
          <cell r="A438" t="str">
            <v>BS-WH1731-R0-L</v>
          </cell>
          <cell r="B438" t="str">
            <v>BS-WH1731</v>
          </cell>
        </row>
        <row r="439">
          <cell r="A439" t="str">
            <v>BS-WH1731-R0-M</v>
          </cell>
          <cell r="B439" t="str">
            <v>BS-WH1731</v>
          </cell>
        </row>
        <row r="440">
          <cell r="A440" t="str">
            <v>BS-WH1731-R0-S</v>
          </cell>
          <cell r="B440" t="str">
            <v>BS-WH1731</v>
          </cell>
        </row>
        <row r="441">
          <cell r="A441" t="str">
            <v>BS-WH1731-R0-XL</v>
          </cell>
          <cell r="B441" t="str">
            <v>BS-WH1731</v>
          </cell>
        </row>
        <row r="442">
          <cell r="A442" t="str">
            <v>BS-WH1731-R0-XXL</v>
          </cell>
          <cell r="B442" t="str">
            <v>BS-WH1731</v>
          </cell>
        </row>
        <row r="443">
          <cell r="A443" t="str">
            <v>BS-WH4700-B0-L</v>
          </cell>
          <cell r="B443" t="str">
            <v>BS-WH4700</v>
          </cell>
        </row>
        <row r="444">
          <cell r="A444" t="str">
            <v>BS-WH4700-B0-M</v>
          </cell>
          <cell r="B444" t="str">
            <v>BS-WH4700</v>
          </cell>
        </row>
        <row r="445">
          <cell r="A445" t="str">
            <v>BS-WH4700-B0-S</v>
          </cell>
          <cell r="B445" t="str">
            <v>BS-WH4700</v>
          </cell>
        </row>
        <row r="446">
          <cell r="A446" t="str">
            <v>BS-WH4700-B0-XL</v>
          </cell>
          <cell r="B446" t="str">
            <v>BS-WH4700</v>
          </cell>
        </row>
        <row r="447">
          <cell r="A447" t="str">
            <v>BS-WH4700-C0-L</v>
          </cell>
          <cell r="B447" t="str">
            <v>BS-WH4700</v>
          </cell>
        </row>
        <row r="448">
          <cell r="A448" t="str">
            <v>BS-WH4700-C0-M</v>
          </cell>
          <cell r="B448" t="str">
            <v>BS-WH4700</v>
          </cell>
        </row>
        <row r="449">
          <cell r="A449" t="str">
            <v>BS-WH4700-C0-S</v>
          </cell>
          <cell r="B449" t="str">
            <v>BS-WH4700</v>
          </cell>
        </row>
        <row r="450">
          <cell r="A450" t="str">
            <v>BS-WH4700-C0-XL</v>
          </cell>
          <cell r="B450" t="str">
            <v>BS-WH4700</v>
          </cell>
        </row>
        <row r="451">
          <cell r="A451" t="str">
            <v>BS-WH4700-K0-L</v>
          </cell>
          <cell r="B451" t="str">
            <v>BS-WH4700</v>
          </cell>
        </row>
        <row r="452">
          <cell r="A452" t="str">
            <v>BS-WH4700-K0-M</v>
          </cell>
          <cell r="B452" t="str">
            <v>BS-WH4700</v>
          </cell>
        </row>
        <row r="453">
          <cell r="A453" t="str">
            <v>BS-WH4700-K0-S</v>
          </cell>
          <cell r="B453" t="str">
            <v>BS-WH4700</v>
          </cell>
        </row>
        <row r="454">
          <cell r="A454" t="str">
            <v>BS-WH4700-K0-XL</v>
          </cell>
          <cell r="B454" t="str">
            <v>BS-WH4700</v>
          </cell>
        </row>
        <row r="455">
          <cell r="A455" t="str">
            <v>BS-WH8103-K0-L</v>
          </cell>
          <cell r="B455" t="str">
            <v>BS-WH8103</v>
          </cell>
        </row>
        <row r="456">
          <cell r="A456" t="str">
            <v>BS-WH8103-K0-M</v>
          </cell>
          <cell r="B456" t="str">
            <v>BS-WH8103</v>
          </cell>
        </row>
        <row r="457">
          <cell r="A457" t="str">
            <v>BS-WH8103-K0-S</v>
          </cell>
          <cell r="B457" t="str">
            <v>BS-WH8103</v>
          </cell>
        </row>
        <row r="458">
          <cell r="A458" t="str">
            <v>BS-WH8103-K0-XL</v>
          </cell>
          <cell r="B458" t="str">
            <v>BS-WH8103</v>
          </cell>
        </row>
        <row r="459">
          <cell r="A459" t="str">
            <v>BS-WH8103-P0-L</v>
          </cell>
          <cell r="B459" t="str">
            <v>BS-WH8103</v>
          </cell>
        </row>
        <row r="460">
          <cell r="A460" t="str">
            <v>BS-WH8103-P0-M</v>
          </cell>
          <cell r="B460" t="str">
            <v>BS-WH8103</v>
          </cell>
        </row>
        <row r="461">
          <cell r="A461" t="str">
            <v>BS-WH8103-P0-S</v>
          </cell>
          <cell r="B461" t="str">
            <v>BS-WH8103</v>
          </cell>
        </row>
        <row r="462">
          <cell r="A462" t="str">
            <v>BS-WH8103-P0-XL</v>
          </cell>
          <cell r="B462" t="str">
            <v>BS-WH8103</v>
          </cell>
        </row>
        <row r="463">
          <cell r="A463" t="str">
            <v>BS-WH8103-W0-L</v>
          </cell>
          <cell r="B463" t="str">
            <v>BS-WH8103</v>
          </cell>
        </row>
        <row r="464">
          <cell r="A464" t="str">
            <v>BS-WH8103-W0-M</v>
          </cell>
          <cell r="B464" t="str">
            <v>BS-WH8103</v>
          </cell>
        </row>
        <row r="465">
          <cell r="A465" t="str">
            <v>BS-WH8103-W0-S</v>
          </cell>
          <cell r="B465" t="str">
            <v>BS-WH8103</v>
          </cell>
        </row>
        <row r="466">
          <cell r="A466" t="str">
            <v>BS-WH8103-W0-XL</v>
          </cell>
          <cell r="B466" t="str">
            <v>BS-WH8103</v>
          </cell>
        </row>
        <row r="467">
          <cell r="A467" t="str">
            <v>BS-WH81677-B0-L</v>
          </cell>
          <cell r="B467" t="str">
            <v>BS-WH81677</v>
          </cell>
        </row>
        <row r="468">
          <cell r="A468" t="str">
            <v>BS-WH81677-B0-M</v>
          </cell>
          <cell r="B468" t="str">
            <v>BS-WH81677</v>
          </cell>
        </row>
        <row r="469">
          <cell r="A469" t="str">
            <v>BS-WH81677-B0-S</v>
          </cell>
          <cell r="B469" t="str">
            <v>BS-WH81677</v>
          </cell>
        </row>
        <row r="470">
          <cell r="A470" t="str">
            <v>BS-WH81677-B0-XL</v>
          </cell>
          <cell r="B470" t="str">
            <v>BS-WH81677</v>
          </cell>
        </row>
        <row r="471">
          <cell r="A471" t="str">
            <v>BS-WH81677-B0-XXL</v>
          </cell>
          <cell r="B471" t="str">
            <v>BS-WH81677</v>
          </cell>
        </row>
        <row r="472">
          <cell r="A472" t="str">
            <v>BS-WH81677-Y0-L</v>
          </cell>
          <cell r="B472" t="str">
            <v>BS-WH81677</v>
          </cell>
        </row>
        <row r="473">
          <cell r="A473" t="str">
            <v>BS-WH81677-Y0-M</v>
          </cell>
          <cell r="B473" t="str">
            <v>BS-WH81677</v>
          </cell>
        </row>
        <row r="474">
          <cell r="A474" t="str">
            <v>BS-WH81677-Y0-S</v>
          </cell>
          <cell r="B474" t="str">
            <v>BS-WH81677</v>
          </cell>
        </row>
        <row r="475">
          <cell r="A475" t="str">
            <v>BS-WH81677-Y0-XL</v>
          </cell>
          <cell r="B475" t="str">
            <v>BS-WH81677</v>
          </cell>
        </row>
        <row r="476">
          <cell r="A476" t="str">
            <v>BS-WH81677-Y0-XXL</v>
          </cell>
          <cell r="B476" t="str">
            <v>BS-WH81677</v>
          </cell>
        </row>
        <row r="477">
          <cell r="A477" t="str">
            <v>BS-WH9108-B0</v>
          </cell>
          <cell r="B477" t="str">
            <v>BS-WH9108</v>
          </cell>
        </row>
        <row r="478">
          <cell r="A478" t="str">
            <v>BS-WH9108-K0</v>
          </cell>
          <cell r="B478" t="str">
            <v>BS-WH9108</v>
          </cell>
        </row>
        <row r="479">
          <cell r="A479" t="str">
            <v>BS-WH9108-W0</v>
          </cell>
          <cell r="B479" t="str">
            <v>BS-WH9108</v>
          </cell>
        </row>
        <row r="480">
          <cell r="A480" t="str">
            <v>BS-WHBH1704-K0-2XL</v>
          </cell>
          <cell r="B480" t="str">
            <v>BS-WHBH1704</v>
          </cell>
        </row>
        <row r="481">
          <cell r="A481" t="str">
            <v>BS-WHBH1704-K0-3XL</v>
          </cell>
          <cell r="B481" t="str">
            <v>BS-WHBH1704</v>
          </cell>
        </row>
        <row r="482">
          <cell r="A482" t="str">
            <v>BS-WHBH1704-K0-L</v>
          </cell>
          <cell r="B482" t="str">
            <v>BS-WHBH1704</v>
          </cell>
        </row>
        <row r="483">
          <cell r="A483" t="str">
            <v>BS-WHBH1704-K0-M</v>
          </cell>
          <cell r="B483" t="str">
            <v>BS-WHBH1704</v>
          </cell>
        </row>
        <row r="484">
          <cell r="A484" t="str">
            <v>BS-WHBH1704-K0-S</v>
          </cell>
          <cell r="B484" t="str">
            <v>BS-WHBH1704</v>
          </cell>
        </row>
        <row r="485">
          <cell r="A485" t="str">
            <v>BS-WHBH1704-K0-XL</v>
          </cell>
          <cell r="B485" t="str">
            <v>BS-WHBH1704</v>
          </cell>
        </row>
        <row r="486">
          <cell r="A486" t="str">
            <v>BS-WHC19-K0-L</v>
          </cell>
          <cell r="B486" t="str">
            <v>BS-WHC19</v>
          </cell>
        </row>
        <row r="487">
          <cell r="A487" t="str">
            <v>BS-WHC19-K0-M</v>
          </cell>
          <cell r="B487" t="str">
            <v>BS-WHC19</v>
          </cell>
        </row>
        <row r="488">
          <cell r="A488" t="str">
            <v>BS-WHC19-K0-S</v>
          </cell>
          <cell r="B488" t="str">
            <v>BS-WHC19</v>
          </cell>
        </row>
        <row r="489">
          <cell r="A489" t="str">
            <v>BS-WHC19-K0-XL</v>
          </cell>
          <cell r="B489" t="str">
            <v>BS-WHC19</v>
          </cell>
        </row>
        <row r="490">
          <cell r="A490" t="str">
            <v>BS-WHC19-K0-XXL</v>
          </cell>
          <cell r="B490" t="str">
            <v>BS-WHC19</v>
          </cell>
        </row>
        <row r="491">
          <cell r="A491" t="str">
            <v>BS-WHC19-P0-L</v>
          </cell>
          <cell r="B491" t="str">
            <v>BS-WHC19</v>
          </cell>
        </row>
        <row r="492">
          <cell r="A492" t="str">
            <v>BS-WHC19-P0-M</v>
          </cell>
          <cell r="B492" t="str">
            <v>BS-WHC19</v>
          </cell>
        </row>
        <row r="493">
          <cell r="A493" t="str">
            <v>BS-WHC19-P0-S</v>
          </cell>
          <cell r="B493" t="str">
            <v>BS-WHC19</v>
          </cell>
        </row>
        <row r="494">
          <cell r="A494" t="str">
            <v>BS-WHC19-P0-XL</v>
          </cell>
          <cell r="B494" t="str">
            <v>BS-WHC19</v>
          </cell>
        </row>
        <row r="495">
          <cell r="A495" t="str">
            <v>BS-WHC19-P0-XXL</v>
          </cell>
          <cell r="B495" t="str">
            <v>BS-WHC19</v>
          </cell>
        </row>
        <row r="496">
          <cell r="A496" t="str">
            <v>BS-WHC19-R0-L</v>
          </cell>
          <cell r="B496" t="str">
            <v>BS-WHC19</v>
          </cell>
        </row>
        <row r="497">
          <cell r="A497" t="str">
            <v>BS-WHC19-R0-M</v>
          </cell>
          <cell r="B497" t="str">
            <v>BS-WHC19</v>
          </cell>
        </row>
        <row r="498">
          <cell r="A498" t="str">
            <v>BS-WHC19-R0-S</v>
          </cell>
          <cell r="B498" t="str">
            <v>BS-WHC19</v>
          </cell>
        </row>
        <row r="499">
          <cell r="A499" t="str">
            <v>BS-WHC19-R0-XL</v>
          </cell>
          <cell r="B499" t="str">
            <v>BS-WHC19</v>
          </cell>
        </row>
        <row r="500">
          <cell r="A500" t="str">
            <v>BS-WHC19-R0-XXL</v>
          </cell>
          <cell r="B500" t="str">
            <v>BS-WHC19</v>
          </cell>
        </row>
        <row r="501">
          <cell r="A501" t="str">
            <v>BS-WHC19-W0-L</v>
          </cell>
          <cell r="B501" t="str">
            <v>BS-WHC19</v>
          </cell>
        </row>
        <row r="502">
          <cell r="A502" t="str">
            <v>BS-WHC19-W0-M</v>
          </cell>
          <cell r="B502" t="str">
            <v>BS-WHC19</v>
          </cell>
        </row>
        <row r="503">
          <cell r="A503" t="str">
            <v>BS-WHC19-W0-S</v>
          </cell>
          <cell r="B503" t="str">
            <v>BS-WHC19</v>
          </cell>
        </row>
        <row r="504">
          <cell r="A504" t="str">
            <v>BS-WHC19-W0-XL</v>
          </cell>
          <cell r="B504" t="str">
            <v>BS-WHC19</v>
          </cell>
        </row>
        <row r="505">
          <cell r="A505" t="str">
            <v>BS-WHC19-W0-XXL</v>
          </cell>
          <cell r="B505" t="str">
            <v>BS-WHC19</v>
          </cell>
        </row>
        <row r="506">
          <cell r="A506" t="str">
            <v>BS-ZQ16597B0M</v>
          </cell>
          <cell r="B506" t="str">
            <v>BS-ZQ16597</v>
          </cell>
        </row>
        <row r="507">
          <cell r="A507" t="str">
            <v>BS-ZQ16597B0XL</v>
          </cell>
          <cell r="B507" t="str">
            <v>BS-ZQ16597</v>
          </cell>
        </row>
        <row r="508">
          <cell r="A508" t="str">
            <v>CA084-H12-XL</v>
          </cell>
          <cell r="B508" t="str">
            <v>CA084-H12-XL</v>
          </cell>
        </row>
        <row r="509">
          <cell r="A509" t="str">
            <v>CFY-BESB1757-BK-L</v>
          </cell>
          <cell r="B509" t="str">
            <v>CFY-BESB1757</v>
          </cell>
        </row>
        <row r="510">
          <cell r="A510" t="str">
            <v>CFY-BESB1757-BK-M</v>
          </cell>
          <cell r="B510" t="str">
            <v>CFY-BESB1757</v>
          </cell>
        </row>
        <row r="511">
          <cell r="A511" t="str">
            <v>CFY-BESB1757-BK-S</v>
          </cell>
          <cell r="B511" t="str">
            <v>CFY-BESB1757</v>
          </cell>
        </row>
        <row r="512">
          <cell r="A512" t="str">
            <v>CFY-BESB1757-BK-XL</v>
          </cell>
          <cell r="B512" t="str">
            <v>CFY-BESB1757</v>
          </cell>
        </row>
        <row r="513">
          <cell r="A513" t="str">
            <v>CFY-BESB1757-BL-L</v>
          </cell>
          <cell r="B513" t="str">
            <v>CFY-BESB1757</v>
          </cell>
        </row>
        <row r="514">
          <cell r="A514" t="str">
            <v>CFY-BESB1757-BL-M</v>
          </cell>
          <cell r="B514" t="str">
            <v>CFY-BESB1757</v>
          </cell>
        </row>
        <row r="515">
          <cell r="A515" t="str">
            <v>CFY-BESB1757-BL-S</v>
          </cell>
          <cell r="B515" t="str">
            <v>CFY-BESB1757</v>
          </cell>
        </row>
        <row r="516">
          <cell r="A516" t="str">
            <v>CFY-BESB1757-BL-XL</v>
          </cell>
          <cell r="B516" t="str">
            <v>CFY-BESB1757</v>
          </cell>
        </row>
        <row r="517">
          <cell r="A517" t="str">
            <v>CFY-BESB1757-GN-L</v>
          </cell>
          <cell r="B517" t="str">
            <v>CFY-BESB1757</v>
          </cell>
        </row>
        <row r="518">
          <cell r="A518" t="str">
            <v>CFY-BESB1757-GN-M</v>
          </cell>
          <cell r="B518" t="str">
            <v>CFY-BESB1757</v>
          </cell>
        </row>
        <row r="519">
          <cell r="A519" t="str">
            <v>CFY-BESB1757-GN-S</v>
          </cell>
          <cell r="B519" t="str">
            <v>CFY-BESB1757</v>
          </cell>
        </row>
        <row r="520">
          <cell r="A520" t="str">
            <v>CFY-BESB1757-GN-XL</v>
          </cell>
          <cell r="B520" t="str">
            <v>CFY-BESB1757</v>
          </cell>
        </row>
        <row r="521">
          <cell r="A521" t="str">
            <v>CFY-BESB1757-GR-L</v>
          </cell>
          <cell r="B521" t="str">
            <v>CFY-BESB1757</v>
          </cell>
        </row>
        <row r="522">
          <cell r="A522" t="str">
            <v>CFY-BESB1757-GR-M</v>
          </cell>
          <cell r="B522" t="str">
            <v>CFY-BESB1757</v>
          </cell>
        </row>
        <row r="523">
          <cell r="A523" t="str">
            <v>CFY-BESB1757-GR-S</v>
          </cell>
          <cell r="B523" t="str">
            <v>CFY-BESB1757</v>
          </cell>
        </row>
        <row r="524">
          <cell r="A524" t="str">
            <v>CFY-BESB1757-GR-XL</v>
          </cell>
          <cell r="B524" t="str">
            <v>CFY-BESB1757</v>
          </cell>
        </row>
        <row r="525">
          <cell r="A525" t="str">
            <v>CFY-M1798-AG-L</v>
          </cell>
          <cell r="B525" t="str">
            <v>CFY-M1798</v>
          </cell>
        </row>
        <row r="526">
          <cell r="A526" t="str">
            <v>CFY-M1798-AG-M</v>
          </cell>
          <cell r="B526" t="str">
            <v>CFY-M1798</v>
          </cell>
        </row>
        <row r="527">
          <cell r="A527" t="str">
            <v>CFY-M1798-AG-S</v>
          </cell>
          <cell r="B527" t="str">
            <v>CFY-M1798</v>
          </cell>
        </row>
        <row r="528">
          <cell r="A528" t="str">
            <v>CFY-M1798-AG-XL</v>
          </cell>
          <cell r="B528" t="str">
            <v>CFY-M1798</v>
          </cell>
        </row>
        <row r="529">
          <cell r="A529" t="str">
            <v>CFY-M1798-AG-XXL</v>
          </cell>
          <cell r="B529" t="str">
            <v>CFY-M1798</v>
          </cell>
        </row>
        <row r="530">
          <cell r="A530" t="str">
            <v>CFY-M1798-BK-L</v>
          </cell>
          <cell r="B530" t="str">
            <v>CFY-M1798</v>
          </cell>
        </row>
        <row r="531">
          <cell r="A531" t="str">
            <v>CFY-M1798-BK-M</v>
          </cell>
          <cell r="B531" t="str">
            <v>CFY-M1798</v>
          </cell>
        </row>
        <row r="532">
          <cell r="A532" t="str">
            <v>CFY-M1798-BK-S</v>
          </cell>
          <cell r="B532" t="str">
            <v>CFY-M1798</v>
          </cell>
        </row>
        <row r="533">
          <cell r="A533" t="str">
            <v>CFY-M1798-BK-XL</v>
          </cell>
          <cell r="B533" t="str">
            <v>CFY-M1798</v>
          </cell>
        </row>
        <row r="534">
          <cell r="A534" t="str">
            <v>CFY-M1798-BK-XXL</v>
          </cell>
          <cell r="B534" t="str">
            <v>CFY-M1798</v>
          </cell>
        </row>
        <row r="535">
          <cell r="A535" t="str">
            <v>CFY-M1798-BL-L</v>
          </cell>
          <cell r="B535" t="str">
            <v>CFY-M1798</v>
          </cell>
        </row>
        <row r="536">
          <cell r="A536" t="str">
            <v>CFY-M1798-BL-M</v>
          </cell>
          <cell r="B536" t="str">
            <v>CFY-M1798</v>
          </cell>
        </row>
        <row r="537">
          <cell r="A537" t="str">
            <v>CFY-M1798-BL-S</v>
          </cell>
          <cell r="B537" t="str">
            <v>CFY-M1798</v>
          </cell>
        </row>
        <row r="538">
          <cell r="A538" t="str">
            <v>CFY-M1798-BL-XL</v>
          </cell>
          <cell r="B538" t="str">
            <v>CFY-M1798</v>
          </cell>
        </row>
        <row r="539">
          <cell r="A539" t="str">
            <v>CFY-M1798-BL-XXL</v>
          </cell>
          <cell r="B539" t="str">
            <v>CFY-M1798</v>
          </cell>
        </row>
        <row r="540">
          <cell r="A540" t="str">
            <v>CFY-M1798-RD-L</v>
          </cell>
          <cell r="B540" t="str">
            <v>CFY-M1798</v>
          </cell>
        </row>
        <row r="541">
          <cell r="A541" t="str">
            <v>CFY-M1798-RD-M</v>
          </cell>
          <cell r="B541" t="str">
            <v>CFY-M1798</v>
          </cell>
        </row>
        <row r="542">
          <cell r="A542" t="str">
            <v>CFY-M1798-RD-S</v>
          </cell>
          <cell r="B542" t="str">
            <v>CFY-M1798</v>
          </cell>
        </row>
        <row r="543">
          <cell r="A543" t="str">
            <v>CFY-M1798-RD-XL</v>
          </cell>
          <cell r="B543" t="str">
            <v>CFY-M1798</v>
          </cell>
        </row>
        <row r="544">
          <cell r="A544" t="str">
            <v>CFY-M1798-RD-XXL</v>
          </cell>
          <cell r="B544" t="str">
            <v>CFY-M1798</v>
          </cell>
        </row>
        <row r="545">
          <cell r="A545" t="str">
            <v>CFY-M1830-AG-L</v>
          </cell>
          <cell r="B545" t="str">
            <v>CFY-M1830</v>
          </cell>
        </row>
        <row r="546">
          <cell r="A546" t="str">
            <v>CFY-M1830-AG-M</v>
          </cell>
          <cell r="B546" t="str">
            <v>CFY-M1830</v>
          </cell>
        </row>
        <row r="547">
          <cell r="A547" t="str">
            <v>CFY-M1830-AG-S</v>
          </cell>
          <cell r="B547" t="str">
            <v>CFY-M1830</v>
          </cell>
        </row>
        <row r="548">
          <cell r="A548" t="str">
            <v>CFY-M1830-AG-XL</v>
          </cell>
          <cell r="B548" t="str">
            <v>CFY-M1830</v>
          </cell>
        </row>
        <row r="549">
          <cell r="A549" t="str">
            <v>CFY-M1830-AG-XXL</v>
          </cell>
          <cell r="B549" t="str">
            <v>CFY-M1830</v>
          </cell>
        </row>
        <row r="550">
          <cell r="A550" t="str">
            <v>CFY-M1830-BK-L</v>
          </cell>
          <cell r="B550" t="str">
            <v>CFY-M1830</v>
          </cell>
        </row>
        <row r="551">
          <cell r="A551" t="str">
            <v>CFY-M1830-BK-M</v>
          </cell>
          <cell r="B551" t="str">
            <v>CFY-M1830</v>
          </cell>
        </row>
        <row r="552">
          <cell r="A552" t="str">
            <v>CFY-M1830-BK-S</v>
          </cell>
          <cell r="B552" t="str">
            <v>CFY-M1830</v>
          </cell>
        </row>
        <row r="553">
          <cell r="A553" t="str">
            <v>CFY-M1830-BK-XL</v>
          </cell>
          <cell r="B553" t="str">
            <v>CFY-M1830</v>
          </cell>
        </row>
        <row r="554">
          <cell r="A554" t="str">
            <v>CFY-M1830-BK-XXL</v>
          </cell>
          <cell r="B554" t="str">
            <v>CFY-M1830</v>
          </cell>
        </row>
        <row r="555">
          <cell r="A555" t="str">
            <v>CFY-M1830-BL-L</v>
          </cell>
          <cell r="B555" t="str">
            <v>CFY-M1830</v>
          </cell>
        </row>
        <row r="556">
          <cell r="A556" t="str">
            <v>CFY-M1830-BL-M</v>
          </cell>
          <cell r="B556" t="str">
            <v>CFY-M1830</v>
          </cell>
        </row>
        <row r="557">
          <cell r="A557" t="str">
            <v>CFY-M1830-BL-S</v>
          </cell>
          <cell r="B557" t="str">
            <v>CFY-M1830</v>
          </cell>
        </row>
        <row r="558">
          <cell r="A558" t="str">
            <v>CFY-M1830-BL-XL</v>
          </cell>
          <cell r="B558" t="str">
            <v>CFY-M1830</v>
          </cell>
        </row>
        <row r="559">
          <cell r="A559" t="str">
            <v>CFY-M1830-BL-XXL</v>
          </cell>
          <cell r="B559" t="str">
            <v>CFY-M1830</v>
          </cell>
        </row>
        <row r="560">
          <cell r="A560" t="str">
            <v>CFY-M1830-LB-L</v>
          </cell>
          <cell r="B560" t="str">
            <v>CFY-M1830</v>
          </cell>
        </row>
        <row r="561">
          <cell r="A561" t="str">
            <v>CFY-M1830-LB-M</v>
          </cell>
          <cell r="B561" t="str">
            <v>CFY-M1830</v>
          </cell>
        </row>
        <row r="562">
          <cell r="A562" t="str">
            <v>CFY-M1830-LB-S</v>
          </cell>
          <cell r="B562" t="str">
            <v>CFY-M1830</v>
          </cell>
        </row>
        <row r="563">
          <cell r="A563" t="str">
            <v>CFY-M1830-LB-XL</v>
          </cell>
          <cell r="B563" t="str">
            <v>CFY-M1830</v>
          </cell>
        </row>
        <row r="564">
          <cell r="A564" t="str">
            <v>CFY-M1830-LB-XXL</v>
          </cell>
          <cell r="B564" t="str">
            <v>CFY-M1830</v>
          </cell>
        </row>
        <row r="565">
          <cell r="A565" t="str">
            <v>CFY-M1830-RD-L</v>
          </cell>
          <cell r="B565" t="str">
            <v>CFY-M1830</v>
          </cell>
        </row>
        <row r="566">
          <cell r="A566" t="str">
            <v>CFY-M1830-RD-M</v>
          </cell>
          <cell r="B566" t="str">
            <v>CFY-M1830</v>
          </cell>
        </row>
        <row r="567">
          <cell r="A567" t="str">
            <v>CFY-M1830-RD-S</v>
          </cell>
          <cell r="B567" t="str">
            <v>CFY-M1830</v>
          </cell>
        </row>
        <row r="568">
          <cell r="A568" t="str">
            <v>CFY-M1830-RD-XL</v>
          </cell>
          <cell r="B568" t="str">
            <v>CFY-M1830</v>
          </cell>
        </row>
        <row r="569">
          <cell r="A569" t="str">
            <v>CFY-M1830-RD-XXL</v>
          </cell>
          <cell r="B569" t="str">
            <v>CFY-M1830</v>
          </cell>
        </row>
        <row r="570">
          <cell r="A570" t="str">
            <v>CFY-W1830-PP-L</v>
          </cell>
          <cell r="B570" t="str">
            <v>CFY-M1830</v>
          </cell>
        </row>
        <row r="571">
          <cell r="A571" t="str">
            <v>CFY-W1830-RR-L</v>
          </cell>
          <cell r="B571" t="str">
            <v>CFY-M1830</v>
          </cell>
        </row>
        <row r="572">
          <cell r="A572" t="str">
            <v>CS-BESB032-BL-L</v>
          </cell>
          <cell r="B572" t="str">
            <v>CS-BESB032</v>
          </cell>
        </row>
        <row r="573">
          <cell r="A573" t="str">
            <v>CS-BESB032-BL-M</v>
          </cell>
          <cell r="B573" t="str">
            <v>CS-BESB032</v>
          </cell>
        </row>
        <row r="574">
          <cell r="A574" t="str">
            <v>CS-BESB032-BL-S</v>
          </cell>
          <cell r="B574" t="str">
            <v>CS-BESB032</v>
          </cell>
        </row>
        <row r="575">
          <cell r="A575" t="str">
            <v>CS-BESB032-BL-XL</v>
          </cell>
          <cell r="B575" t="str">
            <v>CS-BESB032</v>
          </cell>
        </row>
        <row r="576">
          <cell r="A576" t="str">
            <v>CS-BESB032-BL-XXL</v>
          </cell>
          <cell r="B576" t="str">
            <v>CS-BESB032</v>
          </cell>
        </row>
        <row r="577">
          <cell r="A577" t="str">
            <v>CS-BESB032-GN1-L</v>
          </cell>
          <cell r="B577" t="str">
            <v>CS-BESB032</v>
          </cell>
        </row>
        <row r="578">
          <cell r="A578" t="str">
            <v>CS-BESB032-GN1-M</v>
          </cell>
          <cell r="B578" t="str">
            <v>CS-BESB032</v>
          </cell>
        </row>
        <row r="579">
          <cell r="A579" t="str">
            <v>CS-BESB032-GN1-S</v>
          </cell>
          <cell r="B579" t="str">
            <v>CS-BESB032</v>
          </cell>
        </row>
        <row r="580">
          <cell r="A580" t="str">
            <v>CS-BESB032-GN1-XL</v>
          </cell>
          <cell r="B580" t="str">
            <v>CS-BESB032</v>
          </cell>
        </row>
        <row r="581">
          <cell r="A581" t="str">
            <v>CS-BESB032-GN1-XXL</v>
          </cell>
          <cell r="B581" t="str">
            <v>CS-BESB032</v>
          </cell>
        </row>
        <row r="582">
          <cell r="A582" t="str">
            <v>CS-BESB032-GN2-L</v>
          </cell>
          <cell r="B582" t="str">
            <v>CS-BESB032</v>
          </cell>
        </row>
        <row r="583">
          <cell r="A583" t="str">
            <v>CS-BESB032-GN2-M</v>
          </cell>
          <cell r="B583" t="str">
            <v>CS-BESB032</v>
          </cell>
        </row>
        <row r="584">
          <cell r="A584" t="str">
            <v>CS-BESB032-GN2-S</v>
          </cell>
          <cell r="B584" t="str">
            <v>CS-BESB032</v>
          </cell>
        </row>
        <row r="585">
          <cell r="A585" t="str">
            <v>CS-BESB032-GN2-XL</v>
          </cell>
          <cell r="B585" t="str">
            <v>CS-BESB032</v>
          </cell>
        </row>
        <row r="586">
          <cell r="A586" t="str">
            <v>CS-BESB032-GN2-XXL</v>
          </cell>
          <cell r="B586" t="str">
            <v>CS-BESB032</v>
          </cell>
        </row>
        <row r="587">
          <cell r="A587" t="str">
            <v>CS-BESB032-NB-L</v>
          </cell>
          <cell r="B587" t="str">
            <v>CS-BESB032</v>
          </cell>
        </row>
        <row r="588">
          <cell r="A588" t="str">
            <v>CS-BESB032-NB-M</v>
          </cell>
          <cell r="B588" t="str">
            <v>CS-BESB032</v>
          </cell>
        </row>
        <row r="589">
          <cell r="A589" t="str">
            <v>CS-BESB032-NB-S</v>
          </cell>
          <cell r="B589" t="str">
            <v>CS-BESB032</v>
          </cell>
        </row>
        <row r="590">
          <cell r="A590" t="str">
            <v>CS-BESB032-NB-XL</v>
          </cell>
          <cell r="B590" t="str">
            <v>CS-BESB032</v>
          </cell>
        </row>
        <row r="591">
          <cell r="A591" t="str">
            <v>CS-BESB032-NB-XXL</v>
          </cell>
          <cell r="B591" t="str">
            <v>CS-BESB032</v>
          </cell>
        </row>
        <row r="592">
          <cell r="A592" t="str">
            <v>CS-BESB032-RD-L</v>
          </cell>
          <cell r="B592" t="str">
            <v>CS-BESB032</v>
          </cell>
        </row>
        <row r="593">
          <cell r="A593" t="str">
            <v>CS-BESB032-RD-M</v>
          </cell>
          <cell r="B593" t="str">
            <v>CS-BESB032</v>
          </cell>
        </row>
        <row r="594">
          <cell r="A594" t="str">
            <v>CS-BESB032-RD-S</v>
          </cell>
          <cell r="B594" t="str">
            <v>CS-BESB032</v>
          </cell>
        </row>
        <row r="595">
          <cell r="A595" t="str">
            <v>CS-BESB032-RD-XL</v>
          </cell>
          <cell r="B595" t="str">
            <v>CS-BESB032</v>
          </cell>
        </row>
        <row r="596">
          <cell r="A596" t="str">
            <v>CS-BESB032-RD-XXL</v>
          </cell>
          <cell r="B596" t="str">
            <v>CS-BESB032</v>
          </cell>
        </row>
        <row r="597">
          <cell r="A597" t="str">
            <v>CS-BESB032-YL-L</v>
          </cell>
          <cell r="B597" t="str">
            <v>CS-BESB032</v>
          </cell>
        </row>
        <row r="598">
          <cell r="A598" t="str">
            <v>CS-BESB032-YL-M</v>
          </cell>
          <cell r="B598" t="str">
            <v>CS-BESB032</v>
          </cell>
        </row>
        <row r="599">
          <cell r="A599" t="str">
            <v>CS-BESB032-YL-S</v>
          </cell>
          <cell r="B599" t="str">
            <v>CS-BESB032</v>
          </cell>
        </row>
        <row r="600">
          <cell r="A600" t="str">
            <v>CS-BESB032-YL-XL</v>
          </cell>
          <cell r="B600" t="str">
            <v>CS-BESB032</v>
          </cell>
        </row>
        <row r="601">
          <cell r="A601" t="str">
            <v>CS-BESB032-YL-XXL</v>
          </cell>
          <cell r="B601" t="str">
            <v>CS-BESB032</v>
          </cell>
        </row>
        <row r="602">
          <cell r="A602" t="str">
            <v>CS-BS003-BK-XL</v>
          </cell>
          <cell r="B602" t="str">
            <v>CS-BS003</v>
          </cell>
        </row>
        <row r="603">
          <cell r="A603" t="str">
            <v>CS-BS003-BK-XXL</v>
          </cell>
          <cell r="B603" t="str">
            <v>CS-BS003</v>
          </cell>
        </row>
        <row r="604">
          <cell r="A604" t="str">
            <v>CS-BS003-LB-L</v>
          </cell>
          <cell r="B604" t="str">
            <v>CS-BS003</v>
          </cell>
        </row>
        <row r="605">
          <cell r="A605" t="str">
            <v>CS-BS003-LB-M</v>
          </cell>
          <cell r="B605" t="str">
            <v>CS-BS003</v>
          </cell>
        </row>
        <row r="606">
          <cell r="A606" t="str">
            <v>CS-BS003-LB-XL</v>
          </cell>
          <cell r="B606" t="str">
            <v>CS-BS003</v>
          </cell>
        </row>
        <row r="607">
          <cell r="A607" t="str">
            <v>CS-BS003-LB-XXL</v>
          </cell>
          <cell r="B607" t="str">
            <v>CS-BS003</v>
          </cell>
        </row>
        <row r="608">
          <cell r="A608" t="str">
            <v>CS-BS016-B0-XXL</v>
          </cell>
          <cell r="B608" t="str">
            <v>CS-BS016</v>
          </cell>
        </row>
        <row r="609">
          <cell r="A609" t="str">
            <v>CS-BS016-LB-L</v>
          </cell>
          <cell r="B609" t="str">
            <v>CS-BS016</v>
          </cell>
        </row>
        <row r="610">
          <cell r="A610" t="str">
            <v>CS-BS016-LB-M</v>
          </cell>
          <cell r="B610" t="str">
            <v>CS-BS016</v>
          </cell>
        </row>
        <row r="611">
          <cell r="A611" t="str">
            <v>CS-BS016-LB-XXL</v>
          </cell>
          <cell r="B611" t="str">
            <v>CS-BS016</v>
          </cell>
        </row>
        <row r="612">
          <cell r="A612" t="str">
            <v>CS-BUSB031-GN2-L</v>
          </cell>
          <cell r="B612" t="str">
            <v>CS-BUSB031</v>
          </cell>
        </row>
        <row r="613">
          <cell r="A613" t="str">
            <v>CS-BUSB031-GN2-S</v>
          </cell>
          <cell r="B613" t="str">
            <v>CS-BUSB031</v>
          </cell>
        </row>
        <row r="614">
          <cell r="A614" t="str">
            <v>CS-BUSB031-GN2-XXL</v>
          </cell>
          <cell r="B614" t="str">
            <v>CS-BUSB031</v>
          </cell>
        </row>
        <row r="615">
          <cell r="A615" t="str">
            <v>CS-BUSB031-GN3-S</v>
          </cell>
          <cell r="B615" t="str">
            <v>CS-BUSB031</v>
          </cell>
        </row>
        <row r="616">
          <cell r="A616" t="str">
            <v>CS-BUSB031-RD1-S</v>
          </cell>
          <cell r="B616" t="str">
            <v>CS-BUSB031</v>
          </cell>
        </row>
        <row r="617">
          <cell r="A617" t="str">
            <v>CS-BUSB031-YL1-L</v>
          </cell>
          <cell r="B617" t="str">
            <v>CS-BUSB031</v>
          </cell>
        </row>
        <row r="618">
          <cell r="A618" t="str">
            <v>CS-BUSB031-YL1-S</v>
          </cell>
          <cell r="B618" t="str">
            <v>CS-BUSB031</v>
          </cell>
        </row>
        <row r="619">
          <cell r="A619" t="str">
            <v>CS-BUSB031-YL1-XXL</v>
          </cell>
          <cell r="B619" t="str">
            <v>CS-BUSB031</v>
          </cell>
        </row>
        <row r="620">
          <cell r="A620" t="str">
            <v>CS-BUSB032-BL-XL</v>
          </cell>
          <cell r="B620" t="str">
            <v>CS-BUSB032</v>
          </cell>
        </row>
        <row r="621">
          <cell r="A621" t="str">
            <v>CS-BUSB032-GN1-L</v>
          </cell>
          <cell r="B621" t="str">
            <v>CS-BUSB032</v>
          </cell>
        </row>
        <row r="622">
          <cell r="A622" t="str">
            <v>CS-BUSB032-GN1-XL</v>
          </cell>
          <cell r="B622" t="str">
            <v>CS-BUSB032</v>
          </cell>
        </row>
        <row r="623">
          <cell r="A623" t="str">
            <v>CS-BUSB032-GN2-L</v>
          </cell>
          <cell r="B623" t="str">
            <v>CS-BUSB032</v>
          </cell>
        </row>
        <row r="624">
          <cell r="A624" t="str">
            <v>CS-BUSB032-GN2-M</v>
          </cell>
          <cell r="B624" t="str">
            <v>CS-BUSB032</v>
          </cell>
        </row>
        <row r="625">
          <cell r="A625" t="str">
            <v>CS-BUSB032-GN2-S</v>
          </cell>
          <cell r="B625" t="str">
            <v>CS-BUSB032</v>
          </cell>
        </row>
        <row r="626">
          <cell r="A626" t="str">
            <v>CS-BUSB032-NB-M</v>
          </cell>
          <cell r="B626" t="str">
            <v>CS-BUSB032</v>
          </cell>
        </row>
        <row r="627">
          <cell r="A627" t="str">
            <v>CS-BUSB032-NB-S</v>
          </cell>
          <cell r="B627" t="str">
            <v>CS-BUSB032</v>
          </cell>
        </row>
        <row r="628">
          <cell r="A628" t="str">
            <v>CS-BUSB032-RD-L</v>
          </cell>
          <cell r="B628" t="str">
            <v>CS-BUSB032</v>
          </cell>
        </row>
        <row r="629">
          <cell r="A629" t="str">
            <v>CS-BUSB032-YL-M</v>
          </cell>
          <cell r="B629" t="str">
            <v>CS-BUSB032</v>
          </cell>
        </row>
        <row r="630">
          <cell r="A630" t="str">
            <v>CS-CA170-PI908-M</v>
          </cell>
          <cell r="B630" t="str">
            <v>CS-CA170</v>
          </cell>
        </row>
        <row r="631">
          <cell r="A631" t="str">
            <v>CS-CA170-W902-M</v>
          </cell>
          <cell r="B631" t="str">
            <v>CS-CA170</v>
          </cell>
        </row>
        <row r="632">
          <cell r="A632" t="str">
            <v>CS-CA170-WR917-M</v>
          </cell>
          <cell r="B632" t="str">
            <v>CS-CA170</v>
          </cell>
        </row>
        <row r="633">
          <cell r="A633" t="str">
            <v>CS-LY082-G0-L</v>
          </cell>
          <cell r="B633" t="str">
            <v>CS-LY082</v>
          </cell>
        </row>
        <row r="634">
          <cell r="A634" t="str">
            <v>CS-LY082-G0-M</v>
          </cell>
          <cell r="B634" t="str">
            <v>CS-LY082</v>
          </cell>
        </row>
        <row r="635">
          <cell r="A635" t="str">
            <v>CS-LY082-G0-S</v>
          </cell>
          <cell r="B635" t="str">
            <v>CS-LY082</v>
          </cell>
        </row>
        <row r="636">
          <cell r="A636" t="str">
            <v>CS-LY082-G0-XL</v>
          </cell>
          <cell r="B636" t="str">
            <v>CS-LY082</v>
          </cell>
        </row>
        <row r="637">
          <cell r="A637" t="str">
            <v>CS-LY082-G0-XXL</v>
          </cell>
          <cell r="B637" t="str">
            <v>CS-LY082</v>
          </cell>
        </row>
        <row r="638">
          <cell r="A638" t="str">
            <v>CS-LY082-K0-L</v>
          </cell>
          <cell r="B638" t="str">
            <v>CS-LY082</v>
          </cell>
        </row>
        <row r="639">
          <cell r="A639" t="str">
            <v>CS-LY082-K0-M</v>
          </cell>
          <cell r="B639" t="str">
            <v>CS-LY082</v>
          </cell>
        </row>
        <row r="640">
          <cell r="A640" t="str">
            <v>CS-LY082-K0-S</v>
          </cell>
          <cell r="B640" t="str">
            <v>CS-LY082</v>
          </cell>
        </row>
        <row r="641">
          <cell r="A641" t="str">
            <v>CS-LY082-K0-XL</v>
          </cell>
          <cell r="B641" t="str">
            <v>CS-LY082</v>
          </cell>
        </row>
        <row r="642">
          <cell r="A642" t="str">
            <v>CS-LY082-K0-XXL</v>
          </cell>
          <cell r="B642" t="str">
            <v>CS-LY082</v>
          </cell>
        </row>
        <row r="643">
          <cell r="A643" t="str">
            <v>CS-LY082-R0-L</v>
          </cell>
          <cell r="B643" t="str">
            <v>CS-LY082</v>
          </cell>
        </row>
        <row r="644">
          <cell r="A644" t="str">
            <v>CS-LY082-R0-M</v>
          </cell>
          <cell r="B644" t="str">
            <v>CS-LY082</v>
          </cell>
        </row>
        <row r="645">
          <cell r="A645" t="str">
            <v>CS-LY082-R0-S</v>
          </cell>
          <cell r="B645" t="str">
            <v>CS-LY082</v>
          </cell>
        </row>
        <row r="646">
          <cell r="A646" t="str">
            <v>CS-LY082-R0-XL</v>
          </cell>
          <cell r="B646" t="str">
            <v>CS-LY082</v>
          </cell>
        </row>
        <row r="647">
          <cell r="A647" t="str">
            <v>CS-LY082-R0-XXL</v>
          </cell>
          <cell r="B647" t="str">
            <v>CS-LY082</v>
          </cell>
        </row>
        <row r="648">
          <cell r="A648" t="str">
            <v>CS-LY084</v>
          </cell>
          <cell r="B648" t="str">
            <v>CS-LY084</v>
          </cell>
        </row>
        <row r="649">
          <cell r="A649" t="str">
            <v>CS-LY084-H10-L</v>
          </cell>
          <cell r="B649" t="str">
            <v>CS-LY084</v>
          </cell>
        </row>
        <row r="650">
          <cell r="A650" t="str">
            <v>CS-LY084-H10-M</v>
          </cell>
          <cell r="B650" t="str">
            <v>CS-LY084</v>
          </cell>
        </row>
        <row r="651">
          <cell r="A651" t="str">
            <v>CS-LY084-H10-S</v>
          </cell>
          <cell r="B651" t="str">
            <v>CS-LY084</v>
          </cell>
        </row>
        <row r="652">
          <cell r="A652" t="str">
            <v>CS-LY084-H10-XL</v>
          </cell>
          <cell r="B652" t="str">
            <v>CS-LY084</v>
          </cell>
        </row>
        <row r="653">
          <cell r="A653" t="str">
            <v>CS-LY084-H10-XXL</v>
          </cell>
          <cell r="B653" t="str">
            <v>CS-LY084</v>
          </cell>
        </row>
        <row r="654">
          <cell r="A654" t="str">
            <v>CS-LY084-H12-L</v>
          </cell>
          <cell r="B654" t="str">
            <v>CS-LY084</v>
          </cell>
        </row>
        <row r="655">
          <cell r="A655" t="str">
            <v>CS-LY084-H12-M</v>
          </cell>
          <cell r="B655" t="str">
            <v>CS-LY084</v>
          </cell>
        </row>
        <row r="656">
          <cell r="A656" t="str">
            <v>CS-LY084-H12-S</v>
          </cell>
          <cell r="B656" t="str">
            <v>CS-LY084</v>
          </cell>
        </row>
        <row r="657">
          <cell r="A657" t="str">
            <v>CS-LY084-H12-XL</v>
          </cell>
          <cell r="B657" t="str">
            <v>CS-LY084</v>
          </cell>
        </row>
        <row r="658">
          <cell r="A658" t="str">
            <v>CS-LY084-H12-XS</v>
          </cell>
          <cell r="B658" t="str">
            <v>CS-LY084</v>
          </cell>
        </row>
        <row r="659">
          <cell r="A659" t="str">
            <v>CS-LY084-H12-XXL</v>
          </cell>
          <cell r="B659" t="str">
            <v>CS-LY084</v>
          </cell>
        </row>
        <row r="660">
          <cell r="A660" t="str">
            <v>CS-LY084-H15-L</v>
          </cell>
          <cell r="B660" t="str">
            <v>CS-LY084</v>
          </cell>
        </row>
        <row r="661">
          <cell r="A661" t="str">
            <v>CS-LY084-H15-M</v>
          </cell>
          <cell r="B661" t="str">
            <v>CS-LY084</v>
          </cell>
        </row>
        <row r="662">
          <cell r="A662" t="str">
            <v>CS-LY084-H15-S</v>
          </cell>
          <cell r="B662" t="str">
            <v>CS-LY084</v>
          </cell>
        </row>
        <row r="663">
          <cell r="A663" t="str">
            <v>CS-LY084-H15-XL</v>
          </cell>
          <cell r="B663" t="str">
            <v>CS-LY084</v>
          </cell>
        </row>
        <row r="664">
          <cell r="A664" t="str">
            <v>CS-LY084-H15-XS</v>
          </cell>
          <cell r="B664" t="str">
            <v>CS-LY084</v>
          </cell>
        </row>
        <row r="665">
          <cell r="A665" t="str">
            <v>CS-LY084-H15-XXL</v>
          </cell>
          <cell r="B665" t="str">
            <v>CS-LY084</v>
          </cell>
        </row>
        <row r="666">
          <cell r="A666" t="str">
            <v>CS-LY084-H16-L</v>
          </cell>
          <cell r="B666" t="str">
            <v>CS-LY084</v>
          </cell>
        </row>
        <row r="667">
          <cell r="A667" t="str">
            <v>CS-LY084-H16-M</v>
          </cell>
          <cell r="B667" t="str">
            <v>CS-LY084</v>
          </cell>
        </row>
        <row r="668">
          <cell r="A668" t="str">
            <v>CS-LY084-H16-S</v>
          </cell>
          <cell r="B668" t="str">
            <v>CS-LY084</v>
          </cell>
        </row>
        <row r="669">
          <cell r="A669" t="str">
            <v>CS-LY084-H16-XL</v>
          </cell>
          <cell r="B669" t="str">
            <v>CS-LY084</v>
          </cell>
        </row>
        <row r="670">
          <cell r="A670" t="str">
            <v>CS-LY084-H16-XXL</v>
          </cell>
          <cell r="B670" t="str">
            <v>CS-LY084</v>
          </cell>
        </row>
        <row r="671">
          <cell r="A671" t="str">
            <v>CS-LY084-H1-L</v>
          </cell>
          <cell r="B671" t="str">
            <v>CS-LY084</v>
          </cell>
        </row>
        <row r="672">
          <cell r="A672" t="str">
            <v>CS-LY084-H1-M</v>
          </cell>
          <cell r="B672" t="str">
            <v>CS-LY084</v>
          </cell>
        </row>
        <row r="673">
          <cell r="A673" t="str">
            <v>CS-LY084-H1-S</v>
          </cell>
          <cell r="B673" t="str">
            <v>CS-LY084</v>
          </cell>
        </row>
        <row r="674">
          <cell r="A674" t="str">
            <v>CS-LY084-H1-XL</v>
          </cell>
          <cell r="B674" t="str">
            <v>CS-LY084</v>
          </cell>
        </row>
        <row r="675">
          <cell r="A675" t="str">
            <v>CS-LY084-H1-XXL</v>
          </cell>
          <cell r="B675" t="str">
            <v>CS-LY084</v>
          </cell>
        </row>
        <row r="676">
          <cell r="A676" t="str">
            <v>CS-LY084-H2-L</v>
          </cell>
          <cell r="B676" t="str">
            <v>CS-LY084</v>
          </cell>
        </row>
        <row r="677">
          <cell r="A677" t="str">
            <v>CS-LY084-H2-M</v>
          </cell>
          <cell r="B677" t="str">
            <v>CS-LY084</v>
          </cell>
        </row>
        <row r="678">
          <cell r="A678" t="str">
            <v>CS-LY084-H2-S</v>
          </cell>
          <cell r="B678" t="str">
            <v>CS-LY084</v>
          </cell>
        </row>
        <row r="679">
          <cell r="A679" t="str">
            <v>CS-LY084-H2-XL</v>
          </cell>
          <cell r="B679" t="str">
            <v>CS-LY084</v>
          </cell>
        </row>
        <row r="680">
          <cell r="A680" t="str">
            <v>CS-LY084-H2-XXL</v>
          </cell>
          <cell r="B680" t="str">
            <v>CS-LY084</v>
          </cell>
        </row>
        <row r="681">
          <cell r="A681" t="str">
            <v>CS-LY084-H3-L</v>
          </cell>
          <cell r="B681" t="str">
            <v>CS-LY084</v>
          </cell>
        </row>
        <row r="682">
          <cell r="A682" t="str">
            <v>CS-LY084-H3-M</v>
          </cell>
          <cell r="B682" t="str">
            <v>CS-LY084</v>
          </cell>
        </row>
        <row r="683">
          <cell r="A683" t="str">
            <v>CS-LY084-H3-S</v>
          </cell>
          <cell r="B683" t="str">
            <v>CS-LY084</v>
          </cell>
        </row>
        <row r="684">
          <cell r="A684" t="str">
            <v>CS-LY084-H3-XL</v>
          </cell>
          <cell r="B684" t="str">
            <v>CS-LY084</v>
          </cell>
        </row>
        <row r="685">
          <cell r="A685" t="str">
            <v>CS-LY084-H3-XS</v>
          </cell>
          <cell r="B685" t="str">
            <v>CS-LY084</v>
          </cell>
        </row>
        <row r="686">
          <cell r="A686" t="str">
            <v>CS-LY084-H3-XXL</v>
          </cell>
          <cell r="B686" t="str">
            <v>CS-LY084</v>
          </cell>
        </row>
        <row r="687">
          <cell r="A687" t="str">
            <v>CS-LY084-H4-L</v>
          </cell>
          <cell r="B687" t="str">
            <v>CS-LY084</v>
          </cell>
        </row>
        <row r="688">
          <cell r="A688" t="str">
            <v>CS-LY084-H4-M</v>
          </cell>
          <cell r="B688" t="str">
            <v>CS-LY084</v>
          </cell>
        </row>
        <row r="689">
          <cell r="A689" t="str">
            <v>CS-LY084-H4-S</v>
          </cell>
          <cell r="B689" t="str">
            <v>CS-LY084</v>
          </cell>
        </row>
        <row r="690">
          <cell r="A690" t="str">
            <v>CS-LY084-H4-XL</v>
          </cell>
          <cell r="B690" t="str">
            <v>CS-LY084</v>
          </cell>
        </row>
        <row r="691">
          <cell r="A691" t="str">
            <v>CS-LY084-H4-XXL</v>
          </cell>
          <cell r="B691" t="str">
            <v>CS-LY084</v>
          </cell>
        </row>
        <row r="692">
          <cell r="A692" t="str">
            <v>CS-LY084-H6-L</v>
          </cell>
          <cell r="B692" t="str">
            <v>CS-LY084</v>
          </cell>
        </row>
        <row r="693">
          <cell r="A693" t="str">
            <v>CS-LY084-H6-M</v>
          </cell>
          <cell r="B693" t="str">
            <v>CS-LY084</v>
          </cell>
        </row>
        <row r="694">
          <cell r="A694" t="str">
            <v>CS-LY084-H6-S</v>
          </cell>
          <cell r="B694" t="str">
            <v>CS-LY084</v>
          </cell>
        </row>
        <row r="695">
          <cell r="A695" t="str">
            <v>CS-LY084-H6-XL</v>
          </cell>
          <cell r="B695" t="str">
            <v>CS-LY084</v>
          </cell>
        </row>
        <row r="696">
          <cell r="A696" t="str">
            <v>CS-LY084-H6-XXL</v>
          </cell>
          <cell r="B696" t="str">
            <v>CS-LY084</v>
          </cell>
        </row>
        <row r="697">
          <cell r="A697" t="str">
            <v>CS-LY085</v>
          </cell>
          <cell r="B697" t="str">
            <v>CS-LY085</v>
          </cell>
        </row>
        <row r="698">
          <cell r="A698" t="str">
            <v>CS-LY085-G912-L</v>
          </cell>
          <cell r="B698" t="str">
            <v>CS-LY085</v>
          </cell>
        </row>
        <row r="699">
          <cell r="A699" t="str">
            <v>CS-LY085-G912-M</v>
          </cell>
          <cell r="B699" t="str">
            <v>CS-LY085</v>
          </cell>
        </row>
        <row r="700">
          <cell r="A700" t="str">
            <v>CS-LY085-G912-S</v>
          </cell>
          <cell r="B700" t="str">
            <v>CS-LY085</v>
          </cell>
        </row>
        <row r="701">
          <cell r="A701" t="str">
            <v>CS-LY085-G912-XL</v>
          </cell>
          <cell r="B701" t="str">
            <v>CS-LY085</v>
          </cell>
        </row>
        <row r="702">
          <cell r="A702" t="str">
            <v>CS-LY085-G912-XXL</v>
          </cell>
          <cell r="B702" t="str">
            <v>CS-LY085</v>
          </cell>
        </row>
        <row r="703">
          <cell r="A703" t="str">
            <v>CS-LY085-LB916-L</v>
          </cell>
          <cell r="B703" t="str">
            <v>CS-LY085</v>
          </cell>
        </row>
        <row r="704">
          <cell r="A704" t="str">
            <v>CS-LY085-LB916-M</v>
          </cell>
          <cell r="B704" t="str">
            <v>CS-LY085</v>
          </cell>
        </row>
        <row r="705">
          <cell r="A705" t="str">
            <v>CS-LY085-LB916-S</v>
          </cell>
          <cell r="B705" t="str">
            <v>CS-LY085</v>
          </cell>
        </row>
        <row r="706">
          <cell r="A706" t="str">
            <v>CS-LY085-LB916-XL</v>
          </cell>
          <cell r="B706" t="str">
            <v>CS-LY085</v>
          </cell>
        </row>
        <row r="707">
          <cell r="A707" t="str">
            <v>CS-LY085-LB916-XXL</v>
          </cell>
          <cell r="B707" t="str">
            <v>CS-LY085</v>
          </cell>
        </row>
        <row r="708">
          <cell r="A708" t="str">
            <v>CS-LY085-LG907-L</v>
          </cell>
          <cell r="B708" t="str">
            <v>CS-LY085</v>
          </cell>
        </row>
        <row r="709">
          <cell r="A709" t="str">
            <v>CS-LY085-LG907-M</v>
          </cell>
          <cell r="B709" t="str">
            <v>CS-LY085</v>
          </cell>
        </row>
        <row r="710">
          <cell r="A710" t="str">
            <v>CS-LY085-LG907-S</v>
          </cell>
          <cell r="B710" t="str">
            <v>CS-LY085</v>
          </cell>
        </row>
        <row r="711">
          <cell r="A711" t="str">
            <v>CS-LY085-LG907-XL</v>
          </cell>
          <cell r="B711" t="str">
            <v>CS-LY085</v>
          </cell>
        </row>
        <row r="712">
          <cell r="A712" t="str">
            <v>CS-LY085-LG907-XXL</v>
          </cell>
          <cell r="B712" t="str">
            <v>CS-LY085</v>
          </cell>
        </row>
        <row r="713">
          <cell r="A713" t="str">
            <v>CS-LY085-PI908-L</v>
          </cell>
          <cell r="B713" t="str">
            <v>CS-LY085</v>
          </cell>
        </row>
        <row r="714">
          <cell r="A714" t="str">
            <v>CS-LY085-PI908-M</v>
          </cell>
          <cell r="B714" t="str">
            <v>CS-LY085</v>
          </cell>
        </row>
        <row r="715">
          <cell r="A715" t="str">
            <v>CS-LY085-PI908-S</v>
          </cell>
          <cell r="B715" t="str">
            <v>CS-LY085</v>
          </cell>
        </row>
        <row r="716">
          <cell r="A716" t="str">
            <v>CS-LY085-PI908-XL</v>
          </cell>
          <cell r="B716" t="str">
            <v>CS-LY085</v>
          </cell>
        </row>
        <row r="717">
          <cell r="A717" t="str">
            <v>CS-LY085-PI908-XS</v>
          </cell>
          <cell r="B717" t="str">
            <v>CS-LY085</v>
          </cell>
        </row>
        <row r="718">
          <cell r="A718" t="str">
            <v>CS-LY085-PI908-XXL</v>
          </cell>
          <cell r="B718" t="str">
            <v>CS-LY085</v>
          </cell>
        </row>
        <row r="719">
          <cell r="A719" t="str">
            <v>CS-LY085-R901-L</v>
          </cell>
          <cell r="B719" t="str">
            <v>CS-LY085</v>
          </cell>
        </row>
        <row r="720">
          <cell r="A720" t="str">
            <v>CS-LY085-R901-M</v>
          </cell>
          <cell r="B720" t="str">
            <v>CS-LY085</v>
          </cell>
        </row>
        <row r="721">
          <cell r="A721" t="str">
            <v>CS-LY085-R901-S</v>
          </cell>
          <cell r="B721" t="str">
            <v>CS-LY085</v>
          </cell>
        </row>
        <row r="722">
          <cell r="A722" t="str">
            <v>CS-LY085-R901-XL</v>
          </cell>
          <cell r="B722" t="str">
            <v>CS-LY085</v>
          </cell>
        </row>
        <row r="723">
          <cell r="A723" t="str">
            <v>CS-LY085-R901-XXL</v>
          </cell>
          <cell r="B723" t="str">
            <v>CS-LY085</v>
          </cell>
        </row>
        <row r="724">
          <cell r="A724" t="str">
            <v>CS-LY085-Sa911-L</v>
          </cell>
          <cell r="B724" t="str">
            <v>CS-LY085</v>
          </cell>
        </row>
        <row r="725">
          <cell r="A725" t="str">
            <v>CS-LY085-Sa911-M</v>
          </cell>
          <cell r="B725" t="str">
            <v>CS-LY085</v>
          </cell>
        </row>
        <row r="726">
          <cell r="A726" t="str">
            <v>CS-LY085-Sa911-S</v>
          </cell>
          <cell r="B726" t="str">
            <v>CS-LY085</v>
          </cell>
        </row>
        <row r="727">
          <cell r="A727" t="str">
            <v>CS-LY085-Sa911-XL</v>
          </cell>
          <cell r="B727" t="str">
            <v>CS-LY085</v>
          </cell>
        </row>
        <row r="728">
          <cell r="A728" t="str">
            <v>CS-LY085-Sa911-XXL</v>
          </cell>
          <cell r="B728" t="str">
            <v>CS-LY085</v>
          </cell>
        </row>
        <row r="729">
          <cell r="A729" t="str">
            <v>CS-LY085-W902-L</v>
          </cell>
          <cell r="B729" t="str">
            <v>CS-LY085</v>
          </cell>
        </row>
        <row r="730">
          <cell r="A730" t="str">
            <v>CS-LY085-W902-M</v>
          </cell>
          <cell r="B730" t="str">
            <v>CS-LY085</v>
          </cell>
        </row>
        <row r="731">
          <cell r="A731" t="str">
            <v>CS-LY085-W902-S</v>
          </cell>
          <cell r="B731" t="str">
            <v>CS-LY085</v>
          </cell>
        </row>
        <row r="732">
          <cell r="A732" t="str">
            <v>CS-LY085-W902-XL</v>
          </cell>
          <cell r="B732" t="str">
            <v>CS-LY085</v>
          </cell>
        </row>
        <row r="733">
          <cell r="A733" t="str">
            <v>CS-LY085-W902-XXL</v>
          </cell>
          <cell r="B733" t="str">
            <v>CS-LY085</v>
          </cell>
        </row>
        <row r="734">
          <cell r="A734" t="str">
            <v>CS-LY085-WR917-L</v>
          </cell>
          <cell r="B734" t="str">
            <v>CS-LY085</v>
          </cell>
        </row>
        <row r="735">
          <cell r="A735" t="str">
            <v>CS-LY085-WR917-M</v>
          </cell>
          <cell r="B735" t="str">
            <v>CS-LY085</v>
          </cell>
        </row>
        <row r="736">
          <cell r="A736" t="str">
            <v>CS-LY085-WR917-S</v>
          </cell>
          <cell r="B736" t="str">
            <v>CS-LY085</v>
          </cell>
        </row>
        <row r="737">
          <cell r="A737" t="str">
            <v>CS-LY085-WR917-XL</v>
          </cell>
          <cell r="B737" t="str">
            <v>CS-LY085</v>
          </cell>
        </row>
        <row r="738">
          <cell r="A738" t="str">
            <v>CS-LY085-WR917-XS</v>
          </cell>
          <cell r="B738" t="str">
            <v>CS-LY085</v>
          </cell>
        </row>
        <row r="739">
          <cell r="A739" t="str">
            <v>CS-LY085-WR917-XXL</v>
          </cell>
          <cell r="B739" t="str">
            <v>CS-LY085</v>
          </cell>
        </row>
        <row r="740">
          <cell r="A740" t="str">
            <v>CS-LY085-ZL918-L</v>
          </cell>
          <cell r="B740" t="str">
            <v>CS-LY085</v>
          </cell>
        </row>
        <row r="741">
          <cell r="A741" t="str">
            <v>CS-LY085-ZL918-M</v>
          </cell>
          <cell r="B741" t="str">
            <v>CS-LY085</v>
          </cell>
        </row>
        <row r="742">
          <cell r="A742" t="str">
            <v>CS-LY085-ZL918-S</v>
          </cell>
          <cell r="B742" t="str">
            <v>CS-LY085</v>
          </cell>
        </row>
        <row r="743">
          <cell r="A743" t="str">
            <v>CS-LY085-ZL918-XL</v>
          </cell>
          <cell r="B743" t="str">
            <v>CS-LY085</v>
          </cell>
        </row>
        <row r="744">
          <cell r="A744" t="str">
            <v>CS-LY085-ZL918-XS</v>
          </cell>
          <cell r="B744" t="str">
            <v>CS-LY085</v>
          </cell>
        </row>
        <row r="745">
          <cell r="A745" t="str">
            <v>CS-LY085-ZL918-XXL</v>
          </cell>
          <cell r="B745" t="str">
            <v>CS-LY085</v>
          </cell>
        </row>
        <row r="746">
          <cell r="A746" t="str">
            <v>CS-LY086</v>
          </cell>
          <cell r="B746" t="str">
            <v>CS-LY086</v>
          </cell>
        </row>
        <row r="747">
          <cell r="A747" t="str">
            <v>CS-LY086-B0-L</v>
          </cell>
          <cell r="B747" t="str">
            <v>CS-LY086</v>
          </cell>
        </row>
        <row r="748">
          <cell r="A748" t="str">
            <v>CS-LY086-B0-M</v>
          </cell>
          <cell r="B748" t="str">
            <v>CS-LY086</v>
          </cell>
        </row>
        <row r="749">
          <cell r="A749" t="str">
            <v>CS-LY086-B0-S</v>
          </cell>
          <cell r="B749" t="str">
            <v>CS-LY086</v>
          </cell>
        </row>
        <row r="750">
          <cell r="A750" t="str">
            <v>CS-LY086-B0-XL</v>
          </cell>
          <cell r="B750" t="str">
            <v>CS-LY086</v>
          </cell>
        </row>
        <row r="751">
          <cell r="A751" t="str">
            <v>CS-LY086-B0-XXL</v>
          </cell>
          <cell r="B751" t="str">
            <v>CS-LY086</v>
          </cell>
        </row>
        <row r="752">
          <cell r="A752" t="str">
            <v>CS-LY086-LB-L</v>
          </cell>
          <cell r="B752" t="str">
            <v>CS-LY086</v>
          </cell>
        </row>
        <row r="753">
          <cell r="A753" t="str">
            <v>CS-LY086-LB-M</v>
          </cell>
          <cell r="B753" t="str">
            <v>CS-LY086</v>
          </cell>
        </row>
        <row r="754">
          <cell r="A754" t="str">
            <v>CS-LY086-LB-S</v>
          </cell>
          <cell r="B754" t="str">
            <v>CS-LY086</v>
          </cell>
        </row>
        <row r="755">
          <cell r="A755" t="str">
            <v>CS-LY086-LB-XL</v>
          </cell>
          <cell r="B755" t="str">
            <v>CS-LY086</v>
          </cell>
        </row>
        <row r="756">
          <cell r="A756" t="str">
            <v>CS-LY086-LB-XXL</v>
          </cell>
          <cell r="B756" t="str">
            <v>CS-LY086</v>
          </cell>
        </row>
        <row r="757">
          <cell r="A757" t="str">
            <v>CS-LY086-N0-L</v>
          </cell>
          <cell r="B757" t="str">
            <v>CS-LY086</v>
          </cell>
        </row>
        <row r="758">
          <cell r="A758" t="str">
            <v>CS-LY086-N0-M</v>
          </cell>
          <cell r="B758" t="str">
            <v>CS-LY086</v>
          </cell>
        </row>
        <row r="759">
          <cell r="A759" t="str">
            <v>CS-LY086-N0-S</v>
          </cell>
          <cell r="B759" t="str">
            <v>CS-LY086</v>
          </cell>
        </row>
        <row r="760">
          <cell r="A760" t="str">
            <v>CS-LY086-N0-XL</v>
          </cell>
          <cell r="B760" t="str">
            <v>CS-LY086</v>
          </cell>
        </row>
        <row r="761">
          <cell r="A761" t="str">
            <v>CS-LY086-N0-XXL</v>
          </cell>
          <cell r="B761" t="str">
            <v>CS-LY086</v>
          </cell>
        </row>
        <row r="762">
          <cell r="A762" t="str">
            <v>CS-LY166</v>
          </cell>
          <cell r="B762" t="str">
            <v>CS-LY166</v>
          </cell>
        </row>
        <row r="763">
          <cell r="A763" t="str">
            <v>CS-LY166-B28-1-L</v>
          </cell>
          <cell r="B763" t="str">
            <v>CS-LY166</v>
          </cell>
        </row>
        <row r="764">
          <cell r="A764" t="str">
            <v>CS-LY166-B28-1-M</v>
          </cell>
          <cell r="B764" t="str">
            <v>CS-LY166</v>
          </cell>
        </row>
        <row r="765">
          <cell r="A765" t="str">
            <v>CS-LY166-B28-1-S</v>
          </cell>
          <cell r="B765" t="str">
            <v>CS-LY166</v>
          </cell>
        </row>
        <row r="766">
          <cell r="A766" t="str">
            <v>CS-LY166-B28-1-XL</v>
          </cell>
          <cell r="B766" t="str">
            <v>CS-LY166</v>
          </cell>
        </row>
        <row r="767">
          <cell r="A767" t="str">
            <v>CS-LY166-B28-1-XXL</v>
          </cell>
          <cell r="B767" t="str">
            <v>CS-LY166</v>
          </cell>
        </row>
        <row r="768">
          <cell r="A768" t="str">
            <v>CS-LY166-B28-3-L</v>
          </cell>
          <cell r="B768" t="str">
            <v>CS-LY166</v>
          </cell>
        </row>
        <row r="769">
          <cell r="A769" t="str">
            <v>CS-LY166-B28-3-M</v>
          </cell>
          <cell r="B769" t="str">
            <v>CS-LY166</v>
          </cell>
        </row>
        <row r="770">
          <cell r="A770" t="str">
            <v>CS-LY166-B28-3-S</v>
          </cell>
          <cell r="B770" t="str">
            <v>CS-LY166</v>
          </cell>
        </row>
        <row r="771">
          <cell r="A771" t="str">
            <v>CS-LY166-B28-3-XL</v>
          </cell>
          <cell r="B771" t="str">
            <v>CS-LY166</v>
          </cell>
        </row>
        <row r="772">
          <cell r="A772" t="str">
            <v>CS-LY166-B28-3-XXL</v>
          </cell>
          <cell r="B772" t="str">
            <v>CS-LY166</v>
          </cell>
        </row>
        <row r="773">
          <cell r="A773" t="str">
            <v>CS-LY166-B28-4-L</v>
          </cell>
          <cell r="B773" t="str">
            <v>CS-LY166</v>
          </cell>
        </row>
        <row r="774">
          <cell r="A774" t="str">
            <v>CS-LY166-B28-4-M</v>
          </cell>
          <cell r="B774" t="str">
            <v>CS-LY166</v>
          </cell>
        </row>
        <row r="775">
          <cell r="A775" t="str">
            <v>CS-LY166-B28-4-S</v>
          </cell>
          <cell r="B775" t="str">
            <v>CS-LY166</v>
          </cell>
        </row>
        <row r="776">
          <cell r="A776" t="str">
            <v>CS-LY166-B28-4-XL</v>
          </cell>
          <cell r="B776" t="str">
            <v>CS-LY166</v>
          </cell>
        </row>
        <row r="777">
          <cell r="A777" t="str">
            <v>CS-LY166-B28-4-XXL</v>
          </cell>
          <cell r="B777" t="str">
            <v>CS-LY166</v>
          </cell>
        </row>
        <row r="778">
          <cell r="A778" t="str">
            <v>CS-LY166-B28-5-L</v>
          </cell>
          <cell r="B778" t="str">
            <v>CS-LY166</v>
          </cell>
        </row>
        <row r="779">
          <cell r="A779" t="str">
            <v>CS-LY166-B28-5-M</v>
          </cell>
          <cell r="B779" t="str">
            <v>CS-LY166</v>
          </cell>
        </row>
        <row r="780">
          <cell r="A780" t="str">
            <v>CS-LY166-B28-5-S</v>
          </cell>
          <cell r="B780" t="str">
            <v>CS-LY166</v>
          </cell>
        </row>
        <row r="781">
          <cell r="A781" t="str">
            <v>CS-LY166-B28-5-XL</v>
          </cell>
          <cell r="B781" t="str">
            <v>CS-LY166</v>
          </cell>
        </row>
        <row r="782">
          <cell r="A782" t="str">
            <v>CS-LY166-B28-5-XXL</v>
          </cell>
          <cell r="B782" t="str">
            <v>CS-LY166</v>
          </cell>
        </row>
        <row r="783">
          <cell r="A783" t="str">
            <v>CS-LY166-K33-1-L</v>
          </cell>
          <cell r="B783" t="str">
            <v>CS-LY166</v>
          </cell>
        </row>
        <row r="784">
          <cell r="A784" t="str">
            <v>CS-LY166-K33-1-M</v>
          </cell>
          <cell r="B784" t="str">
            <v>CS-LY166</v>
          </cell>
        </row>
        <row r="785">
          <cell r="A785" t="str">
            <v>CS-LY166-K33-1-S</v>
          </cell>
          <cell r="B785" t="str">
            <v>CS-LY166</v>
          </cell>
        </row>
        <row r="786">
          <cell r="A786" t="str">
            <v>CS-LY166-K33-1-XL</v>
          </cell>
          <cell r="B786" t="str">
            <v>CS-LY166</v>
          </cell>
        </row>
        <row r="787">
          <cell r="A787" t="str">
            <v>CS-LY166-K33-1-XXL</v>
          </cell>
          <cell r="B787" t="str">
            <v>CS-LY166</v>
          </cell>
        </row>
        <row r="788">
          <cell r="A788" t="str">
            <v>CS-LY166-K33-2-L</v>
          </cell>
          <cell r="B788" t="str">
            <v>CS-LY166</v>
          </cell>
        </row>
        <row r="789">
          <cell r="A789" t="str">
            <v>CS-LY166-K33-2-M</v>
          </cell>
          <cell r="B789" t="str">
            <v>CS-LY166</v>
          </cell>
        </row>
        <row r="790">
          <cell r="A790" t="str">
            <v>CS-LY166-K33-2-S</v>
          </cell>
          <cell r="B790" t="str">
            <v>CS-LY166</v>
          </cell>
        </row>
        <row r="791">
          <cell r="A791" t="str">
            <v>CS-LY166-K33-2-XL</v>
          </cell>
          <cell r="B791" t="str">
            <v>CS-LY166</v>
          </cell>
        </row>
        <row r="792">
          <cell r="A792" t="str">
            <v>CS-LY166-K33-2-XXL</v>
          </cell>
          <cell r="B792" t="str">
            <v>CS-LY166</v>
          </cell>
        </row>
        <row r="793">
          <cell r="A793" t="str">
            <v>CS-LY166-K33-4-L</v>
          </cell>
          <cell r="B793" t="str">
            <v>CS-LY166</v>
          </cell>
        </row>
        <row r="794">
          <cell r="A794" t="str">
            <v>CS-LY166-K33-4-M</v>
          </cell>
          <cell r="B794" t="str">
            <v>CS-LY166</v>
          </cell>
        </row>
        <row r="795">
          <cell r="A795" t="str">
            <v>CS-LY166-K33-4-S</v>
          </cell>
          <cell r="B795" t="str">
            <v>CS-LY166</v>
          </cell>
        </row>
        <row r="796">
          <cell r="A796" t="str">
            <v>CS-LY166-K33-4-XL</v>
          </cell>
          <cell r="B796" t="str">
            <v>CS-LY166</v>
          </cell>
        </row>
        <row r="797">
          <cell r="A797" t="str">
            <v>CS-LY166-K33-4-XXL</v>
          </cell>
          <cell r="B797" t="str">
            <v>CS-LY166</v>
          </cell>
        </row>
        <row r="798">
          <cell r="A798" t="str">
            <v>CS-LY166-K73-1-L</v>
          </cell>
          <cell r="B798" t="str">
            <v>CS-LY166</v>
          </cell>
        </row>
        <row r="799">
          <cell r="A799" t="str">
            <v>CS-LY166-K73-1-M</v>
          </cell>
          <cell r="B799" t="str">
            <v>CS-LY166</v>
          </cell>
        </row>
        <row r="800">
          <cell r="A800" t="str">
            <v>CS-LY166-K73-1-S</v>
          </cell>
          <cell r="B800" t="str">
            <v>CS-LY166</v>
          </cell>
        </row>
        <row r="801">
          <cell r="A801" t="str">
            <v>CS-LY166-K73-1-XL</v>
          </cell>
          <cell r="B801" t="str">
            <v>CS-LY166</v>
          </cell>
        </row>
        <row r="802">
          <cell r="A802" t="str">
            <v>CS-LY166-K73-1-XXL</v>
          </cell>
          <cell r="B802" t="str">
            <v>CS-LY166</v>
          </cell>
        </row>
        <row r="803">
          <cell r="A803" t="str">
            <v>CS-LY166-K73-2-L</v>
          </cell>
          <cell r="B803" t="str">
            <v>CS-LY166</v>
          </cell>
        </row>
        <row r="804">
          <cell r="A804" t="str">
            <v>CS-LY166-K73-2-M</v>
          </cell>
          <cell r="B804" t="str">
            <v>CS-LY166</v>
          </cell>
        </row>
        <row r="805">
          <cell r="A805" t="str">
            <v>CS-LY166-K73-2-S</v>
          </cell>
          <cell r="B805" t="str">
            <v>CS-LY166</v>
          </cell>
        </row>
        <row r="806">
          <cell r="A806" t="str">
            <v>CS-LY166-K73-2-XL</v>
          </cell>
          <cell r="B806" t="str">
            <v>CS-LY166</v>
          </cell>
        </row>
        <row r="807">
          <cell r="A807" t="str">
            <v>CS-LY166-K73-2-XXL</v>
          </cell>
          <cell r="B807" t="str">
            <v>CS-LY166</v>
          </cell>
        </row>
        <row r="808">
          <cell r="A808" t="str">
            <v>CS-LY167</v>
          </cell>
          <cell r="B808" t="str">
            <v>CS-LY167</v>
          </cell>
        </row>
        <row r="809">
          <cell r="A809" t="str">
            <v>CS-LY167-K0-L</v>
          </cell>
          <cell r="B809" t="str">
            <v>CS-LY167</v>
          </cell>
        </row>
        <row r="810">
          <cell r="A810" t="str">
            <v>CS-LY167-K0-M</v>
          </cell>
          <cell r="B810" t="str">
            <v>CS-LY167</v>
          </cell>
        </row>
        <row r="811">
          <cell r="A811" t="str">
            <v>CS-LY167-K0-S</v>
          </cell>
          <cell r="B811" t="str">
            <v>CS-LY167</v>
          </cell>
        </row>
        <row r="812">
          <cell r="A812" t="str">
            <v>CS-LY167-K0-XL</v>
          </cell>
          <cell r="B812" t="str">
            <v>CS-LY167</v>
          </cell>
        </row>
        <row r="813">
          <cell r="A813" t="str">
            <v>CS-LY167-K0-XXL</v>
          </cell>
          <cell r="B813" t="str">
            <v>CS-LY167</v>
          </cell>
        </row>
        <row r="814">
          <cell r="A814" t="str">
            <v>CS-LY167-N0-L</v>
          </cell>
          <cell r="B814" t="str">
            <v>CS-LY167</v>
          </cell>
        </row>
        <row r="815">
          <cell r="A815" t="str">
            <v>CS-LY167-N0-M</v>
          </cell>
          <cell r="B815" t="str">
            <v>CS-LY167</v>
          </cell>
        </row>
        <row r="816">
          <cell r="A816" t="str">
            <v>CS-LY167-N0-S</v>
          </cell>
          <cell r="B816" t="str">
            <v>CS-LY167</v>
          </cell>
        </row>
        <row r="817">
          <cell r="A817" t="str">
            <v>CS-LY167-N0-XL</v>
          </cell>
          <cell r="B817" t="str">
            <v>CS-LY167</v>
          </cell>
        </row>
        <row r="818">
          <cell r="A818" t="str">
            <v>CS-LY167-N0-XXL</v>
          </cell>
          <cell r="B818" t="str">
            <v>CS-LY167</v>
          </cell>
        </row>
        <row r="819">
          <cell r="A819" t="str">
            <v>CS-LY167-R0-L</v>
          </cell>
          <cell r="B819" t="str">
            <v>CS-LY167</v>
          </cell>
        </row>
        <row r="820">
          <cell r="A820" t="str">
            <v>CS-LY167-R0-M</v>
          </cell>
          <cell r="B820" t="str">
            <v>CS-LY167</v>
          </cell>
        </row>
        <row r="821">
          <cell r="A821" t="str">
            <v>CS-LY167-R0-S</v>
          </cell>
          <cell r="B821" t="str">
            <v>CS-LY167</v>
          </cell>
        </row>
        <row r="822">
          <cell r="A822" t="str">
            <v>CS-LY167-R0-XL</v>
          </cell>
          <cell r="B822" t="str">
            <v>CS-LY167</v>
          </cell>
        </row>
        <row r="823">
          <cell r="A823" t="str">
            <v>CS-LY167-R0-XXL</v>
          </cell>
          <cell r="B823" t="str">
            <v>CS-LY167</v>
          </cell>
        </row>
        <row r="824">
          <cell r="A824" t="str">
            <v>CS-LY167-W0-L</v>
          </cell>
          <cell r="B824" t="str">
            <v>CS-LY167</v>
          </cell>
        </row>
        <row r="825">
          <cell r="A825" t="str">
            <v>CS-LY167-W0-M</v>
          </cell>
          <cell r="B825" t="str">
            <v>CS-LY167</v>
          </cell>
        </row>
        <row r="826">
          <cell r="A826" t="str">
            <v>CS-LY167-W0-S</v>
          </cell>
          <cell r="B826" t="str">
            <v>CS-LY167</v>
          </cell>
        </row>
        <row r="827">
          <cell r="A827" t="str">
            <v>CS-LY167-W0-XL</v>
          </cell>
          <cell r="B827" t="str">
            <v>CS-LY167</v>
          </cell>
        </row>
        <row r="828">
          <cell r="A828" t="str">
            <v>CS-LY167-W0-XXL</v>
          </cell>
          <cell r="B828" t="str">
            <v>CS-LY167</v>
          </cell>
        </row>
        <row r="829">
          <cell r="A829" t="str">
            <v>CS-LY170</v>
          </cell>
          <cell r="B829" t="str">
            <v>CS-LY170</v>
          </cell>
        </row>
        <row r="830">
          <cell r="A830" t="str">
            <v>CS-LY170-G912-L</v>
          </cell>
          <cell r="B830" t="str">
            <v>CS-LY170</v>
          </cell>
        </row>
        <row r="831">
          <cell r="A831" t="str">
            <v>CS-LY170-G912-M</v>
          </cell>
          <cell r="B831" t="str">
            <v>CS-LY170</v>
          </cell>
        </row>
        <row r="832">
          <cell r="A832" t="str">
            <v>CS-LY170-G912-S</v>
          </cell>
          <cell r="B832" t="str">
            <v>CS-LY170</v>
          </cell>
        </row>
        <row r="833">
          <cell r="A833" t="str">
            <v>CS-LY170-G912-XL</v>
          </cell>
          <cell r="B833" t="str">
            <v>CS-LY170</v>
          </cell>
        </row>
        <row r="834">
          <cell r="A834" t="str">
            <v>CS-LY170-G912-XXL</v>
          </cell>
          <cell r="B834" t="str">
            <v>CS-LY170</v>
          </cell>
        </row>
        <row r="835">
          <cell r="A835" t="str">
            <v>CS-LY170-LB916-L</v>
          </cell>
          <cell r="B835" t="str">
            <v>CS-LY170</v>
          </cell>
        </row>
        <row r="836">
          <cell r="A836" t="str">
            <v>CS-LY170-LB916-M</v>
          </cell>
          <cell r="B836" t="str">
            <v>CS-LY170</v>
          </cell>
        </row>
        <row r="837">
          <cell r="A837" t="str">
            <v>CS-LY170-LB916-S</v>
          </cell>
          <cell r="B837" t="str">
            <v>CS-LY170</v>
          </cell>
        </row>
        <row r="838">
          <cell r="A838" t="str">
            <v>CS-LY170-LB916-XL</v>
          </cell>
          <cell r="B838" t="str">
            <v>CS-LY170</v>
          </cell>
        </row>
        <row r="839">
          <cell r="A839" t="str">
            <v>CS-LY170-LB916-XXL</v>
          </cell>
          <cell r="B839" t="str">
            <v>CS-LY170</v>
          </cell>
        </row>
        <row r="840">
          <cell r="A840" t="str">
            <v>CS-LY170-LG907-L</v>
          </cell>
          <cell r="B840" t="str">
            <v>CS-LY170</v>
          </cell>
        </row>
        <row r="841">
          <cell r="A841" t="str">
            <v>CS-LY170-LG907-M</v>
          </cell>
          <cell r="B841" t="str">
            <v>CS-LY170</v>
          </cell>
        </row>
        <row r="842">
          <cell r="A842" t="str">
            <v>CS-LY170-LG907-S</v>
          </cell>
          <cell r="B842" t="str">
            <v>CS-LY170</v>
          </cell>
        </row>
        <row r="843">
          <cell r="A843" t="str">
            <v>CS-LY170-LG907-XL</v>
          </cell>
          <cell r="B843" t="str">
            <v>CS-LY170</v>
          </cell>
        </row>
        <row r="844">
          <cell r="A844" t="str">
            <v>CS-LY170-LG907-XXL</v>
          </cell>
          <cell r="B844" t="str">
            <v>CS-LY170</v>
          </cell>
        </row>
        <row r="845">
          <cell r="A845" t="str">
            <v>CS-LY170-PI908-L</v>
          </cell>
          <cell r="B845" t="str">
            <v>CS-LY170</v>
          </cell>
        </row>
        <row r="846">
          <cell r="A846" t="str">
            <v>CS-LY170-PI908-M</v>
          </cell>
          <cell r="B846" t="str">
            <v>CS-LY170</v>
          </cell>
        </row>
        <row r="847">
          <cell r="A847" t="str">
            <v>CS-LY170-PI908-S</v>
          </cell>
          <cell r="B847" t="str">
            <v>CS-LY170</v>
          </cell>
        </row>
        <row r="848">
          <cell r="A848" t="str">
            <v>CS-LY170-PI908-XL</v>
          </cell>
          <cell r="B848" t="str">
            <v>CS-LY170</v>
          </cell>
        </row>
        <row r="849">
          <cell r="A849" t="str">
            <v>CS-LY170-PI908-XXL</v>
          </cell>
          <cell r="B849" t="str">
            <v>CS-LY170</v>
          </cell>
        </row>
        <row r="850">
          <cell r="A850" t="str">
            <v>CS-LY170-Sa911-L</v>
          </cell>
          <cell r="B850" t="str">
            <v>CS-LY170</v>
          </cell>
        </row>
        <row r="851">
          <cell r="A851" t="str">
            <v>CS-LY170-Sa911-M</v>
          </cell>
          <cell r="B851" t="str">
            <v>CS-LY170</v>
          </cell>
        </row>
        <row r="852">
          <cell r="A852" t="str">
            <v>CS-LY170-Sa911-S</v>
          </cell>
          <cell r="B852" t="str">
            <v>CS-LY170</v>
          </cell>
        </row>
        <row r="853">
          <cell r="A853" t="str">
            <v>CS-LY170-Sa911-XL</v>
          </cell>
          <cell r="B853" t="str">
            <v>CS-LY170</v>
          </cell>
        </row>
        <row r="854">
          <cell r="A854" t="str">
            <v>CS-LY170-Sa911-XXL</v>
          </cell>
          <cell r="B854" t="str">
            <v>CS-LY170</v>
          </cell>
        </row>
        <row r="855">
          <cell r="A855" t="str">
            <v>CS-LY170-W902-L</v>
          </cell>
          <cell r="B855" t="str">
            <v>CS-LY170</v>
          </cell>
        </row>
        <row r="856">
          <cell r="A856" t="str">
            <v>CS-LY170-W902-M</v>
          </cell>
          <cell r="B856" t="str">
            <v>CS-LY170</v>
          </cell>
        </row>
        <row r="857">
          <cell r="A857" t="str">
            <v>CS-LY170-W902-S</v>
          </cell>
          <cell r="B857" t="str">
            <v>CS-LY170</v>
          </cell>
        </row>
        <row r="858">
          <cell r="A858" t="str">
            <v>CS-LY170-W902-XL</v>
          </cell>
          <cell r="B858" t="str">
            <v>CS-LY170</v>
          </cell>
        </row>
        <row r="859">
          <cell r="A859" t="str">
            <v>CS-LY170-W902-XXL</v>
          </cell>
          <cell r="B859" t="str">
            <v>CS-LY170</v>
          </cell>
        </row>
        <row r="860">
          <cell r="A860" t="str">
            <v>CS-LY170-WR917-L</v>
          </cell>
          <cell r="B860" t="str">
            <v>CS-LY170</v>
          </cell>
        </row>
        <row r="861">
          <cell r="A861" t="str">
            <v>CS-LY170-WR917-M</v>
          </cell>
          <cell r="B861" t="str">
            <v>CS-LY170</v>
          </cell>
        </row>
        <row r="862">
          <cell r="A862" t="str">
            <v>CS-LY170-WR917-S</v>
          </cell>
          <cell r="B862" t="str">
            <v>CS-LY170</v>
          </cell>
        </row>
        <row r="863">
          <cell r="A863" t="str">
            <v>CS-LY170-WR917-XL</v>
          </cell>
          <cell r="B863" t="str">
            <v>CS-LY170</v>
          </cell>
        </row>
        <row r="864">
          <cell r="A864" t="str">
            <v>CS-LY170-WR917-XXL</v>
          </cell>
          <cell r="B864" t="str">
            <v>CS-LY170</v>
          </cell>
        </row>
        <row r="865">
          <cell r="A865" t="str">
            <v>CS-LY170-ZL918-L</v>
          </cell>
          <cell r="B865" t="str">
            <v>CS-LY170</v>
          </cell>
        </row>
        <row r="866">
          <cell r="A866" t="str">
            <v>CS-LY170-ZL918-M</v>
          </cell>
          <cell r="B866" t="str">
            <v>CS-LY170</v>
          </cell>
        </row>
        <row r="867">
          <cell r="A867" t="str">
            <v>CS-LY170-ZL918-S</v>
          </cell>
          <cell r="B867" t="str">
            <v>CS-LY170</v>
          </cell>
        </row>
        <row r="868">
          <cell r="A868" t="str">
            <v>CS-LY170-ZL918-XL</v>
          </cell>
          <cell r="B868" t="str">
            <v>CS-LY170</v>
          </cell>
        </row>
        <row r="869">
          <cell r="A869" t="str">
            <v>CS-LY170-ZL918-XXL</v>
          </cell>
          <cell r="B869" t="str">
            <v>CS-LY170</v>
          </cell>
        </row>
        <row r="870">
          <cell r="A870" t="str">
            <v>CS-LY171</v>
          </cell>
          <cell r="B870" t="str">
            <v>CS-LY171</v>
          </cell>
        </row>
        <row r="871">
          <cell r="A871" t="str">
            <v>CS-LY171-G912-L</v>
          </cell>
          <cell r="B871" t="str">
            <v>CS-LY171</v>
          </cell>
        </row>
        <row r="872">
          <cell r="A872" t="str">
            <v>CS-LY171-G912-M</v>
          </cell>
          <cell r="B872" t="str">
            <v>CS-LY171</v>
          </cell>
        </row>
        <row r="873">
          <cell r="A873" t="str">
            <v>CS-LY171-G912-S</v>
          </cell>
          <cell r="B873" t="str">
            <v>CS-LY171</v>
          </cell>
        </row>
        <row r="874">
          <cell r="A874" t="str">
            <v>CS-LY171-G912-XL</v>
          </cell>
          <cell r="B874" t="str">
            <v>CS-LY171</v>
          </cell>
        </row>
        <row r="875">
          <cell r="A875" t="str">
            <v>CS-LY171-G912-XXL</v>
          </cell>
          <cell r="B875" t="str">
            <v>CS-LY171</v>
          </cell>
        </row>
        <row r="876">
          <cell r="A876" t="str">
            <v>CS-LY171-LB916-L</v>
          </cell>
          <cell r="B876" t="str">
            <v>CS-LY171</v>
          </cell>
        </row>
        <row r="877">
          <cell r="A877" t="str">
            <v>CS-LY171-LB916-M</v>
          </cell>
          <cell r="B877" t="str">
            <v>CS-LY171</v>
          </cell>
        </row>
        <row r="878">
          <cell r="A878" t="str">
            <v>CS-LY171-LB916-S</v>
          </cell>
          <cell r="B878" t="str">
            <v>CS-LY171</v>
          </cell>
        </row>
        <row r="879">
          <cell r="A879" t="str">
            <v>CS-LY171-LB916-XL</v>
          </cell>
          <cell r="B879" t="str">
            <v>CS-LY171</v>
          </cell>
        </row>
        <row r="880">
          <cell r="A880" t="str">
            <v>CS-LY171-LB916-XXL</v>
          </cell>
          <cell r="B880" t="str">
            <v>CS-LY171</v>
          </cell>
        </row>
        <row r="881">
          <cell r="A881" t="str">
            <v>CS-LY171-LG907-L</v>
          </cell>
          <cell r="B881" t="str">
            <v>CS-LY171</v>
          </cell>
        </row>
        <row r="882">
          <cell r="A882" t="str">
            <v>CS-LY171-LG907-M</v>
          </cell>
          <cell r="B882" t="str">
            <v>CS-LY171</v>
          </cell>
        </row>
        <row r="883">
          <cell r="A883" t="str">
            <v>CS-LY171-LG907-S</v>
          </cell>
          <cell r="B883" t="str">
            <v>CS-LY171</v>
          </cell>
        </row>
        <row r="884">
          <cell r="A884" t="str">
            <v>CS-LY171-LG907-XL</v>
          </cell>
          <cell r="B884" t="str">
            <v>CS-LY171</v>
          </cell>
        </row>
        <row r="885">
          <cell r="A885" t="str">
            <v>CS-LY171-LG907-XXL</v>
          </cell>
          <cell r="B885" t="str">
            <v>CS-LY171</v>
          </cell>
        </row>
        <row r="886">
          <cell r="A886" t="str">
            <v>CS-LY171-PI908-L</v>
          </cell>
          <cell r="B886" t="str">
            <v>CS-LY171</v>
          </cell>
        </row>
        <row r="887">
          <cell r="A887" t="str">
            <v>CS-LY171-PI908-M</v>
          </cell>
          <cell r="B887" t="str">
            <v>CS-LY171</v>
          </cell>
        </row>
        <row r="888">
          <cell r="A888" t="str">
            <v>CS-LY171-PI908-S</v>
          </cell>
          <cell r="B888" t="str">
            <v>CS-LY171</v>
          </cell>
        </row>
        <row r="889">
          <cell r="A889" t="str">
            <v>CS-LY171-PI908-XL</v>
          </cell>
          <cell r="B889" t="str">
            <v>CS-LY171</v>
          </cell>
        </row>
        <row r="890">
          <cell r="A890" t="str">
            <v>CS-LY171-PI908-XXL</v>
          </cell>
          <cell r="B890" t="str">
            <v>CS-LY171</v>
          </cell>
        </row>
        <row r="891">
          <cell r="A891" t="str">
            <v>CS-LY171-Sa911-L</v>
          </cell>
          <cell r="B891" t="str">
            <v>CS-LY171</v>
          </cell>
        </row>
        <row r="892">
          <cell r="A892" t="str">
            <v>CS-LY171-Sa911-M</v>
          </cell>
          <cell r="B892" t="str">
            <v>CS-LY171</v>
          </cell>
        </row>
        <row r="893">
          <cell r="A893" t="str">
            <v>CS-LY171-Sa911-S</v>
          </cell>
          <cell r="B893" t="str">
            <v>CS-LY171</v>
          </cell>
        </row>
        <row r="894">
          <cell r="A894" t="str">
            <v>CS-LY171-Sa911-XL</v>
          </cell>
          <cell r="B894" t="str">
            <v>CS-LY171</v>
          </cell>
        </row>
        <row r="895">
          <cell r="A895" t="str">
            <v>CS-LY171-Sa911-XXL</v>
          </cell>
          <cell r="B895" t="str">
            <v>CS-LY171</v>
          </cell>
        </row>
        <row r="896">
          <cell r="A896" t="str">
            <v>CS-LY171-W902-L</v>
          </cell>
          <cell r="B896" t="str">
            <v>CS-LY171</v>
          </cell>
        </row>
        <row r="897">
          <cell r="A897" t="str">
            <v>CS-LY171-W902-M</v>
          </cell>
          <cell r="B897" t="str">
            <v>CS-LY171</v>
          </cell>
        </row>
        <row r="898">
          <cell r="A898" t="str">
            <v>CS-LY171-W902-S</v>
          </cell>
          <cell r="B898" t="str">
            <v>CS-LY171</v>
          </cell>
        </row>
        <row r="899">
          <cell r="A899" t="str">
            <v>CS-LY171-W902-XL</v>
          </cell>
          <cell r="B899" t="str">
            <v>CS-LY171</v>
          </cell>
        </row>
        <row r="900">
          <cell r="A900" t="str">
            <v>CS-LY171-W902-XXL</v>
          </cell>
          <cell r="B900" t="str">
            <v>CS-LY171</v>
          </cell>
        </row>
        <row r="901">
          <cell r="A901" t="str">
            <v>CS-LY171-WR917-L</v>
          </cell>
          <cell r="B901" t="str">
            <v>CS-LY171</v>
          </cell>
        </row>
        <row r="902">
          <cell r="A902" t="str">
            <v>CS-LY171-WR917-M</v>
          </cell>
          <cell r="B902" t="str">
            <v>CS-LY171</v>
          </cell>
        </row>
        <row r="903">
          <cell r="A903" t="str">
            <v>CS-LY171-WR917-S</v>
          </cell>
          <cell r="B903" t="str">
            <v>CS-LY171</v>
          </cell>
        </row>
        <row r="904">
          <cell r="A904" t="str">
            <v>CS-LY171-WR917-XL</v>
          </cell>
          <cell r="B904" t="str">
            <v>CS-LY171</v>
          </cell>
        </row>
        <row r="905">
          <cell r="A905" t="str">
            <v>CS-LY171-WR917-XXL</v>
          </cell>
          <cell r="B905" t="str">
            <v>CS-LY171</v>
          </cell>
        </row>
        <row r="906">
          <cell r="A906" t="str">
            <v>CS-LY171-ZL918-L</v>
          </cell>
          <cell r="B906" t="str">
            <v>CS-LY171</v>
          </cell>
        </row>
        <row r="907">
          <cell r="A907" t="str">
            <v>CS-LY171-ZL918-M</v>
          </cell>
          <cell r="B907" t="str">
            <v>CS-LY171</v>
          </cell>
        </row>
        <row r="908">
          <cell r="A908" t="str">
            <v>CS-LY171-ZL918-S</v>
          </cell>
          <cell r="B908" t="str">
            <v>CS-LY171</v>
          </cell>
        </row>
        <row r="909">
          <cell r="A909" t="str">
            <v>CS-LY171-ZL918-XL</v>
          </cell>
          <cell r="B909" t="str">
            <v>CS-LY171</v>
          </cell>
        </row>
        <row r="910">
          <cell r="A910" t="str">
            <v>CS-LY171-ZL918-XXL</v>
          </cell>
          <cell r="B910" t="str">
            <v>CS-LY171</v>
          </cell>
        </row>
        <row r="911">
          <cell r="A911" t="str">
            <v>CS-LY181</v>
          </cell>
          <cell r="B911" t="str">
            <v>CS-LY181</v>
          </cell>
        </row>
        <row r="912">
          <cell r="A912" t="str">
            <v>CS-LY181-G912-L</v>
          </cell>
          <cell r="B912" t="str">
            <v>CS-LY181</v>
          </cell>
        </row>
        <row r="913">
          <cell r="A913" t="str">
            <v>CS-LY181-G912-M</v>
          </cell>
          <cell r="B913" t="str">
            <v>CS-LY181</v>
          </cell>
        </row>
        <row r="914">
          <cell r="A914" t="str">
            <v>CS-LY181-G912-S</v>
          </cell>
          <cell r="B914" t="str">
            <v>CS-LY181</v>
          </cell>
        </row>
        <row r="915">
          <cell r="A915" t="str">
            <v>CS-LY181-G912-XL</v>
          </cell>
          <cell r="B915" t="str">
            <v>CS-LY181</v>
          </cell>
        </row>
        <row r="916">
          <cell r="A916" t="str">
            <v>CS-LY181-G912-XXL</v>
          </cell>
          <cell r="B916" t="str">
            <v>CS-LY181</v>
          </cell>
        </row>
        <row r="917">
          <cell r="A917" t="str">
            <v>CS-LY181-LB916-L</v>
          </cell>
          <cell r="B917" t="str">
            <v>CS-LY181</v>
          </cell>
        </row>
        <row r="918">
          <cell r="A918" t="str">
            <v>CS-LY181-LB916-M</v>
          </cell>
          <cell r="B918" t="str">
            <v>CS-LY181</v>
          </cell>
        </row>
        <row r="919">
          <cell r="A919" t="str">
            <v>CS-LY181-LB916-S</v>
          </cell>
          <cell r="B919" t="str">
            <v>CS-LY181</v>
          </cell>
        </row>
        <row r="920">
          <cell r="A920" t="str">
            <v>CS-LY181-LB916-XL</v>
          </cell>
          <cell r="B920" t="str">
            <v>CS-LY181</v>
          </cell>
        </row>
        <row r="921">
          <cell r="A921" t="str">
            <v>CS-LY181-LB916-XXL</v>
          </cell>
          <cell r="B921" t="str">
            <v>CS-LY181</v>
          </cell>
        </row>
        <row r="922">
          <cell r="A922" t="str">
            <v>CS-LY181-LG907-L</v>
          </cell>
          <cell r="B922" t="str">
            <v>CS-LY181</v>
          </cell>
        </row>
        <row r="923">
          <cell r="A923" t="str">
            <v>CS-LY181-LG907-M</v>
          </cell>
          <cell r="B923" t="str">
            <v>CS-LY181</v>
          </cell>
        </row>
        <row r="924">
          <cell r="A924" t="str">
            <v>CS-LY181-LG907-S</v>
          </cell>
          <cell r="B924" t="str">
            <v>CS-LY181</v>
          </cell>
        </row>
        <row r="925">
          <cell r="A925" t="str">
            <v>CS-LY181-LG907-XL</v>
          </cell>
          <cell r="B925" t="str">
            <v>CS-LY181</v>
          </cell>
        </row>
        <row r="926">
          <cell r="A926" t="str">
            <v>CS-LY181-LG907-XXL</v>
          </cell>
          <cell r="B926" t="str">
            <v>CS-LY181</v>
          </cell>
        </row>
        <row r="927">
          <cell r="A927" t="str">
            <v>CS-LY181-LG-M</v>
          </cell>
          <cell r="B927" t="str">
            <v>CS-LY181</v>
          </cell>
        </row>
        <row r="928">
          <cell r="A928" t="str">
            <v>CS-LY181-PI908-L</v>
          </cell>
          <cell r="B928" t="str">
            <v>CS-LY181</v>
          </cell>
        </row>
        <row r="929">
          <cell r="A929" t="str">
            <v>CS-LY181-PI908-M</v>
          </cell>
          <cell r="B929" t="str">
            <v>CS-LY181</v>
          </cell>
        </row>
        <row r="930">
          <cell r="A930" t="str">
            <v>CS-LY181-PI908-S</v>
          </cell>
          <cell r="B930" t="str">
            <v>CS-LY181</v>
          </cell>
        </row>
        <row r="931">
          <cell r="A931" t="str">
            <v>CS-LY181-PI908-XL</v>
          </cell>
          <cell r="B931" t="str">
            <v>CS-LY181</v>
          </cell>
        </row>
        <row r="932">
          <cell r="A932" t="str">
            <v>CS-LY181-PI908-XXL</v>
          </cell>
          <cell r="B932" t="str">
            <v>CS-LY181</v>
          </cell>
        </row>
        <row r="933">
          <cell r="A933" t="str">
            <v>CS-LY181-Sa911-L</v>
          </cell>
          <cell r="B933" t="str">
            <v>CS-LY181</v>
          </cell>
        </row>
        <row r="934">
          <cell r="A934" t="str">
            <v>CS-LY181-Sa911-M</v>
          </cell>
          <cell r="B934" t="str">
            <v>CS-LY181</v>
          </cell>
        </row>
        <row r="935">
          <cell r="A935" t="str">
            <v>CS-LY181-Sa911-S</v>
          </cell>
          <cell r="B935" t="str">
            <v>CS-LY181</v>
          </cell>
        </row>
        <row r="936">
          <cell r="A936" t="str">
            <v>CS-LY181-Sa911-XL</v>
          </cell>
          <cell r="B936" t="str">
            <v>CS-LY181</v>
          </cell>
        </row>
        <row r="937">
          <cell r="A937" t="str">
            <v>CS-LY181-Sa911-XXL</v>
          </cell>
          <cell r="B937" t="str">
            <v>CS-LY181</v>
          </cell>
        </row>
        <row r="938">
          <cell r="A938" t="str">
            <v>CS-LY181-W902-L</v>
          </cell>
          <cell r="B938" t="str">
            <v>CS-LY181</v>
          </cell>
        </row>
        <row r="939">
          <cell r="A939" t="str">
            <v>CS-LY181-W902-M</v>
          </cell>
          <cell r="B939" t="str">
            <v>CS-LY181</v>
          </cell>
        </row>
        <row r="940">
          <cell r="A940" t="str">
            <v>CS-LY181-W902-S</v>
          </cell>
          <cell r="B940" t="str">
            <v>CS-LY181</v>
          </cell>
        </row>
        <row r="941">
          <cell r="A941" t="str">
            <v>CS-LY181-W902-XL</v>
          </cell>
          <cell r="B941" t="str">
            <v>CS-LY181</v>
          </cell>
        </row>
        <row r="942">
          <cell r="A942" t="str">
            <v>CS-LY181-W902-XXL</v>
          </cell>
          <cell r="B942" t="str">
            <v>CS-LY181</v>
          </cell>
        </row>
        <row r="943">
          <cell r="A943" t="str">
            <v>CS-LY181-WR917-L</v>
          </cell>
          <cell r="B943" t="str">
            <v>CS-LY181</v>
          </cell>
        </row>
        <row r="944">
          <cell r="A944" t="str">
            <v>CS-LY181-WR917-M</v>
          </cell>
          <cell r="B944" t="str">
            <v>CS-LY181</v>
          </cell>
        </row>
        <row r="945">
          <cell r="A945" t="str">
            <v>CS-LY181-WR917-S</v>
          </cell>
          <cell r="B945" t="str">
            <v>CS-LY181</v>
          </cell>
        </row>
        <row r="946">
          <cell r="A946" t="str">
            <v>CS-LY181-WR917-XL</v>
          </cell>
          <cell r="B946" t="str">
            <v>CS-LY181</v>
          </cell>
        </row>
        <row r="947">
          <cell r="A947" t="str">
            <v>CS-LY181-WR917-XXL</v>
          </cell>
          <cell r="B947" t="str">
            <v>CS-LY181</v>
          </cell>
        </row>
        <row r="948">
          <cell r="A948" t="str">
            <v>CS-LY181-ZL918-L</v>
          </cell>
          <cell r="B948" t="str">
            <v>CS-LY181</v>
          </cell>
        </row>
        <row r="949">
          <cell r="A949" t="str">
            <v>CS-LY181-ZL918-M</v>
          </cell>
          <cell r="B949" t="str">
            <v>CS-LY181</v>
          </cell>
        </row>
        <row r="950">
          <cell r="A950" t="str">
            <v>CS-LY181-ZL918-S</v>
          </cell>
          <cell r="B950" t="str">
            <v>CS-LY181</v>
          </cell>
        </row>
        <row r="951">
          <cell r="A951" t="str">
            <v>CS-LY181-ZL918-XL</v>
          </cell>
          <cell r="B951" t="str">
            <v>CS-LY181</v>
          </cell>
        </row>
        <row r="952">
          <cell r="A952" t="str">
            <v>CS-LY181-ZL918-XXL</v>
          </cell>
          <cell r="B952" t="str">
            <v>CS-LY181</v>
          </cell>
        </row>
        <row r="953">
          <cell r="A953" t="str">
            <v>CS-SB002-BL-M</v>
          </cell>
          <cell r="B953" t="str">
            <v>CS-SB002</v>
          </cell>
        </row>
        <row r="954">
          <cell r="A954" t="str">
            <v>CS-SB002-BLNGN-L</v>
          </cell>
          <cell r="B954" t="str">
            <v>CS-SB002</v>
          </cell>
        </row>
        <row r="955">
          <cell r="A955" t="str">
            <v>CS-SB002-BLNGN-M</v>
          </cell>
          <cell r="B955" t="str">
            <v>CS-SB002</v>
          </cell>
        </row>
        <row r="956">
          <cell r="A956" t="str">
            <v>CS-SB002-BLNGN-S</v>
          </cell>
          <cell r="B956" t="str">
            <v>CS-SB002</v>
          </cell>
        </row>
        <row r="957">
          <cell r="A957" t="str">
            <v>CS-SB002-BLNGN-XL</v>
          </cell>
          <cell r="B957" t="str">
            <v>CS-SB002</v>
          </cell>
        </row>
        <row r="958">
          <cell r="A958" t="str">
            <v>CS-SB002-BL-S</v>
          </cell>
          <cell r="B958" t="str">
            <v>CS-SB002</v>
          </cell>
        </row>
        <row r="959">
          <cell r="A959" t="str">
            <v>CS-SB002-BL-XXL</v>
          </cell>
          <cell r="B959" t="str">
            <v>CS-SB002</v>
          </cell>
        </row>
        <row r="960">
          <cell r="A960" t="str">
            <v>CS-SB002-CF-L</v>
          </cell>
          <cell r="B960" t="str">
            <v>CS-SB002</v>
          </cell>
        </row>
        <row r="961">
          <cell r="A961" t="str">
            <v>CS-SB002-CF-S</v>
          </cell>
          <cell r="B961" t="str">
            <v>CS-SB002</v>
          </cell>
        </row>
        <row r="962">
          <cell r="A962" t="str">
            <v>CS-SB002-CF-XL</v>
          </cell>
          <cell r="B962" t="str">
            <v>CS-SB002</v>
          </cell>
        </row>
        <row r="963">
          <cell r="A963" t="str">
            <v>CS-SB002-LB-L</v>
          </cell>
          <cell r="B963" t="str">
            <v>CS-SB002</v>
          </cell>
        </row>
        <row r="964">
          <cell r="A964" t="str">
            <v>CS-SB002-LB-M</v>
          </cell>
          <cell r="B964" t="str">
            <v>CS-SB002</v>
          </cell>
        </row>
        <row r="965">
          <cell r="A965" t="str">
            <v>CS-SB002-LB-S</v>
          </cell>
          <cell r="B965" t="str">
            <v>CS-SB002</v>
          </cell>
        </row>
        <row r="966">
          <cell r="A966" t="str">
            <v>CS-SB002-RD-2XL</v>
          </cell>
          <cell r="B966" t="str">
            <v>CS-SB002</v>
          </cell>
        </row>
        <row r="967">
          <cell r="A967" t="str">
            <v>CS-SB002-RD-L</v>
          </cell>
          <cell r="B967" t="str">
            <v>CS-SB002</v>
          </cell>
        </row>
        <row r="968">
          <cell r="A968" t="str">
            <v>CS-SB002-RD-M</v>
          </cell>
          <cell r="B968" t="str">
            <v>CS-SB002</v>
          </cell>
        </row>
        <row r="969">
          <cell r="A969" t="str">
            <v>CS-SB002-RNBL-L</v>
          </cell>
          <cell r="B969" t="str">
            <v>CS-SB002</v>
          </cell>
        </row>
        <row r="970">
          <cell r="A970" t="str">
            <v>CS-SB002-RNBL-S</v>
          </cell>
          <cell r="B970" t="str">
            <v>CS-SB002</v>
          </cell>
        </row>
        <row r="971">
          <cell r="A971" t="str">
            <v>CS-SB002-RNBL-XL</v>
          </cell>
          <cell r="B971" t="str">
            <v>CS-SB002</v>
          </cell>
        </row>
        <row r="972">
          <cell r="A972" t="str">
            <v>CS-SB003-B0-L</v>
          </cell>
          <cell r="B972" t="str">
            <v>CS-SB003</v>
          </cell>
        </row>
        <row r="973">
          <cell r="A973" t="str">
            <v>CS-SB003-B0-M</v>
          </cell>
          <cell r="B973" t="str">
            <v>CS-SB003</v>
          </cell>
        </row>
        <row r="974">
          <cell r="A974" t="str">
            <v>CS-SB003-B0-S</v>
          </cell>
          <cell r="B974" t="str">
            <v>CS-SB003</v>
          </cell>
        </row>
        <row r="975">
          <cell r="A975" t="str">
            <v>CS-SB003-B0-XL</v>
          </cell>
          <cell r="B975" t="str">
            <v>CS-SB003</v>
          </cell>
        </row>
        <row r="976">
          <cell r="A976" t="str">
            <v>CS-SB003-B0-XXL</v>
          </cell>
          <cell r="B976" t="str">
            <v>CS-SB003</v>
          </cell>
        </row>
        <row r="977">
          <cell r="A977" t="str">
            <v>CS-SB003-BK-L</v>
          </cell>
          <cell r="B977" t="str">
            <v>CS-SB003</v>
          </cell>
        </row>
        <row r="978">
          <cell r="A978" t="str">
            <v>CS-SB003-BK-M</v>
          </cell>
          <cell r="B978" t="str">
            <v>CS-SB003</v>
          </cell>
        </row>
        <row r="979">
          <cell r="A979" t="str">
            <v>CS-SB003-BK-S</v>
          </cell>
          <cell r="B979" t="str">
            <v>CS-SB003</v>
          </cell>
        </row>
        <row r="980">
          <cell r="A980" t="str">
            <v>CS-SB003-BK-XL</v>
          </cell>
          <cell r="B980" t="str">
            <v>CS-SB003</v>
          </cell>
        </row>
        <row r="981">
          <cell r="A981" t="str">
            <v>CS-SB003-BK-XXL</v>
          </cell>
          <cell r="B981" t="str">
            <v>CS-SB003</v>
          </cell>
        </row>
        <row r="982">
          <cell r="A982" t="str">
            <v>CS-SB003-LB-L</v>
          </cell>
          <cell r="B982" t="str">
            <v>CS-SB003</v>
          </cell>
        </row>
        <row r="983">
          <cell r="A983" t="str">
            <v>CS-SB003-LB-M</v>
          </cell>
          <cell r="B983" t="str">
            <v>CS-SB003</v>
          </cell>
        </row>
        <row r="984">
          <cell r="A984" t="str">
            <v>CS-SB003-LB-S</v>
          </cell>
          <cell r="B984" t="str">
            <v>CS-SB003</v>
          </cell>
        </row>
        <row r="985">
          <cell r="A985" t="str">
            <v>CS-SB003-LB-XL</v>
          </cell>
          <cell r="B985" t="str">
            <v>CS-SB003</v>
          </cell>
        </row>
        <row r="986">
          <cell r="A986" t="str">
            <v>CS-SB003-LB-XXL</v>
          </cell>
          <cell r="B986" t="str">
            <v>CS-SB003</v>
          </cell>
        </row>
        <row r="987">
          <cell r="A987" t="str">
            <v>CS-SB003-NB-L</v>
          </cell>
          <cell r="B987" t="str">
            <v>CS-SB003</v>
          </cell>
        </row>
        <row r="988">
          <cell r="A988" t="str">
            <v>CS-SB003-NB-M</v>
          </cell>
          <cell r="B988" t="str">
            <v>CS-SB003</v>
          </cell>
        </row>
        <row r="989">
          <cell r="A989" t="str">
            <v>CS-SB003-NB-S</v>
          </cell>
          <cell r="B989" t="str">
            <v>CS-SB003</v>
          </cell>
        </row>
        <row r="990">
          <cell r="A990" t="str">
            <v>CS-SB003-NB-XL</v>
          </cell>
          <cell r="B990" t="str">
            <v>CS-SB003</v>
          </cell>
        </row>
        <row r="991">
          <cell r="A991" t="str">
            <v>CS-SB003-NB-XXL</v>
          </cell>
          <cell r="B991" t="str">
            <v>CS-SB003</v>
          </cell>
        </row>
        <row r="992">
          <cell r="A992" t="str">
            <v>CS-SB005-BK-XL</v>
          </cell>
          <cell r="B992" t="str">
            <v>CS-SB005</v>
          </cell>
        </row>
        <row r="993">
          <cell r="A993" t="str">
            <v>CS-SB005-BL1-2XL</v>
          </cell>
          <cell r="B993" t="str">
            <v>CS-SB005</v>
          </cell>
        </row>
        <row r="994">
          <cell r="A994" t="str">
            <v>CS-SB005-BL1-L</v>
          </cell>
          <cell r="B994" t="str">
            <v>CS-SB005</v>
          </cell>
        </row>
        <row r="995">
          <cell r="A995" t="str">
            <v>CS-SB005-BL1-S</v>
          </cell>
          <cell r="B995" t="str">
            <v>CS-SB005</v>
          </cell>
        </row>
        <row r="996">
          <cell r="A996" t="str">
            <v>CS-SB005-BL1-XL</v>
          </cell>
          <cell r="B996" t="str">
            <v>CS-SB005</v>
          </cell>
        </row>
        <row r="997">
          <cell r="A997" t="str">
            <v>CS-SB005-BL2-L</v>
          </cell>
          <cell r="B997" t="str">
            <v>CS-SB005</v>
          </cell>
        </row>
        <row r="998">
          <cell r="A998" t="str">
            <v>CS-SB005-BL2-M</v>
          </cell>
          <cell r="B998" t="str">
            <v>CS-SB005</v>
          </cell>
        </row>
        <row r="999">
          <cell r="A999" t="str">
            <v>CS-SB005-GN-2XL</v>
          </cell>
          <cell r="B999" t="str">
            <v>CS-SB005</v>
          </cell>
        </row>
        <row r="1000">
          <cell r="A1000" t="str">
            <v>CS-SB005-GN-L</v>
          </cell>
          <cell r="B1000" t="str">
            <v>CS-SB005</v>
          </cell>
        </row>
        <row r="1001">
          <cell r="A1001" t="str">
            <v>CS-SB005-GN-M</v>
          </cell>
          <cell r="B1001" t="str">
            <v>CS-SB005</v>
          </cell>
        </row>
        <row r="1002">
          <cell r="A1002" t="str">
            <v>CS-SB005-GN-XL</v>
          </cell>
          <cell r="B1002" t="str">
            <v>CS-SB005</v>
          </cell>
        </row>
        <row r="1003">
          <cell r="A1003" t="str">
            <v>CS-SB005-RD-XL</v>
          </cell>
          <cell r="B1003" t="str">
            <v>CS-SB005</v>
          </cell>
        </row>
        <row r="1004">
          <cell r="A1004" t="str">
            <v>CS-SB005-YL-L</v>
          </cell>
          <cell r="B1004" t="str">
            <v>CS-SB005</v>
          </cell>
        </row>
        <row r="1005">
          <cell r="A1005" t="str">
            <v>CS-SB005-YL-M</v>
          </cell>
          <cell r="B1005" t="str">
            <v>CS-SB005</v>
          </cell>
        </row>
        <row r="1006">
          <cell r="A1006" t="str">
            <v>CS-SB005-YL-XL</v>
          </cell>
          <cell r="B1006" t="str">
            <v>CS-SB005</v>
          </cell>
        </row>
        <row r="1007">
          <cell r="A1007" t="str">
            <v>CS-SB006-BK-2XL</v>
          </cell>
          <cell r="B1007" t="str">
            <v>CS-SB006</v>
          </cell>
        </row>
        <row r="1008">
          <cell r="A1008" t="str">
            <v>CS-SB006-BK-L</v>
          </cell>
          <cell r="B1008" t="str">
            <v>CS-SB006</v>
          </cell>
        </row>
        <row r="1009">
          <cell r="A1009" t="str">
            <v>CS-SB006-BL2-L</v>
          </cell>
          <cell r="B1009" t="str">
            <v>CS-SB006</v>
          </cell>
        </row>
        <row r="1010">
          <cell r="A1010" t="str">
            <v>CS-SB006-BL2-XL</v>
          </cell>
          <cell r="B1010" t="str">
            <v>CS-SB006</v>
          </cell>
        </row>
        <row r="1011">
          <cell r="A1011" t="str">
            <v>CS-SB006-CF-L</v>
          </cell>
          <cell r="B1011" t="str">
            <v>CS-SB006</v>
          </cell>
        </row>
        <row r="1012">
          <cell r="A1012" t="str">
            <v>CS-SB006-GN-XL</v>
          </cell>
          <cell r="B1012" t="str">
            <v>CS-SB006</v>
          </cell>
        </row>
        <row r="1013">
          <cell r="A1013" t="str">
            <v>CS-SB006-RD2-L</v>
          </cell>
          <cell r="B1013" t="str">
            <v>CS-SB006</v>
          </cell>
        </row>
        <row r="1014">
          <cell r="A1014" t="str">
            <v>CS-SB007-BL-XXL</v>
          </cell>
          <cell r="B1014" t="str">
            <v>CS-SB007</v>
          </cell>
        </row>
        <row r="1015">
          <cell r="A1015" t="str">
            <v>CS-SB007-GR-L</v>
          </cell>
          <cell r="B1015" t="str">
            <v>CS-SB007</v>
          </cell>
        </row>
        <row r="1016">
          <cell r="A1016" t="str">
            <v>CS-SB007-GR-XL</v>
          </cell>
          <cell r="B1016" t="str">
            <v>CS-SB007</v>
          </cell>
        </row>
        <row r="1017">
          <cell r="A1017" t="str">
            <v>CS-SB007-GR-XXL</v>
          </cell>
          <cell r="B1017" t="str">
            <v>CS-SB007</v>
          </cell>
        </row>
        <row r="1018">
          <cell r="A1018" t="str">
            <v>CS-SB007-LB-M</v>
          </cell>
          <cell r="B1018" t="str">
            <v>CS-SB007</v>
          </cell>
        </row>
        <row r="1019">
          <cell r="A1019" t="str">
            <v>CS-SB007-LG-M</v>
          </cell>
          <cell r="B1019" t="str">
            <v>CS-SB007</v>
          </cell>
        </row>
        <row r="1020">
          <cell r="A1020" t="str">
            <v>CS-SB007-LG-S</v>
          </cell>
          <cell r="B1020" t="str">
            <v>CS-SB007</v>
          </cell>
        </row>
        <row r="1021">
          <cell r="A1021" t="str">
            <v>CS-SB007-LP-S</v>
          </cell>
          <cell r="B1021" t="str">
            <v>CS-SB007</v>
          </cell>
        </row>
        <row r="1022">
          <cell r="A1022" t="str">
            <v>CS-SB007-LP-XL</v>
          </cell>
          <cell r="B1022" t="str">
            <v>CS-SB007</v>
          </cell>
        </row>
        <row r="1023">
          <cell r="A1023" t="str">
            <v>CS-SB007-LP-XXL</v>
          </cell>
          <cell r="B1023" t="str">
            <v>CS-SB007</v>
          </cell>
        </row>
        <row r="1024">
          <cell r="A1024" t="str">
            <v>CS-SB007-PP-L</v>
          </cell>
          <cell r="B1024" t="str">
            <v>CS-SB007</v>
          </cell>
        </row>
        <row r="1025">
          <cell r="A1025" t="str">
            <v>CS-SB007-PP-M</v>
          </cell>
          <cell r="B1025" t="str">
            <v>CS-SB007</v>
          </cell>
        </row>
        <row r="1026">
          <cell r="A1026" t="str">
            <v>CS-SB007-PP-XL</v>
          </cell>
          <cell r="B1026" t="str">
            <v>CS-SB007</v>
          </cell>
        </row>
        <row r="1027">
          <cell r="A1027" t="str">
            <v>CS-SB007-PP-XXL</v>
          </cell>
          <cell r="B1027" t="str">
            <v>CS-SB007</v>
          </cell>
        </row>
        <row r="1028">
          <cell r="A1028" t="str">
            <v>CS-SB009-BK-L</v>
          </cell>
          <cell r="B1028" t="str">
            <v>CS-SB009</v>
          </cell>
        </row>
        <row r="1029">
          <cell r="A1029" t="str">
            <v>CS-SB009-BK-XL</v>
          </cell>
          <cell r="B1029" t="str">
            <v>CS-SB009</v>
          </cell>
        </row>
        <row r="1030">
          <cell r="A1030" t="str">
            <v>CS-SB009-BK-XXL</v>
          </cell>
          <cell r="B1030" t="str">
            <v>CS-SB009</v>
          </cell>
        </row>
        <row r="1031">
          <cell r="A1031" t="str">
            <v>CS-SB009-BL-L</v>
          </cell>
          <cell r="B1031" t="str">
            <v>CS-SB009</v>
          </cell>
        </row>
        <row r="1032">
          <cell r="A1032" t="str">
            <v>CS-SB009-BL-XL</v>
          </cell>
          <cell r="B1032" t="str">
            <v>CS-SB009</v>
          </cell>
        </row>
        <row r="1033">
          <cell r="A1033" t="str">
            <v>CS-SB009-BL-XXL</v>
          </cell>
          <cell r="B1033" t="str">
            <v>CS-SB009</v>
          </cell>
        </row>
        <row r="1034">
          <cell r="A1034" t="str">
            <v>CS-SB009-CF-L</v>
          </cell>
          <cell r="B1034" t="str">
            <v>CS-SB009</v>
          </cell>
        </row>
        <row r="1035">
          <cell r="A1035" t="str">
            <v>CS-SB009-CF-M</v>
          </cell>
          <cell r="B1035" t="str">
            <v>CS-SB009</v>
          </cell>
        </row>
        <row r="1036">
          <cell r="A1036" t="str">
            <v>CS-SB009-CF-XL</v>
          </cell>
          <cell r="B1036" t="str">
            <v>CS-SB009</v>
          </cell>
        </row>
        <row r="1037">
          <cell r="A1037" t="str">
            <v>CS-SB009-CF-XXL</v>
          </cell>
          <cell r="B1037" t="str">
            <v>CS-SB009</v>
          </cell>
        </row>
        <row r="1038">
          <cell r="A1038" t="str">
            <v>CS-SB009-GN-L</v>
          </cell>
          <cell r="B1038" t="str">
            <v>CS-SB009</v>
          </cell>
        </row>
        <row r="1039">
          <cell r="A1039" t="str">
            <v>CS-SB009-GN-XL</v>
          </cell>
          <cell r="B1039" t="str">
            <v>CS-SB009</v>
          </cell>
        </row>
        <row r="1040">
          <cell r="A1040" t="str">
            <v>CS-SB009-GN-XXL</v>
          </cell>
          <cell r="B1040" t="str">
            <v>CS-SB009</v>
          </cell>
        </row>
        <row r="1041">
          <cell r="A1041" t="str">
            <v>CS-SB009-LB1-L</v>
          </cell>
          <cell r="B1041" t="str">
            <v>CS-SB009</v>
          </cell>
        </row>
        <row r="1042">
          <cell r="A1042" t="str">
            <v>CS-SB009-LB1-M</v>
          </cell>
          <cell r="B1042" t="str">
            <v>CS-SB009</v>
          </cell>
        </row>
        <row r="1043">
          <cell r="A1043" t="str">
            <v>CS-SB009-LB1-XL</v>
          </cell>
          <cell r="B1043" t="str">
            <v>CS-SB009</v>
          </cell>
        </row>
        <row r="1044">
          <cell r="A1044" t="str">
            <v>CS-SB009-LB1-XXL</v>
          </cell>
          <cell r="B1044" t="str">
            <v>CS-SB009</v>
          </cell>
        </row>
        <row r="1045">
          <cell r="A1045" t="str">
            <v>CS-SB009-LB-L</v>
          </cell>
          <cell r="B1045" t="str">
            <v>CS-SB009</v>
          </cell>
        </row>
        <row r="1046">
          <cell r="A1046" t="str">
            <v>CS-SB009-LB-M</v>
          </cell>
          <cell r="B1046" t="str">
            <v>CS-SB009</v>
          </cell>
        </row>
        <row r="1047">
          <cell r="A1047" t="str">
            <v>CS-SB009-LB-XL</v>
          </cell>
          <cell r="B1047" t="str">
            <v>CS-SB009</v>
          </cell>
        </row>
        <row r="1048">
          <cell r="A1048" t="str">
            <v>CS-SB009-LB-XXL</v>
          </cell>
          <cell r="B1048" t="str">
            <v>CS-SB009</v>
          </cell>
        </row>
        <row r="1049">
          <cell r="A1049" t="str">
            <v>CS-SB009-RD-L</v>
          </cell>
          <cell r="B1049" t="str">
            <v>CS-SB009</v>
          </cell>
        </row>
        <row r="1050">
          <cell r="A1050" t="str">
            <v>CS-SB009-RD-M</v>
          </cell>
          <cell r="B1050" t="str">
            <v>CS-SB009</v>
          </cell>
        </row>
        <row r="1051">
          <cell r="A1051" t="str">
            <v>CS-SB009-RDNY-L</v>
          </cell>
          <cell r="B1051" t="str">
            <v>CS-SB009</v>
          </cell>
        </row>
        <row r="1052">
          <cell r="A1052" t="str">
            <v>CS-SB009-RDNY-XL</v>
          </cell>
          <cell r="B1052" t="str">
            <v>CS-SB009</v>
          </cell>
        </row>
        <row r="1053">
          <cell r="A1053" t="str">
            <v>CS-SB009-RDNY-XXL</v>
          </cell>
          <cell r="B1053" t="str">
            <v>CS-SB009</v>
          </cell>
        </row>
        <row r="1054">
          <cell r="A1054" t="str">
            <v>CS-SB009-RD-XL</v>
          </cell>
          <cell r="B1054" t="str">
            <v>CS-SB009</v>
          </cell>
        </row>
        <row r="1055">
          <cell r="A1055" t="str">
            <v>CS-SB009-RD-XXL</v>
          </cell>
          <cell r="B1055" t="str">
            <v>CS-SB009</v>
          </cell>
        </row>
        <row r="1056">
          <cell r="A1056" t="str">
            <v>CS-SB009-YL-L</v>
          </cell>
          <cell r="B1056" t="str">
            <v>CS-SB009</v>
          </cell>
        </row>
        <row r="1057">
          <cell r="A1057" t="str">
            <v>CS-SB009-YL-M</v>
          </cell>
          <cell r="B1057" t="str">
            <v>CS-SB009</v>
          </cell>
        </row>
        <row r="1058">
          <cell r="A1058" t="str">
            <v>CS-SB009-YL-S</v>
          </cell>
          <cell r="B1058" t="str">
            <v>CS-SB009</v>
          </cell>
        </row>
        <row r="1059">
          <cell r="A1059" t="str">
            <v>CS-SB009-YL-XL</v>
          </cell>
          <cell r="B1059" t="str">
            <v>CS-SB009</v>
          </cell>
        </row>
        <row r="1060">
          <cell r="A1060" t="str">
            <v>CS-SB009-YL-XXL</v>
          </cell>
          <cell r="B1060" t="str">
            <v>CS-SB009</v>
          </cell>
        </row>
        <row r="1061">
          <cell r="A1061" t="str">
            <v>CS-SB010-WT-1</v>
          </cell>
          <cell r="B1061" t="str">
            <v>CS-SB010</v>
          </cell>
        </row>
        <row r="1062">
          <cell r="A1062" t="str">
            <v>CS-SB010-WT-2</v>
          </cell>
          <cell r="B1062" t="str">
            <v>CS-SB010</v>
          </cell>
        </row>
        <row r="1063">
          <cell r="A1063" t="str">
            <v>CS-SB010-WT-3</v>
          </cell>
          <cell r="B1063" t="str">
            <v>CS-SB010</v>
          </cell>
        </row>
        <row r="1064">
          <cell r="A1064" t="str">
            <v>CS-SB010-WT-4</v>
          </cell>
          <cell r="B1064" t="str">
            <v>CS-SB010</v>
          </cell>
        </row>
        <row r="1065">
          <cell r="A1065" t="str">
            <v>CS-SB010-WT-5</v>
          </cell>
          <cell r="B1065" t="str">
            <v>CS-SB010</v>
          </cell>
        </row>
        <row r="1066">
          <cell r="A1066" t="str">
            <v>CS-SB010-WT-6</v>
          </cell>
          <cell r="B1066" t="str">
            <v>CS-SB010</v>
          </cell>
        </row>
        <row r="1067">
          <cell r="A1067" t="str">
            <v>CS-SB010-WT-7</v>
          </cell>
          <cell r="B1067" t="str">
            <v>CS-SB010</v>
          </cell>
        </row>
        <row r="1068">
          <cell r="A1068" t="str">
            <v>CS-SB010-WT-8</v>
          </cell>
          <cell r="B1068" t="str">
            <v>CS-SB010</v>
          </cell>
        </row>
        <row r="1069">
          <cell r="A1069" t="str">
            <v>CS-SB010-WT-9</v>
          </cell>
          <cell r="B1069" t="str">
            <v>CS-SB010</v>
          </cell>
        </row>
        <row r="1070">
          <cell r="A1070" t="str">
            <v>CS-SB016-B0-L</v>
          </cell>
          <cell r="B1070" t="str">
            <v>CS-SB016</v>
          </cell>
        </row>
        <row r="1071">
          <cell r="A1071" t="str">
            <v>CS-SB016-B0-M</v>
          </cell>
          <cell r="B1071" t="str">
            <v>CS-SB016</v>
          </cell>
        </row>
        <row r="1072">
          <cell r="A1072" t="str">
            <v>CS-SB016-B0-S</v>
          </cell>
          <cell r="B1072" t="str">
            <v>CS-SB016</v>
          </cell>
        </row>
        <row r="1073">
          <cell r="A1073" t="str">
            <v>CS-SB016-B0-XL</v>
          </cell>
          <cell r="B1073" t="str">
            <v>CS-SB016</v>
          </cell>
        </row>
        <row r="1074">
          <cell r="A1074" t="str">
            <v>CS-SB016-B0-XXL</v>
          </cell>
          <cell r="B1074" t="str">
            <v>CS-SB016</v>
          </cell>
        </row>
        <row r="1075">
          <cell r="A1075" t="str">
            <v>CS-SB016-BK-L</v>
          </cell>
          <cell r="B1075" t="str">
            <v>CS-SB016</v>
          </cell>
        </row>
        <row r="1076">
          <cell r="A1076" t="str">
            <v>CS-SB016-BK-M</v>
          </cell>
          <cell r="B1076" t="str">
            <v>CS-SB016</v>
          </cell>
        </row>
        <row r="1077">
          <cell r="A1077" t="str">
            <v>CS-SB016-BK-S</v>
          </cell>
          <cell r="B1077" t="str">
            <v>CS-SB016</v>
          </cell>
        </row>
        <row r="1078">
          <cell r="A1078" t="str">
            <v>CS-SB016-BK-XL</v>
          </cell>
          <cell r="B1078" t="str">
            <v>CS-SB016</v>
          </cell>
        </row>
        <row r="1079">
          <cell r="A1079" t="str">
            <v>CS-SB016-BK-XXL</v>
          </cell>
          <cell r="B1079" t="str">
            <v>CS-SB016</v>
          </cell>
        </row>
        <row r="1080">
          <cell r="A1080" t="str">
            <v>CS-SB016-LB-L</v>
          </cell>
          <cell r="B1080" t="str">
            <v>CS-SB016</v>
          </cell>
        </row>
        <row r="1081">
          <cell r="A1081" t="str">
            <v>CS-SB016-LB-M</v>
          </cell>
          <cell r="B1081" t="str">
            <v>CS-SB016</v>
          </cell>
        </row>
        <row r="1082">
          <cell r="A1082" t="str">
            <v>CS-SB016-LB-S</v>
          </cell>
          <cell r="B1082" t="str">
            <v>CS-SB016</v>
          </cell>
        </row>
        <row r="1083">
          <cell r="A1083" t="str">
            <v>CS-SB016-LB-XL</v>
          </cell>
          <cell r="B1083" t="str">
            <v>CS-SB016</v>
          </cell>
        </row>
        <row r="1084">
          <cell r="A1084" t="str">
            <v>CS-SB016-LB-XXL</v>
          </cell>
          <cell r="B1084" t="str">
            <v>CS-SB016</v>
          </cell>
        </row>
        <row r="1085">
          <cell r="A1085" t="str">
            <v>CS-SB016-NB-L</v>
          </cell>
          <cell r="B1085" t="str">
            <v>CS-SB016</v>
          </cell>
        </row>
        <row r="1086">
          <cell r="A1086" t="str">
            <v>CS-SB016-NB-M</v>
          </cell>
          <cell r="B1086" t="str">
            <v>CS-SB016</v>
          </cell>
        </row>
        <row r="1087">
          <cell r="A1087" t="str">
            <v>CS-SB016-NB-S</v>
          </cell>
          <cell r="B1087" t="str">
            <v>CS-SB016</v>
          </cell>
        </row>
        <row r="1088">
          <cell r="A1088" t="str">
            <v>CS-SB016-NB-XL</v>
          </cell>
          <cell r="B1088" t="str">
            <v>CS-SB016</v>
          </cell>
        </row>
        <row r="1089">
          <cell r="A1089" t="str">
            <v>CS-SB016-NB-XXL</v>
          </cell>
          <cell r="B1089" t="str">
            <v>CS-SB016</v>
          </cell>
        </row>
        <row r="1090">
          <cell r="A1090" t="str">
            <v>CS-SB030-BK-L</v>
          </cell>
          <cell r="B1090" t="str">
            <v>CS-SB030</v>
          </cell>
        </row>
        <row r="1091">
          <cell r="A1091" t="str">
            <v>CS-SB030-BK-M</v>
          </cell>
          <cell r="B1091" t="str">
            <v>CS-SB030</v>
          </cell>
        </row>
        <row r="1092">
          <cell r="A1092" t="str">
            <v>CS-SB030-BK-S</v>
          </cell>
          <cell r="B1092" t="str">
            <v>CS-SB030</v>
          </cell>
        </row>
        <row r="1093">
          <cell r="A1093" t="str">
            <v>CS-SB030-BK-XL</v>
          </cell>
          <cell r="B1093" t="str">
            <v>CS-SB030</v>
          </cell>
        </row>
        <row r="1094">
          <cell r="A1094" t="str">
            <v>CS-SB030-BK-XXL</v>
          </cell>
          <cell r="B1094" t="str">
            <v>CS-SB030</v>
          </cell>
        </row>
        <row r="1095">
          <cell r="A1095" t="str">
            <v>CS-SB030-BL-L</v>
          </cell>
          <cell r="B1095" t="str">
            <v>CS-SB030</v>
          </cell>
        </row>
        <row r="1096">
          <cell r="A1096" t="str">
            <v>CS-SB030-BL-M</v>
          </cell>
          <cell r="B1096" t="str">
            <v>CS-SB030</v>
          </cell>
        </row>
        <row r="1097">
          <cell r="A1097" t="str">
            <v>CS-SB030-BL-S</v>
          </cell>
          <cell r="B1097" t="str">
            <v>CS-SB030</v>
          </cell>
        </row>
        <row r="1098">
          <cell r="A1098" t="str">
            <v>CS-SB030-BL-XL</v>
          </cell>
          <cell r="B1098" t="str">
            <v>CS-SB030</v>
          </cell>
        </row>
        <row r="1099">
          <cell r="A1099" t="str">
            <v>CS-SB030-BL-XXL</v>
          </cell>
          <cell r="B1099" t="str">
            <v>CS-SB030</v>
          </cell>
        </row>
        <row r="1100">
          <cell r="A1100" t="str">
            <v>CS-SB030-GR-L</v>
          </cell>
          <cell r="B1100" t="str">
            <v>CS-SB030</v>
          </cell>
        </row>
        <row r="1101">
          <cell r="A1101" t="str">
            <v>CS-SB030-GR-M</v>
          </cell>
          <cell r="B1101" t="str">
            <v>CS-SB030</v>
          </cell>
        </row>
        <row r="1102">
          <cell r="A1102" t="str">
            <v>CS-SB030-GR-S</v>
          </cell>
          <cell r="B1102" t="str">
            <v>CS-SB030</v>
          </cell>
        </row>
        <row r="1103">
          <cell r="A1103" t="str">
            <v>CS-SB030-GR-XL</v>
          </cell>
          <cell r="B1103" t="str">
            <v>CS-SB030</v>
          </cell>
        </row>
        <row r="1104">
          <cell r="A1104" t="str">
            <v>CS-SB030-GR-XXL</v>
          </cell>
          <cell r="B1104" t="str">
            <v>CS-SB030</v>
          </cell>
        </row>
        <row r="1105">
          <cell r="A1105" t="str">
            <v>CS-SB030-WT-L</v>
          </cell>
          <cell r="B1105" t="str">
            <v>CS-SB030</v>
          </cell>
        </row>
        <row r="1106">
          <cell r="A1106" t="str">
            <v>CS-SB030-WT-M</v>
          </cell>
          <cell r="B1106" t="str">
            <v>CS-SB030</v>
          </cell>
        </row>
        <row r="1107">
          <cell r="A1107" t="str">
            <v>CS-SB030-WT-S</v>
          </cell>
          <cell r="B1107" t="str">
            <v>CS-SB030</v>
          </cell>
        </row>
        <row r="1108">
          <cell r="A1108" t="str">
            <v>CS-SB030-WT-XL</v>
          </cell>
          <cell r="B1108" t="str">
            <v>CS-SB030</v>
          </cell>
        </row>
        <row r="1109">
          <cell r="A1109" t="str">
            <v>CS-SB030-WT-XXL</v>
          </cell>
          <cell r="B1109" t="str">
            <v>CS-SB030</v>
          </cell>
        </row>
        <row r="1110">
          <cell r="A1110" t="str">
            <v>CS-SB030-YL-L</v>
          </cell>
          <cell r="B1110" t="str">
            <v>CS-SB030</v>
          </cell>
        </row>
        <row r="1111">
          <cell r="A1111" t="str">
            <v>CS-SB030-YL-M</v>
          </cell>
          <cell r="B1111" t="str">
            <v>CS-SB030</v>
          </cell>
        </row>
        <row r="1112">
          <cell r="A1112" t="str">
            <v>CS-SB030-YL-S</v>
          </cell>
          <cell r="B1112" t="str">
            <v>CS-SB030</v>
          </cell>
        </row>
        <row r="1113">
          <cell r="A1113" t="str">
            <v>CS-SB030-YL-XL</v>
          </cell>
          <cell r="B1113" t="str">
            <v>CS-SB030</v>
          </cell>
        </row>
        <row r="1114">
          <cell r="A1114" t="str">
            <v>CS-SB030-YL-XXL</v>
          </cell>
          <cell r="B1114" t="str">
            <v>CS-SB030</v>
          </cell>
        </row>
        <row r="1115">
          <cell r="A1115" t="str">
            <v>CS-SB084-H16-XXL</v>
          </cell>
          <cell r="B1115" t="str">
            <v>CS-SB084</v>
          </cell>
        </row>
        <row r="1116">
          <cell r="A1116" t="str">
            <v>CS-SB086-LB-L</v>
          </cell>
          <cell r="B1116" t="str">
            <v>CS-SB086</v>
          </cell>
        </row>
        <row r="1117">
          <cell r="A1117" t="str">
            <v>CS-SB086-LB-M</v>
          </cell>
          <cell r="B1117" t="str">
            <v>CS-SB086</v>
          </cell>
        </row>
        <row r="1118">
          <cell r="A1118" t="str">
            <v>CS-SB086-LB-XXL</v>
          </cell>
          <cell r="B1118" t="str">
            <v>CS-SB086</v>
          </cell>
        </row>
        <row r="1119">
          <cell r="A1119" t="str">
            <v>CS-SB166-B28-4-L</v>
          </cell>
          <cell r="B1119" t="str">
            <v>CS-SB086</v>
          </cell>
        </row>
        <row r="1120">
          <cell r="A1120" t="str">
            <v>CS-SB166-B28-5-L</v>
          </cell>
          <cell r="B1120" t="str">
            <v>CS-SB086</v>
          </cell>
        </row>
        <row r="1121">
          <cell r="A1121" t="str">
            <v>CS-SB166-B28-5-M</v>
          </cell>
          <cell r="B1121" t="str">
            <v>CS-SB086</v>
          </cell>
        </row>
        <row r="1122">
          <cell r="A1122" t="str">
            <v>CS-SB166-K33-2-L</v>
          </cell>
          <cell r="B1122" t="str">
            <v>CS-SB086</v>
          </cell>
        </row>
        <row r="1123">
          <cell r="A1123" t="str">
            <v>CS-SB166-K33-2-M</v>
          </cell>
          <cell r="B1123" t="str">
            <v>CS-SB086</v>
          </cell>
        </row>
        <row r="1124">
          <cell r="A1124" t="str">
            <v>CS-SB166-K33-2-S</v>
          </cell>
          <cell r="B1124" t="str">
            <v>CS-SB086</v>
          </cell>
        </row>
        <row r="1125">
          <cell r="A1125" t="str">
            <v>CS-SB166-K33-2-XXL</v>
          </cell>
          <cell r="B1125" t="str">
            <v>CS-SB086</v>
          </cell>
        </row>
        <row r="1126">
          <cell r="A1126" t="str">
            <v>CS-SB166-K33-4-L</v>
          </cell>
          <cell r="B1126" t="str">
            <v>CS-SB086</v>
          </cell>
        </row>
        <row r="1127">
          <cell r="A1127" t="str">
            <v>CS-SB166-K73-1-L</v>
          </cell>
          <cell r="B1127" t="str">
            <v>CS-SB086</v>
          </cell>
        </row>
        <row r="1128">
          <cell r="A1128" t="str">
            <v>CS-SB170-G912-L</v>
          </cell>
          <cell r="B1128" t="str">
            <v>CS-SB170</v>
          </cell>
        </row>
        <row r="1129">
          <cell r="A1129" t="str">
            <v>CS-SB170-G912-XL</v>
          </cell>
          <cell r="B1129" t="str">
            <v>CS-SB170</v>
          </cell>
        </row>
        <row r="1130">
          <cell r="A1130" t="str">
            <v>CS-SB170-G912-XXL</v>
          </cell>
          <cell r="B1130" t="str">
            <v>CS-SB170</v>
          </cell>
        </row>
        <row r="1131">
          <cell r="A1131" t="str">
            <v>CS-SB170-LB916-L</v>
          </cell>
          <cell r="B1131" t="str">
            <v>CS-SB170</v>
          </cell>
        </row>
        <row r="1132">
          <cell r="A1132" t="str">
            <v>CS-SB170-LB916-XL</v>
          </cell>
          <cell r="B1132" t="str">
            <v>CS-SB170</v>
          </cell>
        </row>
        <row r="1133">
          <cell r="A1133" t="str">
            <v>CS-SB170-LB916-XXL</v>
          </cell>
          <cell r="B1133" t="str">
            <v>CS-SB170</v>
          </cell>
        </row>
        <row r="1134">
          <cell r="A1134" t="str">
            <v>CS-SB170-LG907-L</v>
          </cell>
          <cell r="B1134" t="str">
            <v>CS-SB170</v>
          </cell>
        </row>
        <row r="1135">
          <cell r="A1135" t="str">
            <v>CS-SB170-LG907-XL</v>
          </cell>
          <cell r="B1135" t="str">
            <v>CS-SB170</v>
          </cell>
        </row>
        <row r="1136">
          <cell r="A1136" t="str">
            <v>CS-SB170-LG907-XXL</v>
          </cell>
          <cell r="B1136" t="str">
            <v>CS-SB170</v>
          </cell>
        </row>
        <row r="1137">
          <cell r="A1137" t="str">
            <v>CS-SB170-PI908-L</v>
          </cell>
          <cell r="B1137" t="str">
            <v>CS-SB170</v>
          </cell>
        </row>
        <row r="1138">
          <cell r="A1138" t="str">
            <v>CS-SB170-PI908-M</v>
          </cell>
          <cell r="B1138" t="str">
            <v>CS-SB170</v>
          </cell>
        </row>
        <row r="1139">
          <cell r="A1139" t="str">
            <v>CS-SB170-PI908-XL</v>
          </cell>
          <cell r="B1139" t="str">
            <v>CS-SB170</v>
          </cell>
        </row>
        <row r="1140">
          <cell r="A1140" t="str">
            <v>CS-SB170-PI908-XXL</v>
          </cell>
          <cell r="B1140" t="str">
            <v>CS-SB170</v>
          </cell>
        </row>
        <row r="1141">
          <cell r="A1141" t="str">
            <v>CS-SB170-Sa911-L</v>
          </cell>
          <cell r="B1141" t="str">
            <v>CS-SB170</v>
          </cell>
        </row>
        <row r="1142">
          <cell r="A1142" t="str">
            <v>CS-SB170-Sa911-XL</v>
          </cell>
          <cell r="B1142" t="str">
            <v>CS-SB170</v>
          </cell>
        </row>
        <row r="1143">
          <cell r="A1143" t="str">
            <v>CS-SB170-Sa911-XXL</v>
          </cell>
          <cell r="B1143" t="str">
            <v>CS-SB170</v>
          </cell>
        </row>
        <row r="1144">
          <cell r="A1144" t="str">
            <v>CS-SB170-W902-L</v>
          </cell>
          <cell r="B1144" t="str">
            <v>CS-SB170</v>
          </cell>
        </row>
        <row r="1145">
          <cell r="A1145" t="str">
            <v>CS-SB170-W902-M</v>
          </cell>
          <cell r="B1145" t="str">
            <v>CS-SB170</v>
          </cell>
        </row>
        <row r="1146">
          <cell r="A1146" t="str">
            <v>CS-SB170-W902-XL</v>
          </cell>
          <cell r="B1146" t="str">
            <v>CS-SB170</v>
          </cell>
        </row>
        <row r="1147">
          <cell r="A1147" t="str">
            <v>CS-SB170-W902-XXL</v>
          </cell>
          <cell r="B1147" t="str">
            <v>CS-SB170</v>
          </cell>
        </row>
        <row r="1148">
          <cell r="A1148" t="str">
            <v>CS-SB170-WR917-L</v>
          </cell>
          <cell r="B1148" t="str">
            <v>CS-SB170</v>
          </cell>
        </row>
        <row r="1149">
          <cell r="A1149" t="str">
            <v>CS-SB170-WR917-M</v>
          </cell>
          <cell r="B1149" t="str">
            <v>CS-SB170</v>
          </cell>
        </row>
        <row r="1150">
          <cell r="A1150" t="str">
            <v>CS-SB170-WR917-XXL</v>
          </cell>
          <cell r="B1150" t="str">
            <v>CS-SB170</v>
          </cell>
        </row>
        <row r="1151">
          <cell r="A1151" t="str">
            <v>CS-SB170-WR-XL</v>
          </cell>
          <cell r="B1151" t="str">
            <v>CS-SB170</v>
          </cell>
        </row>
        <row r="1152">
          <cell r="A1152" t="str">
            <v>CS-SB170-ZL918-L</v>
          </cell>
          <cell r="B1152" t="str">
            <v>CS-SB170</v>
          </cell>
        </row>
        <row r="1153">
          <cell r="A1153" t="str">
            <v>CS-SB170-ZL918-M</v>
          </cell>
          <cell r="B1153" t="str">
            <v>CS-SB170</v>
          </cell>
        </row>
        <row r="1154">
          <cell r="A1154" t="str">
            <v>CS-SB170-ZL918-XL</v>
          </cell>
          <cell r="B1154" t="str">
            <v>CS-SB170</v>
          </cell>
        </row>
        <row r="1155">
          <cell r="A1155" t="str">
            <v>CS-SB170-ZL918-XXL</v>
          </cell>
          <cell r="B1155" t="str">
            <v>CS-SB170</v>
          </cell>
        </row>
        <row r="1156">
          <cell r="A1156" t="str">
            <v>CS-SB171-LG907-L</v>
          </cell>
          <cell r="B1156" t="str">
            <v>CS-SB171</v>
          </cell>
        </row>
        <row r="1157">
          <cell r="A1157" t="str">
            <v>CS-SB171-LG907-XL</v>
          </cell>
          <cell r="B1157" t="str">
            <v>CS-SB171</v>
          </cell>
        </row>
        <row r="1158">
          <cell r="A1158" t="str">
            <v>CS-SB171-PI908-L</v>
          </cell>
          <cell r="B1158" t="str">
            <v>CS-SB171</v>
          </cell>
        </row>
        <row r="1159">
          <cell r="A1159" t="str">
            <v>CS-SB171-PI908-XL</v>
          </cell>
          <cell r="B1159" t="str">
            <v>CS-SB171</v>
          </cell>
        </row>
        <row r="1160">
          <cell r="A1160" t="str">
            <v>CS-SB171-W902-L</v>
          </cell>
          <cell r="B1160" t="str">
            <v>CS-SB171</v>
          </cell>
        </row>
        <row r="1161">
          <cell r="A1161" t="str">
            <v>CS-SB171-W902-M</v>
          </cell>
          <cell r="B1161" t="str">
            <v>CS-SB171</v>
          </cell>
        </row>
        <row r="1162">
          <cell r="A1162" t="str">
            <v>CS-SB171-W902-XL</v>
          </cell>
          <cell r="B1162" t="str">
            <v>CS-SB171</v>
          </cell>
        </row>
        <row r="1163">
          <cell r="A1163" t="str">
            <v>CS-SB171-WR917-L</v>
          </cell>
          <cell r="B1163" t="str">
            <v>CS-SB171</v>
          </cell>
        </row>
        <row r="1164">
          <cell r="A1164" t="str">
            <v>CS-SB171-WR917-XL</v>
          </cell>
          <cell r="B1164" t="str">
            <v>CS-SB171</v>
          </cell>
        </row>
        <row r="1165">
          <cell r="A1165" t="str">
            <v>CS-SB171-WR917-XXL</v>
          </cell>
          <cell r="B1165" t="str">
            <v>CS-SB171</v>
          </cell>
        </row>
        <row r="1166">
          <cell r="A1166" t="str">
            <v>CS-SB171-ZL918-L</v>
          </cell>
          <cell r="B1166" t="str">
            <v>CS-SB171</v>
          </cell>
        </row>
        <row r="1167">
          <cell r="A1167" t="str">
            <v>CS-SB171-ZL918-M</v>
          </cell>
          <cell r="B1167" t="str">
            <v>CS-SB171</v>
          </cell>
        </row>
        <row r="1168">
          <cell r="A1168" t="str">
            <v>CS-SB171-ZL918-XL</v>
          </cell>
          <cell r="B1168" t="str">
            <v>CS-SB171</v>
          </cell>
        </row>
        <row r="1169">
          <cell r="A1169" t="str">
            <v>CS-SB171-ZL918-XXL</v>
          </cell>
          <cell r="B1169" t="str">
            <v>CS-SB171</v>
          </cell>
        </row>
        <row r="1170">
          <cell r="A1170" t="str">
            <v>CS-SB181-G912-L</v>
          </cell>
          <cell r="B1170" t="str">
            <v>CS-SB181</v>
          </cell>
        </row>
        <row r="1171">
          <cell r="A1171" t="str">
            <v>CS-SB181-G912-XL</v>
          </cell>
          <cell r="B1171" t="str">
            <v>CS-SB181</v>
          </cell>
        </row>
        <row r="1172">
          <cell r="A1172" t="str">
            <v>CS-SB181-LG907-L</v>
          </cell>
          <cell r="B1172" t="str">
            <v>CS-SB181</v>
          </cell>
        </row>
        <row r="1173">
          <cell r="A1173" t="str">
            <v>CS-SB181-LG907-XL</v>
          </cell>
          <cell r="B1173" t="str">
            <v>CS-SB181</v>
          </cell>
        </row>
        <row r="1174">
          <cell r="A1174" t="str">
            <v>CS-SB181-WR917-L</v>
          </cell>
          <cell r="B1174" t="str">
            <v>CS-SB181</v>
          </cell>
        </row>
        <row r="1175">
          <cell r="A1175" t="str">
            <v>CS-SB181-WR917-M</v>
          </cell>
          <cell r="B1175" t="str">
            <v>CS-SB181</v>
          </cell>
        </row>
        <row r="1176">
          <cell r="A1176" t="str">
            <v>CS-SB181-WR917-XL</v>
          </cell>
          <cell r="B1176" t="str">
            <v>CS-SB181</v>
          </cell>
        </row>
        <row r="1177">
          <cell r="A1177" t="str">
            <v>CS-SB181-WR917-XXL</v>
          </cell>
          <cell r="B1177" t="str">
            <v>CS-SB181</v>
          </cell>
        </row>
        <row r="1178">
          <cell r="A1178" t="str">
            <v>CS-SB181-ZL918-XL</v>
          </cell>
          <cell r="B1178" t="str">
            <v>CS-SB181</v>
          </cell>
        </row>
        <row r="1179">
          <cell r="A1179" t="str">
            <v>CS-SB181-ZL918-XXL</v>
          </cell>
          <cell r="B1179" t="str">
            <v>CS-SB181</v>
          </cell>
        </row>
        <row r="1180">
          <cell r="A1180" t="str">
            <v>DK-LY-K157-AG-40</v>
          </cell>
          <cell r="B1180" t="str">
            <v>DK-LY-K157</v>
          </cell>
        </row>
        <row r="1181">
          <cell r="A1181" t="str">
            <v>DK-LY-K157-B0-44</v>
          </cell>
          <cell r="B1181" t="str">
            <v>DK-LY-K157</v>
          </cell>
        </row>
        <row r="1182">
          <cell r="A1182" t="str">
            <v>DK-LY-K157-OR-34</v>
          </cell>
          <cell r="B1182" t="str">
            <v>DK-LY-K157</v>
          </cell>
        </row>
        <row r="1183">
          <cell r="A1183" t="str">
            <v>DK-LY-K157-OR-42</v>
          </cell>
          <cell r="B1183" t="str">
            <v>DK-LY-K157</v>
          </cell>
        </row>
        <row r="1184">
          <cell r="A1184" t="str">
            <v>DK-LY-K518-K0-40</v>
          </cell>
          <cell r="B1184" t="str">
            <v>DK-LY-K518</v>
          </cell>
        </row>
        <row r="1185">
          <cell r="A1185" t="str">
            <v>DK-LY-K518-KQ-38</v>
          </cell>
          <cell r="B1185" t="str">
            <v>DK-LY-K518</v>
          </cell>
        </row>
        <row r="1186">
          <cell r="A1186" t="str">
            <v>EUTK-J01H-GR-10/12</v>
          </cell>
          <cell r="B1186" t="str">
            <v>EUTK-J0102</v>
          </cell>
        </row>
        <row r="1187">
          <cell r="A1187" t="str">
            <v>EU-TK-J01H-GR-10/12</v>
          </cell>
          <cell r="B1187" t="str">
            <v>EUTK-J0102</v>
          </cell>
        </row>
        <row r="1188">
          <cell r="A1188" t="str">
            <v>EUTK-J01H-GR-14/16</v>
          </cell>
          <cell r="B1188" t="str">
            <v>EUTK-J0102</v>
          </cell>
        </row>
        <row r="1189">
          <cell r="A1189" t="str">
            <v>EU-TK-J01H-GR-14/16</v>
          </cell>
          <cell r="B1189" t="str">
            <v>EUTK-J0102</v>
          </cell>
        </row>
        <row r="1190">
          <cell r="A1190" t="str">
            <v>EUTK-J01H-GR-18/20</v>
          </cell>
          <cell r="B1190" t="str">
            <v>EUTK-J0102</v>
          </cell>
        </row>
        <row r="1191">
          <cell r="A1191" t="str">
            <v>EU-TK-J01H-GR-18/20</v>
          </cell>
          <cell r="B1191" t="str">
            <v>EUTK-J0102</v>
          </cell>
        </row>
        <row r="1192">
          <cell r="A1192" t="str">
            <v>EUTK-J01H-GR-2T</v>
          </cell>
          <cell r="B1192" t="str">
            <v>EUTK-J0102</v>
          </cell>
        </row>
        <row r="1193">
          <cell r="A1193" t="str">
            <v>EU-TK-J01H-GR-2T</v>
          </cell>
          <cell r="B1193" t="str">
            <v>EUTK-J0102</v>
          </cell>
        </row>
        <row r="1194">
          <cell r="A1194" t="str">
            <v>EUTK-J01H-GR-3T</v>
          </cell>
          <cell r="B1194" t="str">
            <v>EUTK-J0102</v>
          </cell>
        </row>
        <row r="1195">
          <cell r="A1195" t="str">
            <v>EU-TK-J01H-GR-3T</v>
          </cell>
          <cell r="B1195" t="str">
            <v>EUTK-J0102</v>
          </cell>
        </row>
        <row r="1196">
          <cell r="A1196" t="str">
            <v>EUTK-J01H-GR-4</v>
          </cell>
          <cell r="B1196" t="str">
            <v>EUTK-J0102</v>
          </cell>
        </row>
        <row r="1197">
          <cell r="A1197" t="str">
            <v>EU-TK-J01H-GR-4</v>
          </cell>
          <cell r="B1197" t="str">
            <v>EUTK-J0102</v>
          </cell>
        </row>
        <row r="1198">
          <cell r="A1198" t="str">
            <v>EUTK-J01H-GR-4T</v>
          </cell>
          <cell r="B1198" t="str">
            <v>EUTK-J0102</v>
          </cell>
        </row>
        <row r="1199">
          <cell r="A1199" t="str">
            <v>EU-TK-J01H-GR-4T</v>
          </cell>
          <cell r="B1199" t="str">
            <v>EUTK-J0102</v>
          </cell>
        </row>
        <row r="1200">
          <cell r="A1200" t="str">
            <v>EUTK-J01H-GR-5/6</v>
          </cell>
          <cell r="B1200" t="str">
            <v>EUTK-J0102</v>
          </cell>
        </row>
        <row r="1201">
          <cell r="A1201" t="str">
            <v>EU-TK-J01H-GR-5/6</v>
          </cell>
          <cell r="B1201" t="str">
            <v>EUTK-J0102</v>
          </cell>
        </row>
        <row r="1202">
          <cell r="A1202" t="str">
            <v>EUTK-J01H-GR-7</v>
          </cell>
          <cell r="B1202" t="str">
            <v>EUTK-J0102</v>
          </cell>
        </row>
        <row r="1203">
          <cell r="A1203" t="str">
            <v>EU-TK-J01H-GR-7</v>
          </cell>
          <cell r="B1203" t="str">
            <v>EUTK-J0102</v>
          </cell>
        </row>
        <row r="1204">
          <cell r="A1204" t="str">
            <v>EUTK-J01H-GR-8</v>
          </cell>
          <cell r="B1204" t="str">
            <v>EUTK-J0102</v>
          </cell>
        </row>
        <row r="1205">
          <cell r="A1205" t="str">
            <v>EU-TK-J01H-GR-8</v>
          </cell>
          <cell r="B1205" t="str">
            <v>EUTK-J0102</v>
          </cell>
        </row>
        <row r="1206">
          <cell r="A1206" t="str">
            <v>EUTK-J01H-K0-10/12</v>
          </cell>
          <cell r="B1206" t="str">
            <v>EUTK-J0102</v>
          </cell>
        </row>
        <row r="1207">
          <cell r="A1207" t="str">
            <v>EU-TK-J01H-K0-10/12</v>
          </cell>
          <cell r="B1207" t="str">
            <v>EUTK-J0102</v>
          </cell>
        </row>
        <row r="1208">
          <cell r="A1208" t="str">
            <v>EUTK-J01H-K0-14/16</v>
          </cell>
          <cell r="B1208" t="str">
            <v>EUTK-J0102</v>
          </cell>
        </row>
        <row r="1209">
          <cell r="A1209" t="str">
            <v>EU-TK-J01H-K0-14/16</v>
          </cell>
          <cell r="B1209" t="str">
            <v>EUTK-J0102</v>
          </cell>
        </row>
        <row r="1210">
          <cell r="A1210" t="str">
            <v>EUTK-J01H-K0-18/20</v>
          </cell>
          <cell r="B1210" t="str">
            <v>EUTK-J0102</v>
          </cell>
        </row>
        <row r="1211">
          <cell r="A1211" t="str">
            <v>EU-TK-J01H-K0-18/20</v>
          </cell>
          <cell r="B1211" t="str">
            <v>EUTK-J0102</v>
          </cell>
        </row>
        <row r="1212">
          <cell r="A1212" t="str">
            <v>EUTK-J01H-K0-2T</v>
          </cell>
          <cell r="B1212" t="str">
            <v>EUTK-J0102</v>
          </cell>
        </row>
        <row r="1213">
          <cell r="A1213" t="str">
            <v>EU-TK-J01H-K0-2T</v>
          </cell>
          <cell r="B1213" t="str">
            <v>EUTK-J0102</v>
          </cell>
        </row>
        <row r="1214">
          <cell r="A1214" t="str">
            <v>EUTK-J01H-K0-3T</v>
          </cell>
          <cell r="B1214" t="str">
            <v>EUTK-J0102</v>
          </cell>
        </row>
        <row r="1215">
          <cell r="A1215" t="str">
            <v>EU-TK-J01H-K0-3T</v>
          </cell>
          <cell r="B1215" t="str">
            <v>EUTK-J0102</v>
          </cell>
        </row>
        <row r="1216">
          <cell r="A1216" t="str">
            <v>EUTK-J01H-K0-4</v>
          </cell>
          <cell r="B1216" t="str">
            <v>EUTK-J0102</v>
          </cell>
        </row>
        <row r="1217">
          <cell r="A1217" t="str">
            <v>EU-TK-J01H-K0-4</v>
          </cell>
          <cell r="B1217" t="str">
            <v>EUTK-J0102</v>
          </cell>
        </row>
        <row r="1218">
          <cell r="A1218" t="str">
            <v>EUTK-J01H-K0-4T</v>
          </cell>
          <cell r="B1218" t="str">
            <v>EUTK-J0102</v>
          </cell>
        </row>
        <row r="1219">
          <cell r="A1219" t="str">
            <v>EU-TK-J01H-K0-4T</v>
          </cell>
          <cell r="B1219" t="str">
            <v>EUTK-J0102</v>
          </cell>
        </row>
        <row r="1220">
          <cell r="A1220" t="str">
            <v>EUTK-J01H-K0-5/6</v>
          </cell>
          <cell r="B1220" t="str">
            <v>EUTK-J0102</v>
          </cell>
        </row>
        <row r="1221">
          <cell r="A1221" t="str">
            <v>EU-TK-J01H-K0-5/6</v>
          </cell>
          <cell r="B1221" t="str">
            <v>EUTK-J0102</v>
          </cell>
        </row>
        <row r="1222">
          <cell r="A1222" t="str">
            <v>EUTK-J01H-K0-7</v>
          </cell>
          <cell r="B1222" t="str">
            <v>EUTK-J0102</v>
          </cell>
        </row>
        <row r="1223">
          <cell r="A1223" t="str">
            <v>EU-TK-J01H-K0-7</v>
          </cell>
          <cell r="B1223" t="str">
            <v>EUTK-J0102</v>
          </cell>
        </row>
        <row r="1224">
          <cell r="A1224" t="str">
            <v>EUTK-J01H-K0-8</v>
          </cell>
          <cell r="B1224" t="str">
            <v>EUTK-J0102</v>
          </cell>
        </row>
        <row r="1225">
          <cell r="A1225" t="str">
            <v>EU-TK-J01H-K0-8</v>
          </cell>
          <cell r="B1225" t="str">
            <v>EUTK-J0102</v>
          </cell>
        </row>
        <row r="1226">
          <cell r="A1226" t="str">
            <v>EUTK-J01H-SH-10/12</v>
          </cell>
          <cell r="B1226" t="str">
            <v>EUTK-J0102</v>
          </cell>
        </row>
        <row r="1227">
          <cell r="A1227" t="str">
            <v>EU-TK-J01H-SH-10/12</v>
          </cell>
          <cell r="B1227" t="str">
            <v>EUTK-J0102</v>
          </cell>
        </row>
        <row r="1228">
          <cell r="A1228" t="str">
            <v>EUTK-J01H-SH-14/16</v>
          </cell>
          <cell r="B1228" t="str">
            <v>EUTK-J0102</v>
          </cell>
        </row>
        <row r="1229">
          <cell r="A1229" t="str">
            <v>EU-TK-J01H-SH-14/16</v>
          </cell>
          <cell r="B1229" t="str">
            <v>EUTK-J0102</v>
          </cell>
        </row>
        <row r="1230">
          <cell r="A1230" t="str">
            <v>EUTK-J01H-SH-18/20</v>
          </cell>
          <cell r="B1230" t="str">
            <v>EUTK-J0102</v>
          </cell>
        </row>
        <row r="1231">
          <cell r="A1231" t="str">
            <v>EU-TK-J01H-SH-18/20</v>
          </cell>
          <cell r="B1231" t="str">
            <v>EUTK-J0102</v>
          </cell>
        </row>
        <row r="1232">
          <cell r="A1232" t="str">
            <v>EUTK-J01H-SH-2T</v>
          </cell>
          <cell r="B1232" t="str">
            <v>EUTK-J0102</v>
          </cell>
        </row>
        <row r="1233">
          <cell r="A1233" t="str">
            <v>EU-TK-J01H-SH-2T</v>
          </cell>
          <cell r="B1233" t="str">
            <v>EUTK-J0102</v>
          </cell>
        </row>
        <row r="1234">
          <cell r="A1234" t="str">
            <v>EUTK-J01H-SH-3T</v>
          </cell>
          <cell r="B1234" t="str">
            <v>EUTK-J0102</v>
          </cell>
        </row>
        <row r="1235">
          <cell r="A1235" t="str">
            <v>EU-TK-J01H-SH-3T</v>
          </cell>
          <cell r="B1235" t="str">
            <v>EUTK-J0102</v>
          </cell>
        </row>
        <row r="1236">
          <cell r="A1236" t="str">
            <v>EUTK-J01H-SH-4</v>
          </cell>
          <cell r="B1236" t="str">
            <v>EUTK-J0102</v>
          </cell>
        </row>
        <row r="1237">
          <cell r="A1237" t="str">
            <v>EU-TK-J01H-SH-4</v>
          </cell>
          <cell r="B1237" t="str">
            <v>EUTK-J0102</v>
          </cell>
        </row>
        <row r="1238">
          <cell r="A1238" t="str">
            <v>EUTK-J01H-SH-4T</v>
          </cell>
          <cell r="B1238" t="str">
            <v>EUTK-J0102</v>
          </cell>
        </row>
        <row r="1239">
          <cell r="A1239" t="str">
            <v>EU-TK-J01H-SH-4T</v>
          </cell>
          <cell r="B1239" t="str">
            <v>EUTK-J0102</v>
          </cell>
        </row>
        <row r="1240">
          <cell r="A1240" t="str">
            <v>EUTK-J01H-SH-5/6</v>
          </cell>
          <cell r="B1240" t="str">
            <v>EUTK-J0102</v>
          </cell>
        </row>
        <row r="1241">
          <cell r="A1241" t="str">
            <v>EU-TK-J01H-SH-5/6</v>
          </cell>
          <cell r="B1241" t="str">
            <v>EUTK-J0102</v>
          </cell>
        </row>
        <row r="1242">
          <cell r="A1242" t="str">
            <v>EUTK-J01H-SH-7</v>
          </cell>
          <cell r="B1242" t="str">
            <v>EUTK-J0102</v>
          </cell>
        </row>
        <row r="1243">
          <cell r="A1243" t="str">
            <v>EU-TK-J01H-SH-7</v>
          </cell>
          <cell r="B1243" t="str">
            <v>EUTK-J0102</v>
          </cell>
        </row>
        <row r="1244">
          <cell r="A1244" t="str">
            <v>EUTK-J01H-SH-8</v>
          </cell>
          <cell r="B1244" t="str">
            <v>EUTK-J0102</v>
          </cell>
        </row>
        <row r="1245">
          <cell r="A1245" t="str">
            <v>EU-TK-J01H-SH-8</v>
          </cell>
          <cell r="B1245" t="str">
            <v>EUTK-J0102</v>
          </cell>
        </row>
        <row r="1246">
          <cell r="A1246" t="str">
            <v>EUTK-J02H-GR-10/12</v>
          </cell>
          <cell r="B1246" t="str">
            <v>EUTK-J0102</v>
          </cell>
        </row>
        <row r="1247">
          <cell r="A1247" t="str">
            <v>EU-TK-J02H-GR-10/12</v>
          </cell>
          <cell r="B1247" t="str">
            <v>EUTK-J0102</v>
          </cell>
        </row>
        <row r="1248">
          <cell r="A1248" t="str">
            <v>EUTK-J02H-GR-14/16</v>
          </cell>
          <cell r="B1248" t="str">
            <v>EUTK-J0102</v>
          </cell>
        </row>
        <row r="1249">
          <cell r="A1249" t="str">
            <v>EU-TK-J02H-GR-14/16</v>
          </cell>
          <cell r="B1249" t="str">
            <v>EUTK-J0102</v>
          </cell>
        </row>
        <row r="1250">
          <cell r="A1250" t="str">
            <v>EUTK-J02H-GR-18/20</v>
          </cell>
          <cell r="B1250" t="str">
            <v>EUTK-J0102</v>
          </cell>
        </row>
        <row r="1251">
          <cell r="A1251" t="str">
            <v>EU-TK-J02H-GR-18/20</v>
          </cell>
          <cell r="B1251" t="str">
            <v>EUTK-J0102</v>
          </cell>
        </row>
        <row r="1252">
          <cell r="A1252" t="str">
            <v>EUTK-J02H-GR-2T</v>
          </cell>
          <cell r="B1252" t="str">
            <v>EUTK-J0102</v>
          </cell>
        </row>
        <row r="1253">
          <cell r="A1253" t="str">
            <v>EU-TK-J02H-GR-2T</v>
          </cell>
          <cell r="B1253" t="str">
            <v>EUTK-J0102</v>
          </cell>
        </row>
        <row r="1254">
          <cell r="A1254" t="str">
            <v>EUTK-J02H-GR-3T</v>
          </cell>
          <cell r="B1254" t="str">
            <v>EUTK-J0102</v>
          </cell>
        </row>
        <row r="1255">
          <cell r="A1255" t="str">
            <v>EU-TK-J02H-GR-3T</v>
          </cell>
          <cell r="B1255" t="str">
            <v>EUTK-J0102</v>
          </cell>
        </row>
        <row r="1256">
          <cell r="A1256" t="str">
            <v>EUTK-J02H-GR-4</v>
          </cell>
          <cell r="B1256" t="str">
            <v>EUTK-J0102</v>
          </cell>
        </row>
        <row r="1257">
          <cell r="A1257" t="str">
            <v>EU-TK-J02H-GR-4</v>
          </cell>
          <cell r="B1257" t="str">
            <v>EUTK-J0102</v>
          </cell>
        </row>
        <row r="1258">
          <cell r="A1258" t="str">
            <v>EUTK-J02H-GR-4T</v>
          </cell>
          <cell r="B1258" t="str">
            <v>EUTK-J0102</v>
          </cell>
        </row>
        <row r="1259">
          <cell r="A1259" t="str">
            <v>EU-TK-J02H-GR-4T</v>
          </cell>
          <cell r="B1259" t="str">
            <v>EUTK-J0102</v>
          </cell>
        </row>
        <row r="1260">
          <cell r="A1260" t="str">
            <v>EUTK-J02H-GR-5/6</v>
          </cell>
          <cell r="B1260" t="str">
            <v>EUTK-J0102</v>
          </cell>
        </row>
        <row r="1261">
          <cell r="A1261" t="str">
            <v>EU-TK-J02H-GR-5/6</v>
          </cell>
          <cell r="B1261" t="str">
            <v>EUTK-J0102</v>
          </cell>
        </row>
        <row r="1262">
          <cell r="A1262" t="str">
            <v>EUTK-J02H-GR-7</v>
          </cell>
          <cell r="B1262" t="str">
            <v>EUTK-J0102</v>
          </cell>
        </row>
        <row r="1263">
          <cell r="A1263" t="str">
            <v>EU-TK-J02H-GR-7</v>
          </cell>
          <cell r="B1263" t="str">
            <v>EUTK-J0102</v>
          </cell>
        </row>
        <row r="1264">
          <cell r="A1264" t="str">
            <v>EUTK-J02H-GR-8</v>
          </cell>
          <cell r="B1264" t="str">
            <v>EUTK-J0102</v>
          </cell>
        </row>
        <row r="1265">
          <cell r="A1265" t="str">
            <v>EU-TK-J02H-GR-8</v>
          </cell>
          <cell r="B1265" t="str">
            <v>EUTK-J0102</v>
          </cell>
        </row>
        <row r="1266">
          <cell r="A1266" t="str">
            <v>EUTK-J02H-K0-10/12</v>
          </cell>
          <cell r="B1266" t="str">
            <v>EUTK-J0102</v>
          </cell>
        </row>
        <row r="1267">
          <cell r="A1267" t="str">
            <v>EU-TK-J02H-K0-10/12</v>
          </cell>
          <cell r="B1267" t="str">
            <v>EUTK-J0102</v>
          </cell>
        </row>
        <row r="1268">
          <cell r="A1268" t="str">
            <v>EUTK-J02H-K0-14/16</v>
          </cell>
          <cell r="B1268" t="str">
            <v>EUTK-J0102</v>
          </cell>
        </row>
        <row r="1269">
          <cell r="A1269" t="str">
            <v>EU-TK-J02H-K0-14/16</v>
          </cell>
          <cell r="B1269" t="str">
            <v>EUTK-J0102</v>
          </cell>
        </row>
        <row r="1270">
          <cell r="A1270" t="str">
            <v>EUTK-J02H-K0-18/20</v>
          </cell>
          <cell r="B1270" t="str">
            <v>EUTK-J0102</v>
          </cell>
        </row>
        <row r="1271">
          <cell r="A1271" t="str">
            <v>EU-TK-J02H-K0-18/20</v>
          </cell>
          <cell r="B1271" t="str">
            <v>EUTK-J0102</v>
          </cell>
        </row>
        <row r="1272">
          <cell r="A1272" t="str">
            <v>EUTK-J02H-K0-2T</v>
          </cell>
          <cell r="B1272" t="str">
            <v>EUTK-J0102</v>
          </cell>
        </row>
        <row r="1273">
          <cell r="A1273" t="str">
            <v>EU-TK-J02H-K0-2T</v>
          </cell>
          <cell r="B1273" t="str">
            <v>EUTK-J0102</v>
          </cell>
        </row>
        <row r="1274">
          <cell r="A1274" t="str">
            <v>EUTK-J02H-K0-3T</v>
          </cell>
          <cell r="B1274" t="str">
            <v>EUTK-J0102</v>
          </cell>
        </row>
        <row r="1275">
          <cell r="A1275" t="str">
            <v>EU-TK-J02H-K0-3T</v>
          </cell>
          <cell r="B1275" t="str">
            <v>EUTK-J0102</v>
          </cell>
        </row>
        <row r="1276">
          <cell r="A1276" t="str">
            <v>EUTK-J02H-K0-4</v>
          </cell>
          <cell r="B1276" t="str">
            <v>EUTK-J0102</v>
          </cell>
        </row>
        <row r="1277">
          <cell r="A1277" t="str">
            <v>EU-TK-J02H-K0-4</v>
          </cell>
          <cell r="B1277" t="str">
            <v>EUTK-J0102</v>
          </cell>
        </row>
        <row r="1278">
          <cell r="A1278" t="str">
            <v>EUTK-J02H-K0-4T</v>
          </cell>
          <cell r="B1278" t="str">
            <v>EUTK-J0102</v>
          </cell>
        </row>
        <row r="1279">
          <cell r="A1279" t="str">
            <v>EU-TK-J02H-K0-4T</v>
          </cell>
          <cell r="B1279" t="str">
            <v>EUTK-J0102</v>
          </cell>
        </row>
        <row r="1280">
          <cell r="A1280" t="str">
            <v>EUTK-J02H-K0-5/6</v>
          </cell>
          <cell r="B1280" t="str">
            <v>EUTK-J0102</v>
          </cell>
        </row>
        <row r="1281">
          <cell r="A1281" t="str">
            <v>EU-TK-J02H-K0-5/6</v>
          </cell>
          <cell r="B1281" t="str">
            <v>EUTK-J0102</v>
          </cell>
        </row>
        <row r="1282">
          <cell r="A1282" t="str">
            <v>EUTK-J02H-K0-7</v>
          </cell>
          <cell r="B1282" t="str">
            <v>EUTK-J0102</v>
          </cell>
        </row>
        <row r="1283">
          <cell r="A1283" t="str">
            <v>EU-TK-J02H-K0-7</v>
          </cell>
          <cell r="B1283" t="str">
            <v>EUTK-J0102</v>
          </cell>
        </row>
        <row r="1284">
          <cell r="A1284" t="str">
            <v>EUTK-J02H-K0-8</v>
          </cell>
          <cell r="B1284" t="str">
            <v>EUTK-J0102</v>
          </cell>
        </row>
        <row r="1285">
          <cell r="A1285" t="str">
            <v>EU-TK-J02H-K0-8</v>
          </cell>
          <cell r="B1285" t="str">
            <v>EUTK-J0102</v>
          </cell>
        </row>
        <row r="1286">
          <cell r="A1286" t="str">
            <v>EUTK-J02H-SH-10/12</v>
          </cell>
          <cell r="B1286" t="str">
            <v>EUTK-J0102</v>
          </cell>
        </row>
        <row r="1287">
          <cell r="A1287" t="str">
            <v>EUTK-J02H-SH-14/16</v>
          </cell>
          <cell r="B1287" t="str">
            <v>EUTK-J0102</v>
          </cell>
        </row>
        <row r="1288">
          <cell r="A1288" t="str">
            <v>EU-TK-J02H-SH-14/16</v>
          </cell>
          <cell r="B1288" t="str">
            <v>EUTK-J0102</v>
          </cell>
        </row>
        <row r="1289">
          <cell r="A1289" t="str">
            <v>EUTK-J02H-SH-18/20</v>
          </cell>
          <cell r="B1289" t="str">
            <v>EUTK-J0102</v>
          </cell>
        </row>
        <row r="1290">
          <cell r="A1290" t="str">
            <v>EU-TK-J02H-SH-18/20</v>
          </cell>
          <cell r="B1290" t="str">
            <v>EUTK-J0102</v>
          </cell>
        </row>
        <row r="1291">
          <cell r="A1291" t="str">
            <v>EUTK-J02H-SH-2T</v>
          </cell>
          <cell r="B1291" t="str">
            <v>EUTK-J0102</v>
          </cell>
        </row>
        <row r="1292">
          <cell r="A1292" t="str">
            <v>EU-TK-J02H-SH-2T</v>
          </cell>
          <cell r="B1292" t="str">
            <v>EUTK-J0102</v>
          </cell>
        </row>
        <row r="1293">
          <cell r="A1293" t="str">
            <v>EUTK-J02H-SH-3T</v>
          </cell>
          <cell r="B1293" t="str">
            <v>EUTK-J0102</v>
          </cell>
        </row>
        <row r="1294">
          <cell r="A1294" t="str">
            <v>EU-TK-J02H-SH-3T</v>
          </cell>
          <cell r="B1294" t="str">
            <v>EUTK-J0102</v>
          </cell>
        </row>
        <row r="1295">
          <cell r="A1295" t="str">
            <v>EUTK-J02H-SH-4</v>
          </cell>
          <cell r="B1295" t="str">
            <v>EUTK-J0102</v>
          </cell>
        </row>
        <row r="1296">
          <cell r="A1296" t="str">
            <v>EU-TK-J02H-SH-4</v>
          </cell>
          <cell r="B1296" t="str">
            <v>EUTK-J0102</v>
          </cell>
        </row>
        <row r="1297">
          <cell r="A1297" t="str">
            <v>EUTK-J02H-SH-4T</v>
          </cell>
          <cell r="B1297" t="str">
            <v>EUTK-J0102</v>
          </cell>
        </row>
        <row r="1298">
          <cell r="A1298" t="str">
            <v>EU-TK-J02H-SH-4T</v>
          </cell>
          <cell r="B1298" t="str">
            <v>EUTK-J0102</v>
          </cell>
        </row>
        <row r="1299">
          <cell r="A1299" t="str">
            <v>EUTK-J02H-SH-5/6</v>
          </cell>
          <cell r="B1299" t="str">
            <v>EUTK-J0102</v>
          </cell>
        </row>
        <row r="1300">
          <cell r="A1300" t="str">
            <v>EU-TK-J02H-SH-5/6</v>
          </cell>
          <cell r="B1300" t="str">
            <v>EUTK-J0102</v>
          </cell>
        </row>
        <row r="1301">
          <cell r="A1301" t="str">
            <v>EUTK-J02H-SH-7</v>
          </cell>
          <cell r="B1301" t="str">
            <v>EUTK-J0102</v>
          </cell>
        </row>
        <row r="1302">
          <cell r="A1302" t="str">
            <v>EU-TK-J02H-SH-7</v>
          </cell>
          <cell r="B1302" t="str">
            <v>EUTK-J0102</v>
          </cell>
        </row>
        <row r="1303">
          <cell r="A1303" t="str">
            <v>EUTK-J02H-SH-8</v>
          </cell>
          <cell r="B1303" t="str">
            <v>EUTK-J0102</v>
          </cell>
        </row>
        <row r="1304">
          <cell r="A1304" t="str">
            <v>EU-TK-J02H-SH-8</v>
          </cell>
          <cell r="B1304" t="str">
            <v>EUTK-J0102</v>
          </cell>
        </row>
        <row r="1305">
          <cell r="A1305" t="str">
            <v>KZ-CSM073-BE-29</v>
          </cell>
          <cell r="B1305" t="str">
            <v>KZ-CSM073</v>
          </cell>
        </row>
        <row r="1306">
          <cell r="A1306" t="str">
            <v>KZ-CSM073-BE-30</v>
          </cell>
          <cell r="B1306" t="str">
            <v>KZ-CSM073</v>
          </cell>
        </row>
        <row r="1307">
          <cell r="A1307" t="str">
            <v>KZ-CSM073-BE-31</v>
          </cell>
          <cell r="B1307" t="str">
            <v>KZ-CSM073</v>
          </cell>
        </row>
        <row r="1308">
          <cell r="A1308" t="str">
            <v>KZ-CSM073-BE-32</v>
          </cell>
          <cell r="B1308" t="str">
            <v>KZ-CSM073</v>
          </cell>
        </row>
        <row r="1309">
          <cell r="A1309" t="str">
            <v>KZ-CSM073-BE-33</v>
          </cell>
          <cell r="B1309" t="str">
            <v>KZ-CSM073</v>
          </cell>
        </row>
        <row r="1310">
          <cell r="A1310" t="str">
            <v>KZ-CSM073-BE-34</v>
          </cell>
          <cell r="B1310" t="str">
            <v>KZ-CSM073</v>
          </cell>
        </row>
        <row r="1311">
          <cell r="A1311" t="str">
            <v>KZ-CSM073-BE-35</v>
          </cell>
          <cell r="B1311" t="str">
            <v>KZ-CSM073</v>
          </cell>
        </row>
        <row r="1312">
          <cell r="A1312" t="str">
            <v>KZ-CSM073-BE-36</v>
          </cell>
          <cell r="B1312" t="str">
            <v>KZ-CSM073</v>
          </cell>
        </row>
        <row r="1313">
          <cell r="A1313" t="str">
            <v>KZ-CSM073-BE-38</v>
          </cell>
          <cell r="B1313" t="str">
            <v>KZ-CSM073</v>
          </cell>
        </row>
        <row r="1314">
          <cell r="A1314" t="str">
            <v>KZ-CSM073-BE-40</v>
          </cell>
          <cell r="B1314" t="str">
            <v>KZ-CSM073</v>
          </cell>
        </row>
        <row r="1315">
          <cell r="A1315" t="str">
            <v>KZ-CSM073-BE-42</v>
          </cell>
          <cell r="B1315" t="str">
            <v>KZ-CSM073</v>
          </cell>
        </row>
        <row r="1316">
          <cell r="A1316" t="str">
            <v>KZ-CSM073-FB-29</v>
          </cell>
          <cell r="B1316" t="str">
            <v>KZ-CSM073</v>
          </cell>
        </row>
        <row r="1317">
          <cell r="A1317" t="str">
            <v>KZ-CSM073-FB-30</v>
          </cell>
          <cell r="B1317" t="str">
            <v>KZ-CSM073</v>
          </cell>
        </row>
        <row r="1318">
          <cell r="A1318" t="str">
            <v>KZ-CSM073-FB-31</v>
          </cell>
          <cell r="B1318" t="str">
            <v>KZ-CSM073</v>
          </cell>
        </row>
        <row r="1319">
          <cell r="A1319" t="str">
            <v>KZ-CSM073-FB-32</v>
          </cell>
          <cell r="B1319" t="str">
            <v>KZ-CSM073</v>
          </cell>
        </row>
        <row r="1320">
          <cell r="A1320" t="str">
            <v>KZ-CSM073-FB-33</v>
          </cell>
          <cell r="B1320" t="str">
            <v>KZ-CSM073</v>
          </cell>
        </row>
        <row r="1321">
          <cell r="A1321" t="str">
            <v>KZ-CSM073-FB-34</v>
          </cell>
          <cell r="B1321" t="str">
            <v>KZ-CSM073</v>
          </cell>
        </row>
        <row r="1322">
          <cell r="A1322" t="str">
            <v>KZ-CSM073-FB-35</v>
          </cell>
          <cell r="B1322" t="str">
            <v>KZ-CSM073</v>
          </cell>
        </row>
        <row r="1323">
          <cell r="A1323" t="str">
            <v>KZ-CSM073-FB-36</v>
          </cell>
          <cell r="B1323" t="str">
            <v>KZ-CSM073</v>
          </cell>
        </row>
        <row r="1324">
          <cell r="A1324" t="str">
            <v>KZ-CSM073-FB-38</v>
          </cell>
          <cell r="B1324" t="str">
            <v>KZ-CSM073</v>
          </cell>
        </row>
        <row r="1325">
          <cell r="A1325" t="str">
            <v>KZ-CSM073-FB-40</v>
          </cell>
          <cell r="B1325" t="str">
            <v>KZ-CSM073</v>
          </cell>
        </row>
        <row r="1326">
          <cell r="A1326" t="str">
            <v>KZ-CSM073-FB-42</v>
          </cell>
          <cell r="B1326" t="str">
            <v>KZ-CSM073</v>
          </cell>
        </row>
        <row r="1327">
          <cell r="A1327" t="str">
            <v>KZ-CSM073-G7-29</v>
          </cell>
          <cell r="B1327" t="str">
            <v>KZ-CSM073</v>
          </cell>
        </row>
        <row r="1328">
          <cell r="A1328" t="str">
            <v>KZ-CSM073-G7-30</v>
          </cell>
          <cell r="B1328" t="str">
            <v>KZ-CSM073</v>
          </cell>
        </row>
        <row r="1329">
          <cell r="A1329" t="str">
            <v>KZ-CSM073-G7-31</v>
          </cell>
          <cell r="B1329" t="str">
            <v>KZ-CSM073</v>
          </cell>
        </row>
        <row r="1330">
          <cell r="A1330" t="str">
            <v>KZ-CSM073-G7-32</v>
          </cell>
          <cell r="B1330" t="str">
            <v>KZ-CSM073</v>
          </cell>
        </row>
        <row r="1331">
          <cell r="A1331" t="str">
            <v>KZ-CSM073-G7-33</v>
          </cell>
          <cell r="B1331" t="str">
            <v>KZ-CSM073</v>
          </cell>
        </row>
        <row r="1332">
          <cell r="A1332" t="str">
            <v>KZ-CSM073-G7-34</v>
          </cell>
          <cell r="B1332" t="str">
            <v>KZ-CSM073</v>
          </cell>
        </row>
        <row r="1333">
          <cell r="A1333" t="str">
            <v>KZ-CSM073-G7-35</v>
          </cell>
          <cell r="B1333" t="str">
            <v>KZ-CSM073</v>
          </cell>
        </row>
        <row r="1334">
          <cell r="A1334" t="str">
            <v>KZ-CSM073-G7-36</v>
          </cell>
          <cell r="B1334" t="str">
            <v>KZ-CSM073</v>
          </cell>
        </row>
        <row r="1335">
          <cell r="A1335" t="str">
            <v>KZ-CSM073-G7-38</v>
          </cell>
          <cell r="B1335" t="str">
            <v>KZ-CSM073</v>
          </cell>
        </row>
        <row r="1336">
          <cell r="A1336" t="str">
            <v>KZ-CSM073-G7-40</v>
          </cell>
          <cell r="B1336" t="str">
            <v>KZ-CSM073</v>
          </cell>
        </row>
        <row r="1337">
          <cell r="A1337" t="str">
            <v>KZ-CSM073-G7-42</v>
          </cell>
          <cell r="B1337" t="str">
            <v>KZ-CSM073</v>
          </cell>
        </row>
        <row r="1338">
          <cell r="A1338" t="str">
            <v>KZ-CSM073-K0-29</v>
          </cell>
          <cell r="B1338" t="str">
            <v>KZ-CSM073</v>
          </cell>
        </row>
        <row r="1339">
          <cell r="A1339" t="str">
            <v>KZ-CSM073-K0-30</v>
          </cell>
          <cell r="B1339" t="str">
            <v>KZ-CSM073</v>
          </cell>
        </row>
        <row r="1340">
          <cell r="A1340" t="str">
            <v>KZ-CSM073-K0-31</v>
          </cell>
          <cell r="B1340" t="str">
            <v>KZ-CSM073</v>
          </cell>
        </row>
        <row r="1341">
          <cell r="A1341" t="str">
            <v>KZ-CSM073-K0-32</v>
          </cell>
          <cell r="B1341" t="str">
            <v>KZ-CSM073</v>
          </cell>
        </row>
        <row r="1342">
          <cell r="A1342" t="str">
            <v>KZ-CSM073-K0-33</v>
          </cell>
          <cell r="B1342" t="str">
            <v>KZ-CSM073</v>
          </cell>
        </row>
        <row r="1343">
          <cell r="A1343" t="str">
            <v>KZ-CSM073-K0-34</v>
          </cell>
          <cell r="B1343" t="str">
            <v>KZ-CSM073</v>
          </cell>
        </row>
        <row r="1344">
          <cell r="A1344" t="str">
            <v>KZ-CSM073-K0-35</v>
          </cell>
          <cell r="B1344" t="str">
            <v>KZ-CSM073</v>
          </cell>
        </row>
        <row r="1345">
          <cell r="A1345" t="str">
            <v>KZ-CSM073-K0-36</v>
          </cell>
          <cell r="B1345" t="str">
            <v>KZ-CSM073</v>
          </cell>
        </row>
        <row r="1346">
          <cell r="A1346" t="str">
            <v>KZ-CSM073-K0-38</v>
          </cell>
          <cell r="B1346" t="str">
            <v>KZ-CSM073</v>
          </cell>
        </row>
        <row r="1347">
          <cell r="A1347" t="str">
            <v>KZ-CSM073-K0-40</v>
          </cell>
          <cell r="B1347" t="str">
            <v>KZ-CSM073</v>
          </cell>
        </row>
        <row r="1348">
          <cell r="A1348" t="str">
            <v>KZ-CSM073-K0-42</v>
          </cell>
          <cell r="B1348" t="str">
            <v>KZ-CSM073</v>
          </cell>
        </row>
        <row r="1349">
          <cell r="A1349" t="str">
            <v>KZ-CSM073-KQ-29</v>
          </cell>
          <cell r="B1349" t="str">
            <v>KZ-CSM073</v>
          </cell>
        </row>
        <row r="1350">
          <cell r="A1350" t="str">
            <v>KZ-CSM073-KQ-30</v>
          </cell>
          <cell r="B1350" t="str">
            <v>KZ-CSM073</v>
          </cell>
        </row>
        <row r="1351">
          <cell r="A1351" t="str">
            <v>KZ-CSM073-KQ-31</v>
          </cell>
          <cell r="B1351" t="str">
            <v>KZ-CSM073</v>
          </cell>
        </row>
        <row r="1352">
          <cell r="A1352" t="str">
            <v>KZ-CSM073-KQ-32</v>
          </cell>
          <cell r="B1352" t="str">
            <v>KZ-CSM073</v>
          </cell>
        </row>
        <row r="1353">
          <cell r="A1353" t="str">
            <v>KZ-CSM073-KQ-33</v>
          </cell>
          <cell r="B1353" t="str">
            <v>KZ-CSM073</v>
          </cell>
        </row>
        <row r="1354">
          <cell r="A1354" t="str">
            <v>KZ-CSM073-KQ-34</v>
          </cell>
          <cell r="B1354" t="str">
            <v>KZ-CSM073</v>
          </cell>
        </row>
        <row r="1355">
          <cell r="A1355" t="str">
            <v>KZ-CSM073-KQ-35</v>
          </cell>
          <cell r="B1355" t="str">
            <v>KZ-CSM073</v>
          </cell>
        </row>
        <row r="1356">
          <cell r="A1356" t="str">
            <v>KZ-CSM073-KQ-36</v>
          </cell>
          <cell r="B1356" t="str">
            <v>KZ-CSM073</v>
          </cell>
        </row>
        <row r="1357">
          <cell r="A1357" t="str">
            <v>KZ-CSM073-KQ-38</v>
          </cell>
          <cell r="B1357" t="str">
            <v>KZ-CSM073</v>
          </cell>
        </row>
        <row r="1358">
          <cell r="A1358" t="str">
            <v>KZ-CSM073-KQ-40</v>
          </cell>
          <cell r="B1358" t="str">
            <v>KZ-CSM073</v>
          </cell>
        </row>
        <row r="1359">
          <cell r="A1359" t="str">
            <v>KZ-CSM073-KQ-42</v>
          </cell>
          <cell r="B1359" t="str">
            <v>KZ-CSM073</v>
          </cell>
        </row>
        <row r="1360">
          <cell r="A1360" t="str">
            <v>KZ-CSM073-N5-29</v>
          </cell>
          <cell r="B1360" t="str">
            <v>KZ-CSM073</v>
          </cell>
        </row>
        <row r="1361">
          <cell r="A1361" t="str">
            <v>KZ-CSM073-N5-30</v>
          </cell>
          <cell r="B1361" t="str">
            <v>KZ-CSM073</v>
          </cell>
        </row>
        <row r="1362">
          <cell r="A1362" t="str">
            <v>KZ-CSM073-N5-31</v>
          </cell>
          <cell r="B1362" t="str">
            <v>KZ-CSM073</v>
          </cell>
        </row>
        <row r="1363">
          <cell r="A1363" t="str">
            <v>KZ-CSM073-N5-32</v>
          </cell>
          <cell r="B1363" t="str">
            <v>KZ-CSM073</v>
          </cell>
        </row>
        <row r="1364">
          <cell r="A1364" t="str">
            <v>KZ-CSM073-N5-33</v>
          </cell>
          <cell r="B1364" t="str">
            <v>KZ-CSM073</v>
          </cell>
        </row>
        <row r="1365">
          <cell r="A1365" t="str">
            <v>KZ-CSM073-N5-34</v>
          </cell>
          <cell r="B1365" t="str">
            <v>KZ-CSM073</v>
          </cell>
        </row>
        <row r="1366">
          <cell r="A1366" t="str">
            <v>KZ-CSM073-N5-35</v>
          </cell>
          <cell r="B1366" t="str">
            <v>KZ-CSM073</v>
          </cell>
        </row>
        <row r="1367">
          <cell r="A1367" t="str">
            <v>KZ-CSM073-N5-36</v>
          </cell>
          <cell r="B1367" t="str">
            <v>KZ-CSM073</v>
          </cell>
        </row>
        <row r="1368">
          <cell r="A1368" t="str">
            <v>KZ-CSM073-N5-38</v>
          </cell>
          <cell r="B1368" t="str">
            <v>KZ-CSM073</v>
          </cell>
        </row>
        <row r="1369">
          <cell r="A1369" t="str">
            <v>KZ-CSM073-N5-40</v>
          </cell>
          <cell r="B1369" t="str">
            <v>KZ-CSM073</v>
          </cell>
        </row>
        <row r="1370">
          <cell r="A1370" t="str">
            <v>KZ-CSM073-N5-42</v>
          </cell>
          <cell r="B1370" t="str">
            <v>KZ-CSM073</v>
          </cell>
        </row>
        <row r="1371">
          <cell r="A1371" t="str">
            <v>KZ-CSM073-WI-29</v>
          </cell>
          <cell r="B1371" t="str">
            <v>KZ-CSM073</v>
          </cell>
        </row>
        <row r="1372">
          <cell r="A1372" t="str">
            <v>KZ-CSM073-WI-30</v>
          </cell>
          <cell r="B1372" t="str">
            <v>KZ-CSM073</v>
          </cell>
        </row>
        <row r="1373">
          <cell r="A1373" t="str">
            <v>KZ-CSM073-WI-31</v>
          </cell>
          <cell r="B1373" t="str">
            <v>KZ-CSM073</v>
          </cell>
        </row>
        <row r="1374">
          <cell r="A1374" t="str">
            <v>KZ-CSM073-WI-32</v>
          </cell>
          <cell r="B1374" t="str">
            <v>KZ-CSM073</v>
          </cell>
        </row>
        <row r="1375">
          <cell r="A1375" t="str">
            <v>KZ-CSM073-WI-33</v>
          </cell>
          <cell r="B1375" t="str">
            <v>KZ-CSM073</v>
          </cell>
        </row>
        <row r="1376">
          <cell r="A1376" t="str">
            <v>KZ-CSM073-WI-34</v>
          </cell>
          <cell r="B1376" t="str">
            <v>KZ-CSM073</v>
          </cell>
        </row>
        <row r="1377">
          <cell r="A1377" t="str">
            <v>KZ-CSM073-WI-35</v>
          </cell>
          <cell r="B1377" t="str">
            <v>KZ-CSM073</v>
          </cell>
        </row>
        <row r="1378">
          <cell r="A1378" t="str">
            <v>KZ-CSM073-WI-36</v>
          </cell>
          <cell r="B1378" t="str">
            <v>KZ-CSM073</v>
          </cell>
        </row>
        <row r="1379">
          <cell r="A1379" t="str">
            <v>KZ-CSM073-WI-38</v>
          </cell>
          <cell r="B1379" t="str">
            <v>KZ-CSM073</v>
          </cell>
        </row>
        <row r="1380">
          <cell r="A1380" t="str">
            <v>KZ-CSM073-WI-40</v>
          </cell>
          <cell r="B1380" t="str">
            <v>KZ-CSM073</v>
          </cell>
        </row>
        <row r="1381">
          <cell r="A1381" t="str">
            <v>KZ-CSM073-WI-42</v>
          </cell>
          <cell r="B1381" t="str">
            <v>KZ-CSM073</v>
          </cell>
        </row>
        <row r="1382">
          <cell r="A1382" t="str">
            <v>LYQ-1010N0S</v>
          </cell>
          <cell r="B1382" t="str">
            <v>LYQ-1010N0S</v>
          </cell>
        </row>
        <row r="1383">
          <cell r="A1383" t="str">
            <v>LYQ-BE1058-B7-L</v>
          </cell>
          <cell r="B1383" t="str">
            <v>LYQ-BE1058</v>
          </cell>
        </row>
        <row r="1384">
          <cell r="A1384" t="str">
            <v>LYQ-BE1058-B7-M</v>
          </cell>
          <cell r="B1384" t="str">
            <v>LYQ-BE1058</v>
          </cell>
        </row>
        <row r="1385">
          <cell r="A1385" t="str">
            <v>LYQ-BE1058-B7-S</v>
          </cell>
          <cell r="B1385" t="str">
            <v>LYQ-BE1058</v>
          </cell>
        </row>
        <row r="1386">
          <cell r="A1386" t="str">
            <v>LYQ-BE1058-B7-XL</v>
          </cell>
          <cell r="B1386" t="str">
            <v>LYQ-BE1058</v>
          </cell>
        </row>
        <row r="1387">
          <cell r="A1387" t="str">
            <v>LYQ-BE1058-B7-XS</v>
          </cell>
          <cell r="B1387" t="str">
            <v>LYQ-BE1058</v>
          </cell>
        </row>
        <row r="1388">
          <cell r="A1388" t="str">
            <v>LYQ-BE1058-B7-XXL</v>
          </cell>
          <cell r="B1388" t="str">
            <v>LYQ-BE1058</v>
          </cell>
        </row>
        <row r="1389">
          <cell r="A1389" t="str">
            <v>LYQ-BE1058-DG-L</v>
          </cell>
          <cell r="B1389" t="str">
            <v>LYQ-BE1058</v>
          </cell>
        </row>
        <row r="1390">
          <cell r="A1390" t="str">
            <v>LYQ-BE1058-DG-M</v>
          </cell>
          <cell r="B1390" t="str">
            <v>LYQ-BE1058</v>
          </cell>
        </row>
        <row r="1391">
          <cell r="A1391" t="str">
            <v>LYQ-BE1058-DG-S</v>
          </cell>
          <cell r="B1391" t="str">
            <v>LYQ-BE1058</v>
          </cell>
        </row>
        <row r="1392">
          <cell r="A1392" t="str">
            <v>LYQ-BE1058-DG-XL</v>
          </cell>
          <cell r="B1392" t="str">
            <v>LYQ-BE1058</v>
          </cell>
        </row>
        <row r="1393">
          <cell r="A1393" t="str">
            <v>LYQ-BE1058-DG-XS</v>
          </cell>
          <cell r="B1393" t="str">
            <v>LYQ-BE1058</v>
          </cell>
        </row>
        <row r="1394">
          <cell r="A1394" t="str">
            <v>LYQ-BE1058-DG-XXL</v>
          </cell>
          <cell r="B1394" t="str">
            <v>LYQ-BE1058</v>
          </cell>
        </row>
        <row r="1395">
          <cell r="A1395" t="str">
            <v>LYQ-BE1058-GA-L</v>
          </cell>
          <cell r="B1395" t="str">
            <v>LYQ-BE1058</v>
          </cell>
        </row>
        <row r="1396">
          <cell r="A1396" t="str">
            <v>LYQ-BE1058-GA-M</v>
          </cell>
          <cell r="B1396" t="str">
            <v>LYQ-BE1058</v>
          </cell>
        </row>
        <row r="1397">
          <cell r="A1397" t="str">
            <v>LYQ-BE1058-GA-S</v>
          </cell>
          <cell r="B1397" t="str">
            <v>LYQ-BE1058</v>
          </cell>
        </row>
        <row r="1398">
          <cell r="A1398" t="str">
            <v>LYQ-BE1058-GA-XL</v>
          </cell>
          <cell r="B1398" t="str">
            <v>LYQ-BE1058</v>
          </cell>
        </row>
        <row r="1399">
          <cell r="A1399" t="str">
            <v>LYQ-BE1058-GA-XS</v>
          </cell>
          <cell r="B1399" t="str">
            <v>LYQ-BE1058</v>
          </cell>
        </row>
        <row r="1400">
          <cell r="A1400" t="str">
            <v>LYQ-BE1058-GA-XXL</v>
          </cell>
          <cell r="B1400" t="str">
            <v>LYQ-BE1058</v>
          </cell>
        </row>
        <row r="1401">
          <cell r="A1401" t="str">
            <v>LYQ-BE1058-N0-L</v>
          </cell>
          <cell r="B1401" t="str">
            <v>LYQ-BE1058</v>
          </cell>
        </row>
        <row r="1402">
          <cell r="A1402" t="str">
            <v>LYQ-BE1058-N0-M</v>
          </cell>
          <cell r="B1402" t="str">
            <v>LYQ-BE1058</v>
          </cell>
        </row>
        <row r="1403">
          <cell r="A1403" t="str">
            <v>LYQ-BE1058-N0-S</v>
          </cell>
          <cell r="B1403" t="str">
            <v>LYQ-BE1058</v>
          </cell>
        </row>
        <row r="1404">
          <cell r="A1404" t="str">
            <v>LYQ-BE1058-N0-XL</v>
          </cell>
          <cell r="B1404" t="str">
            <v>LYQ-BE1058</v>
          </cell>
        </row>
        <row r="1405">
          <cell r="A1405" t="str">
            <v>LYQ-BE1058-N0-XS</v>
          </cell>
          <cell r="B1405" t="str">
            <v>LYQ-BE1058</v>
          </cell>
        </row>
        <row r="1406">
          <cell r="A1406" t="str">
            <v>LYQ-BE1058-N0-XXL</v>
          </cell>
          <cell r="B1406" t="str">
            <v>LYQ-BE1058</v>
          </cell>
        </row>
        <row r="1407">
          <cell r="A1407" t="str">
            <v>LYQ-BE1058-P0-L</v>
          </cell>
          <cell r="B1407" t="str">
            <v>LYQ-BE1058</v>
          </cell>
        </row>
        <row r="1408">
          <cell r="A1408" t="str">
            <v>LYQ-BE1058-P0-M</v>
          </cell>
          <cell r="B1408" t="str">
            <v>LYQ-BE1058</v>
          </cell>
        </row>
        <row r="1409">
          <cell r="A1409" t="str">
            <v>LYQ-BE1058-P0-S</v>
          </cell>
          <cell r="B1409" t="str">
            <v>LYQ-BE1058</v>
          </cell>
        </row>
        <row r="1410">
          <cell r="A1410" t="str">
            <v>LYQ-BE1058-P0-XL</v>
          </cell>
          <cell r="B1410" t="str">
            <v>LYQ-BE1058</v>
          </cell>
        </row>
        <row r="1411">
          <cell r="A1411" t="str">
            <v>LYQ-BE1058-P0-XS</v>
          </cell>
          <cell r="B1411" t="str">
            <v>LYQ-BE1058</v>
          </cell>
        </row>
        <row r="1412">
          <cell r="A1412" t="str">
            <v>LYQ-BE1058-P0-XXL</v>
          </cell>
          <cell r="B1412" t="str">
            <v>LYQ-BE1058</v>
          </cell>
        </row>
        <row r="1413">
          <cell r="A1413" t="str">
            <v>LYQ-BE1058-PR-L</v>
          </cell>
          <cell r="B1413" t="str">
            <v>LYQ-BE1058</v>
          </cell>
        </row>
        <row r="1414">
          <cell r="A1414" t="str">
            <v>LYQ-BE1058-PR-M</v>
          </cell>
          <cell r="B1414" t="str">
            <v>LYQ-BE1058</v>
          </cell>
        </row>
        <row r="1415">
          <cell r="A1415" t="str">
            <v>LYQ-BE1058-PR-S</v>
          </cell>
          <cell r="B1415" t="str">
            <v>LYQ-BE1058</v>
          </cell>
        </row>
        <row r="1416">
          <cell r="A1416" t="str">
            <v>LYQ-BE1058-PR-XL</v>
          </cell>
          <cell r="B1416" t="str">
            <v>LYQ-BE1058</v>
          </cell>
        </row>
        <row r="1417">
          <cell r="A1417" t="str">
            <v>LYQ-BE1058-PR-XS</v>
          </cell>
          <cell r="B1417" t="str">
            <v>LYQ-BE1058</v>
          </cell>
        </row>
        <row r="1418">
          <cell r="A1418" t="str">
            <v>LYQ-BE1058-PR-XXL</v>
          </cell>
          <cell r="B1418" t="str">
            <v>LYQ-BE1058</v>
          </cell>
        </row>
        <row r="1419">
          <cell r="A1419" t="str">
            <v>LYQ-BE1058-Z0-L</v>
          </cell>
          <cell r="B1419" t="str">
            <v>LYQ-BE1058</v>
          </cell>
        </row>
        <row r="1420">
          <cell r="A1420" t="str">
            <v>LYQ-BE1058-Z0-M</v>
          </cell>
          <cell r="B1420" t="str">
            <v>LYQ-BE1058</v>
          </cell>
        </row>
        <row r="1421">
          <cell r="A1421" t="str">
            <v>LYQ-BE1058-Z0-S</v>
          </cell>
          <cell r="B1421" t="str">
            <v>LYQ-BE1058</v>
          </cell>
        </row>
        <row r="1422">
          <cell r="A1422" t="str">
            <v>LYQ-BE1058-Z0-XL</v>
          </cell>
          <cell r="B1422" t="str">
            <v>LYQ-BE1058</v>
          </cell>
        </row>
        <row r="1423">
          <cell r="A1423" t="str">
            <v>LYQ-BE1058-Z0-XS</v>
          </cell>
          <cell r="B1423" t="str">
            <v>LYQ-BE1058</v>
          </cell>
        </row>
        <row r="1424">
          <cell r="A1424" t="str">
            <v>LYQ-BE1058-Z0-XXL</v>
          </cell>
          <cell r="B1424" t="str">
            <v>LYQ-BE1058</v>
          </cell>
        </row>
        <row r="1425">
          <cell r="A1425" t="str">
            <v>LYQ-BE1059-B7-L</v>
          </cell>
          <cell r="B1425" t="str">
            <v>LYQ-BE1059</v>
          </cell>
        </row>
        <row r="1426">
          <cell r="A1426" t="str">
            <v>LYQ-BE1059-B7-M</v>
          </cell>
          <cell r="B1426" t="str">
            <v>LYQ-BE1059</v>
          </cell>
        </row>
        <row r="1427">
          <cell r="A1427" t="str">
            <v>LYQ-BE1059-B7-S</v>
          </cell>
          <cell r="B1427" t="str">
            <v>LYQ-BE1059</v>
          </cell>
        </row>
        <row r="1428">
          <cell r="A1428" t="str">
            <v>LYQ-BE1059-B7-XL</v>
          </cell>
          <cell r="B1428" t="str">
            <v>LYQ-BE1059</v>
          </cell>
        </row>
        <row r="1429">
          <cell r="A1429" t="str">
            <v>LYQ-BE1059-B7-XS</v>
          </cell>
          <cell r="B1429" t="str">
            <v>LYQ-BE1059</v>
          </cell>
        </row>
        <row r="1430">
          <cell r="A1430" t="str">
            <v>LYQ-BE1059-B7-XXL</v>
          </cell>
          <cell r="B1430" t="str">
            <v>LYQ-BE1059</v>
          </cell>
        </row>
        <row r="1431">
          <cell r="A1431" t="str">
            <v>LYQ-BE1059-DGR-L</v>
          </cell>
          <cell r="B1431" t="str">
            <v>LYQ-BE1059</v>
          </cell>
        </row>
        <row r="1432">
          <cell r="A1432" t="str">
            <v>LYQ-BE1059-DGR-M</v>
          </cell>
          <cell r="B1432" t="str">
            <v>LYQ-BE1059</v>
          </cell>
        </row>
        <row r="1433">
          <cell r="A1433" t="str">
            <v>LYQ-BE1059-DGR-S</v>
          </cell>
          <cell r="B1433" t="str">
            <v>LYQ-BE1059</v>
          </cell>
        </row>
        <row r="1434">
          <cell r="A1434" t="str">
            <v>LYQ-BE1059-DGR-XL</v>
          </cell>
          <cell r="B1434" t="str">
            <v>LYQ-BE1059</v>
          </cell>
        </row>
        <row r="1435">
          <cell r="A1435" t="str">
            <v>LYQ-BE1059-DGR-XS</v>
          </cell>
          <cell r="B1435" t="str">
            <v>LYQ-BE1059</v>
          </cell>
        </row>
        <row r="1436">
          <cell r="A1436" t="str">
            <v>LYQ-BE1059-DGR-XXL</v>
          </cell>
          <cell r="B1436" t="str">
            <v>LYQ-BE1059</v>
          </cell>
        </row>
        <row r="1437">
          <cell r="A1437" t="str">
            <v>LYQ-BE1059-GR-L</v>
          </cell>
          <cell r="B1437" t="str">
            <v>LYQ-BE1059</v>
          </cell>
        </row>
        <row r="1438">
          <cell r="A1438" t="str">
            <v>LYQ-BE1059-GR-M</v>
          </cell>
          <cell r="B1438" t="str">
            <v>LYQ-BE1059</v>
          </cell>
        </row>
        <row r="1439">
          <cell r="A1439" t="str">
            <v>LYQ-BE1059-GR-S</v>
          </cell>
          <cell r="B1439" t="str">
            <v>LYQ-BE1059</v>
          </cell>
        </row>
        <row r="1440">
          <cell r="A1440" t="str">
            <v>LYQ-BE1059-GR-XL</v>
          </cell>
          <cell r="B1440" t="str">
            <v>LYQ-BE1059</v>
          </cell>
        </row>
        <row r="1441">
          <cell r="A1441" t="str">
            <v>LYQ-BE1059-GR-XS</v>
          </cell>
          <cell r="B1441" t="str">
            <v>LYQ-BE1059</v>
          </cell>
        </row>
        <row r="1442">
          <cell r="A1442" t="str">
            <v>LYQ-BE1059-GR-XXL</v>
          </cell>
          <cell r="B1442" t="str">
            <v>LYQ-BE1059</v>
          </cell>
        </row>
        <row r="1443">
          <cell r="A1443" t="str">
            <v>LYQ-BE1059-N0-L</v>
          </cell>
          <cell r="B1443" t="str">
            <v>LYQ-BE1059</v>
          </cell>
        </row>
        <row r="1444">
          <cell r="A1444" t="str">
            <v>LYQ-BE1059-N0-M</v>
          </cell>
          <cell r="B1444" t="str">
            <v>LYQ-BE1059</v>
          </cell>
        </row>
        <row r="1445">
          <cell r="A1445" t="str">
            <v>LYQ-BE1059-N0-S</v>
          </cell>
          <cell r="B1445" t="str">
            <v>LYQ-BE1059</v>
          </cell>
        </row>
        <row r="1446">
          <cell r="A1446" t="str">
            <v>LYQ-BE1059-N0-XL</v>
          </cell>
          <cell r="B1446" t="str">
            <v>LYQ-BE1059</v>
          </cell>
        </row>
        <row r="1447">
          <cell r="A1447" t="str">
            <v>LYQ-BE1059-N0-XS</v>
          </cell>
          <cell r="B1447" t="str">
            <v>LYQ-BE1059</v>
          </cell>
        </row>
        <row r="1448">
          <cell r="A1448" t="str">
            <v>LYQ-BE1059-N0-XXL</v>
          </cell>
          <cell r="B1448" t="str">
            <v>LYQ-BE1059</v>
          </cell>
        </row>
        <row r="1449">
          <cell r="A1449" t="str">
            <v>LYQ-BE1059-P0-L</v>
          </cell>
          <cell r="B1449" t="str">
            <v>LYQ-BE1059</v>
          </cell>
        </row>
        <row r="1450">
          <cell r="A1450" t="str">
            <v>LYQ-BE1059-P0-M</v>
          </cell>
          <cell r="B1450" t="str">
            <v>LYQ-BE1059</v>
          </cell>
        </row>
        <row r="1451">
          <cell r="A1451" t="str">
            <v>LYQ-BE1059-P0-S</v>
          </cell>
          <cell r="B1451" t="str">
            <v>LYQ-BE1059</v>
          </cell>
        </row>
        <row r="1452">
          <cell r="A1452" t="str">
            <v>LYQ-BE1059-P0-XL</v>
          </cell>
          <cell r="B1452" t="str">
            <v>LYQ-BE1059</v>
          </cell>
        </row>
        <row r="1453">
          <cell r="A1453" t="str">
            <v>LYQ-BE1059-P0-XS</v>
          </cell>
          <cell r="B1453" t="str">
            <v>LYQ-BE1059</v>
          </cell>
        </row>
        <row r="1454">
          <cell r="A1454" t="str">
            <v>LYQ-BE1059-P0-XXL</v>
          </cell>
          <cell r="B1454" t="str">
            <v>LYQ-BE1059</v>
          </cell>
        </row>
        <row r="1455">
          <cell r="A1455" t="str">
            <v>LYQ-BE1059-PR-L</v>
          </cell>
          <cell r="B1455" t="str">
            <v>LYQ-BE1059</v>
          </cell>
        </row>
        <row r="1456">
          <cell r="A1456" t="str">
            <v>LYQ-BE1059-PR-M</v>
          </cell>
          <cell r="B1456" t="str">
            <v>LYQ-BE1059</v>
          </cell>
        </row>
        <row r="1457">
          <cell r="A1457" t="str">
            <v>LYQ-BE1059-PR-S</v>
          </cell>
          <cell r="B1457" t="str">
            <v>LYQ-BE1059</v>
          </cell>
        </row>
        <row r="1458">
          <cell r="A1458" t="str">
            <v>LYQ-BE1059-PR-XL</v>
          </cell>
          <cell r="B1458" t="str">
            <v>LYQ-BE1059</v>
          </cell>
        </row>
        <row r="1459">
          <cell r="A1459" t="str">
            <v>LYQ-BE1059-PR-XS</v>
          </cell>
          <cell r="B1459" t="str">
            <v>LYQ-BE1059</v>
          </cell>
        </row>
        <row r="1460">
          <cell r="A1460" t="str">
            <v>LYQ-BE1059-PR-XXL</v>
          </cell>
          <cell r="B1460" t="str">
            <v>LYQ-BE1059</v>
          </cell>
        </row>
        <row r="1461">
          <cell r="A1461" t="str">
            <v>LYQ-BE1059-Z0-L</v>
          </cell>
          <cell r="B1461" t="str">
            <v>LYQ-BE1059</v>
          </cell>
        </row>
        <row r="1462">
          <cell r="A1462" t="str">
            <v>LYQ-BE1059-Z0-M</v>
          </cell>
          <cell r="B1462" t="str">
            <v>LYQ-BE1059</v>
          </cell>
        </row>
        <row r="1463">
          <cell r="A1463" t="str">
            <v>LYQ-BE1059-Z0-S</v>
          </cell>
          <cell r="B1463" t="str">
            <v>LYQ-BE1059</v>
          </cell>
        </row>
        <row r="1464">
          <cell r="A1464" t="str">
            <v>LYQ-BE1059-Z0-XL</v>
          </cell>
          <cell r="B1464" t="str">
            <v>LYQ-BE1059</v>
          </cell>
        </row>
        <row r="1465">
          <cell r="A1465" t="str">
            <v>LYQ-BE1059-Z0-XS</v>
          </cell>
          <cell r="B1465" t="str">
            <v>LYQ-BE1059</v>
          </cell>
        </row>
        <row r="1466">
          <cell r="A1466" t="str">
            <v>LYQ-BE1059-Z0-XXL</v>
          </cell>
          <cell r="B1466" t="str">
            <v>LYQ-BE1059</v>
          </cell>
        </row>
        <row r="1467">
          <cell r="A1467" t="str">
            <v>LYQ-BESM804-DGR-L</v>
          </cell>
          <cell r="B1467" t="str">
            <v>LYQ-BESM804</v>
          </cell>
        </row>
        <row r="1468">
          <cell r="A1468" t="str">
            <v>LYQ-BESM804-DGR-M</v>
          </cell>
          <cell r="B1468" t="str">
            <v>LYQ-BESM804</v>
          </cell>
        </row>
        <row r="1469">
          <cell r="A1469" t="str">
            <v>LYQ-BESM804-DGR-S</v>
          </cell>
          <cell r="B1469" t="str">
            <v>LYQ-BESM804</v>
          </cell>
        </row>
        <row r="1470">
          <cell r="A1470" t="str">
            <v>LYQ-BESM804-DGR-XL</v>
          </cell>
          <cell r="B1470" t="str">
            <v>LYQ-BESM804</v>
          </cell>
        </row>
        <row r="1471">
          <cell r="A1471" t="str">
            <v>LYQ-BS-1010-P0-L</v>
          </cell>
          <cell r="B1471" t="str">
            <v>LYQ-BS-1010</v>
          </cell>
        </row>
        <row r="1472">
          <cell r="A1472" t="str">
            <v>LYQ-BS-1010-P0-XL</v>
          </cell>
          <cell r="B1472" t="str">
            <v>LYQ-BS-1010</v>
          </cell>
        </row>
        <row r="1473">
          <cell r="A1473" t="str">
            <v>LYQ-BS-29PHJ-BD-L</v>
          </cell>
          <cell r="B1473" t="str">
            <v>LYQ-BS-29PHJ</v>
          </cell>
        </row>
        <row r="1474">
          <cell r="A1474" t="str">
            <v>LYQ-BS-29PHJ-BD-M</v>
          </cell>
          <cell r="B1474" t="str">
            <v>LYQ-BS-29PHJ</v>
          </cell>
        </row>
        <row r="1475">
          <cell r="A1475" t="str">
            <v>LYQ-BS-29PHJ-BD-S</v>
          </cell>
          <cell r="B1475" t="str">
            <v>LYQ-BS-29PHJ</v>
          </cell>
        </row>
        <row r="1476">
          <cell r="A1476" t="str">
            <v>LYQ-BS-29PHJ-BD-XL</v>
          </cell>
          <cell r="B1476" t="str">
            <v>LYQ-BS-29PHJ</v>
          </cell>
        </row>
        <row r="1477">
          <cell r="A1477" t="str">
            <v>LYQ-BS-29PHJ-C0-L</v>
          </cell>
          <cell r="B1477" t="str">
            <v>LYQ-BS-29PHJ</v>
          </cell>
        </row>
        <row r="1478">
          <cell r="A1478" t="str">
            <v>LYQ-BS-29PHJ-C0-M</v>
          </cell>
          <cell r="B1478" t="str">
            <v>LYQ-BS-29PHJ</v>
          </cell>
        </row>
        <row r="1479">
          <cell r="A1479" t="str">
            <v>LYQ-BS-29PHJ-C0-S</v>
          </cell>
          <cell r="B1479" t="str">
            <v>LYQ-BS-29PHJ</v>
          </cell>
        </row>
        <row r="1480">
          <cell r="A1480" t="str">
            <v>LYQ-BS-29PHJ-C0-XL</v>
          </cell>
          <cell r="B1480" t="str">
            <v>LYQ-BS-29PHJ</v>
          </cell>
        </row>
        <row r="1481">
          <cell r="A1481" t="str">
            <v>LYQ-BS-29PHJ-G7-L</v>
          </cell>
          <cell r="B1481" t="str">
            <v>LYQ-BS-29PHJ</v>
          </cell>
        </row>
        <row r="1482">
          <cell r="A1482" t="str">
            <v>LYQ-BS-29PHJ-G7-M</v>
          </cell>
          <cell r="B1482" t="str">
            <v>LYQ-BS-29PHJ</v>
          </cell>
        </row>
        <row r="1483">
          <cell r="A1483" t="str">
            <v>LYQ-BS-29PHJ-G7-S</v>
          </cell>
          <cell r="B1483" t="str">
            <v>LYQ-BS-29PHJ</v>
          </cell>
        </row>
        <row r="1484">
          <cell r="A1484" t="str">
            <v>LYQ-BS-29PHJ-G7-XL</v>
          </cell>
          <cell r="B1484" t="str">
            <v>LYQ-BS-29PHJ</v>
          </cell>
        </row>
        <row r="1485">
          <cell r="A1485" t="str">
            <v>LYQ-BS-29PHJ-K0-L</v>
          </cell>
          <cell r="B1485" t="str">
            <v>LYQ-BS-29PHJ</v>
          </cell>
        </row>
        <row r="1486">
          <cell r="A1486" t="str">
            <v>LYQ-BS-29PHJ-K0-M</v>
          </cell>
          <cell r="B1486" t="str">
            <v>LYQ-BS-29PHJ</v>
          </cell>
        </row>
        <row r="1487">
          <cell r="A1487" t="str">
            <v>LYQ-BS-29PHJ-K0-S</v>
          </cell>
          <cell r="B1487" t="str">
            <v>LYQ-BS-29PHJ</v>
          </cell>
        </row>
        <row r="1488">
          <cell r="A1488" t="str">
            <v>LYQ-BS-29PHJ-K0-XL</v>
          </cell>
          <cell r="B1488" t="str">
            <v>LYQ-BS-29PHJ</v>
          </cell>
        </row>
        <row r="1489">
          <cell r="A1489" t="str">
            <v>LYQ-BS-29PHJ-X0-L</v>
          </cell>
          <cell r="B1489" t="str">
            <v>LYQ-BS-29PHJ</v>
          </cell>
        </row>
        <row r="1490">
          <cell r="A1490" t="str">
            <v>LYQ-BS-29PHJ-X0-M</v>
          </cell>
          <cell r="B1490" t="str">
            <v>LYQ-BS-29PHJ</v>
          </cell>
        </row>
        <row r="1491">
          <cell r="A1491" t="str">
            <v>LYQ-BS-29PHJ-X0-S</v>
          </cell>
          <cell r="B1491" t="str">
            <v>LYQ-BS-29PHJ</v>
          </cell>
        </row>
        <row r="1492">
          <cell r="A1492" t="str">
            <v>LYQ-BS-29PHJ-X0-XL</v>
          </cell>
          <cell r="B1492" t="str">
            <v>LYQ-BS-29PHJ</v>
          </cell>
        </row>
        <row r="1493">
          <cell r="A1493" t="str">
            <v>LYQ-BS-29PHJ-ZL-L</v>
          </cell>
          <cell r="B1493" t="str">
            <v>LYQ-BS-29PHJ</v>
          </cell>
        </row>
        <row r="1494">
          <cell r="A1494" t="str">
            <v>LYQ-BS-29PHJ-ZL-M</v>
          </cell>
          <cell r="B1494" t="str">
            <v>LYQ-BS-29PHJ</v>
          </cell>
        </row>
        <row r="1495">
          <cell r="A1495" t="str">
            <v>LYQ-BS-29PHJ-ZL-S</v>
          </cell>
          <cell r="B1495" t="str">
            <v>LYQ-BS-29PHJ</v>
          </cell>
        </row>
        <row r="1496">
          <cell r="A1496" t="str">
            <v>LYQ-BS-29PHJ-ZL-XL</v>
          </cell>
          <cell r="B1496" t="str">
            <v>LYQ-BS-29PHJ</v>
          </cell>
        </row>
        <row r="1497">
          <cell r="A1497" t="str">
            <v>LYQ-BS4600-B0-L</v>
          </cell>
          <cell r="B1497" t="str">
            <v>LYQ-BS4600</v>
          </cell>
        </row>
        <row r="1498">
          <cell r="A1498" t="str">
            <v>LYQ-BS4600-B0-M</v>
          </cell>
          <cell r="B1498" t="str">
            <v>LYQ-BS4600</v>
          </cell>
        </row>
        <row r="1499">
          <cell r="A1499" t="str">
            <v>LYQ-BS4600-B0-S</v>
          </cell>
          <cell r="B1499" t="str">
            <v>LYQ-BS4600</v>
          </cell>
        </row>
        <row r="1500">
          <cell r="A1500" t="str">
            <v>LYQ-BS4600-B0-XL</v>
          </cell>
          <cell r="B1500" t="str">
            <v>LYQ-BS4600</v>
          </cell>
        </row>
        <row r="1501">
          <cell r="A1501" t="str">
            <v>LYQ-BS4600-B0-XS</v>
          </cell>
          <cell r="B1501" t="str">
            <v>LYQ-BS4600</v>
          </cell>
        </row>
        <row r="1502">
          <cell r="A1502" t="str">
            <v>LYQ-BS4600-G0-L</v>
          </cell>
          <cell r="B1502" t="str">
            <v>LYQ-BS4600</v>
          </cell>
        </row>
        <row r="1503">
          <cell r="A1503" t="str">
            <v>LYQ-BS4600-G0-M</v>
          </cell>
          <cell r="B1503" t="str">
            <v>LYQ-BS4600</v>
          </cell>
        </row>
        <row r="1504">
          <cell r="A1504" t="str">
            <v>LYQ-BS4600-G0-S</v>
          </cell>
          <cell r="B1504" t="str">
            <v>LYQ-BS4600</v>
          </cell>
        </row>
        <row r="1505">
          <cell r="A1505" t="str">
            <v>LYQ-BS4600-G0-XL</v>
          </cell>
          <cell r="B1505" t="str">
            <v>LYQ-BS4600</v>
          </cell>
        </row>
        <row r="1506">
          <cell r="A1506" t="str">
            <v>LYQ-BS4600-G0-XS</v>
          </cell>
          <cell r="B1506" t="str">
            <v>LYQ-BS4600</v>
          </cell>
        </row>
        <row r="1507">
          <cell r="A1507" t="str">
            <v>LYQ-BS4600-G1-L</v>
          </cell>
          <cell r="B1507" t="str">
            <v>LYQ-BS4600</v>
          </cell>
        </row>
        <row r="1508">
          <cell r="A1508" t="str">
            <v>LYQ-BS4600-G1-M</v>
          </cell>
          <cell r="B1508" t="str">
            <v>LYQ-BS4600</v>
          </cell>
        </row>
        <row r="1509">
          <cell r="A1509" t="str">
            <v>LYQ-BS4600-G1-S</v>
          </cell>
          <cell r="B1509" t="str">
            <v>LYQ-BS4600</v>
          </cell>
        </row>
        <row r="1510">
          <cell r="A1510" t="str">
            <v>LYQ-BS4600-G1-XL</v>
          </cell>
          <cell r="B1510" t="str">
            <v>LYQ-BS4600</v>
          </cell>
        </row>
        <row r="1511">
          <cell r="A1511" t="str">
            <v>LYQ-BS4600-G1-XS</v>
          </cell>
          <cell r="B1511" t="str">
            <v>LYQ-BS4600</v>
          </cell>
        </row>
        <row r="1512">
          <cell r="A1512" t="str">
            <v>LYQ-BS4600-N0-L</v>
          </cell>
          <cell r="B1512" t="str">
            <v>LYQ-BS4600</v>
          </cell>
        </row>
        <row r="1513">
          <cell r="A1513" t="str">
            <v>LYQ-BS4600-N0-M</v>
          </cell>
          <cell r="B1513" t="str">
            <v>LYQ-BS4600</v>
          </cell>
        </row>
        <row r="1514">
          <cell r="A1514" t="str">
            <v>LYQ-BS4600-N0-S</v>
          </cell>
          <cell r="B1514" t="str">
            <v>LYQ-BS4600</v>
          </cell>
        </row>
        <row r="1515">
          <cell r="A1515" t="str">
            <v>LYQ-BS4600-N0-XL</v>
          </cell>
          <cell r="B1515" t="str">
            <v>LYQ-BS4600</v>
          </cell>
        </row>
        <row r="1516">
          <cell r="A1516" t="str">
            <v>LYQ-BS4600-N0-XS</v>
          </cell>
          <cell r="B1516" t="str">
            <v>LYQ-BS4600</v>
          </cell>
        </row>
        <row r="1517">
          <cell r="A1517" t="str">
            <v>LYQ-BS4600-P0-L</v>
          </cell>
          <cell r="B1517" t="str">
            <v>LYQ-BS4600</v>
          </cell>
        </row>
        <row r="1518">
          <cell r="A1518" t="str">
            <v>LYQ-BS4600-P0-M</v>
          </cell>
          <cell r="B1518" t="str">
            <v>LYQ-BS4600</v>
          </cell>
        </row>
        <row r="1519">
          <cell r="A1519" t="str">
            <v>LYQ-BS4600-P0-S</v>
          </cell>
          <cell r="B1519" t="str">
            <v>LYQ-BS4600</v>
          </cell>
        </row>
        <row r="1520">
          <cell r="A1520" t="str">
            <v>LYQ-BS4600-P0-XL</v>
          </cell>
          <cell r="B1520" t="str">
            <v>LYQ-BS4600</v>
          </cell>
        </row>
        <row r="1521">
          <cell r="A1521" t="str">
            <v>LYQ-BS-AMEEE</v>
          </cell>
          <cell r="B1521" t="str">
            <v>LYQ-BS-AMEEE</v>
          </cell>
        </row>
        <row r="1522">
          <cell r="A1522" t="str">
            <v>LYQ-BS-AMEEE-B0L</v>
          </cell>
          <cell r="B1522" t="str">
            <v>LYQ-BS-AMEEE</v>
          </cell>
        </row>
        <row r="1523">
          <cell r="A1523" t="str">
            <v>LYQ-BS-AMEEE-B0M</v>
          </cell>
          <cell r="B1523" t="str">
            <v>LYQ-BS-AMEEE</v>
          </cell>
        </row>
        <row r="1524">
          <cell r="A1524" t="str">
            <v>LYQ-BS-AMEEE-B0S</v>
          </cell>
          <cell r="B1524" t="str">
            <v>LYQ-BS-AMEEE</v>
          </cell>
        </row>
        <row r="1525">
          <cell r="A1525" t="str">
            <v>LYQ-BS-AMEEE-B0XL</v>
          </cell>
          <cell r="B1525" t="str">
            <v>LYQ-BS-AMEEE</v>
          </cell>
        </row>
        <row r="1526">
          <cell r="A1526" t="str">
            <v>LYQ-BS-AMEEE-G0L</v>
          </cell>
          <cell r="B1526" t="str">
            <v>LYQ-BS-AMEEE</v>
          </cell>
        </row>
        <row r="1527">
          <cell r="A1527" t="str">
            <v>LYQ-BS-AMEEE-G0M</v>
          </cell>
          <cell r="B1527" t="str">
            <v>LYQ-BS-AMEEE</v>
          </cell>
        </row>
        <row r="1528">
          <cell r="A1528" t="str">
            <v>LYQ-BS-AMEEE-G0S</v>
          </cell>
          <cell r="B1528" t="str">
            <v>LYQ-BS-AMEEE</v>
          </cell>
        </row>
        <row r="1529">
          <cell r="A1529" t="str">
            <v>LYQ-BS-AMEEE-G0XL</v>
          </cell>
          <cell r="B1529" t="str">
            <v>LYQ-BS-AMEEE</v>
          </cell>
        </row>
        <row r="1530">
          <cell r="A1530" t="str">
            <v>LYQ-BS-AMEEE-K0L</v>
          </cell>
          <cell r="B1530" t="str">
            <v>LYQ-BS-AMEEE</v>
          </cell>
        </row>
        <row r="1531">
          <cell r="A1531" t="str">
            <v>LYQ-BS-AMEEE-K0M</v>
          </cell>
          <cell r="B1531" t="str">
            <v>LYQ-BS-AMEEE</v>
          </cell>
        </row>
        <row r="1532">
          <cell r="A1532" t="str">
            <v>LYQ-BS-AMEEE-K0S</v>
          </cell>
          <cell r="B1532" t="str">
            <v>LYQ-BS-AMEEE</v>
          </cell>
        </row>
        <row r="1533">
          <cell r="A1533" t="str">
            <v>LYQ-BS-AMEEE-K0XL</v>
          </cell>
          <cell r="B1533" t="str">
            <v>LYQ-BS-AMEEE</v>
          </cell>
        </row>
        <row r="1534">
          <cell r="A1534" t="str">
            <v>LYQ-BS-AMEEE-R0L</v>
          </cell>
          <cell r="B1534" t="str">
            <v>LYQ-BS-AMEEE</v>
          </cell>
        </row>
        <row r="1535">
          <cell r="A1535" t="str">
            <v>LYQ-BS-AMEEE-R0M</v>
          </cell>
          <cell r="B1535" t="str">
            <v>LYQ-BS-AMEEE</v>
          </cell>
        </row>
        <row r="1536">
          <cell r="A1536" t="str">
            <v>LYQ-BS-AMEEE-R0S</v>
          </cell>
          <cell r="B1536" t="str">
            <v>LYQ-BS-AMEEE</v>
          </cell>
        </row>
        <row r="1537">
          <cell r="A1537" t="str">
            <v>LYQ-BS-AMEEE-R0XL</v>
          </cell>
          <cell r="B1537" t="str">
            <v>LYQ-BS-AMEEE</v>
          </cell>
        </row>
        <row r="1538">
          <cell r="A1538" t="str">
            <v>LYQ-BS-CS04-CO-2XL</v>
          </cell>
          <cell r="B1538" t="str">
            <v>LYQ-BS-CS04</v>
          </cell>
        </row>
        <row r="1539">
          <cell r="A1539" t="str">
            <v>LYQ-BS-CS04-CO-L</v>
          </cell>
          <cell r="B1539" t="str">
            <v>LYQ-BS-CS04</v>
          </cell>
        </row>
        <row r="1540">
          <cell r="A1540" t="str">
            <v>LYQ-BS-CS04-CO-M</v>
          </cell>
          <cell r="B1540" t="str">
            <v>LYQ-BS-CS04</v>
          </cell>
        </row>
        <row r="1541">
          <cell r="A1541" t="str">
            <v>LYQ-BS-CS04-CO-S</v>
          </cell>
          <cell r="B1541" t="str">
            <v>LYQ-BS-CS04</v>
          </cell>
        </row>
        <row r="1542">
          <cell r="A1542" t="str">
            <v>LYQ-BS-CS04-CO-XL</v>
          </cell>
          <cell r="B1542" t="str">
            <v>LYQ-BS-CS04</v>
          </cell>
        </row>
        <row r="1543">
          <cell r="A1543" t="str">
            <v>LYQ-BS-CS04-G0-2XL</v>
          </cell>
          <cell r="B1543" t="str">
            <v>LYQ-BS-CS04</v>
          </cell>
        </row>
        <row r="1544">
          <cell r="A1544" t="str">
            <v>LYQ-BS-CS04-G0-L</v>
          </cell>
          <cell r="B1544" t="str">
            <v>LYQ-BS-CS04</v>
          </cell>
        </row>
        <row r="1545">
          <cell r="A1545" t="str">
            <v>LYQ-BS-CS04-G0-M</v>
          </cell>
          <cell r="B1545" t="str">
            <v>LYQ-BS-CS04</v>
          </cell>
        </row>
        <row r="1546">
          <cell r="A1546" t="str">
            <v>LYQ-BS-CS04-G0-S</v>
          </cell>
          <cell r="B1546" t="str">
            <v>LYQ-BS-CS04</v>
          </cell>
        </row>
        <row r="1547">
          <cell r="A1547" t="str">
            <v>LYQ-BS-CS04-G0-XL</v>
          </cell>
          <cell r="B1547" t="str">
            <v>LYQ-BS-CS04</v>
          </cell>
        </row>
        <row r="1548">
          <cell r="A1548" t="str">
            <v>LYQ-BS-CS04-GR-2XL</v>
          </cell>
          <cell r="B1548" t="str">
            <v>LYQ-BS-CS04</v>
          </cell>
        </row>
        <row r="1549">
          <cell r="A1549" t="str">
            <v>LYQ-BS-CS04-GR-L</v>
          </cell>
          <cell r="B1549" t="str">
            <v>LYQ-BS-CS04</v>
          </cell>
        </row>
        <row r="1550">
          <cell r="A1550" t="str">
            <v>LYQ-BS-CS04-GR-M</v>
          </cell>
          <cell r="B1550" t="str">
            <v>LYQ-BS-CS04</v>
          </cell>
        </row>
        <row r="1551">
          <cell r="A1551" t="str">
            <v>LYQ-BS-CS04-GR-S</v>
          </cell>
          <cell r="B1551" t="str">
            <v>LYQ-BS-CS04</v>
          </cell>
        </row>
        <row r="1552">
          <cell r="A1552" t="str">
            <v>LYQ-BS-CS04-GR-XL</v>
          </cell>
          <cell r="B1552" t="str">
            <v>LYQ-BS-CS04</v>
          </cell>
        </row>
        <row r="1553">
          <cell r="A1553" t="str">
            <v>LYQ-BS-CS04-K0-2XL</v>
          </cell>
          <cell r="B1553" t="str">
            <v>LYQ-BS-CS04</v>
          </cell>
        </row>
        <row r="1554">
          <cell r="A1554" t="str">
            <v>LYQ-BS-CS04-K0-L</v>
          </cell>
          <cell r="B1554" t="str">
            <v>LYQ-BS-CS04</v>
          </cell>
        </row>
        <row r="1555">
          <cell r="A1555" t="str">
            <v>LYQ-BS-CS04-K0-M</v>
          </cell>
          <cell r="B1555" t="str">
            <v>LYQ-BS-CS04</v>
          </cell>
        </row>
        <row r="1556">
          <cell r="A1556" t="str">
            <v>LYQ-BS-CS04-K0-S</v>
          </cell>
          <cell r="B1556" t="str">
            <v>LYQ-BS-CS04</v>
          </cell>
        </row>
        <row r="1557">
          <cell r="A1557" t="str">
            <v>LYQ-BS-CS04-K0-XL</v>
          </cell>
          <cell r="B1557" t="str">
            <v>LYQ-BS-CS04</v>
          </cell>
        </row>
        <row r="1558">
          <cell r="A1558" t="str">
            <v>LYQ-BS-CS04-Wi-2XL</v>
          </cell>
          <cell r="B1558" t="str">
            <v>LYQ-BS-CS04</v>
          </cell>
        </row>
        <row r="1559">
          <cell r="A1559" t="str">
            <v>LYQ-BS-CS04-Wi-L</v>
          </cell>
          <cell r="B1559" t="str">
            <v>LYQ-BS-CS04</v>
          </cell>
        </row>
        <row r="1560">
          <cell r="A1560" t="str">
            <v>LYQ-BS-CS04-Wi-M</v>
          </cell>
          <cell r="B1560" t="str">
            <v>LYQ-BS-CS04</v>
          </cell>
        </row>
        <row r="1561">
          <cell r="A1561" t="str">
            <v>LYQ-BS-CS04-Wi-S</v>
          </cell>
          <cell r="B1561" t="str">
            <v>LYQ-BS-CS04</v>
          </cell>
        </row>
        <row r="1562">
          <cell r="A1562" t="str">
            <v>LYQ-BS-CS04-Wi-XL</v>
          </cell>
          <cell r="B1562" t="str">
            <v>LYQ-BS-CS04</v>
          </cell>
        </row>
        <row r="1563">
          <cell r="A1563" t="str">
            <v>LYQ-BS-HM1205-BR-L</v>
          </cell>
          <cell r="B1563" t="str">
            <v>LYQ-BS-HM1205</v>
          </cell>
        </row>
        <row r="1564">
          <cell r="A1564" t="str">
            <v>LYQ-BS-HM1205-BR-M</v>
          </cell>
          <cell r="B1564" t="str">
            <v>LYQ-BS-HM1205</v>
          </cell>
        </row>
        <row r="1565">
          <cell r="A1565" t="str">
            <v>LYQ-BS-HM1205-BR-S</v>
          </cell>
          <cell r="B1565" t="str">
            <v>LYQ-BS-HM1205</v>
          </cell>
        </row>
        <row r="1566">
          <cell r="A1566" t="str">
            <v>LYQ-BS-HM1205-BR-XL</v>
          </cell>
          <cell r="B1566" t="str">
            <v>LYQ-BS-HM1205</v>
          </cell>
        </row>
        <row r="1567">
          <cell r="A1567" t="str">
            <v>LYQ-BS-HM1205-KH-L</v>
          </cell>
          <cell r="B1567" t="str">
            <v>LYQ-BS-HM1205</v>
          </cell>
        </row>
        <row r="1568">
          <cell r="A1568" t="str">
            <v>LYQ-BS-HM1205-KH-M</v>
          </cell>
          <cell r="B1568" t="str">
            <v>LYQ-BS-HM1205</v>
          </cell>
        </row>
        <row r="1569">
          <cell r="A1569" t="str">
            <v>LYQ-BS-HM1205-KH-S</v>
          </cell>
          <cell r="B1569" t="str">
            <v>LYQ-BS-HM1205</v>
          </cell>
        </row>
        <row r="1570">
          <cell r="A1570" t="str">
            <v>LYQ-BS-HM1205-KH-XL</v>
          </cell>
          <cell r="B1570" t="str">
            <v>LYQ-BS-HM1205</v>
          </cell>
        </row>
        <row r="1571">
          <cell r="A1571" t="str">
            <v>LYQ-BS-HM1205-OR-L</v>
          </cell>
          <cell r="B1571" t="str">
            <v>LYQ-BS-HM1205</v>
          </cell>
        </row>
        <row r="1572">
          <cell r="A1572" t="str">
            <v>LYQ-BS-HM1205-OR-M</v>
          </cell>
          <cell r="B1572" t="str">
            <v>LYQ-BS-HM1205</v>
          </cell>
        </row>
        <row r="1573">
          <cell r="A1573" t="str">
            <v>LYQ-BS-HM1205-OR-S</v>
          </cell>
          <cell r="B1573" t="str">
            <v>LYQ-BS-HM1205</v>
          </cell>
        </row>
        <row r="1574">
          <cell r="A1574" t="str">
            <v>LYQ-BS-HM1205-OR-XL</v>
          </cell>
          <cell r="B1574" t="str">
            <v>LYQ-BS-HM1205</v>
          </cell>
        </row>
        <row r="1575">
          <cell r="A1575" t="str">
            <v>LYQ-BS-HM1205-W0-L</v>
          </cell>
          <cell r="B1575" t="str">
            <v>LYQ-BS-HM1205</v>
          </cell>
        </row>
        <row r="1576">
          <cell r="A1576" t="str">
            <v>LYQ-BS-HM1205-W0-M</v>
          </cell>
          <cell r="B1576" t="str">
            <v>LYQ-BS-HM1205</v>
          </cell>
        </row>
        <row r="1577">
          <cell r="A1577" t="str">
            <v>LYQ-BS-HM1205-W0-S</v>
          </cell>
          <cell r="B1577" t="str">
            <v>LYQ-BS-HM1205</v>
          </cell>
        </row>
        <row r="1578">
          <cell r="A1578" t="str">
            <v>LYQ-BS-HM1205-W0-XL</v>
          </cell>
          <cell r="B1578" t="str">
            <v>LYQ-BS-HM1205</v>
          </cell>
        </row>
        <row r="1579">
          <cell r="A1579" t="str">
            <v>LYQ-BS-K1010-B0-2X</v>
          </cell>
          <cell r="B1579" t="str">
            <v>LYQ-BS-1010</v>
          </cell>
        </row>
        <row r="1580">
          <cell r="A1580" t="str">
            <v>LYQ-BS-K1010-B0-L</v>
          </cell>
          <cell r="B1580" t="str">
            <v>LYQ-BS-1010</v>
          </cell>
        </row>
        <row r="1581">
          <cell r="A1581" t="str">
            <v>LYQ-BS-K1010-B0-M</v>
          </cell>
          <cell r="B1581" t="str">
            <v>LYQ-BS-1010</v>
          </cell>
        </row>
        <row r="1582">
          <cell r="A1582" t="str">
            <v>LYQ-BS-K1010-B0-S</v>
          </cell>
          <cell r="B1582" t="str">
            <v>LYQ-BS-1010</v>
          </cell>
        </row>
        <row r="1583">
          <cell r="A1583" t="str">
            <v>LYQ-BS-K1010-B0-XL</v>
          </cell>
          <cell r="B1583" t="str">
            <v>LYQ-BS-1010</v>
          </cell>
        </row>
        <row r="1584">
          <cell r="A1584" t="str">
            <v>LYQ-BS-K1010-B0-XS</v>
          </cell>
          <cell r="B1584" t="str">
            <v>LYQ-BS-1010</v>
          </cell>
        </row>
        <row r="1585">
          <cell r="A1585" t="str">
            <v>LYQ-BS-K1010-G0-2X</v>
          </cell>
          <cell r="B1585" t="str">
            <v>LYQ-BS-1010</v>
          </cell>
        </row>
        <row r="1586">
          <cell r="A1586" t="str">
            <v>LYQ-BS-K1010-G0-L</v>
          </cell>
          <cell r="B1586" t="str">
            <v>LYQ-BS-1010</v>
          </cell>
        </row>
        <row r="1587">
          <cell r="A1587" t="str">
            <v>LYQ-BS-K1010-G0-M</v>
          </cell>
          <cell r="B1587" t="str">
            <v>LYQ-BS-1010</v>
          </cell>
        </row>
        <row r="1588">
          <cell r="A1588" t="str">
            <v>LYQ-BS-K1010-G0-S</v>
          </cell>
          <cell r="B1588" t="str">
            <v>LYQ-BS-1010</v>
          </cell>
        </row>
        <row r="1589">
          <cell r="A1589" t="str">
            <v>LYQ-BS-K1010-G0-XL</v>
          </cell>
          <cell r="B1589" t="str">
            <v>LYQ-BS-1010</v>
          </cell>
        </row>
        <row r="1590">
          <cell r="A1590" t="str">
            <v>LYQ-BS-K1010-G0-XS</v>
          </cell>
          <cell r="B1590" t="str">
            <v>LYQ-BS-1010</v>
          </cell>
        </row>
        <row r="1591">
          <cell r="A1591" t="str">
            <v>LYQ-BS-K1010-G7-2X</v>
          </cell>
          <cell r="B1591" t="str">
            <v>LYQ-BS-1010</v>
          </cell>
        </row>
        <row r="1592">
          <cell r="A1592" t="str">
            <v>LYQ-BS-K1010-G7-L</v>
          </cell>
          <cell r="B1592" t="str">
            <v>LYQ-BS-1010</v>
          </cell>
        </row>
        <row r="1593">
          <cell r="A1593" t="str">
            <v>LYQ-BS-K1010-G7-M</v>
          </cell>
          <cell r="B1593" t="str">
            <v>LYQ-BS-1010</v>
          </cell>
        </row>
        <row r="1594">
          <cell r="A1594" t="str">
            <v>LYQ-BS-K1010-G7-S</v>
          </cell>
          <cell r="B1594" t="str">
            <v>LYQ-BS-1010</v>
          </cell>
        </row>
        <row r="1595">
          <cell r="A1595" t="str">
            <v>LYQ-BS-K1010-G7-XL</v>
          </cell>
          <cell r="B1595" t="str">
            <v>LYQ-BS-1010</v>
          </cell>
        </row>
        <row r="1596">
          <cell r="A1596" t="str">
            <v>LYQ-BS-K1010-G7-XS</v>
          </cell>
          <cell r="B1596" t="str">
            <v>LYQ-BS-1010</v>
          </cell>
        </row>
        <row r="1597">
          <cell r="A1597" t="str">
            <v>LYQ-BS-K1010-K0-2X</v>
          </cell>
          <cell r="B1597" t="str">
            <v>LYQ-BS-1010</v>
          </cell>
        </row>
        <row r="1598">
          <cell r="A1598" t="str">
            <v>LYQ-BS-K1010-K0-L</v>
          </cell>
          <cell r="B1598" t="str">
            <v>LYQ-BS-1010</v>
          </cell>
        </row>
        <row r="1599">
          <cell r="A1599" t="str">
            <v>LYQ-BS-K1010-K0-M</v>
          </cell>
          <cell r="B1599" t="str">
            <v>LYQ-BS-1010</v>
          </cell>
        </row>
        <row r="1600">
          <cell r="A1600" t="str">
            <v>LYQ-BS-K1010-K0-S</v>
          </cell>
          <cell r="B1600" t="str">
            <v>LYQ-BS-1010</v>
          </cell>
        </row>
        <row r="1601">
          <cell r="A1601" t="str">
            <v>LYQ-BS-K1010-K0-XL</v>
          </cell>
          <cell r="B1601" t="str">
            <v>LYQ-BS-1010</v>
          </cell>
        </row>
        <row r="1602">
          <cell r="A1602" t="str">
            <v>LYQ-BS-K1010-K0-XS</v>
          </cell>
          <cell r="B1602" t="str">
            <v>LYQ-BS-1010</v>
          </cell>
        </row>
        <row r="1603">
          <cell r="A1603" t="str">
            <v>LYQ-BS-K1010-KQ-2X</v>
          </cell>
          <cell r="B1603" t="str">
            <v>LYQ-BS-1010</v>
          </cell>
        </row>
        <row r="1604">
          <cell r="A1604" t="str">
            <v>LYQ-BS-K1010-KQ-L</v>
          </cell>
          <cell r="B1604" t="str">
            <v>LYQ-BS-1010</v>
          </cell>
        </row>
        <row r="1605">
          <cell r="A1605" t="str">
            <v>LYQ-BS-K1010-KQ-M</v>
          </cell>
          <cell r="B1605" t="str">
            <v>LYQ-BS-1010</v>
          </cell>
        </row>
        <row r="1606">
          <cell r="A1606" t="str">
            <v>LYQ-BS-K1010-KQ-S</v>
          </cell>
          <cell r="B1606" t="str">
            <v>LYQ-BS-1010</v>
          </cell>
        </row>
        <row r="1607">
          <cell r="A1607" t="str">
            <v>LYQ-BS-K1010-KQ-XL</v>
          </cell>
          <cell r="B1607" t="str">
            <v>LYQ-BS-1010</v>
          </cell>
        </row>
        <row r="1608">
          <cell r="A1608" t="str">
            <v>LYQ-BS-K1010-KQ-XS</v>
          </cell>
          <cell r="B1608" t="str">
            <v>LYQ-BS-1010</v>
          </cell>
        </row>
        <row r="1609">
          <cell r="A1609" t="str">
            <v>LYQ-BS-K1010-N0-2X</v>
          </cell>
          <cell r="B1609" t="str">
            <v>LYQ-BS-1010</v>
          </cell>
        </row>
        <row r="1610">
          <cell r="A1610" t="str">
            <v>LYQ-BS-K1010-N0-L</v>
          </cell>
          <cell r="B1610" t="str">
            <v>LYQ-BS-1010</v>
          </cell>
        </row>
        <row r="1611">
          <cell r="A1611" t="str">
            <v>LYQ-BS-K1010-N0-M</v>
          </cell>
          <cell r="B1611" t="str">
            <v>LYQ-BS-1010</v>
          </cell>
        </row>
        <row r="1612">
          <cell r="A1612" t="str">
            <v>LYQ-BS-K1010-N0-S</v>
          </cell>
          <cell r="B1612" t="str">
            <v>LYQ-BS-1010</v>
          </cell>
        </row>
        <row r="1613">
          <cell r="A1613" t="str">
            <v>LYQ-BS-K1010-N0-XL</v>
          </cell>
          <cell r="B1613" t="str">
            <v>LYQ-BS-1010</v>
          </cell>
        </row>
        <row r="1614">
          <cell r="A1614" t="str">
            <v>LYQ-BS-K1010-N0-XS</v>
          </cell>
          <cell r="B1614" t="str">
            <v>LYQ-BS-1010</v>
          </cell>
        </row>
        <row r="1615">
          <cell r="A1615" t="str">
            <v>LYQ-BS-K1010-P0-2X</v>
          </cell>
          <cell r="B1615" t="str">
            <v>LYQ-BS-1010</v>
          </cell>
        </row>
        <row r="1616">
          <cell r="A1616" t="str">
            <v>LYQ-BS-K1010-P0-M</v>
          </cell>
          <cell r="B1616" t="str">
            <v>LYQ-BS-1010</v>
          </cell>
        </row>
        <row r="1617">
          <cell r="A1617" t="str">
            <v>LYQ-BS-K1010-P0-S</v>
          </cell>
          <cell r="B1617" t="str">
            <v>LYQ-BS-1010</v>
          </cell>
        </row>
        <row r="1618">
          <cell r="A1618" t="str">
            <v>LYQ-BS-K1010-P0-XS</v>
          </cell>
          <cell r="B1618" t="str">
            <v>LYQ-BS-1010</v>
          </cell>
        </row>
        <row r="1619">
          <cell r="A1619" t="str">
            <v>LYQ-BS-K1010-R0-2X</v>
          </cell>
          <cell r="B1619" t="str">
            <v>LYQ-BS-1010</v>
          </cell>
        </row>
        <row r="1620">
          <cell r="A1620" t="str">
            <v>LYQ-BS-K1010-R0-L</v>
          </cell>
          <cell r="B1620" t="str">
            <v>LYQ-BS-1010</v>
          </cell>
        </row>
        <row r="1621">
          <cell r="A1621" t="str">
            <v>LYQ-BS-K1010-R0-M</v>
          </cell>
          <cell r="B1621" t="str">
            <v>LYQ-BS-1010</v>
          </cell>
        </row>
        <row r="1622">
          <cell r="A1622" t="str">
            <v>LYQ-BS-K1010-R0-S</v>
          </cell>
          <cell r="B1622" t="str">
            <v>LYQ-BS-1010</v>
          </cell>
        </row>
        <row r="1623">
          <cell r="A1623" t="str">
            <v>LYQ-BS-K1010-R0-XL</v>
          </cell>
          <cell r="B1623" t="str">
            <v>LYQ-BS-1010</v>
          </cell>
        </row>
        <row r="1624">
          <cell r="A1624" t="str">
            <v>LYQ-BS-K1010-R0-XS</v>
          </cell>
          <cell r="B1624" t="str">
            <v>LYQ-BS-1010</v>
          </cell>
        </row>
        <row r="1625">
          <cell r="A1625" t="str">
            <v>LYQ-BS-K1010-W0-2X</v>
          </cell>
          <cell r="B1625" t="str">
            <v>LYQ-BS-1010</v>
          </cell>
        </row>
        <row r="1626">
          <cell r="A1626" t="str">
            <v>LYQ-BS-K1010-W0-L</v>
          </cell>
          <cell r="B1626" t="str">
            <v>LYQ-BS-1010</v>
          </cell>
        </row>
        <row r="1627">
          <cell r="A1627" t="str">
            <v>LYQ-BS-K1010-W0-M</v>
          </cell>
          <cell r="B1627" t="str">
            <v>LYQ-BS-1010</v>
          </cell>
        </row>
        <row r="1628">
          <cell r="A1628" t="str">
            <v>LYQ-BS-K1010-W0-S</v>
          </cell>
          <cell r="B1628" t="str">
            <v>LYQ-BS-1010</v>
          </cell>
        </row>
        <row r="1629">
          <cell r="A1629" t="str">
            <v>LYQ-BS-K1010-W0-XL</v>
          </cell>
          <cell r="B1629" t="str">
            <v>LYQ-BS-1010</v>
          </cell>
        </row>
        <row r="1630">
          <cell r="A1630" t="str">
            <v>LYQ-BS-K1010-W0-XS</v>
          </cell>
          <cell r="B1630" t="str">
            <v>LYQ-BS-1010</v>
          </cell>
        </row>
        <row r="1631">
          <cell r="A1631" t="str">
            <v>LYQ-BS-K1010-Z0-2X</v>
          </cell>
          <cell r="B1631" t="str">
            <v>LYQ-BS-1010</v>
          </cell>
        </row>
        <row r="1632">
          <cell r="A1632" t="str">
            <v>LYQ-BS-K1010-Z0-L</v>
          </cell>
          <cell r="B1632" t="str">
            <v>LYQ-BS-1010</v>
          </cell>
        </row>
        <row r="1633">
          <cell r="A1633" t="str">
            <v>LYQ-BS-K1010-Z0-M</v>
          </cell>
          <cell r="B1633" t="str">
            <v>LYQ-BS-1010</v>
          </cell>
        </row>
        <row r="1634">
          <cell r="A1634" t="str">
            <v>LYQ-BS-K1010-Z0-S</v>
          </cell>
          <cell r="B1634" t="str">
            <v>LYQ-BS-1010</v>
          </cell>
        </row>
        <row r="1635">
          <cell r="A1635" t="str">
            <v>LYQ-BS-K1010-Z0-XL</v>
          </cell>
          <cell r="B1635" t="str">
            <v>LYQ-BS-1010</v>
          </cell>
        </row>
        <row r="1636">
          <cell r="A1636" t="str">
            <v>LYQ-BS-K1010-Z0-XS</v>
          </cell>
          <cell r="B1636" t="str">
            <v>LYQ-BS-1010</v>
          </cell>
        </row>
        <row r="1637">
          <cell r="A1637" t="str">
            <v>LYQ-BS-LB01-G0-L</v>
          </cell>
          <cell r="B1637" t="str">
            <v>LYQ-BS-LB01</v>
          </cell>
        </row>
        <row r="1638">
          <cell r="A1638" t="str">
            <v>LYQ-BS-LB01-G0-M</v>
          </cell>
          <cell r="B1638" t="str">
            <v>LYQ-BS-LB01</v>
          </cell>
        </row>
        <row r="1639">
          <cell r="A1639" t="str">
            <v>LYQ-BS-LB01-G0-S</v>
          </cell>
          <cell r="B1639" t="str">
            <v>LYQ-BS-LB01</v>
          </cell>
        </row>
        <row r="1640">
          <cell r="A1640" t="str">
            <v>LYQ-BS-LB01-G0-XL</v>
          </cell>
          <cell r="B1640" t="str">
            <v>LYQ-BS-LB01</v>
          </cell>
        </row>
        <row r="1641">
          <cell r="A1641" t="str">
            <v>LYQ-BS-LB01-K0-L</v>
          </cell>
          <cell r="B1641" t="str">
            <v>LYQ-BS-LB01</v>
          </cell>
        </row>
        <row r="1642">
          <cell r="A1642" t="str">
            <v>LYQ-BS-LB01-K0-M</v>
          </cell>
          <cell r="B1642" t="str">
            <v>LYQ-BS-LB01</v>
          </cell>
        </row>
        <row r="1643">
          <cell r="A1643" t="str">
            <v>LYQ-BS-LB01-K0-S</v>
          </cell>
          <cell r="B1643" t="str">
            <v>LYQ-BS-LB01</v>
          </cell>
        </row>
        <row r="1644">
          <cell r="A1644" t="str">
            <v>LYQ-BS-LB01-K0-XL</v>
          </cell>
          <cell r="B1644" t="str">
            <v>LYQ-BS-LB01</v>
          </cell>
        </row>
        <row r="1645">
          <cell r="A1645" t="str">
            <v>LYQ-BS-LB01-R0-L</v>
          </cell>
          <cell r="B1645" t="str">
            <v>LYQ-BS-LB01</v>
          </cell>
        </row>
        <row r="1646">
          <cell r="A1646" t="str">
            <v>LYQ-BS-LB01-R0-M</v>
          </cell>
          <cell r="B1646" t="str">
            <v>LYQ-BS-LB01</v>
          </cell>
        </row>
        <row r="1647">
          <cell r="A1647" t="str">
            <v>LYQ-BS-LB01-R0-S</v>
          </cell>
          <cell r="B1647" t="str">
            <v>LYQ-BS-LB01</v>
          </cell>
        </row>
        <row r="1648">
          <cell r="A1648" t="str">
            <v>LYQ-BS-LB01-R0-XL</v>
          </cell>
          <cell r="B1648" t="str">
            <v>LYQ-BS-LB01</v>
          </cell>
        </row>
        <row r="1649">
          <cell r="A1649" t="str">
            <v>LYQ-BS-LB01-Wi-L</v>
          </cell>
          <cell r="B1649" t="str">
            <v>LYQ-BS-LB01</v>
          </cell>
        </row>
        <row r="1650">
          <cell r="A1650" t="str">
            <v>LYQ-BS-LB01-Wi-M</v>
          </cell>
          <cell r="B1650" t="str">
            <v>LYQ-BS-LB01</v>
          </cell>
        </row>
        <row r="1651">
          <cell r="A1651" t="str">
            <v>LYQ-BS-LB01-Wi-S</v>
          </cell>
          <cell r="B1651" t="str">
            <v>LYQ-BS-LB01</v>
          </cell>
        </row>
        <row r="1652">
          <cell r="A1652" t="str">
            <v>LYQ-BS-LB01-Wi-XL</v>
          </cell>
          <cell r="B1652" t="str">
            <v>LYQ-BS-LB01</v>
          </cell>
        </row>
        <row r="1653">
          <cell r="A1653" t="str">
            <v>LYQ-BS-LS06-E0-L</v>
          </cell>
          <cell r="B1653" t="str">
            <v>LYQ-BS-LB01</v>
          </cell>
        </row>
        <row r="1654">
          <cell r="A1654" t="str">
            <v>LYQ-BS-LS06-E0-M</v>
          </cell>
          <cell r="B1654" t="str">
            <v>LYQ-BS-LB01</v>
          </cell>
        </row>
        <row r="1655">
          <cell r="A1655" t="str">
            <v>LYQ-BS-LS06-E0-S</v>
          </cell>
          <cell r="B1655" t="str">
            <v>LYQ-BS-LB01</v>
          </cell>
        </row>
        <row r="1656">
          <cell r="A1656" t="str">
            <v>LYQ-BS-LS06-E0-XL</v>
          </cell>
          <cell r="B1656" t="str">
            <v>LYQ-BS-LB01</v>
          </cell>
        </row>
        <row r="1657">
          <cell r="A1657" t="str">
            <v>LYQ-BS-LS06-K0-L</v>
          </cell>
          <cell r="B1657" t="str">
            <v>LYQ-BS-LS06</v>
          </cell>
        </row>
        <row r="1658">
          <cell r="A1658" t="str">
            <v>LYQ-BS-LS06-K0-M</v>
          </cell>
          <cell r="B1658" t="str">
            <v>LYQ-BS-LS06</v>
          </cell>
        </row>
        <row r="1659">
          <cell r="A1659" t="str">
            <v>LYQ-BS-LS06-K0-S</v>
          </cell>
          <cell r="B1659" t="str">
            <v>LYQ-BS-LS06</v>
          </cell>
        </row>
        <row r="1660">
          <cell r="A1660" t="str">
            <v>LYQ-BS-LS06-K0-XL</v>
          </cell>
          <cell r="B1660" t="str">
            <v>LYQ-BS-LS06</v>
          </cell>
        </row>
        <row r="1661">
          <cell r="A1661" t="str">
            <v>LYQ-BS-LS06-N5-L</v>
          </cell>
          <cell r="B1661" t="str">
            <v>LYQ-BS-LS06</v>
          </cell>
        </row>
        <row r="1662">
          <cell r="A1662" t="str">
            <v>LYQ-BS-LS06-N5-M</v>
          </cell>
          <cell r="B1662" t="str">
            <v>LYQ-BS-LS06</v>
          </cell>
        </row>
        <row r="1663">
          <cell r="A1663" t="str">
            <v>LYQ-BS-LS06-N5-S</v>
          </cell>
          <cell r="B1663" t="str">
            <v>LYQ-BS-LS06</v>
          </cell>
        </row>
        <row r="1664">
          <cell r="A1664" t="str">
            <v>LYQ-BS-LS06-N5-XL</v>
          </cell>
          <cell r="B1664" t="str">
            <v>LYQ-BS-LS06</v>
          </cell>
        </row>
        <row r="1665">
          <cell r="A1665" t="str">
            <v>LYQ-BS-MX02-K0-L</v>
          </cell>
          <cell r="B1665" t="str">
            <v>LYQ-BS-MX02</v>
          </cell>
        </row>
        <row r="1666">
          <cell r="A1666" t="str">
            <v>LYQ-BS-MX02-K0-M</v>
          </cell>
          <cell r="B1666" t="str">
            <v>LYQ-BS-MX02</v>
          </cell>
        </row>
        <row r="1667">
          <cell r="A1667" t="str">
            <v>LYQ-BS-MX02-K0-S</v>
          </cell>
          <cell r="B1667" t="str">
            <v>LYQ-BS-MX02</v>
          </cell>
        </row>
        <row r="1668">
          <cell r="A1668" t="str">
            <v>LYQ-BS-MX02-K0-XL</v>
          </cell>
          <cell r="B1668" t="str">
            <v>LYQ-BS-MX02</v>
          </cell>
        </row>
        <row r="1669">
          <cell r="A1669" t="str">
            <v>LYQ-BS-MX02-N0-L</v>
          </cell>
          <cell r="B1669" t="str">
            <v>LYQ-BS-MX02</v>
          </cell>
        </row>
        <row r="1670">
          <cell r="A1670" t="str">
            <v>LYQ-BS-MX02-N0-M</v>
          </cell>
          <cell r="B1670" t="str">
            <v>LYQ-BS-MX02</v>
          </cell>
        </row>
        <row r="1671">
          <cell r="A1671" t="str">
            <v>LYQ-BS-MX02-N0-S</v>
          </cell>
          <cell r="B1671" t="str">
            <v>LYQ-BS-MX02</v>
          </cell>
        </row>
        <row r="1672">
          <cell r="A1672" t="str">
            <v>LYQ-BS-MX02-N0-XL</v>
          </cell>
          <cell r="B1672" t="str">
            <v>LYQ-BS-MX02</v>
          </cell>
        </row>
        <row r="1673">
          <cell r="A1673" t="str">
            <v>LYQ-BS-MX02-P0-L</v>
          </cell>
          <cell r="B1673" t="str">
            <v>LYQ-BS-MX02</v>
          </cell>
        </row>
        <row r="1674">
          <cell r="A1674" t="str">
            <v>LYQ-BS-MX02-P0-M</v>
          </cell>
          <cell r="B1674" t="str">
            <v>LYQ-BS-MX02</v>
          </cell>
        </row>
        <row r="1675">
          <cell r="A1675" t="str">
            <v>LYQ-BS-MX02-P0-S</v>
          </cell>
          <cell r="B1675" t="str">
            <v>LYQ-BS-MX02</v>
          </cell>
        </row>
        <row r="1676">
          <cell r="A1676" t="str">
            <v>LYQ-BS-MX02-P0-XL</v>
          </cell>
          <cell r="B1676" t="str">
            <v>LYQ-BS-MX02</v>
          </cell>
        </row>
        <row r="1677">
          <cell r="A1677" t="str">
            <v>LYQ-BS-MX02-R0-L</v>
          </cell>
          <cell r="B1677" t="str">
            <v>LYQ-BS-MX02</v>
          </cell>
        </row>
        <row r="1678">
          <cell r="A1678" t="str">
            <v>LYQ-BS-MX02-R0-M</v>
          </cell>
          <cell r="B1678" t="str">
            <v>LYQ-BS-MX02</v>
          </cell>
        </row>
        <row r="1679">
          <cell r="A1679" t="str">
            <v>LYQ-BS-MX02-R0-S</v>
          </cell>
          <cell r="B1679" t="str">
            <v>LYQ-BS-MX02</v>
          </cell>
        </row>
        <row r="1680">
          <cell r="A1680" t="str">
            <v>LYQ-BS-MX02-R0-XL</v>
          </cell>
          <cell r="B1680" t="str">
            <v>LYQ-BS-MX02</v>
          </cell>
        </row>
        <row r="1681">
          <cell r="A1681" t="str">
            <v>LYQ-BS-TW03-B0-L</v>
          </cell>
          <cell r="B1681" t="str">
            <v>LYQ-BS-TW03</v>
          </cell>
        </row>
        <row r="1682">
          <cell r="A1682" t="str">
            <v>LYQ-BS-TW03-B0-M</v>
          </cell>
          <cell r="B1682" t="str">
            <v>LYQ-BS-TW03</v>
          </cell>
        </row>
        <row r="1683">
          <cell r="A1683" t="str">
            <v>LYQ-BS-TW03-B0-S</v>
          </cell>
          <cell r="B1683" t="str">
            <v>LYQ-BS-TW03</v>
          </cell>
        </row>
        <row r="1684">
          <cell r="A1684" t="str">
            <v>LYQ-BS-TW03-B0-XL</v>
          </cell>
          <cell r="B1684" t="str">
            <v>LYQ-BS-TW03</v>
          </cell>
        </row>
        <row r="1685">
          <cell r="A1685" t="str">
            <v>LYQ-BS-TW03-B0-XXL</v>
          </cell>
          <cell r="B1685" t="str">
            <v>LYQ-BS-TW03</v>
          </cell>
        </row>
        <row r="1686">
          <cell r="A1686" t="str">
            <v>LYQ-BS-TW03-K0-L</v>
          </cell>
          <cell r="B1686" t="str">
            <v>LYQ-BS-TW03</v>
          </cell>
        </row>
        <row r="1687">
          <cell r="A1687" t="str">
            <v>LYQ-BS-TW03-K0-M</v>
          </cell>
          <cell r="B1687" t="str">
            <v>LYQ-BS-TW03</v>
          </cell>
        </row>
        <row r="1688">
          <cell r="A1688" t="str">
            <v>LYQ-BS-TW03-K0-S</v>
          </cell>
          <cell r="B1688" t="str">
            <v>LYQ-BS-TW03</v>
          </cell>
        </row>
        <row r="1689">
          <cell r="A1689" t="str">
            <v>LYQ-BS-TW03-K0-XL</v>
          </cell>
          <cell r="B1689" t="str">
            <v>LYQ-BS-TW03</v>
          </cell>
        </row>
        <row r="1690">
          <cell r="A1690" t="str">
            <v>LYQ-BS-TW03-K0-XXL</v>
          </cell>
          <cell r="B1690" t="str">
            <v>LYQ-BS-TW03</v>
          </cell>
        </row>
        <row r="1691">
          <cell r="A1691" t="str">
            <v>LYQ-BS-YH115-B0L</v>
          </cell>
          <cell r="B1691" t="str">
            <v>LYQ-YH115</v>
          </cell>
        </row>
        <row r="1692">
          <cell r="A1692" t="str">
            <v>LYQ-BS-YH115-B0M</v>
          </cell>
          <cell r="B1692" t="str">
            <v>LYQ-YH115</v>
          </cell>
        </row>
        <row r="1693">
          <cell r="A1693" t="str">
            <v>LYQ-BS-YH115-B0S</v>
          </cell>
          <cell r="B1693" t="str">
            <v>LYQ-YH115</v>
          </cell>
        </row>
        <row r="1694">
          <cell r="A1694" t="str">
            <v>LYQ-BS-YH115-B0XL</v>
          </cell>
          <cell r="B1694" t="str">
            <v>LYQ-YH115</v>
          </cell>
        </row>
        <row r="1695">
          <cell r="A1695" t="str">
            <v>LYQ-BS-YH115-B0XXL</v>
          </cell>
          <cell r="B1695" t="str">
            <v>LYQ-YH115</v>
          </cell>
        </row>
        <row r="1696">
          <cell r="A1696" t="str">
            <v>LYQ-BS-YH115-G0L</v>
          </cell>
          <cell r="B1696" t="str">
            <v>LYQ-YH115</v>
          </cell>
        </row>
        <row r="1697">
          <cell r="A1697" t="str">
            <v>LYQ-BS-YH115-G0M</v>
          </cell>
          <cell r="B1697" t="str">
            <v>LYQ-YH115</v>
          </cell>
        </row>
        <row r="1698">
          <cell r="A1698" t="str">
            <v>LYQ-BS-YH115-G0S</v>
          </cell>
          <cell r="B1698" t="str">
            <v>LYQ-YH115</v>
          </cell>
        </row>
        <row r="1699">
          <cell r="A1699" t="str">
            <v>LYQ-BS-YH115-G0XL</v>
          </cell>
          <cell r="B1699" t="str">
            <v>LYQ-YH115</v>
          </cell>
        </row>
        <row r="1700">
          <cell r="A1700" t="str">
            <v>LYQ-BS-YH115-G0XXL</v>
          </cell>
          <cell r="B1700" t="str">
            <v>LYQ-YH115</v>
          </cell>
        </row>
        <row r="1701">
          <cell r="A1701" t="str">
            <v>LYQ-BS-YH115-R0L</v>
          </cell>
          <cell r="B1701" t="str">
            <v>LYQ-YH115</v>
          </cell>
        </row>
        <row r="1702">
          <cell r="A1702" t="str">
            <v>LYQ-BS-YH115-R0M</v>
          </cell>
          <cell r="B1702" t="str">
            <v>LYQ-YH115</v>
          </cell>
        </row>
        <row r="1703">
          <cell r="A1703" t="str">
            <v>LYQ-BS-YH115-R0S</v>
          </cell>
          <cell r="B1703" t="str">
            <v>LYQ-YH115</v>
          </cell>
        </row>
        <row r="1704">
          <cell r="A1704" t="str">
            <v>LYQ-BS-YH115-R0XL</v>
          </cell>
          <cell r="B1704" t="str">
            <v>LYQ-YH115</v>
          </cell>
        </row>
        <row r="1705">
          <cell r="A1705" t="str">
            <v>LYQ-BS-YH115-R1L</v>
          </cell>
          <cell r="B1705" t="str">
            <v>LYQ-YH115</v>
          </cell>
        </row>
        <row r="1706">
          <cell r="A1706" t="str">
            <v>LYQ-BS-YH115-R1M</v>
          </cell>
          <cell r="B1706" t="str">
            <v>LYQ-YH115</v>
          </cell>
        </row>
        <row r="1707">
          <cell r="A1707" t="str">
            <v>LYQ-BS-YH115-R1S</v>
          </cell>
          <cell r="B1707" t="str">
            <v>LYQ-YH115</v>
          </cell>
        </row>
        <row r="1708">
          <cell r="A1708" t="str">
            <v>LYQ-BS-YH115-R1XL</v>
          </cell>
          <cell r="B1708" t="str">
            <v>LYQ-YH115</v>
          </cell>
        </row>
        <row r="1709">
          <cell r="A1709" t="str">
            <v>LYQ-BS-YH115-R1XXL</v>
          </cell>
          <cell r="B1709" t="str">
            <v>LYQ-YH115</v>
          </cell>
        </row>
        <row r="1710">
          <cell r="A1710" t="str">
            <v>LYQ-BS-YY05-E0-L</v>
          </cell>
          <cell r="B1710" t="str">
            <v>LYQ-BS-YY05</v>
          </cell>
        </row>
        <row r="1711">
          <cell r="A1711" t="str">
            <v>LYQ-BS-YY05-E0-M</v>
          </cell>
          <cell r="B1711" t="str">
            <v>LYQ-BS-YY05</v>
          </cell>
        </row>
        <row r="1712">
          <cell r="A1712" t="str">
            <v>LYQ-BS-YY05-E0-S</v>
          </cell>
          <cell r="B1712" t="str">
            <v>LYQ-BS-YY05</v>
          </cell>
        </row>
        <row r="1713">
          <cell r="A1713" t="str">
            <v>LYQ-BS-YY05-E0-XL</v>
          </cell>
          <cell r="B1713" t="str">
            <v>LYQ-BS-YY05</v>
          </cell>
        </row>
        <row r="1714">
          <cell r="A1714" t="str">
            <v>LYQ-BS-YY05-K0-L</v>
          </cell>
          <cell r="B1714" t="str">
            <v>LYQ-BS-YY05</v>
          </cell>
        </row>
        <row r="1715">
          <cell r="A1715" t="str">
            <v>LYQ-BS-YY05-K0-M</v>
          </cell>
          <cell r="B1715" t="str">
            <v>LYQ-BS-YY05</v>
          </cell>
        </row>
        <row r="1716">
          <cell r="A1716" t="str">
            <v>LYQ-BS-YY05-K0-S</v>
          </cell>
          <cell r="B1716" t="str">
            <v>LYQ-BS-YY05</v>
          </cell>
        </row>
        <row r="1717">
          <cell r="A1717" t="str">
            <v>LYQ-BS-YY05-K0-XL</v>
          </cell>
          <cell r="B1717" t="str">
            <v>LYQ-BS-YY05</v>
          </cell>
        </row>
        <row r="1718">
          <cell r="A1718" t="str">
            <v>LYQ-BS-YY05-R0-L</v>
          </cell>
          <cell r="B1718" t="str">
            <v>LYQ-BS-YY05</v>
          </cell>
        </row>
        <row r="1719">
          <cell r="A1719" t="str">
            <v>LYQ-BS-YY05-R0-M</v>
          </cell>
          <cell r="B1719" t="str">
            <v>LYQ-BS-YY05</v>
          </cell>
        </row>
        <row r="1720">
          <cell r="A1720" t="str">
            <v>LYQ-BS-YY05-R0-S</v>
          </cell>
          <cell r="B1720" t="str">
            <v>LYQ-BS-YY05</v>
          </cell>
        </row>
        <row r="1721">
          <cell r="A1721" t="str">
            <v>LYQ-BS-YY05-R0-XL</v>
          </cell>
          <cell r="B1721" t="str">
            <v>LYQ-BS-YY05</v>
          </cell>
        </row>
        <row r="1722">
          <cell r="A1722" t="str">
            <v>LYQ-BS-YY05-ZL-L</v>
          </cell>
          <cell r="B1722" t="str">
            <v>LYQ-BS-YY05</v>
          </cell>
        </row>
        <row r="1723">
          <cell r="A1723" t="str">
            <v>LYQ-BS-YY05-ZL-M</v>
          </cell>
          <cell r="B1723" t="str">
            <v>LYQ-BS-YY05</v>
          </cell>
        </row>
        <row r="1724">
          <cell r="A1724" t="str">
            <v>LYQ-BS-YY05-ZL-S</v>
          </cell>
          <cell r="B1724" t="str">
            <v>LYQ-BS-YY05</v>
          </cell>
        </row>
        <row r="1725">
          <cell r="A1725" t="str">
            <v>LYQ-BS-YY05-ZL-XL</v>
          </cell>
          <cell r="B1725" t="str">
            <v>LYQ-BS-YY05</v>
          </cell>
        </row>
        <row r="1726">
          <cell r="A1726" t="str">
            <v>LYQ-BS-ZQ2973</v>
          </cell>
          <cell r="B1726" t="str">
            <v>LYQ-BS-ZQ2973</v>
          </cell>
        </row>
        <row r="1727">
          <cell r="A1727" t="str">
            <v>LYQ-BS-ZQ2973-BD-L</v>
          </cell>
          <cell r="B1727" t="str">
            <v>LYQ-BS-ZQ2973</v>
          </cell>
        </row>
        <row r="1728">
          <cell r="A1728" t="str">
            <v>LYQ-BS-ZQ2973-BD-M</v>
          </cell>
          <cell r="B1728" t="str">
            <v>LYQ-BS-ZQ2973</v>
          </cell>
        </row>
        <row r="1729">
          <cell r="A1729" t="str">
            <v>LYQ-BS-ZQ2973-BD-S</v>
          </cell>
          <cell r="B1729" t="str">
            <v>LYQ-BS-ZQ2973</v>
          </cell>
        </row>
        <row r="1730">
          <cell r="A1730" t="str">
            <v>LYQ-BS-ZQ2973-BD-XL</v>
          </cell>
          <cell r="B1730" t="str">
            <v>LYQ-BS-ZQ2973</v>
          </cell>
        </row>
        <row r="1731">
          <cell r="A1731" t="str">
            <v>LYQ-BS-ZQ2973-BD-XXL</v>
          </cell>
          <cell r="B1731" t="str">
            <v>LYQ-BS-ZQ2973</v>
          </cell>
        </row>
        <row r="1732">
          <cell r="A1732" t="str">
            <v>LYQ-BS-ZQ2973-E0-L</v>
          </cell>
          <cell r="B1732" t="str">
            <v>LYQ-BS-ZQ2973</v>
          </cell>
        </row>
        <row r="1733">
          <cell r="A1733" t="str">
            <v>LYQ-BS-ZQ2973-E0-M</v>
          </cell>
          <cell r="B1733" t="str">
            <v>LYQ-BS-ZQ2973</v>
          </cell>
        </row>
        <row r="1734">
          <cell r="A1734" t="str">
            <v>LYQ-BS-ZQ2973-E0-S</v>
          </cell>
          <cell r="B1734" t="str">
            <v>LYQ-BS-ZQ2973</v>
          </cell>
        </row>
        <row r="1735">
          <cell r="A1735" t="str">
            <v>LYQ-BS-ZQ2973-E0-XL</v>
          </cell>
          <cell r="B1735" t="str">
            <v>LYQ-BS-ZQ2973</v>
          </cell>
        </row>
        <row r="1736">
          <cell r="A1736" t="str">
            <v>LYQ-BS-ZQ2973-E0-XXL</v>
          </cell>
          <cell r="B1736" t="str">
            <v>LYQ-BS-ZQ2973</v>
          </cell>
        </row>
        <row r="1737">
          <cell r="A1737" t="str">
            <v>LYQ-BS-ZQ2973-G7-L</v>
          </cell>
          <cell r="B1737" t="str">
            <v>LYQ-BS-ZQ2973</v>
          </cell>
        </row>
        <row r="1738">
          <cell r="A1738" t="str">
            <v>LYQ-BS-ZQ2973-G7-M</v>
          </cell>
          <cell r="B1738" t="str">
            <v>LYQ-BS-ZQ2973</v>
          </cell>
        </row>
        <row r="1739">
          <cell r="A1739" t="str">
            <v>LYQ-BS-ZQ2973-G7-S</v>
          </cell>
          <cell r="B1739" t="str">
            <v>LYQ-BS-ZQ2973</v>
          </cell>
        </row>
        <row r="1740">
          <cell r="A1740" t="str">
            <v>LYQ-BS-ZQ2973-G7-XL</v>
          </cell>
          <cell r="B1740" t="str">
            <v>LYQ-BS-ZQ2973</v>
          </cell>
        </row>
        <row r="1741">
          <cell r="A1741" t="str">
            <v>LYQ-BS-ZQ2973-G7-XXL</v>
          </cell>
          <cell r="B1741" t="str">
            <v>LYQ-BS-ZQ2973</v>
          </cell>
        </row>
        <row r="1742">
          <cell r="A1742" t="str">
            <v>LYQ-BS-ZQ2973-K0-L</v>
          </cell>
          <cell r="B1742" t="str">
            <v>LYQ-BS-ZQ2973</v>
          </cell>
        </row>
        <row r="1743">
          <cell r="A1743" t="str">
            <v>LYQ-BS-ZQ2973-K0-M</v>
          </cell>
          <cell r="B1743" t="str">
            <v>LYQ-BS-ZQ2973</v>
          </cell>
        </row>
        <row r="1744">
          <cell r="A1744" t="str">
            <v>LYQ-BS-ZQ2973-K0-S</v>
          </cell>
          <cell r="B1744" t="str">
            <v>LYQ-BS-ZQ2973</v>
          </cell>
        </row>
        <row r="1745">
          <cell r="A1745" t="str">
            <v>LYQ-BS-ZQ2973-K0-XL</v>
          </cell>
          <cell r="B1745" t="str">
            <v>LYQ-BS-ZQ2973</v>
          </cell>
        </row>
        <row r="1746">
          <cell r="A1746" t="str">
            <v>LYQ-BS-ZQ2973-K0-XXL</v>
          </cell>
          <cell r="B1746" t="str">
            <v>LYQ-BS-ZQ2973</v>
          </cell>
        </row>
        <row r="1747">
          <cell r="A1747" t="str">
            <v>LYQ-BS-ZQ2973-KQ-L</v>
          </cell>
          <cell r="B1747" t="str">
            <v>LYQ-BS-ZQ2973</v>
          </cell>
        </row>
        <row r="1748">
          <cell r="A1748" t="str">
            <v>LYQ-BS-ZQ2973-KQ-M</v>
          </cell>
          <cell r="B1748" t="str">
            <v>LYQ-BS-ZQ2973</v>
          </cell>
        </row>
        <row r="1749">
          <cell r="A1749" t="str">
            <v>LYQ-BS-ZQ2973-KQ-S</v>
          </cell>
          <cell r="B1749" t="str">
            <v>LYQ-BS-ZQ2973</v>
          </cell>
        </row>
        <row r="1750">
          <cell r="A1750" t="str">
            <v>LYQ-BS-ZQ2973-KQ-XL</v>
          </cell>
          <cell r="B1750" t="str">
            <v>LYQ-BS-ZQ2973</v>
          </cell>
        </row>
        <row r="1751">
          <cell r="A1751" t="str">
            <v>LYQ-BS-ZQ2973-KQ-XXL</v>
          </cell>
          <cell r="B1751" t="str">
            <v>LYQ-BS-ZQ2973</v>
          </cell>
        </row>
        <row r="1752">
          <cell r="A1752" t="str">
            <v>LYQ-BS-ZQ2973-MH-L</v>
          </cell>
          <cell r="B1752" t="str">
            <v>LYQ-BS-ZQ2973</v>
          </cell>
        </row>
        <row r="1753">
          <cell r="A1753" t="str">
            <v>LYQ-BS-ZQ2973-MH-M</v>
          </cell>
          <cell r="B1753" t="str">
            <v>LYQ-BS-ZQ2973</v>
          </cell>
        </row>
        <row r="1754">
          <cell r="A1754" t="str">
            <v>LYQ-BS-ZQ2973-MH-S</v>
          </cell>
          <cell r="B1754" t="str">
            <v>LYQ-BS-ZQ2973</v>
          </cell>
        </row>
        <row r="1755">
          <cell r="A1755" t="str">
            <v>LYQ-BS-ZQ2973-MH-XL</v>
          </cell>
          <cell r="B1755" t="str">
            <v>LYQ-BS-ZQ2973</v>
          </cell>
        </row>
        <row r="1756">
          <cell r="A1756" t="str">
            <v>LYQ-BS-ZQ2973-MH-XXL</v>
          </cell>
          <cell r="B1756" t="str">
            <v>LYQ-BS-ZQ2973</v>
          </cell>
        </row>
        <row r="1757">
          <cell r="A1757" t="str">
            <v>LYQ-BS-ZQ2973-W1-L</v>
          </cell>
          <cell r="B1757" t="str">
            <v>LYQ-BS-ZQ2973</v>
          </cell>
        </row>
        <row r="1758">
          <cell r="A1758" t="str">
            <v>LYQ-BS-ZQ2973-W1-M</v>
          </cell>
          <cell r="B1758" t="str">
            <v>LYQ-BS-ZQ2973</v>
          </cell>
        </row>
        <row r="1759">
          <cell r="A1759" t="str">
            <v>LYQ-BS-ZQ2973-W1-S</v>
          </cell>
          <cell r="B1759" t="str">
            <v>LYQ-BS-ZQ2973</v>
          </cell>
        </row>
        <row r="1760">
          <cell r="A1760" t="str">
            <v>LYQ-BS-ZQ2973-W1-XL</v>
          </cell>
          <cell r="B1760" t="str">
            <v>LYQ-BS-ZQ2973</v>
          </cell>
        </row>
        <row r="1761">
          <cell r="A1761" t="str">
            <v>LYQ-BS-ZQ2973-W1-XXL</v>
          </cell>
          <cell r="B1761" t="str">
            <v>LYQ-BS-ZQ2973</v>
          </cell>
        </row>
        <row r="1762">
          <cell r="A1762" t="str">
            <v>LYQ-BS-ZQ2973-ZL-L</v>
          </cell>
          <cell r="B1762" t="str">
            <v>LYQ-BS-ZQ2973</v>
          </cell>
        </row>
        <row r="1763">
          <cell r="A1763" t="str">
            <v>LYQ-BS-ZQ2973-ZL-M</v>
          </cell>
          <cell r="B1763" t="str">
            <v>LYQ-BS-ZQ2973</v>
          </cell>
        </row>
        <row r="1764">
          <cell r="A1764" t="str">
            <v>LYQ-BS-ZQ2973-ZL-S</v>
          </cell>
          <cell r="B1764" t="str">
            <v>LYQ-BS-ZQ2973</v>
          </cell>
        </row>
        <row r="1765">
          <cell r="A1765" t="str">
            <v>LYQ-BS-ZQ2973-ZL-XL</v>
          </cell>
          <cell r="B1765" t="str">
            <v>LYQ-BS-ZQ2973</v>
          </cell>
        </row>
        <row r="1766">
          <cell r="A1766" t="str">
            <v>LYQ-BS-ZQ2973-ZL-XXL</v>
          </cell>
          <cell r="B1766" t="str">
            <v>LYQ-BS-ZQ2973</v>
          </cell>
        </row>
        <row r="1767">
          <cell r="A1767" t="str">
            <v>LYQ-CSM011-R0-L</v>
          </cell>
          <cell r="B1767" t="str">
            <v>LYQ-CSM011</v>
          </cell>
        </row>
        <row r="1768">
          <cell r="A1768" t="str">
            <v>LYQ-CSM044-B0-XL</v>
          </cell>
          <cell r="B1768" t="str">
            <v>LYQ-CSM044</v>
          </cell>
        </row>
        <row r="1769">
          <cell r="A1769" t="str">
            <v>LYQ-CSM048-G0-L</v>
          </cell>
          <cell r="B1769" t="str">
            <v>LYQ-CSM048</v>
          </cell>
        </row>
        <row r="1770">
          <cell r="A1770" t="str">
            <v>LYQ-CSM048-G0-M</v>
          </cell>
          <cell r="B1770" t="str">
            <v>LYQ-CSM048</v>
          </cell>
        </row>
        <row r="1771">
          <cell r="A1771" t="str">
            <v>LYQ-CSM048-G0-S</v>
          </cell>
          <cell r="B1771" t="str">
            <v>LYQ-CSM048</v>
          </cell>
        </row>
        <row r="1772">
          <cell r="A1772" t="str">
            <v>LYQ-CSM048-G0-XL</v>
          </cell>
          <cell r="B1772" t="str">
            <v>LYQ-CSM048</v>
          </cell>
        </row>
        <row r="1773">
          <cell r="A1773" t="str">
            <v>LYQ-CSM048-GR0-L</v>
          </cell>
          <cell r="B1773" t="str">
            <v>LYQ-CSM048</v>
          </cell>
        </row>
        <row r="1774">
          <cell r="A1774" t="str">
            <v>LYQ-CSM048-GR0-M</v>
          </cell>
          <cell r="B1774" t="str">
            <v>LYQ-CSM048</v>
          </cell>
        </row>
        <row r="1775">
          <cell r="A1775" t="str">
            <v>LYQ-CSM048-GR0-S</v>
          </cell>
          <cell r="B1775" t="str">
            <v>LYQ-CSM048</v>
          </cell>
        </row>
        <row r="1776">
          <cell r="A1776" t="str">
            <v>LYQ-CSM048-GR0-XL</v>
          </cell>
          <cell r="B1776" t="str">
            <v>LYQ-CSM048</v>
          </cell>
        </row>
        <row r="1777">
          <cell r="A1777" t="str">
            <v>LYQ-CSM048-GR1-L</v>
          </cell>
          <cell r="B1777" t="str">
            <v>LYQ-CSM048</v>
          </cell>
        </row>
        <row r="1778">
          <cell r="A1778" t="str">
            <v>LYQ-CSM048-GR1-M</v>
          </cell>
          <cell r="B1778" t="str">
            <v>LYQ-CSM048</v>
          </cell>
        </row>
        <row r="1779">
          <cell r="A1779" t="str">
            <v>LYQ-CSM048-GR1-S</v>
          </cell>
          <cell r="B1779" t="str">
            <v>LYQ-CSM048</v>
          </cell>
        </row>
        <row r="1780">
          <cell r="A1780" t="str">
            <v>LYQ-CSM048-GR1-XL</v>
          </cell>
          <cell r="B1780" t="str">
            <v>LYQ-CSM048</v>
          </cell>
        </row>
        <row r="1781">
          <cell r="A1781" t="str">
            <v>LYQ-CSM048-K0-L</v>
          </cell>
          <cell r="B1781" t="str">
            <v>LYQ-CSM048</v>
          </cell>
        </row>
        <row r="1782">
          <cell r="A1782" t="str">
            <v>LYQ-CSM048-K0-M</v>
          </cell>
          <cell r="B1782" t="str">
            <v>LYQ-CSM048</v>
          </cell>
        </row>
        <row r="1783">
          <cell r="A1783" t="str">
            <v>LYQ-CSM048-K0-S</v>
          </cell>
          <cell r="B1783" t="str">
            <v>LYQ-CSM048</v>
          </cell>
        </row>
        <row r="1784">
          <cell r="A1784" t="str">
            <v>LYQ-CSM048-K0-XL</v>
          </cell>
          <cell r="B1784" t="str">
            <v>LYQ-CSM048</v>
          </cell>
        </row>
        <row r="1785">
          <cell r="A1785" t="str">
            <v>LYQ-CSM048-R0-L</v>
          </cell>
          <cell r="B1785" t="str">
            <v>LYQ-CSM048</v>
          </cell>
        </row>
        <row r="1786">
          <cell r="A1786" t="str">
            <v>LYQ-CSM048-R0-M</v>
          </cell>
          <cell r="B1786" t="str">
            <v>LYQ-CSM048</v>
          </cell>
        </row>
        <row r="1787">
          <cell r="A1787" t="str">
            <v>LYQ-CSM048-R0-S</v>
          </cell>
          <cell r="B1787" t="str">
            <v>LYQ-CSM048</v>
          </cell>
        </row>
        <row r="1788">
          <cell r="A1788" t="str">
            <v>LYQ-CSM048-R0-XL</v>
          </cell>
          <cell r="B1788" t="str">
            <v>LYQ-CSM048</v>
          </cell>
        </row>
        <row r="1789">
          <cell r="A1789" t="str">
            <v>LYQ-CSM048-ZL-L</v>
          </cell>
          <cell r="B1789" t="str">
            <v>LYQ-CSM048</v>
          </cell>
        </row>
        <row r="1790">
          <cell r="A1790" t="str">
            <v>LYQ-CSM048-ZL-M</v>
          </cell>
          <cell r="B1790" t="str">
            <v>LYQ-CSM048</v>
          </cell>
        </row>
        <row r="1791">
          <cell r="A1791" t="str">
            <v>LYQ-CSM048-ZL-S</v>
          </cell>
          <cell r="B1791" t="str">
            <v>LYQ-CSM048</v>
          </cell>
        </row>
        <row r="1792">
          <cell r="A1792" t="str">
            <v>LYQ-CSM048-ZL-XL</v>
          </cell>
          <cell r="B1792" t="str">
            <v>LYQ-CSM048</v>
          </cell>
        </row>
        <row r="1793">
          <cell r="A1793" t="str">
            <v>LYQ-CSM051-B0-L</v>
          </cell>
          <cell r="B1793" t="str">
            <v>LYQ-CSM051</v>
          </cell>
        </row>
        <row r="1794">
          <cell r="A1794" t="str">
            <v>LYQ-CSM051-B0-M</v>
          </cell>
          <cell r="B1794" t="str">
            <v>LYQ-CSM051</v>
          </cell>
        </row>
        <row r="1795">
          <cell r="A1795" t="str">
            <v>LYQ-CSM051-B0-S</v>
          </cell>
          <cell r="B1795" t="str">
            <v>LYQ-CSM051</v>
          </cell>
        </row>
        <row r="1796">
          <cell r="A1796" t="str">
            <v>LYQ-CSM051-B0-XL</v>
          </cell>
          <cell r="B1796" t="str">
            <v>LYQ-CSM051</v>
          </cell>
        </row>
        <row r="1797">
          <cell r="A1797" t="str">
            <v>LYQ-CSM055-W0-L</v>
          </cell>
          <cell r="B1797" t="str">
            <v>LYQ-CSM055</v>
          </cell>
        </row>
        <row r="1798">
          <cell r="A1798" t="str">
            <v>LYQ-EU7232-K0-L</v>
          </cell>
          <cell r="B1798" t="str">
            <v>LYQ-EU7232</v>
          </cell>
        </row>
        <row r="1799">
          <cell r="A1799" t="str">
            <v>LYQ-EU7232-K0-M</v>
          </cell>
          <cell r="B1799" t="str">
            <v>LYQ-EU7232</v>
          </cell>
        </row>
        <row r="1800">
          <cell r="A1800" t="str">
            <v>LYQ-EU7232-K0-S</v>
          </cell>
          <cell r="B1800" t="str">
            <v>LYQ-EU7232</v>
          </cell>
        </row>
        <row r="1801">
          <cell r="A1801" t="str">
            <v>LYQ-EU7232-L</v>
          </cell>
          <cell r="B1801" t="str">
            <v>LYQ-EU7232</v>
          </cell>
        </row>
        <row r="1802">
          <cell r="A1802" t="str">
            <v>LYQ-EU7232-M</v>
          </cell>
          <cell r="B1802" t="str">
            <v>LYQ-EU7232</v>
          </cell>
        </row>
        <row r="1803">
          <cell r="A1803" t="str">
            <v>LYQ-EU7232-S</v>
          </cell>
          <cell r="B1803" t="str">
            <v>LYQ-EU7232</v>
          </cell>
        </row>
        <row r="1804">
          <cell r="A1804" t="str">
            <v>LYQ-EUWH5339-B0-2XL</v>
          </cell>
          <cell r="B1804" t="str">
            <v>LYQ-EUWH5339</v>
          </cell>
        </row>
        <row r="1805">
          <cell r="A1805" t="str">
            <v>LYQ-EUWH5339-B0-L</v>
          </cell>
          <cell r="B1805" t="str">
            <v>LYQ-EUWH5339</v>
          </cell>
        </row>
        <row r="1806">
          <cell r="A1806" t="str">
            <v>LYQ-EUWH5339-B0-M</v>
          </cell>
          <cell r="B1806" t="str">
            <v>LYQ-EUWH5339</v>
          </cell>
        </row>
        <row r="1807">
          <cell r="A1807" t="str">
            <v>LYQ-EUWH5339-B0-S</v>
          </cell>
          <cell r="B1807" t="str">
            <v>LYQ-EUWH5339</v>
          </cell>
        </row>
        <row r="1808">
          <cell r="A1808" t="str">
            <v>LYQ-EUWH5339-B0-XL</v>
          </cell>
          <cell r="B1808" t="str">
            <v>LYQ-EUWH5339</v>
          </cell>
        </row>
        <row r="1809">
          <cell r="A1809" t="str">
            <v>LYQ-EUWH5339-BE-2XL</v>
          </cell>
          <cell r="B1809" t="str">
            <v>LYQ-EUWH5339</v>
          </cell>
        </row>
        <row r="1810">
          <cell r="A1810" t="str">
            <v>LYQ-EUWH5339-BE-L</v>
          </cell>
          <cell r="B1810" t="str">
            <v>LYQ-EUWH5339</v>
          </cell>
        </row>
        <row r="1811">
          <cell r="A1811" t="str">
            <v>LYQ-EUWH5339-BE-M</v>
          </cell>
          <cell r="B1811" t="str">
            <v>LYQ-EUWH5339</v>
          </cell>
        </row>
        <row r="1812">
          <cell r="A1812" t="str">
            <v>LYQ-EUWH5339-BE-S</v>
          </cell>
          <cell r="B1812" t="str">
            <v>LYQ-EUWH5339</v>
          </cell>
        </row>
        <row r="1813">
          <cell r="A1813" t="str">
            <v>LYQ-EUWH5339-BE-XL</v>
          </cell>
          <cell r="B1813" t="str">
            <v>LYQ-EUWH5339</v>
          </cell>
        </row>
        <row r="1814">
          <cell r="A1814" t="str">
            <v>LYQ-EUWH5339-K0-2XL</v>
          </cell>
          <cell r="B1814" t="str">
            <v>LYQ-EUWH5339</v>
          </cell>
        </row>
        <row r="1815">
          <cell r="A1815" t="str">
            <v>LYQ-EUWH5339-K0-L</v>
          </cell>
          <cell r="B1815" t="str">
            <v>LYQ-EUWH5339</v>
          </cell>
        </row>
        <row r="1816">
          <cell r="A1816" t="str">
            <v>LYQ-EUWH5339-K0-M</v>
          </cell>
          <cell r="B1816" t="str">
            <v>LYQ-EUWH5339</v>
          </cell>
        </row>
        <row r="1817">
          <cell r="A1817" t="str">
            <v>LYQ-EUWH5339-K0-S</v>
          </cell>
          <cell r="B1817" t="str">
            <v>LYQ-EUWH5339</v>
          </cell>
        </row>
        <row r="1818">
          <cell r="A1818" t="str">
            <v>LYQ-EUWH5339-K0-XL</v>
          </cell>
          <cell r="B1818" t="str">
            <v>LYQ-EUWH5339</v>
          </cell>
        </row>
        <row r="1819">
          <cell r="A1819" t="str">
            <v>LYQ-EUWH5339-R0-2XL</v>
          </cell>
          <cell r="B1819" t="str">
            <v>LYQ-EUWH5339</v>
          </cell>
        </row>
        <row r="1820">
          <cell r="A1820" t="str">
            <v>LYQ-EUWH5339-R0-L</v>
          </cell>
          <cell r="B1820" t="str">
            <v>LYQ-EUWH5339</v>
          </cell>
        </row>
        <row r="1821">
          <cell r="A1821" t="str">
            <v>LYQ-EUWH5339-R0-M</v>
          </cell>
          <cell r="B1821" t="str">
            <v>LYQ-EUWH5339</v>
          </cell>
        </row>
        <row r="1822">
          <cell r="A1822" t="str">
            <v>LYQ-EUWH5339-R0-S</v>
          </cell>
          <cell r="B1822" t="str">
            <v>LYQ-EUWH5339</v>
          </cell>
        </row>
        <row r="1823">
          <cell r="A1823" t="str">
            <v>LYQ-EUWH5339-R0-XL</v>
          </cell>
          <cell r="B1823" t="str">
            <v>LYQ-EUWH5339</v>
          </cell>
        </row>
        <row r="1824">
          <cell r="A1824" t="str">
            <v>LYQ-HB0004-BO-L</v>
          </cell>
          <cell r="B1824" t="str">
            <v>LYQ-HB0004</v>
          </cell>
        </row>
        <row r="1825">
          <cell r="A1825" t="str">
            <v>LYQ-HB0004-BO-M</v>
          </cell>
          <cell r="B1825" t="str">
            <v>LYQ-HB0004</v>
          </cell>
        </row>
        <row r="1826">
          <cell r="A1826" t="str">
            <v>LYQ-HB0004-BO-S</v>
          </cell>
          <cell r="B1826" t="str">
            <v>LYQ-HB0004</v>
          </cell>
        </row>
        <row r="1827">
          <cell r="A1827" t="str">
            <v>LYQ-HB0004-BO-XL</v>
          </cell>
          <cell r="B1827" t="str">
            <v>LYQ-HB0004</v>
          </cell>
        </row>
        <row r="1828">
          <cell r="A1828" t="str">
            <v>LYQ-HB0004-K1-L</v>
          </cell>
          <cell r="B1828" t="str">
            <v>LYQ-HB0004</v>
          </cell>
        </row>
        <row r="1829">
          <cell r="A1829" t="str">
            <v>LYQ-HB0004-K1-M</v>
          </cell>
          <cell r="B1829" t="str">
            <v>LYQ-HB0004</v>
          </cell>
        </row>
        <row r="1830">
          <cell r="A1830" t="str">
            <v>LYQ-HB0004-K1-S</v>
          </cell>
          <cell r="B1830" t="str">
            <v>LYQ-HB0004</v>
          </cell>
        </row>
        <row r="1831">
          <cell r="A1831" t="str">
            <v>LYQ-HB0004-K1-XL</v>
          </cell>
          <cell r="B1831" t="str">
            <v>LYQ-HB0004</v>
          </cell>
        </row>
        <row r="1832">
          <cell r="A1832" t="str">
            <v>LYQ-HB0004-KO-L</v>
          </cell>
          <cell r="B1832" t="str">
            <v>LYQ-HB0004</v>
          </cell>
        </row>
        <row r="1833">
          <cell r="A1833" t="str">
            <v>LYQ-HB0004-KO-M</v>
          </cell>
          <cell r="B1833" t="str">
            <v>LYQ-HB0004</v>
          </cell>
        </row>
        <row r="1834">
          <cell r="A1834" t="str">
            <v>LYQ-HB0004-KO-S</v>
          </cell>
          <cell r="B1834" t="str">
            <v>LYQ-HB0004</v>
          </cell>
        </row>
        <row r="1835">
          <cell r="A1835" t="str">
            <v>LYQ-HB0004-KO-XL</v>
          </cell>
          <cell r="B1835" t="str">
            <v>LYQ-HB0004</v>
          </cell>
        </row>
        <row r="1836">
          <cell r="A1836" t="str">
            <v>LYQ-HB0004-PI-L</v>
          </cell>
          <cell r="B1836" t="str">
            <v>LYQ-HB0004</v>
          </cell>
        </row>
        <row r="1837">
          <cell r="A1837" t="str">
            <v>LYQ-HB0004-PI-M</v>
          </cell>
          <cell r="B1837" t="str">
            <v>LYQ-HB0004</v>
          </cell>
        </row>
        <row r="1838">
          <cell r="A1838" t="str">
            <v>LYQ-HB0004-PI-S</v>
          </cell>
          <cell r="B1838" t="str">
            <v>LYQ-HB0004</v>
          </cell>
        </row>
        <row r="1839">
          <cell r="A1839" t="str">
            <v>LYQ-HB0004-PI-XL</v>
          </cell>
          <cell r="B1839" t="str">
            <v>LYQ-HB0004</v>
          </cell>
        </row>
        <row r="1840">
          <cell r="A1840" t="str">
            <v>LYQ-HB0004-RO-L</v>
          </cell>
          <cell r="B1840" t="str">
            <v>LYQ-HB0004</v>
          </cell>
        </row>
        <row r="1841">
          <cell r="A1841" t="str">
            <v>LYQ-HB0004-RO-M</v>
          </cell>
          <cell r="B1841" t="str">
            <v>LYQ-HB0004</v>
          </cell>
        </row>
        <row r="1842">
          <cell r="A1842" t="str">
            <v>LYQ-HB0004-RO-S</v>
          </cell>
          <cell r="B1842" t="str">
            <v>LYQ-HB0004</v>
          </cell>
        </row>
        <row r="1843">
          <cell r="A1843" t="str">
            <v>LYQ-HB0004-RO-XL</v>
          </cell>
          <cell r="B1843" t="str">
            <v>LYQ-HB0004</v>
          </cell>
        </row>
        <row r="1844">
          <cell r="A1844" t="str">
            <v>LYQ-HB0004-SO-L</v>
          </cell>
          <cell r="B1844" t="str">
            <v>LYQ-HB0004</v>
          </cell>
        </row>
        <row r="1845">
          <cell r="A1845" t="str">
            <v>LYQ-HB0004-SO-M</v>
          </cell>
          <cell r="B1845" t="str">
            <v>LYQ-HB0004</v>
          </cell>
        </row>
        <row r="1846">
          <cell r="A1846" t="str">
            <v>LYQ-HB0004-SO-S</v>
          </cell>
          <cell r="B1846" t="str">
            <v>LYQ-HB0004</v>
          </cell>
        </row>
        <row r="1847">
          <cell r="A1847" t="str">
            <v>LYQ-HB0004-SO-XL</v>
          </cell>
          <cell r="B1847" t="str">
            <v>LYQ-HB0004</v>
          </cell>
        </row>
        <row r="1848">
          <cell r="A1848" t="str">
            <v>LYQ-HB0004-W10-L</v>
          </cell>
          <cell r="B1848" t="str">
            <v>LYQ-HB0004</v>
          </cell>
        </row>
        <row r="1849">
          <cell r="A1849" t="str">
            <v>LYQ-HB0004-W10-S</v>
          </cell>
          <cell r="B1849" t="str">
            <v>LYQ-HB0004</v>
          </cell>
        </row>
        <row r="1850">
          <cell r="A1850" t="str">
            <v>LYQ-HB0004-W10-XL</v>
          </cell>
          <cell r="B1850" t="str">
            <v>LYQ-HB0004</v>
          </cell>
        </row>
        <row r="1851">
          <cell r="A1851" t="str">
            <v>LYQ-HB0004-W11-L</v>
          </cell>
          <cell r="B1851" t="str">
            <v>LYQ-HB0004</v>
          </cell>
        </row>
        <row r="1852">
          <cell r="A1852" t="str">
            <v>LYQ-HB0004-W11-S</v>
          </cell>
          <cell r="B1852" t="str">
            <v>LYQ-HB0004</v>
          </cell>
        </row>
        <row r="1853">
          <cell r="A1853" t="str">
            <v>LYQ-HB0004-W11-XL</v>
          </cell>
          <cell r="B1853" t="str">
            <v>LYQ-HB0004</v>
          </cell>
        </row>
        <row r="1854">
          <cell r="A1854" t="str">
            <v>LYQ-HB0004-W12-L</v>
          </cell>
          <cell r="B1854" t="str">
            <v>LYQ-HB0004</v>
          </cell>
        </row>
        <row r="1855">
          <cell r="A1855" t="str">
            <v>LYQ-HB0004-W12-S</v>
          </cell>
          <cell r="B1855" t="str">
            <v>LYQ-HB0004</v>
          </cell>
        </row>
        <row r="1856">
          <cell r="A1856" t="str">
            <v>LYQ-HB0004-W12-XL</v>
          </cell>
          <cell r="B1856" t="str">
            <v>LYQ-HB0004</v>
          </cell>
        </row>
        <row r="1857">
          <cell r="A1857" t="str">
            <v>LYQ-HB0004-W13-L</v>
          </cell>
          <cell r="B1857" t="str">
            <v>LYQ-HB0004</v>
          </cell>
        </row>
        <row r="1858">
          <cell r="A1858" t="str">
            <v>LYQ-HB0004-W13-M</v>
          </cell>
          <cell r="B1858" t="str">
            <v>LYQ-HB0004</v>
          </cell>
        </row>
        <row r="1859">
          <cell r="A1859" t="str">
            <v>LYQ-HB0004-W13-S</v>
          </cell>
          <cell r="B1859" t="str">
            <v>LYQ-HB0004</v>
          </cell>
        </row>
        <row r="1860">
          <cell r="A1860" t="str">
            <v>LYQ-HB0004-W13-XL</v>
          </cell>
          <cell r="B1860" t="str">
            <v>LYQ-HB0004</v>
          </cell>
        </row>
        <row r="1861">
          <cell r="A1861" t="str">
            <v>LYQ-HB0004-W14-L</v>
          </cell>
          <cell r="B1861" t="str">
            <v>LYQ-HB0004</v>
          </cell>
        </row>
        <row r="1862">
          <cell r="A1862" t="str">
            <v>LYQ-HB0004-W14-S</v>
          </cell>
          <cell r="B1862" t="str">
            <v>LYQ-HB0004</v>
          </cell>
        </row>
        <row r="1863">
          <cell r="A1863" t="str">
            <v>LYQ-HB0004-W14-XL</v>
          </cell>
          <cell r="B1863" t="str">
            <v>LYQ-HB0004</v>
          </cell>
        </row>
        <row r="1864">
          <cell r="A1864" t="str">
            <v>LYQ-HB0004-W15-L</v>
          </cell>
          <cell r="B1864" t="str">
            <v>LYQ-HB0004</v>
          </cell>
        </row>
        <row r="1865">
          <cell r="A1865" t="str">
            <v>LYQ-HB0004-W15-S</v>
          </cell>
          <cell r="B1865" t="str">
            <v>LYQ-HB0004</v>
          </cell>
        </row>
        <row r="1866">
          <cell r="A1866" t="str">
            <v>LYQ-HB0004-W15-XL</v>
          </cell>
          <cell r="B1866" t="str">
            <v>LYQ-HB0004</v>
          </cell>
        </row>
        <row r="1867">
          <cell r="A1867" t="str">
            <v>LYQ-HB0004-W16-L</v>
          </cell>
          <cell r="B1867" t="str">
            <v>LYQ-HB0004</v>
          </cell>
        </row>
        <row r="1868">
          <cell r="A1868" t="str">
            <v>LYQ-HB0004-W16-M</v>
          </cell>
          <cell r="B1868" t="str">
            <v>LYQ-HB0004</v>
          </cell>
        </row>
        <row r="1869">
          <cell r="A1869" t="str">
            <v>LYQ-HB0004-W16-S</v>
          </cell>
          <cell r="B1869" t="str">
            <v>LYQ-HB0004</v>
          </cell>
        </row>
        <row r="1870">
          <cell r="A1870" t="str">
            <v>LYQ-HB0004-W16-XL</v>
          </cell>
          <cell r="B1870" t="str">
            <v>LYQ-HB0004</v>
          </cell>
        </row>
        <row r="1871">
          <cell r="A1871" t="str">
            <v>LYQ-HB0004-W17-L</v>
          </cell>
          <cell r="B1871" t="str">
            <v>LYQ-HB0004</v>
          </cell>
        </row>
        <row r="1872">
          <cell r="A1872" t="str">
            <v>LYQ-HB0004-W17-S</v>
          </cell>
          <cell r="B1872" t="str">
            <v>LYQ-HB0004</v>
          </cell>
        </row>
        <row r="1873">
          <cell r="A1873" t="str">
            <v>LYQ-HB0004-W17-XL</v>
          </cell>
          <cell r="B1873" t="str">
            <v>LYQ-HB0004</v>
          </cell>
        </row>
        <row r="1874">
          <cell r="A1874" t="str">
            <v>LYQ-HB0004-W18-L</v>
          </cell>
          <cell r="B1874" t="str">
            <v>LYQ-HB0004</v>
          </cell>
        </row>
        <row r="1875">
          <cell r="A1875" t="str">
            <v>LYQ-HB0004-W18-S</v>
          </cell>
          <cell r="B1875" t="str">
            <v>LYQ-HB0004</v>
          </cell>
        </row>
        <row r="1876">
          <cell r="A1876" t="str">
            <v>LYQ-HB0004-W18-XL</v>
          </cell>
          <cell r="B1876" t="str">
            <v>LYQ-HB0004</v>
          </cell>
        </row>
        <row r="1877">
          <cell r="A1877" t="str">
            <v>LYQ-HB0004-W1-L</v>
          </cell>
          <cell r="B1877" t="str">
            <v>LYQ-HB0004</v>
          </cell>
        </row>
        <row r="1878">
          <cell r="A1878" t="str">
            <v>LYQ-HB0004-W1-S</v>
          </cell>
          <cell r="B1878" t="str">
            <v>LYQ-HB0004</v>
          </cell>
        </row>
        <row r="1879">
          <cell r="A1879" t="str">
            <v>LYQ-HB0004-W1-XL</v>
          </cell>
          <cell r="B1879" t="str">
            <v>LYQ-HB0004</v>
          </cell>
        </row>
        <row r="1880">
          <cell r="A1880" t="str">
            <v>LYQ-HB0004-W2-L</v>
          </cell>
          <cell r="B1880" t="str">
            <v>LYQ-HB0004</v>
          </cell>
        </row>
        <row r="1881">
          <cell r="A1881" t="str">
            <v>LYQ-HB0004-W2-S</v>
          </cell>
          <cell r="B1881" t="str">
            <v>LYQ-HB0004</v>
          </cell>
        </row>
        <row r="1882">
          <cell r="A1882" t="str">
            <v>LYQ-HB0004-W2-XL</v>
          </cell>
          <cell r="B1882" t="str">
            <v>LYQ-HB0004</v>
          </cell>
        </row>
        <row r="1883">
          <cell r="A1883" t="str">
            <v>LYQ-HB0004-W3-L</v>
          </cell>
          <cell r="B1883" t="str">
            <v>LYQ-HB0004</v>
          </cell>
        </row>
        <row r="1884">
          <cell r="A1884" t="str">
            <v>LYQ-HB0004-W3-M</v>
          </cell>
          <cell r="B1884" t="str">
            <v>LYQ-HB0004</v>
          </cell>
        </row>
        <row r="1885">
          <cell r="A1885" t="str">
            <v>LYQ-HB0004-W3-S</v>
          </cell>
          <cell r="B1885" t="str">
            <v>LYQ-HB0004</v>
          </cell>
        </row>
        <row r="1886">
          <cell r="A1886" t="str">
            <v>LYQ-HB0004-W3-XL</v>
          </cell>
          <cell r="B1886" t="str">
            <v>LYQ-HB0004</v>
          </cell>
        </row>
        <row r="1887">
          <cell r="A1887" t="str">
            <v>LYQ-HB0004-W4-L</v>
          </cell>
          <cell r="B1887" t="str">
            <v>LYQ-HB0004</v>
          </cell>
        </row>
        <row r="1888">
          <cell r="A1888" t="str">
            <v>LYQ-HB0004-W4-M</v>
          </cell>
          <cell r="B1888" t="str">
            <v>LYQ-HB0004</v>
          </cell>
        </row>
        <row r="1889">
          <cell r="A1889" t="str">
            <v>LYQ-HB0004-W4-S</v>
          </cell>
          <cell r="B1889" t="str">
            <v>LYQ-HB0004</v>
          </cell>
        </row>
        <row r="1890">
          <cell r="A1890" t="str">
            <v>LYQ-HB0004-W4-XL</v>
          </cell>
          <cell r="B1890" t="str">
            <v>LYQ-HB0004</v>
          </cell>
        </row>
        <row r="1891">
          <cell r="A1891" t="str">
            <v>LYQ-HB0004-W5-L</v>
          </cell>
          <cell r="B1891" t="str">
            <v>LYQ-HB0004</v>
          </cell>
        </row>
        <row r="1892">
          <cell r="A1892" t="str">
            <v>LYQ-HB0004-W5-M</v>
          </cell>
          <cell r="B1892" t="str">
            <v>LYQ-HB0004</v>
          </cell>
        </row>
        <row r="1893">
          <cell r="A1893" t="str">
            <v>LYQ-HB0004-W5-S</v>
          </cell>
          <cell r="B1893" t="str">
            <v>LYQ-HB0004</v>
          </cell>
        </row>
        <row r="1894">
          <cell r="A1894" t="str">
            <v>LYQ-HB0004-W5-XL</v>
          </cell>
          <cell r="B1894" t="str">
            <v>LYQ-HB0004</v>
          </cell>
        </row>
        <row r="1895">
          <cell r="A1895" t="str">
            <v>LYQ-HB0004-W6-L</v>
          </cell>
          <cell r="B1895" t="str">
            <v>LYQ-HB0004</v>
          </cell>
        </row>
        <row r="1896">
          <cell r="A1896" t="str">
            <v>LYQ-HB0004-W6-M</v>
          </cell>
          <cell r="B1896" t="str">
            <v>LYQ-HB0004</v>
          </cell>
        </row>
        <row r="1897">
          <cell r="A1897" t="str">
            <v>LYQ-HB0004-W6-S</v>
          </cell>
          <cell r="B1897" t="str">
            <v>LYQ-HB0004</v>
          </cell>
        </row>
        <row r="1898">
          <cell r="A1898" t="str">
            <v>LYQ-HB0004-W6-XL</v>
          </cell>
          <cell r="B1898" t="str">
            <v>LYQ-HB0004</v>
          </cell>
        </row>
        <row r="1899">
          <cell r="A1899" t="str">
            <v>LYQ-HB0004-W7-L</v>
          </cell>
          <cell r="B1899" t="str">
            <v>LYQ-HB0004</v>
          </cell>
        </row>
        <row r="1900">
          <cell r="A1900" t="str">
            <v>LYQ-HB0004-W7-M</v>
          </cell>
          <cell r="B1900" t="str">
            <v>LYQ-HB0004</v>
          </cell>
        </row>
        <row r="1901">
          <cell r="A1901" t="str">
            <v>LYQ-HB0004-W7-S</v>
          </cell>
          <cell r="B1901" t="str">
            <v>LYQ-HB0004</v>
          </cell>
        </row>
        <row r="1902">
          <cell r="A1902" t="str">
            <v>LYQ-HB0004-W7-XL</v>
          </cell>
          <cell r="B1902" t="str">
            <v>LYQ-HB0004</v>
          </cell>
        </row>
        <row r="1903">
          <cell r="A1903" t="str">
            <v>LYQ-HB0004-W8-L</v>
          </cell>
          <cell r="B1903" t="str">
            <v>LYQ-HB0004</v>
          </cell>
        </row>
        <row r="1904">
          <cell r="A1904" t="str">
            <v>LYQ-HB0004-W8-M</v>
          </cell>
          <cell r="B1904" t="str">
            <v>LYQ-HB0004</v>
          </cell>
        </row>
        <row r="1905">
          <cell r="A1905" t="str">
            <v>LYQ-HB0004-W8-S</v>
          </cell>
          <cell r="B1905" t="str">
            <v>LYQ-HB0004</v>
          </cell>
        </row>
        <row r="1906">
          <cell r="A1906" t="str">
            <v>LYQ-HB0004-W8-XL</v>
          </cell>
          <cell r="B1906" t="str">
            <v>LYQ-HB0004</v>
          </cell>
        </row>
        <row r="1907">
          <cell r="A1907" t="str">
            <v>LYQ-HB0004-W9-L</v>
          </cell>
          <cell r="B1907" t="str">
            <v>LYQ-HB0004</v>
          </cell>
        </row>
        <row r="1908">
          <cell r="A1908" t="str">
            <v>LYQ-HB0004-W9-S</v>
          </cell>
          <cell r="B1908" t="str">
            <v>LYQ-HB0004</v>
          </cell>
        </row>
        <row r="1909">
          <cell r="A1909" t="str">
            <v>LYQ-HB0004-W9-XL</v>
          </cell>
          <cell r="B1909" t="str">
            <v>LYQ-HB0004</v>
          </cell>
        </row>
        <row r="1910">
          <cell r="A1910" t="str">
            <v>LYQ-HB0004-WO-L</v>
          </cell>
          <cell r="B1910" t="str">
            <v>LYQ-HB0004</v>
          </cell>
        </row>
        <row r="1911">
          <cell r="A1911" t="str">
            <v>LYQ-HB0004-WO-M</v>
          </cell>
          <cell r="B1911" t="str">
            <v>LYQ-HB0004</v>
          </cell>
        </row>
        <row r="1912">
          <cell r="A1912" t="str">
            <v>LYQ-HB0004-WO-S</v>
          </cell>
          <cell r="B1912" t="str">
            <v>LYQ-HB0004</v>
          </cell>
        </row>
        <row r="1913">
          <cell r="A1913" t="str">
            <v>LYQ-HB0004-WO-XL</v>
          </cell>
          <cell r="B1913" t="str">
            <v>LYQ-HB0004</v>
          </cell>
        </row>
        <row r="1914">
          <cell r="A1914" t="str">
            <v>LYQ-K1010-G7-2X</v>
          </cell>
          <cell r="B1914" t="str">
            <v>LYQ-1010</v>
          </cell>
        </row>
        <row r="1915">
          <cell r="A1915" t="str">
            <v>LYQ-K1010-G7-L</v>
          </cell>
          <cell r="B1915" t="str">
            <v>LYQ-1010</v>
          </cell>
        </row>
        <row r="1916">
          <cell r="A1916" t="str">
            <v>LYQ-K1010-G7-M</v>
          </cell>
          <cell r="B1916" t="str">
            <v>LYQ-1010</v>
          </cell>
        </row>
        <row r="1917">
          <cell r="A1917" t="str">
            <v>LYQ-K1010-G7-S</v>
          </cell>
          <cell r="B1917" t="str">
            <v>LYQ-1010</v>
          </cell>
        </row>
        <row r="1918">
          <cell r="A1918" t="str">
            <v>LYQ-K1010-KQ-L</v>
          </cell>
          <cell r="B1918" t="str">
            <v>LYQ-1010</v>
          </cell>
        </row>
        <row r="1919">
          <cell r="A1919" t="str">
            <v>LYQ-K1010-KQ-M</v>
          </cell>
          <cell r="B1919" t="str">
            <v>LYQ-1010</v>
          </cell>
        </row>
        <row r="1920">
          <cell r="A1920" t="str">
            <v>LYQ-K1010-R0-L</v>
          </cell>
          <cell r="B1920" t="str">
            <v>LYQ-1010</v>
          </cell>
        </row>
        <row r="1921">
          <cell r="A1921" t="str">
            <v>LYQ-K1010-R0-M</v>
          </cell>
          <cell r="B1921" t="str">
            <v>LYQ-1010</v>
          </cell>
        </row>
        <row r="1922">
          <cell r="A1922" t="str">
            <v>LYQ-K1010-R0-S</v>
          </cell>
          <cell r="B1922" t="str">
            <v>LYQ-1010</v>
          </cell>
        </row>
        <row r="1923">
          <cell r="A1923" t="str">
            <v>LYQ-K1010-R0-XS</v>
          </cell>
          <cell r="B1923" t="str">
            <v>LYQ-1010</v>
          </cell>
        </row>
        <row r="1924">
          <cell r="A1924" t="str">
            <v>LYQ-MY4600-B0-XS</v>
          </cell>
          <cell r="B1924" t="str">
            <v>LYQ-MY4600</v>
          </cell>
        </row>
        <row r="1925">
          <cell r="A1925" t="str">
            <v>LYQ-MY4600-P0-S</v>
          </cell>
          <cell r="B1925" t="str">
            <v>LYQ-MY4600</v>
          </cell>
        </row>
        <row r="1926">
          <cell r="A1926" t="str">
            <v>LYQ-MY-HTW-R0-L</v>
          </cell>
          <cell r="B1926" t="str">
            <v>LYQ-MY-HTW</v>
          </cell>
        </row>
        <row r="1927">
          <cell r="A1927" t="str">
            <v>LYQ-MY-HTW-R0-M</v>
          </cell>
          <cell r="B1927" t="str">
            <v>LYQ-MY-HTW</v>
          </cell>
        </row>
        <row r="1928">
          <cell r="A1928" t="str">
            <v>LYQ-MY-HTW-R0-S</v>
          </cell>
          <cell r="B1928" t="str">
            <v>LYQ-MY-HTW</v>
          </cell>
        </row>
        <row r="1929">
          <cell r="A1929" t="str">
            <v>LYQ-MY-HTW-R0-XL</v>
          </cell>
          <cell r="B1929" t="str">
            <v>LYQ-MY-HTW</v>
          </cell>
        </row>
        <row r="1930">
          <cell r="A1930" t="str">
            <v>LYQ-MY-TW02-B0-XL</v>
          </cell>
          <cell r="B1930" t="str">
            <v>LYQ-MY-TW02</v>
          </cell>
        </row>
        <row r="1931">
          <cell r="A1931" t="str">
            <v>LYQ-MY-ZQ2973-BD-L</v>
          </cell>
          <cell r="B1931" t="str">
            <v>LYQ-MY-ZQ2973</v>
          </cell>
        </row>
        <row r="1932">
          <cell r="A1932" t="str">
            <v>LYQ-MY-ZQ2973-BD-XL</v>
          </cell>
          <cell r="B1932" t="str">
            <v>LYQ-MY-ZQ2973</v>
          </cell>
        </row>
        <row r="1933">
          <cell r="A1933" t="str">
            <v>LYQ-MY-ZQ2973-E0-XL</v>
          </cell>
          <cell r="B1933" t="str">
            <v>LYQ-MY-ZQ2973</v>
          </cell>
        </row>
        <row r="1934">
          <cell r="A1934" t="str">
            <v>LYQ-MY-ZQ2973-G7-M</v>
          </cell>
          <cell r="B1934" t="str">
            <v>LYQ-MY-ZQ2973</v>
          </cell>
        </row>
        <row r="1935">
          <cell r="A1935" t="str">
            <v>LYQ-MY-ZQ2973-G7-XL</v>
          </cell>
          <cell r="B1935" t="str">
            <v>LYQ-MY-ZQ2973</v>
          </cell>
        </row>
        <row r="1936">
          <cell r="A1936" t="str">
            <v>LYQ-MY-ZQ2973-K0-M</v>
          </cell>
          <cell r="B1936" t="str">
            <v>LYQ-MY-ZQ2973</v>
          </cell>
        </row>
        <row r="1937">
          <cell r="A1937" t="str">
            <v>LYQ-MY-ZQ2973-K0-XL</v>
          </cell>
          <cell r="B1937" t="str">
            <v>LYQ-BS-ZQ2973</v>
          </cell>
        </row>
        <row r="1938">
          <cell r="A1938" t="str">
            <v>LYQ-MY-ZQ2973-MH-L</v>
          </cell>
          <cell r="B1938" t="str">
            <v>LYQ-BS-ZQ2973</v>
          </cell>
        </row>
        <row r="1939">
          <cell r="A1939" t="str">
            <v>LYQ-MY-ZQ2973-MH-M</v>
          </cell>
          <cell r="B1939" t="str">
            <v>LYQ-MY-ZQ2973</v>
          </cell>
        </row>
        <row r="1940">
          <cell r="A1940" t="str">
            <v>LYQ-MY-ZQ2973-MH-S</v>
          </cell>
          <cell r="B1940" t="str">
            <v>LYQ-MY-ZQ2973</v>
          </cell>
        </row>
        <row r="1941">
          <cell r="A1941" t="str">
            <v>LYQ-MY-ZQ2973-MH-XL</v>
          </cell>
          <cell r="B1941" t="str">
            <v>LYQ-MY-ZQ2973</v>
          </cell>
        </row>
        <row r="1942">
          <cell r="A1942" t="str">
            <v>LYQ-MY-ZQ2973-W1-L</v>
          </cell>
          <cell r="B1942" t="str">
            <v>LYQ-MY-ZQ2973</v>
          </cell>
        </row>
        <row r="1943">
          <cell r="A1943" t="str">
            <v>LYQ-MY-ZQ2973-ZL-L</v>
          </cell>
          <cell r="B1943" t="str">
            <v>LYQ-MY-ZQ2973</v>
          </cell>
        </row>
        <row r="1944">
          <cell r="A1944" t="str">
            <v>LYQ-MY-ZQ2973-ZL-M</v>
          </cell>
          <cell r="B1944" t="str">
            <v>LYQ-MY-ZQ2973</v>
          </cell>
        </row>
        <row r="1945">
          <cell r="A1945" t="str">
            <v>LYQ-MY-ZQ2973-ZL-S</v>
          </cell>
          <cell r="B1945" t="str">
            <v>LYQ-MY-ZQ2973</v>
          </cell>
        </row>
        <row r="1946">
          <cell r="A1946" t="str">
            <v>LYQ-MY-ZQ2973-ZL-XL</v>
          </cell>
          <cell r="B1946" t="str">
            <v>LYQ-MY-ZQ2973</v>
          </cell>
        </row>
        <row r="1947">
          <cell r="A1947" t="str">
            <v>LYQ-PW-1011</v>
          </cell>
          <cell r="B1947" t="str">
            <v>LYQ-PW-1011</v>
          </cell>
        </row>
        <row r="1948">
          <cell r="A1948" t="str">
            <v>LYQ-WH0577-B0-L</v>
          </cell>
          <cell r="B1948" t="str">
            <v>LYQ-WH0577</v>
          </cell>
        </row>
        <row r="1949">
          <cell r="A1949" t="str">
            <v>LYQ-WH0577-B0-XL</v>
          </cell>
          <cell r="B1949" t="str">
            <v>LYQ-WH0577</v>
          </cell>
        </row>
        <row r="1950">
          <cell r="A1950" t="str">
            <v>LYQ-WH1109-B0-L</v>
          </cell>
          <cell r="B1950" t="str">
            <v>LYQ-WH1109</v>
          </cell>
        </row>
        <row r="1951">
          <cell r="A1951" t="str">
            <v>LYQ-WH1109-B0-M</v>
          </cell>
          <cell r="B1951" t="str">
            <v>LYQ-WH1109</v>
          </cell>
        </row>
        <row r="1952">
          <cell r="A1952" t="str">
            <v>LYQ-WH1109-B0-S</v>
          </cell>
          <cell r="B1952" t="str">
            <v>LYQ-WH1109</v>
          </cell>
        </row>
        <row r="1953">
          <cell r="A1953" t="str">
            <v>LYQ-WH1109-B0-XL</v>
          </cell>
          <cell r="B1953" t="str">
            <v>LYQ-WH1109</v>
          </cell>
        </row>
        <row r="1954">
          <cell r="A1954" t="str">
            <v>LYQ-WH1109-B0-XXL</v>
          </cell>
          <cell r="B1954" t="str">
            <v>LYQ-WH1109</v>
          </cell>
        </row>
        <row r="1955">
          <cell r="A1955" t="str">
            <v>LYQ-WH1109-DG-L</v>
          </cell>
          <cell r="B1955" t="str">
            <v>LYQ-WH1109</v>
          </cell>
        </row>
        <row r="1956">
          <cell r="A1956" t="str">
            <v>LYQ-WH1109-DG-M</v>
          </cell>
          <cell r="B1956" t="str">
            <v>LYQ-WH1109</v>
          </cell>
        </row>
        <row r="1957">
          <cell r="A1957" t="str">
            <v>LYQ-WH1109-DG-S</v>
          </cell>
          <cell r="B1957" t="str">
            <v>LYQ-WH1109</v>
          </cell>
        </row>
        <row r="1958">
          <cell r="A1958" t="str">
            <v>LYQ-WH1109-DG-XL</v>
          </cell>
          <cell r="B1958" t="str">
            <v>LYQ-WH1109</v>
          </cell>
        </row>
        <row r="1959">
          <cell r="A1959" t="str">
            <v>LYQ-WH1109-DG-XXL</v>
          </cell>
          <cell r="B1959" t="str">
            <v>LYQ-WH1109</v>
          </cell>
        </row>
        <row r="1960">
          <cell r="A1960" t="str">
            <v>LYQ-WH1109-G0-L</v>
          </cell>
          <cell r="B1960" t="str">
            <v>LYQ-WH1109</v>
          </cell>
        </row>
        <row r="1961">
          <cell r="A1961" t="str">
            <v>LYQ-WH1109-G0-M</v>
          </cell>
          <cell r="B1961" t="str">
            <v>LYQ-WH1109</v>
          </cell>
        </row>
        <row r="1962">
          <cell r="A1962" t="str">
            <v>LYQ-WH1109-G0-S</v>
          </cell>
          <cell r="B1962" t="str">
            <v>LYQ-WH1109</v>
          </cell>
        </row>
        <row r="1963">
          <cell r="A1963" t="str">
            <v>LYQ-WH1109-G0-XL</v>
          </cell>
          <cell r="B1963" t="str">
            <v>LYQ-WH1109</v>
          </cell>
        </row>
        <row r="1964">
          <cell r="A1964" t="str">
            <v>LYQ-WH1109-G0-XXL</v>
          </cell>
          <cell r="B1964" t="str">
            <v>LYQ-WH1109</v>
          </cell>
        </row>
        <row r="1965">
          <cell r="A1965" t="str">
            <v>LYQ-WH1109-G7-L</v>
          </cell>
          <cell r="B1965" t="str">
            <v>LYQ-WH1109</v>
          </cell>
        </row>
        <row r="1966">
          <cell r="A1966" t="str">
            <v>LYQ-WH1109-G7-M</v>
          </cell>
          <cell r="B1966" t="str">
            <v>LYQ-WH1109</v>
          </cell>
        </row>
        <row r="1967">
          <cell r="A1967" t="str">
            <v>LYQ-WH1109-G7-S</v>
          </cell>
          <cell r="B1967" t="str">
            <v>LYQ-WH1109</v>
          </cell>
        </row>
        <row r="1968">
          <cell r="A1968" t="str">
            <v>LYQ-WH1109-G7-XL</v>
          </cell>
          <cell r="B1968" t="str">
            <v>LYQ-WH1109</v>
          </cell>
        </row>
        <row r="1969">
          <cell r="A1969" t="str">
            <v>LYQ-WH1109-G7-XXL</v>
          </cell>
          <cell r="B1969" t="str">
            <v>LYQ-WH1109</v>
          </cell>
        </row>
        <row r="1970">
          <cell r="A1970" t="str">
            <v>LYQ-WH1109-LG-L</v>
          </cell>
          <cell r="B1970" t="str">
            <v>LYQ-WH1109</v>
          </cell>
        </row>
        <row r="1971">
          <cell r="A1971" t="str">
            <v>LYQ-WH1109-LG-M</v>
          </cell>
          <cell r="B1971" t="str">
            <v>LYQ-WH1109</v>
          </cell>
        </row>
        <row r="1972">
          <cell r="A1972" t="str">
            <v>LYQ-WH1109-LG-S</v>
          </cell>
          <cell r="B1972" t="str">
            <v>LYQ-WH1109</v>
          </cell>
        </row>
        <row r="1973">
          <cell r="A1973" t="str">
            <v>LYQ-WH1109-LG-XL</v>
          </cell>
          <cell r="B1973" t="str">
            <v>LYQ-WH1109</v>
          </cell>
        </row>
        <row r="1974">
          <cell r="A1974" t="str">
            <v>LYQ-WH1109-LG-XXL</v>
          </cell>
          <cell r="B1974" t="str">
            <v>LYQ-WH1109</v>
          </cell>
        </row>
        <row r="1975">
          <cell r="A1975" t="str">
            <v>LYQ-WH1312-B0-L</v>
          </cell>
          <cell r="B1975" t="str">
            <v>LYQ-WH1312</v>
          </cell>
        </row>
        <row r="1976">
          <cell r="A1976" t="str">
            <v>LYQ-WH1312-B0-M</v>
          </cell>
          <cell r="B1976" t="str">
            <v>LYQ-WH1312</v>
          </cell>
        </row>
        <row r="1977">
          <cell r="A1977" t="str">
            <v>LYQ-WH1312-B0-S</v>
          </cell>
          <cell r="B1977" t="str">
            <v>LYQ-WH1312</v>
          </cell>
        </row>
        <row r="1978">
          <cell r="A1978" t="str">
            <v>LYQ-WH1312-B0-XL</v>
          </cell>
          <cell r="B1978" t="str">
            <v>LYQ-WH1312</v>
          </cell>
        </row>
        <row r="1979">
          <cell r="A1979" t="str">
            <v>LYQ-WH1312-P0-L</v>
          </cell>
          <cell r="B1979" t="str">
            <v>LYQ-WH1312</v>
          </cell>
        </row>
        <row r="1980">
          <cell r="A1980" t="str">
            <v>LYQ-WH1312-P0-M</v>
          </cell>
          <cell r="B1980" t="str">
            <v>LYQ-WH1312</v>
          </cell>
        </row>
        <row r="1981">
          <cell r="A1981" t="str">
            <v>LYQ-WH1312-P0-S</v>
          </cell>
          <cell r="B1981" t="str">
            <v>LYQ-WH1312</v>
          </cell>
        </row>
        <row r="1982">
          <cell r="A1982" t="str">
            <v>LYQ-WH1312-P0-XL</v>
          </cell>
          <cell r="B1982" t="str">
            <v>LYQ-WH1312</v>
          </cell>
        </row>
        <row r="1983">
          <cell r="A1983" t="str">
            <v>LYQ-WH16331-BG-L</v>
          </cell>
          <cell r="B1983" t="str">
            <v>LYQ-WH16331</v>
          </cell>
        </row>
        <row r="1984">
          <cell r="A1984" t="str">
            <v>LYQ-WH16331-BG-M</v>
          </cell>
          <cell r="B1984" t="str">
            <v>LYQ-WH16331</v>
          </cell>
        </row>
        <row r="1985">
          <cell r="A1985" t="str">
            <v>LYQ-WH16331-BG-S</v>
          </cell>
          <cell r="B1985" t="str">
            <v>LYQ-WH16331</v>
          </cell>
        </row>
        <row r="1986">
          <cell r="A1986" t="str">
            <v>LYQ-WH16331-BG-XL</v>
          </cell>
          <cell r="B1986" t="str">
            <v>LYQ-WH16331</v>
          </cell>
        </row>
        <row r="1987">
          <cell r="A1987" t="str">
            <v>LYQ-WH16331-K0-L</v>
          </cell>
          <cell r="B1987" t="str">
            <v>LYQ-WH16331</v>
          </cell>
        </row>
        <row r="1988">
          <cell r="A1988" t="str">
            <v>LYQ-WH16331-K0-M</v>
          </cell>
          <cell r="B1988" t="str">
            <v>LYQ-WH16331</v>
          </cell>
        </row>
        <row r="1989">
          <cell r="A1989" t="str">
            <v>LYQ-WH16331-K0-S</v>
          </cell>
          <cell r="B1989" t="str">
            <v>LYQ-WH16331</v>
          </cell>
        </row>
        <row r="1990">
          <cell r="A1990" t="str">
            <v>LYQ-WH16331-K0-XL</v>
          </cell>
          <cell r="B1990" t="str">
            <v>LYQ-WH16331</v>
          </cell>
        </row>
        <row r="1991">
          <cell r="A1991" t="str">
            <v>LYQ-WH6079-C0-XL</v>
          </cell>
          <cell r="B1991" t="str">
            <v>LYQ-WH6079</v>
          </cell>
        </row>
        <row r="1992">
          <cell r="A1992" t="str">
            <v>LYQ-WH-AMEEE-B0M</v>
          </cell>
          <cell r="B1992" t="str">
            <v>LYQ-WH-AMEEE</v>
          </cell>
        </row>
        <row r="1993">
          <cell r="A1993" t="str">
            <v>LYQ-WH-AMEEE-B0XL</v>
          </cell>
          <cell r="B1993" t="str">
            <v>LYQ-WH-AMEEE</v>
          </cell>
        </row>
        <row r="1994">
          <cell r="A1994" t="str">
            <v>LYQ-WH-AMEEE-K0L</v>
          </cell>
          <cell r="B1994" t="str">
            <v>LYQ-WH-AMEEE</v>
          </cell>
        </row>
        <row r="1995">
          <cell r="A1995" t="str">
            <v>LYQ-WH-AMEEE-K0M</v>
          </cell>
          <cell r="B1995" t="str">
            <v>LYQ-WH-AMEEE</v>
          </cell>
        </row>
        <row r="1996">
          <cell r="A1996" t="str">
            <v>LYQ-WH-AMEEE-K0XL</v>
          </cell>
          <cell r="B1996" t="str">
            <v>LYQ-WH-AMEEE</v>
          </cell>
        </row>
        <row r="1997">
          <cell r="A1997" t="str">
            <v>LYQ-WH-AMEEE-R0L</v>
          </cell>
          <cell r="B1997" t="str">
            <v>LYQ-WH-AMEEE</v>
          </cell>
        </row>
        <row r="1998">
          <cell r="A1998" t="str">
            <v>LYQ-WH-AMEEE-R0M</v>
          </cell>
          <cell r="B1998" t="str">
            <v>LYQ-WH-AMEEE</v>
          </cell>
        </row>
        <row r="1999">
          <cell r="A1999" t="str">
            <v>LYQ-WH-AMEEE-R0S</v>
          </cell>
          <cell r="B1999" t="str">
            <v>LYQ-WH-AMEEE</v>
          </cell>
        </row>
        <row r="2000">
          <cell r="A2000" t="str">
            <v>LYQ-WH-AMEEE-R0XL</v>
          </cell>
          <cell r="B2000" t="str">
            <v>LYQ-WH-AMEEE</v>
          </cell>
        </row>
        <row r="2001">
          <cell r="A2001" t="str">
            <v>LYQ-WH-YH115-B0M</v>
          </cell>
          <cell r="B2001" t="str">
            <v>LYQ-YH115</v>
          </cell>
        </row>
        <row r="2002">
          <cell r="A2002" t="str">
            <v>LYQ-WH-YH115-G0L</v>
          </cell>
          <cell r="B2002" t="str">
            <v>LYQ-YH115</v>
          </cell>
        </row>
        <row r="2003">
          <cell r="A2003" t="str">
            <v>LYQ-WH-YH115-G0M</v>
          </cell>
          <cell r="B2003" t="str">
            <v>LYQ-YH115</v>
          </cell>
        </row>
        <row r="2004">
          <cell r="A2004" t="str">
            <v>LYQ-WH-YH115-R0M</v>
          </cell>
          <cell r="B2004" t="str">
            <v>LYQ-YH115</v>
          </cell>
        </row>
        <row r="2005">
          <cell r="A2005" t="str">
            <v>MNQ-BS-N718BL</v>
          </cell>
          <cell r="B2005" t="str">
            <v>MNQ-BS-N718</v>
          </cell>
        </row>
        <row r="2006">
          <cell r="A2006" t="str">
            <v>MNQ-BS-N718BM</v>
          </cell>
          <cell r="B2006" t="str">
            <v>MNQ-BS-N718</v>
          </cell>
        </row>
        <row r="2007">
          <cell r="A2007" t="str">
            <v>MNQ-BS-N718BS</v>
          </cell>
          <cell r="B2007" t="str">
            <v>MNQ-BS-N718</v>
          </cell>
        </row>
        <row r="2008">
          <cell r="A2008" t="str">
            <v>MNQ-BS-N718BXL</v>
          </cell>
          <cell r="B2008" t="str">
            <v>MNQ-BS-N718</v>
          </cell>
        </row>
        <row r="2009">
          <cell r="A2009" t="str">
            <v>MNQ-BS-N718B-XS</v>
          </cell>
          <cell r="B2009" t="str">
            <v>MNQ-BS-N718</v>
          </cell>
        </row>
        <row r="2010">
          <cell r="A2010" t="str">
            <v>MNQ-BS-N718B-XXL</v>
          </cell>
          <cell r="B2010" t="str">
            <v>MNQ-BS-N718</v>
          </cell>
        </row>
        <row r="2011">
          <cell r="A2011" t="str">
            <v>MNQ-BS-N718WL</v>
          </cell>
          <cell r="B2011" t="str">
            <v>MNQ-BS-N718</v>
          </cell>
        </row>
        <row r="2012">
          <cell r="A2012" t="str">
            <v>MNQ-BS-N718WM</v>
          </cell>
          <cell r="B2012" t="str">
            <v>MNQ-BS-N718</v>
          </cell>
        </row>
        <row r="2013">
          <cell r="A2013" t="str">
            <v>MNQ-BS-N718WS</v>
          </cell>
          <cell r="B2013" t="str">
            <v>MNQ-BS-N718</v>
          </cell>
        </row>
        <row r="2014">
          <cell r="A2014" t="str">
            <v>MNQ-BS-N718WXL</v>
          </cell>
          <cell r="B2014" t="str">
            <v>MNQ-BS-N718</v>
          </cell>
        </row>
        <row r="2015">
          <cell r="A2015" t="str">
            <v>MNQ-BS-N718W-XS</v>
          </cell>
          <cell r="B2015" t="str">
            <v>MNQ-BS-N718</v>
          </cell>
        </row>
        <row r="2016">
          <cell r="A2016" t="str">
            <v>MNQ-BS-N718W-XXL</v>
          </cell>
          <cell r="B2016" t="str">
            <v>MNQ-BS-N718</v>
          </cell>
        </row>
        <row r="2017">
          <cell r="A2017" t="str">
            <v>MNQ-N718B2XL</v>
          </cell>
          <cell r="B2017" t="str">
            <v>MNQ-N718</v>
          </cell>
        </row>
        <row r="2018">
          <cell r="A2018" t="str">
            <v>MNQ-N718BL</v>
          </cell>
          <cell r="B2018" t="str">
            <v>MNQ-N718</v>
          </cell>
        </row>
        <row r="2019">
          <cell r="A2019" t="str">
            <v>MNQ-N718BXL-GM</v>
          </cell>
          <cell r="B2019" t="str">
            <v>MNQ-N718</v>
          </cell>
        </row>
        <row r="2020">
          <cell r="A2020" t="str">
            <v>MNQ-N718B-XXL</v>
          </cell>
          <cell r="B2020" t="str">
            <v>MNQ-N718</v>
          </cell>
        </row>
        <row r="2021">
          <cell r="A2021" t="str">
            <v>MNQ-N718W2XL</v>
          </cell>
          <cell r="B2021" t="str">
            <v>MNQ-N718</v>
          </cell>
        </row>
        <row r="2022">
          <cell r="A2022" t="str">
            <v>MNQ-N718W-XXL</v>
          </cell>
          <cell r="B2022" t="str">
            <v>MNQ-N718</v>
          </cell>
        </row>
        <row r="2023">
          <cell r="A2023" t="str">
            <v>MY-BN2502-GO-OS</v>
          </cell>
          <cell r="B2023" t="str">
            <v>MY-BN2502</v>
          </cell>
        </row>
        <row r="2024">
          <cell r="A2024" t="str">
            <v>MY-BN2502-WO-OS</v>
          </cell>
          <cell r="B2024" t="str">
            <v>MY-BN2502</v>
          </cell>
        </row>
        <row r="2025">
          <cell r="A2025" t="str">
            <v>MY-BN2505-YO-OS</v>
          </cell>
          <cell r="B2025" t="str">
            <v>MY-BN2502</v>
          </cell>
        </row>
        <row r="2026">
          <cell r="A2026" t="str">
            <v>MY-BS-LYRound020-BL-L</v>
          </cell>
          <cell r="B2026" t="str">
            <v>MY-LYRound020</v>
          </cell>
        </row>
        <row r="2027">
          <cell r="A2027" t="str">
            <v>MY-BS-LYRound020-BL-M</v>
          </cell>
          <cell r="B2027" t="str">
            <v>MY-LYRound020</v>
          </cell>
        </row>
        <row r="2028">
          <cell r="A2028" t="str">
            <v>MY-BS-LYRound020-BL-S</v>
          </cell>
          <cell r="B2028" t="str">
            <v>MY-LYRound020</v>
          </cell>
        </row>
        <row r="2029">
          <cell r="A2029" t="str">
            <v>MY-BS-LYRound020-BL-XL</v>
          </cell>
          <cell r="B2029" t="str">
            <v>MY-LYRound020</v>
          </cell>
        </row>
        <row r="2030">
          <cell r="A2030" t="str">
            <v>MY-BS-LYRound020-GN-L</v>
          </cell>
          <cell r="B2030" t="str">
            <v>MY-LYRound020</v>
          </cell>
        </row>
        <row r="2031">
          <cell r="A2031" t="str">
            <v>MY-BS-LYRound020-GN-M</v>
          </cell>
          <cell r="B2031" t="str">
            <v>MY-LYRound020</v>
          </cell>
        </row>
        <row r="2032">
          <cell r="A2032" t="str">
            <v>MY-BS-LYRound020-GN-S</v>
          </cell>
          <cell r="B2032" t="str">
            <v>MY-LYRound020</v>
          </cell>
        </row>
        <row r="2033">
          <cell r="A2033" t="str">
            <v>MY-BS-LYRound020-GN-XL</v>
          </cell>
          <cell r="B2033" t="str">
            <v>MY-LYRound020</v>
          </cell>
        </row>
        <row r="2034">
          <cell r="A2034" t="str">
            <v>MY-BS-LYRound020-NY-L</v>
          </cell>
          <cell r="B2034" t="str">
            <v>MY-LYRound020</v>
          </cell>
        </row>
        <row r="2035">
          <cell r="A2035" t="str">
            <v>MY-BS-LYRound020-NY-M</v>
          </cell>
          <cell r="B2035" t="str">
            <v>MY-LYRound020</v>
          </cell>
        </row>
        <row r="2036">
          <cell r="A2036" t="str">
            <v>MY-BS-LYRound020-NY-S</v>
          </cell>
          <cell r="B2036" t="str">
            <v>MY-LYRound020</v>
          </cell>
        </row>
        <row r="2037">
          <cell r="A2037" t="str">
            <v>MY-BS-LYRound020-NY-XL</v>
          </cell>
          <cell r="B2037" t="str">
            <v>MY-LYRound020</v>
          </cell>
        </row>
        <row r="2038">
          <cell r="A2038" t="str">
            <v>MY-BS-SB013-AG-L</v>
          </cell>
          <cell r="B2038" t="str">
            <v>MY-BS-SB013</v>
          </cell>
        </row>
        <row r="2039">
          <cell r="A2039" t="str">
            <v>MY-BS-SB013-AG-M</v>
          </cell>
          <cell r="B2039" t="str">
            <v>MY-BS-SB013</v>
          </cell>
        </row>
        <row r="2040">
          <cell r="A2040" t="str">
            <v>MY-BS-SB013-AG-S</v>
          </cell>
          <cell r="B2040" t="str">
            <v>MY-BS-SB013</v>
          </cell>
        </row>
        <row r="2041">
          <cell r="A2041" t="str">
            <v>MY-BS-SB013-AG-XL</v>
          </cell>
          <cell r="B2041" t="str">
            <v>MY-BS-SB013</v>
          </cell>
        </row>
        <row r="2042">
          <cell r="A2042" t="str">
            <v>MY-BS-SB013-AG-XS</v>
          </cell>
          <cell r="B2042" t="str">
            <v>MY-BS-SB013</v>
          </cell>
        </row>
        <row r="2043">
          <cell r="A2043" t="str">
            <v>MY-BS-SB013-BO-L</v>
          </cell>
          <cell r="B2043" t="str">
            <v>MY-BS-SB013</v>
          </cell>
        </row>
        <row r="2044">
          <cell r="A2044" t="str">
            <v>MY-BS-SB013-BO-M</v>
          </cell>
          <cell r="B2044" t="str">
            <v>MY-BS-SB013</v>
          </cell>
        </row>
        <row r="2045">
          <cell r="A2045" t="str">
            <v>MY-BS-SB013-BO-S</v>
          </cell>
          <cell r="B2045" t="str">
            <v>MY-BS-SB013</v>
          </cell>
        </row>
        <row r="2046">
          <cell r="A2046" t="str">
            <v>MY-BS-SB013-BO-XL</v>
          </cell>
          <cell r="B2046" t="str">
            <v>MY-BS-SB013</v>
          </cell>
        </row>
        <row r="2047">
          <cell r="A2047" t="str">
            <v>MY-BS-SB013-BO-XS</v>
          </cell>
          <cell r="B2047" t="str">
            <v>MY-BS-SB013</v>
          </cell>
        </row>
        <row r="2048">
          <cell r="A2048" t="str">
            <v>MY-BS-SB013-DG-L</v>
          </cell>
          <cell r="B2048" t="str">
            <v>MY-BS-SB013</v>
          </cell>
        </row>
        <row r="2049">
          <cell r="A2049" t="str">
            <v>MY-BS-SB013-DG-M</v>
          </cell>
          <cell r="B2049" t="str">
            <v>MY-BS-SB013</v>
          </cell>
        </row>
        <row r="2050">
          <cell r="A2050" t="str">
            <v>MY-BS-SB013-DG-S</v>
          </cell>
          <cell r="B2050" t="str">
            <v>MY-BS-SB013</v>
          </cell>
        </row>
        <row r="2051">
          <cell r="A2051" t="str">
            <v>MY-BS-SB013-DG-XL</v>
          </cell>
          <cell r="B2051" t="str">
            <v>MY-BS-SB013</v>
          </cell>
        </row>
        <row r="2052">
          <cell r="A2052" t="str">
            <v>MY-BS-SB013-DG-XS</v>
          </cell>
          <cell r="B2052" t="str">
            <v>MY-BS-SB013</v>
          </cell>
        </row>
        <row r="2053">
          <cell r="A2053" t="str">
            <v>MY-BS-SB013-KK-L</v>
          </cell>
          <cell r="B2053" t="str">
            <v>MY-BS-SB013</v>
          </cell>
        </row>
        <row r="2054">
          <cell r="A2054" t="str">
            <v>MY-BS-SB013-KK-M</v>
          </cell>
          <cell r="B2054" t="str">
            <v>MY-BS-SB013</v>
          </cell>
        </row>
        <row r="2055">
          <cell r="A2055" t="str">
            <v>MY-BS-SB013-KK-S</v>
          </cell>
          <cell r="B2055" t="str">
            <v>MY-BS-SB013</v>
          </cell>
        </row>
        <row r="2056">
          <cell r="A2056" t="str">
            <v>MY-BS-SB013-KK-XL</v>
          </cell>
          <cell r="B2056" t="str">
            <v>MY-BS-SB013</v>
          </cell>
        </row>
        <row r="2057">
          <cell r="A2057" t="str">
            <v>MY-BS-SB013-KK-XS</v>
          </cell>
          <cell r="B2057" t="str">
            <v>MY-BS-SB013</v>
          </cell>
        </row>
        <row r="2058">
          <cell r="A2058" t="str">
            <v>MY-BS-SB013-LG-L</v>
          </cell>
          <cell r="B2058" t="str">
            <v>MY-BS-SB013</v>
          </cell>
        </row>
        <row r="2059">
          <cell r="A2059" t="str">
            <v>MY-BS-SB013-LG-M</v>
          </cell>
          <cell r="B2059" t="str">
            <v>MY-BS-SB013</v>
          </cell>
        </row>
        <row r="2060">
          <cell r="A2060" t="str">
            <v>MY-BS-SB013-LG-S</v>
          </cell>
          <cell r="B2060" t="str">
            <v>MY-BS-SB013</v>
          </cell>
        </row>
        <row r="2061">
          <cell r="A2061" t="str">
            <v>MY-BS-SB013-LG-XL</v>
          </cell>
          <cell r="B2061" t="str">
            <v>MY-BS-SB013</v>
          </cell>
        </row>
        <row r="2062">
          <cell r="A2062" t="str">
            <v>MY-BS-SB013-LG-XS</v>
          </cell>
          <cell r="B2062" t="str">
            <v>MY-BS-SB013</v>
          </cell>
        </row>
        <row r="2063">
          <cell r="A2063" t="str">
            <v>MY-BS-SB013-WR-L</v>
          </cell>
          <cell r="B2063" t="str">
            <v>MY-BS-SB013</v>
          </cell>
        </row>
        <row r="2064">
          <cell r="A2064" t="str">
            <v>MY-BS-SB013-WR-M</v>
          </cell>
          <cell r="B2064" t="str">
            <v>MY-BS-SB013</v>
          </cell>
        </row>
        <row r="2065">
          <cell r="A2065" t="str">
            <v>MY-BS-SB013-WR-S</v>
          </cell>
          <cell r="B2065" t="str">
            <v>MY-BS-SB013</v>
          </cell>
        </row>
        <row r="2066">
          <cell r="A2066" t="str">
            <v>MY-BS-SB013-WR-XL</v>
          </cell>
          <cell r="B2066" t="str">
            <v>MY-BS-SB013</v>
          </cell>
        </row>
        <row r="2067">
          <cell r="A2067" t="str">
            <v>MY-BS-SB013-WR-XS</v>
          </cell>
          <cell r="B2067" t="str">
            <v>MY-BS-SB013</v>
          </cell>
        </row>
        <row r="2068">
          <cell r="A2068" t="str">
            <v>MY-BS-SB015-BK-L</v>
          </cell>
          <cell r="B2068" t="str">
            <v>MY-BS-SB015</v>
          </cell>
        </row>
        <row r="2069">
          <cell r="A2069" t="str">
            <v>MY-BS-SB015-BK-M</v>
          </cell>
          <cell r="B2069" t="str">
            <v>MY-BS-SB015</v>
          </cell>
        </row>
        <row r="2070">
          <cell r="A2070" t="str">
            <v>MY-BS-SB015-BK-S</v>
          </cell>
          <cell r="B2070" t="str">
            <v>MY-BS-SB015</v>
          </cell>
        </row>
        <row r="2071">
          <cell r="A2071" t="str">
            <v>MY-BS-SB015-BK-XL</v>
          </cell>
          <cell r="B2071" t="str">
            <v>MY-BS-SB015</v>
          </cell>
        </row>
        <row r="2072">
          <cell r="A2072" t="str">
            <v>MY-BS-SB015-BL-L</v>
          </cell>
          <cell r="B2072" t="str">
            <v>MY-BS-SB015</v>
          </cell>
        </row>
        <row r="2073">
          <cell r="A2073" t="str">
            <v>MY-BS-SB015-BL-M</v>
          </cell>
          <cell r="B2073" t="str">
            <v>MY-BS-SB015</v>
          </cell>
        </row>
        <row r="2074">
          <cell r="A2074" t="str">
            <v>MY-BS-SB015-BL-S</v>
          </cell>
          <cell r="B2074" t="str">
            <v>MY-BS-SB015</v>
          </cell>
        </row>
        <row r="2075">
          <cell r="A2075" t="str">
            <v>MY-BS-SB015-BL-XL</v>
          </cell>
          <cell r="B2075" t="str">
            <v>MY-BS-SB015</v>
          </cell>
        </row>
        <row r="2076">
          <cell r="A2076" t="str">
            <v>MY-BS-SB015-DG-L</v>
          </cell>
          <cell r="B2076" t="str">
            <v>MY-BS-SB015</v>
          </cell>
        </row>
        <row r="2077">
          <cell r="A2077" t="str">
            <v>MY-BS-SB015-DG-M</v>
          </cell>
          <cell r="B2077" t="str">
            <v>MY-BS-SB015</v>
          </cell>
        </row>
        <row r="2078">
          <cell r="A2078" t="str">
            <v>MY-BS-SB015-DG-S</v>
          </cell>
          <cell r="B2078" t="str">
            <v>MY-BS-SB015</v>
          </cell>
        </row>
        <row r="2079">
          <cell r="A2079" t="str">
            <v>MY-BS-SB015-DG-XL</v>
          </cell>
          <cell r="B2079" t="str">
            <v>MY-BS-SB015</v>
          </cell>
        </row>
        <row r="2080">
          <cell r="A2080" t="str">
            <v>MY-BS-SB015-LG-L</v>
          </cell>
          <cell r="B2080" t="str">
            <v>MY-BS-SB015</v>
          </cell>
        </row>
        <row r="2081">
          <cell r="A2081" t="str">
            <v>MY-BS-SB015-LG-M</v>
          </cell>
          <cell r="B2081" t="str">
            <v>MY-BS-SB015</v>
          </cell>
        </row>
        <row r="2082">
          <cell r="A2082" t="str">
            <v>MY-BS-SB015-LG-S</v>
          </cell>
          <cell r="B2082" t="str">
            <v>MY-BS-SB015</v>
          </cell>
        </row>
        <row r="2083">
          <cell r="A2083" t="str">
            <v>MY-BS-SB015-LG-XL</v>
          </cell>
          <cell r="B2083" t="str">
            <v>MY-BS-SB015</v>
          </cell>
        </row>
        <row r="2084">
          <cell r="A2084" t="str">
            <v>MY-BS-SB015-PP-L</v>
          </cell>
          <cell r="B2084" t="str">
            <v>MY-BS-SB015</v>
          </cell>
        </row>
        <row r="2085">
          <cell r="A2085" t="str">
            <v>MY-BS-SB015-PP-M</v>
          </cell>
          <cell r="B2085" t="str">
            <v>MY-BS-SB015</v>
          </cell>
        </row>
        <row r="2086">
          <cell r="A2086" t="str">
            <v>MY-BS-SB015-PP-S</v>
          </cell>
          <cell r="B2086" t="str">
            <v>MY-BS-SB015</v>
          </cell>
        </row>
        <row r="2087">
          <cell r="A2087" t="str">
            <v>MY-BS-SB015-PP-XL</v>
          </cell>
          <cell r="B2087" t="str">
            <v>MY-BS-SB015</v>
          </cell>
        </row>
        <row r="2088">
          <cell r="A2088" t="str">
            <v>MY-BS-SB015-WR-L</v>
          </cell>
          <cell r="B2088" t="str">
            <v>MY-BS-SB015</v>
          </cell>
        </row>
        <row r="2089">
          <cell r="A2089" t="str">
            <v>MY-BS-SB015-WR-M</v>
          </cell>
          <cell r="B2089" t="str">
            <v>MY-BS-SB015</v>
          </cell>
        </row>
        <row r="2090">
          <cell r="A2090" t="str">
            <v>MY-BS-SB015-WR-S</v>
          </cell>
          <cell r="B2090" t="str">
            <v>MY-BS-SB015</v>
          </cell>
        </row>
        <row r="2091">
          <cell r="A2091" t="str">
            <v>MY-BS-SB015-WR-XL</v>
          </cell>
          <cell r="B2091" t="str">
            <v>MY-BS-SB015</v>
          </cell>
        </row>
        <row r="2092">
          <cell r="A2092" t="str">
            <v>MY-CSM070-B0-L</v>
          </cell>
          <cell r="B2092" t="str">
            <v>MY-CSM070</v>
          </cell>
        </row>
        <row r="2093">
          <cell r="A2093" t="str">
            <v>MY-CSM070-C0-L</v>
          </cell>
          <cell r="B2093" t="str">
            <v>MY-CSM070</v>
          </cell>
        </row>
        <row r="2094">
          <cell r="A2094" t="str">
            <v>MY-CSM070-GR-L</v>
          </cell>
          <cell r="B2094" t="str">
            <v>MY-CSM070</v>
          </cell>
        </row>
        <row r="2095">
          <cell r="A2095" t="str">
            <v>MY-CSM070-PI-L</v>
          </cell>
          <cell r="B2095" t="str">
            <v>MY-CSM070</v>
          </cell>
        </row>
        <row r="2096">
          <cell r="A2096" t="str">
            <v>MY-CSM071-C0-L</v>
          </cell>
          <cell r="B2096" t="str">
            <v>MY-CSM071</v>
          </cell>
        </row>
        <row r="2097">
          <cell r="A2097" t="str">
            <v>MY-CSM071-G1-L</v>
          </cell>
          <cell r="B2097" t="str">
            <v>MY-CSM071</v>
          </cell>
        </row>
        <row r="2098">
          <cell r="A2098" t="str">
            <v>MY-CSM071-GR-L</v>
          </cell>
          <cell r="B2098" t="str">
            <v>MY-CSM071</v>
          </cell>
        </row>
        <row r="2099">
          <cell r="A2099" t="str">
            <v>MY-CSM083-E0-M</v>
          </cell>
          <cell r="B2099" t="str">
            <v>MY-CSM083</v>
          </cell>
        </row>
        <row r="2100">
          <cell r="A2100" t="str">
            <v>MY-CSM083-W0-M</v>
          </cell>
          <cell r="B2100" t="str">
            <v>MY-CSM083</v>
          </cell>
        </row>
        <row r="2101">
          <cell r="A2101" t="str">
            <v>MY-EU1925</v>
          </cell>
          <cell r="B2101" t="str">
            <v>MY-EU1925</v>
          </cell>
        </row>
        <row r="2102">
          <cell r="A2102" t="str">
            <v>MY-EU1925-E0-2XL</v>
          </cell>
          <cell r="B2102" t="str">
            <v>MY-EU1925</v>
          </cell>
        </row>
        <row r="2103">
          <cell r="A2103" t="str">
            <v>MY-EU1925-E0-L</v>
          </cell>
          <cell r="B2103" t="str">
            <v>MY-EU1925</v>
          </cell>
        </row>
        <row r="2104">
          <cell r="A2104" t="str">
            <v>MY-EU1925-E0-M</v>
          </cell>
          <cell r="B2104" t="str">
            <v>MY-EU1925</v>
          </cell>
        </row>
        <row r="2105">
          <cell r="A2105" t="str">
            <v>MY-EU1925-E0-S</v>
          </cell>
          <cell r="B2105" t="str">
            <v>MY-EU1925</v>
          </cell>
        </row>
        <row r="2106">
          <cell r="A2106" t="str">
            <v>MY-EU1925-E0-XL</v>
          </cell>
          <cell r="B2106" t="str">
            <v>MY-EU1925</v>
          </cell>
        </row>
        <row r="2107">
          <cell r="A2107" t="str">
            <v>MY-EU1925-G7-2XL</v>
          </cell>
          <cell r="B2107" t="str">
            <v>MY-EU1925</v>
          </cell>
        </row>
        <row r="2108">
          <cell r="A2108" t="str">
            <v>MY-EU1925-G7-L</v>
          </cell>
          <cell r="B2108" t="str">
            <v>MY-EU1925</v>
          </cell>
        </row>
        <row r="2109">
          <cell r="A2109" t="str">
            <v>MY-EU1925-G7-M</v>
          </cell>
          <cell r="B2109" t="str">
            <v>MY-EU1925</v>
          </cell>
        </row>
        <row r="2110">
          <cell r="A2110" t="str">
            <v>MY-EU1925-G7-S</v>
          </cell>
          <cell r="B2110" t="str">
            <v>MY-EU1925</v>
          </cell>
        </row>
        <row r="2111">
          <cell r="A2111" t="str">
            <v>MY-EU1925-G7-XL</v>
          </cell>
          <cell r="B2111" t="str">
            <v>MY-EU1925</v>
          </cell>
        </row>
        <row r="2112">
          <cell r="A2112" t="str">
            <v>MY-EU1925-R6-2XL</v>
          </cell>
          <cell r="B2112" t="str">
            <v>MY-EU1925</v>
          </cell>
        </row>
        <row r="2113">
          <cell r="A2113" t="str">
            <v>MY-EU1925-R6-L</v>
          </cell>
          <cell r="B2113" t="str">
            <v>MY-EU1925</v>
          </cell>
        </row>
        <row r="2114">
          <cell r="A2114" t="str">
            <v>MY-EU1925-R6-M</v>
          </cell>
          <cell r="B2114" t="str">
            <v>MY-EU1925</v>
          </cell>
        </row>
        <row r="2115">
          <cell r="A2115" t="str">
            <v>MY-EU1925-R6-S</v>
          </cell>
          <cell r="B2115" t="str">
            <v>MY-EU1925</v>
          </cell>
        </row>
        <row r="2116">
          <cell r="A2116" t="str">
            <v>MY-EU1925-R6-XL</v>
          </cell>
          <cell r="B2116" t="str">
            <v>MY-EU1925</v>
          </cell>
        </row>
        <row r="2117">
          <cell r="A2117" t="str">
            <v>MY-EU1925-W0-2XL</v>
          </cell>
          <cell r="B2117" t="str">
            <v>MY-EU1925</v>
          </cell>
        </row>
        <row r="2118">
          <cell r="A2118" t="str">
            <v>MY-EU1925-W0-L</v>
          </cell>
          <cell r="B2118" t="str">
            <v>MY-EU1925</v>
          </cell>
        </row>
        <row r="2119">
          <cell r="A2119" t="str">
            <v>MY-EU1925-W0-M</v>
          </cell>
          <cell r="B2119" t="str">
            <v>MY-EU1925</v>
          </cell>
        </row>
        <row r="2120">
          <cell r="A2120" t="str">
            <v>MY-EU1925-W0-S</v>
          </cell>
          <cell r="B2120" t="str">
            <v>MY-EU1925</v>
          </cell>
        </row>
        <row r="2121">
          <cell r="A2121" t="str">
            <v>MY-EU1925-W0-XL</v>
          </cell>
          <cell r="B2121" t="str">
            <v>MY-EU1925</v>
          </cell>
        </row>
        <row r="2122">
          <cell r="A2122" t="str">
            <v>MY-LYPoint021</v>
          </cell>
          <cell r="B2122" t="str">
            <v>MY-LYPoint021</v>
          </cell>
        </row>
        <row r="2123">
          <cell r="A2123" t="str">
            <v>MY-LYPoint021-BL-L</v>
          </cell>
          <cell r="B2123" t="str">
            <v>MY-LYPoint021</v>
          </cell>
        </row>
        <row r="2124">
          <cell r="A2124" t="str">
            <v>MY-LYPoint021-BL-M</v>
          </cell>
          <cell r="B2124" t="str">
            <v>MY-LYPoint021</v>
          </cell>
        </row>
        <row r="2125">
          <cell r="A2125" t="str">
            <v>MY-LYPoint021-BL-S</v>
          </cell>
          <cell r="B2125" t="str">
            <v>MY-LYPoint021</v>
          </cell>
        </row>
        <row r="2126">
          <cell r="A2126" t="str">
            <v>MY-LYPoint021-BL-XL</v>
          </cell>
          <cell r="B2126" t="str">
            <v>MY-LYPoint021</v>
          </cell>
        </row>
        <row r="2127">
          <cell r="A2127" t="str">
            <v>MY-LYPoint021-DG-L</v>
          </cell>
          <cell r="B2127" t="str">
            <v>MY-LYPoint021</v>
          </cell>
        </row>
        <row r="2128">
          <cell r="A2128" t="str">
            <v>MY-LYPoint021-DG-M</v>
          </cell>
          <cell r="B2128" t="str">
            <v>MY-LYPoint021</v>
          </cell>
        </row>
        <row r="2129">
          <cell r="A2129" t="str">
            <v>MY-LYPoint021-DG-S</v>
          </cell>
          <cell r="B2129" t="str">
            <v>MY-LYPoint021</v>
          </cell>
        </row>
        <row r="2130">
          <cell r="A2130" t="str">
            <v>MY-LYPoint021-DG-XL</v>
          </cell>
          <cell r="B2130" t="str">
            <v>MY-LYPoint021</v>
          </cell>
        </row>
        <row r="2131">
          <cell r="A2131" t="str">
            <v>MY-LYPoint021-GN-L</v>
          </cell>
          <cell r="B2131" t="str">
            <v>MY-LYPoint021</v>
          </cell>
        </row>
        <row r="2132">
          <cell r="A2132" t="str">
            <v>MY-LYPoint021-GN-M</v>
          </cell>
          <cell r="B2132" t="str">
            <v>MY-LYPoint021</v>
          </cell>
        </row>
        <row r="2133">
          <cell r="A2133" t="str">
            <v>MY-LYPoint021-GN-S</v>
          </cell>
          <cell r="B2133" t="str">
            <v>MY-LYPoint021</v>
          </cell>
        </row>
        <row r="2134">
          <cell r="A2134" t="str">
            <v>MY-LYPoint021-GN-XL</v>
          </cell>
          <cell r="B2134" t="str">
            <v>MY-LYPoint021</v>
          </cell>
        </row>
        <row r="2135">
          <cell r="A2135" t="str">
            <v>MY-LYPoint021-GR-L</v>
          </cell>
          <cell r="B2135" t="str">
            <v>MY-LYPoint021</v>
          </cell>
        </row>
        <row r="2136">
          <cell r="A2136" t="str">
            <v>MY-LYPoint021-GR-M</v>
          </cell>
          <cell r="B2136" t="str">
            <v>MY-LYPoint021</v>
          </cell>
        </row>
        <row r="2137">
          <cell r="A2137" t="str">
            <v>MY-LYPoint021-GR-S</v>
          </cell>
          <cell r="B2137" t="str">
            <v>MY-LYPoint021</v>
          </cell>
        </row>
        <row r="2138">
          <cell r="A2138" t="str">
            <v>MY-LYPoint021-GR-XL</v>
          </cell>
          <cell r="B2138" t="str">
            <v>MY-LYPoint021</v>
          </cell>
        </row>
        <row r="2139">
          <cell r="A2139" t="str">
            <v>MY-LYPoint021-K0-L</v>
          </cell>
          <cell r="B2139" t="str">
            <v>MY-LYPoint021</v>
          </cell>
        </row>
        <row r="2140">
          <cell r="A2140" t="str">
            <v>MY-LYPoint021-K0-M</v>
          </cell>
          <cell r="B2140" t="str">
            <v>MY-LYPoint021</v>
          </cell>
        </row>
        <row r="2141">
          <cell r="A2141" t="str">
            <v>MY-LYPoint021-K0-S1</v>
          </cell>
          <cell r="B2141" t="str">
            <v>MY-LYPoint021</v>
          </cell>
        </row>
        <row r="2142">
          <cell r="A2142" t="str">
            <v>MY-LYPoint021-K0-XL</v>
          </cell>
          <cell r="B2142" t="str">
            <v>MY-LYPoint021</v>
          </cell>
        </row>
        <row r="2143">
          <cell r="A2143" t="str">
            <v>MY-LYPoint021-KQ-L</v>
          </cell>
          <cell r="B2143" t="str">
            <v>MY-LYPoint021</v>
          </cell>
        </row>
        <row r="2144">
          <cell r="A2144" t="str">
            <v>MY-LYPoint021-KQ-M</v>
          </cell>
          <cell r="B2144" t="str">
            <v>MY-LYPoint021</v>
          </cell>
        </row>
        <row r="2145">
          <cell r="A2145" t="str">
            <v>MY-LYPoint021-KQ-S</v>
          </cell>
          <cell r="B2145" t="str">
            <v>MY-LYPoint021</v>
          </cell>
        </row>
        <row r="2146">
          <cell r="A2146" t="str">
            <v>MY-LYPoint021-KQ-XL</v>
          </cell>
          <cell r="B2146" t="str">
            <v>MY-LYPoint021</v>
          </cell>
        </row>
        <row r="2147">
          <cell r="A2147" t="str">
            <v>MY-LYPoint021-LB-L</v>
          </cell>
          <cell r="B2147" t="str">
            <v>MY-LYPoint021</v>
          </cell>
        </row>
        <row r="2148">
          <cell r="A2148" t="str">
            <v>MY-LYPoint021-LB-M</v>
          </cell>
          <cell r="B2148" t="str">
            <v>MY-LYPoint021</v>
          </cell>
        </row>
        <row r="2149">
          <cell r="A2149" t="str">
            <v>MY-LYPoint021-LB-S</v>
          </cell>
          <cell r="B2149" t="str">
            <v>MY-LYPoint021</v>
          </cell>
        </row>
        <row r="2150">
          <cell r="A2150" t="str">
            <v>MY-LYPoint021-LB-XL</v>
          </cell>
          <cell r="B2150" t="str">
            <v>MY-LYPoint021</v>
          </cell>
        </row>
        <row r="2151">
          <cell r="A2151" t="str">
            <v>MY-LYPoint021-NY-L</v>
          </cell>
          <cell r="B2151" t="str">
            <v>MY-LYPoint021</v>
          </cell>
        </row>
        <row r="2152">
          <cell r="A2152" t="str">
            <v>MY-LYPoint021-NY-M</v>
          </cell>
          <cell r="B2152" t="str">
            <v>MY-LYPoint021</v>
          </cell>
        </row>
        <row r="2153">
          <cell r="A2153" t="str">
            <v>MY-LYPoint021-NY-S</v>
          </cell>
          <cell r="B2153" t="str">
            <v>MY-LYPoint021</v>
          </cell>
        </row>
        <row r="2154">
          <cell r="A2154" t="str">
            <v>MY-LYPoint021-NY-XL</v>
          </cell>
          <cell r="B2154" t="str">
            <v>MY-LYPoint021</v>
          </cell>
        </row>
        <row r="2155">
          <cell r="A2155" t="str">
            <v>MY-LYPoint021-OR-L</v>
          </cell>
          <cell r="B2155" t="str">
            <v>MY-LYPoint021</v>
          </cell>
        </row>
        <row r="2156">
          <cell r="A2156" t="str">
            <v>MY-LYPoint021-OR-M</v>
          </cell>
          <cell r="B2156" t="str">
            <v>MY-LYPoint021</v>
          </cell>
        </row>
        <row r="2157">
          <cell r="A2157" t="str">
            <v>MY-LYPoint021-OR-S</v>
          </cell>
          <cell r="B2157" t="str">
            <v>MY-LYPoint021</v>
          </cell>
        </row>
        <row r="2158">
          <cell r="A2158" t="str">
            <v>MY-LYPoint021-OR-XL</v>
          </cell>
          <cell r="B2158" t="str">
            <v>MY-LYPoint021</v>
          </cell>
        </row>
        <row r="2159">
          <cell r="A2159" t="str">
            <v>MY-LYPoint021-W0-L</v>
          </cell>
          <cell r="B2159" t="str">
            <v>MY-LYPoint021</v>
          </cell>
        </row>
        <row r="2160">
          <cell r="A2160" t="str">
            <v>MY-LYPoint021-W0-M</v>
          </cell>
          <cell r="B2160" t="str">
            <v>MY-LYPoint021</v>
          </cell>
        </row>
        <row r="2161">
          <cell r="A2161" t="str">
            <v>MY-LYPoint021-W0-S</v>
          </cell>
          <cell r="B2161" t="str">
            <v>MY-LYPoint021</v>
          </cell>
        </row>
        <row r="2162">
          <cell r="A2162" t="str">
            <v>MY-LYPoint021-W0-XL</v>
          </cell>
          <cell r="B2162" t="str">
            <v>MY-LYPoint021</v>
          </cell>
        </row>
        <row r="2163">
          <cell r="A2163" t="str">
            <v>MY-LYPoint021-WR-L</v>
          </cell>
          <cell r="B2163" t="str">
            <v>MY-LYPoint021</v>
          </cell>
        </row>
        <row r="2164">
          <cell r="A2164" t="str">
            <v>MY-LYPoint021-WR-M</v>
          </cell>
          <cell r="B2164" t="str">
            <v>MY-LYPoint021</v>
          </cell>
        </row>
        <row r="2165">
          <cell r="A2165" t="str">
            <v>MY-LYPoint021-WR-S</v>
          </cell>
          <cell r="B2165" t="str">
            <v>MY-LYPoint021</v>
          </cell>
        </row>
        <row r="2166">
          <cell r="A2166" t="str">
            <v>MY-LYPoint021-WR-XL</v>
          </cell>
          <cell r="B2166" t="str">
            <v>MY-LYPoint021</v>
          </cell>
        </row>
        <row r="2167">
          <cell r="A2167" t="str">
            <v>MY-LYRound020</v>
          </cell>
          <cell r="B2167" t="str">
            <v>MY-LYRound020</v>
          </cell>
        </row>
        <row r="2168">
          <cell r="A2168" t="str">
            <v>MY-LYRound020-BL-L</v>
          </cell>
          <cell r="B2168" t="str">
            <v>MY-LYRound020</v>
          </cell>
        </row>
        <row r="2169">
          <cell r="A2169" t="str">
            <v>MY-LYRound020-BL-M</v>
          </cell>
          <cell r="B2169" t="str">
            <v>MY-LYRound020</v>
          </cell>
        </row>
        <row r="2170">
          <cell r="A2170" t="str">
            <v>MY-LYRound020-BL-S</v>
          </cell>
          <cell r="B2170" t="str">
            <v>MY-LYRound020</v>
          </cell>
        </row>
        <row r="2171">
          <cell r="A2171" t="str">
            <v>MY-LYRound020-BL-XL</v>
          </cell>
          <cell r="B2171" t="str">
            <v>MY-LYRound020</v>
          </cell>
        </row>
        <row r="2172">
          <cell r="A2172" t="str">
            <v>MY-LYRound020-DG-L</v>
          </cell>
          <cell r="B2172" t="str">
            <v>MY-LYRound020</v>
          </cell>
        </row>
        <row r="2173">
          <cell r="A2173" t="str">
            <v>MY-LYRound020-DG-M</v>
          </cell>
          <cell r="B2173" t="str">
            <v>MY-LYRound020</v>
          </cell>
        </row>
        <row r="2174">
          <cell r="A2174" t="str">
            <v>MY-LYRound020-DG-S</v>
          </cell>
          <cell r="B2174" t="str">
            <v>MY-LYRound020</v>
          </cell>
        </row>
        <row r="2175">
          <cell r="A2175" t="str">
            <v>MY-LYRound020-DG-XL</v>
          </cell>
          <cell r="B2175" t="str">
            <v>MY-LYRound020</v>
          </cell>
        </row>
        <row r="2176">
          <cell r="A2176" t="str">
            <v>MY-LYRound020-GN-L</v>
          </cell>
          <cell r="B2176" t="str">
            <v>MY-LYRound020</v>
          </cell>
        </row>
        <row r="2177">
          <cell r="A2177" t="str">
            <v>MY-LYRound020-GN-M</v>
          </cell>
          <cell r="B2177" t="str">
            <v>MY-LYRound020</v>
          </cell>
        </row>
        <row r="2178">
          <cell r="A2178" t="str">
            <v>MY-LYRound020-GN-S</v>
          </cell>
          <cell r="B2178" t="str">
            <v>MY-LYRound020</v>
          </cell>
        </row>
        <row r="2179">
          <cell r="A2179" t="str">
            <v>MY-LYRound020-GN-XL</v>
          </cell>
          <cell r="B2179" t="str">
            <v>MY-LYRound020</v>
          </cell>
        </row>
        <row r="2180">
          <cell r="A2180" t="str">
            <v>MY-LYRound020-GR-L</v>
          </cell>
          <cell r="B2180" t="str">
            <v>MY-LYRound020</v>
          </cell>
        </row>
        <row r="2181">
          <cell r="A2181" t="str">
            <v>MY-LYRound020-GR-M</v>
          </cell>
          <cell r="B2181" t="str">
            <v>MY-LYRound020</v>
          </cell>
        </row>
        <row r="2182">
          <cell r="A2182" t="str">
            <v>MY-LYRound020-GR-S</v>
          </cell>
          <cell r="B2182" t="str">
            <v>MY-LYRound020</v>
          </cell>
        </row>
        <row r="2183">
          <cell r="A2183" t="str">
            <v>MY-LYRound020-GR-XL</v>
          </cell>
          <cell r="B2183" t="str">
            <v>MY-LYRound020</v>
          </cell>
        </row>
        <row r="2184">
          <cell r="A2184" t="str">
            <v>MY-LYRound020-K0-L</v>
          </cell>
          <cell r="B2184" t="str">
            <v>MY-LYRound020</v>
          </cell>
        </row>
        <row r="2185">
          <cell r="A2185" t="str">
            <v>MY-LYRound020-K0-M</v>
          </cell>
          <cell r="B2185" t="str">
            <v>MY-LYRound020</v>
          </cell>
        </row>
        <row r="2186">
          <cell r="A2186" t="str">
            <v>MY-LYRound020-K0-S</v>
          </cell>
          <cell r="B2186" t="str">
            <v>MY-LYRound020</v>
          </cell>
        </row>
        <row r="2187">
          <cell r="A2187" t="str">
            <v>MY-LYRound020-K0-XL</v>
          </cell>
          <cell r="B2187" t="str">
            <v>MY-LYRound020</v>
          </cell>
        </row>
        <row r="2188">
          <cell r="A2188" t="str">
            <v>MY-LYRound020-KQ-L</v>
          </cell>
          <cell r="B2188" t="str">
            <v>MY-LYRound020</v>
          </cell>
        </row>
        <row r="2189">
          <cell r="A2189" t="str">
            <v>MY-LYRound020-KQ-M</v>
          </cell>
          <cell r="B2189" t="str">
            <v>MY-LYRound020</v>
          </cell>
        </row>
        <row r="2190">
          <cell r="A2190" t="str">
            <v>MY-LYRound020-KQ-S</v>
          </cell>
          <cell r="B2190" t="str">
            <v>MY-LYRound020</v>
          </cell>
        </row>
        <row r="2191">
          <cell r="A2191" t="str">
            <v>MY-LYRound020-KQ-XL</v>
          </cell>
          <cell r="B2191" t="str">
            <v>MY-LYRound020</v>
          </cell>
        </row>
        <row r="2192">
          <cell r="A2192" t="str">
            <v>MY-LYRound020-LB-L</v>
          </cell>
          <cell r="B2192" t="str">
            <v>MY-LYRound020</v>
          </cell>
        </row>
        <row r="2193">
          <cell r="A2193" t="str">
            <v>MY-LYRound020-LB-M</v>
          </cell>
          <cell r="B2193" t="str">
            <v>MY-LYRound020</v>
          </cell>
        </row>
        <row r="2194">
          <cell r="A2194" t="str">
            <v>MY-LYRound020-LB-S</v>
          </cell>
          <cell r="B2194" t="str">
            <v>MY-LYRound020</v>
          </cell>
        </row>
        <row r="2195">
          <cell r="A2195" t="str">
            <v>MY-LYRound020-LB-XL</v>
          </cell>
          <cell r="B2195" t="str">
            <v>MY-LYRound020</v>
          </cell>
        </row>
        <row r="2196">
          <cell r="A2196" t="str">
            <v>MY-LYRound020-NY-L</v>
          </cell>
          <cell r="B2196" t="str">
            <v>MY-LYRound020</v>
          </cell>
        </row>
        <row r="2197">
          <cell r="A2197" t="str">
            <v>MY-LYRound020-NY-M</v>
          </cell>
          <cell r="B2197" t="str">
            <v>MY-LYRound020</v>
          </cell>
        </row>
        <row r="2198">
          <cell r="A2198" t="str">
            <v>MY-LYRound020-NY-S</v>
          </cell>
          <cell r="B2198" t="str">
            <v>MY-LYRound020</v>
          </cell>
        </row>
        <row r="2199">
          <cell r="A2199" t="str">
            <v>MY-LYRound020-NY-XL</v>
          </cell>
          <cell r="B2199" t="str">
            <v>MY-LYRound020</v>
          </cell>
        </row>
        <row r="2200">
          <cell r="A2200" t="str">
            <v>MY-LYRound020-OR-L</v>
          </cell>
          <cell r="B2200" t="str">
            <v>MY-LYRound020</v>
          </cell>
        </row>
        <row r="2201">
          <cell r="A2201" t="str">
            <v>MY-LYRound020-OR-M</v>
          </cell>
          <cell r="B2201" t="str">
            <v>MY-LYRound020</v>
          </cell>
        </row>
        <row r="2202">
          <cell r="A2202" t="str">
            <v>MY-LYRound020-OR-S</v>
          </cell>
          <cell r="B2202" t="str">
            <v>MY-LYRound020</v>
          </cell>
        </row>
        <row r="2203">
          <cell r="A2203" t="str">
            <v>MY-LYRound020-OR-XL</v>
          </cell>
          <cell r="B2203" t="str">
            <v>MY-LYRound020</v>
          </cell>
        </row>
        <row r="2204">
          <cell r="A2204" t="str">
            <v>MY-LYRound020-W0-L</v>
          </cell>
          <cell r="B2204" t="str">
            <v>MY-LYRound020</v>
          </cell>
        </row>
        <row r="2205">
          <cell r="A2205" t="str">
            <v>MY-LYRound020-W0-M</v>
          </cell>
          <cell r="B2205" t="str">
            <v>MY-LYRound020</v>
          </cell>
        </row>
        <row r="2206">
          <cell r="A2206" t="str">
            <v>MY-LYRound020-W0-S</v>
          </cell>
          <cell r="B2206" t="str">
            <v>MY-LYRound020</v>
          </cell>
        </row>
        <row r="2207">
          <cell r="A2207" t="str">
            <v>MY-LYRound020-W0-XL</v>
          </cell>
          <cell r="B2207" t="str">
            <v>MY-LYRound020</v>
          </cell>
        </row>
        <row r="2208">
          <cell r="A2208" t="str">
            <v>MY-LYRound020-WR-L</v>
          </cell>
          <cell r="B2208" t="str">
            <v>MY-LYRound020</v>
          </cell>
        </row>
        <row r="2209">
          <cell r="A2209" t="str">
            <v>MY-LYRound020-WR-M</v>
          </cell>
          <cell r="B2209" t="str">
            <v>MY-LYRound020</v>
          </cell>
        </row>
        <row r="2210">
          <cell r="A2210" t="str">
            <v>MY-LYRound020-WR-S</v>
          </cell>
          <cell r="B2210" t="str">
            <v>MY-LYRound020</v>
          </cell>
        </row>
        <row r="2211">
          <cell r="A2211" t="str">
            <v>MY-LYRound020-WR-XL</v>
          </cell>
          <cell r="B2211" t="str">
            <v>MY-LYRound020</v>
          </cell>
        </row>
        <row r="2212">
          <cell r="A2212" t="str">
            <v>MY-SB011-BK-L</v>
          </cell>
          <cell r="B2212" t="str">
            <v>MY-SB011</v>
          </cell>
        </row>
        <row r="2213">
          <cell r="A2213" t="str">
            <v>MY-SB011-BK-M</v>
          </cell>
          <cell r="B2213" t="str">
            <v>MY-SB011</v>
          </cell>
        </row>
        <row r="2214">
          <cell r="A2214" t="str">
            <v>MY-SB011-BK-S</v>
          </cell>
          <cell r="B2214" t="str">
            <v>MY-SB011</v>
          </cell>
        </row>
        <row r="2215">
          <cell r="A2215" t="str">
            <v>MY-SB011-BK-XL</v>
          </cell>
          <cell r="B2215" t="str">
            <v>MY-SB011</v>
          </cell>
        </row>
        <row r="2216">
          <cell r="A2216" t="str">
            <v>MY-SB011-BL-L</v>
          </cell>
          <cell r="B2216" t="str">
            <v>MY-SB011</v>
          </cell>
        </row>
        <row r="2217">
          <cell r="A2217" t="str">
            <v>MY-SB011-BL-M</v>
          </cell>
          <cell r="B2217" t="str">
            <v>MY-SB011</v>
          </cell>
        </row>
        <row r="2218">
          <cell r="A2218" t="str">
            <v>MY-SB011-BL-S</v>
          </cell>
          <cell r="B2218" t="str">
            <v>MY-SB011</v>
          </cell>
        </row>
        <row r="2219">
          <cell r="A2219" t="str">
            <v>MY-SB011-BL-XL</v>
          </cell>
          <cell r="B2219" t="str">
            <v>MY-SB011</v>
          </cell>
        </row>
        <row r="2220">
          <cell r="A2220" t="str">
            <v>MY-SB011-CF-L</v>
          </cell>
          <cell r="B2220" t="str">
            <v>MY-SB011</v>
          </cell>
        </row>
        <row r="2221">
          <cell r="A2221" t="str">
            <v>MY-SB011-CF-M</v>
          </cell>
          <cell r="B2221" t="str">
            <v>MY-SB011</v>
          </cell>
        </row>
        <row r="2222">
          <cell r="A2222" t="str">
            <v>MY-SB011-CF-S</v>
          </cell>
          <cell r="B2222" t="str">
            <v>MY-SB011</v>
          </cell>
        </row>
        <row r="2223">
          <cell r="A2223" t="str">
            <v>MY-SB011-CF-XL</v>
          </cell>
          <cell r="B2223" t="str">
            <v>MY-SB011</v>
          </cell>
        </row>
        <row r="2224">
          <cell r="A2224" t="str">
            <v>MY-SB011-DG-L</v>
          </cell>
          <cell r="B2224" t="str">
            <v>MY-SB011</v>
          </cell>
        </row>
        <row r="2225">
          <cell r="A2225" t="str">
            <v>MY-SB011-DG-M</v>
          </cell>
          <cell r="B2225" t="str">
            <v>MY-SB011</v>
          </cell>
        </row>
        <row r="2226">
          <cell r="A2226" t="str">
            <v>MY-SB011-DG-S</v>
          </cell>
          <cell r="B2226" t="str">
            <v>MY-SB011</v>
          </cell>
        </row>
        <row r="2227">
          <cell r="A2227" t="str">
            <v>MY-SB011-DG-XL</v>
          </cell>
          <cell r="B2227" t="str">
            <v>MY-SB011</v>
          </cell>
        </row>
        <row r="2228">
          <cell r="A2228" t="str">
            <v>MY-SB011JR-LG-S</v>
          </cell>
          <cell r="B2228" t="str">
            <v>MY-SB011</v>
          </cell>
        </row>
        <row r="2229">
          <cell r="A2229" t="str">
            <v>MY-SB011-LG-L</v>
          </cell>
          <cell r="B2229" t="str">
            <v>MY-SB011</v>
          </cell>
        </row>
        <row r="2230">
          <cell r="A2230" t="str">
            <v>MY-SB011-LG-M</v>
          </cell>
          <cell r="B2230" t="str">
            <v>MY-SB011</v>
          </cell>
        </row>
        <row r="2231">
          <cell r="A2231" t="str">
            <v>MY-SB011-LG-S</v>
          </cell>
          <cell r="B2231" t="str">
            <v>MY-SB011</v>
          </cell>
        </row>
        <row r="2232">
          <cell r="A2232" t="str">
            <v>MY-SB011-LG-XL</v>
          </cell>
          <cell r="B2232" t="str">
            <v>MY-SB011</v>
          </cell>
        </row>
        <row r="2233">
          <cell r="A2233" t="str">
            <v>MY-SB011-NY-L</v>
          </cell>
          <cell r="B2233" t="str">
            <v>MY-SB011</v>
          </cell>
        </row>
        <row r="2234">
          <cell r="A2234" t="str">
            <v>MY-SB011-NY-M</v>
          </cell>
          <cell r="B2234" t="str">
            <v>MY-SB011</v>
          </cell>
        </row>
        <row r="2235">
          <cell r="A2235" t="str">
            <v>MY-SB011-NY-S</v>
          </cell>
          <cell r="B2235" t="str">
            <v>MY-SB011</v>
          </cell>
        </row>
        <row r="2236">
          <cell r="A2236" t="str">
            <v>MY-SB011-NY-XL</v>
          </cell>
          <cell r="B2236" t="str">
            <v>MY-SB011</v>
          </cell>
        </row>
        <row r="2237">
          <cell r="A2237" t="str">
            <v>MY-SB011-PP-L</v>
          </cell>
          <cell r="B2237" t="str">
            <v>MY-SB011</v>
          </cell>
        </row>
        <row r="2238">
          <cell r="A2238" t="str">
            <v>MY-SB011-PP-M</v>
          </cell>
          <cell r="B2238" t="str">
            <v>MY-SB011</v>
          </cell>
        </row>
        <row r="2239">
          <cell r="A2239" t="str">
            <v>MY-SB011-PP-S</v>
          </cell>
          <cell r="B2239" t="str">
            <v>MY-SB011</v>
          </cell>
        </row>
        <row r="2240">
          <cell r="A2240" t="str">
            <v>MY-SB011-PP-XL</v>
          </cell>
          <cell r="B2240" t="str">
            <v>MY-SB011</v>
          </cell>
        </row>
        <row r="2241">
          <cell r="A2241" t="str">
            <v>MY-SB011-RD-L</v>
          </cell>
          <cell r="B2241" t="str">
            <v>MY-SB011</v>
          </cell>
        </row>
        <row r="2242">
          <cell r="A2242" t="str">
            <v>MY-SB011-RD-M</v>
          </cell>
          <cell r="B2242" t="str">
            <v>MY-SB011</v>
          </cell>
        </row>
        <row r="2243">
          <cell r="A2243" t="str">
            <v>MY-SB011-RD-S</v>
          </cell>
          <cell r="B2243" t="str">
            <v>MY-SB011</v>
          </cell>
        </row>
        <row r="2244">
          <cell r="A2244" t="str">
            <v>MY-SB011-RD-XL</v>
          </cell>
          <cell r="B2244" t="str">
            <v>MY-SB011</v>
          </cell>
        </row>
        <row r="2245">
          <cell r="A2245" t="str">
            <v>MY-SB011-WT-L</v>
          </cell>
          <cell r="B2245" t="str">
            <v>MY-SB011</v>
          </cell>
        </row>
        <row r="2246">
          <cell r="A2246" t="str">
            <v>MY-SB011-WT-M</v>
          </cell>
          <cell r="B2246" t="str">
            <v>MY-SB011</v>
          </cell>
        </row>
        <row r="2247">
          <cell r="A2247" t="str">
            <v>MY-SB011-WT-S</v>
          </cell>
          <cell r="B2247" t="str">
            <v>MY-SB011</v>
          </cell>
        </row>
        <row r="2248">
          <cell r="A2248" t="str">
            <v>MY-SB011-WT-XL</v>
          </cell>
          <cell r="B2248" t="str">
            <v>MY-SB011</v>
          </cell>
        </row>
        <row r="2249">
          <cell r="A2249" t="str">
            <v>MY-SB013-AG-L</v>
          </cell>
          <cell r="B2249" t="str">
            <v>MY-SB013</v>
          </cell>
        </row>
        <row r="2250">
          <cell r="A2250" t="str">
            <v>MY-SB013-AG-M</v>
          </cell>
          <cell r="B2250" t="str">
            <v>MY-SB013</v>
          </cell>
        </row>
        <row r="2251">
          <cell r="A2251" t="str">
            <v>MY-SB013-AG-S</v>
          </cell>
          <cell r="B2251" t="str">
            <v>MY-SB013</v>
          </cell>
        </row>
        <row r="2252">
          <cell r="A2252" t="str">
            <v>MY-SB013-AG-XL</v>
          </cell>
          <cell r="B2252" t="str">
            <v>MY-SB013</v>
          </cell>
        </row>
        <row r="2253">
          <cell r="A2253" t="str">
            <v>MY-SB013-AG-XS</v>
          </cell>
          <cell r="B2253" t="str">
            <v>MY-SB013</v>
          </cell>
        </row>
        <row r="2254">
          <cell r="A2254" t="str">
            <v>MY-SB013-BO-L</v>
          </cell>
          <cell r="B2254" t="str">
            <v>MY-SB013</v>
          </cell>
        </row>
        <row r="2255">
          <cell r="A2255" t="str">
            <v>MY-SB013-BO-M</v>
          </cell>
          <cell r="B2255" t="str">
            <v>MY-SB013</v>
          </cell>
        </row>
        <row r="2256">
          <cell r="A2256" t="str">
            <v>MY-SB013-BO-S</v>
          </cell>
          <cell r="B2256" t="str">
            <v>MY-SB013</v>
          </cell>
        </row>
        <row r="2257">
          <cell r="A2257" t="str">
            <v>MY-SB013-BO-XL</v>
          </cell>
          <cell r="B2257" t="str">
            <v>MY-SB013</v>
          </cell>
        </row>
        <row r="2258">
          <cell r="A2258" t="str">
            <v>MY-SB013-BO-XS</v>
          </cell>
          <cell r="B2258" t="str">
            <v>MY-SB013</v>
          </cell>
        </row>
        <row r="2259">
          <cell r="A2259" t="str">
            <v>MY-SB013-DG-L</v>
          </cell>
          <cell r="B2259" t="str">
            <v>MY-SB013</v>
          </cell>
        </row>
        <row r="2260">
          <cell r="A2260" t="str">
            <v>MY-SB013-DG-M</v>
          </cell>
          <cell r="B2260" t="str">
            <v>MY-SB015</v>
          </cell>
        </row>
        <row r="2261">
          <cell r="A2261" t="str">
            <v>MY-SB013-DG-S</v>
          </cell>
          <cell r="B2261" t="str">
            <v>MY-SB013</v>
          </cell>
        </row>
        <row r="2262">
          <cell r="A2262" t="str">
            <v>MY-SB013-DG-XL</v>
          </cell>
          <cell r="B2262" t="str">
            <v>MY-SB013</v>
          </cell>
        </row>
        <row r="2263">
          <cell r="A2263" t="str">
            <v>MY-SB013-DG-XS</v>
          </cell>
          <cell r="B2263" t="str">
            <v>MY-SB013</v>
          </cell>
        </row>
        <row r="2264">
          <cell r="A2264" t="str">
            <v>MY-SB013-KK-L</v>
          </cell>
          <cell r="B2264" t="str">
            <v>MY-SB013</v>
          </cell>
        </row>
        <row r="2265">
          <cell r="A2265" t="str">
            <v>MY-SB013-KK-M</v>
          </cell>
          <cell r="B2265" t="str">
            <v>MY-SB013</v>
          </cell>
        </row>
        <row r="2266">
          <cell r="A2266" t="str">
            <v>MY-SB013-KK-S</v>
          </cell>
          <cell r="B2266" t="str">
            <v>MY-SB013</v>
          </cell>
        </row>
        <row r="2267">
          <cell r="A2267" t="str">
            <v>MY-SB013-KK-XL</v>
          </cell>
          <cell r="B2267" t="str">
            <v>MY-SB013</v>
          </cell>
        </row>
        <row r="2268">
          <cell r="A2268" t="str">
            <v>MY-SB013-KK-XS</v>
          </cell>
          <cell r="B2268" t="str">
            <v>MY-SB013</v>
          </cell>
        </row>
        <row r="2269">
          <cell r="A2269" t="str">
            <v>MY-SB013-LG-L</v>
          </cell>
          <cell r="B2269" t="str">
            <v>MY-SB013</v>
          </cell>
        </row>
        <row r="2270">
          <cell r="A2270" t="str">
            <v>MY-SB013-LG-M</v>
          </cell>
          <cell r="B2270" t="str">
            <v>MY-SB013</v>
          </cell>
        </row>
        <row r="2271">
          <cell r="A2271" t="str">
            <v>MY-SB013-LG-S</v>
          </cell>
          <cell r="B2271" t="str">
            <v>MY-SB013</v>
          </cell>
        </row>
        <row r="2272">
          <cell r="A2272" t="str">
            <v>MY-SB013-LG-XL</v>
          </cell>
          <cell r="B2272" t="str">
            <v>MY-SB013</v>
          </cell>
        </row>
        <row r="2273">
          <cell r="A2273" t="str">
            <v>MY-SB013-LG-XS</v>
          </cell>
          <cell r="B2273" t="str">
            <v>MY-SB013</v>
          </cell>
        </row>
        <row r="2274">
          <cell r="A2274" t="str">
            <v>MY-SB013-WR-L</v>
          </cell>
          <cell r="B2274" t="str">
            <v>MY-SB013</v>
          </cell>
        </row>
        <row r="2275">
          <cell r="A2275" t="str">
            <v>MY-SB013-WR-M</v>
          </cell>
          <cell r="B2275" t="str">
            <v>MY-SB013</v>
          </cell>
        </row>
        <row r="2276">
          <cell r="A2276" t="str">
            <v>MY-SB013-WR-S</v>
          </cell>
          <cell r="B2276" t="str">
            <v>MY-SB013</v>
          </cell>
        </row>
        <row r="2277">
          <cell r="A2277" t="str">
            <v>MY-SB013-WR-XL</v>
          </cell>
          <cell r="B2277" t="str">
            <v>MY-SB013</v>
          </cell>
        </row>
        <row r="2278">
          <cell r="A2278" t="str">
            <v>MY-SB013-WR-XS</v>
          </cell>
          <cell r="B2278" t="str">
            <v>MY-SB013</v>
          </cell>
        </row>
        <row r="2279">
          <cell r="A2279" t="str">
            <v>MY-SB015-BK-L</v>
          </cell>
          <cell r="B2279" t="str">
            <v>MY-SB015</v>
          </cell>
        </row>
        <row r="2280">
          <cell r="A2280" t="str">
            <v>MY-SB015-BK-M</v>
          </cell>
          <cell r="B2280" t="str">
            <v>MY-SB015</v>
          </cell>
        </row>
        <row r="2281">
          <cell r="A2281" t="str">
            <v>MY-SB015-BK-S</v>
          </cell>
          <cell r="B2281" t="str">
            <v>MY-SB015</v>
          </cell>
        </row>
        <row r="2282">
          <cell r="A2282" t="str">
            <v>MY-SB015-BK-XL</v>
          </cell>
          <cell r="B2282" t="str">
            <v>MY-SB015</v>
          </cell>
        </row>
        <row r="2283">
          <cell r="A2283" t="str">
            <v>MY-SB015-BL-L</v>
          </cell>
          <cell r="B2283" t="str">
            <v>MY-SB015</v>
          </cell>
        </row>
        <row r="2284">
          <cell r="A2284" t="str">
            <v>MY-SB015-BL-M</v>
          </cell>
          <cell r="B2284" t="str">
            <v>MY-SB015</v>
          </cell>
        </row>
        <row r="2285">
          <cell r="A2285" t="str">
            <v>MY-SB015-BL-S</v>
          </cell>
          <cell r="B2285" t="str">
            <v>MY-SB015</v>
          </cell>
        </row>
        <row r="2286">
          <cell r="A2286" t="str">
            <v>MY-SB015-BL-XL</v>
          </cell>
          <cell r="B2286" t="str">
            <v>MY-SB015</v>
          </cell>
        </row>
        <row r="2287">
          <cell r="A2287" t="str">
            <v>MY-SB015-DG-L</v>
          </cell>
          <cell r="B2287" t="str">
            <v>MY-SB015</v>
          </cell>
        </row>
        <row r="2288">
          <cell r="A2288" t="str">
            <v>MY-SB015-DG-M</v>
          </cell>
          <cell r="B2288" t="str">
            <v>MY-SB015</v>
          </cell>
        </row>
        <row r="2289">
          <cell r="A2289" t="str">
            <v>MY-SB015-DG-S</v>
          </cell>
          <cell r="B2289" t="str">
            <v>MY-SB015</v>
          </cell>
        </row>
        <row r="2290">
          <cell r="A2290" t="str">
            <v>MY-SB015-DG-XL</v>
          </cell>
          <cell r="B2290" t="str">
            <v>MY-SB015</v>
          </cell>
        </row>
        <row r="2291">
          <cell r="A2291" t="str">
            <v>MY-SB015-LG-L</v>
          </cell>
          <cell r="B2291" t="str">
            <v>MY-SB015</v>
          </cell>
        </row>
        <row r="2292">
          <cell r="A2292" t="str">
            <v>MY-SB015-LG-M</v>
          </cell>
          <cell r="B2292" t="str">
            <v>MY-SB015</v>
          </cell>
        </row>
        <row r="2293">
          <cell r="A2293" t="str">
            <v>MY-SB015-LG-S</v>
          </cell>
          <cell r="B2293" t="str">
            <v>MY-SB015</v>
          </cell>
        </row>
        <row r="2294">
          <cell r="A2294" t="str">
            <v>MY-SB015-LG-XL</v>
          </cell>
          <cell r="B2294" t="str">
            <v>MY-SB015</v>
          </cell>
        </row>
        <row r="2295">
          <cell r="A2295" t="str">
            <v>MY-SB015-PP-L</v>
          </cell>
          <cell r="B2295" t="str">
            <v>MY-SB015</v>
          </cell>
        </row>
        <row r="2296">
          <cell r="A2296" t="str">
            <v>MY-SB015-PP-M</v>
          </cell>
          <cell r="B2296" t="str">
            <v>MY-SB015</v>
          </cell>
        </row>
        <row r="2297">
          <cell r="A2297" t="str">
            <v>MY-SB015-PP-S</v>
          </cell>
          <cell r="B2297" t="str">
            <v>MY-SB015</v>
          </cell>
        </row>
        <row r="2298">
          <cell r="A2298" t="str">
            <v>MY-SB015-PP-XL</v>
          </cell>
          <cell r="B2298" t="str">
            <v>MY-SB015</v>
          </cell>
        </row>
        <row r="2299">
          <cell r="A2299" t="str">
            <v>MY-SB015-WR-L</v>
          </cell>
          <cell r="B2299" t="str">
            <v>MY-SB015</v>
          </cell>
        </row>
        <row r="2300">
          <cell r="A2300" t="str">
            <v>MY-SB015-WR-M</v>
          </cell>
          <cell r="B2300" t="str">
            <v>MY-SB015</v>
          </cell>
        </row>
        <row r="2301">
          <cell r="A2301" t="str">
            <v>MY-SB015-WR-S</v>
          </cell>
          <cell r="B2301" t="str">
            <v>MY-SB015</v>
          </cell>
        </row>
        <row r="2302">
          <cell r="A2302" t="str">
            <v>MY-SB015-WR-XL</v>
          </cell>
          <cell r="B2302" t="str">
            <v>MY-SB015</v>
          </cell>
        </row>
        <row r="2303">
          <cell r="A2303" t="str">
            <v>MY-SB018-BK-L</v>
          </cell>
          <cell r="B2303" t="str">
            <v>MY-SB018</v>
          </cell>
        </row>
        <row r="2304">
          <cell r="A2304" t="str">
            <v>MY-SB018-BK-M</v>
          </cell>
          <cell r="B2304" t="str">
            <v>MY-SB018</v>
          </cell>
        </row>
        <row r="2305">
          <cell r="A2305" t="str">
            <v>MY-SB018-BK-S</v>
          </cell>
          <cell r="B2305" t="str">
            <v>MY-SB018</v>
          </cell>
        </row>
        <row r="2306">
          <cell r="A2306" t="str">
            <v>MY-SB018-BK-XL</v>
          </cell>
          <cell r="B2306" t="str">
            <v>MY-SB018</v>
          </cell>
        </row>
        <row r="2307">
          <cell r="A2307" t="str">
            <v>MY-SB018-CF-L</v>
          </cell>
          <cell r="B2307" t="str">
            <v>MY-SB018</v>
          </cell>
        </row>
        <row r="2308">
          <cell r="A2308" t="str">
            <v>MY-SB018-CF-M</v>
          </cell>
          <cell r="B2308" t="str">
            <v>MY-SB018</v>
          </cell>
        </row>
        <row r="2309">
          <cell r="A2309" t="str">
            <v>MY-SB018-CF-S</v>
          </cell>
          <cell r="B2309" t="str">
            <v>MY-SB018</v>
          </cell>
        </row>
        <row r="2310">
          <cell r="A2310" t="str">
            <v>MY-SB018-CF-XL</v>
          </cell>
          <cell r="B2310" t="str">
            <v>MY-SB018</v>
          </cell>
        </row>
        <row r="2311">
          <cell r="A2311" t="str">
            <v>MY-SB018-DG-L</v>
          </cell>
          <cell r="B2311" t="str">
            <v>MY-SB018</v>
          </cell>
        </row>
        <row r="2312">
          <cell r="A2312" t="str">
            <v>MY-SB018-DG-M</v>
          </cell>
          <cell r="B2312" t="str">
            <v>MY-SB018</v>
          </cell>
        </row>
        <row r="2313">
          <cell r="A2313" t="str">
            <v>MY-SB018-DG-S</v>
          </cell>
          <cell r="B2313" t="str">
            <v>MY-SB018</v>
          </cell>
        </row>
        <row r="2314">
          <cell r="A2314" t="str">
            <v>MY-SB018-DG-XL</v>
          </cell>
          <cell r="B2314" t="str">
            <v>MY-SB018</v>
          </cell>
        </row>
        <row r="2315">
          <cell r="A2315" t="str">
            <v>MY-SB018-LG-L</v>
          </cell>
          <cell r="B2315" t="str">
            <v>MY-SB018</v>
          </cell>
        </row>
        <row r="2316">
          <cell r="A2316" t="str">
            <v>MY-SB018-LG-M</v>
          </cell>
          <cell r="B2316" t="str">
            <v>MY-SB018</v>
          </cell>
        </row>
        <row r="2317">
          <cell r="A2317" t="str">
            <v>MY-SB018-LG-S</v>
          </cell>
          <cell r="B2317" t="str">
            <v>MY-SB018</v>
          </cell>
        </row>
        <row r="2318">
          <cell r="A2318" t="str">
            <v>MY-SB018-LG-XL</v>
          </cell>
          <cell r="B2318" t="str">
            <v>MY-SB018</v>
          </cell>
        </row>
        <row r="2319">
          <cell r="A2319" t="str">
            <v>MY-SB018-NY-L</v>
          </cell>
          <cell r="B2319" t="str">
            <v>MY-SB018</v>
          </cell>
        </row>
        <row r="2320">
          <cell r="A2320" t="str">
            <v>MY-SB018-NY-M</v>
          </cell>
          <cell r="B2320" t="str">
            <v>MY-SB018</v>
          </cell>
        </row>
        <row r="2321">
          <cell r="A2321" t="str">
            <v>MY-SB018-NY-S</v>
          </cell>
          <cell r="B2321" t="str">
            <v>MY-SB018</v>
          </cell>
        </row>
        <row r="2322">
          <cell r="A2322" t="str">
            <v>MY-SB018-NY-XL</v>
          </cell>
          <cell r="B2322" t="str">
            <v>MY-SB018</v>
          </cell>
        </row>
        <row r="2323">
          <cell r="A2323" t="str">
            <v>MY-SB018-RD-L</v>
          </cell>
          <cell r="B2323" t="str">
            <v>MY-SB018</v>
          </cell>
        </row>
        <row r="2324">
          <cell r="A2324" t="str">
            <v>MY-SB018-RD-M</v>
          </cell>
          <cell r="B2324" t="str">
            <v>MY-SB018</v>
          </cell>
        </row>
        <row r="2325">
          <cell r="A2325" t="str">
            <v>MY-SB018-RD-S</v>
          </cell>
          <cell r="B2325" t="str">
            <v>MY-SB018</v>
          </cell>
        </row>
        <row r="2326">
          <cell r="A2326" t="str">
            <v>MY-SB018-RD-XL</v>
          </cell>
          <cell r="B2326" t="str">
            <v>MY-SB018</v>
          </cell>
        </row>
        <row r="2327">
          <cell r="A2327" t="str">
            <v>MY-SB019-BK-L</v>
          </cell>
          <cell r="B2327" t="str">
            <v>MY-SB019</v>
          </cell>
        </row>
        <row r="2328">
          <cell r="A2328" t="str">
            <v>MY-SB019-BK-M</v>
          </cell>
          <cell r="B2328" t="str">
            <v>MY-SB019</v>
          </cell>
        </row>
        <row r="2329">
          <cell r="A2329" t="str">
            <v>MY-SB019-BK-S</v>
          </cell>
          <cell r="B2329" t="str">
            <v>MY-SB019</v>
          </cell>
        </row>
        <row r="2330">
          <cell r="A2330" t="str">
            <v>MY-SB019-BK-XL</v>
          </cell>
          <cell r="B2330" t="str">
            <v>MY-SB019</v>
          </cell>
        </row>
        <row r="2331">
          <cell r="A2331" t="str">
            <v>MY-SB019-BL-L</v>
          </cell>
          <cell r="B2331" t="str">
            <v>MY-SB019</v>
          </cell>
        </row>
        <row r="2332">
          <cell r="A2332" t="str">
            <v>MY-SB019-BL-M</v>
          </cell>
          <cell r="B2332" t="str">
            <v>MY-SB019</v>
          </cell>
        </row>
        <row r="2333">
          <cell r="A2333" t="str">
            <v>MY-SB019-BL-S</v>
          </cell>
          <cell r="B2333" t="str">
            <v>MY-SB019</v>
          </cell>
        </row>
        <row r="2334">
          <cell r="A2334" t="str">
            <v>MY-SB019-BL-XL</v>
          </cell>
          <cell r="B2334" t="str">
            <v>MY-SB019</v>
          </cell>
        </row>
        <row r="2335">
          <cell r="A2335" t="str">
            <v>MY-SB019-DG-L</v>
          </cell>
          <cell r="B2335" t="str">
            <v>MY-SB019</v>
          </cell>
        </row>
        <row r="2336">
          <cell r="A2336" t="str">
            <v>MY-SB019-DG-M</v>
          </cell>
          <cell r="B2336" t="str">
            <v>MY-SB019</v>
          </cell>
        </row>
        <row r="2337">
          <cell r="A2337" t="str">
            <v>MY-SB019-DG-S</v>
          </cell>
          <cell r="B2337" t="str">
            <v>MY-SB019</v>
          </cell>
        </row>
        <row r="2338">
          <cell r="A2338" t="str">
            <v>MY-SB019-DG-XL</v>
          </cell>
          <cell r="B2338" t="str">
            <v>MY-SB019</v>
          </cell>
        </row>
        <row r="2339">
          <cell r="A2339" t="str">
            <v>MY-SB019-LG-L</v>
          </cell>
          <cell r="B2339" t="str">
            <v>MY-SB019</v>
          </cell>
        </row>
        <row r="2340">
          <cell r="A2340" t="str">
            <v>MY-SB019-LG-M</v>
          </cell>
          <cell r="B2340" t="str">
            <v>MY-SB019</v>
          </cell>
        </row>
        <row r="2341">
          <cell r="A2341" t="str">
            <v>MY-SB019-LG-S</v>
          </cell>
          <cell r="B2341" t="str">
            <v>MY-SB019</v>
          </cell>
        </row>
        <row r="2342">
          <cell r="A2342" t="str">
            <v>MY-SB019-LG-XL</v>
          </cell>
          <cell r="B2342" t="str">
            <v>MY-SB019</v>
          </cell>
        </row>
        <row r="2343">
          <cell r="A2343" t="str">
            <v>MY-SB019-RD-L</v>
          </cell>
          <cell r="B2343" t="str">
            <v>MY-SB019</v>
          </cell>
        </row>
        <row r="2344">
          <cell r="A2344" t="str">
            <v>MY-SB019-RD-M</v>
          </cell>
          <cell r="B2344" t="str">
            <v>MY-SB019</v>
          </cell>
        </row>
        <row r="2345">
          <cell r="A2345" t="str">
            <v>MY-SB019-RD-S</v>
          </cell>
          <cell r="B2345" t="str">
            <v>MY-SB019</v>
          </cell>
        </row>
        <row r="2346">
          <cell r="A2346" t="str">
            <v>MY-SB019-RD-XL</v>
          </cell>
          <cell r="B2346" t="str">
            <v>MY-SB019</v>
          </cell>
        </row>
        <row r="2347">
          <cell r="A2347" t="str">
            <v>MY-SB020-BK-L</v>
          </cell>
          <cell r="B2347" t="str">
            <v>MY-SB020</v>
          </cell>
        </row>
        <row r="2348">
          <cell r="A2348" t="str">
            <v>MY-SB020-BK-M</v>
          </cell>
          <cell r="B2348" t="str">
            <v>MY-SB020</v>
          </cell>
        </row>
        <row r="2349">
          <cell r="A2349" t="str">
            <v>MY-SB020-BK-S</v>
          </cell>
          <cell r="B2349" t="str">
            <v>MY-SB020</v>
          </cell>
        </row>
        <row r="2350">
          <cell r="A2350" t="str">
            <v>MY-SB020-BK-XL</v>
          </cell>
          <cell r="B2350" t="str">
            <v>MY-SB020</v>
          </cell>
        </row>
        <row r="2351">
          <cell r="A2351" t="str">
            <v>MY-SB020-BL-L</v>
          </cell>
          <cell r="B2351" t="str">
            <v>MY-SB020</v>
          </cell>
        </row>
        <row r="2352">
          <cell r="A2352" t="str">
            <v>MY-SB020-BL-M</v>
          </cell>
          <cell r="B2352" t="str">
            <v>MY-SB020</v>
          </cell>
        </row>
        <row r="2353">
          <cell r="A2353" t="str">
            <v>MY-SB020-BL-S</v>
          </cell>
          <cell r="B2353" t="str">
            <v>MY-SB020</v>
          </cell>
        </row>
        <row r="2354">
          <cell r="A2354" t="str">
            <v>MY-SB020-BL-XL</v>
          </cell>
          <cell r="B2354" t="str">
            <v>MY-SB020</v>
          </cell>
        </row>
        <row r="2355">
          <cell r="A2355" t="str">
            <v>MY-SB020-DG-L</v>
          </cell>
          <cell r="B2355" t="str">
            <v>MY-SB020</v>
          </cell>
        </row>
        <row r="2356">
          <cell r="A2356" t="str">
            <v>MY-SB020-DG-M</v>
          </cell>
          <cell r="B2356" t="str">
            <v>MY-SB020</v>
          </cell>
        </row>
        <row r="2357">
          <cell r="A2357" t="str">
            <v>MY-SB020-DG-S</v>
          </cell>
          <cell r="B2357" t="str">
            <v>MY-SB020</v>
          </cell>
        </row>
        <row r="2358">
          <cell r="A2358" t="str">
            <v>MY-SB020-DG-XL</v>
          </cell>
          <cell r="B2358" t="str">
            <v>MY-SB020</v>
          </cell>
        </row>
        <row r="2359">
          <cell r="A2359" t="str">
            <v>MY-SB020-LG-L</v>
          </cell>
          <cell r="B2359" t="str">
            <v>MY-SB020</v>
          </cell>
        </row>
        <row r="2360">
          <cell r="A2360" t="str">
            <v>MY-SB020-LG-M</v>
          </cell>
          <cell r="B2360" t="str">
            <v>MY-SB020</v>
          </cell>
        </row>
        <row r="2361">
          <cell r="A2361" t="str">
            <v>MY-SB020-LG-S</v>
          </cell>
          <cell r="B2361" t="str">
            <v>MY-SB020</v>
          </cell>
        </row>
        <row r="2362">
          <cell r="A2362" t="str">
            <v>MY-SB020-LG-XL</v>
          </cell>
          <cell r="B2362" t="str">
            <v>MY-SB020</v>
          </cell>
        </row>
        <row r="2363">
          <cell r="A2363" t="str">
            <v>MY-SB020-NY-XL</v>
          </cell>
          <cell r="B2363" t="str">
            <v>MY-SB020</v>
          </cell>
        </row>
        <row r="2364">
          <cell r="A2364" t="str">
            <v>MY-SB020-RD-L</v>
          </cell>
          <cell r="B2364" t="str">
            <v>MY-SB020</v>
          </cell>
        </row>
        <row r="2365">
          <cell r="A2365" t="str">
            <v>MY-SB020-RD-M</v>
          </cell>
          <cell r="B2365" t="str">
            <v>MY-SB020</v>
          </cell>
        </row>
        <row r="2366">
          <cell r="A2366" t="str">
            <v>MY-SB020-RD-S</v>
          </cell>
          <cell r="B2366" t="str">
            <v>MY-SB020</v>
          </cell>
        </row>
        <row r="2367">
          <cell r="A2367" t="str">
            <v>MY-SB020-RD-XL</v>
          </cell>
          <cell r="B2367" t="str">
            <v>MY-SB020</v>
          </cell>
        </row>
        <row r="2368">
          <cell r="A2368" t="str">
            <v>MY-SB021-BK-S</v>
          </cell>
          <cell r="B2368" t="str">
            <v>MY-SB021</v>
          </cell>
        </row>
        <row r="2369">
          <cell r="A2369" t="str">
            <v>MY-SB021-KK-M</v>
          </cell>
          <cell r="B2369" t="str">
            <v>MY-SB021</v>
          </cell>
        </row>
        <row r="2370">
          <cell r="A2370" t="str">
            <v>MY-SB026-BK-L</v>
          </cell>
          <cell r="B2370" t="str">
            <v>MY-SB026</v>
          </cell>
        </row>
        <row r="2371">
          <cell r="A2371" t="str">
            <v>MY-SB026-BK-M</v>
          </cell>
          <cell r="B2371" t="str">
            <v>MY-SB026</v>
          </cell>
        </row>
        <row r="2372">
          <cell r="A2372" t="str">
            <v>MY-SB026-BK-S</v>
          </cell>
          <cell r="B2372" t="str">
            <v>MY-SB026</v>
          </cell>
        </row>
        <row r="2373">
          <cell r="A2373" t="str">
            <v>MY-SB026-BK-XL</v>
          </cell>
          <cell r="B2373" t="str">
            <v>MY-SB026</v>
          </cell>
        </row>
        <row r="2374">
          <cell r="A2374" t="str">
            <v>MY-SB026-DG-L</v>
          </cell>
          <cell r="B2374" t="str">
            <v>MY-SB026</v>
          </cell>
        </row>
        <row r="2375">
          <cell r="A2375" t="str">
            <v>MY-SB026-DG-M</v>
          </cell>
          <cell r="B2375" t="str">
            <v>MY-SB026</v>
          </cell>
        </row>
        <row r="2376">
          <cell r="A2376" t="str">
            <v>MY-SB026-DG-S</v>
          </cell>
          <cell r="B2376" t="str">
            <v>MY-SB026</v>
          </cell>
        </row>
        <row r="2377">
          <cell r="A2377" t="str">
            <v>MY-SB026-DG-XL</v>
          </cell>
          <cell r="B2377" t="str">
            <v>MY-SB026</v>
          </cell>
        </row>
        <row r="2378">
          <cell r="A2378" t="str">
            <v>MY-SB026-GN-L</v>
          </cell>
          <cell r="B2378" t="str">
            <v>MY-SB026</v>
          </cell>
        </row>
        <row r="2379">
          <cell r="A2379" t="str">
            <v>MY-SB026-GN-M</v>
          </cell>
          <cell r="B2379" t="str">
            <v>MY-SB026</v>
          </cell>
        </row>
        <row r="2380">
          <cell r="A2380" t="str">
            <v>MY-SB026-GN-S</v>
          </cell>
          <cell r="B2380" t="str">
            <v>MY-SB026</v>
          </cell>
        </row>
        <row r="2381">
          <cell r="A2381" t="str">
            <v>MY-SB026-GN-XL</v>
          </cell>
          <cell r="B2381" t="str">
            <v>MY-SB026</v>
          </cell>
        </row>
        <row r="2382">
          <cell r="A2382" t="str">
            <v>MY-SB026-KK-L</v>
          </cell>
          <cell r="B2382" t="str">
            <v>MY-SB026</v>
          </cell>
        </row>
        <row r="2383">
          <cell r="A2383" t="str">
            <v>MY-SB026-KK-M</v>
          </cell>
          <cell r="B2383" t="str">
            <v>MY-SB026</v>
          </cell>
        </row>
        <row r="2384">
          <cell r="A2384" t="str">
            <v>MY-SB026-KK-S</v>
          </cell>
          <cell r="B2384" t="str">
            <v>MY-SB026</v>
          </cell>
        </row>
        <row r="2385">
          <cell r="A2385" t="str">
            <v>MY-SB026-KK-XL</v>
          </cell>
          <cell r="B2385" t="str">
            <v>MY-SB026</v>
          </cell>
        </row>
        <row r="2386">
          <cell r="A2386" t="str">
            <v>MY-SB026-LG-L</v>
          </cell>
          <cell r="B2386" t="str">
            <v>MY-SB026</v>
          </cell>
        </row>
        <row r="2387">
          <cell r="A2387" t="str">
            <v>MY-SB026-LG-M</v>
          </cell>
          <cell r="B2387" t="str">
            <v>MY-SB026</v>
          </cell>
        </row>
        <row r="2388">
          <cell r="A2388" t="str">
            <v>MY-SB026-LG-S</v>
          </cell>
          <cell r="B2388" t="str">
            <v>MY-SB026</v>
          </cell>
        </row>
        <row r="2389">
          <cell r="A2389" t="str">
            <v>MY-SB026-LG-XL</v>
          </cell>
          <cell r="B2389" t="str">
            <v>MY-SB026</v>
          </cell>
        </row>
        <row r="2390">
          <cell r="A2390" t="str">
            <v>MY-SB026-NY-L</v>
          </cell>
          <cell r="B2390" t="str">
            <v>MY-SB026</v>
          </cell>
        </row>
        <row r="2391">
          <cell r="A2391" t="str">
            <v>MY-SB026-NY-M</v>
          </cell>
          <cell r="B2391" t="str">
            <v>MY-SB026</v>
          </cell>
        </row>
        <row r="2392">
          <cell r="A2392" t="str">
            <v>MY-SB026-NY-S</v>
          </cell>
          <cell r="B2392" t="str">
            <v>MY-SB026</v>
          </cell>
        </row>
        <row r="2393">
          <cell r="A2393" t="str">
            <v>MY-SB026-NY-XL</v>
          </cell>
          <cell r="B2393" t="str">
            <v>MY-SB026</v>
          </cell>
        </row>
        <row r="2394">
          <cell r="A2394" t="str">
            <v>MY-SB026-RD-L</v>
          </cell>
          <cell r="B2394" t="str">
            <v>MY-SB026</v>
          </cell>
        </row>
        <row r="2395">
          <cell r="A2395" t="str">
            <v>MY-SB026-RD-M</v>
          </cell>
          <cell r="B2395" t="str">
            <v>MY-SB026</v>
          </cell>
        </row>
        <row r="2396">
          <cell r="A2396" t="str">
            <v>MY-SB026-RD-S</v>
          </cell>
          <cell r="B2396" t="str">
            <v>MY-SB026</v>
          </cell>
        </row>
        <row r="2397">
          <cell r="A2397" t="str">
            <v>MY-SB026-RD-XL</v>
          </cell>
          <cell r="B2397" t="str">
            <v>MY-SB026</v>
          </cell>
        </row>
        <row r="2398">
          <cell r="A2398" t="str">
            <v>MY-SB027-BK-L</v>
          </cell>
          <cell r="B2398" t="str">
            <v>MY-SB027</v>
          </cell>
        </row>
        <row r="2399">
          <cell r="A2399" t="str">
            <v>MY-SB027-BK-M</v>
          </cell>
          <cell r="B2399" t="str">
            <v>MY-SB027</v>
          </cell>
        </row>
        <row r="2400">
          <cell r="A2400" t="str">
            <v>MY-SB027-BK-S</v>
          </cell>
          <cell r="B2400" t="str">
            <v>MY-SB027</v>
          </cell>
        </row>
        <row r="2401">
          <cell r="A2401" t="str">
            <v>MY-SB027-BK-XL</v>
          </cell>
          <cell r="B2401" t="str">
            <v>MY-SB027</v>
          </cell>
        </row>
        <row r="2402">
          <cell r="A2402" t="str">
            <v>MY-SB027-BL-L</v>
          </cell>
          <cell r="B2402" t="str">
            <v>MY-SB027</v>
          </cell>
        </row>
        <row r="2403">
          <cell r="A2403" t="str">
            <v>MY-SB027-BL-M</v>
          </cell>
          <cell r="B2403" t="str">
            <v>MY-SB027</v>
          </cell>
        </row>
        <row r="2404">
          <cell r="A2404" t="str">
            <v>MY-SB027-BL-S</v>
          </cell>
          <cell r="B2404" t="str">
            <v>MY-SB027</v>
          </cell>
        </row>
        <row r="2405">
          <cell r="A2405" t="str">
            <v>MY-SB027-BL-XL</v>
          </cell>
          <cell r="B2405" t="str">
            <v>MY-SB027</v>
          </cell>
        </row>
        <row r="2406">
          <cell r="A2406" t="str">
            <v>MY-SB027-DG-L</v>
          </cell>
          <cell r="B2406" t="str">
            <v>MY-SB027</v>
          </cell>
        </row>
        <row r="2407">
          <cell r="A2407" t="str">
            <v>MY-SB027-DG-M</v>
          </cell>
          <cell r="B2407" t="str">
            <v>MY-SB027</v>
          </cell>
        </row>
        <row r="2408">
          <cell r="A2408" t="str">
            <v>MY-SB027-DG-S</v>
          </cell>
          <cell r="B2408" t="str">
            <v>MY-SB027</v>
          </cell>
        </row>
        <row r="2409">
          <cell r="A2409" t="str">
            <v>MY-SB027-DG-XL</v>
          </cell>
          <cell r="B2409" t="str">
            <v>MY-SB027</v>
          </cell>
        </row>
        <row r="2410">
          <cell r="A2410" t="str">
            <v>MY-SB027-GN-L</v>
          </cell>
          <cell r="B2410" t="str">
            <v>MY-SB027</v>
          </cell>
        </row>
        <row r="2411">
          <cell r="A2411" t="str">
            <v>MY-SB027-GN-M</v>
          </cell>
          <cell r="B2411" t="str">
            <v>MY-SB027</v>
          </cell>
        </row>
        <row r="2412">
          <cell r="A2412" t="str">
            <v>MY-SB027-GN-S</v>
          </cell>
          <cell r="B2412" t="str">
            <v>MY-SB027</v>
          </cell>
        </row>
        <row r="2413">
          <cell r="A2413" t="str">
            <v>MY-SB027-GN-XL</v>
          </cell>
          <cell r="B2413" t="str">
            <v>MY-SB027</v>
          </cell>
        </row>
        <row r="2414">
          <cell r="A2414" t="str">
            <v>MY-SB027-KK-L</v>
          </cell>
          <cell r="B2414" t="str">
            <v>MY-SB027</v>
          </cell>
        </row>
        <row r="2415">
          <cell r="A2415" t="str">
            <v>MY-SB027-KK-M</v>
          </cell>
          <cell r="B2415" t="str">
            <v>MY-SB027</v>
          </cell>
        </row>
        <row r="2416">
          <cell r="A2416" t="str">
            <v>MY-SB027-KK-S</v>
          </cell>
          <cell r="B2416" t="str">
            <v>MY-SB027</v>
          </cell>
        </row>
        <row r="2417">
          <cell r="A2417" t="str">
            <v>MY-SB027-KK-XL</v>
          </cell>
          <cell r="B2417" t="str">
            <v>MY-SB027</v>
          </cell>
        </row>
        <row r="2418">
          <cell r="A2418" t="str">
            <v>MY-SB027-LG-L</v>
          </cell>
          <cell r="B2418" t="str">
            <v>MY-SB027</v>
          </cell>
        </row>
        <row r="2419">
          <cell r="A2419" t="str">
            <v>MY-SB027-LG-M</v>
          </cell>
          <cell r="B2419" t="str">
            <v>MY-SB027</v>
          </cell>
        </row>
        <row r="2420">
          <cell r="A2420" t="str">
            <v>MY-SB027-LG-S</v>
          </cell>
          <cell r="B2420" t="str">
            <v>MY-SB027</v>
          </cell>
        </row>
        <row r="2421">
          <cell r="A2421" t="str">
            <v>MY-SB027-LG-XL</v>
          </cell>
          <cell r="B2421" t="str">
            <v>MY-SB027</v>
          </cell>
        </row>
        <row r="2422">
          <cell r="A2422" t="str">
            <v>MY-SB027-NY-L</v>
          </cell>
          <cell r="B2422" t="str">
            <v>MY-SB027</v>
          </cell>
        </row>
        <row r="2423">
          <cell r="A2423" t="str">
            <v>MY-SB027-NY-M</v>
          </cell>
          <cell r="B2423" t="str">
            <v>MY-SB027</v>
          </cell>
        </row>
        <row r="2424">
          <cell r="A2424" t="str">
            <v>MY-SB027-NY-S</v>
          </cell>
          <cell r="B2424" t="str">
            <v>MY-SB027</v>
          </cell>
        </row>
        <row r="2425">
          <cell r="A2425" t="str">
            <v>MY-SB027-NY-XL</v>
          </cell>
          <cell r="B2425" t="str">
            <v>MY-SB027</v>
          </cell>
        </row>
        <row r="2426">
          <cell r="A2426" t="str">
            <v>MY-SB-DG-M</v>
          </cell>
          <cell r="B2426" t="str">
            <v>MY-SB-DG-M</v>
          </cell>
        </row>
        <row r="2427">
          <cell r="A2427" t="str">
            <v>MY-WH7622</v>
          </cell>
          <cell r="B2427" t="str">
            <v>MY-WH7622</v>
          </cell>
        </row>
        <row r="2428">
          <cell r="A2428" t="str">
            <v>MY-WH7622-G0-L</v>
          </cell>
          <cell r="B2428" t="str">
            <v>MY-WH7622</v>
          </cell>
        </row>
        <row r="2429">
          <cell r="A2429" t="str">
            <v>MY-WH7622-G0-M</v>
          </cell>
          <cell r="B2429" t="str">
            <v>MY-WH7622</v>
          </cell>
        </row>
        <row r="2430">
          <cell r="A2430" t="str">
            <v>MY-WH7622-G0-S</v>
          </cell>
          <cell r="B2430" t="str">
            <v>MY-WH7622</v>
          </cell>
        </row>
        <row r="2431">
          <cell r="A2431" t="str">
            <v>MY-WH7622-G0-XL</v>
          </cell>
          <cell r="B2431" t="str">
            <v>MY-WH7622</v>
          </cell>
        </row>
        <row r="2432">
          <cell r="A2432" t="str">
            <v>MY-WH7622-K0-L</v>
          </cell>
          <cell r="B2432" t="str">
            <v>MY-WH7622</v>
          </cell>
        </row>
        <row r="2433">
          <cell r="A2433" t="str">
            <v>MY-WH7622-K0-M</v>
          </cell>
          <cell r="B2433" t="str">
            <v>MY-WH7622</v>
          </cell>
        </row>
        <row r="2434">
          <cell r="A2434" t="str">
            <v>MY-WH7622-K0-S</v>
          </cell>
          <cell r="B2434" t="str">
            <v>MY-WH7622</v>
          </cell>
        </row>
        <row r="2435">
          <cell r="A2435" t="str">
            <v>MY-WH7622-K0-XL</v>
          </cell>
          <cell r="B2435" t="str">
            <v>MY-WH7622</v>
          </cell>
        </row>
        <row r="2436">
          <cell r="A2436" t="str">
            <v>MY-WH7622-KH-L</v>
          </cell>
          <cell r="B2436" t="str">
            <v>MY-WH7622</v>
          </cell>
        </row>
        <row r="2437">
          <cell r="A2437" t="str">
            <v>MY-WH7622-KH-M</v>
          </cell>
          <cell r="B2437" t="str">
            <v>MY-WH7622</v>
          </cell>
        </row>
        <row r="2438">
          <cell r="A2438" t="str">
            <v>MY-WH7622-KH-S</v>
          </cell>
          <cell r="B2438" t="str">
            <v>MY-WH7622</v>
          </cell>
        </row>
        <row r="2439">
          <cell r="A2439" t="str">
            <v>MY-WH7622-KH-XL</v>
          </cell>
          <cell r="B2439" t="str">
            <v>MY-WH7622</v>
          </cell>
        </row>
        <row r="2440">
          <cell r="A2440" t="str">
            <v>MY-WH7622-R0-L</v>
          </cell>
          <cell r="B2440" t="str">
            <v>MY-WH7622</v>
          </cell>
        </row>
        <row r="2441">
          <cell r="A2441" t="str">
            <v>MY-WH7622-R0-M</v>
          </cell>
          <cell r="B2441" t="str">
            <v>MY-WH7622</v>
          </cell>
        </row>
        <row r="2442">
          <cell r="A2442" t="str">
            <v>MY-WH7622-R0-S</v>
          </cell>
          <cell r="B2442" t="str">
            <v>MY-WH7622</v>
          </cell>
        </row>
        <row r="2443">
          <cell r="A2443" t="str">
            <v>MY-WH7622-R0-XL</v>
          </cell>
          <cell r="B2443" t="str">
            <v>MY-WH7622</v>
          </cell>
        </row>
        <row r="2444">
          <cell r="A2444" t="str">
            <v>MY-WH7624-BG-L</v>
          </cell>
          <cell r="B2444" t="str">
            <v>MY-WH7624</v>
          </cell>
        </row>
        <row r="2445">
          <cell r="A2445" t="str">
            <v>MY-WH7624-BG-M</v>
          </cell>
          <cell r="B2445" t="str">
            <v>MY-WH7624</v>
          </cell>
        </row>
        <row r="2446">
          <cell r="A2446" t="str">
            <v>MY-WH7624-BG-S</v>
          </cell>
          <cell r="B2446" t="str">
            <v>MY-WH7624</v>
          </cell>
        </row>
        <row r="2447">
          <cell r="A2447" t="str">
            <v>MY-WH7624-BG-XL</v>
          </cell>
          <cell r="B2447" t="str">
            <v>MY-WH7624</v>
          </cell>
        </row>
        <row r="2448">
          <cell r="A2448" t="str">
            <v>MY-WH7624-G0-L</v>
          </cell>
          <cell r="B2448" t="str">
            <v>MY-WH7624</v>
          </cell>
        </row>
        <row r="2449">
          <cell r="A2449" t="str">
            <v>MY-WH7624-G0-M</v>
          </cell>
          <cell r="B2449" t="str">
            <v>MY-WH7624</v>
          </cell>
        </row>
        <row r="2450">
          <cell r="A2450" t="str">
            <v>MY-WH7624-G0-S</v>
          </cell>
          <cell r="B2450" t="str">
            <v>MY-WH7624</v>
          </cell>
        </row>
        <row r="2451">
          <cell r="A2451" t="str">
            <v>MY-WH7624-G0-XL</v>
          </cell>
          <cell r="B2451" t="str">
            <v>MY-WH7624</v>
          </cell>
        </row>
        <row r="2452">
          <cell r="A2452" t="str">
            <v>MY-WH7624-G7-L</v>
          </cell>
          <cell r="B2452" t="str">
            <v>MY-WH7624</v>
          </cell>
        </row>
        <row r="2453">
          <cell r="A2453" t="str">
            <v>MY-WH7624-G7-M</v>
          </cell>
          <cell r="B2453" t="str">
            <v>MY-WH7624</v>
          </cell>
        </row>
        <row r="2454">
          <cell r="A2454" t="str">
            <v>MY-WH7624-G7-S</v>
          </cell>
          <cell r="B2454" t="str">
            <v>MY-WH7624</v>
          </cell>
        </row>
        <row r="2455">
          <cell r="A2455" t="str">
            <v>MY-WH7624-G7-XL</v>
          </cell>
          <cell r="B2455" t="str">
            <v>MY-WH7624</v>
          </cell>
        </row>
        <row r="2456">
          <cell r="A2456" t="str">
            <v>MY-WH7624-K0-L</v>
          </cell>
          <cell r="B2456" t="str">
            <v>MY-WH7624</v>
          </cell>
        </row>
        <row r="2457">
          <cell r="A2457" t="str">
            <v>MY-WH7624-K0-M</v>
          </cell>
          <cell r="B2457" t="str">
            <v>MY-WH7624</v>
          </cell>
        </row>
        <row r="2458">
          <cell r="A2458" t="str">
            <v>MY-WH7624-K0-S</v>
          </cell>
          <cell r="B2458" t="str">
            <v>MY-WH7624</v>
          </cell>
        </row>
        <row r="2459">
          <cell r="A2459" t="str">
            <v>MY-WH7624-K0-XL</v>
          </cell>
          <cell r="B2459" t="str">
            <v>MY-WH7624</v>
          </cell>
        </row>
        <row r="2460">
          <cell r="A2460" t="str">
            <v>MY-WH7624-R0-L</v>
          </cell>
          <cell r="B2460" t="str">
            <v>MY-WH7624</v>
          </cell>
        </row>
        <row r="2461">
          <cell r="A2461" t="str">
            <v>MY-WH7624-R0-M</v>
          </cell>
          <cell r="B2461" t="str">
            <v>MY-WH7624</v>
          </cell>
        </row>
        <row r="2462">
          <cell r="A2462" t="str">
            <v>MY-WH7624-R0-S</v>
          </cell>
          <cell r="B2462" t="str">
            <v>MY-WH7624</v>
          </cell>
        </row>
        <row r="2463">
          <cell r="A2463" t="str">
            <v>MY-WH7624-R0-XL</v>
          </cell>
          <cell r="B2463" t="str">
            <v>MY-WH7624</v>
          </cell>
        </row>
        <row r="2464">
          <cell r="A2464" t="str">
            <v>MY-WH7624-W0-L</v>
          </cell>
          <cell r="B2464" t="str">
            <v>MY-WH7624</v>
          </cell>
        </row>
        <row r="2465">
          <cell r="A2465" t="str">
            <v>MY-WH7624-W0-M</v>
          </cell>
          <cell r="B2465" t="str">
            <v>MY-WH7624</v>
          </cell>
        </row>
        <row r="2466">
          <cell r="A2466" t="str">
            <v>MY-WH7624-W0-S</v>
          </cell>
          <cell r="B2466" t="str">
            <v>MY-WH7624</v>
          </cell>
        </row>
        <row r="2467">
          <cell r="A2467" t="str">
            <v>MY-WH7624-W0-XL</v>
          </cell>
          <cell r="B2467" t="str">
            <v>MY-WH7624</v>
          </cell>
        </row>
        <row r="2468">
          <cell r="A2468" t="str">
            <v>MY-WH7672</v>
          </cell>
          <cell r="B2468" t="str">
            <v>MY-WH7672</v>
          </cell>
        </row>
        <row r="2469">
          <cell r="A2469" t="str">
            <v>MY-WH7672-G0-L</v>
          </cell>
          <cell r="B2469" t="str">
            <v>MY-WH7672</v>
          </cell>
        </row>
        <row r="2470">
          <cell r="A2470" t="str">
            <v>MY-WH7672-G0-M</v>
          </cell>
          <cell r="B2470" t="str">
            <v>MY-WH7672</v>
          </cell>
        </row>
        <row r="2471">
          <cell r="A2471" t="str">
            <v>MY-WH7672-G0-S</v>
          </cell>
          <cell r="B2471" t="str">
            <v>MY-WH7672</v>
          </cell>
        </row>
        <row r="2472">
          <cell r="A2472" t="str">
            <v>MY-WH7672-G0-XL</v>
          </cell>
          <cell r="B2472" t="str">
            <v>MY-WH7672</v>
          </cell>
        </row>
        <row r="2473">
          <cell r="A2473" t="str">
            <v>MY-WH7672-K0-L</v>
          </cell>
          <cell r="B2473" t="str">
            <v>MY-WH7672</v>
          </cell>
        </row>
        <row r="2474">
          <cell r="A2474" t="str">
            <v>MY-WH7672-K0-M</v>
          </cell>
          <cell r="B2474" t="str">
            <v>MY-WH7672</v>
          </cell>
        </row>
        <row r="2475">
          <cell r="A2475" t="str">
            <v>MY-WH7672-K0-S</v>
          </cell>
          <cell r="B2475" t="str">
            <v>MY-WH7672</v>
          </cell>
        </row>
        <row r="2476">
          <cell r="A2476" t="str">
            <v>MY-WH7672-K0-XL</v>
          </cell>
          <cell r="B2476" t="str">
            <v>MY-WH7672</v>
          </cell>
        </row>
        <row r="2477">
          <cell r="A2477" t="str">
            <v>MY-WH7672-P0-L</v>
          </cell>
          <cell r="B2477" t="str">
            <v>MY-WH7672</v>
          </cell>
        </row>
        <row r="2478">
          <cell r="A2478" t="str">
            <v>MY-WH7672-P0-M</v>
          </cell>
          <cell r="B2478" t="str">
            <v>MY-WH7672</v>
          </cell>
        </row>
        <row r="2479">
          <cell r="A2479" t="str">
            <v>MY-WH7672-P0-S</v>
          </cell>
          <cell r="B2479" t="str">
            <v>MY-WH7672</v>
          </cell>
        </row>
        <row r="2480">
          <cell r="A2480" t="str">
            <v>MY-WH7672-P0-XL</v>
          </cell>
          <cell r="B2480" t="str">
            <v>MY-WH7672</v>
          </cell>
        </row>
        <row r="2481">
          <cell r="A2481" t="str">
            <v>MY-WH7672-W0-L</v>
          </cell>
          <cell r="B2481" t="str">
            <v>MY-WH7672</v>
          </cell>
        </row>
        <row r="2482">
          <cell r="A2482" t="str">
            <v>MY-WH7672-W0-M</v>
          </cell>
          <cell r="B2482" t="str">
            <v>MY-WH7672</v>
          </cell>
        </row>
        <row r="2483">
          <cell r="A2483" t="str">
            <v>MY-WH7672-W0-S</v>
          </cell>
          <cell r="B2483" t="str">
            <v>MY-WH7672</v>
          </cell>
        </row>
        <row r="2484">
          <cell r="A2484" t="str">
            <v>MY-WH7672-W0-XL</v>
          </cell>
          <cell r="B2484" t="str">
            <v>MY-WH7672</v>
          </cell>
        </row>
        <row r="2485">
          <cell r="A2485" t="str">
            <v>MY-WH7688</v>
          </cell>
          <cell r="B2485" t="str">
            <v>MY-WH7688</v>
          </cell>
        </row>
        <row r="2486">
          <cell r="A2486" t="str">
            <v>MY-WH7688-B0-L</v>
          </cell>
          <cell r="B2486" t="str">
            <v>MY-WH7688</v>
          </cell>
        </row>
        <row r="2487">
          <cell r="A2487" t="str">
            <v>MY-WH7688-B0-M</v>
          </cell>
          <cell r="B2487" t="str">
            <v>MY-WH7688</v>
          </cell>
        </row>
        <row r="2488">
          <cell r="A2488" t="str">
            <v>MY-WH7688-B0-S</v>
          </cell>
          <cell r="B2488" t="str">
            <v>MY-WH7688</v>
          </cell>
        </row>
        <row r="2489">
          <cell r="A2489" t="str">
            <v>MY-WH7688-B0-XL</v>
          </cell>
          <cell r="B2489" t="str">
            <v>MY-WH7688</v>
          </cell>
        </row>
        <row r="2490">
          <cell r="A2490" t="str">
            <v>MY-WH7688-B0-XXL</v>
          </cell>
          <cell r="B2490" t="str">
            <v>MY-WH7688</v>
          </cell>
        </row>
        <row r="2491">
          <cell r="A2491" t="str">
            <v>MY-WH7688-BG-L</v>
          </cell>
          <cell r="B2491" t="str">
            <v>MY-WH7688</v>
          </cell>
        </row>
        <row r="2492">
          <cell r="A2492" t="str">
            <v>MY-WH7688-BG-M</v>
          </cell>
          <cell r="B2492" t="str">
            <v>MY-WH7688</v>
          </cell>
        </row>
        <row r="2493">
          <cell r="A2493" t="str">
            <v>MY-WH7688-BG-S</v>
          </cell>
          <cell r="B2493" t="str">
            <v>MY-WH7688</v>
          </cell>
        </row>
        <row r="2494">
          <cell r="A2494" t="str">
            <v>MY-WH7688-BG-XL</v>
          </cell>
          <cell r="B2494" t="str">
            <v>MY-WH7688</v>
          </cell>
        </row>
        <row r="2495">
          <cell r="A2495" t="str">
            <v>MY-WH7688-BG-XXL</v>
          </cell>
          <cell r="B2495" t="str">
            <v>MY-WH7688</v>
          </cell>
        </row>
        <row r="2496">
          <cell r="A2496" t="str">
            <v>MY-WH7688-K0-L</v>
          </cell>
          <cell r="B2496" t="str">
            <v>MY-WH7688</v>
          </cell>
        </row>
        <row r="2497">
          <cell r="A2497" t="str">
            <v>MY-WH7688-K0-M</v>
          </cell>
          <cell r="B2497" t="str">
            <v>MY-WH7688</v>
          </cell>
        </row>
        <row r="2498">
          <cell r="A2498" t="str">
            <v>MY-WH7688-K0-S</v>
          </cell>
          <cell r="B2498" t="str">
            <v>MY-WH7688</v>
          </cell>
        </row>
        <row r="2499">
          <cell r="A2499" t="str">
            <v>MY-WH7688-K0-XL</v>
          </cell>
          <cell r="B2499" t="str">
            <v>MY-WH7688</v>
          </cell>
        </row>
        <row r="2500">
          <cell r="A2500" t="str">
            <v>MY-WH7688-K0-XXL</v>
          </cell>
          <cell r="B2500" t="str">
            <v>MY-WH7688</v>
          </cell>
        </row>
        <row r="2501">
          <cell r="A2501" t="str">
            <v>MY-WH7688-W0-L</v>
          </cell>
          <cell r="B2501" t="str">
            <v>MY-WH7688</v>
          </cell>
        </row>
        <row r="2502">
          <cell r="A2502" t="str">
            <v>MY-WH7688-W0-M</v>
          </cell>
          <cell r="B2502" t="str">
            <v>MY-WH7688</v>
          </cell>
        </row>
        <row r="2503">
          <cell r="A2503" t="str">
            <v>MY-WH7688-W0-S</v>
          </cell>
          <cell r="B2503" t="str">
            <v>MY-WH7688</v>
          </cell>
        </row>
        <row r="2504">
          <cell r="A2504" t="str">
            <v>MY-WH7688-W0-XL</v>
          </cell>
          <cell r="B2504" t="str">
            <v>MY-WH7688</v>
          </cell>
        </row>
        <row r="2505">
          <cell r="A2505" t="str">
            <v>MY-WH7688-W0-XXL</v>
          </cell>
          <cell r="B2505" t="str">
            <v>MY-WH7688</v>
          </cell>
        </row>
        <row r="2506">
          <cell r="A2506" t="str">
            <v>POLO-1503-NY-L</v>
          </cell>
          <cell r="B2506" t="str">
            <v>POLO-1503</v>
          </cell>
        </row>
        <row r="2507">
          <cell r="A2507" t="str">
            <v>POLO-1503-NY-S</v>
          </cell>
          <cell r="B2507" t="str">
            <v>POLO-1503</v>
          </cell>
        </row>
        <row r="2508">
          <cell r="A2508" t="str">
            <v>POLO-SB014-GN-L</v>
          </cell>
          <cell r="B2508" t="str">
            <v>POLO-SB014</v>
          </cell>
        </row>
        <row r="2509">
          <cell r="A2509" t="str">
            <v>POLO-SB014-GR-L</v>
          </cell>
          <cell r="B2509" t="str">
            <v>POLO-SB014</v>
          </cell>
        </row>
        <row r="2510">
          <cell r="A2510" t="str">
            <v>POLO-SB014-RD-L</v>
          </cell>
          <cell r="B2510" t="str">
            <v>POLO-SB014</v>
          </cell>
        </row>
        <row r="2511">
          <cell r="A2511" t="str">
            <v>POLO-SB014-YL-L</v>
          </cell>
          <cell r="B2511" t="str">
            <v>POLO-SB014</v>
          </cell>
        </row>
        <row r="2512">
          <cell r="A2512" t="str">
            <v>POLO-SB014-YL-M</v>
          </cell>
          <cell r="B2512" t="str">
            <v>POLO-SB014</v>
          </cell>
        </row>
        <row r="2513">
          <cell r="A2513" t="str">
            <v>RE-YZ-BEBD001-R0-L</v>
          </cell>
          <cell r="B2513" t="str">
            <v>RE-YZ-BEBD001</v>
          </cell>
        </row>
        <row r="2514">
          <cell r="A2514" t="str">
            <v>RE-YZ-BEBD001-R0-M</v>
          </cell>
          <cell r="B2514" t="str">
            <v>RE-YZ-BEBD001</v>
          </cell>
        </row>
        <row r="2515">
          <cell r="A2515" t="str">
            <v>RE-YZ-BEBD001-R0-S</v>
          </cell>
          <cell r="B2515" t="str">
            <v>RE-YZ-BEBD001</v>
          </cell>
        </row>
        <row r="2516">
          <cell r="A2516" t="str">
            <v>RE-YZ-BEBD001-R0-XL</v>
          </cell>
          <cell r="B2516" t="str">
            <v>RE-YZ-BEBD001</v>
          </cell>
        </row>
        <row r="2517">
          <cell r="A2517" t="str">
            <v>RE-YZ-BEBD001-R0-XS</v>
          </cell>
          <cell r="B2517" t="str">
            <v>RE-YZ-BEBD001</v>
          </cell>
        </row>
        <row r="2518">
          <cell r="A2518" t="str">
            <v>RE-YZ-BECS186-OR-L</v>
          </cell>
          <cell r="B2518" t="str">
            <v>RE-YZ-BECS186</v>
          </cell>
        </row>
        <row r="2519">
          <cell r="A2519" t="str">
            <v>RE-YZ-BECS186-OR-M</v>
          </cell>
          <cell r="B2519" t="str">
            <v>RE-YZ-BECS186</v>
          </cell>
        </row>
        <row r="2520">
          <cell r="A2520" t="str">
            <v>RE-YZ-BECS186-OR-S</v>
          </cell>
          <cell r="B2520" t="str">
            <v>RE-YZ-BECS186</v>
          </cell>
        </row>
        <row r="2521">
          <cell r="A2521" t="str">
            <v>RE-YZ-BECS186-OR-XL</v>
          </cell>
          <cell r="B2521" t="str">
            <v>RE-YZ-BECS186</v>
          </cell>
        </row>
        <row r="2522">
          <cell r="A2522" t="str">
            <v>RE-YZ-BECS186-OR-XXL</v>
          </cell>
          <cell r="B2522" t="str">
            <v>RE-YZ-BECS186</v>
          </cell>
        </row>
        <row r="2523">
          <cell r="A2523" t="str">
            <v>RE-YZ-BECS186-YH-L</v>
          </cell>
          <cell r="B2523" t="str">
            <v>RE-YZ-BECS186</v>
          </cell>
        </row>
        <row r="2524">
          <cell r="A2524" t="str">
            <v>RE-YZ-BECS186-YH-M</v>
          </cell>
          <cell r="B2524" t="str">
            <v>RE-YZ-BECS186</v>
          </cell>
        </row>
        <row r="2525">
          <cell r="A2525" t="str">
            <v>RE-YZ-BECS186-YH-S</v>
          </cell>
          <cell r="B2525" t="str">
            <v>RE-YZ-BECS186</v>
          </cell>
        </row>
        <row r="2526">
          <cell r="A2526" t="str">
            <v>RE-YZ-BECS186-YH-XL</v>
          </cell>
          <cell r="B2526" t="str">
            <v>RE-YZ-BECS186</v>
          </cell>
        </row>
        <row r="2527">
          <cell r="A2527" t="str">
            <v>RE-YZ-BECS186-YH-XXL</v>
          </cell>
          <cell r="B2527" t="str">
            <v>RE-YZ-BECS186</v>
          </cell>
        </row>
        <row r="2528">
          <cell r="A2528" t="str">
            <v>RE-YZ-BELE001-W0-L</v>
          </cell>
          <cell r="B2528" t="str">
            <v>RE-YZ-BELE001</v>
          </cell>
        </row>
        <row r="2529">
          <cell r="A2529" t="str">
            <v>RE-YZ-BELE001-W0-M</v>
          </cell>
          <cell r="B2529" t="str">
            <v>RE-YZ-BELE001</v>
          </cell>
        </row>
        <row r="2530">
          <cell r="A2530" t="str">
            <v>RE-YZ-BELE001-W0-S</v>
          </cell>
          <cell r="B2530" t="str">
            <v>RE-YZ-BELE001</v>
          </cell>
        </row>
        <row r="2531">
          <cell r="A2531" t="str">
            <v>RE-YZ-BELE001-W0-XL</v>
          </cell>
          <cell r="B2531" t="str">
            <v>RE-YZ-BELE001</v>
          </cell>
        </row>
        <row r="2532">
          <cell r="A2532" t="str">
            <v>RE-YZ-BELE001-W0-XS</v>
          </cell>
          <cell r="B2532" t="str">
            <v>RE-YZ-BELE001</v>
          </cell>
        </row>
        <row r="2533">
          <cell r="A2533" t="str">
            <v>RE-YZ-BELK185-B0-L</v>
          </cell>
          <cell r="B2533" t="str">
            <v>RE-YZ-BELK185</v>
          </cell>
        </row>
        <row r="2534">
          <cell r="A2534" t="str">
            <v>RE-YZ-BELK185-B0-M</v>
          </cell>
          <cell r="B2534" t="str">
            <v>RE-YZ-BELK185</v>
          </cell>
        </row>
        <row r="2535">
          <cell r="A2535" t="str">
            <v>RE-YZ-BELK185-B0-S</v>
          </cell>
          <cell r="B2535" t="str">
            <v>RE-YZ-BELK185</v>
          </cell>
        </row>
        <row r="2536">
          <cell r="A2536" t="str">
            <v>RE-YZ-BELK185-B0-XL</v>
          </cell>
          <cell r="B2536" t="str">
            <v>RE-YZ-BELK185</v>
          </cell>
        </row>
        <row r="2537">
          <cell r="A2537" t="str">
            <v>RE-YZ-BELK185-B0-XXL</v>
          </cell>
          <cell r="B2537" t="str">
            <v>RE-YZ-BELK185</v>
          </cell>
        </row>
        <row r="2538">
          <cell r="A2538" t="str">
            <v>RE-YZ-BELK185-K0-L</v>
          </cell>
          <cell r="B2538" t="str">
            <v>RE-YZ-BELK185</v>
          </cell>
        </row>
        <row r="2539">
          <cell r="A2539" t="str">
            <v>RE-YZ-BELK185-K0-M</v>
          </cell>
          <cell r="B2539" t="str">
            <v>RE-YZ-BELK185</v>
          </cell>
        </row>
        <row r="2540">
          <cell r="A2540" t="str">
            <v>RE-YZ-BELK185-K0-S</v>
          </cell>
          <cell r="B2540" t="str">
            <v>RE-YZ-BELK185</v>
          </cell>
        </row>
        <row r="2541">
          <cell r="A2541" t="str">
            <v>RE-YZ-BELK185-K0-XL</v>
          </cell>
          <cell r="B2541" t="str">
            <v>RE-YZ-BELK185</v>
          </cell>
        </row>
        <row r="2542">
          <cell r="A2542" t="str">
            <v>RE-YZ-BELK185-K0-XXL</v>
          </cell>
          <cell r="B2542" t="str">
            <v>RE-YZ-BELK185</v>
          </cell>
        </row>
        <row r="2543">
          <cell r="A2543" t="str">
            <v>RE-YZ-BELK185-Y9-L</v>
          </cell>
          <cell r="B2543" t="str">
            <v>RE-YZ-BELK185</v>
          </cell>
        </row>
        <row r="2544">
          <cell r="A2544" t="str">
            <v>RE-YZ-BELK185-Y9-M</v>
          </cell>
          <cell r="B2544" t="str">
            <v>RE-YZ-BELK185</v>
          </cell>
        </row>
        <row r="2545">
          <cell r="A2545" t="str">
            <v>RE-YZ-BELK185-Y9-S</v>
          </cell>
          <cell r="B2545" t="str">
            <v>RE-YZ-BELK185</v>
          </cell>
        </row>
        <row r="2546">
          <cell r="A2546" t="str">
            <v>RE-YZ-BELK185-Y9-XL</v>
          </cell>
          <cell r="B2546" t="str">
            <v>RE-YZ-BELK185</v>
          </cell>
        </row>
        <row r="2547">
          <cell r="A2547" t="str">
            <v>RE-YZ-BELK185-Y9-XXL</v>
          </cell>
          <cell r="B2547" t="str">
            <v>RE-YZ-BELK185</v>
          </cell>
        </row>
        <row r="2548">
          <cell r="A2548" t="str">
            <v>RE-YZ-BETW001-K0-L</v>
          </cell>
          <cell r="B2548" t="str">
            <v>RE-YZ-BETW001</v>
          </cell>
        </row>
        <row r="2549">
          <cell r="A2549" t="str">
            <v>RE-YZ-BETW001-K0-M</v>
          </cell>
          <cell r="B2549" t="str">
            <v>RE-YZ-BETW001</v>
          </cell>
        </row>
        <row r="2550">
          <cell r="A2550" t="str">
            <v>RE-YZ-BETW001-K0-S</v>
          </cell>
          <cell r="B2550" t="str">
            <v>RE-YZ-BETW001</v>
          </cell>
        </row>
        <row r="2551">
          <cell r="A2551" t="str">
            <v>RE-YZ-BETW001-K0-XL</v>
          </cell>
          <cell r="B2551" t="str">
            <v>RE-YZ-BETW001</v>
          </cell>
        </row>
        <row r="2552">
          <cell r="A2552" t="str">
            <v>RE-YZ-BETW001-K0-XS</v>
          </cell>
          <cell r="B2552" t="str">
            <v>RE-YZ-BETW001</v>
          </cell>
        </row>
        <row r="2553">
          <cell r="A2553" t="str">
            <v>RE-YZ-BEWS32-BD-2XL</v>
          </cell>
          <cell r="B2553" t="str">
            <v>RE-YZ-BEWS32</v>
          </cell>
        </row>
        <row r="2554">
          <cell r="A2554" t="str">
            <v>RE-YZ-BEWS32-BD-L</v>
          </cell>
          <cell r="B2554" t="str">
            <v>RE-YZ-BEWS32</v>
          </cell>
        </row>
        <row r="2555">
          <cell r="A2555" t="str">
            <v>RE-YZ-BEWS32-BD-M</v>
          </cell>
          <cell r="B2555" t="str">
            <v>RE-YZ-BEWS32</v>
          </cell>
        </row>
        <row r="2556">
          <cell r="A2556" t="str">
            <v>RE-YZ-BEWS32-BD-S</v>
          </cell>
          <cell r="B2556" t="str">
            <v>RE-YZ-BEWS32</v>
          </cell>
        </row>
        <row r="2557">
          <cell r="A2557" t="str">
            <v>RE-YZ-BEWS32-BD-XL</v>
          </cell>
          <cell r="B2557" t="str">
            <v>RE-YZ-BEWS32</v>
          </cell>
        </row>
        <row r="2558">
          <cell r="A2558" t="str">
            <v>RE-YZ-BEWS32-K0-2XL</v>
          </cell>
          <cell r="B2558" t="str">
            <v>RE-YZ-BEWS32</v>
          </cell>
        </row>
        <row r="2559">
          <cell r="A2559" t="str">
            <v>RE-YZ-BEWS32-K0-L</v>
          </cell>
          <cell r="B2559" t="str">
            <v>RE-YZ-BEWS32</v>
          </cell>
        </row>
        <row r="2560">
          <cell r="A2560" t="str">
            <v>RE-YZ-BEWS32-K0-M</v>
          </cell>
          <cell r="B2560" t="str">
            <v>RE-YZ-BEWS32</v>
          </cell>
        </row>
        <row r="2561">
          <cell r="A2561" t="str">
            <v>RE-YZ-BEWS32-K0-S</v>
          </cell>
          <cell r="B2561" t="str">
            <v>RE-YZ-BEWS32</v>
          </cell>
        </row>
        <row r="2562">
          <cell r="A2562" t="str">
            <v>RE-YZ-BEWS32-K0-XL</v>
          </cell>
          <cell r="B2562" t="str">
            <v>RE-YZ-BEWS32</v>
          </cell>
        </row>
        <row r="2563">
          <cell r="A2563" t="str">
            <v>RE-YZ-BEWS32-ZL-2XL</v>
          </cell>
          <cell r="B2563" t="str">
            <v>RE-YZ-BEWS32</v>
          </cell>
        </row>
        <row r="2564">
          <cell r="A2564" t="str">
            <v>RE-YZ-BEWS32-ZL-L</v>
          </cell>
          <cell r="B2564" t="str">
            <v>RE-YZ-BEWS32</v>
          </cell>
        </row>
        <row r="2565">
          <cell r="A2565" t="str">
            <v>RE-YZ-BEWS32-ZL-M</v>
          </cell>
          <cell r="B2565" t="str">
            <v>RE-YZ-BEWS32</v>
          </cell>
        </row>
        <row r="2566">
          <cell r="A2566" t="str">
            <v>RE-YZ-BEWS32-ZL-S</v>
          </cell>
          <cell r="B2566" t="str">
            <v>RE-YZ-BEWS32</v>
          </cell>
        </row>
        <row r="2567">
          <cell r="A2567" t="str">
            <v>RE-YZ-BEWS32-ZL-XL</v>
          </cell>
          <cell r="B2567" t="str">
            <v>RE-YZ-BEWS32</v>
          </cell>
        </row>
        <row r="2568">
          <cell r="A2568" t="str">
            <v>SB-YL001-DWA30</v>
          </cell>
          <cell r="B2568" t="str">
            <v>SB-YL001</v>
          </cell>
        </row>
        <row r="2569">
          <cell r="A2569" t="str">
            <v>SB-YL001-DWA50</v>
          </cell>
          <cell r="B2569" t="str">
            <v>SB-YL001</v>
          </cell>
        </row>
        <row r="2570">
          <cell r="A2570" t="str">
            <v>SB-YL001-DWA60</v>
          </cell>
          <cell r="B2570" t="str">
            <v>SB-YL001</v>
          </cell>
        </row>
        <row r="2571">
          <cell r="A2571" t="str">
            <v>SB-YL001-DWA70</v>
          </cell>
          <cell r="B2571" t="str">
            <v>SB-YL001</v>
          </cell>
        </row>
        <row r="2572">
          <cell r="A2572" t="str">
            <v>SB-YL005-KS30</v>
          </cell>
          <cell r="B2572" t="str">
            <v>SB-YL005</v>
          </cell>
        </row>
        <row r="2573">
          <cell r="A2573" t="str">
            <v>SB-YL005-KS40</v>
          </cell>
          <cell r="B2573" t="str">
            <v>SB-YL005</v>
          </cell>
        </row>
        <row r="2574">
          <cell r="A2574" t="str">
            <v>SB-YL005-KS50</v>
          </cell>
          <cell r="B2574" t="str">
            <v>SB-YL005</v>
          </cell>
        </row>
        <row r="2575">
          <cell r="A2575" t="str">
            <v>SB-YL005-KS60</v>
          </cell>
          <cell r="B2575" t="str">
            <v>SB-YL005</v>
          </cell>
        </row>
        <row r="2576">
          <cell r="A2576" t="str">
            <v>SB-YL005-KS70</v>
          </cell>
          <cell r="B2576" t="str">
            <v>SB-YL005</v>
          </cell>
        </row>
        <row r="2577">
          <cell r="A2577" t="str">
            <v>SB-YL005-KS80</v>
          </cell>
          <cell r="B2577" t="str">
            <v>SB-YL005</v>
          </cell>
        </row>
        <row r="2578">
          <cell r="A2578" t="str">
            <v>SCF-A01-001</v>
          </cell>
          <cell r="B2578" t="str">
            <v>SCF-A01</v>
          </cell>
        </row>
        <row r="2579">
          <cell r="A2579" t="str">
            <v>SCF-A01-002</v>
          </cell>
          <cell r="B2579" t="str">
            <v>SCF-A01</v>
          </cell>
        </row>
        <row r="2580">
          <cell r="A2580" t="str">
            <v>SCF-A01-003</v>
          </cell>
          <cell r="B2580" t="str">
            <v>SCF-A01</v>
          </cell>
        </row>
        <row r="2581">
          <cell r="A2581" t="str">
            <v>SCF-A01-004</v>
          </cell>
          <cell r="B2581" t="str">
            <v>SCF-A01</v>
          </cell>
        </row>
        <row r="2582">
          <cell r="A2582" t="str">
            <v>SCF-A01-005</v>
          </cell>
          <cell r="B2582" t="str">
            <v>SCF-A01</v>
          </cell>
        </row>
        <row r="2583">
          <cell r="A2583" t="str">
            <v>SCF-A01-006</v>
          </cell>
          <cell r="B2583" t="str">
            <v>SCF-A01</v>
          </cell>
        </row>
        <row r="2584">
          <cell r="A2584" t="str">
            <v>SCF-A01-007</v>
          </cell>
          <cell r="B2584" t="str">
            <v>SCF-A01</v>
          </cell>
        </row>
        <row r="2585">
          <cell r="A2585" t="str">
            <v>SCF-A01-008</v>
          </cell>
          <cell r="B2585" t="str">
            <v>SCF-A01</v>
          </cell>
        </row>
        <row r="2586">
          <cell r="A2586" t="str">
            <v>SCF-A01-009</v>
          </cell>
          <cell r="B2586" t="str">
            <v>SCF-A01</v>
          </cell>
        </row>
        <row r="2587">
          <cell r="A2587" t="str">
            <v>SCF-A01-010</v>
          </cell>
          <cell r="B2587" t="str">
            <v>SCF-A01</v>
          </cell>
        </row>
        <row r="2588">
          <cell r="A2588" t="str">
            <v>SCF-A01-011</v>
          </cell>
          <cell r="B2588" t="str">
            <v>SCF-A01</v>
          </cell>
        </row>
        <row r="2589">
          <cell r="A2589" t="str">
            <v>SCF-A01-012</v>
          </cell>
          <cell r="B2589" t="str">
            <v>SCF-A01</v>
          </cell>
        </row>
        <row r="2590">
          <cell r="A2590" t="str">
            <v>SCF-A01-013</v>
          </cell>
          <cell r="B2590" t="str">
            <v>SCF-A01</v>
          </cell>
        </row>
        <row r="2591">
          <cell r="A2591" t="str">
            <v>SCF-B01-001</v>
          </cell>
          <cell r="B2591" t="str">
            <v>SCF-B01</v>
          </cell>
        </row>
        <row r="2592">
          <cell r="A2592" t="str">
            <v>SCF-B01-002</v>
          </cell>
          <cell r="B2592" t="str">
            <v>SCF-B01</v>
          </cell>
        </row>
        <row r="2593">
          <cell r="A2593" t="str">
            <v>SCF-B01-003</v>
          </cell>
          <cell r="B2593" t="str">
            <v>SCF-B01</v>
          </cell>
        </row>
        <row r="2594">
          <cell r="A2594" t="str">
            <v>SCF-B01-004</v>
          </cell>
          <cell r="B2594" t="str">
            <v>SCF-B01</v>
          </cell>
        </row>
        <row r="2595">
          <cell r="A2595" t="str">
            <v>SCF-B01-005</v>
          </cell>
          <cell r="B2595" t="str">
            <v>SCF-B01</v>
          </cell>
        </row>
        <row r="2596">
          <cell r="A2596" t="str">
            <v>SCF-B01-006</v>
          </cell>
          <cell r="B2596" t="str">
            <v>SCF-B01</v>
          </cell>
        </row>
        <row r="2597">
          <cell r="A2597" t="str">
            <v>SCF-B01-007</v>
          </cell>
          <cell r="B2597" t="str">
            <v>SCF-B01</v>
          </cell>
        </row>
        <row r="2598">
          <cell r="A2598" t="str">
            <v>SCF-B01-008</v>
          </cell>
          <cell r="B2598" t="str">
            <v>SCF-B01</v>
          </cell>
        </row>
        <row r="2599">
          <cell r="A2599" t="str">
            <v>SCF-B01-009</v>
          </cell>
          <cell r="B2599" t="str">
            <v>SCF-B01</v>
          </cell>
        </row>
        <row r="2600">
          <cell r="A2600" t="str">
            <v>SCF-B01-010</v>
          </cell>
          <cell r="B2600" t="str">
            <v>SCF-B01</v>
          </cell>
        </row>
        <row r="2601">
          <cell r="A2601" t="str">
            <v>SCF-B01-011</v>
          </cell>
          <cell r="B2601" t="str">
            <v>SCF-B01</v>
          </cell>
        </row>
        <row r="2602">
          <cell r="A2602" t="str">
            <v>SCF-B01-012</v>
          </cell>
          <cell r="B2602" t="str">
            <v>SCF-B01</v>
          </cell>
        </row>
        <row r="2603">
          <cell r="A2603" t="str">
            <v>SCF-B01-013</v>
          </cell>
          <cell r="B2603" t="str">
            <v>SCF-B01</v>
          </cell>
        </row>
        <row r="2604">
          <cell r="A2604" t="str">
            <v>SCF-B01-014</v>
          </cell>
          <cell r="B2604" t="str">
            <v>SCF-B01</v>
          </cell>
        </row>
        <row r="2605">
          <cell r="A2605" t="str">
            <v>SCF-B01-015</v>
          </cell>
          <cell r="B2605" t="str">
            <v>SCF-B01</v>
          </cell>
        </row>
        <row r="2606">
          <cell r="A2606" t="str">
            <v>SCF-B01-016</v>
          </cell>
          <cell r="B2606" t="str">
            <v>SCF-B01</v>
          </cell>
        </row>
        <row r="2607">
          <cell r="A2607" t="str">
            <v>SCF-B01-017</v>
          </cell>
          <cell r="B2607" t="str">
            <v>SCF-B01</v>
          </cell>
        </row>
        <row r="2608">
          <cell r="A2608" t="str">
            <v>SCF-B01-018</v>
          </cell>
          <cell r="B2608" t="str">
            <v>SCF-B01</v>
          </cell>
        </row>
        <row r="2609">
          <cell r="A2609" t="str">
            <v>SCF-B01-019</v>
          </cell>
          <cell r="B2609" t="str">
            <v>SCF-B01</v>
          </cell>
        </row>
        <row r="2610">
          <cell r="A2610" t="str">
            <v>SCF-B01-020</v>
          </cell>
          <cell r="B2610" t="str">
            <v>SCF-B01</v>
          </cell>
        </row>
        <row r="2611">
          <cell r="A2611" t="str">
            <v>SCF-B01-021</v>
          </cell>
          <cell r="B2611" t="str">
            <v>SCF-B01</v>
          </cell>
        </row>
        <row r="2612">
          <cell r="A2612" t="str">
            <v>SCF-B01-022</v>
          </cell>
          <cell r="B2612" t="str">
            <v>SCF-B01</v>
          </cell>
        </row>
        <row r="2613">
          <cell r="A2613" t="str">
            <v>SCF-C01-001</v>
          </cell>
          <cell r="B2613" t="str">
            <v>SCF-C01</v>
          </cell>
        </row>
        <row r="2614">
          <cell r="A2614" t="str">
            <v>SCF-C01-002</v>
          </cell>
          <cell r="B2614" t="str">
            <v>SCF-C01</v>
          </cell>
        </row>
        <row r="2615">
          <cell r="A2615" t="str">
            <v>SCF-C01-003</v>
          </cell>
          <cell r="B2615" t="str">
            <v>SCF-C01</v>
          </cell>
        </row>
        <row r="2616">
          <cell r="A2616" t="str">
            <v>SCF-C01-004</v>
          </cell>
          <cell r="B2616" t="str">
            <v>SCF-C01</v>
          </cell>
        </row>
        <row r="2617">
          <cell r="A2617" t="str">
            <v>SCF-C01-005</v>
          </cell>
          <cell r="B2617" t="str">
            <v>SCF-C01</v>
          </cell>
        </row>
        <row r="2618">
          <cell r="A2618" t="str">
            <v>SCF-C01-006</v>
          </cell>
          <cell r="B2618" t="str">
            <v>SCF-C01</v>
          </cell>
        </row>
        <row r="2619">
          <cell r="A2619" t="str">
            <v>SCF-C01-007</v>
          </cell>
          <cell r="B2619" t="str">
            <v>SCF-C01</v>
          </cell>
        </row>
        <row r="2620">
          <cell r="A2620" t="str">
            <v>SCF-C01-008</v>
          </cell>
          <cell r="B2620" t="str">
            <v>SCF-C01</v>
          </cell>
        </row>
        <row r="2621">
          <cell r="A2621" t="str">
            <v>SCF-C01-009</v>
          </cell>
          <cell r="B2621" t="str">
            <v>SCF-C01</v>
          </cell>
        </row>
        <row r="2622">
          <cell r="A2622" t="str">
            <v>SCF-C01-010</v>
          </cell>
          <cell r="B2622" t="str">
            <v>SCF-C01</v>
          </cell>
        </row>
        <row r="2623">
          <cell r="A2623" t="str">
            <v>SCF-C01-011</v>
          </cell>
          <cell r="B2623" t="str">
            <v>SCF-C01</v>
          </cell>
        </row>
        <row r="2624">
          <cell r="A2624" t="str">
            <v>SCF-C01-012</v>
          </cell>
          <cell r="B2624" t="str">
            <v>SCF-C01</v>
          </cell>
        </row>
        <row r="2625">
          <cell r="A2625" t="str">
            <v>SCF-C01-013</v>
          </cell>
          <cell r="B2625" t="str">
            <v>SCF-C01</v>
          </cell>
        </row>
        <row r="2626">
          <cell r="A2626" t="str">
            <v>SCF-C01-014</v>
          </cell>
          <cell r="B2626" t="str">
            <v>SCF-C01</v>
          </cell>
        </row>
        <row r="2627">
          <cell r="A2627" t="str">
            <v>SCF-C01-015</v>
          </cell>
          <cell r="B2627" t="str">
            <v>SCF-C01</v>
          </cell>
        </row>
        <row r="2628">
          <cell r="A2628" t="str">
            <v>SCF-C01-016</v>
          </cell>
          <cell r="B2628" t="str">
            <v>SCF-C01</v>
          </cell>
        </row>
        <row r="2629">
          <cell r="A2629" t="str">
            <v>SCF-C01-017</v>
          </cell>
          <cell r="B2629" t="str">
            <v>SCF-C01</v>
          </cell>
        </row>
        <row r="2630">
          <cell r="A2630" t="str">
            <v>SCF-C01-018</v>
          </cell>
          <cell r="B2630" t="str">
            <v>SCF-C01</v>
          </cell>
        </row>
        <row r="2631">
          <cell r="A2631" t="str">
            <v>SCF-C01-019</v>
          </cell>
          <cell r="B2631" t="str">
            <v>SCF-C01</v>
          </cell>
        </row>
        <row r="2632">
          <cell r="A2632" t="str">
            <v>SCF-C01-020</v>
          </cell>
          <cell r="B2632" t="str">
            <v>SCF-C01</v>
          </cell>
        </row>
        <row r="2633">
          <cell r="A2633" t="str">
            <v>SCF-D01-001</v>
          </cell>
          <cell r="B2633" t="str">
            <v>SCF-D01</v>
          </cell>
        </row>
        <row r="2634">
          <cell r="A2634" t="str">
            <v>SCF-D01-002</v>
          </cell>
          <cell r="B2634" t="str">
            <v>SCF-D01</v>
          </cell>
        </row>
        <row r="2635">
          <cell r="A2635" t="str">
            <v>SCF-D01-003</v>
          </cell>
          <cell r="B2635" t="str">
            <v>SCF-D01</v>
          </cell>
        </row>
        <row r="2636">
          <cell r="A2636" t="str">
            <v>SCF-D01-004</v>
          </cell>
          <cell r="B2636" t="str">
            <v>SCF-D01</v>
          </cell>
        </row>
        <row r="2637">
          <cell r="A2637" t="str">
            <v>SCF-D01-005</v>
          </cell>
          <cell r="B2637" t="str">
            <v>SCF-D01</v>
          </cell>
        </row>
        <row r="2638">
          <cell r="A2638" t="str">
            <v>SCF-D01-006</v>
          </cell>
          <cell r="B2638" t="str">
            <v>SCF-D01</v>
          </cell>
        </row>
        <row r="2639">
          <cell r="A2639" t="str">
            <v>SCF-D01-007</v>
          </cell>
          <cell r="B2639" t="str">
            <v>SCF-D01</v>
          </cell>
        </row>
        <row r="2640">
          <cell r="A2640" t="str">
            <v>SCF-D01-008</v>
          </cell>
          <cell r="B2640" t="str">
            <v>SCF-D01</v>
          </cell>
        </row>
        <row r="2641">
          <cell r="A2641" t="str">
            <v>SCF-D01-009</v>
          </cell>
          <cell r="B2641" t="str">
            <v>SCF-D01</v>
          </cell>
        </row>
        <row r="2642">
          <cell r="A2642" t="str">
            <v>SCF-D01-010</v>
          </cell>
          <cell r="B2642" t="str">
            <v>SCF-D01</v>
          </cell>
        </row>
        <row r="2643">
          <cell r="A2643" t="str">
            <v>SCF-D01-011</v>
          </cell>
          <cell r="B2643" t="str">
            <v>SCF-D01</v>
          </cell>
        </row>
        <row r="2644">
          <cell r="A2644" t="str">
            <v>SCF-D01-012</v>
          </cell>
          <cell r="B2644" t="str">
            <v>SCF-D01</v>
          </cell>
        </row>
        <row r="2645">
          <cell r="A2645" t="str">
            <v>SCF-D01-013</v>
          </cell>
          <cell r="B2645" t="str">
            <v>SCF-D01</v>
          </cell>
        </row>
        <row r="2646">
          <cell r="A2646" t="str">
            <v>SCF-D01-014</v>
          </cell>
          <cell r="B2646" t="str">
            <v>SCF-D01</v>
          </cell>
        </row>
        <row r="2647">
          <cell r="A2647" t="str">
            <v>SCF-D01-015</v>
          </cell>
          <cell r="B2647" t="str">
            <v>SCF-D01</v>
          </cell>
        </row>
        <row r="2648">
          <cell r="A2648" t="str">
            <v>SCF-D01-016</v>
          </cell>
          <cell r="B2648" t="str">
            <v>SCF-D01</v>
          </cell>
        </row>
        <row r="2649">
          <cell r="A2649" t="str">
            <v>SCF-D01-017</v>
          </cell>
          <cell r="B2649" t="str">
            <v>SCF-D01</v>
          </cell>
        </row>
        <row r="2650">
          <cell r="A2650" t="str">
            <v>SCF-D01-018</v>
          </cell>
          <cell r="B2650" t="str">
            <v>SCF-D01</v>
          </cell>
        </row>
        <row r="2651">
          <cell r="A2651" t="str">
            <v>SCF-EUA01-001</v>
          </cell>
          <cell r="B2651" t="str">
            <v>SCF-EUA01</v>
          </cell>
        </row>
        <row r="2652">
          <cell r="A2652" t="str">
            <v>SCF-EUA01-002</v>
          </cell>
          <cell r="B2652" t="str">
            <v>SCF-EUA01</v>
          </cell>
        </row>
        <row r="2653">
          <cell r="A2653" t="str">
            <v>SCF-EUA01-003</v>
          </cell>
          <cell r="B2653" t="str">
            <v>SCF-EUA01</v>
          </cell>
        </row>
        <row r="2654">
          <cell r="A2654" t="str">
            <v>SCF-EUA01-004</v>
          </cell>
          <cell r="B2654" t="str">
            <v>SCF-EUA01</v>
          </cell>
        </row>
        <row r="2655">
          <cell r="A2655" t="str">
            <v>SCF-EUA01-005</v>
          </cell>
          <cell r="B2655" t="str">
            <v>SCF-EUA01</v>
          </cell>
        </row>
        <row r="2656">
          <cell r="A2656" t="str">
            <v>SCF-EUA01-006</v>
          </cell>
          <cell r="B2656" t="str">
            <v>SCF-EUA01</v>
          </cell>
        </row>
        <row r="2657">
          <cell r="A2657" t="str">
            <v>SCF-EUA01-007</v>
          </cell>
          <cell r="B2657" t="str">
            <v>SCF-EUA01</v>
          </cell>
        </row>
        <row r="2658">
          <cell r="A2658" t="str">
            <v>SCF-EUA01-008</v>
          </cell>
          <cell r="B2658" t="str">
            <v>SCF-EUA01</v>
          </cell>
        </row>
        <row r="2659">
          <cell r="A2659" t="str">
            <v>SCF-EUA01-009</v>
          </cell>
          <cell r="B2659" t="str">
            <v>SCF-EUA01</v>
          </cell>
        </row>
        <row r="2660">
          <cell r="A2660" t="str">
            <v>SCF-EUA01-010</v>
          </cell>
          <cell r="B2660" t="str">
            <v>SCF-EUA01</v>
          </cell>
        </row>
        <row r="2661">
          <cell r="A2661" t="str">
            <v>SCF-EUA01-011</v>
          </cell>
          <cell r="B2661" t="str">
            <v>SCF-EUA01</v>
          </cell>
        </row>
        <row r="2662">
          <cell r="A2662" t="str">
            <v>SCF-EUA01-012</v>
          </cell>
          <cell r="B2662" t="str">
            <v>SCF-EUA01</v>
          </cell>
        </row>
        <row r="2663">
          <cell r="A2663" t="str">
            <v>SCF-EUA01-013</v>
          </cell>
          <cell r="B2663" t="str">
            <v>SCF-EUA01</v>
          </cell>
        </row>
        <row r="2664">
          <cell r="A2664" t="str">
            <v>SCF-EUB01-001</v>
          </cell>
          <cell r="B2664" t="str">
            <v>SCF-EUB01</v>
          </cell>
        </row>
        <row r="2665">
          <cell r="A2665" t="str">
            <v>SCF-EUB01-002</v>
          </cell>
          <cell r="B2665" t="str">
            <v>SCF-EUB01</v>
          </cell>
        </row>
        <row r="2666">
          <cell r="A2666" t="str">
            <v>SCF-EUB01-003</v>
          </cell>
          <cell r="B2666" t="str">
            <v>SCF-EUB01</v>
          </cell>
        </row>
        <row r="2667">
          <cell r="A2667" t="str">
            <v>SCF-EUB01-004</v>
          </cell>
          <cell r="B2667" t="str">
            <v>SCF-EUB01</v>
          </cell>
        </row>
        <row r="2668">
          <cell r="A2668" t="str">
            <v>SCF-EUB01-005</v>
          </cell>
          <cell r="B2668" t="str">
            <v>SCF-EUB01</v>
          </cell>
        </row>
        <row r="2669">
          <cell r="A2669" t="str">
            <v>SCF-EUB01-006</v>
          </cell>
          <cell r="B2669" t="str">
            <v>SCF-EUB01</v>
          </cell>
        </row>
        <row r="2670">
          <cell r="A2670" t="str">
            <v>SCF-EUB01-007</v>
          </cell>
          <cell r="B2670" t="str">
            <v>SCF-EUB01</v>
          </cell>
        </row>
        <row r="2671">
          <cell r="A2671" t="str">
            <v>SCF-EUB01-008</v>
          </cell>
          <cell r="B2671" t="str">
            <v>SCF-EUB01</v>
          </cell>
        </row>
        <row r="2672">
          <cell r="A2672" t="str">
            <v>SCF-EUB01-009</v>
          </cell>
          <cell r="B2672" t="str">
            <v>SCF-EUB01</v>
          </cell>
        </row>
        <row r="2673">
          <cell r="A2673" t="str">
            <v>SCF-EUB01-010</v>
          </cell>
          <cell r="B2673" t="str">
            <v>SCF-EUB01</v>
          </cell>
        </row>
        <row r="2674">
          <cell r="A2674" t="str">
            <v>SCF-EUB01-011</v>
          </cell>
          <cell r="B2674" t="str">
            <v>SCF-EUB01</v>
          </cell>
        </row>
        <row r="2675">
          <cell r="A2675" t="str">
            <v>SCF-EUB01-012</v>
          </cell>
          <cell r="B2675" t="str">
            <v>SCF-EUB01</v>
          </cell>
        </row>
        <row r="2676">
          <cell r="A2676" t="str">
            <v>SCF-EUB01-013</v>
          </cell>
          <cell r="B2676" t="str">
            <v>SCF-EUB01</v>
          </cell>
        </row>
        <row r="2677">
          <cell r="A2677" t="str">
            <v>SCF-EUB01-014</v>
          </cell>
          <cell r="B2677" t="str">
            <v>SCF-EUB01</v>
          </cell>
        </row>
        <row r="2678">
          <cell r="A2678" t="str">
            <v>SCF-EUB01-015</v>
          </cell>
          <cell r="B2678" t="str">
            <v>SCF-EUB01</v>
          </cell>
        </row>
        <row r="2679">
          <cell r="A2679" t="str">
            <v>SCF-EUB01-016</v>
          </cell>
          <cell r="B2679" t="str">
            <v>SCF-EUB01</v>
          </cell>
        </row>
        <row r="2680">
          <cell r="A2680" t="str">
            <v>SCF-EUB01-017</v>
          </cell>
          <cell r="B2680" t="str">
            <v>SCF-EUB01</v>
          </cell>
        </row>
        <row r="2681">
          <cell r="A2681" t="str">
            <v>SCF-EUB01-018</v>
          </cell>
          <cell r="B2681" t="str">
            <v>SCF-EUB01</v>
          </cell>
        </row>
        <row r="2682">
          <cell r="A2682" t="str">
            <v>SCF-EUB01-019</v>
          </cell>
          <cell r="B2682" t="str">
            <v>SCF-EUB01</v>
          </cell>
        </row>
        <row r="2683">
          <cell r="A2683" t="str">
            <v>SCF-EUB01-020</v>
          </cell>
          <cell r="B2683" t="str">
            <v>SCF-EUB01</v>
          </cell>
        </row>
        <row r="2684">
          <cell r="A2684" t="str">
            <v>SCF-EUB01-021</v>
          </cell>
          <cell r="B2684" t="str">
            <v>SCF-EUB01</v>
          </cell>
        </row>
        <row r="2685">
          <cell r="A2685" t="str">
            <v>SCF-EUB01-022</v>
          </cell>
          <cell r="B2685" t="str">
            <v>SCF-EUB01</v>
          </cell>
        </row>
        <row r="2686">
          <cell r="A2686" t="str">
            <v>SCF-EUC01-001</v>
          </cell>
          <cell r="B2686" t="str">
            <v>SCF-EUC01</v>
          </cell>
        </row>
        <row r="2687">
          <cell r="A2687" t="str">
            <v>SCF-EUC01-002</v>
          </cell>
          <cell r="B2687" t="str">
            <v>SCF-EUC01</v>
          </cell>
        </row>
        <row r="2688">
          <cell r="A2688" t="str">
            <v>SCF-EUC01-003</v>
          </cell>
          <cell r="B2688" t="str">
            <v>SCF-EUC01</v>
          </cell>
        </row>
        <row r="2689">
          <cell r="A2689" t="str">
            <v>SCF-EUC01-004</v>
          </cell>
          <cell r="B2689" t="str">
            <v>SCF-EUC01</v>
          </cell>
        </row>
        <row r="2690">
          <cell r="A2690" t="str">
            <v>SCF-EUC01-005</v>
          </cell>
          <cell r="B2690" t="str">
            <v>SCF-EUC01</v>
          </cell>
        </row>
        <row r="2691">
          <cell r="A2691" t="str">
            <v>SCF-EUC01-006</v>
          </cell>
          <cell r="B2691" t="str">
            <v>SCF-EUC01</v>
          </cell>
        </row>
        <row r="2692">
          <cell r="A2692" t="str">
            <v>SCF-EUC01-007</v>
          </cell>
          <cell r="B2692" t="str">
            <v>SCF-EUC01</v>
          </cell>
        </row>
        <row r="2693">
          <cell r="A2693" t="str">
            <v>SCF-EUC01-008</v>
          </cell>
          <cell r="B2693" t="str">
            <v>SCF-EUC01</v>
          </cell>
        </row>
        <row r="2694">
          <cell r="A2694" t="str">
            <v>SCF-EUC01-009</v>
          </cell>
          <cell r="B2694" t="str">
            <v>SCF-EUC01</v>
          </cell>
        </row>
        <row r="2695">
          <cell r="A2695" t="str">
            <v>SCF-EUC01-010</v>
          </cell>
          <cell r="B2695" t="str">
            <v>SCF-EUC01</v>
          </cell>
        </row>
        <row r="2696">
          <cell r="A2696" t="str">
            <v>SCF-EUC01-011</v>
          </cell>
          <cell r="B2696" t="str">
            <v>SCF-EUC01</v>
          </cell>
        </row>
        <row r="2697">
          <cell r="A2697" t="str">
            <v>SCF-EUC01-012</v>
          </cell>
          <cell r="B2697" t="str">
            <v>SCF-EUC01</v>
          </cell>
        </row>
        <row r="2698">
          <cell r="A2698" t="str">
            <v>SCF-EUC01-013</v>
          </cell>
          <cell r="B2698" t="str">
            <v>SCF-EUC01</v>
          </cell>
        </row>
        <row r="2699">
          <cell r="A2699" t="str">
            <v>SCF-EUC01-014</v>
          </cell>
          <cell r="B2699" t="str">
            <v>SCF-EUC01</v>
          </cell>
        </row>
        <row r="2700">
          <cell r="A2700" t="str">
            <v>SCF-EUC01-015</v>
          </cell>
          <cell r="B2700" t="str">
            <v>SCF-EUC01</v>
          </cell>
        </row>
        <row r="2701">
          <cell r="A2701" t="str">
            <v>SCF-EUC01-016</v>
          </cell>
          <cell r="B2701" t="str">
            <v>SCF-EUC01</v>
          </cell>
        </row>
        <row r="2702">
          <cell r="A2702" t="str">
            <v>SCF-EUC01-017</v>
          </cell>
          <cell r="B2702" t="str">
            <v>SCF-EUC01</v>
          </cell>
        </row>
        <row r="2703">
          <cell r="A2703" t="str">
            <v>SCF-EUC01-018</v>
          </cell>
          <cell r="B2703" t="str">
            <v>SCF-EUC01</v>
          </cell>
        </row>
        <row r="2704">
          <cell r="A2704" t="str">
            <v>SCF-EUC01-019</v>
          </cell>
          <cell r="B2704" t="str">
            <v>SCF-EUC01</v>
          </cell>
        </row>
        <row r="2705">
          <cell r="A2705" t="str">
            <v>SCF-EUC01-020</v>
          </cell>
          <cell r="B2705" t="str">
            <v>SCF-EUC01</v>
          </cell>
        </row>
        <row r="2706">
          <cell r="A2706" t="str">
            <v>SCF-EUD01-001</v>
          </cell>
          <cell r="B2706" t="str">
            <v>SCF-EUD01</v>
          </cell>
        </row>
        <row r="2707">
          <cell r="A2707" t="str">
            <v>SCF-EUD01-002</v>
          </cell>
          <cell r="B2707" t="str">
            <v>SCF-EUD01</v>
          </cell>
        </row>
        <row r="2708">
          <cell r="A2708" t="str">
            <v>SCF-EUD01-003</v>
          </cell>
          <cell r="B2708" t="str">
            <v>SCF-EUD01</v>
          </cell>
        </row>
        <row r="2709">
          <cell r="A2709" t="str">
            <v>SCF-EUD01-004</v>
          </cell>
          <cell r="B2709" t="str">
            <v>SCF-EUD01</v>
          </cell>
        </row>
        <row r="2710">
          <cell r="A2710" t="str">
            <v>SCF-EUD01-005</v>
          </cell>
          <cell r="B2710" t="str">
            <v>SCF-EUD01</v>
          </cell>
        </row>
        <row r="2711">
          <cell r="A2711" t="str">
            <v>SCF-EUD01-006</v>
          </cell>
          <cell r="B2711" t="str">
            <v>SCF-EUD01</v>
          </cell>
        </row>
        <row r="2712">
          <cell r="A2712" t="str">
            <v>SCF-EUD01-007</v>
          </cell>
          <cell r="B2712" t="str">
            <v>SCF-EUD01</v>
          </cell>
        </row>
        <row r="2713">
          <cell r="A2713" t="str">
            <v>SCF-EUD01-008</v>
          </cell>
          <cell r="B2713" t="str">
            <v>SCF-EUD01</v>
          </cell>
        </row>
        <row r="2714">
          <cell r="A2714" t="str">
            <v>SCF-EUD01-009</v>
          </cell>
          <cell r="B2714" t="str">
            <v>SCF-EUD01</v>
          </cell>
        </row>
        <row r="2715">
          <cell r="A2715" t="str">
            <v>SCF-EUD01-010</v>
          </cell>
          <cell r="B2715" t="str">
            <v>SCF-EUD01</v>
          </cell>
        </row>
        <row r="2716">
          <cell r="A2716" t="str">
            <v>SCF-EUD01-011</v>
          </cell>
          <cell r="B2716" t="str">
            <v>SCF-EUD01</v>
          </cell>
        </row>
        <row r="2717">
          <cell r="A2717" t="str">
            <v>SCF-EUD01-012</v>
          </cell>
          <cell r="B2717" t="str">
            <v>SCF-EUD01</v>
          </cell>
        </row>
        <row r="2718">
          <cell r="A2718" t="str">
            <v>SCF-EUD01-013</v>
          </cell>
          <cell r="B2718" t="str">
            <v>SCF-EUD01</v>
          </cell>
        </row>
        <row r="2719">
          <cell r="A2719" t="str">
            <v>SCF-EUD01-014</v>
          </cell>
          <cell r="B2719" t="str">
            <v>SCF-EUD01</v>
          </cell>
        </row>
        <row r="2720">
          <cell r="A2720" t="str">
            <v>SCF-EUD01-015</v>
          </cell>
          <cell r="B2720" t="str">
            <v>SCF-EUD01</v>
          </cell>
        </row>
        <row r="2721">
          <cell r="A2721" t="str">
            <v>SCF-EUD01-016</v>
          </cell>
          <cell r="B2721" t="str">
            <v>SCF-EUD01</v>
          </cell>
        </row>
        <row r="2722">
          <cell r="A2722" t="str">
            <v>SCF-EUD01-017</v>
          </cell>
          <cell r="B2722" t="str">
            <v>SCF-EUD01</v>
          </cell>
        </row>
        <row r="2723">
          <cell r="A2723" t="str">
            <v>SCF-EUD01-018</v>
          </cell>
          <cell r="B2723" t="str">
            <v>SCF-EUD01</v>
          </cell>
        </row>
        <row r="2724">
          <cell r="A2724" t="str">
            <v>SJ-BS-ZZN204AX</v>
          </cell>
          <cell r="B2724" t="str">
            <v>SJ-BS-ZZN204</v>
          </cell>
        </row>
        <row r="2725">
          <cell r="A2725" t="str">
            <v>SJ-BS-ZZN204G0</v>
          </cell>
          <cell r="B2725" t="str">
            <v>SJ-BS-ZZN204</v>
          </cell>
        </row>
        <row r="2726">
          <cell r="A2726" t="str">
            <v>SJ-BS-ZZN204G02L</v>
          </cell>
          <cell r="B2726" t="str">
            <v>SJ-BS-ZZN204</v>
          </cell>
        </row>
        <row r="2727">
          <cell r="A2727" t="str">
            <v>SJ-BS-ZZN204G03L</v>
          </cell>
          <cell r="B2727" t="str">
            <v>SJ-BS-ZZN204</v>
          </cell>
        </row>
        <row r="2728">
          <cell r="A2728" t="str">
            <v>SJ-BS-ZZN204G04L</v>
          </cell>
          <cell r="B2728" t="str">
            <v>SJ-BS-ZZN204</v>
          </cell>
        </row>
        <row r="2729">
          <cell r="A2729" t="str">
            <v>SJ-BS-ZZN204G0L</v>
          </cell>
          <cell r="B2729" t="str">
            <v>SJ-BS-ZZN204</v>
          </cell>
        </row>
        <row r="2730">
          <cell r="A2730" t="str">
            <v>SJ-BS-ZZN204G0XL</v>
          </cell>
          <cell r="B2730" t="str">
            <v>SJ-BS-ZZN204</v>
          </cell>
        </row>
        <row r="2731">
          <cell r="A2731" t="str">
            <v>SJ-BS-ZZN204K0</v>
          </cell>
          <cell r="B2731" t="str">
            <v>SJ-BS-ZZN204</v>
          </cell>
        </row>
        <row r="2732">
          <cell r="A2732" t="str">
            <v>SJ-BS-ZZN204K02L</v>
          </cell>
          <cell r="B2732" t="str">
            <v>SJ-BS-ZZN204</v>
          </cell>
        </row>
        <row r="2733">
          <cell r="A2733" t="str">
            <v>SJ-BS-ZZN204K03L</v>
          </cell>
          <cell r="B2733" t="str">
            <v>SJ-BS-ZZN204</v>
          </cell>
        </row>
        <row r="2734">
          <cell r="A2734" t="str">
            <v>SJ-BS-ZZN204K04L</v>
          </cell>
          <cell r="B2734" t="str">
            <v>SJ-BS-ZZN204</v>
          </cell>
        </row>
        <row r="2735">
          <cell r="A2735" t="str">
            <v>SJ-BS-ZZN204K0L</v>
          </cell>
          <cell r="B2735" t="str">
            <v>SJ-BS-ZZN204</v>
          </cell>
        </row>
        <row r="2736">
          <cell r="A2736" t="str">
            <v>SJ-BS-ZZN204K0XL</v>
          </cell>
          <cell r="B2736" t="str">
            <v>SJ-BS-ZZN204</v>
          </cell>
        </row>
        <row r="2737">
          <cell r="A2737" t="str">
            <v>SJ-BS-ZZN204R02L</v>
          </cell>
          <cell r="B2737" t="str">
            <v>SJ-BS-ZZN204</v>
          </cell>
        </row>
        <row r="2738">
          <cell r="A2738" t="str">
            <v>SJ-BS-ZZN204R03L</v>
          </cell>
          <cell r="B2738" t="str">
            <v>SJ-BS-ZZN204</v>
          </cell>
        </row>
        <row r="2739">
          <cell r="A2739" t="str">
            <v>SJ-BS-ZZN204-R04L</v>
          </cell>
          <cell r="B2739" t="str">
            <v>SJ-BS-ZZN204</v>
          </cell>
        </row>
        <row r="2740">
          <cell r="A2740" t="str">
            <v>SJ-BS-ZZN204R0L</v>
          </cell>
          <cell r="B2740" t="str">
            <v>SJ-BS-ZZN204</v>
          </cell>
        </row>
        <row r="2741">
          <cell r="A2741" t="str">
            <v>SJ-BS-ZZN204R0XL</v>
          </cell>
          <cell r="B2741" t="str">
            <v>SJ-BS-ZZN204</v>
          </cell>
        </row>
        <row r="2742">
          <cell r="A2742" t="str">
            <v>SJ-BS-ZZN204W0</v>
          </cell>
          <cell r="B2742" t="str">
            <v>SJ-BS-ZZN204</v>
          </cell>
        </row>
        <row r="2743">
          <cell r="A2743" t="str">
            <v>SJ-BS-ZZN204W02L</v>
          </cell>
          <cell r="B2743" t="str">
            <v>SJ-BS-ZZN204</v>
          </cell>
        </row>
        <row r="2744">
          <cell r="A2744" t="str">
            <v>SJ-BS-ZZN204W03L</v>
          </cell>
          <cell r="B2744" t="str">
            <v>SJ-BS-ZZN204</v>
          </cell>
        </row>
        <row r="2745">
          <cell r="A2745" t="str">
            <v>SJ-BS-ZZN204W04L</v>
          </cell>
          <cell r="B2745" t="str">
            <v>SJ-BS-ZZN204</v>
          </cell>
        </row>
        <row r="2746">
          <cell r="A2746" t="str">
            <v>SJ-BS-ZZN204W0L</v>
          </cell>
          <cell r="B2746" t="str">
            <v>SJ-BS-ZZN204</v>
          </cell>
        </row>
        <row r="2747">
          <cell r="A2747" t="str">
            <v>SJ-BS-ZZN204W0XL</v>
          </cell>
          <cell r="B2747" t="str">
            <v>SJ-BS-ZZN204</v>
          </cell>
        </row>
        <row r="2748">
          <cell r="A2748" t="str">
            <v>SJ-BS-ZZN204ZL-2XL</v>
          </cell>
          <cell r="B2748" t="str">
            <v>SJ-BS-ZZN204</v>
          </cell>
        </row>
        <row r="2749">
          <cell r="A2749" t="str">
            <v>SJ-BS-ZZN204ZL-L</v>
          </cell>
          <cell r="B2749" t="str">
            <v>SJ-BS-ZZN204</v>
          </cell>
        </row>
        <row r="2750">
          <cell r="A2750" t="str">
            <v>SJ-BS-ZZN204ZL-M</v>
          </cell>
          <cell r="B2750" t="str">
            <v>SJ-BS-ZZN204</v>
          </cell>
        </row>
        <row r="2751">
          <cell r="A2751" t="str">
            <v>SJ-BS-ZZN204ZL-S</v>
          </cell>
          <cell r="B2751" t="str">
            <v>SJ-BS-ZZN204</v>
          </cell>
        </row>
        <row r="2752">
          <cell r="A2752" t="str">
            <v>SJ-BS-ZZN204ZL-XL</v>
          </cell>
          <cell r="B2752" t="str">
            <v>SJ-BS-ZZN204</v>
          </cell>
        </row>
        <row r="2753">
          <cell r="A2753" t="str">
            <v>SJ-BS-ZZN204ZL-XS</v>
          </cell>
          <cell r="B2753" t="str">
            <v>SJ-BS-ZZN204</v>
          </cell>
        </row>
        <row r="2754">
          <cell r="A2754" t="str">
            <v>SJ-ZZN204G04L</v>
          </cell>
          <cell r="B2754" t="str">
            <v>SJ-ZZN204</v>
          </cell>
        </row>
        <row r="2755">
          <cell r="A2755" t="str">
            <v>SJ-ZZN204K04L</v>
          </cell>
          <cell r="B2755" t="str">
            <v>SJ-ZZN204</v>
          </cell>
        </row>
        <row r="2756">
          <cell r="A2756" t="str">
            <v>SJ-ZZN204ZL-M</v>
          </cell>
          <cell r="B2756" t="str">
            <v>SJ-ZZN204</v>
          </cell>
        </row>
        <row r="2757">
          <cell r="A2757" t="str">
            <v>ST-CSM080-K0-L</v>
          </cell>
          <cell r="B2757" t="str">
            <v>ST-CSM080</v>
          </cell>
        </row>
        <row r="2758">
          <cell r="A2758" t="str">
            <v>ST-CSM081-K0-L</v>
          </cell>
          <cell r="B2758" t="str">
            <v>ST-CSM081</v>
          </cell>
        </row>
        <row r="2759">
          <cell r="A2759" t="str">
            <v>ST-CSM081-P0-M</v>
          </cell>
          <cell r="B2759" t="str">
            <v>ST-CSM081</v>
          </cell>
        </row>
        <row r="2760">
          <cell r="A2760" t="str">
            <v>TX-55554-BO-2XL</v>
          </cell>
          <cell r="B2760" t="str">
            <v>TX-55554</v>
          </cell>
        </row>
        <row r="2761">
          <cell r="A2761" t="str">
            <v>TX-55554-BO-3XL</v>
          </cell>
          <cell r="B2761" t="str">
            <v>TX-55554</v>
          </cell>
        </row>
        <row r="2762">
          <cell r="A2762" t="str">
            <v>TX-55554-BO-4XL</v>
          </cell>
          <cell r="B2762" t="str">
            <v>TX-55554</v>
          </cell>
        </row>
        <row r="2763">
          <cell r="A2763" t="str">
            <v>TX-55554-BO-5XL</v>
          </cell>
          <cell r="B2763" t="str">
            <v>TX-55554</v>
          </cell>
        </row>
        <row r="2764">
          <cell r="A2764" t="str">
            <v>TX-55554-GO-2XL</v>
          </cell>
          <cell r="B2764" t="str">
            <v>TX-55554</v>
          </cell>
        </row>
        <row r="2765">
          <cell r="A2765" t="str">
            <v>TX-55554-GO-3XL</v>
          </cell>
          <cell r="B2765" t="str">
            <v>TX-55554</v>
          </cell>
        </row>
        <row r="2766">
          <cell r="A2766" t="str">
            <v>TX-55554-GO-4XL</v>
          </cell>
          <cell r="B2766" t="str">
            <v>TX-55554</v>
          </cell>
        </row>
        <row r="2767">
          <cell r="A2767" t="str">
            <v>TX-55554-GO-5XL</v>
          </cell>
          <cell r="B2767" t="str">
            <v>TX-55554</v>
          </cell>
        </row>
        <row r="2768">
          <cell r="A2768" t="str">
            <v>TX-55554-GR-2XL</v>
          </cell>
          <cell r="B2768" t="str">
            <v>TX-55554</v>
          </cell>
        </row>
        <row r="2769">
          <cell r="A2769" t="str">
            <v>TX-55554-GR-3XL</v>
          </cell>
          <cell r="B2769" t="str">
            <v>TX-55554</v>
          </cell>
        </row>
        <row r="2770">
          <cell r="A2770" t="str">
            <v>TX-55554-GR-4XL</v>
          </cell>
          <cell r="B2770" t="str">
            <v>TX-55554</v>
          </cell>
        </row>
        <row r="2771">
          <cell r="A2771" t="str">
            <v>TX-55554-GR-5XL</v>
          </cell>
          <cell r="B2771" t="str">
            <v>TX-55554</v>
          </cell>
        </row>
        <row r="2772">
          <cell r="A2772" t="str">
            <v>TX-55554-KO-2XL</v>
          </cell>
          <cell r="B2772" t="str">
            <v>TX-55554</v>
          </cell>
        </row>
        <row r="2773">
          <cell r="A2773" t="str">
            <v>TX-55554-KO-3XL</v>
          </cell>
          <cell r="B2773" t="str">
            <v>TX-55554</v>
          </cell>
        </row>
        <row r="2774">
          <cell r="A2774" t="str">
            <v>TX-55554-KO-4XL</v>
          </cell>
          <cell r="B2774" t="str">
            <v>TX-55554</v>
          </cell>
        </row>
        <row r="2775">
          <cell r="A2775" t="str">
            <v>TX-55554-KO-5XL</v>
          </cell>
          <cell r="B2775" t="str">
            <v>TX-55554</v>
          </cell>
        </row>
        <row r="2776">
          <cell r="A2776" t="str">
            <v>TX-55554-PI-2XL</v>
          </cell>
          <cell r="B2776" t="str">
            <v>TX-55554</v>
          </cell>
        </row>
        <row r="2777">
          <cell r="A2777" t="str">
            <v>TX-55554-PI-3XL</v>
          </cell>
          <cell r="B2777" t="str">
            <v>TX-55554</v>
          </cell>
        </row>
        <row r="2778">
          <cell r="A2778" t="str">
            <v>TX-55554-PI-4XL</v>
          </cell>
          <cell r="B2778" t="str">
            <v>TX-55554</v>
          </cell>
        </row>
        <row r="2779">
          <cell r="A2779" t="str">
            <v>TX-55554-PI-5XL</v>
          </cell>
          <cell r="B2779" t="str">
            <v>TX-55554</v>
          </cell>
        </row>
        <row r="2780">
          <cell r="A2780" t="str">
            <v>TX-55554-PO-2XL</v>
          </cell>
          <cell r="B2780" t="str">
            <v>TX-55554</v>
          </cell>
        </row>
        <row r="2781">
          <cell r="A2781" t="str">
            <v>TX-55554-PO-3XL</v>
          </cell>
          <cell r="B2781" t="str">
            <v>TX-55554</v>
          </cell>
        </row>
        <row r="2782">
          <cell r="A2782" t="str">
            <v>TX-55554-PO-4XL</v>
          </cell>
          <cell r="B2782" t="str">
            <v>TX-55554</v>
          </cell>
        </row>
        <row r="2783">
          <cell r="A2783" t="str">
            <v>TX-55554-PO-5XL</v>
          </cell>
          <cell r="B2783" t="str">
            <v>TX-55554</v>
          </cell>
        </row>
        <row r="2784">
          <cell r="A2784" t="str">
            <v>TX-55554-WO-2XL</v>
          </cell>
          <cell r="B2784" t="str">
            <v>TX-55554</v>
          </cell>
        </row>
        <row r="2785">
          <cell r="A2785" t="str">
            <v>TX-55554-WO-3XL</v>
          </cell>
          <cell r="B2785" t="str">
            <v>TX-55554</v>
          </cell>
        </row>
        <row r="2786">
          <cell r="A2786" t="str">
            <v>TX-55554-WO-4XL</v>
          </cell>
          <cell r="B2786" t="str">
            <v>TX-55554</v>
          </cell>
        </row>
        <row r="2787">
          <cell r="A2787" t="str">
            <v>TX-55554-WO-5XL</v>
          </cell>
          <cell r="B2787" t="str">
            <v>TX-55554</v>
          </cell>
        </row>
        <row r="2788">
          <cell r="A2788" t="str">
            <v>TX-BS-7223-CO-4041</v>
          </cell>
          <cell r="B2788" t="str">
            <v>TX-BS-7223</v>
          </cell>
        </row>
        <row r="2789">
          <cell r="A2789" t="str">
            <v>TX-BS-7223-CO-4243</v>
          </cell>
          <cell r="B2789" t="str">
            <v>TX-BS-7223</v>
          </cell>
        </row>
        <row r="2790">
          <cell r="A2790" t="str">
            <v>TX-BS-7223-CO-4445</v>
          </cell>
          <cell r="B2790" t="str">
            <v>TX-BS-7223</v>
          </cell>
        </row>
        <row r="2791">
          <cell r="A2791" t="str">
            <v>TX-BS-7223-Da-4041</v>
          </cell>
          <cell r="B2791" t="str">
            <v>TX-BS-7223</v>
          </cell>
        </row>
        <row r="2792">
          <cell r="A2792" t="str">
            <v>TX-BS-7223-Da-4243</v>
          </cell>
          <cell r="B2792" t="str">
            <v>TX-BS-7223</v>
          </cell>
        </row>
        <row r="2793">
          <cell r="A2793" t="str">
            <v>TX-BS-7223-Da-4445</v>
          </cell>
          <cell r="B2793" t="str">
            <v>TX-BS-7223</v>
          </cell>
        </row>
        <row r="2794">
          <cell r="A2794" t="str">
            <v>TX-BS-7223-Gr-3637</v>
          </cell>
          <cell r="B2794" t="str">
            <v>TX-BS-7223</v>
          </cell>
        </row>
        <row r="2795">
          <cell r="A2795" t="str">
            <v>TX-BS-7223-Gr-3839</v>
          </cell>
          <cell r="B2795" t="str">
            <v>TX-BS-7223</v>
          </cell>
        </row>
        <row r="2796">
          <cell r="A2796" t="str">
            <v>TX-BS-7223-Gr-4041</v>
          </cell>
          <cell r="B2796" t="str">
            <v>TX-BS-7223</v>
          </cell>
        </row>
        <row r="2797">
          <cell r="A2797" t="str">
            <v>TX-BS-7223-PI-3637</v>
          </cell>
          <cell r="B2797" t="str">
            <v>TX-BS-7223</v>
          </cell>
        </row>
        <row r="2798">
          <cell r="A2798" t="str">
            <v>TX-BS-7223-PI-3839</v>
          </cell>
          <cell r="B2798" t="str">
            <v>TX-BS-7223</v>
          </cell>
        </row>
        <row r="2799">
          <cell r="A2799" t="str">
            <v>TX-BS-7223-PI-4041</v>
          </cell>
          <cell r="B2799" t="str">
            <v>TX-BS-7223</v>
          </cell>
        </row>
        <row r="2800">
          <cell r="A2800" t="str">
            <v>TX-BS-7223-RB-3637</v>
          </cell>
          <cell r="B2800" t="str">
            <v>TX-BS-7223</v>
          </cell>
        </row>
        <row r="2801">
          <cell r="A2801" t="str">
            <v>TX-BS-7223-RB-3839</v>
          </cell>
          <cell r="B2801" t="str">
            <v>TX-BS-7223</v>
          </cell>
        </row>
        <row r="2802">
          <cell r="A2802" t="str">
            <v>TX-BS-7223-RB-4041</v>
          </cell>
          <cell r="B2802" t="str">
            <v>TX-BS-7223</v>
          </cell>
        </row>
        <row r="2803">
          <cell r="A2803" t="str">
            <v>UNKNOW</v>
          </cell>
          <cell r="B2803" t="str">
            <v>UNKNOW</v>
          </cell>
        </row>
        <row r="2804">
          <cell r="A2804" t="str">
            <v>WQS-BN-1503-BO-2XL</v>
          </cell>
          <cell r="B2804" t="str">
            <v>WQS-BN-1503</v>
          </cell>
        </row>
        <row r="2805">
          <cell r="A2805" t="str">
            <v>WQS-BN-1503-BO-L</v>
          </cell>
          <cell r="B2805" t="str">
            <v>WQS-BN-1503</v>
          </cell>
        </row>
        <row r="2806">
          <cell r="A2806" t="str">
            <v>WQS-BN-1503-BO-M</v>
          </cell>
          <cell r="B2806" t="str">
            <v>WQS-BN-1503</v>
          </cell>
        </row>
        <row r="2807">
          <cell r="A2807" t="str">
            <v>WQS-BN-1503-BO-S</v>
          </cell>
          <cell r="B2807" t="str">
            <v>WQS-BN-1503</v>
          </cell>
        </row>
        <row r="2808">
          <cell r="A2808" t="str">
            <v>WQS-BN-1503-BO-XL</v>
          </cell>
          <cell r="B2808" t="str">
            <v>WQS-BN-1503</v>
          </cell>
        </row>
        <row r="2809">
          <cell r="A2809" t="str">
            <v>WQS-BN-1503-GR-2XL</v>
          </cell>
          <cell r="B2809" t="str">
            <v>WQS-BN-1503</v>
          </cell>
        </row>
        <row r="2810">
          <cell r="A2810" t="str">
            <v>WQS-BN-1503-GR-L</v>
          </cell>
          <cell r="B2810" t="str">
            <v>WQS-BN-1503</v>
          </cell>
        </row>
        <row r="2811">
          <cell r="A2811" t="str">
            <v>WQS-BN-1503-GR-M</v>
          </cell>
          <cell r="B2811" t="str">
            <v>WQS-BN-1503</v>
          </cell>
        </row>
        <row r="2812">
          <cell r="A2812" t="str">
            <v>WQS-BN-1503-GR-S</v>
          </cell>
          <cell r="B2812" t="str">
            <v>WQS-BN-1503</v>
          </cell>
        </row>
        <row r="2813">
          <cell r="A2813" t="str">
            <v>WQS-BN-1503-GR-XL</v>
          </cell>
          <cell r="B2813" t="str">
            <v>WQS-BN-1503</v>
          </cell>
        </row>
        <row r="2814">
          <cell r="A2814" t="str">
            <v>WQS-BN-1503-KO-2XL</v>
          </cell>
          <cell r="B2814" t="str">
            <v>WQS-BN-1503</v>
          </cell>
        </row>
        <row r="2815">
          <cell r="A2815" t="str">
            <v>WQS-BN-1503-KO-L</v>
          </cell>
          <cell r="B2815" t="str">
            <v>WQS-BN-1503</v>
          </cell>
        </row>
        <row r="2816">
          <cell r="A2816" t="str">
            <v>WQS-BN-1503-KO-M</v>
          </cell>
          <cell r="B2816" t="str">
            <v>WQS-BN-1503</v>
          </cell>
        </row>
        <row r="2817">
          <cell r="A2817" t="str">
            <v>WQS-BN-1503-KO-S</v>
          </cell>
          <cell r="B2817" t="str">
            <v>WQS-BN-1503</v>
          </cell>
        </row>
        <row r="2818">
          <cell r="A2818" t="str">
            <v>WQS-BN-1503-KO-XL</v>
          </cell>
          <cell r="B2818" t="str">
            <v>WQS-BN-1503</v>
          </cell>
        </row>
        <row r="2819">
          <cell r="A2819" t="str">
            <v>WQS-BN-1503-RO-2XL</v>
          </cell>
          <cell r="B2819" t="str">
            <v>WQS-BN-1503</v>
          </cell>
        </row>
        <row r="2820">
          <cell r="A2820" t="str">
            <v>WQS-BN-1503-RO-L</v>
          </cell>
          <cell r="B2820" t="str">
            <v>WQS-BN-1503</v>
          </cell>
        </row>
        <row r="2821">
          <cell r="A2821" t="str">
            <v>WQS-BN-1503-RO-M</v>
          </cell>
          <cell r="B2821" t="str">
            <v>WQS-BN-1503</v>
          </cell>
        </row>
        <row r="2822">
          <cell r="A2822" t="str">
            <v>WQS-BN-1503-RO-S</v>
          </cell>
          <cell r="B2822" t="str">
            <v>WQS-BN-1503</v>
          </cell>
        </row>
        <row r="2823">
          <cell r="A2823" t="str">
            <v>WQS-BN-1503-RO-XL</v>
          </cell>
          <cell r="B2823" t="str">
            <v>WQS-BN-1503</v>
          </cell>
        </row>
        <row r="2824">
          <cell r="A2824" t="str">
            <v>WQS-BN-1503-WO-2XL</v>
          </cell>
          <cell r="B2824" t="str">
            <v>WQS-BN-1503</v>
          </cell>
        </row>
        <row r="2825">
          <cell r="A2825" t="str">
            <v>WQS-BN-1503-WO-L</v>
          </cell>
          <cell r="B2825" t="str">
            <v>WQS-BN-1503</v>
          </cell>
        </row>
        <row r="2826">
          <cell r="A2826" t="str">
            <v>WQS-BN-1503-WO-M</v>
          </cell>
          <cell r="B2826" t="str">
            <v>WQS-BN-1503</v>
          </cell>
        </row>
        <row r="2827">
          <cell r="A2827" t="str">
            <v>WQS-BN-1503-WO-S</v>
          </cell>
          <cell r="B2827" t="str">
            <v>WQS-BN-1503</v>
          </cell>
        </row>
        <row r="2828">
          <cell r="A2828" t="str">
            <v>WQS-BN-1503-WO-XL</v>
          </cell>
          <cell r="B2828" t="str">
            <v>WQS-BN-1503</v>
          </cell>
        </row>
        <row r="2829">
          <cell r="A2829" t="str">
            <v>WQS-BS-BN1504-BO/RO-2XL</v>
          </cell>
          <cell r="B2829" t="str">
            <v>WQS-BS-BN1504</v>
          </cell>
        </row>
        <row r="2830">
          <cell r="A2830" t="str">
            <v>WQS-BS-BN1504-BO/RO-L</v>
          </cell>
          <cell r="B2830" t="str">
            <v>WQS-BS-BN1504</v>
          </cell>
        </row>
        <row r="2831">
          <cell r="A2831" t="str">
            <v>WQS-BS-BN1504-BO/RO-M</v>
          </cell>
          <cell r="B2831" t="str">
            <v>WQS-BS-BN1504</v>
          </cell>
        </row>
        <row r="2832">
          <cell r="A2832" t="str">
            <v>WQS-BS-BN1504-BO/RO-S</v>
          </cell>
          <cell r="B2832" t="str">
            <v>WQS-BS-BN1504</v>
          </cell>
        </row>
        <row r="2833">
          <cell r="A2833" t="str">
            <v>WQS-BS-BN1504-BO/RO-XL</v>
          </cell>
          <cell r="B2833" t="str">
            <v>WQS-BS-BN1504</v>
          </cell>
        </row>
        <row r="2834">
          <cell r="A2834" t="str">
            <v>WQS-BS-BN1504-GR-2XL</v>
          </cell>
          <cell r="B2834" t="str">
            <v>WQS-BS-BN1504</v>
          </cell>
        </row>
        <row r="2835">
          <cell r="A2835" t="str">
            <v>WQS-BS-BN1504-GR-L</v>
          </cell>
          <cell r="B2835" t="str">
            <v>WQS-BS-BN1504</v>
          </cell>
        </row>
        <row r="2836">
          <cell r="A2836" t="str">
            <v>WQS-BS-BN1504-GR-M</v>
          </cell>
          <cell r="B2836" t="str">
            <v>WQS-BS-BN1504</v>
          </cell>
        </row>
        <row r="2837">
          <cell r="A2837" t="str">
            <v>WQS-BS-BN1504-GR-S</v>
          </cell>
          <cell r="B2837" t="str">
            <v>WQS-BS-BN1504</v>
          </cell>
        </row>
        <row r="2838">
          <cell r="A2838" t="str">
            <v>WQS-BS-BN1504-GR-XL</v>
          </cell>
          <cell r="B2838" t="str">
            <v>WQS-BS-BN1504</v>
          </cell>
        </row>
        <row r="2839">
          <cell r="A2839" t="str">
            <v>WQS-BS-BN1504-KO-2XL</v>
          </cell>
          <cell r="B2839" t="str">
            <v>WQS-BS-BN1504</v>
          </cell>
        </row>
        <row r="2840">
          <cell r="A2840" t="str">
            <v>WQS-BS-BN1504-KO-L</v>
          </cell>
          <cell r="B2840" t="str">
            <v>WQS-BS-BN1504</v>
          </cell>
        </row>
        <row r="2841">
          <cell r="A2841" t="str">
            <v>WQS-BS-BN1504-KO-M</v>
          </cell>
          <cell r="B2841" t="str">
            <v>WQS-BS-BN1504</v>
          </cell>
        </row>
        <row r="2842">
          <cell r="A2842" t="str">
            <v>WQS-BS-BN1504-KO-S</v>
          </cell>
          <cell r="B2842" t="str">
            <v>WQS-BS-BN1504</v>
          </cell>
        </row>
        <row r="2843">
          <cell r="A2843" t="str">
            <v>WQS-BS-BN1504-KO-XL</v>
          </cell>
          <cell r="B2843" t="str">
            <v>WQS-BS-BN1504</v>
          </cell>
        </row>
        <row r="2844">
          <cell r="A2844" t="str">
            <v>WQS-BS-BN1504-RO-2XL</v>
          </cell>
          <cell r="B2844" t="str">
            <v>WQS-BS-BN1504</v>
          </cell>
        </row>
        <row r="2845">
          <cell r="A2845" t="str">
            <v>WQS-BS-BN1504-RO-L</v>
          </cell>
          <cell r="B2845" t="str">
            <v>WQS-BS-BN1504</v>
          </cell>
        </row>
        <row r="2846">
          <cell r="A2846" t="str">
            <v>WQS-BS-BN1504-RO-M</v>
          </cell>
          <cell r="B2846" t="str">
            <v>WQS-BS-BN1504</v>
          </cell>
        </row>
        <row r="2847">
          <cell r="A2847" t="str">
            <v>WQS-BS-BN1504-RO-S</v>
          </cell>
          <cell r="B2847" t="str">
            <v>WQS-BS-BN1504</v>
          </cell>
        </row>
        <row r="2848">
          <cell r="A2848" t="str">
            <v>WQS-BS-BN1504-RO-XL</v>
          </cell>
          <cell r="B2848" t="str">
            <v>WQS-BS-BN1504</v>
          </cell>
        </row>
        <row r="2849">
          <cell r="A2849" t="str">
            <v>WQS-BS-BN1504-WO-2XL</v>
          </cell>
          <cell r="B2849" t="str">
            <v>WQS-BS-BN1504</v>
          </cell>
        </row>
        <row r="2850">
          <cell r="A2850" t="str">
            <v>WQS-BS-BN1504-WO-L</v>
          </cell>
          <cell r="B2850" t="str">
            <v>WQS-BS-BN1504</v>
          </cell>
        </row>
        <row r="2851">
          <cell r="A2851" t="str">
            <v>WQS-BS-BN1504-WO-M</v>
          </cell>
          <cell r="B2851" t="str">
            <v>WQS-BS-BN1504</v>
          </cell>
        </row>
        <row r="2852">
          <cell r="A2852" t="str">
            <v>WQS-BS-BN1504-WO-S</v>
          </cell>
          <cell r="B2852" t="str">
            <v>WQS-BS-BN1504</v>
          </cell>
        </row>
        <row r="2853">
          <cell r="A2853" t="str">
            <v>WQS-BS-BN1504-WO-XL</v>
          </cell>
          <cell r="B2853" t="str">
            <v>WQS-BS-BN1504</v>
          </cell>
        </row>
        <row r="2854">
          <cell r="A2854" t="str">
            <v>WY-SB017-BK-L</v>
          </cell>
          <cell r="B2854" t="str">
            <v>WY-SB017</v>
          </cell>
        </row>
        <row r="2855">
          <cell r="A2855" t="str">
            <v>WY-SB017-BK-M</v>
          </cell>
          <cell r="B2855" t="str">
            <v>WY-SB017</v>
          </cell>
        </row>
        <row r="2856">
          <cell r="A2856" t="str">
            <v>WY-SB017-BK-S</v>
          </cell>
          <cell r="B2856" t="str">
            <v>WY-SB017</v>
          </cell>
        </row>
        <row r="2857">
          <cell r="A2857" t="str">
            <v>WY-SB017-BK-XL</v>
          </cell>
          <cell r="B2857" t="str">
            <v>WY-SB017</v>
          </cell>
        </row>
        <row r="2858">
          <cell r="A2858" t="str">
            <v>WY-SB017-BK-XXL</v>
          </cell>
          <cell r="B2858" t="str">
            <v>WY-SB017</v>
          </cell>
        </row>
        <row r="2859">
          <cell r="A2859" t="str">
            <v>WY-SB017-DG-L</v>
          </cell>
          <cell r="B2859" t="str">
            <v>WY-SB017</v>
          </cell>
        </row>
        <row r="2860">
          <cell r="A2860" t="str">
            <v>WY-SB017-DG-M</v>
          </cell>
          <cell r="B2860" t="str">
            <v>WY-SB017</v>
          </cell>
        </row>
        <row r="2861">
          <cell r="A2861" t="str">
            <v>WY-SB017-DG-S</v>
          </cell>
          <cell r="B2861" t="str">
            <v>WY-SB017</v>
          </cell>
        </row>
        <row r="2862">
          <cell r="A2862" t="str">
            <v>WY-SB017-DG-XL</v>
          </cell>
          <cell r="B2862" t="str">
            <v>WY-SB017</v>
          </cell>
        </row>
        <row r="2863">
          <cell r="A2863" t="str">
            <v>WY-SB017-DG-XXL</v>
          </cell>
          <cell r="B2863" t="str">
            <v>WY-SB017</v>
          </cell>
        </row>
        <row r="2864">
          <cell r="A2864" t="str">
            <v>WY-SB017-LG-L</v>
          </cell>
          <cell r="B2864" t="str">
            <v>WY-SB017</v>
          </cell>
        </row>
        <row r="2865">
          <cell r="A2865" t="str">
            <v>WY-SB017-LG-M</v>
          </cell>
          <cell r="B2865" t="str">
            <v>WY-SB017</v>
          </cell>
        </row>
        <row r="2866">
          <cell r="A2866" t="str">
            <v>WY-SB017-LG-S</v>
          </cell>
          <cell r="B2866" t="str">
            <v>WY-SB017</v>
          </cell>
        </row>
        <row r="2867">
          <cell r="A2867" t="str">
            <v>WY-SB017-LG-XL</v>
          </cell>
          <cell r="B2867" t="str">
            <v>WY-SB017</v>
          </cell>
        </row>
        <row r="2868">
          <cell r="A2868" t="str">
            <v>WY-SB017-LG-XXL</v>
          </cell>
          <cell r="B2868" t="str">
            <v>WY-SB017</v>
          </cell>
        </row>
        <row r="2869">
          <cell r="A2869" t="str">
            <v>WY-SB017-NY-L</v>
          </cell>
          <cell r="B2869" t="str">
            <v>WY-SB017</v>
          </cell>
        </row>
        <row r="2870">
          <cell r="A2870" t="str">
            <v>WY-SB017-NY-M</v>
          </cell>
          <cell r="B2870" t="str">
            <v>WY-SB017</v>
          </cell>
        </row>
        <row r="2871">
          <cell r="A2871" t="str">
            <v>WY-SB017-NY-S</v>
          </cell>
          <cell r="B2871" t="str">
            <v>WY-SB017</v>
          </cell>
        </row>
        <row r="2872">
          <cell r="A2872" t="str">
            <v>WY-SB017-NY-XL</v>
          </cell>
          <cell r="B2872" t="str">
            <v>WY-SB017</v>
          </cell>
        </row>
        <row r="2873">
          <cell r="A2873" t="str">
            <v>WY-SB017-NY-XXL</v>
          </cell>
          <cell r="B2873" t="str">
            <v>WY-SB017</v>
          </cell>
        </row>
        <row r="2874">
          <cell r="A2874" t="str">
            <v>WY-SB017-PK-L</v>
          </cell>
          <cell r="B2874" t="str">
            <v>WY-SB017</v>
          </cell>
        </row>
        <row r="2875">
          <cell r="A2875" t="str">
            <v>WY-SB017-PK-M</v>
          </cell>
          <cell r="B2875" t="str">
            <v>WY-SB017</v>
          </cell>
        </row>
        <row r="2876">
          <cell r="A2876" t="str">
            <v>WY-SB017-PK-S</v>
          </cell>
          <cell r="B2876" t="str">
            <v>WY-SB017</v>
          </cell>
        </row>
        <row r="2877">
          <cell r="A2877" t="str">
            <v>WY-SB017-PK-XL</v>
          </cell>
          <cell r="B2877" t="str">
            <v>WY-SB017</v>
          </cell>
        </row>
        <row r="2878">
          <cell r="A2878" t="str">
            <v>WY-SB017-PK-XXL</v>
          </cell>
          <cell r="B2878" t="str">
            <v>WY-SB017</v>
          </cell>
        </row>
        <row r="2879">
          <cell r="A2879" t="str">
            <v>WY-SB017-RD-L</v>
          </cell>
          <cell r="B2879" t="str">
            <v>WY-SB017</v>
          </cell>
        </row>
        <row r="2880">
          <cell r="A2880" t="str">
            <v>WY-SB017-RD-M</v>
          </cell>
          <cell r="B2880" t="str">
            <v>WY-SB017</v>
          </cell>
        </row>
        <row r="2881">
          <cell r="A2881" t="str">
            <v>WY-SB017-RD-S</v>
          </cell>
          <cell r="B2881" t="str">
            <v>WY-SB017</v>
          </cell>
        </row>
        <row r="2882">
          <cell r="A2882" t="str">
            <v>WY-SB017-RD-XL</v>
          </cell>
          <cell r="B2882" t="str">
            <v>WY-SB017</v>
          </cell>
        </row>
        <row r="2883">
          <cell r="A2883" t="str">
            <v>WY-SB017-RD-XXL</v>
          </cell>
          <cell r="B2883" t="str">
            <v>WY-SB017</v>
          </cell>
        </row>
        <row r="2884">
          <cell r="A2884" t="str">
            <v>XZ-BS-007GRXL</v>
          </cell>
          <cell r="B2884" t="str">
            <v>XZ-BS-007</v>
          </cell>
        </row>
        <row r="2885">
          <cell r="A2885" t="str">
            <v>XZ-BS-007W0XL</v>
          </cell>
          <cell r="B2885" t="str">
            <v>XZ-BS-007</v>
          </cell>
        </row>
        <row r="2886">
          <cell r="A2886" t="str">
            <v>XZ-BS-013</v>
          </cell>
          <cell r="B2886" t="str">
            <v>XZ-BS-013</v>
          </cell>
        </row>
        <row r="2887">
          <cell r="A2887" t="str">
            <v>XZ-BS-013GR1-L</v>
          </cell>
          <cell r="B2887" t="str">
            <v>XZ-BS-013</v>
          </cell>
        </row>
        <row r="2888">
          <cell r="A2888" t="str">
            <v>XZ-BS-013GR1-M</v>
          </cell>
          <cell r="B2888" t="str">
            <v>XZ-BS-013</v>
          </cell>
        </row>
        <row r="2889">
          <cell r="A2889" t="str">
            <v>XZ-BS-013GR1-S</v>
          </cell>
          <cell r="B2889" t="str">
            <v>XZ-BS-013</v>
          </cell>
        </row>
        <row r="2890">
          <cell r="A2890" t="str">
            <v>XZ-BS-013GR1-XL</v>
          </cell>
          <cell r="B2890" t="str">
            <v>XZ-BS-013</v>
          </cell>
        </row>
        <row r="2891">
          <cell r="A2891" t="str">
            <v>XZ-BS-013GR2-L</v>
          </cell>
          <cell r="B2891" t="str">
            <v>XZ-BS-013</v>
          </cell>
        </row>
        <row r="2892">
          <cell r="A2892" t="str">
            <v>XZ-BS-013GR2-M</v>
          </cell>
          <cell r="B2892" t="str">
            <v>XZ-BS-013</v>
          </cell>
        </row>
        <row r="2893">
          <cell r="A2893" t="str">
            <v>XZ-BS-013GR2-S</v>
          </cell>
          <cell r="B2893" t="str">
            <v>XZ-BS-013</v>
          </cell>
        </row>
        <row r="2894">
          <cell r="A2894" t="str">
            <v>XZ-BS-013GR2-XL</v>
          </cell>
          <cell r="B2894" t="str">
            <v>XZ-BS-013</v>
          </cell>
        </row>
        <row r="2895">
          <cell r="A2895" t="str">
            <v>XZ-BS-013GR3-2XL</v>
          </cell>
          <cell r="B2895" t="str">
            <v>XZ-BS-013</v>
          </cell>
        </row>
        <row r="2896">
          <cell r="A2896" t="str">
            <v>XZ-BS-013GR3-L</v>
          </cell>
          <cell r="B2896" t="str">
            <v>XZ-BS-013</v>
          </cell>
        </row>
        <row r="2897">
          <cell r="A2897" t="str">
            <v>XZ-BS-013GR3-M</v>
          </cell>
          <cell r="B2897" t="str">
            <v>XZ-BS-013</v>
          </cell>
        </row>
        <row r="2898">
          <cell r="A2898" t="str">
            <v>XZ-BS-013GR3-S</v>
          </cell>
          <cell r="B2898" t="str">
            <v>XZ-BS-013</v>
          </cell>
        </row>
        <row r="2899">
          <cell r="A2899" t="str">
            <v>XZ-BS-013GR3-XL</v>
          </cell>
          <cell r="B2899" t="str">
            <v>XZ-BS-013</v>
          </cell>
        </row>
        <row r="2900">
          <cell r="A2900" t="str">
            <v>XZ-BS-013PI3-L</v>
          </cell>
          <cell r="B2900" t="str">
            <v>XZ-BS-013</v>
          </cell>
        </row>
        <row r="2901">
          <cell r="A2901" t="str">
            <v>XZ-BS-013PI3-M</v>
          </cell>
          <cell r="B2901" t="str">
            <v>XZ-BS-013</v>
          </cell>
        </row>
        <row r="2902">
          <cell r="A2902" t="str">
            <v>XZ-BS-013PI3-S</v>
          </cell>
          <cell r="B2902" t="str">
            <v>XZ-BS-013</v>
          </cell>
        </row>
        <row r="2903">
          <cell r="A2903" t="str">
            <v>XZ-BS-013WH1-M</v>
          </cell>
          <cell r="B2903" t="str">
            <v>XZ-BS-013</v>
          </cell>
        </row>
        <row r="2904">
          <cell r="A2904" t="str">
            <v>XZ-BS-013WH1-S</v>
          </cell>
          <cell r="B2904" t="str">
            <v>XZ-BS-013</v>
          </cell>
        </row>
        <row r="2905">
          <cell r="A2905" t="str">
            <v>XZ-BS-013WH2-M</v>
          </cell>
          <cell r="B2905" t="str">
            <v>XZ-BS-013</v>
          </cell>
        </row>
        <row r="2906">
          <cell r="A2906" t="str">
            <v>XZ-BS-013WH2-S</v>
          </cell>
          <cell r="B2906" t="str">
            <v>XZ-BS-013</v>
          </cell>
        </row>
        <row r="2907">
          <cell r="A2907" t="str">
            <v>XZ-BS-013WH3-L</v>
          </cell>
          <cell r="B2907" t="str">
            <v>XZ-BS-013</v>
          </cell>
        </row>
        <row r="2908">
          <cell r="A2908" t="str">
            <v>XZ-BS-013WH3-M</v>
          </cell>
          <cell r="B2908" t="str">
            <v>XZ-BS-013</v>
          </cell>
        </row>
        <row r="2909">
          <cell r="A2909" t="str">
            <v>XZ-BS-013WH3-S</v>
          </cell>
          <cell r="B2909" t="str">
            <v>XZ-BS-013</v>
          </cell>
        </row>
        <row r="2910">
          <cell r="A2910" t="str">
            <v>XZ-BS-2115Gr35</v>
          </cell>
          <cell r="B2910" t="str">
            <v>XZ-BS-2115</v>
          </cell>
        </row>
        <row r="2911">
          <cell r="A2911" t="str">
            <v>XZ-BS-2115Gr36</v>
          </cell>
          <cell r="B2911" t="str">
            <v>XZ-BS-2115</v>
          </cell>
        </row>
        <row r="2912">
          <cell r="A2912" t="str">
            <v>XZ-BS-2115Gr38</v>
          </cell>
          <cell r="B2912" t="str">
            <v>XZ-BS-2115</v>
          </cell>
        </row>
        <row r="2913">
          <cell r="A2913" t="str">
            <v>XZ-BS-2115Li35</v>
          </cell>
          <cell r="B2913" t="str">
            <v>XZ-BS-2115</v>
          </cell>
        </row>
        <row r="2914">
          <cell r="A2914" t="str">
            <v>XZ-BS-2115Li36</v>
          </cell>
          <cell r="B2914" t="str">
            <v>XZ-BS-2115</v>
          </cell>
        </row>
        <row r="2915">
          <cell r="A2915" t="str">
            <v>XZ-BS-2115Li38</v>
          </cell>
          <cell r="B2915" t="str">
            <v>XZ-BS-2115</v>
          </cell>
        </row>
        <row r="2916">
          <cell r="A2916" t="str">
            <v>XZ-BS-2115Pi35</v>
          </cell>
          <cell r="B2916" t="str">
            <v>XZ-BS-2115</v>
          </cell>
        </row>
        <row r="2917">
          <cell r="A2917" t="str">
            <v>XZ-BS-2115Pi37</v>
          </cell>
          <cell r="B2917" t="str">
            <v>XZ-BS-2115</v>
          </cell>
        </row>
        <row r="2918">
          <cell r="A2918" t="str">
            <v>XZ-BS-2115Pi39</v>
          </cell>
          <cell r="B2918" t="str">
            <v>XZ-BS-2115</v>
          </cell>
        </row>
        <row r="2919">
          <cell r="A2919" t="str">
            <v>XZ-BS-HM168-B0-36/37</v>
          </cell>
          <cell r="B2919" t="str">
            <v>XZ-BS-HM168</v>
          </cell>
        </row>
        <row r="2920">
          <cell r="A2920" t="str">
            <v>XZ-BS-HM168-B0-38/39</v>
          </cell>
          <cell r="B2920" t="str">
            <v>XZ-BS-HM168</v>
          </cell>
        </row>
        <row r="2921">
          <cell r="A2921" t="str">
            <v>XZ-BS-HM168-CO-40/41</v>
          </cell>
          <cell r="B2921" t="str">
            <v>XZ-BS-HM168</v>
          </cell>
        </row>
        <row r="2922">
          <cell r="A2922" t="str">
            <v>XZ-BS-HM168-CO-42/43</v>
          </cell>
          <cell r="B2922" t="str">
            <v>XZ-BS-HM168</v>
          </cell>
        </row>
        <row r="2923">
          <cell r="A2923" t="str">
            <v>XZ-BS-HM168-K0-40/41</v>
          </cell>
          <cell r="B2923" t="str">
            <v>XZ-BS-HM168</v>
          </cell>
        </row>
        <row r="2924">
          <cell r="A2924" t="str">
            <v>XZ-BS-HM168-K0-42/43</v>
          </cell>
          <cell r="B2924" t="str">
            <v>XZ-BS-HM168</v>
          </cell>
        </row>
        <row r="2925">
          <cell r="A2925" t="str">
            <v>XZ-BS-HM168-P0-36/37</v>
          </cell>
          <cell r="B2925" t="str">
            <v>XZ-BS-HM168</v>
          </cell>
        </row>
        <row r="2926">
          <cell r="A2926" t="str">
            <v>XZ-BS-HM168-P0-38/39</v>
          </cell>
          <cell r="B2926" t="str">
            <v>XZ-BS-HM168</v>
          </cell>
        </row>
        <row r="2927">
          <cell r="A2927" t="str">
            <v>XZ-BS-HM168-R0-36/37</v>
          </cell>
          <cell r="B2927" t="str">
            <v>XZ-BS-HM168</v>
          </cell>
        </row>
        <row r="2928">
          <cell r="A2928" t="str">
            <v>XZ-BS-HM168-R0-38/39</v>
          </cell>
          <cell r="B2928" t="str">
            <v>XZ-BS-HM168</v>
          </cell>
        </row>
        <row r="2929">
          <cell r="A2929" t="str">
            <v>XZ-BS-HMMF360-BE-L</v>
          </cell>
          <cell r="B2929" t="str">
            <v>XZ-BS-HMMF360</v>
          </cell>
        </row>
        <row r="2930">
          <cell r="A2930" t="str">
            <v>XZ-BS-HMMF360-BE-M</v>
          </cell>
          <cell r="B2930" t="str">
            <v>XZ-BS-HMMF360</v>
          </cell>
        </row>
        <row r="2931">
          <cell r="A2931" t="str">
            <v>XZ-BS-HMMF360-DB-L</v>
          </cell>
          <cell r="B2931" t="str">
            <v>XZ-BS-HMMF360</v>
          </cell>
        </row>
        <row r="2932">
          <cell r="A2932" t="str">
            <v>XZ-BS-HMMF360-DB-M</v>
          </cell>
          <cell r="B2932" t="str">
            <v>XZ-BS-HMMF360</v>
          </cell>
        </row>
        <row r="2933">
          <cell r="A2933" t="str">
            <v>XZ-BS-HMMF360-GR-L</v>
          </cell>
          <cell r="B2933" t="str">
            <v>XZ-BS-HMMF360</v>
          </cell>
        </row>
        <row r="2934">
          <cell r="A2934" t="str">
            <v>XZ-BS-HMMF360-GR-M</v>
          </cell>
          <cell r="B2934" t="str">
            <v>XZ-BS-HMMF360</v>
          </cell>
        </row>
        <row r="2935">
          <cell r="A2935" t="str">
            <v>XZ-BS-HMMF360-K0-L</v>
          </cell>
          <cell r="B2935" t="str">
            <v>XZ-BS-HMMF360</v>
          </cell>
        </row>
        <row r="2936">
          <cell r="A2936" t="str">
            <v>XZ-BS-HMMF360-K0-M</v>
          </cell>
          <cell r="B2936" t="str">
            <v>XZ-BS-HMMF360</v>
          </cell>
        </row>
        <row r="2937">
          <cell r="A2937" t="str">
            <v>XZ-BS-HMMF360-LB-L</v>
          </cell>
          <cell r="B2937" t="str">
            <v>XZ-BS-HMMF360</v>
          </cell>
        </row>
        <row r="2938">
          <cell r="A2938" t="str">
            <v>XZ-BS-HMMF360-LB-M</v>
          </cell>
          <cell r="B2938" t="str">
            <v>XZ-BS-HMMF360</v>
          </cell>
        </row>
        <row r="2939">
          <cell r="A2939" t="str">
            <v>XZ-BS-HMMX360-GR-3637</v>
          </cell>
          <cell r="B2939" t="str">
            <v>XZ-BS-HMMF360</v>
          </cell>
        </row>
        <row r="2940">
          <cell r="A2940" t="str">
            <v>XZ-BS-HMMX360-GR-3839</v>
          </cell>
          <cell r="B2940" t="str">
            <v>XZ-BS-HMMX360</v>
          </cell>
        </row>
        <row r="2941">
          <cell r="A2941" t="str">
            <v>XZ-BS-HMMX360-GR-4041</v>
          </cell>
          <cell r="B2941" t="str">
            <v>XZ-BS-HMMX360</v>
          </cell>
        </row>
        <row r="2942">
          <cell r="A2942" t="str">
            <v>XZ-BS-HMSD269-K0-24</v>
          </cell>
          <cell r="B2942" t="str">
            <v>XZ-BS-HMSD269</v>
          </cell>
        </row>
        <row r="2943">
          <cell r="A2943" t="str">
            <v>XZ-BS-HMSD269-R0-25</v>
          </cell>
          <cell r="B2943" t="str">
            <v>XZ-BS-HMSD269</v>
          </cell>
        </row>
        <row r="2944">
          <cell r="A2944" t="str">
            <v>XZ-BS-HMSD269-R0-26</v>
          </cell>
          <cell r="B2944" t="str">
            <v>XZ-BS-HMSD269</v>
          </cell>
        </row>
        <row r="2945">
          <cell r="A2945" t="str">
            <v>XZ-BS-HMSD269-R0-28</v>
          </cell>
          <cell r="B2945" t="str">
            <v>XZ-BS-HMSD269</v>
          </cell>
        </row>
        <row r="2946">
          <cell r="A2946" t="str">
            <v>XZ-BS-HMSD269-R0-29</v>
          </cell>
          <cell r="B2946" t="str">
            <v>XZ-BS-HMSD269</v>
          </cell>
        </row>
        <row r="2947">
          <cell r="A2947" t="str">
            <v>XZ-BS-HMYZ22-PI-35(3)</v>
          </cell>
          <cell r="B2947" t="str">
            <v>XZ-BS-HMYZ22</v>
          </cell>
        </row>
        <row r="2948">
          <cell r="A2948" t="str">
            <v>XZ-BS-PW-2001-BG-36</v>
          </cell>
          <cell r="B2948" t="str">
            <v>XZ-BS-PW-2001</v>
          </cell>
        </row>
        <row r="2949">
          <cell r="A2949" t="str">
            <v>XZ-BS-PW-2001-BG-37</v>
          </cell>
          <cell r="B2949" t="str">
            <v>XZ-BS-PW-2001</v>
          </cell>
        </row>
        <row r="2950">
          <cell r="A2950" t="str">
            <v>XZ-BS-PW-2001-BG-38</v>
          </cell>
          <cell r="B2950" t="str">
            <v>XZ-BS-PW-2001</v>
          </cell>
        </row>
        <row r="2951">
          <cell r="A2951" t="str">
            <v>XZ-BS-PW-2001-BG-39</v>
          </cell>
          <cell r="B2951" t="str">
            <v>XZ-BS-PW-2001</v>
          </cell>
        </row>
        <row r="2952">
          <cell r="A2952" t="str">
            <v>XZ-BS-PW-2001-BG-40</v>
          </cell>
          <cell r="B2952" t="str">
            <v>XZ-BS-PW-2001</v>
          </cell>
        </row>
        <row r="2953">
          <cell r="A2953" t="str">
            <v>XZ-BS-PW-2001-BG-41</v>
          </cell>
          <cell r="B2953" t="str">
            <v>XZ-BS-PW-2001</v>
          </cell>
        </row>
        <row r="2954">
          <cell r="A2954" t="str">
            <v>XZ-BS-PW-2001-C0-36</v>
          </cell>
          <cell r="B2954" t="str">
            <v>XZ-BS-PW-2001</v>
          </cell>
        </row>
        <row r="2955">
          <cell r="A2955" t="str">
            <v>XZ-BS-PW-2001-C0-37</v>
          </cell>
          <cell r="B2955" t="str">
            <v>XZ-BS-PW-2001</v>
          </cell>
        </row>
        <row r="2956">
          <cell r="A2956" t="str">
            <v>XZ-BS-PW-2001-C0-38</v>
          </cell>
          <cell r="B2956" t="str">
            <v>XZ-BS-PW-2001</v>
          </cell>
        </row>
        <row r="2957">
          <cell r="A2957" t="str">
            <v>XZ-BS-PW-2001-C0-39</v>
          </cell>
          <cell r="B2957" t="str">
            <v>XZ-BS-PW-2001</v>
          </cell>
        </row>
        <row r="2958">
          <cell r="A2958" t="str">
            <v>XZ-BS-PW-2001-C0-40</v>
          </cell>
          <cell r="B2958" t="str">
            <v>XZ-BS-PW-2001</v>
          </cell>
        </row>
        <row r="2959">
          <cell r="A2959" t="str">
            <v>XZ-BS-PW-2001-C0-41</v>
          </cell>
          <cell r="B2959" t="str">
            <v>XZ-BS-PW-2001</v>
          </cell>
        </row>
        <row r="2960">
          <cell r="A2960" t="str">
            <v>XZ-BS-PW-2001-G0-36</v>
          </cell>
          <cell r="B2960" t="str">
            <v>XZ-BS-PW-2001</v>
          </cell>
        </row>
        <row r="2961">
          <cell r="A2961" t="str">
            <v>XZ-BS-PW-2001-G0-37</v>
          </cell>
          <cell r="B2961" t="str">
            <v>XZ-BS-PW-2001</v>
          </cell>
        </row>
        <row r="2962">
          <cell r="A2962" t="str">
            <v>XZ-BS-PW-2001-G0-38</v>
          </cell>
          <cell r="B2962" t="str">
            <v>XZ-BS-PW-2001</v>
          </cell>
        </row>
        <row r="2963">
          <cell r="A2963" t="str">
            <v>XZ-BS-PW-2001-G0-39</v>
          </cell>
          <cell r="B2963" t="str">
            <v>XZ-BS-PW-2001</v>
          </cell>
        </row>
        <row r="2964">
          <cell r="A2964" t="str">
            <v>XZ-BS-PW-2001-G0-40</v>
          </cell>
          <cell r="B2964" t="str">
            <v>XZ-BS-PW-2001</v>
          </cell>
        </row>
        <row r="2965">
          <cell r="A2965" t="str">
            <v>XZ-BS-PW-2001-G0-41</v>
          </cell>
          <cell r="B2965" t="str">
            <v>XZ-BS-PW-2001</v>
          </cell>
        </row>
        <row r="2966">
          <cell r="A2966" t="str">
            <v>XZ-BS-PW-2001-K0-36</v>
          </cell>
          <cell r="B2966" t="str">
            <v>XZ-BS-PW-2001</v>
          </cell>
        </row>
        <row r="2967">
          <cell r="A2967" t="str">
            <v>XZ-BS-PW-2001-K0-37</v>
          </cell>
          <cell r="B2967" t="str">
            <v>XZ-BS-PW-2001</v>
          </cell>
        </row>
        <row r="2968">
          <cell r="A2968" t="str">
            <v>XZ-BS-PW-2001-K0-38</v>
          </cell>
          <cell r="B2968" t="str">
            <v>XZ-BS-PW-2001</v>
          </cell>
        </row>
        <row r="2969">
          <cell r="A2969" t="str">
            <v>XZ-BS-PW-2001-K0-39</v>
          </cell>
          <cell r="B2969" t="str">
            <v>XZ-BS-PW-2001</v>
          </cell>
        </row>
        <row r="2970">
          <cell r="A2970" t="str">
            <v>XZ-BS-PW-2001-K0-40</v>
          </cell>
          <cell r="B2970" t="str">
            <v>XZ-BS-PW-2001</v>
          </cell>
        </row>
        <row r="2971">
          <cell r="A2971" t="str">
            <v>XZ-BS-PW-2001-K0-41</v>
          </cell>
          <cell r="B2971" t="str">
            <v>XZ-BS-PW-2001</v>
          </cell>
        </row>
        <row r="2972">
          <cell r="A2972" t="str">
            <v>XZ-BS-PW-2001-N0-36</v>
          </cell>
          <cell r="B2972" t="str">
            <v>XZ-BS-PW-2001</v>
          </cell>
        </row>
        <row r="2973">
          <cell r="A2973" t="str">
            <v>XZ-BS-PW-2001-N0-37</v>
          </cell>
          <cell r="B2973" t="str">
            <v>XZ-BS-PW-2001</v>
          </cell>
        </row>
        <row r="2974">
          <cell r="A2974" t="str">
            <v>XZ-BS-PW-2001-N0-38</v>
          </cell>
          <cell r="B2974" t="str">
            <v>XZ-BS-PW-2001</v>
          </cell>
        </row>
        <row r="2975">
          <cell r="A2975" t="str">
            <v>XZ-BS-PW-2001-N0-39</v>
          </cell>
          <cell r="B2975" t="str">
            <v>XZ-BS-PW-2001</v>
          </cell>
        </row>
        <row r="2976">
          <cell r="A2976" t="str">
            <v>XZ-BS-PW-2001-N0-40</v>
          </cell>
          <cell r="B2976" t="str">
            <v>XZ-BS-PW-2001</v>
          </cell>
        </row>
        <row r="2977">
          <cell r="A2977" t="str">
            <v>XZ-BS-PW-2001-N0-41</v>
          </cell>
          <cell r="B2977" t="str">
            <v>XZ-BS-PW-2001</v>
          </cell>
        </row>
        <row r="2978">
          <cell r="A2978" t="str">
            <v>XZ-BS-PW-2001-R0-36</v>
          </cell>
          <cell r="B2978" t="str">
            <v>XZ-BS-PW-2001</v>
          </cell>
        </row>
        <row r="2979">
          <cell r="A2979" t="str">
            <v>XZ-BS-PW-2001-R0-37</v>
          </cell>
          <cell r="B2979" t="str">
            <v>XZ-BS-PW-2001</v>
          </cell>
        </row>
        <row r="2980">
          <cell r="A2980" t="str">
            <v>XZ-BS-PW-2001-R0-38</v>
          </cell>
          <cell r="B2980" t="str">
            <v>XZ-BS-PW-2001</v>
          </cell>
        </row>
        <row r="2981">
          <cell r="A2981" t="str">
            <v>XZ-BS-PW-2001-R0-39</v>
          </cell>
          <cell r="B2981" t="str">
            <v>XZ-BS-PW-2001</v>
          </cell>
        </row>
        <row r="2982">
          <cell r="A2982" t="str">
            <v>XZ-BS-PW-2001-R0-40</v>
          </cell>
          <cell r="B2982" t="str">
            <v>XZ-BS-PW-2001</v>
          </cell>
        </row>
        <row r="2983">
          <cell r="A2983" t="str">
            <v>XZ-BS-PW-2001-R0-41</v>
          </cell>
          <cell r="B2983" t="str">
            <v>XZ-BS-PW-2001</v>
          </cell>
        </row>
        <row r="2984">
          <cell r="A2984" t="str">
            <v>XZ-BS-WH771-GR-35</v>
          </cell>
          <cell r="B2984" t="str">
            <v>XZ-BS-WH771</v>
          </cell>
        </row>
        <row r="2985">
          <cell r="A2985" t="str">
            <v>XZ-BS-WH771-GR-36</v>
          </cell>
          <cell r="B2985" t="str">
            <v>XZ-BS-WH771</v>
          </cell>
        </row>
        <row r="2986">
          <cell r="A2986" t="str">
            <v>XZ-BS-WH771-GR-37</v>
          </cell>
          <cell r="B2986" t="str">
            <v>XZ-BS-WH771</v>
          </cell>
        </row>
        <row r="2987">
          <cell r="A2987" t="str">
            <v>XZ-BS-WH771-GR-38</v>
          </cell>
          <cell r="B2987" t="str">
            <v>XZ-BS-WH771</v>
          </cell>
        </row>
        <row r="2988">
          <cell r="A2988" t="str">
            <v>XZ-BS-WH771-GR-39</v>
          </cell>
          <cell r="B2988" t="str">
            <v>XZ-BS-WH771</v>
          </cell>
        </row>
        <row r="2989">
          <cell r="A2989" t="str">
            <v>XZ-BS-WH771-GR-40</v>
          </cell>
          <cell r="B2989" t="str">
            <v>XZ-BS-WH771</v>
          </cell>
        </row>
        <row r="2990">
          <cell r="A2990" t="str">
            <v>XZ-BS-WH771-K0-35</v>
          </cell>
          <cell r="B2990" t="str">
            <v>XZ-BS-WH771</v>
          </cell>
        </row>
        <row r="2991">
          <cell r="A2991" t="str">
            <v>XZ-BS-WH771-K0-36</v>
          </cell>
          <cell r="B2991" t="str">
            <v>XZ-BS-WH771</v>
          </cell>
        </row>
        <row r="2992">
          <cell r="A2992" t="str">
            <v>XZ-BS-WH771-K0-37</v>
          </cell>
          <cell r="B2992" t="str">
            <v>XZ-BS-WH771</v>
          </cell>
        </row>
        <row r="2993">
          <cell r="A2993" t="str">
            <v>XZ-BS-WH771-K0-38</v>
          </cell>
          <cell r="B2993" t="str">
            <v>XZ-BS-WH771</v>
          </cell>
        </row>
        <row r="2994">
          <cell r="A2994" t="str">
            <v>XZ-BS-WH771-K0-39</v>
          </cell>
          <cell r="B2994" t="str">
            <v>XZ-BS-WH771</v>
          </cell>
        </row>
        <row r="2995">
          <cell r="A2995" t="str">
            <v>XZ-BS-WH771-K0-40</v>
          </cell>
          <cell r="B2995" t="str">
            <v>XZ-BS-WH771</v>
          </cell>
        </row>
        <row r="2996">
          <cell r="A2996" t="str">
            <v>XZ-BS-WH771-R0-35</v>
          </cell>
          <cell r="B2996" t="str">
            <v>XZ-BS-WH771</v>
          </cell>
        </row>
        <row r="2997">
          <cell r="A2997" t="str">
            <v>XZ-BS-WH771-R0-36</v>
          </cell>
          <cell r="B2997" t="str">
            <v>XZ-BS-WH771</v>
          </cell>
        </row>
        <row r="2998">
          <cell r="A2998" t="str">
            <v>XZ-BS-WH771-R0-37</v>
          </cell>
          <cell r="B2998" t="str">
            <v>XZ-BS-WH771</v>
          </cell>
        </row>
        <row r="2999">
          <cell r="A2999" t="str">
            <v>XZ-BS-WH771-R0-38</v>
          </cell>
          <cell r="B2999" t="str">
            <v>XZ-BS-WH771</v>
          </cell>
        </row>
        <row r="3000">
          <cell r="A3000" t="str">
            <v>XZ-BS-WH771-R0-39</v>
          </cell>
          <cell r="B3000" t="str">
            <v>XZ-BS-WH771</v>
          </cell>
        </row>
        <row r="3001">
          <cell r="A3001" t="str">
            <v>XZ-BS-WH771-R0-40</v>
          </cell>
          <cell r="B3001" t="str">
            <v>XZ-BS-WH771</v>
          </cell>
        </row>
        <row r="3002">
          <cell r="A3002" t="str">
            <v>XZ-BS-WHXY251864K03637</v>
          </cell>
          <cell r="B3002" t="str">
            <v>XZ-BS-WHXY251864</v>
          </cell>
        </row>
        <row r="3003">
          <cell r="A3003" t="str">
            <v>XZ-BS-WHXY251864K03839</v>
          </cell>
          <cell r="B3003" t="str">
            <v>XZ-BS-WHXY251864</v>
          </cell>
        </row>
        <row r="3004">
          <cell r="A3004" t="str">
            <v>XZ-BS-WHXY251864K04041</v>
          </cell>
          <cell r="B3004" t="str">
            <v>XZ-BS-WHXY251864</v>
          </cell>
        </row>
        <row r="3005">
          <cell r="A3005" t="str">
            <v>XZ-BS-WHXY251864W03637</v>
          </cell>
          <cell r="B3005" t="str">
            <v>XZ-BS-WHXY251864</v>
          </cell>
        </row>
        <row r="3006">
          <cell r="A3006" t="str">
            <v>XZ-BS-WHXY251864W03839</v>
          </cell>
          <cell r="B3006" t="str">
            <v>XZ-BS-WHXY251864</v>
          </cell>
        </row>
        <row r="3007">
          <cell r="A3007" t="str">
            <v>XZ-BS-WHXY251864W04041</v>
          </cell>
          <cell r="B3007" t="str">
            <v>XZ-BS-WHXY251864</v>
          </cell>
        </row>
        <row r="3008">
          <cell r="A3008" t="str">
            <v>XZ-BS-YG7223Co4041</v>
          </cell>
          <cell r="B3008" t="str">
            <v>XZ-BS-YG7223</v>
          </cell>
        </row>
        <row r="3009">
          <cell r="A3009" t="str">
            <v>XZ-BS-YG7223Co4243</v>
          </cell>
          <cell r="B3009" t="str">
            <v>XZ-BS-YG7223</v>
          </cell>
        </row>
        <row r="3010">
          <cell r="A3010" t="str">
            <v>XZ-BS-YG7223Co4445</v>
          </cell>
          <cell r="B3010" t="str">
            <v>XZ-BS-YG7223</v>
          </cell>
        </row>
        <row r="3011">
          <cell r="A3011" t="str">
            <v>XZ-BS-YG7223Da4041</v>
          </cell>
          <cell r="B3011" t="str">
            <v>XZ-BS-YG7223</v>
          </cell>
        </row>
        <row r="3012">
          <cell r="A3012" t="str">
            <v>XZ-BS-YG7223Da4243</v>
          </cell>
          <cell r="B3012" t="str">
            <v>XZ-BS-YG7223</v>
          </cell>
        </row>
        <row r="3013">
          <cell r="A3013" t="str">
            <v>XZ-BS-YG7223Da4445</v>
          </cell>
          <cell r="B3013" t="str">
            <v>XZ-BS-YG7223</v>
          </cell>
        </row>
        <row r="3014">
          <cell r="A3014" t="str">
            <v>XZ-BS-YG7223Gr3637</v>
          </cell>
          <cell r="B3014" t="str">
            <v>XZ-BS-YG7223</v>
          </cell>
        </row>
        <row r="3015">
          <cell r="A3015" t="str">
            <v>XZ-BS-YG7223Gr3839</v>
          </cell>
          <cell r="B3015" t="str">
            <v>XZ-BS-YG7223</v>
          </cell>
        </row>
        <row r="3016">
          <cell r="A3016" t="str">
            <v>XZ-BS-YG7223Gr4041</v>
          </cell>
          <cell r="B3016" t="str">
            <v>XZ-BS-YG7223</v>
          </cell>
        </row>
        <row r="3017">
          <cell r="A3017" t="str">
            <v>XZ-BS-YG7223Pu3637</v>
          </cell>
          <cell r="B3017" t="str">
            <v>XZ-BS-YG7223</v>
          </cell>
        </row>
        <row r="3018">
          <cell r="A3018" t="str">
            <v>XZ-BS-YG7223Pu3839</v>
          </cell>
          <cell r="B3018" t="str">
            <v>XZ-BS-YG7223</v>
          </cell>
        </row>
        <row r="3019">
          <cell r="A3019" t="str">
            <v>XZ-BS-YG7223Pu4041</v>
          </cell>
          <cell r="B3019" t="str">
            <v>XZ-BS-YG7223</v>
          </cell>
        </row>
        <row r="3020">
          <cell r="A3020" t="str">
            <v>XZ-BS-YG7223RB3637</v>
          </cell>
          <cell r="B3020" t="str">
            <v>XZ-BS-YG7223</v>
          </cell>
        </row>
        <row r="3021">
          <cell r="A3021" t="str">
            <v>XZ-BS-YG7223RB3839</v>
          </cell>
          <cell r="B3021" t="str">
            <v>XZ-BS-YG7223</v>
          </cell>
        </row>
        <row r="3022">
          <cell r="A3022" t="str">
            <v>XZ-BS-YG7223RB4041</v>
          </cell>
          <cell r="B3022" t="str">
            <v>XZ-BS-YG7223</v>
          </cell>
        </row>
        <row r="3023">
          <cell r="A3023" t="str">
            <v>XZ-BS-ZQ7032-B0-24</v>
          </cell>
          <cell r="B3023" t="str">
            <v>XZ-BS-ZQ7032</v>
          </cell>
        </row>
        <row r="3024">
          <cell r="A3024" t="str">
            <v>XZ-BS-ZQ7032-B0-26</v>
          </cell>
          <cell r="B3024" t="str">
            <v>XZ-BS-ZQ7032</v>
          </cell>
        </row>
        <row r="3025">
          <cell r="A3025" t="str">
            <v>XZ-BS-ZQ7032-B0-27</v>
          </cell>
          <cell r="B3025" t="str">
            <v>XZ-BS-ZQ7032</v>
          </cell>
        </row>
        <row r="3026">
          <cell r="A3026" t="str">
            <v>XZ-BS-ZQ7032-K0-24</v>
          </cell>
          <cell r="B3026" t="str">
            <v>XZ-BS-ZQ7032</v>
          </cell>
        </row>
        <row r="3027">
          <cell r="A3027" t="str">
            <v>XZ-BS-ZQ7032-K0-25</v>
          </cell>
          <cell r="B3027" t="str">
            <v>XZ-BS-ZQ7032</v>
          </cell>
        </row>
        <row r="3028">
          <cell r="A3028" t="str">
            <v>XZ-BS-ZQ7032-K0-26</v>
          </cell>
          <cell r="B3028" t="str">
            <v>XZ-BS-ZQ7032</v>
          </cell>
        </row>
        <row r="3029">
          <cell r="A3029" t="str">
            <v>XZ-BS-ZQ7032-K0-27</v>
          </cell>
          <cell r="B3029" t="str">
            <v>XZ-BS-ZQ7032</v>
          </cell>
        </row>
        <row r="3030">
          <cell r="A3030" t="str">
            <v>XZ-BS-ZQ7032-K0-28</v>
          </cell>
          <cell r="B3030" t="str">
            <v>XZ-BS-ZQ7032</v>
          </cell>
        </row>
        <row r="3031">
          <cell r="A3031" t="str">
            <v>XZ-BS-ZQCB3056-B0-24</v>
          </cell>
          <cell r="B3031" t="str">
            <v>XZ-BS-ZQCB3056</v>
          </cell>
        </row>
        <row r="3032">
          <cell r="A3032" t="str">
            <v>XZ-BS-ZQCB3056-B0-25</v>
          </cell>
          <cell r="B3032" t="str">
            <v>XZ-BS-ZQCB3056</v>
          </cell>
        </row>
        <row r="3033">
          <cell r="A3033" t="str">
            <v>XZ-BS-ZQCB3056-B0-26</v>
          </cell>
          <cell r="B3033" t="str">
            <v>XZ-BS-ZQCB3056</v>
          </cell>
        </row>
        <row r="3034">
          <cell r="A3034" t="str">
            <v>XZ-BS-ZQCB3056-B0-27</v>
          </cell>
          <cell r="B3034" t="str">
            <v>XZ-BS-ZQCB3056</v>
          </cell>
        </row>
        <row r="3035">
          <cell r="A3035" t="str">
            <v>XZ-BS-ZQCB3056-B0-28</v>
          </cell>
          <cell r="B3035" t="str">
            <v>XZ-BS-ZQCB3056</v>
          </cell>
        </row>
        <row r="3036">
          <cell r="A3036" t="str">
            <v>XZ-BS-ZQCB3056-E0-24</v>
          </cell>
          <cell r="B3036" t="str">
            <v>XZ-BS-ZQCB3056</v>
          </cell>
        </row>
        <row r="3037">
          <cell r="A3037" t="str">
            <v>XZ-BS-ZQCB3056-E0-25</v>
          </cell>
          <cell r="B3037" t="str">
            <v>XZ-BS-ZQCB3056</v>
          </cell>
        </row>
        <row r="3038">
          <cell r="A3038" t="str">
            <v>XZ-BS-ZQCB3056-E0-26</v>
          </cell>
          <cell r="B3038" t="str">
            <v>XZ-BS-ZQCB3056</v>
          </cell>
        </row>
        <row r="3039">
          <cell r="A3039" t="str">
            <v>XZ-BS-ZQCB3056-E0-27</v>
          </cell>
          <cell r="B3039" t="str">
            <v>XZ-BS-ZQCB3056</v>
          </cell>
        </row>
        <row r="3040">
          <cell r="A3040" t="str">
            <v>XZ-BS-ZQCB3056-E0-28</v>
          </cell>
          <cell r="B3040" t="str">
            <v>XZ-BS-ZQCB3056</v>
          </cell>
        </row>
        <row r="3041">
          <cell r="A3041" t="str">
            <v>XZ-BS-ZQCB3056-kQ-24</v>
          </cell>
          <cell r="B3041" t="str">
            <v>XZ-BS-ZQCB3056</v>
          </cell>
        </row>
        <row r="3042">
          <cell r="A3042" t="str">
            <v>XZ-BS-ZQCB3056-kQ-25</v>
          </cell>
          <cell r="B3042" t="str">
            <v>XZ-BS-ZQCB3056</v>
          </cell>
        </row>
        <row r="3043">
          <cell r="A3043" t="str">
            <v>XZ-BS-ZQCB3056-KQ-26</v>
          </cell>
          <cell r="B3043" t="str">
            <v>XZ-BS-ZQCB3056</v>
          </cell>
        </row>
        <row r="3044">
          <cell r="A3044" t="str">
            <v>XZ-BS-ZQCB3056-kQ-27</v>
          </cell>
          <cell r="B3044" t="str">
            <v>XZ-BS-ZQCB3056</v>
          </cell>
        </row>
        <row r="3045">
          <cell r="A3045" t="str">
            <v>XZ-BS-ZQCB3056-KQ-28</v>
          </cell>
          <cell r="B3045" t="str">
            <v>XZ-BS-ZQCB3056</v>
          </cell>
        </row>
        <row r="3046">
          <cell r="A3046" t="str">
            <v>XZ-BS-ZQCB3056-R1-24</v>
          </cell>
          <cell r="B3046" t="str">
            <v>XZ-BS-ZQCB3056</v>
          </cell>
        </row>
        <row r="3047">
          <cell r="A3047" t="str">
            <v>XZ-BS-ZQCB3056-R1-25</v>
          </cell>
          <cell r="B3047" t="str">
            <v>XZ-BS-ZQCB3056</v>
          </cell>
        </row>
        <row r="3048">
          <cell r="A3048" t="str">
            <v>XZ-BS-ZQCB3056-R1-26</v>
          </cell>
          <cell r="B3048" t="str">
            <v>XZ-BS-ZQCB3056</v>
          </cell>
        </row>
        <row r="3049">
          <cell r="A3049" t="str">
            <v>XZ-BS-ZQCB3056-R1-27</v>
          </cell>
          <cell r="B3049" t="str">
            <v>XZ-BS-ZQCB3056</v>
          </cell>
        </row>
        <row r="3050">
          <cell r="A3050" t="str">
            <v>XZ-BS-ZQCB3056-R1-28</v>
          </cell>
          <cell r="B3050" t="str">
            <v>XZ-BS-ZQCB3056</v>
          </cell>
        </row>
        <row r="3051">
          <cell r="A3051" t="str">
            <v>XZ-BS-ZQCB3056-R2-24</v>
          </cell>
          <cell r="B3051" t="str">
            <v>XZ-BS-ZQCB3056</v>
          </cell>
        </row>
        <row r="3052">
          <cell r="A3052" t="str">
            <v>XZ-BS-ZQCB3056-R2-25</v>
          </cell>
          <cell r="B3052" t="str">
            <v>XZ-BS-ZQCB3056</v>
          </cell>
        </row>
        <row r="3053">
          <cell r="A3053" t="str">
            <v>XZ-BS-ZQCB3056-R2-26</v>
          </cell>
          <cell r="B3053" t="str">
            <v>XZ-BS-ZQCB3056</v>
          </cell>
        </row>
        <row r="3054">
          <cell r="A3054" t="str">
            <v>XZ-BS-ZQCB3056-R2-27</v>
          </cell>
          <cell r="B3054" t="str">
            <v>XZ-BS-ZQCB3056</v>
          </cell>
        </row>
        <row r="3055">
          <cell r="A3055" t="str">
            <v>XZ-BS-ZQCB3056-R2-28</v>
          </cell>
          <cell r="B3055" t="str">
            <v>XZ-BS-ZQCB3056</v>
          </cell>
        </row>
        <row r="3056">
          <cell r="A3056" t="str">
            <v>XZ-HM168-B0-36/37</v>
          </cell>
          <cell r="B3056" t="str">
            <v>XZ-HM168</v>
          </cell>
        </row>
        <row r="3057">
          <cell r="A3057" t="str">
            <v>XZ-HM168-B0-38/39</v>
          </cell>
          <cell r="B3057" t="str">
            <v>XZ-HM168</v>
          </cell>
        </row>
        <row r="3058">
          <cell r="A3058" t="str">
            <v>XZ-HM168-CO-40/41</v>
          </cell>
          <cell r="B3058" t="str">
            <v>XZ-HM168</v>
          </cell>
        </row>
        <row r="3059">
          <cell r="A3059" t="str">
            <v>XZ-HM168-CO-42/43</v>
          </cell>
          <cell r="B3059" t="str">
            <v>XZ-HM168</v>
          </cell>
        </row>
        <row r="3060">
          <cell r="A3060" t="str">
            <v>XZ-HM168-K0-40/41</v>
          </cell>
          <cell r="B3060" t="str">
            <v>XZ-HM168</v>
          </cell>
        </row>
        <row r="3061">
          <cell r="A3061" t="str">
            <v>XZ-HM168-K0-42/43</v>
          </cell>
          <cell r="B3061" t="str">
            <v>XZ-HM168</v>
          </cell>
        </row>
        <row r="3062">
          <cell r="A3062" t="str">
            <v>XZ-HM168-P0-36/37</v>
          </cell>
          <cell r="B3062" t="str">
            <v>XZ-HM168</v>
          </cell>
        </row>
        <row r="3063">
          <cell r="A3063" t="str">
            <v>XZ-HM168-P0-38/39</v>
          </cell>
          <cell r="B3063" t="str">
            <v>XZ-HM168</v>
          </cell>
        </row>
        <row r="3064">
          <cell r="A3064" t="str">
            <v>XZ-HM168-R0-36/37</v>
          </cell>
          <cell r="B3064" t="str">
            <v>XZ-HM168</v>
          </cell>
        </row>
        <row r="3065">
          <cell r="A3065" t="str">
            <v>XZ-HM168-R0-38/39</v>
          </cell>
          <cell r="B3065" t="str">
            <v>XZ-HM168</v>
          </cell>
        </row>
        <row r="3066">
          <cell r="A3066" t="str">
            <v>XZ-WH150903-G1-3536</v>
          </cell>
          <cell r="B3066" t="str">
            <v>XZ-WH150903</v>
          </cell>
        </row>
        <row r="3067">
          <cell r="A3067" t="str">
            <v>XZ-WH150903-G1-3738</v>
          </cell>
          <cell r="B3067" t="str">
            <v>XZ-WH150903</v>
          </cell>
        </row>
        <row r="3068">
          <cell r="A3068" t="str">
            <v>XZ-WH150903-G1-3940</v>
          </cell>
          <cell r="B3068" t="str">
            <v>XZ-WH150903</v>
          </cell>
        </row>
        <row r="3069">
          <cell r="A3069" t="str">
            <v>XZ-WH150903-G2-3536</v>
          </cell>
          <cell r="B3069" t="str">
            <v>XZ-WH150903</v>
          </cell>
        </row>
        <row r="3070">
          <cell r="A3070" t="str">
            <v>XZ-WH150903-G2-3738</v>
          </cell>
          <cell r="B3070" t="str">
            <v>XZ-WH150903</v>
          </cell>
        </row>
        <row r="3071">
          <cell r="A3071" t="str">
            <v>XZ-WH150903-G2-3940</v>
          </cell>
          <cell r="B3071" t="str">
            <v>XZ-WH150903</v>
          </cell>
        </row>
        <row r="3072">
          <cell r="A3072" t="str">
            <v>XZ-WH150903-GR-3536</v>
          </cell>
          <cell r="B3072" t="str">
            <v>XZ-WH150903</v>
          </cell>
        </row>
        <row r="3073">
          <cell r="A3073" t="str">
            <v>XZ-WH150903-GR-3738</v>
          </cell>
          <cell r="B3073" t="str">
            <v>XZ-WH150903</v>
          </cell>
        </row>
        <row r="3074">
          <cell r="A3074" t="str">
            <v>XZ-WH150903-GR-3940</v>
          </cell>
          <cell r="B3074" t="str">
            <v>XZ-WH150903</v>
          </cell>
        </row>
        <row r="3075">
          <cell r="A3075" t="str">
            <v>XZ-WH150903-P0-3536</v>
          </cell>
          <cell r="B3075" t="str">
            <v>XZ-WH150903</v>
          </cell>
        </row>
        <row r="3076">
          <cell r="A3076" t="str">
            <v>XZ-WH150903-P0-3738</v>
          </cell>
          <cell r="B3076" t="str">
            <v>XZ-WH150903</v>
          </cell>
        </row>
        <row r="3077">
          <cell r="A3077" t="str">
            <v>XZ-WH150903-P0-3940</v>
          </cell>
          <cell r="B3077" t="str">
            <v>XZ-WH150903</v>
          </cell>
        </row>
        <row r="3078">
          <cell r="A3078" t="str">
            <v>XZ-WH1509-B0-3536</v>
          </cell>
          <cell r="B3078" t="str">
            <v>XZ-WH1509</v>
          </cell>
        </row>
        <row r="3079">
          <cell r="A3079" t="str">
            <v>XZ-WH1509-B0-3738</v>
          </cell>
          <cell r="B3079" t="str">
            <v>XZ-WH1509</v>
          </cell>
        </row>
        <row r="3080">
          <cell r="A3080" t="str">
            <v>XZ-WH1509-B0-3940</v>
          </cell>
          <cell r="B3080" t="str">
            <v>XZ-WH1509</v>
          </cell>
        </row>
        <row r="3081">
          <cell r="A3081" t="str">
            <v>XZ-WH1509-W0-3536</v>
          </cell>
          <cell r="B3081" t="str">
            <v>XZ-WH1509</v>
          </cell>
        </row>
        <row r="3082">
          <cell r="A3082" t="str">
            <v>XZ-WH1509-W0-3738</v>
          </cell>
          <cell r="B3082" t="str">
            <v>XZ-WH1509</v>
          </cell>
        </row>
        <row r="3083">
          <cell r="A3083" t="str">
            <v>XZ-WH1509-W0-3940</v>
          </cell>
          <cell r="B3083" t="str">
            <v>XZ-WH1509</v>
          </cell>
        </row>
        <row r="3084">
          <cell r="A3084" t="str">
            <v>XZ-WH1509-Y0-3536</v>
          </cell>
          <cell r="B3084" t="str">
            <v>XZ-WH1509</v>
          </cell>
        </row>
        <row r="3085">
          <cell r="A3085" t="str">
            <v>XZ-WH1509-Y0-3738</v>
          </cell>
          <cell r="B3085" t="str">
            <v>XZ-WH1509</v>
          </cell>
        </row>
        <row r="3086">
          <cell r="A3086" t="str">
            <v>XZ-WH1509-Y0-3940</v>
          </cell>
          <cell r="B3086" t="str">
            <v>XZ-WH1509</v>
          </cell>
        </row>
        <row r="3087">
          <cell r="A3087" t="str">
            <v>XZ-WH6606-BR-35</v>
          </cell>
          <cell r="B3087" t="str">
            <v>XZ-WH6606</v>
          </cell>
        </row>
        <row r="3088">
          <cell r="A3088" t="str">
            <v>XZ-WH6606-BR-36</v>
          </cell>
          <cell r="B3088" t="str">
            <v>XZ-WH6606</v>
          </cell>
        </row>
        <row r="3089">
          <cell r="A3089" t="str">
            <v>XZ-WH6606-BR-37</v>
          </cell>
          <cell r="B3089" t="str">
            <v>XZ-WH6606</v>
          </cell>
        </row>
        <row r="3090">
          <cell r="A3090" t="str">
            <v>XZ-WH6606-BR-38</v>
          </cell>
          <cell r="B3090" t="str">
            <v>XZ-WH6606</v>
          </cell>
        </row>
        <row r="3091">
          <cell r="A3091" t="str">
            <v>XZ-WH6606-BR-39</v>
          </cell>
          <cell r="B3091" t="str">
            <v>XZ-WH6606</v>
          </cell>
        </row>
        <row r="3092">
          <cell r="A3092" t="str">
            <v>XZ-WH6606-BR-40</v>
          </cell>
          <cell r="B3092" t="str">
            <v>XZ-WH6606</v>
          </cell>
        </row>
        <row r="3093">
          <cell r="A3093" t="str">
            <v>XZ-WH6606-C0-35</v>
          </cell>
          <cell r="B3093" t="str">
            <v>XZ-WH6606</v>
          </cell>
        </row>
        <row r="3094">
          <cell r="A3094" t="str">
            <v>XZ-WH6606-C0-36</v>
          </cell>
          <cell r="B3094" t="str">
            <v>XZ-WH6606</v>
          </cell>
        </row>
        <row r="3095">
          <cell r="A3095" t="str">
            <v>XZ-WH6606-C0-37</v>
          </cell>
          <cell r="B3095" t="str">
            <v>XZ-WH6606</v>
          </cell>
        </row>
        <row r="3096">
          <cell r="A3096" t="str">
            <v>XZ-WH6606-C0-38</v>
          </cell>
          <cell r="B3096" t="str">
            <v>XZ-WH6606</v>
          </cell>
        </row>
        <row r="3097">
          <cell r="A3097" t="str">
            <v>XZ-WH6606-C0-39</v>
          </cell>
          <cell r="B3097" t="str">
            <v>XZ-WH6606</v>
          </cell>
        </row>
        <row r="3098">
          <cell r="A3098" t="str">
            <v>XZ-WH6606-C0-40</v>
          </cell>
          <cell r="B3098" t="str">
            <v>XZ-WH6606</v>
          </cell>
        </row>
        <row r="3099">
          <cell r="A3099" t="str">
            <v>XZ-WH6606-K0-35</v>
          </cell>
          <cell r="B3099" t="str">
            <v>XZ-WH6606</v>
          </cell>
        </row>
        <row r="3100">
          <cell r="A3100" t="str">
            <v>XZ-WH6606-K0-36</v>
          </cell>
          <cell r="B3100" t="str">
            <v>XZ-WH6606</v>
          </cell>
        </row>
        <row r="3101">
          <cell r="A3101" t="str">
            <v>XZ-WH6606-K0-37</v>
          </cell>
          <cell r="B3101" t="str">
            <v>XZ-WH6606</v>
          </cell>
        </row>
        <row r="3102">
          <cell r="A3102" t="str">
            <v>XZ-WH6606-K0-38</v>
          </cell>
          <cell r="B3102" t="str">
            <v>XZ-WH6606</v>
          </cell>
        </row>
        <row r="3103">
          <cell r="A3103" t="str">
            <v>XZ-WH6606-K0-39</v>
          </cell>
          <cell r="B3103" t="str">
            <v>XZ-WH6606</v>
          </cell>
        </row>
        <row r="3104">
          <cell r="A3104" t="str">
            <v>XZ-WH6606-K0-40</v>
          </cell>
          <cell r="B3104" t="str">
            <v>XZ-WH6606</v>
          </cell>
        </row>
        <row r="3105">
          <cell r="A3105" t="str">
            <v>XZ-WH6606-P0-35</v>
          </cell>
          <cell r="B3105" t="str">
            <v>XZ-WH6606</v>
          </cell>
        </row>
        <row r="3106">
          <cell r="A3106" t="str">
            <v>XZ-WH6606-P0-36</v>
          </cell>
          <cell r="B3106" t="str">
            <v>XZ-WH6606</v>
          </cell>
        </row>
        <row r="3107">
          <cell r="A3107" t="str">
            <v>XZ-WH6606-P0-37</v>
          </cell>
          <cell r="B3107" t="str">
            <v>XZ-WH6606</v>
          </cell>
        </row>
        <row r="3108">
          <cell r="A3108" t="str">
            <v>XZ-WH6606-P0-38</v>
          </cell>
          <cell r="B3108" t="str">
            <v>XZ-WH6606</v>
          </cell>
        </row>
        <row r="3109">
          <cell r="A3109" t="str">
            <v>XZ-WH6606-P0-39</v>
          </cell>
          <cell r="B3109" t="str">
            <v>XZ-WH6606</v>
          </cell>
        </row>
        <row r="3110">
          <cell r="A3110" t="str">
            <v>XZ-WH6606-P0-40</v>
          </cell>
          <cell r="B3110" t="str">
            <v>XZ-WH6606</v>
          </cell>
        </row>
        <row r="3111">
          <cell r="A3111" t="str">
            <v>XZ-WH6606-R0-35</v>
          </cell>
          <cell r="B3111" t="str">
            <v>XZ-WH6606</v>
          </cell>
        </row>
        <row r="3112">
          <cell r="A3112" t="str">
            <v>XZ-WH6606-R0-36</v>
          </cell>
          <cell r="B3112" t="str">
            <v>XZ-WH6606</v>
          </cell>
        </row>
        <row r="3113">
          <cell r="A3113" t="str">
            <v>XZ-WH6606-R0-37</v>
          </cell>
          <cell r="B3113" t="str">
            <v>XZ-WH6606</v>
          </cell>
        </row>
        <row r="3114">
          <cell r="A3114" t="str">
            <v>XZ-WH6606-R0-38</v>
          </cell>
          <cell r="B3114" t="str">
            <v>XZ-WH6606</v>
          </cell>
        </row>
        <row r="3115">
          <cell r="A3115" t="str">
            <v>XZ-WH6606-R0-39</v>
          </cell>
          <cell r="B3115" t="str">
            <v>XZ-WH6606</v>
          </cell>
        </row>
        <row r="3116">
          <cell r="A3116" t="str">
            <v>XZ-WH6606-R0-40</v>
          </cell>
          <cell r="B3116" t="str">
            <v>XZ-WH6606</v>
          </cell>
        </row>
        <row r="3117">
          <cell r="A3117" t="str">
            <v>XZ-WH6606-ZL-35</v>
          </cell>
          <cell r="B3117" t="str">
            <v>XZ-WH6606</v>
          </cell>
        </row>
        <row r="3118">
          <cell r="A3118" t="str">
            <v>XZ-WH6606-ZL-36</v>
          </cell>
          <cell r="B3118" t="str">
            <v>XZ-WH6606</v>
          </cell>
        </row>
        <row r="3119">
          <cell r="A3119" t="str">
            <v>XZ-WH6606-ZL-37</v>
          </cell>
          <cell r="B3119" t="str">
            <v>XZ-WH6606</v>
          </cell>
        </row>
        <row r="3120">
          <cell r="A3120" t="str">
            <v>XZ-WH6606-ZL-38</v>
          </cell>
          <cell r="B3120" t="str">
            <v>XZ-WH6606</v>
          </cell>
        </row>
        <row r="3121">
          <cell r="A3121" t="str">
            <v>XZ-WH6606-ZL-39</v>
          </cell>
          <cell r="B3121" t="str">
            <v>XZ-WH6606</v>
          </cell>
        </row>
        <row r="3122">
          <cell r="A3122" t="str">
            <v>XZ-WH6606-ZL-40</v>
          </cell>
          <cell r="B3122" t="str">
            <v>XZ-WH6606</v>
          </cell>
        </row>
        <row r="3123">
          <cell r="A3123" t="str">
            <v>XZ-WHB001-C0-35</v>
          </cell>
          <cell r="B3123" t="str">
            <v>XZ-WHB001</v>
          </cell>
        </row>
        <row r="3124">
          <cell r="A3124" t="str">
            <v>XZ-WHB001-C0-36</v>
          </cell>
          <cell r="B3124" t="str">
            <v>XZ-WHB001</v>
          </cell>
        </row>
        <row r="3125">
          <cell r="A3125" t="str">
            <v>XZ-WHB001-C0-37</v>
          </cell>
          <cell r="B3125" t="str">
            <v>XZ-WHB001</v>
          </cell>
        </row>
        <row r="3126">
          <cell r="A3126" t="str">
            <v>XZ-WHB001-C0-38</v>
          </cell>
          <cell r="B3126" t="str">
            <v>XZ-WHB001</v>
          </cell>
        </row>
        <row r="3127">
          <cell r="A3127" t="str">
            <v>XZ-WHB001-C0-39</v>
          </cell>
          <cell r="B3127" t="str">
            <v>XZ-WHB001</v>
          </cell>
        </row>
        <row r="3128">
          <cell r="A3128" t="str">
            <v>XZ-WHB001-C0-40</v>
          </cell>
          <cell r="B3128" t="str">
            <v>XZ-WHB001</v>
          </cell>
        </row>
        <row r="3129">
          <cell r="A3129" t="str">
            <v>XZ-WHBH004-B0-3637</v>
          </cell>
          <cell r="B3129" t="str">
            <v>XZ-WHBH004</v>
          </cell>
        </row>
        <row r="3130">
          <cell r="A3130" t="str">
            <v>XZ-WHBH004-B0-3839</v>
          </cell>
          <cell r="B3130" t="str">
            <v>XZ-WHBH004</v>
          </cell>
        </row>
        <row r="3131">
          <cell r="A3131" t="str">
            <v>XZ-WHBH004-B0-4041</v>
          </cell>
          <cell r="B3131" t="str">
            <v>XZ-WHBH004</v>
          </cell>
        </row>
        <row r="3132">
          <cell r="A3132" t="str">
            <v>XZ-WHBH004-P0-3637</v>
          </cell>
          <cell r="B3132" t="str">
            <v>XZ-WHBH004</v>
          </cell>
        </row>
        <row r="3133">
          <cell r="A3133" t="str">
            <v>XZ-WHBH004-P0-3839</v>
          </cell>
          <cell r="B3133" t="str">
            <v>XZ-WHBH004</v>
          </cell>
        </row>
        <row r="3134">
          <cell r="A3134" t="str">
            <v>XZ-WHBH004-P0-4041</v>
          </cell>
          <cell r="B3134" t="str">
            <v>XZ-WHBH004</v>
          </cell>
        </row>
        <row r="3135">
          <cell r="A3135" t="str">
            <v>XZ-WHMX006-G0-L</v>
          </cell>
          <cell r="B3135" t="str">
            <v>XZ-WHMX006</v>
          </cell>
        </row>
        <row r="3136">
          <cell r="A3136" t="str">
            <v>XZ-WHMX006-G0-M</v>
          </cell>
          <cell r="B3136" t="str">
            <v>XZ-WHMX006</v>
          </cell>
        </row>
        <row r="3137">
          <cell r="A3137" t="str">
            <v>XZ-WHMX006-G0-S</v>
          </cell>
          <cell r="B3137" t="str">
            <v>XZ-WHMX006</v>
          </cell>
        </row>
        <row r="3138">
          <cell r="A3138" t="str">
            <v>XZ-WHMX006-R0-L</v>
          </cell>
          <cell r="B3138" t="str">
            <v>XZ-WHMX006</v>
          </cell>
        </row>
        <row r="3139">
          <cell r="A3139" t="str">
            <v>XZ-WHMX006-R0-M</v>
          </cell>
          <cell r="B3139" t="str">
            <v>XZ-WHMX006</v>
          </cell>
        </row>
        <row r="3140">
          <cell r="A3140" t="str">
            <v>XZ-WHMX006-R0-S</v>
          </cell>
          <cell r="B3140" t="str">
            <v>XZ-WHMX006</v>
          </cell>
        </row>
        <row r="3141">
          <cell r="A3141" t="str">
            <v>YZ2216K0</v>
          </cell>
          <cell r="B3141" t="str">
            <v>YZ2216</v>
          </cell>
        </row>
        <row r="3142">
          <cell r="A3142" t="str">
            <v>YZ2216K01L</v>
          </cell>
          <cell r="B3142" t="str">
            <v>YZ2216</v>
          </cell>
        </row>
        <row r="3143">
          <cell r="A3143" t="str">
            <v>YZ2216K0L</v>
          </cell>
          <cell r="B3143" t="str">
            <v>YZ2216</v>
          </cell>
        </row>
        <row r="3144">
          <cell r="A3144" t="str">
            <v>YZ2216K0M</v>
          </cell>
          <cell r="B3144" t="str">
            <v>YZ2216</v>
          </cell>
        </row>
        <row r="3145">
          <cell r="A3145" t="str">
            <v>YZ2216K0S</v>
          </cell>
          <cell r="B3145" t="str">
            <v>YZ2216</v>
          </cell>
        </row>
        <row r="3146">
          <cell r="A3146" t="str">
            <v>YZ5060B2</v>
          </cell>
          <cell r="B3146" t="str">
            <v>YZ5060</v>
          </cell>
        </row>
        <row r="3147">
          <cell r="A3147" t="str">
            <v>YZ5060B21L</v>
          </cell>
          <cell r="B3147" t="str">
            <v>YZ5060</v>
          </cell>
        </row>
        <row r="3148">
          <cell r="A3148" t="str">
            <v>YZ5060B2L</v>
          </cell>
          <cell r="B3148" t="str">
            <v>YZ5060</v>
          </cell>
        </row>
        <row r="3149">
          <cell r="A3149" t="str">
            <v>YZ5060B2M</v>
          </cell>
          <cell r="B3149" t="str">
            <v>YZ5060</v>
          </cell>
        </row>
        <row r="3150">
          <cell r="A3150" t="str">
            <v>YZ5060B2S</v>
          </cell>
          <cell r="B3150" t="str">
            <v>YZ5060</v>
          </cell>
        </row>
        <row r="3151">
          <cell r="A3151" t="str">
            <v>YZ5060R2</v>
          </cell>
          <cell r="B3151" t="str">
            <v>YZ5060</v>
          </cell>
        </row>
        <row r="3152">
          <cell r="A3152" t="str">
            <v>YZ5060R21L</v>
          </cell>
          <cell r="B3152" t="str">
            <v>YZ5060</v>
          </cell>
        </row>
        <row r="3153">
          <cell r="A3153" t="str">
            <v>YZ5060R2L</v>
          </cell>
          <cell r="B3153" t="str">
            <v>YZ5060</v>
          </cell>
        </row>
        <row r="3154">
          <cell r="A3154" t="str">
            <v>YZ5060R2M</v>
          </cell>
          <cell r="B3154" t="str">
            <v>YZ5060</v>
          </cell>
        </row>
        <row r="3155">
          <cell r="A3155" t="str">
            <v>YZ5060R2S</v>
          </cell>
          <cell r="B3155" t="str">
            <v>YZ5060</v>
          </cell>
        </row>
        <row r="3156">
          <cell r="A3156" t="str">
            <v>YZ5060Y0</v>
          </cell>
          <cell r="B3156" t="str">
            <v>YZ5060</v>
          </cell>
        </row>
        <row r="3157">
          <cell r="A3157" t="str">
            <v>YZ5060Y01L</v>
          </cell>
          <cell r="B3157" t="str">
            <v>YZ5060</v>
          </cell>
        </row>
        <row r="3158">
          <cell r="A3158" t="str">
            <v>YZ5060Y0L</v>
          </cell>
          <cell r="B3158" t="str">
            <v>YZ5060</v>
          </cell>
        </row>
        <row r="3159">
          <cell r="A3159" t="str">
            <v>YZ5060Y0M</v>
          </cell>
          <cell r="B3159" t="str">
            <v>YZ5060</v>
          </cell>
        </row>
        <row r="3160">
          <cell r="A3160" t="str">
            <v>YZ5060Y0S</v>
          </cell>
          <cell r="B3160" t="str">
            <v>YZ5060</v>
          </cell>
        </row>
        <row r="3161">
          <cell r="A3161" t="str">
            <v>YZ5118Da0L</v>
          </cell>
          <cell r="B3161" t="str">
            <v>YZ5118</v>
          </cell>
        </row>
        <row r="3162">
          <cell r="A3162" t="str">
            <v>YZ5118Da1L</v>
          </cell>
          <cell r="B3162" t="str">
            <v>YZ5118</v>
          </cell>
        </row>
        <row r="3163">
          <cell r="A3163" t="str">
            <v>YZ5118DaM</v>
          </cell>
          <cell r="B3163" t="str">
            <v>YZ5118</v>
          </cell>
        </row>
        <row r="3164">
          <cell r="A3164" t="str">
            <v>YZ5118DaS</v>
          </cell>
          <cell r="B3164" t="str">
            <v>YZ5118</v>
          </cell>
        </row>
        <row r="3165">
          <cell r="A3165" t="str">
            <v>YZ5118DaXS</v>
          </cell>
          <cell r="B3165" t="str">
            <v>YZ5118</v>
          </cell>
        </row>
        <row r="3166">
          <cell r="A3166" t="str">
            <v>YZ7438B04XL</v>
          </cell>
          <cell r="B3166" t="str">
            <v>YZ7438</v>
          </cell>
        </row>
        <row r="3167">
          <cell r="A3167" t="str">
            <v>YZ7438B0L</v>
          </cell>
          <cell r="B3167" t="str">
            <v>YZ7438</v>
          </cell>
        </row>
        <row r="3168">
          <cell r="A3168" t="str">
            <v>YZ7438B0M</v>
          </cell>
          <cell r="B3168" t="str">
            <v>YZ7438</v>
          </cell>
        </row>
        <row r="3169">
          <cell r="A3169" t="str">
            <v>YZ7438B0XL</v>
          </cell>
          <cell r="B3169" t="str">
            <v>YZ7438</v>
          </cell>
        </row>
        <row r="3170">
          <cell r="A3170" t="str">
            <v>YZ7438B0XXL</v>
          </cell>
          <cell r="B3170" t="str">
            <v>YZ7438</v>
          </cell>
        </row>
        <row r="3171">
          <cell r="A3171" t="str">
            <v>YZ7438B0XXXL</v>
          </cell>
          <cell r="B3171" t="str">
            <v>YZ7438</v>
          </cell>
        </row>
        <row r="3172">
          <cell r="A3172" t="str">
            <v>YZ7438K04xL</v>
          </cell>
          <cell r="B3172" t="str">
            <v>YZ7438</v>
          </cell>
        </row>
        <row r="3173">
          <cell r="A3173" t="str">
            <v>YZ7438K0L</v>
          </cell>
          <cell r="B3173" t="str">
            <v>YZ7438</v>
          </cell>
        </row>
        <row r="3174">
          <cell r="A3174" t="str">
            <v>YZ7438K0M</v>
          </cell>
          <cell r="B3174" t="str">
            <v>YZ7438</v>
          </cell>
        </row>
        <row r="3175">
          <cell r="A3175" t="str">
            <v>YZ7438K0XL</v>
          </cell>
          <cell r="B3175" t="str">
            <v>YZ7438</v>
          </cell>
        </row>
        <row r="3176">
          <cell r="A3176" t="str">
            <v>YZ7438K0XXL</v>
          </cell>
          <cell r="B3176" t="str">
            <v>YZ7438</v>
          </cell>
        </row>
        <row r="3177">
          <cell r="A3177" t="str">
            <v>YZ7438K0XXXL</v>
          </cell>
          <cell r="B3177" t="str">
            <v>YZ7438</v>
          </cell>
        </row>
        <row r="3178">
          <cell r="A3178" t="str">
            <v>YZ-BE180-B0-L</v>
          </cell>
          <cell r="B3178" t="str">
            <v>YZ-BE180</v>
          </cell>
        </row>
        <row r="3179">
          <cell r="A3179" t="str">
            <v>YZ-BE180-B0-M</v>
          </cell>
          <cell r="B3179" t="str">
            <v>YZ-BE180</v>
          </cell>
        </row>
        <row r="3180">
          <cell r="A3180" t="str">
            <v>YZ-BE180-B0-S</v>
          </cell>
          <cell r="B3180" t="str">
            <v>YZ-BE180</v>
          </cell>
        </row>
        <row r="3181">
          <cell r="A3181" t="str">
            <v>YZ-BE180-B0-XL</v>
          </cell>
          <cell r="B3181" t="str">
            <v>YZ-BE180</v>
          </cell>
        </row>
        <row r="3182">
          <cell r="A3182" t="str">
            <v>YZ-BE180-B0-XXL</v>
          </cell>
          <cell r="B3182" t="str">
            <v>YZ-BE180</v>
          </cell>
        </row>
        <row r="3183">
          <cell r="A3183" t="str">
            <v>YZ-BE180-E0-L</v>
          </cell>
          <cell r="B3183" t="str">
            <v>YZ-BE180</v>
          </cell>
        </row>
        <row r="3184">
          <cell r="A3184" t="str">
            <v>YZ-BE180-E0-M</v>
          </cell>
          <cell r="B3184" t="str">
            <v>YZ-BE180</v>
          </cell>
        </row>
        <row r="3185">
          <cell r="A3185" t="str">
            <v>YZ-BE180-E0-S</v>
          </cell>
          <cell r="B3185" t="str">
            <v>YZ-BE180</v>
          </cell>
        </row>
        <row r="3186">
          <cell r="A3186" t="str">
            <v>YZ-BE180-E0-XL</v>
          </cell>
          <cell r="B3186" t="str">
            <v>YZ-BE180</v>
          </cell>
        </row>
        <row r="3187">
          <cell r="A3187" t="str">
            <v>YZ-BE180-E0-XXL</v>
          </cell>
          <cell r="B3187" t="str">
            <v>YZ-BE180</v>
          </cell>
        </row>
        <row r="3188">
          <cell r="A3188" t="str">
            <v>YZ-BE180-K0-L</v>
          </cell>
          <cell r="B3188" t="str">
            <v>YZ-BE180</v>
          </cell>
        </row>
        <row r="3189">
          <cell r="A3189" t="str">
            <v>YZ-BE180-K0-M</v>
          </cell>
          <cell r="B3189" t="str">
            <v>YZ-BE180</v>
          </cell>
        </row>
        <row r="3190">
          <cell r="A3190" t="str">
            <v>YZ-BE180-K0-S</v>
          </cell>
          <cell r="B3190" t="str">
            <v>YZ-BE180</v>
          </cell>
        </row>
        <row r="3191">
          <cell r="A3191" t="str">
            <v>YZ-BE180-K0-XL</v>
          </cell>
          <cell r="B3191" t="str">
            <v>YZ-BE180</v>
          </cell>
        </row>
        <row r="3192">
          <cell r="A3192" t="str">
            <v>YZ-BE180-K0-XXL</v>
          </cell>
          <cell r="B3192" t="str">
            <v>YZ-BE180</v>
          </cell>
        </row>
        <row r="3193">
          <cell r="A3193" t="str">
            <v>YZ-BE180-OR-L</v>
          </cell>
          <cell r="B3193" t="str">
            <v>YZ-BE180</v>
          </cell>
        </row>
        <row r="3194">
          <cell r="A3194" t="str">
            <v>YZ-BE180-OR-M</v>
          </cell>
          <cell r="B3194" t="str">
            <v>YZ-BE180</v>
          </cell>
        </row>
        <row r="3195">
          <cell r="A3195" t="str">
            <v>YZ-BE180-OR-S</v>
          </cell>
          <cell r="B3195" t="str">
            <v>YZ-BE180</v>
          </cell>
        </row>
        <row r="3196">
          <cell r="A3196" t="str">
            <v>YZ-BE180-OR-XL</v>
          </cell>
          <cell r="B3196" t="str">
            <v>YZ-BE180</v>
          </cell>
        </row>
        <row r="3197">
          <cell r="A3197" t="str">
            <v>YZ-BE180-OR-XXL</v>
          </cell>
          <cell r="B3197" t="str">
            <v>YZ-BE180</v>
          </cell>
        </row>
        <row r="3198">
          <cell r="A3198" t="str">
            <v>YZ-BE180-WI-L</v>
          </cell>
          <cell r="B3198" t="str">
            <v>YZ-BE180</v>
          </cell>
        </row>
        <row r="3199">
          <cell r="A3199" t="str">
            <v>YZ-BE180-WI-M</v>
          </cell>
          <cell r="B3199" t="str">
            <v>YZ-BE180</v>
          </cell>
        </row>
        <row r="3200">
          <cell r="A3200" t="str">
            <v>YZ-BE180-WI-S</v>
          </cell>
          <cell r="B3200" t="str">
            <v>YZ-BE180</v>
          </cell>
        </row>
        <row r="3201">
          <cell r="A3201" t="str">
            <v>YZ-BE180-WI-XL</v>
          </cell>
          <cell r="B3201" t="str">
            <v>YZ-BE180</v>
          </cell>
        </row>
        <row r="3202">
          <cell r="A3202" t="str">
            <v>YZ-BE180-WI-XXL</v>
          </cell>
          <cell r="B3202" t="str">
            <v>YZ-BE180</v>
          </cell>
        </row>
        <row r="3203">
          <cell r="A3203" t="str">
            <v>YZ-BE181-B0-L</v>
          </cell>
          <cell r="B3203" t="str">
            <v>YZ-BE181</v>
          </cell>
        </row>
        <row r="3204">
          <cell r="A3204" t="str">
            <v>YZ-BE181-B0-M</v>
          </cell>
          <cell r="B3204" t="str">
            <v>YZ-BE181</v>
          </cell>
        </row>
        <row r="3205">
          <cell r="A3205" t="str">
            <v>YZ-BE181-B0-S</v>
          </cell>
          <cell r="B3205" t="str">
            <v>YZ-BE181</v>
          </cell>
        </row>
        <row r="3206">
          <cell r="A3206" t="str">
            <v>YZ-BE181-B0-XL</v>
          </cell>
          <cell r="B3206" t="str">
            <v>YZ-BE181</v>
          </cell>
        </row>
        <row r="3207">
          <cell r="A3207" t="str">
            <v>YZ-BE181-B0-XXL</v>
          </cell>
          <cell r="B3207" t="str">
            <v>YZ-BE181</v>
          </cell>
        </row>
        <row r="3208">
          <cell r="A3208" t="str">
            <v>YZ-BE181-G0-L</v>
          </cell>
          <cell r="B3208" t="str">
            <v>YZ-BE181</v>
          </cell>
        </row>
        <row r="3209">
          <cell r="A3209" t="str">
            <v>YZ-BE181-G0-M</v>
          </cell>
          <cell r="B3209" t="str">
            <v>YZ-BE181</v>
          </cell>
        </row>
        <row r="3210">
          <cell r="A3210" t="str">
            <v>YZ-BE181-G0-S</v>
          </cell>
          <cell r="B3210" t="str">
            <v>YZ-BE181</v>
          </cell>
        </row>
        <row r="3211">
          <cell r="A3211" t="str">
            <v>YZ-BE181-G0-XL</v>
          </cell>
          <cell r="B3211" t="str">
            <v>YZ-BE181</v>
          </cell>
        </row>
        <row r="3212">
          <cell r="A3212" t="str">
            <v>YZ-BE181-G0-XXL</v>
          </cell>
          <cell r="B3212" t="str">
            <v>YZ-BE181</v>
          </cell>
        </row>
        <row r="3213">
          <cell r="A3213" t="str">
            <v>YZ-BE181-Gr-L</v>
          </cell>
          <cell r="B3213" t="str">
            <v>YZ-BE181</v>
          </cell>
        </row>
        <row r="3214">
          <cell r="A3214" t="str">
            <v>YZ-BE181-Gr-M</v>
          </cell>
          <cell r="B3214" t="str">
            <v>YZ-BE181</v>
          </cell>
        </row>
        <row r="3215">
          <cell r="A3215" t="str">
            <v>YZ-BE181-Gr-S</v>
          </cell>
          <cell r="B3215" t="str">
            <v>YZ-BE181</v>
          </cell>
        </row>
        <row r="3216">
          <cell r="A3216" t="str">
            <v>YZ-BE181-Gr-XL</v>
          </cell>
          <cell r="B3216" t="str">
            <v>YZ-BE181</v>
          </cell>
        </row>
        <row r="3217">
          <cell r="A3217" t="str">
            <v>YZ-BE181-Gr-XXL</v>
          </cell>
          <cell r="B3217" t="str">
            <v>YZ-BE181</v>
          </cell>
        </row>
        <row r="3218">
          <cell r="A3218" t="str">
            <v>YZ-BE181-K0-L</v>
          </cell>
          <cell r="B3218" t="str">
            <v>YZ-BE181</v>
          </cell>
        </row>
        <row r="3219">
          <cell r="A3219" t="str">
            <v>YZ-BE181-K0-M</v>
          </cell>
          <cell r="B3219" t="str">
            <v>YZ-BE181</v>
          </cell>
        </row>
        <row r="3220">
          <cell r="A3220" t="str">
            <v>YZ-BE181-K0-S</v>
          </cell>
          <cell r="B3220" t="str">
            <v>YZ-BE181</v>
          </cell>
        </row>
        <row r="3221">
          <cell r="A3221" t="str">
            <v>YZ-BE181-K0-XL</v>
          </cell>
          <cell r="B3221" t="str">
            <v>YZ-BE181</v>
          </cell>
        </row>
        <row r="3222">
          <cell r="A3222" t="str">
            <v>YZ-BE181-K0-XXL</v>
          </cell>
          <cell r="B3222" t="str">
            <v>YZ-BE181</v>
          </cell>
        </row>
        <row r="3223">
          <cell r="A3223" t="str">
            <v>YZ-BE181-OR-L</v>
          </cell>
          <cell r="B3223" t="str">
            <v>YZ-BE181</v>
          </cell>
        </row>
        <row r="3224">
          <cell r="A3224" t="str">
            <v>YZ-BE181-OR-M</v>
          </cell>
          <cell r="B3224" t="str">
            <v>YZ-BE181</v>
          </cell>
        </row>
        <row r="3225">
          <cell r="A3225" t="str">
            <v>YZ-BE181-OR-S</v>
          </cell>
          <cell r="B3225" t="str">
            <v>YZ-BE181</v>
          </cell>
        </row>
        <row r="3226">
          <cell r="A3226" t="str">
            <v>YZ-BE181-OR-XL</v>
          </cell>
          <cell r="B3226" t="str">
            <v>YZ-BE181</v>
          </cell>
        </row>
        <row r="3227">
          <cell r="A3227" t="str">
            <v>YZ-BE181-OR-XXL</v>
          </cell>
          <cell r="B3227" t="str">
            <v>YZ-BE181</v>
          </cell>
        </row>
        <row r="3228">
          <cell r="A3228" t="str">
            <v>YZ-BE181-R0-L</v>
          </cell>
          <cell r="B3228" t="str">
            <v>YZ-BE181</v>
          </cell>
        </row>
        <row r="3229">
          <cell r="A3229" t="str">
            <v>YZ-BE181-R0-M</v>
          </cell>
          <cell r="B3229" t="str">
            <v>YZ-BE181</v>
          </cell>
        </row>
        <row r="3230">
          <cell r="A3230" t="str">
            <v>YZ-BE181-R0-S</v>
          </cell>
          <cell r="B3230" t="str">
            <v>YZ-BE181</v>
          </cell>
        </row>
        <row r="3231">
          <cell r="A3231" t="str">
            <v>YZ-BE181-R0-XL</v>
          </cell>
          <cell r="B3231" t="str">
            <v>YZ-BE181</v>
          </cell>
        </row>
        <row r="3232">
          <cell r="A3232" t="str">
            <v>YZ-BE181-R0-XXL</v>
          </cell>
          <cell r="B3232" t="str">
            <v>YZ-BE181</v>
          </cell>
        </row>
        <row r="3233">
          <cell r="A3233" t="str">
            <v>YZ-BE181-W0-L</v>
          </cell>
          <cell r="B3233" t="str">
            <v>YZ-BE181</v>
          </cell>
        </row>
        <row r="3234">
          <cell r="A3234" t="str">
            <v>YZ-BE181-W0-M</v>
          </cell>
          <cell r="B3234" t="str">
            <v>YZ-BE181</v>
          </cell>
        </row>
        <row r="3235">
          <cell r="A3235" t="str">
            <v>YZ-BE181-W0-S</v>
          </cell>
          <cell r="B3235" t="str">
            <v>YZ-BE181</v>
          </cell>
        </row>
        <row r="3236">
          <cell r="A3236" t="str">
            <v>YZ-BE181-W0-XL</v>
          </cell>
          <cell r="B3236" t="str">
            <v>YZ-BE181</v>
          </cell>
        </row>
        <row r="3237">
          <cell r="A3237" t="str">
            <v>YZ-BE181-W0-XXL</v>
          </cell>
          <cell r="B3237" t="str">
            <v>YZ-BE181</v>
          </cell>
        </row>
        <row r="3238">
          <cell r="A3238" t="str">
            <v>YZ-BE181-Wi-L</v>
          </cell>
          <cell r="B3238" t="str">
            <v>YZ-BE181</v>
          </cell>
        </row>
        <row r="3239">
          <cell r="A3239" t="str">
            <v>YZ-BE181-Wi-M</v>
          </cell>
          <cell r="B3239" t="str">
            <v>YZ-BE181</v>
          </cell>
        </row>
        <row r="3240">
          <cell r="A3240" t="str">
            <v>YZ-BE181-Wi-S</v>
          </cell>
          <cell r="B3240" t="str">
            <v>YZ-BE181</v>
          </cell>
        </row>
        <row r="3241">
          <cell r="A3241" t="str">
            <v>YZ-BE181-Wi-XL</v>
          </cell>
          <cell r="B3241" t="str">
            <v>YZ-BE181</v>
          </cell>
        </row>
        <row r="3242">
          <cell r="A3242" t="str">
            <v>YZ-BE181-Wi-XXL</v>
          </cell>
          <cell r="B3242" t="str">
            <v>YZ-BE181</v>
          </cell>
        </row>
        <row r="3243">
          <cell r="A3243" t="str">
            <v>YZ-BE181-Y0-L</v>
          </cell>
          <cell r="B3243" t="str">
            <v>YZ-BE181</v>
          </cell>
        </row>
        <row r="3244">
          <cell r="A3244" t="str">
            <v>YZ-BE181-Y0-M</v>
          </cell>
          <cell r="B3244" t="str">
            <v>YZ-BE181</v>
          </cell>
        </row>
        <row r="3245">
          <cell r="A3245" t="str">
            <v>YZ-BE181-Y0-S</v>
          </cell>
          <cell r="B3245" t="str">
            <v>YZ-BE181</v>
          </cell>
        </row>
        <row r="3246">
          <cell r="A3246" t="str">
            <v>YZ-BE181-Y0-XL</v>
          </cell>
          <cell r="B3246" t="str">
            <v>YZ-BE181</v>
          </cell>
        </row>
        <row r="3247">
          <cell r="A3247" t="str">
            <v>YZ-BE181-Y0-XXL</v>
          </cell>
          <cell r="B3247" t="str">
            <v>YZ-BE181</v>
          </cell>
        </row>
        <row r="3248">
          <cell r="A3248" t="str">
            <v>YZ-BE5129-G0-2XL</v>
          </cell>
          <cell r="B3248" t="str">
            <v>YZ-BE5129</v>
          </cell>
        </row>
        <row r="3249">
          <cell r="A3249" t="str">
            <v>YZ-BE5129-G0-3XL</v>
          </cell>
          <cell r="B3249" t="str">
            <v>YZ-BE5129</v>
          </cell>
        </row>
        <row r="3250">
          <cell r="A3250" t="str">
            <v>YZ-BE5129-G0-L</v>
          </cell>
          <cell r="B3250" t="str">
            <v>YZ-BE5129</v>
          </cell>
        </row>
        <row r="3251">
          <cell r="A3251" t="str">
            <v>YZ-BE5129-G0-M</v>
          </cell>
          <cell r="B3251" t="str">
            <v>YZ-BE5129</v>
          </cell>
        </row>
        <row r="3252">
          <cell r="A3252" t="str">
            <v>YZ-BE5129-G0-XL</v>
          </cell>
          <cell r="B3252" t="str">
            <v>YZ-BE5129</v>
          </cell>
        </row>
        <row r="3253">
          <cell r="A3253" t="str">
            <v>YZ-BE5129-G0YH-2XL</v>
          </cell>
          <cell r="B3253" t="str">
            <v>YZ-BE5129</v>
          </cell>
        </row>
        <row r="3254">
          <cell r="A3254" t="str">
            <v>YZ-BE5129-G0YH-3XL</v>
          </cell>
          <cell r="B3254" t="str">
            <v>YZ-BE5129</v>
          </cell>
        </row>
        <row r="3255">
          <cell r="A3255" t="str">
            <v>YZ-BE5129-G0YH-L</v>
          </cell>
          <cell r="B3255" t="str">
            <v>YZ-BE5129</v>
          </cell>
        </row>
        <row r="3256">
          <cell r="A3256" t="str">
            <v>YZ-BE5129-G0YH-M</v>
          </cell>
          <cell r="B3256" t="str">
            <v>YZ-BE5129</v>
          </cell>
        </row>
        <row r="3257">
          <cell r="A3257" t="str">
            <v>YZ-BE5129-G0YH-XL</v>
          </cell>
          <cell r="B3257" t="str">
            <v>YZ-BE5129</v>
          </cell>
        </row>
        <row r="3258">
          <cell r="A3258" t="str">
            <v>YZ-BE5129-K0-2XL</v>
          </cell>
          <cell r="B3258" t="str">
            <v>YZ-BE5129</v>
          </cell>
        </row>
        <row r="3259">
          <cell r="A3259" t="str">
            <v>YZ-BE5129-K0-3XL</v>
          </cell>
          <cell r="B3259" t="str">
            <v>YZ-BE5129</v>
          </cell>
        </row>
        <row r="3260">
          <cell r="A3260" t="str">
            <v>YZ-BE5129-K0-L</v>
          </cell>
          <cell r="B3260" t="str">
            <v>YZ-BE5129</v>
          </cell>
        </row>
        <row r="3261">
          <cell r="A3261" t="str">
            <v>YZ-BE5129-K0-M</v>
          </cell>
          <cell r="B3261" t="str">
            <v>YZ-BE5129</v>
          </cell>
        </row>
        <row r="3262">
          <cell r="A3262" t="str">
            <v>YZ-BE5129-K0-XL</v>
          </cell>
          <cell r="B3262" t="str">
            <v>YZ-BE5129</v>
          </cell>
        </row>
        <row r="3263">
          <cell r="A3263" t="str">
            <v>YZ-BE5129-K0YH-2XL</v>
          </cell>
          <cell r="B3263" t="str">
            <v>YZ-BE5129</v>
          </cell>
        </row>
        <row r="3264">
          <cell r="A3264" t="str">
            <v>YZ-BE5129-K0YH-3XL</v>
          </cell>
          <cell r="B3264" t="str">
            <v>YZ-BE5129</v>
          </cell>
        </row>
        <row r="3265">
          <cell r="A3265" t="str">
            <v>YZ-BE5129-K0YH-L</v>
          </cell>
          <cell r="B3265" t="str">
            <v>YZ-BE5129</v>
          </cell>
        </row>
        <row r="3266">
          <cell r="A3266" t="str">
            <v>YZ-BE5129-K0YH-M</v>
          </cell>
          <cell r="B3266" t="str">
            <v>YZ-BE5129</v>
          </cell>
        </row>
        <row r="3267">
          <cell r="A3267" t="str">
            <v>YZ-BE5129-K0YH-XL</v>
          </cell>
          <cell r="B3267" t="str">
            <v>YZ-BE5129</v>
          </cell>
        </row>
        <row r="3268">
          <cell r="A3268" t="str">
            <v>YZ-BE5129-ZLYH-2XL</v>
          </cell>
          <cell r="B3268" t="str">
            <v>YZ-BE5129</v>
          </cell>
        </row>
        <row r="3269">
          <cell r="A3269" t="str">
            <v>YZ-BE5129-ZLYH-3XL</v>
          </cell>
          <cell r="B3269" t="str">
            <v>YZ-BE5129</v>
          </cell>
        </row>
        <row r="3270">
          <cell r="A3270" t="str">
            <v>YZ-BE5129-ZLYH-L</v>
          </cell>
          <cell r="B3270" t="str">
            <v>YZ-BE5129</v>
          </cell>
        </row>
        <row r="3271">
          <cell r="A3271" t="str">
            <v>YZ-BE5129-ZLYH-M</v>
          </cell>
          <cell r="B3271" t="str">
            <v>YZ-BE5129</v>
          </cell>
        </row>
        <row r="3272">
          <cell r="A3272" t="str">
            <v>YZ-BE5129-ZLYH-XL</v>
          </cell>
          <cell r="B3272" t="str">
            <v>YZ-BE5129</v>
          </cell>
        </row>
        <row r="3273">
          <cell r="A3273" t="str">
            <v>YZ-BE5506-HS-L</v>
          </cell>
          <cell r="B3273" t="str">
            <v>YZ-BE5506</v>
          </cell>
        </row>
        <row r="3274">
          <cell r="A3274" t="str">
            <v>YZ-BE5506-HS-M</v>
          </cell>
          <cell r="B3274" t="str">
            <v>YZ-BE5506</v>
          </cell>
        </row>
        <row r="3275">
          <cell r="A3275" t="str">
            <v>YZ-BE5506-HS-S</v>
          </cell>
          <cell r="B3275" t="str">
            <v>YZ-BE5506</v>
          </cell>
        </row>
        <row r="3276">
          <cell r="A3276" t="str">
            <v>YZ-BE5506-HS-XL</v>
          </cell>
          <cell r="B3276" t="str">
            <v>YZ-BE5506</v>
          </cell>
        </row>
        <row r="3277">
          <cell r="A3277" t="str">
            <v>YZ-BE5506-HS-XS</v>
          </cell>
          <cell r="B3277" t="str">
            <v>YZ-BE5506</v>
          </cell>
        </row>
        <row r="3278">
          <cell r="A3278" t="str">
            <v>YZ-BE5506-HS-XXL</v>
          </cell>
          <cell r="B3278" t="str">
            <v>YZ-BE5506</v>
          </cell>
        </row>
        <row r="3279">
          <cell r="A3279" t="str">
            <v>YZ-BE5506-K0-L</v>
          </cell>
          <cell r="B3279" t="str">
            <v>YZ-BE5506</v>
          </cell>
        </row>
        <row r="3280">
          <cell r="A3280" t="str">
            <v>YZ-BE5506-K0-M</v>
          </cell>
          <cell r="B3280" t="str">
            <v>YZ-BE5506</v>
          </cell>
        </row>
        <row r="3281">
          <cell r="A3281" t="str">
            <v>YZ-BE5506-K0-S</v>
          </cell>
          <cell r="B3281" t="str">
            <v>YZ-BE5506</v>
          </cell>
        </row>
        <row r="3282">
          <cell r="A3282" t="str">
            <v>YZ-BE5506-K0-XL</v>
          </cell>
          <cell r="B3282" t="str">
            <v>YZ-BE5506</v>
          </cell>
        </row>
        <row r="3283">
          <cell r="A3283" t="str">
            <v>YZ-BE5506-K0-XS</v>
          </cell>
          <cell r="B3283" t="str">
            <v>YZ-BE5506</v>
          </cell>
        </row>
        <row r="3284">
          <cell r="A3284" t="str">
            <v>YZ-BE5506-K0-XXL</v>
          </cell>
          <cell r="B3284" t="str">
            <v>YZ-BE5506</v>
          </cell>
        </row>
        <row r="3285">
          <cell r="A3285" t="str">
            <v>YZ-BE5506-ZL-L</v>
          </cell>
          <cell r="B3285" t="str">
            <v>YZ-BE5506</v>
          </cell>
        </row>
        <row r="3286">
          <cell r="A3286" t="str">
            <v>YZ-BE5506-ZL-M</v>
          </cell>
          <cell r="B3286" t="str">
            <v>YZ-BE5506</v>
          </cell>
        </row>
        <row r="3287">
          <cell r="A3287" t="str">
            <v>YZ-BE5506-ZL-S</v>
          </cell>
          <cell r="B3287" t="str">
            <v>YZ-BE5506</v>
          </cell>
        </row>
        <row r="3288">
          <cell r="A3288" t="str">
            <v>YZ-BE5506-ZL-XL</v>
          </cell>
          <cell r="B3288" t="str">
            <v>YZ-BE5506</v>
          </cell>
        </row>
        <row r="3289">
          <cell r="A3289" t="str">
            <v>YZ-BE5506-ZL-XS</v>
          </cell>
          <cell r="B3289" t="str">
            <v>YZ-BE5506</v>
          </cell>
        </row>
        <row r="3290">
          <cell r="A3290" t="str">
            <v>YZ-BE5506-ZL-XXL</v>
          </cell>
          <cell r="B3290" t="str">
            <v>YZ-BE5506</v>
          </cell>
        </row>
        <row r="3291">
          <cell r="A3291" t="str">
            <v>YZ-BEBD001-R0-L</v>
          </cell>
          <cell r="B3291" t="str">
            <v>YZ-BEBD001</v>
          </cell>
        </row>
        <row r="3292">
          <cell r="A3292" t="str">
            <v>YZ-BEBD001-R0-M</v>
          </cell>
          <cell r="B3292" t="str">
            <v>YZ-BEBD001</v>
          </cell>
        </row>
        <row r="3293">
          <cell r="A3293" t="str">
            <v>YZ-BEBD001-R0-S</v>
          </cell>
          <cell r="B3293" t="str">
            <v>YZ-BEBD001</v>
          </cell>
        </row>
        <row r="3294">
          <cell r="A3294" t="str">
            <v>YZ-BEBD001-R0-XL</v>
          </cell>
          <cell r="B3294" t="str">
            <v>YZ-BEBD001</v>
          </cell>
        </row>
        <row r="3295">
          <cell r="A3295" t="str">
            <v>YZ-BEBD001-R0-XS</v>
          </cell>
          <cell r="B3295" t="str">
            <v>YZ-BEBD001</v>
          </cell>
        </row>
        <row r="3296">
          <cell r="A3296" t="str">
            <v>YZ-BEBK187-G0-L</v>
          </cell>
          <cell r="B3296" t="str">
            <v>YZ-BEBK187</v>
          </cell>
        </row>
        <row r="3297">
          <cell r="A3297" t="str">
            <v>YZ-BEBK187-G0-M</v>
          </cell>
          <cell r="B3297" t="str">
            <v>YZ-BEBK187</v>
          </cell>
        </row>
        <row r="3298">
          <cell r="A3298" t="str">
            <v>YZ-BEBK187-G0-S</v>
          </cell>
          <cell r="B3298" t="str">
            <v>YZ-BEBK187</v>
          </cell>
        </row>
        <row r="3299">
          <cell r="A3299" t="str">
            <v>YZ-BEBK187-G0-XL</v>
          </cell>
          <cell r="B3299" t="str">
            <v>YZ-BEBK187</v>
          </cell>
        </row>
        <row r="3300">
          <cell r="A3300" t="str">
            <v>YZ-BEBK187-G0-XXL</v>
          </cell>
          <cell r="B3300" t="str">
            <v>YZ-BEBK187</v>
          </cell>
        </row>
        <row r="3301">
          <cell r="A3301" t="str">
            <v>YZ-BEBK187-G7-L</v>
          </cell>
          <cell r="B3301" t="str">
            <v>YZ-BEBK187</v>
          </cell>
        </row>
        <row r="3302">
          <cell r="A3302" t="str">
            <v>YZ-BEBK187-G7-M</v>
          </cell>
          <cell r="B3302" t="str">
            <v>YZ-BEBK187</v>
          </cell>
        </row>
        <row r="3303">
          <cell r="A3303" t="str">
            <v>YZ-BEBK187-G7-S</v>
          </cell>
          <cell r="B3303" t="str">
            <v>YZ-BEBK187</v>
          </cell>
        </row>
        <row r="3304">
          <cell r="A3304" t="str">
            <v>YZ-BEBK187-G7-XL</v>
          </cell>
          <cell r="B3304" t="str">
            <v>YZ-BEBK187</v>
          </cell>
        </row>
        <row r="3305">
          <cell r="A3305" t="str">
            <v>YZ-BEBK187-G7-XXL</v>
          </cell>
          <cell r="B3305" t="str">
            <v>YZ-BEBK187</v>
          </cell>
        </row>
        <row r="3306">
          <cell r="A3306" t="str">
            <v>YZ-BEBK187-K0-L</v>
          </cell>
          <cell r="B3306" t="str">
            <v>YZ-BEBK187</v>
          </cell>
        </row>
        <row r="3307">
          <cell r="A3307" t="str">
            <v>YZ-BEBK187-K0-M</v>
          </cell>
          <cell r="B3307" t="str">
            <v>YZ-BEBK187</v>
          </cell>
        </row>
        <row r="3308">
          <cell r="A3308" t="str">
            <v>YZ-BEBK187-K0-S</v>
          </cell>
          <cell r="B3308" t="str">
            <v>YZ-BEBK187</v>
          </cell>
        </row>
        <row r="3309">
          <cell r="A3309" t="str">
            <v>YZ-BEBK187-K0-XL</v>
          </cell>
          <cell r="B3309" t="str">
            <v>YZ-BEBK187</v>
          </cell>
        </row>
        <row r="3310">
          <cell r="A3310" t="str">
            <v>YZ-BEBK187-K0-XXL</v>
          </cell>
          <cell r="B3310" t="str">
            <v>YZ-BEBK187</v>
          </cell>
        </row>
        <row r="3311">
          <cell r="A3311" t="str">
            <v>YZ-BEBK187-OR-L</v>
          </cell>
          <cell r="B3311" t="str">
            <v>YZ-BEBK187</v>
          </cell>
        </row>
        <row r="3312">
          <cell r="A3312" t="str">
            <v>YZ-BEBK187-OR-M</v>
          </cell>
          <cell r="B3312" t="str">
            <v>YZ-BEBK187</v>
          </cell>
        </row>
        <row r="3313">
          <cell r="A3313" t="str">
            <v>YZ-BEBK187-OR-S</v>
          </cell>
          <cell r="B3313" t="str">
            <v>YZ-BEBK187</v>
          </cell>
        </row>
        <row r="3314">
          <cell r="A3314" t="str">
            <v>YZ-BEBK187-OR-XL</v>
          </cell>
          <cell r="B3314" t="str">
            <v>YZ-BEBK187</v>
          </cell>
        </row>
        <row r="3315">
          <cell r="A3315" t="str">
            <v>YZ-BEBK187-OR-XXL</v>
          </cell>
          <cell r="B3315" t="str">
            <v>YZ-BEBK187</v>
          </cell>
        </row>
        <row r="3316">
          <cell r="A3316" t="str">
            <v>YZ-BEBK187-P0-L</v>
          </cell>
          <cell r="B3316" t="str">
            <v>YZ-BEBK187</v>
          </cell>
        </row>
        <row r="3317">
          <cell r="A3317" t="str">
            <v>YZ-BEBK187-P0-M</v>
          </cell>
          <cell r="B3317" t="str">
            <v>YZ-BEBK187</v>
          </cell>
        </row>
        <row r="3318">
          <cell r="A3318" t="str">
            <v>YZ-BEBK187-P0-S</v>
          </cell>
          <cell r="B3318" t="str">
            <v>YZ-BEBK187</v>
          </cell>
        </row>
        <row r="3319">
          <cell r="A3319" t="str">
            <v>YZ-BEBK187-P0-XL</v>
          </cell>
          <cell r="B3319" t="str">
            <v>YZ-BEBK187</v>
          </cell>
        </row>
        <row r="3320">
          <cell r="A3320" t="str">
            <v>YZ-BEBK187-P0-XXL</v>
          </cell>
          <cell r="B3320" t="str">
            <v>YZ-BEBK187</v>
          </cell>
        </row>
        <row r="3321">
          <cell r="A3321" t="str">
            <v>YZ-BEBK187-R0-L</v>
          </cell>
          <cell r="B3321" t="str">
            <v>YZ-BEBK187</v>
          </cell>
        </row>
        <row r="3322">
          <cell r="A3322" t="str">
            <v>YZ-BEBK187-R0-M</v>
          </cell>
          <cell r="B3322" t="str">
            <v>YZ-BEBK187</v>
          </cell>
        </row>
        <row r="3323">
          <cell r="A3323" t="str">
            <v>YZ-BEBK187-R0-S</v>
          </cell>
          <cell r="B3323" t="str">
            <v>YZ-BEBK187</v>
          </cell>
        </row>
        <row r="3324">
          <cell r="A3324" t="str">
            <v>YZ-BEBK187-R0-XL</v>
          </cell>
          <cell r="B3324" t="str">
            <v>YZ-BEBK187</v>
          </cell>
        </row>
        <row r="3325">
          <cell r="A3325" t="str">
            <v>YZ-BEBK187-R0-XXL</v>
          </cell>
          <cell r="B3325" t="str">
            <v>YZ-BEBK187</v>
          </cell>
        </row>
        <row r="3326">
          <cell r="A3326" t="str">
            <v>YZ-BEBK187-Y0-L</v>
          </cell>
          <cell r="B3326" t="str">
            <v>YZ-BEBK187</v>
          </cell>
        </row>
        <row r="3327">
          <cell r="A3327" t="str">
            <v>YZ-BEBK187-Y0-M</v>
          </cell>
          <cell r="B3327" t="str">
            <v>YZ-BEBK187</v>
          </cell>
        </row>
        <row r="3328">
          <cell r="A3328" t="str">
            <v>YZ-BEBK187-Y0-S</v>
          </cell>
          <cell r="B3328" t="str">
            <v>YZ-BEBK187</v>
          </cell>
        </row>
        <row r="3329">
          <cell r="A3329" t="str">
            <v>YZ-BEBK187-Y0-XL</v>
          </cell>
          <cell r="B3329" t="str">
            <v>YZ-BEBK187</v>
          </cell>
        </row>
        <row r="3330">
          <cell r="A3330" t="str">
            <v>YZ-BEBK187-Y0-XXL</v>
          </cell>
          <cell r="B3330" t="str">
            <v>YZ-BEBK187</v>
          </cell>
        </row>
        <row r="3331">
          <cell r="A3331" t="str">
            <v>YZ-BEC19P-K0-2XL</v>
          </cell>
          <cell r="B3331" t="str">
            <v>YZ-BEC19P</v>
          </cell>
        </row>
        <row r="3332">
          <cell r="A3332" t="str">
            <v>YZ-BEC19P-K0-L</v>
          </cell>
          <cell r="B3332" t="str">
            <v>YZ-BEC19P</v>
          </cell>
        </row>
        <row r="3333">
          <cell r="A3333" t="str">
            <v>YZ-BEC19P-K0-M</v>
          </cell>
          <cell r="B3333" t="str">
            <v>YZ-BEC19P</v>
          </cell>
        </row>
        <row r="3334">
          <cell r="A3334" t="str">
            <v>YZ-BEC19P-K0-S</v>
          </cell>
          <cell r="B3334" t="str">
            <v>YZ-BEC19P</v>
          </cell>
        </row>
        <row r="3335">
          <cell r="A3335" t="str">
            <v>YZ-BEC19P-K0-XL</v>
          </cell>
          <cell r="B3335" t="str">
            <v>YZ-BEC19P</v>
          </cell>
        </row>
        <row r="3336">
          <cell r="A3336" t="str">
            <v>YZ-BEC19P-OR-2XL</v>
          </cell>
          <cell r="B3336" t="str">
            <v>YZ-BEC19P</v>
          </cell>
        </row>
        <row r="3337">
          <cell r="A3337" t="str">
            <v>YZ-BEC19P-OR-L</v>
          </cell>
          <cell r="B3337" t="str">
            <v>YZ-BEC19P</v>
          </cell>
        </row>
        <row r="3338">
          <cell r="A3338" t="str">
            <v>YZ-BEC19P-OR-M</v>
          </cell>
          <cell r="B3338" t="str">
            <v>YZ-BEC19P</v>
          </cell>
        </row>
        <row r="3339">
          <cell r="A3339" t="str">
            <v>YZ-BEC19P-OR-S</v>
          </cell>
          <cell r="B3339" t="str">
            <v>YZ-BEC19P</v>
          </cell>
        </row>
        <row r="3340">
          <cell r="A3340" t="str">
            <v>YZ-BEC19P-OR-XL</v>
          </cell>
          <cell r="B3340" t="str">
            <v>YZ-BEC19P</v>
          </cell>
        </row>
        <row r="3341">
          <cell r="A3341" t="str">
            <v>YZ-BEC19P-R0-2XL</v>
          </cell>
          <cell r="B3341" t="str">
            <v>YZ-BEC19P</v>
          </cell>
        </row>
        <row r="3342">
          <cell r="A3342" t="str">
            <v>YZ-BEC19P-R0-L</v>
          </cell>
          <cell r="B3342" t="str">
            <v>YZ-BEC19P</v>
          </cell>
        </row>
        <row r="3343">
          <cell r="A3343" t="str">
            <v>YZ-BEC19P-R0-M</v>
          </cell>
          <cell r="B3343" t="str">
            <v>YZ-BEC19P</v>
          </cell>
        </row>
        <row r="3344">
          <cell r="A3344" t="str">
            <v>YZ-BEC19P-R0-S</v>
          </cell>
          <cell r="B3344" t="str">
            <v>YZ-BEC19P</v>
          </cell>
        </row>
        <row r="3345">
          <cell r="A3345" t="str">
            <v>YZ-BEC19P-R0-XL</v>
          </cell>
          <cell r="B3345" t="str">
            <v>YZ-BEC19P</v>
          </cell>
        </row>
        <row r="3346">
          <cell r="A3346" t="str">
            <v>YZ-BEC19P-W0-2XL</v>
          </cell>
          <cell r="B3346" t="str">
            <v>YZ-BEC19P</v>
          </cell>
        </row>
        <row r="3347">
          <cell r="A3347" t="str">
            <v>YZ-BEC19P-W0-L</v>
          </cell>
          <cell r="B3347" t="str">
            <v>YZ-BEC19P</v>
          </cell>
        </row>
        <row r="3348">
          <cell r="A3348" t="str">
            <v>YZ-BEC19P-W0-M</v>
          </cell>
          <cell r="B3348" t="str">
            <v>YZ-BEC19P</v>
          </cell>
        </row>
        <row r="3349">
          <cell r="A3349" t="str">
            <v>YZ-BEC19P-W0-S</v>
          </cell>
          <cell r="B3349" t="str">
            <v>YZ-BEC19P</v>
          </cell>
        </row>
        <row r="3350">
          <cell r="A3350" t="str">
            <v>YZ-BEC19P-W0-XL</v>
          </cell>
          <cell r="B3350" t="str">
            <v>YZ-BEC19P</v>
          </cell>
        </row>
        <row r="3351">
          <cell r="A3351" t="str">
            <v>YZ-BECS186-OR-L</v>
          </cell>
          <cell r="B3351" t="str">
            <v>YZ-BECS186</v>
          </cell>
        </row>
        <row r="3352">
          <cell r="A3352" t="str">
            <v>YZ-BECS186-OR-M</v>
          </cell>
          <cell r="B3352" t="str">
            <v>YZ-BECS186</v>
          </cell>
        </row>
        <row r="3353">
          <cell r="A3353" t="str">
            <v>YZ-BECS186-OR-S</v>
          </cell>
          <cell r="B3353" t="str">
            <v>YZ-BECS186</v>
          </cell>
        </row>
        <row r="3354">
          <cell r="A3354" t="str">
            <v>YZ-BECS186-OR-XL</v>
          </cell>
          <cell r="B3354" t="str">
            <v>YZ-BECS186</v>
          </cell>
        </row>
        <row r="3355">
          <cell r="A3355" t="str">
            <v>YZ-BECS186-OR-XXL</v>
          </cell>
          <cell r="B3355" t="str">
            <v>YZ-BECS186</v>
          </cell>
        </row>
        <row r="3356">
          <cell r="A3356" t="str">
            <v>YZ-BECS186-YH-L</v>
          </cell>
          <cell r="B3356" t="str">
            <v>YZ-BECS186</v>
          </cell>
        </row>
        <row r="3357">
          <cell r="A3357" t="str">
            <v>YZ-BECS186-YH-M</v>
          </cell>
          <cell r="B3357" t="str">
            <v>YZ-BECS186</v>
          </cell>
        </row>
        <row r="3358">
          <cell r="A3358" t="str">
            <v>YZ-BECS186-YH-S</v>
          </cell>
          <cell r="B3358" t="str">
            <v>YZ-BECS186</v>
          </cell>
        </row>
        <row r="3359">
          <cell r="A3359" t="str">
            <v>YZ-BECS186-YH-XL</v>
          </cell>
          <cell r="B3359" t="str">
            <v>YZ-BECS186</v>
          </cell>
        </row>
        <row r="3360">
          <cell r="A3360" t="str">
            <v>YZ-BECS186-YH-XXL</v>
          </cell>
          <cell r="B3360" t="str">
            <v>YZ-BECS186</v>
          </cell>
        </row>
        <row r="3361">
          <cell r="A3361" t="str">
            <v>YZ-BEHM511-K0-2XL</v>
          </cell>
          <cell r="B3361" t="str">
            <v>YZ-BEHM511</v>
          </cell>
        </row>
        <row r="3362">
          <cell r="A3362" t="str">
            <v>YZ-BEHM511-K0-3XL</v>
          </cell>
          <cell r="B3362" t="str">
            <v>YZ-BEHM511</v>
          </cell>
        </row>
        <row r="3363">
          <cell r="A3363" t="str">
            <v>YZ-BEHM511-K0-L</v>
          </cell>
          <cell r="B3363" t="str">
            <v>YZ-BEHM511</v>
          </cell>
        </row>
        <row r="3364">
          <cell r="A3364" t="str">
            <v>YZ-BEHM511-K0-M</v>
          </cell>
          <cell r="B3364" t="str">
            <v>YZ-BEHM511</v>
          </cell>
        </row>
        <row r="3365">
          <cell r="A3365" t="str">
            <v>YZ-BEHM511-K0-XL</v>
          </cell>
          <cell r="B3365" t="str">
            <v>YZ-BEHM511</v>
          </cell>
        </row>
        <row r="3366">
          <cell r="A3366" t="str">
            <v>YZ-BEHM511-ZL-2XL</v>
          </cell>
          <cell r="B3366" t="str">
            <v>YZ-BEHM511</v>
          </cell>
        </row>
        <row r="3367">
          <cell r="A3367" t="str">
            <v>YZ-BEHM511-ZL-3XL</v>
          </cell>
          <cell r="B3367" t="str">
            <v>YZ-BEHM511</v>
          </cell>
        </row>
        <row r="3368">
          <cell r="A3368" t="str">
            <v>YZ-BEHM511-ZL-L</v>
          </cell>
          <cell r="B3368" t="str">
            <v>YZ-BEHM511</v>
          </cell>
        </row>
        <row r="3369">
          <cell r="A3369" t="str">
            <v>YZ-BEHM511-ZL-M</v>
          </cell>
          <cell r="B3369" t="str">
            <v>YZ-BEHM511</v>
          </cell>
        </row>
        <row r="3370">
          <cell r="A3370" t="str">
            <v>YZ-BEHM511-ZL-XL</v>
          </cell>
          <cell r="B3370" t="str">
            <v>YZ-BEHM511</v>
          </cell>
        </row>
        <row r="3371">
          <cell r="A3371" t="str">
            <v>YZ-BEHY025-B0-L</v>
          </cell>
          <cell r="B3371" t="str">
            <v>YZ-BEHY025</v>
          </cell>
        </row>
        <row r="3372">
          <cell r="A3372" t="str">
            <v>YZ-BEHY025-B0-M</v>
          </cell>
          <cell r="B3372" t="str">
            <v>YZ-BEHY025</v>
          </cell>
        </row>
        <row r="3373">
          <cell r="A3373" t="str">
            <v>YZ-BEHY025-B0-S</v>
          </cell>
          <cell r="B3373" t="str">
            <v>YZ-BEHY025</v>
          </cell>
        </row>
        <row r="3374">
          <cell r="A3374" t="str">
            <v>YZ-BEHY025-B0-XL</v>
          </cell>
          <cell r="B3374" t="str">
            <v>YZ-BEHY025</v>
          </cell>
        </row>
        <row r="3375">
          <cell r="A3375" t="str">
            <v>YZ-BEHY025-B0-XXL</v>
          </cell>
          <cell r="B3375" t="str">
            <v>YZ-BEHY025</v>
          </cell>
        </row>
        <row r="3376">
          <cell r="A3376" t="str">
            <v>YZ-BEHY025-K0-L</v>
          </cell>
          <cell r="B3376" t="str">
            <v>YZ-BEHY025</v>
          </cell>
        </row>
        <row r="3377">
          <cell r="A3377" t="str">
            <v>YZ-BEHY025-K0-M</v>
          </cell>
          <cell r="B3377" t="str">
            <v>YZ-BEHY025</v>
          </cell>
        </row>
        <row r="3378">
          <cell r="A3378" t="str">
            <v>YZ-BEHY025-K0-S</v>
          </cell>
          <cell r="B3378" t="str">
            <v>YZ-BEHY025</v>
          </cell>
        </row>
        <row r="3379">
          <cell r="A3379" t="str">
            <v>YZ-BEHY025-K0-XL</v>
          </cell>
          <cell r="B3379" t="str">
            <v>YZ-BEHY025</v>
          </cell>
        </row>
        <row r="3380">
          <cell r="A3380" t="str">
            <v>YZ-BEHY025-K0-XXL</v>
          </cell>
          <cell r="B3380" t="str">
            <v>YZ-BEHY025</v>
          </cell>
        </row>
        <row r="3381">
          <cell r="A3381" t="str">
            <v>YZ-BEHY025-OR-L</v>
          </cell>
          <cell r="B3381" t="str">
            <v>YZ-BEHY025</v>
          </cell>
        </row>
        <row r="3382">
          <cell r="A3382" t="str">
            <v>YZ-BEHY025-OR-M</v>
          </cell>
          <cell r="B3382" t="str">
            <v>YZ-BEHY025</v>
          </cell>
        </row>
        <row r="3383">
          <cell r="A3383" t="str">
            <v>YZ-BEHY025-OR-S</v>
          </cell>
          <cell r="B3383" t="str">
            <v>YZ-BEHY025</v>
          </cell>
        </row>
        <row r="3384">
          <cell r="A3384" t="str">
            <v>YZ-BEHY025-OR-XL</v>
          </cell>
          <cell r="B3384" t="str">
            <v>YZ-BEHY025</v>
          </cell>
        </row>
        <row r="3385">
          <cell r="A3385" t="str">
            <v>YZ-BEHY025-OR-XXL</v>
          </cell>
          <cell r="B3385" t="str">
            <v>YZ-BEHY025</v>
          </cell>
        </row>
        <row r="3386">
          <cell r="A3386" t="str">
            <v>YZ-BEHY025-R0-L</v>
          </cell>
          <cell r="B3386" t="str">
            <v>YZ-BEHY025</v>
          </cell>
        </row>
        <row r="3387">
          <cell r="A3387" t="str">
            <v>YZ-BEHY025-R0-M</v>
          </cell>
          <cell r="B3387" t="str">
            <v>YZ-BEHY025</v>
          </cell>
        </row>
        <row r="3388">
          <cell r="A3388" t="str">
            <v>YZ-BEHY025-R0-S</v>
          </cell>
          <cell r="B3388" t="str">
            <v>YZ-BEHY025</v>
          </cell>
        </row>
        <row r="3389">
          <cell r="A3389" t="str">
            <v>YZ-BEHY025-R0-XL</v>
          </cell>
          <cell r="B3389" t="str">
            <v>YZ-BEHY025</v>
          </cell>
        </row>
        <row r="3390">
          <cell r="A3390" t="str">
            <v>YZ-BEHY025-R0-XXL</v>
          </cell>
          <cell r="B3390" t="str">
            <v>YZ-BEHY025</v>
          </cell>
        </row>
        <row r="3391">
          <cell r="A3391" t="str">
            <v>YZ-BEHY2049-B0-L</v>
          </cell>
          <cell r="B3391" t="str">
            <v>YZ-BEHY2049</v>
          </cell>
        </row>
        <row r="3392">
          <cell r="A3392" t="str">
            <v>YZ-BEHY2049-B0-M</v>
          </cell>
          <cell r="B3392" t="str">
            <v>YZ-BEHY2049</v>
          </cell>
        </row>
        <row r="3393">
          <cell r="A3393" t="str">
            <v>YZ-BEHY2049-B0-S</v>
          </cell>
          <cell r="B3393" t="str">
            <v>YZ-BEHY2049</v>
          </cell>
        </row>
        <row r="3394">
          <cell r="A3394" t="str">
            <v>YZ-BEHY2049-B0-XL</v>
          </cell>
          <cell r="B3394" t="str">
            <v>YZ-BEHY2049</v>
          </cell>
        </row>
        <row r="3395">
          <cell r="A3395" t="str">
            <v>YZ-BEHY2049-GR-L</v>
          </cell>
          <cell r="B3395" t="str">
            <v>YZ-BEHY2049</v>
          </cell>
        </row>
        <row r="3396">
          <cell r="A3396" t="str">
            <v>YZ-BEHY2049-GR-M</v>
          </cell>
          <cell r="B3396" t="str">
            <v>YZ-BEHY2049</v>
          </cell>
        </row>
        <row r="3397">
          <cell r="A3397" t="str">
            <v>YZ-BEHY2049-GR-S</v>
          </cell>
          <cell r="B3397" t="str">
            <v>YZ-BEHY2049</v>
          </cell>
        </row>
        <row r="3398">
          <cell r="A3398" t="str">
            <v>YZ-BEHY2049-GR-XL</v>
          </cell>
          <cell r="B3398" t="str">
            <v>YZ-BEHY2049</v>
          </cell>
        </row>
        <row r="3399">
          <cell r="A3399" t="str">
            <v>YZ-BEHY2049-K0-L</v>
          </cell>
          <cell r="B3399" t="str">
            <v>YZ-BEHY2049</v>
          </cell>
        </row>
        <row r="3400">
          <cell r="A3400" t="str">
            <v>YZ-BEHY2049-K0-M</v>
          </cell>
          <cell r="B3400" t="str">
            <v>YZ-BEHY2049</v>
          </cell>
        </row>
        <row r="3401">
          <cell r="A3401" t="str">
            <v>YZ-BEHY2049-K0-S</v>
          </cell>
          <cell r="B3401" t="str">
            <v>YZ-BEHY2049</v>
          </cell>
        </row>
        <row r="3402">
          <cell r="A3402" t="str">
            <v>YZ-BEHY2049-K0-XL</v>
          </cell>
          <cell r="B3402" t="str">
            <v>YZ-BEHY2049</v>
          </cell>
        </row>
        <row r="3403">
          <cell r="A3403" t="str">
            <v>YZ-BEHY2049-P0-L</v>
          </cell>
          <cell r="B3403" t="str">
            <v>YZ-BEHY2049</v>
          </cell>
        </row>
        <row r="3404">
          <cell r="A3404" t="str">
            <v>YZ-BEHY2049-P0-M</v>
          </cell>
          <cell r="B3404" t="str">
            <v>YZ-BEHY2049</v>
          </cell>
        </row>
        <row r="3405">
          <cell r="A3405" t="str">
            <v>YZ-BEHY2049-P0-S</v>
          </cell>
          <cell r="B3405" t="str">
            <v>YZ-BEHY2049</v>
          </cell>
        </row>
        <row r="3406">
          <cell r="A3406" t="str">
            <v>YZ-BEHY2049-P0-XL</v>
          </cell>
          <cell r="B3406" t="str">
            <v>YZ-BEHY2049</v>
          </cell>
        </row>
        <row r="3407">
          <cell r="A3407" t="str">
            <v>YZ-BEHY2049-W0-L</v>
          </cell>
          <cell r="B3407" t="str">
            <v>YZ-BEHY2049</v>
          </cell>
        </row>
        <row r="3408">
          <cell r="A3408" t="str">
            <v>YZ-BEHY2049-W0-M</v>
          </cell>
          <cell r="B3408" t="str">
            <v>YZ-BEHY2049</v>
          </cell>
        </row>
        <row r="3409">
          <cell r="A3409" t="str">
            <v>YZ-BEHY2049-W0-S</v>
          </cell>
          <cell r="B3409" t="str">
            <v>YZ-BEHY2049</v>
          </cell>
        </row>
        <row r="3410">
          <cell r="A3410" t="str">
            <v>YZ-BEHY2049-W0-XL</v>
          </cell>
          <cell r="B3410" t="str">
            <v>YZ-BEHY2049</v>
          </cell>
        </row>
        <row r="3411">
          <cell r="A3411" t="str">
            <v>YZ-BELE001-W0-L</v>
          </cell>
          <cell r="B3411" t="str">
            <v>YZ-BELE001</v>
          </cell>
        </row>
        <row r="3412">
          <cell r="A3412" t="str">
            <v>YZ-BELE001-W0-M</v>
          </cell>
          <cell r="B3412" t="str">
            <v>YZ-BELE001</v>
          </cell>
        </row>
        <row r="3413">
          <cell r="A3413" t="str">
            <v>YZ-BELE001-W0-S</v>
          </cell>
          <cell r="B3413" t="str">
            <v>YZ-BELE001</v>
          </cell>
        </row>
        <row r="3414">
          <cell r="A3414" t="str">
            <v>YZ-BELE001-W0-XL</v>
          </cell>
          <cell r="B3414" t="str">
            <v>YZ-BELE001</v>
          </cell>
        </row>
        <row r="3415">
          <cell r="A3415" t="str">
            <v>YZ-BELE001-W0-XS</v>
          </cell>
          <cell r="B3415" t="str">
            <v>YZ-BELE001</v>
          </cell>
        </row>
        <row r="3416">
          <cell r="A3416" t="str">
            <v>YZ-BELK185-B0-L</v>
          </cell>
          <cell r="B3416" t="str">
            <v>YZ-BELK185</v>
          </cell>
        </row>
        <row r="3417">
          <cell r="A3417" t="str">
            <v>YZ-BELK185-B0-M</v>
          </cell>
          <cell r="B3417" t="str">
            <v>YZ-BELK185</v>
          </cell>
        </row>
        <row r="3418">
          <cell r="A3418" t="str">
            <v>YZ-BELK185-B0-S</v>
          </cell>
          <cell r="B3418" t="str">
            <v>YZ-BELK185</v>
          </cell>
        </row>
        <row r="3419">
          <cell r="A3419" t="str">
            <v>YZ-BELK185-B0-XL</v>
          </cell>
          <cell r="B3419" t="str">
            <v>YZ-BELK185</v>
          </cell>
        </row>
        <row r="3420">
          <cell r="A3420" t="str">
            <v>YZ-BELK185-B0-XXL</v>
          </cell>
          <cell r="B3420" t="str">
            <v>YZ-BELK185</v>
          </cell>
        </row>
        <row r="3421">
          <cell r="A3421" t="str">
            <v>YZ-BELK185-K0-L</v>
          </cell>
          <cell r="B3421" t="str">
            <v>YZ-BELK185</v>
          </cell>
        </row>
        <row r="3422">
          <cell r="A3422" t="str">
            <v>YZ-BELK185-K0-M</v>
          </cell>
          <cell r="B3422" t="str">
            <v>YZ-BELK185</v>
          </cell>
        </row>
        <row r="3423">
          <cell r="A3423" t="str">
            <v>YZ-BELK185-K0-S</v>
          </cell>
          <cell r="B3423" t="str">
            <v>YZ-BELK185</v>
          </cell>
        </row>
        <row r="3424">
          <cell r="A3424" t="str">
            <v>YZ-BELK185-K0-XL</v>
          </cell>
          <cell r="B3424" t="str">
            <v>YZ-BELK185</v>
          </cell>
        </row>
        <row r="3425">
          <cell r="A3425" t="str">
            <v>YZ-BELK185-K0-XXL</v>
          </cell>
          <cell r="B3425" t="str">
            <v>YZ-BELK185</v>
          </cell>
        </row>
        <row r="3426">
          <cell r="A3426" t="str">
            <v>YZ-BELK185-Y9-L</v>
          </cell>
          <cell r="B3426" t="str">
            <v>YZ-BELK185</v>
          </cell>
        </row>
        <row r="3427">
          <cell r="A3427" t="str">
            <v>YZ-BELK185-Y9-M</v>
          </cell>
          <cell r="B3427" t="str">
            <v>YZ-BELK185</v>
          </cell>
        </row>
        <row r="3428">
          <cell r="A3428" t="str">
            <v>YZ-BELK185-Y9-S</v>
          </cell>
          <cell r="B3428" t="str">
            <v>YZ-BELK185</v>
          </cell>
        </row>
        <row r="3429">
          <cell r="A3429" t="str">
            <v>YZ-BELK185-Y9-XL</v>
          </cell>
          <cell r="B3429" t="str">
            <v>YZ-BELK185</v>
          </cell>
        </row>
        <row r="3430">
          <cell r="A3430" t="str">
            <v>YZ-BELK185-Y9-XXL</v>
          </cell>
          <cell r="B3430" t="str">
            <v>YZ-BELK185</v>
          </cell>
        </row>
        <row r="3431">
          <cell r="A3431" t="str">
            <v>YZ-BELS1458-FB-3X</v>
          </cell>
          <cell r="B3431" t="str">
            <v>YZ-BELS1458</v>
          </cell>
        </row>
        <row r="3432">
          <cell r="A3432" t="str">
            <v>YZ-BELS1458-FB-4X</v>
          </cell>
          <cell r="B3432" t="str">
            <v>YZ-BELS1458</v>
          </cell>
        </row>
        <row r="3433">
          <cell r="A3433" t="str">
            <v>YZ-BELS1458-FB-5X</v>
          </cell>
          <cell r="B3433" t="str">
            <v>YZ-BELS1458</v>
          </cell>
        </row>
        <row r="3434">
          <cell r="A3434" t="str">
            <v>YZ-BELS1458-FB-6X</v>
          </cell>
          <cell r="B3434" t="str">
            <v>YZ-BELS1458</v>
          </cell>
        </row>
        <row r="3435">
          <cell r="A3435" t="str">
            <v>YZ-BELS1458-K0-3X</v>
          </cell>
          <cell r="B3435" t="str">
            <v>YZ-BELS1458</v>
          </cell>
        </row>
        <row r="3436">
          <cell r="A3436" t="str">
            <v>YZ-BELS1458-K0-4X</v>
          </cell>
          <cell r="B3436" t="str">
            <v>YZ-BELS1458</v>
          </cell>
        </row>
        <row r="3437">
          <cell r="A3437" t="str">
            <v>YZ-BELS1458-K0-5X</v>
          </cell>
          <cell r="B3437" t="str">
            <v>YZ-BELS1458</v>
          </cell>
        </row>
        <row r="3438">
          <cell r="A3438" t="str">
            <v>YZ-BELS1458-K0-6X</v>
          </cell>
          <cell r="B3438" t="str">
            <v>YZ-BELS1458</v>
          </cell>
        </row>
        <row r="3439">
          <cell r="A3439" t="str">
            <v>YZ-BELS1458-PI-3X</v>
          </cell>
          <cell r="B3439" t="str">
            <v>YZ-BELS1458</v>
          </cell>
        </row>
        <row r="3440">
          <cell r="A3440" t="str">
            <v>YZ-BELS1458-PI-4X</v>
          </cell>
          <cell r="B3440" t="str">
            <v>YZ-BELS1458</v>
          </cell>
        </row>
        <row r="3441">
          <cell r="A3441" t="str">
            <v>YZ-BELS1458-PI-5X</v>
          </cell>
          <cell r="B3441" t="str">
            <v>YZ-BELS1458</v>
          </cell>
        </row>
        <row r="3442">
          <cell r="A3442" t="str">
            <v>YZ-BELS1458-PI-6X</v>
          </cell>
          <cell r="B3442" t="str">
            <v>YZ-BELS1458</v>
          </cell>
        </row>
        <row r="3443">
          <cell r="A3443" t="str">
            <v>YZ-BEPLUS24-G0-2XL</v>
          </cell>
          <cell r="B3443" t="str">
            <v>YZ-BEPLUS24</v>
          </cell>
        </row>
        <row r="3444">
          <cell r="A3444" t="str">
            <v>YZ-BEPLUS24-G0-3XL</v>
          </cell>
          <cell r="B3444" t="str">
            <v>YZ-BEPLUS24</v>
          </cell>
        </row>
        <row r="3445">
          <cell r="A3445" t="str">
            <v>YZ-BEPLUS24-G0-L</v>
          </cell>
          <cell r="B3445" t="str">
            <v>YZ-BEPLUS24</v>
          </cell>
        </row>
        <row r="3446">
          <cell r="A3446" t="str">
            <v>YZ-BEPLUS24-G0-M</v>
          </cell>
          <cell r="B3446" t="str">
            <v>YZ-BEPLUS24</v>
          </cell>
        </row>
        <row r="3447">
          <cell r="A3447" t="str">
            <v>YZ-BEPLUS24-G0-XL</v>
          </cell>
          <cell r="B3447" t="str">
            <v>YZ-BEPLUS24</v>
          </cell>
        </row>
        <row r="3448">
          <cell r="A3448" t="str">
            <v>YZ-BEPLUS24-K0-2XL</v>
          </cell>
          <cell r="B3448" t="str">
            <v>YZ-BEPLUS24</v>
          </cell>
        </row>
        <row r="3449">
          <cell r="A3449" t="str">
            <v>YZ-BEPLUS24-K0-3XL</v>
          </cell>
          <cell r="B3449" t="str">
            <v>YZ-BEPLUS24</v>
          </cell>
        </row>
        <row r="3450">
          <cell r="A3450" t="str">
            <v>YZ-BEPLUS24-K0-L</v>
          </cell>
          <cell r="B3450" t="str">
            <v>YZ-BEPLUS24</v>
          </cell>
        </row>
        <row r="3451">
          <cell r="A3451" t="str">
            <v>YZ-BEPLUS24-K0-M</v>
          </cell>
          <cell r="B3451" t="str">
            <v>YZ-BEPLUS24</v>
          </cell>
        </row>
        <row r="3452">
          <cell r="A3452" t="str">
            <v>YZ-BEPLUS24-K0-XL</v>
          </cell>
          <cell r="B3452" t="str">
            <v>YZ-BEPLUS24</v>
          </cell>
        </row>
        <row r="3453">
          <cell r="A3453" t="str">
            <v>YZ-BEPLUS24-PI-2XL</v>
          </cell>
          <cell r="B3453" t="str">
            <v>YZ-BEPLUS24</v>
          </cell>
        </row>
        <row r="3454">
          <cell r="A3454" t="str">
            <v>YZ-BEPLUS24-PI-3XL</v>
          </cell>
          <cell r="B3454" t="str">
            <v>YZ-BEPLUS24</v>
          </cell>
        </row>
        <row r="3455">
          <cell r="A3455" t="str">
            <v>YZ-BEPLUS24-PI-L</v>
          </cell>
          <cell r="B3455" t="str">
            <v>YZ-BEPLUS24</v>
          </cell>
        </row>
        <row r="3456">
          <cell r="A3456" t="str">
            <v>YZ-BEPLUS24-PI-M</v>
          </cell>
          <cell r="B3456" t="str">
            <v>YZ-BEPLUS24</v>
          </cell>
        </row>
        <row r="3457">
          <cell r="A3457" t="str">
            <v>YZ-BEPLUS24-PI-XL</v>
          </cell>
          <cell r="B3457" t="str">
            <v>YZ-BEPLUS24</v>
          </cell>
        </row>
        <row r="3458">
          <cell r="A3458" t="str">
            <v>YZ-BESM802-B0-M</v>
          </cell>
          <cell r="B3458" t="str">
            <v>YZ-BESM802</v>
          </cell>
        </row>
        <row r="3459">
          <cell r="A3459" t="str">
            <v>YZ-BESM802-PI-M</v>
          </cell>
          <cell r="B3459" t="str">
            <v>YZ-BESM802</v>
          </cell>
        </row>
        <row r="3460">
          <cell r="A3460" t="str">
            <v>YZ-BESM805-FB-XS</v>
          </cell>
          <cell r="B3460" t="str">
            <v>YZ-BESM805</v>
          </cell>
        </row>
        <row r="3461">
          <cell r="A3461" t="str">
            <v>YZ-BESM806-B0-2XL</v>
          </cell>
          <cell r="B3461" t="str">
            <v>YZ-BESM806</v>
          </cell>
        </row>
        <row r="3462">
          <cell r="A3462" t="str">
            <v>YZ-BESM806-B0-L</v>
          </cell>
          <cell r="B3462" t="str">
            <v>YZ-BESM806</v>
          </cell>
        </row>
        <row r="3463">
          <cell r="A3463" t="str">
            <v>YZ-BESM806-B0-M</v>
          </cell>
          <cell r="B3463" t="str">
            <v>YZ-BESM806</v>
          </cell>
        </row>
        <row r="3464">
          <cell r="A3464" t="str">
            <v>YZ-BESM806-B0-S</v>
          </cell>
          <cell r="B3464" t="str">
            <v>YZ-BESM806</v>
          </cell>
        </row>
        <row r="3465">
          <cell r="A3465" t="str">
            <v>YZ-BESM806-B0-XL</v>
          </cell>
          <cell r="B3465" t="str">
            <v>YZ-BESM806</v>
          </cell>
        </row>
        <row r="3466">
          <cell r="A3466" t="str">
            <v>YZ-BESM806-K0-2XL</v>
          </cell>
          <cell r="B3466" t="str">
            <v>YZ-BESM806</v>
          </cell>
        </row>
        <row r="3467">
          <cell r="A3467" t="str">
            <v>YZ-BESM806-K0-L</v>
          </cell>
          <cell r="B3467" t="str">
            <v>YZ-BESM806</v>
          </cell>
        </row>
        <row r="3468">
          <cell r="A3468" t="str">
            <v>YZ-BESM806-K0-M</v>
          </cell>
          <cell r="B3468" t="str">
            <v>YZ-BESM806</v>
          </cell>
        </row>
        <row r="3469">
          <cell r="A3469" t="str">
            <v>YZ-BESM806-K0-S</v>
          </cell>
          <cell r="B3469" t="str">
            <v>YZ-BESM806</v>
          </cell>
        </row>
        <row r="3470">
          <cell r="A3470" t="str">
            <v>YZ-BESM806-K0-XL</v>
          </cell>
          <cell r="B3470" t="str">
            <v>YZ-BESM806</v>
          </cell>
        </row>
        <row r="3471">
          <cell r="A3471" t="str">
            <v>YZ-BESM807-G0-L</v>
          </cell>
          <cell r="B3471" t="str">
            <v>YZ-BESM807</v>
          </cell>
        </row>
        <row r="3472">
          <cell r="A3472" t="str">
            <v>YZ-BESM807-G0-M</v>
          </cell>
          <cell r="B3472" t="str">
            <v>YZ-BESM807</v>
          </cell>
        </row>
        <row r="3473">
          <cell r="A3473" t="str">
            <v>YZ-BESM807-G0-S</v>
          </cell>
          <cell r="B3473" t="str">
            <v>YZ-BESM807</v>
          </cell>
        </row>
        <row r="3474">
          <cell r="A3474" t="str">
            <v>YZ-BESM807-K0-2XL</v>
          </cell>
          <cell r="B3474" t="str">
            <v>YZ-BESM807</v>
          </cell>
        </row>
        <row r="3475">
          <cell r="A3475" t="str">
            <v>YZ-BESM807-K0-L</v>
          </cell>
          <cell r="B3475" t="str">
            <v>YZ-BESM807</v>
          </cell>
        </row>
        <row r="3476">
          <cell r="A3476" t="str">
            <v>YZ-BESM807-K0-M</v>
          </cell>
          <cell r="B3476" t="str">
            <v>YZ-BESM807</v>
          </cell>
        </row>
        <row r="3477">
          <cell r="A3477" t="str">
            <v>YZ-BESM807-K0-S</v>
          </cell>
          <cell r="B3477" t="str">
            <v>YZ-BESM807</v>
          </cell>
        </row>
        <row r="3478">
          <cell r="A3478" t="str">
            <v>YZ-BESM807-K0-XL</v>
          </cell>
          <cell r="B3478" t="str">
            <v>YZ-BESM807</v>
          </cell>
        </row>
        <row r="3479">
          <cell r="A3479" t="str">
            <v>YZ-BESM807-OR-L</v>
          </cell>
          <cell r="B3479" t="str">
            <v>YZ-BESM807</v>
          </cell>
        </row>
        <row r="3480">
          <cell r="A3480" t="str">
            <v>YZ-BESM807-OR-M</v>
          </cell>
          <cell r="B3480" t="str">
            <v>YZ-BESM807</v>
          </cell>
        </row>
        <row r="3481">
          <cell r="A3481" t="str">
            <v>YZ-BESM807-OR-S</v>
          </cell>
          <cell r="B3481" t="str">
            <v>YZ-BESM807</v>
          </cell>
        </row>
        <row r="3482">
          <cell r="A3482" t="str">
            <v>YZ-BESM807-WI-L</v>
          </cell>
          <cell r="B3482" t="str">
            <v>YZ-BESM807</v>
          </cell>
        </row>
        <row r="3483">
          <cell r="A3483" t="str">
            <v>YZ-BESM807-WI-M</v>
          </cell>
          <cell r="B3483" t="str">
            <v>YZ-BESM807</v>
          </cell>
        </row>
        <row r="3484">
          <cell r="A3484" t="str">
            <v>YZ-BESM807-WI-S</v>
          </cell>
          <cell r="B3484" t="str">
            <v>YZ-BESM807</v>
          </cell>
        </row>
        <row r="3485">
          <cell r="A3485" t="str">
            <v>YZ-BESM807-Y0-L</v>
          </cell>
          <cell r="B3485" t="str">
            <v>YZ-BESM807</v>
          </cell>
        </row>
        <row r="3486">
          <cell r="A3486" t="str">
            <v>YZ-BESM807-Y0-M</v>
          </cell>
          <cell r="B3486" t="str">
            <v>YZ-BESM807</v>
          </cell>
        </row>
        <row r="3487">
          <cell r="A3487" t="str">
            <v>YZ-BESM807-Y0-S</v>
          </cell>
          <cell r="B3487" t="str">
            <v>YZ-BESM807</v>
          </cell>
        </row>
        <row r="3488">
          <cell r="A3488" t="str">
            <v>YZ-BETW32-BTW-2XL</v>
          </cell>
          <cell r="B3488" t="str">
            <v>YZ-BETW32</v>
          </cell>
        </row>
        <row r="3489">
          <cell r="A3489" t="str">
            <v>YZ-BETW32-BTW-L</v>
          </cell>
          <cell r="B3489" t="str">
            <v>YZ-BETW32</v>
          </cell>
        </row>
        <row r="3490">
          <cell r="A3490" t="str">
            <v>YZ-BETW32-BTW-M</v>
          </cell>
          <cell r="B3490" t="str">
            <v>YZ-BETW32</v>
          </cell>
        </row>
        <row r="3491">
          <cell r="A3491" t="str">
            <v>YZ-BETW32-BTW-S</v>
          </cell>
          <cell r="B3491" t="str">
            <v>YZ-BETW32</v>
          </cell>
        </row>
        <row r="3492">
          <cell r="A3492" t="str">
            <v>YZ-BETW32-BTW-XL</v>
          </cell>
          <cell r="B3492" t="str">
            <v>YZ-BETW32</v>
          </cell>
        </row>
        <row r="3493">
          <cell r="A3493" t="str">
            <v>YZ-BETW32-KTW-2XL</v>
          </cell>
          <cell r="B3493" t="str">
            <v>YZ-BETW32</v>
          </cell>
        </row>
        <row r="3494">
          <cell r="A3494" t="str">
            <v>YZ-BETW32-KTW-L</v>
          </cell>
          <cell r="B3494" t="str">
            <v>YZ-BETW32</v>
          </cell>
        </row>
        <row r="3495">
          <cell r="A3495" t="str">
            <v>YZ-BETW32-KTW-M</v>
          </cell>
          <cell r="B3495" t="str">
            <v>YZ-BETW32</v>
          </cell>
        </row>
        <row r="3496">
          <cell r="A3496" t="str">
            <v>YZ-BETW32-KTW-S</v>
          </cell>
          <cell r="B3496" t="str">
            <v>YZ-BETW32</v>
          </cell>
        </row>
        <row r="3497">
          <cell r="A3497" t="str">
            <v>YZ-BETW32-KTW-XL</v>
          </cell>
          <cell r="B3497" t="str">
            <v>YZ-BETW32</v>
          </cell>
        </row>
        <row r="3498">
          <cell r="A3498" t="str">
            <v>YZ-BETW32-PI-2XL</v>
          </cell>
          <cell r="B3498" t="str">
            <v>YZ-BETW32</v>
          </cell>
        </row>
        <row r="3499">
          <cell r="A3499" t="str">
            <v>YZ-BETW32-PI-L</v>
          </cell>
          <cell r="B3499" t="str">
            <v>YZ-BETW32</v>
          </cell>
        </row>
        <row r="3500">
          <cell r="A3500" t="str">
            <v>YZ-BETW32-PI-M</v>
          </cell>
          <cell r="B3500" t="str">
            <v>YZ-BETW32</v>
          </cell>
        </row>
        <row r="3501">
          <cell r="A3501" t="str">
            <v>YZ-BETW32-PI-S</v>
          </cell>
          <cell r="B3501" t="str">
            <v>YZ-BETW32</v>
          </cell>
        </row>
        <row r="3502">
          <cell r="A3502" t="str">
            <v>YZ-BETW32-PI-XL</v>
          </cell>
          <cell r="B3502" t="str">
            <v>YZ-BETW32</v>
          </cell>
        </row>
        <row r="3503">
          <cell r="A3503" t="str">
            <v>YZ-BEWH173-K0-L</v>
          </cell>
          <cell r="B3503" t="str">
            <v>YZ-BEWH173</v>
          </cell>
        </row>
        <row r="3504">
          <cell r="A3504" t="str">
            <v>YZ-BEWH173-K0-M</v>
          </cell>
          <cell r="B3504" t="str">
            <v>YZ-BEWH173</v>
          </cell>
        </row>
        <row r="3505">
          <cell r="A3505" t="str">
            <v>YZ-BEWH173-K0-XL</v>
          </cell>
          <cell r="B3505" t="str">
            <v>YZ-BEWH173</v>
          </cell>
        </row>
        <row r="3506">
          <cell r="A3506" t="str">
            <v>YZ-BEWH173-K0-XXL</v>
          </cell>
          <cell r="B3506" t="str">
            <v>YZ-BEWH173</v>
          </cell>
        </row>
        <row r="3507">
          <cell r="A3507" t="str">
            <v>YZ-BEWH173-WI-L</v>
          </cell>
          <cell r="B3507" t="str">
            <v>YZ-BEWH173</v>
          </cell>
        </row>
        <row r="3508">
          <cell r="A3508" t="str">
            <v>YZ-BEWH173-WI-M</v>
          </cell>
          <cell r="B3508" t="str">
            <v>YZ-BEWH173</v>
          </cell>
        </row>
        <row r="3509">
          <cell r="A3509" t="str">
            <v>YZ-BEWH173-WI-XL</v>
          </cell>
          <cell r="B3509" t="str">
            <v>YZ-BEWH173</v>
          </cell>
        </row>
        <row r="3510">
          <cell r="A3510" t="str">
            <v>YZ-BEWH173-WI-XXL</v>
          </cell>
          <cell r="B3510" t="str">
            <v>YZ-BEWH173</v>
          </cell>
        </row>
        <row r="3511">
          <cell r="A3511" t="str">
            <v>YZ-BEWH173-ZL-L</v>
          </cell>
          <cell r="B3511" t="str">
            <v>YZ-BEWH173</v>
          </cell>
        </row>
        <row r="3512">
          <cell r="A3512" t="str">
            <v>YZ-BEWH173-ZL-M</v>
          </cell>
          <cell r="B3512" t="str">
            <v>YZ-BEWH173</v>
          </cell>
        </row>
        <row r="3513">
          <cell r="A3513" t="str">
            <v>YZ-BEWH173-ZL-XL</v>
          </cell>
          <cell r="B3513" t="str">
            <v>YZ-BEWH173</v>
          </cell>
        </row>
        <row r="3514">
          <cell r="A3514" t="str">
            <v>YZ-BEWH173-ZL-XXL</v>
          </cell>
          <cell r="B3514" t="str">
            <v>YZ-BEWH173</v>
          </cell>
        </row>
        <row r="3515">
          <cell r="A3515" t="str">
            <v>YZ-BEWS32-BD-2XL</v>
          </cell>
          <cell r="B3515" t="str">
            <v>YZ-BEWS32</v>
          </cell>
        </row>
        <row r="3516">
          <cell r="A3516" t="str">
            <v>YZ-BEWS32-BD-L</v>
          </cell>
          <cell r="B3516" t="str">
            <v>YZ-BEWS32</v>
          </cell>
        </row>
        <row r="3517">
          <cell r="A3517" t="str">
            <v>YZ-BEWS32-BD-M</v>
          </cell>
          <cell r="B3517" t="str">
            <v>YZ-BEWS32</v>
          </cell>
        </row>
        <row r="3518">
          <cell r="A3518" t="str">
            <v>YZ-BEWS32-BD-S</v>
          </cell>
          <cell r="B3518" t="str">
            <v>YZ-BEWS32</v>
          </cell>
        </row>
        <row r="3519">
          <cell r="A3519" t="str">
            <v>YZ-BEWS32-BD-XL</v>
          </cell>
          <cell r="B3519" t="str">
            <v>YZ-BEWS32</v>
          </cell>
        </row>
        <row r="3520">
          <cell r="A3520" t="str">
            <v>YZ-BEWS32-K0-2XL</v>
          </cell>
          <cell r="B3520" t="str">
            <v>YZ-BEWS32</v>
          </cell>
        </row>
        <row r="3521">
          <cell r="A3521" t="str">
            <v>YZ-BEWS32-K0-L</v>
          </cell>
          <cell r="B3521" t="str">
            <v>YZ-BEWS32</v>
          </cell>
        </row>
        <row r="3522">
          <cell r="A3522" t="str">
            <v>YZ-BEWS32-K0-M</v>
          </cell>
          <cell r="B3522" t="str">
            <v>YZ-BEWS32</v>
          </cell>
        </row>
        <row r="3523">
          <cell r="A3523" t="str">
            <v>YZ-BEWS32-K0-S</v>
          </cell>
          <cell r="B3523" t="str">
            <v>YZ-BEWS32</v>
          </cell>
        </row>
        <row r="3524">
          <cell r="A3524" t="str">
            <v>YZ-BEWS32-K0-XL</v>
          </cell>
          <cell r="B3524" t="str">
            <v>YZ-BEWS32</v>
          </cell>
        </row>
        <row r="3525">
          <cell r="A3525" t="str">
            <v>YZ-BEWS32-ZL-2XL</v>
          </cell>
          <cell r="B3525" t="str">
            <v>YZ-BEWS32</v>
          </cell>
        </row>
        <row r="3526">
          <cell r="A3526" t="str">
            <v>YZ-BEWS32-ZL-L</v>
          </cell>
          <cell r="B3526" t="str">
            <v>YZ-BEWS32</v>
          </cell>
        </row>
        <row r="3527">
          <cell r="A3527" t="str">
            <v>YZ-BEWS32-ZL-M</v>
          </cell>
          <cell r="B3527" t="str">
            <v>YZ-BEWS32</v>
          </cell>
        </row>
        <row r="3528">
          <cell r="A3528" t="str">
            <v>YZ-BEWS32-ZL-S</v>
          </cell>
          <cell r="B3528" t="str">
            <v>YZ-BEWS32</v>
          </cell>
        </row>
        <row r="3529">
          <cell r="A3529" t="str">
            <v>YZ-BEWS32-ZL-XL</v>
          </cell>
          <cell r="B3529" t="str">
            <v>YZ-BEWS32</v>
          </cell>
        </row>
        <row r="3530">
          <cell r="A3530" t="str">
            <v>YZ-BEYF181-B0-L</v>
          </cell>
          <cell r="B3530" t="str">
            <v>YZ-BEYF181</v>
          </cell>
        </row>
        <row r="3531">
          <cell r="A3531" t="str">
            <v>YZ-BEYF181-B0-M</v>
          </cell>
          <cell r="B3531" t="str">
            <v>YZ-BEYF181</v>
          </cell>
        </row>
        <row r="3532">
          <cell r="A3532" t="str">
            <v>YZ-BEYF181-B0-S</v>
          </cell>
          <cell r="B3532" t="str">
            <v>YZ-BEYF181</v>
          </cell>
        </row>
        <row r="3533">
          <cell r="A3533" t="str">
            <v>YZ-BEYF181-B0-XL</v>
          </cell>
          <cell r="B3533" t="str">
            <v>YZ-BEYF181</v>
          </cell>
        </row>
        <row r="3534">
          <cell r="A3534" t="str">
            <v>YZ-BEYF181-B0-XXL</v>
          </cell>
          <cell r="B3534" t="str">
            <v>YZ-BEYF181</v>
          </cell>
        </row>
        <row r="3535">
          <cell r="A3535" t="str">
            <v>YZ-BEYF181-G0-L</v>
          </cell>
          <cell r="B3535" t="str">
            <v>YZ-BEYF181</v>
          </cell>
        </row>
        <row r="3536">
          <cell r="A3536" t="str">
            <v>YZ-BEYF181-G0-M</v>
          </cell>
          <cell r="B3536" t="str">
            <v>YZ-BEYF181</v>
          </cell>
        </row>
        <row r="3537">
          <cell r="A3537" t="str">
            <v>YZ-BEYF181-G0-S</v>
          </cell>
          <cell r="B3537" t="str">
            <v>YZ-BEYF181</v>
          </cell>
        </row>
        <row r="3538">
          <cell r="A3538" t="str">
            <v>YZ-BEYF181-G0-XL</v>
          </cell>
          <cell r="B3538" t="str">
            <v>YZ-BEYF181</v>
          </cell>
        </row>
        <row r="3539">
          <cell r="A3539" t="str">
            <v>YZ-BEYF181-G0-XXL</v>
          </cell>
          <cell r="B3539" t="str">
            <v>YZ-BEYF181</v>
          </cell>
        </row>
        <row r="3540">
          <cell r="A3540" t="str">
            <v>YZ-BEYF181-K0-L</v>
          </cell>
          <cell r="B3540" t="str">
            <v>YZ-BEYF181</v>
          </cell>
        </row>
        <row r="3541">
          <cell r="A3541" t="str">
            <v>YZ-BEYF181-K0-M</v>
          </cell>
          <cell r="B3541" t="str">
            <v>YZ-BEYF181</v>
          </cell>
        </row>
        <row r="3542">
          <cell r="A3542" t="str">
            <v>YZ-BEYF181-K0-S</v>
          </cell>
          <cell r="B3542" t="str">
            <v>YZ-BEYF181</v>
          </cell>
        </row>
        <row r="3543">
          <cell r="A3543" t="str">
            <v>YZ-BEYF181-K0-XL</v>
          </cell>
          <cell r="B3543" t="str">
            <v>YZ-BEYF181</v>
          </cell>
        </row>
        <row r="3544">
          <cell r="A3544" t="str">
            <v>YZ-BEYF181-K0-XXL</v>
          </cell>
          <cell r="B3544" t="str">
            <v>YZ-BEYF181</v>
          </cell>
        </row>
        <row r="3545">
          <cell r="A3545" t="str">
            <v>YZ-BEYF181-OR-L</v>
          </cell>
          <cell r="B3545" t="str">
            <v>YZ-BEYF181</v>
          </cell>
        </row>
        <row r="3546">
          <cell r="A3546" t="str">
            <v>YZ-BEYF181-OR-M</v>
          </cell>
          <cell r="B3546" t="str">
            <v>YZ-BEYF181</v>
          </cell>
        </row>
        <row r="3547">
          <cell r="A3547" t="str">
            <v>YZ-BEYF181-OR-S</v>
          </cell>
          <cell r="B3547" t="str">
            <v>YZ-BEYF181</v>
          </cell>
        </row>
        <row r="3548">
          <cell r="A3548" t="str">
            <v>YZ-BEYF181-OR-XL</v>
          </cell>
          <cell r="B3548" t="str">
            <v>YZ-BEYF181</v>
          </cell>
        </row>
        <row r="3549">
          <cell r="A3549" t="str">
            <v>YZ-BEYF181-OR-XXL</v>
          </cell>
          <cell r="B3549" t="str">
            <v>YZ-BEYF181</v>
          </cell>
        </row>
        <row r="3550">
          <cell r="A3550" t="str">
            <v>YZ-BEYF181-PI-L</v>
          </cell>
          <cell r="B3550" t="str">
            <v>YZ-BEYF181</v>
          </cell>
        </row>
        <row r="3551">
          <cell r="A3551" t="str">
            <v>YZ-BEYF181-PI-M</v>
          </cell>
          <cell r="B3551" t="str">
            <v>YZ-BEYF181</v>
          </cell>
        </row>
        <row r="3552">
          <cell r="A3552" t="str">
            <v>YZ-BEYF181-PI-S</v>
          </cell>
          <cell r="B3552" t="str">
            <v>YZ-BEYF181</v>
          </cell>
        </row>
        <row r="3553">
          <cell r="A3553" t="str">
            <v>YZ-BEYF181-PI-XL</v>
          </cell>
          <cell r="B3553" t="str">
            <v>YZ-BEYF181</v>
          </cell>
        </row>
        <row r="3554">
          <cell r="A3554" t="str">
            <v>YZ-BEYF181-PI-XXL</v>
          </cell>
          <cell r="B3554" t="str">
            <v>YZ-BEYF181</v>
          </cell>
        </row>
        <row r="3555">
          <cell r="A3555" t="str">
            <v>YZ-BEYF181-WI-L</v>
          </cell>
          <cell r="B3555" t="str">
            <v>YZ-BEYF181</v>
          </cell>
        </row>
        <row r="3556">
          <cell r="A3556" t="str">
            <v>YZ-BEYF181-WI-M</v>
          </cell>
          <cell r="B3556" t="str">
            <v>YZ-BEYF181</v>
          </cell>
        </row>
        <row r="3557">
          <cell r="A3557" t="str">
            <v>YZ-BEYF181-WI-S</v>
          </cell>
          <cell r="B3557" t="str">
            <v>YZ-BEYF181</v>
          </cell>
        </row>
        <row r="3558">
          <cell r="A3558" t="str">
            <v>YZ-BEYF181-WI-XL</v>
          </cell>
          <cell r="B3558" t="str">
            <v>YZ-BEYF181</v>
          </cell>
        </row>
        <row r="3559">
          <cell r="A3559" t="str">
            <v>YZ-BEYF181-WI-XXL</v>
          </cell>
          <cell r="B3559" t="str">
            <v>YZ-BEYF181</v>
          </cell>
        </row>
        <row r="3560">
          <cell r="A3560" t="str">
            <v>YZ-BEYF181-YH-L</v>
          </cell>
          <cell r="B3560" t="str">
            <v>YZ-BEYF181</v>
          </cell>
        </row>
        <row r="3561">
          <cell r="A3561" t="str">
            <v>YZ-BEYF181-YH-M</v>
          </cell>
          <cell r="B3561" t="str">
            <v>YZ-BEYF181</v>
          </cell>
        </row>
        <row r="3562">
          <cell r="A3562" t="str">
            <v>YZ-BEYF181-YH-S</v>
          </cell>
          <cell r="B3562" t="str">
            <v>YZ-BEYF181</v>
          </cell>
        </row>
        <row r="3563">
          <cell r="A3563" t="str">
            <v>YZ-BEYF181-YH-XL</v>
          </cell>
          <cell r="B3563" t="str">
            <v>YZ-BEYF181</v>
          </cell>
        </row>
        <row r="3564">
          <cell r="A3564" t="str">
            <v>YZ-BEYF181-YH-XXL</v>
          </cell>
          <cell r="B3564" t="str">
            <v>YZ-BEYF181</v>
          </cell>
        </row>
        <row r="3565">
          <cell r="A3565" t="str">
            <v>YZ-BEYF182-R0-L</v>
          </cell>
          <cell r="B3565" t="str">
            <v>YZ-BEYF182</v>
          </cell>
        </row>
        <row r="3566">
          <cell r="A3566" t="str">
            <v>YZ-BEYF182-R0-M</v>
          </cell>
          <cell r="B3566" t="str">
            <v>YZ-BEYF182</v>
          </cell>
        </row>
        <row r="3567">
          <cell r="A3567" t="str">
            <v>YZ-BEYF182-R0-S</v>
          </cell>
          <cell r="B3567" t="str">
            <v>YZ-BEYF182</v>
          </cell>
        </row>
        <row r="3568">
          <cell r="A3568" t="str">
            <v>YZ-BEYF182-R0-XL</v>
          </cell>
          <cell r="B3568" t="str">
            <v>YZ-BEYF182</v>
          </cell>
        </row>
        <row r="3569">
          <cell r="A3569" t="str">
            <v>YZ-BEYF182-R0-XXL</v>
          </cell>
          <cell r="B3569" t="str">
            <v>YZ-BEYF182</v>
          </cell>
        </row>
        <row r="3570">
          <cell r="A3570" t="str">
            <v>YZ-BEYF183-TW-L</v>
          </cell>
          <cell r="B3570" t="str">
            <v>YZ-BEYF183</v>
          </cell>
        </row>
        <row r="3571">
          <cell r="A3571" t="str">
            <v>YZ-BEYF183-TW-M</v>
          </cell>
          <cell r="B3571" t="str">
            <v>YZ-BEYF183</v>
          </cell>
        </row>
        <row r="3572">
          <cell r="A3572" t="str">
            <v>YZ-BEYF183-TW-S</v>
          </cell>
          <cell r="B3572" t="str">
            <v>YZ-BEYF183</v>
          </cell>
        </row>
        <row r="3573">
          <cell r="A3573" t="str">
            <v>YZ-BEYF183-TW-XL</v>
          </cell>
          <cell r="B3573" t="str">
            <v>YZ-BEYF183</v>
          </cell>
        </row>
        <row r="3574">
          <cell r="A3574" t="str">
            <v>YZ-BEYF183-TW-XXL</v>
          </cell>
          <cell r="B3574" t="str">
            <v>YZ-BEYF183</v>
          </cell>
        </row>
        <row r="3575">
          <cell r="A3575" t="str">
            <v>YZ-BEYF184-B0-L</v>
          </cell>
          <cell r="B3575" t="str">
            <v>YZ-BEYF184</v>
          </cell>
        </row>
        <row r="3576">
          <cell r="A3576" t="str">
            <v>YZ-BEYF184-B0-M</v>
          </cell>
          <cell r="B3576" t="str">
            <v>YZ-BEYF184</v>
          </cell>
        </row>
        <row r="3577">
          <cell r="A3577" t="str">
            <v>YZ-BEYF184-B0-S</v>
          </cell>
          <cell r="B3577" t="str">
            <v>YZ-BEYF184</v>
          </cell>
        </row>
        <row r="3578">
          <cell r="A3578" t="str">
            <v>YZ-BEYF184-B0-XL</v>
          </cell>
          <cell r="B3578" t="str">
            <v>YZ-BEYF184</v>
          </cell>
        </row>
        <row r="3579">
          <cell r="A3579" t="str">
            <v>YZ-BEYF184-B0-XXL</v>
          </cell>
          <cell r="B3579" t="str">
            <v>YZ-BEYF184</v>
          </cell>
        </row>
        <row r="3580">
          <cell r="A3580" t="str">
            <v>YZ-BEYF184-K0-L</v>
          </cell>
          <cell r="B3580" t="str">
            <v>YZ-BEYF184</v>
          </cell>
        </row>
        <row r="3581">
          <cell r="A3581" t="str">
            <v>YZ-BEYF184-K0-M</v>
          </cell>
          <cell r="B3581" t="str">
            <v>YZ-BEYF184</v>
          </cell>
        </row>
        <row r="3582">
          <cell r="A3582" t="str">
            <v>YZ-BEYF184-K0-S</v>
          </cell>
          <cell r="B3582" t="str">
            <v>YZ-BEYF184</v>
          </cell>
        </row>
        <row r="3583">
          <cell r="A3583" t="str">
            <v>YZ-BEYF184-K0-XL</v>
          </cell>
          <cell r="B3583" t="str">
            <v>YZ-BEYF184</v>
          </cell>
        </row>
        <row r="3584">
          <cell r="A3584" t="str">
            <v>YZ-BEYF184-K0-XXL</v>
          </cell>
          <cell r="B3584" t="str">
            <v>YZ-BEYF184</v>
          </cell>
        </row>
        <row r="3585">
          <cell r="A3585" t="str">
            <v>YZ-BEYF184-ZL-L</v>
          </cell>
          <cell r="B3585" t="str">
            <v>YZ-BEYF184</v>
          </cell>
        </row>
        <row r="3586">
          <cell r="A3586" t="str">
            <v>YZ-BEYF184-ZL-M</v>
          </cell>
          <cell r="B3586" t="str">
            <v>YZ-BEYF184</v>
          </cell>
        </row>
        <row r="3587">
          <cell r="A3587" t="str">
            <v>YZ-BEYF184-ZL-S</v>
          </cell>
          <cell r="B3587" t="str">
            <v>YZ-BEYF184</v>
          </cell>
        </row>
        <row r="3588">
          <cell r="A3588" t="str">
            <v>YZ-BEYF184-ZL-XL</v>
          </cell>
          <cell r="B3588" t="str">
            <v>YZ-BEYF184</v>
          </cell>
        </row>
        <row r="3589">
          <cell r="A3589" t="str">
            <v>YZ-BEYF184-ZL-XXL</v>
          </cell>
          <cell r="B3589" t="str">
            <v>YZ-BEYF184</v>
          </cell>
        </row>
        <row r="3590">
          <cell r="A3590" t="str">
            <v>YZ-BS-1580-K0-2XL</v>
          </cell>
          <cell r="B3590" t="str">
            <v>YZ-BS-1580</v>
          </cell>
        </row>
        <row r="3591">
          <cell r="A3591" t="str">
            <v>YZ-BS-1580-K0-3XL</v>
          </cell>
          <cell r="B3591" t="str">
            <v>YZ-BS-1580</v>
          </cell>
        </row>
        <row r="3592">
          <cell r="A3592" t="str">
            <v>YZ-BS-1580-K0-L</v>
          </cell>
          <cell r="B3592" t="str">
            <v>YZ-BS-1580</v>
          </cell>
        </row>
        <row r="3593">
          <cell r="A3593" t="str">
            <v>YZ-BS-1580-K0-M</v>
          </cell>
          <cell r="B3593" t="str">
            <v>YZ-BS-1580</v>
          </cell>
        </row>
        <row r="3594">
          <cell r="A3594" t="str">
            <v>YZ-BS-1580-K0-XL</v>
          </cell>
          <cell r="B3594" t="str">
            <v>YZ-BS-1580</v>
          </cell>
        </row>
        <row r="3595">
          <cell r="A3595" t="str">
            <v>YZ-BS-1580-NB-2XL</v>
          </cell>
          <cell r="B3595" t="str">
            <v>YZ-BS-1580</v>
          </cell>
        </row>
        <row r="3596">
          <cell r="A3596" t="str">
            <v>YZ-BS-1580-NB-3XL</v>
          </cell>
          <cell r="B3596" t="str">
            <v>YZ-BS-1580</v>
          </cell>
        </row>
        <row r="3597">
          <cell r="A3597" t="str">
            <v>YZ-BS-1580-NB-L</v>
          </cell>
          <cell r="B3597" t="str">
            <v>YZ-BS-1580</v>
          </cell>
        </row>
        <row r="3598">
          <cell r="A3598" t="str">
            <v>YZ-BS-1580-NB-M</v>
          </cell>
          <cell r="B3598" t="str">
            <v>YZ-BS-1580</v>
          </cell>
        </row>
        <row r="3599">
          <cell r="A3599" t="str">
            <v>YZ-BS-1580-NB-XL</v>
          </cell>
          <cell r="B3599" t="str">
            <v>YZ-BS-1580</v>
          </cell>
        </row>
        <row r="3600">
          <cell r="A3600" t="str">
            <v>YZ-BS-1640-B0-L</v>
          </cell>
          <cell r="B3600" t="str">
            <v>YZ-BS-1640</v>
          </cell>
        </row>
        <row r="3601">
          <cell r="A3601" t="str">
            <v>YZ-BS-1640-B0-M</v>
          </cell>
          <cell r="B3601" t="str">
            <v>YZ-BS-1640</v>
          </cell>
        </row>
        <row r="3602">
          <cell r="A3602" t="str">
            <v>YZ-BS-1640-B0-S</v>
          </cell>
          <cell r="B3602" t="str">
            <v>YZ-BS-1640</v>
          </cell>
        </row>
        <row r="3603">
          <cell r="A3603" t="str">
            <v>YZ-BS-1640-K0-L</v>
          </cell>
          <cell r="B3603" t="str">
            <v>YZ-BS-1640</v>
          </cell>
        </row>
        <row r="3604">
          <cell r="A3604" t="str">
            <v>YZ-BS-1640-K0-M</v>
          </cell>
          <cell r="B3604" t="str">
            <v>YZ-BS-1640</v>
          </cell>
        </row>
        <row r="3605">
          <cell r="A3605" t="str">
            <v>YZ-BS-1640-K0-S</v>
          </cell>
          <cell r="B3605" t="str">
            <v>YZ-BS-1640</v>
          </cell>
        </row>
        <row r="3606">
          <cell r="A3606" t="str">
            <v>YZ-BS-1640-K0-XL</v>
          </cell>
          <cell r="B3606" t="str">
            <v>YZ-BS-1640</v>
          </cell>
        </row>
        <row r="3607">
          <cell r="A3607" t="str">
            <v>YZ-BS-1640-K0-XXL</v>
          </cell>
          <cell r="B3607" t="str">
            <v>YZ-BS-1640</v>
          </cell>
        </row>
        <row r="3608">
          <cell r="A3608" t="str">
            <v>YZ-BS1701-KO-L</v>
          </cell>
          <cell r="B3608" t="str">
            <v>YZ-BS1701</v>
          </cell>
        </row>
        <row r="3609">
          <cell r="A3609" t="str">
            <v>YZ-BS1701-KO-M</v>
          </cell>
          <cell r="B3609" t="str">
            <v>YZ-BS1701</v>
          </cell>
        </row>
        <row r="3610">
          <cell r="A3610" t="str">
            <v>YZ-BS1701-KO-S</v>
          </cell>
          <cell r="B3610" t="str">
            <v>YZ-BS1701</v>
          </cell>
        </row>
        <row r="3611">
          <cell r="A3611" t="str">
            <v>YZ-BS1701-KO-XL</v>
          </cell>
          <cell r="B3611" t="str">
            <v>YZ-BS1701</v>
          </cell>
        </row>
        <row r="3612">
          <cell r="A3612" t="str">
            <v>YZ-BS1701-KO-XS</v>
          </cell>
          <cell r="B3612" t="str">
            <v>YZ-BS1701</v>
          </cell>
        </row>
        <row r="3613">
          <cell r="A3613" t="str">
            <v>YZ-BS1702-GO-L</v>
          </cell>
          <cell r="B3613" t="str">
            <v>YZ-BS1702</v>
          </cell>
        </row>
        <row r="3614">
          <cell r="A3614" t="str">
            <v>YZ-BS1702-GO-M</v>
          </cell>
          <cell r="B3614" t="str">
            <v>YZ-BS1702</v>
          </cell>
        </row>
        <row r="3615">
          <cell r="A3615" t="str">
            <v>YZ-BS1702-GO-S</v>
          </cell>
          <cell r="B3615" t="str">
            <v>YZ-BS1702</v>
          </cell>
        </row>
        <row r="3616">
          <cell r="A3616" t="str">
            <v>YZ-BS1702-GO-XL</v>
          </cell>
          <cell r="B3616" t="str">
            <v>YZ-BS1702</v>
          </cell>
        </row>
        <row r="3617">
          <cell r="A3617" t="str">
            <v>YZ-BS1702-GO-XS</v>
          </cell>
          <cell r="B3617" t="str">
            <v>YZ-BS1702</v>
          </cell>
        </row>
        <row r="3618">
          <cell r="A3618" t="str">
            <v>YZ-BS1718-R0-2XL</v>
          </cell>
          <cell r="B3618" t="str">
            <v>YZ-BS1718</v>
          </cell>
        </row>
        <row r="3619">
          <cell r="A3619" t="str">
            <v>YZ-BS1718-R0-3XL</v>
          </cell>
          <cell r="B3619" t="str">
            <v>YZ-BS1718</v>
          </cell>
        </row>
        <row r="3620">
          <cell r="A3620" t="str">
            <v>YZ-BS1718-R0-4XL</v>
          </cell>
          <cell r="B3620" t="str">
            <v>YZ-BS1718</v>
          </cell>
        </row>
        <row r="3621">
          <cell r="A3621" t="str">
            <v>YZ-BS1718-R0-L</v>
          </cell>
          <cell r="B3621" t="str">
            <v>YZ-BS1718</v>
          </cell>
        </row>
        <row r="3622">
          <cell r="A3622" t="str">
            <v>YZ-BS1718-R0-M</v>
          </cell>
          <cell r="B3622" t="str">
            <v>YZ-BS1718</v>
          </cell>
        </row>
        <row r="3623">
          <cell r="A3623" t="str">
            <v>YZ-BS1718-R0-S</v>
          </cell>
          <cell r="B3623" t="str">
            <v>YZ-BS1718</v>
          </cell>
        </row>
        <row r="3624">
          <cell r="A3624" t="str">
            <v>YZ-BS1718-R0-XL</v>
          </cell>
          <cell r="B3624" t="str">
            <v>YZ-BS1718</v>
          </cell>
        </row>
        <row r="3625">
          <cell r="A3625" t="str">
            <v>YZ-BS-2216K0</v>
          </cell>
          <cell r="B3625" t="str">
            <v>YZ-BS-2216</v>
          </cell>
        </row>
        <row r="3626">
          <cell r="A3626" t="str">
            <v>YZ-BS-2216K01L</v>
          </cell>
          <cell r="B3626" t="str">
            <v>YZ-BS-2216</v>
          </cell>
        </row>
        <row r="3627">
          <cell r="A3627" t="str">
            <v>YZ-BS-2216K0L</v>
          </cell>
          <cell r="B3627" t="str">
            <v>YZ-BS-2216</v>
          </cell>
        </row>
        <row r="3628">
          <cell r="A3628" t="str">
            <v>YZ-BS-2216K0M</v>
          </cell>
          <cell r="B3628" t="str">
            <v>YZ-BS-2216</v>
          </cell>
        </row>
        <row r="3629">
          <cell r="A3629" t="str">
            <v>YZ-BS-2216K0S</v>
          </cell>
          <cell r="B3629" t="str">
            <v>YZ-BS-2216</v>
          </cell>
        </row>
        <row r="3630">
          <cell r="A3630" t="str">
            <v>YZ-BS5060B2</v>
          </cell>
          <cell r="B3630" t="str">
            <v>YZ-BS5060</v>
          </cell>
        </row>
        <row r="3631">
          <cell r="A3631" t="str">
            <v>YZ-BS5060B21L</v>
          </cell>
          <cell r="B3631" t="str">
            <v>YZ-BS5060</v>
          </cell>
        </row>
        <row r="3632">
          <cell r="A3632" t="str">
            <v>YZ-BS5060B2L</v>
          </cell>
          <cell r="B3632" t="str">
            <v>YZ-BS5060</v>
          </cell>
        </row>
        <row r="3633">
          <cell r="A3633" t="str">
            <v>YZ-BS5060B2M</v>
          </cell>
          <cell r="B3633" t="str">
            <v>YZ-BS5060</v>
          </cell>
        </row>
        <row r="3634">
          <cell r="A3634" t="str">
            <v>YZ-BS5060B2S</v>
          </cell>
          <cell r="B3634" t="str">
            <v>YZ-BS5060</v>
          </cell>
        </row>
        <row r="3635">
          <cell r="A3635" t="str">
            <v>YZ-BS5060R2</v>
          </cell>
          <cell r="B3635" t="str">
            <v>YZ-BS5060</v>
          </cell>
        </row>
        <row r="3636">
          <cell r="A3636" t="str">
            <v>YZ-BS5060R21L</v>
          </cell>
          <cell r="B3636" t="str">
            <v>YZ-BS5060</v>
          </cell>
        </row>
        <row r="3637">
          <cell r="A3637" t="str">
            <v>YZ-BS5060R2L</v>
          </cell>
          <cell r="B3637" t="str">
            <v>YZ-BS5060</v>
          </cell>
        </row>
        <row r="3638">
          <cell r="A3638" t="str">
            <v>YZ-BS5060R2M</v>
          </cell>
          <cell r="B3638" t="str">
            <v>YZ-BS5060</v>
          </cell>
        </row>
        <row r="3639">
          <cell r="A3639" t="str">
            <v>YZ-BS5060R2S</v>
          </cell>
          <cell r="B3639" t="str">
            <v>YZ-BS5060</v>
          </cell>
        </row>
        <row r="3640">
          <cell r="A3640" t="str">
            <v>YZ-BS5060Y0</v>
          </cell>
          <cell r="B3640" t="str">
            <v>YZ-BS5060</v>
          </cell>
        </row>
        <row r="3641">
          <cell r="A3641" t="str">
            <v>YZ-BS5060Y01L</v>
          </cell>
          <cell r="B3641" t="str">
            <v>YZ-BS5060</v>
          </cell>
        </row>
        <row r="3642">
          <cell r="A3642" t="str">
            <v>YZ-BS5060Y0L</v>
          </cell>
          <cell r="B3642" t="str">
            <v>YZ-BS5060</v>
          </cell>
        </row>
        <row r="3643">
          <cell r="A3643" t="str">
            <v>YZ-BS5060Y0M</v>
          </cell>
          <cell r="B3643" t="str">
            <v>YZ-BS5060</v>
          </cell>
        </row>
        <row r="3644">
          <cell r="A3644" t="str">
            <v>YZ-BS5060Y0S</v>
          </cell>
          <cell r="B3644" t="str">
            <v>YZ-BS5060</v>
          </cell>
        </row>
        <row r="3645">
          <cell r="A3645" t="str">
            <v>YZ-BS5118Da0L</v>
          </cell>
          <cell r="B3645" t="str">
            <v>YZ-BS5118</v>
          </cell>
        </row>
        <row r="3646">
          <cell r="A3646" t="str">
            <v>YZ-BS5118Da1L</v>
          </cell>
          <cell r="B3646" t="str">
            <v>YZ-BS5118</v>
          </cell>
        </row>
        <row r="3647">
          <cell r="A3647" t="str">
            <v>YZ-BS5118DaM</v>
          </cell>
          <cell r="B3647" t="str">
            <v>YZ-BS5118</v>
          </cell>
        </row>
        <row r="3648">
          <cell r="A3648" t="str">
            <v>YZ-BS5118DaS</v>
          </cell>
          <cell r="B3648" t="str">
            <v>YZ-BS5118</v>
          </cell>
        </row>
        <row r="3649">
          <cell r="A3649" t="str">
            <v>YZ-BS5118DaXS</v>
          </cell>
          <cell r="B3649" t="str">
            <v>YZ-BS5118</v>
          </cell>
        </row>
        <row r="3650">
          <cell r="A3650" t="str">
            <v>YZ-BS-5505Da0L</v>
          </cell>
          <cell r="B3650" t="str">
            <v>YZ-BS-5505</v>
          </cell>
        </row>
        <row r="3651">
          <cell r="A3651" t="str">
            <v>YZ-BS-5505DaM</v>
          </cell>
          <cell r="B3651" t="str">
            <v>YZ-BS-5505</v>
          </cell>
        </row>
        <row r="3652">
          <cell r="A3652" t="str">
            <v>YZ-BS-5505DaS</v>
          </cell>
          <cell r="B3652" t="str">
            <v>YZ-BS-5505</v>
          </cell>
        </row>
        <row r="3653">
          <cell r="A3653" t="str">
            <v>YZ-BS-5505DaXL</v>
          </cell>
          <cell r="B3653" t="str">
            <v>YZ-BS-5505</v>
          </cell>
        </row>
        <row r="3654">
          <cell r="A3654" t="str">
            <v>YZ-BS-5505DaXS</v>
          </cell>
          <cell r="B3654" t="str">
            <v>YZ-BS-5505</v>
          </cell>
        </row>
        <row r="3655">
          <cell r="A3655" t="str">
            <v>YZ-BS-5505DaXXL</v>
          </cell>
          <cell r="B3655" t="str">
            <v>YZ-BS-5505</v>
          </cell>
        </row>
        <row r="3656">
          <cell r="A3656" t="str">
            <v>YZ-BS-5505JR0L</v>
          </cell>
          <cell r="B3656" t="str">
            <v>YZ-BS-5505</v>
          </cell>
        </row>
        <row r="3657">
          <cell r="A3657" t="str">
            <v>YZ-BS-5505JR0S</v>
          </cell>
          <cell r="B3657" t="str">
            <v>YZ-BS-5505</v>
          </cell>
        </row>
        <row r="3658">
          <cell r="A3658" t="str">
            <v>YZ-BS-5505JRM</v>
          </cell>
          <cell r="B3658" t="str">
            <v>YZ-BS-5505</v>
          </cell>
        </row>
        <row r="3659">
          <cell r="A3659" t="str">
            <v>YZ-BS-5505JRXL</v>
          </cell>
          <cell r="B3659" t="str">
            <v>YZ-BS-5505</v>
          </cell>
        </row>
        <row r="3660">
          <cell r="A3660" t="str">
            <v>YZ-BS-5505JRXS</v>
          </cell>
          <cell r="B3660" t="str">
            <v>YZ-BS-5505</v>
          </cell>
        </row>
        <row r="3661">
          <cell r="A3661" t="str">
            <v>YZ-BS-5505JRXXL</v>
          </cell>
          <cell r="B3661" t="str">
            <v>YZ-BS-5505</v>
          </cell>
        </row>
        <row r="3662">
          <cell r="A3662" t="str">
            <v>YZ-BS-5505K0-2XL</v>
          </cell>
          <cell r="B3662" t="str">
            <v>YZ-BS-5505</v>
          </cell>
        </row>
        <row r="3663">
          <cell r="A3663" t="str">
            <v>YZ-BS-5505K0-L</v>
          </cell>
          <cell r="B3663" t="str">
            <v>YZ-BS-5505</v>
          </cell>
        </row>
        <row r="3664">
          <cell r="A3664" t="str">
            <v>YZ-BS-5505K0-M</v>
          </cell>
          <cell r="B3664" t="str">
            <v>YZ-BS-5505</v>
          </cell>
        </row>
        <row r="3665">
          <cell r="A3665" t="str">
            <v>YZ-BS-5505K0-S</v>
          </cell>
          <cell r="B3665" t="str">
            <v>YZ-BS-5505</v>
          </cell>
        </row>
        <row r="3666">
          <cell r="A3666" t="str">
            <v>YZ-BS-5505K0-XL</v>
          </cell>
          <cell r="B3666" t="str">
            <v>YZ-BS-5505</v>
          </cell>
        </row>
        <row r="3667">
          <cell r="A3667" t="str">
            <v>YZ-BS-5505K0-XS</v>
          </cell>
          <cell r="B3667" t="str">
            <v>YZ-BS-5505</v>
          </cell>
        </row>
        <row r="3668">
          <cell r="A3668" t="str">
            <v>YZ-BS-5505Lb0XS</v>
          </cell>
          <cell r="B3668" t="str">
            <v>YZ-BS-5505</v>
          </cell>
        </row>
        <row r="3669">
          <cell r="A3669" t="str">
            <v>YZ-BS-5505LbL</v>
          </cell>
          <cell r="B3669" t="str">
            <v>YZ-BS-5505</v>
          </cell>
        </row>
        <row r="3670">
          <cell r="A3670" t="str">
            <v>YZ-BS-5505LbM</v>
          </cell>
          <cell r="B3670" t="str">
            <v>YZ-BS-5505</v>
          </cell>
        </row>
        <row r="3671">
          <cell r="A3671" t="str">
            <v>YZ-BS-5505LbS</v>
          </cell>
          <cell r="B3671" t="str">
            <v>YZ-BS-5505</v>
          </cell>
        </row>
        <row r="3672">
          <cell r="A3672" t="str">
            <v>YZ-BS-5505LbXL</v>
          </cell>
          <cell r="B3672" t="str">
            <v>YZ-BS-5505</v>
          </cell>
        </row>
        <row r="3673">
          <cell r="A3673" t="str">
            <v>YZ-BS-5505LbXXL</v>
          </cell>
          <cell r="B3673" t="str">
            <v>YZ-BS-5505</v>
          </cell>
        </row>
        <row r="3674">
          <cell r="A3674" t="str">
            <v>YZ-BS-5505-R0-2XL</v>
          </cell>
          <cell r="B3674" t="str">
            <v>YZ-BS-5505</v>
          </cell>
        </row>
        <row r="3675">
          <cell r="A3675" t="str">
            <v>YZ-BS-5505-R0-L</v>
          </cell>
          <cell r="B3675" t="str">
            <v>YZ-BS-5505</v>
          </cell>
        </row>
        <row r="3676">
          <cell r="A3676" t="str">
            <v>YZ-BS-5505-R0-M</v>
          </cell>
          <cell r="B3676" t="str">
            <v>YZ-BS-5505</v>
          </cell>
        </row>
        <row r="3677">
          <cell r="A3677" t="str">
            <v>YZ-BS-5505-R0-S</v>
          </cell>
          <cell r="B3677" t="str">
            <v>YZ-BS-5505</v>
          </cell>
        </row>
        <row r="3678">
          <cell r="A3678" t="str">
            <v>YZ-BS-5505-R0-XL</v>
          </cell>
          <cell r="B3678" t="str">
            <v>YZ-BS-5505</v>
          </cell>
        </row>
        <row r="3679">
          <cell r="A3679" t="str">
            <v>YZ-BS-5505-R0-XS</v>
          </cell>
          <cell r="B3679" t="str">
            <v>YZ-BS-5505</v>
          </cell>
        </row>
        <row r="3680">
          <cell r="A3680" t="str">
            <v>YZ-BS-7438B04XL</v>
          </cell>
          <cell r="B3680" t="str">
            <v>YZ-BS-7438</v>
          </cell>
        </row>
        <row r="3681">
          <cell r="A3681" t="str">
            <v>YZ-BS-7438B0L</v>
          </cell>
          <cell r="B3681" t="str">
            <v>YZ-BS-7438</v>
          </cell>
        </row>
        <row r="3682">
          <cell r="A3682" t="str">
            <v>YZ-BS-7438B0M</v>
          </cell>
          <cell r="B3682" t="str">
            <v>YZ-BS-7438</v>
          </cell>
        </row>
        <row r="3683">
          <cell r="A3683" t="str">
            <v>YZ-BS-7438B0XL</v>
          </cell>
          <cell r="B3683" t="str">
            <v>YZ-BS-7438</v>
          </cell>
        </row>
        <row r="3684">
          <cell r="A3684" t="str">
            <v>YZ-BS-7438B0XXL</v>
          </cell>
          <cell r="B3684" t="str">
            <v>YZ-BS-7438</v>
          </cell>
        </row>
        <row r="3685">
          <cell r="A3685" t="str">
            <v>YZ-BS-7438B0XXXL</v>
          </cell>
          <cell r="B3685" t="str">
            <v>YZ-BS-7438</v>
          </cell>
        </row>
        <row r="3686">
          <cell r="A3686" t="str">
            <v>YZ-BS-7438K04xL</v>
          </cell>
          <cell r="B3686" t="str">
            <v>YZ-BS-7438</v>
          </cell>
        </row>
        <row r="3687">
          <cell r="A3687" t="str">
            <v>YZ-BS-7438K0L</v>
          </cell>
          <cell r="B3687" t="str">
            <v>YZ-BS-7438</v>
          </cell>
        </row>
        <row r="3688">
          <cell r="A3688" t="str">
            <v>YZ-BS-7438K0M</v>
          </cell>
          <cell r="B3688" t="str">
            <v>YZ-BS-7438</v>
          </cell>
        </row>
        <row r="3689">
          <cell r="A3689" t="str">
            <v>YZ-BS-7438K0XL</v>
          </cell>
          <cell r="B3689" t="str">
            <v>YZ-BS-7438</v>
          </cell>
        </row>
        <row r="3690">
          <cell r="A3690" t="str">
            <v>YZ-BS-7438K0XXL</v>
          </cell>
          <cell r="B3690" t="str">
            <v>YZ-BS-7438</v>
          </cell>
        </row>
        <row r="3691">
          <cell r="A3691" t="str">
            <v>YZ-BS-7438K0XXXL</v>
          </cell>
          <cell r="B3691" t="str">
            <v>YZ-BS-7438</v>
          </cell>
        </row>
        <row r="3692">
          <cell r="A3692" t="str">
            <v>YZ-BS-BKN1703-R0-L</v>
          </cell>
          <cell r="B3692" t="str">
            <v>YZ-BS-BKN1703</v>
          </cell>
        </row>
        <row r="3693">
          <cell r="A3693" t="str">
            <v>YZ-BS-BKN1703-R0-M</v>
          </cell>
          <cell r="B3693" t="str">
            <v>YZ-BS-BKN1703</v>
          </cell>
        </row>
        <row r="3694">
          <cell r="A3694" t="str">
            <v>YZ-BS-BKN1703-R0-S</v>
          </cell>
          <cell r="B3694" t="str">
            <v>YZ-BS-BKN1703</v>
          </cell>
        </row>
        <row r="3695">
          <cell r="A3695" t="str">
            <v>YZ-BS-BKN1703-R0-XL</v>
          </cell>
          <cell r="B3695" t="str">
            <v>YZ-BS-BKN1703</v>
          </cell>
        </row>
        <row r="3696">
          <cell r="A3696" t="str">
            <v>YZ-BS-BKN1703-R0-XS</v>
          </cell>
          <cell r="B3696" t="str">
            <v>YZ-BS-BKN1703</v>
          </cell>
        </row>
        <row r="3697">
          <cell r="A3697" t="str">
            <v>YZ-BS-BS5119ZLXL2XL</v>
          </cell>
          <cell r="B3697" t="str">
            <v>YZ-BS-BS5119</v>
          </cell>
        </row>
        <row r="3698">
          <cell r="A3698" t="str">
            <v>YZ-BS-BS5119ZLXL3XL</v>
          </cell>
          <cell r="B3698" t="str">
            <v>YZ-BS-BS5119</v>
          </cell>
        </row>
        <row r="3699">
          <cell r="A3699" t="str">
            <v>YZ-BS-BS5119ZLXL4XL</v>
          </cell>
          <cell r="B3699" t="str">
            <v>YZ-BS-BS5119</v>
          </cell>
        </row>
        <row r="3700">
          <cell r="A3700" t="str">
            <v>YZ-BS-BS5119ZLXL5XL</v>
          </cell>
          <cell r="B3700" t="str">
            <v>YZ-BS-BS5119</v>
          </cell>
        </row>
        <row r="3701">
          <cell r="A3701" t="str">
            <v>YZ-BS-BS5119ZLXLXL</v>
          </cell>
          <cell r="B3701" t="str">
            <v>YZ-BS-BS5119</v>
          </cell>
        </row>
        <row r="3702">
          <cell r="A3702" t="str">
            <v>YZ-BS-BShyl5119K02XL</v>
          </cell>
          <cell r="B3702" t="str">
            <v>YZ-BS-BShyl5119</v>
          </cell>
        </row>
        <row r="3703">
          <cell r="A3703" t="str">
            <v>YZ-BS-BShyl5119K03XL</v>
          </cell>
          <cell r="B3703" t="str">
            <v>YZ-BS-BShyl5119</v>
          </cell>
        </row>
        <row r="3704">
          <cell r="A3704" t="str">
            <v>YZ-BS-BShyl5119K0L</v>
          </cell>
          <cell r="B3704" t="str">
            <v>YZ-BS-BShyl5119</v>
          </cell>
        </row>
        <row r="3705">
          <cell r="A3705" t="str">
            <v>YZ-BS-BShyl5119K0M</v>
          </cell>
          <cell r="B3705" t="str">
            <v>YZ-BS-BShyl5119</v>
          </cell>
        </row>
        <row r="3706">
          <cell r="A3706" t="str">
            <v>YZ-BS-BShyl5119K0XL</v>
          </cell>
          <cell r="B3706" t="str">
            <v>YZ-BS-BShyl5119</v>
          </cell>
        </row>
        <row r="3707">
          <cell r="A3707" t="str">
            <v>YZ-BS-BShyl5119-YH-2XL</v>
          </cell>
          <cell r="B3707" t="str">
            <v>YZ-BS-BShyl5119</v>
          </cell>
        </row>
        <row r="3708">
          <cell r="A3708" t="str">
            <v>YZ-BS-BShyl5119-YH-3XL</v>
          </cell>
          <cell r="B3708" t="str">
            <v>YZ-BS-BShyl5119</v>
          </cell>
        </row>
        <row r="3709">
          <cell r="A3709" t="str">
            <v>YZ-BS-BShyl5119-YH-4XL</v>
          </cell>
          <cell r="B3709" t="str">
            <v>YZ-BS-BShyl5119</v>
          </cell>
        </row>
        <row r="3710">
          <cell r="A3710" t="str">
            <v>YZ-BS-BShyl5119-YH-5XL</v>
          </cell>
          <cell r="B3710" t="str">
            <v>YZ-BS-BShyl5119</v>
          </cell>
        </row>
        <row r="3711">
          <cell r="A3711" t="str">
            <v>YZ-BS-BShyl5119-YH-XL</v>
          </cell>
          <cell r="B3711" t="str">
            <v>YZ-BS-BShyl5119</v>
          </cell>
        </row>
        <row r="3712">
          <cell r="A3712" t="str">
            <v>YZ-BS-BShyl5119-YT-2XL</v>
          </cell>
          <cell r="B3712" t="str">
            <v>YZ-BS-BShyl5119</v>
          </cell>
        </row>
        <row r="3713">
          <cell r="A3713" t="str">
            <v>YZ-BS-BShyl5119-YT-3XL</v>
          </cell>
          <cell r="B3713" t="str">
            <v>YZ-BS-BShyl5119</v>
          </cell>
        </row>
        <row r="3714">
          <cell r="A3714" t="str">
            <v>YZ-BS-BShyl5119-YT-4XL</v>
          </cell>
          <cell r="B3714" t="str">
            <v>YZ-BS-BShyl5119</v>
          </cell>
        </row>
        <row r="3715">
          <cell r="A3715" t="str">
            <v>YZ-BS-BShyl5119-YT-5XL</v>
          </cell>
          <cell r="B3715" t="str">
            <v>YZ-BS-BShyl5119</v>
          </cell>
        </row>
        <row r="3716">
          <cell r="A3716" t="str">
            <v>YZ-BS-BShyl5119-YT-XL</v>
          </cell>
          <cell r="B3716" t="str">
            <v>YZ-BS-BShyl5119</v>
          </cell>
        </row>
        <row r="3717">
          <cell r="A3717" t="str">
            <v>YZ-BS-BSLLHT2XL</v>
          </cell>
          <cell r="B3717" t="str">
            <v>YZ-BS-BSLL</v>
          </cell>
        </row>
        <row r="3718">
          <cell r="A3718" t="str">
            <v>YZ-BS-BSLLHT3XL</v>
          </cell>
          <cell r="B3718" t="str">
            <v>YZ-BS-BSLL</v>
          </cell>
        </row>
        <row r="3719">
          <cell r="A3719" t="str">
            <v>YZ-BS-BSLLHT4XL</v>
          </cell>
          <cell r="B3719" t="str">
            <v>YZ-BS-BSLL</v>
          </cell>
        </row>
        <row r="3720">
          <cell r="A3720" t="str">
            <v>YZ-BS-BSLLHTL</v>
          </cell>
          <cell r="B3720" t="str">
            <v>YZ-BS-BSLL</v>
          </cell>
        </row>
        <row r="3721">
          <cell r="A3721" t="str">
            <v>YZ-BS-BSLLHTM</v>
          </cell>
          <cell r="B3721" t="str">
            <v>YZ-BS-BSLL</v>
          </cell>
        </row>
        <row r="3722">
          <cell r="A3722" t="str">
            <v>YZ-BS-BSLLHTS</v>
          </cell>
          <cell r="B3722" t="str">
            <v>YZ-BS-BSLL</v>
          </cell>
        </row>
        <row r="3723">
          <cell r="A3723" t="str">
            <v>YZ-BS-BSLLHTXL</v>
          </cell>
          <cell r="B3723" t="str">
            <v>YZ-BS-BSLL</v>
          </cell>
        </row>
        <row r="3724">
          <cell r="A3724" t="str">
            <v>YZ-BS-BSLLIT2XL</v>
          </cell>
          <cell r="B3724" t="str">
            <v>YZ-BS-BSLL</v>
          </cell>
        </row>
        <row r="3725">
          <cell r="A3725" t="str">
            <v>YZ-BS-BSLLIT3XL</v>
          </cell>
          <cell r="B3725" t="str">
            <v>YZ-BS-BSLL</v>
          </cell>
        </row>
        <row r="3726">
          <cell r="A3726" t="str">
            <v>YZ-BS-BSLLIT4XL</v>
          </cell>
          <cell r="B3726" t="str">
            <v>YZ-BS-BSLL</v>
          </cell>
        </row>
        <row r="3727">
          <cell r="A3727" t="str">
            <v>YZ-BS-BSLLITL</v>
          </cell>
          <cell r="B3727" t="str">
            <v>YZ-BS-BSLL</v>
          </cell>
        </row>
        <row r="3728">
          <cell r="A3728" t="str">
            <v>YZ-BS-BSLLITM</v>
          </cell>
          <cell r="B3728" t="str">
            <v>YZ-BS-BSLL</v>
          </cell>
        </row>
        <row r="3729">
          <cell r="A3729" t="str">
            <v>YZ-BS-BSLLITS</v>
          </cell>
          <cell r="B3729" t="str">
            <v>YZ-BS-BSLL</v>
          </cell>
        </row>
        <row r="3730">
          <cell r="A3730" t="str">
            <v>YZ-BS-BSLLITXL</v>
          </cell>
          <cell r="B3730" t="str">
            <v>YZ-BS-BSLL</v>
          </cell>
        </row>
        <row r="3731">
          <cell r="A3731" t="str">
            <v>YZ-BS-BSLLK02XL</v>
          </cell>
          <cell r="B3731" t="str">
            <v>YZ-BS-BSLL</v>
          </cell>
        </row>
        <row r="3732">
          <cell r="A3732" t="str">
            <v>YZ-BS-BSLLK03XL</v>
          </cell>
          <cell r="B3732" t="str">
            <v>YZ-BS-BSLL</v>
          </cell>
        </row>
        <row r="3733">
          <cell r="A3733" t="str">
            <v>YZ-BS-BSLLK04XL</v>
          </cell>
          <cell r="B3733" t="str">
            <v>YZ-BS-BSLL</v>
          </cell>
        </row>
        <row r="3734">
          <cell r="A3734" t="str">
            <v>YZ-BS-BSLLK0L</v>
          </cell>
          <cell r="B3734" t="str">
            <v>YZ-BS-BSLL</v>
          </cell>
        </row>
        <row r="3735">
          <cell r="A3735" t="str">
            <v>YZ-BS-BSLLK0M</v>
          </cell>
          <cell r="B3735" t="str">
            <v>YZ-BS-BSLL</v>
          </cell>
        </row>
        <row r="3736">
          <cell r="A3736" t="str">
            <v>YZ-BS-BSLLK0S</v>
          </cell>
          <cell r="B3736" t="str">
            <v>YZ-BS-BSLL</v>
          </cell>
        </row>
        <row r="3737">
          <cell r="A3737" t="str">
            <v>YZ-BS-BSLLK0XL</v>
          </cell>
          <cell r="B3737" t="str">
            <v>YZ-BS-BSLL</v>
          </cell>
        </row>
        <row r="3738">
          <cell r="A3738" t="str">
            <v>YZ-BS-BSLLK0XXL</v>
          </cell>
          <cell r="B3738" t="str">
            <v>YZ-BS-BSLL</v>
          </cell>
        </row>
        <row r="3739">
          <cell r="A3739" t="str">
            <v>YZ-BS-CSM005-G0-M</v>
          </cell>
          <cell r="B3739" t="str">
            <v>YZ-BS-CSM005</v>
          </cell>
        </row>
        <row r="3740">
          <cell r="A3740" t="str">
            <v>YZ-BS-CSM007-K0-M</v>
          </cell>
          <cell r="B3740" t="str">
            <v>YZ-BS-CSM007</v>
          </cell>
        </row>
        <row r="3741">
          <cell r="A3741" t="str">
            <v>YZ-BS-CSM007-PI-M</v>
          </cell>
          <cell r="B3741" t="str">
            <v>YZ-BS-CSM007</v>
          </cell>
        </row>
        <row r="3742">
          <cell r="A3742" t="str">
            <v>YZ-BS-CSM007-W0-L</v>
          </cell>
          <cell r="B3742" t="str">
            <v>YZ-BS-CSM007</v>
          </cell>
        </row>
        <row r="3743">
          <cell r="A3743" t="str">
            <v>YZ-BS-CSM007-W0-M</v>
          </cell>
          <cell r="B3743" t="str">
            <v>YZ-BS-CSM007</v>
          </cell>
        </row>
        <row r="3744">
          <cell r="A3744" t="str">
            <v>YZ-BS-CSM007-W0-S</v>
          </cell>
          <cell r="B3744" t="str">
            <v>YZ-BS-CSM007</v>
          </cell>
        </row>
        <row r="3745">
          <cell r="A3745" t="str">
            <v>YZ-BS-HB8631-BO-L</v>
          </cell>
          <cell r="B3745" t="str">
            <v>YZ-BS-HB8631</v>
          </cell>
        </row>
        <row r="3746">
          <cell r="A3746" t="str">
            <v>YZ-BS-HB8631-BO-M</v>
          </cell>
          <cell r="B3746" t="str">
            <v>YZ-BS-HB8631</v>
          </cell>
        </row>
        <row r="3747">
          <cell r="A3747" t="str">
            <v>YZ-BS-HB8631-BO-S</v>
          </cell>
          <cell r="B3747" t="str">
            <v>YZ-BS-HB8631</v>
          </cell>
        </row>
        <row r="3748">
          <cell r="A3748" t="str">
            <v>YZ-BS-HB8631-GO-L</v>
          </cell>
          <cell r="B3748" t="str">
            <v>YZ-BS-HB8631</v>
          </cell>
        </row>
        <row r="3749">
          <cell r="A3749" t="str">
            <v>YZ-BS-HB8631-GO-M</v>
          </cell>
          <cell r="B3749" t="str">
            <v>YZ-BS-HB8631</v>
          </cell>
        </row>
        <row r="3750">
          <cell r="A3750" t="str">
            <v>YZ-BS-HB8631-GO-S</v>
          </cell>
          <cell r="B3750" t="str">
            <v>YZ-BS-HB8631</v>
          </cell>
        </row>
        <row r="3751">
          <cell r="A3751" t="str">
            <v>YZ-BS-HB8631-PI-L</v>
          </cell>
          <cell r="B3751" t="str">
            <v>YZ-BS-HB8631</v>
          </cell>
        </row>
        <row r="3752">
          <cell r="A3752" t="str">
            <v>YZ-BS-HB8631-PI-M</v>
          </cell>
          <cell r="B3752" t="str">
            <v>YZ-BS-HB8631</v>
          </cell>
        </row>
        <row r="3753">
          <cell r="A3753" t="str">
            <v>YZ-BS-HB8631-PI-S</v>
          </cell>
          <cell r="B3753" t="str">
            <v>YZ-BS-HB8631</v>
          </cell>
        </row>
        <row r="3754">
          <cell r="A3754" t="str">
            <v>YZ-BS-HB8995-GO-L</v>
          </cell>
          <cell r="B3754" t="str">
            <v>YZ-BS-HB8995</v>
          </cell>
        </row>
        <row r="3755">
          <cell r="A3755" t="str">
            <v>YZ-BS-HB8995-GO-M</v>
          </cell>
          <cell r="B3755" t="str">
            <v>YZ-BS-HB8995</v>
          </cell>
        </row>
        <row r="3756">
          <cell r="A3756" t="str">
            <v>YZ-BS-HB8995-GO-S</v>
          </cell>
          <cell r="B3756" t="str">
            <v>YZ-BS-HB8995</v>
          </cell>
        </row>
        <row r="3757">
          <cell r="A3757" t="str">
            <v>YZ-BS-HB8995-PI-L</v>
          </cell>
          <cell r="B3757" t="str">
            <v>YZ-BS-HB8995</v>
          </cell>
        </row>
        <row r="3758">
          <cell r="A3758" t="str">
            <v>YZ-BS-HB8995-PI-M</v>
          </cell>
          <cell r="B3758" t="str">
            <v>YZ-BS-HB8995</v>
          </cell>
        </row>
        <row r="3759">
          <cell r="A3759" t="str">
            <v>YZ-BS-HB8995-PI-S</v>
          </cell>
          <cell r="B3759" t="str">
            <v>YZ-BS-HB8995</v>
          </cell>
        </row>
        <row r="3760">
          <cell r="A3760" t="str">
            <v>YZ-BS-HB8995-PO-L</v>
          </cell>
          <cell r="B3760" t="str">
            <v>YZ-BS-HB8995</v>
          </cell>
        </row>
        <row r="3761">
          <cell r="A3761" t="str">
            <v>YZ-BS-HB8995-PO-M</v>
          </cell>
          <cell r="B3761" t="str">
            <v>YZ-BS-HB8995</v>
          </cell>
        </row>
        <row r="3762">
          <cell r="A3762" t="str">
            <v>YZ-BS-HB8995-PO-S</v>
          </cell>
          <cell r="B3762" t="str">
            <v>YZ-BS-HB8995</v>
          </cell>
        </row>
        <row r="3763">
          <cell r="A3763" t="str">
            <v>YZ-BS-HE13037EZ1L</v>
          </cell>
          <cell r="B3763" t="str">
            <v>YZ-BS-HE13037</v>
          </cell>
        </row>
        <row r="3764">
          <cell r="A3764" t="str">
            <v>YZ-BS-HE13037EZ2L</v>
          </cell>
          <cell r="B3764" t="str">
            <v>YZ-BS-HE13037</v>
          </cell>
        </row>
        <row r="3765">
          <cell r="A3765" t="str">
            <v>YZ-BS-HE13037EZ3L</v>
          </cell>
          <cell r="B3765" t="str">
            <v>YZ-BS-HE13037</v>
          </cell>
        </row>
        <row r="3766">
          <cell r="A3766" t="str">
            <v>YZ-BS-HE13037EZ4L</v>
          </cell>
          <cell r="B3766" t="str">
            <v>YZ-BS-HE13037</v>
          </cell>
        </row>
        <row r="3767">
          <cell r="A3767" t="str">
            <v>YZ-BS-HE13037EZ5L</v>
          </cell>
          <cell r="B3767" t="str">
            <v>YZ-BS-HE13037</v>
          </cell>
        </row>
        <row r="3768">
          <cell r="A3768" t="str">
            <v>YZ-BS-HE13037Or1L</v>
          </cell>
          <cell r="B3768" t="str">
            <v>YZ-BS-HE13037</v>
          </cell>
        </row>
        <row r="3769">
          <cell r="A3769" t="str">
            <v>YZ-BS-HE13037Or2L</v>
          </cell>
          <cell r="B3769" t="str">
            <v>YZ-BS-HE13037</v>
          </cell>
        </row>
        <row r="3770">
          <cell r="A3770" t="str">
            <v>YZ-BS-HE13037Or3L</v>
          </cell>
          <cell r="B3770" t="str">
            <v>YZ-BS-HE13037</v>
          </cell>
        </row>
        <row r="3771">
          <cell r="A3771" t="str">
            <v>YZ-BS-HE13037Or4L</v>
          </cell>
          <cell r="B3771" t="str">
            <v>YZ-BS-HE13037</v>
          </cell>
        </row>
        <row r="3772">
          <cell r="A3772" t="str">
            <v>YZ-BS-HE13037Or5L</v>
          </cell>
          <cell r="B3772" t="str">
            <v>YZ-BS-HE13037</v>
          </cell>
        </row>
        <row r="3773">
          <cell r="A3773" t="str">
            <v>YZ-BS-HE13037Pu1L</v>
          </cell>
          <cell r="B3773" t="str">
            <v>YZ-BS-HE13037</v>
          </cell>
        </row>
        <row r="3774">
          <cell r="A3774" t="str">
            <v>YZ-BS-HE13037Pu2L</v>
          </cell>
          <cell r="B3774" t="str">
            <v>YZ-BS-HE13037</v>
          </cell>
        </row>
        <row r="3775">
          <cell r="A3775" t="str">
            <v>YZ-BS-HE13037Pu3L</v>
          </cell>
          <cell r="B3775" t="str">
            <v>YZ-BS-HE13037</v>
          </cell>
        </row>
        <row r="3776">
          <cell r="A3776" t="str">
            <v>YZ-BS-HE13037Pu4L</v>
          </cell>
          <cell r="B3776" t="str">
            <v>YZ-BS-HE13037</v>
          </cell>
        </row>
        <row r="3777">
          <cell r="A3777" t="str">
            <v>YZ-BS-HE13037Pu5L</v>
          </cell>
          <cell r="B3777" t="str">
            <v>YZ-BS-HE13037</v>
          </cell>
        </row>
        <row r="3778">
          <cell r="A3778" t="str">
            <v>YZ-BS-HE13037Wi1L</v>
          </cell>
          <cell r="B3778" t="str">
            <v>YZ-BS-HE13037</v>
          </cell>
        </row>
        <row r="3779">
          <cell r="A3779" t="str">
            <v>YZ-BS-HE13037Wi2L</v>
          </cell>
          <cell r="B3779" t="str">
            <v>YZ-BS-HE13037</v>
          </cell>
        </row>
        <row r="3780">
          <cell r="A3780" t="str">
            <v>YZ-BS-HE13037Wi3L</v>
          </cell>
          <cell r="B3780" t="str">
            <v>YZ-BS-HE13037</v>
          </cell>
        </row>
        <row r="3781">
          <cell r="A3781" t="str">
            <v>YZ-BS-HE13037Wi4L</v>
          </cell>
          <cell r="B3781" t="str">
            <v>YZ-BS-HE13037</v>
          </cell>
        </row>
        <row r="3782">
          <cell r="A3782" t="str">
            <v>YZ-BS-HE13037Wi5L</v>
          </cell>
          <cell r="B3782" t="str">
            <v>YZ-BS-HE13037</v>
          </cell>
        </row>
        <row r="3783">
          <cell r="A3783" t="str">
            <v>YZ-BS-HE9007Sa1L</v>
          </cell>
          <cell r="B3783" t="str">
            <v>YZ-BS-HE9007</v>
          </cell>
        </row>
        <row r="3784">
          <cell r="A3784" t="str">
            <v>YZ-BS-HE9007Sa2L</v>
          </cell>
          <cell r="B3784" t="str">
            <v>YZ-BS-HE9007</v>
          </cell>
        </row>
        <row r="3785">
          <cell r="A3785" t="str">
            <v>YZ-BS-HE9007Sa3L</v>
          </cell>
          <cell r="B3785" t="str">
            <v>YZ-BS-HE9007</v>
          </cell>
        </row>
        <row r="3786">
          <cell r="A3786" t="str">
            <v>YZ-BS-HE9007Sa4L</v>
          </cell>
          <cell r="B3786" t="str">
            <v>YZ-BS-HE9007</v>
          </cell>
        </row>
        <row r="3787">
          <cell r="A3787" t="str">
            <v>YZ-BS-HE9007Sa5L</v>
          </cell>
          <cell r="B3787" t="str">
            <v>YZ-BS-HE9007</v>
          </cell>
        </row>
        <row r="3788">
          <cell r="A3788" t="str">
            <v>YZ-BS-HE9007Sa6L</v>
          </cell>
          <cell r="B3788" t="str">
            <v>YZ-BS-HE9007</v>
          </cell>
        </row>
        <row r="3789">
          <cell r="A3789" t="str">
            <v>YZ-BS-HE9007Sa7L</v>
          </cell>
          <cell r="B3789" t="str">
            <v>YZ-BS-HE9007</v>
          </cell>
        </row>
        <row r="3790">
          <cell r="A3790" t="str">
            <v>YZ-BS-HE9007Sa8L</v>
          </cell>
          <cell r="B3790" t="str">
            <v>YZ-BS-HE9007</v>
          </cell>
        </row>
        <row r="3791">
          <cell r="A3791" t="str">
            <v>YZ-BS-HE9007Sa9L</v>
          </cell>
          <cell r="B3791" t="str">
            <v>YZ-BS-HE9007</v>
          </cell>
        </row>
        <row r="3792">
          <cell r="A3792" t="str">
            <v>YZ-BS-HE9007Se1L</v>
          </cell>
          <cell r="B3792" t="str">
            <v>YZ-BS-HE9007</v>
          </cell>
        </row>
        <row r="3793">
          <cell r="A3793" t="str">
            <v>YZ-BS-HE9007Se2L</v>
          </cell>
          <cell r="B3793" t="str">
            <v>YZ-BS-HE9007</v>
          </cell>
        </row>
        <row r="3794">
          <cell r="A3794" t="str">
            <v>YZ-BS-HE9007Se3L</v>
          </cell>
          <cell r="B3794" t="str">
            <v>YZ-BS-HE9007</v>
          </cell>
        </row>
        <row r="3795">
          <cell r="A3795" t="str">
            <v>YZ-BS-HE9007Se4L</v>
          </cell>
          <cell r="B3795" t="str">
            <v>YZ-BS-HE9007</v>
          </cell>
        </row>
        <row r="3796">
          <cell r="A3796" t="str">
            <v>YZ-BS-HE9007Se5L</v>
          </cell>
          <cell r="B3796" t="str">
            <v>YZ-BS-HE9007</v>
          </cell>
        </row>
        <row r="3797">
          <cell r="A3797" t="str">
            <v>YZ-BS-HE9007Se6L</v>
          </cell>
          <cell r="B3797" t="str">
            <v>YZ-BS-HE9007</v>
          </cell>
        </row>
        <row r="3798">
          <cell r="A3798" t="str">
            <v>YZ-BS-HE9007Se7L</v>
          </cell>
          <cell r="B3798" t="str">
            <v>YZ-BS-HE9007</v>
          </cell>
        </row>
        <row r="3799">
          <cell r="A3799" t="str">
            <v>YZ-BS-HE9007Se8L</v>
          </cell>
          <cell r="B3799" t="str">
            <v>YZ-BS-HE9007</v>
          </cell>
        </row>
        <row r="3800">
          <cell r="A3800" t="str">
            <v>YZ-BS-HE9007Se9L</v>
          </cell>
          <cell r="B3800" t="str">
            <v>YZ-BS-HE9007</v>
          </cell>
        </row>
        <row r="3801">
          <cell r="A3801" t="str">
            <v>YZ-BS-HE9008Sa1L</v>
          </cell>
          <cell r="B3801" t="str">
            <v>YZ-BS-HE9008</v>
          </cell>
        </row>
        <row r="3802">
          <cell r="A3802" t="str">
            <v>YZ-BS-HE9008Sa2L</v>
          </cell>
          <cell r="B3802" t="str">
            <v>YZ-BS-HE9008</v>
          </cell>
        </row>
        <row r="3803">
          <cell r="A3803" t="str">
            <v>YZ-BS-HE9008Sa3L</v>
          </cell>
          <cell r="B3803" t="str">
            <v>YZ-BS-HE9008</v>
          </cell>
        </row>
        <row r="3804">
          <cell r="A3804" t="str">
            <v>YZ-BS-HE9008Sa4L</v>
          </cell>
          <cell r="B3804" t="str">
            <v>YZ-BS-HE9008</v>
          </cell>
        </row>
        <row r="3805">
          <cell r="A3805" t="str">
            <v>YZ-BS-HE9008Sa5L</v>
          </cell>
          <cell r="B3805" t="str">
            <v>YZ-BS-HE9008</v>
          </cell>
        </row>
        <row r="3806">
          <cell r="A3806" t="str">
            <v>YZ-BS-HE9008Sa6L</v>
          </cell>
          <cell r="B3806" t="str">
            <v>YZ-BS-HE9008</v>
          </cell>
        </row>
        <row r="3807">
          <cell r="A3807" t="str">
            <v>YZ-BS-HE9008Sa7L</v>
          </cell>
          <cell r="B3807" t="str">
            <v>YZ-BS-HE9008</v>
          </cell>
        </row>
        <row r="3808">
          <cell r="A3808" t="str">
            <v>YZ-BS-HE9008Sa8L</v>
          </cell>
          <cell r="B3808" t="str">
            <v>YZ-BS-HE9008</v>
          </cell>
        </row>
        <row r="3809">
          <cell r="A3809" t="str">
            <v>YZ-BS-HE9008Sa9L</v>
          </cell>
          <cell r="B3809" t="str">
            <v>YZ-BS-HE9008</v>
          </cell>
        </row>
        <row r="3810">
          <cell r="A3810" t="str">
            <v>YZ-BS-HE9008Se1L</v>
          </cell>
          <cell r="B3810" t="str">
            <v>YZ-BS-HE9008</v>
          </cell>
        </row>
        <row r="3811">
          <cell r="A3811" t="str">
            <v>YZ-BS-HE9008Se2L</v>
          </cell>
          <cell r="B3811" t="str">
            <v>YZ-BS-HE9008</v>
          </cell>
        </row>
        <row r="3812">
          <cell r="A3812" t="str">
            <v>YZ-BS-HE9008Se3L</v>
          </cell>
          <cell r="B3812" t="str">
            <v>YZ-BS-HE9008</v>
          </cell>
        </row>
        <row r="3813">
          <cell r="A3813" t="str">
            <v>YZ-BS-HE9008Se4L</v>
          </cell>
          <cell r="B3813" t="str">
            <v>YZ-BS-HE9008</v>
          </cell>
        </row>
        <row r="3814">
          <cell r="A3814" t="str">
            <v>YZ-BS-HE9008Se5L</v>
          </cell>
          <cell r="B3814" t="str">
            <v>YZ-BS-HE9008</v>
          </cell>
        </row>
        <row r="3815">
          <cell r="A3815" t="str">
            <v>YZ-BS-HE9008Se6L</v>
          </cell>
          <cell r="B3815" t="str">
            <v>YZ-BS-HE9008</v>
          </cell>
        </row>
        <row r="3816">
          <cell r="A3816" t="str">
            <v>YZ-BS-HE9008Se7L</v>
          </cell>
          <cell r="B3816" t="str">
            <v>YZ-BS-HE9008</v>
          </cell>
        </row>
        <row r="3817">
          <cell r="A3817" t="str">
            <v>YZ-BS-HE9008Se8L</v>
          </cell>
          <cell r="B3817" t="str">
            <v>YZ-BS-HE9008</v>
          </cell>
        </row>
        <row r="3818">
          <cell r="A3818" t="str">
            <v>YZ-BS-HE9008Se9L</v>
          </cell>
          <cell r="B3818" t="str">
            <v>YZ-BS-HE9008</v>
          </cell>
        </row>
        <row r="3819">
          <cell r="A3819" t="str">
            <v>YZ-BS-HM1727-Pi-2XL</v>
          </cell>
          <cell r="B3819" t="str">
            <v>YZ-BS-HM1727</v>
          </cell>
        </row>
        <row r="3820">
          <cell r="A3820" t="str">
            <v>YZ-BS-HM1727-Pi-3XL</v>
          </cell>
          <cell r="B3820" t="str">
            <v>YZ-BS-HM1727</v>
          </cell>
        </row>
        <row r="3821">
          <cell r="A3821" t="str">
            <v>YZ-BS-HM1727-Pi-4XL</v>
          </cell>
          <cell r="B3821" t="str">
            <v>YZ-BS-HM1727</v>
          </cell>
        </row>
        <row r="3822">
          <cell r="A3822" t="str">
            <v>YZ-BS-HM1727-Pi-5XL</v>
          </cell>
          <cell r="B3822" t="str">
            <v>YZ-BS-HM1727</v>
          </cell>
        </row>
        <row r="3823">
          <cell r="A3823" t="str">
            <v>YZ-BS-HM1727-Pi-L</v>
          </cell>
          <cell r="B3823" t="str">
            <v>YZ-BS-HM1727</v>
          </cell>
        </row>
        <row r="3824">
          <cell r="A3824" t="str">
            <v>YZ-BS-HM1727-Pi-M</v>
          </cell>
          <cell r="B3824" t="str">
            <v>YZ-BS-HM1727</v>
          </cell>
        </row>
        <row r="3825">
          <cell r="A3825" t="str">
            <v>YZ-BS-HM1727-Pi-S</v>
          </cell>
          <cell r="B3825" t="str">
            <v>YZ-BS-HM1727</v>
          </cell>
        </row>
        <row r="3826">
          <cell r="A3826" t="str">
            <v>YZ-BS-HM1727-Pi-XL</v>
          </cell>
          <cell r="B3826" t="str">
            <v>YZ-BS-HM1727</v>
          </cell>
        </row>
        <row r="3827">
          <cell r="A3827" t="str">
            <v>YZ-BS-HM30CH-K0-L</v>
          </cell>
          <cell r="B3827" t="str">
            <v>YZ-BS-HM30CH</v>
          </cell>
        </row>
        <row r="3828">
          <cell r="A3828" t="str">
            <v>YZ-BS-HM30CH-K0-M</v>
          </cell>
          <cell r="B3828" t="str">
            <v>YZ-BS-HM30CH</v>
          </cell>
        </row>
        <row r="3829">
          <cell r="A3829" t="str">
            <v>YZ-BS-HM30CH-K0-S</v>
          </cell>
          <cell r="B3829" t="str">
            <v>YZ-BS-HM30CH</v>
          </cell>
        </row>
        <row r="3830">
          <cell r="A3830" t="str">
            <v>YZ-BS-HM30CH-K0-XL</v>
          </cell>
          <cell r="B3830" t="str">
            <v>YZ-BS-HM30CH</v>
          </cell>
        </row>
        <row r="3831">
          <cell r="A3831" t="str">
            <v>YZ-BS-HM30CH-K0-XS</v>
          </cell>
          <cell r="B3831" t="str">
            <v>YZ-BS-HM30CH</v>
          </cell>
        </row>
        <row r="3832">
          <cell r="A3832" t="str">
            <v>YZ-BS-HM30CH-L</v>
          </cell>
          <cell r="B3832" t="str">
            <v>YZ-BS-HM30CH</v>
          </cell>
        </row>
        <row r="3833">
          <cell r="A3833" t="str">
            <v>YZ-BS-HM30CH-M</v>
          </cell>
          <cell r="B3833" t="str">
            <v>YZ-BS-HM30CH</v>
          </cell>
        </row>
        <row r="3834">
          <cell r="A3834" t="str">
            <v>YZ-BS-HM30CH-S</v>
          </cell>
          <cell r="B3834" t="str">
            <v>YZ-BS-HM30CH</v>
          </cell>
        </row>
        <row r="3835">
          <cell r="A3835" t="str">
            <v>YZ-BS-HM30CH-XL</v>
          </cell>
          <cell r="B3835" t="str">
            <v>YZ-BS-HM30CH</v>
          </cell>
        </row>
        <row r="3836">
          <cell r="A3836" t="str">
            <v>YZ-BS-HM30CH-XS</v>
          </cell>
          <cell r="B3836" t="str">
            <v>YZ-BS-HM30CH</v>
          </cell>
        </row>
        <row r="3837">
          <cell r="A3837" t="str">
            <v>YZ-BS-HT1304G01L</v>
          </cell>
          <cell r="B3837" t="str">
            <v>YZ-BS-HT1304</v>
          </cell>
        </row>
        <row r="3838">
          <cell r="A3838" t="str">
            <v>YZ-BS-HT1304G02L</v>
          </cell>
          <cell r="B3838" t="str">
            <v>YZ-BS-HT1304</v>
          </cell>
        </row>
        <row r="3839">
          <cell r="A3839" t="str">
            <v>YZ-BS-HT1304G03L</v>
          </cell>
          <cell r="B3839" t="str">
            <v>YZ-BS-HT1304</v>
          </cell>
        </row>
        <row r="3840">
          <cell r="A3840" t="str">
            <v>YZ-BS-HT1304G04L</v>
          </cell>
          <cell r="B3840" t="str">
            <v>YZ-BS-HT1304</v>
          </cell>
        </row>
        <row r="3841">
          <cell r="A3841" t="str">
            <v>YZ-BS-HT1304G05L</v>
          </cell>
          <cell r="B3841" t="str">
            <v>YZ-BS-HT1304</v>
          </cell>
        </row>
        <row r="3842">
          <cell r="A3842" t="str">
            <v>YZ-BS-HT1304Y01L</v>
          </cell>
          <cell r="B3842" t="str">
            <v>YZ-BS-HT1304</v>
          </cell>
        </row>
        <row r="3843">
          <cell r="A3843" t="str">
            <v>YZ-BS-HT1304Y02L</v>
          </cell>
          <cell r="B3843" t="str">
            <v>YZ-BS-HT1304</v>
          </cell>
        </row>
        <row r="3844">
          <cell r="A3844" t="str">
            <v>YZ-BS-HT1304Y03L</v>
          </cell>
          <cell r="B3844" t="str">
            <v>YZ-BS-HT1304</v>
          </cell>
        </row>
        <row r="3845">
          <cell r="A3845" t="str">
            <v>YZ-BS-HT1304Y04L</v>
          </cell>
          <cell r="B3845" t="str">
            <v>YZ-BS-HT1304</v>
          </cell>
        </row>
        <row r="3846">
          <cell r="A3846" t="str">
            <v>YZ-BS-HT1304Y05L</v>
          </cell>
          <cell r="B3846" t="str">
            <v>YZ-BS-HT1304</v>
          </cell>
        </row>
        <row r="3847">
          <cell r="A3847" t="str">
            <v>YZ-BShyl5119-YH-2XL</v>
          </cell>
          <cell r="B3847" t="str">
            <v>YZ-BShyl5119</v>
          </cell>
        </row>
        <row r="3848">
          <cell r="A3848" t="str">
            <v>YZ-BShyl5119-YH-3XL</v>
          </cell>
          <cell r="B3848" t="str">
            <v>YZ-BShyl5119</v>
          </cell>
        </row>
        <row r="3849">
          <cell r="A3849" t="str">
            <v>YZ-BShyl5119-YH-4XL</v>
          </cell>
          <cell r="B3849" t="str">
            <v>YZ-BShyl5119</v>
          </cell>
        </row>
        <row r="3850">
          <cell r="A3850" t="str">
            <v>YZ-BShyl5119-YH-5XL</v>
          </cell>
          <cell r="B3850" t="str">
            <v>YZ-BShyl5119</v>
          </cell>
        </row>
        <row r="3851">
          <cell r="A3851" t="str">
            <v>YZ-BShyl5119-YT-3XL</v>
          </cell>
          <cell r="B3851" t="str">
            <v>YZ-BShyl5119</v>
          </cell>
        </row>
        <row r="3852">
          <cell r="A3852" t="str">
            <v>YZ-BS-JG2631HS1L</v>
          </cell>
          <cell r="B3852" t="str">
            <v>YZ-BS-JG2631</v>
          </cell>
        </row>
        <row r="3853">
          <cell r="A3853" t="str">
            <v>YZ-BS-JG2631HSL</v>
          </cell>
          <cell r="B3853" t="str">
            <v>YZ-BS-JG2631</v>
          </cell>
        </row>
        <row r="3854">
          <cell r="A3854" t="str">
            <v>YZ-BS-JG2631HSM</v>
          </cell>
          <cell r="B3854" t="str">
            <v>YZ-BS-JG2631</v>
          </cell>
        </row>
        <row r="3855">
          <cell r="A3855" t="str">
            <v>YZ-BS-JG2631HSS</v>
          </cell>
          <cell r="B3855" t="str">
            <v>YZ-BS-JG2631</v>
          </cell>
        </row>
        <row r="3856">
          <cell r="A3856" t="str">
            <v>YZ-BS-JG2631HSXS</v>
          </cell>
          <cell r="B3856" t="str">
            <v>YZ-BS-JG2631</v>
          </cell>
        </row>
        <row r="3857">
          <cell r="A3857" t="str">
            <v>YZ-BS-JG2631R01L</v>
          </cell>
          <cell r="B3857" t="str">
            <v>YZ-BS-JG2631</v>
          </cell>
        </row>
        <row r="3858">
          <cell r="A3858" t="str">
            <v>YZ-BS-JG2631R0L</v>
          </cell>
          <cell r="B3858" t="str">
            <v>YZ-BS-JG2631</v>
          </cell>
        </row>
        <row r="3859">
          <cell r="A3859" t="str">
            <v>YZ-BS-JG2631R0M</v>
          </cell>
          <cell r="B3859" t="str">
            <v>YZ-BS-JG2631</v>
          </cell>
        </row>
        <row r="3860">
          <cell r="A3860" t="str">
            <v>YZ-BS-JG2631R0S</v>
          </cell>
          <cell r="B3860" t="str">
            <v>YZ-BS-JG2631</v>
          </cell>
        </row>
        <row r="3861">
          <cell r="A3861" t="str">
            <v>YZ-BS-JG2631R0XS</v>
          </cell>
          <cell r="B3861" t="str">
            <v>YZ-BS-JG2631</v>
          </cell>
        </row>
        <row r="3862">
          <cell r="A3862" t="str">
            <v>YZ-BS-JG2631ZL1L</v>
          </cell>
          <cell r="B3862" t="str">
            <v>YZ-BS-JG2631</v>
          </cell>
        </row>
        <row r="3863">
          <cell r="A3863" t="str">
            <v>YZ-BS-JG2631ZL2L</v>
          </cell>
          <cell r="B3863" t="str">
            <v>YZ-BS-JG2631</v>
          </cell>
        </row>
        <row r="3864">
          <cell r="A3864" t="str">
            <v>YZ-BS-JG2631ZL3L</v>
          </cell>
          <cell r="B3864" t="str">
            <v>YZ-BS-JG2631</v>
          </cell>
        </row>
        <row r="3865">
          <cell r="A3865" t="str">
            <v>YZ-BS-JG2631ZLL</v>
          </cell>
          <cell r="B3865" t="str">
            <v>YZ-BS-JG2631</v>
          </cell>
        </row>
        <row r="3866">
          <cell r="A3866" t="str">
            <v>YZ-BS-JG2631ZLM</v>
          </cell>
          <cell r="B3866" t="str">
            <v>YZ-BS-JG2631</v>
          </cell>
        </row>
        <row r="3867">
          <cell r="A3867" t="str">
            <v>YZ-BS-JY7755-HL-1L</v>
          </cell>
          <cell r="B3867" t="str">
            <v>YZ-BS-JY7755</v>
          </cell>
        </row>
        <row r="3868">
          <cell r="A3868" t="str">
            <v>YZ-BS-JY7755-HL-L</v>
          </cell>
          <cell r="B3868" t="str">
            <v>YZ-BS-JY7755</v>
          </cell>
        </row>
        <row r="3869">
          <cell r="A3869" t="str">
            <v>YZ-BS-JY7755-HL-M</v>
          </cell>
          <cell r="B3869" t="str">
            <v>YZ-BS-JY7755</v>
          </cell>
        </row>
        <row r="3870">
          <cell r="A3870" t="str">
            <v>YZ-BS-JY7755-HL-S</v>
          </cell>
          <cell r="B3870" t="str">
            <v>YZ-BS-JY7755</v>
          </cell>
        </row>
        <row r="3871">
          <cell r="A3871" t="str">
            <v>YZ-BS-JY7755-HL-XXL</v>
          </cell>
          <cell r="B3871" t="str">
            <v>YZ-BS-JY7755</v>
          </cell>
        </row>
        <row r="3872">
          <cell r="A3872" t="str">
            <v>YZ-BSLLHT2XL</v>
          </cell>
          <cell r="B3872" t="str">
            <v>YZ-BSLL</v>
          </cell>
        </row>
        <row r="3873">
          <cell r="A3873" t="str">
            <v>YZ-BSLLHTS</v>
          </cell>
          <cell r="B3873" t="str">
            <v>YZ-BSLL</v>
          </cell>
        </row>
        <row r="3874">
          <cell r="A3874" t="str">
            <v>YZ-BSLLHTXL</v>
          </cell>
          <cell r="B3874" t="str">
            <v>YZ-BSLL</v>
          </cell>
        </row>
        <row r="3875">
          <cell r="A3875" t="str">
            <v>YZ-BSLLITL</v>
          </cell>
          <cell r="B3875" t="str">
            <v>YZ-BSLL</v>
          </cell>
        </row>
        <row r="3876">
          <cell r="A3876" t="str">
            <v>YZ-BSLLITM</v>
          </cell>
          <cell r="B3876" t="str">
            <v>YZ-BSLL</v>
          </cell>
        </row>
        <row r="3877">
          <cell r="A3877" t="str">
            <v>YZ-BSLLITS</v>
          </cell>
          <cell r="B3877" t="str">
            <v>YZ-BSLL</v>
          </cell>
        </row>
        <row r="3878">
          <cell r="A3878" t="str">
            <v>YZ-BS-PW2037-B0-L</v>
          </cell>
          <cell r="B3878" t="str">
            <v>YZ-BS-PW2037</v>
          </cell>
        </row>
        <row r="3879">
          <cell r="A3879" t="str">
            <v>YZ-BS-PW2037-B0-M</v>
          </cell>
          <cell r="B3879" t="str">
            <v>YZ-BS-PW2037</v>
          </cell>
        </row>
        <row r="3880">
          <cell r="A3880" t="str">
            <v>YZ-BS-PW2037-B0-S</v>
          </cell>
          <cell r="B3880" t="str">
            <v>YZ-BS-PW2037</v>
          </cell>
        </row>
        <row r="3881">
          <cell r="A3881" t="str">
            <v>YZ-BS-PW2037-G0-L</v>
          </cell>
          <cell r="B3881" t="str">
            <v>YZ-BS-PW2037</v>
          </cell>
        </row>
        <row r="3882">
          <cell r="A3882" t="str">
            <v>YZ-BS-PW2037-G0-M</v>
          </cell>
          <cell r="B3882" t="str">
            <v>YZ-BS-PW2037</v>
          </cell>
        </row>
        <row r="3883">
          <cell r="A3883" t="str">
            <v>YZ-BS-PW2037-G0-S</v>
          </cell>
          <cell r="B3883" t="str">
            <v>YZ-BS-PW2037</v>
          </cell>
        </row>
        <row r="3884">
          <cell r="A3884" t="str">
            <v>YZ-BS-PW2037-K0-L</v>
          </cell>
          <cell r="B3884" t="str">
            <v>YZ-BS-PW2037</v>
          </cell>
        </row>
        <row r="3885">
          <cell r="A3885" t="str">
            <v>YZ-BS-PW2037-K0-M</v>
          </cell>
          <cell r="B3885" t="str">
            <v>YZ-BS-PW2037</v>
          </cell>
        </row>
        <row r="3886">
          <cell r="A3886" t="str">
            <v>YZ-BS-PW2037-K0-S</v>
          </cell>
          <cell r="B3886" t="str">
            <v>YZ-BS-PW2037</v>
          </cell>
        </row>
        <row r="3887">
          <cell r="A3887" t="str">
            <v>YZ-BS-PW2037-K0-XL</v>
          </cell>
          <cell r="B3887" t="str">
            <v>YZ-BS-PW2037</v>
          </cell>
        </row>
        <row r="3888">
          <cell r="A3888" t="str">
            <v>YZ-BS-PW2037-R0-L</v>
          </cell>
          <cell r="B3888" t="str">
            <v>YZ-BS-PW2037</v>
          </cell>
        </row>
        <row r="3889">
          <cell r="A3889" t="str">
            <v>YZ-BS-PW2037-R0-M</v>
          </cell>
          <cell r="B3889" t="str">
            <v>YZ-BS-PW2037</v>
          </cell>
        </row>
        <row r="3890">
          <cell r="A3890" t="str">
            <v>YZ-BS-PW2037-R0-S</v>
          </cell>
          <cell r="B3890" t="str">
            <v>YZ-BS-PW2037</v>
          </cell>
        </row>
        <row r="3891">
          <cell r="A3891" t="str">
            <v>YZ-BS-PW2037-R0-XL</v>
          </cell>
          <cell r="B3891" t="str">
            <v>YZ-BS-PW2037</v>
          </cell>
        </row>
        <row r="3892">
          <cell r="A3892" t="str">
            <v>YZ-BS-PW2038-B0-L</v>
          </cell>
          <cell r="B3892" t="str">
            <v>YZ-BS-PW2038</v>
          </cell>
        </row>
        <row r="3893">
          <cell r="A3893" t="str">
            <v>YZ-BS-PW2038-B0-M</v>
          </cell>
          <cell r="B3893" t="str">
            <v>YZ-BS-PW2038</v>
          </cell>
        </row>
        <row r="3894">
          <cell r="A3894" t="str">
            <v>YZ-BS-PW2038-B0-S</v>
          </cell>
          <cell r="B3894" t="str">
            <v>YZ-BS-PW2038</v>
          </cell>
        </row>
        <row r="3895">
          <cell r="A3895" t="str">
            <v>YZ-BS-PW2038-HT-L</v>
          </cell>
          <cell r="B3895" t="str">
            <v>YZ-BS-PW2038</v>
          </cell>
        </row>
        <row r="3896">
          <cell r="A3896" t="str">
            <v>YZ-BS-PW2038-HT-M</v>
          </cell>
          <cell r="B3896" t="str">
            <v>YZ-BS-PW2038</v>
          </cell>
        </row>
        <row r="3897">
          <cell r="A3897" t="str">
            <v>YZ-BS-PW2038-HT-S</v>
          </cell>
          <cell r="B3897" t="str">
            <v>YZ-BS-PW2038</v>
          </cell>
        </row>
        <row r="3898">
          <cell r="A3898" t="str">
            <v>YZ-BS-PW2038-K0-L</v>
          </cell>
          <cell r="B3898" t="str">
            <v>YZ-BS-PW2038</v>
          </cell>
        </row>
        <row r="3899">
          <cell r="A3899" t="str">
            <v>YZ-BS-PW2038-K0-M</v>
          </cell>
          <cell r="B3899" t="str">
            <v>YZ-BS-PW2038</v>
          </cell>
        </row>
        <row r="3900">
          <cell r="A3900" t="str">
            <v>YZ-BS-PW2038-K0-S</v>
          </cell>
          <cell r="B3900" t="str">
            <v>YZ-BS-PW2038</v>
          </cell>
        </row>
        <row r="3901">
          <cell r="A3901" t="str">
            <v>YZ-BS-PW2038-K0-XL</v>
          </cell>
          <cell r="B3901" t="str">
            <v>YZ-BS-PW2038</v>
          </cell>
        </row>
        <row r="3902">
          <cell r="A3902" t="str">
            <v>YZ-BS-PW2038-L0-L</v>
          </cell>
          <cell r="B3902" t="str">
            <v>YZ-BS-PW2038</v>
          </cell>
        </row>
        <row r="3903">
          <cell r="A3903" t="str">
            <v>YZ-BS-PW2038-L0-M</v>
          </cell>
          <cell r="B3903" t="str">
            <v>YZ-BS-PW2038</v>
          </cell>
        </row>
        <row r="3904">
          <cell r="A3904" t="str">
            <v>YZ-BS-PW2038-L0-S</v>
          </cell>
          <cell r="B3904" t="str">
            <v>YZ-BS-PW2038</v>
          </cell>
        </row>
        <row r="3905">
          <cell r="A3905" t="str">
            <v>YZ-BS-PW2038-Y0-L</v>
          </cell>
          <cell r="B3905" t="str">
            <v>YZ-BS-PW2038</v>
          </cell>
        </row>
        <row r="3906">
          <cell r="A3906" t="str">
            <v>YZ-BS-PW2038-Y0-M</v>
          </cell>
          <cell r="B3906" t="str">
            <v>YZ-BS-PW2038</v>
          </cell>
        </row>
        <row r="3907">
          <cell r="A3907" t="str">
            <v>YZ-BS-PW2038-Y0-S</v>
          </cell>
          <cell r="B3907" t="str">
            <v>YZ-BS-PW2038</v>
          </cell>
        </row>
        <row r="3908">
          <cell r="A3908" t="str">
            <v>YZ-BS-PW2038-Y0-XL</v>
          </cell>
          <cell r="B3908" t="str">
            <v>YZ-BS-PW2038</v>
          </cell>
        </row>
        <row r="3909">
          <cell r="A3909" t="str">
            <v>YZ-BS-PW2049-B0-L</v>
          </cell>
          <cell r="B3909" t="str">
            <v>YZ-BS-PW2049</v>
          </cell>
        </row>
        <row r="3910">
          <cell r="A3910" t="str">
            <v>YZ-BS-PW2049-B0-M</v>
          </cell>
          <cell r="B3910" t="str">
            <v>YZ-BS-PW2049</v>
          </cell>
        </row>
        <row r="3911">
          <cell r="A3911" t="str">
            <v>YZ-BS-PW2049-B0-S</v>
          </cell>
          <cell r="B3911" t="str">
            <v>YZ-BS-PW2049</v>
          </cell>
        </row>
        <row r="3912">
          <cell r="A3912" t="str">
            <v>YZ-BS-PW2049-B0-XL</v>
          </cell>
          <cell r="B3912" t="str">
            <v>YZ-BS-PW2049</v>
          </cell>
        </row>
        <row r="3913">
          <cell r="A3913" t="str">
            <v>YZ-BS-PW2049-GR-L</v>
          </cell>
          <cell r="B3913" t="str">
            <v>YZ-BS-PW2049</v>
          </cell>
        </row>
        <row r="3914">
          <cell r="A3914" t="str">
            <v>YZ-BS-PW2049-GR-M</v>
          </cell>
          <cell r="B3914" t="str">
            <v>YZ-BS-PW2049</v>
          </cell>
        </row>
        <row r="3915">
          <cell r="A3915" t="str">
            <v>YZ-BS-PW2049-GR-S</v>
          </cell>
          <cell r="B3915" t="str">
            <v>YZ-BS-PW2049</v>
          </cell>
        </row>
        <row r="3916">
          <cell r="A3916" t="str">
            <v>YZ-BS-PW2049-GR-XL</v>
          </cell>
          <cell r="B3916" t="str">
            <v>YZ-BS-PW2049</v>
          </cell>
        </row>
        <row r="3917">
          <cell r="A3917" t="str">
            <v>YZ-BS-PW2049-K0-L</v>
          </cell>
          <cell r="B3917" t="str">
            <v>YZ-BS-PW2049</v>
          </cell>
        </row>
        <row r="3918">
          <cell r="A3918" t="str">
            <v>YZ-BS-PW2049-K0-M</v>
          </cell>
          <cell r="B3918" t="str">
            <v>YZ-BS-PW2049</v>
          </cell>
        </row>
        <row r="3919">
          <cell r="A3919" t="str">
            <v>YZ-BS-PW2049-K0-S</v>
          </cell>
          <cell r="B3919" t="str">
            <v>YZ-BS-PW2049</v>
          </cell>
        </row>
        <row r="3920">
          <cell r="A3920" t="str">
            <v>YZ-BS-PW2049-K0-XL</v>
          </cell>
          <cell r="B3920" t="str">
            <v>YZ-BS-PW2049</v>
          </cell>
        </row>
        <row r="3921">
          <cell r="A3921" t="str">
            <v>YZ-BS-PW2049-P0-L</v>
          </cell>
          <cell r="B3921" t="str">
            <v>YZ-BS-PW2049</v>
          </cell>
        </row>
        <row r="3922">
          <cell r="A3922" t="str">
            <v>YZ-BS-PW2049-P0-M</v>
          </cell>
          <cell r="B3922" t="str">
            <v>YZ-BS-PW2049</v>
          </cell>
        </row>
        <row r="3923">
          <cell r="A3923" t="str">
            <v>YZ-BS-PW2049-P0-S</v>
          </cell>
          <cell r="B3923" t="str">
            <v>YZ-BS-PW2049</v>
          </cell>
        </row>
        <row r="3924">
          <cell r="A3924" t="str">
            <v>YZ-BS-PW2049-P0-XL</v>
          </cell>
          <cell r="B3924" t="str">
            <v>YZ-BS-PW2049</v>
          </cell>
        </row>
        <row r="3925">
          <cell r="A3925" t="str">
            <v>YZ-BS-PW2049-W0-L</v>
          </cell>
          <cell r="B3925" t="str">
            <v>YZ-BS-PW2049</v>
          </cell>
        </row>
        <row r="3926">
          <cell r="A3926" t="str">
            <v>YZ-BS-PW2049-W0-M</v>
          </cell>
          <cell r="B3926" t="str">
            <v>YZ-BS-PW2049</v>
          </cell>
        </row>
        <row r="3927">
          <cell r="A3927" t="str">
            <v>YZ-BS-PW2049-W0-S</v>
          </cell>
          <cell r="B3927" t="str">
            <v>YZ-BS-PW2049</v>
          </cell>
        </row>
        <row r="3928">
          <cell r="A3928" t="str">
            <v>YZ-BS-PW2049-W0-XL</v>
          </cell>
          <cell r="B3928" t="str">
            <v>YZ-BS-PW2049</v>
          </cell>
        </row>
        <row r="3929">
          <cell r="A3929" t="str">
            <v>YZ-BS-TJ1245001L</v>
          </cell>
          <cell r="B3929" t="str">
            <v>YZ-BS-TJ1245</v>
          </cell>
        </row>
        <row r="3930">
          <cell r="A3930" t="str">
            <v>YZ-BS-TJ1245002L</v>
          </cell>
          <cell r="B3930" t="str">
            <v>YZ-BS-TJ1245</v>
          </cell>
        </row>
        <row r="3931">
          <cell r="A3931" t="str">
            <v>YZ-BS-TJ1245003L</v>
          </cell>
          <cell r="B3931" t="str">
            <v>YZ-BS-TJ1245</v>
          </cell>
        </row>
        <row r="3932">
          <cell r="A3932" t="str">
            <v>YZ-BS-TJ124500L</v>
          </cell>
          <cell r="B3932" t="str">
            <v>YZ-BS-TJ1245</v>
          </cell>
        </row>
        <row r="3933">
          <cell r="A3933" t="str">
            <v>YZ-BS-TJ124500M</v>
          </cell>
          <cell r="B3933" t="str">
            <v>YZ-BS-TJ1245</v>
          </cell>
        </row>
        <row r="3934">
          <cell r="A3934" t="str">
            <v>YZ-BS-TJ1245G01L</v>
          </cell>
          <cell r="B3934" t="str">
            <v>YZ-BS-TJ1245</v>
          </cell>
        </row>
        <row r="3935">
          <cell r="A3935" t="str">
            <v>YZ-BS-TJ1245G02L</v>
          </cell>
          <cell r="B3935" t="str">
            <v>YZ-BS-TJ1245</v>
          </cell>
        </row>
        <row r="3936">
          <cell r="A3936" t="str">
            <v>YZ-BS-TJ1245G03L</v>
          </cell>
          <cell r="B3936" t="str">
            <v>YZ-BS-TJ1245</v>
          </cell>
        </row>
        <row r="3937">
          <cell r="A3937" t="str">
            <v>YZ-BS-TJ1245G0L</v>
          </cell>
          <cell r="B3937" t="str">
            <v>YZ-BS-TJ1245</v>
          </cell>
        </row>
        <row r="3938">
          <cell r="A3938" t="str">
            <v>YZ-BS-TJ1245G0M</v>
          </cell>
          <cell r="B3938" t="str">
            <v>YZ-BS-TJ1245</v>
          </cell>
        </row>
        <row r="3939">
          <cell r="A3939" t="str">
            <v>YZ-BS-TJ1245W01L</v>
          </cell>
          <cell r="B3939" t="str">
            <v>YZ-BS-TJ1245</v>
          </cell>
        </row>
        <row r="3940">
          <cell r="A3940" t="str">
            <v>YZ-BS-TJ1245W02L</v>
          </cell>
          <cell r="B3940" t="str">
            <v>YZ-BS-TJ1245</v>
          </cell>
        </row>
        <row r="3941">
          <cell r="A3941" t="str">
            <v>YZ-BS-TJ1245W03L</v>
          </cell>
          <cell r="B3941" t="str">
            <v>YZ-BS-TJ1245</v>
          </cell>
        </row>
        <row r="3942">
          <cell r="A3942" t="str">
            <v>YZ-BS-TJ1245W0L</v>
          </cell>
          <cell r="B3942" t="str">
            <v>YZ-BS-TJ1245</v>
          </cell>
        </row>
        <row r="3943">
          <cell r="A3943" t="str">
            <v>YZ-BS-TJ1245W0M</v>
          </cell>
          <cell r="B3943" t="str">
            <v>YZ-BS-TJ1245</v>
          </cell>
        </row>
        <row r="3944">
          <cell r="A3944" t="str">
            <v>YZ-BS-WH2038-B1-L</v>
          </cell>
          <cell r="B3944" t="str">
            <v>YZ-BS-PW2038</v>
          </cell>
        </row>
        <row r="3945">
          <cell r="A3945" t="str">
            <v>YZ-BS-WH2038-B1-M</v>
          </cell>
          <cell r="B3945" t="str">
            <v>YZ-BS-PW2038</v>
          </cell>
        </row>
        <row r="3946">
          <cell r="A3946" t="str">
            <v>YZ-BS-WH2038-B1-S</v>
          </cell>
          <cell r="B3946" t="str">
            <v>YZ-BS-PW2038</v>
          </cell>
        </row>
        <row r="3947">
          <cell r="A3947" t="str">
            <v>YZ-BS-WH2038-F0-L</v>
          </cell>
          <cell r="B3947" t="str">
            <v>YZ-BS-PW2038</v>
          </cell>
        </row>
        <row r="3948">
          <cell r="A3948" t="str">
            <v>YZ-BS-WH2038-F0-M</v>
          </cell>
          <cell r="B3948" t="str">
            <v>YZ-BS-PW2038</v>
          </cell>
        </row>
        <row r="3949">
          <cell r="A3949" t="str">
            <v>YZ-BS-WH2038-F0-S</v>
          </cell>
          <cell r="B3949" t="str">
            <v>YZ-BS-PW2038</v>
          </cell>
        </row>
        <row r="3950">
          <cell r="A3950" t="str">
            <v>YZ-BS-ZQ15827B02XL</v>
          </cell>
          <cell r="B3950" t="str">
            <v>YZ-BS-ZQ15827</v>
          </cell>
        </row>
        <row r="3951">
          <cell r="A3951" t="str">
            <v>YZ-BS-ZQ15827B03XL</v>
          </cell>
          <cell r="B3951" t="str">
            <v>YZ-BS-ZQ15827</v>
          </cell>
        </row>
        <row r="3952">
          <cell r="A3952" t="str">
            <v>YZ-BS-ZQ15827B04XL</v>
          </cell>
          <cell r="B3952" t="str">
            <v>YZ-BS-ZQ15827</v>
          </cell>
        </row>
        <row r="3953">
          <cell r="A3953" t="str">
            <v>YZ-BS-ZQ15827B05XL</v>
          </cell>
          <cell r="B3953" t="str">
            <v>YZ-BS-ZQ15827</v>
          </cell>
        </row>
        <row r="3954">
          <cell r="A3954" t="str">
            <v>YZ-BS-ZQ15827B0L</v>
          </cell>
          <cell r="B3954" t="str">
            <v>YZ-BS-ZQ15827</v>
          </cell>
        </row>
        <row r="3955">
          <cell r="A3955" t="str">
            <v>YZ-BS-ZQ15827B0M</v>
          </cell>
          <cell r="B3955" t="str">
            <v>YZ-BS-ZQ15827</v>
          </cell>
        </row>
        <row r="3956">
          <cell r="A3956" t="str">
            <v>YZ-BS-ZQ15827B0S</v>
          </cell>
          <cell r="B3956" t="str">
            <v>YZ-BS-ZQ15827</v>
          </cell>
        </row>
        <row r="3957">
          <cell r="A3957" t="str">
            <v>YZ-BS-ZQ15827B0XL</v>
          </cell>
          <cell r="B3957" t="str">
            <v>YZ-BS-ZQ15827</v>
          </cell>
        </row>
        <row r="3958">
          <cell r="A3958" t="str">
            <v>YZ-BS-ZQ15827R22XL</v>
          </cell>
          <cell r="B3958" t="str">
            <v>YZ-BS-ZQ15827</v>
          </cell>
        </row>
        <row r="3959">
          <cell r="A3959" t="str">
            <v>YZ-BS-ZQ15827R23XL</v>
          </cell>
          <cell r="B3959" t="str">
            <v>YZ-BS-ZQ15827</v>
          </cell>
        </row>
        <row r="3960">
          <cell r="A3960" t="str">
            <v>YZ-BS-ZQ15827R24XL</v>
          </cell>
          <cell r="B3960" t="str">
            <v>YZ-BS-ZQ15827</v>
          </cell>
        </row>
        <row r="3961">
          <cell r="A3961" t="str">
            <v>YZ-BS-ZQ15827R25XL</v>
          </cell>
          <cell r="B3961" t="str">
            <v>YZ-BS-ZQ15827</v>
          </cell>
        </row>
        <row r="3962">
          <cell r="A3962" t="str">
            <v>YZ-BS-ZQ15827R2L</v>
          </cell>
          <cell r="B3962" t="str">
            <v>YZ-BS-ZQ15827</v>
          </cell>
        </row>
        <row r="3963">
          <cell r="A3963" t="str">
            <v>YZ-BS-ZQ15827R2M</v>
          </cell>
          <cell r="B3963" t="str">
            <v>YZ-BS-ZQ15827</v>
          </cell>
        </row>
        <row r="3964">
          <cell r="A3964" t="str">
            <v>YZ-BS-ZQ15827R2S</v>
          </cell>
          <cell r="B3964" t="str">
            <v>YZ-BS-ZQ15827</v>
          </cell>
        </row>
        <row r="3965">
          <cell r="A3965" t="str">
            <v>YZ-BS-ZQ15827R2XL</v>
          </cell>
          <cell r="B3965" t="str">
            <v>YZ-BS-ZQ15827</v>
          </cell>
        </row>
        <row r="3966">
          <cell r="A3966" t="str">
            <v>YZ-BS-ZQ15827W02XL</v>
          </cell>
          <cell r="B3966" t="str">
            <v>YZ-BS-ZQ15827</v>
          </cell>
        </row>
        <row r="3967">
          <cell r="A3967" t="str">
            <v>YZ-BS-ZQ15827W03XL</v>
          </cell>
          <cell r="B3967" t="str">
            <v>YZ-BS-ZQ15827</v>
          </cell>
        </row>
        <row r="3968">
          <cell r="A3968" t="str">
            <v>YZ-BS-ZQ15827W04XL</v>
          </cell>
          <cell r="B3968" t="str">
            <v>YZ-BS-ZQ15827</v>
          </cell>
        </row>
        <row r="3969">
          <cell r="A3969" t="str">
            <v>YZ-BS-ZQ15827W05XL</v>
          </cell>
          <cell r="B3969" t="str">
            <v>YZ-BS-ZQ15827</v>
          </cell>
        </row>
        <row r="3970">
          <cell r="A3970" t="str">
            <v>YZ-BS-ZQ15827W0L</v>
          </cell>
          <cell r="B3970" t="str">
            <v>YZ-BS-ZQ15827</v>
          </cell>
        </row>
        <row r="3971">
          <cell r="A3971" t="str">
            <v>YZ-BS-ZQ15827W0M</v>
          </cell>
          <cell r="B3971" t="str">
            <v>YZ-BS-ZQ15827</v>
          </cell>
        </row>
        <row r="3972">
          <cell r="A3972" t="str">
            <v>YZ-BS-ZQ15827W0S</v>
          </cell>
          <cell r="B3972" t="str">
            <v>YZ-BS-ZQ15827</v>
          </cell>
        </row>
        <row r="3973">
          <cell r="A3973" t="str">
            <v>YZ-BS-ZQ15827W0XL</v>
          </cell>
          <cell r="B3973" t="str">
            <v>YZ-BS-ZQ15827</v>
          </cell>
        </row>
        <row r="3974">
          <cell r="A3974" t="str">
            <v>YZ-CSM020</v>
          </cell>
          <cell r="B3974" t="str">
            <v>YZ-CSM020</v>
          </cell>
        </row>
        <row r="3975">
          <cell r="A3975" t="str">
            <v>YZ-CSM020-W0-L</v>
          </cell>
          <cell r="B3975" t="str">
            <v>YZ-CSM020</v>
          </cell>
        </row>
        <row r="3976">
          <cell r="A3976" t="str">
            <v>YZ-CSM020-W0-M</v>
          </cell>
          <cell r="B3976" t="str">
            <v>YZ-CSM020</v>
          </cell>
        </row>
        <row r="3977">
          <cell r="A3977" t="str">
            <v>YZ-CSM020-W0-S</v>
          </cell>
          <cell r="B3977" t="str">
            <v>YZ-CSM020</v>
          </cell>
        </row>
        <row r="3978">
          <cell r="A3978" t="str">
            <v>YZ-CSM020-W0-XL</v>
          </cell>
          <cell r="B3978" t="str">
            <v>YZ-CSM020</v>
          </cell>
        </row>
        <row r="3979">
          <cell r="A3979" t="str">
            <v>YZ-CSM020-W0-XXL</v>
          </cell>
          <cell r="B3979" t="str">
            <v>YZ-CSM020</v>
          </cell>
        </row>
        <row r="3980">
          <cell r="A3980" t="str">
            <v>YZ-CSM020-W0-XXXL</v>
          </cell>
          <cell r="B3980" t="str">
            <v>YZ-CSM020</v>
          </cell>
        </row>
        <row r="3981">
          <cell r="A3981" t="str">
            <v>YZ-CSM021-B0-L</v>
          </cell>
          <cell r="B3981" t="str">
            <v>YZ-CSM021</v>
          </cell>
        </row>
        <row r="3982">
          <cell r="A3982" t="str">
            <v>YZ-CSM021-B0-M</v>
          </cell>
          <cell r="B3982" t="str">
            <v>YZ-CSM021</v>
          </cell>
        </row>
        <row r="3983">
          <cell r="A3983" t="str">
            <v>YZ-CSM021-B0-XL</v>
          </cell>
          <cell r="B3983" t="str">
            <v>YZ-CSM021</v>
          </cell>
        </row>
        <row r="3984">
          <cell r="A3984" t="str">
            <v>YZ-CSM021-ZL-L</v>
          </cell>
          <cell r="B3984" t="str">
            <v>YZ-CSM021</v>
          </cell>
        </row>
        <row r="3985">
          <cell r="A3985" t="str">
            <v>YZ-CSM021-ZL-M</v>
          </cell>
          <cell r="B3985" t="str">
            <v>YZ-CSM021</v>
          </cell>
        </row>
        <row r="3986">
          <cell r="A3986" t="str">
            <v>YZ-CSM021-ZL-XL</v>
          </cell>
          <cell r="B3986" t="str">
            <v>YZ-CSM021</v>
          </cell>
        </row>
        <row r="3987">
          <cell r="A3987" t="str">
            <v>YZ-CSM022-B0-L</v>
          </cell>
          <cell r="B3987" t="str">
            <v>YZ-CSM022</v>
          </cell>
        </row>
        <row r="3988">
          <cell r="A3988" t="str">
            <v>YZ-CSM022-B0-M</v>
          </cell>
          <cell r="B3988" t="str">
            <v>YZ-CSM022</v>
          </cell>
        </row>
        <row r="3989">
          <cell r="A3989" t="str">
            <v>YZ-CSM022-B0-S</v>
          </cell>
          <cell r="B3989" t="str">
            <v>YZ-CSM022</v>
          </cell>
        </row>
        <row r="3990">
          <cell r="A3990" t="str">
            <v>YZ-CSM022-B0-XL</v>
          </cell>
          <cell r="B3990" t="str">
            <v>YZ-CSM022</v>
          </cell>
        </row>
        <row r="3991">
          <cell r="A3991" t="str">
            <v>YZ-CSM022-W0-L</v>
          </cell>
          <cell r="B3991" t="str">
            <v>YZ-CSM022</v>
          </cell>
        </row>
        <row r="3992">
          <cell r="A3992" t="str">
            <v>YZ-CSM022-W0-M</v>
          </cell>
          <cell r="B3992" t="str">
            <v>YZ-CSM022</v>
          </cell>
        </row>
        <row r="3993">
          <cell r="A3993" t="str">
            <v>YZ-CSM022-W0-S</v>
          </cell>
          <cell r="B3993" t="str">
            <v>YZ-CSM022</v>
          </cell>
        </row>
        <row r="3994">
          <cell r="A3994" t="str">
            <v>YZ-CSM022-W0-XL</v>
          </cell>
          <cell r="B3994" t="str">
            <v>YZ-CSM022</v>
          </cell>
        </row>
        <row r="3995">
          <cell r="A3995" t="str">
            <v>YZ-HB0045-WO-L</v>
          </cell>
          <cell r="B3995" t="str">
            <v>YZ-HB0045</v>
          </cell>
        </row>
        <row r="3996">
          <cell r="A3996" t="str">
            <v>YZ-HB0045-WO-M</v>
          </cell>
          <cell r="B3996" t="str">
            <v>YZ-HB0045</v>
          </cell>
        </row>
        <row r="3997">
          <cell r="A3997" t="str">
            <v>YZ-HB0045-WO-S</v>
          </cell>
          <cell r="B3997" t="str">
            <v>YZ-HB0045</v>
          </cell>
        </row>
        <row r="3998">
          <cell r="A3998" t="str">
            <v>YZ-HB0045-WO-XL</v>
          </cell>
          <cell r="B3998" t="str">
            <v>YZ-HB0045</v>
          </cell>
        </row>
        <row r="3999">
          <cell r="A3999" t="str">
            <v>YZ-HB2360-GO-L</v>
          </cell>
          <cell r="B3999" t="str">
            <v>YZ-HB2360</v>
          </cell>
        </row>
        <row r="4000">
          <cell r="A4000" t="str">
            <v>YZ-HB2360-GO-M</v>
          </cell>
          <cell r="B4000" t="str">
            <v>YZ-HB2360</v>
          </cell>
        </row>
        <row r="4001">
          <cell r="A4001" t="str">
            <v>YZ-HB2360-GO-S</v>
          </cell>
          <cell r="B4001" t="str">
            <v>YZ-HB2360</v>
          </cell>
        </row>
        <row r="4002">
          <cell r="A4002" t="str">
            <v>YZ-HB5621</v>
          </cell>
          <cell r="B4002" t="str">
            <v>YZ-HB5621</v>
          </cell>
        </row>
        <row r="4003">
          <cell r="A4003" t="str">
            <v>YZ-HB7878-KO-L</v>
          </cell>
          <cell r="B4003" t="str">
            <v>YZ-HB7878</v>
          </cell>
        </row>
        <row r="4004">
          <cell r="A4004" t="str">
            <v>YZ-HB7878-KO-M</v>
          </cell>
          <cell r="B4004" t="str">
            <v>YZ-HB7878</v>
          </cell>
        </row>
        <row r="4005">
          <cell r="A4005" t="str">
            <v>YZ-HB7878-KO-XL</v>
          </cell>
          <cell r="B4005" t="str">
            <v>YZ-HB7878</v>
          </cell>
        </row>
        <row r="4006">
          <cell r="A4006" t="str">
            <v>YZ-HB9410-KO-L</v>
          </cell>
          <cell r="B4006" t="str">
            <v>YZ-HB9410</v>
          </cell>
        </row>
        <row r="4007">
          <cell r="A4007" t="str">
            <v>YZ-HB9410-WO-L</v>
          </cell>
          <cell r="B4007" t="str">
            <v>YZ-HB9410</v>
          </cell>
        </row>
        <row r="4008">
          <cell r="A4008" t="str">
            <v>YZ-HE13037EZ2L</v>
          </cell>
          <cell r="B4008" t="str">
            <v>YZ-HE13037</v>
          </cell>
        </row>
        <row r="4009">
          <cell r="A4009" t="str">
            <v>YZ-HE13037EZ3L</v>
          </cell>
          <cell r="B4009" t="str">
            <v>YZ-HE13037</v>
          </cell>
        </row>
        <row r="4010">
          <cell r="A4010" t="str">
            <v>YZ-HE13037EZ4L</v>
          </cell>
          <cell r="B4010" t="str">
            <v>YZ-HE13037</v>
          </cell>
        </row>
        <row r="4011">
          <cell r="A4011" t="str">
            <v>YZ-HE13037EZ5L</v>
          </cell>
          <cell r="B4011" t="str">
            <v>YZ-HE13037</v>
          </cell>
        </row>
        <row r="4012">
          <cell r="A4012" t="str">
            <v>YZ-HE13037Or1L</v>
          </cell>
          <cell r="B4012" t="str">
            <v>YZ-HE13037</v>
          </cell>
        </row>
        <row r="4013">
          <cell r="A4013" t="str">
            <v>YZ-HE13037Or2L</v>
          </cell>
          <cell r="B4013" t="str">
            <v>YZ-HE13037</v>
          </cell>
        </row>
        <row r="4014">
          <cell r="A4014" t="str">
            <v>YZ-HE13037Or3L</v>
          </cell>
          <cell r="B4014" t="str">
            <v>YZ-HE13037</v>
          </cell>
        </row>
        <row r="4015">
          <cell r="A4015" t="str">
            <v>YZ-HE13037Pu1L</v>
          </cell>
          <cell r="B4015" t="str">
            <v>YZ-HE13037</v>
          </cell>
        </row>
        <row r="4016">
          <cell r="A4016" t="str">
            <v>YZ-HE13037Pu2L</v>
          </cell>
          <cell r="B4016" t="str">
            <v>YZ-HE13037</v>
          </cell>
        </row>
        <row r="4017">
          <cell r="A4017" t="str">
            <v>YZ-HE13037Pu4L</v>
          </cell>
          <cell r="B4017" t="str">
            <v>YZ-HE13037</v>
          </cell>
        </row>
        <row r="4018">
          <cell r="A4018" t="str">
            <v>YZ-HE13037Pu5L</v>
          </cell>
          <cell r="B4018" t="str">
            <v>YZ-HE13037</v>
          </cell>
        </row>
        <row r="4019">
          <cell r="A4019" t="str">
            <v>YZ-HE13037Wi1L</v>
          </cell>
          <cell r="B4019" t="str">
            <v>YZ-HE13037</v>
          </cell>
        </row>
        <row r="4020">
          <cell r="A4020" t="str">
            <v>YZ-HE13037Wi3L</v>
          </cell>
          <cell r="B4020" t="str">
            <v>YZ-HE13037</v>
          </cell>
        </row>
        <row r="4021">
          <cell r="A4021" t="str">
            <v>YZ-HE13037Wi4L</v>
          </cell>
          <cell r="B4021" t="str">
            <v>YZ-HE13037</v>
          </cell>
        </row>
        <row r="4022">
          <cell r="A4022" t="str">
            <v>YZ-HE9007Sa5L</v>
          </cell>
          <cell r="B4022" t="str">
            <v>YZ-HE9007</v>
          </cell>
        </row>
        <row r="4023">
          <cell r="A4023" t="str">
            <v>YZ-HE9007Sa8L</v>
          </cell>
          <cell r="B4023" t="str">
            <v>YZ-HE9007</v>
          </cell>
        </row>
        <row r="4024">
          <cell r="A4024" t="str">
            <v>YZ-HE9007Se2L</v>
          </cell>
          <cell r="B4024" t="str">
            <v>YZ-HE9007</v>
          </cell>
        </row>
        <row r="4025">
          <cell r="A4025" t="str">
            <v>YZ-HE9007Se4L</v>
          </cell>
          <cell r="B4025" t="str">
            <v>YZ-HE9007</v>
          </cell>
        </row>
        <row r="4026">
          <cell r="A4026" t="str">
            <v>YZ-HE9007Se6L</v>
          </cell>
          <cell r="B4026" t="str">
            <v>YZ-HE9007</v>
          </cell>
        </row>
        <row r="4027">
          <cell r="A4027" t="str">
            <v>YZ-HE9007Se7L</v>
          </cell>
          <cell r="B4027" t="str">
            <v>YZ-HE9007</v>
          </cell>
        </row>
        <row r="4028">
          <cell r="A4028" t="str">
            <v>YZ-HE9007Se8L</v>
          </cell>
          <cell r="B4028" t="str">
            <v>YZ-HE9007</v>
          </cell>
        </row>
        <row r="4029">
          <cell r="A4029" t="str">
            <v>YZ-HE9008Sa8L</v>
          </cell>
          <cell r="B4029" t="str">
            <v>YZ-HE9008</v>
          </cell>
        </row>
        <row r="4030">
          <cell r="A4030" t="str">
            <v>YZ-HE9008Se9L</v>
          </cell>
          <cell r="B4030" t="str">
            <v>YZ-HE9008</v>
          </cell>
        </row>
        <row r="4031">
          <cell r="A4031" t="str">
            <v>YZ-HM30CH-K0-S</v>
          </cell>
          <cell r="B4031" t="str">
            <v>YZ-HM30CH</v>
          </cell>
        </row>
        <row r="4032">
          <cell r="A4032" t="str">
            <v>YZ-HM30CH-K0-XL</v>
          </cell>
          <cell r="B4032" t="str">
            <v>YZ-HM30CH</v>
          </cell>
        </row>
        <row r="4033">
          <cell r="A4033" t="str">
            <v>YZ-HT1304G02L</v>
          </cell>
          <cell r="B4033" t="str">
            <v>YZ-HT1304</v>
          </cell>
        </row>
        <row r="4034">
          <cell r="A4034" t="str">
            <v>YZ-HT1304G03L</v>
          </cell>
          <cell r="B4034" t="str">
            <v>YZ-HT1304</v>
          </cell>
        </row>
        <row r="4035">
          <cell r="A4035" t="str">
            <v>YZ-HT1304G04L</v>
          </cell>
          <cell r="B4035" t="str">
            <v>YZ-HT1304</v>
          </cell>
        </row>
        <row r="4036">
          <cell r="A4036" t="str">
            <v>YZ-HT1304G05L</v>
          </cell>
          <cell r="B4036" t="str">
            <v>YZ-HT1304</v>
          </cell>
        </row>
        <row r="4037">
          <cell r="A4037" t="str">
            <v>YZ-HT1304Y03L</v>
          </cell>
          <cell r="B4037" t="str">
            <v>YZ-HT1304</v>
          </cell>
        </row>
        <row r="4038">
          <cell r="A4038" t="str">
            <v>YZ-JY7755-HL-1L</v>
          </cell>
          <cell r="B4038" t="str">
            <v>YZ-JY7755</v>
          </cell>
        </row>
        <row r="4039">
          <cell r="A4039" t="str">
            <v>YZ-JY7755-HL-L</v>
          </cell>
          <cell r="B4039" t="str">
            <v>YZ-JY7755</v>
          </cell>
        </row>
        <row r="4040">
          <cell r="A4040" t="str">
            <v>YZ-JY7755-HL-M</v>
          </cell>
          <cell r="B4040" t="str">
            <v>YZ-JY7755</v>
          </cell>
        </row>
        <row r="4041">
          <cell r="A4041" t="str">
            <v>YZ-JY7755-HL-S</v>
          </cell>
          <cell r="B4041" t="str">
            <v>YZ-JY7755</v>
          </cell>
        </row>
        <row r="4042">
          <cell r="A4042" t="str">
            <v>YZ-JY7755-HL-XXL</v>
          </cell>
          <cell r="B4042" t="str">
            <v>YZ-JY7755</v>
          </cell>
        </row>
        <row r="4043">
          <cell r="A4043" t="str">
            <v>YZ-MEBL03-B0-2XL</v>
          </cell>
          <cell r="B4043" t="str">
            <v>YZ-MEBL03</v>
          </cell>
        </row>
        <row r="4044">
          <cell r="A4044" t="str">
            <v>YZ-MEBL03-B0-3XL</v>
          </cell>
          <cell r="B4044" t="str">
            <v>YZ-MEBL03</v>
          </cell>
        </row>
        <row r="4045">
          <cell r="A4045" t="str">
            <v>YZ-MEBL03-B0-L</v>
          </cell>
          <cell r="B4045" t="str">
            <v>YZ-MEBL03</v>
          </cell>
        </row>
        <row r="4046">
          <cell r="A4046" t="str">
            <v>YZ-MEBL03-B0-M</v>
          </cell>
          <cell r="B4046" t="str">
            <v>YZ-MEBL03</v>
          </cell>
        </row>
        <row r="4047">
          <cell r="A4047" t="str">
            <v>YZ-MEBL03-B0-S</v>
          </cell>
          <cell r="B4047" t="str">
            <v>YZ-MEBL03</v>
          </cell>
        </row>
        <row r="4048">
          <cell r="A4048" t="str">
            <v>YZ-MEBL03-B0-XL</v>
          </cell>
          <cell r="B4048" t="str">
            <v>YZ-MEBL03</v>
          </cell>
        </row>
        <row r="4049">
          <cell r="A4049" t="str">
            <v>YZ-MEBL03-K0-2XL</v>
          </cell>
          <cell r="B4049" t="str">
            <v>YZ-MEBL03</v>
          </cell>
        </row>
        <row r="4050">
          <cell r="A4050" t="str">
            <v>YZ-MEBL03-K0-3XL</v>
          </cell>
          <cell r="B4050" t="str">
            <v>YZ-MEBL03</v>
          </cell>
        </row>
        <row r="4051">
          <cell r="A4051" t="str">
            <v>YZ-MEBL03-K0-L</v>
          </cell>
          <cell r="B4051" t="str">
            <v>YZ-MEBL03</v>
          </cell>
        </row>
        <row r="4052">
          <cell r="A4052" t="str">
            <v>YZ-MEBL03-K0-M</v>
          </cell>
          <cell r="B4052" t="str">
            <v>YZ-MEBL03</v>
          </cell>
        </row>
        <row r="4053">
          <cell r="A4053" t="str">
            <v>YZ-MEBL03-K0-S</v>
          </cell>
          <cell r="B4053" t="str">
            <v>YZ-MEBL03</v>
          </cell>
        </row>
        <row r="4054">
          <cell r="A4054" t="str">
            <v>YZ-MEBL03-K0-XL</v>
          </cell>
          <cell r="B4054" t="str">
            <v>YZ-MEBL03</v>
          </cell>
        </row>
        <row r="4055">
          <cell r="A4055" t="str">
            <v>YZ-MEBL03-R2-2XL</v>
          </cell>
          <cell r="B4055" t="str">
            <v>YZ-MEBL03</v>
          </cell>
        </row>
        <row r="4056">
          <cell r="A4056" t="str">
            <v>YZ-MEBL03-R2-3XL</v>
          </cell>
          <cell r="B4056" t="str">
            <v>YZ-MEBL03</v>
          </cell>
        </row>
        <row r="4057">
          <cell r="A4057" t="str">
            <v>YZ-MEBL03-R2-L</v>
          </cell>
          <cell r="B4057" t="str">
            <v>YZ-MEBL03</v>
          </cell>
        </row>
        <row r="4058">
          <cell r="A4058" t="str">
            <v>YZ-MEBL03-R2-M</v>
          </cell>
          <cell r="B4058" t="str">
            <v>YZ-MEBL03</v>
          </cell>
        </row>
        <row r="4059">
          <cell r="A4059" t="str">
            <v>YZ-MEBL03-R2-S</v>
          </cell>
          <cell r="B4059" t="str">
            <v>YZ-MEBL03</v>
          </cell>
        </row>
        <row r="4060">
          <cell r="A4060" t="str">
            <v>YZ-MEBL03-R2-XL</v>
          </cell>
          <cell r="B4060" t="str">
            <v>YZ-MEBL03</v>
          </cell>
        </row>
        <row r="4061">
          <cell r="A4061" t="str">
            <v>YZ-ME-HE9007Sa1L</v>
          </cell>
          <cell r="B4061" t="str">
            <v>YZ-ME-HE9007</v>
          </cell>
        </row>
        <row r="4062">
          <cell r="A4062" t="str">
            <v>YZ-ME-HE9007Sa2L</v>
          </cell>
          <cell r="B4062" t="str">
            <v>YZ-ME-HE9007</v>
          </cell>
        </row>
        <row r="4063">
          <cell r="A4063" t="str">
            <v>YZ-ME-HE9007Sa3L</v>
          </cell>
          <cell r="B4063" t="str">
            <v>YZ-ME-HE9007</v>
          </cell>
        </row>
        <row r="4064">
          <cell r="A4064" t="str">
            <v>YZ-ME-HE9007Sa4L</v>
          </cell>
          <cell r="B4064" t="str">
            <v>YZ-ME-HE9007</v>
          </cell>
        </row>
        <row r="4065">
          <cell r="A4065" t="str">
            <v>YZ-ME-HE9007Sa5L</v>
          </cell>
          <cell r="B4065" t="str">
            <v>YZ-ME-HE9007</v>
          </cell>
        </row>
        <row r="4066">
          <cell r="A4066" t="str">
            <v>YZ-ME-HE9007Sa6L</v>
          </cell>
          <cell r="B4066" t="str">
            <v>YZ-ME-HE9007</v>
          </cell>
        </row>
        <row r="4067">
          <cell r="A4067" t="str">
            <v>YZ-ME-HE9007Sa7L</v>
          </cell>
          <cell r="B4067" t="str">
            <v>YZ-ME-HE9007</v>
          </cell>
        </row>
        <row r="4068">
          <cell r="A4068" t="str">
            <v>YZ-ME-HE9007Sa8L</v>
          </cell>
          <cell r="B4068" t="str">
            <v>YZ-ME-HE9007</v>
          </cell>
        </row>
        <row r="4069">
          <cell r="A4069" t="str">
            <v>YZ-ME-HE9007Sa9L</v>
          </cell>
          <cell r="B4069" t="str">
            <v>YZ-ME-HE9007</v>
          </cell>
        </row>
        <row r="4070">
          <cell r="A4070" t="str">
            <v>YZ-ME-HE9007Se1L</v>
          </cell>
          <cell r="B4070" t="str">
            <v>YZ-ME-HE9007</v>
          </cell>
        </row>
        <row r="4071">
          <cell r="A4071" t="str">
            <v>YZ-ME-HE9007Se2L</v>
          </cell>
          <cell r="B4071" t="str">
            <v>YZ-ME-HE9007</v>
          </cell>
        </row>
        <row r="4072">
          <cell r="A4072" t="str">
            <v>YZ-ME-HE9007Se3L</v>
          </cell>
          <cell r="B4072" t="str">
            <v>YZ-ME-HE9007</v>
          </cell>
        </row>
        <row r="4073">
          <cell r="A4073" t="str">
            <v>YZ-ME-HE9007Se4L</v>
          </cell>
          <cell r="B4073" t="str">
            <v>YZ-ME-HE9007</v>
          </cell>
        </row>
        <row r="4074">
          <cell r="A4074" t="str">
            <v>YZ-ME-HE9007Se5L</v>
          </cell>
          <cell r="B4074" t="str">
            <v>YZ-ME-HE9007</v>
          </cell>
        </row>
        <row r="4075">
          <cell r="A4075" t="str">
            <v>YZ-ME-HE9007Se6L</v>
          </cell>
          <cell r="B4075" t="str">
            <v>YZ-ME-HE9007</v>
          </cell>
        </row>
        <row r="4076">
          <cell r="A4076" t="str">
            <v>YZ-ME-HE9007Se7L</v>
          </cell>
          <cell r="B4076" t="str">
            <v>YZ-ME-HE9007</v>
          </cell>
        </row>
        <row r="4077">
          <cell r="A4077" t="str">
            <v>YZ-ME-HE9007Se8L</v>
          </cell>
          <cell r="B4077" t="str">
            <v>YZ-ME-HE9007</v>
          </cell>
        </row>
        <row r="4078">
          <cell r="A4078" t="str">
            <v>YZ-ME-HE9007Se9L</v>
          </cell>
          <cell r="B4078" t="str">
            <v>YZ-ME-HE9007</v>
          </cell>
        </row>
        <row r="4079">
          <cell r="A4079" t="str">
            <v>YZ-ME-HE9008Sa1L</v>
          </cell>
          <cell r="B4079" t="str">
            <v>YZ-ME-HE9008</v>
          </cell>
        </row>
        <row r="4080">
          <cell r="A4080" t="str">
            <v>YZ-ME-HE9008Sa2L</v>
          </cell>
          <cell r="B4080" t="str">
            <v>YZ-ME-HE9008</v>
          </cell>
        </row>
        <row r="4081">
          <cell r="A4081" t="str">
            <v>YZ-ME-HE9008Sa3L</v>
          </cell>
          <cell r="B4081" t="str">
            <v>YZ-ME-HE9008</v>
          </cell>
        </row>
        <row r="4082">
          <cell r="A4082" t="str">
            <v>YZ-ME-HE9008Sa4L</v>
          </cell>
          <cell r="B4082" t="str">
            <v>YZ-ME-HE9008</v>
          </cell>
        </row>
        <row r="4083">
          <cell r="A4083" t="str">
            <v>YZ-ME-HE9008Sa5L</v>
          </cell>
          <cell r="B4083" t="str">
            <v>YZ-ME-HE9008</v>
          </cell>
        </row>
        <row r="4084">
          <cell r="A4084" t="str">
            <v>YZ-ME-HE9008Sa6L</v>
          </cell>
          <cell r="B4084" t="str">
            <v>YZ-ME-HE9008</v>
          </cell>
        </row>
        <row r="4085">
          <cell r="A4085" t="str">
            <v>YZ-ME-HE9008Sa7L</v>
          </cell>
          <cell r="B4085" t="str">
            <v>YZ-ME-HE9008</v>
          </cell>
        </row>
        <row r="4086">
          <cell r="A4086" t="str">
            <v>YZ-ME-HE9008Sa8L</v>
          </cell>
          <cell r="B4086" t="str">
            <v>YZ-ME-HE9008</v>
          </cell>
        </row>
        <row r="4087">
          <cell r="A4087" t="str">
            <v>YZ-ME-HE9008Sa9L</v>
          </cell>
          <cell r="B4087" t="str">
            <v>YZ-ME-HE9008</v>
          </cell>
        </row>
        <row r="4088">
          <cell r="A4088" t="str">
            <v>YZ-ME-HE9008Se1L</v>
          </cell>
          <cell r="B4088" t="str">
            <v>YZ-ME-HE9008</v>
          </cell>
        </row>
        <row r="4089">
          <cell r="A4089" t="str">
            <v>YZ-ME-HE9008Se2L</v>
          </cell>
          <cell r="B4089" t="str">
            <v>YZ-ME-HE9008</v>
          </cell>
        </row>
        <row r="4090">
          <cell r="A4090" t="str">
            <v>YZ-ME-HE9008Se3L</v>
          </cell>
          <cell r="B4090" t="str">
            <v>YZ-ME-HE9008</v>
          </cell>
        </row>
        <row r="4091">
          <cell r="A4091" t="str">
            <v>YZ-ME-HE9008Se4L</v>
          </cell>
          <cell r="B4091" t="str">
            <v>YZ-ME-HE9008</v>
          </cell>
        </row>
        <row r="4092">
          <cell r="A4092" t="str">
            <v>YZ-ME-HE9008Se5L</v>
          </cell>
          <cell r="B4092" t="str">
            <v>YZ-ME-HE9008</v>
          </cell>
        </row>
        <row r="4093">
          <cell r="A4093" t="str">
            <v>YZ-ME-HE9008Se6L</v>
          </cell>
          <cell r="B4093" t="str">
            <v>YZ-ME-HE9008</v>
          </cell>
        </row>
        <row r="4094">
          <cell r="A4094" t="str">
            <v>YZ-ME-HE9008Se7L</v>
          </cell>
          <cell r="B4094" t="str">
            <v>YZ-ME-HE9008</v>
          </cell>
        </row>
        <row r="4095">
          <cell r="A4095" t="str">
            <v>YZ-ME-HE9008Se8L</v>
          </cell>
          <cell r="B4095" t="str">
            <v>YZ-ME-HE9008</v>
          </cell>
        </row>
        <row r="4096">
          <cell r="A4096" t="str">
            <v>YZ-ME-HE9008Se9L</v>
          </cell>
          <cell r="B4096" t="str">
            <v>YZ-ME-HE9008</v>
          </cell>
        </row>
        <row r="4097">
          <cell r="A4097" t="str">
            <v>YZ-MEZQ388-K0-L</v>
          </cell>
          <cell r="B4097" t="str">
            <v>YZ-MEZQ388</v>
          </cell>
        </row>
        <row r="4098">
          <cell r="A4098" t="str">
            <v>YZ-MEZQ388-K0-M</v>
          </cell>
          <cell r="B4098" t="str">
            <v>YZ-MEZQ388</v>
          </cell>
        </row>
        <row r="4099">
          <cell r="A4099" t="str">
            <v>YZ-MEZQ388-K0-S</v>
          </cell>
          <cell r="B4099" t="str">
            <v>YZ-MEZQ388</v>
          </cell>
        </row>
        <row r="4100">
          <cell r="A4100" t="str">
            <v>YZ-MEZQ388-K0-XL</v>
          </cell>
          <cell r="B4100" t="str">
            <v>YZ-MEZQ388</v>
          </cell>
        </row>
        <row r="4101">
          <cell r="A4101" t="str">
            <v>YZ-MEZQ388-K0-XS</v>
          </cell>
          <cell r="B4101" t="str">
            <v>YZ-MEZQ388</v>
          </cell>
        </row>
        <row r="4102">
          <cell r="A4102" t="str">
            <v>YZ-MEZQ388-W0-L</v>
          </cell>
          <cell r="B4102" t="str">
            <v>YZ-MEZQ388</v>
          </cell>
        </row>
        <row r="4103">
          <cell r="A4103" t="str">
            <v>YZ-MEZQ388-W0-M</v>
          </cell>
          <cell r="B4103" t="str">
            <v>YZ-MEZQ388</v>
          </cell>
        </row>
        <row r="4104">
          <cell r="A4104" t="str">
            <v>YZ-MEZQ388-W0-S</v>
          </cell>
          <cell r="B4104" t="str">
            <v>YZ-MEZQ388</v>
          </cell>
        </row>
        <row r="4105">
          <cell r="A4105" t="str">
            <v>YZ-MEZQ388-W0-XL</v>
          </cell>
          <cell r="B4105" t="str">
            <v>YZ-MEZQ388</v>
          </cell>
        </row>
        <row r="4106">
          <cell r="A4106" t="str">
            <v>YZ-MEZQ388-W0-XS</v>
          </cell>
          <cell r="B4106" t="str">
            <v>YZ-MEZQ388</v>
          </cell>
        </row>
        <row r="4107">
          <cell r="A4107" t="str">
            <v>YZ-MU5129-G0YH-3XL</v>
          </cell>
          <cell r="B4107" t="str">
            <v>YZ-MU5129</v>
          </cell>
        </row>
        <row r="4108">
          <cell r="A4108" t="str">
            <v>YZ-MU5506-HS-L</v>
          </cell>
          <cell r="B4108" t="str">
            <v>YZ-MU5506</v>
          </cell>
        </row>
        <row r="4109">
          <cell r="A4109" t="str">
            <v>YZ-MU5506-HS-M</v>
          </cell>
          <cell r="B4109" t="str">
            <v>YZ-MU5506</v>
          </cell>
        </row>
        <row r="4110">
          <cell r="A4110" t="str">
            <v>YZ-MU5506-HS-S</v>
          </cell>
          <cell r="B4110" t="str">
            <v>YZ-MU5506</v>
          </cell>
        </row>
        <row r="4111">
          <cell r="A4111" t="str">
            <v>YZ-MU5506-HS-XL</v>
          </cell>
          <cell r="B4111" t="str">
            <v>YZ-MU5506</v>
          </cell>
        </row>
        <row r="4112">
          <cell r="A4112" t="str">
            <v>YZ-MU5506-HS-XS</v>
          </cell>
          <cell r="B4112" t="str">
            <v>YZ-MU5506</v>
          </cell>
        </row>
        <row r="4113">
          <cell r="A4113" t="str">
            <v>YZ-MU5506-HS-XXL</v>
          </cell>
          <cell r="B4113" t="str">
            <v>YZ-MU5506</v>
          </cell>
        </row>
        <row r="4114">
          <cell r="A4114" t="str">
            <v>YZ-MU5506-K0-L</v>
          </cell>
          <cell r="B4114" t="str">
            <v>YZ-MU5506</v>
          </cell>
        </row>
        <row r="4115">
          <cell r="A4115" t="str">
            <v>YZ-MU5506-K0-M</v>
          </cell>
          <cell r="B4115" t="str">
            <v>YZ-MU5506</v>
          </cell>
        </row>
        <row r="4116">
          <cell r="A4116" t="str">
            <v>YZ-MU5506-K0-S</v>
          </cell>
          <cell r="B4116" t="str">
            <v>YZ-MU5506</v>
          </cell>
        </row>
        <row r="4117">
          <cell r="A4117" t="str">
            <v>YZ-MU5506-K0-XL</v>
          </cell>
          <cell r="B4117" t="str">
            <v>YZ-MU5506</v>
          </cell>
        </row>
        <row r="4118">
          <cell r="A4118" t="str">
            <v>YZ-MU5506-K0-XS</v>
          </cell>
          <cell r="B4118" t="str">
            <v>YZ-MU5506</v>
          </cell>
        </row>
        <row r="4119">
          <cell r="A4119" t="str">
            <v>YZ-MU5506-K0-XXL</v>
          </cell>
          <cell r="B4119" t="str">
            <v>YZ-MU5506</v>
          </cell>
        </row>
        <row r="4120">
          <cell r="A4120" t="str">
            <v>YZ-MU5506-ZL-L</v>
          </cell>
          <cell r="B4120" t="str">
            <v>YZ-MU5506</v>
          </cell>
        </row>
        <row r="4121">
          <cell r="A4121" t="str">
            <v>YZ-MU5506-ZL-M</v>
          </cell>
          <cell r="B4121" t="str">
            <v>YZ-MU5506</v>
          </cell>
        </row>
        <row r="4122">
          <cell r="A4122" t="str">
            <v>YZ-MU5506-ZL-S</v>
          </cell>
          <cell r="B4122" t="str">
            <v>YZ-MU5506</v>
          </cell>
        </row>
        <row r="4123">
          <cell r="A4123" t="str">
            <v>YZ-MU5506-ZL-XL</v>
          </cell>
          <cell r="B4123" t="str">
            <v>YZ-MU5506</v>
          </cell>
        </row>
        <row r="4124">
          <cell r="A4124" t="str">
            <v>YZ-MU5506-ZL-XS</v>
          </cell>
          <cell r="B4124" t="str">
            <v>YZ-MU5506</v>
          </cell>
        </row>
        <row r="4125">
          <cell r="A4125" t="str">
            <v>YZ-MU5506-ZL-XXL</v>
          </cell>
          <cell r="B4125" t="str">
            <v>YZ-MU5506</v>
          </cell>
        </row>
        <row r="4126">
          <cell r="A4126" t="str">
            <v>YZ-MUHM511-K0-2XL</v>
          </cell>
          <cell r="B4126" t="str">
            <v>YZ-MUHM511</v>
          </cell>
        </row>
        <row r="4127">
          <cell r="A4127" t="str">
            <v>YZ-MUHM511-K0-3XL</v>
          </cell>
          <cell r="B4127" t="str">
            <v>YZ-MUHM511</v>
          </cell>
        </row>
        <row r="4128">
          <cell r="A4128" t="str">
            <v>YZ-MUHM511-K0-L</v>
          </cell>
          <cell r="B4128" t="str">
            <v>YZ-MUHM511</v>
          </cell>
        </row>
        <row r="4129">
          <cell r="A4129" t="str">
            <v>YZ-MUHM511-K0-M</v>
          </cell>
          <cell r="B4129" t="str">
            <v>YZ-MUHM511</v>
          </cell>
        </row>
        <row r="4130">
          <cell r="A4130" t="str">
            <v>YZ-MUHM511-K0-XL</v>
          </cell>
          <cell r="B4130" t="str">
            <v>YZ-MUHM511</v>
          </cell>
        </row>
        <row r="4131">
          <cell r="A4131" t="str">
            <v>YZ-MUHM511-ZL-2XL</v>
          </cell>
          <cell r="B4131" t="str">
            <v>YZ-MUHM511</v>
          </cell>
        </row>
        <row r="4132">
          <cell r="A4132" t="str">
            <v>YZ-MUHM511-ZL-3XL</v>
          </cell>
          <cell r="B4132" t="str">
            <v>YZ-MUHM511</v>
          </cell>
        </row>
        <row r="4133">
          <cell r="A4133" t="str">
            <v>YZ-MUHM511-ZL-L</v>
          </cell>
          <cell r="B4133" t="str">
            <v>YZ-MUHM511</v>
          </cell>
        </row>
        <row r="4134">
          <cell r="A4134" t="str">
            <v>YZ-MUHM511-ZL-M</v>
          </cell>
          <cell r="B4134" t="str">
            <v>YZ-MUHM511</v>
          </cell>
        </row>
        <row r="4135">
          <cell r="A4135" t="str">
            <v>YZ-MUHM511-ZL-XL</v>
          </cell>
          <cell r="B4135" t="str">
            <v>YZ-MUHM511</v>
          </cell>
        </row>
        <row r="4136">
          <cell r="A4136" t="str">
            <v>YZ-MY-048-B0-L</v>
          </cell>
          <cell r="B4136" t="str">
            <v>YZ-MY-048</v>
          </cell>
        </row>
        <row r="4137">
          <cell r="A4137" t="str">
            <v>YZ-MY-048-B0-M</v>
          </cell>
          <cell r="B4137" t="str">
            <v>YZ-MY-048</v>
          </cell>
        </row>
        <row r="4138">
          <cell r="A4138" t="str">
            <v>YZ-MY-048-B0-S</v>
          </cell>
          <cell r="B4138" t="str">
            <v>YZ-MY-048</v>
          </cell>
        </row>
        <row r="4139">
          <cell r="A4139" t="str">
            <v>YZ-MY-048-B0-XL</v>
          </cell>
          <cell r="B4139" t="str">
            <v>YZ-MY-048</v>
          </cell>
        </row>
        <row r="4140">
          <cell r="A4140" t="str">
            <v>YZ-MY-048-B0-XS</v>
          </cell>
          <cell r="B4140" t="str">
            <v>YZ-MY-048</v>
          </cell>
        </row>
        <row r="4141">
          <cell r="A4141" t="str">
            <v>YZ-MY-048-G0-L</v>
          </cell>
          <cell r="B4141" t="str">
            <v>YZ-MY-048</v>
          </cell>
        </row>
        <row r="4142">
          <cell r="A4142" t="str">
            <v>YZ-MY-048-G0-M</v>
          </cell>
          <cell r="B4142" t="str">
            <v>YZ-MY-048</v>
          </cell>
        </row>
        <row r="4143">
          <cell r="A4143" t="str">
            <v>YZ-MY-048-G0-S</v>
          </cell>
          <cell r="B4143" t="str">
            <v>YZ-MY-048</v>
          </cell>
        </row>
        <row r="4144">
          <cell r="A4144" t="str">
            <v>YZ-MY-048-G0-XL</v>
          </cell>
          <cell r="B4144" t="str">
            <v>YZ-MY-048</v>
          </cell>
        </row>
        <row r="4145">
          <cell r="A4145" t="str">
            <v>YZ-MY-048-G0-XS</v>
          </cell>
          <cell r="B4145" t="str">
            <v>YZ-MY-048</v>
          </cell>
        </row>
        <row r="4146">
          <cell r="A4146" t="str">
            <v>YZ-MY-048-K0-L</v>
          </cell>
          <cell r="B4146" t="str">
            <v>YZ-MY-048</v>
          </cell>
        </row>
        <row r="4147">
          <cell r="A4147" t="str">
            <v>YZ-MY-048-K0-M</v>
          </cell>
          <cell r="B4147" t="str">
            <v>YZ-MY-048</v>
          </cell>
        </row>
        <row r="4148">
          <cell r="A4148" t="str">
            <v>YZ-MY-048-K0-S</v>
          </cell>
          <cell r="B4148" t="str">
            <v>YZ-MY-048</v>
          </cell>
        </row>
        <row r="4149">
          <cell r="A4149" t="str">
            <v>YZ-MY-048-K0-XL</v>
          </cell>
          <cell r="B4149" t="str">
            <v>YZ-MY-048</v>
          </cell>
        </row>
        <row r="4150">
          <cell r="A4150" t="str">
            <v>YZ-MY-048-K0-XS</v>
          </cell>
          <cell r="B4150" t="str">
            <v>YZ-MY-048</v>
          </cell>
        </row>
        <row r="4151">
          <cell r="A4151" t="str">
            <v>YZ-MY-048-KQ-L</v>
          </cell>
          <cell r="B4151" t="str">
            <v>YZ-MY-048</v>
          </cell>
        </row>
        <row r="4152">
          <cell r="A4152" t="str">
            <v>YZ-MY-048-KQ-M</v>
          </cell>
          <cell r="B4152" t="str">
            <v>YZ-MY-048</v>
          </cell>
        </row>
        <row r="4153">
          <cell r="A4153" t="str">
            <v>YZ-MY-048-KQ-S</v>
          </cell>
          <cell r="B4153" t="str">
            <v>YZ-MY-048</v>
          </cell>
        </row>
        <row r="4154">
          <cell r="A4154" t="str">
            <v>YZ-MY-048-KQ-XL</v>
          </cell>
          <cell r="B4154" t="str">
            <v>YZ-MY-048</v>
          </cell>
        </row>
        <row r="4155">
          <cell r="A4155" t="str">
            <v>YZ-MY-048-KQ-XS</v>
          </cell>
          <cell r="B4155" t="str">
            <v>YZ-MY-048</v>
          </cell>
        </row>
        <row r="4156">
          <cell r="A4156" t="str">
            <v>YZ-MY-048-P0-L</v>
          </cell>
          <cell r="B4156" t="str">
            <v>YZ-MY-048</v>
          </cell>
        </row>
        <row r="4157">
          <cell r="A4157" t="str">
            <v>YZ-MY-048-P0-M</v>
          </cell>
          <cell r="B4157" t="str">
            <v>YZ-MY-048</v>
          </cell>
        </row>
        <row r="4158">
          <cell r="A4158" t="str">
            <v>YZ-MY-048-P0-S</v>
          </cell>
          <cell r="B4158" t="str">
            <v>YZ-MY-048</v>
          </cell>
        </row>
        <row r="4159">
          <cell r="A4159" t="str">
            <v>YZ-MY-048-P0-XL</v>
          </cell>
          <cell r="B4159" t="str">
            <v>YZ-MY-048</v>
          </cell>
        </row>
        <row r="4160">
          <cell r="A4160" t="str">
            <v>YZ-MY-048-P0-XS</v>
          </cell>
          <cell r="B4160" t="str">
            <v>YZ-MY-048</v>
          </cell>
        </row>
        <row r="4161">
          <cell r="A4161" t="str">
            <v>YZ-MY-048-R0-L</v>
          </cell>
          <cell r="B4161" t="str">
            <v>YZ-MY-048</v>
          </cell>
        </row>
        <row r="4162">
          <cell r="A4162" t="str">
            <v>YZ-MY-048-R0-M</v>
          </cell>
          <cell r="B4162" t="str">
            <v>YZ-MY-048</v>
          </cell>
        </row>
        <row r="4163">
          <cell r="A4163" t="str">
            <v>YZ-MY-048-R0-S</v>
          </cell>
          <cell r="B4163" t="str">
            <v>YZ-MY-048</v>
          </cell>
        </row>
        <row r="4164">
          <cell r="A4164" t="str">
            <v>YZ-MY-048-R0-XL</v>
          </cell>
          <cell r="B4164" t="str">
            <v>YZ-MY-048</v>
          </cell>
        </row>
        <row r="4165">
          <cell r="A4165" t="str">
            <v>YZ-MY-048-R0-XS</v>
          </cell>
          <cell r="B4165" t="str">
            <v>YZ-MY-048</v>
          </cell>
        </row>
        <row r="4166">
          <cell r="A4166" t="str">
            <v>YZ-MY-1580-K0-2XL</v>
          </cell>
          <cell r="B4166" t="str">
            <v>YZ-MY-1580</v>
          </cell>
        </row>
        <row r="4167">
          <cell r="A4167" t="str">
            <v>YZ-MY-1580-K0-3XL</v>
          </cell>
          <cell r="B4167" t="str">
            <v>YZ-MY-1580</v>
          </cell>
        </row>
        <row r="4168">
          <cell r="A4168" t="str">
            <v>YZ-MY-1580-K0-L</v>
          </cell>
          <cell r="B4168" t="str">
            <v>YZ-MY-1580</v>
          </cell>
        </row>
        <row r="4169">
          <cell r="A4169" t="str">
            <v>YZ-MY-1580-K0-M</v>
          </cell>
          <cell r="B4169" t="str">
            <v>YZ-MY-1580</v>
          </cell>
        </row>
        <row r="4170">
          <cell r="A4170" t="str">
            <v>YZ-MY-1580-K0-XL</v>
          </cell>
          <cell r="B4170" t="str">
            <v>YZ-MY-1580</v>
          </cell>
        </row>
        <row r="4171">
          <cell r="A4171" t="str">
            <v>YZ-MY-1580-NB-2XL</v>
          </cell>
          <cell r="B4171" t="str">
            <v>YZ-MY-1580</v>
          </cell>
        </row>
        <row r="4172">
          <cell r="A4172" t="str">
            <v>YZ-MY-1580-NB-3XL</v>
          </cell>
          <cell r="B4172" t="str">
            <v>YZ-MY-1580</v>
          </cell>
        </row>
        <row r="4173">
          <cell r="A4173" t="str">
            <v>YZ-MY-1580-NB-L</v>
          </cell>
          <cell r="B4173" t="str">
            <v>YZ-MY-1580</v>
          </cell>
        </row>
        <row r="4174">
          <cell r="A4174" t="str">
            <v>YZ-MY-1580-NB-M</v>
          </cell>
          <cell r="B4174" t="str">
            <v>YZ-MY-1580</v>
          </cell>
        </row>
        <row r="4175">
          <cell r="A4175" t="str">
            <v>YZ-MY-1580-NB-XL</v>
          </cell>
          <cell r="B4175" t="str">
            <v>YZ-MY-1580</v>
          </cell>
        </row>
        <row r="4176">
          <cell r="A4176" t="str">
            <v>YZ-MY-JY3233-K0-L</v>
          </cell>
          <cell r="B4176" t="str">
            <v>YZ-MY-JY3233</v>
          </cell>
        </row>
        <row r="4177">
          <cell r="A4177" t="str">
            <v>YZ-MY-JY3233-K0-M</v>
          </cell>
          <cell r="B4177" t="str">
            <v>YZ-MY-JY3233</v>
          </cell>
        </row>
        <row r="4178">
          <cell r="A4178" t="str">
            <v>YZ-MY-JY3233-K0-S</v>
          </cell>
          <cell r="B4178" t="str">
            <v>YZ-MY-JY3233</v>
          </cell>
        </row>
        <row r="4179">
          <cell r="A4179" t="str">
            <v>YZ-MY-JY3233-K0-XL</v>
          </cell>
          <cell r="B4179" t="str">
            <v>YZ-MY-JY3233</v>
          </cell>
        </row>
        <row r="4180">
          <cell r="A4180" t="str">
            <v>YZ-MY-JY3233-K0-XS</v>
          </cell>
          <cell r="B4180" t="str">
            <v>YZ-MY-JY3233</v>
          </cell>
        </row>
        <row r="4181">
          <cell r="A4181" t="str">
            <v>YZ-MY-ZQ6520-K0-L</v>
          </cell>
          <cell r="B4181" t="str">
            <v>YZ-MY-ZQ6520</v>
          </cell>
        </row>
        <row r="4182">
          <cell r="A4182" t="str">
            <v>YZ-MY-ZQ6520-K0-M</v>
          </cell>
          <cell r="B4182" t="str">
            <v>YZ-MY-ZQ6520</v>
          </cell>
        </row>
        <row r="4183">
          <cell r="A4183" t="str">
            <v>YZ-MY-ZQ6520-K0-S</v>
          </cell>
          <cell r="B4183" t="str">
            <v>YZ-MY-ZQ6520</v>
          </cell>
        </row>
        <row r="4184">
          <cell r="A4184" t="str">
            <v>YZ-MY-ZQ6520-K0-XL</v>
          </cell>
          <cell r="B4184" t="str">
            <v>YZ-MY-ZQ6520</v>
          </cell>
        </row>
        <row r="4185">
          <cell r="A4185" t="str">
            <v>YZ-PW2019-B0-2XL</v>
          </cell>
          <cell r="B4185" t="str">
            <v>YZ-PW2019</v>
          </cell>
        </row>
        <row r="4186">
          <cell r="A4186" t="str">
            <v>YZ-PW2019-B0-3XL</v>
          </cell>
          <cell r="B4186" t="str">
            <v>YZ-PW2019</v>
          </cell>
        </row>
        <row r="4187">
          <cell r="A4187" t="str">
            <v>YZ-PW2019-B0-4XL</v>
          </cell>
          <cell r="B4187" t="str">
            <v>YZ-PW2019</v>
          </cell>
        </row>
        <row r="4188">
          <cell r="A4188" t="str">
            <v>YZ-PW2019-B0-5XL</v>
          </cell>
          <cell r="B4188" t="str">
            <v>YZ-PW2019</v>
          </cell>
        </row>
        <row r="4189">
          <cell r="A4189" t="str">
            <v>YZ-PW2019-B0-L</v>
          </cell>
          <cell r="B4189" t="str">
            <v>YZ-PW2019</v>
          </cell>
        </row>
        <row r="4190">
          <cell r="A4190" t="str">
            <v>YZ-PW2019-B0-M</v>
          </cell>
          <cell r="B4190" t="str">
            <v>YZ-PW2019</v>
          </cell>
        </row>
        <row r="4191">
          <cell r="A4191" t="str">
            <v>YZ-PW2019-B0-S</v>
          </cell>
          <cell r="B4191" t="str">
            <v>YZ-PW2019</v>
          </cell>
        </row>
        <row r="4192">
          <cell r="A4192" t="str">
            <v>YZ-PW2019-B0-XL</v>
          </cell>
          <cell r="B4192" t="str">
            <v>YZ-PW2019</v>
          </cell>
        </row>
        <row r="4193">
          <cell r="A4193" t="str">
            <v>YZ-PW2019-K0-2XL</v>
          </cell>
          <cell r="B4193" t="str">
            <v>YZ-PW2019</v>
          </cell>
        </row>
        <row r="4194">
          <cell r="A4194" t="str">
            <v>YZ-PW2019-K0-3XL</v>
          </cell>
          <cell r="B4194" t="str">
            <v>YZ-PW2019</v>
          </cell>
        </row>
        <row r="4195">
          <cell r="A4195" t="str">
            <v>YZ-PW2019-K0-4XL</v>
          </cell>
          <cell r="B4195" t="str">
            <v>YZ-PW2019</v>
          </cell>
        </row>
        <row r="4196">
          <cell r="A4196" t="str">
            <v>YZ-PW2019-K0-5XL</v>
          </cell>
          <cell r="B4196" t="str">
            <v>YZ-PW2019</v>
          </cell>
        </row>
        <row r="4197">
          <cell r="A4197" t="str">
            <v>YZ-PW2019-K0-L</v>
          </cell>
          <cell r="B4197" t="str">
            <v>YZ-PW2019</v>
          </cell>
        </row>
        <row r="4198">
          <cell r="A4198" t="str">
            <v>YZ-PW2019-K0-M</v>
          </cell>
          <cell r="B4198" t="str">
            <v>YZ-PW2019</v>
          </cell>
        </row>
        <row r="4199">
          <cell r="A4199" t="str">
            <v>YZ-PW2019-K0-S</v>
          </cell>
          <cell r="B4199" t="str">
            <v>YZ-PW2019</v>
          </cell>
        </row>
        <row r="4200">
          <cell r="A4200" t="str">
            <v>YZ-PW2019-K0-XL</v>
          </cell>
          <cell r="B4200" t="str">
            <v>YZ-PW2019</v>
          </cell>
        </row>
        <row r="4201">
          <cell r="A4201" t="str">
            <v>YZ-PW2019-P0-2XL</v>
          </cell>
          <cell r="B4201" t="str">
            <v>YZ-PW2019</v>
          </cell>
        </row>
        <row r="4202">
          <cell r="A4202" t="str">
            <v>YZ-PW2019-P0-3XL</v>
          </cell>
          <cell r="B4202" t="str">
            <v>YZ-PW2019</v>
          </cell>
        </row>
        <row r="4203">
          <cell r="A4203" t="str">
            <v>YZ-PW2019-P0-4XL</v>
          </cell>
          <cell r="B4203" t="str">
            <v>YZ-PW2019</v>
          </cell>
        </row>
        <row r="4204">
          <cell r="A4204" t="str">
            <v>YZ-PW2019-P0-5XL</v>
          </cell>
          <cell r="B4204" t="str">
            <v>YZ-PW2019</v>
          </cell>
        </row>
        <row r="4205">
          <cell r="A4205" t="str">
            <v>YZ-PW2019-P0-L</v>
          </cell>
          <cell r="B4205" t="str">
            <v>YZ-PW2019</v>
          </cell>
        </row>
        <row r="4206">
          <cell r="A4206" t="str">
            <v>YZ-PW2019-P0-M</v>
          </cell>
          <cell r="B4206" t="str">
            <v>YZ-PW2019</v>
          </cell>
        </row>
        <row r="4207">
          <cell r="A4207" t="str">
            <v>YZ-PW2019-P0-S</v>
          </cell>
          <cell r="B4207" t="str">
            <v>YZ-PW2019</v>
          </cell>
        </row>
        <row r="4208">
          <cell r="A4208" t="str">
            <v>YZ-PW2019-P0-XL</v>
          </cell>
          <cell r="B4208" t="str">
            <v>YZ-PW2019</v>
          </cell>
        </row>
        <row r="4209">
          <cell r="A4209" t="str">
            <v>YZ-PW2028-B0-2X</v>
          </cell>
          <cell r="B4209" t="str">
            <v>YZ-PW2028</v>
          </cell>
        </row>
        <row r="4210">
          <cell r="A4210" t="str">
            <v>YZ-PW2028-B0-3X</v>
          </cell>
          <cell r="B4210" t="str">
            <v>YZ-PW2028</v>
          </cell>
        </row>
        <row r="4211">
          <cell r="A4211" t="str">
            <v>YZ-PW2028-B0-4X</v>
          </cell>
          <cell r="B4211" t="str">
            <v>YZ-PW2028</v>
          </cell>
        </row>
        <row r="4212">
          <cell r="A4212" t="str">
            <v>YZ-PW2028-B0-5X</v>
          </cell>
          <cell r="B4212" t="str">
            <v>YZ-PW2028</v>
          </cell>
        </row>
        <row r="4213">
          <cell r="A4213" t="str">
            <v>YZ-PW2028-B0-L</v>
          </cell>
          <cell r="B4213" t="str">
            <v>YZ-PW2028</v>
          </cell>
        </row>
        <row r="4214">
          <cell r="A4214" t="str">
            <v>YZ-PW2028-B0-M</v>
          </cell>
          <cell r="B4214" t="str">
            <v>YZ-PW2028</v>
          </cell>
        </row>
        <row r="4215">
          <cell r="A4215" t="str">
            <v>YZ-PW2028-B0-S</v>
          </cell>
          <cell r="B4215" t="str">
            <v>YZ-PW2028</v>
          </cell>
        </row>
        <row r="4216">
          <cell r="A4216" t="str">
            <v>YZ-PW2028-B0-XL</v>
          </cell>
          <cell r="B4216" t="str">
            <v>YZ-PW2028</v>
          </cell>
        </row>
        <row r="4217">
          <cell r="A4217" t="str">
            <v>YZ-PW2028-B1-2X</v>
          </cell>
          <cell r="B4217" t="str">
            <v>YZ-PW2028</v>
          </cell>
        </row>
        <row r="4218">
          <cell r="A4218" t="str">
            <v>YZ-PW2028-B1-3X</v>
          </cell>
          <cell r="B4218" t="str">
            <v>YZ-PW2028</v>
          </cell>
        </row>
        <row r="4219">
          <cell r="A4219" t="str">
            <v>YZ-PW2028-B1-4X</v>
          </cell>
          <cell r="B4219" t="str">
            <v>YZ-PW2028</v>
          </cell>
        </row>
        <row r="4220">
          <cell r="A4220" t="str">
            <v>YZ-PW2028-B1-5X</v>
          </cell>
          <cell r="B4220" t="str">
            <v>YZ-PW2028</v>
          </cell>
        </row>
        <row r="4221">
          <cell r="A4221" t="str">
            <v>YZ-PW2028-B1-L</v>
          </cell>
          <cell r="B4221" t="str">
            <v>YZ-PW2028</v>
          </cell>
        </row>
        <row r="4222">
          <cell r="A4222" t="str">
            <v>YZ-PW2028-B1-M</v>
          </cell>
          <cell r="B4222" t="str">
            <v>YZ-PW2028</v>
          </cell>
        </row>
        <row r="4223">
          <cell r="A4223" t="str">
            <v>YZ-PW2028-B1-S</v>
          </cell>
          <cell r="B4223" t="str">
            <v>YZ-PW2028</v>
          </cell>
        </row>
        <row r="4224">
          <cell r="A4224" t="str">
            <v>YZ-PW2028-B1-XL</v>
          </cell>
          <cell r="B4224" t="str">
            <v>YZ-PW2028</v>
          </cell>
        </row>
        <row r="4225">
          <cell r="A4225" t="str">
            <v>YZ-PW2028-CH-L</v>
          </cell>
          <cell r="B4225" t="str">
            <v>YZ-PW2028</v>
          </cell>
        </row>
        <row r="4226">
          <cell r="A4226" t="str">
            <v>YZ-PW2028-CH-M</v>
          </cell>
          <cell r="B4226" t="str">
            <v>YZ-PW2028</v>
          </cell>
        </row>
        <row r="4227">
          <cell r="A4227" t="str">
            <v>YZ-PW2028-CH-S</v>
          </cell>
          <cell r="B4227" t="str">
            <v>YZ-PW2028</v>
          </cell>
        </row>
        <row r="4228">
          <cell r="A4228" t="str">
            <v>YZ-PW2028-G0-2X</v>
          </cell>
          <cell r="B4228" t="str">
            <v>YZ-PW2028</v>
          </cell>
        </row>
        <row r="4229">
          <cell r="A4229" t="str">
            <v>YZ-PW2028-G0-3X</v>
          </cell>
          <cell r="B4229" t="str">
            <v>YZ-PW2028</v>
          </cell>
        </row>
        <row r="4230">
          <cell r="A4230" t="str">
            <v>YZ-PW2028-G0-4X</v>
          </cell>
          <cell r="B4230" t="str">
            <v>YZ-PW2028</v>
          </cell>
        </row>
        <row r="4231">
          <cell r="A4231" t="str">
            <v>YZ-PW2028-G0-5X</v>
          </cell>
          <cell r="B4231" t="str">
            <v>YZ-PW2028</v>
          </cell>
        </row>
        <row r="4232">
          <cell r="A4232" t="str">
            <v>YZ-PW2028-G0-L</v>
          </cell>
          <cell r="B4232" t="str">
            <v>YZ-PW2028</v>
          </cell>
        </row>
        <row r="4233">
          <cell r="A4233" t="str">
            <v>YZ-PW2028-G0-M</v>
          </cell>
          <cell r="B4233" t="str">
            <v>YZ-PW2028</v>
          </cell>
        </row>
        <row r="4234">
          <cell r="A4234" t="str">
            <v>YZ-PW2028-G0-S</v>
          </cell>
          <cell r="B4234" t="str">
            <v>YZ-PW2028</v>
          </cell>
        </row>
        <row r="4235">
          <cell r="A4235" t="str">
            <v>YZ-PW2028-G0-XL</v>
          </cell>
          <cell r="B4235" t="str">
            <v>YZ-PW2028</v>
          </cell>
        </row>
        <row r="4236">
          <cell r="A4236" t="str">
            <v>YZ-PW2028-HT-L</v>
          </cell>
          <cell r="B4236" t="str">
            <v>YZ-PW2028</v>
          </cell>
        </row>
        <row r="4237">
          <cell r="A4237" t="str">
            <v>YZ-PW2028-HT-M</v>
          </cell>
          <cell r="B4237" t="str">
            <v>YZ-PW2028</v>
          </cell>
        </row>
        <row r="4238">
          <cell r="A4238" t="str">
            <v>YZ-PW2028-HT-S</v>
          </cell>
          <cell r="B4238" t="str">
            <v>YZ-PW2028</v>
          </cell>
        </row>
        <row r="4239">
          <cell r="A4239" t="str">
            <v>YZ-PW2028-HT-XL</v>
          </cell>
          <cell r="B4239" t="str">
            <v>YZ-PW2028</v>
          </cell>
        </row>
        <row r="4240">
          <cell r="A4240" t="str">
            <v>YZ-PW2028-K0-2X</v>
          </cell>
          <cell r="B4240" t="str">
            <v>YZ-PW2028</v>
          </cell>
        </row>
        <row r="4241">
          <cell r="A4241" t="str">
            <v>YZ-PW2028-K0-3X</v>
          </cell>
          <cell r="B4241" t="str">
            <v>YZ-PW2028</v>
          </cell>
        </row>
        <row r="4242">
          <cell r="A4242" t="str">
            <v>YZ-PW2028-K0-4X</v>
          </cell>
          <cell r="B4242" t="str">
            <v>YZ-PW2028</v>
          </cell>
        </row>
        <row r="4243">
          <cell r="A4243" t="str">
            <v>YZ-PW2028-K0-5X</v>
          </cell>
          <cell r="B4243" t="str">
            <v>YZ-PW2028</v>
          </cell>
        </row>
        <row r="4244">
          <cell r="A4244" t="str">
            <v>YZ-PW2028-K0-L</v>
          </cell>
          <cell r="B4244" t="str">
            <v>YZ-PW2028</v>
          </cell>
        </row>
        <row r="4245">
          <cell r="A4245" t="str">
            <v>YZ-PW2028-K0-M</v>
          </cell>
          <cell r="B4245" t="str">
            <v>YZ-PW2028</v>
          </cell>
        </row>
        <row r="4246">
          <cell r="A4246" t="str">
            <v>YZ-PW2028-K0-S</v>
          </cell>
          <cell r="B4246" t="str">
            <v>YZ-PW2028</v>
          </cell>
        </row>
        <row r="4247">
          <cell r="A4247" t="str">
            <v>YZ-PW2028-K0-XL</v>
          </cell>
          <cell r="B4247" t="str">
            <v>YZ-PW2028</v>
          </cell>
        </row>
        <row r="4248">
          <cell r="A4248" t="str">
            <v>YZ-PW2028-K1-L</v>
          </cell>
          <cell r="B4248" t="str">
            <v>YZ-PW2028</v>
          </cell>
        </row>
        <row r="4249">
          <cell r="A4249" t="str">
            <v>YZ-PW2028-K1-M</v>
          </cell>
          <cell r="B4249" t="str">
            <v>YZ-PW2028</v>
          </cell>
        </row>
        <row r="4250">
          <cell r="A4250" t="str">
            <v>YZ-PW2028-K1-S</v>
          </cell>
          <cell r="B4250" t="str">
            <v>YZ-PW2028</v>
          </cell>
        </row>
        <row r="4251">
          <cell r="A4251" t="str">
            <v>YZ-PW2028-K1-XL</v>
          </cell>
          <cell r="B4251" t="str">
            <v>YZ-PW2028</v>
          </cell>
        </row>
        <row r="4252">
          <cell r="A4252" t="str">
            <v>YZ-PW2028-K1-XXL</v>
          </cell>
          <cell r="B4252" t="str">
            <v>YZ-PW2028</v>
          </cell>
        </row>
        <row r="4253">
          <cell r="A4253" t="str">
            <v>YZ-PW2028-LT-L</v>
          </cell>
          <cell r="B4253" t="str">
            <v>YZ-PW2028</v>
          </cell>
        </row>
        <row r="4254">
          <cell r="A4254" t="str">
            <v>YZ-PW2028-LT-M</v>
          </cell>
          <cell r="B4254" t="str">
            <v>YZ-PW2028</v>
          </cell>
        </row>
        <row r="4255">
          <cell r="A4255" t="str">
            <v>YZ-PW2028-LT-S</v>
          </cell>
          <cell r="B4255" t="str">
            <v>YZ-PW2028</v>
          </cell>
        </row>
        <row r="4256">
          <cell r="A4256" t="str">
            <v>YZ-PW2028-LT-XL</v>
          </cell>
          <cell r="B4256" t="str">
            <v>YZ-PW2028</v>
          </cell>
        </row>
        <row r="4257">
          <cell r="A4257" t="str">
            <v>YZ-PW2028-R0-2X</v>
          </cell>
          <cell r="B4257" t="str">
            <v>YZ-PW2028</v>
          </cell>
        </row>
        <row r="4258">
          <cell r="A4258" t="str">
            <v>YZ-PW2028-R0-3X</v>
          </cell>
          <cell r="B4258" t="str">
            <v>YZ-PW2028</v>
          </cell>
        </row>
        <row r="4259">
          <cell r="A4259" t="str">
            <v>YZ-PW2028-R0-4X</v>
          </cell>
          <cell r="B4259" t="str">
            <v>YZ-PW2028</v>
          </cell>
        </row>
        <row r="4260">
          <cell r="A4260" t="str">
            <v>YZ-PW2028-R0-5X</v>
          </cell>
          <cell r="B4260" t="str">
            <v>YZ-PW2028</v>
          </cell>
        </row>
        <row r="4261">
          <cell r="A4261" t="str">
            <v>YZ-PW2028-R0-L</v>
          </cell>
          <cell r="B4261" t="str">
            <v>YZ-PW2028</v>
          </cell>
        </row>
        <row r="4262">
          <cell r="A4262" t="str">
            <v>YZ-PW2028-R0-M</v>
          </cell>
          <cell r="B4262" t="str">
            <v>YZ-PW2028</v>
          </cell>
        </row>
        <row r="4263">
          <cell r="A4263" t="str">
            <v>YZ-PW2028-R0-S</v>
          </cell>
          <cell r="B4263" t="str">
            <v>YZ-PW2028</v>
          </cell>
        </row>
        <row r="4264">
          <cell r="A4264" t="str">
            <v>YZ-PW2028-R0-XL</v>
          </cell>
          <cell r="B4264" t="str">
            <v>YZ-PW2028</v>
          </cell>
        </row>
        <row r="4265">
          <cell r="A4265" t="str">
            <v>YZ-PW2028-R1-2X</v>
          </cell>
          <cell r="B4265" t="str">
            <v>YZ-PW2028</v>
          </cell>
        </row>
        <row r="4266">
          <cell r="A4266" t="str">
            <v>YZ-PW2028-R1-3X</v>
          </cell>
          <cell r="B4266" t="str">
            <v>YZ-PW2028</v>
          </cell>
        </row>
        <row r="4267">
          <cell r="A4267" t="str">
            <v>YZ-PW2028-R1-4X</v>
          </cell>
          <cell r="B4267" t="str">
            <v>YZ-PW2028</v>
          </cell>
        </row>
        <row r="4268">
          <cell r="A4268" t="str">
            <v>YZ-PW2028-R1-5X</v>
          </cell>
          <cell r="B4268" t="str">
            <v>YZ-PW2028</v>
          </cell>
        </row>
        <row r="4269">
          <cell r="A4269" t="str">
            <v>YZ-PW2028-R1-L</v>
          </cell>
          <cell r="B4269" t="str">
            <v>YZ-PW2028</v>
          </cell>
        </row>
        <row r="4270">
          <cell r="A4270" t="str">
            <v>YZ-PW2028-R1-M</v>
          </cell>
          <cell r="B4270" t="str">
            <v>YZ-PW2028</v>
          </cell>
        </row>
        <row r="4271">
          <cell r="A4271" t="str">
            <v>YZ-PW2028-R1-S</v>
          </cell>
          <cell r="B4271" t="str">
            <v>YZ-PW2028</v>
          </cell>
        </row>
        <row r="4272">
          <cell r="A4272" t="str">
            <v>YZ-PW2028-R1-XL</v>
          </cell>
          <cell r="B4272" t="str">
            <v>YZ-PW2028</v>
          </cell>
        </row>
        <row r="4273">
          <cell r="A4273" t="str">
            <v>YZ-PW2028-R2-2X</v>
          </cell>
          <cell r="B4273" t="str">
            <v>YZ-PW2028</v>
          </cell>
        </row>
        <row r="4274">
          <cell r="A4274" t="str">
            <v>YZ-PW2028-R2-3X</v>
          </cell>
          <cell r="B4274" t="str">
            <v>YZ-PW2028</v>
          </cell>
        </row>
        <row r="4275">
          <cell r="A4275" t="str">
            <v>YZ-PW2028-R2-4X</v>
          </cell>
          <cell r="B4275" t="str">
            <v>YZ-PW2028</v>
          </cell>
        </row>
        <row r="4276">
          <cell r="A4276" t="str">
            <v>YZ-PW2028-R2-5X</v>
          </cell>
          <cell r="B4276" t="str">
            <v>YZ-PW2028</v>
          </cell>
        </row>
        <row r="4277">
          <cell r="A4277" t="str">
            <v>YZ-PW2028-R2-L</v>
          </cell>
          <cell r="B4277" t="str">
            <v>YZ-PW2028</v>
          </cell>
        </row>
        <row r="4278">
          <cell r="A4278" t="str">
            <v>YZ-PW2028-R2-M</v>
          </cell>
          <cell r="B4278" t="str">
            <v>YZ-PW2028</v>
          </cell>
        </row>
        <row r="4279">
          <cell r="A4279" t="str">
            <v>YZ-PW2028-R2-S</v>
          </cell>
          <cell r="B4279" t="str">
            <v>YZ-PW2028</v>
          </cell>
        </row>
        <row r="4280">
          <cell r="A4280" t="str">
            <v>YZ-PW2028-R2-XL</v>
          </cell>
          <cell r="B4280" t="str">
            <v>YZ-PW2028</v>
          </cell>
        </row>
        <row r="4281">
          <cell r="A4281" t="str">
            <v>YZ-PW2028-W0-L</v>
          </cell>
          <cell r="B4281" t="str">
            <v>YZ-PW2028</v>
          </cell>
        </row>
        <row r="4282">
          <cell r="A4282" t="str">
            <v>YZ-PW2028-W0-M</v>
          </cell>
          <cell r="B4282" t="str">
            <v>YZ-PW2028</v>
          </cell>
        </row>
        <row r="4283">
          <cell r="A4283" t="str">
            <v>YZ-PW2028-W0-S</v>
          </cell>
          <cell r="B4283" t="str">
            <v>YZ-PW2028</v>
          </cell>
        </row>
        <row r="4284">
          <cell r="A4284" t="str">
            <v>YZ-PW2036-R0-L</v>
          </cell>
          <cell r="B4284" t="str">
            <v>YZ-PW2036</v>
          </cell>
        </row>
        <row r="4285">
          <cell r="A4285" t="str">
            <v>YZ-PW2036-R0-M</v>
          </cell>
          <cell r="B4285" t="str">
            <v>YZ-PW2036</v>
          </cell>
        </row>
        <row r="4286">
          <cell r="A4286" t="str">
            <v>YZ-PW2036-R0-S</v>
          </cell>
          <cell r="B4286" t="str">
            <v>YZ-PW2036</v>
          </cell>
        </row>
        <row r="4287">
          <cell r="A4287" t="str">
            <v>YZ-PW2036-R0-XL</v>
          </cell>
          <cell r="B4287" t="str">
            <v>YZ-PW2036</v>
          </cell>
        </row>
        <row r="4288">
          <cell r="A4288" t="str">
            <v>YZ-PW2036-Y0-L</v>
          </cell>
          <cell r="B4288" t="str">
            <v>YZ-PW2036</v>
          </cell>
        </row>
        <row r="4289">
          <cell r="A4289" t="str">
            <v>YZ-PW2036-Y0-M</v>
          </cell>
          <cell r="B4289" t="str">
            <v>YZ-PW2036</v>
          </cell>
        </row>
        <row r="4290">
          <cell r="A4290" t="str">
            <v>YZ-PW2036-Y0-S</v>
          </cell>
          <cell r="B4290" t="str">
            <v>YZ-PW2036</v>
          </cell>
        </row>
        <row r="4291">
          <cell r="A4291" t="str">
            <v>YZ-PW2036-Y0-XL</v>
          </cell>
          <cell r="B4291" t="str">
            <v>YZ-PW2036</v>
          </cell>
        </row>
        <row r="4292">
          <cell r="A4292" t="str">
            <v>YZ-PW2038-B0-L</v>
          </cell>
          <cell r="B4292" t="str">
            <v>YZ-PW2038</v>
          </cell>
        </row>
        <row r="4293">
          <cell r="A4293" t="str">
            <v>YZ-PW2038-B0-M</v>
          </cell>
          <cell r="B4293" t="str">
            <v>YZ-PW2038</v>
          </cell>
        </row>
        <row r="4294">
          <cell r="A4294" t="str">
            <v>YZ-PW2038-B0-S</v>
          </cell>
          <cell r="B4294" t="str">
            <v>YZ-PW2038</v>
          </cell>
        </row>
        <row r="4295">
          <cell r="A4295" t="str">
            <v>YZ-PW2038-HT-L</v>
          </cell>
          <cell r="B4295" t="str">
            <v>YZ-PW2038</v>
          </cell>
        </row>
        <row r="4296">
          <cell r="A4296" t="str">
            <v>YZ-PW2038-HT-M</v>
          </cell>
          <cell r="B4296" t="str">
            <v>YZ-PW2038</v>
          </cell>
        </row>
        <row r="4297">
          <cell r="A4297" t="str">
            <v>YZ-PW2038-HT-S</v>
          </cell>
          <cell r="B4297" t="str">
            <v>YZ-PW2038</v>
          </cell>
        </row>
        <row r="4298">
          <cell r="A4298" t="str">
            <v>YZ-PW2038-K0-L</v>
          </cell>
          <cell r="B4298" t="str">
            <v>YZ-PW2038</v>
          </cell>
        </row>
        <row r="4299">
          <cell r="A4299" t="str">
            <v>YZ-PW2038-K0-M</v>
          </cell>
          <cell r="B4299" t="str">
            <v>YZ-PW2038</v>
          </cell>
        </row>
        <row r="4300">
          <cell r="A4300" t="str">
            <v>YZ-PW2038-K0-S</v>
          </cell>
          <cell r="B4300" t="str">
            <v>YZ-PW2038</v>
          </cell>
        </row>
        <row r="4301">
          <cell r="A4301" t="str">
            <v>YZ-PW2038-K0-XL</v>
          </cell>
          <cell r="B4301" t="str">
            <v>YZ-PW2038</v>
          </cell>
        </row>
        <row r="4302">
          <cell r="A4302" t="str">
            <v>YZ-PW2038-L0-L</v>
          </cell>
          <cell r="B4302" t="str">
            <v>YZ-PW2038</v>
          </cell>
        </row>
        <row r="4303">
          <cell r="A4303" t="str">
            <v>YZ-PW2038-L0-M</v>
          </cell>
          <cell r="B4303" t="str">
            <v>YZ-PW2038</v>
          </cell>
        </row>
        <row r="4304">
          <cell r="A4304" t="str">
            <v>YZ-PW2038-L0-S</v>
          </cell>
          <cell r="B4304" t="str">
            <v>YZ-PW2038</v>
          </cell>
        </row>
        <row r="4305">
          <cell r="A4305" t="str">
            <v>YZ-PW2038-Y0-L</v>
          </cell>
          <cell r="B4305" t="str">
            <v>YZ-PW2038</v>
          </cell>
        </row>
        <row r="4306">
          <cell r="A4306" t="str">
            <v>YZ-PW2038-Y0-M</v>
          </cell>
          <cell r="B4306" t="str">
            <v>YZ-PW2038</v>
          </cell>
        </row>
        <row r="4307">
          <cell r="A4307" t="str">
            <v>YZ-PW2038-Y0-S</v>
          </cell>
          <cell r="B4307" t="str">
            <v>YZ-PW2038</v>
          </cell>
        </row>
        <row r="4308">
          <cell r="A4308" t="str">
            <v>YZ-PW2038-Y0-XL</v>
          </cell>
          <cell r="B4308" t="str">
            <v>YZ-PW2038</v>
          </cell>
        </row>
        <row r="4309">
          <cell r="A4309" t="str">
            <v>YZ-PW2039-K0-L</v>
          </cell>
          <cell r="B4309" t="str">
            <v>YZ-PW2039</v>
          </cell>
        </row>
        <row r="4310">
          <cell r="A4310" t="str">
            <v>YZ-PW2039-K0-M</v>
          </cell>
          <cell r="B4310" t="str">
            <v>YZ-PW2039</v>
          </cell>
        </row>
        <row r="4311">
          <cell r="A4311" t="str">
            <v>YZ-PW2039-K0-S</v>
          </cell>
          <cell r="B4311" t="str">
            <v>YZ-PW2039</v>
          </cell>
        </row>
        <row r="4312">
          <cell r="A4312" t="str">
            <v>YZ-PW2039-K0-XL</v>
          </cell>
          <cell r="B4312" t="str">
            <v>YZ-PW2039</v>
          </cell>
        </row>
        <row r="4313">
          <cell r="A4313" t="str">
            <v>YZ-PW2039-K0-XXL</v>
          </cell>
          <cell r="B4313" t="str">
            <v>YZ-PW2039</v>
          </cell>
        </row>
        <row r="4314">
          <cell r="A4314" t="str">
            <v>YZ-PW2050-K0-2X</v>
          </cell>
          <cell r="B4314" t="str">
            <v>YZ-PW2050</v>
          </cell>
        </row>
        <row r="4315">
          <cell r="A4315" t="str">
            <v>YZ-PW2050-K0-L</v>
          </cell>
          <cell r="B4315" t="str">
            <v>YZ-PW2050</v>
          </cell>
        </row>
        <row r="4316">
          <cell r="A4316" t="str">
            <v>YZ-PW2050-K0-M</v>
          </cell>
          <cell r="B4316" t="str">
            <v>YZ-PW2050</v>
          </cell>
        </row>
        <row r="4317">
          <cell r="A4317" t="str">
            <v>YZ-PW2050-K0-S</v>
          </cell>
          <cell r="B4317" t="str">
            <v>YZ-PW2050</v>
          </cell>
        </row>
        <row r="4318">
          <cell r="A4318" t="str">
            <v>YZ-PW2050-K0-XL</v>
          </cell>
          <cell r="B4318" t="str">
            <v>YZ-PW2050</v>
          </cell>
        </row>
        <row r="4319">
          <cell r="A4319" t="str">
            <v>YZ-PW2050-W0-2X</v>
          </cell>
          <cell r="B4319" t="str">
            <v>YZ-PW2050</v>
          </cell>
        </row>
        <row r="4320">
          <cell r="A4320" t="str">
            <v>YZ-PW2050-W0-L</v>
          </cell>
          <cell r="B4320" t="str">
            <v>YZ-PW2050</v>
          </cell>
        </row>
        <row r="4321">
          <cell r="A4321" t="str">
            <v>YZ-PW2050-W0-M</v>
          </cell>
          <cell r="B4321" t="str">
            <v>YZ-PW2050</v>
          </cell>
        </row>
        <row r="4322">
          <cell r="A4322" t="str">
            <v>YZ-PW2050-W0-S</v>
          </cell>
          <cell r="B4322" t="str">
            <v>YZ-PW2050</v>
          </cell>
        </row>
        <row r="4323">
          <cell r="A4323" t="str">
            <v>YZ-PW2050-W0-XL</v>
          </cell>
          <cell r="B4323" t="str">
            <v>YZ-PW2050</v>
          </cell>
        </row>
        <row r="4324">
          <cell r="A4324" t="str">
            <v>YZ-PW2053-L</v>
          </cell>
          <cell r="B4324" t="str">
            <v>YZ-PW2053</v>
          </cell>
        </row>
        <row r="4325">
          <cell r="A4325" t="str">
            <v>YZ-PW2053-M</v>
          </cell>
          <cell r="B4325" t="str">
            <v>YZ-PW2053</v>
          </cell>
        </row>
        <row r="4326">
          <cell r="A4326" t="str">
            <v>YZ-PW2053-XL</v>
          </cell>
          <cell r="B4326" t="str">
            <v>YZ-PW2053</v>
          </cell>
        </row>
        <row r="4327">
          <cell r="A4327" t="str">
            <v>YZ-PW2056-K0-L</v>
          </cell>
          <cell r="B4327" t="str">
            <v>YZ-PW2056</v>
          </cell>
        </row>
        <row r="4328">
          <cell r="A4328" t="str">
            <v>YZ-PW2056-K0-M</v>
          </cell>
          <cell r="B4328" t="str">
            <v>YZ-PW2056</v>
          </cell>
        </row>
        <row r="4329">
          <cell r="A4329" t="str">
            <v>YZ-PW2056-K0-S</v>
          </cell>
          <cell r="B4329" t="str">
            <v>YZ-PW2056</v>
          </cell>
        </row>
        <row r="4330">
          <cell r="A4330" t="str">
            <v>YZ-PW2056-W0-L</v>
          </cell>
          <cell r="B4330" t="str">
            <v>YZ-PW2056</v>
          </cell>
        </row>
        <row r="4331">
          <cell r="A4331" t="str">
            <v>YZ-PW2056-W0-M</v>
          </cell>
          <cell r="B4331" t="str">
            <v>YZ-PW2056</v>
          </cell>
        </row>
        <row r="4332">
          <cell r="A4332" t="str">
            <v>YZ-PW2056-W0-S</v>
          </cell>
          <cell r="B4332" t="str">
            <v>YZ-PW2056</v>
          </cell>
        </row>
        <row r="4333">
          <cell r="A4333" t="str">
            <v>YZ-PW2057-G0-L</v>
          </cell>
          <cell r="B4333" t="str">
            <v>YZ-PW2057</v>
          </cell>
        </row>
        <row r="4334">
          <cell r="A4334" t="str">
            <v>YZ-PW2057-G0-M</v>
          </cell>
          <cell r="B4334" t="str">
            <v>YZ-PW2057</v>
          </cell>
        </row>
        <row r="4335">
          <cell r="A4335" t="str">
            <v>YZ-PW2057-G0-S</v>
          </cell>
          <cell r="B4335" t="str">
            <v>YZ-PW2057</v>
          </cell>
        </row>
        <row r="4336">
          <cell r="A4336" t="str">
            <v>YZ-PW2057-G0-XL</v>
          </cell>
          <cell r="B4336" t="str">
            <v>YZ-PW2057</v>
          </cell>
        </row>
        <row r="4337">
          <cell r="A4337" t="str">
            <v>YZ-PW2057-G0-XXL</v>
          </cell>
          <cell r="B4337" t="str">
            <v>YZ-PW2057</v>
          </cell>
        </row>
        <row r="4338">
          <cell r="A4338" t="str">
            <v>YZ-PW2057-K0-L</v>
          </cell>
          <cell r="B4338" t="str">
            <v>YZ-PW2057</v>
          </cell>
        </row>
        <row r="4339">
          <cell r="A4339" t="str">
            <v>YZ-PW2057-K0-M</v>
          </cell>
          <cell r="B4339" t="str">
            <v>YZ-PW2057</v>
          </cell>
        </row>
        <row r="4340">
          <cell r="A4340" t="str">
            <v>YZ-PW2057-K0-S</v>
          </cell>
          <cell r="B4340" t="str">
            <v>YZ-PW2057</v>
          </cell>
        </row>
        <row r="4341">
          <cell r="A4341" t="str">
            <v>YZ-PW2057-K0-XL</v>
          </cell>
          <cell r="B4341" t="str">
            <v>YZ-PW2057</v>
          </cell>
        </row>
        <row r="4342">
          <cell r="A4342" t="str">
            <v>YZ-PW2057-K0-XXL</v>
          </cell>
          <cell r="B4342" t="str">
            <v>YZ-PW2057</v>
          </cell>
        </row>
        <row r="4343">
          <cell r="A4343" t="str">
            <v>YZ-PW2057-Y0-L</v>
          </cell>
          <cell r="B4343" t="str">
            <v>YZ-PW2057</v>
          </cell>
        </row>
        <row r="4344">
          <cell r="A4344" t="str">
            <v>YZ-PW2057-Y0-M</v>
          </cell>
          <cell r="B4344" t="str">
            <v>YZ-PW2057</v>
          </cell>
        </row>
        <row r="4345">
          <cell r="A4345" t="str">
            <v>YZ-PW2057-Y0-S</v>
          </cell>
          <cell r="B4345" t="str">
            <v>YZ-PW2057</v>
          </cell>
        </row>
        <row r="4346">
          <cell r="A4346" t="str">
            <v>YZ-PW2057-Y0-XL</v>
          </cell>
          <cell r="B4346" t="str">
            <v>YZ-PW2057</v>
          </cell>
        </row>
        <row r="4347">
          <cell r="A4347" t="str">
            <v>YZ-PW2057-Y0-XXL</v>
          </cell>
          <cell r="B4347" t="str">
            <v>YZ-PW2057</v>
          </cell>
        </row>
        <row r="4348">
          <cell r="A4348" t="str">
            <v>YZ-PW2059-K0-L</v>
          </cell>
          <cell r="B4348" t="str">
            <v>YZ-PW2059</v>
          </cell>
        </row>
        <row r="4349">
          <cell r="A4349" t="str">
            <v>YZ-PW2059-K0-M</v>
          </cell>
          <cell r="B4349" t="str">
            <v>YZ-PW2059</v>
          </cell>
        </row>
        <row r="4350">
          <cell r="A4350" t="str">
            <v>YZ-PW2059-K0-S</v>
          </cell>
          <cell r="B4350" t="str">
            <v>YZ-PW2059</v>
          </cell>
        </row>
        <row r="4351">
          <cell r="A4351" t="str">
            <v>YZ-PW2059-K0-XL</v>
          </cell>
          <cell r="B4351" t="str">
            <v>YZ-PW2059</v>
          </cell>
        </row>
        <row r="4352">
          <cell r="A4352" t="str">
            <v>YZ-PW2059-W0-L</v>
          </cell>
          <cell r="B4352" t="str">
            <v>YZ-PW2059</v>
          </cell>
        </row>
        <row r="4353">
          <cell r="A4353" t="str">
            <v>YZ-PW2059-W0-M</v>
          </cell>
          <cell r="B4353" t="str">
            <v>YZ-PW2059</v>
          </cell>
        </row>
        <row r="4354">
          <cell r="A4354" t="str">
            <v>YZ-PW2059-W0-S</v>
          </cell>
          <cell r="B4354" t="str">
            <v>YZ-PW2059</v>
          </cell>
        </row>
        <row r="4355">
          <cell r="A4355" t="str">
            <v>YZ-PW2059-W0-XL</v>
          </cell>
          <cell r="B4355" t="str">
            <v>YZ-PW2059</v>
          </cell>
        </row>
        <row r="4356">
          <cell r="A4356" t="str">
            <v>YZ-TJ1245001L</v>
          </cell>
          <cell r="B4356" t="str">
            <v>YZ-TJ1245</v>
          </cell>
        </row>
        <row r="4357">
          <cell r="A4357" t="str">
            <v>YZ-TJ1245002L</v>
          </cell>
          <cell r="B4357" t="str">
            <v>YZ-TJ1245</v>
          </cell>
        </row>
        <row r="4358">
          <cell r="A4358" t="str">
            <v>YZ-TJ1245003L</v>
          </cell>
          <cell r="B4358" t="str">
            <v>YZ-TJ1245</v>
          </cell>
        </row>
        <row r="4359">
          <cell r="A4359" t="str">
            <v>YZ-TJ124500L</v>
          </cell>
          <cell r="B4359" t="str">
            <v>YZ-TJ1245</v>
          </cell>
        </row>
        <row r="4360">
          <cell r="A4360" t="str">
            <v>YZ-TJ124500M</v>
          </cell>
          <cell r="B4360" t="str">
            <v>YZ-TJ1245</v>
          </cell>
        </row>
        <row r="4361">
          <cell r="A4361" t="str">
            <v>YZ-TJ1245G01L</v>
          </cell>
          <cell r="B4361" t="str">
            <v>YZ-TJ1245</v>
          </cell>
        </row>
        <row r="4362">
          <cell r="A4362" t="str">
            <v>YZ-TJ1245G02L</v>
          </cell>
          <cell r="B4362" t="str">
            <v>YZ-TJ1245</v>
          </cell>
        </row>
        <row r="4363">
          <cell r="A4363" t="str">
            <v>YZ-TJ1245G03L</v>
          </cell>
          <cell r="B4363" t="str">
            <v>YZ-TJ1245</v>
          </cell>
        </row>
        <row r="4364">
          <cell r="A4364" t="str">
            <v>YZ-TJ1245G0L</v>
          </cell>
          <cell r="B4364" t="str">
            <v>YZ-TJ1245</v>
          </cell>
        </row>
        <row r="4365">
          <cell r="A4365" t="str">
            <v>YZ-TJ1245G0M</v>
          </cell>
          <cell r="B4365" t="str">
            <v>YZ-TJ1245</v>
          </cell>
        </row>
        <row r="4366">
          <cell r="A4366" t="str">
            <v>YZ-TJ1245W01L</v>
          </cell>
          <cell r="B4366" t="str">
            <v>YZ-TJ1245</v>
          </cell>
        </row>
        <row r="4367">
          <cell r="A4367" t="str">
            <v>YZ-TJ1245W02L</v>
          </cell>
          <cell r="B4367" t="str">
            <v>YZ-TJ1245</v>
          </cell>
        </row>
        <row r="4368">
          <cell r="A4368" t="str">
            <v>YZ-TJ1245W03L</v>
          </cell>
          <cell r="B4368" t="str">
            <v>YZ-TJ1245</v>
          </cell>
        </row>
        <row r="4369">
          <cell r="A4369" t="str">
            <v>YZ-TJ1245W0L</v>
          </cell>
          <cell r="B4369" t="str">
            <v>YZ-TJ1245</v>
          </cell>
        </row>
        <row r="4370">
          <cell r="A4370" t="str">
            <v>YZ-TJ1245W0M</v>
          </cell>
          <cell r="B4370" t="str">
            <v>YZ-TJ1245</v>
          </cell>
        </row>
        <row r="4371">
          <cell r="A4371" t="str">
            <v>YZ-WH0028-W0-L</v>
          </cell>
          <cell r="B4371" t="str">
            <v>YZ-WH0028</v>
          </cell>
        </row>
        <row r="4372">
          <cell r="A4372" t="str">
            <v>YZ-WH0028-W0-M</v>
          </cell>
          <cell r="B4372" t="str">
            <v>YZ-WH0028</v>
          </cell>
        </row>
        <row r="4373">
          <cell r="A4373" t="str">
            <v>YZ-WH0028-W0-S</v>
          </cell>
          <cell r="B4373" t="str">
            <v>YZ-WH0028</v>
          </cell>
        </row>
        <row r="4374">
          <cell r="A4374" t="str">
            <v>YZ-WH0028-W0-XL</v>
          </cell>
          <cell r="B4374" t="str">
            <v>YZ-WH0028</v>
          </cell>
        </row>
        <row r="4375">
          <cell r="A4375" t="str">
            <v>YZ-WH-1718-B0-L</v>
          </cell>
          <cell r="B4375" t="str">
            <v>YZ-WH-1718</v>
          </cell>
        </row>
        <row r="4376">
          <cell r="A4376" t="str">
            <v>YZ-WH-1718-B0-M</v>
          </cell>
          <cell r="B4376" t="str">
            <v>YZ-WH-1718</v>
          </cell>
        </row>
        <row r="4377">
          <cell r="A4377" t="str">
            <v>YZ-WH-1718-B0-S</v>
          </cell>
          <cell r="B4377" t="str">
            <v>YZ-WH-1718</v>
          </cell>
        </row>
        <row r="4378">
          <cell r="A4378" t="str">
            <v>YZ-WH-1718-B0-XL</v>
          </cell>
          <cell r="B4378" t="str">
            <v>YZ-WH-1718</v>
          </cell>
        </row>
        <row r="4379">
          <cell r="A4379" t="str">
            <v>YZ-WH-1718-K0-L</v>
          </cell>
          <cell r="B4379" t="str">
            <v>YZ-WH-1718</v>
          </cell>
        </row>
        <row r="4380">
          <cell r="A4380" t="str">
            <v>YZ-WH-1718-K0-M</v>
          </cell>
          <cell r="B4380" t="str">
            <v>YZ-WH-1718</v>
          </cell>
        </row>
        <row r="4381">
          <cell r="A4381" t="str">
            <v>YZ-WH-1718-K0-S</v>
          </cell>
          <cell r="B4381" t="str">
            <v>YZ-WH-1718</v>
          </cell>
        </row>
        <row r="4382">
          <cell r="A4382" t="str">
            <v>YZ-WH-1718-K0-XL</v>
          </cell>
          <cell r="B4382" t="str">
            <v>YZ-WH-1718</v>
          </cell>
        </row>
        <row r="4383">
          <cell r="A4383" t="str">
            <v>YZ-WH-1718-W0-L</v>
          </cell>
          <cell r="B4383" t="str">
            <v>YZ-WH-1718</v>
          </cell>
        </row>
        <row r="4384">
          <cell r="A4384" t="str">
            <v>YZ-WH-1718-W0-M</v>
          </cell>
          <cell r="B4384" t="str">
            <v>YZ-WH-1718</v>
          </cell>
        </row>
        <row r="4385">
          <cell r="A4385" t="str">
            <v>YZ-WH-1718-W0-S</v>
          </cell>
          <cell r="B4385" t="str">
            <v>YZ-WH-1718</v>
          </cell>
        </row>
        <row r="4386">
          <cell r="A4386" t="str">
            <v>YZ-WH-1718-W0-XL</v>
          </cell>
          <cell r="B4386" t="str">
            <v>YZ-WH-1718</v>
          </cell>
        </row>
        <row r="4387">
          <cell r="A4387" t="str">
            <v>YZ-WH1823-K0-L</v>
          </cell>
          <cell r="B4387" t="str">
            <v>YZ-WH1823</v>
          </cell>
        </row>
        <row r="4388">
          <cell r="A4388" t="str">
            <v>YZ-WH1823-K0-M</v>
          </cell>
          <cell r="B4388" t="str">
            <v>YZ-WH1823</v>
          </cell>
        </row>
        <row r="4389">
          <cell r="A4389" t="str">
            <v>YZ-WH1823-K0-S</v>
          </cell>
          <cell r="B4389" t="str">
            <v>YZ-WH1823</v>
          </cell>
        </row>
        <row r="4390">
          <cell r="A4390" t="str">
            <v>YZ-WH1823-K0-XL</v>
          </cell>
          <cell r="B4390" t="str">
            <v>YZ-WH1823</v>
          </cell>
        </row>
        <row r="4391">
          <cell r="A4391" t="str">
            <v>YZ-WH6699-R0-L</v>
          </cell>
          <cell r="B4391" t="str">
            <v>YZ-WH6699</v>
          </cell>
        </row>
        <row r="4392">
          <cell r="A4392" t="str">
            <v>YZ-WH6699-R0-M</v>
          </cell>
          <cell r="B4392" t="str">
            <v>YZ-WH6699</v>
          </cell>
        </row>
        <row r="4393">
          <cell r="A4393" t="str">
            <v>YZ-WH6699-R0-S</v>
          </cell>
          <cell r="B4393" t="str">
            <v>YZ-WH6699</v>
          </cell>
        </row>
        <row r="4394">
          <cell r="A4394" t="str">
            <v>YZ-WH6699-R0-XL</v>
          </cell>
          <cell r="B4394" t="str">
            <v>YZ-WH6699</v>
          </cell>
        </row>
        <row r="4395">
          <cell r="A4395" t="str">
            <v>YZ-WH-FB928-B0-L</v>
          </cell>
          <cell r="B4395" t="str">
            <v>YZ-WH-FB928</v>
          </cell>
        </row>
        <row r="4396">
          <cell r="A4396" t="str">
            <v>YZ-WH-FB928-B0-M</v>
          </cell>
          <cell r="B4396" t="str">
            <v>YZ-WH-FB928</v>
          </cell>
        </row>
        <row r="4397">
          <cell r="A4397" t="str">
            <v>YZ-WH-FB928-B0-S</v>
          </cell>
          <cell r="B4397" t="str">
            <v>YZ-WH-FB928</v>
          </cell>
        </row>
        <row r="4398">
          <cell r="A4398" t="str">
            <v>YZ-WH-FB928-B0-XL</v>
          </cell>
          <cell r="B4398" t="str">
            <v>YZ-WH-FB928</v>
          </cell>
        </row>
        <row r="4399">
          <cell r="A4399" t="str">
            <v>YZ-WH-FB928-B0-XS</v>
          </cell>
          <cell r="B4399" t="str">
            <v>YZ-WH-FB928</v>
          </cell>
        </row>
        <row r="4400">
          <cell r="A4400" t="str">
            <v>YZ-WH-FB928-G1-L</v>
          </cell>
          <cell r="B4400" t="str">
            <v>YZ-WH-FB928</v>
          </cell>
        </row>
        <row r="4401">
          <cell r="A4401" t="str">
            <v>YZ-WH-FB928-G1-M</v>
          </cell>
          <cell r="B4401" t="str">
            <v>YZ-WH-FB928</v>
          </cell>
        </row>
        <row r="4402">
          <cell r="A4402" t="str">
            <v>YZ-WH-FB928-G1-S</v>
          </cell>
          <cell r="B4402" t="str">
            <v>YZ-WH-FB928</v>
          </cell>
        </row>
        <row r="4403">
          <cell r="A4403" t="str">
            <v>YZ-WH-FB928-G1-XL</v>
          </cell>
          <cell r="B4403" t="str">
            <v>YZ-WH-FB928</v>
          </cell>
        </row>
        <row r="4404">
          <cell r="A4404" t="str">
            <v>YZ-WH-FB928-G1-XS</v>
          </cell>
          <cell r="B4404" t="str">
            <v>YZ-WH-FB928</v>
          </cell>
        </row>
        <row r="4405">
          <cell r="A4405" t="str">
            <v>YZ-WH-FB928-GT-L</v>
          </cell>
          <cell r="B4405" t="str">
            <v>YZ-WH-FB928</v>
          </cell>
        </row>
        <row r="4406">
          <cell r="A4406" t="str">
            <v>YZ-WH-FB928-GT-M</v>
          </cell>
          <cell r="B4406" t="str">
            <v>YZ-WH-FB928</v>
          </cell>
        </row>
        <row r="4407">
          <cell r="A4407" t="str">
            <v>YZ-WH-FB928-GT-S</v>
          </cell>
          <cell r="B4407" t="str">
            <v>YZ-WH-FB928</v>
          </cell>
        </row>
        <row r="4408">
          <cell r="A4408" t="str">
            <v>YZ-WH-FB928-GT-XL</v>
          </cell>
          <cell r="B4408" t="str">
            <v>YZ-WH-FB928</v>
          </cell>
        </row>
        <row r="4409">
          <cell r="A4409" t="str">
            <v>YZ-WH-FB928-GT-XS</v>
          </cell>
          <cell r="B4409" t="str">
            <v>YZ-WH-FB928</v>
          </cell>
        </row>
        <row r="4410">
          <cell r="A4410" t="str">
            <v>YZ-WH-FB928-M0-L</v>
          </cell>
          <cell r="B4410" t="str">
            <v>YZ-WH-FB928</v>
          </cell>
        </row>
        <row r="4411">
          <cell r="A4411" t="str">
            <v>YZ-WH-FB928-M0-M</v>
          </cell>
          <cell r="B4411" t="str">
            <v>YZ-WH-FB928</v>
          </cell>
        </row>
        <row r="4412">
          <cell r="A4412" t="str">
            <v>YZ-WH-FB928-M0-S</v>
          </cell>
          <cell r="B4412" t="str">
            <v>YZ-WH-FB928</v>
          </cell>
        </row>
        <row r="4413">
          <cell r="A4413" t="str">
            <v>YZ-WH-FB928-M0-XL</v>
          </cell>
          <cell r="B4413" t="str">
            <v>YZ-WH-FB928</v>
          </cell>
        </row>
        <row r="4414">
          <cell r="A4414" t="str">
            <v>YZ-WH-FB928-M0-XS</v>
          </cell>
          <cell r="B4414" t="str">
            <v>YZ-WH-FB928</v>
          </cell>
        </row>
        <row r="4415">
          <cell r="A4415" t="str">
            <v>YZ-WH-FB928-O1-L</v>
          </cell>
          <cell r="B4415" t="str">
            <v>YZ-WH-FB928</v>
          </cell>
        </row>
        <row r="4416">
          <cell r="A4416" t="str">
            <v>YZ-WH-FB928-O1-M</v>
          </cell>
          <cell r="B4416" t="str">
            <v>YZ-WH-FB928</v>
          </cell>
        </row>
        <row r="4417">
          <cell r="A4417" t="str">
            <v>YZ-WH-FB928-O1-S</v>
          </cell>
          <cell r="B4417" t="str">
            <v>YZ-WH-FB928</v>
          </cell>
        </row>
        <row r="4418">
          <cell r="A4418" t="str">
            <v>YZ-WH-FB928-O1-XL</v>
          </cell>
          <cell r="B4418" t="str">
            <v>YZ-WH-FB928</v>
          </cell>
        </row>
        <row r="4419">
          <cell r="A4419" t="str">
            <v>YZ-WH-FB928-O1-XS</v>
          </cell>
          <cell r="B4419" t="str">
            <v>YZ-WH-FB928</v>
          </cell>
        </row>
        <row r="4420">
          <cell r="A4420" t="str">
            <v>YZ-WH-FB928-OB-L</v>
          </cell>
          <cell r="B4420" t="str">
            <v>YZ-WH-FB928</v>
          </cell>
        </row>
        <row r="4421">
          <cell r="A4421" t="str">
            <v>YZ-WH-FB928-OB-M</v>
          </cell>
          <cell r="B4421" t="str">
            <v>YZ-WH-FB928</v>
          </cell>
        </row>
        <row r="4422">
          <cell r="A4422" t="str">
            <v>YZ-WH-FB928-OB-S</v>
          </cell>
          <cell r="B4422" t="str">
            <v>YZ-WH-FB928</v>
          </cell>
        </row>
        <row r="4423">
          <cell r="A4423" t="str">
            <v>YZ-WH-FB928-OB-XL</v>
          </cell>
          <cell r="B4423" t="str">
            <v>YZ-WH-FB928</v>
          </cell>
        </row>
        <row r="4424">
          <cell r="A4424" t="str">
            <v>YZ-WH-FB928-OB-XS</v>
          </cell>
          <cell r="B4424" t="str">
            <v>YZ-WH-FB928</v>
          </cell>
        </row>
        <row r="4425">
          <cell r="A4425" t="str">
            <v>YZ-WH-FB928-OT-L</v>
          </cell>
          <cell r="B4425" t="str">
            <v>YZ-WH-FB928</v>
          </cell>
        </row>
        <row r="4426">
          <cell r="A4426" t="str">
            <v>YZ-WH-FB928-OT-M</v>
          </cell>
          <cell r="B4426" t="str">
            <v>YZ-WH-FB928</v>
          </cell>
        </row>
        <row r="4427">
          <cell r="A4427" t="str">
            <v>YZ-WH-FB928-OT-S</v>
          </cell>
          <cell r="B4427" t="str">
            <v>YZ-WH-FB928</v>
          </cell>
        </row>
        <row r="4428">
          <cell r="A4428" t="str">
            <v>YZ-WH-FB928-OT-XL</v>
          </cell>
          <cell r="B4428" t="str">
            <v>YZ-WH-FB928</v>
          </cell>
        </row>
        <row r="4429">
          <cell r="A4429" t="str">
            <v>YZ-WH-FB928-OT-XS</v>
          </cell>
          <cell r="B4429" t="str">
            <v>YZ-WH-FB928</v>
          </cell>
        </row>
        <row r="4430">
          <cell r="A4430" t="str">
            <v>YZ-WH-FB928-P0-L</v>
          </cell>
          <cell r="B4430" t="str">
            <v>YZ-WH-FB928</v>
          </cell>
        </row>
        <row r="4431">
          <cell r="A4431" t="str">
            <v>YZ-WH-FB928-P0-M</v>
          </cell>
          <cell r="B4431" t="str">
            <v>YZ-WH-FB928</v>
          </cell>
        </row>
        <row r="4432">
          <cell r="A4432" t="str">
            <v>YZ-WH-FB928-P0-S</v>
          </cell>
          <cell r="B4432" t="str">
            <v>YZ-WH-FB928</v>
          </cell>
        </row>
        <row r="4433">
          <cell r="A4433" t="str">
            <v>YZ-WH-FB928-P0-XL</v>
          </cell>
          <cell r="B4433" t="str">
            <v>YZ-WH-FB928</v>
          </cell>
        </row>
        <row r="4434">
          <cell r="A4434" t="str">
            <v>YZ-WH-FB928-P0-XS</v>
          </cell>
          <cell r="B4434" t="str">
            <v>YZ-WH-FB928</v>
          </cell>
        </row>
        <row r="4435">
          <cell r="A4435" t="str">
            <v>YZ-WH-FB928-P1-L</v>
          </cell>
          <cell r="B4435" t="str">
            <v>YZ-WH-FB928</v>
          </cell>
        </row>
        <row r="4436">
          <cell r="A4436" t="str">
            <v>YZ-WH-FB928-P1-M</v>
          </cell>
          <cell r="B4436" t="str">
            <v>YZ-WH-FB928</v>
          </cell>
        </row>
        <row r="4437">
          <cell r="A4437" t="str">
            <v>YZ-WH-FB928-P1-S</v>
          </cell>
          <cell r="B4437" t="str">
            <v>YZ-WH-FB928</v>
          </cell>
        </row>
        <row r="4438">
          <cell r="A4438" t="str">
            <v>YZ-WH-FB928-P1-XL</v>
          </cell>
          <cell r="B4438" t="str">
            <v>YZ-WH-FB928</v>
          </cell>
        </row>
        <row r="4439">
          <cell r="A4439" t="str">
            <v>YZ-WH-FB928-P1-XS</v>
          </cell>
          <cell r="B4439" t="str">
            <v>YZ-WH-FB928</v>
          </cell>
        </row>
        <row r="4440">
          <cell r="A4440" t="str">
            <v>YZ-WH-FB928-S0-L</v>
          </cell>
          <cell r="B4440" t="str">
            <v>YZ-WH-FB928</v>
          </cell>
        </row>
        <row r="4441">
          <cell r="A4441" t="str">
            <v>YZ-WH-FB928-S0-M</v>
          </cell>
          <cell r="B4441" t="str">
            <v>YZ-WH-FB928</v>
          </cell>
        </row>
        <row r="4442">
          <cell r="A4442" t="str">
            <v>YZ-WH-FB928-S0-S</v>
          </cell>
          <cell r="B4442" t="str">
            <v>YZ-WH-FB928</v>
          </cell>
        </row>
        <row r="4443">
          <cell r="A4443" t="str">
            <v>YZ-WH-FB928-S0-XL</v>
          </cell>
          <cell r="B4443" t="str">
            <v>YZ-WH-FB928</v>
          </cell>
        </row>
        <row r="4444">
          <cell r="A4444" t="str">
            <v>YZ-WH-FB928-S0-XS</v>
          </cell>
          <cell r="B4444" t="str">
            <v>YZ-WH-FB928</v>
          </cell>
        </row>
        <row r="4445">
          <cell r="A4445" t="str">
            <v>YZ-WHW0183-P0-3L</v>
          </cell>
          <cell r="B4445" t="str">
            <v>YZ-WHW0183</v>
          </cell>
        </row>
        <row r="4446">
          <cell r="A4446" t="str">
            <v>YZ-WHW0183-ZL-2L</v>
          </cell>
          <cell r="B4446" t="str">
            <v>YZ-WHW0183</v>
          </cell>
        </row>
        <row r="4447">
          <cell r="A4447" t="str">
            <v>YZ-WHW0183-ZL-XL</v>
          </cell>
          <cell r="B4447" t="str">
            <v>YZ-WHW0183</v>
          </cell>
        </row>
        <row r="4448">
          <cell r="A4448" t="str">
            <v>YZ-YGD2000-2XL</v>
          </cell>
          <cell r="B4448" t="str">
            <v>YZ-YGD2000</v>
          </cell>
        </row>
        <row r="4449">
          <cell r="A4449" t="str">
            <v>YZ-YGD2000-3XL</v>
          </cell>
          <cell r="B4449" t="str">
            <v>YZ-YGD2000</v>
          </cell>
        </row>
        <row r="4450">
          <cell r="A4450" t="str">
            <v>YZ-YGD2000-L</v>
          </cell>
          <cell r="B4450" t="str">
            <v>YZ-YGD2000</v>
          </cell>
        </row>
        <row r="4451">
          <cell r="A4451" t="str">
            <v>YZ-YGD2000-M</v>
          </cell>
          <cell r="B4451" t="str">
            <v>YZ-YGD2000</v>
          </cell>
        </row>
        <row r="4452">
          <cell r="A4452" t="str">
            <v>YZ-YGD2000-XL</v>
          </cell>
          <cell r="B4452" t="str">
            <v>YZ-YGD2000</v>
          </cell>
        </row>
      </sheetData>
      <sheetData sheetId="1"/>
      <sheetData sheetId="2">
        <row r="1">
          <cell r="A1" t="str">
            <v>SKU</v>
          </cell>
          <cell r="B1" t="str">
            <v>（子）ASIN</v>
          </cell>
        </row>
        <row r="2">
          <cell r="A2" t="str">
            <v>BS-1704-K0-2XL</v>
          </cell>
          <cell r="B2" t="str">
            <v>B06XX16G2Q</v>
          </cell>
        </row>
        <row r="3">
          <cell r="A3" t="str">
            <v>BS-1704-K0-M</v>
          </cell>
          <cell r="B3" t="str">
            <v>B06XXGM6BK</v>
          </cell>
        </row>
        <row r="4">
          <cell r="A4" t="str">
            <v>BS-1704-K0-S</v>
          </cell>
          <cell r="B4" t="str">
            <v>B06XXGLMV2</v>
          </cell>
        </row>
        <row r="5">
          <cell r="A5" t="str">
            <v>BS-1704-K0-XS</v>
          </cell>
          <cell r="B5" t="str">
            <v>B06XXC3JHJ</v>
          </cell>
        </row>
        <row r="6">
          <cell r="A6" t="str">
            <v>BS-BN-1501-BO-2XL</v>
          </cell>
          <cell r="B6" t="str">
            <v>B0711154W5</v>
          </cell>
        </row>
        <row r="7">
          <cell r="A7" t="str">
            <v>BS-BN-1501-BO-3XL</v>
          </cell>
          <cell r="B7" t="str">
            <v>B06ZY9HV1B</v>
          </cell>
        </row>
        <row r="8">
          <cell r="A8" t="str">
            <v>BS-BN-1501-BO-4XL</v>
          </cell>
          <cell r="B8" t="str">
            <v>B071N9PTC2</v>
          </cell>
        </row>
        <row r="9">
          <cell r="A9" t="str">
            <v>BS-BN-1501-BO-L</v>
          </cell>
          <cell r="B9" t="str">
            <v>B071115242</v>
          </cell>
        </row>
        <row r="10">
          <cell r="A10" t="str">
            <v>BS-BN-1501-BO-XL</v>
          </cell>
          <cell r="B10" t="str">
            <v>B071RGN23Z</v>
          </cell>
        </row>
        <row r="11">
          <cell r="A11" t="str">
            <v>BS-BN-1501-GR-2XL</v>
          </cell>
          <cell r="B11" t="str">
            <v>B071N9PNNJ</v>
          </cell>
        </row>
        <row r="12">
          <cell r="A12" t="str">
            <v>BS-BN-1501-GR-3XL</v>
          </cell>
          <cell r="B12" t="str">
            <v>B071Y6DGRB</v>
          </cell>
        </row>
        <row r="13">
          <cell r="A13" t="str">
            <v>BS-BN-1501-GR-4XL</v>
          </cell>
          <cell r="B13" t="str">
            <v>B071N9PLPJ</v>
          </cell>
        </row>
        <row r="14">
          <cell r="A14" t="str">
            <v>BS-BN-1501-GR-L</v>
          </cell>
          <cell r="B14" t="str">
            <v>B071119HN4</v>
          </cell>
        </row>
        <row r="15">
          <cell r="A15" t="str">
            <v>BS-BN-1501-GR-XL</v>
          </cell>
          <cell r="B15" t="str">
            <v>B071RGFBT6</v>
          </cell>
        </row>
        <row r="16">
          <cell r="A16" t="str">
            <v>BS-BN-1501-KO-2XL</v>
          </cell>
          <cell r="B16" t="str">
            <v>B0711153ZT</v>
          </cell>
        </row>
        <row r="17">
          <cell r="A17" t="str">
            <v>BS-BN-1501-KO-3XL</v>
          </cell>
          <cell r="B17" t="str">
            <v>B071N9PTC4</v>
          </cell>
        </row>
        <row r="18">
          <cell r="A18" t="str">
            <v>BS-BN-1501-KO-4XL</v>
          </cell>
          <cell r="B18" t="str">
            <v>B0711158DY</v>
          </cell>
        </row>
        <row r="19">
          <cell r="A19" t="str">
            <v>BS-BN-1501-KO-L</v>
          </cell>
          <cell r="B19" t="str">
            <v>B06ZY9HRMD</v>
          </cell>
        </row>
        <row r="20">
          <cell r="A20" t="str">
            <v>BS-BN-1501-KO-XL</v>
          </cell>
          <cell r="B20" t="str">
            <v>B071XX591N</v>
          </cell>
        </row>
        <row r="21">
          <cell r="A21" t="str">
            <v>BS-BN-1501-RO-2XL</v>
          </cell>
          <cell r="B21" t="str">
            <v>B071DJKWRB</v>
          </cell>
        </row>
        <row r="22">
          <cell r="A22" t="str">
            <v>BS-BN-1501-RO-3XL</v>
          </cell>
          <cell r="B22" t="str">
            <v>B06ZY9HTD9</v>
          </cell>
        </row>
        <row r="23">
          <cell r="A23" t="str">
            <v>BS-BN-1501-RO-4XL</v>
          </cell>
          <cell r="B23" t="str">
            <v>B071XXJL4R</v>
          </cell>
        </row>
        <row r="24">
          <cell r="A24" t="str">
            <v>BS-BN-1501-RO-L</v>
          </cell>
          <cell r="B24" t="str">
            <v>B071V2B5SZ</v>
          </cell>
        </row>
        <row r="25">
          <cell r="A25" t="str">
            <v>BS-BN-1501-RO-XL</v>
          </cell>
          <cell r="B25" t="str">
            <v>B071DJKQ1B</v>
          </cell>
        </row>
        <row r="26">
          <cell r="A26" t="str">
            <v>BS-BN-1501-WO-2XL</v>
          </cell>
          <cell r="B26" t="str">
            <v>B071RGFBLT</v>
          </cell>
        </row>
        <row r="27">
          <cell r="A27" t="str">
            <v>BS-BN-1501-WO-3XL</v>
          </cell>
          <cell r="B27" t="str">
            <v>B0711149ZH</v>
          </cell>
        </row>
        <row r="28">
          <cell r="A28" t="str">
            <v>BS-BN-1501-WO-4XL</v>
          </cell>
          <cell r="B28" t="str">
            <v>B071Y6HHFS</v>
          </cell>
        </row>
        <row r="29">
          <cell r="A29" t="str">
            <v>BS-BN-1501-WO-L</v>
          </cell>
          <cell r="B29" t="str">
            <v>B0711154HM</v>
          </cell>
        </row>
        <row r="30">
          <cell r="A30" t="str">
            <v>BS-BN-1501-WO-XL</v>
          </cell>
          <cell r="B30" t="str">
            <v>B071RGNDPC</v>
          </cell>
        </row>
        <row r="31">
          <cell r="A31" t="str">
            <v>BS-BN-1503-BO-L</v>
          </cell>
          <cell r="B31" t="str">
            <v>B071RL6SM5</v>
          </cell>
        </row>
        <row r="32">
          <cell r="A32" t="str">
            <v>BS-BN-1503-BO-M</v>
          </cell>
          <cell r="B32" t="str">
            <v>B071DN4LW1</v>
          </cell>
        </row>
        <row r="33">
          <cell r="A33" t="str">
            <v>BS-BN-1503-BO-S</v>
          </cell>
          <cell r="B33" t="str">
            <v>B0727P44M2</v>
          </cell>
        </row>
        <row r="34">
          <cell r="A34" t="str">
            <v>BS-BN-1503-GR-3XL</v>
          </cell>
          <cell r="B34" t="str">
            <v>B0718WVYJV</v>
          </cell>
        </row>
        <row r="35">
          <cell r="A35" t="str">
            <v>BS-BN-1503-GR-M</v>
          </cell>
          <cell r="B35" t="str">
            <v>B07114WY73</v>
          </cell>
        </row>
        <row r="36">
          <cell r="A36" t="str">
            <v>BS-BN-1503-GR-S</v>
          </cell>
          <cell r="B36" t="str">
            <v>B07253D4WR</v>
          </cell>
        </row>
        <row r="37">
          <cell r="A37" t="str">
            <v>BS-BN-1503-KO-2XL</v>
          </cell>
          <cell r="B37" t="str">
            <v>B0713QKFKC</v>
          </cell>
        </row>
        <row r="38">
          <cell r="A38" t="str">
            <v>BS-BN-1503-KO-L</v>
          </cell>
          <cell r="B38" t="str">
            <v>B0716BBDVV</v>
          </cell>
        </row>
        <row r="39">
          <cell r="A39" t="str">
            <v>BS-BN-1503-WO-L</v>
          </cell>
          <cell r="B39" t="str">
            <v>B071DN4Q1M</v>
          </cell>
        </row>
        <row r="40">
          <cell r="A40" t="str">
            <v>BS-BN-1503-WO-M</v>
          </cell>
          <cell r="B40" t="str">
            <v>B07253CYT2</v>
          </cell>
        </row>
        <row r="41">
          <cell r="A41" t="str">
            <v>BS-BN1001-BO-M</v>
          </cell>
          <cell r="B41" t="str">
            <v>B06ZZ31SK3</v>
          </cell>
        </row>
        <row r="42">
          <cell r="A42" t="str">
            <v>BS-BN1001-GR-M</v>
          </cell>
          <cell r="B42" t="str">
            <v>B071CL2X4W</v>
          </cell>
        </row>
        <row r="43">
          <cell r="A43" t="str">
            <v>BS-HB2112-WO-L</v>
          </cell>
          <cell r="B43" t="str">
            <v>B06XTLNTQT</v>
          </cell>
        </row>
        <row r="44">
          <cell r="A44" t="str">
            <v>BS-HB2112-WO-S</v>
          </cell>
          <cell r="B44" t="str">
            <v>B06XTLT78D</v>
          </cell>
        </row>
        <row r="45">
          <cell r="A45" t="str">
            <v>BS-HB2112-WO-XL</v>
          </cell>
          <cell r="B45" t="str">
            <v>B06XTP8MFD</v>
          </cell>
        </row>
        <row r="46">
          <cell r="A46" t="str">
            <v>BS-HB3300-KO-S</v>
          </cell>
          <cell r="B46" t="str">
            <v>B06XPR3QLF</v>
          </cell>
        </row>
        <row r="47">
          <cell r="A47" t="str">
            <v>BS-HB3300-PI-S</v>
          </cell>
          <cell r="B47" t="str">
            <v>B06XPJ6RHV</v>
          </cell>
        </row>
        <row r="48">
          <cell r="A48" t="str">
            <v>BS-HB3300-WO-S</v>
          </cell>
          <cell r="B48" t="str">
            <v>B06XPY2TP3</v>
          </cell>
        </row>
        <row r="49">
          <cell r="A49" t="str">
            <v>BS-HB3555-KO-L</v>
          </cell>
          <cell r="B49" t="str">
            <v>B06XH5FTSX</v>
          </cell>
        </row>
        <row r="50">
          <cell r="A50" t="str">
            <v>BS-HB3555-KO-M</v>
          </cell>
          <cell r="B50" t="str">
            <v>B06XH95L7W</v>
          </cell>
        </row>
        <row r="51">
          <cell r="A51" t="str">
            <v>BS-HB3555-PI-L</v>
          </cell>
          <cell r="B51" t="str">
            <v>B06XH78YXT</v>
          </cell>
        </row>
        <row r="52">
          <cell r="A52" t="str">
            <v>BS-HB3555-PI-M</v>
          </cell>
          <cell r="B52" t="str">
            <v>B06XH7KN3V</v>
          </cell>
        </row>
        <row r="53">
          <cell r="A53" t="str">
            <v>BS-HB3555-PI-S</v>
          </cell>
          <cell r="B53" t="str">
            <v>B06XH65K15</v>
          </cell>
        </row>
        <row r="54">
          <cell r="A54" t="str">
            <v>BS-HB4032-BO-L</v>
          </cell>
          <cell r="B54" t="str">
            <v>B06XS9L3CM</v>
          </cell>
        </row>
        <row r="55">
          <cell r="A55" t="str">
            <v>BS-HB4032-BO-XL</v>
          </cell>
          <cell r="B55" t="str">
            <v>B06XS8WNL5</v>
          </cell>
        </row>
        <row r="56">
          <cell r="A56" t="str">
            <v>BS-HB4032-BO-XXL</v>
          </cell>
          <cell r="B56" t="str">
            <v>B06XS19NQT</v>
          </cell>
        </row>
        <row r="57">
          <cell r="A57" t="str">
            <v>BS-HB4032-R1-L</v>
          </cell>
          <cell r="B57" t="str">
            <v>B06XSCQC98</v>
          </cell>
        </row>
        <row r="58">
          <cell r="A58" t="str">
            <v>BS-HB4032-R1-M</v>
          </cell>
          <cell r="B58" t="str">
            <v>B06XS9ZYJV</v>
          </cell>
        </row>
        <row r="59">
          <cell r="A59" t="str">
            <v>BS-HB4032-R1-S</v>
          </cell>
          <cell r="B59" t="str">
            <v>B06XS7W8MN</v>
          </cell>
        </row>
        <row r="60">
          <cell r="A60" t="str">
            <v>BS-HB4032-R1-XL</v>
          </cell>
          <cell r="B60" t="str">
            <v>B06XSB57JL</v>
          </cell>
        </row>
        <row r="61">
          <cell r="A61" t="str">
            <v>BS-HB4032-R1-XXL</v>
          </cell>
          <cell r="B61" t="str">
            <v>B06XRSJ6ZH</v>
          </cell>
        </row>
        <row r="62">
          <cell r="A62" t="str">
            <v>BS-HB4032-RO-L</v>
          </cell>
          <cell r="B62" t="str">
            <v>B06XS7WBRS</v>
          </cell>
        </row>
        <row r="63">
          <cell r="A63" t="str">
            <v>BS-HB4032-RO-M</v>
          </cell>
          <cell r="B63" t="str">
            <v>B06XS17BX4</v>
          </cell>
        </row>
        <row r="64">
          <cell r="A64" t="str">
            <v>BS-HB4032-RO-S</v>
          </cell>
          <cell r="B64" t="str">
            <v>B06XS9P5PY</v>
          </cell>
        </row>
        <row r="65">
          <cell r="A65" t="str">
            <v>BS-HB4032-RO-XL</v>
          </cell>
          <cell r="B65" t="str">
            <v>B06XRRM4F8</v>
          </cell>
        </row>
        <row r="66">
          <cell r="A66" t="str">
            <v>BS-HB4032-RO-XXL</v>
          </cell>
          <cell r="B66" t="str">
            <v>B06XS6MPRY</v>
          </cell>
        </row>
        <row r="67">
          <cell r="A67" t="str">
            <v>BS-HB5308-BO-L</v>
          </cell>
          <cell r="B67" t="str">
            <v>B06XWWLLPF</v>
          </cell>
        </row>
        <row r="68">
          <cell r="A68" t="str">
            <v>BS-HB6008-KO-M</v>
          </cell>
          <cell r="B68" t="str">
            <v>B06Y675BCK</v>
          </cell>
        </row>
        <row r="69">
          <cell r="A69" t="str">
            <v>BS-HB6008-KO-S</v>
          </cell>
          <cell r="B69" t="str">
            <v>B06Y68W52F</v>
          </cell>
        </row>
        <row r="70">
          <cell r="A70" t="str">
            <v>BS-HB8143-BO-L</v>
          </cell>
          <cell r="B70" t="str">
            <v>B06XQ1524K</v>
          </cell>
        </row>
        <row r="71">
          <cell r="A71" t="str">
            <v>BS-HB8143-KO-M</v>
          </cell>
          <cell r="B71" t="str">
            <v>B06XPJ3F96</v>
          </cell>
        </row>
        <row r="72">
          <cell r="A72" t="str">
            <v>BS-HB8143-KO-S</v>
          </cell>
          <cell r="B72" t="str">
            <v>B06XPJ3F96</v>
          </cell>
        </row>
        <row r="73">
          <cell r="A73" t="str">
            <v>BS-MY-1503-K0-2XL</v>
          </cell>
          <cell r="B73" t="str">
            <v>B06WCZXF3W</v>
          </cell>
        </row>
        <row r="74">
          <cell r="A74" t="str">
            <v>BS-MY-1503-K0-3XL</v>
          </cell>
          <cell r="B74" t="str">
            <v>B06VT64ZXD</v>
          </cell>
        </row>
        <row r="75">
          <cell r="A75" t="str">
            <v>BS-MY-1503-K0-L</v>
          </cell>
          <cell r="B75" t="str">
            <v>B06WLH8K89</v>
          </cell>
        </row>
        <row r="76">
          <cell r="A76" t="str">
            <v>BS-MY-1503-K0-M</v>
          </cell>
          <cell r="B76" t="str">
            <v>B06VSZVQPR</v>
          </cell>
        </row>
        <row r="77">
          <cell r="A77" t="str">
            <v>BS-MY-1503-K0-XL</v>
          </cell>
          <cell r="B77" t="str">
            <v>B06WD11FNS</v>
          </cell>
        </row>
        <row r="78">
          <cell r="A78" t="str">
            <v>BS-MY-1503-W0-2XL</v>
          </cell>
          <cell r="B78" t="str">
            <v>B06W52N684</v>
          </cell>
        </row>
        <row r="79">
          <cell r="A79" t="str">
            <v>BS-MY-1503-W0-3XL</v>
          </cell>
          <cell r="B79" t="str">
            <v>B06WCZWPKW</v>
          </cell>
        </row>
        <row r="80">
          <cell r="A80" t="str">
            <v>BS-MY-1503-W0-L</v>
          </cell>
          <cell r="B80" t="str">
            <v>B06W2GP6PJ</v>
          </cell>
        </row>
        <row r="81">
          <cell r="A81" t="str">
            <v>BS-MY-1503-W0-M</v>
          </cell>
          <cell r="B81" t="str">
            <v>B06WLHGK71</v>
          </cell>
        </row>
        <row r="82">
          <cell r="A82" t="str">
            <v>BS-MY-1503-W0-XL</v>
          </cell>
          <cell r="B82" t="str">
            <v>B06WGM4MNC</v>
          </cell>
        </row>
        <row r="83">
          <cell r="A83" t="str">
            <v>BS-MY111-B0-L</v>
          </cell>
          <cell r="B83" t="str">
            <v>B071LTWW7P</v>
          </cell>
        </row>
        <row r="84">
          <cell r="A84" t="str">
            <v>BS-MY111-B0-M</v>
          </cell>
          <cell r="B84" t="str">
            <v>B0719XB27K</v>
          </cell>
        </row>
        <row r="85">
          <cell r="A85" t="str">
            <v>BS-MY111-B0-S</v>
          </cell>
          <cell r="B85" t="str">
            <v>B07125GXYP</v>
          </cell>
        </row>
        <row r="86">
          <cell r="A86" t="str">
            <v>BS-MY111-B0-XL</v>
          </cell>
          <cell r="B86" t="str">
            <v>B072M2GWPB</v>
          </cell>
        </row>
        <row r="87">
          <cell r="A87" t="str">
            <v>BS-MY111-K0-M</v>
          </cell>
          <cell r="B87" t="str">
            <v>B071PFKGTL</v>
          </cell>
        </row>
        <row r="88">
          <cell r="A88" t="str">
            <v>BS-MYQZ1709-K0-M</v>
          </cell>
          <cell r="B88" t="str">
            <v>B06XT1G4PS</v>
          </cell>
        </row>
        <row r="89">
          <cell r="A89" t="str">
            <v>BS-PW-YH115-M3-M</v>
          </cell>
          <cell r="B89" t="str">
            <v>B071CP42PK</v>
          </cell>
        </row>
        <row r="90">
          <cell r="A90" t="str">
            <v>BS-PW-YH115-M3-S</v>
          </cell>
          <cell r="B90" t="str">
            <v>B071D831NB</v>
          </cell>
        </row>
        <row r="91">
          <cell r="A91" t="str">
            <v>BS-PW2025-K0-2XL</v>
          </cell>
          <cell r="B91" t="str">
            <v>B06W2JPMW2</v>
          </cell>
        </row>
        <row r="92">
          <cell r="A92" t="str">
            <v>BS-PW2025-K0-3XL</v>
          </cell>
          <cell r="B92" t="str">
            <v>B06W54R1BX</v>
          </cell>
        </row>
        <row r="93">
          <cell r="A93" t="str">
            <v>BS-PW2025-K0-4XL</v>
          </cell>
          <cell r="B93" t="str">
            <v>B06VVBGMWP</v>
          </cell>
        </row>
        <row r="94">
          <cell r="A94" t="str">
            <v>BS-PW2025-K0-5XL</v>
          </cell>
          <cell r="B94" t="str">
            <v>B06X6FZKG9</v>
          </cell>
        </row>
        <row r="95">
          <cell r="A95" t="str">
            <v>BS-PW2025-K0-L</v>
          </cell>
          <cell r="B95" t="str">
            <v>B06VV32R23</v>
          </cell>
        </row>
        <row r="96">
          <cell r="A96" t="str">
            <v>BS-PW2025-K0-M</v>
          </cell>
          <cell r="B96" t="str">
            <v>B06VTV3DQ6</v>
          </cell>
        </row>
        <row r="97">
          <cell r="A97" t="str">
            <v>BS-PW2025-K0-XL</v>
          </cell>
          <cell r="B97" t="str">
            <v>B06WGP4C1W</v>
          </cell>
        </row>
        <row r="98">
          <cell r="A98" t="str">
            <v>BS-PW331-GE-L</v>
          </cell>
          <cell r="B98" t="str">
            <v>B06XXYL2SS</v>
          </cell>
        </row>
        <row r="99">
          <cell r="A99" t="str">
            <v>BS-PW331-GE-M</v>
          </cell>
          <cell r="B99" t="str">
            <v>B06XY113L6</v>
          </cell>
        </row>
        <row r="100">
          <cell r="A100" t="str">
            <v>BS-PW331-GE-S</v>
          </cell>
          <cell r="B100" t="str">
            <v>B06XY1TQK1</v>
          </cell>
        </row>
        <row r="101">
          <cell r="A101" t="str">
            <v>BS-PW331-M1-2L</v>
          </cell>
          <cell r="B101" t="str">
            <v>B06XY1JVBJ</v>
          </cell>
        </row>
        <row r="102">
          <cell r="A102" t="str">
            <v>BS-PW331-M1-L</v>
          </cell>
          <cell r="B102" t="str">
            <v>B06XY1WKG4</v>
          </cell>
        </row>
        <row r="103">
          <cell r="A103" t="str">
            <v>BS-PW331-M1-M</v>
          </cell>
          <cell r="B103" t="str">
            <v>B06XXJMXVW</v>
          </cell>
        </row>
        <row r="104">
          <cell r="A104" t="str">
            <v>BS-PW331-M1-S</v>
          </cell>
          <cell r="B104" t="str">
            <v>B06XXYQJ5B</v>
          </cell>
        </row>
        <row r="105">
          <cell r="A105" t="str">
            <v>BS-PW331-M2-3L</v>
          </cell>
          <cell r="B105" t="str">
            <v>B06XXXZSDR</v>
          </cell>
        </row>
        <row r="106">
          <cell r="A106" t="str">
            <v>BS-PW331-M2-M</v>
          </cell>
          <cell r="B106" t="str">
            <v>B06XXZPX25</v>
          </cell>
        </row>
        <row r="107">
          <cell r="A107" t="str">
            <v>BS-PW331-M2-S</v>
          </cell>
          <cell r="B107" t="str">
            <v>B06XXTB93V</v>
          </cell>
        </row>
        <row r="108">
          <cell r="A108" t="str">
            <v>BS-PW331-M3-3L</v>
          </cell>
          <cell r="B108" t="str">
            <v>B06XY1HSY9</v>
          </cell>
        </row>
        <row r="109">
          <cell r="A109" t="str">
            <v>BS-PW331-M3-M</v>
          </cell>
          <cell r="B109" t="str">
            <v>B06XXZKZ4T</v>
          </cell>
        </row>
        <row r="110">
          <cell r="A110" t="str">
            <v>BS-PW331-M3-S</v>
          </cell>
          <cell r="B110" t="str">
            <v>B06XY468J9</v>
          </cell>
        </row>
        <row r="111">
          <cell r="A111" t="str">
            <v>BS-TW410-K0-L</v>
          </cell>
          <cell r="B111" t="str">
            <v>B06Y599C7K</v>
          </cell>
        </row>
        <row r="112">
          <cell r="A112" t="str">
            <v>BS-TW410-K0-M</v>
          </cell>
          <cell r="B112" t="str">
            <v>B06Y5K998L</v>
          </cell>
        </row>
        <row r="113">
          <cell r="A113" t="str">
            <v>BS-TW410-K0-S</v>
          </cell>
          <cell r="B113" t="str">
            <v>B06Y5PCRSK</v>
          </cell>
        </row>
        <row r="114">
          <cell r="A114" t="str">
            <v>BS-TW410-K0-XL</v>
          </cell>
          <cell r="B114" t="str">
            <v>B06Y599C7K</v>
          </cell>
        </row>
        <row r="115">
          <cell r="A115" t="str">
            <v>BS-WH0028-W0-L</v>
          </cell>
          <cell r="B115" t="str">
            <v>B06XRFZ12B</v>
          </cell>
        </row>
        <row r="116">
          <cell r="A116" t="str">
            <v>BS-WH0028-W0-M</v>
          </cell>
          <cell r="B116" t="str">
            <v>B06XRNB58K</v>
          </cell>
        </row>
        <row r="117">
          <cell r="A117" t="str">
            <v>BS-WH0028-W0-S</v>
          </cell>
          <cell r="B117" t="str">
            <v>B06XRVXFVD</v>
          </cell>
        </row>
        <row r="118">
          <cell r="A118" t="str">
            <v>BS-WH0028-W0-XL</v>
          </cell>
          <cell r="B118" t="str">
            <v>B06XRDLKQD</v>
          </cell>
        </row>
        <row r="119">
          <cell r="A119" t="str">
            <v>BS-WH16032-B0-L</v>
          </cell>
          <cell r="B119" t="str">
            <v>B071FSXGJ9</v>
          </cell>
        </row>
        <row r="120">
          <cell r="A120" t="str">
            <v>BS-WH16032-B0-M</v>
          </cell>
          <cell r="B120" t="str">
            <v>B071JDRP5M</v>
          </cell>
        </row>
        <row r="121">
          <cell r="A121" t="str">
            <v>BS-WH16032-B0-S</v>
          </cell>
          <cell r="B121" t="str">
            <v>B072Q3GSTT</v>
          </cell>
        </row>
        <row r="122">
          <cell r="A122" t="str">
            <v>BS-WH16032-B0-XL</v>
          </cell>
          <cell r="B122" t="str">
            <v>B071ZRZC5J</v>
          </cell>
        </row>
        <row r="123">
          <cell r="A123" t="str">
            <v>BS-WH16032-K0-L</v>
          </cell>
          <cell r="B123" t="str">
            <v>B071JDSBR6</v>
          </cell>
        </row>
        <row r="124">
          <cell r="A124" t="str">
            <v>BS-WH16032-K0-M</v>
          </cell>
          <cell r="B124" t="str">
            <v>B072Q4PFGH</v>
          </cell>
        </row>
        <row r="125">
          <cell r="A125" t="str">
            <v>BS-WH16032-K0-S</v>
          </cell>
          <cell r="B125" t="str">
            <v>B072M71847</v>
          </cell>
        </row>
        <row r="126">
          <cell r="A126" t="str">
            <v>BS-WH16032-K0-XL</v>
          </cell>
          <cell r="B126" t="str">
            <v>B072JM75ND</v>
          </cell>
        </row>
        <row r="127">
          <cell r="A127" t="str">
            <v>BS-WH16032-P0-L</v>
          </cell>
          <cell r="B127" t="str">
            <v>B072M73KQ8</v>
          </cell>
        </row>
        <row r="128">
          <cell r="A128" t="str">
            <v>BS-WH16032-P0-M</v>
          </cell>
          <cell r="B128" t="str">
            <v>B072JM723Q</v>
          </cell>
        </row>
        <row r="129">
          <cell r="A129" t="str">
            <v>BS-WH16032-P0-S</v>
          </cell>
          <cell r="B129" t="str">
            <v>B071JDRXZ4</v>
          </cell>
        </row>
        <row r="130">
          <cell r="A130" t="str">
            <v>BS-WH16032-P0-XL</v>
          </cell>
          <cell r="B130" t="str">
            <v>B072M73QYB</v>
          </cell>
        </row>
        <row r="131">
          <cell r="A131" t="str">
            <v>BS-WH16032-R0-L</v>
          </cell>
          <cell r="B131" t="str">
            <v>B072M73MHY</v>
          </cell>
        </row>
        <row r="132">
          <cell r="A132" t="str">
            <v>BS-WH16032-R0-M</v>
          </cell>
          <cell r="B132" t="str">
            <v>B072Q5425V</v>
          </cell>
        </row>
        <row r="133">
          <cell r="A133" t="str">
            <v>BS-WH16032-R0-S</v>
          </cell>
          <cell r="B133" t="str">
            <v>B072JM6PWD</v>
          </cell>
        </row>
        <row r="134">
          <cell r="A134" t="str">
            <v>BS-WH16032-R0-XL</v>
          </cell>
          <cell r="B134" t="str">
            <v>B072Q5D925</v>
          </cell>
        </row>
        <row r="135">
          <cell r="A135" t="str">
            <v>BS-WH16032-ZL-L</v>
          </cell>
          <cell r="B135" t="str">
            <v>B072Q4MVDF</v>
          </cell>
        </row>
        <row r="136">
          <cell r="A136" t="str">
            <v>BS-WH16032-ZL-M</v>
          </cell>
          <cell r="B136" t="str">
            <v>B071JDRS8D</v>
          </cell>
        </row>
        <row r="137">
          <cell r="A137" t="str">
            <v>BS-WH16032-ZL-S</v>
          </cell>
          <cell r="B137" t="str">
            <v>B072Q2CBC4</v>
          </cell>
        </row>
        <row r="138">
          <cell r="A138" t="str">
            <v>BS-WH16032-ZL-XL</v>
          </cell>
          <cell r="B138" t="str">
            <v>B072Q4P69J</v>
          </cell>
        </row>
        <row r="139">
          <cell r="A139" t="str">
            <v>BS-WH17008-G0-L</v>
          </cell>
          <cell r="B139" t="str">
            <v>B06ZZCL2GK</v>
          </cell>
        </row>
        <row r="140">
          <cell r="A140" t="str">
            <v>BS-WH17008-G0-M</v>
          </cell>
          <cell r="B140" t="str">
            <v>B071RCX72R</v>
          </cell>
        </row>
        <row r="141">
          <cell r="A141" t="str">
            <v>BS-WH17008-G0-S</v>
          </cell>
          <cell r="B141" t="str">
            <v>B06ZYS6KG6</v>
          </cell>
        </row>
        <row r="142">
          <cell r="A142" t="str">
            <v>BS-WH17008-K0-L</v>
          </cell>
          <cell r="B142" t="str">
            <v>B06ZY72DPP</v>
          </cell>
        </row>
        <row r="143">
          <cell r="A143" t="str">
            <v>BS-WH17008-K0-M</v>
          </cell>
          <cell r="B143" t="str">
            <v>B06ZZXLW51</v>
          </cell>
        </row>
        <row r="144">
          <cell r="A144" t="str">
            <v>BS-WH17008-K0-XL</v>
          </cell>
          <cell r="B144" t="str">
            <v>B071CL6WHS</v>
          </cell>
        </row>
        <row r="145">
          <cell r="A145" t="str">
            <v>BS-WH17011-B0-S</v>
          </cell>
          <cell r="B145" t="str">
            <v>B072KQ97K6</v>
          </cell>
        </row>
        <row r="146">
          <cell r="A146" t="str">
            <v>BS-WH17011-R0-M</v>
          </cell>
          <cell r="B146" t="str">
            <v>B0721XM4T8</v>
          </cell>
        </row>
        <row r="147">
          <cell r="A147" t="str">
            <v>BS-WH17015-B0-L</v>
          </cell>
          <cell r="B147" t="str">
            <v>B072R5SZPS</v>
          </cell>
        </row>
        <row r="148">
          <cell r="A148" t="str">
            <v>BS-WH17015-B0-M</v>
          </cell>
          <cell r="B148" t="str">
            <v>B071XCJWF6</v>
          </cell>
        </row>
        <row r="149">
          <cell r="A149" t="str">
            <v>BS-WH17015-B0-XL</v>
          </cell>
          <cell r="B149" t="str">
            <v>B071GTK6BT</v>
          </cell>
        </row>
        <row r="150">
          <cell r="A150" t="str">
            <v>BS-WH17015-B0-XXL</v>
          </cell>
          <cell r="B150" t="str">
            <v>B071KFHNV3</v>
          </cell>
        </row>
        <row r="151">
          <cell r="A151" t="str">
            <v>BS-WH17015-B0-XXXL</v>
          </cell>
          <cell r="B151" t="str">
            <v>B071GTJV35</v>
          </cell>
        </row>
        <row r="152">
          <cell r="A152" t="str">
            <v>BS-WH17015-C0-L</v>
          </cell>
          <cell r="B152" t="str">
            <v>B071GTKCRH</v>
          </cell>
        </row>
        <row r="153">
          <cell r="A153" t="str">
            <v>BS-WH17015-C0-M</v>
          </cell>
          <cell r="B153" t="str">
            <v>B071GTKCRD</v>
          </cell>
        </row>
        <row r="154">
          <cell r="A154" t="str">
            <v>BS-WH17015-C0-XL</v>
          </cell>
          <cell r="B154" t="str">
            <v>B072KN3ZWC</v>
          </cell>
        </row>
        <row r="155">
          <cell r="A155" t="str">
            <v>BS-WH17015-C0-XXL</v>
          </cell>
          <cell r="B155" t="str">
            <v>B071GTJNGZ</v>
          </cell>
        </row>
        <row r="156">
          <cell r="A156" t="str">
            <v>BS-WH17015-C0-XXXL</v>
          </cell>
          <cell r="B156" t="str">
            <v>B072R4R3Y1</v>
          </cell>
        </row>
        <row r="157">
          <cell r="A157" t="str">
            <v>BS-WH17015-K0-L</v>
          </cell>
          <cell r="B157" t="str">
            <v>B072R4R3XN</v>
          </cell>
        </row>
        <row r="158">
          <cell r="A158" t="str">
            <v>BS-WH17015-K0-M</v>
          </cell>
          <cell r="B158" t="str">
            <v>B071GTJSMZ</v>
          </cell>
        </row>
        <row r="159">
          <cell r="A159" t="str">
            <v>BS-WH17015-K0-XL</v>
          </cell>
          <cell r="B159" t="str">
            <v>B072N7VSCP</v>
          </cell>
        </row>
        <row r="160">
          <cell r="A160" t="str">
            <v>BS-WH17015-K0-XXL</v>
          </cell>
          <cell r="B160" t="str">
            <v>B0721SPNV9</v>
          </cell>
        </row>
        <row r="161">
          <cell r="A161" t="str">
            <v>BS-WH17015-K0-XXXL</v>
          </cell>
          <cell r="B161" t="str">
            <v>B072KN3HV7</v>
          </cell>
        </row>
        <row r="162">
          <cell r="A162" t="str">
            <v>BS-WH17015-P0-L</v>
          </cell>
          <cell r="B162" t="str">
            <v>B071GTJMG9</v>
          </cell>
        </row>
        <row r="163">
          <cell r="A163" t="str">
            <v>BS-WH17015-P0-M</v>
          </cell>
          <cell r="B163" t="str">
            <v>B071KFGNBJ</v>
          </cell>
        </row>
        <row r="164">
          <cell r="A164" t="str">
            <v>BS-WH17015-P0-XL</v>
          </cell>
          <cell r="B164" t="str">
            <v>B071GTK9BS</v>
          </cell>
        </row>
        <row r="165">
          <cell r="A165" t="str">
            <v>BS-WH17015-P0-XXL</v>
          </cell>
          <cell r="B165" t="str">
            <v>B0721SP6HC</v>
          </cell>
        </row>
        <row r="166">
          <cell r="A166" t="str">
            <v>BS-WH17015-P0-XXXL</v>
          </cell>
          <cell r="B166" t="str">
            <v>B071GTJZG4</v>
          </cell>
        </row>
        <row r="167">
          <cell r="A167" t="str">
            <v>BS-WH17015-SZ-L</v>
          </cell>
          <cell r="B167" t="str">
            <v>B072N7W1XB</v>
          </cell>
        </row>
        <row r="168">
          <cell r="A168" t="str">
            <v>BS-WH17015-SZ-M</v>
          </cell>
          <cell r="B168" t="str">
            <v>B072R69CKC</v>
          </cell>
        </row>
        <row r="169">
          <cell r="A169" t="str">
            <v>BS-WH17015-SZ-XL</v>
          </cell>
          <cell r="B169" t="str">
            <v>B071KFHRZ4</v>
          </cell>
        </row>
        <row r="170">
          <cell r="A170" t="str">
            <v>BS-WH17015-SZ-XXL</v>
          </cell>
          <cell r="B170" t="str">
            <v>B0721SQ1SP</v>
          </cell>
        </row>
        <row r="171">
          <cell r="A171" t="str">
            <v>BS-WH17015-SZ-XXXL</v>
          </cell>
          <cell r="B171" t="str">
            <v>B071KFH1YX</v>
          </cell>
        </row>
        <row r="172">
          <cell r="A172" t="str">
            <v>BS-WH17015-ZL-L</v>
          </cell>
          <cell r="B172" t="str">
            <v>B072KN3D3S</v>
          </cell>
        </row>
        <row r="173">
          <cell r="A173" t="str">
            <v>BS-WH17015-ZL-M</v>
          </cell>
          <cell r="B173" t="str">
            <v>B072N7VJKP</v>
          </cell>
        </row>
        <row r="174">
          <cell r="A174" t="str">
            <v>BS-WH17015-ZL-XL</v>
          </cell>
          <cell r="B174" t="str">
            <v>B0721SQBVN</v>
          </cell>
        </row>
        <row r="175">
          <cell r="A175" t="str">
            <v>BS-WH17015-ZL-XXL</v>
          </cell>
          <cell r="B175" t="str">
            <v>B071KFGPWG</v>
          </cell>
        </row>
        <row r="176">
          <cell r="A176" t="str">
            <v>BS-WH17015-ZL-XXXL</v>
          </cell>
          <cell r="B176" t="str">
            <v>B072KN3KBK</v>
          </cell>
        </row>
        <row r="177">
          <cell r="A177" t="str">
            <v>BS-WH17017-B0-L</v>
          </cell>
          <cell r="B177" t="str">
            <v>B0721PVCKV</v>
          </cell>
        </row>
        <row r="178">
          <cell r="A178" t="str">
            <v>BS-WH17017-B0-M</v>
          </cell>
          <cell r="B178" t="str">
            <v>B071X8SKR8</v>
          </cell>
        </row>
        <row r="179">
          <cell r="A179" t="str">
            <v>BS-WH17017-B0-S</v>
          </cell>
          <cell r="B179" t="str">
            <v>B0721PV6W2</v>
          </cell>
        </row>
        <row r="180">
          <cell r="A180" t="str">
            <v>BS-WH17017-B0-XL</v>
          </cell>
          <cell r="B180" t="str">
            <v>B072R2PPXQ</v>
          </cell>
        </row>
        <row r="181">
          <cell r="A181" t="str">
            <v>BS-WH17017-B0-XXL</v>
          </cell>
          <cell r="B181" t="str">
            <v>B072R2RYSM</v>
          </cell>
        </row>
        <row r="182">
          <cell r="A182" t="str">
            <v>BS-WH17017-B0-XXXL</v>
          </cell>
          <cell r="B182" t="str">
            <v>B071KBQNZ5</v>
          </cell>
        </row>
        <row r="183">
          <cell r="A183" t="str">
            <v>BS-WH17017-G0-L</v>
          </cell>
          <cell r="B183" t="str">
            <v>B072KK8C49</v>
          </cell>
        </row>
        <row r="184">
          <cell r="A184" t="str">
            <v>BS-WH17017-G0-M</v>
          </cell>
          <cell r="B184" t="str">
            <v>B071KBQJ9V</v>
          </cell>
        </row>
        <row r="185">
          <cell r="A185" t="str">
            <v>BS-WH17017-G0-S</v>
          </cell>
          <cell r="B185" t="str">
            <v>B071X8SLCH</v>
          </cell>
        </row>
        <row r="186">
          <cell r="A186" t="str">
            <v>BS-WH17017-G0-XL</v>
          </cell>
          <cell r="B186" t="str">
            <v>B0721PTYSL</v>
          </cell>
        </row>
        <row r="187">
          <cell r="A187" t="str">
            <v>BS-WH17017-G0-XXL</v>
          </cell>
          <cell r="B187" t="str">
            <v>B071X8SH7Y</v>
          </cell>
        </row>
        <row r="188">
          <cell r="A188" t="str">
            <v>BS-WH17017-G0-XXXL</v>
          </cell>
          <cell r="B188" t="str">
            <v>B071KBQJB1</v>
          </cell>
        </row>
        <row r="189">
          <cell r="A189" t="str">
            <v>BS-WH17017-K0-L</v>
          </cell>
          <cell r="B189" t="str">
            <v>B071GQQD7Y</v>
          </cell>
        </row>
        <row r="190">
          <cell r="A190" t="str">
            <v>BS-WH17017-K0-M</v>
          </cell>
          <cell r="B190" t="str">
            <v>B071X8SHY6</v>
          </cell>
        </row>
        <row r="191">
          <cell r="A191" t="str">
            <v>BS-WH17017-K0-S</v>
          </cell>
          <cell r="B191" t="str">
            <v>B0721PV275</v>
          </cell>
        </row>
        <row r="192">
          <cell r="A192" t="str">
            <v>BS-WH17017-K0-XL</v>
          </cell>
          <cell r="B192" t="str">
            <v>B0721PV7N8</v>
          </cell>
        </row>
        <row r="193">
          <cell r="A193" t="str">
            <v>BS-WH17017-K0-XXL</v>
          </cell>
          <cell r="B193" t="str">
            <v>B071X8SL2L</v>
          </cell>
        </row>
        <row r="194">
          <cell r="A194" t="str">
            <v>BS-WH17017-K0-XXXL</v>
          </cell>
          <cell r="B194" t="str">
            <v>B071X8S6D4</v>
          </cell>
        </row>
        <row r="195">
          <cell r="A195" t="str">
            <v>BS-WH1731-K0-L</v>
          </cell>
          <cell r="B195" t="str">
            <v>B071RBF645</v>
          </cell>
        </row>
        <row r="196">
          <cell r="A196" t="str">
            <v>BS-WH1731-K0-M</v>
          </cell>
          <cell r="B196" t="str">
            <v>B06ZYG4ST4</v>
          </cell>
        </row>
        <row r="197">
          <cell r="A197" t="str">
            <v>BS-WH1731-K0-S</v>
          </cell>
          <cell r="B197" t="str">
            <v>B071YC8FZY</v>
          </cell>
        </row>
        <row r="198">
          <cell r="A198" t="str">
            <v>BS-WH1731-K0-XL</v>
          </cell>
          <cell r="B198" t="str">
            <v>B06ZXW62V9</v>
          </cell>
        </row>
        <row r="199">
          <cell r="A199" t="str">
            <v>BS-WH1731-K0-XXL</v>
          </cell>
          <cell r="B199" t="str">
            <v>B071YCFJHT</v>
          </cell>
        </row>
        <row r="200">
          <cell r="A200" t="str">
            <v>BS-WH1731-P0-L</v>
          </cell>
          <cell r="B200" t="str">
            <v>B074TFT5SG</v>
          </cell>
        </row>
        <row r="201">
          <cell r="A201" t="str">
            <v>BS-WH1731-P0-M</v>
          </cell>
          <cell r="B201" t="str">
            <v>B074TCZM6R</v>
          </cell>
        </row>
        <row r="202">
          <cell r="A202" t="str">
            <v>BS-WH1731-P0-S</v>
          </cell>
          <cell r="B202" t="str">
            <v>B074TF9ZZ4</v>
          </cell>
        </row>
        <row r="203">
          <cell r="A203" t="str">
            <v>BS-WH1731-P0-XL</v>
          </cell>
          <cell r="B203" t="str">
            <v>B074TCM5BV</v>
          </cell>
        </row>
        <row r="204">
          <cell r="A204" t="str">
            <v>BS-WH1731-P0-XXL</v>
          </cell>
          <cell r="B204" t="str">
            <v>B074TFZS2G</v>
          </cell>
        </row>
        <row r="205">
          <cell r="A205" t="str">
            <v>BS-WH1731-R0-L</v>
          </cell>
          <cell r="B205" t="str">
            <v>B06XZ1KL11</v>
          </cell>
        </row>
        <row r="206">
          <cell r="A206" t="str">
            <v>BS-WH1731-R0-M</v>
          </cell>
          <cell r="B206" t="str">
            <v>B06XYZ3CBT</v>
          </cell>
        </row>
        <row r="207">
          <cell r="A207" t="str">
            <v>BS-WH1731-R0-S</v>
          </cell>
          <cell r="B207" t="str">
            <v>B06XZ27GZV</v>
          </cell>
        </row>
        <row r="208">
          <cell r="A208" t="str">
            <v>BS-WH1731-R0-XL</v>
          </cell>
          <cell r="B208" t="str">
            <v>B06XYN88Q8</v>
          </cell>
        </row>
        <row r="209">
          <cell r="A209" t="str">
            <v>BS-WH1731-R0-XXL</v>
          </cell>
          <cell r="B209" t="str">
            <v>B06XZ13X21</v>
          </cell>
        </row>
        <row r="210">
          <cell r="A210" t="str">
            <v>BS-WH4700-B0-S</v>
          </cell>
          <cell r="B210" t="str">
            <v>B071NPJ7N7</v>
          </cell>
        </row>
        <row r="211">
          <cell r="A211" t="str">
            <v>BS-WH4700-C0-M</v>
          </cell>
          <cell r="B211" t="str">
            <v>B07195SHZN</v>
          </cell>
        </row>
        <row r="212">
          <cell r="A212" t="str">
            <v>BS-WH4700-K0-M</v>
          </cell>
          <cell r="B212" t="str">
            <v>B071YWKMBZ</v>
          </cell>
        </row>
        <row r="213">
          <cell r="A213" t="str">
            <v>BS-WH4700-K0-S</v>
          </cell>
          <cell r="B213" t="str">
            <v>B071HHMS1S</v>
          </cell>
        </row>
        <row r="214">
          <cell r="A214" t="str">
            <v>BS-WH81677-B0-L</v>
          </cell>
          <cell r="B214" t="str">
            <v>B071K8JQQW</v>
          </cell>
        </row>
        <row r="215">
          <cell r="A215" t="str">
            <v>BS-WH81677-B0-M</v>
          </cell>
          <cell r="B215" t="str">
            <v>B072KH1VV2</v>
          </cell>
        </row>
        <row r="216">
          <cell r="A216" t="str">
            <v>BS-WH81677-B0-XL</v>
          </cell>
          <cell r="B216" t="str">
            <v>B071K8J9Q1</v>
          </cell>
        </row>
        <row r="217">
          <cell r="A217" t="str">
            <v>BS-WH81677-B0-XXL</v>
          </cell>
          <cell r="B217" t="str">
            <v>B071GNG8CF</v>
          </cell>
        </row>
        <row r="218">
          <cell r="A218" t="str">
            <v>BS-WH81677-Y0-L</v>
          </cell>
          <cell r="B218" t="str">
            <v>B0721MLN6J</v>
          </cell>
        </row>
        <row r="219">
          <cell r="A219" t="str">
            <v>BS-WH81677-Y0-M</v>
          </cell>
          <cell r="B219" t="str">
            <v>B071GNGKZ9</v>
          </cell>
        </row>
        <row r="220">
          <cell r="A220" t="str">
            <v>BS-WH81677-Y0-XL</v>
          </cell>
          <cell r="B220" t="str">
            <v>B071K8JDJM</v>
          </cell>
        </row>
        <row r="221">
          <cell r="A221" t="str">
            <v>BS-WH81677-Y0-XXL</v>
          </cell>
          <cell r="B221" t="str">
            <v>B071X6KLTF</v>
          </cell>
        </row>
        <row r="222">
          <cell r="A222" t="str">
            <v>BS-WHBH1704-K0-2XL</v>
          </cell>
          <cell r="B222" t="str">
            <v>B0734WHFTC</v>
          </cell>
        </row>
        <row r="223">
          <cell r="A223" t="str">
            <v>BS-WHBH1704-K0-3XL</v>
          </cell>
          <cell r="B223" t="str">
            <v>B0734S5GHL</v>
          </cell>
        </row>
        <row r="224">
          <cell r="A224" t="str">
            <v>BS-WHBH1704-K0-L</v>
          </cell>
          <cell r="B224" t="str">
            <v>B0734T5SPK</v>
          </cell>
        </row>
        <row r="225">
          <cell r="A225" t="str">
            <v>BS-WHBH1704-K0-M</v>
          </cell>
          <cell r="B225" t="str">
            <v>B0734QXT7Q</v>
          </cell>
        </row>
        <row r="226">
          <cell r="A226" t="str">
            <v>BS-WHBH1704-K0-S</v>
          </cell>
          <cell r="B226" t="str">
            <v>B0734TM5VJ</v>
          </cell>
        </row>
        <row r="227">
          <cell r="A227" t="str">
            <v>BS-WHBH1704-K0-XL</v>
          </cell>
          <cell r="B227" t="str">
            <v>B0734VZ32T</v>
          </cell>
        </row>
        <row r="228">
          <cell r="A228" t="str">
            <v>BS-WHC19-K0-L</v>
          </cell>
          <cell r="B228" t="str">
            <v>B07176FPVP</v>
          </cell>
        </row>
        <row r="229">
          <cell r="A229" t="str">
            <v>BS-WHC19-K0-M</v>
          </cell>
          <cell r="B229" t="str">
            <v>B0728K5SC8</v>
          </cell>
        </row>
        <row r="230">
          <cell r="A230" t="str">
            <v>BS-WHC19-K0-S</v>
          </cell>
          <cell r="B230" t="str">
            <v>B0719S12FH</v>
          </cell>
        </row>
        <row r="231">
          <cell r="A231" t="str">
            <v>BS-WHC19-K0-XL</v>
          </cell>
          <cell r="B231" t="str">
            <v>B071LPLVJR</v>
          </cell>
        </row>
        <row r="232">
          <cell r="A232" t="str">
            <v>BS-WHC19-K0-XXL</v>
          </cell>
          <cell r="B232" t="str">
            <v>B0723CKXHD</v>
          </cell>
        </row>
        <row r="233">
          <cell r="A233" t="str">
            <v>BS-WHC19-P0-L</v>
          </cell>
          <cell r="B233" t="str">
            <v>B072C4YTVV</v>
          </cell>
        </row>
        <row r="234">
          <cell r="A234" t="str">
            <v>BS-WHC19-P0-M</v>
          </cell>
          <cell r="B234" t="str">
            <v>B072C4YTVR</v>
          </cell>
        </row>
        <row r="235">
          <cell r="A235" t="str">
            <v>BS-WHC19-P0-S</v>
          </cell>
          <cell r="B235" t="str">
            <v>B0714LPFKJ</v>
          </cell>
        </row>
        <row r="236">
          <cell r="A236" t="str">
            <v>BS-WHC19-P0-XL</v>
          </cell>
          <cell r="B236" t="str">
            <v>B0725YD4BM</v>
          </cell>
        </row>
        <row r="237">
          <cell r="A237" t="str">
            <v>BS-WHC19-P0-XXL</v>
          </cell>
          <cell r="B237" t="str">
            <v>B071P98CFZ</v>
          </cell>
        </row>
        <row r="238">
          <cell r="A238" t="str">
            <v>BS-WHC19-R0-L</v>
          </cell>
          <cell r="B238" t="str">
            <v>B071LPLLF4</v>
          </cell>
        </row>
        <row r="239">
          <cell r="A239" t="str">
            <v>BS-WHC19-R0-M</v>
          </cell>
          <cell r="B239" t="str">
            <v>B071SGP4ZN</v>
          </cell>
        </row>
        <row r="240">
          <cell r="A240" t="str">
            <v>BS-WHC19-R0-S</v>
          </cell>
          <cell r="B240" t="str">
            <v>B072FQQZSL</v>
          </cell>
        </row>
        <row r="241">
          <cell r="A241" t="str">
            <v>BS-WHC19-R0-XL</v>
          </cell>
          <cell r="B241" t="str">
            <v>B072LX6J94</v>
          </cell>
        </row>
        <row r="242">
          <cell r="A242" t="str">
            <v>BS-WHC19-R0-XXL</v>
          </cell>
          <cell r="B242" t="str">
            <v>B071214BG2</v>
          </cell>
        </row>
        <row r="243">
          <cell r="A243" t="str">
            <v>BS-WHC19-W0-L</v>
          </cell>
          <cell r="B243" t="str">
            <v>B071213Z1S</v>
          </cell>
        </row>
        <row r="244">
          <cell r="A244" t="str">
            <v>BS-WHC19-W0-M</v>
          </cell>
          <cell r="B244" t="str">
            <v>B072C4YPV8</v>
          </cell>
        </row>
        <row r="245">
          <cell r="A245" t="str">
            <v>BS-WHC19-W0-S</v>
          </cell>
          <cell r="B245" t="str">
            <v>B072FQR5MZ</v>
          </cell>
        </row>
        <row r="246">
          <cell r="A246" t="str">
            <v>BS-WHC19-W0-XL</v>
          </cell>
          <cell r="B246" t="str">
            <v>B0723CL5WG</v>
          </cell>
        </row>
        <row r="247">
          <cell r="A247" t="str">
            <v>BS-WHC19-W0-XXL</v>
          </cell>
          <cell r="B247" t="str">
            <v>B0728K5V9Q</v>
          </cell>
        </row>
        <row r="248">
          <cell r="A248" t="str">
            <v>CFY-BESB1757-BK-L</v>
          </cell>
          <cell r="B248" t="str">
            <v>B079DL7546</v>
          </cell>
        </row>
        <row r="249">
          <cell r="A249" t="str">
            <v>CFY-BESB1757-BK-M</v>
          </cell>
          <cell r="B249" t="str">
            <v>B079DKDWVR</v>
          </cell>
        </row>
        <row r="250">
          <cell r="A250" t="str">
            <v>CFY-BESB1757-BK-S</v>
          </cell>
          <cell r="B250" t="str">
            <v>B079DKTDJH</v>
          </cell>
        </row>
        <row r="251">
          <cell r="A251" t="str">
            <v>CFY-BESB1757-BK-XL</v>
          </cell>
          <cell r="B251" t="str">
            <v>B079DJYMFH</v>
          </cell>
        </row>
        <row r="252">
          <cell r="A252" t="str">
            <v>CFY-BESB1757-BL-L</v>
          </cell>
          <cell r="B252" t="str">
            <v>B079DHYLHJ</v>
          </cell>
        </row>
        <row r="253">
          <cell r="A253" t="str">
            <v>CFY-BESB1757-BL-M</v>
          </cell>
          <cell r="B253" t="str">
            <v>B079DJ8CW4</v>
          </cell>
        </row>
        <row r="254">
          <cell r="A254" t="str">
            <v>CFY-BESB1757-BL-S</v>
          </cell>
          <cell r="B254" t="str">
            <v>B079DHZJJX</v>
          </cell>
        </row>
        <row r="255">
          <cell r="A255" t="str">
            <v>CFY-BESB1757-BL-XL</v>
          </cell>
          <cell r="B255" t="str">
            <v>B079DL5CK8</v>
          </cell>
        </row>
        <row r="256">
          <cell r="A256" t="str">
            <v>CFY-BESB1757-GN-L</v>
          </cell>
          <cell r="B256" t="str">
            <v>B079DK7S78</v>
          </cell>
        </row>
        <row r="257">
          <cell r="A257" t="str">
            <v>CFY-BESB1757-GN-M</v>
          </cell>
          <cell r="B257" t="str">
            <v>B079DJYW2N</v>
          </cell>
        </row>
        <row r="258">
          <cell r="A258" t="str">
            <v>CFY-BESB1757-GN-S</v>
          </cell>
          <cell r="B258" t="str">
            <v>B079DK5FKY</v>
          </cell>
        </row>
        <row r="259">
          <cell r="A259" t="str">
            <v>CFY-BESB1757-GN-XL</v>
          </cell>
          <cell r="B259" t="str">
            <v>B079DJYW2P</v>
          </cell>
        </row>
        <row r="260">
          <cell r="A260" t="str">
            <v>CFY-BESB1757-GR-L</v>
          </cell>
          <cell r="B260" t="str">
            <v>B079DKN4P2</v>
          </cell>
        </row>
        <row r="261">
          <cell r="A261" t="str">
            <v>CFY-BESB1757-GR-M</v>
          </cell>
          <cell r="B261" t="str">
            <v>B079DKCKZ3</v>
          </cell>
        </row>
        <row r="262">
          <cell r="A262" t="str">
            <v>CFY-BESB1757-GR-S</v>
          </cell>
          <cell r="B262" t="str">
            <v>B079DKC1X2</v>
          </cell>
        </row>
        <row r="263">
          <cell r="A263" t="str">
            <v>CFY-BESB1757-GR-XL</v>
          </cell>
          <cell r="B263" t="str">
            <v>B079DKTZ7V</v>
          </cell>
        </row>
        <row r="264">
          <cell r="A264" t="str">
            <v>CFY-M1798-AG-L</v>
          </cell>
          <cell r="B264" t="str">
            <v>B076SYKZC6</v>
          </cell>
        </row>
        <row r="265">
          <cell r="A265" t="str">
            <v>CFY-M1798-AG-M</v>
          </cell>
          <cell r="B265" t="str">
            <v>B076SVVHPQ</v>
          </cell>
        </row>
        <row r="266">
          <cell r="A266" t="str">
            <v>CFY-M1798-AG-XXL</v>
          </cell>
          <cell r="B266" t="str">
            <v>B076SGFV16</v>
          </cell>
        </row>
        <row r="267">
          <cell r="A267" t="str">
            <v>CFY-M1798-BK-S</v>
          </cell>
          <cell r="B267" t="str">
            <v>B076STX89V</v>
          </cell>
        </row>
        <row r="268">
          <cell r="A268" t="str">
            <v>CFY-M1798-BL-XXL</v>
          </cell>
          <cell r="B268" t="str">
            <v>B076T626JS</v>
          </cell>
        </row>
        <row r="269">
          <cell r="A269" t="str">
            <v>CFY-M1798-RD-L</v>
          </cell>
          <cell r="B269" t="str">
            <v>B076SLVQ2Q</v>
          </cell>
        </row>
        <row r="270">
          <cell r="A270" t="str">
            <v>CFY-M1798-RD-M</v>
          </cell>
          <cell r="B270" t="str">
            <v>B076SR2N5S</v>
          </cell>
        </row>
        <row r="271">
          <cell r="A271" t="str">
            <v>CFY-M1798-RD-S</v>
          </cell>
          <cell r="B271" t="str">
            <v>B076STWKGB</v>
          </cell>
        </row>
        <row r="272">
          <cell r="A272" t="str">
            <v>CFY-M1798-RD-XL</v>
          </cell>
          <cell r="B272" t="str">
            <v>B076SW2SSS</v>
          </cell>
        </row>
        <row r="273">
          <cell r="A273" t="str">
            <v>CFY-M1798-RD-XXL</v>
          </cell>
          <cell r="B273" t="str">
            <v>B076SR7Z81</v>
          </cell>
        </row>
        <row r="274">
          <cell r="A274" t="str">
            <v>CFY-M1830-AG-S</v>
          </cell>
          <cell r="B274" t="str">
            <v>B076V517C2</v>
          </cell>
        </row>
        <row r="275">
          <cell r="A275" t="str">
            <v>CFY-M1830-AG-XXL</v>
          </cell>
          <cell r="B275" t="str">
            <v>B076V2YW2C</v>
          </cell>
        </row>
        <row r="276">
          <cell r="A276" t="str">
            <v>CFY-M1830-BL-L</v>
          </cell>
          <cell r="B276" t="str">
            <v>B076V4L7ZD</v>
          </cell>
        </row>
        <row r="277">
          <cell r="A277" t="str">
            <v>CFY-M1830-BL-S</v>
          </cell>
          <cell r="B277" t="str">
            <v>B076V3BZ78</v>
          </cell>
        </row>
        <row r="278">
          <cell r="A278" t="str">
            <v>CFY-M1830-BL-XL</v>
          </cell>
          <cell r="B278" t="str">
            <v>B076V56JLC</v>
          </cell>
        </row>
        <row r="279">
          <cell r="A279" t="str">
            <v>CFY-M1830-BL-XXL</v>
          </cell>
          <cell r="B279" t="str">
            <v>B076V86QN2</v>
          </cell>
        </row>
        <row r="280">
          <cell r="A280" t="str">
            <v>CFY-M1830-LB-L</v>
          </cell>
          <cell r="B280" t="str">
            <v>B076TZPL43</v>
          </cell>
        </row>
        <row r="281">
          <cell r="A281" t="str">
            <v>CFY-M1830-LB-M</v>
          </cell>
          <cell r="B281" t="str">
            <v>B076TZ3LSZ</v>
          </cell>
        </row>
        <row r="282">
          <cell r="A282" t="str">
            <v>CFY-M1830-LB-S</v>
          </cell>
          <cell r="B282" t="str">
            <v>B076V61D2W</v>
          </cell>
        </row>
        <row r="283">
          <cell r="A283" t="str">
            <v>CFY-M1830-LB-XL</v>
          </cell>
          <cell r="B283" t="str">
            <v>B076TX4SHR</v>
          </cell>
        </row>
        <row r="284">
          <cell r="A284" t="str">
            <v>CFY-M1830-LB-XXL</v>
          </cell>
          <cell r="B284" t="str">
            <v>B076V5RGFN</v>
          </cell>
        </row>
        <row r="285">
          <cell r="A285" t="str">
            <v>CFY-M1830-RD-L</v>
          </cell>
          <cell r="B285" t="str">
            <v>B076V38YVK</v>
          </cell>
        </row>
        <row r="286">
          <cell r="A286" t="str">
            <v>CFY-M1830-RD-M</v>
          </cell>
          <cell r="B286" t="str">
            <v>B076V1DD4V</v>
          </cell>
        </row>
        <row r="287">
          <cell r="A287" t="str">
            <v>CFY-M1830-RD-S</v>
          </cell>
          <cell r="B287" t="str">
            <v>B076V493NG</v>
          </cell>
        </row>
        <row r="288">
          <cell r="A288" t="str">
            <v>CFY-M1830-RD-XXL</v>
          </cell>
          <cell r="B288" t="str">
            <v>B076V2LZMV</v>
          </cell>
        </row>
        <row r="289">
          <cell r="A289" t="str">
            <v>CS-BESB032-BL-L</v>
          </cell>
          <cell r="B289" t="str">
            <v>B07C3PPB63</v>
          </cell>
        </row>
        <row r="290">
          <cell r="A290" t="str">
            <v>CS-BESB032-BL-M</v>
          </cell>
          <cell r="B290" t="str">
            <v>B07CC3XJ81</v>
          </cell>
        </row>
        <row r="291">
          <cell r="A291" t="str">
            <v>CS-BESB032-BL-S</v>
          </cell>
          <cell r="B291" t="str">
            <v>B07CC5Z3YB</v>
          </cell>
        </row>
        <row r="292">
          <cell r="A292" t="str">
            <v>CS-BESB032-BL-XL</v>
          </cell>
          <cell r="B292" t="str">
            <v>B07C3Z3M7K</v>
          </cell>
        </row>
        <row r="293">
          <cell r="A293" t="str">
            <v>CS-BESB032-BL-XXL</v>
          </cell>
          <cell r="B293" t="str">
            <v>B07C3W1166</v>
          </cell>
        </row>
        <row r="294">
          <cell r="A294" t="str">
            <v>CS-BESB032-GN1-L</v>
          </cell>
          <cell r="B294" t="str">
            <v>B07C3PGX21</v>
          </cell>
        </row>
        <row r="295">
          <cell r="A295" t="str">
            <v>CS-BESB032-GN1-M</v>
          </cell>
          <cell r="B295" t="str">
            <v>B07C3QD123</v>
          </cell>
        </row>
        <row r="296">
          <cell r="A296" t="str">
            <v>CS-BESB032-GN1-S</v>
          </cell>
          <cell r="B296" t="str">
            <v>B07CC3X9WJ</v>
          </cell>
        </row>
        <row r="297">
          <cell r="A297" t="str">
            <v>CS-BESB032-GN1-XL</v>
          </cell>
          <cell r="B297" t="str">
            <v>B07C3RHLYS</v>
          </cell>
        </row>
        <row r="298">
          <cell r="A298" t="str">
            <v>CS-BESB032-GN1-XXL</v>
          </cell>
          <cell r="B298" t="str">
            <v>B07C3W2JY6</v>
          </cell>
        </row>
        <row r="299">
          <cell r="A299" t="str">
            <v>CS-BESB032-GN2-L</v>
          </cell>
          <cell r="B299" t="str">
            <v>B07C3Z8HJY</v>
          </cell>
        </row>
        <row r="300">
          <cell r="A300" t="str">
            <v>CS-BESB032-GN2-M</v>
          </cell>
          <cell r="B300" t="str">
            <v>B07C3W2BLZ</v>
          </cell>
        </row>
        <row r="301">
          <cell r="A301" t="str">
            <v>CS-BESB032-GN2-S</v>
          </cell>
          <cell r="B301" t="str">
            <v>B07C41Q6CQ</v>
          </cell>
        </row>
        <row r="302">
          <cell r="A302" t="str">
            <v>CS-BESB032-GN2-XL</v>
          </cell>
          <cell r="B302" t="str">
            <v>B07C3Z12F3</v>
          </cell>
        </row>
        <row r="303">
          <cell r="A303" t="str">
            <v>CS-BESB032-GN2-XXL</v>
          </cell>
          <cell r="B303" t="str">
            <v>B07C3PLGYD</v>
          </cell>
        </row>
        <row r="304">
          <cell r="A304" t="str">
            <v>CS-BESB032-NB-L</v>
          </cell>
          <cell r="B304" t="str">
            <v>B07C3Q43WW</v>
          </cell>
        </row>
        <row r="305">
          <cell r="A305" t="str">
            <v>CS-BESB032-NB-M</v>
          </cell>
          <cell r="B305" t="str">
            <v>B07C3PGX1T</v>
          </cell>
        </row>
        <row r="306">
          <cell r="A306" t="str">
            <v>CS-BESB032-NB-S</v>
          </cell>
          <cell r="B306" t="str">
            <v>B07C3WZSPL</v>
          </cell>
        </row>
        <row r="307">
          <cell r="A307" t="str">
            <v>CS-BESB032-NB-XL</v>
          </cell>
          <cell r="B307" t="str">
            <v>B07C3SF9MQ</v>
          </cell>
        </row>
        <row r="308">
          <cell r="A308" t="str">
            <v>CS-BESB032-NB-XXL</v>
          </cell>
          <cell r="B308" t="str">
            <v>B07C3W73C5</v>
          </cell>
        </row>
        <row r="309">
          <cell r="A309" t="str">
            <v>CS-BESB032-RD-L</v>
          </cell>
          <cell r="B309" t="str">
            <v>B07C3YBYX7</v>
          </cell>
        </row>
        <row r="310">
          <cell r="A310" t="str">
            <v>CS-BESB032-RD-M</v>
          </cell>
          <cell r="B310" t="str">
            <v>B07C3ZH25J</v>
          </cell>
        </row>
        <row r="311">
          <cell r="A311" t="str">
            <v>CS-BESB032-RD-S</v>
          </cell>
          <cell r="B311" t="str">
            <v>B07C3VYLS7</v>
          </cell>
        </row>
        <row r="312">
          <cell r="A312" t="str">
            <v>CS-BESB032-RD-XL</v>
          </cell>
          <cell r="B312" t="str">
            <v>B07C3PCPDD</v>
          </cell>
        </row>
        <row r="313">
          <cell r="A313" t="str">
            <v>CS-BESB032-RD-XXL</v>
          </cell>
          <cell r="B313" t="str">
            <v>B07CC3WQPP</v>
          </cell>
        </row>
        <row r="314">
          <cell r="A314" t="str">
            <v>CS-BESB032-YL-L</v>
          </cell>
          <cell r="B314" t="str">
            <v>B07C3TJYQH</v>
          </cell>
        </row>
        <row r="315">
          <cell r="A315" t="str">
            <v>CS-BESB032-YL-M</v>
          </cell>
          <cell r="B315" t="str">
            <v>B07C3T8GXY</v>
          </cell>
        </row>
        <row r="316">
          <cell r="A316" t="str">
            <v>CS-BESB032-YL-S</v>
          </cell>
          <cell r="B316" t="str">
            <v>B07C3R4C6Z</v>
          </cell>
        </row>
        <row r="317">
          <cell r="A317" t="str">
            <v>CS-BESB032-YL-XL</v>
          </cell>
          <cell r="B317" t="str">
            <v>B07C3RFRDP</v>
          </cell>
        </row>
        <row r="318">
          <cell r="A318" t="str">
            <v>CS-BESB032-YL-XXL</v>
          </cell>
          <cell r="B318" t="str">
            <v>B07C3Q56RF</v>
          </cell>
        </row>
        <row r="319">
          <cell r="A319" t="str">
            <v>CS-LY082-K0-M</v>
          </cell>
          <cell r="B319" t="str">
            <v>B06XRS7JPY</v>
          </cell>
        </row>
        <row r="320">
          <cell r="A320" t="str">
            <v>CS-LY082-K0-S</v>
          </cell>
          <cell r="B320" t="str">
            <v>B06XRV6M88</v>
          </cell>
        </row>
        <row r="321">
          <cell r="A321" t="str">
            <v>CS-LY082-R0-S</v>
          </cell>
          <cell r="B321" t="str">
            <v>B06XYNCHQB</v>
          </cell>
        </row>
        <row r="322">
          <cell r="A322" t="str">
            <v>CS-LY084-H1-L</v>
          </cell>
          <cell r="B322" t="str">
            <v>B07216G9G4</v>
          </cell>
        </row>
        <row r="323">
          <cell r="A323" t="str">
            <v>CS-LY084-H1-M</v>
          </cell>
          <cell r="B323" t="str">
            <v>B072K1SLX8</v>
          </cell>
        </row>
        <row r="324">
          <cell r="A324" t="str">
            <v>CS-LY084-H1-S</v>
          </cell>
          <cell r="B324" t="str">
            <v>B071WRDPXY</v>
          </cell>
        </row>
        <row r="325">
          <cell r="A325" t="str">
            <v>CS-LY084-H1-XL</v>
          </cell>
          <cell r="B325" t="str">
            <v>B072MM1513</v>
          </cell>
        </row>
        <row r="326">
          <cell r="A326" t="str">
            <v>CS-LY084-H1-XXL</v>
          </cell>
          <cell r="B326" t="str">
            <v>B072MML4VB</v>
          </cell>
        </row>
        <row r="327">
          <cell r="A327" t="str">
            <v>CS-LY084-H10-L</v>
          </cell>
          <cell r="B327" t="str">
            <v>B06XPD9Q3H</v>
          </cell>
        </row>
        <row r="328">
          <cell r="A328" t="str">
            <v>CS-LY084-H10-M</v>
          </cell>
          <cell r="B328" t="str">
            <v>B06XPVW75N</v>
          </cell>
        </row>
        <row r="329">
          <cell r="A329" t="str">
            <v>CS-LY084-H10-S</v>
          </cell>
          <cell r="B329" t="str">
            <v>B06XPV79C5</v>
          </cell>
        </row>
        <row r="330">
          <cell r="A330" t="str">
            <v>CS-LY084-H10-XL</v>
          </cell>
          <cell r="B330" t="str">
            <v>B06XPY2C9Q</v>
          </cell>
        </row>
        <row r="331">
          <cell r="A331" t="str">
            <v>CS-LY084-H10-XXL</v>
          </cell>
          <cell r="B331" t="str">
            <v>B06XPQSTPS</v>
          </cell>
        </row>
        <row r="332">
          <cell r="A332" t="str">
            <v>CS-LY084-H12-M</v>
          </cell>
          <cell r="B332" t="str">
            <v>B06XPXR992</v>
          </cell>
        </row>
        <row r="333">
          <cell r="A333" t="str">
            <v>CS-LY084-H12-S</v>
          </cell>
          <cell r="B333" t="str">
            <v>B06XPTLB92</v>
          </cell>
        </row>
        <row r="334">
          <cell r="A334" t="str">
            <v>CS-LY084-H12-XL</v>
          </cell>
          <cell r="B334" t="str">
            <v>B06XPTRM9L</v>
          </cell>
        </row>
        <row r="335">
          <cell r="A335" t="str">
            <v>CS-LY084-H12-XXL</v>
          </cell>
          <cell r="B335" t="str">
            <v>B06XPDYHH7</v>
          </cell>
        </row>
        <row r="336">
          <cell r="A336" t="str">
            <v>CS-LY084-H15-M</v>
          </cell>
          <cell r="B336" t="str">
            <v>B06XPBRHK4</v>
          </cell>
        </row>
        <row r="337">
          <cell r="A337" t="str">
            <v>CS-LY084-H15-S</v>
          </cell>
          <cell r="B337" t="str">
            <v>B06XPWLNQP</v>
          </cell>
        </row>
        <row r="338">
          <cell r="A338" t="str">
            <v>CS-LY084-H15-XL</v>
          </cell>
          <cell r="B338" t="str">
            <v>B06XPVWPJV</v>
          </cell>
        </row>
        <row r="339">
          <cell r="A339" t="str">
            <v>CS-LY084-H15-XXL</v>
          </cell>
          <cell r="B339" t="str">
            <v>B06XPWWWTB</v>
          </cell>
        </row>
        <row r="340">
          <cell r="A340" t="str">
            <v>CS-LY084-H16-L</v>
          </cell>
          <cell r="B340" t="str">
            <v>B06XYK4HHR</v>
          </cell>
        </row>
        <row r="341">
          <cell r="A341" t="str">
            <v>CS-LY084-H16-M</v>
          </cell>
          <cell r="B341" t="str">
            <v>B06XYHWH3G</v>
          </cell>
        </row>
        <row r="342">
          <cell r="A342" t="str">
            <v>CS-LY084-H16-S</v>
          </cell>
          <cell r="B342" t="str">
            <v>B06XYLG2DN</v>
          </cell>
        </row>
        <row r="343">
          <cell r="A343" t="str">
            <v>CS-LY084-H16-XL</v>
          </cell>
          <cell r="B343" t="str">
            <v>B06XYHPM34</v>
          </cell>
        </row>
        <row r="344">
          <cell r="A344" t="str">
            <v>CS-LY084-H16-XXL</v>
          </cell>
          <cell r="B344" t="str">
            <v>B06XYKG7WS</v>
          </cell>
        </row>
        <row r="345">
          <cell r="A345" t="str">
            <v>CS-LY084-H2-L</v>
          </cell>
          <cell r="B345" t="str">
            <v>B06XPW817S</v>
          </cell>
        </row>
        <row r="346">
          <cell r="A346" t="str">
            <v>CS-LY084-H2-M</v>
          </cell>
          <cell r="B346" t="str">
            <v>B06XPCX29X</v>
          </cell>
        </row>
        <row r="347">
          <cell r="A347" t="str">
            <v>CS-LY084-H2-S</v>
          </cell>
          <cell r="B347" t="str">
            <v>B06XPTR7CR</v>
          </cell>
        </row>
        <row r="348">
          <cell r="A348" t="str">
            <v>CS-LY084-H2-XL</v>
          </cell>
          <cell r="B348" t="str">
            <v>B06XPX3S3M</v>
          </cell>
        </row>
        <row r="349">
          <cell r="A349" t="str">
            <v>CS-LY084-H2-XXL</v>
          </cell>
          <cell r="B349" t="str">
            <v>B06XPMVT3R</v>
          </cell>
        </row>
        <row r="350">
          <cell r="A350" t="str">
            <v>CS-LY084-H3-L</v>
          </cell>
          <cell r="B350" t="str">
            <v>B06XQW58X4</v>
          </cell>
        </row>
        <row r="351">
          <cell r="A351" t="str">
            <v>CS-LY084-H3-M</v>
          </cell>
          <cell r="B351" t="str">
            <v>B06XQWZJBB</v>
          </cell>
        </row>
        <row r="352">
          <cell r="A352" t="str">
            <v>CS-LY084-H3-S</v>
          </cell>
          <cell r="B352" t="str">
            <v>B06XQG6LKS</v>
          </cell>
        </row>
        <row r="353">
          <cell r="A353" t="str">
            <v>CS-LY084-H3-XL</v>
          </cell>
          <cell r="B353" t="str">
            <v>B06XQXLNQL</v>
          </cell>
        </row>
        <row r="354">
          <cell r="A354" t="str">
            <v>CS-LY084-H3-XXL</v>
          </cell>
          <cell r="B354" t="str">
            <v>B06XQVY2DZ</v>
          </cell>
        </row>
        <row r="355">
          <cell r="A355" t="str">
            <v>CS-LY084-H4-L</v>
          </cell>
          <cell r="B355" t="str">
            <v>B06XQX3XLN</v>
          </cell>
        </row>
        <row r="356">
          <cell r="A356" t="str">
            <v>CS-LY084-H4-S</v>
          </cell>
          <cell r="B356" t="str">
            <v>B06XQG3WN3</v>
          </cell>
        </row>
        <row r="357">
          <cell r="A357" t="str">
            <v>CS-LY084-H4-XL</v>
          </cell>
          <cell r="B357" t="str">
            <v>B06XQT1QRW</v>
          </cell>
        </row>
        <row r="358">
          <cell r="A358" t="str">
            <v>CS-LY084-H4-XXL</v>
          </cell>
          <cell r="B358" t="str">
            <v>B06XQG8ZCG</v>
          </cell>
        </row>
        <row r="359">
          <cell r="A359" t="str">
            <v>CS-LY084-H6-L</v>
          </cell>
          <cell r="B359" t="str">
            <v>B06XQG7RR2</v>
          </cell>
        </row>
        <row r="360">
          <cell r="A360" t="str">
            <v>CS-LY084-H6-M</v>
          </cell>
          <cell r="B360" t="str">
            <v>B06XQVCJ44</v>
          </cell>
        </row>
        <row r="361">
          <cell r="A361" t="str">
            <v>CS-LY084-H6-S</v>
          </cell>
          <cell r="B361" t="str">
            <v>B06XQPLY5J</v>
          </cell>
        </row>
        <row r="362">
          <cell r="A362" t="str">
            <v>CS-LY084-H6-XL</v>
          </cell>
          <cell r="B362" t="str">
            <v>B06XQVRZLJ</v>
          </cell>
        </row>
        <row r="363">
          <cell r="A363" t="str">
            <v>CS-LY084-H6-XXL</v>
          </cell>
          <cell r="B363" t="str">
            <v>B06XQG8ZCL</v>
          </cell>
        </row>
        <row r="364">
          <cell r="A364" t="str">
            <v>CS-LY085-G912-L</v>
          </cell>
          <cell r="B364" t="str">
            <v>B06XYYN1WX</v>
          </cell>
        </row>
        <row r="365">
          <cell r="A365" t="str">
            <v>CS-LY085-G912-M</v>
          </cell>
          <cell r="B365" t="str">
            <v>B06XYNCLQ7</v>
          </cell>
        </row>
        <row r="366">
          <cell r="A366" t="str">
            <v>CS-LY085-G912-S</v>
          </cell>
          <cell r="B366" t="str">
            <v>B06XYZW1W4</v>
          </cell>
        </row>
        <row r="367">
          <cell r="A367" t="str">
            <v>CS-LY085-G912-XL</v>
          </cell>
          <cell r="B367" t="str">
            <v>B06XYZ71JF</v>
          </cell>
        </row>
        <row r="368">
          <cell r="A368" t="str">
            <v>CS-LY085-G912-XXL</v>
          </cell>
          <cell r="B368" t="str">
            <v>B06XYYLL91</v>
          </cell>
        </row>
        <row r="369">
          <cell r="A369" t="str">
            <v>CS-LY085-LB916-L</v>
          </cell>
          <cell r="B369" t="str">
            <v>B06XYNCJV4</v>
          </cell>
        </row>
        <row r="370">
          <cell r="A370" t="str">
            <v>CS-LY085-LB916-M</v>
          </cell>
          <cell r="B370" t="str">
            <v>B06XYZHW8G</v>
          </cell>
        </row>
        <row r="371">
          <cell r="A371" t="str">
            <v>CS-LY085-LB916-S</v>
          </cell>
          <cell r="B371" t="str">
            <v>B06XYZF3QP</v>
          </cell>
        </row>
        <row r="372">
          <cell r="A372" t="str">
            <v>CS-LY085-LB916-XL</v>
          </cell>
          <cell r="B372" t="str">
            <v>B06XYYGLT1</v>
          </cell>
        </row>
        <row r="373">
          <cell r="A373" t="str">
            <v>CS-LY085-LB916-XXL</v>
          </cell>
          <cell r="B373" t="str">
            <v>B06XYZGNQP</v>
          </cell>
        </row>
        <row r="374">
          <cell r="A374" t="str">
            <v>CS-LY085-LG907-L</v>
          </cell>
          <cell r="B374" t="str">
            <v>B06XZ1S7LJ</v>
          </cell>
        </row>
        <row r="375">
          <cell r="A375" t="str">
            <v>CS-LY085-LG907-M</v>
          </cell>
          <cell r="B375" t="str">
            <v>B06XYL6KXB</v>
          </cell>
        </row>
        <row r="376">
          <cell r="A376" t="str">
            <v>CS-LY085-LG907-S</v>
          </cell>
          <cell r="B376" t="str">
            <v>B06XYZPBV7</v>
          </cell>
        </row>
        <row r="377">
          <cell r="A377" t="str">
            <v>CS-LY085-LG907-XL</v>
          </cell>
          <cell r="B377" t="str">
            <v>B06XYTL5SD</v>
          </cell>
        </row>
        <row r="378">
          <cell r="A378" t="str">
            <v>CS-LY085-PI908-M</v>
          </cell>
          <cell r="B378" t="str">
            <v>B06XZ1KL82</v>
          </cell>
        </row>
        <row r="379">
          <cell r="A379" t="str">
            <v>CS-LY085-PI908-S</v>
          </cell>
          <cell r="B379" t="str">
            <v>B06XYZZB9L</v>
          </cell>
        </row>
        <row r="380">
          <cell r="A380" t="str">
            <v>CS-LY085-PI908-XL</v>
          </cell>
          <cell r="B380" t="str">
            <v>B06XZ157NV</v>
          </cell>
        </row>
        <row r="381">
          <cell r="A381" t="str">
            <v>CS-LY085-R901-L</v>
          </cell>
          <cell r="B381" t="str">
            <v>B06XYYYP97</v>
          </cell>
        </row>
        <row r="382">
          <cell r="A382" t="str">
            <v>CS-LY085-R901-M</v>
          </cell>
          <cell r="B382" t="str">
            <v>B06XYZW1W2</v>
          </cell>
        </row>
        <row r="383">
          <cell r="A383" t="str">
            <v>CS-LY085-R901-S</v>
          </cell>
          <cell r="B383" t="str">
            <v>B06XZ2NHTS</v>
          </cell>
        </row>
        <row r="384">
          <cell r="A384" t="str">
            <v>CS-LY085-R901-XL</v>
          </cell>
          <cell r="B384" t="str">
            <v>B06XYYF2K2</v>
          </cell>
        </row>
        <row r="385">
          <cell r="A385" t="str">
            <v>CS-LY085-R901-XXL</v>
          </cell>
          <cell r="B385" t="str">
            <v>B06XYWZVMM</v>
          </cell>
        </row>
        <row r="386">
          <cell r="A386" t="str">
            <v>CS-LY085-Sa911-S</v>
          </cell>
          <cell r="B386" t="str">
            <v>B06Y1WDC12</v>
          </cell>
        </row>
        <row r="387">
          <cell r="A387" t="str">
            <v>CS-LY085-W902-L</v>
          </cell>
          <cell r="B387" t="str">
            <v>B06XYZLGBC</v>
          </cell>
        </row>
        <row r="388">
          <cell r="A388" t="str">
            <v>CS-LY085-W902-M</v>
          </cell>
          <cell r="B388" t="str">
            <v>B06XYWTJPL</v>
          </cell>
        </row>
        <row r="389">
          <cell r="A389" t="str">
            <v>CS-LY085-W902-S</v>
          </cell>
          <cell r="B389" t="str">
            <v>B06XYL56KD</v>
          </cell>
        </row>
        <row r="390">
          <cell r="A390" t="str">
            <v>CS-LY085-W902-XL</v>
          </cell>
          <cell r="B390" t="str">
            <v>B06XYZKJKJ</v>
          </cell>
        </row>
        <row r="391">
          <cell r="A391" t="str">
            <v>CS-LY085-W902-XXL</v>
          </cell>
          <cell r="B391" t="str">
            <v>B06XYZRF7J</v>
          </cell>
        </row>
        <row r="392">
          <cell r="A392" t="str">
            <v>CS-LY085-WR917-M</v>
          </cell>
          <cell r="B392" t="str">
            <v>B06XYZBB55</v>
          </cell>
        </row>
        <row r="393">
          <cell r="A393" t="str">
            <v>CS-LY085-WR917-S</v>
          </cell>
          <cell r="B393" t="str">
            <v>B06XYZKJKL</v>
          </cell>
        </row>
        <row r="394">
          <cell r="A394" t="str">
            <v>CS-LY085-WR917-XXL</v>
          </cell>
          <cell r="B394" t="str">
            <v>B06XYZR9HK</v>
          </cell>
        </row>
        <row r="395">
          <cell r="A395" t="str">
            <v>CS-LY085-ZL918-M</v>
          </cell>
          <cell r="B395" t="str">
            <v>B06XZ1KL3X</v>
          </cell>
        </row>
        <row r="396">
          <cell r="A396" t="str">
            <v>CS-LY085-ZL918-S</v>
          </cell>
          <cell r="B396" t="str">
            <v>B06XZ1D6S1</v>
          </cell>
        </row>
        <row r="397">
          <cell r="A397" t="str">
            <v>CS-LY085-ZL918-XL</v>
          </cell>
          <cell r="B397" t="str">
            <v>B06Y1ZH2J9</v>
          </cell>
        </row>
        <row r="398">
          <cell r="A398" t="str">
            <v>CS-LY085-ZL918-XXL</v>
          </cell>
          <cell r="B398" t="str">
            <v>B06Y229TP7</v>
          </cell>
        </row>
        <row r="399">
          <cell r="A399" t="str">
            <v>CS-LY086-B0-L</v>
          </cell>
          <cell r="B399" t="str">
            <v>B06XPSH74T</v>
          </cell>
        </row>
        <row r="400">
          <cell r="A400" t="str">
            <v>CS-LY086-B0-XXL</v>
          </cell>
          <cell r="B400" t="str">
            <v>B06XPVYCWG</v>
          </cell>
        </row>
        <row r="401">
          <cell r="A401" t="str">
            <v>CS-LY086-LB-L</v>
          </cell>
          <cell r="B401" t="str">
            <v>B06XPQSMQY</v>
          </cell>
        </row>
        <row r="402">
          <cell r="A402" t="str">
            <v>CS-LY086-LB-S</v>
          </cell>
          <cell r="B402" t="str">
            <v>B06XPDYJ5H</v>
          </cell>
        </row>
        <row r="403">
          <cell r="A403" t="str">
            <v>CS-LY086-LB-XL</v>
          </cell>
          <cell r="B403" t="str">
            <v>B06XPW8C8K</v>
          </cell>
        </row>
        <row r="404">
          <cell r="A404" t="str">
            <v>CS-LY086-LB-XXL</v>
          </cell>
          <cell r="B404" t="str">
            <v>B06XPVRGLK</v>
          </cell>
        </row>
        <row r="405">
          <cell r="A405" t="str">
            <v>CS-LY086-N0-M</v>
          </cell>
          <cell r="B405" t="str">
            <v>B06XPWS8YL</v>
          </cell>
        </row>
        <row r="406">
          <cell r="A406" t="str">
            <v>CS-LY086-N0-S</v>
          </cell>
          <cell r="B406" t="str">
            <v>B06XPCX59X</v>
          </cell>
        </row>
        <row r="407">
          <cell r="A407" t="str">
            <v>CS-LY166-B28-1-L</v>
          </cell>
          <cell r="B407" t="str">
            <v>B0719P8HYH</v>
          </cell>
        </row>
        <row r="408">
          <cell r="A408" t="str">
            <v>CS-LY166-B28-1-M</v>
          </cell>
          <cell r="B408" t="str">
            <v>B072FFTC6J</v>
          </cell>
        </row>
        <row r="409">
          <cell r="A409" t="str">
            <v>CS-LY166-B28-1-S</v>
          </cell>
          <cell r="B409" t="str">
            <v>B0711Q8WDR</v>
          </cell>
        </row>
        <row r="410">
          <cell r="A410" t="str">
            <v>CS-LY166-B28-1-XL</v>
          </cell>
          <cell r="B410" t="str">
            <v>B072PR4741</v>
          </cell>
        </row>
        <row r="411">
          <cell r="A411" t="str">
            <v>CS-LY166-B28-1-XXL</v>
          </cell>
          <cell r="B411" t="str">
            <v>B071VYBRWZ</v>
          </cell>
        </row>
        <row r="412">
          <cell r="A412" t="str">
            <v>CS-LY166-B28-3-L</v>
          </cell>
          <cell r="B412" t="str">
            <v>B072LTDBVG</v>
          </cell>
        </row>
        <row r="413">
          <cell r="A413" t="str">
            <v>CS-LY166-B28-3-M</v>
          </cell>
          <cell r="B413" t="str">
            <v>B072PR393B</v>
          </cell>
        </row>
        <row r="414">
          <cell r="A414" t="str">
            <v>CS-LY166-B28-3-S</v>
          </cell>
          <cell r="B414" t="str">
            <v>B072J7K92Q</v>
          </cell>
        </row>
        <row r="415">
          <cell r="A415" t="str">
            <v>CS-LY166-B28-3-XL</v>
          </cell>
          <cell r="B415" t="str">
            <v>B072FMY4VJ</v>
          </cell>
        </row>
        <row r="416">
          <cell r="A416" t="str">
            <v>CS-LY166-B28-3-XXL</v>
          </cell>
          <cell r="B416" t="str">
            <v>B072FMY4JZ</v>
          </cell>
        </row>
        <row r="417">
          <cell r="A417" t="str">
            <v>CS-LY166-B28-4-L</v>
          </cell>
          <cell r="B417" t="str">
            <v>B072PQ55W6</v>
          </cell>
        </row>
        <row r="418">
          <cell r="A418" t="str">
            <v>CS-LY166-B28-4-M</v>
          </cell>
          <cell r="B418" t="str">
            <v>B07916VJSL</v>
          </cell>
        </row>
        <row r="419">
          <cell r="A419" t="str">
            <v>CS-LY166-B28-4-S</v>
          </cell>
          <cell r="B419" t="str">
            <v>B072J7L6PX</v>
          </cell>
        </row>
        <row r="420">
          <cell r="A420" t="str">
            <v>CS-LY166-B28-4-XL</v>
          </cell>
          <cell r="B420" t="str">
            <v>B072PRCFFJ</v>
          </cell>
        </row>
        <row r="421">
          <cell r="A421" t="str">
            <v>CS-LY166-B28-4-XXL</v>
          </cell>
          <cell r="B421" t="str">
            <v>B0719P8LD3</v>
          </cell>
        </row>
        <row r="422">
          <cell r="A422" t="str">
            <v>CS-LY166-B28-5-L</v>
          </cell>
          <cell r="B422" t="str">
            <v>B071P6G6FV</v>
          </cell>
        </row>
        <row r="423">
          <cell r="A423" t="str">
            <v>CS-LY166-B28-5-S</v>
          </cell>
          <cell r="B423" t="str">
            <v>B0711XBDP2</v>
          </cell>
        </row>
        <row r="424">
          <cell r="A424" t="str">
            <v>CS-LY166-B28-5-XL</v>
          </cell>
          <cell r="B424" t="str">
            <v>B072LT99LL</v>
          </cell>
        </row>
        <row r="425">
          <cell r="A425" t="str">
            <v>CS-LY166-B28-5-XXL</v>
          </cell>
          <cell r="B425" t="str">
            <v>B072J7L4LR</v>
          </cell>
        </row>
        <row r="426">
          <cell r="A426" t="str">
            <v>CS-LY166-K33-1-L</v>
          </cell>
          <cell r="B426" t="str">
            <v>B072PQ4DG7</v>
          </cell>
        </row>
        <row r="427">
          <cell r="A427" t="str">
            <v>CS-LY166-K33-1-M</v>
          </cell>
          <cell r="B427" t="str">
            <v>B071VYBRWK</v>
          </cell>
        </row>
        <row r="428">
          <cell r="A428" t="str">
            <v>CS-LY166-K33-1-S</v>
          </cell>
          <cell r="B428" t="str">
            <v>B0711XBBFZ</v>
          </cell>
        </row>
        <row r="429">
          <cell r="A429" t="str">
            <v>CS-LY166-K33-1-XL</v>
          </cell>
          <cell r="B429" t="str">
            <v>B072PQ6GGL</v>
          </cell>
        </row>
        <row r="430">
          <cell r="A430" t="str">
            <v>CS-LY166-K33-1-XXL</v>
          </cell>
          <cell r="B430" t="str">
            <v>B072J7L582</v>
          </cell>
        </row>
        <row r="431">
          <cell r="A431" t="str">
            <v>CS-LY166-K33-2-L</v>
          </cell>
          <cell r="B431" t="str">
            <v>B071VYBSVW</v>
          </cell>
        </row>
        <row r="432">
          <cell r="A432" t="str">
            <v>CS-LY166-K33-2-S</v>
          </cell>
          <cell r="B432" t="str">
            <v>B071ZDJT12</v>
          </cell>
        </row>
        <row r="433">
          <cell r="A433" t="str">
            <v>CS-LY166-K33-2-XL</v>
          </cell>
          <cell r="B433" t="str">
            <v>B072PPK2DL</v>
          </cell>
        </row>
        <row r="434">
          <cell r="A434" t="str">
            <v>CS-LY166-K33-2-XXL</v>
          </cell>
          <cell r="B434" t="str">
            <v>B072LTDH7Q</v>
          </cell>
        </row>
        <row r="435">
          <cell r="A435" t="str">
            <v>CS-LY166-K33-4-L</v>
          </cell>
          <cell r="B435" t="str">
            <v>B072PQWBGT</v>
          </cell>
        </row>
        <row r="436">
          <cell r="A436" t="str">
            <v>CS-LY166-K33-4-M</v>
          </cell>
          <cell r="B436" t="str">
            <v>B0711XBC78</v>
          </cell>
        </row>
        <row r="437">
          <cell r="A437" t="str">
            <v>CS-LY166-K33-4-S</v>
          </cell>
          <cell r="B437" t="str">
            <v>B07173Q2FN</v>
          </cell>
        </row>
        <row r="438">
          <cell r="A438" t="str">
            <v>CS-LY166-K33-4-XXL</v>
          </cell>
          <cell r="B438" t="str">
            <v>B071LDNH24</v>
          </cell>
        </row>
        <row r="439">
          <cell r="A439" t="str">
            <v>CS-LY166-K73-1-L</v>
          </cell>
          <cell r="B439" t="str">
            <v>B0725NJ2NC</v>
          </cell>
        </row>
        <row r="440">
          <cell r="A440" t="str">
            <v>CS-LY166-K73-1-M</v>
          </cell>
          <cell r="B440" t="str">
            <v>B07149VLDC</v>
          </cell>
        </row>
        <row r="441">
          <cell r="A441" t="str">
            <v>CS-LY166-K73-1-S</v>
          </cell>
          <cell r="B441" t="str">
            <v>B07149VKWX</v>
          </cell>
        </row>
        <row r="442">
          <cell r="A442" t="str">
            <v>CS-LY166-K73-2-L</v>
          </cell>
          <cell r="B442" t="str">
            <v>B0725VLGKV</v>
          </cell>
        </row>
        <row r="443">
          <cell r="A443" t="str">
            <v>CS-LY166-K73-2-M</v>
          </cell>
          <cell r="B443" t="str">
            <v>B0714HXSNL</v>
          </cell>
        </row>
        <row r="444">
          <cell r="A444" t="str">
            <v>CS-LY166-K73-2-S</v>
          </cell>
          <cell r="B444" t="str">
            <v>B072LM9VCD</v>
          </cell>
        </row>
        <row r="445">
          <cell r="A445" t="str">
            <v>CS-LY166-K73-2-XL</v>
          </cell>
          <cell r="B445" t="str">
            <v>B072LTDQRC</v>
          </cell>
        </row>
        <row r="446">
          <cell r="A446" t="str">
            <v>CS-LY166-K73-2-XXL</v>
          </cell>
          <cell r="B446" t="str">
            <v>B072LTDN7F</v>
          </cell>
        </row>
        <row r="447">
          <cell r="A447" t="str">
            <v>CS-LY170-G912-M</v>
          </cell>
          <cell r="B447" t="str">
            <v>B073PPNNCM</v>
          </cell>
        </row>
        <row r="448">
          <cell r="A448" t="str">
            <v>CS-LY170-G912-S</v>
          </cell>
          <cell r="B448" t="str">
            <v>B073PPVWW3</v>
          </cell>
        </row>
        <row r="449">
          <cell r="A449" t="str">
            <v>CS-LY170-G912-XL</v>
          </cell>
          <cell r="B449" t="str">
            <v>B073PPRLVC</v>
          </cell>
        </row>
        <row r="450">
          <cell r="A450" t="str">
            <v>CS-LY170-G912-XXL</v>
          </cell>
          <cell r="B450" t="str">
            <v>B073PPRP1F</v>
          </cell>
        </row>
        <row r="451">
          <cell r="A451" t="str">
            <v>CS-LY170-LB916-L</v>
          </cell>
          <cell r="B451" t="str">
            <v>B073PPTS8L</v>
          </cell>
        </row>
        <row r="452">
          <cell r="A452" t="str">
            <v>CS-LY170-LB916-M</v>
          </cell>
          <cell r="B452" t="str">
            <v>B073PQ752P</v>
          </cell>
        </row>
        <row r="453">
          <cell r="A453" t="str">
            <v>CS-LY170-LB916-S</v>
          </cell>
          <cell r="B453" t="str">
            <v>B073PPS7FM</v>
          </cell>
        </row>
        <row r="454">
          <cell r="A454" t="str">
            <v>CS-LY170-LB916-XL</v>
          </cell>
          <cell r="B454" t="str">
            <v>B073PP3ZWD</v>
          </cell>
        </row>
        <row r="455">
          <cell r="A455" t="str">
            <v>CS-LY170-LB916-XXL</v>
          </cell>
          <cell r="B455" t="str">
            <v>B073PQKB9N</v>
          </cell>
        </row>
        <row r="456">
          <cell r="A456" t="str">
            <v>CS-LY170-LG907-L</v>
          </cell>
          <cell r="B456" t="str">
            <v>B073PP886W</v>
          </cell>
        </row>
        <row r="457">
          <cell r="A457" t="str">
            <v>CS-LY170-LG907-M</v>
          </cell>
          <cell r="B457" t="str">
            <v>B073PP2K9L</v>
          </cell>
        </row>
        <row r="458">
          <cell r="A458" t="str">
            <v>CS-LY170-LG907-S</v>
          </cell>
          <cell r="B458" t="str">
            <v>B073PPSG6W</v>
          </cell>
        </row>
        <row r="459">
          <cell r="A459" t="str">
            <v>CS-LY170-LG907-XL</v>
          </cell>
          <cell r="B459" t="str">
            <v>B073PPJQP3</v>
          </cell>
        </row>
        <row r="460">
          <cell r="A460" t="str">
            <v>CS-LY170-LG907-XXL</v>
          </cell>
          <cell r="B460" t="str">
            <v>B073PQFZ61</v>
          </cell>
        </row>
        <row r="461">
          <cell r="A461" t="str">
            <v>CS-LY170-PI908-L</v>
          </cell>
          <cell r="B461" t="str">
            <v>B073PPM5HW</v>
          </cell>
        </row>
        <row r="462">
          <cell r="A462" t="str">
            <v>CS-LY170-PI908-M</v>
          </cell>
          <cell r="B462" t="str">
            <v>B073PQ115V</v>
          </cell>
        </row>
        <row r="463">
          <cell r="A463" t="str">
            <v>CS-LY170-PI908-S</v>
          </cell>
          <cell r="B463" t="str">
            <v>B073PQMGW1</v>
          </cell>
        </row>
        <row r="464">
          <cell r="A464" t="str">
            <v>CS-LY170-PI908-XL</v>
          </cell>
          <cell r="B464" t="str">
            <v>B073PPHGFF</v>
          </cell>
        </row>
        <row r="465">
          <cell r="A465" t="str">
            <v>CS-LY170-PI908-XXL</v>
          </cell>
          <cell r="B465" t="str">
            <v>B073PPMWTH</v>
          </cell>
        </row>
        <row r="466">
          <cell r="A466" t="str">
            <v>CS-LY170-Sa911-L</v>
          </cell>
          <cell r="B466" t="str">
            <v>B073PPTVHP</v>
          </cell>
        </row>
        <row r="467">
          <cell r="A467" t="str">
            <v>CS-LY170-Sa911-M</v>
          </cell>
          <cell r="B467" t="str">
            <v>B073PPT2TW</v>
          </cell>
        </row>
        <row r="468">
          <cell r="A468" t="str">
            <v>CS-LY170-Sa911-S</v>
          </cell>
          <cell r="B468" t="str">
            <v>B073PPY7H7</v>
          </cell>
        </row>
        <row r="469">
          <cell r="A469" t="str">
            <v>CS-LY170-Sa911-XL</v>
          </cell>
          <cell r="B469" t="str">
            <v>B073PPYPXZ</v>
          </cell>
        </row>
        <row r="470">
          <cell r="A470" t="str">
            <v>CS-LY170-Sa911-XXL</v>
          </cell>
          <cell r="B470" t="str">
            <v>B073PPT4YQ</v>
          </cell>
        </row>
        <row r="471">
          <cell r="A471" t="str">
            <v>CS-LY170-W902-L</v>
          </cell>
          <cell r="B471" t="str">
            <v>B073PPWFZQ</v>
          </cell>
        </row>
        <row r="472">
          <cell r="A472" t="str">
            <v>CS-LY170-W902-M</v>
          </cell>
          <cell r="B472" t="str">
            <v>B073PQ4WFY</v>
          </cell>
        </row>
        <row r="473">
          <cell r="A473" t="str">
            <v>CS-LY170-W902-S</v>
          </cell>
          <cell r="B473" t="str">
            <v>B073PQ7X4Y</v>
          </cell>
        </row>
        <row r="474">
          <cell r="A474" t="str">
            <v>CS-LY170-W902-XL</v>
          </cell>
          <cell r="B474" t="str">
            <v>B073PPWMDR</v>
          </cell>
        </row>
        <row r="475">
          <cell r="A475" t="str">
            <v>CS-LY170-W902-XXL</v>
          </cell>
          <cell r="B475" t="str">
            <v>B073PQQCK8</v>
          </cell>
        </row>
        <row r="476">
          <cell r="A476" t="str">
            <v>CS-LY170-WR917-L</v>
          </cell>
          <cell r="B476" t="str">
            <v>B073PPT6WC</v>
          </cell>
        </row>
        <row r="477">
          <cell r="A477" t="str">
            <v>CS-LY170-WR917-M</v>
          </cell>
          <cell r="B477" t="str">
            <v>B073PPJ57C</v>
          </cell>
        </row>
        <row r="478">
          <cell r="A478" t="str">
            <v>CS-LY170-WR917-S</v>
          </cell>
          <cell r="B478" t="str">
            <v>B073PQ59J8</v>
          </cell>
        </row>
        <row r="479">
          <cell r="A479" t="str">
            <v>CS-LY170-WR917-XL</v>
          </cell>
          <cell r="B479" t="str">
            <v>B073PPP5ZG</v>
          </cell>
        </row>
        <row r="480">
          <cell r="A480" t="str">
            <v>CS-LY170-WR917-XXL</v>
          </cell>
          <cell r="B480" t="str">
            <v>B073PPZDDJ</v>
          </cell>
        </row>
        <row r="481">
          <cell r="A481" t="str">
            <v>CS-LY170-ZL918-L</v>
          </cell>
          <cell r="B481" t="str">
            <v>B073PQ7KG6</v>
          </cell>
        </row>
        <row r="482">
          <cell r="A482" t="str">
            <v>CS-LY170-ZL918-M</v>
          </cell>
          <cell r="B482" t="str">
            <v>B073PPP5ZQ</v>
          </cell>
        </row>
        <row r="483">
          <cell r="A483" t="str">
            <v>CS-LY170-ZL918-S</v>
          </cell>
          <cell r="B483" t="str">
            <v>B073PPTRXC</v>
          </cell>
        </row>
        <row r="484">
          <cell r="A484" t="str">
            <v>CS-LY170-ZL918-XL</v>
          </cell>
          <cell r="B484" t="str">
            <v>B073PQRR85</v>
          </cell>
        </row>
        <row r="485">
          <cell r="A485" t="str">
            <v>CS-LY170-ZL918-XXL</v>
          </cell>
          <cell r="B485" t="str">
            <v>B073PPZ7K2</v>
          </cell>
        </row>
        <row r="486">
          <cell r="A486" t="str">
            <v>CS-LY171-G912-L</v>
          </cell>
          <cell r="B486" t="str">
            <v>B073PQDCYM</v>
          </cell>
        </row>
        <row r="487">
          <cell r="A487" t="str">
            <v>CS-LY171-G912-M</v>
          </cell>
          <cell r="B487" t="str">
            <v>B073PPMXD1</v>
          </cell>
        </row>
        <row r="488">
          <cell r="A488" t="str">
            <v>CS-LY171-G912-S</v>
          </cell>
          <cell r="B488" t="str">
            <v>B073PP2Q5W</v>
          </cell>
        </row>
        <row r="489">
          <cell r="A489" t="str">
            <v>CS-LY171-G912-XL</v>
          </cell>
          <cell r="B489" t="str">
            <v>B073PQ12R6</v>
          </cell>
        </row>
        <row r="490">
          <cell r="A490" t="str">
            <v>CS-LY171-LB916-L</v>
          </cell>
          <cell r="B490" t="str">
            <v>B073PQ7JKT</v>
          </cell>
        </row>
        <row r="491">
          <cell r="A491" t="str">
            <v>CS-LY171-LB916-M</v>
          </cell>
          <cell r="B491" t="str">
            <v>B073PPWDT7</v>
          </cell>
        </row>
        <row r="492">
          <cell r="A492" t="str">
            <v>CS-LY171-LB916-S</v>
          </cell>
          <cell r="B492" t="str">
            <v>B073PQ6BZ4</v>
          </cell>
        </row>
        <row r="493">
          <cell r="A493" t="str">
            <v>CS-LY171-LB916-XL</v>
          </cell>
          <cell r="B493" t="str">
            <v>B073PPTRYB</v>
          </cell>
        </row>
        <row r="494">
          <cell r="A494" t="str">
            <v>CS-LY171-LB916-XXL</v>
          </cell>
          <cell r="B494" t="str">
            <v>B073PPFLNM</v>
          </cell>
        </row>
        <row r="495">
          <cell r="A495" t="str">
            <v>CS-LY171-LG907-L</v>
          </cell>
          <cell r="B495" t="str">
            <v>B073PPT6XM</v>
          </cell>
        </row>
        <row r="496">
          <cell r="A496" t="str">
            <v>CS-LY171-LG907-M</v>
          </cell>
          <cell r="B496" t="str">
            <v>B073PQ8R7W</v>
          </cell>
        </row>
        <row r="497">
          <cell r="A497" t="str">
            <v>CS-LY171-LG907-S</v>
          </cell>
          <cell r="B497" t="str">
            <v>B073PPT3Z6</v>
          </cell>
        </row>
        <row r="498">
          <cell r="A498" t="str">
            <v>CS-LY171-LG907-XL</v>
          </cell>
          <cell r="B498" t="str">
            <v>B073PQ8R84</v>
          </cell>
        </row>
        <row r="499">
          <cell r="A499" t="str">
            <v>CS-LY171-PI908-L</v>
          </cell>
          <cell r="B499" t="str">
            <v>B073PPNNFC</v>
          </cell>
        </row>
        <row r="500">
          <cell r="A500" t="str">
            <v>CS-LY171-PI908-M</v>
          </cell>
          <cell r="B500" t="str">
            <v>B073PPNMZS</v>
          </cell>
        </row>
        <row r="501">
          <cell r="A501" t="str">
            <v>CS-LY171-PI908-S</v>
          </cell>
          <cell r="B501" t="str">
            <v>B073PQ7M22</v>
          </cell>
        </row>
        <row r="502">
          <cell r="A502" t="str">
            <v>CS-LY171-PI908-XL</v>
          </cell>
          <cell r="B502" t="str">
            <v>B073PPHK1P</v>
          </cell>
        </row>
        <row r="503">
          <cell r="A503" t="str">
            <v>CS-LY171-PI908-XXL</v>
          </cell>
          <cell r="B503" t="str">
            <v>B073PPLZTG</v>
          </cell>
        </row>
        <row r="504">
          <cell r="A504" t="str">
            <v>CS-LY171-Sa911-L</v>
          </cell>
          <cell r="B504" t="str">
            <v>B073PQLFVZ</v>
          </cell>
        </row>
        <row r="505">
          <cell r="A505" t="str">
            <v>CS-LY171-Sa911-M</v>
          </cell>
          <cell r="B505" t="str">
            <v>B073PQD5PP</v>
          </cell>
        </row>
        <row r="506">
          <cell r="A506" t="str">
            <v>CS-LY171-Sa911-S</v>
          </cell>
          <cell r="B506" t="str">
            <v>B073PQXDQX</v>
          </cell>
        </row>
        <row r="507">
          <cell r="A507" t="str">
            <v>CS-LY171-Sa911-XL</v>
          </cell>
          <cell r="B507" t="str">
            <v>B073PPGD16</v>
          </cell>
        </row>
        <row r="508">
          <cell r="A508" t="str">
            <v>CS-LY171-Sa911-XXL</v>
          </cell>
          <cell r="B508" t="str">
            <v>B073PPXNXD</v>
          </cell>
        </row>
        <row r="509">
          <cell r="A509" t="str">
            <v>CS-LY171-W902-L</v>
          </cell>
          <cell r="B509" t="str">
            <v>B073PQLSS5</v>
          </cell>
        </row>
        <row r="510">
          <cell r="A510" t="str">
            <v>CS-LY171-W902-M</v>
          </cell>
          <cell r="B510" t="str">
            <v>B073PPH3QV</v>
          </cell>
        </row>
        <row r="511">
          <cell r="A511" t="str">
            <v>CS-LY171-W902-S</v>
          </cell>
          <cell r="B511" t="str">
            <v>B073PQRR8P</v>
          </cell>
        </row>
        <row r="512">
          <cell r="A512" t="str">
            <v>CS-LY171-W902-XL</v>
          </cell>
          <cell r="B512" t="str">
            <v>B073PPNYCZ</v>
          </cell>
        </row>
        <row r="513">
          <cell r="A513" t="str">
            <v>CS-LY171-W902-XXL</v>
          </cell>
          <cell r="B513" t="str">
            <v>B073PPPB39</v>
          </cell>
        </row>
        <row r="514">
          <cell r="A514" t="str">
            <v>CS-LY171-WR917-L</v>
          </cell>
          <cell r="B514" t="str">
            <v>B073PPRQLJ</v>
          </cell>
        </row>
        <row r="515">
          <cell r="A515" t="str">
            <v>CS-LY171-WR917-M</v>
          </cell>
          <cell r="B515" t="str">
            <v>B073PPM5K5</v>
          </cell>
        </row>
        <row r="516">
          <cell r="A516" t="str">
            <v>CS-LY171-WR917-S</v>
          </cell>
          <cell r="B516" t="str">
            <v>B073PQ2K9M</v>
          </cell>
        </row>
        <row r="517">
          <cell r="A517" t="str">
            <v>CS-LY171-WR917-XL</v>
          </cell>
          <cell r="B517" t="str">
            <v>B073PQ3DVN</v>
          </cell>
        </row>
        <row r="518">
          <cell r="A518" t="str">
            <v>CS-LY171-WR917-XXL</v>
          </cell>
          <cell r="B518" t="str">
            <v>B073PQ61JH</v>
          </cell>
        </row>
        <row r="519">
          <cell r="A519" t="str">
            <v>CS-LY171-ZL918-L</v>
          </cell>
          <cell r="B519" t="str">
            <v>B073PPB8RP</v>
          </cell>
        </row>
        <row r="520">
          <cell r="A520" t="str">
            <v>CS-LY171-ZL918-M</v>
          </cell>
          <cell r="B520" t="str">
            <v>B073PPHGGQ</v>
          </cell>
        </row>
        <row r="521">
          <cell r="A521" t="str">
            <v>CS-LY171-ZL918-S</v>
          </cell>
          <cell r="B521" t="str">
            <v>B073PP7W37</v>
          </cell>
        </row>
        <row r="522">
          <cell r="A522" t="str">
            <v>CS-LY171-ZL918-XL</v>
          </cell>
          <cell r="B522" t="str">
            <v>B073PQCX9Z</v>
          </cell>
        </row>
        <row r="523">
          <cell r="A523" t="str">
            <v>CS-LY171-ZL918-XXL</v>
          </cell>
          <cell r="B523" t="str">
            <v>B073PPR41M</v>
          </cell>
        </row>
        <row r="524">
          <cell r="A524" t="str">
            <v>CS-LY181-G912-L</v>
          </cell>
          <cell r="B524" t="str">
            <v>B073PPLXB3</v>
          </cell>
        </row>
        <row r="525">
          <cell r="A525" t="str">
            <v>CS-LY181-G912-M</v>
          </cell>
          <cell r="B525" t="str">
            <v>B073PQ7KRK</v>
          </cell>
        </row>
        <row r="526">
          <cell r="A526" t="str">
            <v>CS-LY181-G912-S</v>
          </cell>
          <cell r="B526" t="str">
            <v>B073PQMWY8</v>
          </cell>
        </row>
        <row r="527">
          <cell r="A527" t="str">
            <v>CS-LY181-G912-XL</v>
          </cell>
          <cell r="B527" t="str">
            <v>B073PQ5QTR</v>
          </cell>
        </row>
        <row r="528">
          <cell r="A528" t="str">
            <v>CS-LY181-LB916-L</v>
          </cell>
          <cell r="B528" t="str">
            <v>B073PQDRHR</v>
          </cell>
        </row>
        <row r="529">
          <cell r="A529" t="str">
            <v>CS-LY181-LB916-M</v>
          </cell>
          <cell r="B529" t="str">
            <v>B073PQ7Z9P</v>
          </cell>
        </row>
        <row r="530">
          <cell r="A530" t="str">
            <v>CS-LY181-LB916-S</v>
          </cell>
          <cell r="B530" t="str">
            <v>B073PQKJBY</v>
          </cell>
        </row>
        <row r="531">
          <cell r="A531" t="str">
            <v>CS-LY181-LB916-XL</v>
          </cell>
          <cell r="B531" t="str">
            <v>B073PQJN96</v>
          </cell>
        </row>
        <row r="532">
          <cell r="A532" t="str">
            <v>CS-LY181-LB916-XXL</v>
          </cell>
          <cell r="B532" t="str">
            <v>B073PPR1JW</v>
          </cell>
        </row>
        <row r="533">
          <cell r="A533" t="str">
            <v>CS-LY181-LG907-L</v>
          </cell>
          <cell r="B533" t="str">
            <v>B073PPMPVQ</v>
          </cell>
        </row>
        <row r="534">
          <cell r="A534" t="str">
            <v>CS-LY181-LG907-M</v>
          </cell>
          <cell r="B534" t="str">
            <v>B073PQ5WVC</v>
          </cell>
        </row>
        <row r="535">
          <cell r="A535" t="str">
            <v>CS-LY181-LG907-S</v>
          </cell>
          <cell r="B535" t="str">
            <v>B073PQ12FL</v>
          </cell>
        </row>
        <row r="536">
          <cell r="A536" t="str">
            <v>CS-LY181-LG907-XL</v>
          </cell>
          <cell r="B536" t="str">
            <v>B073PPZ2GJ</v>
          </cell>
        </row>
        <row r="537">
          <cell r="A537" t="str">
            <v>CS-LY181-LG907-XXL</v>
          </cell>
          <cell r="B537" t="str">
            <v>B073PQ4PHF</v>
          </cell>
        </row>
        <row r="538">
          <cell r="A538" t="str">
            <v>CS-LY181-PI908-L</v>
          </cell>
          <cell r="B538" t="str">
            <v>B073PQGWNJ</v>
          </cell>
        </row>
        <row r="539">
          <cell r="A539" t="str">
            <v>CS-LY181-PI908-M</v>
          </cell>
          <cell r="B539" t="str">
            <v>B073PQHBRH</v>
          </cell>
        </row>
        <row r="540">
          <cell r="A540" t="str">
            <v>CS-LY181-PI908-S</v>
          </cell>
          <cell r="B540" t="str">
            <v>B073PQQ4QW</v>
          </cell>
        </row>
        <row r="541">
          <cell r="A541" t="str">
            <v>CS-LY181-PI908-XL</v>
          </cell>
          <cell r="B541" t="str">
            <v>B073PQ9M5T</v>
          </cell>
        </row>
        <row r="542">
          <cell r="A542" t="str">
            <v>CS-LY181-PI908-XXL</v>
          </cell>
          <cell r="B542" t="str">
            <v>B073PPPDK9</v>
          </cell>
        </row>
        <row r="543">
          <cell r="A543" t="str">
            <v>CS-LY181-Sa911-L</v>
          </cell>
          <cell r="B543" t="str">
            <v>B073PQFWZP</v>
          </cell>
        </row>
        <row r="544">
          <cell r="A544" t="str">
            <v>CS-LY181-Sa911-M</v>
          </cell>
          <cell r="B544" t="str">
            <v>B073PPQQSP</v>
          </cell>
        </row>
        <row r="545">
          <cell r="A545" t="str">
            <v>CS-LY181-Sa911-XL</v>
          </cell>
          <cell r="B545" t="str">
            <v>B073PQFQFT</v>
          </cell>
        </row>
        <row r="546">
          <cell r="A546" t="str">
            <v>CS-LY181-Sa911-XXL</v>
          </cell>
          <cell r="B546" t="str">
            <v>B073PPWPH1</v>
          </cell>
        </row>
        <row r="547">
          <cell r="A547" t="str">
            <v>CS-LY181-W902-L</v>
          </cell>
          <cell r="B547" t="str">
            <v>B073PQF1C1</v>
          </cell>
        </row>
        <row r="548">
          <cell r="A548" t="str">
            <v>CS-LY181-W902-M</v>
          </cell>
          <cell r="B548" t="str">
            <v>B073PPT38S</v>
          </cell>
        </row>
        <row r="549">
          <cell r="A549" t="str">
            <v>CS-LY181-W902-XL</v>
          </cell>
          <cell r="B549" t="str">
            <v>B073PPT8R9</v>
          </cell>
        </row>
        <row r="550">
          <cell r="A550" t="str">
            <v>CS-LY181-WR917-L</v>
          </cell>
          <cell r="B550" t="str">
            <v>B073PQ3N1Q</v>
          </cell>
        </row>
        <row r="551">
          <cell r="A551" t="str">
            <v>CS-LY181-WR917-M</v>
          </cell>
          <cell r="B551" t="str">
            <v>B073PPHCN1</v>
          </cell>
        </row>
        <row r="552">
          <cell r="A552" t="str">
            <v>CS-LY181-WR917-S</v>
          </cell>
          <cell r="B552" t="str">
            <v>B073PQP9C9</v>
          </cell>
        </row>
        <row r="553">
          <cell r="A553" t="str">
            <v>CS-LY181-WR917-XL</v>
          </cell>
          <cell r="B553" t="str">
            <v>B073PPBXGT</v>
          </cell>
        </row>
        <row r="554">
          <cell r="A554" t="str">
            <v>CS-LY181-WR917-XXL</v>
          </cell>
          <cell r="B554" t="str">
            <v>B073PQDNZN</v>
          </cell>
        </row>
        <row r="555">
          <cell r="A555" t="str">
            <v>CS-LY181-ZL918-L</v>
          </cell>
          <cell r="B555" t="str">
            <v>B073PQ3NDG</v>
          </cell>
        </row>
        <row r="556">
          <cell r="A556" t="str">
            <v>CS-LY181-ZL918-M</v>
          </cell>
          <cell r="B556" t="str">
            <v>B073PPT396</v>
          </cell>
        </row>
        <row r="557">
          <cell r="A557" t="str">
            <v>CS-LY181-ZL918-S</v>
          </cell>
          <cell r="B557" t="str">
            <v>B073PQRF5N</v>
          </cell>
        </row>
        <row r="558">
          <cell r="A558" t="str">
            <v>CS-LY181-ZL918-XL</v>
          </cell>
          <cell r="B558" t="str">
            <v>B073PPXYRX</v>
          </cell>
        </row>
        <row r="559">
          <cell r="A559" t="str">
            <v>CS-LY181-ZL918-XXL</v>
          </cell>
          <cell r="B559" t="str">
            <v>B073PQ1CH8</v>
          </cell>
        </row>
        <row r="560">
          <cell r="A560" t="str">
            <v>CS-SB003-BK-S</v>
          </cell>
          <cell r="B560" t="str">
            <v>B0776VDDPW</v>
          </cell>
        </row>
        <row r="561">
          <cell r="A561" t="str">
            <v>CS-SB010-WT-1</v>
          </cell>
          <cell r="B561" t="str">
            <v>B07559157L</v>
          </cell>
        </row>
        <row r="562">
          <cell r="A562" t="str">
            <v>CS-SB010-WT-2</v>
          </cell>
          <cell r="B562" t="str">
            <v>B0755C5MTD</v>
          </cell>
        </row>
        <row r="563">
          <cell r="A563" t="str">
            <v>CS-SB010-WT-3</v>
          </cell>
          <cell r="B563" t="str">
            <v>B075591F93</v>
          </cell>
        </row>
        <row r="564">
          <cell r="A564" t="str">
            <v>CS-SB010-WT-4</v>
          </cell>
          <cell r="B564" t="str">
            <v>B075556QB8</v>
          </cell>
        </row>
        <row r="565">
          <cell r="A565" t="str">
            <v>CS-SB030-BK-L</v>
          </cell>
          <cell r="B565" t="str">
            <v>B078W1FF7Y</v>
          </cell>
        </row>
        <row r="566">
          <cell r="A566" t="str">
            <v>CS-SB030-BK-M</v>
          </cell>
          <cell r="B566" t="str">
            <v>B078W1DC69</v>
          </cell>
        </row>
        <row r="567">
          <cell r="A567" t="str">
            <v>CS-SB030-BK-S</v>
          </cell>
          <cell r="B567" t="str">
            <v>B078W1XLVS</v>
          </cell>
        </row>
        <row r="568">
          <cell r="A568" t="str">
            <v>CS-SB030-BK-XL</v>
          </cell>
          <cell r="B568" t="str">
            <v>B078W1K5YJ</v>
          </cell>
        </row>
        <row r="569">
          <cell r="A569" t="str">
            <v>CS-SB030-BK-XXL</v>
          </cell>
          <cell r="B569" t="str">
            <v>B078VZH3PS</v>
          </cell>
        </row>
        <row r="570">
          <cell r="A570" t="str">
            <v>CS-SB030-BL-L</v>
          </cell>
          <cell r="B570" t="str">
            <v>B078W1C8KL</v>
          </cell>
        </row>
        <row r="571">
          <cell r="A571" t="str">
            <v>CS-SB030-BL-M</v>
          </cell>
          <cell r="B571" t="str">
            <v>B078VZKK67</v>
          </cell>
        </row>
        <row r="572">
          <cell r="A572" t="str">
            <v>CS-SB030-BL-S</v>
          </cell>
          <cell r="B572" t="str">
            <v>B078VZHXDQ</v>
          </cell>
        </row>
        <row r="573">
          <cell r="A573" t="str">
            <v>CS-SB030-BL-XL</v>
          </cell>
          <cell r="B573" t="str">
            <v>B078W1MBSF</v>
          </cell>
        </row>
        <row r="574">
          <cell r="A574" t="str">
            <v>CS-SB030-BL-XXL</v>
          </cell>
          <cell r="B574" t="str">
            <v>B078VZB69X</v>
          </cell>
        </row>
        <row r="575">
          <cell r="A575" t="str">
            <v>CS-SB030-GR-L</v>
          </cell>
          <cell r="B575" t="str">
            <v>B078W1JJNK</v>
          </cell>
        </row>
        <row r="576">
          <cell r="A576" t="str">
            <v>CS-SB030-GR-M</v>
          </cell>
          <cell r="B576" t="str">
            <v>B078W1NBSR</v>
          </cell>
        </row>
        <row r="577">
          <cell r="A577" t="str">
            <v>CS-SB030-GR-S</v>
          </cell>
          <cell r="B577" t="str">
            <v>B078W1D7HX</v>
          </cell>
        </row>
        <row r="578">
          <cell r="A578" t="str">
            <v>CS-SB030-GR-XL</v>
          </cell>
          <cell r="B578" t="str">
            <v>B078W1C6NX</v>
          </cell>
        </row>
        <row r="579">
          <cell r="A579" t="str">
            <v>CS-SB030-GR-XXL</v>
          </cell>
          <cell r="B579" t="str">
            <v>B078W18MW3</v>
          </cell>
        </row>
        <row r="580">
          <cell r="A580" t="str">
            <v>CS-SB030-WT-L</v>
          </cell>
          <cell r="B580" t="str">
            <v>B078W1ZVMK</v>
          </cell>
        </row>
        <row r="581">
          <cell r="A581" t="str">
            <v>CS-SB030-WT-M</v>
          </cell>
          <cell r="B581" t="str">
            <v>B078W1RK6T</v>
          </cell>
        </row>
        <row r="582">
          <cell r="A582" t="str">
            <v>CS-SB030-WT-S</v>
          </cell>
          <cell r="B582" t="str">
            <v>B078VZD77Q</v>
          </cell>
        </row>
        <row r="583">
          <cell r="A583" t="str">
            <v>CS-SB030-WT-XL</v>
          </cell>
          <cell r="B583" t="str">
            <v>B078W14T3V</v>
          </cell>
        </row>
        <row r="584">
          <cell r="A584" t="str">
            <v>CS-SB030-WT-XXL</v>
          </cell>
          <cell r="B584" t="str">
            <v>B078W13X4N</v>
          </cell>
        </row>
        <row r="585">
          <cell r="A585" t="str">
            <v>CS-SB030-YL-L</v>
          </cell>
          <cell r="B585" t="str">
            <v>B078W14YQ1</v>
          </cell>
        </row>
        <row r="586">
          <cell r="A586" t="str">
            <v>CS-SB030-YL-M</v>
          </cell>
          <cell r="B586" t="str">
            <v>B078W1415D</v>
          </cell>
        </row>
        <row r="587">
          <cell r="A587" t="str">
            <v>CS-SB030-YL-S</v>
          </cell>
          <cell r="B587" t="str">
            <v>B078W1DC66</v>
          </cell>
        </row>
        <row r="588">
          <cell r="A588" t="str">
            <v>CS-SB030-YL-XL</v>
          </cell>
          <cell r="B588" t="str">
            <v>B078VZCF7R</v>
          </cell>
        </row>
        <row r="589">
          <cell r="A589" t="str">
            <v>CS-SB030-YL-XXL</v>
          </cell>
          <cell r="B589" t="str">
            <v>B078VYBW2P</v>
          </cell>
        </row>
        <row r="590">
          <cell r="A590" t="str">
            <v>EUTK-J01H-GR-10/12</v>
          </cell>
          <cell r="B590" t="str">
            <v>B075TWFGN1</v>
          </cell>
        </row>
        <row r="591">
          <cell r="A591" t="str">
            <v>EUTK-J01H-GR-14/16</v>
          </cell>
          <cell r="B591" t="str">
            <v>B075TWL64T</v>
          </cell>
        </row>
        <row r="592">
          <cell r="A592" t="str">
            <v>EUTK-J01H-GR-18/20</v>
          </cell>
          <cell r="B592" t="str">
            <v>B075TPFKX6</v>
          </cell>
        </row>
        <row r="593">
          <cell r="A593" t="str">
            <v>EUTK-J01H-GR-2T</v>
          </cell>
          <cell r="B593" t="str">
            <v>B075TNHYBR</v>
          </cell>
        </row>
        <row r="594">
          <cell r="A594" t="str">
            <v>EUTK-J01H-GR-3T</v>
          </cell>
          <cell r="B594" t="str">
            <v>B075TSPH8R</v>
          </cell>
        </row>
        <row r="595">
          <cell r="A595" t="str">
            <v>EUTK-J01H-GR-4</v>
          </cell>
          <cell r="B595" t="str">
            <v>B075TW9QQL</v>
          </cell>
        </row>
        <row r="596">
          <cell r="A596" t="str">
            <v>EUTK-J01H-GR-4T</v>
          </cell>
          <cell r="B596" t="str">
            <v>B075V185XZ</v>
          </cell>
        </row>
        <row r="597">
          <cell r="A597" t="str">
            <v>EUTK-J01H-GR-5/6</v>
          </cell>
          <cell r="B597" t="str">
            <v>B075TWFJMD</v>
          </cell>
        </row>
        <row r="598">
          <cell r="A598" t="str">
            <v>EUTK-J01H-GR-7</v>
          </cell>
          <cell r="B598" t="str">
            <v>B075TVHYHF</v>
          </cell>
        </row>
        <row r="599">
          <cell r="A599" t="str">
            <v>EUTK-J01H-GR-8</v>
          </cell>
          <cell r="B599" t="str">
            <v>B075TX4636</v>
          </cell>
        </row>
        <row r="600">
          <cell r="A600" t="str">
            <v>EUTK-J01H-K0-10/12</v>
          </cell>
          <cell r="B600" t="str">
            <v>B075TVVHK6</v>
          </cell>
        </row>
        <row r="601">
          <cell r="A601" t="str">
            <v>EUTK-J01H-K0-14/16</v>
          </cell>
          <cell r="B601" t="str">
            <v>B075TV98C6</v>
          </cell>
        </row>
        <row r="602">
          <cell r="A602" t="str">
            <v>EUTK-J01H-K0-18/20</v>
          </cell>
          <cell r="B602" t="str">
            <v>B075TTM29Z</v>
          </cell>
        </row>
        <row r="603">
          <cell r="A603" t="str">
            <v>EUTK-J01H-K0-3T</v>
          </cell>
          <cell r="B603" t="str">
            <v>B075TZP14H</v>
          </cell>
        </row>
        <row r="604">
          <cell r="A604" t="str">
            <v>EUTK-J01H-K0-4</v>
          </cell>
          <cell r="B604" t="str">
            <v>B075TYKZQR</v>
          </cell>
        </row>
        <row r="605">
          <cell r="A605" t="str">
            <v>EUTK-J01H-K0-4T</v>
          </cell>
          <cell r="B605" t="str">
            <v>B075TYMG16</v>
          </cell>
        </row>
        <row r="606">
          <cell r="A606" t="str">
            <v>EUTK-J01H-K0-5/6</v>
          </cell>
          <cell r="B606" t="str">
            <v>B075TZQKK1</v>
          </cell>
        </row>
        <row r="607">
          <cell r="A607" t="str">
            <v>EUTK-J01H-K0-7</v>
          </cell>
          <cell r="B607" t="str">
            <v>B075TVYGMK</v>
          </cell>
        </row>
        <row r="608">
          <cell r="A608" t="str">
            <v>EUTK-J01H-K0-8</v>
          </cell>
          <cell r="B608" t="str">
            <v>B075TWTG66</v>
          </cell>
        </row>
        <row r="609">
          <cell r="A609" t="str">
            <v>EUTK-J01H-SH-10/12</v>
          </cell>
          <cell r="B609" t="str">
            <v>B075TT6MPT</v>
          </cell>
        </row>
        <row r="610">
          <cell r="A610" t="str">
            <v>EUTK-J01H-SH-14/16</v>
          </cell>
          <cell r="B610" t="str">
            <v>B075TVYMW8</v>
          </cell>
        </row>
        <row r="611">
          <cell r="A611" t="str">
            <v>EUTK-J01H-SH-18/20</v>
          </cell>
          <cell r="B611" t="str">
            <v>B075V195TY</v>
          </cell>
        </row>
        <row r="612">
          <cell r="A612" t="str">
            <v>EUTK-J01H-SH-2T</v>
          </cell>
          <cell r="B612" t="str">
            <v>B075TXTW4S</v>
          </cell>
        </row>
        <row r="613">
          <cell r="A613" t="str">
            <v>EUTK-J01H-SH-3T</v>
          </cell>
          <cell r="B613" t="str">
            <v>B075TZHN9R</v>
          </cell>
        </row>
        <row r="614">
          <cell r="A614" t="str">
            <v>EUTK-J01H-SH-4</v>
          </cell>
          <cell r="B614" t="str">
            <v>B075TT424W</v>
          </cell>
        </row>
        <row r="615">
          <cell r="A615" t="str">
            <v>EUTK-J01H-SH-4T</v>
          </cell>
          <cell r="B615" t="str">
            <v>B075TYVV6Q</v>
          </cell>
        </row>
        <row r="616">
          <cell r="A616" t="str">
            <v>EUTK-J01H-SH-5/6</v>
          </cell>
          <cell r="B616" t="str">
            <v>B075TSSXXR</v>
          </cell>
        </row>
        <row r="617">
          <cell r="A617" t="str">
            <v>EUTK-J01H-SH-7</v>
          </cell>
          <cell r="B617" t="str">
            <v>B075TRT8M1</v>
          </cell>
        </row>
        <row r="618">
          <cell r="A618" t="str">
            <v>EUTK-J01H-SH-8</v>
          </cell>
          <cell r="B618" t="str">
            <v>B075TVJHBK</v>
          </cell>
        </row>
        <row r="619">
          <cell r="A619" t="str">
            <v>EUTK-J02H-GR-10/12</v>
          </cell>
          <cell r="B619" t="str">
            <v>B075TWD159</v>
          </cell>
        </row>
        <row r="620">
          <cell r="A620" t="str">
            <v>EUTK-J02H-GR-14/16</v>
          </cell>
          <cell r="B620" t="str">
            <v>B075TX4639</v>
          </cell>
        </row>
        <row r="621">
          <cell r="A621" t="str">
            <v>EUTK-J02H-GR-18/20</v>
          </cell>
          <cell r="B621" t="str">
            <v>B075TZRMB5</v>
          </cell>
        </row>
        <row r="622">
          <cell r="A622" t="str">
            <v>EUTK-J02H-GR-2T</v>
          </cell>
          <cell r="B622" t="str">
            <v>B075TWJJTH</v>
          </cell>
        </row>
        <row r="623">
          <cell r="A623" t="str">
            <v>EUTK-J02H-GR-3T</v>
          </cell>
          <cell r="B623" t="str">
            <v>B075TVYZ2C</v>
          </cell>
        </row>
        <row r="624">
          <cell r="A624" t="str">
            <v>EUTK-J02H-GR-4</v>
          </cell>
          <cell r="B624" t="str">
            <v>B075TXGR9Z</v>
          </cell>
        </row>
        <row r="625">
          <cell r="A625" t="str">
            <v>EUTK-J02H-GR-4T</v>
          </cell>
          <cell r="B625" t="str">
            <v>B075TW1B4H</v>
          </cell>
        </row>
        <row r="626">
          <cell r="A626" t="str">
            <v>EUTK-J02H-GR-5/6</v>
          </cell>
          <cell r="B626" t="str">
            <v>B075TWPNVD</v>
          </cell>
        </row>
        <row r="627">
          <cell r="A627" t="str">
            <v>EUTK-J02H-GR-7</v>
          </cell>
          <cell r="B627" t="str">
            <v>B075TXM1NP</v>
          </cell>
        </row>
        <row r="628">
          <cell r="A628" t="str">
            <v>EUTK-J02H-GR-8</v>
          </cell>
          <cell r="B628" t="str">
            <v>B075TY7VHY</v>
          </cell>
        </row>
        <row r="629">
          <cell r="A629" t="str">
            <v>EUTK-J02H-K0-10/12</v>
          </cell>
          <cell r="B629" t="str">
            <v>B075TXN71D</v>
          </cell>
        </row>
        <row r="630">
          <cell r="A630" t="str">
            <v>EUTK-J02H-K0-14/16</v>
          </cell>
          <cell r="B630" t="str">
            <v>B075V1YCLM</v>
          </cell>
        </row>
        <row r="631">
          <cell r="A631" t="str">
            <v>EUTK-J02H-K0-18/20</v>
          </cell>
          <cell r="B631" t="str">
            <v>B075V2248V</v>
          </cell>
        </row>
        <row r="632">
          <cell r="A632" t="str">
            <v>EUTK-J02H-K0-2T</v>
          </cell>
          <cell r="B632" t="str">
            <v>B075TTWR1Y</v>
          </cell>
        </row>
        <row r="633">
          <cell r="A633" t="str">
            <v>EUTK-J02H-K0-3T</v>
          </cell>
          <cell r="B633" t="str">
            <v>B075TZQ3KD</v>
          </cell>
        </row>
        <row r="634">
          <cell r="A634" t="str">
            <v>EUTK-J02H-K0-4</v>
          </cell>
          <cell r="B634" t="str">
            <v>B075TZBK95</v>
          </cell>
        </row>
        <row r="635">
          <cell r="A635" t="str">
            <v>EUTK-J02H-K0-4T</v>
          </cell>
          <cell r="B635" t="str">
            <v>B075TTJCKB</v>
          </cell>
        </row>
        <row r="636">
          <cell r="A636" t="str">
            <v>EUTK-J02H-K0-5/6</v>
          </cell>
          <cell r="B636" t="str">
            <v>B075TYTK48</v>
          </cell>
        </row>
        <row r="637">
          <cell r="A637" t="str">
            <v>EUTK-J02H-K0-7</v>
          </cell>
          <cell r="B637" t="str">
            <v>B075V18R9G</v>
          </cell>
        </row>
        <row r="638">
          <cell r="A638" t="str">
            <v>EUTK-J02H-K0-8</v>
          </cell>
          <cell r="B638" t="str">
            <v>B075TVV6YF</v>
          </cell>
        </row>
        <row r="639">
          <cell r="A639" t="str">
            <v>EUTK-J02H-SH-10/12</v>
          </cell>
          <cell r="B639" t="str">
            <v>B075TX8FX1</v>
          </cell>
        </row>
        <row r="640">
          <cell r="A640" t="str">
            <v>EUTK-J02H-SH-14/16</v>
          </cell>
          <cell r="B640" t="str">
            <v>B075TZVMF7</v>
          </cell>
        </row>
        <row r="641">
          <cell r="A641" t="str">
            <v>EUTK-J02H-SH-18/20</v>
          </cell>
          <cell r="B641" t="str">
            <v>B075TRF4MP</v>
          </cell>
        </row>
        <row r="642">
          <cell r="A642" t="str">
            <v>EUTK-J02H-SH-2T</v>
          </cell>
          <cell r="B642" t="str">
            <v>B075TVV3BY</v>
          </cell>
        </row>
        <row r="643">
          <cell r="A643" t="str">
            <v>EUTK-J02H-SH-3T</v>
          </cell>
          <cell r="B643" t="str">
            <v>B075TVM26B</v>
          </cell>
        </row>
        <row r="644">
          <cell r="A644" t="str">
            <v>EUTK-J02H-SH-4</v>
          </cell>
          <cell r="B644" t="str">
            <v>B075TXJRVM</v>
          </cell>
        </row>
        <row r="645">
          <cell r="A645" t="str">
            <v>EUTK-J02H-SH-4T</v>
          </cell>
          <cell r="B645" t="str">
            <v>B075TY5MCG</v>
          </cell>
        </row>
        <row r="646">
          <cell r="A646" t="str">
            <v>EUTK-J02H-SH-5/6</v>
          </cell>
          <cell r="B646" t="str">
            <v>B075TW6TQ6</v>
          </cell>
        </row>
        <row r="647">
          <cell r="A647" t="str">
            <v>EUTK-J02H-SH-7</v>
          </cell>
          <cell r="B647" t="str">
            <v>B075TW9HWJ</v>
          </cell>
        </row>
        <row r="648">
          <cell r="A648" t="str">
            <v>EUTK-J02H-SH-8</v>
          </cell>
          <cell r="B648" t="str">
            <v>B075V1VZVF</v>
          </cell>
        </row>
        <row r="649">
          <cell r="A649" t="str">
            <v>KZ-CSM073-BE-30</v>
          </cell>
          <cell r="B649" t="str">
            <v>B0771RV535</v>
          </cell>
        </row>
        <row r="650">
          <cell r="A650" t="str">
            <v>KZ-CSM073-BE-31</v>
          </cell>
          <cell r="B650" t="str">
            <v>B077198ZKV</v>
          </cell>
        </row>
        <row r="651">
          <cell r="A651" t="str">
            <v>KZ-CSM073-BE-32</v>
          </cell>
          <cell r="B651" t="str">
            <v>B0771DJ182</v>
          </cell>
        </row>
        <row r="652">
          <cell r="A652" t="str">
            <v>KZ-CSM073-BE-35</v>
          </cell>
          <cell r="B652" t="str">
            <v>B07719W27V</v>
          </cell>
        </row>
        <row r="653">
          <cell r="A653" t="str">
            <v>KZ-CSM073-BE-36</v>
          </cell>
          <cell r="B653" t="str">
            <v>B07719QVBH</v>
          </cell>
        </row>
        <row r="654">
          <cell r="A654" t="str">
            <v>KZ-CSM073-BE-38</v>
          </cell>
          <cell r="B654" t="str">
            <v>B07715V9YN</v>
          </cell>
        </row>
        <row r="655">
          <cell r="A655" t="str">
            <v>KZ-CSM073-BE-40</v>
          </cell>
          <cell r="B655" t="str">
            <v>B0771PVCDZ</v>
          </cell>
        </row>
        <row r="656">
          <cell r="A656" t="str">
            <v>KZ-CSM073-FB-30</v>
          </cell>
          <cell r="B656" t="str">
            <v>B0771D9MF3</v>
          </cell>
        </row>
        <row r="657">
          <cell r="A657" t="str">
            <v>KZ-CSM073-FB-31</v>
          </cell>
          <cell r="B657" t="str">
            <v>B0771D5SFZ</v>
          </cell>
        </row>
        <row r="658">
          <cell r="A658" t="str">
            <v>KZ-CSM073-FB-32</v>
          </cell>
          <cell r="B658" t="str">
            <v>B07716RGJR</v>
          </cell>
        </row>
        <row r="659">
          <cell r="A659" t="str">
            <v>KZ-CSM073-FB-38</v>
          </cell>
          <cell r="B659" t="str">
            <v>B07715N543</v>
          </cell>
        </row>
        <row r="660">
          <cell r="A660" t="str">
            <v>KZ-CSM073-FB-40</v>
          </cell>
          <cell r="B660" t="str">
            <v>B0771D5YDX</v>
          </cell>
        </row>
        <row r="661">
          <cell r="A661" t="str">
            <v>KZ-CSM073-G7-29</v>
          </cell>
          <cell r="B661" t="str">
            <v>B0771B3THY</v>
          </cell>
        </row>
        <row r="662">
          <cell r="A662" t="str">
            <v>KZ-CSM073-G7-30</v>
          </cell>
          <cell r="B662" t="str">
            <v>B0771CQ6J5</v>
          </cell>
        </row>
        <row r="663">
          <cell r="A663" t="str">
            <v>KZ-CSM073-G7-31</v>
          </cell>
          <cell r="B663" t="str">
            <v>B0771B3TJ3</v>
          </cell>
        </row>
        <row r="664">
          <cell r="A664" t="str">
            <v>KZ-CSM073-G7-32</v>
          </cell>
          <cell r="B664" t="str">
            <v>B07714TS46</v>
          </cell>
        </row>
        <row r="665">
          <cell r="A665" t="str">
            <v>KZ-CSM073-G7-34</v>
          </cell>
          <cell r="B665" t="str">
            <v>B07718HLQD</v>
          </cell>
        </row>
        <row r="666">
          <cell r="A666" t="str">
            <v>KZ-CSM073-G7-38</v>
          </cell>
          <cell r="B666" t="str">
            <v>B077191HBV</v>
          </cell>
        </row>
        <row r="667">
          <cell r="A667" t="str">
            <v>KZ-CSM073-G7-40</v>
          </cell>
          <cell r="B667" t="str">
            <v>B0771BXBTB</v>
          </cell>
        </row>
        <row r="668">
          <cell r="A668" t="str">
            <v>KZ-CSM073-K0-30</v>
          </cell>
          <cell r="B668" t="str">
            <v>B07717HGJ2</v>
          </cell>
        </row>
        <row r="669">
          <cell r="A669" t="str">
            <v>KZ-CSM073-K0-31</v>
          </cell>
          <cell r="B669" t="str">
            <v>B07718SDMC</v>
          </cell>
        </row>
        <row r="670">
          <cell r="A670" t="str">
            <v>KZ-CSM073-K0-33</v>
          </cell>
          <cell r="B670" t="str">
            <v>B07718HV6N</v>
          </cell>
        </row>
        <row r="671">
          <cell r="A671" t="str">
            <v>KZ-CSM073-K0-34</v>
          </cell>
          <cell r="B671" t="str">
            <v>B0771665ZX</v>
          </cell>
        </row>
        <row r="672">
          <cell r="A672" t="str">
            <v>KZ-CSM073-K0-36</v>
          </cell>
          <cell r="B672" t="str">
            <v>B077153P61</v>
          </cell>
        </row>
        <row r="673">
          <cell r="A673" t="str">
            <v>KZ-CSM073-K0-38</v>
          </cell>
          <cell r="B673" t="str">
            <v>B07717W8Z7</v>
          </cell>
        </row>
        <row r="674">
          <cell r="A674" t="str">
            <v>KZ-CSM073-K0-40</v>
          </cell>
          <cell r="B674" t="str">
            <v>B077199F5W</v>
          </cell>
        </row>
        <row r="675">
          <cell r="A675" t="str">
            <v>KZ-CSM073-K0-42</v>
          </cell>
          <cell r="B675" t="str">
            <v>B077187N9Q</v>
          </cell>
        </row>
        <row r="676">
          <cell r="A676" t="str">
            <v>KZ-CSM073-KQ-31</v>
          </cell>
          <cell r="B676" t="str">
            <v>B07717NJ5M</v>
          </cell>
        </row>
        <row r="677">
          <cell r="A677" t="str">
            <v>KZ-CSM073-KQ-32</v>
          </cell>
          <cell r="B677" t="str">
            <v>B0771CSCYF</v>
          </cell>
        </row>
        <row r="678">
          <cell r="A678" t="str">
            <v>KZ-CSM073-KQ-34</v>
          </cell>
          <cell r="B678" t="str">
            <v>B07717DP51</v>
          </cell>
        </row>
        <row r="679">
          <cell r="A679" t="str">
            <v>KZ-CSM073-KQ-40</v>
          </cell>
          <cell r="B679" t="str">
            <v>B077181WVQ</v>
          </cell>
        </row>
        <row r="680">
          <cell r="A680" t="str">
            <v>KZ-CSM073-KQ-42</v>
          </cell>
          <cell r="B680" t="str">
            <v>B0771B3THS</v>
          </cell>
        </row>
        <row r="681">
          <cell r="A681" t="str">
            <v>KZ-CSM073-N5-30</v>
          </cell>
          <cell r="B681" t="str">
            <v>B077187SV2</v>
          </cell>
        </row>
        <row r="682">
          <cell r="A682" t="str">
            <v>KZ-CSM073-N5-32</v>
          </cell>
          <cell r="B682" t="str">
            <v>B07718J21H</v>
          </cell>
        </row>
        <row r="683">
          <cell r="A683" t="str">
            <v>KZ-CSM073-N5-33</v>
          </cell>
          <cell r="B683" t="str">
            <v>B07717W8ZQ</v>
          </cell>
        </row>
        <row r="684">
          <cell r="A684" t="str">
            <v>KZ-CSM073-N5-35</v>
          </cell>
          <cell r="B684" t="str">
            <v>B0771QRD74</v>
          </cell>
        </row>
        <row r="685">
          <cell r="A685" t="str">
            <v>KZ-CSM073-N5-36</v>
          </cell>
          <cell r="B685" t="str">
            <v>B07717NFRR</v>
          </cell>
        </row>
        <row r="686">
          <cell r="A686" t="str">
            <v>KZ-CSM073-N5-38</v>
          </cell>
          <cell r="B686" t="str">
            <v>B0771MR1HV</v>
          </cell>
        </row>
        <row r="687">
          <cell r="A687" t="str">
            <v>KZ-CSM073-WI-32</v>
          </cell>
          <cell r="B687" t="str">
            <v>B0771CXPCH</v>
          </cell>
        </row>
        <row r="688">
          <cell r="A688" t="str">
            <v>KZ-CSM073-WI-36</v>
          </cell>
          <cell r="B688" t="str">
            <v>B0771CLJXN</v>
          </cell>
        </row>
        <row r="689">
          <cell r="A689" t="str">
            <v>KZ-CSM073-WI-38</v>
          </cell>
          <cell r="B689" t="str">
            <v>B0771CCVYK</v>
          </cell>
        </row>
        <row r="690">
          <cell r="A690" t="str">
            <v>LYQ-BE1058-B7-L</v>
          </cell>
          <cell r="B690" t="str">
            <v>B07CYT58TM</v>
          </cell>
        </row>
        <row r="691">
          <cell r="A691" t="str">
            <v>LYQ-BE1058-B7-M</v>
          </cell>
          <cell r="B691" t="str">
            <v>B07CYV9P8Y</v>
          </cell>
        </row>
        <row r="692">
          <cell r="A692" t="str">
            <v>LYQ-BE1058-B7-S</v>
          </cell>
          <cell r="B692" t="str">
            <v>B07CYXS5J2</v>
          </cell>
        </row>
        <row r="693">
          <cell r="A693" t="str">
            <v>LYQ-BE1058-B7-XL</v>
          </cell>
          <cell r="B693" t="str">
            <v>B07CYSMKWL</v>
          </cell>
        </row>
        <row r="694">
          <cell r="A694" t="str">
            <v>LYQ-BE1058-B7-XS</v>
          </cell>
          <cell r="B694" t="str">
            <v>B07CYZJJ3L</v>
          </cell>
        </row>
        <row r="695">
          <cell r="A695" t="str">
            <v>LYQ-BE1058-B7-XXL</v>
          </cell>
          <cell r="B695" t="str">
            <v>B07CYTNH3Z</v>
          </cell>
        </row>
        <row r="696">
          <cell r="A696" t="str">
            <v>LYQ-BE1058-DG-L</v>
          </cell>
          <cell r="B696" t="str">
            <v>B07CYRQBFK</v>
          </cell>
        </row>
        <row r="697">
          <cell r="A697" t="str">
            <v>LYQ-BE1058-DG-M</v>
          </cell>
          <cell r="B697" t="str">
            <v>B07CYTWYK1</v>
          </cell>
        </row>
        <row r="698">
          <cell r="A698" t="str">
            <v>LYQ-BE1058-DG-S</v>
          </cell>
          <cell r="B698" t="str">
            <v>B07CYS2J59</v>
          </cell>
        </row>
        <row r="699">
          <cell r="A699" t="str">
            <v>LYQ-BE1058-DG-XL</v>
          </cell>
          <cell r="B699" t="str">
            <v>B07CYWVXVK</v>
          </cell>
        </row>
        <row r="700">
          <cell r="A700" t="str">
            <v>LYQ-BE1058-DG-XS</v>
          </cell>
          <cell r="B700" t="str">
            <v>B07CYZB42G</v>
          </cell>
        </row>
        <row r="701">
          <cell r="A701" t="str">
            <v>LYQ-BE1058-DG-XXL</v>
          </cell>
          <cell r="B701" t="str">
            <v>B07CYYYS5S</v>
          </cell>
        </row>
        <row r="702">
          <cell r="A702" t="str">
            <v>LYQ-BE1058-GA-L</v>
          </cell>
          <cell r="B702" t="str">
            <v>B07CZ31F31</v>
          </cell>
        </row>
        <row r="703">
          <cell r="A703" t="str">
            <v>LYQ-BE1058-GA-M</v>
          </cell>
          <cell r="B703" t="str">
            <v>B07CYSQTW7</v>
          </cell>
        </row>
        <row r="704">
          <cell r="A704" t="str">
            <v>LYQ-BE1058-GA-S</v>
          </cell>
          <cell r="B704" t="str">
            <v>B07CYZGPM8</v>
          </cell>
        </row>
        <row r="705">
          <cell r="A705" t="str">
            <v>LYQ-BE1058-GA-XL</v>
          </cell>
          <cell r="B705" t="str">
            <v>B07CZ4H8T6</v>
          </cell>
        </row>
        <row r="706">
          <cell r="A706" t="str">
            <v>LYQ-BE1058-GA-XS</v>
          </cell>
          <cell r="B706" t="str">
            <v>B07CYV36Q3</v>
          </cell>
        </row>
        <row r="707">
          <cell r="A707" t="str">
            <v>LYQ-BE1058-GA-XXL</v>
          </cell>
          <cell r="B707" t="str">
            <v>B07CYVXHDF</v>
          </cell>
        </row>
        <row r="708">
          <cell r="A708" t="str">
            <v>LYQ-BE1058-N0-L</v>
          </cell>
          <cell r="B708" t="str">
            <v>B07CYS1PG9</v>
          </cell>
        </row>
        <row r="709">
          <cell r="A709" t="str">
            <v>LYQ-BE1058-N0-M</v>
          </cell>
          <cell r="B709" t="str">
            <v>B07CYWD348</v>
          </cell>
        </row>
        <row r="710">
          <cell r="A710" t="str">
            <v>LYQ-BE1058-N0-S</v>
          </cell>
          <cell r="B710" t="str">
            <v>B07CYWJRD5</v>
          </cell>
        </row>
        <row r="711">
          <cell r="A711" t="str">
            <v>LYQ-BE1058-N0-XL</v>
          </cell>
          <cell r="B711" t="str">
            <v>B07CYVTYKF</v>
          </cell>
        </row>
        <row r="712">
          <cell r="A712" t="str">
            <v>LYQ-BE1058-N0-XS</v>
          </cell>
          <cell r="B712" t="str">
            <v>B07CYRW7KL</v>
          </cell>
        </row>
        <row r="713">
          <cell r="A713" t="str">
            <v>LYQ-BE1058-N0-XXL</v>
          </cell>
          <cell r="B713" t="str">
            <v>B07CYR69PN</v>
          </cell>
        </row>
        <row r="714">
          <cell r="A714" t="str">
            <v>LYQ-BE1058-P0-L</v>
          </cell>
          <cell r="B714" t="str">
            <v>B07CYY4N3C</v>
          </cell>
        </row>
        <row r="715">
          <cell r="A715" t="str">
            <v>LYQ-BE1058-P0-M</v>
          </cell>
          <cell r="B715" t="str">
            <v>B07CYSJGNT</v>
          </cell>
        </row>
        <row r="716">
          <cell r="A716" t="str">
            <v>LYQ-BE1058-P0-S</v>
          </cell>
          <cell r="B716" t="str">
            <v>B07CYWCGXH</v>
          </cell>
        </row>
        <row r="717">
          <cell r="A717" t="str">
            <v>LYQ-BE1058-P0-XL</v>
          </cell>
          <cell r="B717" t="str">
            <v>B07CYWJRD7</v>
          </cell>
        </row>
        <row r="718">
          <cell r="A718" t="str">
            <v>LYQ-BE1058-P0-XS</v>
          </cell>
          <cell r="B718" t="str">
            <v>B07CYY1DGM</v>
          </cell>
        </row>
        <row r="719">
          <cell r="A719" t="str">
            <v>LYQ-BE1058-P0-XXL</v>
          </cell>
          <cell r="B719" t="str">
            <v>B07CYXZPH1</v>
          </cell>
        </row>
        <row r="720">
          <cell r="A720" t="str">
            <v>LYQ-BE1058-PR-L</v>
          </cell>
          <cell r="B720" t="str">
            <v>B07CYXTM8Z</v>
          </cell>
        </row>
        <row r="721">
          <cell r="A721" t="str">
            <v>LYQ-BE1058-PR-M</v>
          </cell>
          <cell r="B721" t="str">
            <v>B07CZ2CT9B</v>
          </cell>
        </row>
        <row r="722">
          <cell r="A722" t="str">
            <v>LYQ-BE1058-PR-S</v>
          </cell>
          <cell r="B722" t="str">
            <v>B07CYX8F4Y</v>
          </cell>
        </row>
        <row r="723">
          <cell r="A723" t="str">
            <v>LYQ-BE1058-PR-XL</v>
          </cell>
          <cell r="B723" t="str">
            <v>B07CYVBDLX</v>
          </cell>
        </row>
        <row r="724">
          <cell r="A724" t="str">
            <v>LYQ-BE1058-PR-XS</v>
          </cell>
          <cell r="B724" t="str">
            <v>B07CYXCF8Z</v>
          </cell>
        </row>
        <row r="725">
          <cell r="A725" t="str">
            <v>LYQ-BE1058-PR-XXL</v>
          </cell>
          <cell r="B725" t="str">
            <v>B07CYRW3PW</v>
          </cell>
        </row>
        <row r="726">
          <cell r="A726" t="str">
            <v>LYQ-BE1058-Z0-L</v>
          </cell>
          <cell r="B726" t="str">
            <v>B07CZ19LS2</v>
          </cell>
        </row>
        <row r="727">
          <cell r="A727" t="str">
            <v>LYQ-BE1058-Z0-M</v>
          </cell>
          <cell r="B727" t="str">
            <v>B07CYTM93M</v>
          </cell>
        </row>
        <row r="728">
          <cell r="A728" t="str">
            <v>LYQ-BE1058-Z0-S</v>
          </cell>
          <cell r="B728" t="str">
            <v>B07CZ3Q9T5</v>
          </cell>
        </row>
        <row r="729">
          <cell r="A729" t="str">
            <v>LYQ-BE1058-Z0-XL</v>
          </cell>
          <cell r="B729" t="str">
            <v>B07CYRRX89</v>
          </cell>
        </row>
        <row r="730">
          <cell r="A730" t="str">
            <v>LYQ-BE1058-Z0-XS</v>
          </cell>
          <cell r="B730" t="str">
            <v>B07CYWJRD3</v>
          </cell>
        </row>
        <row r="731">
          <cell r="A731" t="str">
            <v>LYQ-BE1058-Z0-XXL</v>
          </cell>
          <cell r="B731" t="str">
            <v>B07CYTJCRN</v>
          </cell>
        </row>
        <row r="732">
          <cell r="A732" t="str">
            <v>LYQ-BE1059-B7-L</v>
          </cell>
          <cell r="B732" t="str">
            <v>B07CYWPXKZ</v>
          </cell>
        </row>
        <row r="733">
          <cell r="A733" t="str">
            <v>LYQ-BE1059-B7-M</v>
          </cell>
          <cell r="B733" t="str">
            <v>B07CYRTZHM</v>
          </cell>
        </row>
        <row r="734">
          <cell r="A734" t="str">
            <v>LYQ-BE1059-B7-S</v>
          </cell>
          <cell r="B734" t="str">
            <v>B07CYT2WC7</v>
          </cell>
        </row>
        <row r="735">
          <cell r="A735" t="str">
            <v>LYQ-BE1059-B7-XL</v>
          </cell>
          <cell r="B735" t="str">
            <v>B07CYWWP2K</v>
          </cell>
        </row>
        <row r="736">
          <cell r="A736" t="str">
            <v>LYQ-BE1059-B7-XS</v>
          </cell>
          <cell r="B736" t="str">
            <v>B07CYYZT8V</v>
          </cell>
        </row>
        <row r="737">
          <cell r="A737" t="str">
            <v>LYQ-BE1059-B7-XXL</v>
          </cell>
          <cell r="B737" t="str">
            <v>B07CZ1BV1Z</v>
          </cell>
        </row>
        <row r="738">
          <cell r="A738" t="str">
            <v>LYQ-BE1059-DGR-L</v>
          </cell>
          <cell r="B738" t="str">
            <v>B07CYZ4FNJ</v>
          </cell>
        </row>
        <row r="739">
          <cell r="A739" t="str">
            <v>LYQ-BE1059-DGR-M</v>
          </cell>
          <cell r="B739" t="str">
            <v>B07CZ1BV1Y</v>
          </cell>
        </row>
        <row r="740">
          <cell r="A740" t="str">
            <v>LYQ-BE1059-DGR-S</v>
          </cell>
          <cell r="B740" t="str">
            <v>B07CZ4236F</v>
          </cell>
        </row>
        <row r="741">
          <cell r="A741" t="str">
            <v>LYQ-BE1059-DGR-XL</v>
          </cell>
          <cell r="B741" t="str">
            <v>B07CYTP1K1</v>
          </cell>
        </row>
        <row r="742">
          <cell r="A742" t="str">
            <v>LYQ-BE1059-DGR-XS</v>
          </cell>
          <cell r="B742" t="str">
            <v>B07CYRX5C7</v>
          </cell>
        </row>
        <row r="743">
          <cell r="A743" t="str">
            <v>LYQ-BE1059-DGR-XXL</v>
          </cell>
          <cell r="B743" t="str">
            <v>B07CZ3B6S8</v>
          </cell>
        </row>
        <row r="744">
          <cell r="A744" t="str">
            <v>LYQ-BE1059-GR-L</v>
          </cell>
          <cell r="B744" t="str">
            <v>B07CYQH8T4</v>
          </cell>
        </row>
        <row r="745">
          <cell r="A745" t="str">
            <v>LYQ-BE1059-GR-M</v>
          </cell>
          <cell r="B745" t="str">
            <v>B07CYS7VQ1</v>
          </cell>
        </row>
        <row r="746">
          <cell r="A746" t="str">
            <v>LYQ-BE1059-GR-S</v>
          </cell>
          <cell r="B746" t="str">
            <v>B07CYS6W9X</v>
          </cell>
        </row>
        <row r="747">
          <cell r="A747" t="str">
            <v>LYQ-BE1059-GR-XL</v>
          </cell>
          <cell r="B747" t="str">
            <v>B07CYYY7ML</v>
          </cell>
        </row>
        <row r="748">
          <cell r="A748" t="str">
            <v>LYQ-BE1059-GR-XS</v>
          </cell>
          <cell r="B748" t="str">
            <v>B07CYQNSK9</v>
          </cell>
        </row>
        <row r="749">
          <cell r="A749" t="str">
            <v>LYQ-BE1059-GR-XXL</v>
          </cell>
          <cell r="B749" t="str">
            <v>B07CYYL8GB</v>
          </cell>
        </row>
        <row r="750">
          <cell r="A750" t="str">
            <v>LYQ-BE1059-N0-L</v>
          </cell>
          <cell r="B750" t="str">
            <v>B07CYT5J5V</v>
          </cell>
        </row>
        <row r="751">
          <cell r="A751" t="str">
            <v>LYQ-BE1059-N0-M</v>
          </cell>
          <cell r="B751" t="str">
            <v>B07CYWR7PB</v>
          </cell>
        </row>
        <row r="752">
          <cell r="A752" t="str">
            <v>LYQ-BE1059-N0-S</v>
          </cell>
          <cell r="B752" t="str">
            <v>B07CYTK3NQ</v>
          </cell>
        </row>
        <row r="753">
          <cell r="A753" t="str">
            <v>LYQ-BE1059-N0-XL</v>
          </cell>
          <cell r="B753" t="str">
            <v>B07CYRX5C6</v>
          </cell>
        </row>
        <row r="754">
          <cell r="A754" t="str">
            <v>LYQ-BE1059-N0-XS</v>
          </cell>
          <cell r="B754" t="str">
            <v>B07CYS4CMQ</v>
          </cell>
        </row>
        <row r="755">
          <cell r="A755" t="str">
            <v>LYQ-BE1059-N0-XXL</v>
          </cell>
          <cell r="B755" t="str">
            <v>B07CYVV8WT</v>
          </cell>
        </row>
        <row r="756">
          <cell r="A756" t="str">
            <v>LYQ-BE1059-P0-L</v>
          </cell>
          <cell r="B756" t="str">
            <v>B07CYS6NK7</v>
          </cell>
        </row>
        <row r="757">
          <cell r="A757" t="str">
            <v>LYQ-BE1059-P0-M</v>
          </cell>
          <cell r="B757" t="str">
            <v>B07CYTM96T</v>
          </cell>
        </row>
        <row r="758">
          <cell r="A758" t="str">
            <v>LYQ-BE1059-P0-S</v>
          </cell>
          <cell r="B758" t="str">
            <v>B07CZ1Z8QZ</v>
          </cell>
        </row>
        <row r="759">
          <cell r="A759" t="str">
            <v>LYQ-BE1059-P0-XL</v>
          </cell>
          <cell r="B759" t="str">
            <v>B07CYTX815</v>
          </cell>
        </row>
        <row r="760">
          <cell r="A760" t="str">
            <v>LYQ-BE1059-P0-XS</v>
          </cell>
          <cell r="B760" t="str">
            <v>B07CYP6NSN</v>
          </cell>
        </row>
        <row r="761">
          <cell r="A761" t="str">
            <v>LYQ-BE1059-P0-XXL</v>
          </cell>
          <cell r="B761" t="str">
            <v>B07CYZY9GV</v>
          </cell>
        </row>
        <row r="762">
          <cell r="A762" t="str">
            <v>LYQ-BE1059-PR-L</v>
          </cell>
          <cell r="B762" t="str">
            <v>B07CYZ35GF</v>
          </cell>
        </row>
        <row r="763">
          <cell r="A763" t="str">
            <v>LYQ-BE1059-PR-M</v>
          </cell>
          <cell r="B763" t="str">
            <v>B07CYV4KCX</v>
          </cell>
        </row>
        <row r="764">
          <cell r="A764" t="str">
            <v>LYQ-BE1059-PR-S</v>
          </cell>
          <cell r="B764" t="str">
            <v>B07CZ3Z3JT</v>
          </cell>
        </row>
        <row r="765">
          <cell r="A765" t="str">
            <v>LYQ-BE1059-PR-XL</v>
          </cell>
          <cell r="B765" t="str">
            <v>B07CYTRCV8</v>
          </cell>
        </row>
        <row r="766">
          <cell r="A766" t="str">
            <v>LYQ-BE1059-PR-XS</v>
          </cell>
          <cell r="B766" t="str">
            <v>B07CYVN9YZ</v>
          </cell>
        </row>
        <row r="767">
          <cell r="A767" t="str">
            <v>LYQ-BE1059-PR-XXL</v>
          </cell>
          <cell r="B767" t="str">
            <v>B07CYW913S</v>
          </cell>
        </row>
        <row r="768">
          <cell r="A768" t="str">
            <v>LYQ-BE1059-Z0-L</v>
          </cell>
          <cell r="B768" t="str">
            <v>B07CYWD48S</v>
          </cell>
        </row>
        <row r="769">
          <cell r="A769" t="str">
            <v>LYQ-BE1059-Z0-M</v>
          </cell>
          <cell r="B769" t="str">
            <v>B07CYSN8W6</v>
          </cell>
        </row>
        <row r="770">
          <cell r="A770" t="str">
            <v>LYQ-BE1059-Z0-S</v>
          </cell>
          <cell r="B770" t="str">
            <v>B07CZ1DGRC</v>
          </cell>
        </row>
        <row r="771">
          <cell r="A771" t="str">
            <v>LYQ-BE1059-Z0-XL</v>
          </cell>
          <cell r="B771" t="str">
            <v>B07CYSLWH9</v>
          </cell>
        </row>
        <row r="772">
          <cell r="A772" t="str">
            <v>LYQ-BE1059-Z0-XS</v>
          </cell>
          <cell r="B772" t="str">
            <v>B07CYYBB4M</v>
          </cell>
        </row>
        <row r="773">
          <cell r="A773" t="str">
            <v>LYQ-BE1059-Z0-XXL</v>
          </cell>
          <cell r="B773" t="str">
            <v>B07CYYZT8W</v>
          </cell>
        </row>
        <row r="774">
          <cell r="A774" t="str">
            <v>LYQ-BS-1010-P0-L</v>
          </cell>
          <cell r="B774" t="str">
            <v>B017X47WOW</v>
          </cell>
        </row>
        <row r="775">
          <cell r="A775" t="str">
            <v>LYQ-BS-1010-P0-XL</v>
          </cell>
          <cell r="B775" t="str">
            <v>B01BCZBKJ6</v>
          </cell>
        </row>
        <row r="776">
          <cell r="A776" t="str">
            <v>LYQ-BS-29PHJ-BD-S</v>
          </cell>
          <cell r="B776" t="str">
            <v>B01LZYDNUW</v>
          </cell>
        </row>
        <row r="777">
          <cell r="A777" t="str">
            <v>LYQ-BS-CS04-CO-2XL</v>
          </cell>
          <cell r="B777" t="str">
            <v>B0761QYL9H</v>
          </cell>
        </row>
        <row r="778">
          <cell r="A778" t="str">
            <v>LYQ-BS-CS04-CO-M</v>
          </cell>
          <cell r="B778" t="str">
            <v>B0761SLNCX</v>
          </cell>
        </row>
        <row r="779">
          <cell r="A779" t="str">
            <v>LYQ-BS-CS04-CO-XL</v>
          </cell>
          <cell r="B779" t="str">
            <v>B0761QMY9L</v>
          </cell>
        </row>
        <row r="780">
          <cell r="A780" t="str">
            <v>LYQ-BS-CS04-G0-2XL</v>
          </cell>
          <cell r="B780" t="str">
            <v>B0761SXVQM</v>
          </cell>
        </row>
        <row r="781">
          <cell r="A781" t="str">
            <v>LYQ-BS-CS04-G0-L</v>
          </cell>
          <cell r="B781" t="str">
            <v>B0761RKMPH</v>
          </cell>
        </row>
        <row r="782">
          <cell r="A782" t="str">
            <v>LYQ-BS-CS04-G0-M</v>
          </cell>
          <cell r="B782" t="str">
            <v>B0761RTVXN</v>
          </cell>
        </row>
        <row r="783">
          <cell r="A783" t="str">
            <v>LYQ-BS-CS04-G0-S</v>
          </cell>
          <cell r="B783" t="str">
            <v>B0761RR9KT</v>
          </cell>
        </row>
        <row r="784">
          <cell r="A784" t="str">
            <v>LYQ-BS-CS04-GR-L</v>
          </cell>
          <cell r="B784" t="str">
            <v>B0761SWJS7</v>
          </cell>
        </row>
        <row r="785">
          <cell r="A785" t="str">
            <v>LYQ-BS-CS04-GR-M</v>
          </cell>
          <cell r="B785" t="str">
            <v>B0761S5D87</v>
          </cell>
        </row>
        <row r="786">
          <cell r="A786" t="str">
            <v>LYQ-BS-CS04-GR-S</v>
          </cell>
          <cell r="B786" t="str">
            <v>B0761TZYSS</v>
          </cell>
        </row>
        <row r="787">
          <cell r="A787" t="str">
            <v>LYQ-BS-CS04-GR-XL</v>
          </cell>
          <cell r="B787" t="str">
            <v>B0761R7P9F</v>
          </cell>
        </row>
        <row r="788">
          <cell r="A788" t="str">
            <v>LYQ-BS-CS04-K0-S</v>
          </cell>
          <cell r="B788" t="str">
            <v>B0761RYZVB</v>
          </cell>
        </row>
        <row r="789">
          <cell r="A789" t="str">
            <v>LYQ-BS-CS04-Wi-2XL</v>
          </cell>
          <cell r="B789" t="str">
            <v>B0761RZGCR</v>
          </cell>
        </row>
        <row r="790">
          <cell r="A790" t="str">
            <v>LYQ-BS-CS04-Wi-M</v>
          </cell>
          <cell r="B790" t="str">
            <v>B0761RRNV3</v>
          </cell>
        </row>
        <row r="791">
          <cell r="A791" t="str">
            <v>LYQ-BS-CS04-Wi-S</v>
          </cell>
          <cell r="B791" t="str">
            <v>B0761VWR43</v>
          </cell>
        </row>
        <row r="792">
          <cell r="A792" t="str">
            <v>LYQ-BS-HM1205-BR-M</v>
          </cell>
          <cell r="B792" t="str">
            <v>B01N0H284O</v>
          </cell>
        </row>
        <row r="793">
          <cell r="A793" t="str">
            <v>LYQ-BS-HM1205-BR-S</v>
          </cell>
          <cell r="B793" t="str">
            <v>B01MRNMWMM</v>
          </cell>
        </row>
        <row r="794">
          <cell r="A794" t="str">
            <v>LYQ-BS-HM1205-KH-S</v>
          </cell>
          <cell r="B794" t="str">
            <v>B01MTQRXC6</v>
          </cell>
        </row>
        <row r="795">
          <cell r="A795" t="str">
            <v>LYQ-BS-HM1205-KH-XL</v>
          </cell>
          <cell r="B795" t="str">
            <v>B01MQMAL64</v>
          </cell>
        </row>
        <row r="796">
          <cell r="A796" t="str">
            <v>LYQ-BS-HM1205-OR-L</v>
          </cell>
          <cell r="B796" t="str">
            <v>B01MRNMY7B</v>
          </cell>
        </row>
        <row r="797">
          <cell r="A797" t="str">
            <v>LYQ-BS-HM1205-OR-M</v>
          </cell>
          <cell r="B797" t="str">
            <v>B01N78FTRT</v>
          </cell>
        </row>
        <row r="798">
          <cell r="A798" t="str">
            <v>LYQ-BS-HM1205-OR-S</v>
          </cell>
          <cell r="B798" t="str">
            <v>B01NA9DMMY</v>
          </cell>
        </row>
        <row r="799">
          <cell r="A799" t="str">
            <v>LYQ-BS-HM1205-W0-L</v>
          </cell>
          <cell r="B799" t="str">
            <v>B01MQMAHUT</v>
          </cell>
        </row>
        <row r="800">
          <cell r="A800" t="str">
            <v>LYQ-BS-HM1205-W0-S</v>
          </cell>
          <cell r="B800" t="str">
            <v>B01N0H26RV</v>
          </cell>
        </row>
        <row r="801">
          <cell r="A801" t="str">
            <v>LYQ-BS-HM1205-W0-XL</v>
          </cell>
          <cell r="B801" t="str">
            <v>B01N0H280E</v>
          </cell>
        </row>
        <row r="802">
          <cell r="A802" t="str">
            <v>LYQ-BS-K1010-B0-2X</v>
          </cell>
          <cell r="B802" t="str">
            <v>B01M2CJRHO</v>
          </cell>
        </row>
        <row r="803">
          <cell r="A803" t="str">
            <v>LYQ-BS-K1010-B0-L</v>
          </cell>
          <cell r="B803" t="str">
            <v>B01MDUC8WA</v>
          </cell>
        </row>
        <row r="804">
          <cell r="A804" t="str">
            <v>LYQ-BS-K1010-B0-M</v>
          </cell>
          <cell r="B804" t="str">
            <v>B01MDUDE2E</v>
          </cell>
        </row>
        <row r="805">
          <cell r="A805" t="str">
            <v>LYQ-BS-K1010-B0-S</v>
          </cell>
          <cell r="B805" t="str">
            <v>B01M5JCF70</v>
          </cell>
        </row>
        <row r="806">
          <cell r="A806" t="str">
            <v>LYQ-BS-K1010-B0-XL</v>
          </cell>
          <cell r="B806" t="str">
            <v>B01MDUDF3T</v>
          </cell>
        </row>
        <row r="807">
          <cell r="A807" t="str">
            <v>LYQ-BS-K1010-B0-XS</v>
          </cell>
          <cell r="B807" t="str">
            <v>B01M7XMBP9</v>
          </cell>
        </row>
        <row r="808">
          <cell r="A808" t="str">
            <v>LYQ-BS-K1010-G0-2X</v>
          </cell>
          <cell r="B808" t="str">
            <v>B01MRR4GGW</v>
          </cell>
        </row>
        <row r="809">
          <cell r="A809" t="str">
            <v>LYQ-BS-K1010-G0-L</v>
          </cell>
          <cell r="B809" t="str">
            <v>B01MQPQDX8</v>
          </cell>
        </row>
        <row r="810">
          <cell r="A810" t="str">
            <v>LYQ-BS-K1010-G0-M</v>
          </cell>
          <cell r="B810" t="str">
            <v>B01MQPQHB5</v>
          </cell>
        </row>
        <row r="811">
          <cell r="A811" t="str">
            <v>LYQ-BS-K1010-G0-S</v>
          </cell>
          <cell r="B811" t="str">
            <v>B06XZ3WZ4S</v>
          </cell>
        </row>
        <row r="812">
          <cell r="A812" t="str">
            <v>LYQ-BS-K1010-G0-XL</v>
          </cell>
          <cell r="B812" t="str">
            <v>B01N1LZPE7</v>
          </cell>
        </row>
        <row r="813">
          <cell r="A813" t="str">
            <v>LYQ-BS-K1010-G0-XS</v>
          </cell>
          <cell r="B813" t="str">
            <v>B01MQPQALH</v>
          </cell>
        </row>
        <row r="814">
          <cell r="A814" t="str">
            <v>LYQ-BS-K1010-G7-2X</v>
          </cell>
          <cell r="B814" t="str">
            <v>B01MS11ABV</v>
          </cell>
        </row>
        <row r="815">
          <cell r="A815" t="str">
            <v>LYQ-BS-K1010-G7-L</v>
          </cell>
          <cell r="B815" t="str">
            <v>B06XZ37QQM</v>
          </cell>
        </row>
        <row r="816">
          <cell r="A816" t="str">
            <v>LYQ-BS-K1010-G7-M</v>
          </cell>
          <cell r="B816" t="str">
            <v>B01MS11D3B</v>
          </cell>
        </row>
        <row r="817">
          <cell r="A817" t="str">
            <v>LYQ-BS-K1010-G7-S</v>
          </cell>
          <cell r="B817" t="str">
            <v>B01MZ3GE8A</v>
          </cell>
        </row>
        <row r="818">
          <cell r="A818" t="str">
            <v>LYQ-BS-K1010-G7-XL</v>
          </cell>
          <cell r="B818" t="str">
            <v>B06XZ42T58</v>
          </cell>
        </row>
        <row r="819">
          <cell r="A819" t="str">
            <v>LYQ-BS-K1010-G7-XS</v>
          </cell>
          <cell r="B819" t="str">
            <v>B01MS11C7L</v>
          </cell>
        </row>
        <row r="820">
          <cell r="A820" t="str">
            <v>LYQ-BS-K1010-K0-2X</v>
          </cell>
          <cell r="B820" t="str">
            <v>B01LAURHU4</v>
          </cell>
        </row>
        <row r="821">
          <cell r="A821" t="str">
            <v>LYQ-BS-K1010-K0-L</v>
          </cell>
          <cell r="B821" t="str">
            <v>B01KO0SCAA</v>
          </cell>
        </row>
        <row r="822">
          <cell r="A822" t="str">
            <v>LYQ-BS-K1010-K0-M</v>
          </cell>
          <cell r="B822" t="str">
            <v>B01KO0SBH4</v>
          </cell>
        </row>
        <row r="823">
          <cell r="A823" t="str">
            <v>LYQ-BS-K1010-K0-S</v>
          </cell>
          <cell r="B823" t="str">
            <v>B01KO0SAIE</v>
          </cell>
        </row>
        <row r="824">
          <cell r="A824" t="str">
            <v>LYQ-BS-K1010-K0-XL</v>
          </cell>
          <cell r="B824" t="str">
            <v>B01KO0SDBI</v>
          </cell>
        </row>
        <row r="825">
          <cell r="A825" t="str">
            <v>LYQ-BS-K1010-K0-XS</v>
          </cell>
          <cell r="B825" t="str">
            <v>B01KO0S9LM</v>
          </cell>
        </row>
        <row r="826">
          <cell r="A826" t="str">
            <v>LYQ-BS-K1010-KQ-2X</v>
          </cell>
          <cell r="B826" t="str">
            <v>B01N1X1M4J</v>
          </cell>
        </row>
        <row r="827">
          <cell r="A827" t="str">
            <v>LYQ-BS-K1010-KQ-L</v>
          </cell>
          <cell r="B827" t="str">
            <v>B01MZ4HIL3</v>
          </cell>
        </row>
        <row r="828">
          <cell r="A828" t="str">
            <v>LYQ-BS-K1010-KQ-M</v>
          </cell>
          <cell r="B828" t="str">
            <v>B01N2YLI1M</v>
          </cell>
        </row>
        <row r="829">
          <cell r="A829" t="str">
            <v>LYQ-BS-K1010-KQ-S</v>
          </cell>
          <cell r="B829" t="str">
            <v>B06XZ2GBMX</v>
          </cell>
        </row>
        <row r="830">
          <cell r="A830" t="str">
            <v>LYQ-BS-K1010-KQ-XL</v>
          </cell>
          <cell r="B830" t="str">
            <v>B01NH0M9O4</v>
          </cell>
        </row>
        <row r="831">
          <cell r="A831" t="str">
            <v>LYQ-BS-K1010-KQ-XS</v>
          </cell>
          <cell r="B831" t="str">
            <v>B01MT3RUVQ</v>
          </cell>
        </row>
        <row r="832">
          <cell r="A832" t="str">
            <v>LYQ-BS-K1010-N0-2X</v>
          </cell>
          <cell r="B832" t="str">
            <v>B01M6UNN0N</v>
          </cell>
        </row>
        <row r="833">
          <cell r="A833" t="str">
            <v>LYQ-BS-K1010-N0-L</v>
          </cell>
          <cell r="B833" t="str">
            <v>B01M59507R</v>
          </cell>
        </row>
        <row r="834">
          <cell r="A834" t="str">
            <v>LYQ-BS-K1010-N0-M</v>
          </cell>
          <cell r="B834" t="str">
            <v>B01M22DT7M</v>
          </cell>
        </row>
        <row r="835">
          <cell r="A835" t="str">
            <v>LYQ-BS-K1010-N0-S</v>
          </cell>
          <cell r="B835" t="str">
            <v>B01M59530X</v>
          </cell>
        </row>
        <row r="836">
          <cell r="A836" t="str">
            <v>LYQ-BS-K1010-N0-XL</v>
          </cell>
          <cell r="B836" t="str">
            <v>B01M7NHI4J</v>
          </cell>
        </row>
        <row r="837">
          <cell r="A837" t="str">
            <v>LYQ-BS-K1010-N0-XS</v>
          </cell>
          <cell r="B837" t="str">
            <v>B01M22DUD3</v>
          </cell>
        </row>
        <row r="838">
          <cell r="A838" t="str">
            <v>LYQ-BS-K1010-P0-2X</v>
          </cell>
          <cell r="B838" t="str">
            <v>B01LAURFZ6</v>
          </cell>
        </row>
        <row r="839">
          <cell r="A839" t="str">
            <v>LYQ-BS-K1010-P0-M</v>
          </cell>
          <cell r="B839" t="str">
            <v>B017X47VLQ</v>
          </cell>
        </row>
        <row r="840">
          <cell r="A840" t="str">
            <v>LYQ-BS-K1010-P0-S</v>
          </cell>
          <cell r="B840" t="str">
            <v>B017X47UK8</v>
          </cell>
        </row>
        <row r="841">
          <cell r="A841" t="str">
            <v>LYQ-BS-K1010-P0-XS</v>
          </cell>
          <cell r="B841" t="str">
            <v>B017X47TA4</v>
          </cell>
        </row>
        <row r="842">
          <cell r="A842" t="str">
            <v>LYQ-BS-K1010-R0-2X</v>
          </cell>
          <cell r="B842" t="str">
            <v>B06XZ3CJYQ</v>
          </cell>
        </row>
        <row r="843">
          <cell r="A843" t="str">
            <v>LYQ-BS-K1010-R0-L</v>
          </cell>
          <cell r="B843" t="str">
            <v>B06XYQKYNP</v>
          </cell>
        </row>
        <row r="844">
          <cell r="A844" t="str">
            <v>LYQ-BS-K1010-R0-M</v>
          </cell>
          <cell r="B844" t="str">
            <v>B01N9LAAEZ</v>
          </cell>
        </row>
        <row r="845">
          <cell r="A845" t="str">
            <v>LYQ-BS-K1010-R0-S</v>
          </cell>
          <cell r="B845" t="str">
            <v>B06XZ4THHH</v>
          </cell>
        </row>
        <row r="846">
          <cell r="A846" t="str">
            <v>LYQ-BS-K1010-R0-XL</v>
          </cell>
          <cell r="B846" t="str">
            <v>B01MT2QB36</v>
          </cell>
        </row>
        <row r="847">
          <cell r="A847" t="str">
            <v>LYQ-BS-K1010-R0-XS</v>
          </cell>
          <cell r="B847" t="str">
            <v>B01N5J3B2Z</v>
          </cell>
        </row>
        <row r="848">
          <cell r="A848" t="str">
            <v>LYQ-BS-K1010-W0-2X</v>
          </cell>
          <cell r="B848" t="str">
            <v>B01LAURKNS</v>
          </cell>
        </row>
        <row r="849">
          <cell r="A849" t="str">
            <v>LYQ-BS-K1010-W0-L</v>
          </cell>
          <cell r="B849" t="str">
            <v>B01KO0SCQE</v>
          </cell>
        </row>
        <row r="850">
          <cell r="A850" t="str">
            <v>LYQ-BS-K1010-W0-M</v>
          </cell>
          <cell r="B850" t="str">
            <v>B01KO0SBKQ</v>
          </cell>
        </row>
        <row r="851">
          <cell r="A851" t="str">
            <v>LYQ-BS-K1010-W0-S</v>
          </cell>
          <cell r="B851" t="str">
            <v>B01KO0SAKM</v>
          </cell>
        </row>
        <row r="852">
          <cell r="A852" t="str">
            <v>LYQ-BS-K1010-W0-XL</v>
          </cell>
          <cell r="B852" t="str">
            <v>B01KO0SDZY</v>
          </cell>
        </row>
        <row r="853">
          <cell r="A853" t="str">
            <v>LYQ-BS-K1010-W0-XS</v>
          </cell>
          <cell r="B853" t="str">
            <v>B01KO0S9JO</v>
          </cell>
        </row>
        <row r="854">
          <cell r="A854" t="str">
            <v>LYQ-BS-K1010-Z0-2X</v>
          </cell>
          <cell r="B854" t="str">
            <v>B06XYRGGZJ</v>
          </cell>
        </row>
        <row r="855">
          <cell r="A855" t="str">
            <v>LYQ-BS-K1010-Z0-L</v>
          </cell>
          <cell r="B855" t="str">
            <v>B01NCE22FH</v>
          </cell>
        </row>
        <row r="856">
          <cell r="A856" t="str">
            <v>LYQ-BS-K1010-Z0-M</v>
          </cell>
          <cell r="B856" t="str">
            <v>B01MZYYG9U</v>
          </cell>
        </row>
        <row r="857">
          <cell r="A857" t="str">
            <v>LYQ-BS-K1010-Z0-S</v>
          </cell>
          <cell r="B857" t="str">
            <v>B01N0KISRL</v>
          </cell>
        </row>
        <row r="858">
          <cell r="A858" t="str">
            <v>LYQ-BS-K1010-Z0-XL</v>
          </cell>
          <cell r="B858" t="str">
            <v>B01N7BWCPD</v>
          </cell>
        </row>
        <row r="859">
          <cell r="A859" t="str">
            <v>LYQ-BS-K1010-Z0-XS</v>
          </cell>
          <cell r="B859" t="str">
            <v>B06XZ37ZL7</v>
          </cell>
        </row>
        <row r="860">
          <cell r="A860" t="str">
            <v>LYQ-BS-LB01-G0-L</v>
          </cell>
          <cell r="B860" t="str">
            <v>B0761R4XRM</v>
          </cell>
        </row>
        <row r="861">
          <cell r="A861" t="str">
            <v>LYQ-BS-LB01-G0-M</v>
          </cell>
          <cell r="B861" t="str">
            <v>B0761VL4DX</v>
          </cell>
        </row>
        <row r="862">
          <cell r="A862" t="str">
            <v>LYQ-BS-LB01-G0-S</v>
          </cell>
          <cell r="B862" t="str">
            <v>B0761RLC8H</v>
          </cell>
        </row>
        <row r="863">
          <cell r="A863" t="str">
            <v>LYQ-BS-LB01-G0-XL</v>
          </cell>
          <cell r="B863" t="str">
            <v>B0761W86NP</v>
          </cell>
        </row>
        <row r="864">
          <cell r="A864" t="str">
            <v>LYQ-BS-LB01-K0-L</v>
          </cell>
          <cell r="B864" t="str">
            <v>B0761RR9NT</v>
          </cell>
        </row>
        <row r="865">
          <cell r="A865" t="str">
            <v>LYQ-BS-LB01-K0-M</v>
          </cell>
          <cell r="B865" t="str">
            <v>B0761R4LMY</v>
          </cell>
        </row>
        <row r="866">
          <cell r="A866" t="str">
            <v>LYQ-BS-LB01-K0-S</v>
          </cell>
          <cell r="B866" t="str">
            <v>B0761RMNH4</v>
          </cell>
        </row>
        <row r="867">
          <cell r="A867" t="str">
            <v>LYQ-BS-LB01-K0-XL</v>
          </cell>
          <cell r="B867" t="str">
            <v>B0761RTJ2C</v>
          </cell>
        </row>
        <row r="868">
          <cell r="A868" t="str">
            <v>LYQ-BS-LB01-R0-L</v>
          </cell>
          <cell r="B868" t="str">
            <v>B0761QQTS7</v>
          </cell>
        </row>
        <row r="869">
          <cell r="A869" t="str">
            <v>LYQ-BS-LB01-R0-M</v>
          </cell>
          <cell r="B869" t="str">
            <v>B0761RLWB8</v>
          </cell>
        </row>
        <row r="870">
          <cell r="A870" t="str">
            <v>LYQ-BS-LB01-R0-S</v>
          </cell>
          <cell r="B870" t="str">
            <v>B0761QZ223</v>
          </cell>
        </row>
        <row r="871">
          <cell r="A871" t="str">
            <v>LYQ-BS-LB01-R0-XL</v>
          </cell>
          <cell r="B871" t="str">
            <v>B0761S2NFC</v>
          </cell>
        </row>
        <row r="872">
          <cell r="A872" t="str">
            <v>LYQ-BS-LB01-Wi-L</v>
          </cell>
          <cell r="B872" t="str">
            <v>B0761QYF2V</v>
          </cell>
        </row>
        <row r="873">
          <cell r="A873" t="str">
            <v>LYQ-BS-LB01-Wi-M</v>
          </cell>
          <cell r="B873" t="str">
            <v>B0761QQB15</v>
          </cell>
        </row>
        <row r="874">
          <cell r="A874" t="str">
            <v>LYQ-BS-LB01-Wi-S</v>
          </cell>
          <cell r="B874" t="str">
            <v>B0761WK4MQ</v>
          </cell>
        </row>
        <row r="875">
          <cell r="A875" t="str">
            <v>LYQ-BS-LB01-Wi-XL</v>
          </cell>
          <cell r="B875" t="str">
            <v>B0761TDM34</v>
          </cell>
        </row>
        <row r="876">
          <cell r="A876" t="str">
            <v>LYQ-BS-LS06-E0-L</v>
          </cell>
          <cell r="B876" t="str">
            <v>B0761QXVBZ</v>
          </cell>
        </row>
        <row r="877">
          <cell r="A877" t="str">
            <v>LYQ-BS-LS06-E0-M</v>
          </cell>
          <cell r="B877" t="str">
            <v>B0761VFSR7</v>
          </cell>
        </row>
        <row r="878">
          <cell r="A878" t="str">
            <v>LYQ-BS-LS06-E0-S</v>
          </cell>
          <cell r="B878" t="str">
            <v>B0761RQPNS</v>
          </cell>
        </row>
        <row r="879">
          <cell r="A879" t="str">
            <v>LYQ-BS-LS06-E0-XL</v>
          </cell>
          <cell r="B879" t="str">
            <v>B0761RD2JK</v>
          </cell>
        </row>
        <row r="880">
          <cell r="A880" t="str">
            <v>LYQ-BS-LS06-K0-XL</v>
          </cell>
          <cell r="B880" t="str">
            <v>B0761QWH42</v>
          </cell>
        </row>
        <row r="881">
          <cell r="A881" t="str">
            <v>LYQ-BS-LS06-N5-S</v>
          </cell>
          <cell r="B881" t="str">
            <v>B0761RPB2Q</v>
          </cell>
        </row>
        <row r="882">
          <cell r="A882" t="str">
            <v>LYQ-BS-MX02-K0-L</v>
          </cell>
          <cell r="B882" t="str">
            <v>B0761S22ZS</v>
          </cell>
        </row>
        <row r="883">
          <cell r="A883" t="str">
            <v>LYQ-BS-MX02-K0-M</v>
          </cell>
          <cell r="B883" t="str">
            <v>B0761RNNKW</v>
          </cell>
        </row>
        <row r="884">
          <cell r="A884" t="str">
            <v>LYQ-BS-MX02-K0-S</v>
          </cell>
          <cell r="B884" t="str">
            <v>B0761QSNN4</v>
          </cell>
        </row>
        <row r="885">
          <cell r="A885" t="str">
            <v>LYQ-BS-MX02-N0-L</v>
          </cell>
          <cell r="B885" t="str">
            <v>B0761SC9C4</v>
          </cell>
        </row>
        <row r="886">
          <cell r="A886" t="str">
            <v>LYQ-BS-MX02-N0-M</v>
          </cell>
          <cell r="B886" t="str">
            <v>B0761RR9B7</v>
          </cell>
        </row>
        <row r="887">
          <cell r="A887" t="str">
            <v>LYQ-BS-MX02-N0-S</v>
          </cell>
          <cell r="B887" t="str">
            <v>B0761SLCPW</v>
          </cell>
        </row>
        <row r="888">
          <cell r="A888" t="str">
            <v>LYQ-BS-MX02-N0-XL</v>
          </cell>
          <cell r="B888" t="str">
            <v>B0761RYHM5</v>
          </cell>
        </row>
        <row r="889">
          <cell r="A889" t="str">
            <v>LYQ-BS-MX02-P0-L</v>
          </cell>
          <cell r="B889" t="str">
            <v>B0761RC5D7</v>
          </cell>
        </row>
        <row r="890">
          <cell r="A890" t="str">
            <v>LYQ-BS-MX02-P0-M</v>
          </cell>
          <cell r="B890" t="str">
            <v>B0761S7QSX</v>
          </cell>
        </row>
        <row r="891">
          <cell r="A891" t="str">
            <v>LYQ-BS-MX02-P0-S</v>
          </cell>
          <cell r="B891" t="str">
            <v>B0761R7RCH</v>
          </cell>
        </row>
        <row r="892">
          <cell r="A892" t="str">
            <v>LYQ-BS-MX02-P0-XL</v>
          </cell>
          <cell r="B892" t="str">
            <v>B0761RMHPB</v>
          </cell>
        </row>
        <row r="893">
          <cell r="A893" t="str">
            <v>LYQ-BS-MX02-R0-L</v>
          </cell>
          <cell r="B893" t="str">
            <v>B0761RZ4CC</v>
          </cell>
        </row>
        <row r="894">
          <cell r="A894" t="str">
            <v>LYQ-BS-MX02-R0-M</v>
          </cell>
          <cell r="B894" t="str">
            <v>B0761T4QQD</v>
          </cell>
        </row>
        <row r="895">
          <cell r="A895" t="str">
            <v>LYQ-BS-MX02-R0-S</v>
          </cell>
          <cell r="B895" t="str">
            <v>B0761V1BTS</v>
          </cell>
        </row>
        <row r="896">
          <cell r="A896" t="str">
            <v>LYQ-BS-MX02-R0-XL</v>
          </cell>
          <cell r="B896" t="str">
            <v>B0761R5WJ7</v>
          </cell>
        </row>
        <row r="897">
          <cell r="A897" t="str">
            <v>LYQ-BS-TW03-B0-L</v>
          </cell>
          <cell r="B897" t="str">
            <v>B0761RD5BB</v>
          </cell>
        </row>
        <row r="898">
          <cell r="A898" t="str">
            <v>LYQ-BS-TW03-B0-M</v>
          </cell>
          <cell r="B898" t="str">
            <v>B0761TDM4W</v>
          </cell>
        </row>
        <row r="899">
          <cell r="A899" t="str">
            <v>LYQ-BS-TW03-B0-S</v>
          </cell>
          <cell r="B899" t="str">
            <v>B0761RF37Q</v>
          </cell>
        </row>
        <row r="900">
          <cell r="A900" t="str">
            <v>LYQ-BS-TW03-B0-XL</v>
          </cell>
          <cell r="B900" t="str">
            <v>B0761SH5JQ</v>
          </cell>
        </row>
        <row r="901">
          <cell r="A901" t="str">
            <v>LYQ-BS-TW03-B0-XXL</v>
          </cell>
          <cell r="B901" t="str">
            <v>B0761QYTGX</v>
          </cell>
        </row>
        <row r="902">
          <cell r="A902" t="str">
            <v>LYQ-BS-TW03-K0-L</v>
          </cell>
          <cell r="B902" t="str">
            <v>B0761RKGLM</v>
          </cell>
        </row>
        <row r="903">
          <cell r="A903" t="str">
            <v>LYQ-BS-TW03-K0-M</v>
          </cell>
          <cell r="B903" t="str">
            <v>B0761QJP73</v>
          </cell>
        </row>
        <row r="904">
          <cell r="A904" t="str">
            <v>LYQ-BS-TW03-K0-S</v>
          </cell>
          <cell r="B904" t="str">
            <v>B0761R3ZRD</v>
          </cell>
        </row>
        <row r="905">
          <cell r="A905" t="str">
            <v>LYQ-BS-TW03-K0-XL</v>
          </cell>
          <cell r="B905" t="str">
            <v>B0761RQD9X</v>
          </cell>
        </row>
        <row r="906">
          <cell r="A906" t="str">
            <v>LYQ-BS-TW03-K0-XXL</v>
          </cell>
          <cell r="B906" t="str">
            <v>B0761RCNCJ</v>
          </cell>
        </row>
        <row r="907">
          <cell r="A907" t="str">
            <v>LYQ-BS-YH115-B0M</v>
          </cell>
          <cell r="B907" t="str">
            <v>B01N6EJDC8</v>
          </cell>
        </row>
        <row r="908">
          <cell r="A908" t="str">
            <v>LYQ-BS-YH115-B0S</v>
          </cell>
          <cell r="B908" t="str">
            <v>B01N7FXSXM</v>
          </cell>
        </row>
        <row r="909">
          <cell r="A909" t="str">
            <v>LYQ-BS-YH115-B0XL</v>
          </cell>
          <cell r="B909" t="str">
            <v>B01MYXGVBN</v>
          </cell>
        </row>
        <row r="910">
          <cell r="A910" t="str">
            <v>LYQ-BS-YH115-G0L</v>
          </cell>
          <cell r="B910" t="str">
            <v>B01NGTP126</v>
          </cell>
        </row>
        <row r="911">
          <cell r="A911" t="str">
            <v>LYQ-BS-YH115-G0M</v>
          </cell>
          <cell r="B911" t="str">
            <v>B01N7FXRUM</v>
          </cell>
        </row>
        <row r="912">
          <cell r="A912" t="str">
            <v>LYQ-BS-YH115-G0S</v>
          </cell>
          <cell r="B912" t="str">
            <v>B01N5D3E2U</v>
          </cell>
        </row>
        <row r="913">
          <cell r="A913" t="str">
            <v>LYQ-BS-YH115-G0XL</v>
          </cell>
          <cell r="B913" t="str">
            <v>B01N4BNJX7</v>
          </cell>
        </row>
        <row r="914">
          <cell r="A914" t="str">
            <v>LYQ-BS-YH115-R0XL</v>
          </cell>
          <cell r="B914" t="str">
            <v>B01N4BNIHP</v>
          </cell>
        </row>
        <row r="915">
          <cell r="A915" t="str">
            <v>LYQ-BS-YH115-R1L</v>
          </cell>
          <cell r="B915" t="str">
            <v>B072KMB1M9</v>
          </cell>
        </row>
        <row r="916">
          <cell r="A916" t="str">
            <v>LYQ-BS-YY05-E0-L</v>
          </cell>
          <cell r="B916" t="str">
            <v>B0761S5G7S</v>
          </cell>
        </row>
        <row r="917">
          <cell r="A917" t="str">
            <v>LYQ-BS-YY05-E0-M</v>
          </cell>
          <cell r="B917" t="str">
            <v>B0761RMCC5</v>
          </cell>
        </row>
        <row r="918">
          <cell r="A918" t="str">
            <v>LYQ-BS-YY05-E0-S</v>
          </cell>
          <cell r="B918" t="str">
            <v>B0761QZBLN</v>
          </cell>
        </row>
        <row r="919">
          <cell r="A919" t="str">
            <v>LYQ-BS-YY05-E0-XL</v>
          </cell>
          <cell r="B919" t="str">
            <v>B0761RBG7H</v>
          </cell>
        </row>
        <row r="920">
          <cell r="A920" t="str">
            <v>LYQ-BS-YY05-K0-M</v>
          </cell>
          <cell r="B920" t="str">
            <v>B0761S6F3B</v>
          </cell>
        </row>
        <row r="921">
          <cell r="A921" t="str">
            <v>LYQ-BS-YY05-K0-S</v>
          </cell>
          <cell r="B921" t="str">
            <v>B0761SMDQR</v>
          </cell>
        </row>
        <row r="922">
          <cell r="A922" t="str">
            <v>LYQ-BS-YY05-R0-L</v>
          </cell>
          <cell r="B922" t="str">
            <v>B0761RD1WG</v>
          </cell>
        </row>
        <row r="923">
          <cell r="A923" t="str">
            <v>LYQ-BS-YY05-R0-S</v>
          </cell>
          <cell r="B923" t="str">
            <v>B0761RW8BW</v>
          </cell>
        </row>
        <row r="924">
          <cell r="A924" t="str">
            <v>LYQ-BS-YY05-R0-XL</v>
          </cell>
          <cell r="B924" t="str">
            <v>B0761RP959</v>
          </cell>
        </row>
        <row r="925">
          <cell r="A925" t="str">
            <v>LYQ-BS-YY05-ZL-L</v>
          </cell>
          <cell r="B925" t="str">
            <v>B0761RD1W7</v>
          </cell>
        </row>
        <row r="926">
          <cell r="A926" t="str">
            <v>LYQ-BS-YY05-ZL-M</v>
          </cell>
          <cell r="B926" t="str">
            <v>B0761RZK3N</v>
          </cell>
        </row>
        <row r="927">
          <cell r="A927" t="str">
            <v>LYQ-BS-YY05-ZL-S</v>
          </cell>
          <cell r="B927" t="str">
            <v>B0761VTYHQ</v>
          </cell>
        </row>
        <row r="928">
          <cell r="A928" t="str">
            <v>LYQ-BS-YY05-ZL-XL</v>
          </cell>
          <cell r="B928" t="str">
            <v>B0761PC7QN</v>
          </cell>
        </row>
        <row r="929">
          <cell r="A929" t="str">
            <v>LYQ-BS-ZQ2973-BD-L</v>
          </cell>
          <cell r="B929" t="str">
            <v>B01MXMNL4I</v>
          </cell>
        </row>
        <row r="930">
          <cell r="A930" t="str">
            <v>LYQ-BS-ZQ2973-BD-S</v>
          </cell>
          <cell r="B930" t="str">
            <v>B01N53S3NF</v>
          </cell>
        </row>
        <row r="931">
          <cell r="A931" t="str">
            <v>LYQ-BS-ZQ2973-BD-XXL</v>
          </cell>
          <cell r="B931" t="str">
            <v>B075R5G91S</v>
          </cell>
        </row>
        <row r="932">
          <cell r="A932" t="str">
            <v>LYQ-BS-ZQ2973-E0-L</v>
          </cell>
          <cell r="B932" t="str">
            <v>B01N655WC5</v>
          </cell>
        </row>
        <row r="933">
          <cell r="A933" t="str">
            <v>LYQ-BS-ZQ2973-E0-M</v>
          </cell>
          <cell r="B933" t="str">
            <v>B01N53S23K</v>
          </cell>
        </row>
        <row r="934">
          <cell r="A934" t="str">
            <v>LYQ-BS-ZQ2973-E0-S</v>
          </cell>
          <cell r="B934" t="str">
            <v>B01N95R09H</v>
          </cell>
        </row>
        <row r="935">
          <cell r="A935" t="str">
            <v>LYQ-BS-ZQ2973-E0-XL</v>
          </cell>
          <cell r="B935" t="str">
            <v>B01N1GHIUU</v>
          </cell>
        </row>
        <row r="936">
          <cell r="A936" t="str">
            <v>LYQ-BS-ZQ2973-E0-XXL</v>
          </cell>
          <cell r="B936" t="str">
            <v>B075R6C7W5</v>
          </cell>
        </row>
        <row r="937">
          <cell r="A937" t="str">
            <v>LYQ-BS-ZQ2973-G7-M</v>
          </cell>
          <cell r="B937" t="str">
            <v>B01NCQU969</v>
          </cell>
        </row>
        <row r="938">
          <cell r="A938" t="str">
            <v>LYQ-BS-ZQ2973-G7-S</v>
          </cell>
          <cell r="B938" t="str">
            <v>B01MT3SIVR</v>
          </cell>
        </row>
        <row r="939">
          <cell r="A939" t="str">
            <v>LYQ-BS-ZQ2973-G7-XL</v>
          </cell>
          <cell r="B939" t="str">
            <v>B01N0VKL1W</v>
          </cell>
        </row>
        <row r="940">
          <cell r="A940" t="str">
            <v>LYQ-BS-ZQ2973-G7-XXL</v>
          </cell>
          <cell r="B940" t="str">
            <v>B075R61DDD</v>
          </cell>
        </row>
        <row r="941">
          <cell r="A941" t="str">
            <v>LYQ-BS-ZQ2973-K0-L</v>
          </cell>
          <cell r="B941" t="str">
            <v>B01MU5CM6M</v>
          </cell>
        </row>
        <row r="942">
          <cell r="A942" t="str">
            <v>LYQ-BS-ZQ2973-K0-M</v>
          </cell>
          <cell r="B942" t="str">
            <v>B01N1X2E3G</v>
          </cell>
        </row>
        <row r="943">
          <cell r="A943" t="str">
            <v>LYQ-BS-ZQ2973-K0-S</v>
          </cell>
          <cell r="B943" t="str">
            <v>B01N0VKLGT</v>
          </cell>
        </row>
        <row r="944">
          <cell r="A944" t="str">
            <v>LYQ-BS-ZQ2973-K0-XL</v>
          </cell>
          <cell r="B944" t="str">
            <v>B01N6LKN1Q</v>
          </cell>
        </row>
        <row r="945">
          <cell r="A945" t="str">
            <v>LYQ-BS-ZQ2973-K0-XXL</v>
          </cell>
          <cell r="B945" t="str">
            <v>B075R5YH4W</v>
          </cell>
        </row>
        <row r="946">
          <cell r="A946" t="str">
            <v>LYQ-BS-ZQ2973-KQ-L</v>
          </cell>
          <cell r="B946" t="str">
            <v>B01MQKFRQS</v>
          </cell>
        </row>
        <row r="947">
          <cell r="A947" t="str">
            <v>LYQ-BS-ZQ2973-KQ-M</v>
          </cell>
          <cell r="B947" t="str">
            <v>B01N0F8E75</v>
          </cell>
        </row>
        <row r="948">
          <cell r="A948" t="str">
            <v>LYQ-BS-ZQ2973-KQ-S</v>
          </cell>
          <cell r="B948" t="str">
            <v>B01N76B2TU</v>
          </cell>
        </row>
        <row r="949">
          <cell r="A949" t="str">
            <v>LYQ-BS-ZQ2973-KQ-XL</v>
          </cell>
          <cell r="B949" t="str">
            <v>B01MSNG54S</v>
          </cell>
        </row>
        <row r="950">
          <cell r="A950" t="str">
            <v>LYQ-BS-ZQ2973-KQ-XXL</v>
          </cell>
          <cell r="B950" t="str">
            <v>B075R4YM4V</v>
          </cell>
        </row>
        <row r="951">
          <cell r="A951" t="str">
            <v>LYQ-BS-ZQ2973-MH-L</v>
          </cell>
          <cell r="B951" t="str">
            <v>B01NCQT6ZF</v>
          </cell>
        </row>
        <row r="952">
          <cell r="A952" t="str">
            <v>LYQ-BS-ZQ2973-MH-M</v>
          </cell>
          <cell r="B952" t="str">
            <v>B01N6LKLSS</v>
          </cell>
        </row>
        <row r="953">
          <cell r="A953" t="str">
            <v>LYQ-BS-ZQ2973-MH-S</v>
          </cell>
          <cell r="B953" t="str">
            <v>B01MZ4I8D9</v>
          </cell>
        </row>
        <row r="954">
          <cell r="A954" t="str">
            <v>LYQ-BS-ZQ2973-MH-XL</v>
          </cell>
          <cell r="B954" t="str">
            <v>B01N0VKLH9</v>
          </cell>
        </row>
        <row r="955">
          <cell r="A955" t="str">
            <v>LYQ-BS-ZQ2973-MH-XXL</v>
          </cell>
          <cell r="B955" t="str">
            <v>B075R78TF6</v>
          </cell>
        </row>
        <row r="956">
          <cell r="A956" t="str">
            <v>LYQ-BS-ZQ2973-W1-L</v>
          </cell>
          <cell r="B956" t="str">
            <v>B01N65706L</v>
          </cell>
        </row>
        <row r="957">
          <cell r="A957" t="str">
            <v>LYQ-BS-ZQ2973-W1-M</v>
          </cell>
          <cell r="B957" t="str">
            <v>B01N76JTME</v>
          </cell>
        </row>
        <row r="958">
          <cell r="A958" t="str">
            <v>LYQ-BS-ZQ2973-W1-S</v>
          </cell>
          <cell r="B958" t="str">
            <v>B01N42B1XD</v>
          </cell>
        </row>
        <row r="959">
          <cell r="A959" t="str">
            <v>LYQ-BS-ZQ2973-W1-XL</v>
          </cell>
          <cell r="B959" t="str">
            <v>B01MRLS67L</v>
          </cell>
        </row>
        <row r="960">
          <cell r="A960" t="str">
            <v>LYQ-BS-ZQ2973-W1-XXL</v>
          </cell>
          <cell r="B960" t="str">
            <v>B075R4STGG</v>
          </cell>
        </row>
        <row r="961">
          <cell r="A961" t="str">
            <v>LYQ-BS-ZQ2973-ZL-L</v>
          </cell>
          <cell r="B961" t="str">
            <v>B01N2YM6T1</v>
          </cell>
        </row>
        <row r="962">
          <cell r="A962" t="str">
            <v>LYQ-BS-ZQ2973-ZL-M</v>
          </cell>
          <cell r="B962" t="str">
            <v>B01N4IPVT9</v>
          </cell>
        </row>
        <row r="963">
          <cell r="A963" t="str">
            <v>LYQ-BS-ZQ2973-ZL-S</v>
          </cell>
          <cell r="B963" t="str">
            <v>B01MZ4IAIX</v>
          </cell>
        </row>
        <row r="964">
          <cell r="A964" t="str">
            <v>LYQ-BS-ZQ2973-ZL-XL</v>
          </cell>
          <cell r="B964" t="str">
            <v>B01N9MCD0O</v>
          </cell>
        </row>
        <row r="965">
          <cell r="A965" t="str">
            <v>LYQ-BS-ZQ2973-ZL-XXL</v>
          </cell>
          <cell r="B965" t="str">
            <v>B075R5HRSP</v>
          </cell>
        </row>
        <row r="966">
          <cell r="A966" t="str">
            <v>LYQ-BS4600-B0-L</v>
          </cell>
          <cell r="B966" t="str">
            <v>B01N560FYN</v>
          </cell>
        </row>
        <row r="967">
          <cell r="A967" t="str">
            <v>LYQ-BS4600-B0-M</v>
          </cell>
          <cell r="B967" t="str">
            <v>B01MQMQ9MR</v>
          </cell>
        </row>
        <row r="968">
          <cell r="A968" t="str">
            <v>LYQ-BS4600-B0-S</v>
          </cell>
          <cell r="B968" t="str">
            <v>B01N44KM92</v>
          </cell>
        </row>
        <row r="969">
          <cell r="A969" t="str">
            <v>LYQ-BS4600-B0-XL</v>
          </cell>
          <cell r="B969" t="str">
            <v>B01MQMQABK</v>
          </cell>
        </row>
        <row r="970">
          <cell r="A970" t="str">
            <v>LYQ-BS4600-B0-XS</v>
          </cell>
          <cell r="B970" t="str">
            <v>B01MZ7Y9AO</v>
          </cell>
        </row>
        <row r="971">
          <cell r="A971" t="str">
            <v>LYQ-BS4600-G0-L</v>
          </cell>
          <cell r="B971" t="str">
            <v>B01N0HHVPX</v>
          </cell>
        </row>
        <row r="972">
          <cell r="A972" t="str">
            <v>LYQ-BS4600-G0-M</v>
          </cell>
          <cell r="B972" t="str">
            <v>B01MXOWAHW</v>
          </cell>
        </row>
        <row r="973">
          <cell r="A973" t="str">
            <v>LYQ-BS4600-G0-S</v>
          </cell>
          <cell r="B973" t="str">
            <v>B01N0HHU7Y</v>
          </cell>
        </row>
        <row r="974">
          <cell r="A974" t="str">
            <v>LYQ-BS4600-G0-XS</v>
          </cell>
          <cell r="B974" t="str">
            <v>B01N6P1I5Z</v>
          </cell>
        </row>
        <row r="975">
          <cell r="A975" t="str">
            <v>LYQ-BS4600-G1-L</v>
          </cell>
          <cell r="B975" t="str">
            <v>B01N78VJ9M</v>
          </cell>
        </row>
        <row r="976">
          <cell r="A976" t="str">
            <v>LYQ-BS4600-G1-M</v>
          </cell>
          <cell r="B976" t="str">
            <v>B01N2KHNRA</v>
          </cell>
        </row>
        <row r="977">
          <cell r="A977" t="str">
            <v>LYQ-BS4600-G1-S</v>
          </cell>
          <cell r="B977" t="str">
            <v>B01N78VKOR</v>
          </cell>
        </row>
        <row r="978">
          <cell r="A978" t="str">
            <v>LYQ-BS4600-G1-XL</v>
          </cell>
          <cell r="B978" t="str">
            <v>B01N2KHMED</v>
          </cell>
        </row>
        <row r="979">
          <cell r="A979" t="str">
            <v>LYQ-BS4600-G1-XS</v>
          </cell>
          <cell r="B979" t="str">
            <v>B01MT79IFZ</v>
          </cell>
        </row>
        <row r="980">
          <cell r="A980" t="str">
            <v>LYQ-BS4600-N0-L</v>
          </cell>
          <cell r="B980" t="str">
            <v>B01N560GOX</v>
          </cell>
        </row>
        <row r="981">
          <cell r="A981" t="str">
            <v>LYQ-BS4600-N0-M</v>
          </cell>
          <cell r="B981" t="str">
            <v>B01MXOW81L</v>
          </cell>
        </row>
        <row r="982">
          <cell r="A982" t="str">
            <v>LYQ-BS4600-N0-S</v>
          </cell>
          <cell r="B982" t="str">
            <v>B01N1IYVH5</v>
          </cell>
        </row>
        <row r="983">
          <cell r="A983" t="str">
            <v>LYQ-BS4600-N0-XL</v>
          </cell>
          <cell r="B983" t="str">
            <v>B01NBB82MQ</v>
          </cell>
        </row>
        <row r="984">
          <cell r="A984" t="str">
            <v>LYQ-BS4600-N0-XS</v>
          </cell>
          <cell r="B984" t="str">
            <v>B01N9PTUNY</v>
          </cell>
        </row>
        <row r="985">
          <cell r="A985" t="str">
            <v>LYQ-BS4600-P0-L</v>
          </cell>
          <cell r="B985" t="str">
            <v>B01N4K9T8X</v>
          </cell>
        </row>
        <row r="986">
          <cell r="A986" t="str">
            <v>LYQ-BS4600-P0-M</v>
          </cell>
          <cell r="B986" t="str">
            <v>B01N4K9SIU</v>
          </cell>
        </row>
        <row r="987">
          <cell r="A987" t="str">
            <v>LYQ-BS4600-P0-S</v>
          </cell>
          <cell r="B987" t="str">
            <v>B01N7OGTT9</v>
          </cell>
        </row>
        <row r="988">
          <cell r="A988" t="str">
            <v>LYQ-BS4600-P0-XL</v>
          </cell>
          <cell r="B988" t="str">
            <v>B01N1YL9GO</v>
          </cell>
        </row>
        <row r="989">
          <cell r="A989" t="str">
            <v>LYQ-CSM048-G0-L</v>
          </cell>
          <cell r="B989" t="str">
            <v>B074P1GP2V</v>
          </cell>
        </row>
        <row r="990">
          <cell r="A990" t="str">
            <v>LYQ-CSM048-G0-M</v>
          </cell>
          <cell r="B990" t="str">
            <v>B074NZXHN4</v>
          </cell>
        </row>
        <row r="991">
          <cell r="A991" t="str">
            <v>LYQ-CSM048-G0-S</v>
          </cell>
          <cell r="B991" t="str">
            <v>B074P3QBRR</v>
          </cell>
        </row>
        <row r="992">
          <cell r="A992" t="str">
            <v>LYQ-CSM048-G0-XL</v>
          </cell>
          <cell r="B992" t="str">
            <v>B074NZKTJN</v>
          </cell>
        </row>
        <row r="993">
          <cell r="A993" t="str">
            <v>LYQ-CSM048-GR0-L</v>
          </cell>
          <cell r="B993" t="str">
            <v>B074P33GBK</v>
          </cell>
        </row>
        <row r="994">
          <cell r="A994" t="str">
            <v>LYQ-CSM048-GR0-M</v>
          </cell>
          <cell r="B994" t="str">
            <v>B074P2H27F</v>
          </cell>
        </row>
        <row r="995">
          <cell r="A995" t="str">
            <v>LYQ-CSM048-GR0-S</v>
          </cell>
          <cell r="B995" t="str">
            <v>B074P1R4Z1</v>
          </cell>
        </row>
        <row r="996">
          <cell r="A996" t="str">
            <v>LYQ-CSM048-GR0-XL</v>
          </cell>
          <cell r="B996" t="str">
            <v>B074NZKCP9</v>
          </cell>
        </row>
        <row r="997">
          <cell r="A997" t="str">
            <v>LYQ-CSM048-GR1-L</v>
          </cell>
          <cell r="B997" t="str">
            <v>B074P5RQR3</v>
          </cell>
        </row>
        <row r="998">
          <cell r="A998" t="str">
            <v>LYQ-CSM048-GR1-M</v>
          </cell>
          <cell r="B998" t="str">
            <v>B074P35TRN</v>
          </cell>
        </row>
        <row r="999">
          <cell r="A999" t="str">
            <v>LYQ-CSM048-GR1-S</v>
          </cell>
          <cell r="B999" t="str">
            <v>B074P4B6LX</v>
          </cell>
        </row>
        <row r="1000">
          <cell r="A1000" t="str">
            <v>LYQ-CSM048-GR1-XL</v>
          </cell>
          <cell r="B1000" t="str">
            <v>B074P51FNH</v>
          </cell>
        </row>
        <row r="1001">
          <cell r="A1001" t="str">
            <v>LYQ-CSM048-K0-L</v>
          </cell>
          <cell r="B1001" t="str">
            <v>B074NY7C3Y</v>
          </cell>
        </row>
        <row r="1002">
          <cell r="A1002" t="str">
            <v>LYQ-CSM048-K0-M</v>
          </cell>
          <cell r="B1002" t="str">
            <v>B074NZ3TFH</v>
          </cell>
        </row>
        <row r="1003">
          <cell r="A1003" t="str">
            <v>LYQ-CSM048-K0-S</v>
          </cell>
          <cell r="B1003" t="str">
            <v>B074P3C5BJ</v>
          </cell>
        </row>
        <row r="1004">
          <cell r="A1004" t="str">
            <v>LYQ-CSM048-K0-XL</v>
          </cell>
          <cell r="B1004" t="str">
            <v>B074NXWPB7</v>
          </cell>
        </row>
        <row r="1005">
          <cell r="A1005" t="str">
            <v>LYQ-CSM048-R0-L</v>
          </cell>
          <cell r="B1005" t="str">
            <v>B074P1P1WT</v>
          </cell>
        </row>
        <row r="1006">
          <cell r="A1006" t="str">
            <v>LYQ-CSM048-R0-M</v>
          </cell>
          <cell r="B1006" t="str">
            <v>B074P4J7LC</v>
          </cell>
        </row>
        <row r="1007">
          <cell r="A1007" t="str">
            <v>LYQ-CSM048-R0-S</v>
          </cell>
          <cell r="B1007" t="str">
            <v>B074P3869J</v>
          </cell>
        </row>
        <row r="1008">
          <cell r="A1008" t="str">
            <v>LYQ-CSM048-R0-XL</v>
          </cell>
          <cell r="B1008" t="str">
            <v>B074NXTLML</v>
          </cell>
        </row>
        <row r="1009">
          <cell r="A1009" t="str">
            <v>LYQ-CSM048-ZL-L</v>
          </cell>
          <cell r="B1009" t="str">
            <v>B074P5WYND</v>
          </cell>
        </row>
        <row r="1010">
          <cell r="A1010" t="str">
            <v>LYQ-CSM048-ZL-M</v>
          </cell>
          <cell r="B1010" t="str">
            <v>B074P1CCRZ</v>
          </cell>
        </row>
        <row r="1011">
          <cell r="A1011" t="str">
            <v>LYQ-CSM048-ZL-S</v>
          </cell>
          <cell r="B1011" t="str">
            <v>B074NZSNZ4</v>
          </cell>
        </row>
        <row r="1012">
          <cell r="A1012" t="str">
            <v>LYQ-CSM048-ZL-XL</v>
          </cell>
          <cell r="B1012" t="str">
            <v>B074NW2TZL</v>
          </cell>
        </row>
        <row r="1013">
          <cell r="A1013" t="str">
            <v>LYQ-CSM051-B0-L</v>
          </cell>
          <cell r="B1013" t="str">
            <v>B074PP75VN</v>
          </cell>
        </row>
        <row r="1014">
          <cell r="A1014" t="str">
            <v>LYQ-CSM051-B0-M</v>
          </cell>
          <cell r="B1014" t="str">
            <v>B074PP75VN</v>
          </cell>
        </row>
        <row r="1015">
          <cell r="A1015" t="str">
            <v>LYQ-CSM051-B0-S</v>
          </cell>
          <cell r="B1015" t="str">
            <v>B074PP75VN</v>
          </cell>
        </row>
        <row r="1016">
          <cell r="A1016" t="str">
            <v>LYQ-CSM051-B0-XL</v>
          </cell>
          <cell r="B1016" t="str">
            <v>B074PP75VN</v>
          </cell>
        </row>
        <row r="1017">
          <cell r="A1017" t="str">
            <v>LYQ-EU7232-M</v>
          </cell>
          <cell r="B1017" t="str">
            <v>B07647Z9WL</v>
          </cell>
        </row>
        <row r="1018">
          <cell r="A1018" t="str">
            <v>LYQ-EUWH5339-B0-2XL</v>
          </cell>
          <cell r="B1018" t="str">
            <v>B07648NHS4</v>
          </cell>
        </row>
        <row r="1019">
          <cell r="A1019" t="str">
            <v>LYQ-EUWH5339-B0-L</v>
          </cell>
          <cell r="B1019" t="str">
            <v>B07648MPS3</v>
          </cell>
        </row>
        <row r="1020">
          <cell r="A1020" t="str">
            <v>LYQ-EUWH5339-B0-M</v>
          </cell>
          <cell r="B1020" t="str">
            <v>B07649H274</v>
          </cell>
        </row>
        <row r="1021">
          <cell r="A1021" t="str">
            <v>LYQ-EUWH5339-B0-S</v>
          </cell>
          <cell r="B1021" t="str">
            <v>B0764949RZ</v>
          </cell>
        </row>
        <row r="1022">
          <cell r="A1022" t="str">
            <v>LYQ-EUWH5339-B0-XL</v>
          </cell>
          <cell r="B1022" t="str">
            <v>B07648XBHF</v>
          </cell>
        </row>
        <row r="1023">
          <cell r="A1023" t="str">
            <v>LYQ-EUWH5339-BE-2XL</v>
          </cell>
          <cell r="B1023" t="str">
            <v>B0764884CW</v>
          </cell>
        </row>
        <row r="1024">
          <cell r="A1024" t="str">
            <v>LYQ-EUWH5339-BE-L</v>
          </cell>
          <cell r="B1024" t="str">
            <v>B076494X9P</v>
          </cell>
        </row>
        <row r="1025">
          <cell r="A1025" t="str">
            <v>LYQ-EUWH5339-BE-M</v>
          </cell>
          <cell r="B1025" t="str">
            <v>B07648632Z</v>
          </cell>
        </row>
        <row r="1026">
          <cell r="A1026" t="str">
            <v>LYQ-EUWH5339-BE-XL</v>
          </cell>
          <cell r="B1026" t="str">
            <v>B07648Q2CC</v>
          </cell>
        </row>
        <row r="1027">
          <cell r="A1027" t="str">
            <v>LYQ-EUWH5339-K0-L</v>
          </cell>
          <cell r="B1027" t="str">
            <v>B07649TLGW</v>
          </cell>
        </row>
        <row r="1028">
          <cell r="A1028" t="str">
            <v>LYQ-EUWH5339-K0-M</v>
          </cell>
          <cell r="B1028" t="str">
            <v>B07647HSKY</v>
          </cell>
        </row>
        <row r="1029">
          <cell r="A1029" t="str">
            <v>LYQ-EUWH5339-K0-S</v>
          </cell>
          <cell r="B1029" t="str">
            <v>B07649SPXH</v>
          </cell>
        </row>
        <row r="1030">
          <cell r="A1030" t="str">
            <v>LYQ-EUWH5339-K0-XL</v>
          </cell>
          <cell r="B1030" t="str">
            <v>B07648CNQX</v>
          </cell>
        </row>
        <row r="1031">
          <cell r="A1031" t="str">
            <v>LYQ-EUWH5339-R0-2XL</v>
          </cell>
          <cell r="B1031" t="str">
            <v>B0764948PC</v>
          </cell>
        </row>
        <row r="1032">
          <cell r="A1032" t="str">
            <v>LYQ-EUWH5339-R0-L</v>
          </cell>
          <cell r="B1032" t="str">
            <v>B07649SPXT</v>
          </cell>
        </row>
        <row r="1033">
          <cell r="A1033" t="str">
            <v>LYQ-EUWH5339-R0-M</v>
          </cell>
          <cell r="B1033" t="str">
            <v>B07647ZBYK</v>
          </cell>
        </row>
        <row r="1034">
          <cell r="A1034" t="str">
            <v>LYQ-EUWH5339-R0-S</v>
          </cell>
          <cell r="B1034" t="str">
            <v>B076497QLW</v>
          </cell>
        </row>
        <row r="1035">
          <cell r="A1035" t="str">
            <v>LYQ-EUWH5339-R0-XL</v>
          </cell>
          <cell r="B1035" t="str">
            <v>B076486MGJ</v>
          </cell>
        </row>
        <row r="1036">
          <cell r="A1036" t="str">
            <v>LYQ-WH1109-B0-M</v>
          </cell>
          <cell r="B1036" t="str">
            <v>B074V6XSS2</v>
          </cell>
        </row>
        <row r="1037">
          <cell r="A1037" t="str">
            <v>LYQ-WH1109-B0-S</v>
          </cell>
          <cell r="B1037" t="str">
            <v>B074V6Z682</v>
          </cell>
        </row>
        <row r="1038">
          <cell r="A1038" t="str">
            <v>LYQ-WH1109-DG-L</v>
          </cell>
          <cell r="B1038" t="str">
            <v>B074V7JG2M</v>
          </cell>
        </row>
        <row r="1039">
          <cell r="A1039" t="str">
            <v>LYQ-WH1109-DG-M</v>
          </cell>
          <cell r="B1039" t="str">
            <v>B074V7ZGFG</v>
          </cell>
        </row>
        <row r="1040">
          <cell r="A1040" t="str">
            <v>LYQ-WH1109-DG-S</v>
          </cell>
          <cell r="B1040" t="str">
            <v>B074V6WV9H</v>
          </cell>
        </row>
        <row r="1041">
          <cell r="A1041" t="str">
            <v>LYQ-WH1109-DG-XL</v>
          </cell>
          <cell r="B1041" t="str">
            <v>B074V81TQM</v>
          </cell>
        </row>
        <row r="1042">
          <cell r="A1042" t="str">
            <v>LYQ-WH1109-DG-XXL</v>
          </cell>
          <cell r="B1042" t="str">
            <v>B074V5D4HX</v>
          </cell>
        </row>
        <row r="1043">
          <cell r="A1043" t="str">
            <v>LYQ-WH1109-G0-M</v>
          </cell>
          <cell r="B1043" t="str">
            <v>B074V6CJLR</v>
          </cell>
        </row>
        <row r="1044">
          <cell r="A1044" t="str">
            <v>LYQ-WH1109-G0-S</v>
          </cell>
          <cell r="B1044" t="str">
            <v>B074V6GLZP</v>
          </cell>
        </row>
        <row r="1045">
          <cell r="A1045" t="str">
            <v>LYQ-WH1109-G0-XL</v>
          </cell>
          <cell r="B1045" t="str">
            <v>B074V7V9V6</v>
          </cell>
        </row>
        <row r="1046">
          <cell r="A1046" t="str">
            <v>LYQ-WH1109-G0-XXL</v>
          </cell>
          <cell r="B1046" t="str">
            <v>B074V5FJGX</v>
          </cell>
        </row>
        <row r="1047">
          <cell r="A1047" t="str">
            <v>LYQ-WH1109-G7-L</v>
          </cell>
          <cell r="B1047" t="str">
            <v>B074V6NNT4</v>
          </cell>
        </row>
        <row r="1048">
          <cell r="A1048" t="str">
            <v>LYQ-WH1109-G7-M</v>
          </cell>
          <cell r="B1048" t="str">
            <v>B074V717QH</v>
          </cell>
        </row>
        <row r="1049">
          <cell r="A1049" t="str">
            <v>LYQ-WH1109-G7-S</v>
          </cell>
          <cell r="B1049" t="str">
            <v>B074V6X26G</v>
          </cell>
        </row>
        <row r="1050">
          <cell r="A1050" t="str">
            <v>LYQ-WH1109-G7-XL</v>
          </cell>
          <cell r="B1050" t="str">
            <v>B074V6XKTH</v>
          </cell>
        </row>
        <row r="1051">
          <cell r="A1051" t="str">
            <v>LYQ-WH1109-G7-XXL</v>
          </cell>
          <cell r="B1051" t="str">
            <v>B074V7DJSZ</v>
          </cell>
        </row>
        <row r="1052">
          <cell r="A1052" t="str">
            <v>LYQ-WH1109-LG-L</v>
          </cell>
          <cell r="B1052" t="str">
            <v>B074V79N2J</v>
          </cell>
        </row>
        <row r="1053">
          <cell r="A1053" t="str">
            <v>LYQ-WH1109-LG-M</v>
          </cell>
          <cell r="B1053" t="str">
            <v>B074V7BZH7</v>
          </cell>
        </row>
        <row r="1054">
          <cell r="A1054" t="str">
            <v>LYQ-WH1109-LG-S</v>
          </cell>
          <cell r="B1054" t="str">
            <v>B074V6T6W7</v>
          </cell>
        </row>
        <row r="1055">
          <cell r="A1055" t="str">
            <v>LYQ-WH1109-LG-XL</v>
          </cell>
          <cell r="B1055" t="str">
            <v>B074V6VKQR</v>
          </cell>
        </row>
        <row r="1056">
          <cell r="A1056" t="str">
            <v>LYQ-WH1109-LG-XXL</v>
          </cell>
          <cell r="B1056" t="str">
            <v>B074V72SC8</v>
          </cell>
        </row>
        <row r="1057">
          <cell r="A1057" t="str">
            <v>LYQ-WH1312-B0-L</v>
          </cell>
          <cell r="B1057" t="str">
            <v>B074W8X73B</v>
          </cell>
        </row>
        <row r="1058">
          <cell r="A1058" t="str">
            <v>LYQ-WH1312-B0-M</v>
          </cell>
          <cell r="B1058" t="str">
            <v>B074W6RP57</v>
          </cell>
        </row>
        <row r="1059">
          <cell r="A1059" t="str">
            <v>LYQ-WH1312-B0-S</v>
          </cell>
          <cell r="B1059" t="str">
            <v>B074W6FC7Z</v>
          </cell>
        </row>
        <row r="1060">
          <cell r="A1060" t="str">
            <v>LYQ-WH1312-B0-XL</v>
          </cell>
          <cell r="B1060" t="str">
            <v>B074W8YC47</v>
          </cell>
        </row>
        <row r="1061">
          <cell r="A1061" t="str">
            <v>LYQ-WH1312-P0-L</v>
          </cell>
          <cell r="B1061" t="str">
            <v>B074W4QLTC</v>
          </cell>
        </row>
        <row r="1062">
          <cell r="A1062" t="str">
            <v>LYQ-WH1312-P0-M</v>
          </cell>
          <cell r="B1062" t="str">
            <v>B074W52NDS</v>
          </cell>
        </row>
        <row r="1063">
          <cell r="A1063" t="str">
            <v>LYQ-WH1312-P0-S</v>
          </cell>
          <cell r="B1063" t="str">
            <v>B074W79NDG</v>
          </cell>
        </row>
        <row r="1064">
          <cell r="A1064" t="str">
            <v>LYQ-WH1312-P0-XL</v>
          </cell>
          <cell r="B1064" t="str">
            <v>B074W7NG59</v>
          </cell>
        </row>
        <row r="1065">
          <cell r="A1065" t="str">
            <v>LYQ-WH16331-BG-S</v>
          </cell>
          <cell r="B1065" t="str">
            <v>B0752MQVK6</v>
          </cell>
        </row>
        <row r="1066">
          <cell r="A1066" t="str">
            <v>LYQ-WH16331-K0-XL</v>
          </cell>
          <cell r="B1066" t="str">
            <v>B0752G4D3Y</v>
          </cell>
        </row>
        <row r="1067">
          <cell r="A1067" t="str">
            <v>MY-BS-LYRound020-BL-L</v>
          </cell>
          <cell r="B1067" t="str">
            <v>B0787Q6CLC</v>
          </cell>
        </row>
        <row r="1068">
          <cell r="A1068" t="str">
            <v>MY-BS-LYRound020-BL-M</v>
          </cell>
          <cell r="B1068" t="str">
            <v>B0787SYKQQ</v>
          </cell>
        </row>
        <row r="1069">
          <cell r="A1069" t="str">
            <v>MY-BS-LYRound020-BL-S</v>
          </cell>
          <cell r="B1069" t="str">
            <v>B0787TPPL1</v>
          </cell>
        </row>
        <row r="1070">
          <cell r="A1070" t="str">
            <v>MY-BS-LYRound020-BL-XL</v>
          </cell>
          <cell r="B1070" t="str">
            <v>B0787T48JG</v>
          </cell>
        </row>
        <row r="1071">
          <cell r="A1071" t="str">
            <v>MY-BS-LYRound020-GN-L</v>
          </cell>
          <cell r="B1071" t="str">
            <v>B0787R5ZJF</v>
          </cell>
        </row>
        <row r="1072">
          <cell r="A1072" t="str">
            <v>MY-BS-LYRound020-GN-M</v>
          </cell>
          <cell r="B1072" t="str">
            <v>B0787THW9D</v>
          </cell>
        </row>
        <row r="1073">
          <cell r="A1073" t="str">
            <v>MY-BS-LYRound020-GN-S</v>
          </cell>
          <cell r="B1073" t="str">
            <v>B0787QDCXW</v>
          </cell>
        </row>
        <row r="1074">
          <cell r="A1074" t="str">
            <v>MY-BS-LYRound020-GN-XL</v>
          </cell>
          <cell r="B1074" t="str">
            <v>B0787QDCXY</v>
          </cell>
        </row>
        <row r="1075">
          <cell r="A1075" t="str">
            <v>MY-BS-LYRound020-NY-L</v>
          </cell>
          <cell r="B1075" t="str">
            <v>B0787RFRKJ</v>
          </cell>
        </row>
        <row r="1076">
          <cell r="A1076" t="str">
            <v>MY-BS-LYRound020-NY-M</v>
          </cell>
          <cell r="B1076" t="str">
            <v>B0787QDQ7J</v>
          </cell>
        </row>
        <row r="1077">
          <cell r="A1077" t="str">
            <v>MY-BS-LYRound020-NY-S</v>
          </cell>
          <cell r="B1077" t="str">
            <v>B0787SBRT7</v>
          </cell>
        </row>
        <row r="1078">
          <cell r="A1078" t="str">
            <v>MY-BS-LYRound020-NY-XL</v>
          </cell>
          <cell r="B1078" t="str">
            <v>B0787R3CJD</v>
          </cell>
        </row>
        <row r="1079">
          <cell r="A1079" t="str">
            <v>MY-CSM070-B0-L</v>
          </cell>
          <cell r="B1079" t="str">
            <v>B07648WZJZ</v>
          </cell>
        </row>
        <row r="1080">
          <cell r="A1080" t="str">
            <v>MY-CSM070-C0-L</v>
          </cell>
          <cell r="B1080" t="str">
            <v>B07648NNXQ</v>
          </cell>
        </row>
        <row r="1081">
          <cell r="A1081" t="str">
            <v>MY-CSM070-GR-L</v>
          </cell>
          <cell r="B1081" t="str">
            <v>B07649D7BN</v>
          </cell>
        </row>
        <row r="1082">
          <cell r="A1082" t="str">
            <v>MY-CSM070-PI-L</v>
          </cell>
          <cell r="B1082" t="str">
            <v>B07649TM4Y</v>
          </cell>
        </row>
        <row r="1083">
          <cell r="A1083" t="str">
            <v>MY-CSM071-C0-L</v>
          </cell>
          <cell r="B1083" t="str">
            <v>B07649RKQX</v>
          </cell>
        </row>
        <row r="1084">
          <cell r="A1084" t="str">
            <v>MY-CSM071-G1-L</v>
          </cell>
          <cell r="B1084" t="str">
            <v>B07649LLPN</v>
          </cell>
        </row>
        <row r="1085">
          <cell r="A1085" t="str">
            <v>MY-CSM071-GR-L</v>
          </cell>
          <cell r="B1085" t="str">
            <v>B07648XGXK</v>
          </cell>
        </row>
        <row r="1086">
          <cell r="A1086" t="str">
            <v>MY-EU1925-E0-2XL</v>
          </cell>
          <cell r="B1086" t="str">
            <v>B07648KG14</v>
          </cell>
        </row>
        <row r="1087">
          <cell r="A1087" t="str">
            <v>MY-EU1925-E0-L</v>
          </cell>
          <cell r="B1087" t="str">
            <v>B0764B9NNG</v>
          </cell>
        </row>
        <row r="1088">
          <cell r="A1088" t="str">
            <v>MY-EU1925-E0-S</v>
          </cell>
          <cell r="B1088" t="str">
            <v>B07649XKGZ</v>
          </cell>
        </row>
        <row r="1089">
          <cell r="A1089" t="str">
            <v>MY-EU1925-E0-XL</v>
          </cell>
          <cell r="B1089" t="str">
            <v>B07648BWTN</v>
          </cell>
        </row>
        <row r="1090">
          <cell r="A1090" t="str">
            <v>MY-EU1925-G7-2XL</v>
          </cell>
          <cell r="B1090" t="str">
            <v>B07649JN4W</v>
          </cell>
        </row>
        <row r="1091">
          <cell r="A1091" t="str">
            <v>MY-EU1925-G7-L</v>
          </cell>
          <cell r="B1091" t="str">
            <v>B0764B4GJR</v>
          </cell>
        </row>
        <row r="1092">
          <cell r="A1092" t="str">
            <v>MY-EU1925-G7-XL</v>
          </cell>
          <cell r="B1092" t="str">
            <v>B07649JVSM</v>
          </cell>
        </row>
        <row r="1093">
          <cell r="A1093" t="str">
            <v>MY-EU1925-R6-2XL</v>
          </cell>
          <cell r="B1093" t="str">
            <v>B07647ZW35</v>
          </cell>
        </row>
        <row r="1094">
          <cell r="A1094" t="str">
            <v>MY-EU1925-R6-S</v>
          </cell>
          <cell r="B1094" t="str">
            <v>B076494Z43</v>
          </cell>
        </row>
        <row r="1095">
          <cell r="A1095" t="str">
            <v>MY-EU1925-W0-2XL</v>
          </cell>
          <cell r="B1095" t="str">
            <v>B0764B19P5</v>
          </cell>
        </row>
        <row r="1096">
          <cell r="A1096" t="str">
            <v>MY-EU1925-W0-L</v>
          </cell>
          <cell r="B1096" t="str">
            <v>B0764C79FK</v>
          </cell>
        </row>
        <row r="1097">
          <cell r="A1097" t="str">
            <v>MY-EU1925-W0-S</v>
          </cell>
          <cell r="B1097" t="str">
            <v>B0764884FW</v>
          </cell>
        </row>
        <row r="1098">
          <cell r="A1098" t="str">
            <v>MY-LYPoint021-BL-L</v>
          </cell>
          <cell r="B1098" t="str">
            <v>B0787VPD3Z</v>
          </cell>
        </row>
        <row r="1099">
          <cell r="A1099" t="str">
            <v>MY-LYPoint021-BL-M</v>
          </cell>
          <cell r="B1099" t="str">
            <v>B078F6W4PZ</v>
          </cell>
        </row>
        <row r="1100">
          <cell r="A1100" t="str">
            <v>MY-LYPoint021-BL-S</v>
          </cell>
          <cell r="B1100" t="str">
            <v>B0787TDRCJ</v>
          </cell>
        </row>
        <row r="1101">
          <cell r="A1101" t="str">
            <v>MY-LYPoint021-BL-XL</v>
          </cell>
          <cell r="B1101" t="str">
            <v>B0787TW3QY</v>
          </cell>
        </row>
        <row r="1102">
          <cell r="A1102" t="str">
            <v>MY-LYPoint021-DG-L</v>
          </cell>
          <cell r="B1102" t="str">
            <v>B073XL4P5D</v>
          </cell>
        </row>
        <row r="1103">
          <cell r="A1103" t="str">
            <v>MY-LYPoint021-DG-M</v>
          </cell>
          <cell r="B1103" t="str">
            <v>B073XL4P5B</v>
          </cell>
        </row>
        <row r="1104">
          <cell r="A1104" t="str">
            <v>MY-LYPoint021-DG-S</v>
          </cell>
          <cell r="B1104" t="str">
            <v>B073XJP7H2</v>
          </cell>
        </row>
        <row r="1105">
          <cell r="A1105" t="str">
            <v>MY-LYPoint021-DG-XL</v>
          </cell>
          <cell r="B1105" t="str">
            <v>B073XK66CZ</v>
          </cell>
        </row>
        <row r="1106">
          <cell r="A1106" t="str">
            <v>MY-LYPoint021-GN-L</v>
          </cell>
          <cell r="B1106" t="str">
            <v>B0787SM52K</v>
          </cell>
        </row>
        <row r="1107">
          <cell r="A1107" t="str">
            <v>MY-LYPoint021-GN-M</v>
          </cell>
          <cell r="B1107" t="str">
            <v>B07885CN8W</v>
          </cell>
        </row>
        <row r="1108">
          <cell r="A1108" t="str">
            <v>MY-LYPoint021-GN-S</v>
          </cell>
          <cell r="B1108" t="str">
            <v>B0787RRYKM</v>
          </cell>
        </row>
        <row r="1109">
          <cell r="A1109" t="str">
            <v>MY-LYPoint021-GN-XL</v>
          </cell>
          <cell r="B1109" t="str">
            <v>B0787WKVPV</v>
          </cell>
        </row>
        <row r="1110">
          <cell r="A1110" t="str">
            <v>MY-LYPoint021-GR-L</v>
          </cell>
          <cell r="B1110" t="str">
            <v>B073XL4P7Q</v>
          </cell>
        </row>
        <row r="1111">
          <cell r="A1111" t="str">
            <v>MY-LYPoint021-GR-M</v>
          </cell>
          <cell r="B1111" t="str">
            <v>B073XJLTJW</v>
          </cell>
        </row>
        <row r="1112">
          <cell r="A1112" t="str">
            <v>MY-LYPoint021-GR-S</v>
          </cell>
          <cell r="B1112" t="str">
            <v>B073XK5LBM</v>
          </cell>
        </row>
        <row r="1113">
          <cell r="A1113" t="str">
            <v>MY-LYPoint021-GR-XL</v>
          </cell>
          <cell r="B1113" t="str">
            <v>B073XJV446</v>
          </cell>
        </row>
        <row r="1114">
          <cell r="A1114" t="str">
            <v>MY-LYPoint021-K0-L</v>
          </cell>
          <cell r="B1114" t="str">
            <v>B073XJFSC8</v>
          </cell>
        </row>
        <row r="1115">
          <cell r="A1115" t="str">
            <v>MY-LYPoint021-K0-M</v>
          </cell>
          <cell r="B1115" t="str">
            <v>B073XK1K4N</v>
          </cell>
        </row>
        <row r="1116">
          <cell r="A1116" t="str">
            <v>MY-LYPoint021-K0-S1</v>
          </cell>
          <cell r="B1116" t="str">
            <v>B073ZBTLHL</v>
          </cell>
        </row>
        <row r="1117">
          <cell r="A1117" t="str">
            <v>MY-LYPoint021-K0-XL</v>
          </cell>
          <cell r="B1117" t="str">
            <v>B073XK7RVB</v>
          </cell>
        </row>
        <row r="1118">
          <cell r="A1118" t="str">
            <v>MY-LYPoint021-KQ-L</v>
          </cell>
          <cell r="B1118" t="str">
            <v>B073XJGNVS</v>
          </cell>
        </row>
        <row r="1119">
          <cell r="A1119" t="str">
            <v>MY-LYPoint021-KQ-M</v>
          </cell>
          <cell r="B1119" t="str">
            <v>B073XJXF5D</v>
          </cell>
        </row>
        <row r="1120">
          <cell r="A1120" t="str">
            <v>MY-LYPoint021-KQ-S</v>
          </cell>
          <cell r="B1120" t="str">
            <v>B073XJZ4MB</v>
          </cell>
        </row>
        <row r="1121">
          <cell r="A1121" t="str">
            <v>MY-LYPoint021-KQ-XL</v>
          </cell>
          <cell r="B1121" t="str">
            <v>B073XKK5LR</v>
          </cell>
        </row>
        <row r="1122">
          <cell r="A1122" t="str">
            <v>MY-LYPoint021-LB-L</v>
          </cell>
          <cell r="B1122" t="str">
            <v>B073XK5M3Y</v>
          </cell>
        </row>
        <row r="1123">
          <cell r="A1123" t="str">
            <v>MY-LYPoint021-LB-M</v>
          </cell>
          <cell r="B1123" t="str">
            <v>B073XKLNR2</v>
          </cell>
        </row>
        <row r="1124">
          <cell r="A1124" t="str">
            <v>MY-LYPoint021-LB-S</v>
          </cell>
          <cell r="B1124" t="str">
            <v>B073XJK1SP</v>
          </cell>
        </row>
        <row r="1125">
          <cell r="A1125" t="str">
            <v>MY-LYPoint021-LB-XL</v>
          </cell>
          <cell r="B1125" t="str">
            <v>B073XKSK51</v>
          </cell>
        </row>
        <row r="1126">
          <cell r="A1126" t="str">
            <v>MY-LYPoint021-NY-L</v>
          </cell>
          <cell r="B1126" t="str">
            <v>B0787WXSHG</v>
          </cell>
        </row>
        <row r="1127">
          <cell r="A1127" t="str">
            <v>MY-LYPoint021-NY-M</v>
          </cell>
          <cell r="B1127" t="str">
            <v>B07881F3QY</v>
          </cell>
        </row>
        <row r="1128">
          <cell r="A1128" t="str">
            <v>MY-LYPoint021-NY-S</v>
          </cell>
          <cell r="B1128" t="str">
            <v>B0787RYV63</v>
          </cell>
        </row>
        <row r="1129">
          <cell r="A1129" t="str">
            <v>MY-LYPoint021-NY-XL</v>
          </cell>
          <cell r="B1129" t="str">
            <v>B0787VVQYP</v>
          </cell>
        </row>
        <row r="1130">
          <cell r="A1130" t="str">
            <v>MY-LYPoint021-OR-XL</v>
          </cell>
          <cell r="B1130" t="str">
            <v>B073XKSK6M</v>
          </cell>
        </row>
        <row r="1131">
          <cell r="A1131" t="str">
            <v>MY-LYPoint021-W0-L</v>
          </cell>
          <cell r="B1131" t="str">
            <v>B073XKD3LL</v>
          </cell>
        </row>
        <row r="1132">
          <cell r="A1132" t="str">
            <v>MY-LYPoint021-W0-M</v>
          </cell>
          <cell r="B1132" t="str">
            <v>B073XJLB1W</v>
          </cell>
        </row>
        <row r="1133">
          <cell r="A1133" t="str">
            <v>MY-LYPoint021-W0-S</v>
          </cell>
          <cell r="B1133" t="str">
            <v>B073XK7Y6B</v>
          </cell>
        </row>
        <row r="1134">
          <cell r="A1134" t="str">
            <v>MY-LYPoint021-W0-XL</v>
          </cell>
          <cell r="B1134" t="str">
            <v>B073XJMSN7</v>
          </cell>
        </row>
        <row r="1135">
          <cell r="A1135" t="str">
            <v>MY-LYPoint021-WR-L</v>
          </cell>
          <cell r="B1135" t="str">
            <v>B073XKPZWF</v>
          </cell>
        </row>
        <row r="1136">
          <cell r="A1136" t="str">
            <v>MY-LYPoint021-WR-M</v>
          </cell>
          <cell r="B1136" t="str">
            <v>B073XJVVGR</v>
          </cell>
        </row>
        <row r="1137">
          <cell r="A1137" t="str">
            <v>MY-LYPoint021-WR-S</v>
          </cell>
          <cell r="B1137" t="str">
            <v>B073XKV78C</v>
          </cell>
        </row>
        <row r="1138">
          <cell r="A1138" t="str">
            <v>MY-LYPoint021-WR-XL</v>
          </cell>
          <cell r="B1138" t="str">
            <v>B073XJW69Y</v>
          </cell>
        </row>
        <row r="1139">
          <cell r="A1139" t="str">
            <v>MY-LYRound020-BL-L</v>
          </cell>
          <cell r="B1139" t="str">
            <v>B0787Q6CLC</v>
          </cell>
        </row>
        <row r="1140">
          <cell r="A1140" t="str">
            <v>MY-LYRound020-BL-M</v>
          </cell>
          <cell r="B1140" t="str">
            <v>B0787SYKQQ</v>
          </cell>
        </row>
        <row r="1141">
          <cell r="A1141" t="str">
            <v>MY-LYRound020-BL-S</v>
          </cell>
          <cell r="B1141" t="str">
            <v>B0787TPPL1</v>
          </cell>
        </row>
        <row r="1142">
          <cell r="A1142" t="str">
            <v>MY-LYRound020-BL-XL</v>
          </cell>
          <cell r="B1142" t="str">
            <v>B0787T48JG</v>
          </cell>
        </row>
        <row r="1143">
          <cell r="A1143" t="str">
            <v>MY-LYRound020-DG-L</v>
          </cell>
          <cell r="B1143" t="str">
            <v>B073XJW6BF</v>
          </cell>
        </row>
        <row r="1144">
          <cell r="A1144" t="str">
            <v>MY-LYRound020-DG-M</v>
          </cell>
          <cell r="B1144" t="str">
            <v>B073XKV6RW</v>
          </cell>
        </row>
        <row r="1145">
          <cell r="A1145" t="str">
            <v>MY-LYRound020-DG-S</v>
          </cell>
          <cell r="B1145" t="str">
            <v>B073XJYHF5</v>
          </cell>
        </row>
        <row r="1146">
          <cell r="A1146" t="str">
            <v>MY-LYRound020-DG-XL</v>
          </cell>
          <cell r="B1146" t="str">
            <v>B073XK53WW</v>
          </cell>
        </row>
        <row r="1147">
          <cell r="A1147" t="str">
            <v>MY-LYRound020-GN-L</v>
          </cell>
          <cell r="B1147" t="str">
            <v>B0787R5ZJF</v>
          </cell>
        </row>
        <row r="1148">
          <cell r="A1148" t="str">
            <v>MY-LYRound020-GN-M</v>
          </cell>
          <cell r="B1148" t="str">
            <v>B0787THW9D</v>
          </cell>
        </row>
        <row r="1149">
          <cell r="A1149" t="str">
            <v>MY-LYRound020-GN-S</v>
          </cell>
          <cell r="B1149" t="str">
            <v>B0787QDCXW</v>
          </cell>
        </row>
        <row r="1150">
          <cell r="A1150" t="str">
            <v>MY-LYRound020-GN-XL</v>
          </cell>
          <cell r="B1150" t="str">
            <v>B0787QDCXY</v>
          </cell>
        </row>
        <row r="1151">
          <cell r="A1151" t="str">
            <v>MY-LYRound020-GR-L</v>
          </cell>
          <cell r="B1151" t="str">
            <v>B073XK4LR3</v>
          </cell>
        </row>
        <row r="1152">
          <cell r="A1152" t="str">
            <v>MY-LYRound020-GR-M</v>
          </cell>
          <cell r="B1152" t="str">
            <v>B073XJW9GC</v>
          </cell>
        </row>
        <row r="1153">
          <cell r="A1153" t="str">
            <v>MY-LYRound020-GR-S</v>
          </cell>
          <cell r="B1153" t="str">
            <v>B073XKL2LF</v>
          </cell>
        </row>
        <row r="1154">
          <cell r="A1154" t="str">
            <v>MY-LYRound020-GR-XL</v>
          </cell>
          <cell r="B1154" t="str">
            <v>B073XJXDRJ</v>
          </cell>
        </row>
        <row r="1155">
          <cell r="A1155" t="str">
            <v>MY-LYRound020-K0-L</v>
          </cell>
          <cell r="B1155" t="str">
            <v>B073XJW2V6</v>
          </cell>
        </row>
        <row r="1156">
          <cell r="A1156" t="str">
            <v>MY-LYRound020-K0-M</v>
          </cell>
          <cell r="B1156" t="str">
            <v>B073XJL8XK</v>
          </cell>
        </row>
        <row r="1157">
          <cell r="A1157" t="str">
            <v>MY-LYRound020-K0-S</v>
          </cell>
          <cell r="B1157" t="str">
            <v>B073XJZ6XV</v>
          </cell>
        </row>
        <row r="1158">
          <cell r="A1158" t="str">
            <v>MY-LYRound020-K0-XL</v>
          </cell>
          <cell r="B1158" t="str">
            <v>B073XKG8VD</v>
          </cell>
        </row>
        <row r="1159">
          <cell r="A1159" t="str">
            <v>MY-LYRound020-KQ-L</v>
          </cell>
          <cell r="B1159" t="str">
            <v>B073XJFXTR</v>
          </cell>
        </row>
        <row r="1160">
          <cell r="A1160" t="str">
            <v>MY-LYRound020-KQ-M</v>
          </cell>
          <cell r="B1160" t="str">
            <v>B073XJSM26</v>
          </cell>
        </row>
        <row r="1161">
          <cell r="A1161" t="str">
            <v>MY-LYRound020-KQ-S</v>
          </cell>
          <cell r="B1161" t="str">
            <v>B073XJD6WD</v>
          </cell>
        </row>
        <row r="1162">
          <cell r="A1162" t="str">
            <v>MY-LYRound020-KQ-XL</v>
          </cell>
          <cell r="B1162" t="str">
            <v>B073XJYHF3</v>
          </cell>
        </row>
        <row r="1163">
          <cell r="A1163" t="str">
            <v>MY-LYRound020-LB-L</v>
          </cell>
          <cell r="B1163" t="str">
            <v>B073XJW2WJ</v>
          </cell>
        </row>
        <row r="1164">
          <cell r="A1164" t="str">
            <v>MY-LYRound020-LB-M</v>
          </cell>
          <cell r="B1164" t="str">
            <v>B073XK4DWT</v>
          </cell>
        </row>
        <row r="1165">
          <cell r="A1165" t="str">
            <v>MY-LYRound020-LB-S</v>
          </cell>
          <cell r="B1165" t="str">
            <v>B073XLCLNN</v>
          </cell>
        </row>
        <row r="1166">
          <cell r="A1166" t="str">
            <v>MY-LYRound020-LB-XL</v>
          </cell>
          <cell r="B1166" t="str">
            <v>B073XJQR6K</v>
          </cell>
        </row>
        <row r="1167">
          <cell r="A1167" t="str">
            <v>MY-LYRound020-NY-L</v>
          </cell>
          <cell r="B1167" t="str">
            <v>B0787RFRKJ</v>
          </cell>
        </row>
        <row r="1168">
          <cell r="A1168" t="str">
            <v>MY-LYRound020-NY-M</v>
          </cell>
          <cell r="B1168" t="str">
            <v>B0787QDQ7J</v>
          </cell>
        </row>
        <row r="1169">
          <cell r="A1169" t="str">
            <v>MY-LYRound020-NY-S</v>
          </cell>
          <cell r="B1169" t="str">
            <v>B0787SBRT7</v>
          </cell>
        </row>
        <row r="1170">
          <cell r="A1170" t="str">
            <v>MY-LYRound020-NY-XL</v>
          </cell>
          <cell r="B1170" t="str">
            <v>B0787R3CJD</v>
          </cell>
        </row>
        <row r="1171">
          <cell r="A1171" t="str">
            <v>MY-LYRound020-OR-S</v>
          </cell>
          <cell r="B1171" t="str">
            <v>B073XKLNR1</v>
          </cell>
        </row>
        <row r="1172">
          <cell r="A1172" t="str">
            <v>MY-LYRound020-W0-L</v>
          </cell>
          <cell r="B1172" t="str">
            <v>B073XJW7BP</v>
          </cell>
        </row>
        <row r="1173">
          <cell r="A1173" t="str">
            <v>MY-LYRound020-W0-M</v>
          </cell>
          <cell r="B1173" t="str">
            <v>B073XK4Y1J</v>
          </cell>
        </row>
        <row r="1174">
          <cell r="A1174" t="str">
            <v>MY-LYRound020-W0-S</v>
          </cell>
          <cell r="B1174" t="str">
            <v>B073XJYLRX</v>
          </cell>
        </row>
        <row r="1175">
          <cell r="A1175" t="str">
            <v>MY-LYRound020-W0-XL</v>
          </cell>
          <cell r="B1175" t="str">
            <v>B073XJQR5H</v>
          </cell>
        </row>
        <row r="1176">
          <cell r="A1176" t="str">
            <v>MY-LYRound020-WR-L</v>
          </cell>
          <cell r="B1176" t="str">
            <v>B073XK9BD8</v>
          </cell>
        </row>
        <row r="1177">
          <cell r="A1177" t="str">
            <v>MY-LYRound020-WR-M</v>
          </cell>
          <cell r="B1177" t="str">
            <v>B073XK31PD</v>
          </cell>
        </row>
        <row r="1178">
          <cell r="A1178" t="str">
            <v>MY-LYRound020-WR-S</v>
          </cell>
          <cell r="B1178" t="str">
            <v>B073XJYBS9</v>
          </cell>
        </row>
        <row r="1179">
          <cell r="A1179" t="str">
            <v>MY-LYRound020-WR-XL</v>
          </cell>
          <cell r="B1179" t="str">
            <v>B073XJ1PM4</v>
          </cell>
        </row>
        <row r="1180">
          <cell r="A1180" t="str">
            <v>MY-SB011-BL-M</v>
          </cell>
          <cell r="B1180" t="str">
            <v>B0758Z97V3</v>
          </cell>
        </row>
        <row r="1181">
          <cell r="A1181" t="str">
            <v>MY-SB011-CF-L</v>
          </cell>
          <cell r="B1181" t="str">
            <v>B075951N98</v>
          </cell>
        </row>
        <row r="1182">
          <cell r="A1182" t="str">
            <v>MY-SB011-DG-L</v>
          </cell>
          <cell r="B1182" t="str">
            <v>B07599MVMW</v>
          </cell>
        </row>
        <row r="1183">
          <cell r="A1183" t="str">
            <v>MY-SB011-DG-XL</v>
          </cell>
          <cell r="B1183" t="str">
            <v>B0758WGQVQ</v>
          </cell>
        </row>
        <row r="1184">
          <cell r="A1184" t="str">
            <v>MY-SB011-RD-L</v>
          </cell>
          <cell r="B1184" t="str">
            <v>B07597T6BM</v>
          </cell>
        </row>
        <row r="1185">
          <cell r="A1185" t="str">
            <v>MY-SB011-WT-L</v>
          </cell>
          <cell r="B1185" t="str">
            <v>B0758SG9K8</v>
          </cell>
        </row>
        <row r="1186">
          <cell r="A1186" t="str">
            <v>MY-SB011-WT-M</v>
          </cell>
          <cell r="B1186" t="str">
            <v>B0759BPK2K</v>
          </cell>
        </row>
        <row r="1187">
          <cell r="A1187" t="str">
            <v>MY-SB011-WT-S</v>
          </cell>
          <cell r="B1187" t="str">
            <v>B075992BXS</v>
          </cell>
        </row>
        <row r="1188">
          <cell r="A1188" t="str">
            <v>MY-SB015-BL-L</v>
          </cell>
          <cell r="B1188" t="str">
            <v>B076J7KWP5</v>
          </cell>
        </row>
        <row r="1189">
          <cell r="A1189" t="str">
            <v>MY-SB015-BL-S</v>
          </cell>
          <cell r="B1189" t="str">
            <v>B076J8NQXH</v>
          </cell>
        </row>
        <row r="1190">
          <cell r="A1190" t="str">
            <v>MY-SB015-DG-S</v>
          </cell>
          <cell r="B1190" t="str">
            <v>B076J97YS4</v>
          </cell>
        </row>
        <row r="1191">
          <cell r="A1191" t="str">
            <v>MY-SB015-LG-L</v>
          </cell>
          <cell r="B1191" t="str">
            <v>B076J833CD</v>
          </cell>
        </row>
        <row r="1192">
          <cell r="A1192" t="str">
            <v>MY-SB015-LG-S</v>
          </cell>
          <cell r="B1192" t="str">
            <v>B076J4WVXC</v>
          </cell>
        </row>
        <row r="1193">
          <cell r="A1193" t="str">
            <v>MY-SB015-LG-XL</v>
          </cell>
          <cell r="B1193" t="str">
            <v>B076J75677</v>
          </cell>
        </row>
        <row r="1194">
          <cell r="A1194" t="str">
            <v>MY-SB015-PP-S</v>
          </cell>
          <cell r="B1194" t="str">
            <v>B076J7HXXN</v>
          </cell>
        </row>
        <row r="1195">
          <cell r="A1195" t="str">
            <v>MY-SB015-WR-S</v>
          </cell>
          <cell r="B1195" t="str">
            <v>B076J6991H</v>
          </cell>
        </row>
        <row r="1196">
          <cell r="A1196" t="str">
            <v>MY-SB019-BK-L</v>
          </cell>
          <cell r="B1196" t="str">
            <v>B077XCVN16</v>
          </cell>
        </row>
        <row r="1197">
          <cell r="A1197" t="str">
            <v>MY-SB019-BK-M</v>
          </cell>
          <cell r="B1197" t="str">
            <v>B077XDZT5K</v>
          </cell>
        </row>
        <row r="1198">
          <cell r="A1198" t="str">
            <v>MY-SB019-BK-S</v>
          </cell>
          <cell r="B1198" t="str">
            <v>B077XDQ2X8</v>
          </cell>
        </row>
        <row r="1199">
          <cell r="A1199" t="str">
            <v>MY-SB019-BK-XL</v>
          </cell>
          <cell r="B1199" t="str">
            <v>B077XF2RP9</v>
          </cell>
        </row>
        <row r="1200">
          <cell r="A1200" t="str">
            <v>MY-SB019-BL-L</v>
          </cell>
          <cell r="B1200" t="str">
            <v>B077XFW386</v>
          </cell>
        </row>
        <row r="1201">
          <cell r="A1201" t="str">
            <v>MY-SB019-BL-M</v>
          </cell>
          <cell r="B1201" t="str">
            <v>B0785FT29B</v>
          </cell>
        </row>
        <row r="1202">
          <cell r="A1202" t="str">
            <v>MY-SB019-BL-S</v>
          </cell>
          <cell r="B1202" t="str">
            <v>B077XGL33J</v>
          </cell>
        </row>
        <row r="1203">
          <cell r="A1203" t="str">
            <v>MY-SB019-BL-XL</v>
          </cell>
          <cell r="B1203" t="str">
            <v>B077XGWRKM</v>
          </cell>
        </row>
        <row r="1204">
          <cell r="A1204" t="str">
            <v>MY-SB019-DG-L</v>
          </cell>
          <cell r="B1204" t="str">
            <v>B077XH38B9</v>
          </cell>
        </row>
        <row r="1205">
          <cell r="A1205" t="str">
            <v>MY-SB019-DG-M</v>
          </cell>
          <cell r="B1205" t="str">
            <v>B077XD73VG</v>
          </cell>
        </row>
        <row r="1206">
          <cell r="A1206" t="str">
            <v>MY-SB019-DG-S</v>
          </cell>
          <cell r="B1206" t="str">
            <v>B077XFL97Z</v>
          </cell>
        </row>
        <row r="1207">
          <cell r="A1207" t="str">
            <v>MY-SB019-DG-XL</v>
          </cell>
          <cell r="B1207" t="str">
            <v>B077XF2ZRG</v>
          </cell>
        </row>
        <row r="1208">
          <cell r="A1208" t="str">
            <v>MY-SB019-LG-L</v>
          </cell>
          <cell r="B1208" t="str">
            <v>B0785FH16F</v>
          </cell>
        </row>
        <row r="1209">
          <cell r="A1209" t="str">
            <v>MY-SB019-LG-M</v>
          </cell>
          <cell r="B1209" t="str">
            <v>B077XGKMY5</v>
          </cell>
        </row>
        <row r="1210">
          <cell r="A1210" t="str">
            <v>MY-SB019-LG-S</v>
          </cell>
          <cell r="B1210" t="str">
            <v>B077XG4XDR</v>
          </cell>
        </row>
        <row r="1211">
          <cell r="A1211" t="str">
            <v>MY-SB019-LG-XL</v>
          </cell>
          <cell r="B1211" t="str">
            <v>B077XGHCKG</v>
          </cell>
        </row>
        <row r="1212">
          <cell r="A1212" t="str">
            <v>MY-SB019-RD-L</v>
          </cell>
          <cell r="B1212" t="str">
            <v>B077XHM6BN</v>
          </cell>
        </row>
        <row r="1213">
          <cell r="A1213" t="str">
            <v>MY-SB019-RD-M</v>
          </cell>
          <cell r="B1213" t="str">
            <v>B077XCDSJ4</v>
          </cell>
        </row>
        <row r="1214">
          <cell r="A1214" t="str">
            <v>MY-SB019-RD-S</v>
          </cell>
          <cell r="B1214" t="str">
            <v>B077XG52GV</v>
          </cell>
        </row>
        <row r="1215">
          <cell r="A1215" t="str">
            <v>MY-SB019-RD-XL</v>
          </cell>
          <cell r="B1215" t="str">
            <v>B077XGQHSM</v>
          </cell>
        </row>
        <row r="1216">
          <cell r="A1216" t="str">
            <v>MY-SB020-BK-M</v>
          </cell>
          <cell r="B1216" t="str">
            <v>B0785DTBTL</v>
          </cell>
        </row>
        <row r="1217">
          <cell r="A1217" t="str">
            <v>MY-SB020-BK-S</v>
          </cell>
          <cell r="B1217" t="str">
            <v>B077XG17CP</v>
          </cell>
        </row>
        <row r="1218">
          <cell r="A1218" t="str">
            <v>MY-SB020-BL-S</v>
          </cell>
          <cell r="B1218" t="str">
            <v>B077XD9CYP</v>
          </cell>
        </row>
        <row r="1219">
          <cell r="A1219" t="str">
            <v>MY-SB020-DG-L</v>
          </cell>
          <cell r="B1219" t="str">
            <v>B077XG4ZL6</v>
          </cell>
        </row>
        <row r="1220">
          <cell r="A1220" t="str">
            <v>MY-SB020-DG-M</v>
          </cell>
          <cell r="B1220" t="str">
            <v>B077XBDKM4</v>
          </cell>
        </row>
        <row r="1221">
          <cell r="A1221" t="str">
            <v>MY-SB020-DG-S</v>
          </cell>
          <cell r="B1221" t="str">
            <v>B077XD94WC</v>
          </cell>
        </row>
        <row r="1222">
          <cell r="A1222" t="str">
            <v>MY-SB020-DG-XL</v>
          </cell>
          <cell r="B1222" t="str">
            <v>B077XG567X</v>
          </cell>
        </row>
        <row r="1223">
          <cell r="A1223" t="str">
            <v>MY-SB026-BK-M</v>
          </cell>
          <cell r="B1223" t="str">
            <v>B078LY8VWP</v>
          </cell>
        </row>
        <row r="1224">
          <cell r="A1224" t="str">
            <v>MY-SB026-DG-M</v>
          </cell>
          <cell r="B1224" t="str">
            <v>B078M4NHX5</v>
          </cell>
        </row>
        <row r="1225">
          <cell r="A1225" t="str">
            <v>MY-SB026-DG-S</v>
          </cell>
          <cell r="B1225" t="str">
            <v>B078LTW124</v>
          </cell>
        </row>
        <row r="1226">
          <cell r="A1226" t="str">
            <v>MY-SB026-KK-S</v>
          </cell>
          <cell r="B1226" t="str">
            <v>B078M3WKVL</v>
          </cell>
        </row>
        <row r="1227">
          <cell r="A1227" t="str">
            <v>MY-SB026-LG-S</v>
          </cell>
          <cell r="B1227" t="str">
            <v>B078M4Y66L</v>
          </cell>
        </row>
        <row r="1228">
          <cell r="A1228" t="str">
            <v>MY-SB026-RD-S</v>
          </cell>
          <cell r="B1228" t="str">
            <v>B078M6S3S5</v>
          </cell>
        </row>
        <row r="1229">
          <cell r="A1229" t="str">
            <v>MY-SB027-BK-S</v>
          </cell>
          <cell r="B1229" t="str">
            <v>B078M83WSP</v>
          </cell>
        </row>
        <row r="1230">
          <cell r="A1230" t="str">
            <v>MY-SB027-BL-S</v>
          </cell>
          <cell r="B1230" t="str">
            <v>B078M76W64</v>
          </cell>
        </row>
        <row r="1231">
          <cell r="A1231" t="str">
            <v>MY-SB027-DG-L</v>
          </cell>
          <cell r="B1231" t="str">
            <v>B078LY8HK1</v>
          </cell>
        </row>
        <row r="1232">
          <cell r="A1232" t="str">
            <v>MY-SB027-DG-S</v>
          </cell>
          <cell r="B1232" t="str">
            <v>B078LY8P9G</v>
          </cell>
        </row>
        <row r="1233">
          <cell r="A1233" t="str">
            <v>MY-SB027-GN-S</v>
          </cell>
          <cell r="B1233" t="str">
            <v>B078LTVWQR</v>
          </cell>
        </row>
        <row r="1234">
          <cell r="A1234" t="str">
            <v>MY-SB027-GN-XL</v>
          </cell>
          <cell r="B1234" t="str">
            <v>B078M8RCHC</v>
          </cell>
        </row>
        <row r="1235">
          <cell r="A1235" t="str">
            <v>MY-SB027-KK-XL</v>
          </cell>
          <cell r="B1235" t="str">
            <v>B078LYN3NR</v>
          </cell>
        </row>
        <row r="1236">
          <cell r="A1236" t="str">
            <v>MY-WH7622-G0-S</v>
          </cell>
          <cell r="B1236" t="str">
            <v>B075FR5716</v>
          </cell>
        </row>
        <row r="1237">
          <cell r="A1237" t="str">
            <v>MY-WH7622-K0-L</v>
          </cell>
          <cell r="B1237" t="str">
            <v>B075FRL5YC</v>
          </cell>
        </row>
        <row r="1238">
          <cell r="A1238" t="str">
            <v>MY-WH7622-K0-M</v>
          </cell>
          <cell r="B1238" t="str">
            <v>B075FQCSXX</v>
          </cell>
        </row>
        <row r="1239">
          <cell r="A1239" t="str">
            <v>MY-WH7622-K0-S</v>
          </cell>
          <cell r="B1239" t="str">
            <v>B075FQDVS2</v>
          </cell>
        </row>
        <row r="1240">
          <cell r="A1240" t="str">
            <v>MY-WH7622-K0-XL</v>
          </cell>
          <cell r="B1240" t="str">
            <v>B075FQSTN2</v>
          </cell>
        </row>
        <row r="1241">
          <cell r="A1241" t="str">
            <v>MY-WH7622-KH-S</v>
          </cell>
          <cell r="B1241" t="str">
            <v>B075FQSXJX</v>
          </cell>
        </row>
        <row r="1242">
          <cell r="A1242" t="str">
            <v>MY-WH7622-R0-XL</v>
          </cell>
          <cell r="B1242" t="str">
            <v>B075FMKF16</v>
          </cell>
        </row>
        <row r="1243">
          <cell r="A1243" t="str">
            <v>MY-WH7624-BG-L</v>
          </cell>
          <cell r="B1243" t="str">
            <v>B075FQYNL9</v>
          </cell>
        </row>
        <row r="1244">
          <cell r="A1244" t="str">
            <v>MY-WH7624-BG-M</v>
          </cell>
          <cell r="B1244" t="str">
            <v>B075FP41RC</v>
          </cell>
        </row>
        <row r="1245">
          <cell r="A1245" t="str">
            <v>MY-WH7624-BG-S</v>
          </cell>
          <cell r="B1245" t="str">
            <v>B075FR6QJ2</v>
          </cell>
        </row>
        <row r="1246">
          <cell r="A1246" t="str">
            <v>MY-WH7624-BG-XL</v>
          </cell>
          <cell r="B1246" t="str">
            <v>B075FR2DH2</v>
          </cell>
        </row>
        <row r="1247">
          <cell r="A1247" t="str">
            <v>MY-WH7624-G0-L</v>
          </cell>
          <cell r="B1247" t="str">
            <v>B075FQVX3X</v>
          </cell>
        </row>
        <row r="1248">
          <cell r="A1248" t="str">
            <v>MY-WH7624-G0-M</v>
          </cell>
          <cell r="B1248" t="str">
            <v>B075FR898Y</v>
          </cell>
        </row>
        <row r="1249">
          <cell r="A1249" t="str">
            <v>MY-WH7624-G0-S</v>
          </cell>
          <cell r="B1249" t="str">
            <v>B075FMMXJ2</v>
          </cell>
        </row>
        <row r="1250">
          <cell r="A1250" t="str">
            <v>MY-WH7624-G0-XL</v>
          </cell>
          <cell r="B1250" t="str">
            <v>B075FQY3BX</v>
          </cell>
        </row>
        <row r="1251">
          <cell r="A1251" t="str">
            <v>MY-WH7624-G7-L</v>
          </cell>
          <cell r="B1251" t="str">
            <v>B075FR3DRT</v>
          </cell>
        </row>
        <row r="1252">
          <cell r="A1252" t="str">
            <v>MY-WH7624-G7-S</v>
          </cell>
          <cell r="B1252" t="str">
            <v>B075FQWK7C</v>
          </cell>
        </row>
        <row r="1253">
          <cell r="A1253" t="str">
            <v>MY-WH7624-G7-XL</v>
          </cell>
          <cell r="B1253" t="str">
            <v>B075FR28GQ</v>
          </cell>
        </row>
        <row r="1254">
          <cell r="A1254" t="str">
            <v>MY-WH7624-K0-XL</v>
          </cell>
          <cell r="B1254" t="str">
            <v>B075FMK5JD</v>
          </cell>
        </row>
        <row r="1255">
          <cell r="A1255" t="str">
            <v>MY-WH7624-R0-M</v>
          </cell>
          <cell r="B1255" t="str">
            <v>B075FR3DRR</v>
          </cell>
        </row>
        <row r="1256">
          <cell r="A1256" t="str">
            <v>MY-WH7624-R0-S</v>
          </cell>
          <cell r="B1256" t="str">
            <v>B075FQTKVJ</v>
          </cell>
        </row>
        <row r="1257">
          <cell r="A1257" t="str">
            <v>MY-WH7624-W0-L</v>
          </cell>
          <cell r="B1257" t="str">
            <v>B075FRP18D</v>
          </cell>
        </row>
        <row r="1258">
          <cell r="A1258" t="str">
            <v>MY-WH7624-W0-M</v>
          </cell>
          <cell r="B1258" t="str">
            <v>B075FRDJ5H</v>
          </cell>
        </row>
        <row r="1259">
          <cell r="A1259" t="str">
            <v>MY-WH7624-W0-S</v>
          </cell>
          <cell r="B1259" t="str">
            <v>B075FRNPB6</v>
          </cell>
        </row>
        <row r="1260">
          <cell r="A1260" t="str">
            <v>MY-WH7624-W0-XL</v>
          </cell>
          <cell r="B1260" t="str">
            <v>B075FQKHHM</v>
          </cell>
        </row>
        <row r="1261">
          <cell r="A1261" t="str">
            <v>MY-WH7672-G0-L</v>
          </cell>
          <cell r="B1261" t="str">
            <v>B075FR316B</v>
          </cell>
        </row>
        <row r="1262">
          <cell r="A1262" t="str">
            <v>MY-WH7672-G0-S</v>
          </cell>
          <cell r="B1262" t="str">
            <v>B075FR5Z74</v>
          </cell>
        </row>
        <row r="1263">
          <cell r="A1263" t="str">
            <v>MY-WH7672-K0-S</v>
          </cell>
          <cell r="B1263" t="str">
            <v>B075FQTN5Y</v>
          </cell>
        </row>
        <row r="1264">
          <cell r="A1264" t="str">
            <v>MY-WH7672-P0-L</v>
          </cell>
          <cell r="B1264" t="str">
            <v>B075FRYNRL</v>
          </cell>
        </row>
        <row r="1265">
          <cell r="A1265" t="str">
            <v>MY-WH7672-W0-M</v>
          </cell>
          <cell r="B1265" t="str">
            <v>B075FQYBRW</v>
          </cell>
        </row>
        <row r="1266">
          <cell r="A1266" t="str">
            <v>MY-WH7672-W0-S</v>
          </cell>
          <cell r="B1266" t="str">
            <v>B075FR1VJB</v>
          </cell>
        </row>
        <row r="1267">
          <cell r="A1267" t="str">
            <v>MY-WH7672-W0-XL</v>
          </cell>
          <cell r="B1267" t="str">
            <v>B075FR4WL5</v>
          </cell>
        </row>
        <row r="1268">
          <cell r="A1268" t="str">
            <v>MY-WH7688-B0-L</v>
          </cell>
          <cell r="B1268" t="str">
            <v>B075FPVXYP</v>
          </cell>
        </row>
        <row r="1269">
          <cell r="A1269" t="str">
            <v>MY-WH7688-B0-M</v>
          </cell>
          <cell r="B1269" t="str">
            <v>B075FRDV2R</v>
          </cell>
        </row>
        <row r="1270">
          <cell r="A1270" t="str">
            <v>MY-WH7688-B0-XL</v>
          </cell>
          <cell r="B1270" t="str">
            <v>B075FR1QVB</v>
          </cell>
        </row>
        <row r="1271">
          <cell r="A1271" t="str">
            <v>MY-WH7688-B0-XXL</v>
          </cell>
          <cell r="B1271" t="str">
            <v>B075FRCPVL</v>
          </cell>
        </row>
        <row r="1272">
          <cell r="A1272" t="str">
            <v>MY-WH7688-BG-L</v>
          </cell>
          <cell r="B1272" t="str">
            <v>B075FMKBF8</v>
          </cell>
        </row>
        <row r="1273">
          <cell r="A1273" t="str">
            <v>MY-WH7688-W0-L</v>
          </cell>
          <cell r="B1273" t="str">
            <v>B075FQXVG3</v>
          </cell>
        </row>
        <row r="1274">
          <cell r="A1274" t="str">
            <v>MY-WH7688-W0-S</v>
          </cell>
          <cell r="B1274" t="str">
            <v>B075FQTSV4</v>
          </cell>
        </row>
        <row r="1275">
          <cell r="A1275" t="str">
            <v>RE-YZ-BEBD001-R0-L</v>
          </cell>
          <cell r="B1275" t="str">
            <v>B07CM5G41X</v>
          </cell>
        </row>
        <row r="1276">
          <cell r="A1276" t="str">
            <v>RE-YZ-BEBD001-R0-M</v>
          </cell>
          <cell r="B1276" t="str">
            <v>B07CLYTDDB</v>
          </cell>
        </row>
        <row r="1277">
          <cell r="A1277" t="str">
            <v>RE-YZ-BEBD001-R0-S</v>
          </cell>
          <cell r="B1277" t="str">
            <v>B07CM3CK9V</v>
          </cell>
        </row>
        <row r="1278">
          <cell r="A1278" t="str">
            <v>RE-YZ-BEBD001-R0-XL</v>
          </cell>
          <cell r="B1278" t="str">
            <v>B07CM1YWXC</v>
          </cell>
        </row>
        <row r="1279">
          <cell r="A1279" t="str">
            <v>RE-YZ-BEBD001-R0-XS</v>
          </cell>
          <cell r="B1279" t="str">
            <v>B07CM8ZCFY</v>
          </cell>
        </row>
        <row r="1280">
          <cell r="A1280" t="str">
            <v>RE-YZ-BECS186-OR-L</v>
          </cell>
          <cell r="B1280" t="str">
            <v>B07CM45YQN</v>
          </cell>
        </row>
        <row r="1281">
          <cell r="A1281" t="str">
            <v>RE-YZ-BECS186-OR-M</v>
          </cell>
          <cell r="B1281" t="str">
            <v>B07CM1XTVY</v>
          </cell>
        </row>
        <row r="1282">
          <cell r="A1282" t="str">
            <v>RE-YZ-BECS186-OR-S</v>
          </cell>
          <cell r="B1282" t="str">
            <v>B07CM64H12</v>
          </cell>
        </row>
        <row r="1283">
          <cell r="A1283" t="str">
            <v>RE-YZ-BECS186-OR-XL</v>
          </cell>
          <cell r="B1283" t="str">
            <v>B07CM256LT</v>
          </cell>
        </row>
        <row r="1284">
          <cell r="A1284" t="str">
            <v>RE-YZ-BECS186-OR-XXL</v>
          </cell>
          <cell r="B1284" t="str">
            <v>B07CLZ8GD4</v>
          </cell>
        </row>
        <row r="1285">
          <cell r="A1285" t="str">
            <v>RE-YZ-BECS186-YH-L</v>
          </cell>
          <cell r="B1285" t="str">
            <v>B07CLZKS2T</v>
          </cell>
        </row>
        <row r="1286">
          <cell r="A1286" t="str">
            <v>RE-YZ-BECS186-YH-M</v>
          </cell>
          <cell r="B1286" t="str">
            <v>B07CLX67M5</v>
          </cell>
        </row>
        <row r="1287">
          <cell r="A1287" t="str">
            <v>RE-YZ-BECS186-YH-S</v>
          </cell>
          <cell r="B1287" t="str">
            <v>B07CM13K9S</v>
          </cell>
        </row>
        <row r="1288">
          <cell r="A1288" t="str">
            <v>RE-YZ-BECS186-YH-XL</v>
          </cell>
          <cell r="B1288" t="str">
            <v>B07CM23R41</v>
          </cell>
        </row>
        <row r="1289">
          <cell r="A1289" t="str">
            <v>RE-YZ-BECS186-YH-XXL</v>
          </cell>
          <cell r="B1289" t="str">
            <v>B07CM1NXRZ</v>
          </cell>
        </row>
        <row r="1290">
          <cell r="A1290" t="str">
            <v>RE-YZ-BELE001-W0-L</v>
          </cell>
          <cell r="B1290" t="str">
            <v>B07CM3VVBX</v>
          </cell>
        </row>
        <row r="1291">
          <cell r="A1291" t="str">
            <v>RE-YZ-BELE001-W0-M</v>
          </cell>
          <cell r="B1291" t="str">
            <v>B07CM1GBHS</v>
          </cell>
        </row>
        <row r="1292">
          <cell r="A1292" t="str">
            <v>RE-YZ-BELE001-W0-S</v>
          </cell>
          <cell r="B1292" t="str">
            <v>B07CM2B6BD</v>
          </cell>
        </row>
        <row r="1293">
          <cell r="A1293" t="str">
            <v>RE-YZ-BELE001-W0-XL</v>
          </cell>
          <cell r="B1293" t="str">
            <v>B07CLSVW8C</v>
          </cell>
        </row>
        <row r="1294">
          <cell r="A1294" t="str">
            <v>RE-YZ-BELE001-W0-XS</v>
          </cell>
          <cell r="B1294" t="str">
            <v>B07CLT358V</v>
          </cell>
        </row>
        <row r="1295">
          <cell r="A1295" t="str">
            <v>RE-YZ-BELK185-B0-L</v>
          </cell>
          <cell r="B1295" t="str">
            <v>B07CLSK94Z</v>
          </cell>
        </row>
        <row r="1296">
          <cell r="A1296" t="str">
            <v>RE-YZ-BELK185-B0-M</v>
          </cell>
          <cell r="B1296" t="str">
            <v>B07CM384GJ</v>
          </cell>
        </row>
        <row r="1297">
          <cell r="A1297" t="str">
            <v>RE-YZ-BELK185-B0-S</v>
          </cell>
          <cell r="B1297" t="str">
            <v>B07CM48HV8</v>
          </cell>
        </row>
        <row r="1298">
          <cell r="A1298" t="str">
            <v>RE-YZ-BELK185-B0-XL</v>
          </cell>
          <cell r="B1298" t="str">
            <v>B07CM6ZZSL</v>
          </cell>
        </row>
        <row r="1299">
          <cell r="A1299" t="str">
            <v>RE-YZ-BELK185-B0-XXL</v>
          </cell>
          <cell r="B1299" t="str">
            <v>B07CM1SXTQ</v>
          </cell>
        </row>
        <row r="1300">
          <cell r="A1300" t="str">
            <v>RE-YZ-BELK185-K0-L</v>
          </cell>
          <cell r="B1300" t="str">
            <v>B07CM311V3</v>
          </cell>
        </row>
        <row r="1301">
          <cell r="A1301" t="str">
            <v>RE-YZ-BELK185-K0-M</v>
          </cell>
          <cell r="B1301" t="str">
            <v>B07CM1S154</v>
          </cell>
        </row>
        <row r="1302">
          <cell r="A1302" t="str">
            <v>RE-YZ-BELK185-K0-S</v>
          </cell>
          <cell r="B1302" t="str">
            <v>B07CM2GNGZ</v>
          </cell>
        </row>
        <row r="1303">
          <cell r="A1303" t="str">
            <v>RE-YZ-BELK185-K0-XL</v>
          </cell>
          <cell r="B1303" t="str">
            <v>B07CM18W15</v>
          </cell>
        </row>
        <row r="1304">
          <cell r="A1304" t="str">
            <v>RE-YZ-BELK185-K0-XXL</v>
          </cell>
          <cell r="B1304" t="str">
            <v>B07CM42WH3</v>
          </cell>
        </row>
        <row r="1305">
          <cell r="A1305" t="str">
            <v>RE-YZ-BELK185-Y9-L</v>
          </cell>
          <cell r="B1305" t="str">
            <v>B07CM3VVYT</v>
          </cell>
        </row>
        <row r="1306">
          <cell r="A1306" t="str">
            <v>RE-YZ-BELK185-Y9-M</v>
          </cell>
          <cell r="B1306" t="str">
            <v>B07CM1ZQ51</v>
          </cell>
        </row>
        <row r="1307">
          <cell r="A1307" t="str">
            <v>RE-YZ-BELK185-Y9-S</v>
          </cell>
          <cell r="B1307" t="str">
            <v>B07CM6788B</v>
          </cell>
        </row>
        <row r="1308">
          <cell r="A1308" t="str">
            <v>RE-YZ-BELK185-Y9-XL</v>
          </cell>
          <cell r="B1308" t="str">
            <v>B07CM5DQYZ</v>
          </cell>
        </row>
        <row r="1309">
          <cell r="A1309" t="str">
            <v>RE-YZ-BELK185-Y9-XXL</v>
          </cell>
          <cell r="B1309" t="str">
            <v>B07CM17RYD</v>
          </cell>
        </row>
        <row r="1310">
          <cell r="A1310" t="str">
            <v>RE-YZ-BETW001-K0-L</v>
          </cell>
          <cell r="B1310" t="str">
            <v>B07DCMG5PL</v>
          </cell>
        </row>
        <row r="1311">
          <cell r="A1311" t="str">
            <v>RE-YZ-BETW001-K0-M</v>
          </cell>
          <cell r="B1311" t="str">
            <v>B07DCMDVVL</v>
          </cell>
        </row>
        <row r="1312">
          <cell r="A1312" t="str">
            <v>RE-YZ-BETW001-K0-S</v>
          </cell>
          <cell r="B1312" t="str">
            <v>B07DCNCNXV</v>
          </cell>
        </row>
        <row r="1313">
          <cell r="A1313" t="str">
            <v>RE-YZ-BETW001-K0-XL</v>
          </cell>
          <cell r="B1313" t="str">
            <v>B07DCM365F</v>
          </cell>
        </row>
        <row r="1314">
          <cell r="A1314" t="str">
            <v>RE-YZ-BETW001-K0-XS</v>
          </cell>
          <cell r="B1314" t="str">
            <v>B07DCN3QFK</v>
          </cell>
        </row>
        <row r="1315">
          <cell r="A1315" t="str">
            <v>RE-YZ-BEWS32-BD-2XL</v>
          </cell>
          <cell r="B1315" t="str">
            <v>B07CLZ8GD9</v>
          </cell>
        </row>
        <row r="1316">
          <cell r="A1316" t="str">
            <v>RE-YZ-BEWS32-BD-L</v>
          </cell>
          <cell r="B1316" t="str">
            <v>B07CLT7JL2</v>
          </cell>
        </row>
        <row r="1317">
          <cell r="A1317" t="str">
            <v>RE-YZ-BEWS32-BD-M</v>
          </cell>
          <cell r="B1317" t="str">
            <v>B07CLZ4S38</v>
          </cell>
        </row>
        <row r="1318">
          <cell r="A1318" t="str">
            <v>RE-YZ-BEWS32-BD-S</v>
          </cell>
          <cell r="B1318" t="str">
            <v>B07CLWY3VJ</v>
          </cell>
        </row>
        <row r="1319">
          <cell r="A1319" t="str">
            <v>RE-YZ-BEWS32-BD-XL</v>
          </cell>
          <cell r="B1319" t="str">
            <v>B07CLSMWDL</v>
          </cell>
        </row>
        <row r="1320">
          <cell r="A1320" t="str">
            <v>RE-YZ-BEWS32-K0-2XL</v>
          </cell>
          <cell r="B1320" t="str">
            <v>B07CLZQGDL</v>
          </cell>
        </row>
        <row r="1321">
          <cell r="A1321" t="str">
            <v>RE-YZ-BEWS32-K0-L</v>
          </cell>
          <cell r="B1321" t="str">
            <v>B07CM8X6DK</v>
          </cell>
        </row>
        <row r="1322">
          <cell r="A1322" t="str">
            <v>RE-YZ-BEWS32-K0-M</v>
          </cell>
          <cell r="B1322" t="str">
            <v>B07CM3XK19</v>
          </cell>
        </row>
        <row r="1323">
          <cell r="A1323" t="str">
            <v>RE-YZ-BEWS32-K0-S</v>
          </cell>
          <cell r="B1323" t="str">
            <v>B07CLZKYBR</v>
          </cell>
        </row>
        <row r="1324">
          <cell r="A1324" t="str">
            <v>RE-YZ-BEWS32-K0-XL</v>
          </cell>
          <cell r="B1324" t="str">
            <v>B07CM18W2C</v>
          </cell>
        </row>
        <row r="1325">
          <cell r="A1325" t="str">
            <v>RE-YZ-BEWS32-ZL-2XL</v>
          </cell>
          <cell r="B1325" t="str">
            <v>B07CLT2QCX</v>
          </cell>
        </row>
        <row r="1326">
          <cell r="A1326" t="str">
            <v>RE-YZ-BEWS32-ZL-L</v>
          </cell>
          <cell r="B1326" t="str">
            <v>B07CM1S16H</v>
          </cell>
        </row>
        <row r="1327">
          <cell r="A1327" t="str">
            <v>RE-YZ-BEWS32-ZL-M</v>
          </cell>
          <cell r="B1327" t="str">
            <v>B07CM1WHZ4</v>
          </cell>
        </row>
        <row r="1328">
          <cell r="A1328" t="str">
            <v>RE-YZ-BEWS32-ZL-S</v>
          </cell>
          <cell r="B1328" t="str">
            <v>B07CM67KVB</v>
          </cell>
        </row>
        <row r="1329">
          <cell r="A1329" t="str">
            <v>RE-YZ-BEWS32-ZL-XL</v>
          </cell>
          <cell r="B1329" t="str">
            <v>B07CM69DS4</v>
          </cell>
        </row>
        <row r="1330">
          <cell r="A1330" t="str">
            <v>SB-YL005-KS30</v>
          </cell>
          <cell r="B1330" t="str">
            <v>B0776PGKY4</v>
          </cell>
        </row>
        <row r="1331">
          <cell r="A1331" t="str">
            <v>SB-YL005-KS60</v>
          </cell>
          <cell r="B1331" t="str">
            <v>B0776NZB22</v>
          </cell>
        </row>
        <row r="1332">
          <cell r="A1332" t="str">
            <v>SB-YL005-KS70</v>
          </cell>
          <cell r="B1332" t="str">
            <v>B0776PDLH2</v>
          </cell>
        </row>
        <row r="1333">
          <cell r="A1333" t="str">
            <v>SCF-EUA01-009</v>
          </cell>
          <cell r="B1333" t="str">
            <v>B075ZQLW2K</v>
          </cell>
        </row>
        <row r="1334">
          <cell r="A1334" t="str">
            <v>SCF-EUC01-003</v>
          </cell>
          <cell r="B1334" t="str">
            <v>B075ZRDG2Z</v>
          </cell>
        </row>
        <row r="1335">
          <cell r="A1335" t="str">
            <v>SCF-EUC01-007</v>
          </cell>
          <cell r="B1335" t="str">
            <v>B075ZRK9PZ</v>
          </cell>
        </row>
        <row r="1336">
          <cell r="A1336" t="str">
            <v>SCF-EUC01-008</v>
          </cell>
          <cell r="B1336" t="str">
            <v>B075ZRW8BS</v>
          </cell>
        </row>
        <row r="1337">
          <cell r="A1337" t="str">
            <v>SCF-EUC01-010</v>
          </cell>
          <cell r="B1337" t="str">
            <v>B075ZR87G7</v>
          </cell>
        </row>
        <row r="1338">
          <cell r="A1338" t="str">
            <v>SCF-EUC01-011</v>
          </cell>
          <cell r="B1338" t="str">
            <v>B075ZRHQ1Q</v>
          </cell>
        </row>
        <row r="1339">
          <cell r="A1339" t="str">
            <v>SCF-EUC01-013</v>
          </cell>
          <cell r="B1339" t="str">
            <v>B075ZRD437</v>
          </cell>
        </row>
        <row r="1340">
          <cell r="A1340" t="str">
            <v>SCF-EUC01-014</v>
          </cell>
          <cell r="B1340" t="str">
            <v>B075ZRP6KW</v>
          </cell>
        </row>
        <row r="1341">
          <cell r="A1341" t="str">
            <v>SCF-EUC01-016</v>
          </cell>
          <cell r="B1341" t="str">
            <v>B075ZQYQH1</v>
          </cell>
        </row>
        <row r="1342">
          <cell r="A1342" t="str">
            <v>SCF-EUC01-018</v>
          </cell>
          <cell r="B1342" t="str">
            <v>B075ZR5Q7D</v>
          </cell>
        </row>
        <row r="1343">
          <cell r="A1343" t="str">
            <v>SJ-BS-ZZN204K04L</v>
          </cell>
          <cell r="B1343" t="str">
            <v>B01HGFEEFI</v>
          </cell>
        </row>
        <row r="1344">
          <cell r="A1344" t="str">
            <v>TX-55554-BO-2XL</v>
          </cell>
          <cell r="B1344" t="str">
            <v>B078NLNLRQ</v>
          </cell>
        </row>
        <row r="1345">
          <cell r="A1345" t="str">
            <v>TX-55554-BO-3XL</v>
          </cell>
          <cell r="B1345" t="str">
            <v>B078NMXNKC</v>
          </cell>
        </row>
        <row r="1346">
          <cell r="A1346" t="str">
            <v>TX-55554-BO-4XL</v>
          </cell>
          <cell r="B1346" t="str">
            <v>B078NLWQHR</v>
          </cell>
        </row>
        <row r="1347">
          <cell r="A1347" t="str">
            <v>TX-55554-BO-5XL</v>
          </cell>
          <cell r="B1347" t="str">
            <v>B078NC743L</v>
          </cell>
        </row>
        <row r="1348">
          <cell r="A1348" t="str">
            <v>TX-55554-GO-2XL</v>
          </cell>
          <cell r="B1348" t="str">
            <v>B078NMR4X3</v>
          </cell>
        </row>
        <row r="1349">
          <cell r="A1349" t="str">
            <v>TX-55554-GO-3XL</v>
          </cell>
          <cell r="B1349" t="str">
            <v>B078NK245X</v>
          </cell>
        </row>
        <row r="1350">
          <cell r="A1350" t="str">
            <v>TX-55554-GO-4XL</v>
          </cell>
          <cell r="B1350" t="str">
            <v>B078NLM1VP</v>
          </cell>
        </row>
        <row r="1351">
          <cell r="A1351" t="str">
            <v>TX-55554-GO-5XL</v>
          </cell>
          <cell r="B1351" t="str">
            <v>B078NLBWP9</v>
          </cell>
        </row>
        <row r="1352">
          <cell r="A1352" t="str">
            <v>TX-55554-GR-2XL</v>
          </cell>
          <cell r="B1352" t="str">
            <v>B078NLC9JW</v>
          </cell>
        </row>
        <row r="1353">
          <cell r="A1353" t="str">
            <v>TX-55554-GR-3XL</v>
          </cell>
          <cell r="B1353" t="str">
            <v>B078NC7BWX</v>
          </cell>
        </row>
        <row r="1354">
          <cell r="A1354" t="str">
            <v>TX-55554-GR-4XL</v>
          </cell>
          <cell r="B1354" t="str">
            <v>B078NL2T3C</v>
          </cell>
        </row>
        <row r="1355">
          <cell r="A1355" t="str">
            <v>TX-55554-GR-5XL</v>
          </cell>
          <cell r="B1355" t="str">
            <v>B078NPZTQ6</v>
          </cell>
        </row>
        <row r="1356">
          <cell r="A1356" t="str">
            <v>TX-55554-KO-2XL</v>
          </cell>
          <cell r="B1356" t="str">
            <v>B078NLC7WQ</v>
          </cell>
        </row>
        <row r="1357">
          <cell r="A1357" t="str">
            <v>TX-55554-KO-3XL</v>
          </cell>
          <cell r="B1357" t="str">
            <v>B078NLBCP2</v>
          </cell>
        </row>
        <row r="1358">
          <cell r="A1358" t="str">
            <v>TX-55554-KO-4XL</v>
          </cell>
          <cell r="B1358" t="str">
            <v>B078NKV6N1</v>
          </cell>
        </row>
        <row r="1359">
          <cell r="A1359" t="str">
            <v>TX-55554-KO-5XL</v>
          </cell>
          <cell r="B1359" t="str">
            <v>B078NLPDT7</v>
          </cell>
        </row>
        <row r="1360">
          <cell r="A1360" t="str">
            <v>TX-55554-PI-2XL</v>
          </cell>
          <cell r="B1360" t="str">
            <v>B078NC7H6J</v>
          </cell>
        </row>
        <row r="1361">
          <cell r="A1361" t="str">
            <v>TX-55554-PI-3XL</v>
          </cell>
          <cell r="B1361" t="str">
            <v>B078NPXG2D</v>
          </cell>
        </row>
        <row r="1362">
          <cell r="A1362" t="str">
            <v>TX-55554-PI-4XL</v>
          </cell>
          <cell r="B1362" t="str">
            <v>B078NC74C1</v>
          </cell>
        </row>
        <row r="1363">
          <cell r="A1363" t="str">
            <v>TX-55554-PI-5XL</v>
          </cell>
          <cell r="B1363" t="str">
            <v>B078NPDWH9</v>
          </cell>
        </row>
        <row r="1364">
          <cell r="A1364" t="str">
            <v>TX-55554-PO-2XL</v>
          </cell>
          <cell r="B1364" t="str">
            <v>B078NPFW3C</v>
          </cell>
        </row>
        <row r="1365">
          <cell r="A1365" t="str">
            <v>TX-55554-PO-3XL</v>
          </cell>
          <cell r="B1365" t="str">
            <v>B078NMS9MY</v>
          </cell>
        </row>
        <row r="1366">
          <cell r="A1366" t="str">
            <v>TX-55554-PO-4XL</v>
          </cell>
          <cell r="B1366" t="str">
            <v>B078NLVTCY</v>
          </cell>
        </row>
        <row r="1367">
          <cell r="A1367" t="str">
            <v>TX-55554-PO-5XL</v>
          </cell>
          <cell r="B1367" t="str">
            <v>B078NLMD27</v>
          </cell>
        </row>
        <row r="1368">
          <cell r="A1368" t="str">
            <v>TX-55554-WO-2XL</v>
          </cell>
          <cell r="B1368" t="str">
            <v>B078NMPJ5B</v>
          </cell>
        </row>
        <row r="1369">
          <cell r="A1369" t="str">
            <v>TX-55554-WO-3XL</v>
          </cell>
          <cell r="B1369" t="str">
            <v>B078NPTNB2</v>
          </cell>
        </row>
        <row r="1370">
          <cell r="A1370" t="str">
            <v>TX-55554-WO-4XL</v>
          </cell>
          <cell r="B1370" t="str">
            <v>B078NPD43D</v>
          </cell>
        </row>
        <row r="1371">
          <cell r="A1371" t="str">
            <v>TX-55554-WO-5XL</v>
          </cell>
          <cell r="B1371" t="str">
            <v>B078NLC7FW</v>
          </cell>
        </row>
        <row r="1372">
          <cell r="A1372" t="str">
            <v>WQS-BN-1503-BO-2XL</v>
          </cell>
          <cell r="B1372" t="str">
            <v>B0788K3H99</v>
          </cell>
        </row>
        <row r="1373">
          <cell r="A1373" t="str">
            <v>WQS-BN-1503-BO-L</v>
          </cell>
          <cell r="B1373" t="str">
            <v>B07897J7HY</v>
          </cell>
        </row>
        <row r="1374">
          <cell r="A1374" t="str">
            <v>WQS-BN-1503-BO-M</v>
          </cell>
          <cell r="B1374" t="str">
            <v>B0788LLYXL</v>
          </cell>
        </row>
        <row r="1375">
          <cell r="A1375" t="str">
            <v>WQS-BN-1503-BO-S</v>
          </cell>
          <cell r="B1375" t="str">
            <v>B0788NC9MD</v>
          </cell>
        </row>
        <row r="1376">
          <cell r="A1376" t="str">
            <v>WQS-BN-1503-BO-XL</v>
          </cell>
          <cell r="B1376" t="str">
            <v>B0788N9BWS</v>
          </cell>
        </row>
        <row r="1377">
          <cell r="A1377" t="str">
            <v>WQS-BN-1503-GR-2XL</v>
          </cell>
          <cell r="B1377" t="str">
            <v>B0788K4417</v>
          </cell>
        </row>
        <row r="1378">
          <cell r="A1378" t="str">
            <v>WQS-BN-1503-GR-L</v>
          </cell>
          <cell r="B1378" t="str">
            <v>B0788JGZ5J</v>
          </cell>
        </row>
        <row r="1379">
          <cell r="A1379" t="str">
            <v>WQS-BN-1503-GR-M</v>
          </cell>
          <cell r="B1379" t="str">
            <v>B0788LXZHN</v>
          </cell>
        </row>
        <row r="1380">
          <cell r="A1380" t="str">
            <v>WQS-BN-1503-GR-S</v>
          </cell>
          <cell r="B1380" t="str">
            <v>B0788KFZ7Y</v>
          </cell>
        </row>
        <row r="1381">
          <cell r="A1381" t="str">
            <v>WQS-BN-1503-GR-XL</v>
          </cell>
          <cell r="B1381" t="str">
            <v>B0788KZ4NT</v>
          </cell>
        </row>
        <row r="1382">
          <cell r="A1382" t="str">
            <v>WQS-BN-1503-KO-2XL</v>
          </cell>
          <cell r="B1382" t="str">
            <v>B0788JMBWN</v>
          </cell>
        </row>
        <row r="1383">
          <cell r="A1383" t="str">
            <v>WQS-BN-1503-KO-L</v>
          </cell>
          <cell r="B1383" t="str">
            <v>B0788K43ZX</v>
          </cell>
        </row>
        <row r="1384">
          <cell r="A1384" t="str">
            <v>WQS-BN-1503-KO-M</v>
          </cell>
          <cell r="B1384" t="str">
            <v>B0788L5FHK</v>
          </cell>
        </row>
        <row r="1385">
          <cell r="A1385" t="str">
            <v>WQS-BN-1503-KO-S</v>
          </cell>
          <cell r="B1385" t="str">
            <v>B0788MSNZ9</v>
          </cell>
        </row>
        <row r="1386">
          <cell r="A1386" t="str">
            <v>WQS-BN-1503-KO-XL</v>
          </cell>
          <cell r="B1386" t="str">
            <v>B0788M9Z9R</v>
          </cell>
        </row>
        <row r="1387">
          <cell r="A1387" t="str">
            <v>WQS-BN-1503-RO-2XL</v>
          </cell>
          <cell r="B1387" t="str">
            <v>B0788QHJLM</v>
          </cell>
        </row>
        <row r="1388">
          <cell r="A1388" t="str">
            <v>WQS-BN-1503-RO-L</v>
          </cell>
          <cell r="B1388" t="str">
            <v>B0788KNNJ7</v>
          </cell>
        </row>
        <row r="1389">
          <cell r="A1389" t="str">
            <v>WQS-BN-1503-RO-M</v>
          </cell>
          <cell r="B1389" t="str">
            <v>B0788LK2N3</v>
          </cell>
        </row>
        <row r="1390">
          <cell r="A1390" t="str">
            <v>WQS-BN-1503-RO-S</v>
          </cell>
          <cell r="B1390" t="str">
            <v>B0788MQ753</v>
          </cell>
        </row>
        <row r="1391">
          <cell r="A1391" t="str">
            <v>WQS-BN-1503-RO-XL</v>
          </cell>
          <cell r="B1391" t="str">
            <v>B0788L4FX6</v>
          </cell>
        </row>
        <row r="1392">
          <cell r="A1392" t="str">
            <v>WQS-BN-1503-WO-2XL</v>
          </cell>
          <cell r="B1392" t="str">
            <v>B0788MSRBP</v>
          </cell>
        </row>
        <row r="1393">
          <cell r="A1393" t="str">
            <v>WQS-BN-1503-WO-L</v>
          </cell>
          <cell r="B1393" t="str">
            <v>B0788GKNWC</v>
          </cell>
        </row>
        <row r="1394">
          <cell r="A1394" t="str">
            <v>WQS-BN-1503-WO-M</v>
          </cell>
          <cell r="B1394" t="str">
            <v>B0788N79K3</v>
          </cell>
        </row>
        <row r="1395">
          <cell r="A1395" t="str">
            <v>WQS-BN-1503-WO-S</v>
          </cell>
          <cell r="B1395" t="str">
            <v>B0788NZKVF</v>
          </cell>
        </row>
        <row r="1396">
          <cell r="A1396" t="str">
            <v>WQS-BN-1503-WO-XL</v>
          </cell>
          <cell r="B1396" t="str">
            <v>B0788LHPGK</v>
          </cell>
        </row>
        <row r="1397">
          <cell r="A1397" t="str">
            <v>WQS-BS-BN1504-BO/RO-L</v>
          </cell>
          <cell r="B1397" t="str">
            <v>B071DSZCNC</v>
          </cell>
        </row>
        <row r="1398">
          <cell r="A1398" t="str">
            <v>WQS-BS-BN1504-BO/RO-M</v>
          </cell>
          <cell r="B1398" t="str">
            <v>B071NLH6SF</v>
          </cell>
        </row>
        <row r="1399">
          <cell r="A1399" t="str">
            <v>WQS-BS-BN1504-BO/RO-S</v>
          </cell>
          <cell r="B1399" t="str">
            <v>B071HDW1TB</v>
          </cell>
        </row>
        <row r="1400">
          <cell r="A1400" t="str">
            <v>WQS-BS-BN1504-GR-2XL</v>
          </cell>
          <cell r="B1400" t="str">
            <v>B0716HNHWJ</v>
          </cell>
        </row>
        <row r="1401">
          <cell r="A1401" t="str">
            <v>WQS-BS-BN1504-GR-M</v>
          </cell>
          <cell r="B1401" t="str">
            <v>B071KZMSQN</v>
          </cell>
        </row>
        <row r="1402">
          <cell r="A1402" t="str">
            <v>WQS-BS-BN1504-GR-S</v>
          </cell>
          <cell r="B1402" t="str">
            <v>B071KZMVTG</v>
          </cell>
        </row>
        <row r="1403">
          <cell r="A1403" t="str">
            <v>WQS-BS-BN1504-KO-L</v>
          </cell>
          <cell r="B1403" t="str">
            <v>B071VC4T6W</v>
          </cell>
        </row>
        <row r="1404">
          <cell r="A1404" t="str">
            <v>WQS-BS-BN1504-KO-M</v>
          </cell>
          <cell r="B1404" t="str">
            <v>B071DT5KD5</v>
          </cell>
        </row>
        <row r="1405">
          <cell r="A1405" t="str">
            <v>WQS-BS-BN1504-KO-S</v>
          </cell>
          <cell r="B1405" t="str">
            <v>B071KZMY6D</v>
          </cell>
        </row>
        <row r="1406">
          <cell r="A1406" t="str">
            <v>WQS-BS-BN1504-RO-M</v>
          </cell>
          <cell r="B1406" t="str">
            <v>B0711B2NB8</v>
          </cell>
        </row>
        <row r="1407">
          <cell r="A1407" t="str">
            <v>WQS-BS-BN1504-RO-S</v>
          </cell>
          <cell r="B1407" t="str">
            <v>B071DTBYH8</v>
          </cell>
        </row>
        <row r="1408">
          <cell r="A1408" t="str">
            <v>WQS-BS-BN1504-RO-XL</v>
          </cell>
          <cell r="B1408" t="str">
            <v>B071933NTR</v>
          </cell>
        </row>
        <row r="1409">
          <cell r="A1409" t="str">
            <v>WY-SB017-BK-L</v>
          </cell>
          <cell r="B1409" t="str">
            <v>B078NC5QP5</v>
          </cell>
        </row>
        <row r="1410">
          <cell r="A1410" t="str">
            <v>WY-SB017-BK-M</v>
          </cell>
          <cell r="B1410" t="str">
            <v>B078NNDRK2</v>
          </cell>
        </row>
        <row r="1411">
          <cell r="A1411" t="str">
            <v>WY-SB017-BK-S</v>
          </cell>
          <cell r="B1411" t="str">
            <v>B078NMB32N</v>
          </cell>
        </row>
        <row r="1412">
          <cell r="A1412" t="str">
            <v>WY-SB017-BK-XL</v>
          </cell>
          <cell r="B1412" t="str">
            <v>B078NLT26Q</v>
          </cell>
        </row>
        <row r="1413">
          <cell r="A1413" t="str">
            <v>WY-SB017-BK-XXL</v>
          </cell>
          <cell r="B1413" t="str">
            <v>B078NC65SZ</v>
          </cell>
        </row>
        <row r="1414">
          <cell r="A1414" t="str">
            <v>WY-SB017-DG-M</v>
          </cell>
          <cell r="B1414" t="str">
            <v>B078NMJKLD</v>
          </cell>
        </row>
        <row r="1415">
          <cell r="A1415" t="str">
            <v>WY-SB017-DG-S</v>
          </cell>
          <cell r="B1415" t="str">
            <v>B078NNHC7V</v>
          </cell>
        </row>
        <row r="1416">
          <cell r="A1416" t="str">
            <v>WY-SB017-DG-XL</v>
          </cell>
          <cell r="B1416" t="str">
            <v>B078NMTQCQ</v>
          </cell>
        </row>
        <row r="1417">
          <cell r="A1417" t="str">
            <v>WY-SB017-DG-XXL</v>
          </cell>
          <cell r="B1417" t="str">
            <v>B078NK4T2F</v>
          </cell>
        </row>
        <row r="1418">
          <cell r="A1418" t="str">
            <v>WY-SB017-LG-L</v>
          </cell>
          <cell r="B1418" t="str">
            <v>B078NPFZQ8</v>
          </cell>
        </row>
        <row r="1419">
          <cell r="A1419" t="str">
            <v>WY-SB017-LG-S</v>
          </cell>
          <cell r="B1419" t="str">
            <v>B078NL91J7</v>
          </cell>
        </row>
        <row r="1420">
          <cell r="A1420" t="str">
            <v>WY-SB017-LG-XL</v>
          </cell>
          <cell r="B1420" t="str">
            <v>B078NLT7K4</v>
          </cell>
        </row>
        <row r="1421">
          <cell r="A1421" t="str">
            <v>WY-SB017-LG-XXL</v>
          </cell>
          <cell r="B1421" t="str">
            <v>B078NPGK7L</v>
          </cell>
        </row>
        <row r="1422">
          <cell r="A1422" t="str">
            <v>WY-SB017-NY-M</v>
          </cell>
          <cell r="B1422" t="str">
            <v>B078NK4CN7</v>
          </cell>
        </row>
        <row r="1423">
          <cell r="A1423" t="str">
            <v>WY-SB017-NY-S</v>
          </cell>
          <cell r="B1423" t="str">
            <v>B078NK4W3P</v>
          </cell>
        </row>
        <row r="1424">
          <cell r="A1424" t="str">
            <v>WY-SB017-NY-XL</v>
          </cell>
          <cell r="B1424" t="str">
            <v>B078NL99VZ</v>
          </cell>
        </row>
        <row r="1425">
          <cell r="A1425" t="str">
            <v>WY-SB017-NY-XXL</v>
          </cell>
          <cell r="B1425" t="str">
            <v>B078NC5YWP</v>
          </cell>
        </row>
        <row r="1426">
          <cell r="A1426" t="str">
            <v>WY-SB017-PK-M</v>
          </cell>
          <cell r="B1426" t="str">
            <v>B078NPY3QQ</v>
          </cell>
        </row>
        <row r="1427">
          <cell r="A1427" t="str">
            <v>WY-SB017-PK-XL</v>
          </cell>
          <cell r="B1427" t="str">
            <v>B078NL9L3B</v>
          </cell>
        </row>
        <row r="1428">
          <cell r="A1428" t="str">
            <v>WY-SB017-PK-XXL</v>
          </cell>
          <cell r="B1428" t="str">
            <v>B078NLVLNP</v>
          </cell>
        </row>
        <row r="1429">
          <cell r="A1429" t="str">
            <v>WY-SB017-RD-L</v>
          </cell>
          <cell r="B1429" t="str">
            <v>B078NL9CDP</v>
          </cell>
        </row>
        <row r="1430">
          <cell r="A1430" t="str">
            <v>WY-SB017-RD-M</v>
          </cell>
          <cell r="B1430" t="str">
            <v>B078NJJ4H7</v>
          </cell>
        </row>
        <row r="1431">
          <cell r="A1431" t="str">
            <v>WY-SB017-RD-S</v>
          </cell>
          <cell r="B1431" t="str">
            <v>B078NL55Z2</v>
          </cell>
        </row>
        <row r="1432">
          <cell r="A1432" t="str">
            <v>WY-SB017-RD-XL</v>
          </cell>
          <cell r="B1432" t="str">
            <v>B078NC5RZM</v>
          </cell>
        </row>
        <row r="1433">
          <cell r="A1433" t="str">
            <v>WY-SB017-RD-XXL</v>
          </cell>
          <cell r="B1433" t="str">
            <v>B078NK51Q6</v>
          </cell>
        </row>
        <row r="1434">
          <cell r="A1434" t="str">
            <v>XZ-BS-007GRXL</v>
          </cell>
          <cell r="B1434" t="str">
            <v>B01LWT9E93</v>
          </cell>
        </row>
        <row r="1435">
          <cell r="A1435" t="str">
            <v>XZ-BS-007W0XL</v>
          </cell>
          <cell r="B1435" t="str">
            <v>B01LXGQRTF</v>
          </cell>
        </row>
        <row r="1436">
          <cell r="A1436" t="str">
            <v>XZ-BS-013GR1-L</v>
          </cell>
          <cell r="B1436" t="str">
            <v>B01M0OEWJO</v>
          </cell>
        </row>
        <row r="1437">
          <cell r="A1437" t="str">
            <v>XZ-BS-013GR1-M</v>
          </cell>
          <cell r="B1437" t="str">
            <v>B01LXFC29M</v>
          </cell>
        </row>
        <row r="1438">
          <cell r="A1438" t="str">
            <v>XZ-BS-013GR1-S</v>
          </cell>
          <cell r="B1438" t="str">
            <v>B01LYEDGPP</v>
          </cell>
        </row>
        <row r="1439">
          <cell r="A1439" t="str">
            <v>XZ-BS-013GR1-XL</v>
          </cell>
          <cell r="B1439" t="str">
            <v>B01LXQYPB5</v>
          </cell>
        </row>
        <row r="1440">
          <cell r="A1440" t="str">
            <v>XZ-BS-013GR2-L</v>
          </cell>
          <cell r="B1440" t="str">
            <v>B01M0131YJ</v>
          </cell>
        </row>
        <row r="1441">
          <cell r="A1441" t="str">
            <v>XZ-BS-013GR2-M</v>
          </cell>
          <cell r="B1441" t="str">
            <v>B01LYEDDKM</v>
          </cell>
        </row>
        <row r="1442">
          <cell r="A1442" t="str">
            <v>XZ-BS-013GR2-S</v>
          </cell>
          <cell r="B1442" t="str">
            <v>B01M0CR4EK</v>
          </cell>
        </row>
        <row r="1443">
          <cell r="A1443" t="str">
            <v>XZ-BS-013GR2-XL</v>
          </cell>
          <cell r="B1443" t="str">
            <v>B01M0OEW4R</v>
          </cell>
        </row>
        <row r="1444">
          <cell r="A1444" t="str">
            <v>XZ-BS-013GR3-2XL</v>
          </cell>
          <cell r="B1444" t="str">
            <v>B01LXGQM0J</v>
          </cell>
        </row>
        <row r="1445">
          <cell r="A1445" t="str">
            <v>XZ-BS-013GR3-L</v>
          </cell>
          <cell r="B1445" t="str">
            <v>B01LZPAUY9</v>
          </cell>
        </row>
        <row r="1446">
          <cell r="A1446" t="str">
            <v>XZ-BS-013GR3-M</v>
          </cell>
          <cell r="B1446" t="str">
            <v>B01LZPAT8J</v>
          </cell>
        </row>
        <row r="1447">
          <cell r="A1447" t="str">
            <v>XZ-BS-013GR3-S</v>
          </cell>
          <cell r="B1447" t="str">
            <v>B01M013099</v>
          </cell>
        </row>
        <row r="1448">
          <cell r="A1448" t="str">
            <v>XZ-BS-013GR3-XL</v>
          </cell>
          <cell r="B1448" t="str">
            <v>B01LX3HM92</v>
          </cell>
        </row>
        <row r="1449">
          <cell r="A1449" t="str">
            <v>XZ-BS-013PI3-L</v>
          </cell>
          <cell r="B1449" t="str">
            <v>B01LZBG4B7</v>
          </cell>
        </row>
        <row r="1450">
          <cell r="A1450" t="str">
            <v>XZ-BS-013PI3-M</v>
          </cell>
          <cell r="B1450" t="str">
            <v>B01LWPSOUT</v>
          </cell>
        </row>
        <row r="1451">
          <cell r="A1451" t="str">
            <v>XZ-BS-013PI3-S</v>
          </cell>
          <cell r="B1451" t="str">
            <v>B01M4QQA9K</v>
          </cell>
        </row>
        <row r="1452">
          <cell r="A1452" t="str">
            <v>XZ-BS-013WH1-M</v>
          </cell>
          <cell r="B1452" t="str">
            <v>B01M0CR3GE</v>
          </cell>
        </row>
        <row r="1453">
          <cell r="A1453" t="str">
            <v>XZ-BS-013WH1-S</v>
          </cell>
          <cell r="B1453" t="str">
            <v>B01LXQYMXU</v>
          </cell>
        </row>
        <row r="1454">
          <cell r="A1454" t="str">
            <v>XZ-BS-013WH2-M</v>
          </cell>
          <cell r="B1454" t="str">
            <v>B01LXFC2V6</v>
          </cell>
        </row>
        <row r="1455">
          <cell r="A1455" t="str">
            <v>XZ-BS-013WH2-S</v>
          </cell>
          <cell r="B1455" t="str">
            <v>B01LXFC3LH</v>
          </cell>
        </row>
        <row r="1456">
          <cell r="A1456" t="str">
            <v>XZ-BS-013WH3-L</v>
          </cell>
          <cell r="B1456" t="str">
            <v>B01M1BW4HV</v>
          </cell>
        </row>
        <row r="1457">
          <cell r="A1457" t="str">
            <v>XZ-BS-013WH3-M</v>
          </cell>
          <cell r="B1457" t="str">
            <v>B01LYQ5KCH</v>
          </cell>
        </row>
        <row r="1458">
          <cell r="A1458" t="str">
            <v>XZ-BS-013WH3-S</v>
          </cell>
          <cell r="B1458" t="str">
            <v>B01M0131LI</v>
          </cell>
        </row>
        <row r="1459">
          <cell r="A1459" t="str">
            <v>XZ-BS-2115Gr35</v>
          </cell>
          <cell r="B1459" t="str">
            <v>B01M1BALWK</v>
          </cell>
        </row>
        <row r="1460">
          <cell r="A1460" t="str">
            <v>XZ-BS-2115Li35</v>
          </cell>
          <cell r="B1460" t="str">
            <v>B01LX3HQWI</v>
          </cell>
        </row>
        <row r="1461">
          <cell r="A1461" t="str">
            <v>XZ-BS-2115Pi35</v>
          </cell>
          <cell r="B1461" t="str">
            <v>B01LZPAU53</v>
          </cell>
        </row>
        <row r="1462">
          <cell r="A1462" t="str">
            <v>XZ-BS-HM168-B0-36/37</v>
          </cell>
          <cell r="B1462" t="str">
            <v>B01LY584YG</v>
          </cell>
        </row>
        <row r="1463">
          <cell r="A1463" t="str">
            <v>XZ-BS-HM168-B0-38/39</v>
          </cell>
          <cell r="B1463" t="str">
            <v>B01LZ4BQUZ</v>
          </cell>
        </row>
        <row r="1464">
          <cell r="A1464" t="str">
            <v>XZ-BS-HM168-CO-40/41</v>
          </cell>
          <cell r="B1464" t="str">
            <v>B01M1DZELB</v>
          </cell>
        </row>
        <row r="1465">
          <cell r="A1465" t="str">
            <v>XZ-BS-HM168-CO-42/43</v>
          </cell>
          <cell r="B1465" t="str">
            <v>B01M0F8496</v>
          </cell>
        </row>
        <row r="1466">
          <cell r="A1466" t="str">
            <v>XZ-BS-HM168-P0-38/39</v>
          </cell>
          <cell r="B1466" t="str">
            <v>B01LWIMJ43</v>
          </cell>
        </row>
        <row r="1467">
          <cell r="A1467" t="str">
            <v>XZ-BS-HM168-R0-36/37</v>
          </cell>
          <cell r="B1467" t="str">
            <v>B01M0QZATI</v>
          </cell>
        </row>
        <row r="1468">
          <cell r="A1468" t="str">
            <v>XZ-BS-HM168-R0-38/39</v>
          </cell>
          <cell r="B1468" t="str">
            <v>B01M0F8HR7</v>
          </cell>
        </row>
        <row r="1469">
          <cell r="A1469" t="str">
            <v>XZ-BS-HMMF360-BE-L</v>
          </cell>
          <cell r="B1469" t="str">
            <v>B01N3L1AIZ</v>
          </cell>
        </row>
        <row r="1470">
          <cell r="A1470" t="str">
            <v>XZ-BS-HMMF360-BE-M</v>
          </cell>
          <cell r="B1470" t="str">
            <v>B01MXHXWAM</v>
          </cell>
        </row>
        <row r="1471">
          <cell r="A1471" t="str">
            <v>XZ-BS-HMMF360-DB-M</v>
          </cell>
          <cell r="B1471" t="str">
            <v>B01MSITHMG</v>
          </cell>
        </row>
        <row r="1472">
          <cell r="A1472" t="str">
            <v>XZ-BS-HMMF360-GR-L</v>
          </cell>
          <cell r="B1472" t="str">
            <v>B01N3L3LBW</v>
          </cell>
        </row>
        <row r="1473">
          <cell r="A1473" t="str">
            <v>XZ-BS-HMMF360-GR-M</v>
          </cell>
          <cell r="B1473" t="str">
            <v>B01N8SKR48</v>
          </cell>
        </row>
        <row r="1474">
          <cell r="A1474" t="str">
            <v>XZ-BS-HMMX360-GR-3637</v>
          </cell>
          <cell r="B1474" t="str">
            <v>B01N8PE78Y</v>
          </cell>
        </row>
        <row r="1475">
          <cell r="A1475" t="str">
            <v>XZ-BS-HMMX360-GR-4041</v>
          </cell>
          <cell r="B1475" t="str">
            <v>B01N3XXG1T</v>
          </cell>
        </row>
        <row r="1476">
          <cell r="A1476" t="str">
            <v>XZ-BS-HMSD269-R0-26</v>
          </cell>
          <cell r="B1476" t="str">
            <v>B01MRI5P26</v>
          </cell>
        </row>
        <row r="1477">
          <cell r="A1477" t="str">
            <v>XZ-BS-PW-2001-BG-36</v>
          </cell>
          <cell r="B1477" t="str">
            <v>B01MQVW9DX</v>
          </cell>
        </row>
        <row r="1478">
          <cell r="A1478" t="str">
            <v>XZ-BS-PW-2001-BG-37</v>
          </cell>
          <cell r="B1478" t="str">
            <v>B01N6GPIRQ</v>
          </cell>
        </row>
        <row r="1479">
          <cell r="A1479" t="str">
            <v>XZ-BS-PW-2001-BG-38</v>
          </cell>
          <cell r="B1479" t="str">
            <v>B01MXY3DD8</v>
          </cell>
        </row>
        <row r="1480">
          <cell r="A1480" t="str">
            <v>XZ-BS-PW-2001-BG-39</v>
          </cell>
          <cell r="B1480" t="str">
            <v>B01N5F9PMS</v>
          </cell>
        </row>
        <row r="1481">
          <cell r="A1481" t="str">
            <v>XZ-BS-PW-2001-BG-40</v>
          </cell>
          <cell r="B1481" t="str">
            <v>B01NBKHGT7</v>
          </cell>
        </row>
        <row r="1482">
          <cell r="A1482" t="str">
            <v>XZ-BS-PW-2001-C0-36</v>
          </cell>
          <cell r="B1482" t="str">
            <v>B01N1S6RLP</v>
          </cell>
        </row>
        <row r="1483">
          <cell r="A1483" t="str">
            <v>XZ-BS-PW-2001-C0-37</v>
          </cell>
          <cell r="B1483" t="str">
            <v>B01MYZMRWZ</v>
          </cell>
        </row>
        <row r="1484">
          <cell r="A1484" t="str">
            <v>XZ-BS-PW-2001-C0-38</v>
          </cell>
          <cell r="B1484" t="str">
            <v>B01NAJ29TF</v>
          </cell>
        </row>
        <row r="1485">
          <cell r="A1485" t="str">
            <v>XZ-BS-PW-2001-C0-39</v>
          </cell>
          <cell r="B1485" t="str">
            <v>B01NAJ29TG</v>
          </cell>
        </row>
        <row r="1486">
          <cell r="A1486" t="str">
            <v>XZ-BS-PW-2001-C0-40</v>
          </cell>
          <cell r="B1486" t="str">
            <v>B01MRXAZGN</v>
          </cell>
        </row>
        <row r="1487">
          <cell r="A1487" t="str">
            <v>XZ-BS-PW-2001-C0-41</v>
          </cell>
          <cell r="B1487" t="str">
            <v>B01N0QORKW</v>
          </cell>
        </row>
        <row r="1488">
          <cell r="A1488" t="str">
            <v>XZ-BS-PW-2001-G0-36</v>
          </cell>
          <cell r="B1488" t="str">
            <v>B01MYZMV1J</v>
          </cell>
        </row>
        <row r="1489">
          <cell r="A1489" t="str">
            <v>XZ-BS-PW-2001-G0-37</v>
          </cell>
          <cell r="B1489" t="str">
            <v>B01N5F9PC6</v>
          </cell>
        </row>
        <row r="1490">
          <cell r="A1490" t="str">
            <v>XZ-BS-PW-2001-G0-40</v>
          </cell>
          <cell r="B1490" t="str">
            <v>B01MYZMSK4</v>
          </cell>
        </row>
        <row r="1491">
          <cell r="A1491" t="str">
            <v>XZ-BS-PW-2001-K0-36</v>
          </cell>
          <cell r="B1491" t="str">
            <v>B01N7I2KU3</v>
          </cell>
        </row>
        <row r="1492">
          <cell r="A1492" t="str">
            <v>XZ-BS-PW-2001-K0-39</v>
          </cell>
          <cell r="B1492" t="str">
            <v>B01MSYY5II</v>
          </cell>
        </row>
        <row r="1493">
          <cell r="A1493" t="str">
            <v>XZ-BS-PW-2001-K0-40</v>
          </cell>
          <cell r="B1493" t="str">
            <v>B01N2TSW95</v>
          </cell>
        </row>
        <row r="1494">
          <cell r="A1494" t="str">
            <v>XZ-BS-PW-2001-N0-36</v>
          </cell>
          <cell r="B1494" t="str">
            <v>B01N1S6RRW</v>
          </cell>
        </row>
        <row r="1495">
          <cell r="A1495" t="str">
            <v>XZ-BS-PW-2001-N0-40</v>
          </cell>
          <cell r="B1495" t="str">
            <v>B01NAJ2DY7</v>
          </cell>
        </row>
        <row r="1496">
          <cell r="A1496" t="str">
            <v>XZ-BS-PW-2001-N0-41</v>
          </cell>
          <cell r="B1496" t="str">
            <v>B01N7I2K24</v>
          </cell>
        </row>
        <row r="1497">
          <cell r="A1497" t="str">
            <v>XZ-BS-PW-2001-R0-36</v>
          </cell>
          <cell r="B1497" t="str">
            <v>B01NBKHGA6</v>
          </cell>
        </row>
        <row r="1498">
          <cell r="A1498" t="str">
            <v>XZ-BS-PW-2001-R0-37</v>
          </cell>
          <cell r="B1498" t="str">
            <v>B01MYZMU7D</v>
          </cell>
        </row>
        <row r="1499">
          <cell r="A1499" t="str">
            <v>XZ-BS-PW-2001-R0-39</v>
          </cell>
          <cell r="B1499" t="str">
            <v>B01MSYXY7Z</v>
          </cell>
        </row>
        <row r="1500">
          <cell r="A1500" t="str">
            <v>XZ-BS-WH771-GR-37</v>
          </cell>
          <cell r="B1500" t="str">
            <v>B01MZ3H0X3</v>
          </cell>
        </row>
        <row r="1501">
          <cell r="A1501" t="str">
            <v>XZ-BS-WH771-K0-39</v>
          </cell>
          <cell r="B1501" t="str">
            <v>B01N6KIYFP</v>
          </cell>
        </row>
        <row r="1502">
          <cell r="A1502" t="str">
            <v>XZ-BS-YG7223Co4243</v>
          </cell>
          <cell r="B1502" t="str">
            <v>B01M0OETK1</v>
          </cell>
        </row>
        <row r="1503">
          <cell r="A1503" t="str">
            <v>XZ-BS-YG7223Co4445</v>
          </cell>
          <cell r="B1503" t="str">
            <v>B01LZDHSE8</v>
          </cell>
        </row>
        <row r="1504">
          <cell r="A1504" t="str">
            <v>XZ-BS-YG7223Da4243</v>
          </cell>
          <cell r="B1504" t="str">
            <v>B01LZ1VBJE</v>
          </cell>
        </row>
        <row r="1505">
          <cell r="A1505" t="str">
            <v>XZ-BS-YG7223Da4445</v>
          </cell>
          <cell r="B1505" t="str">
            <v>B01LZDHMA7</v>
          </cell>
        </row>
        <row r="1506">
          <cell r="A1506" t="str">
            <v>XZ-BS-YG7223Pu3637</v>
          </cell>
          <cell r="B1506" t="str">
            <v>B01LYEDFLG</v>
          </cell>
        </row>
        <row r="1507">
          <cell r="A1507" t="str">
            <v>XZ-BS-YG7223RB3637</v>
          </cell>
          <cell r="B1507" t="str">
            <v>B01M1BC6I7</v>
          </cell>
        </row>
        <row r="1508">
          <cell r="A1508" t="str">
            <v>XZ-BS-ZQ7032-B0-24</v>
          </cell>
          <cell r="B1508" t="str">
            <v>B01N3OVPP5</v>
          </cell>
        </row>
        <row r="1509">
          <cell r="A1509" t="str">
            <v>XZ-BS-ZQ7032-K0-24</v>
          </cell>
          <cell r="B1509" t="str">
            <v>B01MRGTK3G</v>
          </cell>
        </row>
        <row r="1510">
          <cell r="A1510" t="str">
            <v>XZ-BS-ZQ7032-K0-27</v>
          </cell>
          <cell r="B1510" t="str">
            <v>B01MRGTJEZ</v>
          </cell>
        </row>
        <row r="1511">
          <cell r="A1511" t="str">
            <v>XZ-BS-ZQ7032-K0-28</v>
          </cell>
          <cell r="B1511" t="str">
            <v>B01MRGTJF3</v>
          </cell>
        </row>
        <row r="1512">
          <cell r="A1512" t="str">
            <v>XZ-BS-ZQCB3056-B0-24</v>
          </cell>
          <cell r="B1512" t="str">
            <v>B01N77WSH0</v>
          </cell>
        </row>
        <row r="1513">
          <cell r="A1513" t="str">
            <v>XZ-BS-ZQCB3056-B0-28</v>
          </cell>
          <cell r="B1513" t="str">
            <v>B01MYPF70O</v>
          </cell>
        </row>
        <row r="1514">
          <cell r="A1514" t="str">
            <v>XZ-BS-ZQCB3056-E0-24</v>
          </cell>
          <cell r="B1514" t="str">
            <v>B01N2JHQGV</v>
          </cell>
        </row>
        <row r="1515">
          <cell r="A1515" t="str">
            <v>XZ-BS-ZQCB3056-R1-28</v>
          </cell>
          <cell r="B1515" t="str">
            <v>B01MRN2YFV</v>
          </cell>
        </row>
        <row r="1516">
          <cell r="A1516" t="str">
            <v>XZ-BS-ZQCB3056-R2-24</v>
          </cell>
          <cell r="B1516" t="str">
            <v>B01MQLQYKR</v>
          </cell>
        </row>
        <row r="1517">
          <cell r="A1517" t="str">
            <v>XZ-BS-ZQCB3056-kQ-24</v>
          </cell>
          <cell r="B1517" t="str">
            <v>B01N0GIJRR</v>
          </cell>
        </row>
        <row r="1518">
          <cell r="A1518" t="str">
            <v>XZ-WH1509-B0-3536</v>
          </cell>
          <cell r="B1518" t="str">
            <v>B075DD2ZZY</v>
          </cell>
        </row>
        <row r="1519">
          <cell r="A1519" t="str">
            <v>XZ-WH1509-B0-3940</v>
          </cell>
          <cell r="B1519" t="str">
            <v>B075D4T7JT</v>
          </cell>
        </row>
        <row r="1520">
          <cell r="A1520" t="str">
            <v>XZ-WH1509-W0-3536</v>
          </cell>
          <cell r="B1520" t="str">
            <v>B075D4WP3Z</v>
          </cell>
        </row>
        <row r="1521">
          <cell r="A1521" t="str">
            <v>XZ-WH1509-W0-3738</v>
          </cell>
          <cell r="B1521" t="str">
            <v>B075D512BH</v>
          </cell>
        </row>
        <row r="1522">
          <cell r="A1522" t="str">
            <v>XZ-WH1509-Y0-3536</v>
          </cell>
          <cell r="B1522" t="str">
            <v>B075D1Z8VQ</v>
          </cell>
        </row>
        <row r="1523">
          <cell r="A1523" t="str">
            <v>XZ-WH1509-Y0-3940</v>
          </cell>
          <cell r="B1523" t="str">
            <v>B075D4YVXR</v>
          </cell>
        </row>
        <row r="1524">
          <cell r="A1524" t="str">
            <v>XZ-WH150903-G1-3536</v>
          </cell>
          <cell r="B1524" t="str">
            <v>B075D85KM5</v>
          </cell>
        </row>
        <row r="1525">
          <cell r="A1525" t="str">
            <v>XZ-WH150903-G2-3536</v>
          </cell>
          <cell r="B1525" t="str">
            <v>B075D4935V</v>
          </cell>
        </row>
        <row r="1526">
          <cell r="A1526" t="str">
            <v>XZ-WH150903-G2-3738</v>
          </cell>
          <cell r="B1526" t="str">
            <v>B075D7D1S1</v>
          </cell>
        </row>
        <row r="1527">
          <cell r="A1527" t="str">
            <v>XZ-WH150903-G2-3940</v>
          </cell>
          <cell r="B1527" t="str">
            <v>B075D9M8H4</v>
          </cell>
        </row>
        <row r="1528">
          <cell r="A1528" t="str">
            <v>XZ-WH150903-GR-3536</v>
          </cell>
          <cell r="B1528" t="str">
            <v>B075CZ2YNY</v>
          </cell>
        </row>
        <row r="1529">
          <cell r="A1529" t="str">
            <v>XZ-WH150903-P0-3536</v>
          </cell>
          <cell r="B1529" t="str">
            <v>B075D4FC9J</v>
          </cell>
        </row>
        <row r="1530">
          <cell r="A1530" t="str">
            <v>XZ-WH6606-BR-35</v>
          </cell>
          <cell r="B1530" t="str">
            <v>B07541KCSG</v>
          </cell>
        </row>
        <row r="1531">
          <cell r="A1531" t="str">
            <v>XZ-WH6606-BR-36</v>
          </cell>
          <cell r="B1531" t="str">
            <v>B07541KCSH</v>
          </cell>
        </row>
        <row r="1532">
          <cell r="A1532" t="str">
            <v>XZ-WH6606-BR-37</v>
          </cell>
          <cell r="B1532" t="str">
            <v>B07546CC9L</v>
          </cell>
        </row>
        <row r="1533">
          <cell r="A1533" t="str">
            <v>XZ-WH6606-BR-38</v>
          </cell>
          <cell r="B1533" t="str">
            <v>B07546TF8F</v>
          </cell>
        </row>
        <row r="1534">
          <cell r="A1534" t="str">
            <v>XZ-WH6606-BR-39</v>
          </cell>
          <cell r="B1534" t="str">
            <v>B07546TF8G</v>
          </cell>
        </row>
        <row r="1535">
          <cell r="A1535" t="str">
            <v>XZ-WH6606-BR-40</v>
          </cell>
          <cell r="B1535" t="str">
            <v>B07545D76P</v>
          </cell>
        </row>
        <row r="1536">
          <cell r="A1536" t="str">
            <v>XZ-WH6606-C0-35</v>
          </cell>
          <cell r="B1536" t="str">
            <v>B07545TD18</v>
          </cell>
        </row>
        <row r="1537">
          <cell r="A1537" t="str">
            <v>XZ-WH6606-C0-36</v>
          </cell>
          <cell r="B1537" t="str">
            <v>B07545XZJT</v>
          </cell>
        </row>
        <row r="1538">
          <cell r="A1538" t="str">
            <v>XZ-WH6606-C0-37</v>
          </cell>
          <cell r="B1538" t="str">
            <v>B07545QCLC</v>
          </cell>
        </row>
        <row r="1539">
          <cell r="A1539" t="str">
            <v>XZ-WH6606-C0-38</v>
          </cell>
          <cell r="B1539" t="str">
            <v>B07545GZJJ</v>
          </cell>
        </row>
        <row r="1540">
          <cell r="A1540" t="str">
            <v>XZ-WH6606-C0-39</v>
          </cell>
          <cell r="B1540" t="str">
            <v>B07541K287</v>
          </cell>
        </row>
        <row r="1541">
          <cell r="A1541" t="str">
            <v>XZ-WH6606-C0-40</v>
          </cell>
          <cell r="B1541" t="str">
            <v>B07545TLXJ</v>
          </cell>
        </row>
        <row r="1542">
          <cell r="A1542" t="str">
            <v>XZ-WH6606-K0-35</v>
          </cell>
          <cell r="B1542" t="str">
            <v>B07545N2FV</v>
          </cell>
        </row>
        <row r="1543">
          <cell r="A1543" t="str">
            <v>XZ-WH6606-K0-36</v>
          </cell>
          <cell r="B1543" t="str">
            <v>B07545TX8S</v>
          </cell>
        </row>
        <row r="1544">
          <cell r="A1544" t="str">
            <v>XZ-WH6606-K0-37</v>
          </cell>
          <cell r="B1544" t="str">
            <v>B07541F41Z</v>
          </cell>
        </row>
        <row r="1545">
          <cell r="A1545" t="str">
            <v>XZ-WH6606-K0-39</v>
          </cell>
          <cell r="B1545" t="str">
            <v>B07545G7FW</v>
          </cell>
        </row>
        <row r="1546">
          <cell r="A1546" t="str">
            <v>XZ-WH6606-K0-40</v>
          </cell>
          <cell r="B1546" t="str">
            <v>B075466RWL</v>
          </cell>
        </row>
        <row r="1547">
          <cell r="A1547" t="str">
            <v>XZ-WH6606-P0-35</v>
          </cell>
          <cell r="B1547" t="str">
            <v>B07541F7QC</v>
          </cell>
        </row>
        <row r="1548">
          <cell r="A1548" t="str">
            <v>XZ-WH6606-P0-36</v>
          </cell>
          <cell r="B1548" t="str">
            <v>B07541F1HS</v>
          </cell>
        </row>
        <row r="1549">
          <cell r="A1549" t="str">
            <v>XZ-WH6606-P0-37</v>
          </cell>
          <cell r="B1549" t="str">
            <v>B07541FGZZ</v>
          </cell>
        </row>
        <row r="1550">
          <cell r="A1550" t="str">
            <v>XZ-WH6606-P0-38</v>
          </cell>
          <cell r="B1550" t="str">
            <v>B07545JJ6N</v>
          </cell>
        </row>
        <row r="1551">
          <cell r="A1551" t="str">
            <v>XZ-WH6606-P0-39</v>
          </cell>
          <cell r="B1551" t="str">
            <v>B07541F2N7</v>
          </cell>
        </row>
        <row r="1552">
          <cell r="A1552" t="str">
            <v>XZ-WH6606-P0-40</v>
          </cell>
          <cell r="B1552" t="str">
            <v>B07545L9QH</v>
          </cell>
        </row>
        <row r="1553">
          <cell r="A1553" t="str">
            <v>XZ-WH6606-R0-35</v>
          </cell>
          <cell r="B1553" t="str">
            <v>B07541JWHK</v>
          </cell>
        </row>
        <row r="1554">
          <cell r="A1554" t="str">
            <v>XZ-WH6606-R0-36</v>
          </cell>
          <cell r="B1554" t="str">
            <v>B07541FHLB</v>
          </cell>
        </row>
        <row r="1555">
          <cell r="A1555" t="str">
            <v>XZ-WH6606-R0-37</v>
          </cell>
          <cell r="B1555" t="str">
            <v>B07544T8S1</v>
          </cell>
        </row>
        <row r="1556">
          <cell r="A1556" t="str">
            <v>XZ-WH6606-R0-38</v>
          </cell>
          <cell r="B1556" t="str">
            <v>B07545N3Q5</v>
          </cell>
        </row>
        <row r="1557">
          <cell r="A1557" t="str">
            <v>XZ-WH6606-R0-39</v>
          </cell>
          <cell r="B1557" t="str">
            <v>B07541F9CF</v>
          </cell>
        </row>
        <row r="1558">
          <cell r="A1558" t="str">
            <v>XZ-WH6606-R0-40</v>
          </cell>
          <cell r="B1558" t="str">
            <v>B07546N57Z</v>
          </cell>
        </row>
        <row r="1559">
          <cell r="A1559" t="str">
            <v>XZ-WH6606-ZL-35</v>
          </cell>
          <cell r="B1559" t="str">
            <v>B07542R99S</v>
          </cell>
        </row>
        <row r="1560">
          <cell r="A1560" t="str">
            <v>XZ-WH6606-ZL-36</v>
          </cell>
          <cell r="B1560" t="str">
            <v>B07545XZJY</v>
          </cell>
        </row>
        <row r="1561">
          <cell r="A1561" t="str">
            <v>XZ-WH6606-ZL-37</v>
          </cell>
          <cell r="B1561" t="str">
            <v>B07546CN45</v>
          </cell>
        </row>
        <row r="1562">
          <cell r="A1562" t="str">
            <v>XZ-WH6606-ZL-39</v>
          </cell>
          <cell r="B1562" t="str">
            <v>B07545HBFQ</v>
          </cell>
        </row>
        <row r="1563">
          <cell r="A1563" t="str">
            <v>XZ-WH6606-ZL-40</v>
          </cell>
          <cell r="B1563" t="str">
            <v>B075467ZF2</v>
          </cell>
        </row>
        <row r="1564">
          <cell r="A1564" t="str">
            <v>XZ-WHBH004-B0-3637</v>
          </cell>
          <cell r="B1564" t="str">
            <v>B075D4V7MT</v>
          </cell>
        </row>
        <row r="1565">
          <cell r="A1565" t="str">
            <v>XZ-WHBH004-B0-3839</v>
          </cell>
          <cell r="B1565" t="str">
            <v>B075D7RWCP</v>
          </cell>
        </row>
        <row r="1566">
          <cell r="A1566" t="str">
            <v>XZ-WHBH004-B0-4041</v>
          </cell>
          <cell r="B1566" t="str">
            <v>B075D7R3MX</v>
          </cell>
        </row>
        <row r="1567">
          <cell r="A1567" t="str">
            <v>XZ-WHBH004-P0-3839</v>
          </cell>
          <cell r="B1567" t="str">
            <v>B075D4X29W</v>
          </cell>
        </row>
        <row r="1568">
          <cell r="A1568" t="str">
            <v>XZ-WHBH004-P0-4041</v>
          </cell>
          <cell r="B1568" t="str">
            <v>B075D4VDY4</v>
          </cell>
        </row>
        <row r="1569">
          <cell r="A1569" t="str">
            <v>XZ-WHMX006-G0-L</v>
          </cell>
          <cell r="B1569" t="str">
            <v>B075D6DJGX</v>
          </cell>
        </row>
        <row r="1570">
          <cell r="A1570" t="str">
            <v>XZ-WHMX006-G0-S</v>
          </cell>
          <cell r="B1570" t="str">
            <v>B075D4R6B4</v>
          </cell>
        </row>
        <row r="1571">
          <cell r="A1571" t="str">
            <v>XZ-WHMX006-R0-L</v>
          </cell>
          <cell r="B1571" t="str">
            <v>B075D8QMDM</v>
          </cell>
        </row>
        <row r="1572">
          <cell r="A1572" t="str">
            <v>XZ-WHMX006-R0-M</v>
          </cell>
          <cell r="B1572" t="str">
            <v>B075D87GRR</v>
          </cell>
        </row>
        <row r="1573">
          <cell r="A1573" t="str">
            <v>XZ-WHMX006-R0-S</v>
          </cell>
          <cell r="B1573" t="str">
            <v>B075DD8M7Z</v>
          </cell>
        </row>
        <row r="1574">
          <cell r="A1574" t="str">
            <v>YZ-BE181-B0-L</v>
          </cell>
          <cell r="B1574" t="str">
            <v>B07CJK1Y39</v>
          </cell>
        </row>
        <row r="1575">
          <cell r="A1575" t="str">
            <v>YZ-BE181-B0-M</v>
          </cell>
          <cell r="B1575" t="str">
            <v>B07CK1X5X8</v>
          </cell>
        </row>
        <row r="1576">
          <cell r="A1576" t="str">
            <v>YZ-BE181-B0-S</v>
          </cell>
          <cell r="B1576" t="str">
            <v>B07CK41HKC</v>
          </cell>
        </row>
        <row r="1577">
          <cell r="A1577" t="str">
            <v>YZ-BE181-B0-XL</v>
          </cell>
          <cell r="B1577" t="str">
            <v>B07CK6KD5N</v>
          </cell>
        </row>
        <row r="1578">
          <cell r="A1578" t="str">
            <v>YZ-BE181-B0-XXL</v>
          </cell>
          <cell r="B1578" t="str">
            <v>B07CJ7QJ7P</v>
          </cell>
        </row>
        <row r="1579">
          <cell r="A1579" t="str">
            <v>YZ-BE181-G0-L</v>
          </cell>
          <cell r="B1579" t="str">
            <v>B07CK8D6GM</v>
          </cell>
        </row>
        <row r="1580">
          <cell r="A1580" t="str">
            <v>YZ-BE181-G0-M</v>
          </cell>
          <cell r="B1580" t="str">
            <v>B07CK1X5XP</v>
          </cell>
        </row>
        <row r="1581">
          <cell r="A1581" t="str">
            <v>YZ-BE181-G0-S</v>
          </cell>
          <cell r="B1581" t="str">
            <v>B07CJZVZN5</v>
          </cell>
        </row>
        <row r="1582">
          <cell r="A1582" t="str">
            <v>YZ-BE181-G0-XL</v>
          </cell>
          <cell r="B1582" t="str">
            <v>B07CJMFDV8</v>
          </cell>
        </row>
        <row r="1583">
          <cell r="A1583" t="str">
            <v>YZ-BE181-G0-XXL</v>
          </cell>
          <cell r="B1583" t="str">
            <v>B07CJG15LH</v>
          </cell>
        </row>
        <row r="1584">
          <cell r="A1584" t="str">
            <v>YZ-BE181-Wi-L</v>
          </cell>
          <cell r="B1584" t="str">
            <v>B07CJ7QCL2</v>
          </cell>
        </row>
        <row r="1585">
          <cell r="A1585" t="str">
            <v>YZ-BE181-Wi-M</v>
          </cell>
          <cell r="B1585" t="str">
            <v>B07CJG4BLW</v>
          </cell>
        </row>
        <row r="1586">
          <cell r="A1586" t="str">
            <v>YZ-BE181-Wi-S</v>
          </cell>
          <cell r="B1586" t="str">
            <v>B07CJK7QRT</v>
          </cell>
        </row>
        <row r="1587">
          <cell r="A1587" t="str">
            <v>YZ-BE181-Wi-XL</v>
          </cell>
          <cell r="B1587" t="str">
            <v>B07CJKKZ9C</v>
          </cell>
        </row>
        <row r="1588">
          <cell r="A1588" t="str">
            <v>YZ-BE181-Wi-XXL</v>
          </cell>
          <cell r="B1588" t="str">
            <v>B07CJG1L21</v>
          </cell>
        </row>
        <row r="1589">
          <cell r="A1589" t="str">
            <v>YZ-BE5129-G0-2XL</v>
          </cell>
          <cell r="B1589" t="str">
            <v>B07CLRCVLZ</v>
          </cell>
        </row>
        <row r="1590">
          <cell r="A1590" t="str">
            <v>YZ-BE5129-G0-3XL</v>
          </cell>
          <cell r="B1590" t="str">
            <v>B07CLZL6LR</v>
          </cell>
        </row>
        <row r="1591">
          <cell r="A1591" t="str">
            <v>YZ-BE5129-G0-L</v>
          </cell>
          <cell r="B1591" t="str">
            <v>B07CLVP7DQ</v>
          </cell>
        </row>
        <row r="1592">
          <cell r="A1592" t="str">
            <v>YZ-BE5129-G0-M</v>
          </cell>
          <cell r="B1592" t="str">
            <v>B07CLWCV1M</v>
          </cell>
        </row>
        <row r="1593">
          <cell r="A1593" t="str">
            <v>YZ-BE5129-G0-XL</v>
          </cell>
          <cell r="B1593" t="str">
            <v>B07CM241ZG</v>
          </cell>
        </row>
        <row r="1594">
          <cell r="A1594" t="str">
            <v>YZ-BE5129-G0YH-2XL</v>
          </cell>
          <cell r="B1594" t="str">
            <v>B07CLSGN8F</v>
          </cell>
        </row>
        <row r="1595">
          <cell r="A1595" t="str">
            <v>YZ-BE5129-G0YH-3XL</v>
          </cell>
          <cell r="B1595" t="str">
            <v>B07CLV1RWJ</v>
          </cell>
        </row>
        <row r="1596">
          <cell r="A1596" t="str">
            <v>YZ-BE5129-G0YH-L</v>
          </cell>
          <cell r="B1596" t="str">
            <v>B07CLSPV2K</v>
          </cell>
        </row>
        <row r="1597">
          <cell r="A1597" t="str">
            <v>YZ-BE5129-G0YH-M</v>
          </cell>
          <cell r="B1597" t="str">
            <v>B07CLSCMGT</v>
          </cell>
        </row>
        <row r="1598">
          <cell r="A1598" t="str">
            <v>YZ-BE5129-G0YH-XL</v>
          </cell>
          <cell r="B1598" t="str">
            <v>B07CLPQVXR</v>
          </cell>
        </row>
        <row r="1599">
          <cell r="A1599" t="str">
            <v>YZ-BE5129-K0-2XL</v>
          </cell>
          <cell r="B1599" t="str">
            <v>B07CNG792J</v>
          </cell>
        </row>
        <row r="1600">
          <cell r="A1600" t="str">
            <v>YZ-BE5129-K0-3XL</v>
          </cell>
          <cell r="B1600" t="str">
            <v>B07CLSGRWY</v>
          </cell>
        </row>
        <row r="1601">
          <cell r="A1601" t="str">
            <v>YZ-BE5129-K0-L</v>
          </cell>
          <cell r="B1601" t="str">
            <v>B07CLWPQYB</v>
          </cell>
        </row>
        <row r="1602">
          <cell r="A1602" t="str">
            <v>YZ-BE5129-K0-M</v>
          </cell>
          <cell r="B1602" t="str">
            <v>B07CLTDGRC</v>
          </cell>
        </row>
        <row r="1603">
          <cell r="A1603" t="str">
            <v>YZ-BE5129-K0-XL</v>
          </cell>
          <cell r="B1603" t="str">
            <v>B07CM1G497</v>
          </cell>
        </row>
        <row r="1604">
          <cell r="A1604" t="str">
            <v>YZ-BE5129-K0YH-2XL</v>
          </cell>
          <cell r="B1604" t="str">
            <v>B07CLVLH98</v>
          </cell>
        </row>
        <row r="1605">
          <cell r="A1605" t="str">
            <v>YZ-BE5129-K0YH-3XL</v>
          </cell>
          <cell r="B1605" t="str">
            <v>B07CLWJB9R</v>
          </cell>
        </row>
        <row r="1606">
          <cell r="A1606" t="str">
            <v>YZ-BE5129-K0YH-L</v>
          </cell>
          <cell r="B1606" t="str">
            <v>B07CNG7G7K</v>
          </cell>
        </row>
        <row r="1607">
          <cell r="A1607" t="str">
            <v>YZ-BE5129-K0YH-M</v>
          </cell>
          <cell r="B1607" t="str">
            <v>B07CN74Q76</v>
          </cell>
        </row>
        <row r="1608">
          <cell r="A1608" t="str">
            <v>YZ-BE5129-K0YH-XL</v>
          </cell>
          <cell r="B1608" t="str">
            <v>B07CLXGHGT</v>
          </cell>
        </row>
        <row r="1609">
          <cell r="A1609" t="str">
            <v>YZ-BE5129-ZLYH-2XL</v>
          </cell>
          <cell r="B1609" t="str">
            <v>B07CLRD55K</v>
          </cell>
        </row>
        <row r="1610">
          <cell r="A1610" t="str">
            <v>YZ-BE5129-ZLYH-3XL</v>
          </cell>
          <cell r="B1610" t="str">
            <v>B07CLV5CTK</v>
          </cell>
        </row>
        <row r="1611">
          <cell r="A1611" t="str">
            <v>YZ-BE5129-ZLYH-L</v>
          </cell>
          <cell r="B1611" t="str">
            <v>B07CLS1Q77</v>
          </cell>
        </row>
        <row r="1612">
          <cell r="A1612" t="str">
            <v>YZ-BE5129-ZLYH-M</v>
          </cell>
          <cell r="B1612" t="str">
            <v>B07CLVGYTP</v>
          </cell>
        </row>
        <row r="1613">
          <cell r="A1613" t="str">
            <v>YZ-BE5129-ZLYH-XL</v>
          </cell>
          <cell r="B1613" t="str">
            <v>B07CLWMKNT</v>
          </cell>
        </row>
        <row r="1614">
          <cell r="A1614" t="str">
            <v>YZ-BE5506-HS-L</v>
          </cell>
          <cell r="B1614" t="str">
            <v>B07CKY6BPC</v>
          </cell>
        </row>
        <row r="1615">
          <cell r="A1615" t="str">
            <v>YZ-BE5506-HS-M</v>
          </cell>
          <cell r="B1615" t="str">
            <v>B07CL1BPL7</v>
          </cell>
        </row>
        <row r="1616">
          <cell r="A1616" t="str">
            <v>YZ-BE5506-HS-S</v>
          </cell>
          <cell r="B1616" t="str">
            <v>B07CKMRTLZ</v>
          </cell>
        </row>
        <row r="1617">
          <cell r="A1617" t="str">
            <v>YZ-BE5506-HS-XL</v>
          </cell>
          <cell r="B1617" t="str">
            <v>B07CKT2N6R</v>
          </cell>
        </row>
        <row r="1618">
          <cell r="A1618" t="str">
            <v>YZ-BE5506-HS-XS</v>
          </cell>
          <cell r="B1618" t="str">
            <v>B07CLM9HRR</v>
          </cell>
        </row>
        <row r="1619">
          <cell r="A1619" t="str">
            <v>YZ-BE5506-HS-XXL</v>
          </cell>
          <cell r="B1619" t="str">
            <v>B07CKY1TFD</v>
          </cell>
        </row>
        <row r="1620">
          <cell r="A1620" t="str">
            <v>YZ-BE5506-K0-L</v>
          </cell>
          <cell r="B1620" t="str">
            <v>B07CKT5RP1</v>
          </cell>
        </row>
        <row r="1621">
          <cell r="A1621" t="str">
            <v>YZ-BE5506-K0-M</v>
          </cell>
          <cell r="B1621" t="str">
            <v>B07CLD2CD2</v>
          </cell>
        </row>
        <row r="1622">
          <cell r="A1622" t="str">
            <v>YZ-BE5506-K0-S</v>
          </cell>
          <cell r="B1622" t="str">
            <v>B07CKMN7L3</v>
          </cell>
        </row>
        <row r="1623">
          <cell r="A1623" t="str">
            <v>YZ-BE5506-K0-XL</v>
          </cell>
          <cell r="B1623" t="str">
            <v>B07CKMRVDM</v>
          </cell>
        </row>
        <row r="1624">
          <cell r="A1624" t="str">
            <v>YZ-BE5506-K0-XS</v>
          </cell>
          <cell r="B1624" t="str">
            <v>B07CKY1W3B</v>
          </cell>
        </row>
        <row r="1625">
          <cell r="A1625" t="str">
            <v>YZ-BE5506-K0-XXL</v>
          </cell>
          <cell r="B1625" t="str">
            <v>B07CKT2VVS</v>
          </cell>
        </row>
        <row r="1626">
          <cell r="A1626" t="str">
            <v>YZ-BE5506-ZL-L</v>
          </cell>
          <cell r="B1626" t="str">
            <v>B07CLHY2JJ</v>
          </cell>
        </row>
        <row r="1627">
          <cell r="A1627" t="str">
            <v>YZ-BE5506-ZL-M</v>
          </cell>
          <cell r="B1627" t="str">
            <v>B07CKY68WL</v>
          </cell>
        </row>
        <row r="1628">
          <cell r="A1628" t="str">
            <v>YZ-BE5506-ZL-S</v>
          </cell>
          <cell r="B1628" t="str">
            <v>B07CLKH2GG</v>
          </cell>
        </row>
        <row r="1629">
          <cell r="A1629" t="str">
            <v>YZ-BE5506-ZL-XL</v>
          </cell>
          <cell r="B1629" t="str">
            <v>B07CKR2NNK</v>
          </cell>
        </row>
        <row r="1630">
          <cell r="A1630" t="str">
            <v>YZ-BE5506-ZL-XS</v>
          </cell>
          <cell r="B1630" t="str">
            <v>B07CKT5ZQB</v>
          </cell>
        </row>
        <row r="1631">
          <cell r="A1631" t="str">
            <v>YZ-BE5506-ZL-XXL</v>
          </cell>
          <cell r="B1631" t="str">
            <v>B07CLMVR1Y</v>
          </cell>
        </row>
        <row r="1632">
          <cell r="A1632" t="str">
            <v>YZ-BEC19P-K0-2XL</v>
          </cell>
          <cell r="B1632" t="str">
            <v>B07CMZWH9V</v>
          </cell>
        </row>
        <row r="1633">
          <cell r="A1633" t="str">
            <v>YZ-BEC19P-K0-L</v>
          </cell>
          <cell r="B1633" t="str">
            <v>B07CNGYJS6</v>
          </cell>
        </row>
        <row r="1634">
          <cell r="A1634" t="str">
            <v>YZ-BEC19P-K0-M</v>
          </cell>
          <cell r="B1634" t="str">
            <v>B07CN9MZZ3</v>
          </cell>
        </row>
        <row r="1635">
          <cell r="A1635" t="str">
            <v>YZ-BEC19P-K0-S</v>
          </cell>
          <cell r="B1635" t="str">
            <v>B07CMY88K5</v>
          </cell>
        </row>
        <row r="1636">
          <cell r="A1636" t="str">
            <v>YZ-BEC19P-K0-XL</v>
          </cell>
          <cell r="B1636" t="str">
            <v>B07CMYXHQQ</v>
          </cell>
        </row>
        <row r="1637">
          <cell r="A1637" t="str">
            <v>YZ-BEC19P-OR-2XL</v>
          </cell>
          <cell r="B1637" t="str">
            <v>B07CN3GQ2Q</v>
          </cell>
        </row>
        <row r="1638">
          <cell r="A1638" t="str">
            <v>YZ-BEC19P-OR-L</v>
          </cell>
          <cell r="B1638" t="str">
            <v>B07CMW3LC3</v>
          </cell>
        </row>
        <row r="1639">
          <cell r="A1639" t="str">
            <v>YZ-BEC19P-OR-M</v>
          </cell>
          <cell r="B1639" t="str">
            <v>B07CN1SYBB</v>
          </cell>
        </row>
        <row r="1640">
          <cell r="A1640" t="str">
            <v>YZ-BEC19P-OR-S</v>
          </cell>
          <cell r="B1640" t="str">
            <v>B07CMYXWBL</v>
          </cell>
        </row>
        <row r="1641">
          <cell r="A1641" t="str">
            <v>YZ-BEC19P-OR-XL</v>
          </cell>
          <cell r="B1641" t="str">
            <v>B07CN191W4</v>
          </cell>
        </row>
        <row r="1642">
          <cell r="A1642" t="str">
            <v>YZ-BEC19P-R0-2XL</v>
          </cell>
          <cell r="B1642" t="str">
            <v>B07CNBTNYN</v>
          </cell>
        </row>
        <row r="1643">
          <cell r="A1643" t="str">
            <v>YZ-BEC19P-R0-L</v>
          </cell>
          <cell r="B1643" t="str">
            <v>B07CN3DMXN</v>
          </cell>
        </row>
        <row r="1644">
          <cell r="A1644" t="str">
            <v>YZ-BEC19P-R0-M</v>
          </cell>
          <cell r="B1644" t="str">
            <v>B07CMYJT44</v>
          </cell>
        </row>
        <row r="1645">
          <cell r="A1645" t="str">
            <v>YZ-BEC19P-R0-S</v>
          </cell>
          <cell r="B1645" t="str">
            <v>B07CMXMLWV</v>
          </cell>
        </row>
        <row r="1646">
          <cell r="A1646" t="str">
            <v>YZ-BEC19P-R0-XL</v>
          </cell>
          <cell r="B1646" t="str">
            <v>B07CMZJP7Q</v>
          </cell>
        </row>
        <row r="1647">
          <cell r="A1647" t="str">
            <v>YZ-BEC19P-W0-2XL</v>
          </cell>
          <cell r="B1647" t="str">
            <v>B07CMYXPFT</v>
          </cell>
        </row>
        <row r="1648">
          <cell r="A1648" t="str">
            <v>YZ-BEC19P-W0-L</v>
          </cell>
          <cell r="B1648" t="str">
            <v>B07CMWBQ87</v>
          </cell>
        </row>
        <row r="1649">
          <cell r="A1649" t="str">
            <v>YZ-BEC19P-W0-M</v>
          </cell>
          <cell r="B1649" t="str">
            <v>B07CMTN1NG</v>
          </cell>
        </row>
        <row r="1650">
          <cell r="A1650" t="str">
            <v>YZ-BEC19P-W0-S</v>
          </cell>
          <cell r="B1650" t="str">
            <v>B07CN3Z81Y</v>
          </cell>
        </row>
        <row r="1651">
          <cell r="A1651" t="str">
            <v>YZ-BEC19P-W0-XL</v>
          </cell>
          <cell r="B1651" t="str">
            <v>B07CNHMMNB</v>
          </cell>
        </row>
        <row r="1652">
          <cell r="A1652" t="str">
            <v>YZ-BEHM511-ZL-L</v>
          </cell>
          <cell r="B1652" t="str">
            <v>B079BVBFPZ</v>
          </cell>
        </row>
        <row r="1653">
          <cell r="A1653" t="str">
            <v>YZ-BEHM511-ZL-M</v>
          </cell>
          <cell r="B1653" t="str">
            <v>B079C2F96Q</v>
          </cell>
        </row>
        <row r="1654">
          <cell r="A1654" t="str">
            <v>YZ-BEHY025-B0-L</v>
          </cell>
          <cell r="B1654" t="str">
            <v>B07CLSVW6W</v>
          </cell>
        </row>
        <row r="1655">
          <cell r="A1655" t="str">
            <v>YZ-BEHY025-B0-M</v>
          </cell>
          <cell r="B1655" t="str">
            <v>B07CLZQ8SD</v>
          </cell>
        </row>
        <row r="1656">
          <cell r="A1656" t="str">
            <v>YZ-BEHY025-B0-S</v>
          </cell>
          <cell r="B1656" t="str">
            <v>B07CLZ5S82</v>
          </cell>
        </row>
        <row r="1657">
          <cell r="A1657" t="str">
            <v>YZ-BEHY025-B0-XL</v>
          </cell>
          <cell r="B1657" t="str">
            <v>B07CLZR5BT</v>
          </cell>
        </row>
        <row r="1658">
          <cell r="A1658" t="str">
            <v>YZ-BEHY025-B0-XXL</v>
          </cell>
          <cell r="B1658" t="str">
            <v>B07CM5RJKW</v>
          </cell>
        </row>
        <row r="1659">
          <cell r="A1659" t="str">
            <v>YZ-BEHY025-K0-L</v>
          </cell>
          <cell r="B1659" t="str">
            <v>B07CM7JVWW</v>
          </cell>
        </row>
        <row r="1660">
          <cell r="A1660" t="str">
            <v>YZ-BEHY025-K0-M</v>
          </cell>
          <cell r="B1660" t="str">
            <v>B07CM1JVNM</v>
          </cell>
        </row>
        <row r="1661">
          <cell r="A1661" t="str">
            <v>YZ-BEHY025-K0-S</v>
          </cell>
          <cell r="B1661" t="str">
            <v>B07CM2SMGW</v>
          </cell>
        </row>
        <row r="1662">
          <cell r="A1662" t="str">
            <v>YZ-BEHY025-K0-XL</v>
          </cell>
          <cell r="B1662" t="str">
            <v>B07CM5WWG7</v>
          </cell>
        </row>
        <row r="1663">
          <cell r="A1663" t="str">
            <v>YZ-BEHY025-K0-XXL</v>
          </cell>
          <cell r="B1663" t="str">
            <v>B07CM296CR</v>
          </cell>
        </row>
        <row r="1664">
          <cell r="A1664" t="str">
            <v>YZ-BEHY025-OR-L</v>
          </cell>
          <cell r="B1664" t="str">
            <v>B07CM2CWF2</v>
          </cell>
        </row>
        <row r="1665">
          <cell r="A1665" t="str">
            <v>YZ-BEHY025-OR-M</v>
          </cell>
          <cell r="B1665" t="str">
            <v>B07CLVHRT5</v>
          </cell>
        </row>
        <row r="1666">
          <cell r="A1666" t="str">
            <v>YZ-BEHY025-OR-S</v>
          </cell>
          <cell r="B1666" t="str">
            <v>B07CM67V82</v>
          </cell>
        </row>
        <row r="1667">
          <cell r="A1667" t="str">
            <v>YZ-BEHY025-OR-XL</v>
          </cell>
          <cell r="B1667" t="str">
            <v>B07CLS4K16</v>
          </cell>
        </row>
        <row r="1668">
          <cell r="A1668" t="str">
            <v>YZ-BEHY025-OR-XXL</v>
          </cell>
          <cell r="B1668" t="str">
            <v>B07CM3W1RX</v>
          </cell>
        </row>
        <row r="1669">
          <cell r="A1669" t="str">
            <v>YZ-BEHY025-R0-L</v>
          </cell>
          <cell r="B1669" t="str">
            <v>B07CM22J3Q</v>
          </cell>
        </row>
        <row r="1670">
          <cell r="A1670" t="str">
            <v>YZ-BEHY025-R0-M</v>
          </cell>
          <cell r="B1670" t="str">
            <v>B07CM2QK42</v>
          </cell>
        </row>
        <row r="1671">
          <cell r="A1671" t="str">
            <v>YZ-BEHY025-R0-S</v>
          </cell>
          <cell r="B1671" t="str">
            <v>B07CM3PR1X</v>
          </cell>
        </row>
        <row r="1672">
          <cell r="A1672" t="str">
            <v>YZ-BEHY025-R0-XL</v>
          </cell>
          <cell r="B1672" t="str">
            <v>B07CM287H5</v>
          </cell>
        </row>
        <row r="1673">
          <cell r="A1673" t="str">
            <v>YZ-BEHY025-R0-XXL</v>
          </cell>
          <cell r="B1673" t="str">
            <v>B07CLSZZRQ</v>
          </cell>
        </row>
        <row r="1674">
          <cell r="A1674" t="str">
            <v>YZ-BEHY2049-B0-L</v>
          </cell>
          <cell r="B1674" t="str">
            <v>B07CM8QD6K</v>
          </cell>
        </row>
        <row r="1675">
          <cell r="A1675" t="str">
            <v>YZ-BEHY2049-B0-M</v>
          </cell>
          <cell r="B1675" t="str">
            <v>B07CM248ZP</v>
          </cell>
        </row>
        <row r="1676">
          <cell r="A1676" t="str">
            <v>YZ-BEHY2049-B0-S</v>
          </cell>
          <cell r="B1676" t="str">
            <v>B07CM7YG5R</v>
          </cell>
        </row>
        <row r="1677">
          <cell r="A1677" t="str">
            <v>YZ-BEHY2049-B0-XL</v>
          </cell>
          <cell r="B1677" t="str">
            <v>B07CM58KLT</v>
          </cell>
        </row>
        <row r="1678">
          <cell r="A1678" t="str">
            <v>YZ-BEHY2049-GR-L</v>
          </cell>
          <cell r="B1678" t="str">
            <v>B07CM4BMTS</v>
          </cell>
        </row>
        <row r="1679">
          <cell r="A1679" t="str">
            <v>YZ-BEHY2049-GR-M</v>
          </cell>
          <cell r="B1679" t="str">
            <v>B07CM23BJW</v>
          </cell>
        </row>
        <row r="1680">
          <cell r="A1680" t="str">
            <v>YZ-BEHY2049-GR-S</v>
          </cell>
          <cell r="B1680" t="str">
            <v>B07CNBVG9P</v>
          </cell>
        </row>
        <row r="1681">
          <cell r="A1681" t="str">
            <v>YZ-BEHY2049-GR-XL</v>
          </cell>
          <cell r="B1681" t="str">
            <v>B07CM7WLTX</v>
          </cell>
        </row>
        <row r="1682">
          <cell r="A1682" t="str">
            <v>YZ-BEHY2049-K0-L</v>
          </cell>
          <cell r="B1682" t="str">
            <v>B07CLZ6GFG</v>
          </cell>
        </row>
        <row r="1683">
          <cell r="A1683" t="str">
            <v>YZ-BEHY2049-K0-M</v>
          </cell>
          <cell r="B1683" t="str">
            <v>B07CMBWLTQ</v>
          </cell>
        </row>
        <row r="1684">
          <cell r="A1684" t="str">
            <v>YZ-BEHY2049-K0-S</v>
          </cell>
          <cell r="B1684" t="str">
            <v>B07CM67JFY</v>
          </cell>
        </row>
        <row r="1685">
          <cell r="A1685" t="str">
            <v>YZ-BEHY2049-K0-XL</v>
          </cell>
          <cell r="B1685" t="str">
            <v>B07CM6541B</v>
          </cell>
        </row>
        <row r="1686">
          <cell r="A1686" t="str">
            <v>YZ-BEHY2049-P0-L</v>
          </cell>
          <cell r="B1686" t="str">
            <v>B07CM2Q4Y8</v>
          </cell>
        </row>
        <row r="1687">
          <cell r="A1687" t="str">
            <v>YZ-BEHY2049-P0-M</v>
          </cell>
          <cell r="B1687" t="str">
            <v>B07CMGJ1F7</v>
          </cell>
        </row>
        <row r="1688">
          <cell r="A1688" t="str">
            <v>YZ-BEHY2049-P0-S</v>
          </cell>
          <cell r="B1688" t="str">
            <v>B07CM6VKPF</v>
          </cell>
        </row>
        <row r="1689">
          <cell r="A1689" t="str">
            <v>YZ-BEHY2049-P0-XL</v>
          </cell>
          <cell r="B1689" t="str">
            <v>B07CM8HDS3</v>
          </cell>
        </row>
        <row r="1690">
          <cell r="A1690" t="str">
            <v>YZ-BEHY2049-W0-L</v>
          </cell>
          <cell r="B1690" t="str">
            <v>B07CM59KBW</v>
          </cell>
        </row>
        <row r="1691">
          <cell r="A1691" t="str">
            <v>YZ-BEHY2049-W0-M</v>
          </cell>
          <cell r="B1691" t="str">
            <v>B07CN5Y8ZF</v>
          </cell>
        </row>
        <row r="1692">
          <cell r="A1692" t="str">
            <v>YZ-BEHY2049-W0-S</v>
          </cell>
          <cell r="B1692" t="str">
            <v>B07CM6DJSS</v>
          </cell>
        </row>
        <row r="1693">
          <cell r="A1693" t="str">
            <v>YZ-BEHY2049-W0-XL</v>
          </cell>
          <cell r="B1693" t="str">
            <v>B07CM7XVHK</v>
          </cell>
        </row>
        <row r="1694">
          <cell r="A1694" t="str">
            <v>YZ-BELK185-B0-L</v>
          </cell>
          <cell r="B1694" t="str">
            <v>B07CBVP8XH</v>
          </cell>
        </row>
        <row r="1695">
          <cell r="A1695" t="str">
            <v>YZ-BELK185-B0-M</v>
          </cell>
          <cell r="B1695" t="str">
            <v>B07CBSK7MW</v>
          </cell>
        </row>
        <row r="1696">
          <cell r="A1696" t="str">
            <v>YZ-BELK185-B0-S</v>
          </cell>
          <cell r="B1696" t="str">
            <v>B07C1NB7F7</v>
          </cell>
        </row>
        <row r="1697">
          <cell r="A1697" t="str">
            <v>YZ-BELK185-B0-XL</v>
          </cell>
          <cell r="B1697" t="str">
            <v>B07C24DC3H</v>
          </cell>
        </row>
        <row r="1698">
          <cell r="A1698" t="str">
            <v>YZ-BELK185-B0-XXL</v>
          </cell>
          <cell r="B1698" t="str">
            <v>B07C1VWZ99</v>
          </cell>
        </row>
        <row r="1699">
          <cell r="A1699" t="str">
            <v>YZ-BELK185-K0-L</v>
          </cell>
          <cell r="B1699" t="str">
            <v>B07C215M84</v>
          </cell>
        </row>
        <row r="1700">
          <cell r="A1700" t="str">
            <v>YZ-BELK185-K0-M</v>
          </cell>
          <cell r="B1700" t="str">
            <v>B07CBT4J4X</v>
          </cell>
        </row>
        <row r="1701">
          <cell r="A1701" t="str">
            <v>YZ-BELK185-K0-S</v>
          </cell>
          <cell r="B1701" t="str">
            <v>B07C21DTCZ</v>
          </cell>
        </row>
        <row r="1702">
          <cell r="A1702" t="str">
            <v>YZ-BELK185-K0-XL</v>
          </cell>
          <cell r="B1702" t="str">
            <v>B07C24D7WT</v>
          </cell>
        </row>
        <row r="1703">
          <cell r="A1703" t="str">
            <v>YZ-BELK185-K0-XXL</v>
          </cell>
          <cell r="B1703" t="str">
            <v>B07C219SKV</v>
          </cell>
        </row>
        <row r="1704">
          <cell r="A1704" t="str">
            <v>YZ-BELK185-Y9-L</v>
          </cell>
          <cell r="B1704" t="str">
            <v>B07C1ZPWNY</v>
          </cell>
        </row>
        <row r="1705">
          <cell r="A1705" t="str">
            <v>YZ-BELK185-Y9-M</v>
          </cell>
          <cell r="B1705" t="str">
            <v>B07C1NDBQZ</v>
          </cell>
        </row>
        <row r="1706">
          <cell r="A1706" t="str">
            <v>YZ-BELK185-Y9-S</v>
          </cell>
          <cell r="B1706" t="str">
            <v>B07C1ZGCS2</v>
          </cell>
        </row>
        <row r="1707">
          <cell r="A1707" t="str">
            <v>YZ-BELK185-Y9-XL</v>
          </cell>
          <cell r="B1707" t="str">
            <v>B07CF783NW</v>
          </cell>
        </row>
        <row r="1708">
          <cell r="A1708" t="str">
            <v>YZ-BELK185-Y9-XXL</v>
          </cell>
          <cell r="B1708" t="str">
            <v>B07C215STR</v>
          </cell>
        </row>
        <row r="1709">
          <cell r="A1709" t="str">
            <v>YZ-BELS1458-FB-3X</v>
          </cell>
          <cell r="B1709" t="str">
            <v>B07CNFRHMZ</v>
          </cell>
        </row>
        <row r="1710">
          <cell r="A1710" t="str">
            <v>YZ-BELS1458-FB-4X</v>
          </cell>
          <cell r="B1710" t="str">
            <v>B07CMWLKVB</v>
          </cell>
        </row>
        <row r="1711">
          <cell r="A1711" t="str">
            <v>YZ-BELS1458-FB-5X</v>
          </cell>
          <cell r="B1711" t="str">
            <v>B07CMXFT56</v>
          </cell>
        </row>
        <row r="1712">
          <cell r="A1712" t="str">
            <v>YZ-BELS1458-FB-6X</v>
          </cell>
          <cell r="B1712" t="str">
            <v>B07CMXHF3C</v>
          </cell>
        </row>
        <row r="1713">
          <cell r="A1713" t="str">
            <v>YZ-BELS1458-K0-3X</v>
          </cell>
          <cell r="B1713" t="str">
            <v>B07CMQ1QNN</v>
          </cell>
        </row>
        <row r="1714">
          <cell r="A1714" t="str">
            <v>YZ-BELS1458-K0-4X</v>
          </cell>
          <cell r="B1714" t="str">
            <v>B07CMZ3FK6</v>
          </cell>
        </row>
        <row r="1715">
          <cell r="A1715" t="str">
            <v>YZ-BELS1458-K0-5X</v>
          </cell>
          <cell r="B1715" t="str">
            <v>B07CMPS1CR</v>
          </cell>
        </row>
        <row r="1716">
          <cell r="A1716" t="str">
            <v>YZ-BELS1458-K0-6X</v>
          </cell>
          <cell r="B1716" t="str">
            <v>B07CMX49C7</v>
          </cell>
        </row>
        <row r="1717">
          <cell r="A1717" t="str">
            <v>YZ-BELS1458-PI-3X</v>
          </cell>
          <cell r="B1717" t="str">
            <v>B07CN7XR2X</v>
          </cell>
        </row>
        <row r="1718">
          <cell r="A1718" t="str">
            <v>YZ-BELS1458-PI-4X</v>
          </cell>
          <cell r="B1718" t="str">
            <v>B07CMQ9XWQ</v>
          </cell>
        </row>
        <row r="1719">
          <cell r="A1719" t="str">
            <v>YZ-BELS1458-PI-5X</v>
          </cell>
          <cell r="B1719" t="str">
            <v>B07CMT3YFG</v>
          </cell>
        </row>
        <row r="1720">
          <cell r="A1720" t="str">
            <v>YZ-BELS1458-PI-6X</v>
          </cell>
          <cell r="B1720" t="str">
            <v>B07CMST25C</v>
          </cell>
        </row>
        <row r="1721">
          <cell r="A1721" t="str">
            <v>YZ-BEPLUS24-G0-2XL</v>
          </cell>
          <cell r="B1721" t="str">
            <v>B07CBTHYFP</v>
          </cell>
        </row>
        <row r="1722">
          <cell r="A1722" t="str">
            <v>YZ-BEPLUS24-G0-3XL</v>
          </cell>
          <cell r="B1722" t="str">
            <v>B07CF76VGQ</v>
          </cell>
        </row>
        <row r="1723">
          <cell r="A1723" t="str">
            <v>YZ-BEPLUS24-G0-L</v>
          </cell>
          <cell r="B1723" t="str">
            <v>B07C21SS2J</v>
          </cell>
        </row>
        <row r="1724">
          <cell r="A1724" t="str">
            <v>YZ-BEPLUS24-G0-M</v>
          </cell>
          <cell r="B1724" t="str">
            <v>B07CF7RC1Q</v>
          </cell>
        </row>
        <row r="1725">
          <cell r="A1725" t="str">
            <v>YZ-BEPLUS24-G0-XL</v>
          </cell>
          <cell r="B1725" t="str">
            <v>B07CBTZMPM</v>
          </cell>
        </row>
        <row r="1726">
          <cell r="A1726" t="str">
            <v>YZ-BEPLUS24-K0-2XL</v>
          </cell>
          <cell r="B1726" t="str">
            <v>B07C1Z3T8Y</v>
          </cell>
        </row>
        <row r="1727">
          <cell r="A1727" t="str">
            <v>YZ-BEPLUS24-K0-3XL</v>
          </cell>
          <cell r="B1727" t="str">
            <v>B07C24X5V1</v>
          </cell>
        </row>
        <row r="1728">
          <cell r="A1728" t="str">
            <v>YZ-BEPLUS24-K0-L</v>
          </cell>
          <cell r="B1728" t="str">
            <v>B07C211RZZ</v>
          </cell>
        </row>
        <row r="1729">
          <cell r="A1729" t="str">
            <v>YZ-BEPLUS24-K0-M</v>
          </cell>
          <cell r="B1729" t="str">
            <v>B07C2159LM</v>
          </cell>
        </row>
        <row r="1730">
          <cell r="A1730" t="str">
            <v>YZ-BEPLUS24-K0-XL</v>
          </cell>
          <cell r="B1730" t="str">
            <v>B07C1Z7CDS</v>
          </cell>
        </row>
        <row r="1731">
          <cell r="A1731" t="str">
            <v>YZ-BEPLUS24-PI-2XL</v>
          </cell>
          <cell r="B1731" t="str">
            <v>B07C24TMJ3</v>
          </cell>
        </row>
        <row r="1732">
          <cell r="A1732" t="str">
            <v>YZ-BEPLUS24-PI-3XL</v>
          </cell>
          <cell r="B1732" t="str">
            <v>B07CBVGVNX</v>
          </cell>
        </row>
        <row r="1733">
          <cell r="A1733" t="str">
            <v>YZ-BEPLUS24-PI-L</v>
          </cell>
          <cell r="B1733" t="str">
            <v>B07C2157C3</v>
          </cell>
        </row>
        <row r="1734">
          <cell r="A1734" t="str">
            <v>YZ-BEPLUS24-PI-M</v>
          </cell>
          <cell r="B1734" t="str">
            <v>B07C21Q1S8</v>
          </cell>
        </row>
        <row r="1735">
          <cell r="A1735" t="str">
            <v>YZ-BEPLUS24-PI-XL</v>
          </cell>
          <cell r="B1735" t="str">
            <v>B07C21SS2H</v>
          </cell>
        </row>
        <row r="1736">
          <cell r="A1736" t="str">
            <v>YZ-BESM806-B0-2XL</v>
          </cell>
          <cell r="B1736" t="str">
            <v>B07BNJPCXW</v>
          </cell>
        </row>
        <row r="1737">
          <cell r="A1737" t="str">
            <v>YZ-BESM806-B0-L</v>
          </cell>
          <cell r="B1737" t="str">
            <v>B07BNQ88FG</v>
          </cell>
        </row>
        <row r="1738">
          <cell r="A1738" t="str">
            <v>YZ-BESM806-B0-M</v>
          </cell>
          <cell r="B1738" t="str">
            <v>B07BNQJ2TY</v>
          </cell>
        </row>
        <row r="1739">
          <cell r="A1739" t="str">
            <v>YZ-BESM806-B0-S</v>
          </cell>
          <cell r="B1739" t="str">
            <v>B07BNJNPSG</v>
          </cell>
        </row>
        <row r="1740">
          <cell r="A1740" t="str">
            <v>YZ-BESM806-B0-XL</v>
          </cell>
          <cell r="B1740" t="str">
            <v>B07BNNSTJN</v>
          </cell>
        </row>
        <row r="1741">
          <cell r="A1741" t="str">
            <v>YZ-BESM806-K0-2XL</v>
          </cell>
          <cell r="B1741" t="str">
            <v>B07BNQBSD3</v>
          </cell>
        </row>
        <row r="1742">
          <cell r="A1742" t="str">
            <v>YZ-BESM806-K0-L</v>
          </cell>
          <cell r="B1742" t="str">
            <v>B07BNK9D6H</v>
          </cell>
        </row>
        <row r="1743">
          <cell r="A1743" t="str">
            <v>YZ-BESM806-K0-M</v>
          </cell>
          <cell r="B1743" t="str">
            <v>B07BNPV1QF</v>
          </cell>
        </row>
        <row r="1744">
          <cell r="A1744" t="str">
            <v>YZ-BESM806-K0-S</v>
          </cell>
          <cell r="B1744" t="str">
            <v>B07BNQJCGB</v>
          </cell>
        </row>
        <row r="1745">
          <cell r="A1745" t="str">
            <v>YZ-BESM806-K0-XL</v>
          </cell>
          <cell r="B1745" t="str">
            <v>B07BNJFMYM</v>
          </cell>
        </row>
        <row r="1746">
          <cell r="A1746" t="str">
            <v>YZ-BESM807-G0-L</v>
          </cell>
          <cell r="B1746" t="str">
            <v>B07CB4YDB3</v>
          </cell>
        </row>
        <row r="1747">
          <cell r="A1747" t="str">
            <v>YZ-BESM807-G0-M</v>
          </cell>
          <cell r="B1747" t="str">
            <v>B07BW2BQGJ</v>
          </cell>
        </row>
        <row r="1748">
          <cell r="A1748" t="str">
            <v>YZ-BESM807-G0-S</v>
          </cell>
          <cell r="B1748" t="str">
            <v>B07BWBTBNP</v>
          </cell>
        </row>
        <row r="1749">
          <cell r="A1749" t="str">
            <v>YZ-BESM807-K0-2XL</v>
          </cell>
          <cell r="B1749" t="str">
            <v>B07C1P1S9L</v>
          </cell>
        </row>
        <row r="1750">
          <cell r="A1750" t="str">
            <v>YZ-BESM807-K0-L</v>
          </cell>
          <cell r="B1750" t="str">
            <v>B07BWD1QN3</v>
          </cell>
        </row>
        <row r="1751">
          <cell r="A1751" t="str">
            <v>YZ-BESM807-K0-M</v>
          </cell>
          <cell r="B1751" t="str">
            <v>B07BWBY1TY</v>
          </cell>
        </row>
        <row r="1752">
          <cell r="A1752" t="str">
            <v>YZ-BESM807-K0-S</v>
          </cell>
          <cell r="B1752" t="str">
            <v>B07BWH1K3W</v>
          </cell>
        </row>
        <row r="1753">
          <cell r="A1753" t="str">
            <v>YZ-BESM807-K0-XL</v>
          </cell>
          <cell r="B1753" t="str">
            <v>B07C16NK8R</v>
          </cell>
        </row>
        <row r="1754">
          <cell r="A1754" t="str">
            <v>YZ-BESM807-OR-L</v>
          </cell>
          <cell r="B1754" t="str">
            <v>B07BWD8B84</v>
          </cell>
        </row>
        <row r="1755">
          <cell r="A1755" t="str">
            <v>YZ-BESM807-OR-M</v>
          </cell>
          <cell r="B1755" t="str">
            <v>B07BW8399W</v>
          </cell>
        </row>
        <row r="1756">
          <cell r="A1756" t="str">
            <v>YZ-BESM807-OR-S</v>
          </cell>
          <cell r="B1756" t="str">
            <v>B07CDQZHBG</v>
          </cell>
        </row>
        <row r="1757">
          <cell r="A1757" t="str">
            <v>YZ-BESM807-WI-L</v>
          </cell>
          <cell r="B1757" t="str">
            <v>B07BWMY86S</v>
          </cell>
        </row>
        <row r="1758">
          <cell r="A1758" t="str">
            <v>YZ-BESM807-WI-M</v>
          </cell>
          <cell r="B1758" t="str">
            <v>B07CDQS6CZ</v>
          </cell>
        </row>
        <row r="1759">
          <cell r="A1759" t="str">
            <v>YZ-BESM807-WI-S</v>
          </cell>
          <cell r="B1759" t="str">
            <v>B07BWC3M35</v>
          </cell>
        </row>
        <row r="1760">
          <cell r="A1760" t="str">
            <v>YZ-BESM807-Y0-L</v>
          </cell>
          <cell r="B1760" t="str">
            <v>B07BVZZHXY</v>
          </cell>
        </row>
        <row r="1761">
          <cell r="A1761" t="str">
            <v>YZ-BESM807-Y0-M</v>
          </cell>
          <cell r="B1761" t="str">
            <v>B07BWJ5VPB</v>
          </cell>
        </row>
        <row r="1762">
          <cell r="A1762" t="str">
            <v>YZ-BESM807-Y0-S</v>
          </cell>
          <cell r="B1762" t="str">
            <v>B07BWJ6S7M</v>
          </cell>
        </row>
        <row r="1763">
          <cell r="A1763" t="str">
            <v>YZ-BETW32-BTW-2XL</v>
          </cell>
          <cell r="B1763" t="str">
            <v>B07CBRX5DL</v>
          </cell>
        </row>
        <row r="1764">
          <cell r="A1764" t="str">
            <v>YZ-BETW32-BTW-L</v>
          </cell>
          <cell r="B1764" t="str">
            <v>B07CBTX77P</v>
          </cell>
        </row>
        <row r="1765">
          <cell r="A1765" t="str">
            <v>YZ-BETW32-BTW-M</v>
          </cell>
          <cell r="B1765" t="str">
            <v>B07CBVSYCH</v>
          </cell>
        </row>
        <row r="1766">
          <cell r="A1766" t="str">
            <v>YZ-BETW32-BTW-S</v>
          </cell>
          <cell r="B1766" t="str">
            <v>B07CF784BM</v>
          </cell>
        </row>
        <row r="1767">
          <cell r="A1767" t="str">
            <v>YZ-BETW32-BTW-XL</v>
          </cell>
          <cell r="B1767" t="str">
            <v>B07C21SZVF</v>
          </cell>
        </row>
        <row r="1768">
          <cell r="A1768" t="str">
            <v>YZ-BETW32-KTW-2XL</v>
          </cell>
          <cell r="B1768" t="str">
            <v>B07C21YZ9R</v>
          </cell>
        </row>
        <row r="1769">
          <cell r="A1769" t="str">
            <v>YZ-BETW32-KTW-L</v>
          </cell>
          <cell r="B1769" t="str">
            <v>B07C2535TD</v>
          </cell>
        </row>
        <row r="1770">
          <cell r="A1770" t="str">
            <v>YZ-BETW32-KTW-M</v>
          </cell>
          <cell r="B1770" t="str">
            <v>B07C219DGR</v>
          </cell>
        </row>
        <row r="1771">
          <cell r="A1771" t="str">
            <v>YZ-BETW32-KTW-S</v>
          </cell>
          <cell r="B1771" t="str">
            <v>B07C1P3KBF</v>
          </cell>
        </row>
        <row r="1772">
          <cell r="A1772" t="str">
            <v>YZ-BETW32-KTW-XL</v>
          </cell>
          <cell r="B1772" t="str">
            <v>B07CBV5V9J</v>
          </cell>
        </row>
        <row r="1773">
          <cell r="A1773" t="str">
            <v>YZ-BETW32-PI-2XL</v>
          </cell>
          <cell r="B1773" t="str">
            <v>B07CBVFWY4</v>
          </cell>
        </row>
        <row r="1774">
          <cell r="A1774" t="str">
            <v>YZ-BETW32-PI-L</v>
          </cell>
          <cell r="B1774" t="str">
            <v>B07CF83XC5</v>
          </cell>
        </row>
        <row r="1775">
          <cell r="A1775" t="str">
            <v>YZ-BETW32-PI-M</v>
          </cell>
          <cell r="B1775" t="str">
            <v>B07C1NVBFQ</v>
          </cell>
        </row>
        <row r="1776">
          <cell r="A1776" t="str">
            <v>YZ-BETW32-PI-S</v>
          </cell>
          <cell r="B1776" t="str">
            <v>B07C2535TF</v>
          </cell>
        </row>
        <row r="1777">
          <cell r="A1777" t="str">
            <v>YZ-BETW32-PI-XL</v>
          </cell>
          <cell r="B1777" t="str">
            <v>B07CBVQLVX</v>
          </cell>
        </row>
        <row r="1778">
          <cell r="A1778" t="str">
            <v>YZ-BEWH173-K0-L</v>
          </cell>
          <cell r="B1778" t="str">
            <v>B0791F133H</v>
          </cell>
        </row>
        <row r="1779">
          <cell r="A1779" t="str">
            <v>YZ-BEWH173-WI-M</v>
          </cell>
          <cell r="B1779" t="str">
            <v>B0791F2B3D</v>
          </cell>
        </row>
        <row r="1780">
          <cell r="A1780" t="str">
            <v>YZ-BEWH173-ZL-L</v>
          </cell>
          <cell r="B1780" t="str">
            <v>B0791DD5MN</v>
          </cell>
        </row>
        <row r="1781">
          <cell r="A1781" t="str">
            <v>YZ-BEWH173-ZL-M</v>
          </cell>
          <cell r="B1781" t="str">
            <v>B0791D93PJ</v>
          </cell>
        </row>
        <row r="1782">
          <cell r="A1782" t="str">
            <v>YZ-BEWH173-ZL-XL</v>
          </cell>
          <cell r="B1782" t="str">
            <v>B0791DCR6K</v>
          </cell>
        </row>
        <row r="1783">
          <cell r="A1783" t="str">
            <v>YZ-BEWH173-ZL-XXL</v>
          </cell>
          <cell r="B1783" t="str">
            <v>B0791DHBB8</v>
          </cell>
        </row>
        <row r="1784">
          <cell r="A1784" t="str">
            <v>YZ-BEWS32-BD-2XL</v>
          </cell>
          <cell r="B1784" t="str">
            <v>B07CBSRTX2</v>
          </cell>
        </row>
        <row r="1785">
          <cell r="A1785" t="str">
            <v>YZ-BEWS32-BD-L</v>
          </cell>
          <cell r="B1785" t="str">
            <v>B07C21SSGJ</v>
          </cell>
        </row>
        <row r="1786">
          <cell r="A1786" t="str">
            <v>YZ-BEWS32-BD-M</v>
          </cell>
          <cell r="B1786" t="str">
            <v>B07C21T1PN</v>
          </cell>
        </row>
        <row r="1787">
          <cell r="A1787" t="str">
            <v>YZ-BEWS32-BD-S</v>
          </cell>
          <cell r="B1787" t="str">
            <v>B07C1NVBFB</v>
          </cell>
        </row>
        <row r="1788">
          <cell r="A1788" t="str">
            <v>YZ-BEWS32-BD-XL</v>
          </cell>
          <cell r="B1788" t="str">
            <v>B07CF7CJ25</v>
          </cell>
        </row>
        <row r="1789">
          <cell r="A1789" t="str">
            <v>YZ-BEWS32-K0-2XL</v>
          </cell>
          <cell r="B1789" t="str">
            <v>B07C214XWW</v>
          </cell>
        </row>
        <row r="1790">
          <cell r="A1790" t="str">
            <v>YZ-BEWS32-K0-L</v>
          </cell>
          <cell r="B1790" t="str">
            <v>B07C25391B</v>
          </cell>
        </row>
        <row r="1791">
          <cell r="A1791" t="str">
            <v>YZ-BEWS32-K0-M</v>
          </cell>
          <cell r="B1791" t="str">
            <v>B07CBV4534</v>
          </cell>
        </row>
        <row r="1792">
          <cell r="A1792" t="str">
            <v>YZ-BEWS32-K0-S</v>
          </cell>
          <cell r="B1792" t="str">
            <v>B07C21SX68</v>
          </cell>
        </row>
        <row r="1793">
          <cell r="A1793" t="str">
            <v>YZ-BEWS32-K0-XL</v>
          </cell>
          <cell r="B1793" t="str">
            <v>B07CBW3LZD</v>
          </cell>
        </row>
        <row r="1794">
          <cell r="A1794" t="str">
            <v>YZ-BEWS32-ZL-2XL</v>
          </cell>
          <cell r="B1794" t="str">
            <v>B07C24X2HJ</v>
          </cell>
        </row>
        <row r="1795">
          <cell r="A1795" t="str">
            <v>YZ-BEWS32-ZL-L</v>
          </cell>
          <cell r="B1795" t="str">
            <v>B07C2536H8</v>
          </cell>
        </row>
        <row r="1796">
          <cell r="A1796" t="str">
            <v>YZ-BEWS32-ZL-M</v>
          </cell>
          <cell r="B1796" t="str">
            <v>B07CBV9FPY</v>
          </cell>
        </row>
        <row r="1797">
          <cell r="A1797" t="str">
            <v>YZ-BEWS32-ZL-S</v>
          </cell>
          <cell r="B1797" t="str">
            <v>B07C21SV7P</v>
          </cell>
        </row>
        <row r="1798">
          <cell r="A1798" t="str">
            <v>YZ-BEWS32-ZL-XL</v>
          </cell>
          <cell r="B1798" t="str">
            <v>B07C1NV7S8</v>
          </cell>
        </row>
        <row r="1799">
          <cell r="A1799" t="str">
            <v>YZ-BEYF181-B0-L</v>
          </cell>
          <cell r="B1799" t="str">
            <v>B07BNBHNVF</v>
          </cell>
        </row>
        <row r="1800">
          <cell r="A1800" t="str">
            <v>YZ-BEYF181-B0-M</v>
          </cell>
          <cell r="B1800" t="str">
            <v>B07BN6FTSH</v>
          </cell>
        </row>
        <row r="1801">
          <cell r="A1801" t="str">
            <v>YZ-BEYF181-B0-S</v>
          </cell>
          <cell r="B1801" t="str">
            <v>B07C9242NH</v>
          </cell>
        </row>
        <row r="1802">
          <cell r="A1802" t="str">
            <v>YZ-BEYF181-B0-XL</v>
          </cell>
          <cell r="B1802" t="str">
            <v>B07BN8FJZC</v>
          </cell>
        </row>
        <row r="1803">
          <cell r="A1803" t="str">
            <v>YZ-BEYF181-B0-XXL</v>
          </cell>
          <cell r="B1803" t="str">
            <v>B07CCN4Z6Q</v>
          </cell>
        </row>
        <row r="1804">
          <cell r="A1804" t="str">
            <v>YZ-BEYF181-G0-L</v>
          </cell>
          <cell r="B1804" t="str">
            <v>B07BN88HNY</v>
          </cell>
        </row>
        <row r="1805">
          <cell r="A1805" t="str">
            <v>YZ-BEYF181-G0-M</v>
          </cell>
          <cell r="B1805" t="str">
            <v>B07BNCRLPT</v>
          </cell>
        </row>
        <row r="1806">
          <cell r="A1806" t="str">
            <v>YZ-BEYF181-G0-S</v>
          </cell>
          <cell r="B1806" t="str">
            <v>B07BNB2LLD</v>
          </cell>
        </row>
        <row r="1807">
          <cell r="A1807" t="str">
            <v>YZ-BEYF181-G0-XL</v>
          </cell>
          <cell r="B1807" t="str">
            <v>B07BN97SPJ</v>
          </cell>
        </row>
        <row r="1808">
          <cell r="A1808" t="str">
            <v>YZ-BEYF181-G0-XXL</v>
          </cell>
          <cell r="B1808" t="str">
            <v>B07BNBSF9V</v>
          </cell>
        </row>
        <row r="1809">
          <cell r="A1809" t="str">
            <v>YZ-BEYF181-K0-L</v>
          </cell>
          <cell r="B1809" t="str">
            <v>B07D72NGWG</v>
          </cell>
        </row>
        <row r="1810">
          <cell r="A1810" t="str">
            <v>YZ-BEYF181-K0-M</v>
          </cell>
          <cell r="B1810" t="str">
            <v>B07D72DYS7</v>
          </cell>
        </row>
        <row r="1811">
          <cell r="A1811" t="str">
            <v>YZ-BEYF181-K0-S</v>
          </cell>
          <cell r="B1811" t="str">
            <v>B07D73XPGW</v>
          </cell>
        </row>
        <row r="1812">
          <cell r="A1812" t="str">
            <v>YZ-BEYF181-K0-XL</v>
          </cell>
          <cell r="B1812" t="str">
            <v>B07D72Z48G</v>
          </cell>
        </row>
        <row r="1813">
          <cell r="A1813" t="str">
            <v>YZ-BEYF181-K0-XXL</v>
          </cell>
          <cell r="B1813" t="str">
            <v>B07D7237F6</v>
          </cell>
        </row>
        <row r="1814">
          <cell r="A1814" t="str">
            <v>YZ-BEYF181-OR-L</v>
          </cell>
          <cell r="B1814" t="str">
            <v>B07DPPB249</v>
          </cell>
        </row>
        <row r="1815">
          <cell r="A1815" t="str">
            <v>YZ-BEYF181-OR-M</v>
          </cell>
          <cell r="B1815" t="str">
            <v>B07DPNKTLQ</v>
          </cell>
        </row>
        <row r="1816">
          <cell r="A1816" t="str">
            <v>YZ-BEYF181-OR-S</v>
          </cell>
          <cell r="B1816" t="str">
            <v>B07DPM9HDR</v>
          </cell>
        </row>
        <row r="1817">
          <cell r="A1817" t="str">
            <v>YZ-BEYF181-OR-XL</v>
          </cell>
          <cell r="B1817" t="str">
            <v>B07DPNK199</v>
          </cell>
        </row>
        <row r="1818">
          <cell r="A1818" t="str">
            <v>YZ-BEYF181-OR-XXL</v>
          </cell>
          <cell r="B1818" t="str">
            <v>B07DPLYF8R</v>
          </cell>
        </row>
        <row r="1819">
          <cell r="A1819" t="str">
            <v>YZ-BEYF181-PI-L</v>
          </cell>
          <cell r="B1819" t="str">
            <v>B07BNB9CHB</v>
          </cell>
        </row>
        <row r="1820">
          <cell r="A1820" t="str">
            <v>YZ-BEYF181-PI-M</v>
          </cell>
          <cell r="B1820" t="str">
            <v>B07BN9R4QM</v>
          </cell>
        </row>
        <row r="1821">
          <cell r="A1821" t="str">
            <v>YZ-BEYF181-PI-S</v>
          </cell>
          <cell r="B1821" t="str">
            <v>B07BN8MMJW</v>
          </cell>
        </row>
        <row r="1822">
          <cell r="A1822" t="str">
            <v>YZ-BEYF181-PI-XL</v>
          </cell>
          <cell r="B1822" t="str">
            <v>B07BN7LFCJ</v>
          </cell>
        </row>
        <row r="1823">
          <cell r="A1823" t="str">
            <v>YZ-BEYF181-PI-XXL</v>
          </cell>
          <cell r="B1823" t="str">
            <v>B07BN98371</v>
          </cell>
        </row>
        <row r="1824">
          <cell r="A1824" t="str">
            <v>YZ-BEYF181-WI-L</v>
          </cell>
          <cell r="B1824" t="str">
            <v>B07DPLXT1D</v>
          </cell>
        </row>
        <row r="1825">
          <cell r="A1825" t="str">
            <v>YZ-BEYF181-WI-M</v>
          </cell>
          <cell r="B1825" t="str">
            <v>B07DPNMZQW</v>
          </cell>
        </row>
        <row r="1826">
          <cell r="A1826" t="str">
            <v>YZ-BEYF181-WI-S</v>
          </cell>
          <cell r="B1826" t="str">
            <v>B07DPMTKFH</v>
          </cell>
        </row>
        <row r="1827">
          <cell r="A1827" t="str">
            <v>YZ-BEYF181-WI-XL</v>
          </cell>
          <cell r="B1827" t="str">
            <v>B07DPPK2YJ</v>
          </cell>
        </row>
        <row r="1828">
          <cell r="A1828" t="str">
            <v>YZ-BEYF181-WI-XXL</v>
          </cell>
          <cell r="B1828" t="str">
            <v>B07DPNR74N</v>
          </cell>
        </row>
        <row r="1829">
          <cell r="A1829" t="str">
            <v>YZ-BEYF181-YH-L</v>
          </cell>
          <cell r="B1829" t="str">
            <v>B07DPM6NRB</v>
          </cell>
        </row>
        <row r="1830">
          <cell r="A1830" t="str">
            <v>YZ-BEYF181-YH-M</v>
          </cell>
          <cell r="B1830" t="str">
            <v>B07DPMLL87</v>
          </cell>
        </row>
        <row r="1831">
          <cell r="A1831" t="str">
            <v>YZ-BEYF181-YH-S</v>
          </cell>
          <cell r="B1831" t="str">
            <v>B07DPN51P3</v>
          </cell>
        </row>
        <row r="1832">
          <cell r="A1832" t="str">
            <v>YZ-BEYF181-YH-XL</v>
          </cell>
          <cell r="B1832" t="str">
            <v>B07DPPSGPL</v>
          </cell>
        </row>
        <row r="1833">
          <cell r="A1833" t="str">
            <v>YZ-BEYF181-YH-XXL</v>
          </cell>
          <cell r="B1833" t="str">
            <v>B07DPNCRCV</v>
          </cell>
        </row>
        <row r="1834">
          <cell r="A1834" t="str">
            <v>YZ-BEYF182-R0-L</v>
          </cell>
          <cell r="B1834" t="str">
            <v>B07BF5WQLC</v>
          </cell>
        </row>
        <row r="1835">
          <cell r="A1835" t="str">
            <v>YZ-BEYF182-R0-M</v>
          </cell>
          <cell r="B1835" t="str">
            <v>B07BF8D3F3</v>
          </cell>
        </row>
        <row r="1836">
          <cell r="A1836" t="str">
            <v>YZ-BEYF182-R0-S</v>
          </cell>
          <cell r="B1836" t="str">
            <v>B07BF7VGLY</v>
          </cell>
        </row>
        <row r="1837">
          <cell r="A1837" t="str">
            <v>YZ-BEYF182-R0-XL</v>
          </cell>
          <cell r="B1837" t="str">
            <v>B07BF4G3QR</v>
          </cell>
        </row>
        <row r="1838">
          <cell r="A1838" t="str">
            <v>YZ-BEYF182-R0-XXL</v>
          </cell>
          <cell r="B1838" t="str">
            <v>B07BF4PZNM</v>
          </cell>
        </row>
        <row r="1839">
          <cell r="A1839" t="str">
            <v>YZ-BEYF183-TW-L</v>
          </cell>
          <cell r="B1839" t="str">
            <v>B07BN7FD7X</v>
          </cell>
        </row>
        <row r="1840">
          <cell r="A1840" t="str">
            <v>YZ-BEYF183-TW-M</v>
          </cell>
          <cell r="B1840" t="str">
            <v>B07CCMZTHC</v>
          </cell>
        </row>
        <row r="1841">
          <cell r="A1841" t="str">
            <v>YZ-BEYF183-TW-S</v>
          </cell>
          <cell r="B1841" t="str">
            <v>B07BNBKN9G</v>
          </cell>
        </row>
        <row r="1842">
          <cell r="A1842" t="str">
            <v>YZ-BEYF183-TW-XL</v>
          </cell>
          <cell r="B1842" t="str">
            <v>B07BN7NV8W</v>
          </cell>
        </row>
        <row r="1843">
          <cell r="A1843" t="str">
            <v>YZ-BEYF183-TW-XXL</v>
          </cell>
          <cell r="B1843" t="str">
            <v>B07BNCNSKL</v>
          </cell>
        </row>
        <row r="1844">
          <cell r="A1844" t="str">
            <v>YZ-BEYF184-B0-L</v>
          </cell>
          <cell r="B1844" t="str">
            <v>B07BF3M4Z3</v>
          </cell>
        </row>
        <row r="1845">
          <cell r="A1845" t="str">
            <v>YZ-BEYF184-B0-M</v>
          </cell>
          <cell r="B1845" t="str">
            <v>B07BF74H5L</v>
          </cell>
        </row>
        <row r="1846">
          <cell r="A1846" t="str">
            <v>YZ-BEYF184-B0-S</v>
          </cell>
          <cell r="B1846" t="str">
            <v>B07BF3YL3D</v>
          </cell>
        </row>
        <row r="1847">
          <cell r="A1847" t="str">
            <v>YZ-BEYF184-B0-XL</v>
          </cell>
          <cell r="B1847" t="str">
            <v>B07BF9GG25</v>
          </cell>
        </row>
        <row r="1848">
          <cell r="A1848" t="str">
            <v>YZ-BEYF184-B0-XXL</v>
          </cell>
          <cell r="B1848" t="str">
            <v>B07BF8YLD9</v>
          </cell>
        </row>
        <row r="1849">
          <cell r="A1849" t="str">
            <v>YZ-BEYF184-K0-L</v>
          </cell>
          <cell r="B1849" t="str">
            <v>B07DK839LB</v>
          </cell>
        </row>
        <row r="1850">
          <cell r="A1850" t="str">
            <v>YZ-BEYF184-K0-M</v>
          </cell>
          <cell r="B1850" t="str">
            <v>B07DK7RPW8</v>
          </cell>
        </row>
        <row r="1851">
          <cell r="A1851" t="str">
            <v>YZ-BEYF184-K0-S</v>
          </cell>
          <cell r="B1851" t="str">
            <v>B07DK6MWHM</v>
          </cell>
        </row>
        <row r="1852">
          <cell r="A1852" t="str">
            <v>YZ-BEYF184-K0-XL</v>
          </cell>
          <cell r="B1852" t="str">
            <v>B07DK66D59</v>
          </cell>
        </row>
        <row r="1853">
          <cell r="A1853" t="str">
            <v>YZ-BEYF184-K0-XXL</v>
          </cell>
          <cell r="B1853" t="str">
            <v>B07DJZD3FS</v>
          </cell>
        </row>
        <row r="1854">
          <cell r="A1854" t="str">
            <v>YZ-BEYF184-ZL-L</v>
          </cell>
          <cell r="B1854" t="str">
            <v>B07DLQNPD1</v>
          </cell>
        </row>
        <row r="1855">
          <cell r="A1855" t="str">
            <v>YZ-BEYF184-ZL-M</v>
          </cell>
          <cell r="B1855" t="str">
            <v>B07DLPY769</v>
          </cell>
        </row>
        <row r="1856">
          <cell r="A1856" t="str">
            <v>YZ-BEYF184-ZL-S</v>
          </cell>
          <cell r="B1856" t="str">
            <v>B07DLS43KK</v>
          </cell>
        </row>
        <row r="1857">
          <cell r="A1857" t="str">
            <v>YZ-BEYF184-ZL-XL</v>
          </cell>
          <cell r="B1857" t="str">
            <v>B07DLRJWJ7</v>
          </cell>
        </row>
        <row r="1858">
          <cell r="A1858" t="str">
            <v>YZ-BEYF184-ZL-XXL</v>
          </cell>
          <cell r="B1858" t="str">
            <v>B07DLR1KT3</v>
          </cell>
        </row>
        <row r="1859">
          <cell r="A1859" t="str">
            <v>YZ-BS-1580-K0-2XL</v>
          </cell>
          <cell r="B1859" t="str">
            <v>B01N59JTRF</v>
          </cell>
        </row>
        <row r="1860">
          <cell r="A1860" t="str">
            <v>YZ-BS-1580-K0-3XL</v>
          </cell>
          <cell r="B1860" t="str">
            <v>B01N484G8G</v>
          </cell>
        </row>
        <row r="1861">
          <cell r="A1861" t="str">
            <v>YZ-BS-1580-K0-L</v>
          </cell>
          <cell r="B1861" t="str">
            <v>B01N9BS4VR</v>
          </cell>
        </row>
        <row r="1862">
          <cell r="A1862" t="str">
            <v>YZ-BS-1580-K0-M</v>
          </cell>
          <cell r="B1862" t="str">
            <v>B01NBES3YP</v>
          </cell>
        </row>
        <row r="1863">
          <cell r="A1863" t="str">
            <v>YZ-BS-1580-K0-XL</v>
          </cell>
          <cell r="B1863" t="str">
            <v>B01MZZGNAX</v>
          </cell>
        </row>
        <row r="1864">
          <cell r="A1864" t="str">
            <v>YZ-BS-1580-NB-2XL</v>
          </cell>
          <cell r="B1864" t="str">
            <v>B01NCEG6QW</v>
          </cell>
        </row>
        <row r="1865">
          <cell r="A1865" t="str">
            <v>YZ-BS-1580-NB-3XL</v>
          </cell>
          <cell r="B1865" t="str">
            <v>B01MXSFHMN</v>
          </cell>
        </row>
        <row r="1866">
          <cell r="A1866" t="str">
            <v>YZ-BS-1580-NB-L</v>
          </cell>
          <cell r="B1866" t="str">
            <v>B01MZZGQF1</v>
          </cell>
        </row>
        <row r="1867">
          <cell r="A1867" t="str">
            <v>YZ-BS-1580-NB-M</v>
          </cell>
          <cell r="B1867" t="str">
            <v>B01MZZGOLJ</v>
          </cell>
        </row>
        <row r="1868">
          <cell r="A1868" t="str">
            <v>YZ-BS-1580-NB-XL</v>
          </cell>
          <cell r="B1868" t="str">
            <v>B01MTUSP6K</v>
          </cell>
        </row>
        <row r="1869">
          <cell r="A1869" t="str">
            <v>YZ-BS-1640-B0-L</v>
          </cell>
          <cell r="B1869" t="str">
            <v>B06XDBB12L</v>
          </cell>
        </row>
        <row r="1870">
          <cell r="A1870" t="str">
            <v>YZ-BS-1640-B0-S</v>
          </cell>
          <cell r="B1870" t="str">
            <v>B06XD1NF63</v>
          </cell>
        </row>
        <row r="1871">
          <cell r="A1871" t="str">
            <v>YZ-BS-1640-K0-L</v>
          </cell>
          <cell r="B1871" t="str">
            <v>B06XCRLQ4F</v>
          </cell>
        </row>
        <row r="1872">
          <cell r="A1872" t="str">
            <v>YZ-BS-1640-K0-M</v>
          </cell>
          <cell r="B1872" t="str">
            <v>B06XD1R2YQ</v>
          </cell>
        </row>
        <row r="1873">
          <cell r="A1873" t="str">
            <v>YZ-BS-1640-K0-S</v>
          </cell>
          <cell r="B1873" t="str">
            <v>B06XCR9MY5</v>
          </cell>
        </row>
        <row r="1874">
          <cell r="A1874" t="str">
            <v>YZ-BS-1640-K0-XL</v>
          </cell>
          <cell r="B1874" t="str">
            <v>B06XD1PQSH</v>
          </cell>
        </row>
        <row r="1875">
          <cell r="A1875" t="str">
            <v>YZ-BS-1640-K0-XXL</v>
          </cell>
          <cell r="B1875" t="str">
            <v>B072FFTZS8</v>
          </cell>
        </row>
        <row r="1876">
          <cell r="A1876" t="str">
            <v>YZ-BS-5505-R0-2XL</v>
          </cell>
          <cell r="B1876" t="str">
            <v>B07DCPTKLF</v>
          </cell>
        </row>
        <row r="1877">
          <cell r="A1877" t="str">
            <v>YZ-BS-5505-R0-L</v>
          </cell>
          <cell r="B1877" t="str">
            <v>B07DCQLNGD</v>
          </cell>
        </row>
        <row r="1878">
          <cell r="A1878" t="str">
            <v>YZ-BS-5505-R0-M</v>
          </cell>
          <cell r="B1878" t="str">
            <v>B07DCQNWSP</v>
          </cell>
        </row>
        <row r="1879">
          <cell r="A1879" t="str">
            <v>YZ-BS-5505-R0-S</v>
          </cell>
          <cell r="B1879" t="str">
            <v>B07DCRHWL6</v>
          </cell>
        </row>
        <row r="1880">
          <cell r="A1880" t="str">
            <v>YZ-BS-5505-R0-XL</v>
          </cell>
          <cell r="B1880" t="str">
            <v>B07DCQPLS8</v>
          </cell>
        </row>
        <row r="1881">
          <cell r="A1881" t="str">
            <v>YZ-BS-5505-R0-XS</v>
          </cell>
          <cell r="B1881" t="str">
            <v>B07DCQ53HT</v>
          </cell>
        </row>
        <row r="1882">
          <cell r="A1882" t="str">
            <v>YZ-BS-5505Da0L</v>
          </cell>
          <cell r="B1882" t="str">
            <v>B013OSTKN2</v>
          </cell>
        </row>
        <row r="1883">
          <cell r="A1883" t="str">
            <v>YZ-BS-5505DaM</v>
          </cell>
          <cell r="B1883" t="str">
            <v>B013OSTFWS</v>
          </cell>
        </row>
        <row r="1884">
          <cell r="A1884" t="str">
            <v>YZ-BS-5505DaS</v>
          </cell>
          <cell r="B1884" t="str">
            <v>B013OSTD48</v>
          </cell>
        </row>
        <row r="1885">
          <cell r="A1885" t="str">
            <v>YZ-BS-5505DaXL</v>
          </cell>
          <cell r="B1885" t="str">
            <v>B0154PQ95K</v>
          </cell>
        </row>
        <row r="1886">
          <cell r="A1886" t="str">
            <v>YZ-BS-5505DaXS</v>
          </cell>
          <cell r="B1886" t="str">
            <v>B00YAIA008</v>
          </cell>
        </row>
        <row r="1887">
          <cell r="A1887" t="str">
            <v>YZ-BS-5505DaXXL</v>
          </cell>
          <cell r="B1887" t="str">
            <v>B017JO0OBE</v>
          </cell>
        </row>
        <row r="1888">
          <cell r="A1888" t="str">
            <v>YZ-BS-5505JR0L</v>
          </cell>
          <cell r="B1888" t="str">
            <v>B013OSTFTG</v>
          </cell>
        </row>
        <row r="1889">
          <cell r="A1889" t="str">
            <v>YZ-BS-5505JR0S</v>
          </cell>
          <cell r="B1889" t="str">
            <v>B06XYZS6NS</v>
          </cell>
        </row>
        <row r="1890">
          <cell r="A1890" t="str">
            <v>YZ-BS-5505JRM</v>
          </cell>
          <cell r="B1890" t="str">
            <v>B013OSTD70</v>
          </cell>
        </row>
        <row r="1891">
          <cell r="A1891" t="str">
            <v>YZ-BS-5505JRXL</v>
          </cell>
          <cell r="B1891" t="str">
            <v>B0154PQBZ8</v>
          </cell>
        </row>
        <row r="1892">
          <cell r="A1892" t="str">
            <v>YZ-BS-5505JRXS</v>
          </cell>
          <cell r="B1892" t="str">
            <v>B00YAIA20G</v>
          </cell>
        </row>
        <row r="1893">
          <cell r="A1893" t="str">
            <v>YZ-BS-5505JRXXL</v>
          </cell>
          <cell r="B1893" t="str">
            <v>B01C9TE2BW</v>
          </cell>
        </row>
        <row r="1894">
          <cell r="A1894" t="str">
            <v>YZ-BS-5505K0-2XL</v>
          </cell>
          <cell r="B1894" t="str">
            <v>B0711R9KHN</v>
          </cell>
        </row>
        <row r="1895">
          <cell r="A1895" t="str">
            <v>YZ-BS-5505K0-L</v>
          </cell>
          <cell r="B1895" t="str">
            <v>B071HV6ZCB</v>
          </cell>
        </row>
        <row r="1896">
          <cell r="A1896" t="str">
            <v>YZ-BS-5505K0-M</v>
          </cell>
          <cell r="B1896" t="str">
            <v>B071LFK69M</v>
          </cell>
        </row>
        <row r="1897">
          <cell r="A1897" t="str">
            <v>YZ-BS-5505K0-S</v>
          </cell>
          <cell r="B1897" t="str">
            <v>B071F8K78X</v>
          </cell>
        </row>
        <row r="1898">
          <cell r="A1898" t="str">
            <v>YZ-BS-5505K0-XL</v>
          </cell>
          <cell r="B1898" t="str">
            <v>B071VS9Y2M</v>
          </cell>
        </row>
        <row r="1899">
          <cell r="A1899" t="str">
            <v>YZ-BS-5505K0-XS</v>
          </cell>
          <cell r="B1899" t="str">
            <v>B0711R9KHM</v>
          </cell>
        </row>
        <row r="1900">
          <cell r="A1900" t="str">
            <v>YZ-BS-5505Lb0XS</v>
          </cell>
          <cell r="B1900" t="str">
            <v>B01G3MA2TC</v>
          </cell>
        </row>
        <row r="1901">
          <cell r="A1901" t="str">
            <v>YZ-BS-5505LbL</v>
          </cell>
          <cell r="B1901" t="str">
            <v>B01G3JENB8</v>
          </cell>
        </row>
        <row r="1902">
          <cell r="A1902" t="str">
            <v>YZ-BS-5505LbM</v>
          </cell>
          <cell r="B1902" t="str">
            <v>B06XYZMZ9V</v>
          </cell>
        </row>
        <row r="1903">
          <cell r="A1903" t="str">
            <v>YZ-BS-5505LbS</v>
          </cell>
          <cell r="B1903" t="str">
            <v>B01G3JEO62</v>
          </cell>
        </row>
        <row r="1904">
          <cell r="A1904" t="str">
            <v>YZ-BS-5505LbXL</v>
          </cell>
          <cell r="B1904" t="str">
            <v>B01G3JEPKM</v>
          </cell>
        </row>
        <row r="1905">
          <cell r="A1905" t="str">
            <v>YZ-BS-5505LbXXL</v>
          </cell>
          <cell r="B1905" t="str">
            <v>B01G3JERSM</v>
          </cell>
        </row>
        <row r="1906">
          <cell r="A1906" t="str">
            <v>YZ-BS-7438B04XL</v>
          </cell>
          <cell r="B1906" t="str">
            <v>B01F78B2GK</v>
          </cell>
        </row>
        <row r="1907">
          <cell r="A1907" t="str">
            <v>YZ-BS-7438B0L</v>
          </cell>
          <cell r="B1907" t="str">
            <v>B01F78AVPI</v>
          </cell>
        </row>
        <row r="1908">
          <cell r="A1908" t="str">
            <v>YZ-BS-7438B0XL</v>
          </cell>
          <cell r="B1908" t="str">
            <v>B01F78AX2Y</v>
          </cell>
        </row>
        <row r="1909">
          <cell r="A1909" t="str">
            <v>YZ-BS-7438B0XXXL</v>
          </cell>
          <cell r="B1909" t="str">
            <v>B01F78B0QW</v>
          </cell>
        </row>
        <row r="1910">
          <cell r="A1910" t="str">
            <v>YZ-BS-7438K0L</v>
          </cell>
          <cell r="B1910" t="str">
            <v>B01F78ASF6</v>
          </cell>
        </row>
        <row r="1911">
          <cell r="A1911" t="str">
            <v>YZ-BS-7438K0M</v>
          </cell>
          <cell r="B1911" t="str">
            <v>B01F78AQYY</v>
          </cell>
        </row>
        <row r="1912">
          <cell r="A1912" t="str">
            <v>YZ-BS-7438K0XXXL</v>
          </cell>
          <cell r="B1912" t="str">
            <v>B01F78AWZW</v>
          </cell>
        </row>
        <row r="1913">
          <cell r="A1913" t="str">
            <v>YZ-BS-BKN1703-R0-L</v>
          </cell>
          <cell r="B1913" t="str">
            <v>B06XCR3R6C</v>
          </cell>
        </row>
        <row r="1914">
          <cell r="A1914" t="str">
            <v>YZ-BS-BKN1703-R0-M</v>
          </cell>
          <cell r="B1914" t="str">
            <v>B06XCXKQP6</v>
          </cell>
        </row>
        <row r="1915">
          <cell r="A1915" t="str">
            <v>YZ-BS-BKN1703-R0-S</v>
          </cell>
          <cell r="B1915" t="str">
            <v>B06XCMWGD1</v>
          </cell>
        </row>
        <row r="1916">
          <cell r="A1916" t="str">
            <v>YZ-BS-BKN1703-R0-XL</v>
          </cell>
          <cell r="B1916" t="str">
            <v>B06XD91JGL</v>
          </cell>
        </row>
        <row r="1917">
          <cell r="A1917" t="str">
            <v>YZ-BS-BKN1703-R0-XS</v>
          </cell>
          <cell r="B1917" t="str">
            <v>B06XCR5MFR</v>
          </cell>
        </row>
        <row r="1918">
          <cell r="A1918" t="str">
            <v>YZ-BS-BS5119ZLXL2XL</v>
          </cell>
          <cell r="B1918" t="str">
            <v>B01FXAQPZK</v>
          </cell>
        </row>
        <row r="1919">
          <cell r="A1919" t="str">
            <v>YZ-BS-BS5119ZLXL3XL</v>
          </cell>
          <cell r="B1919" t="str">
            <v>B01FXAQRNK</v>
          </cell>
        </row>
        <row r="1920">
          <cell r="A1920" t="str">
            <v>YZ-BS-BS5119ZLXL4XL</v>
          </cell>
          <cell r="B1920" t="str">
            <v>B01FXAQTLK</v>
          </cell>
        </row>
        <row r="1921">
          <cell r="A1921" t="str">
            <v>YZ-BS-BS5119ZLXL5XL</v>
          </cell>
          <cell r="B1921" t="str">
            <v>B01FXAQVH2</v>
          </cell>
        </row>
        <row r="1922">
          <cell r="A1922" t="str">
            <v>YZ-BS-BS5119ZLXLXL</v>
          </cell>
          <cell r="B1922" t="str">
            <v>B01FXAQNIO</v>
          </cell>
        </row>
        <row r="1923">
          <cell r="A1923" t="str">
            <v>YZ-BS-BSLLHT2XL</v>
          </cell>
          <cell r="B1923" t="str">
            <v>B01F3E3AUY</v>
          </cell>
        </row>
        <row r="1924">
          <cell r="A1924" t="str">
            <v>YZ-BS-BSLLHT3XL</v>
          </cell>
          <cell r="B1924" t="str">
            <v>B01F3E3PYK</v>
          </cell>
        </row>
        <row r="1925">
          <cell r="A1925" t="str">
            <v>YZ-BS-BSLLHT4XL</v>
          </cell>
          <cell r="B1925" t="str">
            <v>B01F3E3RI4</v>
          </cell>
        </row>
        <row r="1926">
          <cell r="A1926" t="str">
            <v>YZ-BS-BSLLHTL</v>
          </cell>
          <cell r="B1926" t="str">
            <v>B01F3E3MCK</v>
          </cell>
        </row>
        <row r="1927">
          <cell r="A1927" t="str">
            <v>YZ-BS-BSLLHTM</v>
          </cell>
          <cell r="B1927" t="str">
            <v>B01F3E3GAI</v>
          </cell>
        </row>
        <row r="1928">
          <cell r="A1928" t="str">
            <v>YZ-BS-BSLLHTXL</v>
          </cell>
          <cell r="B1928" t="str">
            <v>B01F3E3964</v>
          </cell>
        </row>
        <row r="1929">
          <cell r="A1929" t="str">
            <v>YZ-BS-BSLLIT2XL</v>
          </cell>
          <cell r="B1929" t="str">
            <v>B01G8H8T42</v>
          </cell>
        </row>
        <row r="1930">
          <cell r="A1930" t="str">
            <v>YZ-BS-BSLLIT3XL</v>
          </cell>
          <cell r="B1930" t="str">
            <v>B01G8H8UUU</v>
          </cell>
        </row>
        <row r="1931">
          <cell r="A1931" t="str">
            <v>YZ-BS-BSLLIT4XL</v>
          </cell>
          <cell r="B1931" t="str">
            <v>B01G8H8WZI</v>
          </cell>
        </row>
        <row r="1932">
          <cell r="A1932" t="str">
            <v>YZ-BS-BSLLITL</v>
          </cell>
          <cell r="B1932" t="str">
            <v>B01G8H8WRG</v>
          </cell>
        </row>
        <row r="1933">
          <cell r="A1933" t="str">
            <v>YZ-BS-BSLLITM</v>
          </cell>
          <cell r="B1933" t="str">
            <v>B01G8H8VAO</v>
          </cell>
        </row>
        <row r="1934">
          <cell r="A1934" t="str">
            <v>YZ-BS-BSLLITXL</v>
          </cell>
          <cell r="B1934" t="str">
            <v>B01G8H8Z4Q</v>
          </cell>
        </row>
        <row r="1935">
          <cell r="A1935" t="str">
            <v>YZ-BS-BSLLK02XL</v>
          </cell>
          <cell r="B1935" t="str">
            <v>B06XGBN1VN</v>
          </cell>
        </row>
        <row r="1936">
          <cell r="A1936" t="str">
            <v>YZ-BS-BSLLK03XL</v>
          </cell>
          <cell r="B1936" t="str">
            <v>B06XG5RDSQ</v>
          </cell>
        </row>
        <row r="1937">
          <cell r="A1937" t="str">
            <v>YZ-BS-BSLLK04XL</v>
          </cell>
          <cell r="B1937" t="str">
            <v>B06XG8ZWGL</v>
          </cell>
        </row>
        <row r="1938">
          <cell r="A1938" t="str">
            <v>YZ-BS-BSLLK0L</v>
          </cell>
          <cell r="B1938" t="str">
            <v>B06XFWP8FJ</v>
          </cell>
        </row>
        <row r="1939">
          <cell r="A1939" t="str">
            <v>YZ-BS-BSLLK0M</v>
          </cell>
          <cell r="B1939" t="str">
            <v>B06XFWP9YY</v>
          </cell>
        </row>
        <row r="1940">
          <cell r="A1940" t="str">
            <v>YZ-BS-BSLLK0XL</v>
          </cell>
          <cell r="B1940" t="str">
            <v>B06XGBP18Z</v>
          </cell>
        </row>
        <row r="1941">
          <cell r="A1941" t="str">
            <v>YZ-BS-BShyl5119-YH-2XL</v>
          </cell>
          <cell r="B1941" t="str">
            <v>B01N30QQDJ</v>
          </cell>
        </row>
        <row r="1942">
          <cell r="A1942" t="str">
            <v>YZ-BS-BShyl5119-YH-3XL</v>
          </cell>
          <cell r="B1942" t="str">
            <v>B01NAQ17N0</v>
          </cell>
        </row>
        <row r="1943">
          <cell r="A1943" t="str">
            <v>YZ-BS-BShyl5119-YH-4XL</v>
          </cell>
          <cell r="B1943" t="str">
            <v>B01NCSVUOC</v>
          </cell>
        </row>
        <row r="1944">
          <cell r="A1944" t="str">
            <v>YZ-BS-BShyl5119-YH-5XL</v>
          </cell>
          <cell r="B1944" t="str">
            <v>B01N1Z5YOP</v>
          </cell>
        </row>
        <row r="1945">
          <cell r="A1945" t="str">
            <v>YZ-BS-BShyl5119-YH-XL</v>
          </cell>
          <cell r="B1945" t="str">
            <v>B01MR2UZI6</v>
          </cell>
        </row>
        <row r="1946">
          <cell r="A1946" t="str">
            <v>YZ-BS-BShyl5119-YT-2XL</v>
          </cell>
          <cell r="B1946" t="str">
            <v>B01HFYMXUI</v>
          </cell>
        </row>
        <row r="1947">
          <cell r="A1947" t="str">
            <v>YZ-BS-BShyl5119-YT-3XL</v>
          </cell>
          <cell r="B1947" t="str">
            <v>B01HFYMTRK</v>
          </cell>
        </row>
        <row r="1948">
          <cell r="A1948" t="str">
            <v>YZ-BS-BShyl5119-YT-4XL</v>
          </cell>
          <cell r="B1948" t="str">
            <v>B01HFYMV14</v>
          </cell>
        </row>
        <row r="1949">
          <cell r="A1949" t="str">
            <v>YZ-BS-BShyl5119-YT-5XL</v>
          </cell>
          <cell r="B1949" t="str">
            <v>B01HFYMWA4</v>
          </cell>
        </row>
        <row r="1950">
          <cell r="A1950" t="str">
            <v>YZ-BS-BShyl5119-YT-XL</v>
          </cell>
          <cell r="B1950" t="str">
            <v>B01HFYMW04</v>
          </cell>
        </row>
        <row r="1951">
          <cell r="A1951" t="str">
            <v>YZ-BS-BShyl5119K02XL</v>
          </cell>
          <cell r="B1951" t="str">
            <v>B01EJ5VT60</v>
          </cell>
        </row>
        <row r="1952">
          <cell r="A1952" t="str">
            <v>YZ-BS-BShyl5119K03XL</v>
          </cell>
          <cell r="B1952" t="str">
            <v>B01EJ5VUNW</v>
          </cell>
        </row>
        <row r="1953">
          <cell r="A1953" t="str">
            <v>YZ-BS-BShyl5119K0L</v>
          </cell>
          <cell r="B1953" t="str">
            <v>B01EJ5VPSW</v>
          </cell>
        </row>
        <row r="1954">
          <cell r="A1954" t="str">
            <v>YZ-BS-BShyl5119K0M</v>
          </cell>
          <cell r="B1954" t="str">
            <v>B01EJ5VO38</v>
          </cell>
        </row>
        <row r="1955">
          <cell r="A1955" t="str">
            <v>YZ-BS-BShyl5119K0XL</v>
          </cell>
          <cell r="B1955" t="str">
            <v>B01EJ5VRJE</v>
          </cell>
        </row>
        <row r="1956">
          <cell r="A1956" t="str">
            <v>YZ-BS-HB8631-BO-L</v>
          </cell>
          <cell r="B1956" t="str">
            <v>B06W5J2QLW</v>
          </cell>
        </row>
        <row r="1957">
          <cell r="A1957" t="str">
            <v>YZ-BS-HB8631-BO-M</v>
          </cell>
          <cell r="B1957" t="str">
            <v>B06W5J2P4Q</v>
          </cell>
        </row>
        <row r="1958">
          <cell r="A1958" t="str">
            <v>YZ-BS-HB8631-BO-S</v>
          </cell>
          <cell r="B1958" t="str">
            <v>B06X6NDQVJ</v>
          </cell>
        </row>
        <row r="1959">
          <cell r="A1959" t="str">
            <v>YZ-BS-HB8631-GO-L</v>
          </cell>
          <cell r="B1959" t="str">
            <v>B06VWXFWPT</v>
          </cell>
        </row>
        <row r="1960">
          <cell r="A1960" t="str">
            <v>YZ-BS-HB8631-GO-M</v>
          </cell>
          <cell r="B1960" t="str">
            <v>B06VWV86M2</v>
          </cell>
        </row>
        <row r="1961">
          <cell r="A1961" t="str">
            <v>YZ-BS-HB8631-PI-L</v>
          </cell>
          <cell r="B1961" t="str">
            <v>B06WVMNKYJ</v>
          </cell>
        </row>
        <row r="1962">
          <cell r="A1962" t="str">
            <v>YZ-BS-HB8631-PI-M</v>
          </cell>
          <cell r="B1962" t="str">
            <v>B06W5L765P</v>
          </cell>
        </row>
        <row r="1963">
          <cell r="A1963" t="str">
            <v>YZ-BS-HB8631-PI-S</v>
          </cell>
          <cell r="B1963" t="str">
            <v>B06VZ3TRWP</v>
          </cell>
        </row>
        <row r="1964">
          <cell r="A1964" t="str">
            <v>YZ-BS-HB8995-GO-L</v>
          </cell>
          <cell r="B1964" t="str">
            <v>B06VVXK615</v>
          </cell>
        </row>
        <row r="1965">
          <cell r="A1965" t="str">
            <v>YZ-BS-HB8995-GO-M</v>
          </cell>
          <cell r="B1965" t="str">
            <v>B06WGQJPXC</v>
          </cell>
        </row>
        <row r="1966">
          <cell r="A1966" t="str">
            <v>YZ-BS-HB8995-GO-S</v>
          </cell>
          <cell r="B1966" t="str">
            <v>B06W9K2DH9</v>
          </cell>
        </row>
        <row r="1967">
          <cell r="A1967" t="str">
            <v>YZ-BS-HB8995-PI-L</v>
          </cell>
          <cell r="B1967" t="str">
            <v>B06W9JXNWT</v>
          </cell>
        </row>
        <row r="1968">
          <cell r="A1968" t="str">
            <v>YZ-BS-HB8995-PI-M</v>
          </cell>
          <cell r="B1968" t="str">
            <v>B06WLLQKCG</v>
          </cell>
        </row>
        <row r="1969">
          <cell r="A1969" t="str">
            <v>YZ-BS-HB8995-PI-S</v>
          </cell>
          <cell r="B1969" t="str">
            <v>B06WLLQK19</v>
          </cell>
        </row>
        <row r="1970">
          <cell r="A1970" t="str">
            <v>YZ-BS-HB8995-PO-L</v>
          </cell>
          <cell r="B1970" t="str">
            <v>B06VW4GYTN</v>
          </cell>
        </row>
        <row r="1971">
          <cell r="A1971" t="str">
            <v>YZ-BS-HB8995-PO-M</v>
          </cell>
          <cell r="B1971" t="str">
            <v>B06VVWKHN6</v>
          </cell>
        </row>
        <row r="1972">
          <cell r="A1972" t="str">
            <v>YZ-BS-HB8995-PO-S</v>
          </cell>
          <cell r="B1972" t="str">
            <v>B06W565GY9</v>
          </cell>
        </row>
        <row r="1973">
          <cell r="A1973" t="str">
            <v>YZ-BS-HE13037EZ1L</v>
          </cell>
          <cell r="B1973" t="str">
            <v>B01AXSDADC</v>
          </cell>
        </row>
        <row r="1974">
          <cell r="A1974" t="str">
            <v>YZ-BS-HE13037EZ2L</v>
          </cell>
          <cell r="B1974" t="str">
            <v>B01AXSDC1C</v>
          </cell>
        </row>
        <row r="1975">
          <cell r="A1975" t="str">
            <v>YZ-BS-HE13037EZ4L</v>
          </cell>
          <cell r="B1975" t="str">
            <v>B01AXSDEWO</v>
          </cell>
        </row>
        <row r="1976">
          <cell r="A1976" t="str">
            <v>YZ-BS-HE13037EZ5L</v>
          </cell>
          <cell r="B1976" t="str">
            <v>B01AXSDGJ0</v>
          </cell>
        </row>
        <row r="1977">
          <cell r="A1977" t="str">
            <v>YZ-BS-HE13037Or1L</v>
          </cell>
          <cell r="B1977" t="str">
            <v>B01AXSD1OK</v>
          </cell>
        </row>
        <row r="1978">
          <cell r="A1978" t="str">
            <v>YZ-BS-HE13037Or2L</v>
          </cell>
          <cell r="B1978" t="str">
            <v>B01AXSD47E</v>
          </cell>
        </row>
        <row r="1979">
          <cell r="A1979" t="str">
            <v>YZ-BS-HE13037Or3L</v>
          </cell>
          <cell r="B1979" t="str">
            <v>B01AXSD5KU</v>
          </cell>
        </row>
        <row r="1980">
          <cell r="A1980" t="str">
            <v>YZ-BS-HE13037Or4L</v>
          </cell>
          <cell r="B1980" t="str">
            <v>B01AXSD6QS</v>
          </cell>
        </row>
        <row r="1981">
          <cell r="A1981" t="str">
            <v>YZ-BS-HE13037Or5L</v>
          </cell>
          <cell r="B1981" t="str">
            <v>B01AXSD8PC</v>
          </cell>
        </row>
        <row r="1982">
          <cell r="A1982" t="str">
            <v>YZ-BS-HE13037Pu1L</v>
          </cell>
          <cell r="B1982" t="str">
            <v>B01AXSDB2C</v>
          </cell>
        </row>
        <row r="1983">
          <cell r="A1983" t="str">
            <v>YZ-BS-HE13037Pu2L</v>
          </cell>
          <cell r="B1983" t="str">
            <v>B01AXSDCDK</v>
          </cell>
        </row>
        <row r="1984">
          <cell r="A1984" t="str">
            <v>YZ-BS-HE13037Pu3L</v>
          </cell>
          <cell r="B1984" t="str">
            <v>B01AXSDE2E</v>
          </cell>
        </row>
        <row r="1985">
          <cell r="A1985" t="str">
            <v>YZ-BS-HE13037Pu4L</v>
          </cell>
          <cell r="B1985" t="str">
            <v>B01AXSDFFU</v>
          </cell>
        </row>
        <row r="1986">
          <cell r="A1986" t="str">
            <v>YZ-BS-HE13037Pu5L</v>
          </cell>
          <cell r="B1986" t="str">
            <v>B01AXSDGPY</v>
          </cell>
        </row>
        <row r="1987">
          <cell r="A1987" t="str">
            <v>YZ-BS-HE13037Wi1L</v>
          </cell>
          <cell r="B1987" t="str">
            <v>B01AXSD2IK</v>
          </cell>
        </row>
        <row r="1988">
          <cell r="A1988" t="str">
            <v>YZ-BS-HE13037Wi2L</v>
          </cell>
          <cell r="B1988" t="str">
            <v>B01AXSD3V6</v>
          </cell>
        </row>
        <row r="1989">
          <cell r="A1989" t="str">
            <v>YZ-BS-HE13037Wi3L</v>
          </cell>
          <cell r="B1989" t="str">
            <v>B01AXSD6KO</v>
          </cell>
        </row>
        <row r="1990">
          <cell r="A1990" t="str">
            <v>YZ-BS-HE13037Wi4L</v>
          </cell>
          <cell r="B1990" t="str">
            <v>B01AXSD83E</v>
          </cell>
        </row>
        <row r="1991">
          <cell r="A1991" t="str">
            <v>YZ-BS-HE9007Sa1L</v>
          </cell>
          <cell r="B1991" t="str">
            <v>B015QZNXXO</v>
          </cell>
        </row>
        <row r="1992">
          <cell r="A1992" t="str">
            <v>YZ-BS-HE9007Sa2L</v>
          </cell>
          <cell r="B1992" t="str">
            <v>B015QZRNIU</v>
          </cell>
        </row>
        <row r="1993">
          <cell r="A1993" t="str">
            <v>YZ-BS-HE9007Sa3L</v>
          </cell>
          <cell r="B1993" t="str">
            <v>B015QZRO7K</v>
          </cell>
        </row>
        <row r="1994">
          <cell r="A1994" t="str">
            <v>YZ-BS-HE9007Sa4L</v>
          </cell>
          <cell r="B1994" t="str">
            <v>B015QZROTS</v>
          </cell>
        </row>
        <row r="1995">
          <cell r="A1995" t="str">
            <v>YZ-BS-HE9007Sa5L</v>
          </cell>
          <cell r="B1995" t="str">
            <v>B015QZRPHO</v>
          </cell>
        </row>
        <row r="1996">
          <cell r="A1996" t="str">
            <v>YZ-BS-HE9007Sa6L</v>
          </cell>
          <cell r="B1996" t="str">
            <v>B01N531UTZ</v>
          </cell>
        </row>
        <row r="1997">
          <cell r="A1997" t="str">
            <v>YZ-BS-HE9007Sa7L</v>
          </cell>
          <cell r="B1997" t="str">
            <v>B01N2HHCOA</v>
          </cell>
        </row>
        <row r="1998">
          <cell r="A1998" t="str">
            <v>YZ-BS-HE9007Sa8L</v>
          </cell>
          <cell r="B1998" t="str">
            <v>B01MQJP6LF</v>
          </cell>
        </row>
        <row r="1999">
          <cell r="A1999" t="str">
            <v>YZ-BS-HE9007Sa9L</v>
          </cell>
          <cell r="B1999" t="str">
            <v>B01MSMPBNA</v>
          </cell>
        </row>
        <row r="2000">
          <cell r="A2000" t="str">
            <v>YZ-BS-HE9007Se1L</v>
          </cell>
          <cell r="B2000" t="str">
            <v>B015QZRQ0U</v>
          </cell>
        </row>
        <row r="2001">
          <cell r="A2001" t="str">
            <v>YZ-BS-HE9007Se2L</v>
          </cell>
          <cell r="B2001" t="str">
            <v>B015QZRQKU</v>
          </cell>
        </row>
        <row r="2002">
          <cell r="A2002" t="str">
            <v>YZ-BS-HE9007Se3L</v>
          </cell>
          <cell r="B2002" t="str">
            <v>B015QZRR2C</v>
          </cell>
        </row>
        <row r="2003">
          <cell r="A2003" t="str">
            <v>YZ-BS-HE9007Se4L</v>
          </cell>
          <cell r="B2003" t="str">
            <v>B015QZRRHW</v>
          </cell>
        </row>
        <row r="2004">
          <cell r="A2004" t="str">
            <v>YZ-BS-HE9007Se5L</v>
          </cell>
          <cell r="B2004" t="str">
            <v>B015QZRRWW</v>
          </cell>
        </row>
        <row r="2005">
          <cell r="A2005" t="str">
            <v>YZ-BS-HE9007Se6L</v>
          </cell>
          <cell r="B2005" t="str">
            <v>B01MQJP47N</v>
          </cell>
        </row>
        <row r="2006">
          <cell r="A2006" t="str">
            <v>YZ-BS-HE9007Se7L</v>
          </cell>
          <cell r="B2006" t="str">
            <v>B01N64GO5L</v>
          </cell>
        </row>
        <row r="2007">
          <cell r="A2007" t="str">
            <v>YZ-BS-HE9007Se8L</v>
          </cell>
          <cell r="B2007" t="str">
            <v>B01N1FYKHR</v>
          </cell>
        </row>
        <row r="2008">
          <cell r="A2008" t="str">
            <v>YZ-BS-HE9007Se9L</v>
          </cell>
          <cell r="B2008" t="str">
            <v>B01N41KO05</v>
          </cell>
        </row>
        <row r="2009">
          <cell r="A2009" t="str">
            <v>YZ-BS-HE9008Sa1L</v>
          </cell>
          <cell r="B2009" t="str">
            <v>B015QZRSF8</v>
          </cell>
        </row>
        <row r="2010">
          <cell r="A2010" t="str">
            <v>YZ-BS-HE9008Sa2L</v>
          </cell>
          <cell r="B2010" t="str">
            <v>B015QZRSWG</v>
          </cell>
        </row>
        <row r="2011">
          <cell r="A2011" t="str">
            <v>YZ-BS-HE9008Sa3L</v>
          </cell>
          <cell r="B2011" t="str">
            <v>B015QZRTB6</v>
          </cell>
        </row>
        <row r="2012">
          <cell r="A2012" t="str">
            <v>YZ-BS-HE9008Sa4L</v>
          </cell>
          <cell r="B2012" t="str">
            <v>B015QZRTVG</v>
          </cell>
        </row>
        <row r="2013">
          <cell r="A2013" t="str">
            <v>YZ-BS-HE9008Sa5L</v>
          </cell>
          <cell r="B2013" t="str">
            <v>B015QZRUJM</v>
          </cell>
        </row>
        <row r="2014">
          <cell r="A2014" t="str">
            <v>YZ-BS-HE9008Sa6L</v>
          </cell>
          <cell r="B2014" t="str">
            <v>B01N1FYJS2</v>
          </cell>
        </row>
        <row r="2015">
          <cell r="A2015" t="str">
            <v>YZ-BS-HE9008Sa7L</v>
          </cell>
          <cell r="B2015" t="str">
            <v>B01N0EHETF</v>
          </cell>
        </row>
        <row r="2016">
          <cell r="A2016" t="str">
            <v>YZ-BS-HE9008Sa8L</v>
          </cell>
          <cell r="B2016" t="str">
            <v>B01N94EU0L</v>
          </cell>
        </row>
        <row r="2017">
          <cell r="A2017" t="str">
            <v>YZ-BS-HE9008Sa9L</v>
          </cell>
          <cell r="B2017" t="str">
            <v>B01MRL2GKJ</v>
          </cell>
        </row>
        <row r="2018">
          <cell r="A2018" t="str">
            <v>YZ-BS-HE9008Se1L</v>
          </cell>
          <cell r="B2018" t="str">
            <v>B015QZRV0U</v>
          </cell>
        </row>
        <row r="2019">
          <cell r="A2019" t="str">
            <v>YZ-BS-HE9008Se2L</v>
          </cell>
          <cell r="B2019" t="str">
            <v>B015QZRVFK</v>
          </cell>
        </row>
        <row r="2020">
          <cell r="A2020" t="str">
            <v>YZ-BS-HE9008Se3L</v>
          </cell>
          <cell r="B2020" t="str">
            <v>B015QZRW4A</v>
          </cell>
        </row>
        <row r="2021">
          <cell r="A2021" t="str">
            <v>YZ-BS-HE9008Se4L</v>
          </cell>
          <cell r="B2021" t="str">
            <v>B015QZRWKO</v>
          </cell>
        </row>
        <row r="2022">
          <cell r="A2022" t="str">
            <v>YZ-BS-HE9008Se5L</v>
          </cell>
          <cell r="B2022" t="str">
            <v>B015QZRXB2</v>
          </cell>
        </row>
        <row r="2023">
          <cell r="A2023" t="str">
            <v>YZ-BS-HE9008Se6L</v>
          </cell>
          <cell r="B2023" t="str">
            <v>B01N1FYKJE</v>
          </cell>
        </row>
        <row r="2024">
          <cell r="A2024" t="str">
            <v>YZ-BS-HE9008Se7L</v>
          </cell>
          <cell r="B2024" t="str">
            <v>B01N94R08T</v>
          </cell>
        </row>
        <row r="2025">
          <cell r="A2025" t="str">
            <v>YZ-BS-HE9008Se8L</v>
          </cell>
          <cell r="B2025" t="str">
            <v>B01N1FYI99</v>
          </cell>
        </row>
        <row r="2026">
          <cell r="A2026" t="str">
            <v>YZ-BS-HE9008Se9L</v>
          </cell>
          <cell r="B2026" t="str">
            <v>B01MQJP2YK</v>
          </cell>
        </row>
        <row r="2027">
          <cell r="A2027" t="str">
            <v>YZ-BS-HM1727-Pi-2XL</v>
          </cell>
          <cell r="B2027" t="str">
            <v>B071VVZDPD</v>
          </cell>
        </row>
        <row r="2028">
          <cell r="A2028" t="str">
            <v>YZ-BS-HM1727-Pi-3XL</v>
          </cell>
          <cell r="B2028" t="str">
            <v>B072LPS556</v>
          </cell>
        </row>
        <row r="2029">
          <cell r="A2029" t="str">
            <v>YZ-BS-HM1727-Pi-4XL</v>
          </cell>
          <cell r="B2029" t="str">
            <v>B0714FMKNC</v>
          </cell>
        </row>
        <row r="2030">
          <cell r="A2030" t="str">
            <v>YZ-BS-HM1727-Pi-M</v>
          </cell>
          <cell r="B2030" t="str">
            <v>B07171CWS9</v>
          </cell>
        </row>
        <row r="2031">
          <cell r="A2031" t="str">
            <v>YZ-BS-HM1727-Pi-S</v>
          </cell>
          <cell r="B2031" t="str">
            <v>B0728D466W</v>
          </cell>
        </row>
        <row r="2032">
          <cell r="A2032" t="str">
            <v>YZ-BS-HM1727-Pi-XL</v>
          </cell>
          <cell r="B2032" t="str">
            <v>B0725S99N5</v>
          </cell>
        </row>
        <row r="2033">
          <cell r="A2033" t="str">
            <v>YZ-BS-HM30CH-L</v>
          </cell>
          <cell r="B2033" t="str">
            <v>B01J0S8496</v>
          </cell>
        </row>
        <row r="2034">
          <cell r="A2034" t="str">
            <v>YZ-BS-JG2631HS1L</v>
          </cell>
          <cell r="B2034" t="str">
            <v>B01IOEHVCS</v>
          </cell>
        </row>
        <row r="2035">
          <cell r="A2035" t="str">
            <v>YZ-BS-JG2631HSL</v>
          </cell>
          <cell r="B2035" t="str">
            <v>B01IOEHSWQ</v>
          </cell>
        </row>
        <row r="2036">
          <cell r="A2036" t="str">
            <v>YZ-BS-JG2631HSM</v>
          </cell>
          <cell r="B2036" t="str">
            <v>B01IOEHQOQ</v>
          </cell>
        </row>
        <row r="2037">
          <cell r="A2037" t="str">
            <v>YZ-BS-JG2631HSS</v>
          </cell>
          <cell r="B2037" t="str">
            <v>B01IOEHO7A</v>
          </cell>
        </row>
        <row r="2038">
          <cell r="A2038" t="str">
            <v>YZ-BS-JG2631HSXS</v>
          </cell>
          <cell r="B2038" t="str">
            <v>B01IOEHM40</v>
          </cell>
        </row>
        <row r="2039">
          <cell r="A2039" t="str">
            <v>YZ-BS-JG2631R01L</v>
          </cell>
          <cell r="B2039" t="str">
            <v>B01IOEHTKC</v>
          </cell>
        </row>
        <row r="2040">
          <cell r="A2040" t="str">
            <v>YZ-BS-JG2631R0L</v>
          </cell>
          <cell r="B2040" t="str">
            <v>B01IOEHRBS</v>
          </cell>
        </row>
        <row r="2041">
          <cell r="A2041" t="str">
            <v>YZ-BS-JG2631R0M</v>
          </cell>
          <cell r="B2041" t="str">
            <v>B01IOEHNK8</v>
          </cell>
        </row>
        <row r="2042">
          <cell r="A2042" t="str">
            <v>YZ-BS-JG2631R0S</v>
          </cell>
          <cell r="B2042" t="str">
            <v>B01IOEHKXS</v>
          </cell>
        </row>
        <row r="2043">
          <cell r="A2043" t="str">
            <v>YZ-BS-JG2631R0XS</v>
          </cell>
          <cell r="B2043" t="str">
            <v>B01IOEHIMG</v>
          </cell>
        </row>
        <row r="2044">
          <cell r="A2044" t="str">
            <v>YZ-BS-JG2631ZL1L</v>
          </cell>
          <cell r="B2044" t="str">
            <v>B0196ETM7M</v>
          </cell>
        </row>
        <row r="2045">
          <cell r="A2045" t="str">
            <v>YZ-BS-JG2631ZL2L</v>
          </cell>
          <cell r="B2045" t="str">
            <v>B0196ETN8U</v>
          </cell>
        </row>
        <row r="2046">
          <cell r="A2046" t="str">
            <v>YZ-BS-JG2631ZL3L</v>
          </cell>
          <cell r="B2046" t="str">
            <v>B01B184VYA</v>
          </cell>
        </row>
        <row r="2047">
          <cell r="A2047" t="str">
            <v>YZ-BS-JG2631ZLL</v>
          </cell>
          <cell r="B2047" t="str">
            <v>B01A6BXQDK</v>
          </cell>
        </row>
        <row r="2048">
          <cell r="A2048" t="str">
            <v>YZ-BS-JG2631ZLM</v>
          </cell>
          <cell r="B2048" t="str">
            <v>B01A6BXN24</v>
          </cell>
        </row>
        <row r="2049">
          <cell r="A2049" t="str">
            <v>YZ-BS-PW2037-B0-L</v>
          </cell>
          <cell r="B2049" t="str">
            <v>B06VV1VJCS</v>
          </cell>
        </row>
        <row r="2050">
          <cell r="A2050" t="str">
            <v>YZ-BS-PW2037-B0-M</v>
          </cell>
          <cell r="B2050" t="str">
            <v>B06VV8NP4W</v>
          </cell>
        </row>
        <row r="2051">
          <cell r="A2051" t="str">
            <v>YZ-BS-PW2037-B0-S</v>
          </cell>
          <cell r="B2051" t="str">
            <v>B06WP4L1WV</v>
          </cell>
        </row>
        <row r="2052">
          <cell r="A2052" t="str">
            <v>YZ-BS-PW2037-G0-L</v>
          </cell>
          <cell r="B2052" t="str">
            <v>B06W55JQZM</v>
          </cell>
        </row>
        <row r="2053">
          <cell r="A2053" t="str">
            <v>YZ-BS-PW2037-G0-M</v>
          </cell>
          <cell r="B2053" t="str">
            <v>B06WGPWT2C</v>
          </cell>
        </row>
        <row r="2054">
          <cell r="A2054" t="str">
            <v>YZ-BS-PW2037-G0-S</v>
          </cell>
          <cell r="B2054" t="str">
            <v>B06X91MYFM</v>
          </cell>
        </row>
        <row r="2055">
          <cell r="A2055" t="str">
            <v>YZ-BS-PW2037-K0-L</v>
          </cell>
          <cell r="B2055" t="str">
            <v>B06WV9TKRV</v>
          </cell>
        </row>
        <row r="2056">
          <cell r="A2056" t="str">
            <v>YZ-BS-PW2037-K0-M</v>
          </cell>
          <cell r="B2056" t="str">
            <v>B06WGP1G7C</v>
          </cell>
        </row>
        <row r="2057">
          <cell r="A2057" t="str">
            <v>YZ-BS-PW2037-K0-S</v>
          </cell>
          <cell r="B2057" t="str">
            <v>B06WGP135S</v>
          </cell>
        </row>
        <row r="2058">
          <cell r="A2058" t="str">
            <v>YZ-BS-PW2037-K0-XL</v>
          </cell>
          <cell r="B2058" t="str">
            <v>B06X1881B7</v>
          </cell>
        </row>
        <row r="2059">
          <cell r="A2059" t="str">
            <v>YZ-BS-PW2037-R0-L</v>
          </cell>
          <cell r="B2059" t="str">
            <v>B06WD32GDD</v>
          </cell>
        </row>
        <row r="2060">
          <cell r="A2060" t="str">
            <v>YZ-BS-PW2037-R0-M</v>
          </cell>
          <cell r="B2060" t="str">
            <v>B06VV1VK3S</v>
          </cell>
        </row>
        <row r="2061">
          <cell r="A2061" t="str">
            <v>YZ-BS-PW2037-R0-S</v>
          </cell>
          <cell r="B2061" t="str">
            <v>B06W9HKFR6</v>
          </cell>
        </row>
        <row r="2062">
          <cell r="A2062" t="str">
            <v>YZ-BS-PW2037-R0-XL</v>
          </cell>
          <cell r="B2062" t="str">
            <v>B06WRQRZ45</v>
          </cell>
        </row>
        <row r="2063">
          <cell r="A2063" t="str">
            <v>YZ-BS-PW2038-B0-L</v>
          </cell>
          <cell r="B2063" t="str">
            <v>B06X1F9TZS</v>
          </cell>
        </row>
        <row r="2064">
          <cell r="A2064" t="str">
            <v>YZ-BS-PW2038-B0-M</v>
          </cell>
          <cell r="B2064" t="str">
            <v>B06W2PM8HM</v>
          </cell>
        </row>
        <row r="2065">
          <cell r="A2065" t="str">
            <v>YZ-BS-PW2038-B0-S</v>
          </cell>
          <cell r="B2065" t="str">
            <v>B06W2PM9MX</v>
          </cell>
        </row>
        <row r="2066">
          <cell r="A2066" t="str">
            <v>YZ-BS-PW2038-HT-L</v>
          </cell>
          <cell r="B2066" t="str">
            <v>B06VY6K9HP</v>
          </cell>
        </row>
        <row r="2067">
          <cell r="A2067" t="str">
            <v>YZ-BS-PW2038-HT-M</v>
          </cell>
          <cell r="B2067" t="str">
            <v>B06X9526GW</v>
          </cell>
        </row>
        <row r="2068">
          <cell r="A2068" t="str">
            <v>YZ-BS-PW2038-HT-S</v>
          </cell>
          <cell r="B2068" t="str">
            <v>B06X9533TT</v>
          </cell>
        </row>
        <row r="2069">
          <cell r="A2069" t="str">
            <v>YZ-BS-PW2038-K0-L</v>
          </cell>
          <cell r="B2069" t="str">
            <v>B06VV23NBW</v>
          </cell>
        </row>
        <row r="2070">
          <cell r="A2070" t="str">
            <v>YZ-BS-PW2038-K0-M</v>
          </cell>
          <cell r="B2070" t="str">
            <v>B06WRQSHGQ</v>
          </cell>
        </row>
        <row r="2071">
          <cell r="A2071" t="str">
            <v>YZ-BS-PW2038-K0-S</v>
          </cell>
          <cell r="B2071" t="str">
            <v>B06W2JLLBB</v>
          </cell>
        </row>
        <row r="2072">
          <cell r="A2072" t="str">
            <v>YZ-BS-PW2038-K0-XL</v>
          </cell>
          <cell r="B2072" t="str">
            <v>B06WRQRCHK</v>
          </cell>
        </row>
        <row r="2073">
          <cell r="A2073" t="str">
            <v>YZ-BS-PW2038-L0-L</v>
          </cell>
          <cell r="B2073" t="str">
            <v>B06WLQD786</v>
          </cell>
        </row>
        <row r="2074">
          <cell r="A2074" t="str">
            <v>YZ-BS-PW2038-L0-M</v>
          </cell>
          <cell r="B2074" t="str">
            <v>B06VXPW2H7</v>
          </cell>
        </row>
        <row r="2075">
          <cell r="A2075" t="str">
            <v>YZ-BS-PW2038-L0-S</v>
          </cell>
          <cell r="B2075" t="str">
            <v>B06VXPW2H7</v>
          </cell>
        </row>
        <row r="2076">
          <cell r="A2076" t="str">
            <v>YZ-BS-PW2038-Y0-L</v>
          </cell>
          <cell r="B2076" t="str">
            <v>B06VTSC5L4</v>
          </cell>
        </row>
        <row r="2077">
          <cell r="A2077" t="str">
            <v>YZ-BS-PW2038-Y0-M</v>
          </cell>
          <cell r="B2077" t="str">
            <v>B06W2JLMS3</v>
          </cell>
        </row>
        <row r="2078">
          <cell r="A2078" t="str">
            <v>YZ-BS-PW2038-Y0-S</v>
          </cell>
          <cell r="B2078" t="str">
            <v>B06WV8NSFB</v>
          </cell>
        </row>
        <row r="2079">
          <cell r="A2079" t="str">
            <v>YZ-BS-PW2038-Y0-XL</v>
          </cell>
          <cell r="B2079" t="str">
            <v>B06WP4LHRW</v>
          </cell>
        </row>
        <row r="2080">
          <cell r="A2080" t="str">
            <v>YZ-BS-PW2049-B0-L</v>
          </cell>
          <cell r="B2080" t="str">
            <v>B06W5KXHW2</v>
          </cell>
        </row>
        <row r="2081">
          <cell r="A2081" t="str">
            <v>YZ-BS-PW2049-B0-M</v>
          </cell>
          <cell r="B2081" t="str">
            <v>B06WLQZJVT</v>
          </cell>
        </row>
        <row r="2082">
          <cell r="A2082" t="str">
            <v>YZ-BS-PW2049-B0-S</v>
          </cell>
          <cell r="B2082" t="str">
            <v>B06X96LPDF</v>
          </cell>
        </row>
        <row r="2083">
          <cell r="A2083" t="str">
            <v>YZ-BS-PW2049-B0-XL</v>
          </cell>
          <cell r="B2083" t="str">
            <v>B06X95XX5W</v>
          </cell>
        </row>
        <row r="2084">
          <cell r="A2084" t="str">
            <v>YZ-BS-PW2049-GR-L</v>
          </cell>
          <cell r="B2084" t="str">
            <v>B06WD8P29D</v>
          </cell>
        </row>
        <row r="2085">
          <cell r="A2085" t="str">
            <v>YZ-BS-PW2049-GR-M</v>
          </cell>
          <cell r="B2085" t="str">
            <v>B06X95ZMP9</v>
          </cell>
        </row>
        <row r="2086">
          <cell r="A2086" t="str">
            <v>YZ-BS-PW2049-GR-S</v>
          </cell>
          <cell r="B2086" t="str">
            <v>B06X95KC6P</v>
          </cell>
        </row>
        <row r="2087">
          <cell r="A2087" t="str">
            <v>YZ-BS-PW2049-GR-XL</v>
          </cell>
          <cell r="B2087" t="str">
            <v>B06VY9752S</v>
          </cell>
        </row>
        <row r="2088">
          <cell r="A2088" t="str">
            <v>YZ-BS-PW2049-K0-L</v>
          </cell>
          <cell r="B2088" t="str">
            <v>B06WVHHS2T</v>
          </cell>
        </row>
        <row r="2089">
          <cell r="A2089" t="str">
            <v>YZ-BS-PW2049-K0-M</v>
          </cell>
          <cell r="B2089" t="str">
            <v>B06X962STT</v>
          </cell>
        </row>
        <row r="2090">
          <cell r="A2090" t="str">
            <v>YZ-BS-PW2049-K0-S</v>
          </cell>
          <cell r="B2090" t="str">
            <v>B06X95DMXZ</v>
          </cell>
        </row>
        <row r="2091">
          <cell r="A2091" t="str">
            <v>YZ-BS-PW2049-K0-XL</v>
          </cell>
          <cell r="B2091" t="str">
            <v>B06X96N7VD</v>
          </cell>
        </row>
        <row r="2092">
          <cell r="A2092" t="str">
            <v>YZ-BS-PW2049-P0-L</v>
          </cell>
          <cell r="B2092" t="str">
            <v>B06X41M8ZH</v>
          </cell>
        </row>
        <row r="2093">
          <cell r="A2093" t="str">
            <v>YZ-BS-PW2049-P0-M</v>
          </cell>
          <cell r="B2093" t="str">
            <v>B06WGVNHSB</v>
          </cell>
        </row>
        <row r="2094">
          <cell r="A2094" t="str">
            <v>YZ-BS-PW2049-P0-S</v>
          </cell>
          <cell r="B2094" t="str">
            <v>B06X41M4X4</v>
          </cell>
        </row>
        <row r="2095">
          <cell r="A2095" t="str">
            <v>YZ-BS-PW2049-P0-XL</v>
          </cell>
          <cell r="B2095" t="str">
            <v>B06X6MJLNF</v>
          </cell>
        </row>
        <row r="2096">
          <cell r="A2096" t="str">
            <v>YZ-BS-PW2049-W0-L</v>
          </cell>
          <cell r="B2096" t="str">
            <v>B06X96WTVC</v>
          </cell>
        </row>
        <row r="2097">
          <cell r="A2097" t="str">
            <v>YZ-BS-PW2049-W0-M</v>
          </cell>
          <cell r="B2097" t="str">
            <v>B06WD8P5V4</v>
          </cell>
        </row>
        <row r="2098">
          <cell r="A2098" t="str">
            <v>YZ-BS-PW2049-W0-S</v>
          </cell>
          <cell r="B2098" t="str">
            <v>B06X1FT589</v>
          </cell>
        </row>
        <row r="2099">
          <cell r="A2099" t="str">
            <v>YZ-BS-PW2049-W0-XL</v>
          </cell>
          <cell r="B2099" t="str">
            <v>B06WD8P4TY</v>
          </cell>
        </row>
        <row r="2100">
          <cell r="A2100" t="str">
            <v>YZ-BS-TJ1245001L</v>
          </cell>
          <cell r="B2100" t="str">
            <v>B01DLSNBBC</v>
          </cell>
        </row>
        <row r="2101">
          <cell r="A2101" t="str">
            <v>YZ-BS-TJ1245002L</v>
          </cell>
          <cell r="B2101" t="str">
            <v>B01J71HTJM</v>
          </cell>
        </row>
        <row r="2102">
          <cell r="A2102" t="str">
            <v>YZ-BS-TJ1245003L</v>
          </cell>
          <cell r="B2102" t="str">
            <v>B01J71HPMS</v>
          </cell>
        </row>
        <row r="2103">
          <cell r="A2103" t="str">
            <v>YZ-BS-TJ124500L</v>
          </cell>
          <cell r="B2103" t="str">
            <v>B01DLSN9BY</v>
          </cell>
        </row>
        <row r="2104">
          <cell r="A2104" t="str">
            <v>YZ-BS-TJ124500M</v>
          </cell>
          <cell r="B2104" t="str">
            <v>B01DLSNDLU</v>
          </cell>
        </row>
        <row r="2105">
          <cell r="A2105" t="str">
            <v>YZ-BS-TJ1245G01L</v>
          </cell>
          <cell r="B2105" t="str">
            <v>B01DLSNF6I</v>
          </cell>
        </row>
        <row r="2106">
          <cell r="A2106" t="str">
            <v>YZ-BS-TJ1245G02L</v>
          </cell>
          <cell r="B2106" t="str">
            <v>B01J71HQRW</v>
          </cell>
        </row>
        <row r="2107">
          <cell r="A2107" t="str">
            <v>YZ-BS-TJ1245G03L</v>
          </cell>
          <cell r="B2107" t="str">
            <v>B01J71HRV2</v>
          </cell>
        </row>
        <row r="2108">
          <cell r="A2108" t="str">
            <v>YZ-BS-TJ1245G0L</v>
          </cell>
          <cell r="B2108" t="str">
            <v>B01DLSNDZG</v>
          </cell>
        </row>
        <row r="2109">
          <cell r="A2109" t="str">
            <v>YZ-BS-TJ1245G0M</v>
          </cell>
          <cell r="B2109" t="str">
            <v>B01DLSNCJI</v>
          </cell>
        </row>
        <row r="2110">
          <cell r="A2110" t="str">
            <v>YZ-BS-TJ1245W01L</v>
          </cell>
          <cell r="B2110" t="str">
            <v>B01DLSNC8O</v>
          </cell>
        </row>
        <row r="2111">
          <cell r="A2111" t="str">
            <v>YZ-BS-TJ1245W02L</v>
          </cell>
          <cell r="B2111" t="str">
            <v>B01J71HR3U</v>
          </cell>
        </row>
        <row r="2112">
          <cell r="A2112" t="str">
            <v>YZ-BS-TJ1245W03L</v>
          </cell>
          <cell r="B2112" t="str">
            <v>B01J71HSAC</v>
          </cell>
        </row>
        <row r="2113">
          <cell r="A2113" t="str">
            <v>YZ-BS-TJ1245W0L</v>
          </cell>
          <cell r="B2113" t="str">
            <v>B01DLSNB76</v>
          </cell>
        </row>
        <row r="2114">
          <cell r="A2114" t="str">
            <v>YZ-BS-TJ1245W0M</v>
          </cell>
          <cell r="B2114" t="str">
            <v>B01DLSNA3Q</v>
          </cell>
        </row>
        <row r="2115">
          <cell r="A2115" t="str">
            <v>YZ-BS-WH2038-B1-L</v>
          </cell>
          <cell r="B2115" t="str">
            <v>B07211SFVH</v>
          </cell>
        </row>
        <row r="2116">
          <cell r="A2116" t="str">
            <v>YZ-BS-WH2038-B1-M</v>
          </cell>
          <cell r="B2116" t="str">
            <v>B071JNKJ6V</v>
          </cell>
        </row>
        <row r="2117">
          <cell r="A2117" t="str">
            <v>YZ-BS-WH2038-F0-L</v>
          </cell>
          <cell r="B2117" t="str">
            <v>B072JW2B25</v>
          </cell>
        </row>
        <row r="2118">
          <cell r="A2118" t="str">
            <v>YZ-BS-WH2038-F0-M</v>
          </cell>
          <cell r="B2118" t="str">
            <v>B072MGX77V</v>
          </cell>
        </row>
        <row r="2119">
          <cell r="A2119" t="str">
            <v>YZ-BS-ZQ15827B02XL</v>
          </cell>
          <cell r="B2119" t="str">
            <v>B01N1I2CMV</v>
          </cell>
        </row>
        <row r="2120">
          <cell r="A2120" t="str">
            <v>YZ-BS-ZQ15827B03XL</v>
          </cell>
          <cell r="B2120" t="str">
            <v>B01N97CU9J</v>
          </cell>
        </row>
        <row r="2121">
          <cell r="A2121" t="str">
            <v>YZ-BS-ZQ15827B04XL</v>
          </cell>
          <cell r="B2121" t="str">
            <v>B01N0GLEXO</v>
          </cell>
        </row>
        <row r="2122">
          <cell r="A2122" t="str">
            <v>YZ-BS-ZQ15827B05XL</v>
          </cell>
          <cell r="B2122" t="str">
            <v>B01N66JAGX</v>
          </cell>
        </row>
        <row r="2123">
          <cell r="A2123" t="str">
            <v>YZ-BS-ZQ15827B0L</v>
          </cell>
          <cell r="B2123" t="str">
            <v>B01MQLTON1</v>
          </cell>
        </row>
        <row r="2124">
          <cell r="A2124" t="str">
            <v>YZ-BS-ZQ15827B0M</v>
          </cell>
          <cell r="B2124" t="str">
            <v>B01N43NNOT</v>
          </cell>
        </row>
        <row r="2125">
          <cell r="A2125" t="str">
            <v>YZ-BS-ZQ15827B0S</v>
          </cell>
          <cell r="B2125" t="str">
            <v>B01MXNZV6W</v>
          </cell>
        </row>
        <row r="2126">
          <cell r="A2126" t="str">
            <v>YZ-BS-ZQ15827B0XL</v>
          </cell>
          <cell r="B2126" t="str">
            <v>B01NCAE4JG</v>
          </cell>
        </row>
        <row r="2127">
          <cell r="A2127" t="str">
            <v>YZ-BS-ZQ15827R22XL</v>
          </cell>
          <cell r="B2127" t="str">
            <v>B01NA8WWYY</v>
          </cell>
        </row>
        <row r="2128">
          <cell r="A2128" t="str">
            <v>YZ-BS-ZQ15827R23XL</v>
          </cell>
          <cell r="B2128" t="str">
            <v>B01N1I2FQM</v>
          </cell>
        </row>
        <row r="2129">
          <cell r="A2129" t="str">
            <v>YZ-BS-ZQ15827R24XL</v>
          </cell>
          <cell r="B2129" t="str">
            <v>B01N97CVPT</v>
          </cell>
        </row>
        <row r="2130">
          <cell r="A2130" t="str">
            <v>YZ-BS-ZQ15827R25XL</v>
          </cell>
          <cell r="B2130" t="str">
            <v>B01N554E7H</v>
          </cell>
        </row>
        <row r="2131">
          <cell r="A2131" t="str">
            <v>YZ-BS-ZQ15827R2L</v>
          </cell>
          <cell r="B2131" t="str">
            <v>B01MTQA549</v>
          </cell>
        </row>
        <row r="2132">
          <cell r="A2132" t="str">
            <v>YZ-BS-ZQ15827R2M</v>
          </cell>
          <cell r="B2132" t="str">
            <v>B01MYPI0MO</v>
          </cell>
        </row>
        <row r="2133">
          <cell r="A2133" t="str">
            <v>YZ-BS-ZQ15827R2S</v>
          </cell>
          <cell r="B2133" t="str">
            <v>B01MXNZVAG</v>
          </cell>
        </row>
        <row r="2134">
          <cell r="A2134" t="str">
            <v>YZ-BS-ZQ15827R2XL</v>
          </cell>
          <cell r="B2134" t="str">
            <v>B01MTQA2ZW</v>
          </cell>
        </row>
        <row r="2135">
          <cell r="A2135" t="str">
            <v>YZ-BS-ZQ15827W02XL</v>
          </cell>
          <cell r="B2135" t="str">
            <v>B01N97D0MU</v>
          </cell>
        </row>
        <row r="2136">
          <cell r="A2136" t="str">
            <v>YZ-BS-ZQ15827W03XL</v>
          </cell>
          <cell r="B2136" t="str">
            <v>B01MYPHZU8</v>
          </cell>
        </row>
        <row r="2137">
          <cell r="A2137" t="str">
            <v>YZ-BS-ZQ15827W04XL</v>
          </cell>
          <cell r="B2137" t="str">
            <v>B01MYPI112</v>
          </cell>
        </row>
        <row r="2138">
          <cell r="A2138" t="str">
            <v>YZ-BS-ZQ15827W05XL</v>
          </cell>
          <cell r="B2138" t="str">
            <v>B01MTQA65K</v>
          </cell>
        </row>
        <row r="2139">
          <cell r="A2139" t="str">
            <v>YZ-BS-ZQ15827W0L</v>
          </cell>
          <cell r="B2139" t="str">
            <v>B01N97D1BW</v>
          </cell>
        </row>
        <row r="2140">
          <cell r="A2140" t="str">
            <v>YZ-BS-ZQ15827W0M</v>
          </cell>
          <cell r="B2140" t="str">
            <v>B01N97CZA7</v>
          </cell>
        </row>
        <row r="2141">
          <cell r="A2141" t="str">
            <v>YZ-BS-ZQ15827W0S</v>
          </cell>
          <cell r="B2141" t="str">
            <v>B01MTQA4QN</v>
          </cell>
        </row>
        <row r="2142">
          <cell r="A2142" t="str">
            <v>YZ-BS-ZQ15827W0XL</v>
          </cell>
          <cell r="B2142" t="str">
            <v>B01MTQA5N9</v>
          </cell>
        </row>
        <row r="2143">
          <cell r="A2143" t="str">
            <v>YZ-BS1702-GO-L</v>
          </cell>
          <cell r="B2143" t="str">
            <v>B06XCKLXT3</v>
          </cell>
        </row>
        <row r="2144">
          <cell r="A2144" t="str">
            <v>YZ-BS1702-GO-M</v>
          </cell>
          <cell r="B2144" t="str">
            <v>B06XCPNNCK</v>
          </cell>
        </row>
        <row r="2145">
          <cell r="A2145" t="str">
            <v>YZ-BS1702-GO-S</v>
          </cell>
          <cell r="B2145" t="str">
            <v>B06XCXCX8N</v>
          </cell>
        </row>
        <row r="2146">
          <cell r="A2146" t="str">
            <v>YZ-BS1702-GO-XL</v>
          </cell>
          <cell r="B2146" t="str">
            <v>B06XCS2MZG</v>
          </cell>
        </row>
        <row r="2147">
          <cell r="A2147" t="str">
            <v>YZ-BS1702-GO-XS</v>
          </cell>
          <cell r="B2147" t="str">
            <v>B06XCMRYC8</v>
          </cell>
        </row>
        <row r="2148">
          <cell r="A2148" t="str">
            <v>YZ-CSM022-B0-L</v>
          </cell>
          <cell r="B2148" t="str">
            <v>B073XKFSWD</v>
          </cell>
        </row>
        <row r="2149">
          <cell r="A2149" t="str">
            <v>YZ-CSM022-B0-M</v>
          </cell>
          <cell r="B2149" t="str">
            <v>B073XKLLCJ</v>
          </cell>
        </row>
        <row r="2150">
          <cell r="A2150" t="str">
            <v>YZ-CSM022-B0-S</v>
          </cell>
          <cell r="B2150" t="str">
            <v>B073XHJPTV</v>
          </cell>
        </row>
        <row r="2151">
          <cell r="A2151" t="str">
            <v>YZ-CSM022-B0-XL</v>
          </cell>
          <cell r="B2151" t="str">
            <v>B073XK53JK</v>
          </cell>
        </row>
        <row r="2152">
          <cell r="A2152" t="str">
            <v>YZ-CSM022-W0-L</v>
          </cell>
          <cell r="B2152" t="str">
            <v>B073XKGSHL</v>
          </cell>
        </row>
        <row r="2153">
          <cell r="A2153" t="str">
            <v>YZ-CSM022-W0-M</v>
          </cell>
          <cell r="B2153" t="str">
            <v>B073XKCCRR</v>
          </cell>
        </row>
        <row r="2154">
          <cell r="A2154" t="str">
            <v>YZ-CSM022-W0-S</v>
          </cell>
          <cell r="B2154" t="str">
            <v>B073XJVJVL</v>
          </cell>
        </row>
        <row r="2155">
          <cell r="A2155" t="str">
            <v>YZ-CSM022-W0-XL</v>
          </cell>
          <cell r="B2155" t="str">
            <v>B073XJD7W7</v>
          </cell>
        </row>
        <row r="2156">
          <cell r="A2156" t="str">
            <v>YZ-ME-HE9007Sa1L</v>
          </cell>
          <cell r="B2156" t="str">
            <v>B015QZNXXO</v>
          </cell>
        </row>
        <row r="2157">
          <cell r="A2157" t="str">
            <v>YZ-ME-HE9007Sa2L</v>
          </cell>
          <cell r="B2157" t="str">
            <v>B015QZRNIU</v>
          </cell>
        </row>
        <row r="2158">
          <cell r="A2158" t="str">
            <v>YZ-ME-HE9007Sa3L</v>
          </cell>
          <cell r="B2158" t="str">
            <v>B015QZRO7K</v>
          </cell>
        </row>
        <row r="2159">
          <cell r="A2159" t="str">
            <v>YZ-ME-HE9007Sa4L</v>
          </cell>
          <cell r="B2159" t="str">
            <v>B015QZROTS</v>
          </cell>
        </row>
        <row r="2160">
          <cell r="A2160" t="str">
            <v>YZ-ME-HE9007Sa5L</v>
          </cell>
          <cell r="B2160" t="str">
            <v>B015QZRPHO</v>
          </cell>
        </row>
        <row r="2161">
          <cell r="A2161" t="str">
            <v>YZ-ME-HE9007Sa6L</v>
          </cell>
          <cell r="B2161" t="str">
            <v>B01N531UTZ</v>
          </cell>
        </row>
        <row r="2162">
          <cell r="A2162" t="str">
            <v>YZ-ME-HE9007Sa7L</v>
          </cell>
          <cell r="B2162" t="str">
            <v>B01N2HHCOA</v>
          </cell>
        </row>
        <row r="2163">
          <cell r="A2163" t="str">
            <v>YZ-ME-HE9007Sa8L</v>
          </cell>
          <cell r="B2163" t="str">
            <v>B01MQJP6LF</v>
          </cell>
        </row>
        <row r="2164">
          <cell r="A2164" t="str">
            <v>YZ-ME-HE9007Sa9L</v>
          </cell>
          <cell r="B2164" t="str">
            <v>B01MSMPBNA</v>
          </cell>
        </row>
        <row r="2165">
          <cell r="A2165" t="str">
            <v>YZ-ME-HE9007Se1L</v>
          </cell>
          <cell r="B2165" t="str">
            <v>B015QZRQ0U</v>
          </cell>
        </row>
        <row r="2166">
          <cell r="A2166" t="str">
            <v>YZ-ME-HE9007Se2L</v>
          </cell>
          <cell r="B2166" t="str">
            <v>B015QZRQKU</v>
          </cell>
        </row>
        <row r="2167">
          <cell r="A2167" t="str">
            <v>YZ-ME-HE9007Se3L</v>
          </cell>
          <cell r="B2167" t="str">
            <v>B015QZRR2C</v>
          </cell>
        </row>
        <row r="2168">
          <cell r="A2168" t="str">
            <v>YZ-ME-HE9007Se4L</v>
          </cell>
          <cell r="B2168" t="str">
            <v>B015QZRRHW</v>
          </cell>
        </row>
        <row r="2169">
          <cell r="A2169" t="str">
            <v>YZ-ME-HE9007Se5L</v>
          </cell>
          <cell r="B2169" t="str">
            <v>B015QZRRWW</v>
          </cell>
        </row>
        <row r="2170">
          <cell r="A2170" t="str">
            <v>YZ-ME-HE9007Se6L</v>
          </cell>
          <cell r="B2170" t="str">
            <v>B01MQJP47N</v>
          </cell>
        </row>
        <row r="2171">
          <cell r="A2171" t="str">
            <v>YZ-ME-HE9007Se7L</v>
          </cell>
          <cell r="B2171" t="str">
            <v>B01N64GO5L</v>
          </cell>
        </row>
        <row r="2172">
          <cell r="A2172" t="str">
            <v>YZ-ME-HE9007Se8L</v>
          </cell>
          <cell r="B2172" t="str">
            <v>B01N1FYKHR</v>
          </cell>
        </row>
        <row r="2173">
          <cell r="A2173" t="str">
            <v>YZ-ME-HE9007Se9L</v>
          </cell>
          <cell r="B2173" t="str">
            <v>B01N41KO05</v>
          </cell>
        </row>
        <row r="2174">
          <cell r="A2174" t="str">
            <v>YZ-ME-HE9008Sa1L</v>
          </cell>
          <cell r="B2174" t="str">
            <v>B015QZRSF8</v>
          </cell>
        </row>
        <row r="2175">
          <cell r="A2175" t="str">
            <v>YZ-ME-HE9008Sa2L</v>
          </cell>
          <cell r="B2175" t="str">
            <v>B015QZRSWG</v>
          </cell>
        </row>
        <row r="2176">
          <cell r="A2176" t="str">
            <v>YZ-ME-HE9008Sa3L</v>
          </cell>
          <cell r="B2176" t="str">
            <v>B015QZRTB6</v>
          </cell>
        </row>
        <row r="2177">
          <cell r="A2177" t="str">
            <v>YZ-ME-HE9008Sa4L</v>
          </cell>
          <cell r="B2177" t="str">
            <v>B015QZRTVG</v>
          </cell>
        </row>
        <row r="2178">
          <cell r="A2178" t="str">
            <v>YZ-ME-HE9008Sa5L</v>
          </cell>
          <cell r="B2178" t="str">
            <v>B015QZRUJM</v>
          </cell>
        </row>
        <row r="2179">
          <cell r="A2179" t="str">
            <v>YZ-ME-HE9008Sa6L</v>
          </cell>
          <cell r="B2179" t="str">
            <v>B01N1FYJS2</v>
          </cell>
        </row>
        <row r="2180">
          <cell r="A2180" t="str">
            <v>YZ-ME-HE9008Sa7L</v>
          </cell>
          <cell r="B2180" t="str">
            <v>B01N0EHETF</v>
          </cell>
        </row>
        <row r="2181">
          <cell r="A2181" t="str">
            <v>YZ-ME-HE9008Sa8L</v>
          </cell>
          <cell r="B2181" t="str">
            <v>B01N94EU0L</v>
          </cell>
        </row>
        <row r="2182">
          <cell r="A2182" t="str">
            <v>YZ-ME-HE9008Sa9L</v>
          </cell>
          <cell r="B2182" t="str">
            <v>B01MRL2GKJ</v>
          </cell>
        </row>
        <row r="2183">
          <cell r="A2183" t="str">
            <v>YZ-ME-HE9008Se1L</v>
          </cell>
          <cell r="B2183" t="str">
            <v>B015QZRV0U</v>
          </cell>
        </row>
        <row r="2184">
          <cell r="A2184" t="str">
            <v>YZ-ME-HE9008Se2L</v>
          </cell>
          <cell r="B2184" t="str">
            <v>B015QZRVFK</v>
          </cell>
        </row>
        <row r="2185">
          <cell r="A2185" t="str">
            <v>YZ-ME-HE9008Se3L</v>
          </cell>
          <cell r="B2185" t="str">
            <v>B015QZRW4A</v>
          </cell>
        </row>
        <row r="2186">
          <cell r="A2186" t="str">
            <v>YZ-ME-HE9008Se4L</v>
          </cell>
          <cell r="B2186" t="str">
            <v>B015QZRWKO</v>
          </cell>
        </row>
        <row r="2187">
          <cell r="A2187" t="str">
            <v>YZ-ME-HE9008Se5L</v>
          </cell>
          <cell r="B2187" t="str">
            <v>B015QZRXB2</v>
          </cell>
        </row>
        <row r="2188">
          <cell r="A2188" t="str">
            <v>YZ-ME-HE9008Se6L</v>
          </cell>
          <cell r="B2188" t="str">
            <v>B01N1FYKJE</v>
          </cell>
        </row>
        <row r="2189">
          <cell r="A2189" t="str">
            <v>YZ-ME-HE9008Se7L</v>
          </cell>
          <cell r="B2189" t="str">
            <v>B01N94R08T</v>
          </cell>
        </row>
        <row r="2190">
          <cell r="A2190" t="str">
            <v>YZ-ME-HE9008Se8L</v>
          </cell>
          <cell r="B2190" t="str">
            <v>B01N1FYI99</v>
          </cell>
        </row>
        <row r="2191">
          <cell r="A2191" t="str">
            <v>YZ-ME-HE9008Se9L</v>
          </cell>
          <cell r="B2191" t="str">
            <v>B01MQJP2YK</v>
          </cell>
        </row>
        <row r="2192">
          <cell r="A2192" t="str">
            <v>YZ-MEBL03-B0-2XL</v>
          </cell>
          <cell r="B2192" t="str">
            <v>B07CZD2CF2</v>
          </cell>
        </row>
        <row r="2193">
          <cell r="A2193" t="str">
            <v>YZ-MEBL03-B0-3XL</v>
          </cell>
          <cell r="B2193" t="str">
            <v>B07CZFTR1G</v>
          </cell>
        </row>
        <row r="2194">
          <cell r="A2194" t="str">
            <v>YZ-MEBL03-B0-L</v>
          </cell>
          <cell r="B2194" t="str">
            <v>B07CZDSQYT</v>
          </cell>
        </row>
        <row r="2195">
          <cell r="A2195" t="str">
            <v>YZ-MEBL03-B0-M</v>
          </cell>
          <cell r="B2195" t="str">
            <v>B07CZDVZ8V</v>
          </cell>
        </row>
        <row r="2196">
          <cell r="A2196" t="str">
            <v>YZ-MEBL03-B0-S</v>
          </cell>
          <cell r="B2196" t="str">
            <v>B07CZDV5W1</v>
          </cell>
        </row>
        <row r="2197">
          <cell r="A2197" t="str">
            <v>YZ-MEBL03-B0-XL</v>
          </cell>
          <cell r="B2197" t="str">
            <v>B07CZDPJVN</v>
          </cell>
        </row>
        <row r="2198">
          <cell r="A2198" t="str">
            <v>YZ-MEBL03-K0-2XL</v>
          </cell>
          <cell r="B2198" t="str">
            <v>B07CZG17PJ</v>
          </cell>
        </row>
        <row r="2199">
          <cell r="A2199" t="str">
            <v>YZ-MEBL03-K0-3XL</v>
          </cell>
          <cell r="B2199" t="str">
            <v>B07CZDGMN7</v>
          </cell>
        </row>
        <row r="2200">
          <cell r="A2200" t="str">
            <v>YZ-MEBL03-K0-L</v>
          </cell>
          <cell r="B2200" t="str">
            <v>B00VP770DM</v>
          </cell>
        </row>
        <row r="2201">
          <cell r="A2201" t="str">
            <v>YZ-MEBL03-K0-M</v>
          </cell>
          <cell r="B2201" t="str">
            <v>B07CZF77PV</v>
          </cell>
        </row>
        <row r="2202">
          <cell r="A2202" t="str">
            <v>YZ-MEBL03-K0-S</v>
          </cell>
          <cell r="B2202" t="str">
            <v>B07CZDM392</v>
          </cell>
        </row>
        <row r="2203">
          <cell r="A2203" t="str">
            <v>YZ-MEBL03-K0-XL</v>
          </cell>
          <cell r="B2203" t="str">
            <v>B07CZFBBDH</v>
          </cell>
        </row>
        <row r="2204">
          <cell r="A2204" t="str">
            <v>YZ-MEBL03-R2-2XL</v>
          </cell>
          <cell r="B2204" t="str">
            <v>B07CZF3LKP</v>
          </cell>
        </row>
        <row r="2205">
          <cell r="A2205" t="str">
            <v>YZ-MEBL03-R2-3XL</v>
          </cell>
          <cell r="B2205" t="str">
            <v>B07CZFFVC8</v>
          </cell>
        </row>
        <row r="2206">
          <cell r="A2206" t="str">
            <v>YZ-MEBL03-R2-L</v>
          </cell>
          <cell r="B2206" t="str">
            <v>B07CZF6S4S</v>
          </cell>
        </row>
        <row r="2207">
          <cell r="A2207" t="str">
            <v>YZ-MEBL03-R2-M</v>
          </cell>
          <cell r="B2207" t="str">
            <v>B07CZDFSF2</v>
          </cell>
        </row>
        <row r="2208">
          <cell r="A2208" t="str">
            <v>YZ-MEBL03-R2-S</v>
          </cell>
          <cell r="B2208" t="str">
            <v>B07CZDM7ZP</v>
          </cell>
        </row>
        <row r="2209">
          <cell r="A2209" t="str">
            <v>YZ-MEBL03-R2-XL</v>
          </cell>
          <cell r="B2209" t="str">
            <v>B07CZG17K5</v>
          </cell>
        </row>
        <row r="2210">
          <cell r="A2210" t="str">
            <v>YZ-MEZQ388-K0-L</v>
          </cell>
          <cell r="B2210" t="str">
            <v>B07CZDY7BB</v>
          </cell>
        </row>
        <row r="2211">
          <cell r="A2211" t="str">
            <v>YZ-MEZQ388-K0-M</v>
          </cell>
          <cell r="B2211" t="str">
            <v>B07CZFNZPD</v>
          </cell>
        </row>
        <row r="2212">
          <cell r="A2212" t="str">
            <v>YZ-MEZQ388-K0-S</v>
          </cell>
          <cell r="B2212" t="str">
            <v>B07CZG1676</v>
          </cell>
        </row>
        <row r="2213">
          <cell r="A2213" t="str">
            <v>YZ-MEZQ388-K0-XL</v>
          </cell>
          <cell r="B2213" t="str">
            <v>B07CZF6LDT</v>
          </cell>
        </row>
        <row r="2214">
          <cell r="A2214" t="str">
            <v>YZ-MEZQ388-K0-XS</v>
          </cell>
          <cell r="B2214" t="str">
            <v>B07CZCTBPC</v>
          </cell>
        </row>
        <row r="2215">
          <cell r="A2215" t="str">
            <v>YZ-MEZQ388-W0-L</v>
          </cell>
          <cell r="B2215" t="str">
            <v>B07CZDQNRW</v>
          </cell>
        </row>
        <row r="2216">
          <cell r="A2216" t="str">
            <v>YZ-MEZQ388-W0-M</v>
          </cell>
          <cell r="B2216" t="str">
            <v>B07CZCTBPD</v>
          </cell>
        </row>
        <row r="2217">
          <cell r="A2217" t="str">
            <v>YZ-MEZQ388-W0-S</v>
          </cell>
          <cell r="B2217" t="str">
            <v>B07CZDLD7V</v>
          </cell>
        </row>
        <row r="2218">
          <cell r="A2218" t="str">
            <v>YZ-MEZQ388-W0-XL</v>
          </cell>
          <cell r="B2218" t="str">
            <v>B07CZF3K82</v>
          </cell>
        </row>
        <row r="2219">
          <cell r="A2219" t="str">
            <v>YZ-MEZQ388-W0-XS</v>
          </cell>
          <cell r="B2219" t="str">
            <v>B07CZDQ33Z</v>
          </cell>
        </row>
        <row r="2220">
          <cell r="A2220" t="str">
            <v>YZ-MU5129-G0YH-3XL</v>
          </cell>
          <cell r="B2220" t="str">
            <v>B07CLV1RWJ</v>
          </cell>
        </row>
        <row r="2221">
          <cell r="A2221" t="str">
            <v>YZ-MU5506-HS-L</v>
          </cell>
          <cell r="B2221" t="str">
            <v>B07CKY6BPC</v>
          </cell>
        </row>
        <row r="2222">
          <cell r="A2222" t="str">
            <v>YZ-MU5506-HS-M</v>
          </cell>
          <cell r="B2222" t="str">
            <v>B07CL1BPL7</v>
          </cell>
        </row>
        <row r="2223">
          <cell r="A2223" t="str">
            <v>YZ-MU5506-HS-S</v>
          </cell>
          <cell r="B2223" t="str">
            <v>B07CKMRTLZ</v>
          </cell>
        </row>
        <row r="2224">
          <cell r="A2224" t="str">
            <v>YZ-MU5506-HS-XL</v>
          </cell>
          <cell r="B2224" t="str">
            <v>B07CKT2N6R</v>
          </cell>
        </row>
        <row r="2225">
          <cell r="A2225" t="str">
            <v>YZ-MU5506-HS-XS</v>
          </cell>
          <cell r="B2225" t="str">
            <v>B07CLM9HRR</v>
          </cell>
        </row>
        <row r="2226">
          <cell r="A2226" t="str">
            <v>YZ-MU5506-HS-XXL</v>
          </cell>
          <cell r="B2226" t="str">
            <v>B07CKY1TFD</v>
          </cell>
        </row>
        <row r="2227">
          <cell r="A2227" t="str">
            <v>YZ-MU5506-K0-L</v>
          </cell>
          <cell r="B2227" t="str">
            <v>B07CKT5RP1</v>
          </cell>
        </row>
        <row r="2228">
          <cell r="A2228" t="str">
            <v>YZ-MU5506-K0-M</v>
          </cell>
          <cell r="B2228" t="str">
            <v>B07CLD2CD2</v>
          </cell>
        </row>
        <row r="2229">
          <cell r="A2229" t="str">
            <v>YZ-MU5506-K0-S</v>
          </cell>
          <cell r="B2229" t="str">
            <v>B07CKMN7L3</v>
          </cell>
        </row>
        <row r="2230">
          <cell r="A2230" t="str">
            <v>YZ-MU5506-K0-XL</v>
          </cell>
          <cell r="B2230" t="str">
            <v>B07CKMRVDM</v>
          </cell>
        </row>
        <row r="2231">
          <cell r="A2231" t="str">
            <v>YZ-MU5506-K0-XS</v>
          </cell>
          <cell r="B2231" t="str">
            <v>B07CKY1W3B</v>
          </cell>
        </row>
        <row r="2232">
          <cell r="A2232" t="str">
            <v>YZ-MU5506-K0-XXL</v>
          </cell>
          <cell r="B2232" t="str">
            <v>B07CKT2VVS</v>
          </cell>
        </row>
        <row r="2233">
          <cell r="A2233" t="str">
            <v>YZ-MU5506-ZL-L</v>
          </cell>
          <cell r="B2233" t="str">
            <v>B07CLHY2JJ</v>
          </cell>
        </row>
        <row r="2234">
          <cell r="A2234" t="str">
            <v>YZ-MU5506-ZL-M</v>
          </cell>
          <cell r="B2234" t="str">
            <v>B07CKY68WL</v>
          </cell>
        </row>
        <row r="2235">
          <cell r="A2235" t="str">
            <v>YZ-MU5506-ZL-S</v>
          </cell>
          <cell r="B2235" t="str">
            <v>B07CLKH2GG</v>
          </cell>
        </row>
        <row r="2236">
          <cell r="A2236" t="str">
            <v>YZ-MU5506-ZL-XL</v>
          </cell>
          <cell r="B2236" t="str">
            <v>B07CKR2NNK</v>
          </cell>
        </row>
        <row r="2237">
          <cell r="A2237" t="str">
            <v>YZ-MU5506-ZL-XS</v>
          </cell>
          <cell r="B2237" t="str">
            <v>B07CKT5ZQB</v>
          </cell>
        </row>
        <row r="2238">
          <cell r="A2238" t="str">
            <v>YZ-MU5506-ZL-XXL</v>
          </cell>
          <cell r="B2238" t="str">
            <v>B07CLMVR1Y</v>
          </cell>
        </row>
        <row r="2239">
          <cell r="A2239" t="str">
            <v>YZ-MUHM511-ZL-L</v>
          </cell>
          <cell r="B2239" t="str">
            <v>B079BVBFPZ</v>
          </cell>
        </row>
        <row r="2240">
          <cell r="A2240" t="str">
            <v>YZ-MUHM511-ZL-M</v>
          </cell>
          <cell r="B2240" t="str">
            <v>B079C2F96Q</v>
          </cell>
        </row>
        <row r="2241">
          <cell r="A2241" t="str">
            <v>YZ-WH6699-R0-M</v>
          </cell>
          <cell r="B2241" t="str">
            <v>B074CF788Y</v>
          </cell>
        </row>
        <row r="2242">
          <cell r="A2242" t="str">
            <v>YZ-WH6699-R0-XL</v>
          </cell>
          <cell r="B2242" t="str">
            <v>B074CGK5XF</v>
          </cell>
        </row>
        <row r="2243">
          <cell r="A2243" t="str">
            <v>XZ-WH150903-GR-3738</v>
          </cell>
          <cell r="B2243" t="str">
            <v>B075CZ5BNK</v>
          </cell>
        </row>
        <row r="2244">
          <cell r="A2244" t="str">
            <v>YZ-BEWH173-WI-L</v>
          </cell>
          <cell r="B2244" t="str">
            <v>B0791DQMR6</v>
          </cell>
        </row>
        <row r="2245">
          <cell r="A2245" t="str">
            <v>YZ-BEWH173-WI-XL</v>
          </cell>
          <cell r="B2245" t="str">
            <v>B0791F7KFX</v>
          </cell>
        </row>
        <row r="2246">
          <cell r="A2246" t="str">
            <v>YZ-BEWH173-K0-M</v>
          </cell>
          <cell r="B2246" t="str">
            <v>B0791DMZGJ</v>
          </cell>
        </row>
        <row r="2247">
          <cell r="A2247" t="str">
            <v>YZ-BEWH173-K0-XXL</v>
          </cell>
          <cell r="B2247" t="str">
            <v>B0791F19P3</v>
          </cell>
        </row>
        <row r="2248">
          <cell r="A2248" t="str">
            <v>YZ-BEWH173-K0-XL</v>
          </cell>
          <cell r="B2248" t="str">
            <v>B0791DK28D</v>
          </cell>
        </row>
        <row r="2249">
          <cell r="A2249" t="str">
            <v>YZ-BEWH173-WI-XXL</v>
          </cell>
          <cell r="B2249" t="str">
            <v>B0791DD7TB</v>
          </cell>
        </row>
        <row r="2250">
          <cell r="A2250" t="str">
            <v>XZ-WHBH004-P0-3637</v>
          </cell>
          <cell r="B2250" t="str">
            <v>B075DC4VVW</v>
          </cell>
        </row>
        <row r="2251">
          <cell r="A2251" t="str">
            <v>LYQ-BS-LB01-K0-XL</v>
          </cell>
          <cell r="B2251" t="str">
            <v>B06VV1VK3S</v>
          </cell>
        </row>
        <row r="2252">
          <cell r="A2252" t="str">
            <v>XZ-BS-WHXY251864K03839</v>
          </cell>
          <cell r="B2252" t="str">
            <v>B01MYR8K9H</v>
          </cell>
        </row>
        <row r="2253">
          <cell r="A2253" t="str">
            <v>XZ-BS-WHXY251864W03839</v>
          </cell>
          <cell r="B2253" t="str">
            <v>B01NCBPR28</v>
          </cell>
        </row>
        <row r="2254">
          <cell r="A2254" t="str">
            <v>SCF-EUC01-017</v>
          </cell>
          <cell r="B2254" t="str">
            <v>B075ZR9K9Y</v>
          </cell>
        </row>
      </sheetData>
      <sheetData sheetId="3"/>
      <sheetData sheetId="4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1785</v>
          </cell>
          <cell r="D2">
            <v>1613</v>
          </cell>
          <cell r="E2">
            <v>1768</v>
          </cell>
          <cell r="F2">
            <v>1850</v>
          </cell>
        </row>
        <row r="3">
          <cell r="A3" t="str">
            <v>YZ-BS-ZQ15827W0L</v>
          </cell>
          <cell r="B3" t="str">
            <v>YZ-BS-ZQ15827</v>
          </cell>
          <cell r="C3">
            <v>4</v>
          </cell>
          <cell r="D3">
            <v>4</v>
          </cell>
          <cell r="E3">
            <v>2</v>
          </cell>
          <cell r="F3">
            <v>12</v>
          </cell>
          <cell r="G3">
            <v>15.4445454545455</v>
          </cell>
        </row>
        <row r="4">
          <cell r="A4" t="str">
            <v>BS-WH1731-K0-XXL</v>
          </cell>
          <cell r="B4" t="str">
            <v>BS-WH1731</v>
          </cell>
          <cell r="C4">
            <v>12</v>
          </cell>
          <cell r="D4">
            <v>7</v>
          </cell>
          <cell r="E4">
            <v>4</v>
          </cell>
          <cell r="F4">
            <v>32</v>
          </cell>
          <cell r="G4">
            <v>18.9354545454546</v>
          </cell>
        </row>
        <row r="5">
          <cell r="A5" t="str">
            <v>YZ-BS-PW2049-P0-S</v>
          </cell>
          <cell r="B5" t="str">
            <v>YZ-BS-PW2049</v>
          </cell>
          <cell r="C5">
            <v>9</v>
          </cell>
          <cell r="D5">
            <v>4</v>
          </cell>
          <cell r="E5">
            <v>7</v>
          </cell>
          <cell r="F5">
            <v>5</v>
          </cell>
          <cell r="G5">
            <v>13.3628</v>
          </cell>
        </row>
        <row r="6">
          <cell r="A6" t="str">
            <v>BS-WH17015-ZL-XXL</v>
          </cell>
          <cell r="B6" t="str">
            <v>BS-WH17015</v>
          </cell>
          <cell r="C6">
            <v>0</v>
          </cell>
          <cell r="D6">
            <v>2</v>
          </cell>
          <cell r="E6">
            <v>1</v>
          </cell>
          <cell r="F6">
            <v>4</v>
          </cell>
          <cell r="G6">
            <v>19.2257142857143</v>
          </cell>
        </row>
        <row r="7">
          <cell r="A7" t="str">
            <v>BS-WH16032-B0-L</v>
          </cell>
          <cell r="B7" t="str">
            <v>BS-WH16032</v>
          </cell>
          <cell r="C7">
            <v>1</v>
          </cell>
          <cell r="D7">
            <v>0</v>
          </cell>
          <cell r="E7">
            <v>3</v>
          </cell>
          <cell r="F7">
            <v>1</v>
          </cell>
          <cell r="G7">
            <v>14.39</v>
          </cell>
        </row>
        <row r="8">
          <cell r="A8" t="str">
            <v>BS-HB4032-R1-M</v>
          </cell>
          <cell r="B8" t="str">
            <v>BS-HB4032</v>
          </cell>
          <cell r="C8">
            <v>0</v>
          </cell>
          <cell r="D8">
            <v>0</v>
          </cell>
          <cell r="E8">
            <v>0</v>
          </cell>
          <cell r="F8">
            <v>2</v>
          </cell>
          <cell r="G8">
            <v>6.595</v>
          </cell>
        </row>
        <row r="9">
          <cell r="A9" t="str">
            <v>BS-WH17017-G0-XL</v>
          </cell>
          <cell r="B9" t="str">
            <v>BS-WH17017</v>
          </cell>
          <cell r="C9">
            <v>0</v>
          </cell>
          <cell r="D9">
            <v>1</v>
          </cell>
          <cell r="E9">
            <v>6</v>
          </cell>
          <cell r="F9">
            <v>11</v>
          </cell>
          <cell r="G9">
            <v>17.5477777777778</v>
          </cell>
        </row>
        <row r="10">
          <cell r="A10" t="str">
            <v>YZ-BS-BSLLIT2XL</v>
          </cell>
          <cell r="B10" t="str">
            <v>YZ-BS-BSLL</v>
          </cell>
          <cell r="C10">
            <v>12</v>
          </cell>
          <cell r="D10">
            <v>2</v>
          </cell>
          <cell r="E10">
            <v>0</v>
          </cell>
          <cell r="F10">
            <v>4</v>
          </cell>
          <cell r="G10">
            <v>18.99</v>
          </cell>
        </row>
        <row r="11">
          <cell r="A11" t="str">
            <v>BS-HB4032-BO-XXL</v>
          </cell>
          <cell r="B11" t="str">
            <v>BS-HB4032</v>
          </cell>
          <cell r="C11">
            <v>0</v>
          </cell>
          <cell r="D11">
            <v>1</v>
          </cell>
          <cell r="E11">
            <v>1</v>
          </cell>
          <cell r="F11">
            <v>3</v>
          </cell>
          <cell r="G11">
            <v>5.758</v>
          </cell>
        </row>
        <row r="12">
          <cell r="A12" t="str">
            <v>BS-WH17017-K0-XXL</v>
          </cell>
          <cell r="B12" t="str">
            <v>BS-WH17017</v>
          </cell>
          <cell r="C12">
            <v>7</v>
          </cell>
          <cell r="D12">
            <v>5</v>
          </cell>
          <cell r="E12">
            <v>5</v>
          </cell>
          <cell r="F12">
            <v>12</v>
          </cell>
          <cell r="G12">
            <v>18.2065517241379</v>
          </cell>
        </row>
        <row r="13">
          <cell r="A13" t="str">
            <v>BS-WH16032-K0-XL</v>
          </cell>
          <cell r="B13" t="str">
            <v>BS-WH16032</v>
          </cell>
          <cell r="C13">
            <v>0</v>
          </cell>
          <cell r="D13">
            <v>1</v>
          </cell>
          <cell r="E13">
            <v>4</v>
          </cell>
          <cell r="F13">
            <v>6</v>
          </cell>
          <cell r="G13">
            <v>13.99</v>
          </cell>
        </row>
        <row r="14">
          <cell r="A14" t="str">
            <v>BS-PW2025-K0-3XL</v>
          </cell>
          <cell r="B14" t="str">
            <v>BS-PW2025</v>
          </cell>
          <cell r="C14">
            <v>13</v>
          </cell>
          <cell r="D14">
            <v>9</v>
          </cell>
          <cell r="E14">
            <v>0</v>
          </cell>
          <cell r="F14">
            <v>6</v>
          </cell>
          <cell r="G14">
            <v>12.9992857142857</v>
          </cell>
        </row>
        <row r="15">
          <cell r="A15" t="str">
            <v>LYQ-BS-ZQ2973-W1-XXL</v>
          </cell>
          <cell r="B15" t="str">
            <v>LYQ-BS-ZQ2973</v>
          </cell>
          <cell r="C15">
            <v>0</v>
          </cell>
          <cell r="D15">
            <v>0</v>
          </cell>
          <cell r="E15">
            <v>1</v>
          </cell>
          <cell r="F15">
            <v>1</v>
          </cell>
          <cell r="G15">
            <v>12.945</v>
          </cell>
        </row>
        <row r="16">
          <cell r="A16" t="str">
            <v>YZ-BEWH173-WI-L</v>
          </cell>
          <cell r="B16" t="str">
            <v>YZ-BEWH173</v>
          </cell>
          <cell r="C16">
            <v>0</v>
          </cell>
          <cell r="D16">
            <v>0</v>
          </cell>
          <cell r="E16">
            <v>0</v>
          </cell>
          <cell r="F16">
            <v>2</v>
          </cell>
          <cell r="G16">
            <v>19.99</v>
          </cell>
        </row>
        <row r="17">
          <cell r="A17" t="str">
            <v>BS-MY111-K0-M</v>
          </cell>
          <cell r="B17" t="str">
            <v>BS-MY111</v>
          </cell>
          <cell r="C17">
            <v>1</v>
          </cell>
          <cell r="D17">
            <v>1</v>
          </cell>
          <cell r="E17">
            <v>0</v>
          </cell>
          <cell r="F17">
            <v>4</v>
          </cell>
          <cell r="G17">
            <v>17.49</v>
          </cell>
        </row>
        <row r="18">
          <cell r="A18" t="str">
            <v>BS-MY-1503-K0-3XL</v>
          </cell>
          <cell r="B18" t="str">
            <v>BS-MY-1503</v>
          </cell>
          <cell r="C18">
            <v>5</v>
          </cell>
          <cell r="D18">
            <v>0</v>
          </cell>
          <cell r="E18">
            <v>2</v>
          </cell>
          <cell r="F18">
            <v>5</v>
          </cell>
          <cell r="G18">
            <v>17.5875</v>
          </cell>
        </row>
        <row r="19">
          <cell r="A19" t="str">
            <v>BS-WH17015-C0-XXXL</v>
          </cell>
          <cell r="B19" t="str">
            <v>BS-WH17015</v>
          </cell>
          <cell r="C19">
            <v>1</v>
          </cell>
          <cell r="D19">
            <v>4</v>
          </cell>
          <cell r="E19">
            <v>7</v>
          </cell>
          <cell r="F19">
            <v>7</v>
          </cell>
          <cell r="G19">
            <v>18.1</v>
          </cell>
        </row>
        <row r="20">
          <cell r="A20" t="str">
            <v>BS-WH17015-P0-XXXL</v>
          </cell>
          <cell r="B20" t="str">
            <v>BS-WH17015</v>
          </cell>
          <cell r="C20">
            <v>4</v>
          </cell>
          <cell r="D20">
            <v>1</v>
          </cell>
          <cell r="E20">
            <v>0</v>
          </cell>
          <cell r="F20">
            <v>1</v>
          </cell>
          <cell r="G20">
            <v>19.43</v>
          </cell>
        </row>
        <row r="21">
          <cell r="A21" t="str">
            <v>CS-LY085-W902-XL</v>
          </cell>
          <cell r="B21" t="str">
            <v>CS-LY085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  <cell r="G21">
            <v>17.5</v>
          </cell>
        </row>
        <row r="22">
          <cell r="A22" t="str">
            <v>BS-WHC19-P0-S</v>
          </cell>
          <cell r="B22" t="str">
            <v>BS-WHC19</v>
          </cell>
          <cell r="C22">
            <v>2</v>
          </cell>
          <cell r="D22">
            <v>0</v>
          </cell>
          <cell r="E22">
            <v>0</v>
          </cell>
          <cell r="F22">
            <v>1</v>
          </cell>
          <cell r="G22">
            <v>15.3233333333333</v>
          </cell>
        </row>
        <row r="23">
          <cell r="A23" t="str">
            <v>CS-LY085-WR917-XXL</v>
          </cell>
          <cell r="B23" t="str">
            <v>CS-LY085</v>
          </cell>
          <cell r="C23">
            <v>0</v>
          </cell>
          <cell r="D23">
            <v>1</v>
          </cell>
          <cell r="E23">
            <v>0</v>
          </cell>
          <cell r="F23">
            <v>1</v>
          </cell>
          <cell r="G23">
            <v>17.7</v>
          </cell>
        </row>
        <row r="24">
          <cell r="A24" t="str">
            <v>BS-HB4032-RO-L</v>
          </cell>
          <cell r="B24" t="str">
            <v>BS-HB4032</v>
          </cell>
          <cell r="C24">
            <v>0</v>
          </cell>
          <cell r="D24">
            <v>0</v>
          </cell>
          <cell r="E24">
            <v>0</v>
          </cell>
          <cell r="F24">
            <v>1</v>
          </cell>
          <cell r="G24">
            <v>7.99</v>
          </cell>
        </row>
        <row r="25">
          <cell r="A25" t="str">
            <v>BS-WH16032-B0-XL</v>
          </cell>
          <cell r="B25" t="str">
            <v>BS-WH16032</v>
          </cell>
          <cell r="C25">
            <v>0</v>
          </cell>
          <cell r="D25">
            <v>3</v>
          </cell>
          <cell r="E25">
            <v>1</v>
          </cell>
          <cell r="F25">
            <v>1</v>
          </cell>
          <cell r="G25">
            <v>14.99</v>
          </cell>
        </row>
        <row r="26">
          <cell r="A26" t="str">
            <v>BS-WH17015-SZ-XL</v>
          </cell>
          <cell r="B26" t="str">
            <v>BS-WH17015</v>
          </cell>
          <cell r="C26">
            <v>0</v>
          </cell>
          <cell r="D26">
            <v>1</v>
          </cell>
          <cell r="E26">
            <v>1</v>
          </cell>
          <cell r="F26">
            <v>5</v>
          </cell>
          <cell r="G26">
            <v>18.9742857142857</v>
          </cell>
        </row>
        <row r="27">
          <cell r="A27" t="str">
            <v>YZ-BS-ZQ15827W05XL</v>
          </cell>
          <cell r="B27" t="str">
            <v>YZ-BS-ZQ15827</v>
          </cell>
          <cell r="C27">
            <v>4</v>
          </cell>
          <cell r="D27">
            <v>5</v>
          </cell>
          <cell r="E27">
            <v>0</v>
          </cell>
          <cell r="F27">
            <v>1</v>
          </cell>
          <cell r="G27">
            <v>15.59</v>
          </cell>
        </row>
        <row r="28">
          <cell r="A28" t="str">
            <v>LYQ-BS-YH115-B0S</v>
          </cell>
          <cell r="B28" t="str">
            <v>LYQ-YH115</v>
          </cell>
          <cell r="C28">
            <v>0</v>
          </cell>
          <cell r="D28">
            <v>0</v>
          </cell>
          <cell r="E28">
            <v>2</v>
          </cell>
          <cell r="F28">
            <v>3</v>
          </cell>
          <cell r="G28">
            <v>5.26</v>
          </cell>
        </row>
        <row r="29">
          <cell r="A29" t="str">
            <v>BS-PW2025-K0-4XL</v>
          </cell>
          <cell r="B29" t="str">
            <v>BS-PW2025</v>
          </cell>
          <cell r="C29">
            <v>1</v>
          </cell>
          <cell r="D29">
            <v>5</v>
          </cell>
          <cell r="E29">
            <v>5</v>
          </cell>
          <cell r="F29">
            <v>1</v>
          </cell>
          <cell r="G29">
            <v>12.7075</v>
          </cell>
        </row>
        <row r="30">
          <cell r="A30" t="str">
            <v>YZ-BS-PW2049-K0-M</v>
          </cell>
          <cell r="B30" t="str">
            <v>YZ-BS-PW2049</v>
          </cell>
          <cell r="C30">
            <v>3</v>
          </cell>
          <cell r="D30">
            <v>11</v>
          </cell>
          <cell r="E30">
            <v>6</v>
          </cell>
          <cell r="F30">
            <v>4</v>
          </cell>
          <cell r="G30">
            <v>15.2983333333333</v>
          </cell>
        </row>
        <row r="31">
          <cell r="A31" t="str">
            <v>YZ-BS-BSLLITM</v>
          </cell>
          <cell r="B31" t="str">
            <v>YZ-BS-BSLL</v>
          </cell>
          <cell r="C31">
            <v>5</v>
          </cell>
          <cell r="D31">
            <v>2</v>
          </cell>
          <cell r="E31">
            <v>4</v>
          </cell>
          <cell r="F31">
            <v>3</v>
          </cell>
          <cell r="G31">
            <v>18.99</v>
          </cell>
        </row>
        <row r="32">
          <cell r="A32" t="str">
            <v>BS-WH17017-B0-S</v>
          </cell>
          <cell r="B32" t="str">
            <v>BS-WH17017</v>
          </cell>
          <cell r="C32">
            <v>2</v>
          </cell>
          <cell r="D32">
            <v>1</v>
          </cell>
          <cell r="E32">
            <v>5</v>
          </cell>
          <cell r="F32">
            <v>1</v>
          </cell>
          <cell r="G32">
            <v>18.0888888888889</v>
          </cell>
        </row>
        <row r="33">
          <cell r="A33" t="str">
            <v>BS-MY-1503-K0-M</v>
          </cell>
          <cell r="B33" t="str">
            <v>BS-MY-1503</v>
          </cell>
          <cell r="C33">
            <v>6</v>
          </cell>
          <cell r="D33">
            <v>5</v>
          </cell>
          <cell r="E33">
            <v>2</v>
          </cell>
          <cell r="F33">
            <v>3</v>
          </cell>
          <cell r="G33">
            <v>14.628125</v>
          </cell>
        </row>
        <row r="34">
          <cell r="A34" t="str">
            <v>YZ-BS-PW2049-K0-XL</v>
          </cell>
          <cell r="B34" t="str">
            <v>YZ-BS-PW2049</v>
          </cell>
          <cell r="C34">
            <v>8</v>
          </cell>
          <cell r="D34">
            <v>3</v>
          </cell>
          <cell r="E34">
            <v>3</v>
          </cell>
          <cell r="F34">
            <v>4</v>
          </cell>
          <cell r="G34">
            <v>15.84</v>
          </cell>
        </row>
        <row r="35">
          <cell r="A35" t="str">
            <v>YZ-BS-5505K0-M</v>
          </cell>
          <cell r="B35" t="str">
            <v>YZ-BS-5505</v>
          </cell>
          <cell r="C35">
            <v>4</v>
          </cell>
          <cell r="D35">
            <v>5</v>
          </cell>
          <cell r="E35">
            <v>6</v>
          </cell>
          <cell r="F35">
            <v>6</v>
          </cell>
          <cell r="G35">
            <v>22.2928571428572</v>
          </cell>
        </row>
        <row r="36">
          <cell r="A36" t="str">
            <v>YZ-BS-ZQ15827R2XL</v>
          </cell>
          <cell r="B36" t="str">
            <v>YZ-BS-ZQ15827</v>
          </cell>
          <cell r="C36">
            <v>1</v>
          </cell>
          <cell r="D36">
            <v>1</v>
          </cell>
          <cell r="E36">
            <v>2</v>
          </cell>
          <cell r="F36">
            <v>8</v>
          </cell>
          <cell r="G36">
            <v>15.5733333333333</v>
          </cell>
        </row>
        <row r="37">
          <cell r="A37" t="str">
            <v>YZ-BS-ZQ15827R2M</v>
          </cell>
          <cell r="B37" t="str">
            <v>YZ-BS-ZQ15827</v>
          </cell>
          <cell r="C37">
            <v>2</v>
          </cell>
          <cell r="D37">
            <v>2</v>
          </cell>
          <cell r="E37">
            <v>4</v>
          </cell>
          <cell r="F37">
            <v>8</v>
          </cell>
          <cell r="G37">
            <v>14.6775</v>
          </cell>
        </row>
        <row r="38">
          <cell r="A38" t="str">
            <v>BS-HB4032-BO-XL</v>
          </cell>
          <cell r="B38" t="str">
            <v>BS-HB4032</v>
          </cell>
          <cell r="C38">
            <v>0</v>
          </cell>
          <cell r="D38">
            <v>0</v>
          </cell>
          <cell r="E38">
            <v>1</v>
          </cell>
          <cell r="F38">
            <v>5</v>
          </cell>
          <cell r="G38">
            <v>5.2</v>
          </cell>
        </row>
        <row r="39">
          <cell r="A39" t="str">
            <v>KZ-CSM073-N5-32</v>
          </cell>
          <cell r="B39" t="str">
            <v>KZ-CSM073</v>
          </cell>
          <cell r="C39">
            <v>0</v>
          </cell>
          <cell r="D39">
            <v>1</v>
          </cell>
          <cell r="E39">
            <v>1</v>
          </cell>
          <cell r="F39">
            <v>0</v>
          </cell>
          <cell r="G39">
            <v>12.99</v>
          </cell>
        </row>
        <row r="40">
          <cell r="A40" t="str">
            <v>BS-WH1731-R0-XL</v>
          </cell>
          <cell r="B40" t="str">
            <v>BS-WH1731</v>
          </cell>
          <cell r="C40">
            <v>15</v>
          </cell>
          <cell r="D40">
            <v>18</v>
          </cell>
          <cell r="E40">
            <v>23</v>
          </cell>
          <cell r="F40">
            <v>13</v>
          </cell>
          <cell r="G40">
            <v>21.2508695652174</v>
          </cell>
        </row>
        <row r="41">
          <cell r="A41" t="str">
            <v>BS-WHC19-K0-S</v>
          </cell>
          <cell r="B41" t="str">
            <v>BS-WHC19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  <cell r="G41">
            <v>15.99</v>
          </cell>
        </row>
        <row r="42">
          <cell r="A42" t="str">
            <v>CS-BESB032-YL-XL</v>
          </cell>
          <cell r="B42" t="str">
            <v>CS-BESB032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  <cell r="G42">
            <v>26.85</v>
          </cell>
        </row>
        <row r="43">
          <cell r="A43" t="str">
            <v>YZ-BS-ZQ15827B0XL</v>
          </cell>
          <cell r="B43" t="str">
            <v>YZ-BS-ZQ15827</v>
          </cell>
          <cell r="C43">
            <v>0</v>
          </cell>
          <cell r="D43">
            <v>0</v>
          </cell>
          <cell r="E43">
            <v>1</v>
          </cell>
          <cell r="F43">
            <v>2</v>
          </cell>
          <cell r="G43">
            <v>16.3233333333333</v>
          </cell>
        </row>
        <row r="44">
          <cell r="A44" t="str">
            <v>CS-LY084-H3-L</v>
          </cell>
          <cell r="B44" t="str">
            <v>CS-LY084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  <cell r="G44">
            <v>18.5</v>
          </cell>
        </row>
        <row r="45">
          <cell r="A45" t="str">
            <v>YZ-BS-TJ1245G03L</v>
          </cell>
          <cell r="B45" t="str">
            <v>YZ-BS-TJ1245</v>
          </cell>
          <cell r="C45">
            <v>5</v>
          </cell>
          <cell r="D45">
            <v>4</v>
          </cell>
          <cell r="E45">
            <v>1</v>
          </cell>
          <cell r="F45">
            <v>1</v>
          </cell>
          <cell r="G45">
            <v>17.08</v>
          </cell>
        </row>
        <row r="46">
          <cell r="A46" t="str">
            <v>BS-WH17015-C0-XL</v>
          </cell>
          <cell r="B46" t="str">
            <v>BS-WH17015</v>
          </cell>
          <cell r="C46">
            <v>1</v>
          </cell>
          <cell r="D46">
            <v>3</v>
          </cell>
          <cell r="E46">
            <v>3</v>
          </cell>
          <cell r="F46">
            <v>5</v>
          </cell>
          <cell r="G46">
            <v>17.99</v>
          </cell>
        </row>
        <row r="47">
          <cell r="A47" t="str">
            <v>BS-MY-1503-K0-XL</v>
          </cell>
          <cell r="B47" t="str">
            <v>BS-MY-1503</v>
          </cell>
          <cell r="C47">
            <v>1</v>
          </cell>
          <cell r="D47">
            <v>6</v>
          </cell>
          <cell r="E47">
            <v>3</v>
          </cell>
          <cell r="F47">
            <v>6</v>
          </cell>
          <cell r="G47">
            <v>17.026875</v>
          </cell>
        </row>
        <row r="48">
          <cell r="A48" t="str">
            <v>YZ-BS-PW2037-K0-M</v>
          </cell>
          <cell r="B48" t="str">
            <v>YZ-BS-PW2037</v>
          </cell>
          <cell r="C48">
            <v>8</v>
          </cell>
          <cell r="D48">
            <v>10</v>
          </cell>
          <cell r="E48">
            <v>9</v>
          </cell>
          <cell r="F48">
            <v>19</v>
          </cell>
          <cell r="G48">
            <v>16.6447826086957</v>
          </cell>
        </row>
        <row r="49">
          <cell r="A49" t="str">
            <v>BS-BN-1501-BO-L</v>
          </cell>
          <cell r="B49" t="str">
            <v>BS-BN-1501</v>
          </cell>
          <cell r="C49">
            <v>1</v>
          </cell>
          <cell r="D49">
            <v>1</v>
          </cell>
          <cell r="E49">
            <v>0</v>
          </cell>
          <cell r="F49">
            <v>2</v>
          </cell>
          <cell r="G49">
            <v>16.1425</v>
          </cell>
        </row>
        <row r="50">
          <cell r="A50" t="str">
            <v>BS-BN-1501-WO-L</v>
          </cell>
          <cell r="B50" t="str">
            <v>BS-BN-1501</v>
          </cell>
          <cell r="C50">
            <v>1</v>
          </cell>
          <cell r="D50">
            <v>0</v>
          </cell>
          <cell r="E50">
            <v>1</v>
          </cell>
          <cell r="F50">
            <v>2</v>
          </cell>
          <cell r="G50">
            <v>16.1425</v>
          </cell>
        </row>
        <row r="51">
          <cell r="A51" t="str">
            <v>CS-LY170-W902-L</v>
          </cell>
          <cell r="B51" t="str">
            <v>CS-LY170</v>
          </cell>
          <cell r="C51">
            <v>1</v>
          </cell>
          <cell r="D51">
            <v>2</v>
          </cell>
          <cell r="E51">
            <v>1</v>
          </cell>
          <cell r="F51">
            <v>1</v>
          </cell>
          <cell r="G51">
            <v>14.9</v>
          </cell>
        </row>
        <row r="52">
          <cell r="A52" t="str">
            <v>YZ-BS-BSLLHT4XL</v>
          </cell>
          <cell r="B52" t="str">
            <v>YZ-BS-BSLL</v>
          </cell>
          <cell r="C52">
            <v>10</v>
          </cell>
          <cell r="D52">
            <v>1</v>
          </cell>
          <cell r="E52">
            <v>3</v>
          </cell>
          <cell r="F52">
            <v>6</v>
          </cell>
          <cell r="G52">
            <v>18.44</v>
          </cell>
        </row>
        <row r="53">
          <cell r="A53" t="str">
            <v>LYQ-BS-K1010-K0-XL</v>
          </cell>
          <cell r="B53" t="str">
            <v>LYQ-BS-1010</v>
          </cell>
          <cell r="C53">
            <v>0</v>
          </cell>
          <cell r="D53">
            <v>2</v>
          </cell>
          <cell r="E53">
            <v>0</v>
          </cell>
          <cell r="F53">
            <v>2</v>
          </cell>
          <cell r="G53">
            <v>9.9</v>
          </cell>
        </row>
        <row r="54">
          <cell r="A54" t="str">
            <v>YZ-BS-BSLLHT3XL</v>
          </cell>
          <cell r="B54" t="str">
            <v>YZ-BS-BSLL</v>
          </cell>
          <cell r="C54">
            <v>0</v>
          </cell>
          <cell r="D54">
            <v>1</v>
          </cell>
          <cell r="E54">
            <v>5</v>
          </cell>
          <cell r="F54">
            <v>3</v>
          </cell>
          <cell r="G54">
            <v>18.5455555555556</v>
          </cell>
        </row>
        <row r="55">
          <cell r="A55" t="str">
            <v>BS-WH17017-G0-XXXL</v>
          </cell>
          <cell r="B55" t="str">
            <v>BS-WH17017</v>
          </cell>
          <cell r="C55">
            <v>4</v>
          </cell>
          <cell r="D55">
            <v>4</v>
          </cell>
          <cell r="E55">
            <v>5</v>
          </cell>
          <cell r="F55">
            <v>6</v>
          </cell>
          <cell r="G55">
            <v>18.2547368421053</v>
          </cell>
        </row>
        <row r="56">
          <cell r="A56" t="str">
            <v>MY-LYPoint021-NY-L</v>
          </cell>
          <cell r="B56" t="str">
            <v>MY-LYPoint021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19.99</v>
          </cell>
        </row>
        <row r="57">
          <cell r="A57" t="str">
            <v>YZ-BS-TJ1245G02L</v>
          </cell>
          <cell r="B57" t="str">
            <v>YZ-BS-TJ1245</v>
          </cell>
          <cell r="C57">
            <v>0</v>
          </cell>
          <cell r="D57">
            <v>2</v>
          </cell>
          <cell r="E57">
            <v>4</v>
          </cell>
          <cell r="F57">
            <v>4</v>
          </cell>
          <cell r="G57">
            <v>16.989</v>
          </cell>
        </row>
        <row r="58">
          <cell r="A58" t="str">
            <v>BS-WHC19-P0-XXL</v>
          </cell>
          <cell r="B58" t="str">
            <v>BS-WHC19</v>
          </cell>
          <cell r="C58">
            <v>1</v>
          </cell>
          <cell r="D58">
            <v>2</v>
          </cell>
          <cell r="E58">
            <v>1</v>
          </cell>
          <cell r="F58">
            <v>4</v>
          </cell>
          <cell r="G58">
            <v>15.365</v>
          </cell>
        </row>
        <row r="59">
          <cell r="A59" t="str">
            <v>CS-LY181-ZL918-M</v>
          </cell>
          <cell r="B59" t="str">
            <v>CS-LY181</v>
          </cell>
          <cell r="C59">
            <v>0</v>
          </cell>
          <cell r="D59">
            <v>0</v>
          </cell>
          <cell r="E59">
            <v>4</v>
          </cell>
          <cell r="F59">
            <v>1</v>
          </cell>
          <cell r="G59">
            <v>18.19</v>
          </cell>
        </row>
        <row r="60">
          <cell r="A60" t="str">
            <v>YZ-BS-BShyl5119K02XL</v>
          </cell>
          <cell r="B60" t="str">
            <v>YZ-BS-BShyl5119</v>
          </cell>
          <cell r="C60">
            <v>13</v>
          </cell>
          <cell r="D60">
            <v>10</v>
          </cell>
          <cell r="E60">
            <v>13</v>
          </cell>
          <cell r="F60">
            <v>17</v>
          </cell>
          <cell r="G60">
            <v>24.7616981132076</v>
          </cell>
        </row>
        <row r="61">
          <cell r="A61" t="str">
            <v>YZ-BS-HE9008Se4L</v>
          </cell>
          <cell r="B61" t="str">
            <v>YZ-BS-HE9008</v>
          </cell>
          <cell r="C61">
            <v>0</v>
          </cell>
          <cell r="D61">
            <v>1</v>
          </cell>
          <cell r="E61">
            <v>4</v>
          </cell>
          <cell r="F61">
            <v>5</v>
          </cell>
          <cell r="G61">
            <v>21.19</v>
          </cell>
        </row>
        <row r="62">
          <cell r="A62" t="str">
            <v>CS-LY181-PI908-XXL</v>
          </cell>
          <cell r="B62" t="str">
            <v>CS-LY181</v>
          </cell>
          <cell r="C62">
            <v>0</v>
          </cell>
          <cell r="D62">
            <v>0</v>
          </cell>
          <cell r="E62">
            <v>2</v>
          </cell>
          <cell r="F62">
            <v>4</v>
          </cell>
          <cell r="G62">
            <v>18.1566666666667</v>
          </cell>
        </row>
        <row r="63">
          <cell r="A63" t="str">
            <v>BS-WHC19-P0-XL</v>
          </cell>
          <cell r="B63" t="str">
            <v>BS-WHC19</v>
          </cell>
          <cell r="C63">
            <v>0</v>
          </cell>
          <cell r="D63">
            <v>1</v>
          </cell>
          <cell r="E63">
            <v>0</v>
          </cell>
          <cell r="F63">
            <v>3</v>
          </cell>
          <cell r="G63">
            <v>15.74</v>
          </cell>
        </row>
        <row r="64">
          <cell r="A64" t="str">
            <v>XZ-BS-013GR1-XL</v>
          </cell>
          <cell r="B64" t="str">
            <v>XZ-BS-013</v>
          </cell>
          <cell r="C64">
            <v>0</v>
          </cell>
          <cell r="D64">
            <v>0</v>
          </cell>
          <cell r="E64">
            <v>1</v>
          </cell>
          <cell r="F64">
            <v>0</v>
          </cell>
          <cell r="G64">
            <v>12.99</v>
          </cell>
        </row>
        <row r="65">
          <cell r="A65" t="str">
            <v>LYQ-WH1109-G7-L</v>
          </cell>
          <cell r="B65" t="str">
            <v>LYQ-WH1109</v>
          </cell>
          <cell r="C65">
            <v>0</v>
          </cell>
          <cell r="D65">
            <v>1</v>
          </cell>
          <cell r="E65">
            <v>0</v>
          </cell>
          <cell r="F65">
            <v>1</v>
          </cell>
          <cell r="G65">
            <v>9.99</v>
          </cell>
        </row>
        <row r="66">
          <cell r="A66" t="str">
            <v>MY-EU1925-E0-L</v>
          </cell>
          <cell r="B66" t="str">
            <v>MY-EU1925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  <cell r="G66">
            <v>5.99</v>
          </cell>
        </row>
        <row r="67">
          <cell r="A67" t="str">
            <v>CS-LY170-WR917-M</v>
          </cell>
          <cell r="B67" t="str">
            <v>CS-LY170</v>
          </cell>
          <cell r="C67">
            <v>1</v>
          </cell>
          <cell r="D67">
            <v>0</v>
          </cell>
          <cell r="E67">
            <v>2</v>
          </cell>
          <cell r="F67">
            <v>4</v>
          </cell>
          <cell r="G67">
            <v>15.47</v>
          </cell>
        </row>
        <row r="68">
          <cell r="A68" t="str">
            <v>YZ-BS-BShyl5119K03XL</v>
          </cell>
          <cell r="B68" t="str">
            <v>YZ-BS-BShyl5119</v>
          </cell>
          <cell r="C68">
            <v>13</v>
          </cell>
          <cell r="D68">
            <v>11</v>
          </cell>
          <cell r="E68">
            <v>4</v>
          </cell>
          <cell r="F68">
            <v>4</v>
          </cell>
          <cell r="G68">
            <v>24.818125</v>
          </cell>
        </row>
        <row r="69">
          <cell r="A69" t="str">
            <v>CS-LY181-ZL918-XL</v>
          </cell>
          <cell r="B69" t="str">
            <v>CS-LY181</v>
          </cell>
          <cell r="C69">
            <v>0</v>
          </cell>
          <cell r="D69">
            <v>1</v>
          </cell>
          <cell r="E69">
            <v>3</v>
          </cell>
          <cell r="F69">
            <v>2</v>
          </cell>
          <cell r="G69">
            <v>18.1566666666667</v>
          </cell>
        </row>
        <row r="70">
          <cell r="A70" t="str">
            <v>BS-WHBH1704-K0-S</v>
          </cell>
          <cell r="B70" t="str">
            <v>BS-WHBH1704</v>
          </cell>
          <cell r="C70">
            <v>6</v>
          </cell>
          <cell r="D70">
            <v>5</v>
          </cell>
          <cell r="E70">
            <v>1</v>
          </cell>
          <cell r="F70">
            <v>2</v>
          </cell>
          <cell r="G70">
            <v>19.7771428571429</v>
          </cell>
        </row>
        <row r="71">
          <cell r="A71" t="str">
            <v>BS-WH17017-G0-XXL</v>
          </cell>
          <cell r="B71" t="str">
            <v>BS-WH17017</v>
          </cell>
          <cell r="C71">
            <v>11</v>
          </cell>
          <cell r="D71">
            <v>7</v>
          </cell>
          <cell r="E71">
            <v>2</v>
          </cell>
          <cell r="F71">
            <v>12</v>
          </cell>
          <cell r="G71">
            <v>18.1409375</v>
          </cell>
        </row>
        <row r="72">
          <cell r="A72" t="str">
            <v>YZ-BS-BShyl5119-YT-2XL</v>
          </cell>
          <cell r="B72" t="str">
            <v>YZ-BS-BShyl5119</v>
          </cell>
          <cell r="C72">
            <v>6</v>
          </cell>
          <cell r="D72">
            <v>12</v>
          </cell>
          <cell r="E72">
            <v>6</v>
          </cell>
          <cell r="F72">
            <v>10</v>
          </cell>
          <cell r="G72">
            <v>24.2076470588235</v>
          </cell>
        </row>
        <row r="73">
          <cell r="A73" t="str">
            <v>CS-LY171-ZL918-M</v>
          </cell>
          <cell r="B73" t="str">
            <v>CS-LY171</v>
          </cell>
          <cell r="C73">
            <v>1</v>
          </cell>
          <cell r="D73">
            <v>1</v>
          </cell>
          <cell r="E73">
            <v>1</v>
          </cell>
          <cell r="F73">
            <v>2</v>
          </cell>
          <cell r="G73">
            <v>17.99</v>
          </cell>
        </row>
        <row r="74">
          <cell r="A74" t="str">
            <v>CS-LY170-LB916-L</v>
          </cell>
          <cell r="B74" t="str">
            <v>CS-LY170</v>
          </cell>
          <cell r="C74">
            <v>0</v>
          </cell>
          <cell r="D74">
            <v>1</v>
          </cell>
          <cell r="E74">
            <v>3</v>
          </cell>
          <cell r="F74">
            <v>4</v>
          </cell>
          <cell r="G74">
            <v>14.9</v>
          </cell>
        </row>
        <row r="75">
          <cell r="A75" t="str">
            <v>YZ-BS-BShyl5119K0M</v>
          </cell>
          <cell r="B75" t="str">
            <v>YZ-BS-BShyl5119</v>
          </cell>
          <cell r="C75">
            <v>4</v>
          </cell>
          <cell r="D75">
            <v>4</v>
          </cell>
          <cell r="E75">
            <v>8</v>
          </cell>
          <cell r="F75">
            <v>9</v>
          </cell>
          <cell r="G75">
            <v>24.946</v>
          </cell>
        </row>
        <row r="76">
          <cell r="A76" t="str">
            <v>YZ-BS-BShyl5119-YT-XL</v>
          </cell>
          <cell r="B76" t="str">
            <v>YZ-BS-BShyl5119</v>
          </cell>
          <cell r="C76">
            <v>4</v>
          </cell>
          <cell r="D76">
            <v>2</v>
          </cell>
          <cell r="E76">
            <v>1</v>
          </cell>
          <cell r="F76">
            <v>5</v>
          </cell>
          <cell r="G76">
            <v>24.0483333333333</v>
          </cell>
        </row>
        <row r="77">
          <cell r="A77" t="str">
            <v>CS-LY171-WR917-XL</v>
          </cell>
          <cell r="B77" t="str">
            <v>CS-LY171</v>
          </cell>
          <cell r="C77">
            <v>0</v>
          </cell>
          <cell r="D77">
            <v>2</v>
          </cell>
          <cell r="E77">
            <v>1</v>
          </cell>
          <cell r="F77">
            <v>1</v>
          </cell>
          <cell r="G77">
            <v>18.24</v>
          </cell>
        </row>
        <row r="78">
          <cell r="A78" t="str">
            <v>CS-LY181-PI908-XL</v>
          </cell>
          <cell r="B78" t="str">
            <v>CS-LY181</v>
          </cell>
          <cell r="C78">
            <v>0</v>
          </cell>
          <cell r="D78">
            <v>1</v>
          </cell>
          <cell r="E78">
            <v>0</v>
          </cell>
          <cell r="F78">
            <v>3</v>
          </cell>
          <cell r="G78">
            <v>18.24</v>
          </cell>
        </row>
        <row r="79">
          <cell r="A79" t="str">
            <v>YZ-BS-BShyl5119K0XL</v>
          </cell>
          <cell r="B79" t="str">
            <v>YZ-BS-BShyl5119</v>
          </cell>
          <cell r="C79">
            <v>15</v>
          </cell>
          <cell r="D79">
            <v>12</v>
          </cell>
          <cell r="E79">
            <v>20</v>
          </cell>
          <cell r="F79">
            <v>31</v>
          </cell>
          <cell r="G79">
            <v>24.8207692307692</v>
          </cell>
        </row>
        <row r="80">
          <cell r="A80" t="str">
            <v>YZ-BS-BShyl5119-YH-4XL</v>
          </cell>
          <cell r="B80" t="str">
            <v>YZ-BS-BShyl5119</v>
          </cell>
          <cell r="C80">
            <v>5</v>
          </cell>
          <cell r="D80">
            <v>2</v>
          </cell>
          <cell r="E80">
            <v>7</v>
          </cell>
          <cell r="F80">
            <v>13</v>
          </cell>
          <cell r="G80">
            <v>24.9492592592593</v>
          </cell>
        </row>
        <row r="81">
          <cell r="A81" t="str">
            <v>YZ-BS-BShyl5119-YH-XL</v>
          </cell>
          <cell r="B81" t="str">
            <v>YZ-BS-BShyl5119</v>
          </cell>
          <cell r="C81">
            <v>4</v>
          </cell>
          <cell r="D81">
            <v>4</v>
          </cell>
          <cell r="E81">
            <v>1</v>
          </cell>
          <cell r="F81">
            <v>9</v>
          </cell>
          <cell r="G81">
            <v>24.6233333333333</v>
          </cell>
        </row>
        <row r="82">
          <cell r="A82" t="str">
            <v>WQS-BN-1503-WO-S</v>
          </cell>
          <cell r="B82" t="str">
            <v>WQS-BN-1503</v>
          </cell>
          <cell r="C82">
            <v>2</v>
          </cell>
          <cell r="D82">
            <v>2</v>
          </cell>
          <cell r="E82">
            <v>2</v>
          </cell>
          <cell r="F82">
            <v>1</v>
          </cell>
          <cell r="G82">
            <v>19.0514285714286</v>
          </cell>
        </row>
        <row r="83">
          <cell r="A83" t="str">
            <v>WQS-BN-1503-BO-S</v>
          </cell>
          <cell r="B83" t="str">
            <v>WQS-BN-1503</v>
          </cell>
          <cell r="C83">
            <v>1</v>
          </cell>
          <cell r="D83">
            <v>2</v>
          </cell>
          <cell r="E83">
            <v>1</v>
          </cell>
          <cell r="F83">
            <v>2</v>
          </cell>
          <cell r="G83">
            <v>20.0616666666667</v>
          </cell>
        </row>
        <row r="84">
          <cell r="A84" t="str">
            <v>BS-WH1731-R0-XXL</v>
          </cell>
          <cell r="B84" t="str">
            <v>BS-WH1731</v>
          </cell>
          <cell r="C84">
            <v>21</v>
          </cell>
          <cell r="D84">
            <v>9</v>
          </cell>
          <cell r="E84">
            <v>13</v>
          </cell>
          <cell r="F84">
            <v>6</v>
          </cell>
          <cell r="G84">
            <v>15.5818367346939</v>
          </cell>
        </row>
        <row r="85">
          <cell r="A85" t="str">
            <v>YZ-BS-HE9007Se8L</v>
          </cell>
          <cell r="B85" t="str">
            <v>YZ-BS-HE9007</v>
          </cell>
          <cell r="C85">
            <v>6</v>
          </cell>
          <cell r="D85">
            <v>3</v>
          </cell>
          <cell r="E85">
            <v>0</v>
          </cell>
          <cell r="F85">
            <v>7</v>
          </cell>
          <cell r="G85">
            <v>22.49</v>
          </cell>
        </row>
        <row r="86">
          <cell r="A86" t="str">
            <v>LYQ-BS-K1010-KQ-L</v>
          </cell>
          <cell r="B86" t="str">
            <v>LYQ-BS-1010</v>
          </cell>
          <cell r="C86">
            <v>1</v>
          </cell>
          <cell r="D86">
            <v>0</v>
          </cell>
          <cell r="E86">
            <v>0</v>
          </cell>
          <cell r="F86">
            <v>4</v>
          </cell>
          <cell r="G86">
            <v>9.9</v>
          </cell>
        </row>
        <row r="87">
          <cell r="A87" t="str">
            <v>YZ-BS-BS5119ZLXL5XL</v>
          </cell>
          <cell r="B87" t="str">
            <v>YZ-BS-BS5119</v>
          </cell>
          <cell r="C87">
            <v>9</v>
          </cell>
          <cell r="D87">
            <v>5</v>
          </cell>
          <cell r="E87">
            <v>5</v>
          </cell>
          <cell r="F87">
            <v>19</v>
          </cell>
          <cell r="G87">
            <v>24.5294736842105</v>
          </cell>
        </row>
        <row r="88">
          <cell r="A88" t="str">
            <v>RE-YZ-BEBD001-R0-XS</v>
          </cell>
          <cell r="B88" t="str">
            <v>RE-YZ-BEBD001</v>
          </cell>
          <cell r="C88">
            <v>3</v>
          </cell>
          <cell r="D88">
            <v>6</v>
          </cell>
          <cell r="E88">
            <v>2</v>
          </cell>
          <cell r="F88">
            <v>3</v>
          </cell>
          <cell r="G88">
            <v>22.7042857142857</v>
          </cell>
        </row>
        <row r="89">
          <cell r="A89" t="str">
            <v>YZ-BS-PW2037-K0-XL</v>
          </cell>
          <cell r="B89" t="str">
            <v>YZ-BS-PW2037</v>
          </cell>
          <cell r="C89">
            <v>6</v>
          </cell>
          <cell r="D89">
            <v>8</v>
          </cell>
          <cell r="E89">
            <v>3</v>
          </cell>
          <cell r="F89">
            <v>8</v>
          </cell>
          <cell r="G89">
            <v>16.7392</v>
          </cell>
        </row>
        <row r="90">
          <cell r="A90" t="str">
            <v>YZ-BETW32-KTW-S</v>
          </cell>
          <cell r="B90" t="str">
            <v>YZ-BETW32</v>
          </cell>
          <cell r="C90">
            <v>0</v>
          </cell>
          <cell r="D90">
            <v>1</v>
          </cell>
          <cell r="E90">
            <v>0</v>
          </cell>
          <cell r="F90">
            <v>1</v>
          </cell>
          <cell r="G90">
            <v>18.99</v>
          </cell>
        </row>
        <row r="91">
          <cell r="A91" t="str">
            <v>YZ-BETW32-PI-L</v>
          </cell>
          <cell r="B91" t="str">
            <v>YZ-BETW32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19.99</v>
          </cell>
        </row>
        <row r="92">
          <cell r="A92" t="str">
            <v>YZ-BS-HE9007Sa8L</v>
          </cell>
          <cell r="B92" t="str">
            <v>YZ-BS-HE9007</v>
          </cell>
          <cell r="C92">
            <v>1</v>
          </cell>
          <cell r="D92">
            <v>1</v>
          </cell>
          <cell r="E92">
            <v>3</v>
          </cell>
          <cell r="F92">
            <v>1</v>
          </cell>
          <cell r="G92">
            <v>20.6566666666667</v>
          </cell>
        </row>
        <row r="93">
          <cell r="A93" t="str">
            <v>YZ-BS-ZQ15827R24XL</v>
          </cell>
          <cell r="B93" t="str">
            <v>YZ-BS-ZQ15827</v>
          </cell>
          <cell r="C93">
            <v>6</v>
          </cell>
          <cell r="D93">
            <v>5</v>
          </cell>
          <cell r="E93">
            <v>3</v>
          </cell>
          <cell r="F93">
            <v>4</v>
          </cell>
          <cell r="G93">
            <v>14.3233333333333</v>
          </cell>
        </row>
        <row r="94">
          <cell r="A94" t="str">
            <v>YZ-BS-ZQ15827R23XL</v>
          </cell>
          <cell r="B94" t="str">
            <v>YZ-BS-ZQ15827</v>
          </cell>
          <cell r="C94">
            <v>0</v>
          </cell>
          <cell r="D94">
            <v>1</v>
          </cell>
          <cell r="E94">
            <v>6</v>
          </cell>
          <cell r="F94">
            <v>7</v>
          </cell>
          <cell r="G94">
            <v>15.0614285714286</v>
          </cell>
        </row>
        <row r="95">
          <cell r="A95" t="str">
            <v>YZ-BS-HE9008Se6L</v>
          </cell>
          <cell r="B95" t="str">
            <v>YZ-BS-HE9008</v>
          </cell>
          <cell r="C95">
            <v>1</v>
          </cell>
          <cell r="D95">
            <v>1</v>
          </cell>
          <cell r="E95">
            <v>1</v>
          </cell>
          <cell r="F95">
            <v>8</v>
          </cell>
          <cell r="G95">
            <v>21.7172727272727</v>
          </cell>
        </row>
        <row r="96">
          <cell r="A96" t="str">
            <v>YZ-BS-HE9007Se7L</v>
          </cell>
          <cell r="B96" t="str">
            <v>YZ-BS-HE9007</v>
          </cell>
          <cell r="C96">
            <v>2</v>
          </cell>
          <cell r="D96">
            <v>2</v>
          </cell>
          <cell r="E96">
            <v>1</v>
          </cell>
          <cell r="F96">
            <v>2</v>
          </cell>
          <cell r="G96">
            <v>20.4185714285714</v>
          </cell>
        </row>
        <row r="97">
          <cell r="A97" t="str">
            <v>YZ-BS-5505LbXL</v>
          </cell>
          <cell r="B97" t="str">
            <v>YZ-BS-5505</v>
          </cell>
          <cell r="C97">
            <v>4</v>
          </cell>
          <cell r="D97">
            <v>1</v>
          </cell>
          <cell r="E97">
            <v>0</v>
          </cell>
          <cell r="F97">
            <v>5</v>
          </cell>
          <cell r="G97">
            <v>22.528</v>
          </cell>
        </row>
        <row r="98">
          <cell r="A98" t="str">
            <v>RE-YZ-BECS186-OR-XL</v>
          </cell>
          <cell r="B98" t="str">
            <v>RE-YZ-BECS186</v>
          </cell>
          <cell r="C98">
            <v>0</v>
          </cell>
          <cell r="D98">
            <v>0</v>
          </cell>
          <cell r="E98">
            <v>1</v>
          </cell>
          <cell r="F98">
            <v>2</v>
          </cell>
          <cell r="G98">
            <v>16.99</v>
          </cell>
        </row>
        <row r="99">
          <cell r="A99" t="str">
            <v>YZ-BS-BShyl5119K0L</v>
          </cell>
          <cell r="B99" t="str">
            <v>YZ-BS-BShyl5119</v>
          </cell>
          <cell r="C99">
            <v>12</v>
          </cell>
          <cell r="D99">
            <v>5</v>
          </cell>
          <cell r="E99">
            <v>13</v>
          </cell>
          <cell r="F99">
            <v>7</v>
          </cell>
          <cell r="G99">
            <v>24.8413513513514</v>
          </cell>
        </row>
        <row r="100">
          <cell r="A100" t="str">
            <v>YZ-BS-PW2037-R0-S</v>
          </cell>
          <cell r="B100" t="str">
            <v>YZ-BS-PW2037</v>
          </cell>
          <cell r="C100">
            <v>1</v>
          </cell>
          <cell r="D100">
            <v>13</v>
          </cell>
          <cell r="E100">
            <v>13</v>
          </cell>
          <cell r="F100">
            <v>1</v>
          </cell>
          <cell r="G100">
            <v>16.6121428571429</v>
          </cell>
        </row>
        <row r="101">
          <cell r="A101" t="str">
            <v>XZ-WHBH004-B0-4041</v>
          </cell>
          <cell r="B101" t="str">
            <v>XZ-WHBH004</v>
          </cell>
          <cell r="C101">
            <v>1</v>
          </cell>
          <cell r="D101">
            <v>2</v>
          </cell>
          <cell r="E101">
            <v>0</v>
          </cell>
          <cell r="F101">
            <v>1</v>
          </cell>
          <cell r="G101">
            <v>14.99</v>
          </cell>
        </row>
        <row r="102">
          <cell r="A102" t="str">
            <v>YZ-BS-PW2037-G0-L</v>
          </cell>
          <cell r="B102" t="str">
            <v>YZ-BS-PW2037</v>
          </cell>
          <cell r="C102">
            <v>4</v>
          </cell>
          <cell r="D102">
            <v>4</v>
          </cell>
          <cell r="E102">
            <v>0</v>
          </cell>
          <cell r="F102">
            <v>7</v>
          </cell>
          <cell r="G102">
            <v>15.214</v>
          </cell>
        </row>
        <row r="103">
          <cell r="A103" t="str">
            <v>YZ-BS-HE13037Wi1L</v>
          </cell>
          <cell r="B103" t="str">
            <v>YZ-BS-HE13037</v>
          </cell>
          <cell r="C103">
            <v>0</v>
          </cell>
          <cell r="D103">
            <v>1</v>
          </cell>
          <cell r="E103">
            <v>1</v>
          </cell>
          <cell r="F103">
            <v>1</v>
          </cell>
          <cell r="G103">
            <v>9.19666666666667</v>
          </cell>
        </row>
        <row r="104">
          <cell r="A104" t="str">
            <v>YZ-BS-PW2037-R0-XL</v>
          </cell>
          <cell r="B104" t="str">
            <v>YZ-BS-PW2037</v>
          </cell>
          <cell r="C104">
            <v>6</v>
          </cell>
          <cell r="D104">
            <v>6</v>
          </cell>
          <cell r="E104">
            <v>4</v>
          </cell>
          <cell r="F104">
            <v>2</v>
          </cell>
          <cell r="G104">
            <v>16.5661111111111</v>
          </cell>
        </row>
        <row r="105">
          <cell r="A105" t="str">
            <v>LYQ-BS-ZQ2973-G7-M</v>
          </cell>
          <cell r="B105" t="str">
            <v>LYQ-BS-ZQ2973</v>
          </cell>
          <cell r="C105">
            <v>0</v>
          </cell>
          <cell r="D105">
            <v>0</v>
          </cell>
          <cell r="E105">
            <v>0</v>
          </cell>
          <cell r="F105">
            <v>1</v>
          </cell>
          <cell r="G105">
            <v>9.9</v>
          </cell>
        </row>
        <row r="106">
          <cell r="A106" t="str">
            <v>YZ-BS-5505Da0L</v>
          </cell>
          <cell r="B106" t="str">
            <v>YZ-BS-5505</v>
          </cell>
          <cell r="C106">
            <v>12</v>
          </cell>
          <cell r="D106">
            <v>1</v>
          </cell>
          <cell r="E106">
            <v>1</v>
          </cell>
          <cell r="F106">
            <v>3</v>
          </cell>
          <cell r="G106">
            <v>23.5511764705882</v>
          </cell>
        </row>
        <row r="107">
          <cell r="A107" t="str">
            <v>LYQ-BS4600-G0-M</v>
          </cell>
          <cell r="B107" t="str">
            <v>LYQ-BS4600</v>
          </cell>
          <cell r="C107">
            <v>0</v>
          </cell>
          <cell r="D107">
            <v>3</v>
          </cell>
          <cell r="E107">
            <v>3</v>
          </cell>
          <cell r="F107">
            <v>4</v>
          </cell>
          <cell r="G107">
            <v>10.83</v>
          </cell>
        </row>
        <row r="108">
          <cell r="A108" t="str">
            <v>YZ-BS-ZQ15827R25XL</v>
          </cell>
          <cell r="B108" t="str">
            <v>YZ-BS-ZQ15827</v>
          </cell>
          <cell r="C108">
            <v>0</v>
          </cell>
          <cell r="D108">
            <v>0</v>
          </cell>
          <cell r="E108">
            <v>0</v>
          </cell>
          <cell r="F108">
            <v>7</v>
          </cell>
          <cell r="G108">
            <v>14.8471428571429</v>
          </cell>
        </row>
        <row r="109">
          <cell r="A109" t="str">
            <v>YZ-BS-1580-K0-2XL</v>
          </cell>
          <cell r="B109" t="str">
            <v>YZ-BS-1580</v>
          </cell>
          <cell r="C109">
            <v>0</v>
          </cell>
          <cell r="D109">
            <v>0</v>
          </cell>
          <cell r="E109">
            <v>3</v>
          </cell>
          <cell r="F109">
            <v>1</v>
          </cell>
          <cell r="G109">
            <v>15</v>
          </cell>
        </row>
        <row r="110">
          <cell r="A110" t="str">
            <v>BS-WH1731-K0-S</v>
          </cell>
          <cell r="B110" t="str">
            <v>BS-WH1731</v>
          </cell>
          <cell r="C110">
            <v>15</v>
          </cell>
          <cell r="D110">
            <v>14</v>
          </cell>
          <cell r="E110">
            <v>2</v>
          </cell>
          <cell r="F110">
            <v>4</v>
          </cell>
          <cell r="G110">
            <v>21.0471428571429</v>
          </cell>
        </row>
        <row r="111">
          <cell r="A111" t="str">
            <v>YZ-BS-TJ1245G01L</v>
          </cell>
          <cell r="B111" t="str">
            <v>YZ-BS-TJ1245</v>
          </cell>
          <cell r="C111">
            <v>3</v>
          </cell>
          <cell r="D111">
            <v>5</v>
          </cell>
          <cell r="E111">
            <v>1</v>
          </cell>
          <cell r="F111">
            <v>2</v>
          </cell>
          <cell r="G111">
            <v>16.5354545454545</v>
          </cell>
        </row>
        <row r="112">
          <cell r="A112" t="str">
            <v>LYQ-BS4600-G0-XS</v>
          </cell>
          <cell r="B112" t="str">
            <v>LYQ-BS4600</v>
          </cell>
          <cell r="C112">
            <v>0</v>
          </cell>
          <cell r="D112">
            <v>0</v>
          </cell>
          <cell r="E112">
            <v>0</v>
          </cell>
          <cell r="F112">
            <v>1</v>
          </cell>
          <cell r="G112">
            <v>9.9</v>
          </cell>
        </row>
        <row r="113">
          <cell r="A113" t="str">
            <v>YZ-BS-TJ1245W03L</v>
          </cell>
          <cell r="B113" t="str">
            <v>YZ-BS-TJ1245</v>
          </cell>
          <cell r="C113">
            <v>10</v>
          </cell>
          <cell r="D113">
            <v>6</v>
          </cell>
          <cell r="E113">
            <v>4</v>
          </cell>
          <cell r="F113">
            <v>5</v>
          </cell>
          <cell r="G113">
            <v>17.1888</v>
          </cell>
        </row>
        <row r="114">
          <cell r="A114" t="str">
            <v>YZ-BS-5505JR0L</v>
          </cell>
          <cell r="B114" t="str">
            <v>YZ-BS-5505</v>
          </cell>
          <cell r="C114">
            <v>3</v>
          </cell>
          <cell r="D114">
            <v>0</v>
          </cell>
          <cell r="E114">
            <v>0</v>
          </cell>
          <cell r="F114">
            <v>5</v>
          </cell>
          <cell r="G114">
            <v>22.455</v>
          </cell>
        </row>
        <row r="115">
          <cell r="A115" t="str">
            <v>YZ-BS-BShyl5119-YT-4XL</v>
          </cell>
          <cell r="B115" t="str">
            <v>YZ-BS-BShyl5119</v>
          </cell>
          <cell r="C115">
            <v>3</v>
          </cell>
          <cell r="D115">
            <v>1</v>
          </cell>
          <cell r="E115">
            <v>0</v>
          </cell>
          <cell r="F115">
            <v>2</v>
          </cell>
          <cell r="G115">
            <v>23.6566666666667</v>
          </cell>
        </row>
        <row r="116">
          <cell r="A116" t="str">
            <v>YZ-BS-HE9007Sa9L</v>
          </cell>
          <cell r="B116" t="str">
            <v>YZ-BS-HE9007</v>
          </cell>
          <cell r="C116">
            <v>5</v>
          </cell>
          <cell r="D116">
            <v>0</v>
          </cell>
          <cell r="E116">
            <v>0</v>
          </cell>
          <cell r="F116">
            <v>4</v>
          </cell>
          <cell r="G116">
            <v>22.6566666666667</v>
          </cell>
        </row>
        <row r="117">
          <cell r="A117" t="str">
            <v>YZ-BS-HE9008Se2L</v>
          </cell>
          <cell r="B117" t="str">
            <v>YZ-BS-HE9008</v>
          </cell>
          <cell r="C117">
            <v>0</v>
          </cell>
          <cell r="D117">
            <v>2</v>
          </cell>
          <cell r="E117">
            <v>1</v>
          </cell>
          <cell r="F117">
            <v>2</v>
          </cell>
          <cell r="G117">
            <v>21.39</v>
          </cell>
        </row>
        <row r="118">
          <cell r="A118" t="str">
            <v>CS-LY166-B28-1-M</v>
          </cell>
          <cell r="B118" t="str">
            <v>CS-LY166</v>
          </cell>
          <cell r="C118">
            <v>1</v>
          </cell>
          <cell r="D118">
            <v>0</v>
          </cell>
          <cell r="E118">
            <v>0</v>
          </cell>
          <cell r="F118">
            <v>3</v>
          </cell>
          <cell r="G118">
            <v>13.99</v>
          </cell>
        </row>
        <row r="119">
          <cell r="A119" t="str">
            <v>CS-LY166-K33-4-M</v>
          </cell>
          <cell r="B119" t="str">
            <v>CS-LY166</v>
          </cell>
          <cell r="C119">
            <v>0</v>
          </cell>
          <cell r="D119">
            <v>0</v>
          </cell>
          <cell r="E119">
            <v>1</v>
          </cell>
          <cell r="F119">
            <v>1</v>
          </cell>
          <cell r="G119">
            <v>13.99</v>
          </cell>
        </row>
        <row r="120">
          <cell r="A120" t="str">
            <v>YZ-BS-ZQ15827B0M</v>
          </cell>
          <cell r="B120" t="str">
            <v>YZ-BS-ZQ15827</v>
          </cell>
          <cell r="C120">
            <v>0</v>
          </cell>
          <cell r="D120">
            <v>0</v>
          </cell>
          <cell r="E120">
            <v>3</v>
          </cell>
          <cell r="F120">
            <v>2</v>
          </cell>
          <cell r="G120">
            <v>15.99</v>
          </cell>
        </row>
        <row r="121">
          <cell r="A121" t="str">
            <v>BS-WHBH1704-K0-L</v>
          </cell>
          <cell r="B121" t="str">
            <v>BS-WHBH1704</v>
          </cell>
          <cell r="C121">
            <v>18</v>
          </cell>
          <cell r="D121">
            <v>6</v>
          </cell>
          <cell r="E121">
            <v>6</v>
          </cell>
          <cell r="F121">
            <v>8</v>
          </cell>
          <cell r="G121">
            <v>20.5431578947368</v>
          </cell>
        </row>
        <row r="122">
          <cell r="A122" t="str">
            <v>YZ-BS-HE9008Sa4L</v>
          </cell>
          <cell r="B122" t="str">
            <v>YZ-BS-HE9008</v>
          </cell>
          <cell r="C122">
            <v>2</v>
          </cell>
          <cell r="D122">
            <v>0</v>
          </cell>
          <cell r="E122">
            <v>0</v>
          </cell>
          <cell r="F122">
            <v>4</v>
          </cell>
          <cell r="G122">
            <v>19.99</v>
          </cell>
        </row>
        <row r="123">
          <cell r="A123" t="str">
            <v>CS-LY166-B28-3-XXL</v>
          </cell>
          <cell r="B123" t="str">
            <v>CS-LY166</v>
          </cell>
          <cell r="C123">
            <v>1</v>
          </cell>
          <cell r="D123">
            <v>1</v>
          </cell>
          <cell r="E123">
            <v>2</v>
          </cell>
          <cell r="F123">
            <v>1</v>
          </cell>
          <cell r="G123">
            <v>13.99</v>
          </cell>
        </row>
        <row r="124">
          <cell r="A124" t="str">
            <v>BS-WH1731-P0-M</v>
          </cell>
          <cell r="B124" t="str">
            <v>BS-WH1731</v>
          </cell>
          <cell r="C124">
            <v>3</v>
          </cell>
          <cell r="D124">
            <v>1</v>
          </cell>
          <cell r="E124">
            <v>0</v>
          </cell>
          <cell r="F124">
            <v>1</v>
          </cell>
          <cell r="G124">
            <v>20.79</v>
          </cell>
        </row>
        <row r="125">
          <cell r="A125" t="str">
            <v>YZ-BS-5505JRXXL</v>
          </cell>
          <cell r="B125" t="str">
            <v>YZ-BS-5505</v>
          </cell>
          <cell r="C125">
            <v>1</v>
          </cell>
          <cell r="D125">
            <v>1</v>
          </cell>
          <cell r="E125">
            <v>3</v>
          </cell>
          <cell r="F125">
            <v>4</v>
          </cell>
          <cell r="G125">
            <v>22.6455555555556</v>
          </cell>
        </row>
        <row r="126">
          <cell r="A126" t="str">
            <v>YZ-BEYF181-B0-XXL</v>
          </cell>
          <cell r="B126" t="str">
            <v>YZ-BEYF181</v>
          </cell>
          <cell r="C126">
            <v>0</v>
          </cell>
          <cell r="D126">
            <v>0</v>
          </cell>
          <cell r="E126">
            <v>0</v>
          </cell>
          <cell r="F126">
            <v>3</v>
          </cell>
          <cell r="G126">
            <v>20.3233333333333</v>
          </cell>
        </row>
        <row r="127">
          <cell r="A127" t="str">
            <v>YZ-BS-HE9008Sa6L</v>
          </cell>
          <cell r="B127" t="str">
            <v>YZ-BS-HE9008</v>
          </cell>
          <cell r="C127">
            <v>3</v>
          </cell>
          <cell r="D127">
            <v>1</v>
          </cell>
          <cell r="E127">
            <v>1</v>
          </cell>
          <cell r="F127">
            <v>1</v>
          </cell>
          <cell r="G127">
            <v>21.99</v>
          </cell>
        </row>
        <row r="128">
          <cell r="A128" t="str">
            <v>YZ-BEYF181-PI-M</v>
          </cell>
          <cell r="B128" t="str">
            <v>YZ-BEYF181</v>
          </cell>
          <cell r="C128">
            <v>1</v>
          </cell>
          <cell r="D128">
            <v>1</v>
          </cell>
          <cell r="E128">
            <v>1</v>
          </cell>
          <cell r="F128">
            <v>2</v>
          </cell>
          <cell r="G128">
            <v>20.39</v>
          </cell>
        </row>
        <row r="129">
          <cell r="A129" t="str">
            <v>YZ-BS-JG2631HSS</v>
          </cell>
          <cell r="B129" t="str">
            <v>YZ-BS-JG2631</v>
          </cell>
          <cell r="C129">
            <v>3</v>
          </cell>
          <cell r="D129">
            <v>1</v>
          </cell>
          <cell r="E129">
            <v>0</v>
          </cell>
          <cell r="F129">
            <v>2</v>
          </cell>
          <cell r="G129">
            <v>15.1183333333333</v>
          </cell>
        </row>
        <row r="130">
          <cell r="A130" t="str">
            <v>YZ-BS-TJ1245G0L</v>
          </cell>
          <cell r="B130" t="str">
            <v>YZ-BS-TJ1245</v>
          </cell>
          <cell r="C130">
            <v>2</v>
          </cell>
          <cell r="D130">
            <v>0</v>
          </cell>
          <cell r="E130">
            <v>2</v>
          </cell>
          <cell r="F130">
            <v>5</v>
          </cell>
          <cell r="G130">
            <v>16.7677777777778</v>
          </cell>
        </row>
        <row r="131">
          <cell r="A131" t="str">
            <v>BS-BN-1501-RO-3XL</v>
          </cell>
          <cell r="B131" t="str">
            <v>BS-BN-1501</v>
          </cell>
          <cell r="C131">
            <v>2</v>
          </cell>
          <cell r="D131">
            <v>3</v>
          </cell>
          <cell r="E131">
            <v>1</v>
          </cell>
          <cell r="F131">
            <v>1</v>
          </cell>
          <cell r="G131">
            <v>15.9057142857143</v>
          </cell>
        </row>
        <row r="132">
          <cell r="A132" t="str">
            <v>WQS-BN-1503-WO-2XL</v>
          </cell>
          <cell r="B132" t="str">
            <v>WQS-BN-1503</v>
          </cell>
          <cell r="C132">
            <v>0</v>
          </cell>
          <cell r="D132">
            <v>1</v>
          </cell>
          <cell r="E132">
            <v>1</v>
          </cell>
          <cell r="F132">
            <v>2</v>
          </cell>
          <cell r="G132">
            <v>19.8</v>
          </cell>
        </row>
        <row r="133">
          <cell r="A133" t="str">
            <v>BS-WHBH1704-K0-M</v>
          </cell>
          <cell r="B133" t="str">
            <v>BS-WHBH1704</v>
          </cell>
          <cell r="C133">
            <v>13</v>
          </cell>
          <cell r="D133">
            <v>10</v>
          </cell>
          <cell r="E133">
            <v>2</v>
          </cell>
          <cell r="F133">
            <v>9</v>
          </cell>
          <cell r="G133">
            <v>21.1664705882353</v>
          </cell>
        </row>
        <row r="134">
          <cell r="A134" t="str">
            <v>YZ-BS-HE13037Pu5L</v>
          </cell>
          <cell r="B134" t="str">
            <v>YZ-BS-HE13037</v>
          </cell>
          <cell r="C134">
            <v>0</v>
          </cell>
          <cell r="D134">
            <v>0</v>
          </cell>
          <cell r="E134">
            <v>1</v>
          </cell>
          <cell r="F134">
            <v>1</v>
          </cell>
          <cell r="G134">
            <v>9.145</v>
          </cell>
        </row>
        <row r="135">
          <cell r="A135" t="str">
            <v>YZ-BS-HE9008Sa5L</v>
          </cell>
          <cell r="B135" t="str">
            <v>YZ-BS-HE9008</v>
          </cell>
          <cell r="C135">
            <v>1</v>
          </cell>
          <cell r="D135">
            <v>0</v>
          </cell>
          <cell r="E135">
            <v>2</v>
          </cell>
          <cell r="F135">
            <v>5</v>
          </cell>
          <cell r="G135">
            <v>19.99</v>
          </cell>
        </row>
        <row r="136">
          <cell r="A136" t="str">
            <v>YZ-BS-5505DaXXL</v>
          </cell>
          <cell r="B136" t="str">
            <v>YZ-BS-5505</v>
          </cell>
          <cell r="C136">
            <v>18</v>
          </cell>
          <cell r="D136">
            <v>14</v>
          </cell>
          <cell r="E136">
            <v>14</v>
          </cell>
          <cell r="F136">
            <v>18</v>
          </cell>
          <cell r="G136">
            <v>22.989375</v>
          </cell>
        </row>
        <row r="137">
          <cell r="A137" t="str">
            <v>YZ-BS-TJ1245W01L</v>
          </cell>
          <cell r="B137" t="str">
            <v>YZ-BS-TJ1245</v>
          </cell>
          <cell r="C137">
            <v>9</v>
          </cell>
          <cell r="D137">
            <v>3</v>
          </cell>
          <cell r="E137">
            <v>4</v>
          </cell>
          <cell r="F137">
            <v>6</v>
          </cell>
          <cell r="G137">
            <v>16.8531818181818</v>
          </cell>
        </row>
        <row r="138">
          <cell r="A138" t="str">
            <v>YZ-BS-BS5119ZLXL3XL</v>
          </cell>
          <cell r="B138" t="str">
            <v>YZ-BS-BS5119</v>
          </cell>
          <cell r="C138">
            <v>7</v>
          </cell>
          <cell r="D138">
            <v>2</v>
          </cell>
          <cell r="E138">
            <v>3</v>
          </cell>
          <cell r="F138">
            <v>4</v>
          </cell>
          <cell r="G138">
            <v>24.79625</v>
          </cell>
        </row>
        <row r="139">
          <cell r="A139" t="str">
            <v>YZ-BS-HE9008Se7L</v>
          </cell>
          <cell r="B139" t="str">
            <v>YZ-BS-HE9008</v>
          </cell>
          <cell r="C139">
            <v>3</v>
          </cell>
          <cell r="D139">
            <v>5</v>
          </cell>
          <cell r="E139">
            <v>1</v>
          </cell>
          <cell r="F139">
            <v>5</v>
          </cell>
          <cell r="G139">
            <v>22.1328571428571</v>
          </cell>
        </row>
        <row r="140">
          <cell r="A140" t="str">
            <v>EUTK-J02H-GR-14/16</v>
          </cell>
          <cell r="B140" t="str">
            <v>EUTK-J0102</v>
          </cell>
          <cell r="C140">
            <v>0</v>
          </cell>
          <cell r="D140">
            <v>0</v>
          </cell>
          <cell r="E140">
            <v>0</v>
          </cell>
          <cell r="F140">
            <v>2</v>
          </cell>
          <cell r="G140">
            <v>13.495</v>
          </cell>
        </row>
        <row r="141">
          <cell r="A141" t="str">
            <v>BS-BN-1501-GR-XL</v>
          </cell>
          <cell r="B141" t="str">
            <v>BS-BN-1501</v>
          </cell>
          <cell r="C141">
            <v>1</v>
          </cell>
          <cell r="D141">
            <v>6</v>
          </cell>
          <cell r="E141">
            <v>2</v>
          </cell>
          <cell r="F141">
            <v>4</v>
          </cell>
          <cell r="G141">
            <v>14.89</v>
          </cell>
        </row>
        <row r="142">
          <cell r="A142" t="str">
            <v>BS-BN-1501-WO-XL</v>
          </cell>
          <cell r="B142" t="str">
            <v>BS-BN-1501</v>
          </cell>
          <cell r="C142">
            <v>2</v>
          </cell>
          <cell r="D142">
            <v>1</v>
          </cell>
          <cell r="E142">
            <v>2</v>
          </cell>
          <cell r="F142">
            <v>2</v>
          </cell>
          <cell r="G142">
            <v>14.89</v>
          </cell>
        </row>
        <row r="143">
          <cell r="A143" t="str">
            <v>YZ-BS-BSLLHT2XL</v>
          </cell>
          <cell r="B143" t="str">
            <v>YZ-BS-BSLL</v>
          </cell>
          <cell r="C143">
            <v>1</v>
          </cell>
          <cell r="D143">
            <v>2</v>
          </cell>
          <cell r="E143">
            <v>12</v>
          </cell>
          <cell r="F143">
            <v>3</v>
          </cell>
          <cell r="G143">
            <v>18.2122222222222</v>
          </cell>
        </row>
        <row r="144">
          <cell r="A144" t="str">
            <v>BS-WH17017-G0-S</v>
          </cell>
          <cell r="B144" t="str">
            <v>BS-WH17017</v>
          </cell>
          <cell r="C144">
            <v>3</v>
          </cell>
          <cell r="D144">
            <v>4</v>
          </cell>
          <cell r="E144">
            <v>0</v>
          </cell>
          <cell r="F144">
            <v>3</v>
          </cell>
          <cell r="G144">
            <v>18.321</v>
          </cell>
        </row>
        <row r="145">
          <cell r="A145" t="str">
            <v>LYQ-BS-K1010-W0-XL</v>
          </cell>
          <cell r="B145" t="str">
            <v>LYQ-BS-1010</v>
          </cell>
          <cell r="C145">
            <v>0</v>
          </cell>
          <cell r="D145">
            <v>1</v>
          </cell>
          <cell r="E145">
            <v>0</v>
          </cell>
          <cell r="F145">
            <v>0</v>
          </cell>
          <cell r="G145">
            <v>9.9</v>
          </cell>
        </row>
        <row r="146">
          <cell r="A146" t="str">
            <v>XZ-BS-YG7223Pu3637</v>
          </cell>
          <cell r="B146" t="str">
            <v>XZ-BS-YG7223</v>
          </cell>
          <cell r="C146">
            <v>1</v>
          </cell>
          <cell r="D146">
            <v>0</v>
          </cell>
          <cell r="E146">
            <v>0</v>
          </cell>
          <cell r="F146">
            <v>1</v>
          </cell>
          <cell r="G146">
            <v>9.9</v>
          </cell>
        </row>
        <row r="147">
          <cell r="A147" t="str">
            <v>YZ-BE5506-K0-XL</v>
          </cell>
          <cell r="B147" t="str">
            <v>YZ-BE5506</v>
          </cell>
          <cell r="C147">
            <v>1</v>
          </cell>
          <cell r="D147">
            <v>0</v>
          </cell>
          <cell r="E147">
            <v>0</v>
          </cell>
          <cell r="F147">
            <v>1</v>
          </cell>
          <cell r="G147">
            <v>22.835</v>
          </cell>
        </row>
        <row r="148">
          <cell r="A148" t="str">
            <v>BS-WH17015-SZ-XXL</v>
          </cell>
          <cell r="B148" t="str">
            <v>BS-WH17015</v>
          </cell>
          <cell r="C148">
            <v>0</v>
          </cell>
          <cell r="D148">
            <v>4</v>
          </cell>
          <cell r="E148">
            <v>0</v>
          </cell>
          <cell r="F148">
            <v>3</v>
          </cell>
          <cell r="G148">
            <v>17.9614285714286</v>
          </cell>
        </row>
        <row r="149">
          <cell r="A149" t="str">
            <v>YZ-BS-BS5119ZLXLXL</v>
          </cell>
          <cell r="B149" t="str">
            <v>YZ-BS-BS5119</v>
          </cell>
          <cell r="C149">
            <v>8</v>
          </cell>
          <cell r="D149">
            <v>3</v>
          </cell>
          <cell r="E149">
            <v>4</v>
          </cell>
          <cell r="F149">
            <v>8</v>
          </cell>
          <cell r="G149">
            <v>23.5726086956522</v>
          </cell>
        </row>
        <row r="150">
          <cell r="A150" t="str">
            <v>BS-WH0028-W0-XL</v>
          </cell>
          <cell r="B150" t="str">
            <v>BS-WH0028</v>
          </cell>
          <cell r="C150">
            <v>0</v>
          </cell>
          <cell r="D150">
            <v>0</v>
          </cell>
          <cell r="E150">
            <v>1</v>
          </cell>
          <cell r="F150">
            <v>3</v>
          </cell>
          <cell r="G150">
            <v>17.49</v>
          </cell>
        </row>
        <row r="151">
          <cell r="A151" t="str">
            <v>YZ-BS-PW2049-K0-L</v>
          </cell>
          <cell r="B151" t="str">
            <v>YZ-BS-PW2049</v>
          </cell>
          <cell r="C151">
            <v>12</v>
          </cell>
          <cell r="D151">
            <v>4</v>
          </cell>
          <cell r="E151">
            <v>0</v>
          </cell>
          <cell r="F151">
            <v>5</v>
          </cell>
          <cell r="G151">
            <v>15.3423809523809</v>
          </cell>
        </row>
        <row r="152">
          <cell r="A152" t="str">
            <v>CS-LY171-PI908-S</v>
          </cell>
          <cell r="B152" t="str">
            <v>CS-LY171</v>
          </cell>
          <cell r="C152">
            <v>1</v>
          </cell>
          <cell r="D152">
            <v>0</v>
          </cell>
          <cell r="E152">
            <v>0</v>
          </cell>
          <cell r="F152">
            <v>1</v>
          </cell>
          <cell r="G152">
            <v>16.99</v>
          </cell>
        </row>
        <row r="153">
          <cell r="A153" t="str">
            <v>CS-LY171-G912-S</v>
          </cell>
          <cell r="B153" t="str">
            <v>CS-LY171</v>
          </cell>
          <cell r="C153">
            <v>0</v>
          </cell>
          <cell r="D153">
            <v>0</v>
          </cell>
          <cell r="E153">
            <v>0</v>
          </cell>
          <cell r="F153">
            <v>1</v>
          </cell>
          <cell r="G153">
            <v>18.99</v>
          </cell>
        </row>
        <row r="154">
          <cell r="A154" t="str">
            <v>XZ-BS-ZQ7032-K0-27</v>
          </cell>
          <cell r="B154" t="str">
            <v>XZ-BS-ZQ7032</v>
          </cell>
          <cell r="C154">
            <v>1</v>
          </cell>
          <cell r="D154">
            <v>0</v>
          </cell>
          <cell r="E154">
            <v>2</v>
          </cell>
          <cell r="F154">
            <v>1</v>
          </cell>
          <cell r="G154">
            <v>7.9</v>
          </cell>
        </row>
        <row r="155">
          <cell r="A155" t="str">
            <v>BS-BN-1501-BO-XL</v>
          </cell>
          <cell r="B155" t="str">
            <v>BS-BN-1501</v>
          </cell>
          <cell r="C155">
            <v>1</v>
          </cell>
          <cell r="D155">
            <v>2</v>
          </cell>
          <cell r="E155">
            <v>3</v>
          </cell>
          <cell r="F155">
            <v>1</v>
          </cell>
          <cell r="G155">
            <v>14.89</v>
          </cell>
        </row>
        <row r="156">
          <cell r="A156" t="str">
            <v>LYQ-BS-K1010-W0-S</v>
          </cell>
          <cell r="B156" t="str">
            <v>LYQ-BS-1010</v>
          </cell>
          <cell r="C156">
            <v>0</v>
          </cell>
          <cell r="D156">
            <v>1</v>
          </cell>
          <cell r="E156">
            <v>1</v>
          </cell>
          <cell r="F156">
            <v>3</v>
          </cell>
          <cell r="G156">
            <v>11.318</v>
          </cell>
        </row>
        <row r="157">
          <cell r="A157" t="str">
            <v>BS-WHBH1704-K0-3XL</v>
          </cell>
          <cell r="B157" t="str">
            <v>BS-WHBH1704</v>
          </cell>
          <cell r="C157">
            <v>6</v>
          </cell>
          <cell r="D157">
            <v>2</v>
          </cell>
          <cell r="E157">
            <v>1</v>
          </cell>
          <cell r="F157">
            <v>3</v>
          </cell>
          <cell r="G157">
            <v>19.8233333333333</v>
          </cell>
        </row>
        <row r="158">
          <cell r="A158" t="str">
            <v>LYQ-BS-K1010-K0-M</v>
          </cell>
          <cell r="B158" t="str">
            <v>LYQ-BS-1010</v>
          </cell>
          <cell r="C158">
            <v>0</v>
          </cell>
          <cell r="D158">
            <v>1</v>
          </cell>
          <cell r="E158">
            <v>5</v>
          </cell>
          <cell r="F158">
            <v>1</v>
          </cell>
          <cell r="G158">
            <v>10.9128571428571</v>
          </cell>
        </row>
        <row r="159">
          <cell r="A159" t="str">
            <v>BS-WH17017-B0-M</v>
          </cell>
          <cell r="B159" t="str">
            <v>BS-WH17017</v>
          </cell>
          <cell r="C159">
            <v>2</v>
          </cell>
          <cell r="D159">
            <v>8</v>
          </cell>
          <cell r="E159">
            <v>8</v>
          </cell>
          <cell r="F159">
            <v>3</v>
          </cell>
          <cell r="G159">
            <v>17.9528571428571</v>
          </cell>
        </row>
        <row r="160">
          <cell r="A160" t="str">
            <v>BS-BN-1501-GR-L</v>
          </cell>
          <cell r="B160" t="str">
            <v>BS-BN-1501</v>
          </cell>
          <cell r="C160">
            <v>1</v>
          </cell>
          <cell r="D160">
            <v>1</v>
          </cell>
          <cell r="E160">
            <v>1</v>
          </cell>
          <cell r="F160">
            <v>1</v>
          </cell>
          <cell r="G160">
            <v>14.89</v>
          </cell>
        </row>
        <row r="161">
          <cell r="A161" t="str">
            <v>YZ-BELS1458-K0-6X</v>
          </cell>
          <cell r="B161" t="str">
            <v>YZ-BELS1458</v>
          </cell>
          <cell r="C161">
            <v>0</v>
          </cell>
          <cell r="D161">
            <v>0</v>
          </cell>
          <cell r="E161">
            <v>0</v>
          </cell>
          <cell r="F161">
            <v>1</v>
          </cell>
          <cell r="G161">
            <v>25.99</v>
          </cell>
        </row>
        <row r="162">
          <cell r="A162" t="str">
            <v>BS-WH17015-B0-XXL</v>
          </cell>
          <cell r="B162" t="str">
            <v>BS-WH17015</v>
          </cell>
          <cell r="C162">
            <v>0</v>
          </cell>
          <cell r="D162">
            <v>1</v>
          </cell>
          <cell r="E162">
            <v>0</v>
          </cell>
          <cell r="F162">
            <v>2</v>
          </cell>
          <cell r="G162">
            <v>19.5766666666667</v>
          </cell>
        </row>
        <row r="163">
          <cell r="A163" t="str">
            <v>BS-WH0028-W0-L</v>
          </cell>
          <cell r="B163" t="str">
            <v>BS-WH0028</v>
          </cell>
          <cell r="C163">
            <v>1</v>
          </cell>
          <cell r="D163">
            <v>0</v>
          </cell>
          <cell r="E163">
            <v>1</v>
          </cell>
          <cell r="F163">
            <v>1</v>
          </cell>
          <cell r="G163">
            <v>19.6566666666667</v>
          </cell>
        </row>
        <row r="164">
          <cell r="A164" t="str">
            <v>BS-WH17017-B0-XL</v>
          </cell>
          <cell r="B164" t="str">
            <v>BS-WH17017</v>
          </cell>
          <cell r="C164">
            <v>9</v>
          </cell>
          <cell r="D164">
            <v>14</v>
          </cell>
          <cell r="E164">
            <v>14</v>
          </cell>
          <cell r="F164">
            <v>7</v>
          </cell>
          <cell r="G164">
            <v>17.8868181818182</v>
          </cell>
        </row>
        <row r="165">
          <cell r="A165" t="str">
            <v>YZ-CSM022-B0-M</v>
          </cell>
          <cell r="B165" t="str">
            <v>YZ-CSM022</v>
          </cell>
          <cell r="C165">
            <v>4</v>
          </cell>
          <cell r="D165">
            <v>3</v>
          </cell>
          <cell r="E165">
            <v>2</v>
          </cell>
          <cell r="F165">
            <v>3</v>
          </cell>
          <cell r="G165">
            <v>13.0683333333333</v>
          </cell>
        </row>
        <row r="166">
          <cell r="A166" t="str">
            <v>YZ-BS-JG2631R01L</v>
          </cell>
          <cell r="B166" t="str">
            <v>YZ-BS-JG2631</v>
          </cell>
          <cell r="C166">
            <v>2</v>
          </cell>
          <cell r="D166">
            <v>0</v>
          </cell>
          <cell r="E166">
            <v>3</v>
          </cell>
          <cell r="F166">
            <v>2</v>
          </cell>
          <cell r="G166">
            <v>14.1728571428571</v>
          </cell>
        </row>
        <row r="167">
          <cell r="A167" t="str">
            <v>BS-WH81677-Y0-M</v>
          </cell>
          <cell r="B167" t="str">
            <v>BS-WH81677</v>
          </cell>
          <cell r="C167">
            <v>0</v>
          </cell>
          <cell r="D167">
            <v>2</v>
          </cell>
          <cell r="E167">
            <v>0</v>
          </cell>
          <cell r="F167">
            <v>2</v>
          </cell>
          <cell r="G167">
            <v>18.99</v>
          </cell>
        </row>
        <row r="168">
          <cell r="A168" t="str">
            <v>BS-WH17017-B0-XXL</v>
          </cell>
          <cell r="B168" t="str">
            <v>BS-WH17017</v>
          </cell>
          <cell r="C168">
            <v>5</v>
          </cell>
          <cell r="D168">
            <v>10</v>
          </cell>
          <cell r="E168">
            <v>5</v>
          </cell>
          <cell r="F168">
            <v>11</v>
          </cell>
          <cell r="G168">
            <v>18.1106451612903</v>
          </cell>
        </row>
        <row r="169">
          <cell r="A169" t="str">
            <v>BS-WH17017-G0-L</v>
          </cell>
          <cell r="B169" t="str">
            <v>BS-WH17017</v>
          </cell>
          <cell r="C169">
            <v>0</v>
          </cell>
          <cell r="D169">
            <v>12</v>
          </cell>
          <cell r="E169">
            <v>2</v>
          </cell>
          <cell r="F169">
            <v>9</v>
          </cell>
          <cell r="G169">
            <v>17.6460869565217</v>
          </cell>
        </row>
        <row r="170">
          <cell r="A170" t="str">
            <v>YZ-BS-HB8631-BO-M</v>
          </cell>
          <cell r="B170" t="str">
            <v>YZ-BS-HB8631</v>
          </cell>
          <cell r="C170">
            <v>0</v>
          </cell>
          <cell r="D170">
            <v>0</v>
          </cell>
          <cell r="E170">
            <v>1</v>
          </cell>
          <cell r="F170">
            <v>4</v>
          </cell>
          <cell r="G170">
            <v>6.038</v>
          </cell>
        </row>
        <row r="171">
          <cell r="A171" t="str">
            <v>BS-MY-1503-K0-L</v>
          </cell>
          <cell r="B171" t="str">
            <v>BS-MY-1503</v>
          </cell>
          <cell r="C171">
            <v>5</v>
          </cell>
          <cell r="D171">
            <v>8</v>
          </cell>
          <cell r="E171">
            <v>6</v>
          </cell>
          <cell r="F171">
            <v>5</v>
          </cell>
          <cell r="G171">
            <v>16.58625</v>
          </cell>
        </row>
        <row r="172">
          <cell r="A172" t="str">
            <v>BS-WHBH1704-K0-XL</v>
          </cell>
          <cell r="B172" t="str">
            <v>BS-WHBH1704</v>
          </cell>
          <cell r="C172">
            <v>13</v>
          </cell>
          <cell r="D172">
            <v>6</v>
          </cell>
          <cell r="E172">
            <v>1</v>
          </cell>
          <cell r="F172">
            <v>11</v>
          </cell>
          <cell r="G172">
            <v>20.3612903225807</v>
          </cell>
        </row>
        <row r="173">
          <cell r="A173" t="str">
            <v>CS-LY085-ZL918-S</v>
          </cell>
          <cell r="B173" t="str">
            <v>CS-LY085</v>
          </cell>
          <cell r="C173">
            <v>0</v>
          </cell>
          <cell r="D173">
            <v>0</v>
          </cell>
          <cell r="E173">
            <v>0</v>
          </cell>
          <cell r="F173">
            <v>1</v>
          </cell>
          <cell r="G173">
            <v>17.9</v>
          </cell>
        </row>
        <row r="174">
          <cell r="A174" t="str">
            <v>CS-LY085-G912-S</v>
          </cell>
          <cell r="B174" t="str">
            <v>CS-LY085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  <cell r="G174">
            <v>17.9</v>
          </cell>
        </row>
        <row r="175">
          <cell r="A175" t="str">
            <v>YZ-BS-BShyl5119-YH-2XL</v>
          </cell>
          <cell r="B175" t="str">
            <v>YZ-BS-BShyl5119</v>
          </cell>
          <cell r="C175">
            <v>5</v>
          </cell>
          <cell r="D175">
            <v>7</v>
          </cell>
          <cell r="E175">
            <v>4</v>
          </cell>
          <cell r="F175">
            <v>12</v>
          </cell>
          <cell r="G175">
            <v>24.6757142857143</v>
          </cell>
        </row>
        <row r="176">
          <cell r="A176" t="str">
            <v>BS-WH17017-B0-XXXL</v>
          </cell>
          <cell r="B176" t="str">
            <v>BS-WH17017</v>
          </cell>
          <cell r="C176">
            <v>10</v>
          </cell>
          <cell r="D176">
            <v>8</v>
          </cell>
          <cell r="E176">
            <v>11</v>
          </cell>
          <cell r="F176">
            <v>7</v>
          </cell>
          <cell r="G176">
            <v>18.0819444444444</v>
          </cell>
        </row>
        <row r="177">
          <cell r="A177" t="str">
            <v>CS-LY171-WR917-M</v>
          </cell>
          <cell r="B177" t="str">
            <v>CS-LY171</v>
          </cell>
          <cell r="C177">
            <v>1</v>
          </cell>
          <cell r="D177">
            <v>1</v>
          </cell>
          <cell r="E177">
            <v>1</v>
          </cell>
          <cell r="F177">
            <v>1</v>
          </cell>
          <cell r="G177">
            <v>18.24</v>
          </cell>
        </row>
        <row r="178">
          <cell r="A178" t="str">
            <v>BS-WH17017-K0-M</v>
          </cell>
          <cell r="B178" t="str">
            <v>BS-WH17017</v>
          </cell>
          <cell r="C178">
            <v>11</v>
          </cell>
          <cell r="D178">
            <v>6</v>
          </cell>
          <cell r="E178">
            <v>9</v>
          </cell>
          <cell r="F178">
            <v>3</v>
          </cell>
          <cell r="G178">
            <v>18.118275862069</v>
          </cell>
        </row>
        <row r="179">
          <cell r="A179" t="str">
            <v>YZ-BS-PW2038-Y0-L</v>
          </cell>
          <cell r="B179" t="str">
            <v>YZ-BS-PW2038</v>
          </cell>
          <cell r="C179">
            <v>0</v>
          </cell>
          <cell r="D179">
            <v>0</v>
          </cell>
          <cell r="E179">
            <v>1</v>
          </cell>
          <cell r="F179">
            <v>8</v>
          </cell>
          <cell r="G179">
            <v>6.28444444444444</v>
          </cell>
        </row>
        <row r="180">
          <cell r="A180" t="str">
            <v>YZ-BS-PW2049-K0-S</v>
          </cell>
          <cell r="B180" t="str">
            <v>YZ-BS-PW2049</v>
          </cell>
          <cell r="C180">
            <v>15</v>
          </cell>
          <cell r="D180">
            <v>0</v>
          </cell>
          <cell r="E180">
            <v>1</v>
          </cell>
          <cell r="F180">
            <v>8</v>
          </cell>
          <cell r="G180">
            <v>13.29</v>
          </cell>
        </row>
        <row r="181">
          <cell r="A181" t="str">
            <v>YZ-BS-PW2049-GR-L</v>
          </cell>
          <cell r="B181" t="str">
            <v>YZ-BS-PW2049</v>
          </cell>
          <cell r="C181">
            <v>2</v>
          </cell>
          <cell r="D181">
            <v>1</v>
          </cell>
          <cell r="E181">
            <v>4</v>
          </cell>
          <cell r="F181">
            <v>2</v>
          </cell>
          <cell r="G181">
            <v>16.0788888888889</v>
          </cell>
        </row>
        <row r="182">
          <cell r="A182" t="str">
            <v>BS-WH16032-ZL-XL</v>
          </cell>
          <cell r="B182" t="str">
            <v>BS-WH16032</v>
          </cell>
          <cell r="C182">
            <v>1</v>
          </cell>
          <cell r="D182">
            <v>1</v>
          </cell>
          <cell r="E182">
            <v>1</v>
          </cell>
          <cell r="F182">
            <v>1</v>
          </cell>
          <cell r="G182">
            <v>16.24</v>
          </cell>
        </row>
        <row r="183">
          <cell r="A183" t="str">
            <v>BS-WH17015-K0-XXL</v>
          </cell>
          <cell r="B183" t="str">
            <v>BS-WH17015</v>
          </cell>
          <cell r="C183">
            <v>5</v>
          </cell>
          <cell r="D183">
            <v>3</v>
          </cell>
          <cell r="E183">
            <v>3</v>
          </cell>
          <cell r="F183">
            <v>2</v>
          </cell>
          <cell r="G183">
            <v>19.2607692307692</v>
          </cell>
        </row>
        <row r="184">
          <cell r="A184" t="str">
            <v>BS-WH17015-K0-XXXL</v>
          </cell>
          <cell r="B184" t="str">
            <v>BS-WH17015</v>
          </cell>
          <cell r="C184">
            <v>0</v>
          </cell>
          <cell r="D184">
            <v>5</v>
          </cell>
          <cell r="E184">
            <v>1</v>
          </cell>
          <cell r="F184">
            <v>4</v>
          </cell>
          <cell r="G184">
            <v>19.254</v>
          </cell>
        </row>
        <row r="185">
          <cell r="A185" t="str">
            <v>YZ-CSM022-B0-XL</v>
          </cell>
          <cell r="B185" t="str">
            <v>YZ-CSM022</v>
          </cell>
          <cell r="C185">
            <v>6</v>
          </cell>
          <cell r="D185">
            <v>2</v>
          </cell>
          <cell r="E185">
            <v>4</v>
          </cell>
          <cell r="F185">
            <v>2</v>
          </cell>
          <cell r="G185">
            <v>13.1385714285714</v>
          </cell>
        </row>
        <row r="186">
          <cell r="A186" t="str">
            <v>BS-WH81677-B0-XXL</v>
          </cell>
          <cell r="B186" t="str">
            <v>BS-WH81677</v>
          </cell>
          <cell r="C186">
            <v>1</v>
          </cell>
          <cell r="D186">
            <v>3</v>
          </cell>
          <cell r="E186">
            <v>3</v>
          </cell>
          <cell r="F186">
            <v>4</v>
          </cell>
          <cell r="G186">
            <v>18.99</v>
          </cell>
        </row>
        <row r="187">
          <cell r="A187" t="str">
            <v>BS-WH16032-P0-XL</v>
          </cell>
          <cell r="B187" t="str">
            <v>BS-WH16032</v>
          </cell>
          <cell r="C187">
            <v>1</v>
          </cell>
          <cell r="D187">
            <v>1</v>
          </cell>
          <cell r="E187">
            <v>1</v>
          </cell>
          <cell r="F187">
            <v>1</v>
          </cell>
          <cell r="G187">
            <v>15.49</v>
          </cell>
        </row>
        <row r="188">
          <cell r="A188" t="str">
            <v>YZ-CSM022-B0-L</v>
          </cell>
          <cell r="B188" t="str">
            <v>YZ-CSM022</v>
          </cell>
          <cell r="C188">
            <v>5</v>
          </cell>
          <cell r="D188">
            <v>2</v>
          </cell>
          <cell r="E188">
            <v>2</v>
          </cell>
          <cell r="F188">
            <v>3</v>
          </cell>
          <cell r="G188">
            <v>12.87</v>
          </cell>
        </row>
        <row r="189">
          <cell r="A189" t="str">
            <v>BS-WH81677-Y0-XXL</v>
          </cell>
          <cell r="B189" t="str">
            <v>BS-WH81677</v>
          </cell>
          <cell r="C189">
            <v>2</v>
          </cell>
          <cell r="D189">
            <v>1</v>
          </cell>
          <cell r="E189">
            <v>3</v>
          </cell>
          <cell r="F189">
            <v>2</v>
          </cell>
          <cell r="G189">
            <v>18.99</v>
          </cell>
        </row>
        <row r="190">
          <cell r="A190" t="str">
            <v>BS-WH17015-SZ-XXXL</v>
          </cell>
          <cell r="B190" t="str">
            <v>BS-WH17015</v>
          </cell>
          <cell r="C190">
            <v>1</v>
          </cell>
          <cell r="D190">
            <v>0</v>
          </cell>
          <cell r="E190">
            <v>3</v>
          </cell>
          <cell r="F190">
            <v>2</v>
          </cell>
          <cell r="G190">
            <v>18.19</v>
          </cell>
        </row>
        <row r="191">
          <cell r="A191" t="str">
            <v>YZ-BS-PW2049-W0-L</v>
          </cell>
          <cell r="B191" t="str">
            <v>YZ-BS-PW2049</v>
          </cell>
          <cell r="C191">
            <v>2</v>
          </cell>
          <cell r="D191">
            <v>3</v>
          </cell>
          <cell r="E191">
            <v>3</v>
          </cell>
          <cell r="F191">
            <v>2</v>
          </cell>
          <cell r="G191">
            <v>15.41</v>
          </cell>
        </row>
        <row r="192">
          <cell r="A192" t="str">
            <v>LYQ-BS-K1010-R0-M</v>
          </cell>
          <cell r="B192" t="str">
            <v>LYQ-BS-1010</v>
          </cell>
          <cell r="C192">
            <v>1</v>
          </cell>
          <cell r="D192">
            <v>0</v>
          </cell>
          <cell r="E192">
            <v>1</v>
          </cell>
          <cell r="F192">
            <v>3</v>
          </cell>
          <cell r="G192">
            <v>11.116</v>
          </cell>
        </row>
        <row r="193">
          <cell r="A193" t="str">
            <v>YZ-BS-PW2049-B0-XL</v>
          </cell>
          <cell r="B193" t="str">
            <v>YZ-BS-PW2049</v>
          </cell>
          <cell r="C193">
            <v>5</v>
          </cell>
          <cell r="D193">
            <v>6</v>
          </cell>
          <cell r="E193">
            <v>3</v>
          </cell>
          <cell r="F193">
            <v>9</v>
          </cell>
          <cell r="G193">
            <v>15.9682608695652</v>
          </cell>
        </row>
        <row r="194">
          <cell r="A194" t="str">
            <v>YZ-BS-PW2049-B0-M</v>
          </cell>
          <cell r="B194" t="str">
            <v>YZ-BS-PW2049</v>
          </cell>
          <cell r="C194">
            <v>5</v>
          </cell>
          <cell r="D194">
            <v>0</v>
          </cell>
          <cell r="E194">
            <v>2</v>
          </cell>
          <cell r="F194">
            <v>7</v>
          </cell>
          <cell r="G194">
            <v>14.6614285714286</v>
          </cell>
        </row>
        <row r="195">
          <cell r="A195" t="str">
            <v>YZ-BS-PW2037-B0-L</v>
          </cell>
          <cell r="B195" t="str">
            <v>YZ-BS-PW2037</v>
          </cell>
          <cell r="C195">
            <v>1</v>
          </cell>
          <cell r="D195">
            <v>3</v>
          </cell>
          <cell r="E195">
            <v>0</v>
          </cell>
          <cell r="F195">
            <v>3</v>
          </cell>
          <cell r="G195">
            <v>16.5157142857143</v>
          </cell>
        </row>
        <row r="196">
          <cell r="A196" t="str">
            <v>YZ-BS-BS5119ZLXL4XL</v>
          </cell>
          <cell r="B196" t="str">
            <v>YZ-BS-BS5119</v>
          </cell>
          <cell r="C196">
            <v>10</v>
          </cell>
          <cell r="D196">
            <v>2</v>
          </cell>
          <cell r="E196">
            <v>5</v>
          </cell>
          <cell r="F196">
            <v>10</v>
          </cell>
          <cell r="G196">
            <v>24.5381481481482</v>
          </cell>
        </row>
        <row r="197">
          <cell r="A197" t="str">
            <v>BS-WH17017-K0-L</v>
          </cell>
          <cell r="B197" t="str">
            <v>BS-WH17017</v>
          </cell>
          <cell r="C197">
            <v>19</v>
          </cell>
          <cell r="D197">
            <v>5</v>
          </cell>
          <cell r="E197">
            <v>8</v>
          </cell>
          <cell r="F197">
            <v>18</v>
          </cell>
          <cell r="G197">
            <v>17.5594</v>
          </cell>
        </row>
        <row r="198">
          <cell r="A198" t="str">
            <v>YZ-BS-PW2049-GR-M</v>
          </cell>
          <cell r="B198" t="str">
            <v>YZ-BS-PW2049</v>
          </cell>
          <cell r="C198">
            <v>4</v>
          </cell>
          <cell r="D198">
            <v>1</v>
          </cell>
          <cell r="E198">
            <v>2</v>
          </cell>
          <cell r="F198">
            <v>5</v>
          </cell>
          <cell r="G198">
            <v>15.8233333333333</v>
          </cell>
        </row>
        <row r="199">
          <cell r="A199" t="str">
            <v>BS-WHBH1704-K0-2XL</v>
          </cell>
          <cell r="B199" t="str">
            <v>BS-WHBH1704</v>
          </cell>
          <cell r="C199">
            <v>12</v>
          </cell>
          <cell r="D199">
            <v>5</v>
          </cell>
          <cell r="E199">
            <v>1</v>
          </cell>
          <cell r="F199">
            <v>6</v>
          </cell>
          <cell r="G199">
            <v>20.7195833333333</v>
          </cell>
        </row>
        <row r="200">
          <cell r="A200" t="str">
            <v>KZ-CSM073-G7-38</v>
          </cell>
          <cell r="B200" t="str">
            <v>KZ-CSM073</v>
          </cell>
          <cell r="C200">
            <v>0</v>
          </cell>
          <cell r="D200">
            <v>0</v>
          </cell>
          <cell r="E200">
            <v>0</v>
          </cell>
          <cell r="F200">
            <v>1</v>
          </cell>
          <cell r="G200">
            <v>12.99</v>
          </cell>
        </row>
        <row r="201">
          <cell r="A201" t="str">
            <v>CFY-BESB1757-GR-XL</v>
          </cell>
          <cell r="B201" t="str">
            <v>CFY-BESB1757</v>
          </cell>
          <cell r="C201">
            <v>0</v>
          </cell>
          <cell r="D201">
            <v>0</v>
          </cell>
          <cell r="E201">
            <v>0</v>
          </cell>
          <cell r="F201">
            <v>1</v>
          </cell>
          <cell r="G201">
            <v>35.99</v>
          </cell>
        </row>
        <row r="202">
          <cell r="A202" t="str">
            <v>SB-YL005-KS60</v>
          </cell>
          <cell r="B202" t="str">
            <v>SB-YL005</v>
          </cell>
          <cell r="C202">
            <v>0</v>
          </cell>
          <cell r="D202">
            <v>0</v>
          </cell>
          <cell r="E202">
            <v>0</v>
          </cell>
          <cell r="F202">
            <v>1</v>
          </cell>
          <cell r="G202">
            <v>32.99</v>
          </cell>
        </row>
        <row r="203">
          <cell r="A203" t="str">
            <v>YZ-BS-5505DaM</v>
          </cell>
          <cell r="B203" t="str">
            <v>YZ-BS-5505</v>
          </cell>
          <cell r="C203">
            <v>5</v>
          </cell>
          <cell r="D203">
            <v>10</v>
          </cell>
          <cell r="E203">
            <v>16</v>
          </cell>
          <cell r="F203">
            <v>14</v>
          </cell>
          <cell r="G203">
            <v>21.8593333333333</v>
          </cell>
        </row>
        <row r="204">
          <cell r="A204" t="str">
            <v>YZ-BS-BSLLHTXL</v>
          </cell>
          <cell r="B204" t="str">
            <v>YZ-BS-BSLL</v>
          </cell>
          <cell r="C204">
            <v>7</v>
          </cell>
          <cell r="D204">
            <v>1</v>
          </cell>
          <cell r="E204">
            <v>2</v>
          </cell>
          <cell r="F204">
            <v>3</v>
          </cell>
          <cell r="G204">
            <v>18.99</v>
          </cell>
        </row>
        <row r="205">
          <cell r="A205" t="str">
            <v>YZ-BS-BKN1703-R0-XL</v>
          </cell>
          <cell r="B205" t="str">
            <v>YZ-BS-BKN1703</v>
          </cell>
          <cell r="C205">
            <v>0</v>
          </cell>
          <cell r="D205">
            <v>2</v>
          </cell>
          <cell r="E205">
            <v>4</v>
          </cell>
          <cell r="F205">
            <v>4</v>
          </cell>
          <cell r="G205">
            <v>5.3</v>
          </cell>
        </row>
        <row r="206">
          <cell r="A206" t="str">
            <v>YZ-BS-BSLLIT4XL</v>
          </cell>
          <cell r="B206" t="str">
            <v>YZ-BS-BSLL</v>
          </cell>
          <cell r="C206">
            <v>2</v>
          </cell>
          <cell r="D206">
            <v>9</v>
          </cell>
          <cell r="E206">
            <v>10</v>
          </cell>
          <cell r="F206">
            <v>6</v>
          </cell>
          <cell r="G206">
            <v>18.4714814814815</v>
          </cell>
        </row>
        <row r="207">
          <cell r="A207" t="str">
            <v>YZ-BS-PW2049-W0-M</v>
          </cell>
          <cell r="B207" t="str">
            <v>YZ-BS-PW2049</v>
          </cell>
          <cell r="C207">
            <v>2</v>
          </cell>
          <cell r="D207">
            <v>3</v>
          </cell>
          <cell r="E207">
            <v>2</v>
          </cell>
          <cell r="F207">
            <v>4</v>
          </cell>
          <cell r="G207">
            <v>15.1809090909091</v>
          </cell>
        </row>
        <row r="208">
          <cell r="A208" t="str">
            <v>BS-WHC19-K0-L</v>
          </cell>
          <cell r="B208" t="str">
            <v>BS-WHC19</v>
          </cell>
          <cell r="C208">
            <v>0</v>
          </cell>
          <cell r="D208">
            <v>0</v>
          </cell>
          <cell r="E208">
            <v>1</v>
          </cell>
          <cell r="F208">
            <v>6</v>
          </cell>
          <cell r="G208">
            <v>15.99</v>
          </cell>
        </row>
        <row r="209">
          <cell r="A209" t="str">
            <v>YZ-BS-ZQ15827R2L</v>
          </cell>
          <cell r="B209" t="str">
            <v>YZ-BS-ZQ15827</v>
          </cell>
          <cell r="C209">
            <v>0</v>
          </cell>
          <cell r="D209">
            <v>0</v>
          </cell>
          <cell r="E209">
            <v>1</v>
          </cell>
          <cell r="F209">
            <v>1</v>
          </cell>
          <cell r="G209">
            <v>16.49</v>
          </cell>
        </row>
        <row r="210">
          <cell r="A210" t="str">
            <v>BS-PW2025-K0-M</v>
          </cell>
          <cell r="B210" t="str">
            <v>BS-PW2025</v>
          </cell>
          <cell r="C210">
            <v>7</v>
          </cell>
          <cell r="D210">
            <v>1</v>
          </cell>
          <cell r="E210">
            <v>5</v>
          </cell>
          <cell r="F210">
            <v>5</v>
          </cell>
          <cell r="G210">
            <v>12.3605555555556</v>
          </cell>
        </row>
        <row r="211">
          <cell r="A211" t="str">
            <v>YZ-BEWH173-ZL-L</v>
          </cell>
          <cell r="B211" t="str">
            <v>YZ-BEWH173</v>
          </cell>
          <cell r="C211">
            <v>1</v>
          </cell>
          <cell r="D211">
            <v>0</v>
          </cell>
          <cell r="E211">
            <v>0</v>
          </cell>
          <cell r="F211">
            <v>4</v>
          </cell>
          <cell r="G211">
            <v>19.99</v>
          </cell>
        </row>
        <row r="212">
          <cell r="A212" t="str">
            <v>YZ-BEWH173-ZL-M</v>
          </cell>
          <cell r="B212" t="str">
            <v>YZ-BEWH173</v>
          </cell>
          <cell r="C212">
            <v>0</v>
          </cell>
          <cell r="D212">
            <v>2</v>
          </cell>
          <cell r="E212">
            <v>1</v>
          </cell>
          <cell r="F212">
            <v>1</v>
          </cell>
          <cell r="G212">
            <v>19.99</v>
          </cell>
        </row>
        <row r="213">
          <cell r="A213" t="str">
            <v>BS-WH1731-K0-XL</v>
          </cell>
          <cell r="B213" t="str">
            <v>BS-WH1731</v>
          </cell>
          <cell r="C213">
            <v>13</v>
          </cell>
          <cell r="D213">
            <v>7</v>
          </cell>
          <cell r="E213">
            <v>22</v>
          </cell>
          <cell r="F213">
            <v>21</v>
          </cell>
          <cell r="G213">
            <v>21.5296825396825</v>
          </cell>
        </row>
        <row r="214">
          <cell r="A214" t="str">
            <v>CS-LY170-LB916-M</v>
          </cell>
          <cell r="B214" t="str">
            <v>CS-LY170</v>
          </cell>
          <cell r="C214">
            <v>0</v>
          </cell>
          <cell r="D214">
            <v>1</v>
          </cell>
          <cell r="E214">
            <v>1</v>
          </cell>
          <cell r="F214">
            <v>1</v>
          </cell>
          <cell r="G214">
            <v>14.9</v>
          </cell>
        </row>
        <row r="215">
          <cell r="A215" t="str">
            <v>BS-WH17017-K0-S</v>
          </cell>
          <cell r="B215" t="str">
            <v>BS-WH17017</v>
          </cell>
          <cell r="C215">
            <v>8</v>
          </cell>
          <cell r="D215">
            <v>3</v>
          </cell>
          <cell r="E215">
            <v>2</v>
          </cell>
          <cell r="F215">
            <v>4</v>
          </cell>
          <cell r="G215">
            <v>18.4394117647059</v>
          </cell>
        </row>
        <row r="216">
          <cell r="A216" t="str">
            <v>BS-WH17015-K0-M</v>
          </cell>
          <cell r="B216" t="str">
            <v>BS-WH17015</v>
          </cell>
          <cell r="C216">
            <v>3</v>
          </cell>
          <cell r="D216">
            <v>3</v>
          </cell>
          <cell r="E216">
            <v>1</v>
          </cell>
          <cell r="F216">
            <v>2</v>
          </cell>
          <cell r="G216">
            <v>19.1855555555556</v>
          </cell>
        </row>
        <row r="217">
          <cell r="A217" t="str">
            <v>YZ-BS-PW2049-B0-L</v>
          </cell>
          <cell r="B217" t="str">
            <v>YZ-BS-PW2049</v>
          </cell>
          <cell r="C217">
            <v>2</v>
          </cell>
          <cell r="D217">
            <v>4</v>
          </cell>
          <cell r="E217">
            <v>4</v>
          </cell>
          <cell r="F217">
            <v>4</v>
          </cell>
          <cell r="G217">
            <v>15.4614285714286</v>
          </cell>
        </row>
        <row r="218">
          <cell r="A218" t="str">
            <v>BS-HB4032-R1-L</v>
          </cell>
          <cell r="B218" t="str">
            <v>BS-HB4032</v>
          </cell>
          <cell r="C218">
            <v>1</v>
          </cell>
          <cell r="D218">
            <v>0</v>
          </cell>
          <cell r="E218">
            <v>0</v>
          </cell>
          <cell r="F218">
            <v>0</v>
          </cell>
          <cell r="G218">
            <v>5.2</v>
          </cell>
        </row>
        <row r="219">
          <cell r="A219" t="str">
            <v>BS-MY-1503-W0-3XL</v>
          </cell>
          <cell r="B219" t="str">
            <v>BS-MY-1503</v>
          </cell>
          <cell r="C219">
            <v>2</v>
          </cell>
          <cell r="D219">
            <v>3</v>
          </cell>
          <cell r="E219">
            <v>0</v>
          </cell>
          <cell r="F219">
            <v>2</v>
          </cell>
          <cell r="G219">
            <v>17.19</v>
          </cell>
        </row>
        <row r="220">
          <cell r="A220" t="str">
            <v>YZ-BS-BSLLIT3XL</v>
          </cell>
          <cell r="B220" t="str">
            <v>YZ-BS-BSLL</v>
          </cell>
          <cell r="C220">
            <v>5</v>
          </cell>
          <cell r="D220">
            <v>7</v>
          </cell>
          <cell r="E220">
            <v>6</v>
          </cell>
          <cell r="F220">
            <v>3</v>
          </cell>
          <cell r="G220">
            <v>18.7519047619048</v>
          </cell>
        </row>
        <row r="221">
          <cell r="A221" t="str">
            <v>BS-WHC19-W0-M</v>
          </cell>
          <cell r="B221" t="str">
            <v>BS-WHC19</v>
          </cell>
          <cell r="C221">
            <v>2</v>
          </cell>
          <cell r="D221">
            <v>0</v>
          </cell>
          <cell r="E221">
            <v>6</v>
          </cell>
          <cell r="F221">
            <v>5</v>
          </cell>
          <cell r="G221">
            <v>15.8361538461538</v>
          </cell>
        </row>
        <row r="222">
          <cell r="A222" t="str">
            <v>YZ-BEWH173-WI-XL</v>
          </cell>
          <cell r="B222" t="str">
            <v>YZ-BEWH173</v>
          </cell>
          <cell r="C222">
            <v>0</v>
          </cell>
          <cell r="D222">
            <v>0</v>
          </cell>
          <cell r="E222">
            <v>3</v>
          </cell>
          <cell r="F222">
            <v>2</v>
          </cell>
          <cell r="G222">
            <v>19.99</v>
          </cell>
        </row>
        <row r="223">
          <cell r="A223" t="str">
            <v>MY-LYRound020-GR-S</v>
          </cell>
          <cell r="B223" t="str">
            <v>MY-LYRound020</v>
          </cell>
          <cell r="C223">
            <v>0</v>
          </cell>
          <cell r="D223">
            <v>0</v>
          </cell>
          <cell r="E223">
            <v>0</v>
          </cell>
          <cell r="F223">
            <v>1</v>
          </cell>
          <cell r="G223">
            <v>22.99</v>
          </cell>
        </row>
        <row r="224">
          <cell r="A224" t="str">
            <v>MY-LYPoint021-NY-S</v>
          </cell>
          <cell r="B224" t="str">
            <v>MY-LYPoint021</v>
          </cell>
          <cell r="C224">
            <v>0</v>
          </cell>
          <cell r="D224">
            <v>0</v>
          </cell>
          <cell r="E224">
            <v>0</v>
          </cell>
          <cell r="F224">
            <v>1</v>
          </cell>
          <cell r="G224">
            <v>22.99</v>
          </cell>
        </row>
        <row r="225">
          <cell r="A225" t="str">
            <v>CS-LY171-LB916-XXL</v>
          </cell>
          <cell r="B225" t="str">
            <v>CS-LY171</v>
          </cell>
          <cell r="C225">
            <v>0</v>
          </cell>
          <cell r="D225">
            <v>0</v>
          </cell>
          <cell r="E225">
            <v>2</v>
          </cell>
          <cell r="F225">
            <v>1</v>
          </cell>
          <cell r="G225">
            <v>18.3233333333333</v>
          </cell>
        </row>
        <row r="226">
          <cell r="A226" t="str">
            <v>BS-WHC19-K0-XL</v>
          </cell>
          <cell r="B226" t="str">
            <v>BS-WHC19</v>
          </cell>
          <cell r="C226">
            <v>0</v>
          </cell>
          <cell r="D226">
            <v>0</v>
          </cell>
          <cell r="E226">
            <v>0</v>
          </cell>
          <cell r="F226">
            <v>2</v>
          </cell>
          <cell r="G226">
            <v>15.99</v>
          </cell>
        </row>
        <row r="227">
          <cell r="A227" t="str">
            <v>BS-PW2025-K0-2XL</v>
          </cell>
          <cell r="B227" t="str">
            <v>BS-PW2025</v>
          </cell>
          <cell r="C227">
            <v>29</v>
          </cell>
          <cell r="D227">
            <v>13</v>
          </cell>
          <cell r="E227">
            <v>7</v>
          </cell>
          <cell r="F227">
            <v>7</v>
          </cell>
          <cell r="G227">
            <v>12.5741071428571</v>
          </cell>
        </row>
        <row r="228">
          <cell r="A228" t="str">
            <v>BS-PW2025-K0-XL</v>
          </cell>
          <cell r="B228" t="str">
            <v>BS-PW2025</v>
          </cell>
          <cell r="C228">
            <v>2</v>
          </cell>
          <cell r="D228">
            <v>2</v>
          </cell>
          <cell r="E228">
            <v>4</v>
          </cell>
          <cell r="F228">
            <v>4</v>
          </cell>
          <cell r="G228">
            <v>14.5408333333333</v>
          </cell>
        </row>
        <row r="229">
          <cell r="A229" t="str">
            <v>XZ-BS-013PI3-S</v>
          </cell>
          <cell r="B229" t="str">
            <v>XZ-BS-013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 t="e">
            <v>#DIV/0!</v>
          </cell>
        </row>
        <row r="230">
          <cell r="A230" t="str">
            <v>YZ-BS1702-GO-XL</v>
          </cell>
          <cell r="B230" t="str">
            <v>YZ-BS1702</v>
          </cell>
          <cell r="C230">
            <v>3</v>
          </cell>
          <cell r="D230">
            <v>7</v>
          </cell>
          <cell r="E230">
            <v>0</v>
          </cell>
          <cell r="F230">
            <v>3</v>
          </cell>
          <cell r="G230">
            <v>5.3</v>
          </cell>
        </row>
        <row r="231">
          <cell r="A231" t="str">
            <v>YZ-BS-ZQ15827W02XL</v>
          </cell>
          <cell r="B231" t="str">
            <v>YZ-BS-ZQ15827</v>
          </cell>
          <cell r="C231">
            <v>0</v>
          </cell>
          <cell r="D231">
            <v>4</v>
          </cell>
          <cell r="E231">
            <v>7</v>
          </cell>
          <cell r="F231">
            <v>4</v>
          </cell>
          <cell r="G231">
            <v>15.4566666666667</v>
          </cell>
        </row>
        <row r="232">
          <cell r="A232" t="str">
            <v>CS-SB030-BK-M</v>
          </cell>
          <cell r="B232" t="str">
            <v>CS-SB030</v>
          </cell>
          <cell r="C232">
            <v>1</v>
          </cell>
          <cell r="D232">
            <v>0</v>
          </cell>
          <cell r="E232">
            <v>1</v>
          </cell>
          <cell r="F232">
            <v>2</v>
          </cell>
          <cell r="G232">
            <v>18.6225</v>
          </cell>
        </row>
        <row r="233">
          <cell r="A233" t="str">
            <v>BS-HB4032-RO-XL</v>
          </cell>
          <cell r="B233" t="str">
            <v>BS-HB4032</v>
          </cell>
          <cell r="C233">
            <v>0</v>
          </cell>
          <cell r="D233">
            <v>0</v>
          </cell>
          <cell r="E233">
            <v>0</v>
          </cell>
          <cell r="F233">
            <v>1</v>
          </cell>
          <cell r="G233">
            <v>7.99</v>
          </cell>
        </row>
        <row r="234">
          <cell r="A234" t="str">
            <v>YZ-BS-5505K0-XS</v>
          </cell>
          <cell r="B234" t="str">
            <v>YZ-BS-5505</v>
          </cell>
          <cell r="C234">
            <v>1</v>
          </cell>
          <cell r="D234">
            <v>3</v>
          </cell>
          <cell r="E234">
            <v>6</v>
          </cell>
          <cell r="F234">
            <v>5</v>
          </cell>
          <cell r="G234">
            <v>20.7166666666667</v>
          </cell>
        </row>
        <row r="235">
          <cell r="A235" t="str">
            <v>YZ-BS-5505JRM</v>
          </cell>
          <cell r="B235" t="str">
            <v>YZ-BS-5505</v>
          </cell>
          <cell r="C235">
            <v>0</v>
          </cell>
          <cell r="D235">
            <v>1</v>
          </cell>
          <cell r="E235">
            <v>2</v>
          </cell>
          <cell r="F235">
            <v>6</v>
          </cell>
          <cell r="G235">
            <v>21.2677777777778</v>
          </cell>
        </row>
        <row r="236">
          <cell r="A236" t="str">
            <v>YZ-BS-BSLLK02XL</v>
          </cell>
          <cell r="B236" t="str">
            <v>YZ-BS-BSLL</v>
          </cell>
          <cell r="C236">
            <v>4</v>
          </cell>
          <cell r="D236">
            <v>0</v>
          </cell>
          <cell r="E236">
            <v>1</v>
          </cell>
          <cell r="F236">
            <v>4</v>
          </cell>
          <cell r="G236">
            <v>18.99</v>
          </cell>
        </row>
        <row r="237">
          <cell r="A237" t="str">
            <v>XZ-BS-HM168-CO-42/43</v>
          </cell>
          <cell r="B237" t="str">
            <v>XZ-BS-HM168</v>
          </cell>
          <cell r="C237">
            <v>0</v>
          </cell>
          <cell r="D237">
            <v>0</v>
          </cell>
          <cell r="E237">
            <v>0</v>
          </cell>
          <cell r="F237">
            <v>1</v>
          </cell>
          <cell r="G237">
            <v>14.4</v>
          </cell>
        </row>
        <row r="238">
          <cell r="A238" t="str">
            <v>CS-LY085-ZL918-XL</v>
          </cell>
          <cell r="B238" t="str">
            <v>CS-LY085</v>
          </cell>
          <cell r="C238">
            <v>0</v>
          </cell>
          <cell r="D238">
            <v>0</v>
          </cell>
          <cell r="E238">
            <v>0</v>
          </cell>
          <cell r="F238">
            <v>1</v>
          </cell>
          <cell r="G238">
            <v>17.5</v>
          </cell>
        </row>
        <row r="239">
          <cell r="A239" t="str">
            <v>YZ-BS-TJ1245002L</v>
          </cell>
          <cell r="B239" t="str">
            <v>YZ-BS-TJ1245</v>
          </cell>
          <cell r="C239">
            <v>5</v>
          </cell>
          <cell r="D239">
            <v>0</v>
          </cell>
          <cell r="E239">
            <v>1</v>
          </cell>
          <cell r="F239">
            <v>6</v>
          </cell>
          <cell r="G239">
            <v>16.24</v>
          </cell>
        </row>
        <row r="240">
          <cell r="A240" t="str">
            <v>XZ-BS-013GR1-L</v>
          </cell>
          <cell r="B240" t="str">
            <v>XZ-BS-013</v>
          </cell>
          <cell r="C240">
            <v>0</v>
          </cell>
          <cell r="D240">
            <v>0</v>
          </cell>
          <cell r="E240">
            <v>0</v>
          </cell>
          <cell r="F240">
            <v>1</v>
          </cell>
          <cell r="G240">
            <v>9.99</v>
          </cell>
        </row>
        <row r="241">
          <cell r="A241" t="str">
            <v>CS-LY170-LB916-XXL</v>
          </cell>
          <cell r="B241" t="str">
            <v>CS-LY170</v>
          </cell>
          <cell r="C241">
            <v>1</v>
          </cell>
          <cell r="D241">
            <v>1</v>
          </cell>
          <cell r="E241">
            <v>2</v>
          </cell>
          <cell r="F241">
            <v>3</v>
          </cell>
          <cell r="G241">
            <v>14.9</v>
          </cell>
        </row>
        <row r="242">
          <cell r="A242" t="str">
            <v>CS-LY084-H3-M</v>
          </cell>
          <cell r="B242" t="str">
            <v>CS-LY084</v>
          </cell>
          <cell r="C242">
            <v>0</v>
          </cell>
          <cell r="D242">
            <v>1</v>
          </cell>
          <cell r="E242">
            <v>0</v>
          </cell>
          <cell r="F242">
            <v>1</v>
          </cell>
          <cell r="G242">
            <v>17.99</v>
          </cell>
        </row>
        <row r="243">
          <cell r="A243" t="str">
            <v>CS-LY171-Sa911-L</v>
          </cell>
          <cell r="B243" t="str">
            <v>CS-LY171</v>
          </cell>
          <cell r="C243">
            <v>0</v>
          </cell>
          <cell r="D243">
            <v>0</v>
          </cell>
          <cell r="E243">
            <v>1</v>
          </cell>
          <cell r="F243">
            <v>2</v>
          </cell>
          <cell r="G243">
            <v>17.99</v>
          </cell>
        </row>
        <row r="244">
          <cell r="A244" t="str">
            <v>CS-LY170-LG907-M</v>
          </cell>
          <cell r="B244" t="str">
            <v>CS-LY170</v>
          </cell>
          <cell r="C244">
            <v>1</v>
          </cell>
          <cell r="D244">
            <v>0</v>
          </cell>
          <cell r="E244">
            <v>0</v>
          </cell>
          <cell r="F244">
            <v>1</v>
          </cell>
          <cell r="G244">
            <v>14.9</v>
          </cell>
        </row>
        <row r="245">
          <cell r="A245" t="str">
            <v>CS-LY170-G912-M</v>
          </cell>
          <cell r="B245" t="str">
            <v>CS-LY170</v>
          </cell>
          <cell r="C245">
            <v>2</v>
          </cell>
          <cell r="D245">
            <v>1</v>
          </cell>
          <cell r="E245">
            <v>0</v>
          </cell>
          <cell r="F245">
            <v>2</v>
          </cell>
          <cell r="G245">
            <v>15.698</v>
          </cell>
        </row>
        <row r="246">
          <cell r="A246" t="str">
            <v>CS-SB030-YL-M</v>
          </cell>
          <cell r="B246" t="str">
            <v>CS-SB030</v>
          </cell>
          <cell r="C246">
            <v>0</v>
          </cell>
          <cell r="D246">
            <v>0</v>
          </cell>
          <cell r="E246">
            <v>0</v>
          </cell>
          <cell r="F246">
            <v>1</v>
          </cell>
          <cell r="G246">
            <v>18.99</v>
          </cell>
        </row>
        <row r="247">
          <cell r="A247" t="str">
            <v>CS-LY170-PI908-M</v>
          </cell>
          <cell r="B247" t="str">
            <v>CS-LY170</v>
          </cell>
          <cell r="C247">
            <v>0</v>
          </cell>
          <cell r="D247">
            <v>1</v>
          </cell>
          <cell r="E247">
            <v>2</v>
          </cell>
          <cell r="F247">
            <v>1</v>
          </cell>
          <cell r="G247">
            <v>14.9</v>
          </cell>
        </row>
        <row r="248">
          <cell r="A248" t="str">
            <v>CS-SB030-YL-S</v>
          </cell>
          <cell r="B248" t="str">
            <v>CS-SB030</v>
          </cell>
          <cell r="C248">
            <v>1</v>
          </cell>
          <cell r="D248">
            <v>0</v>
          </cell>
          <cell r="E248">
            <v>0</v>
          </cell>
          <cell r="F248">
            <v>0</v>
          </cell>
          <cell r="G248">
            <v>14.99</v>
          </cell>
        </row>
        <row r="249">
          <cell r="A249" t="str">
            <v>MY-LYPoint021-GR-XL</v>
          </cell>
          <cell r="B249" t="str">
            <v>MY-LYPoint021</v>
          </cell>
          <cell r="C249">
            <v>0</v>
          </cell>
          <cell r="D249">
            <v>0</v>
          </cell>
          <cell r="E249">
            <v>0</v>
          </cell>
          <cell r="F249">
            <v>1</v>
          </cell>
          <cell r="G249">
            <v>19.99</v>
          </cell>
        </row>
        <row r="250">
          <cell r="A250" t="str">
            <v>YZ-BS-JG2631R0L</v>
          </cell>
          <cell r="B250" t="str">
            <v>YZ-BS-JG2631</v>
          </cell>
          <cell r="C250">
            <v>1</v>
          </cell>
          <cell r="D250">
            <v>2</v>
          </cell>
          <cell r="E250">
            <v>1</v>
          </cell>
          <cell r="F250">
            <v>3</v>
          </cell>
          <cell r="G250">
            <v>14.4042857142857</v>
          </cell>
        </row>
        <row r="251">
          <cell r="A251" t="str">
            <v>YZ-BELS1458-K0-5X</v>
          </cell>
          <cell r="B251" t="str">
            <v>YZ-BELS1458</v>
          </cell>
          <cell r="C251">
            <v>0</v>
          </cell>
          <cell r="D251">
            <v>0</v>
          </cell>
          <cell r="E251">
            <v>0</v>
          </cell>
          <cell r="F251">
            <v>4</v>
          </cell>
          <cell r="G251">
            <v>19.39</v>
          </cell>
        </row>
        <row r="252">
          <cell r="A252" t="str">
            <v>BS-WHC19-W0-XXL</v>
          </cell>
          <cell r="B252" t="str">
            <v>BS-WHC19</v>
          </cell>
          <cell r="C252">
            <v>0</v>
          </cell>
          <cell r="D252">
            <v>0</v>
          </cell>
          <cell r="E252">
            <v>0</v>
          </cell>
          <cell r="F252">
            <v>3</v>
          </cell>
          <cell r="G252">
            <v>15.3233333333333</v>
          </cell>
        </row>
        <row r="253">
          <cell r="A253" t="str">
            <v>BS-1704-K0-XS</v>
          </cell>
          <cell r="B253" t="str">
            <v>BS-1704</v>
          </cell>
          <cell r="C253">
            <v>0</v>
          </cell>
          <cell r="D253">
            <v>0</v>
          </cell>
          <cell r="E253">
            <v>2</v>
          </cell>
          <cell r="F253">
            <v>2</v>
          </cell>
          <cell r="G253">
            <v>7.095</v>
          </cell>
        </row>
        <row r="254">
          <cell r="A254" t="str">
            <v>YZ-BS-TJ124500L</v>
          </cell>
          <cell r="B254" t="str">
            <v>YZ-BS-TJ1245</v>
          </cell>
          <cell r="C254">
            <v>2</v>
          </cell>
          <cell r="D254">
            <v>2</v>
          </cell>
          <cell r="E254">
            <v>1</v>
          </cell>
          <cell r="F254">
            <v>2</v>
          </cell>
          <cell r="G254">
            <v>16.7042857142857</v>
          </cell>
        </row>
        <row r="255">
          <cell r="A255" t="str">
            <v>YZ-BS-BSLLK04XL</v>
          </cell>
          <cell r="B255" t="str">
            <v>YZ-BS-BSLL</v>
          </cell>
          <cell r="C255">
            <v>6</v>
          </cell>
          <cell r="D255">
            <v>6</v>
          </cell>
          <cell r="E255">
            <v>6</v>
          </cell>
          <cell r="F255">
            <v>4</v>
          </cell>
          <cell r="G255">
            <v>17.8990909090909</v>
          </cell>
        </row>
        <row r="256">
          <cell r="A256" t="str">
            <v>CS-LY170-Sa911-L</v>
          </cell>
          <cell r="B256" t="str">
            <v>CS-LY170</v>
          </cell>
          <cell r="C256">
            <v>4</v>
          </cell>
          <cell r="D256">
            <v>1</v>
          </cell>
          <cell r="E256">
            <v>0</v>
          </cell>
          <cell r="F256">
            <v>1</v>
          </cell>
          <cell r="G256">
            <v>16.895</v>
          </cell>
        </row>
        <row r="257">
          <cell r="A257" t="str">
            <v>YZ-BS-HE9008Sa8L</v>
          </cell>
          <cell r="B257" t="str">
            <v>YZ-BS-HE9008</v>
          </cell>
          <cell r="C257">
            <v>5</v>
          </cell>
          <cell r="D257">
            <v>0</v>
          </cell>
          <cell r="E257">
            <v>0</v>
          </cell>
          <cell r="F257">
            <v>2</v>
          </cell>
          <cell r="G257">
            <v>22.1328571428571</v>
          </cell>
        </row>
        <row r="258">
          <cell r="A258" t="str">
            <v>LYQ-BS-K1010-G7-L</v>
          </cell>
          <cell r="B258" t="str">
            <v>LYQ-BS-1010</v>
          </cell>
          <cell r="C258">
            <v>2</v>
          </cell>
          <cell r="D258">
            <v>1</v>
          </cell>
          <cell r="E258">
            <v>0</v>
          </cell>
          <cell r="F258">
            <v>2</v>
          </cell>
          <cell r="G258">
            <v>9.9</v>
          </cell>
        </row>
        <row r="259">
          <cell r="A259" t="str">
            <v>LYQ-BS-K1010-G0-L</v>
          </cell>
          <cell r="B259" t="str">
            <v>LYQ-BS-1010</v>
          </cell>
          <cell r="C259">
            <v>1</v>
          </cell>
          <cell r="D259">
            <v>3</v>
          </cell>
          <cell r="E259">
            <v>3</v>
          </cell>
          <cell r="F259">
            <v>2</v>
          </cell>
          <cell r="G259">
            <v>11.3633333333333</v>
          </cell>
        </row>
        <row r="260">
          <cell r="A260" t="str">
            <v>YZ-BS-1580-K0-L</v>
          </cell>
          <cell r="B260" t="str">
            <v>YZ-BS-1580</v>
          </cell>
          <cell r="C260">
            <v>0</v>
          </cell>
          <cell r="D260">
            <v>1</v>
          </cell>
          <cell r="E260">
            <v>4</v>
          </cell>
          <cell r="F260">
            <v>2</v>
          </cell>
          <cell r="G260">
            <v>14.9942857142857</v>
          </cell>
        </row>
        <row r="261">
          <cell r="A261" t="str">
            <v>LYQ-BS-YH115-B0XL</v>
          </cell>
          <cell r="B261" t="str">
            <v>LYQ-YH115</v>
          </cell>
          <cell r="C261">
            <v>1</v>
          </cell>
          <cell r="D261">
            <v>0</v>
          </cell>
          <cell r="E261">
            <v>0</v>
          </cell>
          <cell r="F261">
            <v>5</v>
          </cell>
          <cell r="G261">
            <v>5.2</v>
          </cell>
        </row>
        <row r="262">
          <cell r="A262" t="str">
            <v>WQS-BN-1503-BO-L</v>
          </cell>
          <cell r="B262" t="str">
            <v>WQS-BN-1503</v>
          </cell>
          <cell r="C262">
            <v>0</v>
          </cell>
          <cell r="D262">
            <v>2</v>
          </cell>
          <cell r="E262">
            <v>3</v>
          </cell>
          <cell r="F262">
            <v>6</v>
          </cell>
          <cell r="G262">
            <v>19.8645454545455</v>
          </cell>
        </row>
        <row r="263">
          <cell r="A263" t="str">
            <v>BS-WH1731-K0-M</v>
          </cell>
          <cell r="B263" t="str">
            <v>BS-WH1731</v>
          </cell>
          <cell r="C263">
            <v>9</v>
          </cell>
          <cell r="D263">
            <v>2</v>
          </cell>
          <cell r="E263">
            <v>18</v>
          </cell>
          <cell r="F263">
            <v>11</v>
          </cell>
          <cell r="G263">
            <v>21.465</v>
          </cell>
        </row>
        <row r="264">
          <cell r="A264" t="str">
            <v>RE-YZ-BELK185-B0-XL</v>
          </cell>
          <cell r="B264" t="str">
            <v>RE-YZ-BELK185</v>
          </cell>
          <cell r="C264">
            <v>0</v>
          </cell>
          <cell r="D264">
            <v>0</v>
          </cell>
          <cell r="E264">
            <v>0</v>
          </cell>
          <cell r="F264">
            <v>1</v>
          </cell>
          <cell r="G264">
            <v>16.99</v>
          </cell>
        </row>
        <row r="265">
          <cell r="A265" t="str">
            <v>RE-YZ-BELK185-B0-XXL</v>
          </cell>
          <cell r="B265" t="str">
            <v>RE-YZ-BELK185</v>
          </cell>
          <cell r="C265">
            <v>0</v>
          </cell>
          <cell r="D265">
            <v>1</v>
          </cell>
          <cell r="E265">
            <v>0</v>
          </cell>
          <cell r="F265">
            <v>1</v>
          </cell>
          <cell r="G265">
            <v>16.99</v>
          </cell>
        </row>
        <row r="266">
          <cell r="A266" t="str">
            <v>YZ-BELS1458-K0-4X</v>
          </cell>
          <cell r="B266" t="str">
            <v>YZ-BELS1458</v>
          </cell>
          <cell r="C266">
            <v>0</v>
          </cell>
          <cell r="D266">
            <v>0</v>
          </cell>
          <cell r="E266">
            <v>0</v>
          </cell>
          <cell r="F266">
            <v>3</v>
          </cell>
          <cell r="G266">
            <v>14.29</v>
          </cell>
        </row>
        <row r="267">
          <cell r="A267" t="str">
            <v>CS-LY166-K33-1-XXL</v>
          </cell>
          <cell r="B267" t="str">
            <v>CS-LY166</v>
          </cell>
          <cell r="C267">
            <v>0</v>
          </cell>
          <cell r="D267">
            <v>0</v>
          </cell>
          <cell r="E267">
            <v>2</v>
          </cell>
          <cell r="F267">
            <v>1</v>
          </cell>
          <cell r="G267">
            <v>13.99</v>
          </cell>
        </row>
        <row r="268">
          <cell r="A268" t="str">
            <v>RE-YZ-BELK185-K0-L</v>
          </cell>
          <cell r="B268" t="str">
            <v>RE-YZ-BELK185</v>
          </cell>
          <cell r="C268">
            <v>0</v>
          </cell>
          <cell r="D268">
            <v>1</v>
          </cell>
          <cell r="E268">
            <v>0</v>
          </cell>
          <cell r="F268">
            <v>1</v>
          </cell>
          <cell r="G268">
            <v>16.99</v>
          </cell>
        </row>
        <row r="269">
          <cell r="A269" t="str">
            <v>YZ-BS-HE13037Or2L</v>
          </cell>
          <cell r="B269" t="str">
            <v>YZ-BS-HE13037</v>
          </cell>
          <cell r="C269">
            <v>0</v>
          </cell>
          <cell r="D269">
            <v>0</v>
          </cell>
          <cell r="E269">
            <v>3</v>
          </cell>
          <cell r="F269">
            <v>4</v>
          </cell>
          <cell r="G269">
            <v>5.3</v>
          </cell>
        </row>
        <row r="270">
          <cell r="A270" t="str">
            <v>WQS-BN-1503-RO-S</v>
          </cell>
          <cell r="B270" t="str">
            <v>WQS-BN-1503</v>
          </cell>
          <cell r="C270">
            <v>2</v>
          </cell>
          <cell r="D270">
            <v>3</v>
          </cell>
          <cell r="E270">
            <v>0</v>
          </cell>
          <cell r="F270">
            <v>1</v>
          </cell>
          <cell r="G270">
            <v>19.0616666666667</v>
          </cell>
        </row>
        <row r="271">
          <cell r="A271" t="str">
            <v>YZ-BS-PW2037-G0-M</v>
          </cell>
          <cell r="B271" t="str">
            <v>YZ-BS-PW2037</v>
          </cell>
          <cell r="C271">
            <v>5</v>
          </cell>
          <cell r="D271">
            <v>3</v>
          </cell>
          <cell r="E271">
            <v>3</v>
          </cell>
          <cell r="F271">
            <v>7</v>
          </cell>
          <cell r="G271">
            <v>14.6211111111111</v>
          </cell>
        </row>
        <row r="272">
          <cell r="A272" t="str">
            <v>WQS-BN-1503-WO-XL</v>
          </cell>
          <cell r="B272" t="str">
            <v>WQS-BN-1503</v>
          </cell>
          <cell r="C272">
            <v>0</v>
          </cell>
          <cell r="D272">
            <v>1</v>
          </cell>
          <cell r="E272">
            <v>1</v>
          </cell>
          <cell r="F272">
            <v>1</v>
          </cell>
          <cell r="G272">
            <v>20.9266666666667</v>
          </cell>
        </row>
        <row r="273">
          <cell r="A273" t="str">
            <v>WQS-BN-1503-GR-XL</v>
          </cell>
          <cell r="B273" t="str">
            <v>WQS-BN-1503</v>
          </cell>
          <cell r="C273">
            <v>2</v>
          </cell>
          <cell r="D273">
            <v>0</v>
          </cell>
          <cell r="E273">
            <v>0</v>
          </cell>
          <cell r="F273">
            <v>2</v>
          </cell>
          <cell r="G273">
            <v>20.5975</v>
          </cell>
        </row>
        <row r="274">
          <cell r="A274" t="str">
            <v>YZ-BS-PW2037-B0-S</v>
          </cell>
          <cell r="B274" t="str">
            <v>YZ-BS-PW2037</v>
          </cell>
          <cell r="C274">
            <v>1</v>
          </cell>
          <cell r="D274">
            <v>0</v>
          </cell>
          <cell r="E274">
            <v>2</v>
          </cell>
          <cell r="F274">
            <v>1</v>
          </cell>
          <cell r="G274">
            <v>16.2425</v>
          </cell>
        </row>
        <row r="275">
          <cell r="A275" t="str">
            <v>KZ-CSM073-K0-30</v>
          </cell>
          <cell r="B275" t="str">
            <v>KZ-CSM073</v>
          </cell>
          <cell r="C275">
            <v>0</v>
          </cell>
          <cell r="D275">
            <v>0</v>
          </cell>
          <cell r="E275">
            <v>1</v>
          </cell>
          <cell r="F275">
            <v>1</v>
          </cell>
          <cell r="G275">
            <v>14.49</v>
          </cell>
        </row>
        <row r="276">
          <cell r="A276" t="str">
            <v>LYQ-EUWH5339-K0-M</v>
          </cell>
          <cell r="B276" t="str">
            <v>LYQ-EUWH5339</v>
          </cell>
          <cell r="C276">
            <v>0</v>
          </cell>
          <cell r="D276">
            <v>0</v>
          </cell>
          <cell r="E276">
            <v>2</v>
          </cell>
          <cell r="F276">
            <v>2</v>
          </cell>
          <cell r="G276">
            <v>5.2</v>
          </cell>
        </row>
        <row r="277">
          <cell r="A277" t="str">
            <v>YZ-BS-5505LbXXL</v>
          </cell>
          <cell r="B277" t="str">
            <v>YZ-BS-5505</v>
          </cell>
          <cell r="C277">
            <v>3</v>
          </cell>
          <cell r="D277">
            <v>3</v>
          </cell>
          <cell r="E277">
            <v>3</v>
          </cell>
          <cell r="F277">
            <v>2</v>
          </cell>
          <cell r="G277">
            <v>22.7081818181818</v>
          </cell>
        </row>
        <row r="278">
          <cell r="A278" t="str">
            <v>YZ-BS-HE9007Se2L</v>
          </cell>
          <cell r="B278" t="str">
            <v>YZ-BS-HE9007</v>
          </cell>
          <cell r="C278">
            <v>0</v>
          </cell>
          <cell r="D278">
            <v>4</v>
          </cell>
          <cell r="E278">
            <v>0</v>
          </cell>
          <cell r="F278">
            <v>2</v>
          </cell>
          <cell r="G278">
            <v>21.99</v>
          </cell>
        </row>
        <row r="279">
          <cell r="A279" t="str">
            <v>WQS-BN-1503-KO-S</v>
          </cell>
          <cell r="B279" t="str">
            <v>WQS-BN-1503</v>
          </cell>
          <cell r="C279">
            <v>0</v>
          </cell>
          <cell r="D279">
            <v>3</v>
          </cell>
          <cell r="E279">
            <v>0</v>
          </cell>
          <cell r="F279">
            <v>2</v>
          </cell>
          <cell r="G279">
            <v>20.276</v>
          </cell>
        </row>
        <row r="280">
          <cell r="A280" t="str">
            <v>LYQ-EUWH5339-B0-M</v>
          </cell>
          <cell r="B280" t="str">
            <v>LYQ-EUWH5339</v>
          </cell>
          <cell r="C280">
            <v>0</v>
          </cell>
          <cell r="D280">
            <v>0</v>
          </cell>
          <cell r="E280">
            <v>0</v>
          </cell>
          <cell r="F280">
            <v>2</v>
          </cell>
          <cell r="G280">
            <v>5.2</v>
          </cell>
        </row>
        <row r="281">
          <cell r="A281" t="str">
            <v>BS-WH17015-ZL-M</v>
          </cell>
          <cell r="B281" t="str">
            <v>BS-WH17015</v>
          </cell>
          <cell r="C281">
            <v>2</v>
          </cell>
          <cell r="D281">
            <v>1</v>
          </cell>
          <cell r="E281">
            <v>3</v>
          </cell>
          <cell r="F281">
            <v>2</v>
          </cell>
          <cell r="G281">
            <v>19.33625</v>
          </cell>
        </row>
        <row r="282">
          <cell r="A282" t="str">
            <v>BS-WH1731-R0-M</v>
          </cell>
          <cell r="B282" t="str">
            <v>BS-WH1731</v>
          </cell>
          <cell r="C282">
            <v>27</v>
          </cell>
          <cell r="D282">
            <v>16</v>
          </cell>
          <cell r="E282">
            <v>16</v>
          </cell>
          <cell r="F282">
            <v>3</v>
          </cell>
          <cell r="G282">
            <v>21.231935483871</v>
          </cell>
        </row>
        <row r="283">
          <cell r="A283" t="str">
            <v>YZ-BS-5505DaXL</v>
          </cell>
          <cell r="B283" t="str">
            <v>YZ-BS-5505</v>
          </cell>
          <cell r="C283">
            <v>13</v>
          </cell>
          <cell r="D283">
            <v>4</v>
          </cell>
          <cell r="E283">
            <v>9</v>
          </cell>
          <cell r="F283">
            <v>19</v>
          </cell>
          <cell r="G283">
            <v>22.4824444444445</v>
          </cell>
        </row>
        <row r="284">
          <cell r="A284" t="str">
            <v>YZ-BS-5505DaS</v>
          </cell>
          <cell r="B284" t="str">
            <v>YZ-BS-5505</v>
          </cell>
          <cell r="C284">
            <v>10</v>
          </cell>
          <cell r="D284">
            <v>9</v>
          </cell>
          <cell r="E284">
            <v>0</v>
          </cell>
          <cell r="F284">
            <v>3</v>
          </cell>
          <cell r="G284">
            <v>21.5745454545455</v>
          </cell>
        </row>
        <row r="285">
          <cell r="A285" t="str">
            <v>BS-WH1731-P0-L</v>
          </cell>
          <cell r="B285" t="str">
            <v>BS-WH1731</v>
          </cell>
          <cell r="C285">
            <v>4</v>
          </cell>
          <cell r="D285">
            <v>3</v>
          </cell>
          <cell r="E285">
            <v>3</v>
          </cell>
          <cell r="F285">
            <v>3</v>
          </cell>
          <cell r="G285">
            <v>21.6053846153846</v>
          </cell>
        </row>
        <row r="286">
          <cell r="A286" t="str">
            <v>YZ-BS-HE9008Se9L</v>
          </cell>
          <cell r="B286" t="str">
            <v>YZ-BS-HE9008</v>
          </cell>
          <cell r="C286">
            <v>1</v>
          </cell>
          <cell r="D286">
            <v>5</v>
          </cell>
          <cell r="E286">
            <v>5</v>
          </cell>
          <cell r="F286">
            <v>2</v>
          </cell>
          <cell r="G286">
            <v>22.2207692307692</v>
          </cell>
        </row>
        <row r="287">
          <cell r="A287" t="str">
            <v>YZ-BS-5505K0-2XL</v>
          </cell>
          <cell r="B287" t="str">
            <v>YZ-BS-5505</v>
          </cell>
          <cell r="C287">
            <v>8</v>
          </cell>
          <cell r="D287">
            <v>1</v>
          </cell>
          <cell r="E287">
            <v>8</v>
          </cell>
          <cell r="F287">
            <v>18</v>
          </cell>
          <cell r="G287">
            <v>22.5717142857143</v>
          </cell>
        </row>
        <row r="288">
          <cell r="A288" t="str">
            <v>YZ-BS-BS5119ZLXL2XL</v>
          </cell>
          <cell r="B288" t="str">
            <v>YZ-BS-BS5119</v>
          </cell>
          <cell r="C288">
            <v>12</v>
          </cell>
          <cell r="D288">
            <v>3</v>
          </cell>
          <cell r="E288">
            <v>0</v>
          </cell>
          <cell r="F288">
            <v>1</v>
          </cell>
          <cell r="G288">
            <v>24.29625</v>
          </cell>
        </row>
        <row r="289">
          <cell r="A289" t="str">
            <v>BS-WH1731-K0-L</v>
          </cell>
          <cell r="B289" t="str">
            <v>BS-WH1731</v>
          </cell>
          <cell r="C289">
            <v>29</v>
          </cell>
          <cell r="D289">
            <v>13</v>
          </cell>
          <cell r="E289">
            <v>8</v>
          </cell>
          <cell r="F289">
            <v>7</v>
          </cell>
          <cell r="G289">
            <v>21.7970175438597</v>
          </cell>
        </row>
        <row r="290">
          <cell r="A290" t="str">
            <v>YZ-BS-PW2049-P0-L</v>
          </cell>
          <cell r="B290" t="str">
            <v>YZ-BS-PW2049</v>
          </cell>
          <cell r="C290">
            <v>4</v>
          </cell>
          <cell r="D290">
            <v>2</v>
          </cell>
          <cell r="E290">
            <v>3</v>
          </cell>
          <cell r="F290">
            <v>3</v>
          </cell>
          <cell r="G290">
            <v>15.015</v>
          </cell>
        </row>
        <row r="291">
          <cell r="A291" t="str">
            <v>MY-SB020-BK-M</v>
          </cell>
          <cell r="B291" t="str">
            <v>MY-SB020</v>
          </cell>
          <cell r="C291">
            <v>0</v>
          </cell>
          <cell r="D291">
            <v>0</v>
          </cell>
          <cell r="E291">
            <v>1</v>
          </cell>
          <cell r="F291">
            <v>2</v>
          </cell>
          <cell r="G291">
            <v>6.2</v>
          </cell>
        </row>
        <row r="292">
          <cell r="A292" t="str">
            <v>XZ-BS-013GR1-M</v>
          </cell>
          <cell r="B292" t="str">
            <v>XZ-BS-013</v>
          </cell>
          <cell r="C292">
            <v>0</v>
          </cell>
          <cell r="D292">
            <v>0</v>
          </cell>
          <cell r="E292">
            <v>0</v>
          </cell>
          <cell r="F292">
            <v>1</v>
          </cell>
          <cell r="G292">
            <v>9.99</v>
          </cell>
        </row>
        <row r="293">
          <cell r="A293" t="str">
            <v>YZ-BS-ZQ15827W0M</v>
          </cell>
          <cell r="B293" t="str">
            <v>YZ-BS-ZQ15827</v>
          </cell>
          <cell r="C293">
            <v>4</v>
          </cell>
          <cell r="D293">
            <v>2</v>
          </cell>
          <cell r="E293">
            <v>0</v>
          </cell>
          <cell r="F293">
            <v>4</v>
          </cell>
          <cell r="G293">
            <v>15.89</v>
          </cell>
        </row>
        <row r="294">
          <cell r="A294" t="str">
            <v>YZ-BS-PW2037-K0-L</v>
          </cell>
          <cell r="B294" t="str">
            <v>YZ-BS-PW2037</v>
          </cell>
          <cell r="C294">
            <v>7</v>
          </cell>
          <cell r="D294">
            <v>9</v>
          </cell>
          <cell r="E294">
            <v>5</v>
          </cell>
          <cell r="F294">
            <v>12</v>
          </cell>
          <cell r="G294">
            <v>16.6793939393939</v>
          </cell>
        </row>
        <row r="295">
          <cell r="A295" t="str">
            <v>YZ-BS-BShyl5119-YH-5XL</v>
          </cell>
          <cell r="B295" t="str">
            <v>YZ-BS-BShyl5119</v>
          </cell>
          <cell r="C295">
            <v>12</v>
          </cell>
          <cell r="D295">
            <v>8</v>
          </cell>
          <cell r="E295">
            <v>15</v>
          </cell>
          <cell r="F295">
            <v>5</v>
          </cell>
          <cell r="G295">
            <v>24.99</v>
          </cell>
        </row>
        <row r="296">
          <cell r="A296" t="str">
            <v>YZ-BS-HE9008Sa9L</v>
          </cell>
          <cell r="B296" t="str">
            <v>YZ-BS-HE9008</v>
          </cell>
          <cell r="C296">
            <v>1</v>
          </cell>
          <cell r="D296">
            <v>1</v>
          </cell>
          <cell r="E296">
            <v>3</v>
          </cell>
          <cell r="F296">
            <v>4</v>
          </cell>
          <cell r="G296">
            <v>21.8788888888889</v>
          </cell>
        </row>
        <row r="297">
          <cell r="A297" t="str">
            <v>BS-MY111-B0-L</v>
          </cell>
          <cell r="B297" t="str">
            <v>BS-MY111</v>
          </cell>
          <cell r="C297">
            <v>0</v>
          </cell>
          <cell r="D297">
            <v>0</v>
          </cell>
          <cell r="E297">
            <v>1</v>
          </cell>
          <cell r="F297">
            <v>1</v>
          </cell>
          <cell r="G297">
            <v>19.49</v>
          </cell>
        </row>
        <row r="298">
          <cell r="A298" t="str">
            <v>YZ-BS-JG2631ZLL</v>
          </cell>
          <cell r="B298" t="str">
            <v>YZ-BS-JG2631</v>
          </cell>
          <cell r="C298">
            <v>3</v>
          </cell>
          <cell r="D298">
            <v>4</v>
          </cell>
          <cell r="E298">
            <v>1</v>
          </cell>
          <cell r="F298">
            <v>3</v>
          </cell>
          <cell r="G298">
            <v>14.5018181818182</v>
          </cell>
        </row>
        <row r="299">
          <cell r="A299" t="str">
            <v>LYQ-BS-K1010-W0-L</v>
          </cell>
          <cell r="B299" t="str">
            <v>LYQ-BS-1010</v>
          </cell>
          <cell r="C299">
            <v>0</v>
          </cell>
          <cell r="D299">
            <v>1</v>
          </cell>
          <cell r="E299">
            <v>5</v>
          </cell>
          <cell r="F299">
            <v>2</v>
          </cell>
          <cell r="G299">
            <v>11.54625</v>
          </cell>
        </row>
        <row r="300">
          <cell r="A300" t="str">
            <v>LYQ-BS-K1010-B0-L</v>
          </cell>
          <cell r="B300" t="str">
            <v>LYQ-BS-1010</v>
          </cell>
          <cell r="C300">
            <v>1</v>
          </cell>
          <cell r="D300">
            <v>1</v>
          </cell>
          <cell r="E300">
            <v>2</v>
          </cell>
          <cell r="F300">
            <v>1</v>
          </cell>
          <cell r="G300">
            <v>12.332</v>
          </cell>
        </row>
        <row r="301">
          <cell r="A301" t="str">
            <v>YZ-BS-HE9008Se5L</v>
          </cell>
          <cell r="B301" t="str">
            <v>YZ-BS-HE9008</v>
          </cell>
          <cell r="C301">
            <v>0</v>
          </cell>
          <cell r="D301">
            <v>2</v>
          </cell>
          <cell r="E301">
            <v>7</v>
          </cell>
          <cell r="F301">
            <v>1</v>
          </cell>
          <cell r="G301">
            <v>20.59</v>
          </cell>
        </row>
        <row r="302">
          <cell r="A302" t="str">
            <v>YZ-BS-HE9007Sa7L</v>
          </cell>
          <cell r="B302" t="str">
            <v>YZ-BS-HE9007</v>
          </cell>
          <cell r="C302">
            <v>4</v>
          </cell>
          <cell r="D302">
            <v>2</v>
          </cell>
          <cell r="E302">
            <v>4</v>
          </cell>
          <cell r="F302">
            <v>1</v>
          </cell>
          <cell r="G302">
            <v>21.99</v>
          </cell>
        </row>
        <row r="303">
          <cell r="A303" t="str">
            <v>YZ-BS-HE9007Se9L</v>
          </cell>
          <cell r="B303" t="str">
            <v>YZ-BS-HE9007</v>
          </cell>
          <cell r="C303">
            <v>3</v>
          </cell>
          <cell r="D303">
            <v>3</v>
          </cell>
          <cell r="E303">
            <v>1</v>
          </cell>
          <cell r="F303">
            <v>2</v>
          </cell>
          <cell r="G303">
            <v>22.1011111111111</v>
          </cell>
        </row>
        <row r="304">
          <cell r="A304" t="str">
            <v>BS-HB3555-PI-S</v>
          </cell>
          <cell r="B304" t="str">
            <v>BS-HB3555</v>
          </cell>
          <cell r="C304">
            <v>7</v>
          </cell>
          <cell r="D304">
            <v>2</v>
          </cell>
          <cell r="E304">
            <v>0</v>
          </cell>
          <cell r="F304">
            <v>3</v>
          </cell>
          <cell r="G304">
            <v>5.975</v>
          </cell>
        </row>
        <row r="305">
          <cell r="A305" t="str">
            <v>YZ-BS-5505JR0S</v>
          </cell>
          <cell r="B305" t="str">
            <v>YZ-BS-5505</v>
          </cell>
          <cell r="C305">
            <v>2</v>
          </cell>
          <cell r="D305">
            <v>1</v>
          </cell>
          <cell r="E305">
            <v>3</v>
          </cell>
          <cell r="F305">
            <v>2</v>
          </cell>
          <cell r="G305">
            <v>20.1725</v>
          </cell>
        </row>
        <row r="306">
          <cell r="A306" t="str">
            <v>YZ-BS-5505LbS</v>
          </cell>
          <cell r="B306" t="str">
            <v>YZ-BS-5505</v>
          </cell>
          <cell r="C306">
            <v>0</v>
          </cell>
          <cell r="D306">
            <v>0</v>
          </cell>
          <cell r="E306">
            <v>0</v>
          </cell>
          <cell r="F306">
            <v>5</v>
          </cell>
          <cell r="G306">
            <v>22.37</v>
          </cell>
        </row>
        <row r="307">
          <cell r="A307" t="str">
            <v>BS-BN-1501-BO-2XL</v>
          </cell>
          <cell r="B307" t="str">
            <v>BS-BN-1501</v>
          </cell>
          <cell r="C307">
            <v>0</v>
          </cell>
          <cell r="D307">
            <v>3</v>
          </cell>
          <cell r="E307">
            <v>1</v>
          </cell>
          <cell r="F307">
            <v>2</v>
          </cell>
          <cell r="G307">
            <v>14.89</v>
          </cell>
        </row>
        <row r="308">
          <cell r="A308" t="str">
            <v>YZ-BS-HB8995-PI-L</v>
          </cell>
          <cell r="B308" t="str">
            <v>YZ-BS-HB8995</v>
          </cell>
          <cell r="C308">
            <v>0</v>
          </cell>
          <cell r="D308">
            <v>1</v>
          </cell>
          <cell r="E308">
            <v>1</v>
          </cell>
          <cell r="F308">
            <v>6</v>
          </cell>
          <cell r="G308">
            <v>5.3</v>
          </cell>
        </row>
        <row r="309">
          <cell r="A309" t="str">
            <v>YZ-BEYF181-PI-XL</v>
          </cell>
          <cell r="B309" t="str">
            <v>YZ-BEYF181</v>
          </cell>
          <cell r="C309">
            <v>0</v>
          </cell>
          <cell r="D309">
            <v>1</v>
          </cell>
          <cell r="E309">
            <v>3</v>
          </cell>
          <cell r="F309">
            <v>1</v>
          </cell>
          <cell r="G309">
            <v>23.99</v>
          </cell>
        </row>
        <row r="310">
          <cell r="A310" t="str">
            <v>WY-SB017-PK-M</v>
          </cell>
          <cell r="B310" t="str">
            <v>WY-SB017</v>
          </cell>
          <cell r="C310">
            <v>0</v>
          </cell>
          <cell r="D310">
            <v>0</v>
          </cell>
          <cell r="E310">
            <v>0</v>
          </cell>
          <cell r="F310">
            <v>1</v>
          </cell>
          <cell r="G310">
            <v>24.99</v>
          </cell>
        </row>
        <row r="311">
          <cell r="A311" t="str">
            <v>LYQ-BS-CS04-G0-M</v>
          </cell>
          <cell r="B311" t="str">
            <v>LYQ-BS-CS04</v>
          </cell>
          <cell r="C311">
            <v>0</v>
          </cell>
          <cell r="D311">
            <v>0</v>
          </cell>
          <cell r="E311">
            <v>0</v>
          </cell>
          <cell r="F311">
            <v>1</v>
          </cell>
          <cell r="G311">
            <v>15.99</v>
          </cell>
        </row>
        <row r="312">
          <cell r="A312" t="str">
            <v>XZ-BS-013GR3-S</v>
          </cell>
          <cell r="B312" t="str">
            <v>XZ-BS-013</v>
          </cell>
          <cell r="C312">
            <v>0</v>
          </cell>
          <cell r="D312">
            <v>0</v>
          </cell>
          <cell r="E312">
            <v>0</v>
          </cell>
          <cell r="F312">
            <v>2</v>
          </cell>
          <cell r="G312">
            <v>12.99</v>
          </cell>
        </row>
        <row r="313">
          <cell r="A313" t="str">
            <v>BS-BN-1501-BO-3XL</v>
          </cell>
          <cell r="B313" t="str">
            <v>BS-BN-1501</v>
          </cell>
          <cell r="C313">
            <v>2</v>
          </cell>
          <cell r="D313">
            <v>5</v>
          </cell>
          <cell r="E313">
            <v>0</v>
          </cell>
          <cell r="F313">
            <v>2</v>
          </cell>
          <cell r="G313">
            <v>15.4466666666667</v>
          </cell>
        </row>
        <row r="314">
          <cell r="A314" t="str">
            <v>YZ-BEYF183-TW-XXL</v>
          </cell>
          <cell r="B314" t="str">
            <v>YZ-BEYF183</v>
          </cell>
          <cell r="C314">
            <v>1</v>
          </cell>
          <cell r="D314">
            <v>4</v>
          </cell>
          <cell r="E314">
            <v>0</v>
          </cell>
          <cell r="F314">
            <v>1</v>
          </cell>
          <cell r="G314">
            <v>19.99</v>
          </cell>
        </row>
        <row r="315">
          <cell r="A315" t="str">
            <v>XZ-BS-PW-2001-K0-40</v>
          </cell>
          <cell r="B315" t="str">
            <v>XZ-BS-PW-2001</v>
          </cell>
          <cell r="C315">
            <v>0</v>
          </cell>
          <cell r="D315">
            <v>0</v>
          </cell>
          <cell r="E315">
            <v>0</v>
          </cell>
          <cell r="F315">
            <v>1</v>
          </cell>
          <cell r="G315">
            <v>12.99</v>
          </cell>
        </row>
        <row r="316">
          <cell r="A316" t="str">
            <v>LYQ-BS-K1010-KQ-M</v>
          </cell>
          <cell r="B316" t="str">
            <v>LYQ-BS-1010</v>
          </cell>
          <cell r="C316">
            <v>0</v>
          </cell>
          <cell r="D316">
            <v>0</v>
          </cell>
          <cell r="E316">
            <v>1</v>
          </cell>
          <cell r="F316">
            <v>1</v>
          </cell>
          <cell r="G316">
            <v>9.9</v>
          </cell>
        </row>
        <row r="317">
          <cell r="A317" t="str">
            <v>YZ-BEYF181-G0-XL</v>
          </cell>
          <cell r="B317" t="str">
            <v>YZ-BEYF181</v>
          </cell>
          <cell r="C317">
            <v>0</v>
          </cell>
          <cell r="D317">
            <v>2</v>
          </cell>
          <cell r="E317">
            <v>2</v>
          </cell>
          <cell r="F317">
            <v>2</v>
          </cell>
          <cell r="G317">
            <v>26.6566666666667</v>
          </cell>
        </row>
        <row r="318">
          <cell r="A318" t="str">
            <v>BS-BN-1501-GR-2XL</v>
          </cell>
          <cell r="B318" t="str">
            <v>BS-BN-1501</v>
          </cell>
          <cell r="C318">
            <v>0</v>
          </cell>
          <cell r="D318">
            <v>1</v>
          </cell>
          <cell r="E318">
            <v>4</v>
          </cell>
          <cell r="F318">
            <v>3</v>
          </cell>
          <cell r="G318">
            <v>14.89</v>
          </cell>
        </row>
        <row r="319">
          <cell r="A319" t="str">
            <v>MY-SB019-RD-M</v>
          </cell>
          <cell r="B319" t="str">
            <v>MY-SB019</v>
          </cell>
          <cell r="C319">
            <v>1</v>
          </cell>
          <cell r="D319">
            <v>0</v>
          </cell>
          <cell r="E319">
            <v>1</v>
          </cell>
          <cell r="F319">
            <v>2</v>
          </cell>
          <cell r="G319">
            <v>6.2</v>
          </cell>
        </row>
        <row r="320">
          <cell r="A320" t="str">
            <v>BS-BN-1501-KO-2XL</v>
          </cell>
          <cell r="B320" t="str">
            <v>BS-BN-1501</v>
          </cell>
          <cell r="C320">
            <v>7</v>
          </cell>
          <cell r="D320">
            <v>0</v>
          </cell>
          <cell r="E320">
            <v>0</v>
          </cell>
          <cell r="F320">
            <v>2</v>
          </cell>
          <cell r="G320">
            <v>14.89</v>
          </cell>
        </row>
        <row r="321">
          <cell r="A321" t="str">
            <v>XZ-BS-YG7223Da4445</v>
          </cell>
          <cell r="B321" t="str">
            <v>XZ-BS-YG7223</v>
          </cell>
          <cell r="C321">
            <v>0</v>
          </cell>
          <cell r="D321">
            <v>1</v>
          </cell>
          <cell r="E321">
            <v>0</v>
          </cell>
          <cell r="F321">
            <v>2</v>
          </cell>
          <cell r="G321">
            <v>9.9</v>
          </cell>
        </row>
        <row r="322">
          <cell r="A322" t="str">
            <v>EUTK-J02H-K0-7</v>
          </cell>
          <cell r="B322" t="str">
            <v>EUTK-J0102</v>
          </cell>
          <cell r="C322">
            <v>0</v>
          </cell>
          <cell r="D322">
            <v>1</v>
          </cell>
          <cell r="E322">
            <v>0</v>
          </cell>
          <cell r="F322">
            <v>1</v>
          </cell>
          <cell r="G322">
            <v>13.495</v>
          </cell>
        </row>
        <row r="323">
          <cell r="A323" t="str">
            <v>EUTK-J02H-SH-10/12</v>
          </cell>
          <cell r="B323" t="str">
            <v>EUTK-J0102</v>
          </cell>
          <cell r="C323">
            <v>0</v>
          </cell>
          <cell r="D323">
            <v>0</v>
          </cell>
          <cell r="E323">
            <v>0</v>
          </cell>
          <cell r="F323">
            <v>1</v>
          </cell>
          <cell r="G323">
            <v>14.99</v>
          </cell>
        </row>
        <row r="324">
          <cell r="A324" t="str">
            <v>BS-WH17017-K0-XXXL</v>
          </cell>
          <cell r="B324" t="str">
            <v>BS-WH17017</v>
          </cell>
          <cell r="C324">
            <v>10</v>
          </cell>
          <cell r="D324">
            <v>8</v>
          </cell>
          <cell r="E324">
            <v>4</v>
          </cell>
          <cell r="F324">
            <v>4</v>
          </cell>
          <cell r="G324">
            <v>18.1980769230769</v>
          </cell>
        </row>
        <row r="325">
          <cell r="A325" t="str">
            <v>YZ-BS-PW2049-P0-M</v>
          </cell>
          <cell r="B325" t="str">
            <v>YZ-BS-PW2049</v>
          </cell>
          <cell r="C325">
            <v>7</v>
          </cell>
          <cell r="D325">
            <v>4</v>
          </cell>
          <cell r="E325">
            <v>8</v>
          </cell>
          <cell r="F325">
            <v>8</v>
          </cell>
          <cell r="G325">
            <v>15.0492592592593</v>
          </cell>
        </row>
        <row r="326">
          <cell r="A326" t="str">
            <v>BS-HB3555-KO-L</v>
          </cell>
          <cell r="B326" t="str">
            <v>BS-HB3555</v>
          </cell>
          <cell r="C326">
            <v>4</v>
          </cell>
          <cell r="D326">
            <v>6</v>
          </cell>
          <cell r="E326">
            <v>1</v>
          </cell>
          <cell r="F326">
            <v>1</v>
          </cell>
          <cell r="G326">
            <v>5.2</v>
          </cell>
        </row>
        <row r="327">
          <cell r="A327" t="str">
            <v>YZ-BS-HM1727-Pi-3XL</v>
          </cell>
          <cell r="B327" t="str">
            <v>YZ-BS-HM1727</v>
          </cell>
          <cell r="C327">
            <v>0</v>
          </cell>
          <cell r="D327">
            <v>6</v>
          </cell>
          <cell r="E327">
            <v>5</v>
          </cell>
          <cell r="F327">
            <v>5</v>
          </cell>
          <cell r="G327">
            <v>5.3</v>
          </cell>
        </row>
        <row r="328">
          <cell r="A328" t="str">
            <v>YZ-BS-PW2049-B0-S</v>
          </cell>
          <cell r="B328" t="str">
            <v>YZ-BS-PW2049</v>
          </cell>
          <cell r="C328">
            <v>6</v>
          </cell>
          <cell r="D328">
            <v>0</v>
          </cell>
          <cell r="E328">
            <v>5</v>
          </cell>
          <cell r="F328">
            <v>5</v>
          </cell>
          <cell r="G328">
            <v>13.42625</v>
          </cell>
        </row>
        <row r="329">
          <cell r="A329" t="str">
            <v>LYQ-EUWH5339-B0-2XL</v>
          </cell>
          <cell r="B329" t="str">
            <v>LYQ-EUWH5339</v>
          </cell>
          <cell r="C329">
            <v>0</v>
          </cell>
          <cell r="D329">
            <v>1</v>
          </cell>
          <cell r="E329">
            <v>0</v>
          </cell>
          <cell r="F329">
            <v>2</v>
          </cell>
          <cell r="G329">
            <v>5.2</v>
          </cell>
        </row>
        <row r="330">
          <cell r="A330" t="str">
            <v>LYQ-EUWH5339-BE-2XL</v>
          </cell>
          <cell r="B330" t="str">
            <v>LYQ-EUWH5339</v>
          </cell>
          <cell r="C330">
            <v>0</v>
          </cell>
          <cell r="D330">
            <v>0</v>
          </cell>
          <cell r="E330">
            <v>2</v>
          </cell>
          <cell r="F330">
            <v>2</v>
          </cell>
          <cell r="G330">
            <v>5.2</v>
          </cell>
        </row>
        <row r="331">
          <cell r="A331" t="str">
            <v>BS-MY-1503-W0-XL</v>
          </cell>
          <cell r="B331" t="str">
            <v>BS-MY-1503</v>
          </cell>
          <cell r="C331">
            <v>0</v>
          </cell>
          <cell r="D331">
            <v>1</v>
          </cell>
          <cell r="E331">
            <v>0</v>
          </cell>
          <cell r="F331">
            <v>3</v>
          </cell>
          <cell r="G331">
            <v>18.4425</v>
          </cell>
        </row>
        <row r="332">
          <cell r="A332" t="str">
            <v>BS-MY-1503-K0-2XL</v>
          </cell>
          <cell r="B332" t="str">
            <v>BS-MY-1503</v>
          </cell>
          <cell r="C332">
            <v>3</v>
          </cell>
          <cell r="D332">
            <v>6</v>
          </cell>
          <cell r="E332">
            <v>6</v>
          </cell>
          <cell r="F332">
            <v>4</v>
          </cell>
          <cell r="G332">
            <v>17.1905263157895</v>
          </cell>
        </row>
        <row r="333">
          <cell r="A333" t="str">
            <v>XZ-BS-2115Pi35</v>
          </cell>
          <cell r="B333" t="str">
            <v>XZ-BS-2115</v>
          </cell>
          <cell r="C333">
            <v>0</v>
          </cell>
          <cell r="D333">
            <v>2</v>
          </cell>
          <cell r="E333">
            <v>1</v>
          </cell>
          <cell r="F333">
            <v>1</v>
          </cell>
          <cell r="G333">
            <v>6.8</v>
          </cell>
        </row>
        <row r="334">
          <cell r="A334" t="str">
            <v>BS-WH17015-B0-XXXL</v>
          </cell>
          <cell r="B334" t="str">
            <v>BS-WH17015</v>
          </cell>
          <cell r="C334">
            <v>4</v>
          </cell>
          <cell r="D334">
            <v>3</v>
          </cell>
          <cell r="E334">
            <v>1</v>
          </cell>
          <cell r="F334">
            <v>2</v>
          </cell>
          <cell r="G334">
            <v>19.43</v>
          </cell>
        </row>
        <row r="335">
          <cell r="A335" t="str">
            <v>BS-PW331-GE-S</v>
          </cell>
          <cell r="B335" t="str">
            <v>BS-PW331</v>
          </cell>
          <cell r="C335">
            <v>0</v>
          </cell>
          <cell r="D335">
            <v>0</v>
          </cell>
          <cell r="E335">
            <v>0</v>
          </cell>
          <cell r="F335">
            <v>3</v>
          </cell>
          <cell r="G335">
            <v>5.2</v>
          </cell>
        </row>
        <row r="336">
          <cell r="A336" t="str">
            <v>MY-LYRound020-KQ-L</v>
          </cell>
          <cell r="B336" t="str">
            <v>MY-LYRound020</v>
          </cell>
          <cell r="C336">
            <v>0</v>
          </cell>
          <cell r="D336">
            <v>0</v>
          </cell>
          <cell r="E336">
            <v>0</v>
          </cell>
          <cell r="F336">
            <v>1</v>
          </cell>
          <cell r="G336">
            <v>20.39</v>
          </cell>
        </row>
        <row r="337">
          <cell r="A337" t="str">
            <v>YZ-BS-PW2049-W0-XL</v>
          </cell>
          <cell r="B337" t="str">
            <v>YZ-BS-PW2049</v>
          </cell>
          <cell r="C337">
            <v>1</v>
          </cell>
          <cell r="D337">
            <v>4</v>
          </cell>
          <cell r="E337">
            <v>1</v>
          </cell>
          <cell r="F337">
            <v>1</v>
          </cell>
          <cell r="G337">
            <v>14.9042857142857</v>
          </cell>
        </row>
        <row r="338">
          <cell r="A338" t="str">
            <v>WQS-BS-BN1504-RO-XL</v>
          </cell>
          <cell r="B338" t="str">
            <v>WQS-BS-BN1504</v>
          </cell>
          <cell r="C338">
            <v>1</v>
          </cell>
          <cell r="D338">
            <v>1</v>
          </cell>
          <cell r="E338">
            <v>0</v>
          </cell>
          <cell r="F338">
            <v>1</v>
          </cell>
          <cell r="G338">
            <v>6.8</v>
          </cell>
        </row>
        <row r="339">
          <cell r="A339" t="str">
            <v>BS-WH81677-Y0-L</v>
          </cell>
          <cell r="B339" t="str">
            <v>BS-WH81677</v>
          </cell>
          <cell r="C339">
            <v>0</v>
          </cell>
          <cell r="D339">
            <v>1</v>
          </cell>
          <cell r="E339">
            <v>2</v>
          </cell>
          <cell r="F339">
            <v>2</v>
          </cell>
          <cell r="G339">
            <v>18.99</v>
          </cell>
        </row>
        <row r="340">
          <cell r="A340" t="str">
            <v>CS-LY171-WR917-L</v>
          </cell>
          <cell r="B340" t="str">
            <v>CS-LY171</v>
          </cell>
          <cell r="C340">
            <v>1</v>
          </cell>
          <cell r="D340">
            <v>0</v>
          </cell>
          <cell r="E340">
            <v>1</v>
          </cell>
          <cell r="F340">
            <v>1</v>
          </cell>
          <cell r="G340">
            <v>18.3233333333333</v>
          </cell>
        </row>
        <row r="341">
          <cell r="A341" t="str">
            <v>BS-WH17008-G0-S</v>
          </cell>
          <cell r="B341" t="str">
            <v>BS-WH17008</v>
          </cell>
          <cell r="C341">
            <v>1</v>
          </cell>
          <cell r="D341">
            <v>1</v>
          </cell>
          <cell r="E341">
            <v>0</v>
          </cell>
          <cell r="F341">
            <v>1</v>
          </cell>
          <cell r="G341">
            <v>5.2</v>
          </cell>
        </row>
        <row r="342">
          <cell r="A342" t="str">
            <v>BS-WH17017-B0-L</v>
          </cell>
          <cell r="B342" t="str">
            <v>BS-WH17017</v>
          </cell>
          <cell r="C342">
            <v>8</v>
          </cell>
          <cell r="D342">
            <v>2</v>
          </cell>
          <cell r="E342">
            <v>0</v>
          </cell>
          <cell r="F342">
            <v>2</v>
          </cell>
          <cell r="G342">
            <v>17.23</v>
          </cell>
        </row>
        <row r="343">
          <cell r="A343" t="str">
            <v>YZ-BS-BKN1703-R0-S</v>
          </cell>
          <cell r="B343" t="str">
            <v>YZ-BS-BKN1703</v>
          </cell>
          <cell r="C343">
            <v>3</v>
          </cell>
          <cell r="D343">
            <v>1</v>
          </cell>
          <cell r="E343">
            <v>2</v>
          </cell>
          <cell r="F343">
            <v>1</v>
          </cell>
          <cell r="G343">
            <v>5.3</v>
          </cell>
        </row>
        <row r="344">
          <cell r="A344" t="str">
            <v>YZ-CSM022-B0-S</v>
          </cell>
          <cell r="B344" t="str">
            <v>YZ-CSM022</v>
          </cell>
          <cell r="C344">
            <v>2</v>
          </cell>
          <cell r="D344">
            <v>3</v>
          </cell>
          <cell r="E344">
            <v>0</v>
          </cell>
          <cell r="F344">
            <v>2</v>
          </cell>
          <cell r="G344">
            <v>12.87</v>
          </cell>
        </row>
        <row r="345">
          <cell r="A345" t="str">
            <v>YZ-CSM022-W0-M</v>
          </cell>
          <cell r="B345" t="str">
            <v>YZ-CSM022</v>
          </cell>
          <cell r="C345">
            <v>0</v>
          </cell>
          <cell r="D345">
            <v>0</v>
          </cell>
          <cell r="E345">
            <v>0</v>
          </cell>
          <cell r="F345">
            <v>2</v>
          </cell>
          <cell r="G345">
            <v>12.87</v>
          </cell>
        </row>
        <row r="346">
          <cell r="A346" t="str">
            <v>YZ-BS-JG2631ZLM</v>
          </cell>
          <cell r="B346" t="str">
            <v>YZ-BS-JG2631</v>
          </cell>
          <cell r="C346">
            <v>1</v>
          </cell>
          <cell r="D346">
            <v>0</v>
          </cell>
          <cell r="E346">
            <v>0</v>
          </cell>
          <cell r="F346">
            <v>3</v>
          </cell>
          <cell r="G346">
            <v>13.89</v>
          </cell>
        </row>
        <row r="347">
          <cell r="A347" t="str">
            <v>MY-LYPoint021-NY-XL</v>
          </cell>
          <cell r="B347" t="str">
            <v>MY-LYPoint021</v>
          </cell>
          <cell r="C347">
            <v>0</v>
          </cell>
          <cell r="D347">
            <v>0</v>
          </cell>
          <cell r="E347">
            <v>1</v>
          </cell>
          <cell r="F347">
            <v>1</v>
          </cell>
          <cell r="G347">
            <v>19.99</v>
          </cell>
        </row>
        <row r="348">
          <cell r="A348" t="str">
            <v>YZ-BS-HM1727-Pi-4XL</v>
          </cell>
          <cell r="B348" t="str">
            <v>YZ-BS-HM1727</v>
          </cell>
          <cell r="C348">
            <v>0</v>
          </cell>
          <cell r="D348">
            <v>1</v>
          </cell>
          <cell r="E348">
            <v>2</v>
          </cell>
          <cell r="F348">
            <v>5</v>
          </cell>
          <cell r="G348">
            <v>5.3</v>
          </cell>
        </row>
        <row r="349">
          <cell r="A349" t="str">
            <v>YZ-BS-PW2037-G0-S</v>
          </cell>
          <cell r="B349" t="str">
            <v>YZ-BS-PW2037</v>
          </cell>
          <cell r="C349">
            <v>2</v>
          </cell>
          <cell r="D349">
            <v>2</v>
          </cell>
          <cell r="E349">
            <v>0</v>
          </cell>
          <cell r="F349">
            <v>1</v>
          </cell>
          <cell r="G349">
            <v>12.124</v>
          </cell>
        </row>
        <row r="350">
          <cell r="A350" t="str">
            <v>YZ-BS-PW2049-GR-S</v>
          </cell>
          <cell r="B350" t="str">
            <v>YZ-BS-PW2049</v>
          </cell>
          <cell r="C350">
            <v>0</v>
          </cell>
          <cell r="D350">
            <v>6</v>
          </cell>
          <cell r="E350">
            <v>11</v>
          </cell>
          <cell r="F350">
            <v>4</v>
          </cell>
          <cell r="G350">
            <v>13.4433333333333</v>
          </cell>
        </row>
        <row r="351">
          <cell r="A351" t="str">
            <v>YZ-BS-ZQ15827B0L</v>
          </cell>
          <cell r="B351" t="str">
            <v>YZ-BS-ZQ15827</v>
          </cell>
          <cell r="C351">
            <v>0</v>
          </cell>
          <cell r="D351">
            <v>1</v>
          </cell>
          <cell r="E351">
            <v>0</v>
          </cell>
          <cell r="F351">
            <v>6</v>
          </cell>
          <cell r="G351">
            <v>14.7042857142857</v>
          </cell>
        </row>
        <row r="352">
          <cell r="A352" t="str">
            <v>BS-WH17015-C0-M</v>
          </cell>
          <cell r="B352" t="str">
            <v>BS-WH17015</v>
          </cell>
          <cell r="C352">
            <v>2</v>
          </cell>
          <cell r="D352">
            <v>1</v>
          </cell>
          <cell r="E352">
            <v>0</v>
          </cell>
          <cell r="F352">
            <v>1</v>
          </cell>
          <cell r="G352">
            <v>17.79</v>
          </cell>
        </row>
        <row r="353">
          <cell r="A353" t="str">
            <v>YZ-BS-PW2049-W0-S</v>
          </cell>
          <cell r="B353" t="str">
            <v>YZ-BS-PW2049</v>
          </cell>
          <cell r="C353">
            <v>3</v>
          </cell>
          <cell r="D353">
            <v>4</v>
          </cell>
          <cell r="E353">
            <v>3</v>
          </cell>
          <cell r="F353">
            <v>4</v>
          </cell>
          <cell r="G353">
            <v>15.1542857142857</v>
          </cell>
        </row>
        <row r="354">
          <cell r="A354" t="str">
            <v>BS-WH17017-G0-M</v>
          </cell>
          <cell r="B354" t="str">
            <v>BS-WH17017</v>
          </cell>
          <cell r="C354">
            <v>6</v>
          </cell>
          <cell r="D354">
            <v>3</v>
          </cell>
          <cell r="E354">
            <v>4</v>
          </cell>
          <cell r="F354">
            <v>2</v>
          </cell>
          <cell r="G354">
            <v>18.0073333333333</v>
          </cell>
        </row>
        <row r="355">
          <cell r="A355" t="str">
            <v>YZ-BEYF181-B0-L</v>
          </cell>
          <cell r="B355" t="str">
            <v>YZ-BEYF181</v>
          </cell>
          <cell r="C355">
            <v>0</v>
          </cell>
          <cell r="D355">
            <v>0</v>
          </cell>
          <cell r="E355">
            <v>0</v>
          </cell>
          <cell r="F355">
            <v>3</v>
          </cell>
          <cell r="G355">
            <v>20.99</v>
          </cell>
        </row>
        <row r="356">
          <cell r="A356" t="str">
            <v>KZ-CSM073-K0-31</v>
          </cell>
          <cell r="B356" t="str">
            <v>KZ-CSM073</v>
          </cell>
          <cell r="C356">
            <v>0</v>
          </cell>
          <cell r="D356">
            <v>0</v>
          </cell>
          <cell r="E356">
            <v>1</v>
          </cell>
          <cell r="F356">
            <v>0</v>
          </cell>
          <cell r="G356">
            <v>12.99</v>
          </cell>
        </row>
        <row r="357">
          <cell r="A357" t="str">
            <v>EUTK-J02H-K0-10/12</v>
          </cell>
          <cell r="B357" t="str">
            <v>EUTK-J0102</v>
          </cell>
          <cell r="C357">
            <v>0</v>
          </cell>
          <cell r="D357">
            <v>1</v>
          </cell>
          <cell r="E357">
            <v>1</v>
          </cell>
          <cell r="F357">
            <v>2</v>
          </cell>
          <cell r="G357">
            <v>12</v>
          </cell>
        </row>
        <row r="358">
          <cell r="A358" t="str">
            <v>BS-WH17015-ZL-XL</v>
          </cell>
          <cell r="B358" t="str">
            <v>BS-WH17015</v>
          </cell>
          <cell r="C358">
            <v>4</v>
          </cell>
          <cell r="D358">
            <v>4</v>
          </cell>
          <cell r="E358">
            <v>1</v>
          </cell>
          <cell r="F358">
            <v>3</v>
          </cell>
          <cell r="G358">
            <v>19.21</v>
          </cell>
        </row>
        <row r="359">
          <cell r="A359" t="str">
            <v>LYQ-EUWH5339-R0-2XL</v>
          </cell>
          <cell r="B359" t="str">
            <v>LYQ-EUWH5339</v>
          </cell>
          <cell r="C359">
            <v>0</v>
          </cell>
          <cell r="D359">
            <v>0</v>
          </cell>
          <cell r="E359">
            <v>2</v>
          </cell>
          <cell r="F359">
            <v>3</v>
          </cell>
          <cell r="G359">
            <v>5.2</v>
          </cell>
        </row>
        <row r="360">
          <cell r="A360" t="str">
            <v>LYQ-EUWH5339-BE-L</v>
          </cell>
          <cell r="B360" t="str">
            <v>LYQ-EUWH5339</v>
          </cell>
          <cell r="C360">
            <v>0</v>
          </cell>
          <cell r="D360">
            <v>2</v>
          </cell>
          <cell r="E360">
            <v>1</v>
          </cell>
          <cell r="F360">
            <v>3</v>
          </cell>
          <cell r="G360">
            <v>5.2</v>
          </cell>
        </row>
        <row r="361">
          <cell r="A361" t="str">
            <v>BS-WH17015-K0-L</v>
          </cell>
          <cell r="B361" t="str">
            <v>BS-WH17015</v>
          </cell>
          <cell r="C361">
            <v>3</v>
          </cell>
          <cell r="D361">
            <v>0</v>
          </cell>
          <cell r="E361">
            <v>3</v>
          </cell>
          <cell r="F361">
            <v>2</v>
          </cell>
          <cell r="G361">
            <v>19.32</v>
          </cell>
        </row>
        <row r="362">
          <cell r="A362" t="str">
            <v>YZ-BS-BSLLK0M</v>
          </cell>
          <cell r="B362" t="str">
            <v>YZ-BS-BSLL</v>
          </cell>
          <cell r="C362">
            <v>1</v>
          </cell>
          <cell r="D362">
            <v>1</v>
          </cell>
          <cell r="E362">
            <v>1</v>
          </cell>
          <cell r="F362">
            <v>1</v>
          </cell>
          <cell r="G362">
            <v>18.24</v>
          </cell>
        </row>
        <row r="363">
          <cell r="A363" t="str">
            <v>LYQ-BS-YY05-ZL-M</v>
          </cell>
          <cell r="B363" t="str">
            <v>LYQ-BS-YY05</v>
          </cell>
          <cell r="C363">
            <v>0</v>
          </cell>
          <cell r="D363">
            <v>0</v>
          </cell>
          <cell r="E363">
            <v>1</v>
          </cell>
          <cell r="F363">
            <v>1</v>
          </cell>
          <cell r="G363">
            <v>5.2</v>
          </cell>
        </row>
        <row r="364">
          <cell r="A364" t="str">
            <v>YZ-BS-PW2049-GR-XL</v>
          </cell>
          <cell r="B364" t="str">
            <v>YZ-BS-PW2049</v>
          </cell>
          <cell r="C364">
            <v>0</v>
          </cell>
          <cell r="D364">
            <v>2</v>
          </cell>
          <cell r="E364">
            <v>3</v>
          </cell>
          <cell r="F364">
            <v>5</v>
          </cell>
          <cell r="G364">
            <v>15.96</v>
          </cell>
        </row>
        <row r="365">
          <cell r="A365" t="str">
            <v>YZ-BEYF184-B0-S</v>
          </cell>
          <cell r="B365" t="str">
            <v>YZ-BEYF184</v>
          </cell>
          <cell r="C365">
            <v>0</v>
          </cell>
          <cell r="D365">
            <v>5</v>
          </cell>
          <cell r="E365">
            <v>3</v>
          </cell>
          <cell r="F365">
            <v>4</v>
          </cell>
          <cell r="G365">
            <v>21.49</v>
          </cell>
        </row>
        <row r="366">
          <cell r="A366" t="str">
            <v>YZ-BS-HE13037EZ2L</v>
          </cell>
          <cell r="B366" t="str">
            <v>YZ-BS-HE13037</v>
          </cell>
          <cell r="C366">
            <v>0</v>
          </cell>
          <cell r="D366">
            <v>0</v>
          </cell>
          <cell r="E366">
            <v>0</v>
          </cell>
          <cell r="F366">
            <v>2</v>
          </cell>
          <cell r="G366">
            <v>5.3</v>
          </cell>
        </row>
        <row r="367">
          <cell r="A367" t="str">
            <v>YZ-BS-HE13037Wi2L</v>
          </cell>
          <cell r="B367" t="str">
            <v>YZ-BS-HE13037</v>
          </cell>
          <cell r="C367">
            <v>0</v>
          </cell>
          <cell r="D367">
            <v>0</v>
          </cell>
          <cell r="E367">
            <v>0</v>
          </cell>
          <cell r="F367">
            <v>1</v>
          </cell>
          <cell r="G367">
            <v>5.3</v>
          </cell>
        </row>
        <row r="368">
          <cell r="A368" t="str">
            <v>XZ-BS-HMMF360-GR-M</v>
          </cell>
          <cell r="B368" t="str">
            <v>XZ-BS-HMMF360</v>
          </cell>
          <cell r="C368">
            <v>0</v>
          </cell>
          <cell r="D368">
            <v>1</v>
          </cell>
          <cell r="E368">
            <v>3</v>
          </cell>
          <cell r="F368">
            <v>1</v>
          </cell>
          <cell r="G368">
            <v>6.8</v>
          </cell>
        </row>
        <row r="369">
          <cell r="A369" t="str">
            <v>YZ-BS-1580-K0-XL</v>
          </cell>
          <cell r="B369" t="str">
            <v>YZ-BS-1580</v>
          </cell>
          <cell r="C369">
            <v>1</v>
          </cell>
          <cell r="D369">
            <v>0</v>
          </cell>
          <cell r="E369">
            <v>0</v>
          </cell>
          <cell r="F369">
            <v>4</v>
          </cell>
          <cell r="G369">
            <v>14.916</v>
          </cell>
        </row>
        <row r="370">
          <cell r="A370" t="str">
            <v>LYQ-BS-K1010-B0-XL</v>
          </cell>
          <cell r="B370" t="str">
            <v>LYQ-BS-1010</v>
          </cell>
          <cell r="C370">
            <v>0</v>
          </cell>
          <cell r="D370">
            <v>1</v>
          </cell>
          <cell r="E370">
            <v>0</v>
          </cell>
          <cell r="F370">
            <v>1</v>
          </cell>
          <cell r="G370">
            <v>16.485</v>
          </cell>
        </row>
        <row r="371">
          <cell r="A371" t="str">
            <v>BS-WH81677-B0-M</v>
          </cell>
          <cell r="B371" t="str">
            <v>BS-WH81677</v>
          </cell>
          <cell r="C371">
            <v>2</v>
          </cell>
          <cell r="D371">
            <v>2</v>
          </cell>
          <cell r="E371">
            <v>3</v>
          </cell>
          <cell r="F371">
            <v>1</v>
          </cell>
          <cell r="G371">
            <v>18.99</v>
          </cell>
        </row>
        <row r="372">
          <cell r="A372" t="str">
            <v>CS-SB030-YL-L</v>
          </cell>
          <cell r="B372" t="str">
            <v>CS-SB030</v>
          </cell>
          <cell r="C372">
            <v>0</v>
          </cell>
          <cell r="D372">
            <v>0</v>
          </cell>
          <cell r="E372">
            <v>1</v>
          </cell>
          <cell r="F372">
            <v>1</v>
          </cell>
          <cell r="G372">
            <v>18.5</v>
          </cell>
        </row>
        <row r="373">
          <cell r="A373" t="str">
            <v>CS-SB030-GR-L</v>
          </cell>
          <cell r="B373" t="str">
            <v>CS-SB030</v>
          </cell>
          <cell r="C373">
            <v>0</v>
          </cell>
          <cell r="D373">
            <v>0</v>
          </cell>
          <cell r="E373">
            <v>1</v>
          </cell>
          <cell r="F373">
            <v>1</v>
          </cell>
          <cell r="G373">
            <v>16</v>
          </cell>
        </row>
        <row r="374">
          <cell r="A374" t="str">
            <v>YZ-BS-HE13037Or3L</v>
          </cell>
          <cell r="B374" t="str">
            <v>YZ-BS-HE13037</v>
          </cell>
          <cell r="C374">
            <v>0</v>
          </cell>
          <cell r="D374">
            <v>0</v>
          </cell>
          <cell r="E374">
            <v>1</v>
          </cell>
          <cell r="F374">
            <v>4</v>
          </cell>
          <cell r="G374">
            <v>5.3</v>
          </cell>
        </row>
        <row r="375">
          <cell r="A375" t="str">
            <v>LYQ-BS-MX02-P0-XL</v>
          </cell>
          <cell r="B375" t="str">
            <v>LYQ-BS-MX02</v>
          </cell>
          <cell r="C375">
            <v>0</v>
          </cell>
          <cell r="D375">
            <v>0</v>
          </cell>
          <cell r="E375">
            <v>0</v>
          </cell>
          <cell r="F375">
            <v>1</v>
          </cell>
          <cell r="G375">
            <v>5.2</v>
          </cell>
        </row>
        <row r="376">
          <cell r="A376" t="str">
            <v>LYQ-BS-MX02-R0-XL</v>
          </cell>
          <cell r="B376" t="str">
            <v>LYQ-BS-MX02</v>
          </cell>
          <cell r="C376">
            <v>0</v>
          </cell>
          <cell r="D376">
            <v>0</v>
          </cell>
          <cell r="E376">
            <v>1</v>
          </cell>
          <cell r="F376">
            <v>4</v>
          </cell>
          <cell r="G376">
            <v>5.2</v>
          </cell>
        </row>
        <row r="377">
          <cell r="A377" t="str">
            <v>YZ-BS-BSLLITXL</v>
          </cell>
          <cell r="B377" t="str">
            <v>YZ-BS-BSLL</v>
          </cell>
          <cell r="C377">
            <v>0</v>
          </cell>
          <cell r="D377">
            <v>0</v>
          </cell>
          <cell r="E377">
            <v>4</v>
          </cell>
          <cell r="F377">
            <v>2</v>
          </cell>
          <cell r="G377">
            <v>18.6566666666667</v>
          </cell>
        </row>
        <row r="378">
          <cell r="A378" t="str">
            <v>BS-WH17015-P0-XXL</v>
          </cell>
          <cell r="B378" t="str">
            <v>BS-WH17015</v>
          </cell>
          <cell r="C378">
            <v>3</v>
          </cell>
          <cell r="D378">
            <v>0</v>
          </cell>
          <cell r="E378">
            <v>1</v>
          </cell>
          <cell r="F378">
            <v>3</v>
          </cell>
          <cell r="G378">
            <v>19.1157142857143</v>
          </cell>
        </row>
        <row r="379">
          <cell r="A379" t="str">
            <v>BS-WHC19-R0-S</v>
          </cell>
          <cell r="B379" t="str">
            <v>BS-WHC19</v>
          </cell>
          <cell r="C379">
            <v>2</v>
          </cell>
          <cell r="D379">
            <v>0</v>
          </cell>
          <cell r="E379">
            <v>1</v>
          </cell>
          <cell r="F379">
            <v>1</v>
          </cell>
          <cell r="G379">
            <v>15.74</v>
          </cell>
        </row>
        <row r="380">
          <cell r="A380" t="str">
            <v>BS-HB4032-RO-XXL</v>
          </cell>
          <cell r="B380" t="str">
            <v>BS-HB4032</v>
          </cell>
          <cell r="C380">
            <v>0</v>
          </cell>
          <cell r="D380">
            <v>0</v>
          </cell>
          <cell r="E380">
            <v>0</v>
          </cell>
          <cell r="F380">
            <v>1</v>
          </cell>
          <cell r="G380">
            <v>5.2</v>
          </cell>
        </row>
        <row r="381">
          <cell r="A381" t="str">
            <v>LYQ-BS-ZQ2973-G7-XL</v>
          </cell>
          <cell r="B381" t="str">
            <v>LYQ-BS-ZQ2973</v>
          </cell>
          <cell r="C381">
            <v>1</v>
          </cell>
          <cell r="D381">
            <v>0</v>
          </cell>
          <cell r="E381">
            <v>0</v>
          </cell>
          <cell r="F381">
            <v>1</v>
          </cell>
          <cell r="G381">
            <v>11.49</v>
          </cell>
        </row>
        <row r="382">
          <cell r="A382" t="str">
            <v>LYQ-BS4600-P0-M</v>
          </cell>
          <cell r="B382" t="str">
            <v>LYQ-BS4600</v>
          </cell>
          <cell r="C382">
            <v>0</v>
          </cell>
          <cell r="D382">
            <v>0</v>
          </cell>
          <cell r="E382">
            <v>0</v>
          </cell>
          <cell r="F382">
            <v>1</v>
          </cell>
          <cell r="G382">
            <v>15.5</v>
          </cell>
        </row>
        <row r="383">
          <cell r="A383" t="str">
            <v>YZ-BS-ZQ15827B04XL</v>
          </cell>
          <cell r="B383" t="str">
            <v>YZ-BS-ZQ15827</v>
          </cell>
          <cell r="C383">
            <v>0</v>
          </cell>
          <cell r="D383">
            <v>0</v>
          </cell>
          <cell r="E383">
            <v>5</v>
          </cell>
          <cell r="F383">
            <v>2</v>
          </cell>
          <cell r="G383">
            <v>15.4185714285714</v>
          </cell>
        </row>
        <row r="384">
          <cell r="A384" t="str">
            <v>CS-SB030-WT-M</v>
          </cell>
          <cell r="B384" t="str">
            <v>CS-SB030</v>
          </cell>
          <cell r="C384">
            <v>0</v>
          </cell>
          <cell r="D384">
            <v>0</v>
          </cell>
          <cell r="E384">
            <v>1</v>
          </cell>
          <cell r="F384">
            <v>1</v>
          </cell>
          <cell r="G384">
            <v>18.745</v>
          </cell>
        </row>
        <row r="385">
          <cell r="A385" t="str">
            <v>CS-LY170-ZL918-XL</v>
          </cell>
          <cell r="B385" t="str">
            <v>CS-LY170</v>
          </cell>
          <cell r="C385">
            <v>0</v>
          </cell>
          <cell r="D385">
            <v>0</v>
          </cell>
          <cell r="E385">
            <v>5</v>
          </cell>
          <cell r="F385">
            <v>5</v>
          </cell>
          <cell r="G385">
            <v>14.9</v>
          </cell>
        </row>
        <row r="386">
          <cell r="A386" t="str">
            <v>CS-LY181-WR917-M</v>
          </cell>
          <cell r="B386" t="str">
            <v>CS-LY181</v>
          </cell>
          <cell r="C386">
            <v>0</v>
          </cell>
          <cell r="D386">
            <v>1</v>
          </cell>
          <cell r="E386">
            <v>0</v>
          </cell>
          <cell r="F386">
            <v>1</v>
          </cell>
          <cell r="G386">
            <v>17.99</v>
          </cell>
        </row>
        <row r="387">
          <cell r="A387" t="str">
            <v>CS-LY170-PI908-XXL</v>
          </cell>
          <cell r="B387" t="str">
            <v>CS-LY170</v>
          </cell>
          <cell r="C387">
            <v>2</v>
          </cell>
          <cell r="D387">
            <v>2</v>
          </cell>
          <cell r="E387">
            <v>2</v>
          </cell>
          <cell r="F387">
            <v>3</v>
          </cell>
          <cell r="G387">
            <v>14.9</v>
          </cell>
        </row>
        <row r="388">
          <cell r="A388" t="str">
            <v>YZ-BS-5505LbL</v>
          </cell>
          <cell r="B388" t="str">
            <v>YZ-BS-5505</v>
          </cell>
          <cell r="C388">
            <v>4</v>
          </cell>
          <cell r="D388">
            <v>3</v>
          </cell>
          <cell r="E388">
            <v>3</v>
          </cell>
          <cell r="F388">
            <v>5</v>
          </cell>
          <cell r="G388">
            <v>21.878</v>
          </cell>
        </row>
        <row r="389">
          <cell r="A389" t="str">
            <v>CS-LY170-ZL918-XXL</v>
          </cell>
          <cell r="B389" t="str">
            <v>CS-LY170</v>
          </cell>
          <cell r="C389">
            <v>0</v>
          </cell>
          <cell r="D389">
            <v>0</v>
          </cell>
          <cell r="E389">
            <v>7</v>
          </cell>
          <cell r="F389">
            <v>3</v>
          </cell>
          <cell r="G389">
            <v>14.9</v>
          </cell>
        </row>
        <row r="390">
          <cell r="A390" t="str">
            <v>WQS-BN-1503-BO-M</v>
          </cell>
          <cell r="B390" t="str">
            <v>WQS-BN-1503</v>
          </cell>
          <cell r="C390">
            <v>0</v>
          </cell>
          <cell r="D390">
            <v>1</v>
          </cell>
          <cell r="E390">
            <v>4</v>
          </cell>
          <cell r="F390">
            <v>6</v>
          </cell>
          <cell r="G390">
            <v>20.1763636363636</v>
          </cell>
        </row>
        <row r="391">
          <cell r="A391" t="str">
            <v>CS-LY181-ZL918-S</v>
          </cell>
          <cell r="B391" t="str">
            <v>CS-LY181</v>
          </cell>
          <cell r="C391">
            <v>0</v>
          </cell>
          <cell r="D391">
            <v>0</v>
          </cell>
          <cell r="E391">
            <v>0</v>
          </cell>
          <cell r="F391">
            <v>1</v>
          </cell>
          <cell r="G391">
            <v>17.99</v>
          </cell>
        </row>
        <row r="392">
          <cell r="A392" t="str">
            <v>CS-BESB032-NB-XXL</v>
          </cell>
          <cell r="B392" t="str">
            <v>CS-BESB032</v>
          </cell>
          <cell r="C392">
            <v>1</v>
          </cell>
          <cell r="D392">
            <v>0</v>
          </cell>
          <cell r="E392">
            <v>1</v>
          </cell>
          <cell r="F392">
            <v>1</v>
          </cell>
          <cell r="G392">
            <v>24.23</v>
          </cell>
        </row>
        <row r="393">
          <cell r="A393" t="str">
            <v>CS-BESB032-GN2-XXL</v>
          </cell>
          <cell r="B393" t="str">
            <v>CS-BESB032</v>
          </cell>
          <cell r="C393">
            <v>0</v>
          </cell>
          <cell r="D393">
            <v>0</v>
          </cell>
          <cell r="E393">
            <v>0</v>
          </cell>
          <cell r="F393">
            <v>1</v>
          </cell>
          <cell r="G393">
            <v>24.85</v>
          </cell>
        </row>
        <row r="394">
          <cell r="A394" t="str">
            <v>CS-LY170-LG907-XXL</v>
          </cell>
          <cell r="B394" t="str">
            <v>CS-LY170</v>
          </cell>
          <cell r="C394">
            <v>0</v>
          </cell>
          <cell r="D394">
            <v>3</v>
          </cell>
          <cell r="E394">
            <v>3</v>
          </cell>
          <cell r="F394">
            <v>1</v>
          </cell>
          <cell r="G394">
            <v>14.9</v>
          </cell>
        </row>
        <row r="395">
          <cell r="A395" t="str">
            <v>YZ-BS-HE9007Se3L</v>
          </cell>
          <cell r="B395" t="str">
            <v>YZ-BS-HE9007</v>
          </cell>
          <cell r="C395">
            <v>0</v>
          </cell>
          <cell r="D395">
            <v>0</v>
          </cell>
          <cell r="E395">
            <v>2</v>
          </cell>
          <cell r="F395">
            <v>3</v>
          </cell>
          <cell r="G395">
            <v>22.99</v>
          </cell>
        </row>
        <row r="396">
          <cell r="A396" t="str">
            <v>BS-HB3300-PI-S</v>
          </cell>
          <cell r="B396" t="str">
            <v>BS-HB3300</v>
          </cell>
          <cell r="C396">
            <v>0</v>
          </cell>
          <cell r="D396">
            <v>2</v>
          </cell>
          <cell r="E396">
            <v>2</v>
          </cell>
          <cell r="F396">
            <v>2</v>
          </cell>
          <cell r="G396">
            <v>5.2</v>
          </cell>
        </row>
        <row r="397">
          <cell r="A397" t="str">
            <v>WQS-BS-BN1504-KO-L</v>
          </cell>
          <cell r="B397" t="str">
            <v>WQS-BS-BN1504</v>
          </cell>
          <cell r="C397">
            <v>0</v>
          </cell>
          <cell r="D397">
            <v>1</v>
          </cell>
          <cell r="E397">
            <v>4</v>
          </cell>
          <cell r="F397">
            <v>2</v>
          </cell>
          <cell r="G397">
            <v>8.11285714285714</v>
          </cell>
        </row>
        <row r="398">
          <cell r="A398" t="str">
            <v>YZ-BS-HE13037EZ5L</v>
          </cell>
          <cell r="B398" t="str">
            <v>YZ-BS-HE13037</v>
          </cell>
          <cell r="C398">
            <v>0</v>
          </cell>
          <cell r="D398">
            <v>0</v>
          </cell>
          <cell r="E398">
            <v>0</v>
          </cell>
          <cell r="F398">
            <v>1</v>
          </cell>
          <cell r="G398">
            <v>5.3</v>
          </cell>
        </row>
        <row r="399">
          <cell r="A399" t="str">
            <v>BS-WHC19-P0-L</v>
          </cell>
          <cell r="B399" t="str">
            <v>BS-WHC19</v>
          </cell>
          <cell r="C399">
            <v>0</v>
          </cell>
          <cell r="D399">
            <v>0</v>
          </cell>
          <cell r="E399">
            <v>0</v>
          </cell>
          <cell r="F399">
            <v>1</v>
          </cell>
          <cell r="G399">
            <v>15.99</v>
          </cell>
        </row>
        <row r="400">
          <cell r="A400" t="str">
            <v>BS-WHC19-W0-L</v>
          </cell>
          <cell r="B400" t="str">
            <v>BS-WHC19</v>
          </cell>
          <cell r="C400">
            <v>1</v>
          </cell>
          <cell r="D400">
            <v>3</v>
          </cell>
          <cell r="E400">
            <v>3</v>
          </cell>
          <cell r="F400">
            <v>5</v>
          </cell>
          <cell r="G400">
            <v>15.6566666666667</v>
          </cell>
        </row>
        <row r="401">
          <cell r="A401" t="str">
            <v>LYQ-BS-K1010-G0-M</v>
          </cell>
          <cell r="B401" t="str">
            <v>LYQ-BS-1010</v>
          </cell>
          <cell r="C401">
            <v>1</v>
          </cell>
          <cell r="D401">
            <v>1</v>
          </cell>
          <cell r="E401">
            <v>1</v>
          </cell>
          <cell r="F401">
            <v>1</v>
          </cell>
          <cell r="G401">
            <v>9.9</v>
          </cell>
        </row>
        <row r="402">
          <cell r="A402" t="str">
            <v>YZ-BS-PW2037-R0-L</v>
          </cell>
          <cell r="B402" t="str">
            <v>YZ-BS-PW2037</v>
          </cell>
          <cell r="C402">
            <v>5</v>
          </cell>
          <cell r="D402">
            <v>9</v>
          </cell>
          <cell r="E402">
            <v>6</v>
          </cell>
          <cell r="F402">
            <v>1</v>
          </cell>
          <cell r="G402">
            <v>16.7385714285714</v>
          </cell>
        </row>
        <row r="403">
          <cell r="A403" t="str">
            <v>BS-WH1731-P0-XL</v>
          </cell>
          <cell r="B403" t="str">
            <v>BS-WH1731</v>
          </cell>
          <cell r="C403">
            <v>5</v>
          </cell>
          <cell r="D403">
            <v>1</v>
          </cell>
          <cell r="E403">
            <v>1</v>
          </cell>
          <cell r="F403">
            <v>1</v>
          </cell>
          <cell r="G403">
            <v>20.865</v>
          </cell>
        </row>
        <row r="404">
          <cell r="A404" t="str">
            <v>CS-LY166-B28-5-L</v>
          </cell>
          <cell r="B404" t="str">
            <v>CS-LY166</v>
          </cell>
          <cell r="C404">
            <v>2</v>
          </cell>
          <cell r="D404">
            <v>1</v>
          </cell>
          <cell r="E404">
            <v>1</v>
          </cell>
          <cell r="F404">
            <v>1</v>
          </cell>
          <cell r="G404">
            <v>13.99</v>
          </cell>
        </row>
        <row r="405">
          <cell r="A405" t="str">
            <v>YZ-BS-5505JRXL</v>
          </cell>
          <cell r="B405" t="str">
            <v>YZ-BS-5505</v>
          </cell>
          <cell r="C405">
            <v>2</v>
          </cell>
          <cell r="D405">
            <v>4</v>
          </cell>
          <cell r="E405">
            <v>6</v>
          </cell>
          <cell r="F405">
            <v>2</v>
          </cell>
          <cell r="G405">
            <v>22.4828571428571</v>
          </cell>
        </row>
        <row r="406">
          <cell r="A406" t="str">
            <v>CS-LY166-K73-2-XXL</v>
          </cell>
          <cell r="B406" t="str">
            <v>CS-LY166</v>
          </cell>
          <cell r="C406">
            <v>1</v>
          </cell>
          <cell r="D406">
            <v>2</v>
          </cell>
          <cell r="E406">
            <v>1</v>
          </cell>
          <cell r="F406">
            <v>1</v>
          </cell>
          <cell r="G406">
            <v>14.59</v>
          </cell>
        </row>
        <row r="407">
          <cell r="A407" t="str">
            <v>KZ-CSM073-KQ-34</v>
          </cell>
          <cell r="B407" t="str">
            <v>KZ-CSM073</v>
          </cell>
          <cell r="C407">
            <v>0</v>
          </cell>
          <cell r="D407">
            <v>1</v>
          </cell>
          <cell r="E407">
            <v>0</v>
          </cell>
          <cell r="F407">
            <v>1</v>
          </cell>
          <cell r="G407">
            <v>12.99</v>
          </cell>
        </row>
        <row r="408">
          <cell r="A408" t="str">
            <v>YZ-BS-JG2631ZL1L</v>
          </cell>
          <cell r="B408" t="str">
            <v>YZ-BS-JG2631</v>
          </cell>
          <cell r="C408">
            <v>0</v>
          </cell>
          <cell r="D408">
            <v>2</v>
          </cell>
          <cell r="E408">
            <v>1</v>
          </cell>
          <cell r="F408">
            <v>2</v>
          </cell>
          <cell r="G408">
            <v>16.55</v>
          </cell>
        </row>
        <row r="409">
          <cell r="A409" t="str">
            <v>LYQ-EUWH5339-B0-S</v>
          </cell>
          <cell r="B409" t="str">
            <v>LYQ-EUWH5339</v>
          </cell>
          <cell r="C409">
            <v>0</v>
          </cell>
          <cell r="D409">
            <v>0</v>
          </cell>
          <cell r="E409">
            <v>0</v>
          </cell>
          <cell r="F409">
            <v>1</v>
          </cell>
          <cell r="G409">
            <v>5.2</v>
          </cell>
        </row>
        <row r="410">
          <cell r="A410" t="str">
            <v>KZ-CSM073-BE-38</v>
          </cell>
          <cell r="B410" t="str">
            <v>KZ-CSM073</v>
          </cell>
          <cell r="C410">
            <v>0</v>
          </cell>
          <cell r="D410">
            <v>0</v>
          </cell>
          <cell r="E410">
            <v>0</v>
          </cell>
          <cell r="F410">
            <v>2</v>
          </cell>
          <cell r="G410">
            <v>12.99</v>
          </cell>
        </row>
        <row r="411">
          <cell r="A411" t="str">
            <v>YZ-BS-PW2037-R0-M</v>
          </cell>
          <cell r="B411" t="str">
            <v>YZ-BS-PW2037</v>
          </cell>
          <cell r="C411">
            <v>9</v>
          </cell>
          <cell r="D411">
            <v>20</v>
          </cell>
          <cell r="E411">
            <v>12</v>
          </cell>
          <cell r="F411">
            <v>3</v>
          </cell>
          <cell r="G411">
            <v>16.6061363636364</v>
          </cell>
        </row>
        <row r="412">
          <cell r="A412" t="str">
            <v>YZ-BS-1580-NB-3XL</v>
          </cell>
          <cell r="B412" t="str">
            <v>YZ-BS-1580</v>
          </cell>
          <cell r="C412">
            <v>2</v>
          </cell>
          <cell r="D412">
            <v>1</v>
          </cell>
          <cell r="E412">
            <v>1</v>
          </cell>
          <cell r="F412">
            <v>3</v>
          </cell>
          <cell r="G412">
            <v>15</v>
          </cell>
        </row>
        <row r="413">
          <cell r="A413" t="str">
            <v>MY-LYRound020-W0-M</v>
          </cell>
          <cell r="B413" t="str">
            <v>MY-LYRound020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  <cell r="G413">
            <v>24.99</v>
          </cell>
        </row>
        <row r="414">
          <cell r="A414" t="str">
            <v>YZ-BEYF181-B0-M</v>
          </cell>
          <cell r="B414" t="str">
            <v>YZ-BEYF181</v>
          </cell>
          <cell r="C414">
            <v>0</v>
          </cell>
          <cell r="D414">
            <v>1</v>
          </cell>
          <cell r="E414">
            <v>1</v>
          </cell>
          <cell r="F414">
            <v>2</v>
          </cell>
          <cell r="G414">
            <v>20.49</v>
          </cell>
        </row>
        <row r="415">
          <cell r="A415" t="str">
            <v>CS-LY166-B28-1-L</v>
          </cell>
          <cell r="B415" t="str">
            <v>CS-LY166</v>
          </cell>
          <cell r="C415">
            <v>0</v>
          </cell>
          <cell r="D415">
            <v>1</v>
          </cell>
          <cell r="E415">
            <v>3</v>
          </cell>
          <cell r="F415">
            <v>0</v>
          </cell>
          <cell r="G415">
            <v>13.99</v>
          </cell>
        </row>
        <row r="416">
          <cell r="A416" t="str">
            <v>CS-LY086-LB-L</v>
          </cell>
          <cell r="B416" t="str">
            <v>CS-LY086</v>
          </cell>
          <cell r="C416">
            <v>0</v>
          </cell>
          <cell r="D416">
            <v>0</v>
          </cell>
          <cell r="E416">
            <v>1</v>
          </cell>
          <cell r="F416">
            <v>1</v>
          </cell>
          <cell r="G416">
            <v>21.99</v>
          </cell>
        </row>
        <row r="417">
          <cell r="A417" t="str">
            <v>BS-BN-1503-GR-3XL</v>
          </cell>
          <cell r="B417" t="str">
            <v>BS-BN-1503</v>
          </cell>
          <cell r="C417">
            <v>0</v>
          </cell>
          <cell r="D417">
            <v>0</v>
          </cell>
          <cell r="E417">
            <v>3</v>
          </cell>
          <cell r="F417">
            <v>0</v>
          </cell>
          <cell r="G417">
            <v>7.79333333333333</v>
          </cell>
        </row>
        <row r="418">
          <cell r="A418" t="str">
            <v>WQS-BN-1503-RO-2XL</v>
          </cell>
          <cell r="B418" t="str">
            <v>WQS-BN-1503</v>
          </cell>
          <cell r="C418">
            <v>0</v>
          </cell>
          <cell r="D418">
            <v>2</v>
          </cell>
          <cell r="E418">
            <v>0</v>
          </cell>
          <cell r="F418">
            <v>3</v>
          </cell>
          <cell r="G418">
            <v>21.752</v>
          </cell>
        </row>
        <row r="419">
          <cell r="A419" t="str">
            <v>BS-MY-1503-W0-2XL</v>
          </cell>
          <cell r="B419" t="str">
            <v>BS-MY-1503</v>
          </cell>
          <cell r="C419">
            <v>3</v>
          </cell>
          <cell r="D419">
            <v>2</v>
          </cell>
          <cell r="E419">
            <v>1</v>
          </cell>
          <cell r="F419">
            <v>3</v>
          </cell>
          <cell r="G419">
            <v>18.0811111111111</v>
          </cell>
        </row>
        <row r="420">
          <cell r="A420" t="str">
            <v>LYQ-EUWH5339-BE-XL</v>
          </cell>
          <cell r="B420" t="str">
            <v>LYQ-EUWH5339</v>
          </cell>
          <cell r="C420">
            <v>0</v>
          </cell>
          <cell r="D420">
            <v>0</v>
          </cell>
          <cell r="E420">
            <v>3</v>
          </cell>
          <cell r="F420">
            <v>2</v>
          </cell>
          <cell r="G420">
            <v>5.2</v>
          </cell>
        </row>
        <row r="421">
          <cell r="A421" t="str">
            <v>MY-SB019-RD-S</v>
          </cell>
          <cell r="B421" t="str">
            <v>MY-SB019</v>
          </cell>
          <cell r="C421">
            <v>1</v>
          </cell>
          <cell r="D421">
            <v>0</v>
          </cell>
          <cell r="E421">
            <v>0</v>
          </cell>
          <cell r="F421">
            <v>1</v>
          </cell>
          <cell r="G421">
            <v>6.2</v>
          </cell>
        </row>
        <row r="422">
          <cell r="A422" t="str">
            <v>MY-SB019-BK-M</v>
          </cell>
          <cell r="B422" t="str">
            <v>MY-SB019</v>
          </cell>
          <cell r="C422">
            <v>0</v>
          </cell>
          <cell r="D422">
            <v>0</v>
          </cell>
          <cell r="E422">
            <v>0</v>
          </cell>
          <cell r="F422">
            <v>1</v>
          </cell>
          <cell r="G422">
            <v>6.2</v>
          </cell>
        </row>
        <row r="423">
          <cell r="A423" t="str">
            <v>MY-SB019-BK-S</v>
          </cell>
          <cell r="B423" t="str">
            <v>MY-SB019</v>
          </cell>
          <cell r="C423">
            <v>0</v>
          </cell>
          <cell r="D423">
            <v>0</v>
          </cell>
          <cell r="E423">
            <v>0</v>
          </cell>
          <cell r="F423">
            <v>1</v>
          </cell>
          <cell r="G423">
            <v>6.2</v>
          </cell>
        </row>
        <row r="424">
          <cell r="A424" t="str">
            <v>XZ-BS-YG7223Co4243</v>
          </cell>
          <cell r="B424" t="str">
            <v>XZ-BS-YG7223</v>
          </cell>
          <cell r="C424">
            <v>0</v>
          </cell>
          <cell r="D424">
            <v>0</v>
          </cell>
          <cell r="E424">
            <v>1</v>
          </cell>
          <cell r="F424">
            <v>1</v>
          </cell>
          <cell r="G424">
            <v>9.945</v>
          </cell>
        </row>
        <row r="425">
          <cell r="A425" t="str">
            <v>YZ-BEHY2049-K0-S</v>
          </cell>
          <cell r="B425" t="str">
            <v>YZ-BEHY2049</v>
          </cell>
          <cell r="C425">
            <v>0</v>
          </cell>
          <cell r="D425">
            <v>0</v>
          </cell>
          <cell r="E425">
            <v>0</v>
          </cell>
          <cell r="F425">
            <v>1</v>
          </cell>
          <cell r="G425">
            <v>19.99</v>
          </cell>
        </row>
        <row r="426">
          <cell r="A426" t="str">
            <v>BS-HB6008-KO-M</v>
          </cell>
          <cell r="B426" t="str">
            <v>BS-HB6008</v>
          </cell>
          <cell r="C426">
            <v>0</v>
          </cell>
          <cell r="D426">
            <v>0</v>
          </cell>
          <cell r="E426">
            <v>0</v>
          </cell>
          <cell r="F426">
            <v>3</v>
          </cell>
          <cell r="G426">
            <v>5.2</v>
          </cell>
        </row>
        <row r="427">
          <cell r="A427" t="str">
            <v>CS-LY170-Sa911-XXL</v>
          </cell>
          <cell r="B427" t="str">
            <v>CS-LY170</v>
          </cell>
          <cell r="C427">
            <v>2</v>
          </cell>
          <cell r="D427">
            <v>1</v>
          </cell>
          <cell r="E427">
            <v>3</v>
          </cell>
          <cell r="F427">
            <v>2</v>
          </cell>
          <cell r="G427">
            <v>15.8975</v>
          </cell>
        </row>
        <row r="428">
          <cell r="A428" t="str">
            <v>YZ-BS-JG2631ZL2L</v>
          </cell>
          <cell r="B428" t="str">
            <v>YZ-BS-JG2631</v>
          </cell>
          <cell r="C428">
            <v>6</v>
          </cell>
          <cell r="D428">
            <v>3</v>
          </cell>
          <cell r="E428">
            <v>4</v>
          </cell>
          <cell r="F428">
            <v>6</v>
          </cell>
          <cell r="G428">
            <v>15.178947368421</v>
          </cell>
        </row>
        <row r="429">
          <cell r="A429" t="str">
            <v>BS-WHC19-R0-XL</v>
          </cell>
          <cell r="B429" t="str">
            <v>BS-WHC19</v>
          </cell>
          <cell r="C429">
            <v>1</v>
          </cell>
          <cell r="D429">
            <v>2</v>
          </cell>
          <cell r="E429">
            <v>3</v>
          </cell>
          <cell r="F429">
            <v>2</v>
          </cell>
          <cell r="G429">
            <v>15.24</v>
          </cell>
        </row>
        <row r="430">
          <cell r="A430" t="str">
            <v>YZ-BS-PW2038-Y0-XL</v>
          </cell>
          <cell r="B430" t="str">
            <v>YZ-BS-PW2038</v>
          </cell>
          <cell r="C430">
            <v>0</v>
          </cell>
          <cell r="D430">
            <v>1</v>
          </cell>
          <cell r="E430">
            <v>6</v>
          </cell>
          <cell r="F430">
            <v>1</v>
          </cell>
          <cell r="G430">
            <v>5.3</v>
          </cell>
        </row>
        <row r="431">
          <cell r="A431" t="str">
            <v>SCF-EUC01-018</v>
          </cell>
          <cell r="B431" t="str">
            <v>SCF-EUC01</v>
          </cell>
          <cell r="C431">
            <v>0</v>
          </cell>
          <cell r="D431">
            <v>0</v>
          </cell>
          <cell r="E431">
            <v>0</v>
          </cell>
          <cell r="F431">
            <v>1</v>
          </cell>
          <cell r="G431">
            <v>6</v>
          </cell>
        </row>
        <row r="432">
          <cell r="A432" t="str">
            <v>LYQ-BS-K1010-KQ-S</v>
          </cell>
          <cell r="B432" t="str">
            <v>LYQ-BS-1010</v>
          </cell>
          <cell r="C432">
            <v>0</v>
          </cell>
          <cell r="D432">
            <v>1</v>
          </cell>
          <cell r="E432">
            <v>0</v>
          </cell>
          <cell r="F432">
            <v>1</v>
          </cell>
          <cell r="G432">
            <v>15.98</v>
          </cell>
        </row>
        <row r="433">
          <cell r="A433" t="str">
            <v>BS-WH17015-C0-L</v>
          </cell>
          <cell r="B433" t="str">
            <v>BS-WH17015</v>
          </cell>
          <cell r="C433">
            <v>3</v>
          </cell>
          <cell r="D433">
            <v>3</v>
          </cell>
          <cell r="E433">
            <v>2</v>
          </cell>
          <cell r="F433">
            <v>3</v>
          </cell>
          <cell r="G433">
            <v>18.4972727272727</v>
          </cell>
        </row>
        <row r="434">
          <cell r="A434" t="str">
            <v>YZ-BS-PW2038-K0-XL</v>
          </cell>
          <cell r="B434" t="str">
            <v>YZ-BS-PW2038</v>
          </cell>
          <cell r="C434">
            <v>0</v>
          </cell>
          <cell r="D434">
            <v>0</v>
          </cell>
          <cell r="E434">
            <v>0</v>
          </cell>
          <cell r="F434">
            <v>1</v>
          </cell>
          <cell r="G434">
            <v>5.3</v>
          </cell>
        </row>
        <row r="435">
          <cell r="A435" t="str">
            <v>YZ-BS-ZQ15827B05XL</v>
          </cell>
          <cell r="B435" t="str">
            <v>YZ-BS-ZQ15827</v>
          </cell>
          <cell r="C435">
            <v>0</v>
          </cell>
          <cell r="D435">
            <v>2</v>
          </cell>
          <cell r="E435">
            <v>0</v>
          </cell>
          <cell r="F435">
            <v>3</v>
          </cell>
          <cell r="G435">
            <v>15.868</v>
          </cell>
        </row>
        <row r="436">
          <cell r="A436" t="str">
            <v>SCF-EUC01-010</v>
          </cell>
          <cell r="B436" t="str">
            <v>SCF-EUC01</v>
          </cell>
          <cell r="C436">
            <v>0</v>
          </cell>
          <cell r="D436">
            <v>0</v>
          </cell>
          <cell r="E436">
            <v>0</v>
          </cell>
          <cell r="F436">
            <v>1</v>
          </cell>
          <cell r="G436">
            <v>6</v>
          </cell>
        </row>
        <row r="437">
          <cell r="A437" t="str">
            <v>YZ-BS-1640-K0-S</v>
          </cell>
          <cell r="B437" t="str">
            <v>YZ-BS-1640</v>
          </cell>
          <cell r="C437">
            <v>0</v>
          </cell>
          <cell r="D437">
            <v>0</v>
          </cell>
          <cell r="E437">
            <v>6</v>
          </cell>
          <cell r="F437">
            <v>2</v>
          </cell>
          <cell r="G437">
            <v>5.3</v>
          </cell>
        </row>
        <row r="438">
          <cell r="A438" t="str">
            <v>BS-WH81677-B0-XL</v>
          </cell>
          <cell r="B438" t="str">
            <v>BS-WH81677</v>
          </cell>
          <cell r="C438">
            <v>1</v>
          </cell>
          <cell r="D438">
            <v>0</v>
          </cell>
          <cell r="E438">
            <v>1</v>
          </cell>
          <cell r="F438">
            <v>4</v>
          </cell>
          <cell r="G438">
            <v>18.99</v>
          </cell>
        </row>
        <row r="439">
          <cell r="A439" t="str">
            <v>LYQ-BS-K1010-K0-2X</v>
          </cell>
          <cell r="B439" t="str">
            <v>LYQ-BS-1010</v>
          </cell>
          <cell r="C439">
            <v>0</v>
          </cell>
          <cell r="D439">
            <v>1</v>
          </cell>
          <cell r="E439">
            <v>2</v>
          </cell>
          <cell r="F439">
            <v>4</v>
          </cell>
          <cell r="G439">
            <v>10.7685714285714</v>
          </cell>
        </row>
        <row r="440">
          <cell r="A440" t="str">
            <v>LYQ-EUWH5339-R0-XL</v>
          </cell>
          <cell r="B440" t="str">
            <v>LYQ-EUWH5339</v>
          </cell>
          <cell r="C440">
            <v>0</v>
          </cell>
          <cell r="D440">
            <v>0</v>
          </cell>
          <cell r="E440">
            <v>3</v>
          </cell>
          <cell r="F440">
            <v>2</v>
          </cell>
          <cell r="G440">
            <v>5.2</v>
          </cell>
        </row>
        <row r="441">
          <cell r="A441" t="str">
            <v>YZ-BS-BSLLHTL</v>
          </cell>
          <cell r="B441" t="str">
            <v>YZ-BS-BSLL</v>
          </cell>
          <cell r="C441">
            <v>1</v>
          </cell>
          <cell r="D441">
            <v>4</v>
          </cell>
          <cell r="E441">
            <v>2</v>
          </cell>
          <cell r="F441">
            <v>2</v>
          </cell>
          <cell r="G441">
            <v>18.2122222222222</v>
          </cell>
        </row>
        <row r="442">
          <cell r="A442" t="str">
            <v>YZ-BS-HB8631-BO-L</v>
          </cell>
          <cell r="B442" t="str">
            <v>YZ-BS-HB8631</v>
          </cell>
          <cell r="C442">
            <v>0</v>
          </cell>
          <cell r="D442">
            <v>2</v>
          </cell>
          <cell r="E442">
            <v>4</v>
          </cell>
          <cell r="F442">
            <v>1</v>
          </cell>
          <cell r="G442">
            <v>5.3</v>
          </cell>
        </row>
        <row r="443">
          <cell r="A443" t="str">
            <v>BS-WH17015-SZ-M</v>
          </cell>
          <cell r="B443" t="str">
            <v>BS-WH17015</v>
          </cell>
          <cell r="C443">
            <v>2</v>
          </cell>
          <cell r="D443">
            <v>0</v>
          </cell>
          <cell r="E443">
            <v>0</v>
          </cell>
          <cell r="F443">
            <v>1</v>
          </cell>
          <cell r="G443">
            <v>17.3533333333333</v>
          </cell>
        </row>
        <row r="444">
          <cell r="A444" t="str">
            <v>YZ-BS-BShyl5119-YT-5XL</v>
          </cell>
          <cell r="B444" t="str">
            <v>YZ-BS-BShyl5119</v>
          </cell>
          <cell r="C444">
            <v>2</v>
          </cell>
          <cell r="D444">
            <v>4</v>
          </cell>
          <cell r="E444">
            <v>6</v>
          </cell>
          <cell r="F444">
            <v>6</v>
          </cell>
          <cell r="G444">
            <v>23.9177777777778</v>
          </cell>
        </row>
        <row r="445">
          <cell r="A445" t="str">
            <v>YZ-BEWH173-ZL-XL</v>
          </cell>
          <cell r="B445" t="str">
            <v>YZ-BEWH173</v>
          </cell>
          <cell r="C445">
            <v>0</v>
          </cell>
          <cell r="D445">
            <v>1</v>
          </cell>
          <cell r="E445">
            <v>1</v>
          </cell>
          <cell r="F445">
            <v>3</v>
          </cell>
          <cell r="G445">
            <v>19.99</v>
          </cell>
        </row>
        <row r="446">
          <cell r="A446" t="str">
            <v>YZ-BEWH173-K0-M</v>
          </cell>
          <cell r="B446" t="str">
            <v>YZ-BEWH173</v>
          </cell>
          <cell r="C446">
            <v>0</v>
          </cell>
          <cell r="D446">
            <v>1</v>
          </cell>
          <cell r="E446">
            <v>1</v>
          </cell>
          <cell r="F446">
            <v>2</v>
          </cell>
          <cell r="G446">
            <v>19.99</v>
          </cell>
        </row>
        <row r="447">
          <cell r="A447" t="str">
            <v>YZ-BS-HB8631-PI-M</v>
          </cell>
          <cell r="B447" t="str">
            <v>YZ-BS-HB8631</v>
          </cell>
          <cell r="C447">
            <v>0</v>
          </cell>
          <cell r="D447">
            <v>0</v>
          </cell>
          <cell r="E447">
            <v>0</v>
          </cell>
          <cell r="F447">
            <v>1</v>
          </cell>
          <cell r="G447">
            <v>5.3</v>
          </cell>
        </row>
        <row r="448">
          <cell r="A448" t="str">
            <v>SCF-EUC01-016</v>
          </cell>
          <cell r="B448" t="str">
            <v>SCF-EUC01</v>
          </cell>
          <cell r="C448">
            <v>0</v>
          </cell>
          <cell r="D448">
            <v>0</v>
          </cell>
          <cell r="E448">
            <v>0</v>
          </cell>
          <cell r="F448">
            <v>2</v>
          </cell>
          <cell r="G448">
            <v>6</v>
          </cell>
        </row>
        <row r="449">
          <cell r="A449" t="str">
            <v>SCF-EUC01-008</v>
          </cell>
          <cell r="B449" t="str">
            <v>SCF-EUC01</v>
          </cell>
          <cell r="C449">
            <v>0</v>
          </cell>
          <cell r="D449">
            <v>0</v>
          </cell>
          <cell r="E449">
            <v>0</v>
          </cell>
          <cell r="F449">
            <v>1</v>
          </cell>
          <cell r="G449">
            <v>6</v>
          </cell>
        </row>
        <row r="450">
          <cell r="A450" t="str">
            <v>YZ-BEYF184-B0-L</v>
          </cell>
          <cell r="B450" t="str">
            <v>YZ-BEYF184</v>
          </cell>
          <cell r="C450">
            <v>0</v>
          </cell>
          <cell r="D450">
            <v>0</v>
          </cell>
          <cell r="E450">
            <v>6</v>
          </cell>
          <cell r="F450">
            <v>4</v>
          </cell>
          <cell r="G450">
            <v>20.99</v>
          </cell>
        </row>
        <row r="451">
          <cell r="A451" t="str">
            <v>EUTK-J01H-K0-8</v>
          </cell>
          <cell r="B451" t="str">
            <v>EUTK-J0102</v>
          </cell>
          <cell r="C451">
            <v>0</v>
          </cell>
          <cell r="D451">
            <v>0</v>
          </cell>
          <cell r="E451">
            <v>0</v>
          </cell>
          <cell r="F451">
            <v>1</v>
          </cell>
          <cell r="G451">
            <v>12</v>
          </cell>
        </row>
        <row r="452">
          <cell r="A452" t="str">
            <v>LYQ-BS-ZQ2973-W1-L</v>
          </cell>
          <cell r="B452" t="str">
            <v>LYQ-BS-ZQ2973</v>
          </cell>
          <cell r="C452">
            <v>1</v>
          </cell>
          <cell r="D452">
            <v>0</v>
          </cell>
          <cell r="E452">
            <v>0</v>
          </cell>
          <cell r="F452">
            <v>0</v>
          </cell>
          <cell r="G452">
            <v>6.99</v>
          </cell>
        </row>
        <row r="453">
          <cell r="A453" t="str">
            <v>BS-PW2025-K0-5XL</v>
          </cell>
          <cell r="B453" t="str">
            <v>BS-PW2025</v>
          </cell>
          <cell r="C453">
            <v>9</v>
          </cell>
          <cell r="D453">
            <v>3</v>
          </cell>
          <cell r="E453">
            <v>1</v>
          </cell>
          <cell r="F453">
            <v>1</v>
          </cell>
          <cell r="G453">
            <v>12.3207142857143</v>
          </cell>
        </row>
        <row r="454">
          <cell r="A454" t="str">
            <v>BS-WH16032-R0-M</v>
          </cell>
          <cell r="B454" t="str">
            <v>BS-WH16032</v>
          </cell>
          <cell r="C454">
            <v>1</v>
          </cell>
          <cell r="D454">
            <v>0</v>
          </cell>
          <cell r="E454">
            <v>1</v>
          </cell>
          <cell r="F454">
            <v>2</v>
          </cell>
          <cell r="G454">
            <v>14.49</v>
          </cell>
        </row>
        <row r="455">
          <cell r="A455" t="str">
            <v>BS-WH16032-R0-XL</v>
          </cell>
          <cell r="B455" t="str">
            <v>BS-WH16032</v>
          </cell>
          <cell r="C455">
            <v>0</v>
          </cell>
          <cell r="D455">
            <v>0</v>
          </cell>
          <cell r="E455">
            <v>1</v>
          </cell>
          <cell r="F455">
            <v>2</v>
          </cell>
          <cell r="G455">
            <v>13.99</v>
          </cell>
        </row>
        <row r="456">
          <cell r="A456" t="str">
            <v>BS-WH17015-K0-XL</v>
          </cell>
          <cell r="B456" t="str">
            <v>BS-WH17015</v>
          </cell>
          <cell r="C456">
            <v>0</v>
          </cell>
          <cell r="D456">
            <v>2</v>
          </cell>
          <cell r="E456">
            <v>3</v>
          </cell>
          <cell r="F456">
            <v>3</v>
          </cell>
          <cell r="G456">
            <v>18.97625</v>
          </cell>
        </row>
        <row r="457">
          <cell r="A457" t="str">
            <v>WQS-BS-BN1504-RO-M</v>
          </cell>
          <cell r="B457" t="str">
            <v>WQS-BS-BN1504</v>
          </cell>
          <cell r="C457">
            <v>2</v>
          </cell>
          <cell r="D457">
            <v>1</v>
          </cell>
          <cell r="E457">
            <v>0</v>
          </cell>
          <cell r="F457">
            <v>1</v>
          </cell>
          <cell r="G457">
            <v>6.8</v>
          </cell>
        </row>
        <row r="458">
          <cell r="A458" t="str">
            <v>WQS-BS-BN1504-KO-M</v>
          </cell>
          <cell r="B458" t="str">
            <v>WQS-BS-BN1504</v>
          </cell>
          <cell r="C458">
            <v>1</v>
          </cell>
          <cell r="D458">
            <v>0</v>
          </cell>
          <cell r="E458">
            <v>0</v>
          </cell>
          <cell r="F458">
            <v>1</v>
          </cell>
          <cell r="G458">
            <v>6.8</v>
          </cell>
        </row>
        <row r="459">
          <cell r="A459" t="str">
            <v>WQS-BN-1503-RO-M</v>
          </cell>
          <cell r="B459" t="str">
            <v>WQS-BN-1503</v>
          </cell>
          <cell r="C459">
            <v>0</v>
          </cell>
          <cell r="D459">
            <v>3</v>
          </cell>
          <cell r="E459">
            <v>4</v>
          </cell>
          <cell r="F459">
            <v>3</v>
          </cell>
          <cell r="G459">
            <v>19.857</v>
          </cell>
        </row>
        <row r="460">
          <cell r="A460" t="str">
            <v>BS-WHC19-P0-M</v>
          </cell>
          <cell r="B460" t="str">
            <v>BS-WHC19</v>
          </cell>
          <cell r="C460">
            <v>0</v>
          </cell>
          <cell r="D460">
            <v>2</v>
          </cell>
          <cell r="E460">
            <v>2</v>
          </cell>
          <cell r="F460">
            <v>1</v>
          </cell>
          <cell r="G460">
            <v>15.59</v>
          </cell>
        </row>
        <row r="461">
          <cell r="A461" t="str">
            <v>CS-LY181-LB916-L</v>
          </cell>
          <cell r="B461" t="str">
            <v>CS-LY181</v>
          </cell>
          <cell r="C461">
            <v>0</v>
          </cell>
          <cell r="D461">
            <v>3</v>
          </cell>
          <cell r="E461">
            <v>1</v>
          </cell>
          <cell r="F461">
            <v>1</v>
          </cell>
          <cell r="G461">
            <v>18.19</v>
          </cell>
        </row>
        <row r="462">
          <cell r="A462" t="str">
            <v>YZ-BS-HE9008Se8L</v>
          </cell>
          <cell r="B462" t="str">
            <v>YZ-BS-HE9008</v>
          </cell>
          <cell r="C462">
            <v>2</v>
          </cell>
          <cell r="D462">
            <v>6</v>
          </cell>
          <cell r="E462">
            <v>5</v>
          </cell>
          <cell r="F462">
            <v>1</v>
          </cell>
          <cell r="G462">
            <v>20.8471428571429</v>
          </cell>
        </row>
        <row r="463">
          <cell r="A463" t="str">
            <v>CS-LY085-WR917-S</v>
          </cell>
          <cell r="B463" t="str">
            <v>CS-LY085</v>
          </cell>
          <cell r="C463">
            <v>0</v>
          </cell>
          <cell r="D463">
            <v>0</v>
          </cell>
          <cell r="E463">
            <v>0</v>
          </cell>
          <cell r="F463">
            <v>1</v>
          </cell>
          <cell r="G463">
            <v>17.5</v>
          </cell>
        </row>
        <row r="464">
          <cell r="A464" t="str">
            <v>CS-LY085-LG907-S</v>
          </cell>
          <cell r="B464" t="str">
            <v>CS-LY085</v>
          </cell>
          <cell r="C464">
            <v>0</v>
          </cell>
          <cell r="D464">
            <v>0</v>
          </cell>
          <cell r="E464">
            <v>0</v>
          </cell>
          <cell r="F464">
            <v>1</v>
          </cell>
          <cell r="G464">
            <v>17.5</v>
          </cell>
        </row>
        <row r="465">
          <cell r="A465" t="str">
            <v>CS-LY171-Sa911-M</v>
          </cell>
          <cell r="B465" t="str">
            <v>CS-LY171</v>
          </cell>
          <cell r="C465">
            <v>0</v>
          </cell>
          <cell r="D465">
            <v>1</v>
          </cell>
          <cell r="E465">
            <v>1</v>
          </cell>
          <cell r="F465">
            <v>1</v>
          </cell>
          <cell r="G465">
            <v>17.99</v>
          </cell>
        </row>
        <row r="466">
          <cell r="A466" t="str">
            <v>CS-LY171-PI908-M</v>
          </cell>
          <cell r="B466" t="str">
            <v>CS-LY171</v>
          </cell>
          <cell r="C466">
            <v>0</v>
          </cell>
          <cell r="D466">
            <v>1</v>
          </cell>
          <cell r="E466">
            <v>0</v>
          </cell>
          <cell r="F466">
            <v>1</v>
          </cell>
          <cell r="G466">
            <v>17.99</v>
          </cell>
        </row>
        <row r="467">
          <cell r="A467" t="str">
            <v>CS-LY171-W902-L</v>
          </cell>
          <cell r="B467" t="str">
            <v>CS-LY171</v>
          </cell>
          <cell r="C467">
            <v>3</v>
          </cell>
          <cell r="D467">
            <v>0</v>
          </cell>
          <cell r="E467">
            <v>2</v>
          </cell>
          <cell r="F467">
            <v>1</v>
          </cell>
          <cell r="G467">
            <v>18.6566666666667</v>
          </cell>
        </row>
        <row r="468">
          <cell r="A468" t="str">
            <v>WQS-BN-1503-KO-M</v>
          </cell>
          <cell r="B468" t="str">
            <v>WQS-BN-1503</v>
          </cell>
          <cell r="C468">
            <v>0</v>
          </cell>
          <cell r="D468">
            <v>0</v>
          </cell>
          <cell r="E468">
            <v>6</v>
          </cell>
          <cell r="F468">
            <v>3</v>
          </cell>
          <cell r="G468">
            <v>19.8844444444444</v>
          </cell>
        </row>
        <row r="469">
          <cell r="A469" t="str">
            <v>CS-LY170-PI908-XL</v>
          </cell>
          <cell r="B469" t="str">
            <v>CS-LY170</v>
          </cell>
          <cell r="C469">
            <v>0</v>
          </cell>
          <cell r="D469">
            <v>3</v>
          </cell>
          <cell r="E469">
            <v>2</v>
          </cell>
          <cell r="F469">
            <v>1</v>
          </cell>
          <cell r="G469">
            <v>14.9</v>
          </cell>
        </row>
        <row r="470">
          <cell r="A470" t="str">
            <v>CS-LY170-LG907-XL</v>
          </cell>
          <cell r="B470" t="str">
            <v>CS-LY170</v>
          </cell>
          <cell r="C470">
            <v>3</v>
          </cell>
          <cell r="D470">
            <v>2</v>
          </cell>
          <cell r="E470">
            <v>0</v>
          </cell>
          <cell r="F470">
            <v>1</v>
          </cell>
          <cell r="G470">
            <v>14.9583333333333</v>
          </cell>
        </row>
        <row r="471">
          <cell r="A471" t="str">
            <v>CS-BESB032-BL-M</v>
          </cell>
          <cell r="B471" t="str">
            <v>CS-BESB032</v>
          </cell>
          <cell r="C471">
            <v>0</v>
          </cell>
          <cell r="D471">
            <v>0</v>
          </cell>
          <cell r="E471">
            <v>0</v>
          </cell>
          <cell r="F471">
            <v>2</v>
          </cell>
          <cell r="G471">
            <v>24.85</v>
          </cell>
        </row>
        <row r="472">
          <cell r="A472" t="str">
            <v>TX-55554-GO-3XL</v>
          </cell>
          <cell r="B472" t="str">
            <v>TX-55554</v>
          </cell>
          <cell r="C472">
            <v>0</v>
          </cell>
          <cell r="D472">
            <v>0</v>
          </cell>
          <cell r="E472">
            <v>0</v>
          </cell>
          <cell r="F472">
            <v>1</v>
          </cell>
          <cell r="G472">
            <v>8.9</v>
          </cell>
        </row>
        <row r="473">
          <cell r="A473" t="str">
            <v>YZ-BS-TJ1245001L</v>
          </cell>
          <cell r="B473" t="str">
            <v>YZ-BS-TJ1245</v>
          </cell>
          <cell r="C473">
            <v>1</v>
          </cell>
          <cell r="D473">
            <v>3</v>
          </cell>
          <cell r="E473">
            <v>4</v>
          </cell>
          <cell r="F473">
            <v>2</v>
          </cell>
          <cell r="G473">
            <v>16.39</v>
          </cell>
        </row>
        <row r="474">
          <cell r="A474" t="str">
            <v>YZ-BS-ZQ15827W03XL</v>
          </cell>
          <cell r="B474" t="str">
            <v>YZ-BS-ZQ15827</v>
          </cell>
          <cell r="C474">
            <v>0</v>
          </cell>
          <cell r="D474">
            <v>1</v>
          </cell>
          <cell r="E474">
            <v>1</v>
          </cell>
          <cell r="F474">
            <v>5</v>
          </cell>
          <cell r="G474">
            <v>14.4185714285714</v>
          </cell>
        </row>
        <row r="475">
          <cell r="A475" t="str">
            <v>BS-WHC19-W0-XL</v>
          </cell>
          <cell r="B475" t="str">
            <v>BS-WHC19</v>
          </cell>
          <cell r="C475">
            <v>0</v>
          </cell>
          <cell r="D475">
            <v>1</v>
          </cell>
          <cell r="E475">
            <v>1</v>
          </cell>
          <cell r="F475">
            <v>4</v>
          </cell>
          <cell r="G475">
            <v>15.6566666666667</v>
          </cell>
        </row>
        <row r="476">
          <cell r="A476" t="str">
            <v>LYQ-EUWH5339-K0-XL</v>
          </cell>
          <cell r="B476" t="str">
            <v>LYQ-EUWH5339</v>
          </cell>
          <cell r="C476">
            <v>1</v>
          </cell>
          <cell r="D476">
            <v>0</v>
          </cell>
          <cell r="E476">
            <v>3</v>
          </cell>
          <cell r="F476">
            <v>1</v>
          </cell>
          <cell r="G476">
            <v>5.2</v>
          </cell>
        </row>
        <row r="477">
          <cell r="A477" t="str">
            <v>CS-LY166-B28-4-L</v>
          </cell>
          <cell r="B477" t="str">
            <v>CS-LY166</v>
          </cell>
          <cell r="C477">
            <v>1</v>
          </cell>
          <cell r="D477">
            <v>0</v>
          </cell>
          <cell r="E477">
            <v>0</v>
          </cell>
          <cell r="F477">
            <v>1</v>
          </cell>
          <cell r="G477">
            <v>13.99</v>
          </cell>
        </row>
        <row r="478">
          <cell r="A478" t="str">
            <v>YZ-BS-HE9008Se3L</v>
          </cell>
          <cell r="B478" t="str">
            <v>YZ-BS-HE9008</v>
          </cell>
          <cell r="C478">
            <v>1</v>
          </cell>
          <cell r="D478">
            <v>2</v>
          </cell>
          <cell r="E478">
            <v>2</v>
          </cell>
          <cell r="F478">
            <v>3</v>
          </cell>
          <cell r="G478">
            <v>20.74</v>
          </cell>
        </row>
        <row r="479">
          <cell r="A479" t="str">
            <v>LYQ-BS-K1010-B0-S</v>
          </cell>
          <cell r="B479" t="str">
            <v>LYQ-BS-1010</v>
          </cell>
          <cell r="C479">
            <v>2</v>
          </cell>
          <cell r="D479">
            <v>1</v>
          </cell>
          <cell r="E479">
            <v>2</v>
          </cell>
          <cell r="F479">
            <v>1</v>
          </cell>
          <cell r="G479">
            <v>12.095</v>
          </cell>
        </row>
        <row r="480">
          <cell r="A480" t="str">
            <v>YZ-BS-HE13037Pu2L</v>
          </cell>
          <cell r="B480" t="str">
            <v>YZ-BS-HE13037</v>
          </cell>
          <cell r="C480">
            <v>0</v>
          </cell>
          <cell r="D480">
            <v>0</v>
          </cell>
          <cell r="E480">
            <v>0</v>
          </cell>
          <cell r="F480">
            <v>4</v>
          </cell>
          <cell r="G480">
            <v>5.3</v>
          </cell>
        </row>
        <row r="481">
          <cell r="A481" t="str">
            <v>YZ-BS-TJ1245G0M</v>
          </cell>
          <cell r="B481" t="str">
            <v>YZ-BS-TJ1245</v>
          </cell>
          <cell r="C481">
            <v>1</v>
          </cell>
          <cell r="D481">
            <v>0</v>
          </cell>
          <cell r="E481">
            <v>0</v>
          </cell>
          <cell r="F481">
            <v>2</v>
          </cell>
          <cell r="G481">
            <v>13.99</v>
          </cell>
        </row>
        <row r="482">
          <cell r="A482" t="str">
            <v>YZ-BS-5505K0-S</v>
          </cell>
          <cell r="B482" t="str">
            <v>YZ-BS-5505</v>
          </cell>
          <cell r="C482">
            <v>0</v>
          </cell>
          <cell r="D482">
            <v>4</v>
          </cell>
          <cell r="E482">
            <v>6</v>
          </cell>
          <cell r="F482">
            <v>2</v>
          </cell>
          <cell r="G482">
            <v>21.9566666666667</v>
          </cell>
        </row>
        <row r="483">
          <cell r="A483" t="str">
            <v>LYQ-BS4600-G0-L</v>
          </cell>
          <cell r="B483" t="str">
            <v>LYQ-BS4600</v>
          </cell>
          <cell r="C483">
            <v>0</v>
          </cell>
          <cell r="D483">
            <v>3</v>
          </cell>
          <cell r="E483">
            <v>1</v>
          </cell>
          <cell r="F483">
            <v>1</v>
          </cell>
          <cell r="G483">
            <v>9.9</v>
          </cell>
        </row>
        <row r="484">
          <cell r="A484" t="str">
            <v>YZ-BETW32-PI-2XL</v>
          </cell>
          <cell r="B484" t="str">
            <v>YZ-BETW32</v>
          </cell>
          <cell r="C484">
            <v>0</v>
          </cell>
          <cell r="D484">
            <v>0</v>
          </cell>
          <cell r="E484">
            <v>0</v>
          </cell>
          <cell r="F484">
            <v>1</v>
          </cell>
          <cell r="G484">
            <v>19.99</v>
          </cell>
        </row>
        <row r="485">
          <cell r="A485" t="str">
            <v>RE-YZ-BELE001-W0-L</v>
          </cell>
          <cell r="B485" t="str">
            <v>RE-YZ-BELE001</v>
          </cell>
          <cell r="C485">
            <v>10</v>
          </cell>
          <cell r="D485">
            <v>2</v>
          </cell>
          <cell r="E485">
            <v>1</v>
          </cell>
          <cell r="F485">
            <v>1</v>
          </cell>
          <cell r="G485">
            <v>21.8471428571429</v>
          </cell>
        </row>
        <row r="486">
          <cell r="A486" t="str">
            <v>BS-WH17008-G0-L</v>
          </cell>
          <cell r="B486" t="str">
            <v>BS-WH17008</v>
          </cell>
          <cell r="C486">
            <v>0</v>
          </cell>
          <cell r="D486">
            <v>1</v>
          </cell>
          <cell r="E486">
            <v>0</v>
          </cell>
          <cell r="F486">
            <v>1</v>
          </cell>
          <cell r="G486">
            <v>5.2</v>
          </cell>
        </row>
        <row r="487">
          <cell r="A487" t="str">
            <v>YZ-BS-HE13037Pu3L</v>
          </cell>
          <cell r="B487" t="str">
            <v>YZ-BS-HE13037</v>
          </cell>
          <cell r="C487">
            <v>0</v>
          </cell>
          <cell r="D487">
            <v>0</v>
          </cell>
          <cell r="E487">
            <v>0</v>
          </cell>
          <cell r="F487">
            <v>1</v>
          </cell>
          <cell r="G487">
            <v>5.3</v>
          </cell>
        </row>
        <row r="488">
          <cell r="A488" t="str">
            <v>YZ-BEYF181-G0-XXL</v>
          </cell>
          <cell r="B488" t="str">
            <v>YZ-BEYF181</v>
          </cell>
          <cell r="C488">
            <v>2</v>
          </cell>
          <cell r="D488">
            <v>1</v>
          </cell>
          <cell r="E488">
            <v>1</v>
          </cell>
          <cell r="F488">
            <v>1</v>
          </cell>
          <cell r="G488">
            <v>22.19</v>
          </cell>
        </row>
        <row r="489">
          <cell r="A489" t="str">
            <v>TX-55554-PI-5XL</v>
          </cell>
          <cell r="B489" t="str">
            <v>TX-55554</v>
          </cell>
          <cell r="C489">
            <v>0</v>
          </cell>
          <cell r="D489">
            <v>0</v>
          </cell>
          <cell r="E489">
            <v>0</v>
          </cell>
          <cell r="F489">
            <v>1</v>
          </cell>
          <cell r="G489">
            <v>8.9</v>
          </cell>
        </row>
        <row r="490">
          <cell r="A490" t="str">
            <v>TX-55554-PO-5XL</v>
          </cell>
          <cell r="B490" t="str">
            <v>TX-55554</v>
          </cell>
          <cell r="C490">
            <v>0</v>
          </cell>
          <cell r="D490">
            <v>0</v>
          </cell>
          <cell r="E490">
            <v>0</v>
          </cell>
          <cell r="F490">
            <v>1</v>
          </cell>
          <cell r="G490">
            <v>8.9</v>
          </cell>
        </row>
        <row r="491">
          <cell r="A491" t="str">
            <v>BS-1704-K0-M</v>
          </cell>
          <cell r="B491" t="str">
            <v>BS-1704</v>
          </cell>
          <cell r="C491">
            <v>0</v>
          </cell>
          <cell r="D491">
            <v>0</v>
          </cell>
          <cell r="E491">
            <v>0</v>
          </cell>
          <cell r="F491">
            <v>1</v>
          </cell>
          <cell r="G491">
            <v>5.2</v>
          </cell>
        </row>
        <row r="492">
          <cell r="A492" t="str">
            <v>YZ-BELS1458-FB-5X</v>
          </cell>
          <cell r="B492" t="str">
            <v>YZ-BELS1458</v>
          </cell>
          <cell r="C492">
            <v>0</v>
          </cell>
          <cell r="D492">
            <v>0</v>
          </cell>
          <cell r="E492">
            <v>0</v>
          </cell>
          <cell r="F492">
            <v>1</v>
          </cell>
          <cell r="G492">
            <v>16.98</v>
          </cell>
        </row>
        <row r="493">
          <cell r="A493" t="str">
            <v>WQS-BN-1503-KO-L</v>
          </cell>
          <cell r="B493" t="str">
            <v>WQS-BN-1503</v>
          </cell>
          <cell r="C493">
            <v>0</v>
          </cell>
          <cell r="D493">
            <v>3</v>
          </cell>
          <cell r="E493">
            <v>3</v>
          </cell>
          <cell r="F493">
            <v>2</v>
          </cell>
          <cell r="G493">
            <v>19.895</v>
          </cell>
        </row>
        <row r="494">
          <cell r="A494" t="str">
            <v>LYQ-BS-LB01-Wi-L</v>
          </cell>
          <cell r="B494" t="str">
            <v>LYQ-BS-LB01</v>
          </cell>
          <cell r="C494">
            <v>0</v>
          </cell>
          <cell r="D494">
            <v>0</v>
          </cell>
          <cell r="E494">
            <v>0</v>
          </cell>
          <cell r="F494">
            <v>1</v>
          </cell>
          <cell r="G494">
            <v>5.2</v>
          </cell>
        </row>
        <row r="495">
          <cell r="A495" t="str">
            <v>LYQ-BS-LB01-R0-L</v>
          </cell>
          <cell r="B495" t="str">
            <v>LYQ-BS-LB01</v>
          </cell>
          <cell r="C495">
            <v>1</v>
          </cell>
          <cell r="D495">
            <v>0</v>
          </cell>
          <cell r="E495">
            <v>0</v>
          </cell>
          <cell r="F495">
            <v>1</v>
          </cell>
          <cell r="G495">
            <v>5.2</v>
          </cell>
        </row>
        <row r="496">
          <cell r="A496" t="str">
            <v>YZ-BS-HE9007Se4L</v>
          </cell>
          <cell r="B496" t="str">
            <v>YZ-BS-HE9007</v>
          </cell>
          <cell r="C496">
            <v>1</v>
          </cell>
          <cell r="D496">
            <v>3</v>
          </cell>
          <cell r="E496">
            <v>4</v>
          </cell>
          <cell r="F496">
            <v>3</v>
          </cell>
          <cell r="G496">
            <v>21.8990909090909</v>
          </cell>
        </row>
        <row r="497">
          <cell r="A497" t="str">
            <v>YZ-BS-HE9007Sa4L</v>
          </cell>
          <cell r="B497" t="str">
            <v>YZ-BS-HE9007</v>
          </cell>
          <cell r="C497">
            <v>1</v>
          </cell>
          <cell r="D497">
            <v>3</v>
          </cell>
          <cell r="E497">
            <v>2</v>
          </cell>
          <cell r="F497">
            <v>1</v>
          </cell>
          <cell r="G497">
            <v>21.7042857142857</v>
          </cell>
        </row>
        <row r="498">
          <cell r="A498" t="str">
            <v>YZ-BS-1640-K0-XXL</v>
          </cell>
          <cell r="B498" t="str">
            <v>YZ-BS-1640</v>
          </cell>
          <cell r="C498">
            <v>7</v>
          </cell>
          <cell r="D498">
            <v>1</v>
          </cell>
          <cell r="E498">
            <v>4</v>
          </cell>
          <cell r="F498">
            <v>4</v>
          </cell>
          <cell r="G498">
            <v>5.3</v>
          </cell>
        </row>
        <row r="499">
          <cell r="A499" t="str">
            <v>YZ-BS-HE9008Se1L</v>
          </cell>
          <cell r="B499" t="str">
            <v>YZ-BS-HE9008</v>
          </cell>
          <cell r="C499">
            <v>0</v>
          </cell>
          <cell r="D499">
            <v>0</v>
          </cell>
          <cell r="E499">
            <v>0</v>
          </cell>
          <cell r="F499">
            <v>1</v>
          </cell>
          <cell r="G499">
            <v>22.99</v>
          </cell>
        </row>
        <row r="500">
          <cell r="A500" t="str">
            <v>LYQ-BS4600-G0-S</v>
          </cell>
          <cell r="B500" t="str">
            <v>LYQ-BS4600</v>
          </cell>
          <cell r="C500">
            <v>0</v>
          </cell>
          <cell r="D500">
            <v>2</v>
          </cell>
          <cell r="E500">
            <v>0</v>
          </cell>
          <cell r="F500">
            <v>0</v>
          </cell>
          <cell r="G500">
            <v>9.9</v>
          </cell>
        </row>
        <row r="501">
          <cell r="A501" t="str">
            <v>YZ-BS-ZQ15827B03XL</v>
          </cell>
          <cell r="B501" t="str">
            <v>YZ-BS-ZQ15827</v>
          </cell>
          <cell r="C501">
            <v>0</v>
          </cell>
          <cell r="D501">
            <v>4</v>
          </cell>
          <cell r="E501">
            <v>0</v>
          </cell>
          <cell r="F501">
            <v>3</v>
          </cell>
          <cell r="G501">
            <v>15.8471428571429</v>
          </cell>
        </row>
        <row r="502">
          <cell r="A502" t="str">
            <v>CS-LY171-W902-S</v>
          </cell>
          <cell r="B502" t="str">
            <v>CS-LY171</v>
          </cell>
          <cell r="C502">
            <v>0</v>
          </cell>
          <cell r="D502">
            <v>0</v>
          </cell>
          <cell r="E502">
            <v>1</v>
          </cell>
          <cell r="F502">
            <v>1</v>
          </cell>
          <cell r="G502">
            <v>16.92</v>
          </cell>
        </row>
        <row r="503">
          <cell r="A503" t="str">
            <v>BS-WH1731-R0-L</v>
          </cell>
          <cell r="B503" t="str">
            <v>BS-WH1731</v>
          </cell>
          <cell r="C503">
            <v>37</v>
          </cell>
          <cell r="D503">
            <v>17</v>
          </cell>
          <cell r="E503">
            <v>30</v>
          </cell>
          <cell r="F503">
            <v>1</v>
          </cell>
          <cell r="G503">
            <v>21.6605882352941</v>
          </cell>
        </row>
        <row r="504">
          <cell r="A504" t="str">
            <v>RE-YZ-BECS186-YH-S</v>
          </cell>
          <cell r="B504" t="str">
            <v>RE-YZ-BECS186</v>
          </cell>
          <cell r="C504">
            <v>0</v>
          </cell>
          <cell r="D504">
            <v>1</v>
          </cell>
          <cell r="E504">
            <v>0</v>
          </cell>
          <cell r="F504">
            <v>1</v>
          </cell>
          <cell r="G504">
            <v>16.49</v>
          </cell>
        </row>
        <row r="505">
          <cell r="A505" t="str">
            <v>YZ-BS-5505JRXS</v>
          </cell>
          <cell r="B505" t="str">
            <v>YZ-BS-5505</v>
          </cell>
          <cell r="C505">
            <v>2</v>
          </cell>
          <cell r="D505">
            <v>1</v>
          </cell>
          <cell r="E505">
            <v>1</v>
          </cell>
          <cell r="F505">
            <v>1</v>
          </cell>
          <cell r="G505">
            <v>19.89</v>
          </cell>
        </row>
        <row r="506">
          <cell r="A506" t="str">
            <v>YZ-BS-TJ124500M</v>
          </cell>
          <cell r="B506" t="str">
            <v>YZ-BS-TJ1245</v>
          </cell>
          <cell r="C506">
            <v>0</v>
          </cell>
          <cell r="D506">
            <v>0</v>
          </cell>
          <cell r="E506">
            <v>1</v>
          </cell>
          <cell r="F506">
            <v>1</v>
          </cell>
          <cell r="G506">
            <v>16.99</v>
          </cell>
        </row>
        <row r="507">
          <cell r="A507" t="str">
            <v>WQS-BN-1503-GR-M</v>
          </cell>
          <cell r="B507" t="str">
            <v>WQS-BN-1503</v>
          </cell>
          <cell r="C507">
            <v>1</v>
          </cell>
          <cell r="D507">
            <v>0</v>
          </cell>
          <cell r="E507">
            <v>6</v>
          </cell>
          <cell r="F507">
            <v>2</v>
          </cell>
          <cell r="G507">
            <v>20.5933333333333</v>
          </cell>
        </row>
        <row r="508">
          <cell r="A508" t="str">
            <v>YZ-BS-5505K0-L</v>
          </cell>
          <cell r="B508" t="str">
            <v>YZ-BS-5505</v>
          </cell>
          <cell r="C508">
            <v>5</v>
          </cell>
          <cell r="D508">
            <v>1</v>
          </cell>
          <cell r="E508">
            <v>1</v>
          </cell>
          <cell r="F508">
            <v>1</v>
          </cell>
          <cell r="G508">
            <v>24.1525</v>
          </cell>
        </row>
        <row r="509">
          <cell r="A509" t="str">
            <v>YZ-BESM807-K0-XL</v>
          </cell>
          <cell r="B509" t="str">
            <v>YZ-BESM807</v>
          </cell>
          <cell r="C509">
            <v>0</v>
          </cell>
          <cell r="D509">
            <v>0</v>
          </cell>
          <cell r="E509">
            <v>2</v>
          </cell>
          <cell r="F509">
            <v>1</v>
          </cell>
          <cell r="G509">
            <v>17.6566666666667</v>
          </cell>
        </row>
        <row r="510">
          <cell r="A510" t="str">
            <v>CS-LY085-LB916-M</v>
          </cell>
          <cell r="B510" t="str">
            <v>CS-LY085</v>
          </cell>
          <cell r="C510">
            <v>0</v>
          </cell>
          <cell r="D510">
            <v>0</v>
          </cell>
          <cell r="E510">
            <v>0</v>
          </cell>
          <cell r="F510">
            <v>1</v>
          </cell>
          <cell r="G510">
            <v>17.98</v>
          </cell>
        </row>
        <row r="511">
          <cell r="A511" t="str">
            <v>BS-BN-1501-RO-2XL</v>
          </cell>
          <cell r="B511" t="str">
            <v>BS-BN-1501</v>
          </cell>
          <cell r="C511">
            <v>1</v>
          </cell>
          <cell r="D511">
            <v>1</v>
          </cell>
          <cell r="E511">
            <v>4</v>
          </cell>
          <cell r="F511">
            <v>2</v>
          </cell>
          <cell r="G511">
            <v>14.89</v>
          </cell>
        </row>
        <row r="512">
          <cell r="A512" t="str">
            <v>XZ-BS-PW-2001-G0-37</v>
          </cell>
          <cell r="B512" t="str">
            <v>XZ-BS-PW-2001</v>
          </cell>
          <cell r="C512">
            <v>0</v>
          </cell>
          <cell r="D512">
            <v>0</v>
          </cell>
          <cell r="E512">
            <v>0</v>
          </cell>
          <cell r="F512">
            <v>1</v>
          </cell>
          <cell r="G512">
            <v>12.99</v>
          </cell>
        </row>
        <row r="513">
          <cell r="A513" t="str">
            <v>BS-BN-1501-BO-4XL</v>
          </cell>
          <cell r="B513" t="str">
            <v>BS-BN-1501</v>
          </cell>
          <cell r="C513">
            <v>1</v>
          </cell>
          <cell r="D513">
            <v>2</v>
          </cell>
          <cell r="E513">
            <v>1</v>
          </cell>
          <cell r="F513">
            <v>3</v>
          </cell>
          <cell r="G513">
            <v>14.89</v>
          </cell>
        </row>
        <row r="514">
          <cell r="A514" t="str">
            <v>BS-BN-1501-KO-4XL</v>
          </cell>
          <cell r="B514" t="str">
            <v>BS-BN-1501</v>
          </cell>
          <cell r="C514">
            <v>2</v>
          </cell>
          <cell r="D514">
            <v>4</v>
          </cell>
          <cell r="E514">
            <v>0</v>
          </cell>
          <cell r="F514">
            <v>2</v>
          </cell>
          <cell r="G514">
            <v>14.89</v>
          </cell>
        </row>
        <row r="515">
          <cell r="A515" t="str">
            <v>YZ-BS-HB8995-PO-M</v>
          </cell>
          <cell r="B515" t="str">
            <v>YZ-BS-HB8995</v>
          </cell>
          <cell r="C515">
            <v>0</v>
          </cell>
          <cell r="D515">
            <v>0</v>
          </cell>
          <cell r="E515">
            <v>0</v>
          </cell>
          <cell r="F515">
            <v>1</v>
          </cell>
          <cell r="G515">
            <v>5.3</v>
          </cell>
        </row>
        <row r="516">
          <cell r="A516" t="str">
            <v>KZ-CSM073-K0-40</v>
          </cell>
          <cell r="B516" t="str">
            <v>KZ-CSM073</v>
          </cell>
          <cell r="C516">
            <v>0</v>
          </cell>
          <cell r="D516">
            <v>0</v>
          </cell>
          <cell r="E516">
            <v>0</v>
          </cell>
          <cell r="F516">
            <v>3</v>
          </cell>
          <cell r="G516">
            <v>13.99</v>
          </cell>
        </row>
        <row r="517">
          <cell r="A517" t="str">
            <v>BS-WHC19-W0-S</v>
          </cell>
          <cell r="B517" t="str">
            <v>BS-WHC19</v>
          </cell>
          <cell r="C517">
            <v>4</v>
          </cell>
          <cell r="D517">
            <v>1</v>
          </cell>
          <cell r="E517">
            <v>2</v>
          </cell>
          <cell r="F517">
            <v>1</v>
          </cell>
          <cell r="G517">
            <v>15.74</v>
          </cell>
        </row>
        <row r="518">
          <cell r="A518" t="str">
            <v>YZ-BEYF184-B0-XXL</v>
          </cell>
          <cell r="B518" t="str">
            <v>YZ-BEYF184</v>
          </cell>
          <cell r="C518">
            <v>2</v>
          </cell>
          <cell r="D518">
            <v>2</v>
          </cell>
          <cell r="E518">
            <v>6</v>
          </cell>
          <cell r="F518">
            <v>1</v>
          </cell>
          <cell r="G518">
            <v>22.0809090909091</v>
          </cell>
        </row>
        <row r="519">
          <cell r="A519" t="str">
            <v>LYQ-BS-K1010-K0-L</v>
          </cell>
          <cell r="B519" t="str">
            <v>LYQ-BS-1010</v>
          </cell>
          <cell r="C519">
            <v>2</v>
          </cell>
          <cell r="D519">
            <v>3</v>
          </cell>
          <cell r="E519">
            <v>3</v>
          </cell>
          <cell r="F519">
            <v>2</v>
          </cell>
          <cell r="G519">
            <v>13.041</v>
          </cell>
        </row>
        <row r="520">
          <cell r="A520" t="str">
            <v>YZ-BS-BKN1703-R0-M</v>
          </cell>
          <cell r="B520" t="str">
            <v>YZ-BS-BKN1703</v>
          </cell>
          <cell r="C520">
            <v>1</v>
          </cell>
          <cell r="D520">
            <v>0</v>
          </cell>
          <cell r="E520">
            <v>7</v>
          </cell>
          <cell r="F520">
            <v>2</v>
          </cell>
          <cell r="G520">
            <v>5.3</v>
          </cell>
        </row>
        <row r="521">
          <cell r="A521" t="str">
            <v>YZ-BS-HB8631-PI-L</v>
          </cell>
          <cell r="B521" t="str">
            <v>YZ-BS-HB8631</v>
          </cell>
          <cell r="C521">
            <v>0</v>
          </cell>
          <cell r="D521">
            <v>2</v>
          </cell>
          <cell r="E521">
            <v>2</v>
          </cell>
          <cell r="F521">
            <v>2</v>
          </cell>
          <cell r="G521">
            <v>5.3</v>
          </cell>
        </row>
        <row r="522">
          <cell r="A522" t="str">
            <v>YZ-BS-1640-B0-L</v>
          </cell>
          <cell r="B522" t="str">
            <v>YZ-BS-1640</v>
          </cell>
          <cell r="C522">
            <v>0</v>
          </cell>
          <cell r="D522">
            <v>4</v>
          </cell>
          <cell r="E522">
            <v>4</v>
          </cell>
          <cell r="F522">
            <v>2</v>
          </cell>
          <cell r="G522">
            <v>5.3</v>
          </cell>
        </row>
        <row r="523">
          <cell r="A523" t="str">
            <v>YZ-BEYF184-B0-XL</v>
          </cell>
          <cell r="B523" t="str">
            <v>YZ-BEYF184</v>
          </cell>
          <cell r="C523">
            <v>0</v>
          </cell>
          <cell r="D523">
            <v>6</v>
          </cell>
          <cell r="E523">
            <v>2</v>
          </cell>
          <cell r="F523">
            <v>4</v>
          </cell>
          <cell r="G523">
            <v>20.74</v>
          </cell>
        </row>
        <row r="524">
          <cell r="A524" t="str">
            <v>LYQ-BS4600-P0-L</v>
          </cell>
          <cell r="B524" t="str">
            <v>LYQ-BS4600</v>
          </cell>
          <cell r="C524">
            <v>0</v>
          </cell>
          <cell r="D524">
            <v>2</v>
          </cell>
          <cell r="E524">
            <v>0</v>
          </cell>
          <cell r="F524">
            <v>1</v>
          </cell>
          <cell r="G524">
            <v>13.3</v>
          </cell>
        </row>
        <row r="525">
          <cell r="A525" t="str">
            <v>YZ-BS-PW2049-P0-XL</v>
          </cell>
          <cell r="B525" t="str">
            <v>YZ-BS-PW2049</v>
          </cell>
          <cell r="C525">
            <v>2</v>
          </cell>
          <cell r="D525">
            <v>4</v>
          </cell>
          <cell r="E525">
            <v>5</v>
          </cell>
          <cell r="F525">
            <v>0</v>
          </cell>
          <cell r="G525">
            <v>15.8627272727273</v>
          </cell>
        </row>
        <row r="526">
          <cell r="A526" t="str">
            <v>XZ-WH6606-ZL-39</v>
          </cell>
          <cell r="B526" t="str">
            <v>XZ-WH6606</v>
          </cell>
          <cell r="C526">
            <v>0</v>
          </cell>
          <cell r="D526">
            <v>0</v>
          </cell>
          <cell r="E526">
            <v>0</v>
          </cell>
          <cell r="F526">
            <v>1</v>
          </cell>
          <cell r="G526">
            <v>20.99</v>
          </cell>
        </row>
        <row r="527">
          <cell r="A527" t="str">
            <v>YZ-BS-JG2631HSM</v>
          </cell>
          <cell r="B527" t="str">
            <v>YZ-BS-JG2631</v>
          </cell>
          <cell r="C527">
            <v>0</v>
          </cell>
          <cell r="D527">
            <v>1</v>
          </cell>
          <cell r="E527">
            <v>0</v>
          </cell>
          <cell r="F527">
            <v>1</v>
          </cell>
          <cell r="G527">
            <v>13.89</v>
          </cell>
        </row>
        <row r="528">
          <cell r="A528" t="str">
            <v>RE-YZ-BEBD001-R0-XL</v>
          </cell>
          <cell r="B528" t="str">
            <v>RE-YZ-BEBD001</v>
          </cell>
          <cell r="C528">
            <v>7</v>
          </cell>
          <cell r="D528">
            <v>4</v>
          </cell>
          <cell r="E528">
            <v>2</v>
          </cell>
          <cell r="F528">
            <v>4</v>
          </cell>
          <cell r="G528">
            <v>22.0488235294118</v>
          </cell>
        </row>
        <row r="529">
          <cell r="A529" t="str">
            <v>BS-WHC19-K0-M</v>
          </cell>
          <cell r="B529" t="str">
            <v>BS-WHC19</v>
          </cell>
          <cell r="C529">
            <v>2</v>
          </cell>
          <cell r="D529">
            <v>2</v>
          </cell>
          <cell r="E529">
            <v>0</v>
          </cell>
          <cell r="F529">
            <v>2</v>
          </cell>
          <cell r="G529">
            <v>15.99</v>
          </cell>
        </row>
        <row r="530">
          <cell r="A530" t="str">
            <v>LYQ-BS-LB01-G0-M</v>
          </cell>
          <cell r="B530" t="str">
            <v>LYQ-BS-LB01</v>
          </cell>
          <cell r="C530">
            <v>0</v>
          </cell>
          <cell r="D530">
            <v>0</v>
          </cell>
          <cell r="E530">
            <v>0</v>
          </cell>
          <cell r="F530">
            <v>1</v>
          </cell>
          <cell r="G530">
            <v>5.2</v>
          </cell>
        </row>
        <row r="531">
          <cell r="A531" t="str">
            <v>WQS-BS-BN1504-BO/RO-M</v>
          </cell>
          <cell r="B531" t="str">
            <v>WQS-BS-BN1504</v>
          </cell>
          <cell r="C531">
            <v>0</v>
          </cell>
          <cell r="D531">
            <v>0</v>
          </cell>
          <cell r="E531">
            <v>3</v>
          </cell>
          <cell r="F531">
            <v>0</v>
          </cell>
          <cell r="G531">
            <v>9.86333333333333</v>
          </cell>
        </row>
        <row r="532">
          <cell r="A532" t="str">
            <v>YZ-BS1702-GO-L</v>
          </cell>
          <cell r="B532" t="str">
            <v>YZ-BS1702</v>
          </cell>
          <cell r="C532">
            <v>6</v>
          </cell>
          <cell r="D532">
            <v>5</v>
          </cell>
          <cell r="E532">
            <v>2</v>
          </cell>
          <cell r="F532">
            <v>1</v>
          </cell>
          <cell r="G532">
            <v>5.3</v>
          </cell>
        </row>
        <row r="533">
          <cell r="A533" t="str">
            <v>YZ-BS-JG2631HS1L</v>
          </cell>
          <cell r="B533" t="str">
            <v>YZ-BS-JG2631</v>
          </cell>
          <cell r="C533">
            <v>2</v>
          </cell>
          <cell r="D533">
            <v>1</v>
          </cell>
          <cell r="E533">
            <v>0</v>
          </cell>
          <cell r="F533">
            <v>1</v>
          </cell>
          <cell r="G533">
            <v>13.935</v>
          </cell>
        </row>
        <row r="534">
          <cell r="A534" t="str">
            <v>YZ-BS-HB8631-PI-S</v>
          </cell>
          <cell r="B534" t="str">
            <v>YZ-BS-HB8631</v>
          </cell>
          <cell r="C534">
            <v>0</v>
          </cell>
          <cell r="D534">
            <v>1</v>
          </cell>
          <cell r="E534">
            <v>6</v>
          </cell>
          <cell r="F534">
            <v>3</v>
          </cell>
          <cell r="G534">
            <v>5.3</v>
          </cell>
        </row>
        <row r="535">
          <cell r="A535" t="str">
            <v>CFY-BESB1757-GR-M</v>
          </cell>
          <cell r="B535" t="str">
            <v>CFY-BESB1757</v>
          </cell>
          <cell r="C535">
            <v>0</v>
          </cell>
          <cell r="D535">
            <v>0</v>
          </cell>
          <cell r="E535">
            <v>0</v>
          </cell>
          <cell r="F535">
            <v>1</v>
          </cell>
          <cell r="G535">
            <v>35.99</v>
          </cell>
        </row>
        <row r="536">
          <cell r="A536" t="str">
            <v>BS-WH17015-C0-XXL</v>
          </cell>
          <cell r="B536" t="str">
            <v>BS-WH17015</v>
          </cell>
          <cell r="C536">
            <v>1</v>
          </cell>
          <cell r="D536">
            <v>6</v>
          </cell>
          <cell r="E536">
            <v>3</v>
          </cell>
          <cell r="F536">
            <v>2</v>
          </cell>
          <cell r="G536">
            <v>17.79</v>
          </cell>
        </row>
        <row r="537">
          <cell r="A537" t="str">
            <v>LYQ-BS-CS04-G0-2XL</v>
          </cell>
          <cell r="B537" t="str">
            <v>LYQ-BS-CS04</v>
          </cell>
          <cell r="C537">
            <v>0</v>
          </cell>
          <cell r="D537">
            <v>0</v>
          </cell>
          <cell r="E537">
            <v>0</v>
          </cell>
          <cell r="F537">
            <v>1</v>
          </cell>
          <cell r="G537">
            <v>16.99</v>
          </cell>
        </row>
        <row r="538">
          <cell r="A538" t="str">
            <v>BS-PW2025-K0-L</v>
          </cell>
          <cell r="B538" t="str">
            <v>BS-PW2025</v>
          </cell>
          <cell r="C538">
            <v>0</v>
          </cell>
          <cell r="D538">
            <v>8</v>
          </cell>
          <cell r="E538">
            <v>6</v>
          </cell>
          <cell r="F538">
            <v>2</v>
          </cell>
          <cell r="G538">
            <v>14.653125</v>
          </cell>
        </row>
        <row r="539">
          <cell r="A539" t="str">
            <v>LYQ-BS-LB01-G0-XL</v>
          </cell>
          <cell r="B539" t="str">
            <v>LYQ-BS-LB01</v>
          </cell>
          <cell r="C539">
            <v>0</v>
          </cell>
          <cell r="D539">
            <v>0</v>
          </cell>
          <cell r="E539">
            <v>0</v>
          </cell>
          <cell r="F539">
            <v>1</v>
          </cell>
          <cell r="G539">
            <v>5.2</v>
          </cell>
        </row>
        <row r="540">
          <cell r="A540" t="str">
            <v>XZ-WHBH004-P0-3839</v>
          </cell>
          <cell r="B540" t="str">
            <v>XZ-WHBH004</v>
          </cell>
          <cell r="C540">
            <v>1</v>
          </cell>
          <cell r="D540">
            <v>2</v>
          </cell>
          <cell r="E540">
            <v>0</v>
          </cell>
          <cell r="F540">
            <v>1</v>
          </cell>
          <cell r="G540">
            <v>14.99</v>
          </cell>
        </row>
        <row r="541">
          <cell r="A541" t="str">
            <v>CS-LY170-LB916-S</v>
          </cell>
          <cell r="B541" t="str">
            <v>CS-LY170</v>
          </cell>
          <cell r="C541">
            <v>0</v>
          </cell>
          <cell r="D541">
            <v>1</v>
          </cell>
          <cell r="E541">
            <v>2</v>
          </cell>
          <cell r="F541">
            <v>0</v>
          </cell>
          <cell r="G541">
            <v>14.9</v>
          </cell>
        </row>
        <row r="542">
          <cell r="A542" t="str">
            <v>XZ-BS-013WH2-S</v>
          </cell>
          <cell r="B542" t="str">
            <v>XZ-BS-013</v>
          </cell>
          <cell r="C542">
            <v>1</v>
          </cell>
          <cell r="D542">
            <v>0</v>
          </cell>
          <cell r="E542">
            <v>0</v>
          </cell>
          <cell r="F542">
            <v>1</v>
          </cell>
          <cell r="G542">
            <v>11.49</v>
          </cell>
        </row>
        <row r="543">
          <cell r="A543" t="str">
            <v>XZ-BS-2115Gr35</v>
          </cell>
          <cell r="B543" t="str">
            <v>XZ-BS-2115</v>
          </cell>
          <cell r="C543">
            <v>0</v>
          </cell>
          <cell r="D543">
            <v>0</v>
          </cell>
          <cell r="E543">
            <v>2</v>
          </cell>
          <cell r="F543">
            <v>1</v>
          </cell>
          <cell r="G543">
            <v>6.8</v>
          </cell>
        </row>
        <row r="544">
          <cell r="A544" t="str">
            <v>CS-LY181-LG907-S</v>
          </cell>
          <cell r="B544" t="str">
            <v>CS-LY181</v>
          </cell>
          <cell r="C544">
            <v>0</v>
          </cell>
          <cell r="D544">
            <v>1</v>
          </cell>
          <cell r="E544">
            <v>0</v>
          </cell>
          <cell r="F544">
            <v>1</v>
          </cell>
          <cell r="G544">
            <v>14.99</v>
          </cell>
        </row>
        <row r="545">
          <cell r="A545" t="str">
            <v>WQS-BN-1503-RO-XL</v>
          </cell>
          <cell r="B545" t="str">
            <v>WQS-BN-1503</v>
          </cell>
          <cell r="C545">
            <v>0</v>
          </cell>
          <cell r="D545">
            <v>3</v>
          </cell>
          <cell r="E545">
            <v>2</v>
          </cell>
          <cell r="F545">
            <v>1</v>
          </cell>
          <cell r="G545">
            <v>20.3633333333333</v>
          </cell>
        </row>
        <row r="546">
          <cell r="A546" t="str">
            <v>CS-SB030-YL-XL</v>
          </cell>
          <cell r="B546" t="str">
            <v>CS-SB030</v>
          </cell>
          <cell r="C546">
            <v>0</v>
          </cell>
          <cell r="D546">
            <v>0</v>
          </cell>
          <cell r="E546">
            <v>0</v>
          </cell>
          <cell r="F546">
            <v>2</v>
          </cell>
          <cell r="G546">
            <v>18.745</v>
          </cell>
        </row>
        <row r="547">
          <cell r="A547" t="str">
            <v>XZ-BS-013GR2-S</v>
          </cell>
          <cell r="B547" t="str">
            <v>XZ-BS-013</v>
          </cell>
          <cell r="C547">
            <v>1</v>
          </cell>
          <cell r="D547">
            <v>2</v>
          </cell>
          <cell r="E547">
            <v>2</v>
          </cell>
          <cell r="F547">
            <v>1</v>
          </cell>
          <cell r="G547">
            <v>9.99</v>
          </cell>
        </row>
        <row r="548">
          <cell r="A548" t="str">
            <v>LYQ-WH1109-LG-S</v>
          </cell>
          <cell r="B548" t="str">
            <v>LYQ-WH1109</v>
          </cell>
          <cell r="C548">
            <v>0</v>
          </cell>
          <cell r="D548">
            <v>0</v>
          </cell>
          <cell r="E548">
            <v>0</v>
          </cell>
          <cell r="F548">
            <v>1</v>
          </cell>
          <cell r="G548">
            <v>9.99</v>
          </cell>
        </row>
        <row r="549">
          <cell r="A549" t="str">
            <v>CS-LY085-WR917-M</v>
          </cell>
          <cell r="B549" t="str">
            <v>CS-LY085</v>
          </cell>
          <cell r="C549">
            <v>0</v>
          </cell>
          <cell r="D549">
            <v>0</v>
          </cell>
          <cell r="E549">
            <v>0</v>
          </cell>
          <cell r="F549">
            <v>1</v>
          </cell>
          <cell r="G549">
            <v>17.5</v>
          </cell>
        </row>
        <row r="550">
          <cell r="A550" t="str">
            <v>CS-LY170-ZL918-L</v>
          </cell>
          <cell r="B550" t="str">
            <v>CS-LY170</v>
          </cell>
          <cell r="C550">
            <v>0</v>
          </cell>
          <cell r="D550">
            <v>0</v>
          </cell>
          <cell r="E550">
            <v>3</v>
          </cell>
          <cell r="F550">
            <v>3</v>
          </cell>
          <cell r="G550">
            <v>14.9</v>
          </cell>
        </row>
        <row r="551">
          <cell r="A551" t="str">
            <v>CFY-M1798-RD-L</v>
          </cell>
          <cell r="B551" t="str">
            <v>CFY-M1798</v>
          </cell>
          <cell r="C551">
            <v>0</v>
          </cell>
          <cell r="D551">
            <v>0</v>
          </cell>
          <cell r="E551">
            <v>0</v>
          </cell>
          <cell r="F551">
            <v>1</v>
          </cell>
          <cell r="G551">
            <v>45.99</v>
          </cell>
        </row>
        <row r="552">
          <cell r="A552" t="str">
            <v>YZ-BS-JG2631HSXS</v>
          </cell>
          <cell r="B552" t="str">
            <v>YZ-BS-JG2631</v>
          </cell>
          <cell r="C552">
            <v>0</v>
          </cell>
          <cell r="D552">
            <v>1</v>
          </cell>
          <cell r="E552">
            <v>0</v>
          </cell>
          <cell r="F552">
            <v>1</v>
          </cell>
          <cell r="G552">
            <v>13.935</v>
          </cell>
        </row>
        <row r="553">
          <cell r="A553" t="str">
            <v>LYQ-BS-K1010-Z0-2X</v>
          </cell>
          <cell r="B553" t="str">
            <v>LYQ-BS-1010</v>
          </cell>
          <cell r="C553">
            <v>2</v>
          </cell>
          <cell r="D553">
            <v>0</v>
          </cell>
          <cell r="E553">
            <v>1</v>
          </cell>
          <cell r="F553">
            <v>3</v>
          </cell>
          <cell r="G553">
            <v>11.5966666666667</v>
          </cell>
        </row>
        <row r="554">
          <cell r="A554" t="str">
            <v>YZ-BEYF184-B0-M</v>
          </cell>
          <cell r="B554" t="str">
            <v>YZ-BEYF184</v>
          </cell>
          <cell r="C554">
            <v>0</v>
          </cell>
          <cell r="D554">
            <v>0</v>
          </cell>
          <cell r="E554">
            <v>6</v>
          </cell>
          <cell r="F554">
            <v>4</v>
          </cell>
          <cell r="G554">
            <v>21.19</v>
          </cell>
        </row>
        <row r="555">
          <cell r="A555" t="str">
            <v>YZ-BS-HE9007Se6L</v>
          </cell>
          <cell r="B555" t="str">
            <v>YZ-BS-HE9007</v>
          </cell>
          <cell r="C555">
            <v>8</v>
          </cell>
          <cell r="D555">
            <v>0</v>
          </cell>
          <cell r="E555">
            <v>1</v>
          </cell>
          <cell r="F555">
            <v>2</v>
          </cell>
          <cell r="G555">
            <v>20.2627272727273</v>
          </cell>
        </row>
        <row r="556">
          <cell r="A556" t="str">
            <v>LYQ-BS-K1010-N0-M</v>
          </cell>
          <cell r="B556" t="str">
            <v>LYQ-BS-1010</v>
          </cell>
          <cell r="C556">
            <v>1</v>
          </cell>
          <cell r="D556">
            <v>0</v>
          </cell>
          <cell r="E556">
            <v>0</v>
          </cell>
          <cell r="F556">
            <v>2</v>
          </cell>
          <cell r="G556">
            <v>9.9</v>
          </cell>
        </row>
        <row r="557">
          <cell r="A557" t="str">
            <v>LYQ-BS-K1010-B0-M</v>
          </cell>
          <cell r="B557" t="str">
            <v>LYQ-BS-1010</v>
          </cell>
          <cell r="C557">
            <v>0</v>
          </cell>
          <cell r="D557">
            <v>1</v>
          </cell>
          <cell r="E557">
            <v>0</v>
          </cell>
          <cell r="F557">
            <v>1</v>
          </cell>
          <cell r="G557">
            <v>13.445</v>
          </cell>
        </row>
        <row r="558">
          <cell r="A558" t="str">
            <v>LYQ-BS-K1010-P0-M</v>
          </cell>
          <cell r="B558" t="str">
            <v>LYQ-BS-1010</v>
          </cell>
          <cell r="C558">
            <v>0</v>
          </cell>
          <cell r="D558">
            <v>0</v>
          </cell>
          <cell r="E558">
            <v>1</v>
          </cell>
          <cell r="F558">
            <v>1</v>
          </cell>
          <cell r="G558">
            <v>9.9</v>
          </cell>
        </row>
        <row r="559">
          <cell r="A559" t="str">
            <v>LYQ-BS-K1010-G0-2X</v>
          </cell>
          <cell r="B559" t="str">
            <v>LYQ-BS-1010</v>
          </cell>
          <cell r="C559">
            <v>0</v>
          </cell>
          <cell r="D559">
            <v>0</v>
          </cell>
          <cell r="E559">
            <v>0</v>
          </cell>
          <cell r="F559">
            <v>1</v>
          </cell>
          <cell r="G559">
            <v>9.9</v>
          </cell>
        </row>
        <row r="560">
          <cell r="A560" t="str">
            <v>LYQ-BS-K1010-N0-2X</v>
          </cell>
          <cell r="B560" t="str">
            <v>LYQ-BS-1010</v>
          </cell>
          <cell r="C560">
            <v>0</v>
          </cell>
          <cell r="D560">
            <v>0</v>
          </cell>
          <cell r="E560">
            <v>4</v>
          </cell>
          <cell r="F560">
            <v>2</v>
          </cell>
          <cell r="G560">
            <v>9.9</v>
          </cell>
        </row>
        <row r="561">
          <cell r="A561" t="str">
            <v>LYQ-BS-K1010-P0-2X</v>
          </cell>
          <cell r="B561" t="str">
            <v>LYQ-BS-1010</v>
          </cell>
          <cell r="C561">
            <v>0</v>
          </cell>
          <cell r="D561">
            <v>1</v>
          </cell>
          <cell r="E561">
            <v>2</v>
          </cell>
          <cell r="F561">
            <v>3</v>
          </cell>
          <cell r="G561">
            <v>11.0816666666667</v>
          </cell>
        </row>
        <row r="562">
          <cell r="A562" t="str">
            <v>BS-MY-1503-W0-L</v>
          </cell>
          <cell r="B562" t="str">
            <v>BS-MY-1503</v>
          </cell>
          <cell r="C562">
            <v>1</v>
          </cell>
          <cell r="D562">
            <v>0</v>
          </cell>
          <cell r="E562">
            <v>1</v>
          </cell>
          <cell r="F562">
            <v>2</v>
          </cell>
          <cell r="G562">
            <v>14.995</v>
          </cell>
        </row>
        <row r="563">
          <cell r="A563" t="str">
            <v>LYQ-BS-K1010-N0-XS</v>
          </cell>
          <cell r="B563" t="str">
            <v>LYQ-BS-1010</v>
          </cell>
          <cell r="C563">
            <v>0</v>
          </cell>
          <cell r="D563">
            <v>1</v>
          </cell>
          <cell r="E563">
            <v>0</v>
          </cell>
          <cell r="F563">
            <v>1</v>
          </cell>
          <cell r="G563">
            <v>9.9</v>
          </cell>
        </row>
        <row r="564">
          <cell r="A564" t="str">
            <v>RE-YZ-BETW001-K0-L</v>
          </cell>
          <cell r="B564" t="str">
            <v>RE-YZ-BETW001</v>
          </cell>
          <cell r="C564">
            <v>0</v>
          </cell>
          <cell r="D564">
            <v>0</v>
          </cell>
          <cell r="E564">
            <v>0</v>
          </cell>
          <cell r="F564">
            <v>6</v>
          </cell>
          <cell r="G564">
            <v>22.99</v>
          </cell>
        </row>
        <row r="565">
          <cell r="A565" t="str">
            <v>LYQ-BS-ZQ2973-K0-XL</v>
          </cell>
          <cell r="B565" t="str">
            <v>LYQ-BS-ZQ2973</v>
          </cell>
          <cell r="C565">
            <v>0</v>
          </cell>
          <cell r="D565">
            <v>0</v>
          </cell>
          <cell r="E565">
            <v>0</v>
          </cell>
          <cell r="F565">
            <v>1</v>
          </cell>
          <cell r="G565">
            <v>9.9</v>
          </cell>
        </row>
        <row r="566">
          <cell r="A566" t="str">
            <v>EUTK-J02H-GR-10/12</v>
          </cell>
          <cell r="B566" t="str">
            <v>EUTK-J0102</v>
          </cell>
          <cell r="C566">
            <v>1</v>
          </cell>
          <cell r="D566">
            <v>0</v>
          </cell>
          <cell r="E566">
            <v>0</v>
          </cell>
          <cell r="F566">
            <v>1</v>
          </cell>
          <cell r="G566">
            <v>12</v>
          </cell>
        </row>
        <row r="567">
          <cell r="A567" t="str">
            <v>EUTK-J01H-GR-8</v>
          </cell>
          <cell r="B567" t="str">
            <v>EUTK-J0102</v>
          </cell>
          <cell r="C567">
            <v>1</v>
          </cell>
          <cell r="D567">
            <v>0</v>
          </cell>
          <cell r="E567">
            <v>0</v>
          </cell>
          <cell r="F567">
            <v>1</v>
          </cell>
          <cell r="G567">
            <v>12</v>
          </cell>
        </row>
        <row r="568">
          <cell r="A568" t="str">
            <v>LYQ-BS-K1010-R0-S</v>
          </cell>
          <cell r="B568" t="str">
            <v>LYQ-BS-1010</v>
          </cell>
          <cell r="C568">
            <v>0</v>
          </cell>
          <cell r="D568">
            <v>1</v>
          </cell>
          <cell r="E568">
            <v>0</v>
          </cell>
          <cell r="F568">
            <v>3</v>
          </cell>
          <cell r="G568">
            <v>9.9</v>
          </cell>
        </row>
        <row r="569">
          <cell r="A569" t="str">
            <v>LYQ-BS-K1010-W0-M</v>
          </cell>
          <cell r="B569" t="str">
            <v>LYQ-BS-1010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  <cell r="G569">
            <v>9.9</v>
          </cell>
        </row>
        <row r="570">
          <cell r="A570" t="str">
            <v>YZ-BEYF181-PI-L</v>
          </cell>
          <cell r="B570" t="str">
            <v>YZ-BEYF181</v>
          </cell>
          <cell r="C570">
            <v>1</v>
          </cell>
          <cell r="D570">
            <v>0</v>
          </cell>
          <cell r="E570">
            <v>1</v>
          </cell>
          <cell r="F570">
            <v>2</v>
          </cell>
          <cell r="G570">
            <v>21.24</v>
          </cell>
        </row>
        <row r="571">
          <cell r="A571" t="str">
            <v>LYQ-BS-ZQ2973-BD-S</v>
          </cell>
          <cell r="B571" t="str">
            <v>LYQ-BS-ZQ2973</v>
          </cell>
          <cell r="C571">
            <v>0</v>
          </cell>
          <cell r="D571">
            <v>0</v>
          </cell>
          <cell r="E571">
            <v>1</v>
          </cell>
          <cell r="F571">
            <v>1</v>
          </cell>
          <cell r="G571">
            <v>9.9</v>
          </cell>
        </row>
        <row r="572">
          <cell r="A572" t="str">
            <v>LYQ-BS-YY05-K0-M</v>
          </cell>
          <cell r="B572" t="str">
            <v>LYQ-BS-YY05</v>
          </cell>
          <cell r="C572">
            <v>0</v>
          </cell>
          <cell r="D572">
            <v>0</v>
          </cell>
          <cell r="E572">
            <v>1</v>
          </cell>
          <cell r="F572">
            <v>1</v>
          </cell>
          <cell r="G572">
            <v>13.095</v>
          </cell>
        </row>
        <row r="573">
          <cell r="A573" t="str">
            <v>LYQ-CSM051-B0-XL</v>
          </cell>
          <cell r="B573" t="str">
            <v>LYQ-CSM051</v>
          </cell>
          <cell r="C573">
            <v>0</v>
          </cell>
          <cell r="D573">
            <v>0</v>
          </cell>
          <cell r="E573">
            <v>0</v>
          </cell>
          <cell r="F573">
            <v>1</v>
          </cell>
          <cell r="G573">
            <v>5.2</v>
          </cell>
        </row>
        <row r="574">
          <cell r="A574" t="str">
            <v>LYQ-BS-LB01-Wi-M</v>
          </cell>
          <cell r="B574" t="str">
            <v>LYQ-BS-LB01</v>
          </cell>
          <cell r="C574">
            <v>0</v>
          </cell>
          <cell r="D574">
            <v>0</v>
          </cell>
          <cell r="E574">
            <v>0</v>
          </cell>
          <cell r="F574">
            <v>1</v>
          </cell>
          <cell r="G574">
            <v>5.2</v>
          </cell>
        </row>
        <row r="575">
          <cell r="A575" t="str">
            <v>LYQ-BS-YY05-R0-L</v>
          </cell>
          <cell r="B575" t="str">
            <v>LYQ-BS-YY05</v>
          </cell>
          <cell r="C575">
            <v>0</v>
          </cell>
          <cell r="D575">
            <v>0</v>
          </cell>
          <cell r="E575">
            <v>0</v>
          </cell>
          <cell r="F575">
            <v>1</v>
          </cell>
          <cell r="G575">
            <v>5.2</v>
          </cell>
        </row>
        <row r="576">
          <cell r="A576" t="str">
            <v>LYQ-BS-LB01-K0-M</v>
          </cell>
          <cell r="B576" t="str">
            <v>LYQ-BS-LB01</v>
          </cell>
          <cell r="C576">
            <v>0</v>
          </cell>
          <cell r="D576">
            <v>0</v>
          </cell>
          <cell r="E576">
            <v>0</v>
          </cell>
          <cell r="F576">
            <v>1</v>
          </cell>
          <cell r="G576">
            <v>5.2</v>
          </cell>
        </row>
        <row r="577">
          <cell r="A577" t="str">
            <v>YZ-BS-ZQ15827W0S</v>
          </cell>
          <cell r="B577" t="str">
            <v>YZ-BS-ZQ15827</v>
          </cell>
          <cell r="C577">
            <v>1</v>
          </cell>
          <cell r="D577">
            <v>1</v>
          </cell>
          <cell r="E577">
            <v>2</v>
          </cell>
          <cell r="F577">
            <v>0</v>
          </cell>
          <cell r="G577">
            <v>12.99</v>
          </cell>
        </row>
        <row r="578">
          <cell r="A578" t="str">
            <v>CS-LY084-H10-XXL</v>
          </cell>
          <cell r="B578" t="str">
            <v>CS-LY084</v>
          </cell>
          <cell r="C578">
            <v>0</v>
          </cell>
          <cell r="D578">
            <v>0</v>
          </cell>
          <cell r="E578">
            <v>1</v>
          </cell>
          <cell r="F578">
            <v>2</v>
          </cell>
          <cell r="G578">
            <v>19.4933333333333</v>
          </cell>
        </row>
        <row r="579">
          <cell r="A579" t="str">
            <v>CS-LY084-H3-XXL</v>
          </cell>
          <cell r="B579" t="str">
            <v>CS-LY084</v>
          </cell>
          <cell r="C579">
            <v>0</v>
          </cell>
          <cell r="D579">
            <v>1</v>
          </cell>
          <cell r="E579">
            <v>0</v>
          </cell>
          <cell r="F579">
            <v>1</v>
          </cell>
          <cell r="G579">
            <v>19.99</v>
          </cell>
        </row>
        <row r="580">
          <cell r="A580" t="str">
            <v>BS-BN-1501-RO-XL</v>
          </cell>
          <cell r="B580" t="str">
            <v>BS-BN-1501</v>
          </cell>
          <cell r="C580">
            <v>1</v>
          </cell>
          <cell r="D580">
            <v>3</v>
          </cell>
          <cell r="E580">
            <v>5</v>
          </cell>
          <cell r="F580">
            <v>1</v>
          </cell>
          <cell r="G580">
            <v>14.89</v>
          </cell>
        </row>
        <row r="581">
          <cell r="A581" t="str">
            <v>BS-BN-1501-KO-XL</v>
          </cell>
          <cell r="B581" t="str">
            <v>BS-BN-1501</v>
          </cell>
          <cell r="C581">
            <v>4</v>
          </cell>
          <cell r="D581">
            <v>2</v>
          </cell>
          <cell r="E581">
            <v>1</v>
          </cell>
          <cell r="F581">
            <v>2</v>
          </cell>
          <cell r="G581">
            <v>14.89</v>
          </cell>
        </row>
        <row r="582">
          <cell r="A582" t="str">
            <v>YZ-BS1702-GO-M</v>
          </cell>
          <cell r="B582" t="str">
            <v>YZ-BS1702</v>
          </cell>
          <cell r="C582">
            <v>4</v>
          </cell>
          <cell r="D582">
            <v>3</v>
          </cell>
          <cell r="E582">
            <v>2</v>
          </cell>
          <cell r="F582">
            <v>1</v>
          </cell>
          <cell r="G582">
            <v>5.3</v>
          </cell>
        </row>
        <row r="583">
          <cell r="A583" t="str">
            <v>WQS-BN-1503-RO-L</v>
          </cell>
          <cell r="B583" t="str">
            <v>WQS-BN-1503</v>
          </cell>
          <cell r="C583">
            <v>0</v>
          </cell>
          <cell r="D583">
            <v>1</v>
          </cell>
          <cell r="E583">
            <v>5</v>
          </cell>
          <cell r="F583">
            <v>2</v>
          </cell>
          <cell r="G583">
            <v>20.1925</v>
          </cell>
        </row>
        <row r="584">
          <cell r="A584" t="str">
            <v>BS-BN-1501-KO-L</v>
          </cell>
          <cell r="B584" t="str">
            <v>BS-BN-1501</v>
          </cell>
          <cell r="C584">
            <v>0</v>
          </cell>
          <cell r="D584">
            <v>1</v>
          </cell>
          <cell r="E584">
            <v>0</v>
          </cell>
          <cell r="F584">
            <v>1</v>
          </cell>
          <cell r="G584">
            <v>17.395</v>
          </cell>
        </row>
        <row r="585">
          <cell r="A585" t="str">
            <v>LYQ-BS-K1010-G7-M</v>
          </cell>
          <cell r="B585" t="str">
            <v>LYQ-BS-1010</v>
          </cell>
          <cell r="C585">
            <v>2</v>
          </cell>
          <cell r="D585">
            <v>0</v>
          </cell>
          <cell r="E585">
            <v>2</v>
          </cell>
          <cell r="F585">
            <v>1</v>
          </cell>
          <cell r="G585">
            <v>9.9</v>
          </cell>
        </row>
        <row r="586">
          <cell r="A586" t="str">
            <v>LYQ-BS-K1010-G7-XS</v>
          </cell>
          <cell r="B586" t="str">
            <v>LYQ-BS-1010</v>
          </cell>
          <cell r="C586">
            <v>0</v>
          </cell>
          <cell r="D586">
            <v>1</v>
          </cell>
          <cell r="E586">
            <v>1</v>
          </cell>
          <cell r="F586">
            <v>1</v>
          </cell>
          <cell r="G586">
            <v>9.9</v>
          </cell>
        </row>
        <row r="587">
          <cell r="A587" t="str">
            <v>LYQ-BS-ZQ2973-E0-S</v>
          </cell>
          <cell r="B587" t="str">
            <v>LYQ-BS-ZQ2973</v>
          </cell>
          <cell r="C587">
            <v>0</v>
          </cell>
          <cell r="D587">
            <v>0</v>
          </cell>
          <cell r="E587">
            <v>0</v>
          </cell>
          <cell r="F587">
            <v>1</v>
          </cell>
          <cell r="G587">
            <v>16.99</v>
          </cell>
        </row>
        <row r="588">
          <cell r="A588" t="str">
            <v>XZ-BS-HM168-R0-38/39</v>
          </cell>
          <cell r="B588" t="str">
            <v>XZ-BS-HM168</v>
          </cell>
          <cell r="C588">
            <v>2</v>
          </cell>
          <cell r="D588">
            <v>1</v>
          </cell>
          <cell r="E588">
            <v>1</v>
          </cell>
          <cell r="F588">
            <v>1</v>
          </cell>
          <cell r="G588">
            <v>6.8</v>
          </cell>
        </row>
        <row r="589">
          <cell r="A589" t="str">
            <v>LYQ-BS-K1010-P0-S</v>
          </cell>
          <cell r="B589" t="str">
            <v>LYQ-BS-1010</v>
          </cell>
          <cell r="C589">
            <v>0</v>
          </cell>
          <cell r="D589">
            <v>0</v>
          </cell>
          <cell r="E589">
            <v>2</v>
          </cell>
          <cell r="F589">
            <v>1</v>
          </cell>
          <cell r="G589">
            <v>9.9</v>
          </cell>
        </row>
        <row r="590">
          <cell r="A590" t="str">
            <v>XZ-BS-PW-2001-G0-40</v>
          </cell>
          <cell r="B590" t="str">
            <v>XZ-BS-PW-2001</v>
          </cell>
          <cell r="C590">
            <v>0</v>
          </cell>
          <cell r="D590">
            <v>0</v>
          </cell>
          <cell r="E590">
            <v>0</v>
          </cell>
          <cell r="F590">
            <v>1</v>
          </cell>
          <cell r="G590">
            <v>12.99</v>
          </cell>
        </row>
        <row r="591">
          <cell r="A591" t="str">
            <v>YZ-BS-7438B0XXXL</v>
          </cell>
          <cell r="B591" t="str">
            <v>YZ-BS-7438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 t="e">
            <v>#DIV/0!</v>
          </cell>
        </row>
        <row r="592">
          <cell r="A592" t="str">
            <v>CS-LY086-B0-XXL</v>
          </cell>
          <cell r="B592" t="str">
            <v>CS-LY086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  <cell r="G592">
            <v>18.99</v>
          </cell>
        </row>
        <row r="593">
          <cell r="A593" t="str">
            <v>WQS-BS-BN1504-GR-2XL</v>
          </cell>
          <cell r="B593" t="str">
            <v>WQS-BS-BN1504</v>
          </cell>
          <cell r="C593">
            <v>0</v>
          </cell>
          <cell r="D593">
            <v>0</v>
          </cell>
          <cell r="E593">
            <v>0</v>
          </cell>
          <cell r="F593">
            <v>1</v>
          </cell>
          <cell r="G593">
            <v>6.8</v>
          </cell>
        </row>
        <row r="594">
          <cell r="A594" t="str">
            <v>LYQ-BS-MX02-P0-L</v>
          </cell>
          <cell r="B594" t="str">
            <v>LYQ-BS-MX02</v>
          </cell>
          <cell r="C594">
            <v>1</v>
          </cell>
          <cell r="D594">
            <v>1</v>
          </cell>
          <cell r="E594">
            <v>0</v>
          </cell>
          <cell r="F594">
            <v>1</v>
          </cell>
          <cell r="G594">
            <v>5.2</v>
          </cell>
        </row>
        <row r="595">
          <cell r="A595" t="str">
            <v>BS-WH81677-B0-L</v>
          </cell>
          <cell r="B595" t="str">
            <v>BS-WH81677</v>
          </cell>
          <cell r="C595">
            <v>1</v>
          </cell>
          <cell r="D595">
            <v>3</v>
          </cell>
          <cell r="E595">
            <v>3</v>
          </cell>
          <cell r="F595">
            <v>1</v>
          </cell>
          <cell r="G595">
            <v>18.99</v>
          </cell>
        </row>
        <row r="596">
          <cell r="A596" t="str">
            <v>LYQ-BS-YY05-R0-XL</v>
          </cell>
          <cell r="B596" t="str">
            <v>LYQ-BS-YY05</v>
          </cell>
          <cell r="C596">
            <v>0</v>
          </cell>
          <cell r="D596">
            <v>0</v>
          </cell>
          <cell r="E596">
            <v>0</v>
          </cell>
          <cell r="F596">
            <v>1</v>
          </cell>
          <cell r="G596">
            <v>5.2</v>
          </cell>
        </row>
        <row r="597">
          <cell r="A597" t="str">
            <v>LYQ-BS-YY05-E0-L</v>
          </cell>
          <cell r="B597" t="str">
            <v>LYQ-BS-YY05</v>
          </cell>
          <cell r="C597">
            <v>1</v>
          </cell>
          <cell r="D597">
            <v>1</v>
          </cell>
          <cell r="E597">
            <v>0</v>
          </cell>
          <cell r="F597">
            <v>1</v>
          </cell>
          <cell r="G597">
            <v>5.2</v>
          </cell>
        </row>
        <row r="598">
          <cell r="A598" t="str">
            <v>LYQ-BS-LB01-Wi-XL</v>
          </cell>
          <cell r="B598" t="str">
            <v>LYQ-BS-LB01</v>
          </cell>
          <cell r="C598">
            <v>1</v>
          </cell>
          <cell r="D598">
            <v>0</v>
          </cell>
          <cell r="E598">
            <v>0</v>
          </cell>
          <cell r="F598">
            <v>1</v>
          </cell>
          <cell r="G598">
            <v>5.2</v>
          </cell>
        </row>
        <row r="599">
          <cell r="A599" t="str">
            <v>YZ-BEYF181-PI-XXL</v>
          </cell>
          <cell r="B599" t="str">
            <v>YZ-BEYF181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 t="e">
            <v>#DIV/0!</v>
          </cell>
        </row>
        <row r="600">
          <cell r="A600" t="str">
            <v>CS-LY171-LB916-XL</v>
          </cell>
          <cell r="B600" t="str">
            <v>CS-LY171</v>
          </cell>
          <cell r="C600">
            <v>0</v>
          </cell>
          <cell r="D600">
            <v>0</v>
          </cell>
          <cell r="E600">
            <v>0</v>
          </cell>
          <cell r="F600">
            <v>1</v>
          </cell>
          <cell r="G600">
            <v>18.99</v>
          </cell>
        </row>
        <row r="601">
          <cell r="A601" t="str">
            <v>BS-WH16032-K0-M</v>
          </cell>
          <cell r="B601" t="str">
            <v>BS-WH16032</v>
          </cell>
          <cell r="C601">
            <v>1</v>
          </cell>
          <cell r="D601">
            <v>0</v>
          </cell>
          <cell r="E601">
            <v>2</v>
          </cell>
          <cell r="F601">
            <v>2</v>
          </cell>
          <cell r="G601">
            <v>14.39</v>
          </cell>
        </row>
        <row r="602">
          <cell r="A602" t="str">
            <v>YZ-BEWH173-K0-XXL</v>
          </cell>
          <cell r="B602" t="str">
            <v>YZ-BEWH173</v>
          </cell>
          <cell r="C602">
            <v>0</v>
          </cell>
          <cell r="D602">
            <v>1</v>
          </cell>
          <cell r="E602">
            <v>3</v>
          </cell>
          <cell r="F602">
            <v>1</v>
          </cell>
          <cell r="G602">
            <v>19.99</v>
          </cell>
        </row>
        <row r="603">
          <cell r="A603" t="str">
            <v>CFY-M1830-RD-L</v>
          </cell>
          <cell r="B603" t="str">
            <v>CFY-M1830</v>
          </cell>
          <cell r="C603">
            <v>0</v>
          </cell>
          <cell r="D603">
            <v>0</v>
          </cell>
          <cell r="E603">
            <v>0</v>
          </cell>
          <cell r="F603">
            <v>1</v>
          </cell>
          <cell r="G603">
            <v>26</v>
          </cell>
        </row>
        <row r="604">
          <cell r="A604" t="str">
            <v>XZ-BS-PW-2001-N0-40</v>
          </cell>
          <cell r="B604" t="str">
            <v>XZ-BS-PW-2001</v>
          </cell>
          <cell r="C604">
            <v>1</v>
          </cell>
          <cell r="D604">
            <v>1</v>
          </cell>
          <cell r="E604">
            <v>0</v>
          </cell>
          <cell r="F604">
            <v>1</v>
          </cell>
          <cell r="G604">
            <v>8.99</v>
          </cell>
        </row>
        <row r="605">
          <cell r="A605" t="str">
            <v>YZ-BEWH173-K0-L</v>
          </cell>
          <cell r="B605" t="str">
            <v>YZ-BEWH173</v>
          </cell>
          <cell r="C605">
            <v>0</v>
          </cell>
          <cell r="D605">
            <v>0</v>
          </cell>
          <cell r="E605">
            <v>1</v>
          </cell>
          <cell r="F605">
            <v>2</v>
          </cell>
          <cell r="G605">
            <v>19.99</v>
          </cell>
        </row>
        <row r="606">
          <cell r="A606" t="str">
            <v>BS-WHC19-R0-L</v>
          </cell>
          <cell r="B606" t="str">
            <v>BS-WHC19</v>
          </cell>
          <cell r="C606">
            <v>3</v>
          </cell>
          <cell r="D606">
            <v>0</v>
          </cell>
          <cell r="E606">
            <v>4</v>
          </cell>
          <cell r="F606">
            <v>1</v>
          </cell>
          <cell r="G606">
            <v>15.74</v>
          </cell>
        </row>
        <row r="607">
          <cell r="A607" t="str">
            <v>YZ-BEWH173-K0-XL</v>
          </cell>
          <cell r="B607" t="str">
            <v>YZ-BEWH173</v>
          </cell>
          <cell r="C607">
            <v>0</v>
          </cell>
          <cell r="D607">
            <v>1</v>
          </cell>
          <cell r="E607">
            <v>3</v>
          </cell>
          <cell r="F607">
            <v>1</v>
          </cell>
          <cell r="G607">
            <v>19.99</v>
          </cell>
        </row>
        <row r="608">
          <cell r="A608" t="str">
            <v>MY-LYRound020-DG-M</v>
          </cell>
          <cell r="B608" t="str">
            <v>MY-LYRound020</v>
          </cell>
          <cell r="C608">
            <v>1</v>
          </cell>
          <cell r="D608">
            <v>0</v>
          </cell>
          <cell r="E608">
            <v>0</v>
          </cell>
          <cell r="F608">
            <v>1</v>
          </cell>
          <cell r="G608">
            <v>22.49</v>
          </cell>
        </row>
        <row r="609">
          <cell r="A609" t="str">
            <v>EUTK-J01H-K0-10/12</v>
          </cell>
          <cell r="B609" t="str">
            <v>EUTK-J0102</v>
          </cell>
          <cell r="C609">
            <v>0</v>
          </cell>
          <cell r="D609">
            <v>0</v>
          </cell>
          <cell r="E609">
            <v>1</v>
          </cell>
          <cell r="F609">
            <v>1</v>
          </cell>
          <cell r="G609">
            <v>13.99</v>
          </cell>
        </row>
        <row r="610">
          <cell r="A610" t="str">
            <v>XZ-BS-HMMX360-GR-4041</v>
          </cell>
          <cell r="B610" t="str">
            <v>XZ-BS-HMMX360</v>
          </cell>
          <cell r="C610">
            <v>0</v>
          </cell>
          <cell r="D610">
            <v>0</v>
          </cell>
          <cell r="E610">
            <v>0</v>
          </cell>
          <cell r="F610">
            <v>1</v>
          </cell>
          <cell r="G610">
            <v>17.5</v>
          </cell>
        </row>
        <row r="611">
          <cell r="A611" t="str">
            <v>XZ-BS-YG7223RB3637</v>
          </cell>
          <cell r="B611" t="str">
            <v>XZ-BS-YG7223</v>
          </cell>
          <cell r="C611">
            <v>0</v>
          </cell>
          <cell r="D611">
            <v>0</v>
          </cell>
          <cell r="E611">
            <v>0</v>
          </cell>
          <cell r="F611">
            <v>1</v>
          </cell>
          <cell r="G611">
            <v>9.99</v>
          </cell>
        </row>
        <row r="612">
          <cell r="A612" t="str">
            <v>CS-LY166-B28-5-XL</v>
          </cell>
          <cell r="B612" t="str">
            <v>CS-LY166</v>
          </cell>
          <cell r="C612">
            <v>0</v>
          </cell>
          <cell r="D612">
            <v>0</v>
          </cell>
          <cell r="E612">
            <v>0</v>
          </cell>
          <cell r="F612">
            <v>1</v>
          </cell>
          <cell r="G612">
            <v>13.99</v>
          </cell>
        </row>
        <row r="613">
          <cell r="A613" t="str">
            <v>YZ-BS-HE9007Se5L</v>
          </cell>
          <cell r="B613" t="str">
            <v>YZ-BS-HE9007</v>
          </cell>
          <cell r="C613">
            <v>5</v>
          </cell>
          <cell r="D613">
            <v>3</v>
          </cell>
          <cell r="E613">
            <v>1</v>
          </cell>
          <cell r="F613">
            <v>4</v>
          </cell>
          <cell r="G613">
            <v>21.1438461538462</v>
          </cell>
        </row>
        <row r="614">
          <cell r="A614" t="str">
            <v>BS-WH17008-G0-M</v>
          </cell>
          <cell r="B614" t="str">
            <v>BS-WH17008</v>
          </cell>
          <cell r="C614">
            <v>0</v>
          </cell>
          <cell r="D614">
            <v>0</v>
          </cell>
          <cell r="E614">
            <v>0</v>
          </cell>
          <cell r="F614">
            <v>2</v>
          </cell>
          <cell r="G614">
            <v>5.2</v>
          </cell>
        </row>
        <row r="615">
          <cell r="A615" t="str">
            <v>WQS-BN-1503-GR-2XL</v>
          </cell>
          <cell r="B615" t="str">
            <v>WQS-BN-1503</v>
          </cell>
          <cell r="C615">
            <v>0</v>
          </cell>
          <cell r="D615">
            <v>1</v>
          </cell>
          <cell r="E615">
            <v>0</v>
          </cell>
          <cell r="F615">
            <v>1</v>
          </cell>
          <cell r="G615">
            <v>19.895</v>
          </cell>
        </row>
        <row r="616">
          <cell r="A616" t="str">
            <v>BS-WH1731-P0-XXL</v>
          </cell>
          <cell r="B616" t="str">
            <v>BS-WH1731</v>
          </cell>
          <cell r="C616">
            <v>3</v>
          </cell>
          <cell r="D616">
            <v>2</v>
          </cell>
          <cell r="E616">
            <v>1</v>
          </cell>
          <cell r="F616">
            <v>1</v>
          </cell>
          <cell r="G616">
            <v>21.99</v>
          </cell>
        </row>
        <row r="617">
          <cell r="A617" t="str">
            <v>YZ-BE5129-K0YH-L</v>
          </cell>
          <cell r="B617" t="str">
            <v>YZ-BE5129</v>
          </cell>
          <cell r="C617">
            <v>1</v>
          </cell>
          <cell r="D617">
            <v>1</v>
          </cell>
          <cell r="E617">
            <v>1</v>
          </cell>
          <cell r="F617">
            <v>1</v>
          </cell>
          <cell r="G617">
            <v>22.99</v>
          </cell>
        </row>
        <row r="618">
          <cell r="A618" t="str">
            <v>YZ-BS-ZQ15827W0XL</v>
          </cell>
          <cell r="B618" t="str">
            <v>YZ-BS-ZQ15827</v>
          </cell>
          <cell r="C618">
            <v>0</v>
          </cell>
          <cell r="D618">
            <v>0</v>
          </cell>
          <cell r="E618">
            <v>1</v>
          </cell>
          <cell r="F618">
            <v>1</v>
          </cell>
          <cell r="G618">
            <v>14.49</v>
          </cell>
        </row>
        <row r="619">
          <cell r="A619" t="str">
            <v>YZ-BS-1580-K0-M</v>
          </cell>
          <cell r="B619" t="str">
            <v>YZ-BS-1580</v>
          </cell>
          <cell r="C619">
            <v>0</v>
          </cell>
          <cell r="D619">
            <v>1</v>
          </cell>
          <cell r="E619">
            <v>1</v>
          </cell>
          <cell r="F619">
            <v>4</v>
          </cell>
          <cell r="G619">
            <v>14.9933333333333</v>
          </cell>
        </row>
        <row r="620">
          <cell r="A620" t="str">
            <v>WQS-BN-1503-BO-XL</v>
          </cell>
          <cell r="B620" t="str">
            <v>WQS-BN-1503</v>
          </cell>
          <cell r="C620">
            <v>2</v>
          </cell>
          <cell r="D620">
            <v>2</v>
          </cell>
          <cell r="E620">
            <v>3</v>
          </cell>
          <cell r="F620">
            <v>1</v>
          </cell>
          <cell r="G620">
            <v>21.02</v>
          </cell>
        </row>
        <row r="621">
          <cell r="A621" t="str">
            <v>YZ-BE5129-G0YH-M</v>
          </cell>
          <cell r="B621" t="str">
            <v>YZ-BE5129</v>
          </cell>
          <cell r="C621">
            <v>0</v>
          </cell>
          <cell r="D621">
            <v>0</v>
          </cell>
          <cell r="E621">
            <v>0</v>
          </cell>
          <cell r="F621">
            <v>1</v>
          </cell>
          <cell r="G621">
            <v>22.99</v>
          </cell>
        </row>
        <row r="622">
          <cell r="A622" t="str">
            <v>YZ-BEYF181-G0-L</v>
          </cell>
          <cell r="B622" t="str">
            <v>YZ-BEYF181</v>
          </cell>
          <cell r="C622">
            <v>0</v>
          </cell>
          <cell r="D622">
            <v>1</v>
          </cell>
          <cell r="E622">
            <v>2</v>
          </cell>
          <cell r="F622">
            <v>2</v>
          </cell>
          <cell r="G622">
            <v>21.79</v>
          </cell>
        </row>
        <row r="623">
          <cell r="A623" t="str">
            <v>RE-YZ-BETW001-K0-S</v>
          </cell>
          <cell r="B623" t="str">
            <v>RE-YZ-BETW001</v>
          </cell>
          <cell r="C623">
            <v>0</v>
          </cell>
          <cell r="D623">
            <v>0</v>
          </cell>
          <cell r="E623">
            <v>2</v>
          </cell>
          <cell r="F623">
            <v>3</v>
          </cell>
          <cell r="G623">
            <v>22.99</v>
          </cell>
        </row>
        <row r="624">
          <cell r="A624" t="str">
            <v>RE-YZ-BELE001-W0-S</v>
          </cell>
          <cell r="B624" t="str">
            <v>RE-YZ-BELE001</v>
          </cell>
          <cell r="C624">
            <v>9</v>
          </cell>
          <cell r="D624">
            <v>3</v>
          </cell>
          <cell r="E624">
            <v>9</v>
          </cell>
          <cell r="F624">
            <v>1</v>
          </cell>
          <cell r="G624">
            <v>22.8081818181818</v>
          </cell>
        </row>
        <row r="625">
          <cell r="A625" t="str">
            <v>YZ-BS-ZQ15827W04XL</v>
          </cell>
          <cell r="B625" t="str">
            <v>YZ-BS-ZQ15827</v>
          </cell>
          <cell r="C625">
            <v>1</v>
          </cell>
          <cell r="D625">
            <v>3</v>
          </cell>
          <cell r="E625">
            <v>5</v>
          </cell>
          <cell r="F625">
            <v>3</v>
          </cell>
          <cell r="G625">
            <v>15.8233333333333</v>
          </cell>
        </row>
        <row r="626">
          <cell r="A626" t="str">
            <v>MY-SB011-WT-S</v>
          </cell>
          <cell r="B626" t="str">
            <v>MY-SB011</v>
          </cell>
          <cell r="C626">
            <v>1</v>
          </cell>
          <cell r="D626">
            <v>1</v>
          </cell>
          <cell r="E626">
            <v>1</v>
          </cell>
          <cell r="F626">
            <v>1</v>
          </cell>
          <cell r="G626">
            <v>15.49</v>
          </cell>
        </row>
        <row r="627">
          <cell r="A627" t="str">
            <v>EUTK-J02H-K0-14/16</v>
          </cell>
          <cell r="B627" t="str">
            <v>EUTK-J0102</v>
          </cell>
          <cell r="C627">
            <v>0</v>
          </cell>
          <cell r="D627">
            <v>1</v>
          </cell>
          <cell r="E627">
            <v>0</v>
          </cell>
          <cell r="F627">
            <v>1</v>
          </cell>
          <cell r="G627">
            <v>12.995</v>
          </cell>
        </row>
        <row r="628">
          <cell r="A628" t="str">
            <v>EUTK-J02H-K0-8</v>
          </cell>
          <cell r="B628" t="str">
            <v>EUTK-J0102</v>
          </cell>
          <cell r="C628">
            <v>0</v>
          </cell>
          <cell r="D628">
            <v>1</v>
          </cell>
          <cell r="E628">
            <v>0</v>
          </cell>
          <cell r="F628">
            <v>1</v>
          </cell>
          <cell r="G628">
            <v>12.995</v>
          </cell>
        </row>
        <row r="629">
          <cell r="A629" t="str">
            <v>LYQ-BS-TW03-B0-M</v>
          </cell>
          <cell r="B629" t="str">
            <v>LYQ-BS-TW03</v>
          </cell>
          <cell r="C629">
            <v>1</v>
          </cell>
          <cell r="D629">
            <v>0</v>
          </cell>
          <cell r="E629">
            <v>1</v>
          </cell>
          <cell r="F629">
            <v>1</v>
          </cell>
          <cell r="G629">
            <v>5.2</v>
          </cell>
        </row>
        <row r="630">
          <cell r="A630" t="str">
            <v>LYQ-BS-TW03-K0-M</v>
          </cell>
          <cell r="B630" t="str">
            <v>LYQ-BS-TW03</v>
          </cell>
          <cell r="C630">
            <v>0</v>
          </cell>
          <cell r="D630">
            <v>0</v>
          </cell>
          <cell r="E630">
            <v>1</v>
          </cell>
          <cell r="F630">
            <v>1</v>
          </cell>
          <cell r="G630">
            <v>5.2</v>
          </cell>
        </row>
        <row r="631">
          <cell r="A631" t="str">
            <v>WQS-BN-1503-WO-M</v>
          </cell>
          <cell r="B631" t="str">
            <v>WQS-BN-1503</v>
          </cell>
          <cell r="C631">
            <v>0</v>
          </cell>
          <cell r="D631">
            <v>3</v>
          </cell>
          <cell r="E631">
            <v>2</v>
          </cell>
          <cell r="F631">
            <v>1</v>
          </cell>
          <cell r="G631">
            <v>20.895</v>
          </cell>
        </row>
        <row r="632">
          <cell r="A632" t="str">
            <v>YZ-BE5506-K0-S</v>
          </cell>
          <cell r="B632" t="str">
            <v>YZ-BE5506</v>
          </cell>
          <cell r="C632">
            <v>0</v>
          </cell>
          <cell r="D632">
            <v>0</v>
          </cell>
          <cell r="E632">
            <v>0</v>
          </cell>
          <cell r="F632">
            <v>1</v>
          </cell>
          <cell r="G632">
            <v>22.98</v>
          </cell>
        </row>
        <row r="633">
          <cell r="A633" t="str">
            <v>MY-SB019-LG-L</v>
          </cell>
          <cell r="B633" t="str">
            <v>MY-SB019</v>
          </cell>
          <cell r="C633">
            <v>0</v>
          </cell>
          <cell r="D633">
            <v>0</v>
          </cell>
          <cell r="E633">
            <v>0</v>
          </cell>
          <cell r="F633">
            <v>1</v>
          </cell>
          <cell r="G633">
            <v>6.2</v>
          </cell>
        </row>
        <row r="634">
          <cell r="A634" t="str">
            <v>BS-WHC19-K0-XXL</v>
          </cell>
          <cell r="B634" t="str">
            <v>BS-WHC19</v>
          </cell>
          <cell r="C634">
            <v>0</v>
          </cell>
          <cell r="D634">
            <v>0</v>
          </cell>
          <cell r="E634">
            <v>1</v>
          </cell>
          <cell r="F634">
            <v>1</v>
          </cell>
          <cell r="G634">
            <v>15.99</v>
          </cell>
        </row>
        <row r="635">
          <cell r="A635" t="str">
            <v>LYQ-BS-K1010-KQ-2X</v>
          </cell>
          <cell r="B635" t="str">
            <v>LYQ-BS-1010</v>
          </cell>
          <cell r="C635">
            <v>1</v>
          </cell>
          <cell r="D635">
            <v>1</v>
          </cell>
          <cell r="E635">
            <v>0</v>
          </cell>
          <cell r="F635">
            <v>1</v>
          </cell>
          <cell r="G635">
            <v>11.9266666666667</v>
          </cell>
        </row>
        <row r="636">
          <cell r="A636" t="str">
            <v>BS-HB3555-KO-M</v>
          </cell>
          <cell r="B636" t="str">
            <v>BS-HB3555</v>
          </cell>
          <cell r="C636">
            <v>0</v>
          </cell>
          <cell r="D636">
            <v>0</v>
          </cell>
          <cell r="E636">
            <v>1</v>
          </cell>
          <cell r="F636">
            <v>2</v>
          </cell>
          <cell r="G636">
            <v>5.2</v>
          </cell>
        </row>
        <row r="637">
          <cell r="A637" t="str">
            <v>XZ-BS-HM168-CO-40/41</v>
          </cell>
          <cell r="B637" t="str">
            <v>XZ-BS-HM168</v>
          </cell>
          <cell r="C637">
            <v>0</v>
          </cell>
          <cell r="D637">
            <v>0</v>
          </cell>
          <cell r="E637">
            <v>0</v>
          </cell>
          <cell r="F637">
            <v>1</v>
          </cell>
          <cell r="G637">
            <v>6.8</v>
          </cell>
        </row>
        <row r="638">
          <cell r="A638" t="str">
            <v>MY-SB027-BL-S</v>
          </cell>
          <cell r="B638" t="str">
            <v>MY-SB027</v>
          </cell>
          <cell r="C638">
            <v>0</v>
          </cell>
          <cell r="D638">
            <v>0</v>
          </cell>
          <cell r="E638">
            <v>0</v>
          </cell>
          <cell r="F638">
            <v>1</v>
          </cell>
          <cell r="G638">
            <v>21.5</v>
          </cell>
        </row>
        <row r="639">
          <cell r="A639" t="str">
            <v>LYQ-BS-K1010-KQ-XS</v>
          </cell>
          <cell r="B639" t="str">
            <v>LYQ-BS-1010</v>
          </cell>
          <cell r="C639">
            <v>0</v>
          </cell>
          <cell r="D639">
            <v>0</v>
          </cell>
          <cell r="E639">
            <v>1</v>
          </cell>
          <cell r="F639">
            <v>1</v>
          </cell>
          <cell r="G639">
            <v>15.98</v>
          </cell>
        </row>
        <row r="640">
          <cell r="A640" t="str">
            <v>YZ-BS-1580-K0-3XL</v>
          </cell>
          <cell r="B640" t="str">
            <v>YZ-BS-1580</v>
          </cell>
          <cell r="C640">
            <v>1</v>
          </cell>
          <cell r="D640">
            <v>0</v>
          </cell>
          <cell r="E640">
            <v>0</v>
          </cell>
          <cell r="F640">
            <v>3</v>
          </cell>
          <cell r="G640">
            <v>14.995</v>
          </cell>
        </row>
        <row r="641">
          <cell r="A641" t="str">
            <v>YZ-BS-HE9008Sa7L</v>
          </cell>
          <cell r="B641" t="str">
            <v>YZ-BS-HE9008</v>
          </cell>
          <cell r="C641">
            <v>2</v>
          </cell>
          <cell r="D641">
            <v>1</v>
          </cell>
          <cell r="E641">
            <v>0</v>
          </cell>
          <cell r="F641">
            <v>1</v>
          </cell>
          <cell r="G641">
            <v>21.49</v>
          </cell>
        </row>
        <row r="642">
          <cell r="A642" t="str">
            <v>XZ-BS-007GRXL</v>
          </cell>
          <cell r="B642" t="str">
            <v>XZ-BS-007</v>
          </cell>
          <cell r="C642">
            <v>1</v>
          </cell>
          <cell r="D642">
            <v>0</v>
          </cell>
          <cell r="E642">
            <v>1</v>
          </cell>
          <cell r="F642">
            <v>1</v>
          </cell>
          <cell r="G642">
            <v>6.8</v>
          </cell>
        </row>
        <row r="643">
          <cell r="A643" t="str">
            <v>YZ-BS-BSLLK0XL</v>
          </cell>
          <cell r="B643" t="str">
            <v>YZ-BS-BSLL</v>
          </cell>
          <cell r="C643">
            <v>3</v>
          </cell>
          <cell r="D643">
            <v>2</v>
          </cell>
          <cell r="E643">
            <v>2</v>
          </cell>
          <cell r="F643">
            <v>1</v>
          </cell>
          <cell r="G643">
            <v>18.615</v>
          </cell>
        </row>
        <row r="644">
          <cell r="A644" t="str">
            <v>YZ-BS-BKN1703-R0-L</v>
          </cell>
          <cell r="B644" t="str">
            <v>YZ-BS-BKN1703</v>
          </cell>
          <cell r="C644">
            <v>3</v>
          </cell>
          <cell r="D644">
            <v>3</v>
          </cell>
          <cell r="E644">
            <v>6</v>
          </cell>
          <cell r="F644">
            <v>1</v>
          </cell>
          <cell r="G644">
            <v>5.3</v>
          </cell>
        </row>
        <row r="645">
          <cell r="A645" t="str">
            <v>MY-WH7622-K0-M</v>
          </cell>
          <cell r="B645" t="str">
            <v>MY-WH7622</v>
          </cell>
          <cell r="C645">
            <v>0</v>
          </cell>
          <cell r="D645">
            <v>0</v>
          </cell>
          <cell r="E645">
            <v>0</v>
          </cell>
          <cell r="F645">
            <v>1</v>
          </cell>
          <cell r="G645">
            <v>6.2</v>
          </cell>
        </row>
        <row r="646">
          <cell r="A646" t="str">
            <v>MY-WH7624-BG-M</v>
          </cell>
          <cell r="B646" t="str">
            <v>MY-WH7624</v>
          </cell>
          <cell r="C646">
            <v>0</v>
          </cell>
          <cell r="D646">
            <v>0</v>
          </cell>
          <cell r="E646">
            <v>0</v>
          </cell>
          <cell r="F646">
            <v>1</v>
          </cell>
          <cell r="G646">
            <v>6.2</v>
          </cell>
        </row>
        <row r="647">
          <cell r="A647" t="str">
            <v>YZ-BS-BKN1703-R0-XS</v>
          </cell>
          <cell r="B647" t="str">
            <v>YZ-BS-BKN1703</v>
          </cell>
          <cell r="C647">
            <v>3</v>
          </cell>
          <cell r="D647">
            <v>1</v>
          </cell>
          <cell r="E647">
            <v>1</v>
          </cell>
          <cell r="F647">
            <v>1</v>
          </cell>
          <cell r="G647">
            <v>5.3</v>
          </cell>
        </row>
        <row r="648">
          <cell r="A648" t="str">
            <v>LYQ-BS-K1010-W0-2X</v>
          </cell>
          <cell r="B648" t="str">
            <v>LYQ-BS-1010</v>
          </cell>
          <cell r="C648">
            <v>0</v>
          </cell>
          <cell r="D648">
            <v>0</v>
          </cell>
          <cell r="E648">
            <v>1</v>
          </cell>
          <cell r="F648">
            <v>1</v>
          </cell>
          <cell r="G648">
            <v>16.99</v>
          </cell>
        </row>
        <row r="649">
          <cell r="A649" t="str">
            <v>BS-MY-1503-W0-M</v>
          </cell>
          <cell r="B649" t="str">
            <v>BS-MY-1503</v>
          </cell>
          <cell r="C649">
            <v>1</v>
          </cell>
          <cell r="D649">
            <v>3</v>
          </cell>
          <cell r="E649">
            <v>0</v>
          </cell>
          <cell r="F649">
            <v>1</v>
          </cell>
          <cell r="G649">
            <v>16.012</v>
          </cell>
        </row>
        <row r="650">
          <cell r="A650" t="str">
            <v>CS-LY170-ZL918-M</v>
          </cell>
          <cell r="B650" t="str">
            <v>CS-LY170</v>
          </cell>
          <cell r="C650">
            <v>0</v>
          </cell>
          <cell r="D650">
            <v>1</v>
          </cell>
          <cell r="E650">
            <v>2</v>
          </cell>
          <cell r="F650">
            <v>1</v>
          </cell>
          <cell r="G650">
            <v>14.9</v>
          </cell>
        </row>
        <row r="651">
          <cell r="A651" t="str">
            <v>XZ-BS-HMMX360-GR-3637</v>
          </cell>
          <cell r="B651" t="str">
            <v>XZ-BS-HMMF360</v>
          </cell>
          <cell r="C651">
            <v>1</v>
          </cell>
          <cell r="D651">
            <v>0</v>
          </cell>
          <cell r="E651">
            <v>0</v>
          </cell>
          <cell r="F651">
            <v>1</v>
          </cell>
          <cell r="G651">
            <v>17.245</v>
          </cell>
        </row>
        <row r="652">
          <cell r="A652" t="str">
            <v>YZ-BS-JG2631HSL</v>
          </cell>
          <cell r="B652" t="str">
            <v>YZ-BS-JG2631</v>
          </cell>
          <cell r="C652">
            <v>1</v>
          </cell>
          <cell r="D652">
            <v>5</v>
          </cell>
          <cell r="E652">
            <v>1</v>
          </cell>
          <cell r="F652">
            <v>1</v>
          </cell>
          <cell r="G652">
            <v>13.89</v>
          </cell>
        </row>
        <row r="653">
          <cell r="A653" t="str">
            <v>CS-LY171-ZL918-XL</v>
          </cell>
          <cell r="B653" t="str">
            <v>CS-LY171</v>
          </cell>
          <cell r="C653">
            <v>2</v>
          </cell>
          <cell r="D653">
            <v>0</v>
          </cell>
          <cell r="E653">
            <v>0</v>
          </cell>
          <cell r="F653">
            <v>1</v>
          </cell>
          <cell r="G653">
            <v>18.99</v>
          </cell>
        </row>
        <row r="654">
          <cell r="A654" t="str">
            <v>MY-LYRound020-K0-M</v>
          </cell>
          <cell r="B654" t="str">
            <v>MY-LYRound020</v>
          </cell>
          <cell r="C654">
            <v>1</v>
          </cell>
          <cell r="D654">
            <v>0</v>
          </cell>
          <cell r="E654">
            <v>0</v>
          </cell>
          <cell r="F654">
            <v>1</v>
          </cell>
          <cell r="G654">
            <v>22.49</v>
          </cell>
        </row>
        <row r="655">
          <cell r="A655" t="str">
            <v>YZ-BS-5505-R0-M</v>
          </cell>
          <cell r="B655" t="str">
            <v>YZ-BS-5505</v>
          </cell>
          <cell r="C655">
            <v>0</v>
          </cell>
          <cell r="D655">
            <v>2</v>
          </cell>
          <cell r="E655">
            <v>1</v>
          </cell>
          <cell r="F655">
            <v>1</v>
          </cell>
          <cell r="G655">
            <v>22.215</v>
          </cell>
        </row>
        <row r="656">
          <cell r="A656" t="str">
            <v>LYQ-BS-YY05-E0-XL</v>
          </cell>
          <cell r="B656" t="str">
            <v>LYQ-BS-YY05</v>
          </cell>
          <cell r="C656">
            <v>0</v>
          </cell>
          <cell r="D656">
            <v>0</v>
          </cell>
          <cell r="E656">
            <v>0</v>
          </cell>
          <cell r="F656">
            <v>1</v>
          </cell>
          <cell r="G656">
            <v>5.2</v>
          </cell>
        </row>
        <row r="657">
          <cell r="A657" t="str">
            <v>YZ-BS-1580-NB-M</v>
          </cell>
          <cell r="B657" t="str">
            <v>YZ-BS-1580</v>
          </cell>
          <cell r="C657">
            <v>0</v>
          </cell>
          <cell r="D657">
            <v>1</v>
          </cell>
          <cell r="E657">
            <v>3</v>
          </cell>
          <cell r="F657">
            <v>1</v>
          </cell>
          <cell r="G657">
            <v>14.998</v>
          </cell>
        </row>
        <row r="658">
          <cell r="A658" t="str">
            <v>RE-YZ-BELE001-W0-XL</v>
          </cell>
          <cell r="B658" t="str">
            <v>RE-YZ-BELE001</v>
          </cell>
          <cell r="C658">
            <v>3</v>
          </cell>
          <cell r="D658">
            <v>4</v>
          </cell>
          <cell r="E658">
            <v>3</v>
          </cell>
          <cell r="F658">
            <v>2</v>
          </cell>
          <cell r="G658">
            <v>21.99</v>
          </cell>
        </row>
        <row r="659">
          <cell r="A659" t="str">
            <v>BS-PW331-M1-S</v>
          </cell>
          <cell r="B659" t="str">
            <v>BS-PW331</v>
          </cell>
          <cell r="C659">
            <v>1</v>
          </cell>
          <cell r="D659">
            <v>0</v>
          </cell>
          <cell r="E659">
            <v>0</v>
          </cell>
          <cell r="F659">
            <v>3</v>
          </cell>
          <cell r="G659">
            <v>5.2</v>
          </cell>
        </row>
        <row r="660">
          <cell r="A660" t="str">
            <v>CS-SB010-WT-3</v>
          </cell>
          <cell r="B660" t="str">
            <v>CS-SB010</v>
          </cell>
          <cell r="C660">
            <v>0</v>
          </cell>
          <cell r="D660">
            <v>0</v>
          </cell>
          <cell r="E660">
            <v>3</v>
          </cell>
          <cell r="F660">
            <v>1</v>
          </cell>
          <cell r="G660">
            <v>9.6</v>
          </cell>
        </row>
        <row r="661">
          <cell r="A661" t="str">
            <v>LYQ-EUWH5339-B0-XL</v>
          </cell>
          <cell r="B661" t="str">
            <v>LYQ-EUWH5339</v>
          </cell>
          <cell r="C661">
            <v>0</v>
          </cell>
          <cell r="D661">
            <v>0</v>
          </cell>
          <cell r="E661">
            <v>3</v>
          </cell>
          <cell r="F661">
            <v>1</v>
          </cell>
          <cell r="G661">
            <v>5.2</v>
          </cell>
        </row>
        <row r="662">
          <cell r="A662" t="str">
            <v>LYQ-EUWH5339-R0-L</v>
          </cell>
          <cell r="B662" t="str">
            <v>LYQ-EUWH5339</v>
          </cell>
          <cell r="C662">
            <v>0</v>
          </cell>
          <cell r="D662">
            <v>3</v>
          </cell>
          <cell r="E662">
            <v>0</v>
          </cell>
          <cell r="F662">
            <v>1</v>
          </cell>
          <cell r="G662">
            <v>5.2</v>
          </cell>
        </row>
        <row r="663">
          <cell r="A663" t="str">
            <v>LYQ-EUWH5339-BE-M</v>
          </cell>
          <cell r="B663" t="str">
            <v>LYQ-EUWH5339</v>
          </cell>
          <cell r="C663">
            <v>0</v>
          </cell>
          <cell r="D663">
            <v>0</v>
          </cell>
          <cell r="E663">
            <v>0</v>
          </cell>
          <cell r="F663">
            <v>1</v>
          </cell>
          <cell r="G663">
            <v>5.2</v>
          </cell>
        </row>
        <row r="664">
          <cell r="A664" t="str">
            <v>YZ-BEYF181-G0-M</v>
          </cell>
          <cell r="B664" t="str">
            <v>YZ-BEYF181</v>
          </cell>
          <cell r="C664">
            <v>0</v>
          </cell>
          <cell r="D664">
            <v>0</v>
          </cell>
          <cell r="E664">
            <v>3</v>
          </cell>
          <cell r="F664">
            <v>2</v>
          </cell>
          <cell r="G664">
            <v>19.99</v>
          </cell>
        </row>
        <row r="665">
          <cell r="A665" t="str">
            <v>YZ-BE5129-K0-XL</v>
          </cell>
          <cell r="B665" t="str">
            <v>YZ-BE5129</v>
          </cell>
          <cell r="C665">
            <v>1</v>
          </cell>
          <cell r="D665">
            <v>1</v>
          </cell>
          <cell r="E665">
            <v>3</v>
          </cell>
          <cell r="F665">
            <v>1</v>
          </cell>
          <cell r="G665">
            <v>22.99</v>
          </cell>
        </row>
        <row r="666">
          <cell r="A666" t="str">
            <v>LYQ-CSM051-B0-L</v>
          </cell>
          <cell r="B666" t="str">
            <v>LYQ-CSM051</v>
          </cell>
          <cell r="C666">
            <v>0</v>
          </cell>
          <cell r="D666">
            <v>0</v>
          </cell>
          <cell r="E666">
            <v>0</v>
          </cell>
          <cell r="F666">
            <v>1</v>
          </cell>
          <cell r="G666">
            <v>5.2</v>
          </cell>
        </row>
        <row r="667">
          <cell r="A667" t="str">
            <v>CS-BESB032-GN1-XXL</v>
          </cell>
          <cell r="B667" t="str">
            <v>CS-BESB032</v>
          </cell>
          <cell r="C667">
            <v>0</v>
          </cell>
          <cell r="D667">
            <v>0</v>
          </cell>
          <cell r="E667">
            <v>0</v>
          </cell>
          <cell r="F667">
            <v>1</v>
          </cell>
          <cell r="G667">
            <v>22.99</v>
          </cell>
        </row>
        <row r="668">
          <cell r="A668" t="str">
            <v>RE-YZ-BEBD001-R0-S</v>
          </cell>
          <cell r="B668" t="str">
            <v>RE-YZ-BEBD001</v>
          </cell>
          <cell r="C668">
            <v>5</v>
          </cell>
          <cell r="D668">
            <v>5</v>
          </cell>
          <cell r="E668">
            <v>1</v>
          </cell>
          <cell r="F668">
            <v>1</v>
          </cell>
          <cell r="G668">
            <v>22.6566666666667</v>
          </cell>
        </row>
        <row r="669">
          <cell r="A669" t="str">
            <v>LYQ-BS4600-B0-XS</v>
          </cell>
          <cell r="B669" t="str">
            <v>LYQ-BS4600</v>
          </cell>
          <cell r="C669">
            <v>0</v>
          </cell>
          <cell r="D669">
            <v>0</v>
          </cell>
          <cell r="E669">
            <v>0</v>
          </cell>
          <cell r="F669">
            <v>1</v>
          </cell>
          <cell r="G669">
            <v>9.9</v>
          </cell>
        </row>
        <row r="670">
          <cell r="A670" t="str">
            <v>KZ-CSM073-FB-40</v>
          </cell>
          <cell r="B670" t="str">
            <v>KZ-CSM073</v>
          </cell>
          <cell r="C670">
            <v>0</v>
          </cell>
          <cell r="D670">
            <v>0</v>
          </cell>
          <cell r="E670">
            <v>0</v>
          </cell>
          <cell r="F670">
            <v>1</v>
          </cell>
          <cell r="G670">
            <v>12.99</v>
          </cell>
        </row>
        <row r="671">
          <cell r="A671" t="str">
            <v>YZ-BS-HE13037Pu1L</v>
          </cell>
          <cell r="B671" t="str">
            <v>YZ-BS-HE13037</v>
          </cell>
          <cell r="C671">
            <v>3</v>
          </cell>
          <cell r="D671">
            <v>4</v>
          </cell>
          <cell r="E671">
            <v>2</v>
          </cell>
          <cell r="F671">
            <v>1</v>
          </cell>
          <cell r="G671">
            <v>6.838</v>
          </cell>
        </row>
        <row r="672">
          <cell r="A672" t="str">
            <v>MY-LYPoint021-NY-M</v>
          </cell>
          <cell r="B672" t="str">
            <v>MY-LYPoint021</v>
          </cell>
          <cell r="C672">
            <v>0</v>
          </cell>
          <cell r="D672">
            <v>0</v>
          </cell>
          <cell r="E672">
            <v>0</v>
          </cell>
          <cell r="F672">
            <v>1</v>
          </cell>
          <cell r="G672">
            <v>24.99</v>
          </cell>
        </row>
        <row r="673">
          <cell r="A673" t="str">
            <v>LYQ-WH1312-P0-XL</v>
          </cell>
          <cell r="B673" t="str">
            <v>LYQ-WH1312</v>
          </cell>
          <cell r="C673">
            <v>1</v>
          </cell>
          <cell r="D673">
            <v>0</v>
          </cell>
          <cell r="E673">
            <v>0</v>
          </cell>
          <cell r="F673">
            <v>1</v>
          </cell>
          <cell r="G673">
            <v>5.2</v>
          </cell>
        </row>
        <row r="674">
          <cell r="A674" t="str">
            <v>YZ-BE5129-G0-M</v>
          </cell>
          <cell r="B674" t="str">
            <v>YZ-BE5129</v>
          </cell>
          <cell r="C674">
            <v>0</v>
          </cell>
          <cell r="D674">
            <v>1</v>
          </cell>
          <cell r="E674">
            <v>1</v>
          </cell>
          <cell r="F674">
            <v>1</v>
          </cell>
          <cell r="G674">
            <v>22.99</v>
          </cell>
        </row>
        <row r="675">
          <cell r="A675" t="str">
            <v>MY-LYRound020-BL-XL</v>
          </cell>
          <cell r="B675" t="str">
            <v>MY-LYRound020</v>
          </cell>
          <cell r="C675">
            <v>0</v>
          </cell>
          <cell r="D675">
            <v>0</v>
          </cell>
          <cell r="E675">
            <v>0</v>
          </cell>
          <cell r="F675">
            <v>1</v>
          </cell>
          <cell r="G675">
            <v>24.99</v>
          </cell>
        </row>
        <row r="676">
          <cell r="A676" t="str">
            <v>BS-BN-1501-KO-3XL</v>
          </cell>
          <cell r="B676" t="str">
            <v>BS-BN-1501</v>
          </cell>
          <cell r="C676">
            <v>2</v>
          </cell>
          <cell r="D676">
            <v>3</v>
          </cell>
          <cell r="E676">
            <v>3</v>
          </cell>
          <cell r="F676">
            <v>1</v>
          </cell>
          <cell r="G676">
            <v>14.89</v>
          </cell>
        </row>
        <row r="677">
          <cell r="A677" t="str">
            <v>BS-BN-1501-RO-4XL</v>
          </cell>
          <cell r="B677" t="str">
            <v>BS-BN-1501</v>
          </cell>
          <cell r="C677">
            <v>1</v>
          </cell>
          <cell r="D677">
            <v>3</v>
          </cell>
          <cell r="E677">
            <v>1</v>
          </cell>
          <cell r="F677">
            <v>1</v>
          </cell>
          <cell r="G677">
            <v>14.89</v>
          </cell>
        </row>
        <row r="678">
          <cell r="A678" t="str">
            <v>LYQ-BS-K1010-R0-XS</v>
          </cell>
          <cell r="B678" t="str">
            <v>LYQ-BS-1010</v>
          </cell>
          <cell r="C678">
            <v>1</v>
          </cell>
          <cell r="D678">
            <v>0</v>
          </cell>
          <cell r="E678">
            <v>0</v>
          </cell>
          <cell r="F678">
            <v>1</v>
          </cell>
          <cell r="G678">
            <v>9.94</v>
          </cell>
        </row>
        <row r="679">
          <cell r="A679" t="str">
            <v>WQS-BN-1503-GR-L</v>
          </cell>
          <cell r="B679" t="str">
            <v>WQS-BN-1503</v>
          </cell>
          <cell r="C679">
            <v>1</v>
          </cell>
          <cell r="D679">
            <v>3</v>
          </cell>
          <cell r="E679">
            <v>3</v>
          </cell>
          <cell r="F679">
            <v>1</v>
          </cell>
          <cell r="G679">
            <v>20.1925</v>
          </cell>
        </row>
        <row r="680">
          <cell r="A680" t="str">
            <v>YZ-BE5506-ZL-L</v>
          </cell>
          <cell r="B680" t="str">
            <v>YZ-BE5506</v>
          </cell>
          <cell r="C680">
            <v>3</v>
          </cell>
          <cell r="D680">
            <v>2</v>
          </cell>
          <cell r="E680">
            <v>0</v>
          </cell>
          <cell r="F680">
            <v>1</v>
          </cell>
          <cell r="G680">
            <v>21.775</v>
          </cell>
        </row>
        <row r="681">
          <cell r="A681" t="str">
            <v>YZ-BE5506-ZL-M</v>
          </cell>
          <cell r="B681" t="str">
            <v>YZ-BE5506</v>
          </cell>
          <cell r="C681">
            <v>4</v>
          </cell>
          <cell r="D681">
            <v>0</v>
          </cell>
          <cell r="E681">
            <v>0</v>
          </cell>
          <cell r="F681">
            <v>1</v>
          </cell>
          <cell r="G681">
            <v>22.806</v>
          </cell>
        </row>
        <row r="682">
          <cell r="A682" t="str">
            <v>YZ-BESM807-K0-S</v>
          </cell>
          <cell r="B682" t="str">
            <v>YZ-BESM807</v>
          </cell>
          <cell r="C682">
            <v>0</v>
          </cell>
          <cell r="D682">
            <v>2</v>
          </cell>
          <cell r="E682">
            <v>0</v>
          </cell>
          <cell r="F682">
            <v>1</v>
          </cell>
          <cell r="G682">
            <v>14.99</v>
          </cell>
        </row>
        <row r="683">
          <cell r="A683" t="str">
            <v>MY-LYRound020-NY-S</v>
          </cell>
          <cell r="B683" t="str">
            <v>MY-LYRound020</v>
          </cell>
          <cell r="C683">
            <v>0</v>
          </cell>
          <cell r="D683">
            <v>1</v>
          </cell>
          <cell r="E683">
            <v>0</v>
          </cell>
          <cell r="F683">
            <v>1</v>
          </cell>
          <cell r="G683">
            <v>22.445</v>
          </cell>
        </row>
        <row r="684">
          <cell r="A684" t="str">
            <v>BS-BN-1501-GR-4XL</v>
          </cell>
          <cell r="B684" t="str">
            <v>BS-BN-1501</v>
          </cell>
          <cell r="C684">
            <v>1</v>
          </cell>
          <cell r="D684">
            <v>2</v>
          </cell>
          <cell r="E684">
            <v>0</v>
          </cell>
          <cell r="F684">
            <v>1</v>
          </cell>
          <cell r="G684">
            <v>14.89</v>
          </cell>
        </row>
        <row r="685">
          <cell r="A685" t="str">
            <v>CFY-M1830-BL-XL</v>
          </cell>
          <cell r="B685" t="str">
            <v>CFY-M1830</v>
          </cell>
          <cell r="C685">
            <v>0</v>
          </cell>
          <cell r="D685">
            <v>0</v>
          </cell>
          <cell r="E685">
            <v>0</v>
          </cell>
          <cell r="F685">
            <v>1</v>
          </cell>
          <cell r="G685">
            <v>26</v>
          </cell>
        </row>
        <row r="686">
          <cell r="A686" t="str">
            <v>SCF-EUC01-003</v>
          </cell>
          <cell r="B686" t="str">
            <v>SCF-EUC01</v>
          </cell>
          <cell r="C686">
            <v>0</v>
          </cell>
          <cell r="D686">
            <v>0</v>
          </cell>
          <cell r="E686">
            <v>2</v>
          </cell>
          <cell r="F686">
            <v>1</v>
          </cell>
          <cell r="G686">
            <v>6</v>
          </cell>
        </row>
        <row r="687">
          <cell r="A687" t="str">
            <v>YZ-BS-1640-K0-XL</v>
          </cell>
          <cell r="B687" t="str">
            <v>YZ-BS-1640</v>
          </cell>
          <cell r="C687">
            <v>0</v>
          </cell>
          <cell r="D687">
            <v>0</v>
          </cell>
          <cell r="E687">
            <v>0</v>
          </cell>
          <cell r="F687">
            <v>1</v>
          </cell>
          <cell r="G687">
            <v>5.3</v>
          </cell>
        </row>
        <row r="688">
          <cell r="A688" t="str">
            <v>YZ-BS-BSLLHTM</v>
          </cell>
          <cell r="B688" t="str">
            <v>YZ-BS-BSLL</v>
          </cell>
          <cell r="C688">
            <v>2</v>
          </cell>
          <cell r="D688">
            <v>2</v>
          </cell>
          <cell r="E688">
            <v>3</v>
          </cell>
          <cell r="F688">
            <v>1</v>
          </cell>
          <cell r="G688">
            <v>18.99</v>
          </cell>
        </row>
        <row r="689">
          <cell r="A689" t="str">
            <v>BS-WH17015-P0-M</v>
          </cell>
          <cell r="B689" t="str">
            <v>BS-WH17015</v>
          </cell>
          <cell r="C689">
            <v>0</v>
          </cell>
          <cell r="D689">
            <v>0</v>
          </cell>
          <cell r="E689">
            <v>0</v>
          </cell>
          <cell r="F689">
            <v>1</v>
          </cell>
          <cell r="G689">
            <v>19.87</v>
          </cell>
        </row>
        <row r="690">
          <cell r="A690" t="str">
            <v>LYQ-BS-K1010-G7-XL</v>
          </cell>
          <cell r="B690" t="str">
            <v>LYQ-BS-1010</v>
          </cell>
          <cell r="C690">
            <v>0</v>
          </cell>
          <cell r="D690">
            <v>1</v>
          </cell>
          <cell r="E690">
            <v>0</v>
          </cell>
          <cell r="F690">
            <v>1</v>
          </cell>
          <cell r="G690">
            <v>12.94</v>
          </cell>
        </row>
        <row r="691">
          <cell r="A691" t="str">
            <v>BS-PW331-M2-M</v>
          </cell>
          <cell r="B691" t="str">
            <v>BS-PW331</v>
          </cell>
          <cell r="C691">
            <v>0</v>
          </cell>
          <cell r="D691">
            <v>0</v>
          </cell>
          <cell r="E691">
            <v>0</v>
          </cell>
          <cell r="F691">
            <v>1</v>
          </cell>
          <cell r="G691">
            <v>5.2</v>
          </cell>
        </row>
        <row r="692">
          <cell r="A692" t="str">
            <v>BS-WH16032-R0-L</v>
          </cell>
          <cell r="B692" t="str">
            <v>BS-WH16032</v>
          </cell>
          <cell r="C692">
            <v>2</v>
          </cell>
          <cell r="D692">
            <v>1</v>
          </cell>
          <cell r="E692">
            <v>4</v>
          </cell>
          <cell r="F692">
            <v>0</v>
          </cell>
          <cell r="G692">
            <v>14.5614285714286</v>
          </cell>
        </row>
        <row r="693">
          <cell r="A693" t="str">
            <v>LYQ-BS-LS06-E0-S</v>
          </cell>
          <cell r="B693" t="str">
            <v>LYQ-BS-LB01</v>
          </cell>
          <cell r="C693">
            <v>0</v>
          </cell>
          <cell r="D693">
            <v>0</v>
          </cell>
          <cell r="E693">
            <v>1</v>
          </cell>
          <cell r="F693">
            <v>0</v>
          </cell>
          <cell r="G693">
            <v>5.2</v>
          </cell>
        </row>
        <row r="694">
          <cell r="A694" t="str">
            <v>LYQ-BS-LS06-N5-S</v>
          </cell>
          <cell r="B694" t="str">
            <v>LYQ-BS-LS06</v>
          </cell>
          <cell r="C694">
            <v>0</v>
          </cell>
          <cell r="D694">
            <v>0</v>
          </cell>
          <cell r="E694">
            <v>1</v>
          </cell>
          <cell r="F694">
            <v>0</v>
          </cell>
          <cell r="G694">
            <v>5.2</v>
          </cell>
        </row>
        <row r="695">
          <cell r="A695" t="str">
            <v>LYQ-BS-LS06-E0-M</v>
          </cell>
          <cell r="B695" t="str">
            <v>LYQ-BS-LB01</v>
          </cell>
          <cell r="C695">
            <v>0</v>
          </cell>
          <cell r="D695">
            <v>0</v>
          </cell>
          <cell r="E695">
            <v>1</v>
          </cell>
          <cell r="F695">
            <v>0</v>
          </cell>
          <cell r="G695">
            <v>5.2</v>
          </cell>
        </row>
        <row r="696">
          <cell r="A696" t="str">
            <v>LYQ-BS-ZQ2973-K0-S</v>
          </cell>
          <cell r="B696" t="str">
            <v>LYQ-BS-ZQ2973</v>
          </cell>
          <cell r="C696">
            <v>0</v>
          </cell>
          <cell r="D696">
            <v>2</v>
          </cell>
          <cell r="E696">
            <v>3</v>
          </cell>
          <cell r="F696">
            <v>0</v>
          </cell>
          <cell r="G696">
            <v>11.118</v>
          </cell>
        </row>
        <row r="697">
          <cell r="A697" t="str">
            <v>MY-SB019-DG-L</v>
          </cell>
          <cell r="B697" t="str">
            <v>MY-SB019</v>
          </cell>
          <cell r="C697">
            <v>0</v>
          </cell>
          <cell r="D697">
            <v>0</v>
          </cell>
          <cell r="E697">
            <v>2</v>
          </cell>
          <cell r="F697">
            <v>0</v>
          </cell>
          <cell r="G697">
            <v>6.2</v>
          </cell>
        </row>
        <row r="698">
          <cell r="A698" t="str">
            <v>MY-SB019-BL-L</v>
          </cell>
          <cell r="B698" t="str">
            <v>MY-SB019</v>
          </cell>
          <cell r="C698">
            <v>0</v>
          </cell>
          <cell r="D698">
            <v>0</v>
          </cell>
          <cell r="E698">
            <v>2</v>
          </cell>
          <cell r="F698">
            <v>0</v>
          </cell>
          <cell r="G698">
            <v>13.095</v>
          </cell>
        </row>
        <row r="699">
          <cell r="A699" t="str">
            <v>YZ-BEHY2049-K0-M</v>
          </cell>
          <cell r="B699" t="str">
            <v>YZ-BEHY2049</v>
          </cell>
          <cell r="C699">
            <v>0</v>
          </cell>
          <cell r="D699">
            <v>0</v>
          </cell>
          <cell r="E699">
            <v>1</v>
          </cell>
          <cell r="F699">
            <v>0</v>
          </cell>
          <cell r="G699">
            <v>18.99</v>
          </cell>
        </row>
        <row r="700">
          <cell r="A700" t="str">
            <v>BS-WH17015-ZL-XXXL</v>
          </cell>
          <cell r="B700" t="str">
            <v>BS-WH17015</v>
          </cell>
          <cell r="C700">
            <v>4</v>
          </cell>
          <cell r="D700">
            <v>2</v>
          </cell>
          <cell r="E700">
            <v>3</v>
          </cell>
          <cell r="F700">
            <v>0</v>
          </cell>
          <cell r="G700">
            <v>19.2711111111111</v>
          </cell>
        </row>
        <row r="701">
          <cell r="A701" t="str">
            <v>CS-SB030-GR-S</v>
          </cell>
          <cell r="B701" t="str">
            <v>CS-SB030</v>
          </cell>
          <cell r="C701">
            <v>0</v>
          </cell>
          <cell r="D701">
            <v>0</v>
          </cell>
          <cell r="E701">
            <v>1</v>
          </cell>
          <cell r="F701">
            <v>0</v>
          </cell>
          <cell r="G701">
            <v>18.5</v>
          </cell>
        </row>
        <row r="702">
          <cell r="A702" t="str">
            <v>CS-SB030-WT-S</v>
          </cell>
          <cell r="B702" t="str">
            <v>CS-SB030</v>
          </cell>
          <cell r="C702">
            <v>0</v>
          </cell>
          <cell r="D702">
            <v>1</v>
          </cell>
          <cell r="E702">
            <v>1</v>
          </cell>
          <cell r="F702">
            <v>0</v>
          </cell>
          <cell r="G702">
            <v>18.5</v>
          </cell>
        </row>
        <row r="703">
          <cell r="A703" t="str">
            <v>CS-SB030-BL-S</v>
          </cell>
          <cell r="B703" t="str">
            <v>CS-SB030</v>
          </cell>
          <cell r="C703">
            <v>0</v>
          </cell>
          <cell r="D703">
            <v>0</v>
          </cell>
          <cell r="E703">
            <v>1</v>
          </cell>
          <cell r="F703">
            <v>0</v>
          </cell>
          <cell r="G703">
            <v>18.5</v>
          </cell>
        </row>
        <row r="704">
          <cell r="A704" t="str">
            <v>BS-WH17015-ZL-L</v>
          </cell>
          <cell r="B704" t="str">
            <v>BS-WH17015</v>
          </cell>
          <cell r="C704">
            <v>3</v>
          </cell>
          <cell r="D704">
            <v>4</v>
          </cell>
          <cell r="E704">
            <v>1</v>
          </cell>
          <cell r="F704">
            <v>0</v>
          </cell>
          <cell r="G704">
            <v>19.43</v>
          </cell>
        </row>
        <row r="705">
          <cell r="A705" t="str">
            <v>MY-SB011-DG-XL</v>
          </cell>
          <cell r="B705" t="str">
            <v>MY-SB011</v>
          </cell>
          <cell r="C705">
            <v>0</v>
          </cell>
          <cell r="D705">
            <v>0</v>
          </cell>
          <cell r="E705">
            <v>1</v>
          </cell>
          <cell r="F705">
            <v>0</v>
          </cell>
          <cell r="G705">
            <v>22.99</v>
          </cell>
        </row>
        <row r="706">
          <cell r="A706" t="str">
            <v>LYQ-BS4600-B0-L</v>
          </cell>
          <cell r="B706" t="str">
            <v>LYQ-BS4600</v>
          </cell>
          <cell r="C706">
            <v>0</v>
          </cell>
          <cell r="D706">
            <v>2</v>
          </cell>
          <cell r="E706">
            <v>4</v>
          </cell>
          <cell r="F706">
            <v>0</v>
          </cell>
          <cell r="G706">
            <v>12.7</v>
          </cell>
        </row>
        <row r="707">
          <cell r="A707" t="str">
            <v>BS-WHC19-R0-M</v>
          </cell>
          <cell r="B707" t="str">
            <v>BS-WHC19</v>
          </cell>
          <cell r="C707">
            <v>2</v>
          </cell>
          <cell r="D707">
            <v>0</v>
          </cell>
          <cell r="E707">
            <v>1</v>
          </cell>
          <cell r="F707">
            <v>0</v>
          </cell>
          <cell r="G707">
            <v>15.99</v>
          </cell>
        </row>
        <row r="708">
          <cell r="A708" t="str">
            <v>BS-WH16032-ZL-S</v>
          </cell>
          <cell r="B708" t="str">
            <v>BS-WH16032</v>
          </cell>
          <cell r="C708">
            <v>0</v>
          </cell>
          <cell r="D708">
            <v>1</v>
          </cell>
          <cell r="E708">
            <v>2</v>
          </cell>
          <cell r="F708">
            <v>0</v>
          </cell>
          <cell r="G708">
            <v>13.99</v>
          </cell>
        </row>
        <row r="709">
          <cell r="A709" t="str">
            <v>YZ-BEWH173-ZL-XXL</v>
          </cell>
          <cell r="B709" t="str">
            <v>YZ-BEWH173</v>
          </cell>
          <cell r="C709">
            <v>0</v>
          </cell>
          <cell r="D709">
            <v>0</v>
          </cell>
          <cell r="E709">
            <v>1</v>
          </cell>
          <cell r="F709">
            <v>0</v>
          </cell>
          <cell r="G709">
            <v>19.99</v>
          </cell>
        </row>
        <row r="710">
          <cell r="A710" t="str">
            <v>CS-LY170-W902-M</v>
          </cell>
          <cell r="B710" t="str">
            <v>CS-LY170</v>
          </cell>
          <cell r="C710">
            <v>0</v>
          </cell>
          <cell r="D710">
            <v>0</v>
          </cell>
          <cell r="E710">
            <v>2</v>
          </cell>
          <cell r="F710">
            <v>0</v>
          </cell>
          <cell r="G710">
            <v>14.9</v>
          </cell>
        </row>
        <row r="711">
          <cell r="A711" t="str">
            <v>CS-LY170-Sa911-M</v>
          </cell>
          <cell r="B711" t="str">
            <v>CS-LY170</v>
          </cell>
          <cell r="C711">
            <v>0</v>
          </cell>
          <cell r="D711">
            <v>2</v>
          </cell>
          <cell r="E711">
            <v>2</v>
          </cell>
          <cell r="F711">
            <v>0</v>
          </cell>
          <cell r="G711">
            <v>14.9</v>
          </cell>
        </row>
        <row r="712">
          <cell r="A712" t="str">
            <v>CS-LY170-PI908-L</v>
          </cell>
          <cell r="B712" t="str">
            <v>CS-LY170</v>
          </cell>
          <cell r="C712">
            <v>0</v>
          </cell>
          <cell r="D712">
            <v>1</v>
          </cell>
          <cell r="E712">
            <v>1</v>
          </cell>
          <cell r="F712">
            <v>0</v>
          </cell>
          <cell r="G712">
            <v>14.9</v>
          </cell>
        </row>
        <row r="713">
          <cell r="A713" t="str">
            <v>MY-LYPoint021-LB-L</v>
          </cell>
          <cell r="B713" t="str">
            <v>MY-LYPoint021</v>
          </cell>
          <cell r="C713">
            <v>0</v>
          </cell>
          <cell r="D713">
            <v>0</v>
          </cell>
          <cell r="E713">
            <v>1</v>
          </cell>
          <cell r="F713">
            <v>0</v>
          </cell>
          <cell r="G713">
            <v>19.99</v>
          </cell>
        </row>
        <row r="714">
          <cell r="A714" t="str">
            <v>YZ-BESM807-K0-L</v>
          </cell>
          <cell r="B714" t="str">
            <v>YZ-BESM807</v>
          </cell>
          <cell r="C714">
            <v>0</v>
          </cell>
          <cell r="D714">
            <v>2</v>
          </cell>
          <cell r="E714">
            <v>2</v>
          </cell>
          <cell r="F714">
            <v>0</v>
          </cell>
          <cell r="G714">
            <v>16.49</v>
          </cell>
        </row>
        <row r="715">
          <cell r="A715" t="str">
            <v>LYQ-WH1109-DG-XL</v>
          </cell>
          <cell r="B715" t="str">
            <v>LYQ-WH1109</v>
          </cell>
          <cell r="C715">
            <v>0</v>
          </cell>
          <cell r="D715">
            <v>0</v>
          </cell>
          <cell r="E715">
            <v>1</v>
          </cell>
          <cell r="F715">
            <v>0</v>
          </cell>
          <cell r="G715">
            <v>9.99</v>
          </cell>
        </row>
        <row r="716">
          <cell r="A716" t="str">
            <v>CS-LY170-LG907-L</v>
          </cell>
          <cell r="B716" t="str">
            <v>CS-LY170</v>
          </cell>
          <cell r="C716">
            <v>0</v>
          </cell>
          <cell r="D716">
            <v>3</v>
          </cell>
          <cell r="E716">
            <v>1</v>
          </cell>
          <cell r="F716">
            <v>0</v>
          </cell>
          <cell r="G716">
            <v>14.9</v>
          </cell>
        </row>
        <row r="717">
          <cell r="A717" t="str">
            <v>YZ-BS-HE9007Sa3L</v>
          </cell>
          <cell r="B717" t="str">
            <v>YZ-BS-HE9007</v>
          </cell>
          <cell r="C717">
            <v>0</v>
          </cell>
          <cell r="D717">
            <v>5</v>
          </cell>
          <cell r="E717">
            <v>1</v>
          </cell>
          <cell r="F717">
            <v>0</v>
          </cell>
          <cell r="G717">
            <v>20.49</v>
          </cell>
        </row>
        <row r="718">
          <cell r="A718" t="str">
            <v>CS-LY170-WR917-XL</v>
          </cell>
          <cell r="B718" t="str">
            <v>CS-LY170</v>
          </cell>
          <cell r="C718">
            <v>1</v>
          </cell>
          <cell r="D718">
            <v>2</v>
          </cell>
          <cell r="E718">
            <v>4</v>
          </cell>
          <cell r="F718">
            <v>0</v>
          </cell>
          <cell r="G718">
            <v>14.9</v>
          </cell>
        </row>
        <row r="719">
          <cell r="A719" t="str">
            <v>LYQ-WH1312-P0-S</v>
          </cell>
          <cell r="B719" t="str">
            <v>LYQ-WH1312</v>
          </cell>
          <cell r="C719">
            <v>0</v>
          </cell>
          <cell r="D719">
            <v>0</v>
          </cell>
          <cell r="E719">
            <v>2</v>
          </cell>
          <cell r="F719">
            <v>0</v>
          </cell>
          <cell r="G719">
            <v>5.2</v>
          </cell>
        </row>
        <row r="720">
          <cell r="A720" t="str">
            <v>LYQ-BS-K1010-R0-2X</v>
          </cell>
          <cell r="B720" t="str">
            <v>LYQ-BS-1010</v>
          </cell>
          <cell r="C720">
            <v>0</v>
          </cell>
          <cell r="D720">
            <v>0</v>
          </cell>
          <cell r="E720">
            <v>2</v>
          </cell>
          <cell r="F720">
            <v>0</v>
          </cell>
          <cell r="G720">
            <v>9.9</v>
          </cell>
        </row>
        <row r="721">
          <cell r="A721" t="str">
            <v>CS-LY166-B28-1-XXL</v>
          </cell>
          <cell r="B721" t="str">
            <v>CS-LY166</v>
          </cell>
          <cell r="C721">
            <v>1</v>
          </cell>
          <cell r="D721">
            <v>1</v>
          </cell>
          <cell r="E721">
            <v>2</v>
          </cell>
          <cell r="F721">
            <v>0</v>
          </cell>
          <cell r="G721">
            <v>14.74</v>
          </cell>
        </row>
        <row r="722">
          <cell r="A722" t="str">
            <v>LYQ-BS-YH115-R0XL</v>
          </cell>
          <cell r="B722" t="str">
            <v>LYQ-YH115</v>
          </cell>
          <cell r="C722">
            <v>0</v>
          </cell>
          <cell r="D722">
            <v>3</v>
          </cell>
          <cell r="E722">
            <v>7</v>
          </cell>
          <cell r="F722">
            <v>0</v>
          </cell>
          <cell r="G722">
            <v>5.2</v>
          </cell>
        </row>
        <row r="723">
          <cell r="A723" t="str">
            <v>LYQ-EUWH5339-R0-S</v>
          </cell>
          <cell r="B723" t="str">
            <v>LYQ-EUWH5339</v>
          </cell>
          <cell r="C723">
            <v>0</v>
          </cell>
          <cell r="D723">
            <v>0</v>
          </cell>
          <cell r="E723">
            <v>5</v>
          </cell>
          <cell r="F723">
            <v>0</v>
          </cell>
          <cell r="G723">
            <v>5.2</v>
          </cell>
        </row>
        <row r="724">
          <cell r="A724" t="str">
            <v>LYQ-BS-ZQ2973-KQ-S</v>
          </cell>
          <cell r="B724" t="str">
            <v>LYQ-BS-ZQ2973</v>
          </cell>
          <cell r="C724">
            <v>0</v>
          </cell>
          <cell r="D724">
            <v>0</v>
          </cell>
          <cell r="E724">
            <v>2</v>
          </cell>
          <cell r="F724">
            <v>0</v>
          </cell>
          <cell r="G724">
            <v>9.9</v>
          </cell>
        </row>
        <row r="725">
          <cell r="A725" t="str">
            <v>MY-LYPoint021-K0-M</v>
          </cell>
          <cell r="B725" t="str">
            <v>MY-LYPoint021</v>
          </cell>
          <cell r="C725">
            <v>2</v>
          </cell>
          <cell r="D725">
            <v>0</v>
          </cell>
          <cell r="E725">
            <v>2</v>
          </cell>
          <cell r="F725">
            <v>0</v>
          </cell>
          <cell r="G725">
            <v>23.24</v>
          </cell>
        </row>
        <row r="726">
          <cell r="A726" t="str">
            <v>YZ-BS-5505-R0-2XL</v>
          </cell>
          <cell r="B726" t="str">
            <v>YZ-BS-5505</v>
          </cell>
          <cell r="C726">
            <v>0</v>
          </cell>
          <cell r="D726">
            <v>1</v>
          </cell>
          <cell r="E726">
            <v>4</v>
          </cell>
          <cell r="F726">
            <v>0</v>
          </cell>
          <cell r="G726">
            <v>21.75</v>
          </cell>
        </row>
        <row r="727">
          <cell r="A727" t="str">
            <v>LYQ-BS-YY05-K0-S</v>
          </cell>
          <cell r="B727" t="str">
            <v>LYQ-BS-YY05</v>
          </cell>
          <cell r="C727">
            <v>0</v>
          </cell>
          <cell r="D727">
            <v>0</v>
          </cell>
          <cell r="E727">
            <v>1</v>
          </cell>
          <cell r="F727">
            <v>0</v>
          </cell>
          <cell r="G727">
            <v>5.2</v>
          </cell>
        </row>
        <row r="728">
          <cell r="A728" t="str">
            <v>CS-LY166-B28-4-S</v>
          </cell>
          <cell r="B728" t="str">
            <v>CS-LY166</v>
          </cell>
          <cell r="C728">
            <v>0</v>
          </cell>
          <cell r="D728">
            <v>0</v>
          </cell>
          <cell r="E728">
            <v>1</v>
          </cell>
          <cell r="F728">
            <v>0</v>
          </cell>
          <cell r="G728">
            <v>13.99</v>
          </cell>
        </row>
        <row r="729">
          <cell r="A729" t="str">
            <v>WQS-BN-1503-BO-2XL</v>
          </cell>
          <cell r="B729" t="str">
            <v>WQS-BN-1503</v>
          </cell>
          <cell r="C729">
            <v>1</v>
          </cell>
          <cell r="D729">
            <v>2</v>
          </cell>
          <cell r="E729">
            <v>2</v>
          </cell>
          <cell r="F729">
            <v>0</v>
          </cell>
          <cell r="G729">
            <v>20.476</v>
          </cell>
        </row>
        <row r="730">
          <cell r="A730" t="str">
            <v>YZ-BEYF181-PI-S</v>
          </cell>
          <cell r="B730" t="str">
            <v>YZ-BEYF181</v>
          </cell>
          <cell r="C730">
            <v>0</v>
          </cell>
          <cell r="D730">
            <v>0</v>
          </cell>
          <cell r="E730">
            <v>1</v>
          </cell>
          <cell r="F730">
            <v>0</v>
          </cell>
          <cell r="G730">
            <v>18.99</v>
          </cell>
        </row>
        <row r="731">
          <cell r="A731" t="str">
            <v>CS-LY166-K73-2-XL</v>
          </cell>
          <cell r="B731" t="str">
            <v>CS-LY166</v>
          </cell>
          <cell r="C731">
            <v>4</v>
          </cell>
          <cell r="D731">
            <v>2</v>
          </cell>
          <cell r="E731">
            <v>1</v>
          </cell>
          <cell r="F731">
            <v>0</v>
          </cell>
          <cell r="G731">
            <v>13.99</v>
          </cell>
        </row>
        <row r="732">
          <cell r="A732" t="str">
            <v>CS-LY166-K33-4-L</v>
          </cell>
          <cell r="B732" t="str">
            <v>CS-LY166</v>
          </cell>
          <cell r="C732">
            <v>1</v>
          </cell>
          <cell r="D732">
            <v>1</v>
          </cell>
          <cell r="E732">
            <v>1</v>
          </cell>
          <cell r="F732">
            <v>0</v>
          </cell>
          <cell r="G732">
            <v>13.99</v>
          </cell>
        </row>
        <row r="733">
          <cell r="A733" t="str">
            <v>CS-LY166-B28-3-L</v>
          </cell>
          <cell r="B733" t="str">
            <v>CS-LY166</v>
          </cell>
          <cell r="C733">
            <v>1</v>
          </cell>
          <cell r="D733">
            <v>1</v>
          </cell>
          <cell r="E733">
            <v>1</v>
          </cell>
          <cell r="F733">
            <v>0</v>
          </cell>
          <cell r="G733">
            <v>13.99</v>
          </cell>
        </row>
        <row r="734">
          <cell r="A734" t="str">
            <v>CS-LY166-K73-2-L</v>
          </cell>
          <cell r="B734" t="str">
            <v>CS-LY166</v>
          </cell>
          <cell r="C734">
            <v>0</v>
          </cell>
          <cell r="D734">
            <v>0</v>
          </cell>
          <cell r="E734">
            <v>2</v>
          </cell>
          <cell r="F734">
            <v>0</v>
          </cell>
          <cell r="G734">
            <v>13.99</v>
          </cell>
        </row>
        <row r="735">
          <cell r="A735" t="str">
            <v>LYQ-BS-YH115-G0L</v>
          </cell>
          <cell r="B735" t="str">
            <v>LYQ-YH115</v>
          </cell>
          <cell r="C735">
            <v>0</v>
          </cell>
          <cell r="D735">
            <v>0</v>
          </cell>
          <cell r="E735">
            <v>2</v>
          </cell>
          <cell r="F735">
            <v>0</v>
          </cell>
          <cell r="G735">
            <v>5.2</v>
          </cell>
        </row>
        <row r="736">
          <cell r="A736" t="str">
            <v>CS-LY181-G912-XL</v>
          </cell>
          <cell r="B736" t="str">
            <v>CS-LY181</v>
          </cell>
          <cell r="C736">
            <v>0</v>
          </cell>
          <cell r="D736">
            <v>0</v>
          </cell>
          <cell r="E736">
            <v>1</v>
          </cell>
          <cell r="F736">
            <v>0</v>
          </cell>
          <cell r="G736">
            <v>18.99</v>
          </cell>
        </row>
        <row r="737">
          <cell r="A737" t="str">
            <v>LYQ-BS-K1010-R0-L</v>
          </cell>
          <cell r="B737" t="str">
            <v>LYQ-BS-1010</v>
          </cell>
          <cell r="C737">
            <v>2</v>
          </cell>
          <cell r="D737">
            <v>0</v>
          </cell>
          <cell r="E737">
            <v>1</v>
          </cell>
          <cell r="F737">
            <v>0</v>
          </cell>
          <cell r="G737">
            <v>9.9</v>
          </cell>
        </row>
        <row r="738">
          <cell r="A738" t="str">
            <v>XZ-BS-013WH1-S</v>
          </cell>
          <cell r="B738" t="str">
            <v>XZ-BS-013</v>
          </cell>
          <cell r="C738">
            <v>0</v>
          </cell>
          <cell r="D738">
            <v>1</v>
          </cell>
          <cell r="E738">
            <v>1</v>
          </cell>
          <cell r="F738">
            <v>0</v>
          </cell>
          <cell r="G738">
            <v>11.49</v>
          </cell>
        </row>
        <row r="739">
          <cell r="A739" t="str">
            <v>MY-SB019-BL-M</v>
          </cell>
          <cell r="B739" t="str">
            <v>MY-SB019</v>
          </cell>
          <cell r="C739">
            <v>0</v>
          </cell>
          <cell r="D739">
            <v>0</v>
          </cell>
          <cell r="E739">
            <v>1</v>
          </cell>
          <cell r="F739">
            <v>0</v>
          </cell>
          <cell r="G739">
            <v>6.2</v>
          </cell>
        </row>
        <row r="740">
          <cell r="A740" t="str">
            <v>BS-BN-1501-WO-2XL</v>
          </cell>
          <cell r="B740" t="str">
            <v>BS-BN-1501</v>
          </cell>
          <cell r="C740">
            <v>6</v>
          </cell>
          <cell r="D740">
            <v>3</v>
          </cell>
          <cell r="E740">
            <v>2</v>
          </cell>
          <cell r="F740">
            <v>0</v>
          </cell>
          <cell r="G740">
            <v>14.89</v>
          </cell>
        </row>
        <row r="741">
          <cell r="A741" t="str">
            <v>LYQ-BS-K1010-R0-XL</v>
          </cell>
          <cell r="B741" t="str">
            <v>LYQ-BS-1010</v>
          </cell>
          <cell r="C741">
            <v>0</v>
          </cell>
          <cell r="D741">
            <v>1</v>
          </cell>
          <cell r="E741">
            <v>1</v>
          </cell>
          <cell r="F741">
            <v>0</v>
          </cell>
          <cell r="G741">
            <v>9.9</v>
          </cell>
        </row>
        <row r="742">
          <cell r="A742" t="str">
            <v>YZ-BEHY2049-P0-S</v>
          </cell>
          <cell r="B742" t="str">
            <v>YZ-BEHY2049</v>
          </cell>
          <cell r="C742">
            <v>0</v>
          </cell>
          <cell r="D742">
            <v>1</v>
          </cell>
          <cell r="E742">
            <v>1</v>
          </cell>
          <cell r="F742">
            <v>0</v>
          </cell>
          <cell r="G742">
            <v>19.99</v>
          </cell>
        </row>
        <row r="743">
          <cell r="A743" t="str">
            <v>MY-SB019-BK-XL</v>
          </cell>
          <cell r="B743" t="str">
            <v>MY-SB019</v>
          </cell>
          <cell r="C743">
            <v>1</v>
          </cell>
          <cell r="D743">
            <v>1</v>
          </cell>
          <cell r="E743">
            <v>1</v>
          </cell>
          <cell r="F743">
            <v>0</v>
          </cell>
          <cell r="G743">
            <v>6.2</v>
          </cell>
        </row>
        <row r="744">
          <cell r="A744" t="str">
            <v>BS-WH17015-P0-L</v>
          </cell>
          <cell r="B744" t="str">
            <v>BS-WH17015</v>
          </cell>
          <cell r="C744">
            <v>0</v>
          </cell>
          <cell r="D744">
            <v>0</v>
          </cell>
          <cell r="E744">
            <v>2</v>
          </cell>
          <cell r="F744">
            <v>0</v>
          </cell>
          <cell r="G744">
            <v>19.43</v>
          </cell>
        </row>
        <row r="745">
          <cell r="A745" t="str">
            <v>YZ-BS1702-GO-XS</v>
          </cell>
          <cell r="B745" t="str">
            <v>YZ-BS1702</v>
          </cell>
          <cell r="C745">
            <v>2</v>
          </cell>
          <cell r="D745">
            <v>1</v>
          </cell>
          <cell r="E745">
            <v>1</v>
          </cell>
          <cell r="F745">
            <v>0</v>
          </cell>
          <cell r="G745">
            <v>5.3</v>
          </cell>
        </row>
        <row r="746">
          <cell r="A746" t="str">
            <v>RE-YZ-BELE001-W0-XS</v>
          </cell>
          <cell r="B746" t="str">
            <v>RE-YZ-BELE001</v>
          </cell>
          <cell r="C746">
            <v>5</v>
          </cell>
          <cell r="D746">
            <v>0</v>
          </cell>
          <cell r="E746">
            <v>10</v>
          </cell>
          <cell r="F746">
            <v>0</v>
          </cell>
          <cell r="G746">
            <v>22.7233333333333</v>
          </cell>
        </row>
        <row r="747">
          <cell r="A747" t="str">
            <v>LYQ-WH1312-B0-XL</v>
          </cell>
          <cell r="B747" t="str">
            <v>LYQ-WH1312</v>
          </cell>
          <cell r="C747">
            <v>0</v>
          </cell>
          <cell r="D747">
            <v>1</v>
          </cell>
          <cell r="E747">
            <v>2</v>
          </cell>
          <cell r="F747">
            <v>0</v>
          </cell>
          <cell r="G747">
            <v>5.2</v>
          </cell>
        </row>
        <row r="748">
          <cell r="A748" t="str">
            <v>BS-WH17015-B0-M</v>
          </cell>
          <cell r="B748" t="str">
            <v>BS-WH17015</v>
          </cell>
          <cell r="C748">
            <v>2</v>
          </cell>
          <cell r="D748">
            <v>1</v>
          </cell>
          <cell r="E748">
            <v>1</v>
          </cell>
          <cell r="F748">
            <v>0</v>
          </cell>
          <cell r="G748">
            <v>19.43</v>
          </cell>
        </row>
        <row r="749">
          <cell r="A749" t="str">
            <v>LYQ-BS-K1010-W0-XS</v>
          </cell>
          <cell r="B749" t="str">
            <v>LYQ-BS-1010</v>
          </cell>
          <cell r="C749">
            <v>0</v>
          </cell>
          <cell r="D749">
            <v>0</v>
          </cell>
          <cell r="E749">
            <v>3</v>
          </cell>
          <cell r="F749">
            <v>0</v>
          </cell>
          <cell r="G749">
            <v>11.9266666666667</v>
          </cell>
        </row>
        <row r="750">
          <cell r="A750" t="str">
            <v>YZ-BEYF181-G0-S</v>
          </cell>
          <cell r="B750" t="str">
            <v>YZ-BEYF181</v>
          </cell>
          <cell r="C750">
            <v>1</v>
          </cell>
          <cell r="D750">
            <v>0</v>
          </cell>
          <cell r="E750">
            <v>1</v>
          </cell>
          <cell r="F750">
            <v>0</v>
          </cell>
          <cell r="G750">
            <v>21.49</v>
          </cell>
        </row>
        <row r="751">
          <cell r="A751" t="str">
            <v>BS-WH1731-P0-S</v>
          </cell>
          <cell r="B751" t="str">
            <v>BS-WH1731</v>
          </cell>
          <cell r="C751">
            <v>2</v>
          </cell>
          <cell r="D751">
            <v>0</v>
          </cell>
          <cell r="E751">
            <v>2</v>
          </cell>
          <cell r="F751">
            <v>0</v>
          </cell>
          <cell r="G751">
            <v>20.24</v>
          </cell>
        </row>
        <row r="752">
          <cell r="A752" t="str">
            <v>YZ-BEWH173-WI-XXL</v>
          </cell>
          <cell r="B752" t="str">
            <v>YZ-BEWH173</v>
          </cell>
          <cell r="C752">
            <v>0</v>
          </cell>
          <cell r="D752">
            <v>2</v>
          </cell>
          <cell r="E752">
            <v>2</v>
          </cell>
          <cell r="F752">
            <v>0</v>
          </cell>
          <cell r="G752">
            <v>19.99</v>
          </cell>
        </row>
        <row r="753">
          <cell r="A753" t="str">
            <v>CS-SB030-GR-M</v>
          </cell>
          <cell r="B753" t="str">
            <v>CS-SB030</v>
          </cell>
          <cell r="C753">
            <v>2</v>
          </cell>
          <cell r="D753">
            <v>1</v>
          </cell>
          <cell r="E753">
            <v>2</v>
          </cell>
          <cell r="F753">
            <v>0</v>
          </cell>
          <cell r="G753">
            <v>18.5</v>
          </cell>
        </row>
        <row r="754">
          <cell r="A754" t="str">
            <v>XZ-BS-013GR3-XL</v>
          </cell>
          <cell r="B754" t="str">
            <v>XZ-BS-013</v>
          </cell>
          <cell r="C754">
            <v>0</v>
          </cell>
          <cell r="D754">
            <v>0</v>
          </cell>
          <cell r="E754">
            <v>1</v>
          </cell>
          <cell r="F754">
            <v>0</v>
          </cell>
          <cell r="G754">
            <v>9.99</v>
          </cell>
        </row>
        <row r="755">
          <cell r="A755" t="str">
            <v>CS-LY170-WR917-L</v>
          </cell>
          <cell r="B755" t="str">
            <v>CS-LY170</v>
          </cell>
          <cell r="C755">
            <v>0</v>
          </cell>
          <cell r="D755">
            <v>2</v>
          </cell>
          <cell r="E755">
            <v>3</v>
          </cell>
          <cell r="F755">
            <v>0</v>
          </cell>
          <cell r="G755">
            <v>14.9</v>
          </cell>
        </row>
        <row r="756">
          <cell r="A756" t="str">
            <v>CS-SB030-BL-M</v>
          </cell>
          <cell r="B756" t="str">
            <v>CS-SB030</v>
          </cell>
          <cell r="C756">
            <v>1</v>
          </cell>
          <cell r="D756">
            <v>1</v>
          </cell>
          <cell r="E756">
            <v>1</v>
          </cell>
          <cell r="F756">
            <v>0</v>
          </cell>
          <cell r="G756">
            <v>16.9966666666667</v>
          </cell>
        </row>
        <row r="757">
          <cell r="A757" t="str">
            <v>CS-LY171-PI908-XL</v>
          </cell>
          <cell r="B757" t="str">
            <v>CS-LY171</v>
          </cell>
          <cell r="C757">
            <v>0</v>
          </cell>
          <cell r="D757">
            <v>0</v>
          </cell>
          <cell r="E757">
            <v>1</v>
          </cell>
          <cell r="F757">
            <v>0</v>
          </cell>
          <cell r="G757">
            <v>17.99</v>
          </cell>
        </row>
        <row r="758">
          <cell r="A758" t="str">
            <v>CS-LY181-PI908-M</v>
          </cell>
          <cell r="B758" t="str">
            <v>CS-LY181</v>
          </cell>
          <cell r="C758">
            <v>0</v>
          </cell>
          <cell r="D758">
            <v>0</v>
          </cell>
          <cell r="E758">
            <v>1</v>
          </cell>
          <cell r="F758">
            <v>0</v>
          </cell>
          <cell r="G758">
            <v>17.99</v>
          </cell>
        </row>
        <row r="759">
          <cell r="A759" t="str">
            <v>YZ-BS-TJ1245W0M</v>
          </cell>
          <cell r="B759" t="str">
            <v>YZ-BS-TJ1245</v>
          </cell>
          <cell r="C759">
            <v>1</v>
          </cell>
          <cell r="D759">
            <v>2</v>
          </cell>
          <cell r="E759">
            <v>2</v>
          </cell>
          <cell r="F759">
            <v>0</v>
          </cell>
          <cell r="G759">
            <v>16.988</v>
          </cell>
        </row>
        <row r="760">
          <cell r="A760" t="str">
            <v>CS-LY170-G912-XXL</v>
          </cell>
          <cell r="B760" t="str">
            <v>CS-LY170</v>
          </cell>
          <cell r="C760">
            <v>1</v>
          </cell>
          <cell r="D760">
            <v>1</v>
          </cell>
          <cell r="E760">
            <v>2</v>
          </cell>
          <cell r="F760">
            <v>0</v>
          </cell>
          <cell r="G760">
            <v>15.4225</v>
          </cell>
        </row>
        <row r="761">
          <cell r="A761" t="str">
            <v>YZ-BEHY2049-W0-M</v>
          </cell>
          <cell r="B761" t="str">
            <v>YZ-BEHY2049</v>
          </cell>
          <cell r="C761">
            <v>0</v>
          </cell>
          <cell r="D761">
            <v>0</v>
          </cell>
          <cell r="E761">
            <v>1</v>
          </cell>
          <cell r="F761">
            <v>0</v>
          </cell>
          <cell r="G761">
            <v>16.99</v>
          </cell>
        </row>
        <row r="762">
          <cell r="A762" t="str">
            <v>MY-LYPoint021-BL-XL</v>
          </cell>
          <cell r="B762" t="str">
            <v>MY-LYPoint021</v>
          </cell>
          <cell r="C762">
            <v>0</v>
          </cell>
          <cell r="D762">
            <v>0</v>
          </cell>
          <cell r="E762">
            <v>2</v>
          </cell>
          <cell r="F762">
            <v>0</v>
          </cell>
          <cell r="G762">
            <v>19.99</v>
          </cell>
        </row>
        <row r="763">
          <cell r="A763" t="str">
            <v>WQS-BN-1503-WO-L</v>
          </cell>
          <cell r="B763" t="str">
            <v>WQS-BN-1503</v>
          </cell>
          <cell r="C763">
            <v>1</v>
          </cell>
          <cell r="D763">
            <v>3</v>
          </cell>
          <cell r="E763">
            <v>5</v>
          </cell>
          <cell r="F763">
            <v>0</v>
          </cell>
          <cell r="G763">
            <v>20.9055555555556</v>
          </cell>
        </row>
        <row r="764">
          <cell r="A764" t="str">
            <v>YZ-BS-PW2037-K0-S</v>
          </cell>
          <cell r="B764" t="str">
            <v>YZ-BS-PW2037</v>
          </cell>
          <cell r="C764">
            <v>21</v>
          </cell>
          <cell r="D764">
            <v>12</v>
          </cell>
          <cell r="E764">
            <v>9</v>
          </cell>
          <cell r="F764">
            <v>0</v>
          </cell>
          <cell r="G764">
            <v>16.6821428571429</v>
          </cell>
        </row>
        <row r="765">
          <cell r="A765" t="str">
            <v>LYQ-EUWH5339-K0-S</v>
          </cell>
          <cell r="B765" t="str">
            <v>LYQ-EUWH5339</v>
          </cell>
          <cell r="C765">
            <v>1</v>
          </cell>
          <cell r="D765">
            <v>0</v>
          </cell>
          <cell r="E765">
            <v>3</v>
          </cell>
          <cell r="F765">
            <v>0</v>
          </cell>
          <cell r="G765">
            <v>5.2</v>
          </cell>
        </row>
        <row r="766">
          <cell r="A766" t="str">
            <v>CS-LY166-K73-1-S</v>
          </cell>
          <cell r="B766" t="str">
            <v>CS-LY166</v>
          </cell>
          <cell r="C766">
            <v>0</v>
          </cell>
          <cell r="D766">
            <v>1</v>
          </cell>
          <cell r="E766">
            <v>1</v>
          </cell>
          <cell r="F766">
            <v>0</v>
          </cell>
          <cell r="G766">
            <v>13.99</v>
          </cell>
        </row>
        <row r="767">
          <cell r="A767" t="str">
            <v>RE-YZ-BECS186-YH-XL</v>
          </cell>
          <cell r="B767" t="str">
            <v>RE-YZ-BECS186</v>
          </cell>
          <cell r="C767">
            <v>1</v>
          </cell>
          <cell r="D767">
            <v>0</v>
          </cell>
          <cell r="E767">
            <v>2</v>
          </cell>
          <cell r="F767">
            <v>0</v>
          </cell>
          <cell r="G767">
            <v>16.99</v>
          </cell>
        </row>
        <row r="768">
          <cell r="A768" t="str">
            <v>MY-SB019-DG-XL</v>
          </cell>
          <cell r="B768" t="str">
            <v>MY-SB019</v>
          </cell>
          <cell r="C768">
            <v>0</v>
          </cell>
          <cell r="D768">
            <v>0</v>
          </cell>
          <cell r="E768">
            <v>1</v>
          </cell>
          <cell r="F768">
            <v>0</v>
          </cell>
          <cell r="G768">
            <v>6.2</v>
          </cell>
        </row>
        <row r="769">
          <cell r="A769" t="str">
            <v>YZ-BS-BShyl5119-YH-3XL</v>
          </cell>
          <cell r="B769" t="str">
            <v>YZ-BS-BShyl5119</v>
          </cell>
          <cell r="C769">
            <v>0</v>
          </cell>
          <cell r="D769">
            <v>11</v>
          </cell>
          <cell r="E769">
            <v>11</v>
          </cell>
          <cell r="F769">
            <v>0</v>
          </cell>
          <cell r="G769">
            <v>23.0536363636364</v>
          </cell>
        </row>
        <row r="770">
          <cell r="A770" t="str">
            <v>KZ-CSM073-N5-36</v>
          </cell>
          <cell r="B770" t="str">
            <v>KZ-CSM073</v>
          </cell>
          <cell r="C770">
            <v>0</v>
          </cell>
          <cell r="D770">
            <v>0</v>
          </cell>
          <cell r="E770">
            <v>1</v>
          </cell>
          <cell r="F770">
            <v>0</v>
          </cell>
          <cell r="G770">
            <v>12.99</v>
          </cell>
        </row>
        <row r="771">
          <cell r="A771" t="str">
            <v>KZ-CSM073-N5-35</v>
          </cell>
          <cell r="B771" t="str">
            <v>KZ-CSM073</v>
          </cell>
          <cell r="C771">
            <v>0</v>
          </cell>
          <cell r="D771">
            <v>0</v>
          </cell>
          <cell r="E771">
            <v>2</v>
          </cell>
          <cell r="F771">
            <v>0</v>
          </cell>
          <cell r="G771">
            <v>12.99</v>
          </cell>
        </row>
        <row r="772">
          <cell r="A772" t="str">
            <v>MY-LYPoint021-DG-M</v>
          </cell>
          <cell r="B772" t="str">
            <v>MY-LYPoint021</v>
          </cell>
          <cell r="C772">
            <v>0</v>
          </cell>
          <cell r="D772">
            <v>0</v>
          </cell>
          <cell r="E772">
            <v>1</v>
          </cell>
          <cell r="F772">
            <v>0</v>
          </cell>
          <cell r="G772">
            <v>24.99</v>
          </cell>
        </row>
        <row r="773">
          <cell r="A773" t="str">
            <v>CS-LY166-B28-5-XXL</v>
          </cell>
          <cell r="B773" t="str">
            <v>CS-LY166</v>
          </cell>
          <cell r="C773">
            <v>0</v>
          </cell>
          <cell r="D773">
            <v>1</v>
          </cell>
          <cell r="E773">
            <v>2</v>
          </cell>
          <cell r="F773">
            <v>0</v>
          </cell>
          <cell r="G773">
            <v>13.99</v>
          </cell>
        </row>
        <row r="774">
          <cell r="A774" t="str">
            <v>YZ-BS-1580-NB-XL</v>
          </cell>
          <cell r="B774" t="str">
            <v>YZ-BS-1580</v>
          </cell>
          <cell r="C774">
            <v>0</v>
          </cell>
          <cell r="D774">
            <v>1</v>
          </cell>
          <cell r="E774">
            <v>2</v>
          </cell>
          <cell r="F774">
            <v>0</v>
          </cell>
          <cell r="G774">
            <v>14.4966666666667</v>
          </cell>
        </row>
        <row r="775">
          <cell r="A775" t="str">
            <v>YZ-BS-5505K0-XL</v>
          </cell>
          <cell r="B775" t="str">
            <v>YZ-BS-5505</v>
          </cell>
          <cell r="C775">
            <v>7</v>
          </cell>
          <cell r="D775">
            <v>3</v>
          </cell>
          <cell r="E775">
            <v>8</v>
          </cell>
          <cell r="F775">
            <v>0</v>
          </cell>
          <cell r="G775">
            <v>22.6166666666667</v>
          </cell>
        </row>
        <row r="776">
          <cell r="A776" t="str">
            <v>CS-LY084-H6-XXL</v>
          </cell>
          <cell r="B776" t="str">
            <v>CS-LY084</v>
          </cell>
          <cell r="C776">
            <v>0</v>
          </cell>
          <cell r="D776">
            <v>0</v>
          </cell>
          <cell r="E776">
            <v>1</v>
          </cell>
          <cell r="F776">
            <v>0</v>
          </cell>
          <cell r="G776">
            <v>19.99</v>
          </cell>
        </row>
        <row r="777">
          <cell r="A777" t="str">
            <v>YZ-BS-JG2631R0XS</v>
          </cell>
          <cell r="B777" t="str">
            <v>YZ-BS-JG2631</v>
          </cell>
          <cell r="C777">
            <v>1</v>
          </cell>
          <cell r="D777">
            <v>2</v>
          </cell>
          <cell r="E777">
            <v>1</v>
          </cell>
          <cell r="F777">
            <v>0</v>
          </cell>
          <cell r="G777">
            <v>13.935</v>
          </cell>
        </row>
        <row r="778">
          <cell r="A778" t="str">
            <v>LYQ-BS-HM1205-W0-S</v>
          </cell>
          <cell r="B778" t="str">
            <v>LYQ-BS-HM1205</v>
          </cell>
          <cell r="C778">
            <v>0</v>
          </cell>
          <cell r="D778">
            <v>0</v>
          </cell>
          <cell r="E778">
            <v>1</v>
          </cell>
          <cell r="F778">
            <v>0</v>
          </cell>
          <cell r="G778">
            <v>22.99</v>
          </cell>
        </row>
        <row r="779">
          <cell r="A779" t="str">
            <v>RE-YZ-BEBD001-R0-M</v>
          </cell>
          <cell r="B779" t="str">
            <v>RE-YZ-BEBD001</v>
          </cell>
          <cell r="C779">
            <v>8</v>
          </cell>
          <cell r="D779">
            <v>2</v>
          </cell>
          <cell r="E779">
            <v>4</v>
          </cell>
          <cell r="F779">
            <v>0</v>
          </cell>
          <cell r="G779">
            <v>22.1328571428571</v>
          </cell>
        </row>
        <row r="780">
          <cell r="A780" t="str">
            <v>KZ-CSM073-FB-31</v>
          </cell>
          <cell r="B780" t="str">
            <v>KZ-CSM073</v>
          </cell>
          <cell r="C780">
            <v>0</v>
          </cell>
          <cell r="D780">
            <v>0</v>
          </cell>
          <cell r="E780">
            <v>2</v>
          </cell>
          <cell r="F780">
            <v>0</v>
          </cell>
          <cell r="G780">
            <v>12.99</v>
          </cell>
        </row>
        <row r="781">
          <cell r="A781" t="str">
            <v>YZ-BE5506-ZL-XL</v>
          </cell>
          <cell r="B781" t="str">
            <v>YZ-BE5506</v>
          </cell>
          <cell r="C781">
            <v>1</v>
          </cell>
          <cell r="D781">
            <v>0</v>
          </cell>
          <cell r="E781">
            <v>1</v>
          </cell>
          <cell r="F781">
            <v>0</v>
          </cell>
          <cell r="G781">
            <v>22.835</v>
          </cell>
        </row>
        <row r="782">
          <cell r="A782" t="str">
            <v>BS-WH1731-R0-S</v>
          </cell>
          <cell r="B782" t="str">
            <v>BS-WH1731</v>
          </cell>
          <cell r="C782">
            <v>14</v>
          </cell>
          <cell r="D782">
            <v>16</v>
          </cell>
          <cell r="E782">
            <v>7</v>
          </cell>
          <cell r="F782">
            <v>0</v>
          </cell>
          <cell r="G782">
            <v>21.1791891891892</v>
          </cell>
        </row>
        <row r="783">
          <cell r="A783" t="str">
            <v>MY-SB020-DG-L</v>
          </cell>
          <cell r="B783" t="str">
            <v>MY-SB020</v>
          </cell>
          <cell r="C783">
            <v>0</v>
          </cell>
          <cell r="D783">
            <v>0</v>
          </cell>
          <cell r="E783">
            <v>2</v>
          </cell>
          <cell r="F783">
            <v>0</v>
          </cell>
          <cell r="G783">
            <v>6.2</v>
          </cell>
        </row>
        <row r="784">
          <cell r="A784" t="str">
            <v>MY-SB019-RD-L</v>
          </cell>
          <cell r="B784" t="str">
            <v>MY-SB019</v>
          </cell>
          <cell r="C784">
            <v>0</v>
          </cell>
          <cell r="D784">
            <v>0</v>
          </cell>
          <cell r="E784">
            <v>2</v>
          </cell>
          <cell r="F784">
            <v>0</v>
          </cell>
          <cell r="G784">
            <v>6.2</v>
          </cell>
        </row>
        <row r="785">
          <cell r="A785" t="str">
            <v>YZ-BS-HB8995-PI-S</v>
          </cell>
          <cell r="B785" t="str">
            <v>YZ-BS-HB8995</v>
          </cell>
          <cell r="C785">
            <v>0</v>
          </cell>
          <cell r="D785">
            <v>0</v>
          </cell>
          <cell r="E785">
            <v>2</v>
          </cell>
          <cell r="F785">
            <v>0</v>
          </cell>
          <cell r="G785">
            <v>5.3</v>
          </cell>
        </row>
        <row r="786">
          <cell r="A786" t="str">
            <v>EUTK-J01H-GR-5/6</v>
          </cell>
          <cell r="B786" t="str">
            <v>EUTK-J0102</v>
          </cell>
          <cell r="C786">
            <v>0</v>
          </cell>
          <cell r="D786">
            <v>0</v>
          </cell>
          <cell r="E786">
            <v>1</v>
          </cell>
          <cell r="F786">
            <v>0</v>
          </cell>
          <cell r="G786">
            <v>13.99</v>
          </cell>
        </row>
        <row r="787">
          <cell r="A787" t="str">
            <v>XZ-BS-YG7223Da4243</v>
          </cell>
          <cell r="B787" t="str">
            <v>XZ-BS-YG7223</v>
          </cell>
          <cell r="C787">
            <v>0</v>
          </cell>
          <cell r="D787">
            <v>1</v>
          </cell>
          <cell r="E787">
            <v>2</v>
          </cell>
          <cell r="F787">
            <v>0</v>
          </cell>
          <cell r="G787">
            <v>9.93</v>
          </cell>
        </row>
        <row r="788">
          <cell r="A788" t="str">
            <v>CS-LY171-ZL918-L</v>
          </cell>
          <cell r="B788" t="str">
            <v>CS-LY171</v>
          </cell>
          <cell r="C788">
            <v>1</v>
          </cell>
          <cell r="D788">
            <v>0</v>
          </cell>
          <cell r="E788">
            <v>1</v>
          </cell>
          <cell r="F788">
            <v>0</v>
          </cell>
          <cell r="G788">
            <v>17.99</v>
          </cell>
        </row>
        <row r="789">
          <cell r="A789" t="str">
            <v>YZ-BELS1458-PI-4X</v>
          </cell>
          <cell r="B789" t="str">
            <v>YZ-BELS1458</v>
          </cell>
          <cell r="C789">
            <v>0</v>
          </cell>
          <cell r="D789">
            <v>0</v>
          </cell>
          <cell r="E789">
            <v>1</v>
          </cell>
          <cell r="F789">
            <v>0</v>
          </cell>
          <cell r="G789">
            <v>22.99</v>
          </cell>
        </row>
        <row r="790">
          <cell r="A790" t="str">
            <v>CS-LY170-WR917-XXL</v>
          </cell>
          <cell r="B790" t="str">
            <v>CS-LY170</v>
          </cell>
          <cell r="C790">
            <v>5</v>
          </cell>
          <cell r="D790">
            <v>1</v>
          </cell>
          <cell r="E790">
            <v>2</v>
          </cell>
          <cell r="F790">
            <v>0</v>
          </cell>
          <cell r="G790">
            <v>16.15875</v>
          </cell>
        </row>
        <row r="791">
          <cell r="A791" t="str">
            <v>MY-LYRound020-LB-M</v>
          </cell>
          <cell r="B791" t="str">
            <v>MY-LYRound020</v>
          </cell>
          <cell r="C791">
            <v>1</v>
          </cell>
          <cell r="D791">
            <v>0</v>
          </cell>
          <cell r="E791">
            <v>1</v>
          </cell>
          <cell r="F791">
            <v>0</v>
          </cell>
          <cell r="G791">
            <v>19.99</v>
          </cell>
        </row>
        <row r="792">
          <cell r="A792" t="str">
            <v>MY-LYRound020-KQ-M</v>
          </cell>
          <cell r="B792" t="str">
            <v>MY-LYRound020</v>
          </cell>
          <cell r="C792">
            <v>0</v>
          </cell>
          <cell r="D792">
            <v>0</v>
          </cell>
          <cell r="E792">
            <v>1</v>
          </cell>
          <cell r="F792">
            <v>0</v>
          </cell>
          <cell r="G792">
            <v>19.99</v>
          </cell>
        </row>
        <row r="793">
          <cell r="A793" t="str">
            <v>YZ-BS-JG2631R0S</v>
          </cell>
          <cell r="B793" t="str">
            <v>YZ-BS-JG2631</v>
          </cell>
          <cell r="C793">
            <v>2</v>
          </cell>
          <cell r="D793">
            <v>3</v>
          </cell>
          <cell r="E793">
            <v>1</v>
          </cell>
          <cell r="F793">
            <v>0</v>
          </cell>
          <cell r="G793">
            <v>13.92</v>
          </cell>
        </row>
        <row r="794">
          <cell r="A794" t="str">
            <v>YZ-BE5129-K0YH-3XL</v>
          </cell>
          <cell r="B794" t="str">
            <v>YZ-BE5129</v>
          </cell>
          <cell r="C794">
            <v>1</v>
          </cell>
          <cell r="D794">
            <v>1</v>
          </cell>
          <cell r="E794">
            <v>2</v>
          </cell>
          <cell r="F794">
            <v>0</v>
          </cell>
          <cell r="G794">
            <v>22.99</v>
          </cell>
        </row>
        <row r="795">
          <cell r="A795" t="str">
            <v>CS-LY170-Sa911-XL</v>
          </cell>
          <cell r="B795" t="str">
            <v>CS-LY170</v>
          </cell>
          <cell r="C795">
            <v>3</v>
          </cell>
          <cell r="D795">
            <v>4</v>
          </cell>
          <cell r="E795">
            <v>1</v>
          </cell>
          <cell r="F795">
            <v>0</v>
          </cell>
          <cell r="G795">
            <v>14.9</v>
          </cell>
        </row>
        <row r="796">
          <cell r="A796" t="str">
            <v>YZ-BEYF181-B0-XL</v>
          </cell>
          <cell r="B796" t="str">
            <v>YZ-BEYF181</v>
          </cell>
          <cell r="C796">
            <v>0</v>
          </cell>
          <cell r="D796">
            <v>1</v>
          </cell>
          <cell r="E796">
            <v>3</v>
          </cell>
          <cell r="F796">
            <v>0</v>
          </cell>
          <cell r="G796">
            <v>22.99</v>
          </cell>
        </row>
        <row r="797">
          <cell r="A797" t="str">
            <v>LYQ-BS-LB01-K0-XL</v>
          </cell>
          <cell r="B797" t="str">
            <v>LYQ-BS-LB01</v>
          </cell>
          <cell r="C797">
            <v>1</v>
          </cell>
          <cell r="D797">
            <v>2</v>
          </cell>
          <cell r="E797">
            <v>1</v>
          </cell>
          <cell r="F797">
            <v>0</v>
          </cell>
          <cell r="G797">
            <v>5.2</v>
          </cell>
        </row>
        <row r="798">
          <cell r="A798" t="str">
            <v>LYQ-BS-ZQ2973-KQ-XL</v>
          </cell>
          <cell r="B798" t="str">
            <v>LYQ-BS-ZQ2973</v>
          </cell>
          <cell r="C798">
            <v>0</v>
          </cell>
          <cell r="D798">
            <v>1</v>
          </cell>
          <cell r="E798">
            <v>1</v>
          </cell>
          <cell r="F798">
            <v>0</v>
          </cell>
          <cell r="G798">
            <v>9.9</v>
          </cell>
        </row>
        <row r="799">
          <cell r="A799" t="str">
            <v>YZ-BE5129-K0-L</v>
          </cell>
          <cell r="B799" t="str">
            <v>YZ-BE5129</v>
          </cell>
          <cell r="C799">
            <v>0</v>
          </cell>
          <cell r="D799">
            <v>3</v>
          </cell>
          <cell r="E799">
            <v>2</v>
          </cell>
          <cell r="F799">
            <v>0</v>
          </cell>
          <cell r="G799">
            <v>22.99</v>
          </cell>
        </row>
        <row r="800">
          <cell r="A800" t="str">
            <v>YZ-BE5129-G0-XL</v>
          </cell>
          <cell r="B800" t="str">
            <v>YZ-BE5129</v>
          </cell>
          <cell r="C800">
            <v>0</v>
          </cell>
          <cell r="D800">
            <v>1</v>
          </cell>
          <cell r="E800">
            <v>2</v>
          </cell>
          <cell r="F800">
            <v>0</v>
          </cell>
          <cell r="G800">
            <v>22.99</v>
          </cell>
        </row>
        <row r="801">
          <cell r="A801" t="str">
            <v>YZ-BE5129-G0-L</v>
          </cell>
          <cell r="B801" t="str">
            <v>YZ-BE5129</v>
          </cell>
          <cell r="C801">
            <v>0</v>
          </cell>
          <cell r="D801">
            <v>2</v>
          </cell>
          <cell r="E801">
            <v>3</v>
          </cell>
          <cell r="F801">
            <v>0</v>
          </cell>
          <cell r="G801">
            <v>22.99</v>
          </cell>
        </row>
        <row r="802">
          <cell r="A802" t="str">
            <v>LYQ-BS-TW03-K0-XXL</v>
          </cell>
          <cell r="B802" t="str">
            <v>LYQ-BS-TW03</v>
          </cell>
          <cell r="C802">
            <v>0</v>
          </cell>
          <cell r="D802">
            <v>0</v>
          </cell>
          <cell r="E802">
            <v>1</v>
          </cell>
          <cell r="F802">
            <v>0</v>
          </cell>
          <cell r="G802">
            <v>5.2</v>
          </cell>
        </row>
        <row r="803">
          <cell r="A803" t="str">
            <v>YZ-BS-HE13037EZ1L</v>
          </cell>
          <cell r="B803" t="str">
            <v>YZ-BS-HE13037</v>
          </cell>
          <cell r="C803">
            <v>0</v>
          </cell>
          <cell r="D803">
            <v>5</v>
          </cell>
          <cell r="E803">
            <v>2</v>
          </cell>
          <cell r="F803">
            <v>0</v>
          </cell>
          <cell r="G803">
            <v>5.3</v>
          </cell>
        </row>
        <row r="804">
          <cell r="A804" t="str">
            <v>LYQ-BS4600-G1-S</v>
          </cell>
          <cell r="B804" t="str">
            <v>LYQ-BS4600</v>
          </cell>
          <cell r="C804">
            <v>1</v>
          </cell>
          <cell r="D804">
            <v>0</v>
          </cell>
          <cell r="E804">
            <v>2</v>
          </cell>
          <cell r="F804">
            <v>0</v>
          </cell>
          <cell r="G804">
            <v>8.93</v>
          </cell>
        </row>
        <row r="805">
          <cell r="A805" t="str">
            <v>LYQ-BS4600-G1-M</v>
          </cell>
          <cell r="B805" t="str">
            <v>LYQ-BS4600</v>
          </cell>
          <cell r="C805">
            <v>0</v>
          </cell>
          <cell r="D805">
            <v>0</v>
          </cell>
          <cell r="E805">
            <v>3</v>
          </cell>
          <cell r="F805">
            <v>0</v>
          </cell>
          <cell r="G805">
            <v>9.9</v>
          </cell>
        </row>
        <row r="806">
          <cell r="A806" t="str">
            <v>LYQ-BS-ZQ2973-ZL-S</v>
          </cell>
          <cell r="B806" t="str">
            <v>LYQ-BS-ZQ2973</v>
          </cell>
          <cell r="C806">
            <v>0</v>
          </cell>
          <cell r="D806">
            <v>0</v>
          </cell>
          <cell r="E806">
            <v>1</v>
          </cell>
          <cell r="F806">
            <v>0</v>
          </cell>
          <cell r="G806">
            <v>9.9</v>
          </cell>
        </row>
        <row r="807">
          <cell r="A807" t="str">
            <v>YZ-BS-1580-NB-L</v>
          </cell>
          <cell r="B807" t="str">
            <v>YZ-BS-1580</v>
          </cell>
          <cell r="C807">
            <v>2</v>
          </cell>
          <cell r="D807">
            <v>1</v>
          </cell>
          <cell r="E807">
            <v>1</v>
          </cell>
          <cell r="F807">
            <v>0</v>
          </cell>
          <cell r="G807">
            <v>14.72</v>
          </cell>
        </row>
        <row r="808">
          <cell r="A808" t="str">
            <v>LYQ-BS-K1010-K0-S</v>
          </cell>
          <cell r="B808" t="str">
            <v>LYQ-BS-1010</v>
          </cell>
          <cell r="C808">
            <v>3</v>
          </cell>
          <cell r="D808">
            <v>0</v>
          </cell>
          <cell r="E808">
            <v>2</v>
          </cell>
          <cell r="F808">
            <v>0</v>
          </cell>
          <cell r="G808">
            <v>9.9</v>
          </cell>
        </row>
        <row r="809">
          <cell r="A809" t="str">
            <v>YZ-BS-ZQ15827B0S</v>
          </cell>
          <cell r="B809" t="str">
            <v>YZ-BS-ZQ15827</v>
          </cell>
          <cell r="C809">
            <v>1</v>
          </cell>
          <cell r="D809">
            <v>0</v>
          </cell>
          <cell r="E809">
            <v>1</v>
          </cell>
          <cell r="F809">
            <v>0</v>
          </cell>
          <cell r="G809">
            <v>14.49</v>
          </cell>
        </row>
        <row r="810">
          <cell r="A810" t="str">
            <v>LYQ-BS-K1010-N0-L</v>
          </cell>
          <cell r="B810" t="str">
            <v>LYQ-BS-1010</v>
          </cell>
          <cell r="C810">
            <v>2</v>
          </cell>
          <cell r="D810">
            <v>1</v>
          </cell>
          <cell r="E810">
            <v>2</v>
          </cell>
          <cell r="F810">
            <v>0</v>
          </cell>
          <cell r="G810">
            <v>13.548</v>
          </cell>
        </row>
        <row r="811">
          <cell r="A811" t="str">
            <v>LYQ-BS-K1010-N0-XL</v>
          </cell>
          <cell r="B811" t="str">
            <v>LYQ-BS-1010</v>
          </cell>
          <cell r="C811">
            <v>0</v>
          </cell>
          <cell r="D811">
            <v>1</v>
          </cell>
          <cell r="E811">
            <v>2</v>
          </cell>
          <cell r="F811">
            <v>0</v>
          </cell>
          <cell r="G811">
            <v>9.9</v>
          </cell>
        </row>
        <row r="812">
          <cell r="A812" t="str">
            <v>LYQ-BS-K1010-N0-S</v>
          </cell>
          <cell r="B812" t="str">
            <v>LYQ-BS-1010</v>
          </cell>
          <cell r="C812">
            <v>0</v>
          </cell>
          <cell r="D812">
            <v>0</v>
          </cell>
          <cell r="E812">
            <v>1</v>
          </cell>
          <cell r="F812">
            <v>0</v>
          </cell>
          <cell r="G812">
            <v>9.9</v>
          </cell>
        </row>
        <row r="813">
          <cell r="A813" t="str">
            <v>LYQ-BS-K1010-G7-S</v>
          </cell>
          <cell r="B813" t="str">
            <v>LYQ-BS-1010</v>
          </cell>
          <cell r="C813">
            <v>0</v>
          </cell>
          <cell r="D813">
            <v>0</v>
          </cell>
          <cell r="E813">
            <v>1</v>
          </cell>
          <cell r="F813">
            <v>0</v>
          </cell>
          <cell r="G813">
            <v>9.9</v>
          </cell>
        </row>
        <row r="814">
          <cell r="A814" t="str">
            <v>LYQ-EUWH5339-R0-M</v>
          </cell>
          <cell r="B814" t="str">
            <v>LYQ-EUWH5339</v>
          </cell>
          <cell r="C814">
            <v>0</v>
          </cell>
          <cell r="D814">
            <v>3</v>
          </cell>
          <cell r="E814">
            <v>1</v>
          </cell>
          <cell r="F814">
            <v>0</v>
          </cell>
          <cell r="G814">
            <v>5.2</v>
          </cell>
        </row>
        <row r="815">
          <cell r="A815" t="str">
            <v>LYQ-WH1312-B0-M</v>
          </cell>
          <cell r="B815" t="str">
            <v>LYQ-WH1312</v>
          </cell>
          <cell r="C815">
            <v>2</v>
          </cell>
          <cell r="D815">
            <v>0</v>
          </cell>
          <cell r="E815">
            <v>1</v>
          </cell>
          <cell r="F815">
            <v>0</v>
          </cell>
          <cell r="G815">
            <v>5.2</v>
          </cell>
        </row>
        <row r="816">
          <cell r="A816" t="str">
            <v>RE-YZ-BETW001-K0-XS</v>
          </cell>
          <cell r="B816" t="str">
            <v>RE-YZ-BETW001</v>
          </cell>
          <cell r="C816">
            <v>5</v>
          </cell>
          <cell r="D816">
            <v>4</v>
          </cell>
          <cell r="E816">
            <v>1</v>
          </cell>
          <cell r="F816">
            <v>0</v>
          </cell>
          <cell r="G816">
            <v>22.99</v>
          </cell>
        </row>
        <row r="817">
          <cell r="A817" t="str">
            <v>BS-BN-1501-GR-3XL</v>
          </cell>
          <cell r="B817" t="str">
            <v>BS-BN-1501</v>
          </cell>
          <cell r="C817">
            <v>4</v>
          </cell>
          <cell r="D817">
            <v>3</v>
          </cell>
          <cell r="E817">
            <v>1</v>
          </cell>
          <cell r="F817">
            <v>0</v>
          </cell>
          <cell r="G817">
            <v>14.89</v>
          </cell>
        </row>
        <row r="818">
          <cell r="A818" t="str">
            <v>LYQ-BS-K1010-P0-XS</v>
          </cell>
          <cell r="B818" t="str">
            <v>LYQ-BS-1010</v>
          </cell>
          <cell r="C818">
            <v>0</v>
          </cell>
          <cell r="D818">
            <v>0</v>
          </cell>
          <cell r="E818">
            <v>1</v>
          </cell>
          <cell r="F818">
            <v>0</v>
          </cell>
          <cell r="G818">
            <v>9.9</v>
          </cell>
        </row>
        <row r="819">
          <cell r="A819" t="str">
            <v>LYQ-BS-MX02-R0-S</v>
          </cell>
          <cell r="B819" t="str">
            <v>LYQ-BS-MX02</v>
          </cell>
          <cell r="C819">
            <v>1</v>
          </cell>
          <cell r="D819">
            <v>0</v>
          </cell>
          <cell r="E819">
            <v>1</v>
          </cell>
          <cell r="F819">
            <v>0</v>
          </cell>
          <cell r="G819">
            <v>5.2</v>
          </cell>
        </row>
        <row r="820">
          <cell r="A820" t="str">
            <v>YZ-BEYF183-TW-L</v>
          </cell>
          <cell r="B820" t="str">
            <v>YZ-BEYF183</v>
          </cell>
          <cell r="C820">
            <v>7</v>
          </cell>
          <cell r="D820">
            <v>1</v>
          </cell>
          <cell r="E820">
            <v>1</v>
          </cell>
          <cell r="F820">
            <v>0</v>
          </cell>
          <cell r="G820">
            <v>22.3233333333333</v>
          </cell>
        </row>
        <row r="821">
          <cell r="A821" t="str">
            <v>BS-WH16032-B0-M</v>
          </cell>
          <cell r="B821" t="str">
            <v>BS-WH16032</v>
          </cell>
          <cell r="C821">
            <v>0</v>
          </cell>
          <cell r="D821">
            <v>0</v>
          </cell>
          <cell r="E821">
            <v>2</v>
          </cell>
          <cell r="F821">
            <v>0</v>
          </cell>
          <cell r="G821">
            <v>13.99</v>
          </cell>
        </row>
        <row r="822">
          <cell r="A822" t="str">
            <v>BS-WH16032-P0-L</v>
          </cell>
          <cell r="B822" t="str">
            <v>BS-WH16032</v>
          </cell>
          <cell r="C822">
            <v>0</v>
          </cell>
          <cell r="D822">
            <v>1</v>
          </cell>
          <cell r="E822">
            <v>0</v>
          </cell>
          <cell r="F822">
            <v>0</v>
          </cell>
          <cell r="G822">
            <v>16.99</v>
          </cell>
        </row>
        <row r="823">
          <cell r="A823" t="str">
            <v>BS-WH16032-ZL-L</v>
          </cell>
          <cell r="B823" t="str">
            <v>BS-WH16032</v>
          </cell>
          <cell r="C823">
            <v>0</v>
          </cell>
          <cell r="D823">
            <v>2</v>
          </cell>
          <cell r="E823">
            <v>6</v>
          </cell>
          <cell r="F823">
            <v>0</v>
          </cell>
          <cell r="G823">
            <v>13.99</v>
          </cell>
        </row>
        <row r="824">
          <cell r="A824" t="str">
            <v>YZ-BS-HE13037Wi4L</v>
          </cell>
          <cell r="B824" t="str">
            <v>YZ-BS-HE13037</v>
          </cell>
          <cell r="C824">
            <v>0</v>
          </cell>
          <cell r="D824">
            <v>1</v>
          </cell>
          <cell r="E824">
            <v>1</v>
          </cell>
          <cell r="F824">
            <v>0</v>
          </cell>
          <cell r="G824">
            <v>9.145</v>
          </cell>
        </row>
        <row r="825">
          <cell r="A825" t="str">
            <v>LYQ-BS4600-B0-S</v>
          </cell>
          <cell r="B825" t="str">
            <v>LYQ-BS4600</v>
          </cell>
          <cell r="C825">
            <v>1</v>
          </cell>
          <cell r="D825">
            <v>2</v>
          </cell>
          <cell r="E825">
            <v>1</v>
          </cell>
          <cell r="F825">
            <v>0</v>
          </cell>
          <cell r="G825">
            <v>11.9725</v>
          </cell>
        </row>
        <row r="826">
          <cell r="A826" t="str">
            <v>LYQ-BS4600-B0-M</v>
          </cell>
          <cell r="B826" t="str">
            <v>LYQ-BS4600</v>
          </cell>
          <cell r="C826">
            <v>2</v>
          </cell>
          <cell r="D826">
            <v>0</v>
          </cell>
          <cell r="E826">
            <v>2</v>
          </cell>
          <cell r="F826">
            <v>0</v>
          </cell>
          <cell r="G826">
            <v>15.5</v>
          </cell>
        </row>
        <row r="827">
          <cell r="A827" t="str">
            <v>XZ-BS-HM168-R0-36/37</v>
          </cell>
          <cell r="B827" t="str">
            <v>XZ-BS-HM168</v>
          </cell>
          <cell r="C827">
            <v>3</v>
          </cell>
          <cell r="D827">
            <v>0</v>
          </cell>
          <cell r="E827">
            <v>1</v>
          </cell>
          <cell r="F827">
            <v>0</v>
          </cell>
          <cell r="G827">
            <v>6.8</v>
          </cell>
        </row>
        <row r="828">
          <cell r="A828" t="str">
            <v>XZ-BS-HM168-B0-36/37</v>
          </cell>
          <cell r="B828" t="str">
            <v>XZ-BS-HM168</v>
          </cell>
          <cell r="C828">
            <v>1</v>
          </cell>
          <cell r="D828">
            <v>0</v>
          </cell>
          <cell r="E828">
            <v>4</v>
          </cell>
          <cell r="F828">
            <v>0</v>
          </cell>
          <cell r="G828">
            <v>6.8</v>
          </cell>
        </row>
        <row r="829">
          <cell r="A829" t="str">
            <v>CS-LY171-PI908-L</v>
          </cell>
          <cell r="B829" t="str">
            <v>CS-LY171</v>
          </cell>
          <cell r="C829">
            <v>2</v>
          </cell>
          <cell r="D829">
            <v>0</v>
          </cell>
          <cell r="E829">
            <v>1</v>
          </cell>
          <cell r="F829">
            <v>0</v>
          </cell>
          <cell r="G829">
            <v>17.99</v>
          </cell>
        </row>
        <row r="830">
          <cell r="A830" t="str">
            <v>CS-LY171-WR917-XXL</v>
          </cell>
          <cell r="B830" t="str">
            <v>CS-LY171</v>
          </cell>
          <cell r="C830">
            <v>1</v>
          </cell>
          <cell r="D830">
            <v>2</v>
          </cell>
          <cell r="E830">
            <v>1</v>
          </cell>
          <cell r="F830">
            <v>0</v>
          </cell>
          <cell r="G830">
            <v>17.99</v>
          </cell>
        </row>
        <row r="831">
          <cell r="A831" t="str">
            <v>CS-LY171-ZL918-XXL</v>
          </cell>
          <cell r="B831" t="str">
            <v>CS-LY171</v>
          </cell>
          <cell r="C831">
            <v>0</v>
          </cell>
          <cell r="D831">
            <v>0</v>
          </cell>
          <cell r="E831">
            <v>1</v>
          </cell>
          <cell r="F831">
            <v>0</v>
          </cell>
          <cell r="G831">
            <v>17.99</v>
          </cell>
        </row>
        <row r="832">
          <cell r="A832" t="str">
            <v>CS-LY171-Sa911-XXL</v>
          </cell>
          <cell r="B832" t="str">
            <v>CS-LY171</v>
          </cell>
          <cell r="C832">
            <v>0</v>
          </cell>
          <cell r="D832">
            <v>0</v>
          </cell>
          <cell r="E832">
            <v>1</v>
          </cell>
          <cell r="F832">
            <v>0</v>
          </cell>
          <cell r="G832">
            <v>17.99</v>
          </cell>
        </row>
        <row r="833">
          <cell r="A833" t="str">
            <v>MY-LYPoint021-W0-XL</v>
          </cell>
          <cell r="B833" t="str">
            <v>MY-LYPoint021</v>
          </cell>
          <cell r="C833">
            <v>0</v>
          </cell>
          <cell r="D833">
            <v>2</v>
          </cell>
          <cell r="E833">
            <v>1</v>
          </cell>
          <cell r="F833">
            <v>0</v>
          </cell>
          <cell r="G833">
            <v>23.3233333333333</v>
          </cell>
        </row>
        <row r="834">
          <cell r="A834" t="str">
            <v>LYQ-WH1109-B0-M</v>
          </cell>
          <cell r="B834" t="str">
            <v>LYQ-WH1109</v>
          </cell>
          <cell r="C834">
            <v>0</v>
          </cell>
          <cell r="D834">
            <v>0</v>
          </cell>
          <cell r="E834">
            <v>1</v>
          </cell>
          <cell r="F834">
            <v>0</v>
          </cell>
          <cell r="G834">
            <v>9.99</v>
          </cell>
        </row>
        <row r="835">
          <cell r="A835" t="str">
            <v>CS-LY171-G912-M</v>
          </cell>
          <cell r="B835" t="str">
            <v>CS-LY171</v>
          </cell>
          <cell r="C835">
            <v>0</v>
          </cell>
          <cell r="D835">
            <v>0</v>
          </cell>
          <cell r="E835">
            <v>2</v>
          </cell>
          <cell r="F835">
            <v>0</v>
          </cell>
          <cell r="G835">
            <v>17.99</v>
          </cell>
        </row>
        <row r="836">
          <cell r="A836" t="str">
            <v>CS-LY171-LB916-L</v>
          </cell>
          <cell r="B836" t="str">
            <v>CS-LY171</v>
          </cell>
          <cell r="C836">
            <v>0</v>
          </cell>
          <cell r="D836">
            <v>1</v>
          </cell>
          <cell r="E836">
            <v>1</v>
          </cell>
          <cell r="F836">
            <v>0</v>
          </cell>
          <cell r="G836">
            <v>17.99</v>
          </cell>
        </row>
        <row r="837">
          <cell r="A837" t="str">
            <v>LYQ-BS-MX02-R0-L</v>
          </cell>
          <cell r="B837" t="str">
            <v>LYQ-BS-MX02</v>
          </cell>
          <cell r="C837">
            <v>0</v>
          </cell>
          <cell r="D837">
            <v>0</v>
          </cell>
          <cell r="E837">
            <v>1</v>
          </cell>
          <cell r="F837">
            <v>0</v>
          </cell>
          <cell r="G837">
            <v>5.2</v>
          </cell>
        </row>
        <row r="838">
          <cell r="A838" t="str">
            <v>RE-YZ-BELE001-W0-M</v>
          </cell>
          <cell r="B838" t="str">
            <v>RE-YZ-BELE001</v>
          </cell>
          <cell r="C838">
            <v>11</v>
          </cell>
          <cell r="D838">
            <v>3</v>
          </cell>
          <cell r="E838">
            <v>5</v>
          </cell>
          <cell r="F838">
            <v>0</v>
          </cell>
          <cell r="G838">
            <v>22.4636842105263</v>
          </cell>
        </row>
        <row r="839">
          <cell r="A839" t="str">
            <v>BS-HB3555-PI-L</v>
          </cell>
          <cell r="B839" t="str">
            <v>BS-HB3555</v>
          </cell>
          <cell r="C839">
            <v>4</v>
          </cell>
          <cell r="D839">
            <v>2</v>
          </cell>
          <cell r="E839">
            <v>1</v>
          </cell>
          <cell r="F839">
            <v>0</v>
          </cell>
          <cell r="G839">
            <v>5.2</v>
          </cell>
        </row>
        <row r="840">
          <cell r="A840" t="str">
            <v>LYQ-BS-K1010-G0-XL</v>
          </cell>
          <cell r="B840" t="str">
            <v>LYQ-BS-1010</v>
          </cell>
          <cell r="C840">
            <v>1</v>
          </cell>
          <cell r="D840">
            <v>0</v>
          </cell>
          <cell r="E840">
            <v>1</v>
          </cell>
          <cell r="F840">
            <v>0</v>
          </cell>
          <cell r="G840">
            <v>9.9</v>
          </cell>
        </row>
        <row r="841">
          <cell r="A841" t="str">
            <v>LYQ-CSM048-R0-M</v>
          </cell>
          <cell r="B841" t="str">
            <v>LYQ-CSM048</v>
          </cell>
          <cell r="C841">
            <v>0</v>
          </cell>
          <cell r="D841">
            <v>0</v>
          </cell>
          <cell r="E841">
            <v>1</v>
          </cell>
          <cell r="F841">
            <v>0</v>
          </cell>
          <cell r="G841">
            <v>13.89</v>
          </cell>
        </row>
        <row r="842">
          <cell r="A842" t="str">
            <v>YZ-BE5129-G0-2XL</v>
          </cell>
          <cell r="B842" t="str">
            <v>YZ-BE5129</v>
          </cell>
          <cell r="C842">
            <v>0</v>
          </cell>
          <cell r="D842">
            <v>1</v>
          </cell>
          <cell r="E842">
            <v>2</v>
          </cell>
          <cell r="F842">
            <v>0</v>
          </cell>
          <cell r="G842">
            <v>22.99</v>
          </cell>
        </row>
        <row r="843">
          <cell r="A843" t="str">
            <v>CS-LY166-B28-4-M</v>
          </cell>
          <cell r="B843" t="str">
            <v>CS-LY166</v>
          </cell>
          <cell r="C843">
            <v>1</v>
          </cell>
          <cell r="D843">
            <v>0</v>
          </cell>
          <cell r="E843">
            <v>1</v>
          </cell>
          <cell r="F843">
            <v>0</v>
          </cell>
          <cell r="G843">
            <v>13.99</v>
          </cell>
        </row>
        <row r="844">
          <cell r="A844" t="str">
            <v>KZ-CSM073-KQ-40</v>
          </cell>
          <cell r="B844" t="str">
            <v>KZ-CSM073</v>
          </cell>
          <cell r="C844">
            <v>0</v>
          </cell>
          <cell r="D844">
            <v>0</v>
          </cell>
          <cell r="E844">
            <v>1</v>
          </cell>
          <cell r="F844">
            <v>0</v>
          </cell>
          <cell r="G844">
            <v>12.99</v>
          </cell>
        </row>
        <row r="845">
          <cell r="A845" t="str">
            <v>MY-LYPoint021-GR-L</v>
          </cell>
          <cell r="B845" t="str">
            <v>MY-LYPoint021</v>
          </cell>
          <cell r="C845">
            <v>0</v>
          </cell>
          <cell r="D845">
            <v>0</v>
          </cell>
          <cell r="E845">
            <v>1</v>
          </cell>
          <cell r="F845">
            <v>0</v>
          </cell>
          <cell r="G845">
            <v>24.99</v>
          </cell>
        </row>
        <row r="846">
          <cell r="A846" t="str">
            <v>YZ-BEYF181-B0-S</v>
          </cell>
          <cell r="B846" t="str">
            <v>YZ-BEYF181</v>
          </cell>
          <cell r="C846">
            <v>0</v>
          </cell>
          <cell r="D846">
            <v>0</v>
          </cell>
          <cell r="E846">
            <v>1</v>
          </cell>
          <cell r="F846">
            <v>0</v>
          </cell>
          <cell r="G846">
            <v>19.99</v>
          </cell>
        </row>
        <row r="847">
          <cell r="A847" t="str">
            <v>YZ-BE5129-ZLYH-L</v>
          </cell>
          <cell r="B847" t="str">
            <v>YZ-BE5129</v>
          </cell>
          <cell r="C847">
            <v>2</v>
          </cell>
          <cell r="D847">
            <v>0</v>
          </cell>
          <cell r="E847">
            <v>3</v>
          </cell>
          <cell r="F847">
            <v>0</v>
          </cell>
          <cell r="G847">
            <v>22.99</v>
          </cell>
        </row>
        <row r="848">
          <cell r="A848" t="str">
            <v>LYQ-BS4600-N0-XS</v>
          </cell>
          <cell r="B848" t="str">
            <v>LYQ-BS4600</v>
          </cell>
          <cell r="C848">
            <v>0</v>
          </cell>
          <cell r="D848">
            <v>0</v>
          </cell>
          <cell r="E848">
            <v>1</v>
          </cell>
          <cell r="F848">
            <v>0</v>
          </cell>
          <cell r="G848">
            <v>9.9</v>
          </cell>
        </row>
        <row r="849">
          <cell r="A849" t="str">
            <v>YZ-BE5129-G0YH-XL</v>
          </cell>
          <cell r="B849" t="str">
            <v>YZ-BE5129</v>
          </cell>
          <cell r="C849">
            <v>0</v>
          </cell>
          <cell r="D849">
            <v>1</v>
          </cell>
          <cell r="E849">
            <v>2</v>
          </cell>
          <cell r="F849">
            <v>0</v>
          </cell>
          <cell r="G849">
            <v>22.99</v>
          </cell>
        </row>
        <row r="850">
          <cell r="A850" t="str">
            <v>LYQ-BS4600-N0-XL</v>
          </cell>
          <cell r="B850" t="str">
            <v>LYQ-BS4600</v>
          </cell>
          <cell r="C850">
            <v>1</v>
          </cell>
          <cell r="D850">
            <v>0</v>
          </cell>
          <cell r="E850">
            <v>2</v>
          </cell>
          <cell r="F850">
            <v>0</v>
          </cell>
          <cell r="G850">
            <v>13.6333333333333</v>
          </cell>
        </row>
        <row r="851">
          <cell r="A851" t="str">
            <v>LYQ-BS-ZQ2973-MH-L</v>
          </cell>
          <cell r="B851" t="str">
            <v>LYQ-BS-ZQ2973</v>
          </cell>
          <cell r="C851">
            <v>0</v>
          </cell>
          <cell r="D851">
            <v>0</v>
          </cell>
          <cell r="E851">
            <v>2</v>
          </cell>
          <cell r="F851">
            <v>0</v>
          </cell>
          <cell r="G851">
            <v>9.9</v>
          </cell>
        </row>
        <row r="852">
          <cell r="A852" t="str">
            <v>LYQ-BS-TW03-B0-XXL</v>
          </cell>
          <cell r="B852" t="str">
            <v>LYQ-BS-TW03</v>
          </cell>
          <cell r="C852">
            <v>0</v>
          </cell>
          <cell r="D852">
            <v>1</v>
          </cell>
          <cell r="E852">
            <v>1</v>
          </cell>
          <cell r="F852">
            <v>0</v>
          </cell>
          <cell r="G852">
            <v>5.2</v>
          </cell>
        </row>
        <row r="853">
          <cell r="A853" t="str">
            <v>BS-WH17017-K0-XL</v>
          </cell>
          <cell r="B853" t="str">
            <v>BS-WH17017</v>
          </cell>
          <cell r="C853">
            <v>15</v>
          </cell>
          <cell r="D853">
            <v>12</v>
          </cell>
          <cell r="E853">
            <v>1</v>
          </cell>
          <cell r="F853">
            <v>0</v>
          </cell>
          <cell r="G853">
            <v>17.8560714285714</v>
          </cell>
        </row>
        <row r="854">
          <cell r="A854" t="str">
            <v>BS-BN-1501-WO-3XL</v>
          </cell>
          <cell r="B854" t="str">
            <v>BS-BN-1501</v>
          </cell>
          <cell r="C854">
            <v>2</v>
          </cell>
          <cell r="D854">
            <v>4</v>
          </cell>
          <cell r="E854">
            <v>3</v>
          </cell>
          <cell r="F854">
            <v>0</v>
          </cell>
          <cell r="G854">
            <v>14.89</v>
          </cell>
        </row>
        <row r="855">
          <cell r="A855" t="str">
            <v>YZ-BS-BSLLK03XL</v>
          </cell>
          <cell r="B855" t="str">
            <v>YZ-BS-BSLL</v>
          </cell>
          <cell r="C855">
            <v>5</v>
          </cell>
          <cell r="D855">
            <v>3</v>
          </cell>
          <cell r="E855">
            <v>3</v>
          </cell>
          <cell r="F855">
            <v>0</v>
          </cell>
          <cell r="G855">
            <v>18.4445454545455</v>
          </cell>
        </row>
        <row r="856">
          <cell r="A856" t="str">
            <v>YZ-BS-BShyl5119-YT-3XL</v>
          </cell>
          <cell r="B856" t="str">
            <v>YZ-BS-BShyl5119</v>
          </cell>
          <cell r="C856">
            <v>4</v>
          </cell>
          <cell r="D856">
            <v>5</v>
          </cell>
          <cell r="E856">
            <v>1</v>
          </cell>
          <cell r="F856">
            <v>0</v>
          </cell>
          <cell r="G856">
            <v>24.08</v>
          </cell>
        </row>
        <row r="857">
          <cell r="A857" t="str">
            <v>BS-WH81677-Y0-XL</v>
          </cell>
          <cell r="B857" t="str">
            <v>BS-WH81677</v>
          </cell>
          <cell r="C857">
            <v>2</v>
          </cell>
          <cell r="D857">
            <v>2</v>
          </cell>
          <cell r="E857">
            <v>1</v>
          </cell>
          <cell r="F857">
            <v>0</v>
          </cell>
          <cell r="G857">
            <v>18.99</v>
          </cell>
        </row>
        <row r="858">
          <cell r="A858" t="str">
            <v>CS-LY166-B28-5-S</v>
          </cell>
          <cell r="B858" t="str">
            <v>CS-LY166</v>
          </cell>
          <cell r="C858">
            <v>0</v>
          </cell>
          <cell r="D858">
            <v>0</v>
          </cell>
          <cell r="E858">
            <v>1</v>
          </cell>
          <cell r="F858">
            <v>0</v>
          </cell>
          <cell r="G858">
            <v>23.5</v>
          </cell>
        </row>
        <row r="859">
          <cell r="A859" t="str">
            <v>XZ-BS-PW-2001-BG-36</v>
          </cell>
          <cell r="B859" t="str">
            <v>XZ-BS-PW-2001</v>
          </cell>
          <cell r="C859">
            <v>0</v>
          </cell>
          <cell r="D859">
            <v>0</v>
          </cell>
          <cell r="E859">
            <v>1</v>
          </cell>
          <cell r="F859">
            <v>0</v>
          </cell>
          <cell r="G859">
            <v>6.99</v>
          </cell>
        </row>
        <row r="860">
          <cell r="A860" t="str">
            <v>XZ-BS-PW-2001-C0-41</v>
          </cell>
          <cell r="B860" t="str">
            <v>XZ-BS-PW-2001</v>
          </cell>
          <cell r="C860">
            <v>0</v>
          </cell>
          <cell r="D860">
            <v>0</v>
          </cell>
          <cell r="E860">
            <v>1</v>
          </cell>
          <cell r="F860">
            <v>0</v>
          </cell>
          <cell r="G860">
            <v>6.99</v>
          </cell>
        </row>
        <row r="861">
          <cell r="A861" t="str">
            <v>XZ-BS-PW-2001-C0-39</v>
          </cell>
          <cell r="B861" t="str">
            <v>XZ-BS-PW-2001</v>
          </cell>
          <cell r="C861">
            <v>0</v>
          </cell>
          <cell r="D861">
            <v>0</v>
          </cell>
          <cell r="E861">
            <v>1</v>
          </cell>
          <cell r="F861">
            <v>0</v>
          </cell>
          <cell r="G861">
            <v>6.99</v>
          </cell>
        </row>
        <row r="862">
          <cell r="A862" t="str">
            <v>XZ-BS-ZQ7032-K0-24</v>
          </cell>
          <cell r="B862" t="str">
            <v>XZ-BS-ZQ7032</v>
          </cell>
          <cell r="C862">
            <v>1</v>
          </cell>
          <cell r="D862">
            <v>0</v>
          </cell>
          <cell r="E862">
            <v>1</v>
          </cell>
          <cell r="F862">
            <v>0</v>
          </cell>
          <cell r="G862">
            <v>9.9</v>
          </cell>
        </row>
        <row r="863">
          <cell r="A863" t="str">
            <v>BS-WH16032-K0-L</v>
          </cell>
          <cell r="B863" t="str">
            <v>BS-WH16032</v>
          </cell>
          <cell r="C863">
            <v>0</v>
          </cell>
          <cell r="D863">
            <v>1</v>
          </cell>
          <cell r="E863">
            <v>1</v>
          </cell>
          <cell r="F863">
            <v>0</v>
          </cell>
          <cell r="G863">
            <v>13.99</v>
          </cell>
        </row>
        <row r="864">
          <cell r="A864" t="str">
            <v>CS-LY181-Sa911-L</v>
          </cell>
          <cell r="B864" t="str">
            <v>CS-LY181</v>
          </cell>
          <cell r="C864">
            <v>0</v>
          </cell>
          <cell r="D864">
            <v>0</v>
          </cell>
          <cell r="E864">
            <v>1</v>
          </cell>
          <cell r="F864">
            <v>0</v>
          </cell>
          <cell r="G864">
            <v>17.99</v>
          </cell>
        </row>
        <row r="865">
          <cell r="A865" t="str">
            <v>CS-LY170-LB916-XL</v>
          </cell>
          <cell r="B865" t="str">
            <v>CS-LY170</v>
          </cell>
          <cell r="C865">
            <v>6</v>
          </cell>
          <cell r="D865">
            <v>1</v>
          </cell>
          <cell r="E865">
            <v>2</v>
          </cell>
          <cell r="F865">
            <v>0</v>
          </cell>
          <cell r="G865">
            <v>15.8255555555556</v>
          </cell>
        </row>
        <row r="866">
          <cell r="A866" t="str">
            <v>CS-LY085-LB916-XL</v>
          </cell>
          <cell r="B866" t="str">
            <v>CS-LY085</v>
          </cell>
          <cell r="C866">
            <v>0</v>
          </cell>
          <cell r="D866">
            <v>0</v>
          </cell>
          <cell r="E866">
            <v>1</v>
          </cell>
          <cell r="F866">
            <v>0</v>
          </cell>
          <cell r="G866">
            <v>17.5</v>
          </cell>
        </row>
        <row r="867">
          <cell r="A867" t="str">
            <v>YZ-BE5506-HS-M</v>
          </cell>
          <cell r="B867" t="str">
            <v>YZ-BE5506</v>
          </cell>
          <cell r="C867">
            <v>1</v>
          </cell>
          <cell r="D867">
            <v>0</v>
          </cell>
          <cell r="E867">
            <v>2</v>
          </cell>
          <cell r="F867">
            <v>0</v>
          </cell>
          <cell r="G867">
            <v>19.8</v>
          </cell>
        </row>
        <row r="868">
          <cell r="A868" t="str">
            <v>XZ-BS-013WH3-L</v>
          </cell>
          <cell r="B868" t="str">
            <v>XZ-BS-013</v>
          </cell>
          <cell r="C868">
            <v>0</v>
          </cell>
          <cell r="D868">
            <v>0</v>
          </cell>
          <cell r="E868">
            <v>1</v>
          </cell>
          <cell r="F868">
            <v>0</v>
          </cell>
          <cell r="G868">
            <v>9.99</v>
          </cell>
        </row>
        <row r="869">
          <cell r="A869" t="str">
            <v>LYQ-BS-YY05-ZL-L</v>
          </cell>
          <cell r="B869" t="str">
            <v>LYQ-BS-YY05</v>
          </cell>
          <cell r="C869">
            <v>0</v>
          </cell>
          <cell r="D869">
            <v>1</v>
          </cell>
          <cell r="E869">
            <v>0</v>
          </cell>
          <cell r="F869">
            <v>0</v>
          </cell>
          <cell r="G869">
            <v>5.2</v>
          </cell>
        </row>
        <row r="870">
          <cell r="A870" t="str">
            <v>KZ-CSM073-G7-32</v>
          </cell>
          <cell r="B870" t="str">
            <v>KZ-CSM073</v>
          </cell>
          <cell r="C870">
            <v>0</v>
          </cell>
          <cell r="D870">
            <v>0</v>
          </cell>
          <cell r="E870">
            <v>1</v>
          </cell>
          <cell r="F870">
            <v>0</v>
          </cell>
          <cell r="G870">
            <v>12.99</v>
          </cell>
        </row>
        <row r="871">
          <cell r="A871" t="str">
            <v>YZ-BS-1640-B0-S</v>
          </cell>
          <cell r="B871" t="str">
            <v>YZ-BS-1640</v>
          </cell>
          <cell r="C871">
            <v>2</v>
          </cell>
          <cell r="D871">
            <v>1</v>
          </cell>
          <cell r="E871">
            <v>1</v>
          </cell>
          <cell r="F871">
            <v>0</v>
          </cell>
          <cell r="G871">
            <v>5.3</v>
          </cell>
        </row>
        <row r="872">
          <cell r="A872" t="str">
            <v>LYQ-WH1312-P0-M</v>
          </cell>
          <cell r="B872" t="str">
            <v>LYQ-WH1312</v>
          </cell>
          <cell r="C872">
            <v>1</v>
          </cell>
          <cell r="D872">
            <v>0</v>
          </cell>
          <cell r="E872">
            <v>2</v>
          </cell>
          <cell r="F872">
            <v>0</v>
          </cell>
          <cell r="G872">
            <v>5.2</v>
          </cell>
        </row>
        <row r="873">
          <cell r="A873" t="str">
            <v>LYQ-BS4600-P0-S</v>
          </cell>
          <cell r="B873" t="str">
            <v>LYQ-BS4600</v>
          </cell>
          <cell r="C873">
            <v>0</v>
          </cell>
          <cell r="D873">
            <v>0</v>
          </cell>
          <cell r="E873">
            <v>1</v>
          </cell>
          <cell r="F873">
            <v>0</v>
          </cell>
          <cell r="G873">
            <v>9.9</v>
          </cell>
        </row>
        <row r="874">
          <cell r="A874" t="str">
            <v>YZ-BE5506-HS-XXL</v>
          </cell>
          <cell r="B874" t="str">
            <v>YZ-BE5506</v>
          </cell>
          <cell r="C874">
            <v>0</v>
          </cell>
          <cell r="D874">
            <v>3</v>
          </cell>
          <cell r="E874">
            <v>2</v>
          </cell>
          <cell r="F874">
            <v>0</v>
          </cell>
          <cell r="G874">
            <v>20.436</v>
          </cell>
        </row>
        <row r="875">
          <cell r="A875" t="str">
            <v>XZ-BS-HMMF360-GR-L</v>
          </cell>
          <cell r="B875" t="str">
            <v>XZ-BS-HMMF360</v>
          </cell>
          <cell r="C875">
            <v>0</v>
          </cell>
          <cell r="D875">
            <v>1</v>
          </cell>
          <cell r="E875">
            <v>1</v>
          </cell>
          <cell r="F875">
            <v>0</v>
          </cell>
          <cell r="G875">
            <v>6.8</v>
          </cell>
        </row>
        <row r="876">
          <cell r="A876" t="str">
            <v>XZ-BS-HMMF360-BE-M</v>
          </cell>
          <cell r="B876" t="str">
            <v>XZ-BS-HMMF360</v>
          </cell>
          <cell r="C876">
            <v>0</v>
          </cell>
          <cell r="D876">
            <v>1</v>
          </cell>
          <cell r="E876">
            <v>1</v>
          </cell>
          <cell r="F876">
            <v>0</v>
          </cell>
          <cell r="G876">
            <v>6.8</v>
          </cell>
        </row>
        <row r="877">
          <cell r="A877" t="str">
            <v>LYQ-BS-CS04-G0-S</v>
          </cell>
          <cell r="B877" t="str">
            <v>LYQ-BS-CS04</v>
          </cell>
          <cell r="C877">
            <v>0</v>
          </cell>
          <cell r="D877">
            <v>0</v>
          </cell>
          <cell r="E877">
            <v>1</v>
          </cell>
          <cell r="F877">
            <v>0</v>
          </cell>
          <cell r="G877">
            <v>15.99</v>
          </cell>
        </row>
        <row r="878">
          <cell r="A878" t="str">
            <v>MY-LYRound020-OR-S</v>
          </cell>
          <cell r="B878" t="str">
            <v>MY-LYRound020</v>
          </cell>
          <cell r="C878">
            <v>0</v>
          </cell>
          <cell r="D878">
            <v>0</v>
          </cell>
          <cell r="E878">
            <v>1</v>
          </cell>
          <cell r="F878">
            <v>0</v>
          </cell>
          <cell r="G878">
            <v>17.5</v>
          </cell>
        </row>
        <row r="879">
          <cell r="A879" t="str">
            <v>MY-SB019-DG-M</v>
          </cell>
          <cell r="B879" t="str">
            <v>MY-SB019</v>
          </cell>
          <cell r="C879">
            <v>1</v>
          </cell>
          <cell r="D879">
            <v>0</v>
          </cell>
          <cell r="E879">
            <v>1</v>
          </cell>
          <cell r="F879">
            <v>0</v>
          </cell>
          <cell r="G879">
            <v>6.2</v>
          </cell>
        </row>
        <row r="880">
          <cell r="A880" t="str">
            <v>LYQ-BS-K1010-G0-XS</v>
          </cell>
          <cell r="B880" t="str">
            <v>LYQ-BS-1010</v>
          </cell>
          <cell r="C880">
            <v>0</v>
          </cell>
          <cell r="D880">
            <v>1</v>
          </cell>
          <cell r="E880">
            <v>1</v>
          </cell>
          <cell r="F880">
            <v>0</v>
          </cell>
          <cell r="G880">
            <v>12.94</v>
          </cell>
        </row>
        <row r="881">
          <cell r="A881" t="str">
            <v>YZ-BEYF182-R0-L</v>
          </cell>
          <cell r="B881" t="str">
            <v>YZ-BEYF182</v>
          </cell>
          <cell r="C881">
            <v>2</v>
          </cell>
          <cell r="D881">
            <v>0</v>
          </cell>
          <cell r="E881">
            <v>1</v>
          </cell>
          <cell r="F881">
            <v>0</v>
          </cell>
          <cell r="G881">
            <v>22.3233333333333</v>
          </cell>
        </row>
        <row r="882">
          <cell r="A882" t="str">
            <v>CS-LY085-LB916-L</v>
          </cell>
          <cell r="B882" t="str">
            <v>CS-LY085</v>
          </cell>
          <cell r="C882">
            <v>0</v>
          </cell>
          <cell r="D882">
            <v>0</v>
          </cell>
          <cell r="E882">
            <v>1</v>
          </cell>
          <cell r="F882">
            <v>0</v>
          </cell>
          <cell r="G882">
            <v>17.9</v>
          </cell>
        </row>
        <row r="883">
          <cell r="A883" t="str">
            <v>LYQ-BS-K1010-K0-XS</v>
          </cell>
          <cell r="B883" t="str">
            <v>LYQ-BS-1010</v>
          </cell>
          <cell r="C883">
            <v>0</v>
          </cell>
          <cell r="D883">
            <v>0</v>
          </cell>
          <cell r="E883">
            <v>1</v>
          </cell>
          <cell r="F883">
            <v>0</v>
          </cell>
          <cell r="G883">
            <v>15.98</v>
          </cell>
        </row>
        <row r="884">
          <cell r="A884" t="str">
            <v>MY-SB020-BL-S</v>
          </cell>
          <cell r="B884" t="str">
            <v>MY-SB020</v>
          </cell>
          <cell r="C884">
            <v>0</v>
          </cell>
          <cell r="D884">
            <v>0</v>
          </cell>
          <cell r="E884">
            <v>1</v>
          </cell>
          <cell r="F884">
            <v>0</v>
          </cell>
          <cell r="G884">
            <v>6.2</v>
          </cell>
        </row>
        <row r="885">
          <cell r="A885" t="str">
            <v>MY-SB019-DG-S</v>
          </cell>
          <cell r="B885" t="str">
            <v>MY-SB019</v>
          </cell>
          <cell r="C885">
            <v>1</v>
          </cell>
          <cell r="D885">
            <v>0</v>
          </cell>
          <cell r="E885">
            <v>1</v>
          </cell>
          <cell r="F885">
            <v>0</v>
          </cell>
          <cell r="G885">
            <v>13.095</v>
          </cell>
        </row>
        <row r="886">
          <cell r="A886" t="str">
            <v>LYQ-BS4600-B0-XL</v>
          </cell>
          <cell r="B886" t="str">
            <v>LYQ-BS4600</v>
          </cell>
          <cell r="C886">
            <v>0</v>
          </cell>
          <cell r="D886">
            <v>0</v>
          </cell>
          <cell r="E886">
            <v>1</v>
          </cell>
          <cell r="F886">
            <v>0</v>
          </cell>
          <cell r="G886">
            <v>15.5</v>
          </cell>
        </row>
        <row r="887">
          <cell r="A887" t="str">
            <v>LYQ-BS-HM1205-W0-XL</v>
          </cell>
          <cell r="B887" t="str">
            <v>LYQ-BS-HM1205</v>
          </cell>
          <cell r="C887">
            <v>0</v>
          </cell>
          <cell r="D887">
            <v>0</v>
          </cell>
          <cell r="E887">
            <v>1</v>
          </cell>
          <cell r="F887">
            <v>0</v>
          </cell>
          <cell r="G887">
            <v>16.99</v>
          </cell>
        </row>
        <row r="888">
          <cell r="A888" t="str">
            <v>YZ-BS1702-GO-S</v>
          </cell>
          <cell r="B888" t="str">
            <v>YZ-BS1702</v>
          </cell>
          <cell r="C888">
            <v>3</v>
          </cell>
          <cell r="D888">
            <v>2</v>
          </cell>
          <cell r="E888">
            <v>2</v>
          </cell>
          <cell r="F888">
            <v>0</v>
          </cell>
          <cell r="G888">
            <v>5.3</v>
          </cell>
        </row>
        <row r="889">
          <cell r="A889" t="str">
            <v>TX-55554-PO-4XL</v>
          </cell>
          <cell r="B889" t="str">
            <v>TX-55554</v>
          </cell>
          <cell r="C889">
            <v>0</v>
          </cell>
          <cell r="D889">
            <v>0</v>
          </cell>
          <cell r="E889">
            <v>1</v>
          </cell>
          <cell r="F889">
            <v>0</v>
          </cell>
          <cell r="G889">
            <v>12.99</v>
          </cell>
        </row>
        <row r="890">
          <cell r="A890" t="str">
            <v>TX-55554-PI-4XL</v>
          </cell>
          <cell r="B890" t="str">
            <v>TX-55554</v>
          </cell>
          <cell r="C890">
            <v>0</v>
          </cell>
          <cell r="D890">
            <v>0</v>
          </cell>
          <cell r="E890">
            <v>1</v>
          </cell>
          <cell r="F890">
            <v>0</v>
          </cell>
          <cell r="G890">
            <v>12.99</v>
          </cell>
        </row>
        <row r="891">
          <cell r="A891" t="str">
            <v>XZ-BS-YG7223Co4445</v>
          </cell>
          <cell r="B891" t="str">
            <v>XZ-BS-YG7223</v>
          </cell>
          <cell r="C891">
            <v>0</v>
          </cell>
          <cell r="D891">
            <v>0</v>
          </cell>
          <cell r="E891">
            <v>1</v>
          </cell>
          <cell r="F891">
            <v>0</v>
          </cell>
          <cell r="G891">
            <v>9.99</v>
          </cell>
        </row>
        <row r="892">
          <cell r="A892" t="str">
            <v>CS-LY181-G912-M</v>
          </cell>
          <cell r="B892" t="str">
            <v>CS-LY181</v>
          </cell>
          <cell r="C892">
            <v>0</v>
          </cell>
          <cell r="D892">
            <v>0</v>
          </cell>
          <cell r="E892">
            <v>1</v>
          </cell>
          <cell r="F892">
            <v>0</v>
          </cell>
          <cell r="G892">
            <v>17.99</v>
          </cell>
        </row>
        <row r="893">
          <cell r="A893" t="str">
            <v>CS-LY170-ZL918-S</v>
          </cell>
          <cell r="B893" t="str">
            <v>CS-LY170</v>
          </cell>
          <cell r="C893">
            <v>0</v>
          </cell>
          <cell r="D893">
            <v>1</v>
          </cell>
          <cell r="E893">
            <v>1</v>
          </cell>
          <cell r="F893">
            <v>0</v>
          </cell>
          <cell r="G893">
            <v>14.9</v>
          </cell>
        </row>
        <row r="894">
          <cell r="A894" t="str">
            <v>CS-LY171-LG907-L</v>
          </cell>
          <cell r="B894" t="str">
            <v>CS-LY171</v>
          </cell>
          <cell r="C894">
            <v>0</v>
          </cell>
          <cell r="D894">
            <v>0</v>
          </cell>
          <cell r="E894">
            <v>1</v>
          </cell>
          <cell r="F894">
            <v>0</v>
          </cell>
          <cell r="G894">
            <v>16.99</v>
          </cell>
        </row>
        <row r="895">
          <cell r="A895" t="str">
            <v>MY-LYRound020-WR-L</v>
          </cell>
          <cell r="B895" t="str">
            <v>MY-LYRound020</v>
          </cell>
          <cell r="C895">
            <v>0</v>
          </cell>
          <cell r="D895">
            <v>1</v>
          </cell>
          <cell r="E895">
            <v>1</v>
          </cell>
          <cell r="F895">
            <v>0</v>
          </cell>
          <cell r="G895">
            <v>19.99</v>
          </cell>
        </row>
        <row r="896">
          <cell r="A896" t="str">
            <v>MY-LYRound020-LB-L</v>
          </cell>
          <cell r="B896" t="str">
            <v>MY-LYRound020</v>
          </cell>
          <cell r="C896">
            <v>0</v>
          </cell>
          <cell r="D896">
            <v>0</v>
          </cell>
          <cell r="E896">
            <v>1</v>
          </cell>
          <cell r="F896">
            <v>0</v>
          </cell>
          <cell r="G896">
            <v>19.99</v>
          </cell>
        </row>
        <row r="897">
          <cell r="A897" t="str">
            <v>CS-LY171-Sa911-S</v>
          </cell>
          <cell r="B897" t="str">
            <v>CS-LY171</v>
          </cell>
          <cell r="C897">
            <v>0</v>
          </cell>
          <cell r="D897">
            <v>0</v>
          </cell>
          <cell r="E897">
            <v>1</v>
          </cell>
          <cell r="F897">
            <v>0</v>
          </cell>
          <cell r="G897">
            <v>17.99</v>
          </cell>
        </row>
        <row r="898">
          <cell r="A898" t="str">
            <v>MY-LYPoint021-GR-M</v>
          </cell>
          <cell r="B898" t="str">
            <v>MY-LYPoint021</v>
          </cell>
          <cell r="C898">
            <v>0</v>
          </cell>
          <cell r="D898">
            <v>0</v>
          </cell>
          <cell r="E898">
            <v>2</v>
          </cell>
          <cell r="F898">
            <v>0</v>
          </cell>
          <cell r="G898">
            <v>22.49</v>
          </cell>
        </row>
        <row r="899">
          <cell r="A899" t="str">
            <v>MY-LYPoint021-WR-M</v>
          </cell>
          <cell r="B899" t="str">
            <v>MY-LYPoint021</v>
          </cell>
          <cell r="C899">
            <v>1</v>
          </cell>
          <cell r="D899">
            <v>0</v>
          </cell>
          <cell r="E899">
            <v>1</v>
          </cell>
          <cell r="F899">
            <v>0</v>
          </cell>
          <cell r="G899">
            <v>21.49</v>
          </cell>
        </row>
        <row r="900">
          <cell r="A900" t="str">
            <v>YZ-BS-HE9007Sa5L</v>
          </cell>
          <cell r="B900" t="str">
            <v>YZ-BS-HE9007</v>
          </cell>
          <cell r="C900">
            <v>1</v>
          </cell>
          <cell r="D900">
            <v>1</v>
          </cell>
          <cell r="E900">
            <v>1</v>
          </cell>
          <cell r="F900">
            <v>0</v>
          </cell>
          <cell r="G900">
            <v>17.99</v>
          </cell>
        </row>
        <row r="901">
          <cell r="A901" t="str">
            <v>EUTK-J01H-GR-7</v>
          </cell>
          <cell r="B901" t="str">
            <v>EUTK-J0102</v>
          </cell>
          <cell r="C901">
            <v>2</v>
          </cell>
          <cell r="D901">
            <v>0</v>
          </cell>
          <cell r="E901">
            <v>1</v>
          </cell>
          <cell r="F901">
            <v>0</v>
          </cell>
          <cell r="G901">
            <v>13.3266666666667</v>
          </cell>
        </row>
        <row r="902">
          <cell r="A902" t="str">
            <v>YZ-BS-HE9008Sa3L</v>
          </cell>
          <cell r="B902" t="str">
            <v>YZ-BS-HE9008</v>
          </cell>
          <cell r="C902">
            <v>1</v>
          </cell>
          <cell r="D902">
            <v>0</v>
          </cell>
          <cell r="E902">
            <v>1</v>
          </cell>
          <cell r="F902">
            <v>0</v>
          </cell>
          <cell r="G902">
            <v>19.99</v>
          </cell>
        </row>
        <row r="903">
          <cell r="A903" t="str">
            <v>YZ-BEYF183-TW-XL</v>
          </cell>
          <cell r="B903" t="str">
            <v>YZ-BEYF183</v>
          </cell>
          <cell r="C903">
            <v>1</v>
          </cell>
          <cell r="D903">
            <v>2</v>
          </cell>
          <cell r="E903">
            <v>1</v>
          </cell>
          <cell r="F903">
            <v>0</v>
          </cell>
          <cell r="G903">
            <v>26.7425</v>
          </cell>
        </row>
        <row r="904">
          <cell r="A904" t="str">
            <v>YZ-BE5129-K0-3XL</v>
          </cell>
          <cell r="B904" t="str">
            <v>YZ-BE5129</v>
          </cell>
          <cell r="C904">
            <v>1</v>
          </cell>
          <cell r="D904">
            <v>1</v>
          </cell>
          <cell r="E904">
            <v>1</v>
          </cell>
          <cell r="F904">
            <v>0</v>
          </cell>
          <cell r="G904">
            <v>22.99</v>
          </cell>
        </row>
        <row r="905">
          <cell r="A905" t="str">
            <v>KZ-CSM073-BE-31</v>
          </cell>
          <cell r="B905" t="str">
            <v>KZ-CSM073</v>
          </cell>
          <cell r="C905">
            <v>0</v>
          </cell>
          <cell r="D905">
            <v>0</v>
          </cell>
          <cell r="E905">
            <v>1</v>
          </cell>
          <cell r="F905">
            <v>0</v>
          </cell>
          <cell r="G905">
            <v>22.99</v>
          </cell>
        </row>
        <row r="906">
          <cell r="A906" t="str">
            <v>YZ-BE5129-K0-2XL</v>
          </cell>
          <cell r="B906" t="str">
            <v>YZ-BE5129</v>
          </cell>
          <cell r="C906">
            <v>0</v>
          </cell>
          <cell r="D906">
            <v>1</v>
          </cell>
          <cell r="E906">
            <v>4</v>
          </cell>
          <cell r="F906">
            <v>0</v>
          </cell>
          <cell r="G906">
            <v>22.99</v>
          </cell>
        </row>
        <row r="907">
          <cell r="A907" t="str">
            <v>YZ-BS-5505Lb0XS</v>
          </cell>
          <cell r="B907" t="str">
            <v>YZ-BS-5505</v>
          </cell>
          <cell r="C907">
            <v>0</v>
          </cell>
          <cell r="D907">
            <v>3</v>
          </cell>
          <cell r="E907">
            <v>1</v>
          </cell>
          <cell r="F907">
            <v>0</v>
          </cell>
          <cell r="G907">
            <v>19.665</v>
          </cell>
        </row>
        <row r="908">
          <cell r="A908" t="str">
            <v>YZ-BEHY025-K0-XXL</v>
          </cell>
          <cell r="B908" t="str">
            <v>YZ-BEHY025</v>
          </cell>
          <cell r="C908">
            <v>0</v>
          </cell>
          <cell r="D908">
            <v>0</v>
          </cell>
          <cell r="E908">
            <v>1</v>
          </cell>
          <cell r="F908">
            <v>0</v>
          </cell>
          <cell r="G908">
            <v>27.99</v>
          </cell>
        </row>
        <row r="909">
          <cell r="A909" t="str">
            <v>BS-WH17015-B0-XL</v>
          </cell>
          <cell r="B909" t="str">
            <v>BS-WH17015</v>
          </cell>
          <cell r="C909">
            <v>2</v>
          </cell>
          <cell r="D909">
            <v>2</v>
          </cell>
          <cell r="E909">
            <v>1</v>
          </cell>
          <cell r="F909">
            <v>0</v>
          </cell>
          <cell r="G909">
            <v>19.32</v>
          </cell>
        </row>
        <row r="910">
          <cell r="A910" t="str">
            <v>LYQ-BS-CS04-Wi-2XL</v>
          </cell>
          <cell r="B910" t="str">
            <v>LYQ-BS-CS04</v>
          </cell>
          <cell r="C910">
            <v>0</v>
          </cell>
          <cell r="D910">
            <v>0</v>
          </cell>
          <cell r="E910">
            <v>1</v>
          </cell>
          <cell r="F910">
            <v>0</v>
          </cell>
          <cell r="G910">
            <v>16.99</v>
          </cell>
        </row>
        <row r="911">
          <cell r="A911" t="str">
            <v>LYQ-BS-MX02-P0-M</v>
          </cell>
          <cell r="B911" t="str">
            <v>LYQ-BS-MX02</v>
          </cell>
          <cell r="C911">
            <v>0</v>
          </cell>
          <cell r="D911">
            <v>0</v>
          </cell>
          <cell r="E911">
            <v>1</v>
          </cell>
          <cell r="F911">
            <v>0</v>
          </cell>
          <cell r="G911">
            <v>5.2</v>
          </cell>
        </row>
        <row r="912">
          <cell r="A912" t="str">
            <v>RE-YZ-BECS186-YH-XXL</v>
          </cell>
          <cell r="B912" t="str">
            <v>RE-YZ-BECS186</v>
          </cell>
          <cell r="C912">
            <v>1</v>
          </cell>
          <cell r="D912">
            <v>0</v>
          </cell>
          <cell r="E912">
            <v>1</v>
          </cell>
          <cell r="F912">
            <v>0</v>
          </cell>
          <cell r="G912">
            <v>16.99</v>
          </cell>
        </row>
        <row r="913">
          <cell r="A913" t="str">
            <v>YZ-BEYF183-TW-S</v>
          </cell>
          <cell r="B913" t="str">
            <v>YZ-BEYF183</v>
          </cell>
          <cell r="C913">
            <v>0</v>
          </cell>
          <cell r="D913">
            <v>1</v>
          </cell>
          <cell r="E913">
            <v>1</v>
          </cell>
          <cell r="F913">
            <v>0</v>
          </cell>
          <cell r="G913">
            <v>19.99</v>
          </cell>
        </row>
        <row r="914">
          <cell r="A914" t="str">
            <v>MY-LYPoint021-KQ-L</v>
          </cell>
          <cell r="B914" t="str">
            <v>MY-LYPoint021</v>
          </cell>
          <cell r="C914">
            <v>0</v>
          </cell>
          <cell r="D914">
            <v>1</v>
          </cell>
          <cell r="E914">
            <v>1</v>
          </cell>
          <cell r="F914">
            <v>0</v>
          </cell>
          <cell r="G914">
            <v>23.99</v>
          </cell>
        </row>
        <row r="915">
          <cell r="A915" t="str">
            <v>XZ-WHBH004-P0-4041</v>
          </cell>
          <cell r="B915" t="str">
            <v>XZ-WHBH004</v>
          </cell>
          <cell r="C915">
            <v>0</v>
          </cell>
          <cell r="D915">
            <v>1</v>
          </cell>
          <cell r="E915">
            <v>1</v>
          </cell>
          <cell r="F915">
            <v>0</v>
          </cell>
          <cell r="G915">
            <v>18.99</v>
          </cell>
        </row>
        <row r="916">
          <cell r="A916" t="str">
            <v>YZ-BS-HE9007Sa6L</v>
          </cell>
          <cell r="B916" t="str">
            <v>YZ-BS-HE9007</v>
          </cell>
          <cell r="C916">
            <v>1</v>
          </cell>
          <cell r="D916">
            <v>0</v>
          </cell>
          <cell r="E916">
            <v>1</v>
          </cell>
          <cell r="F916">
            <v>0</v>
          </cell>
          <cell r="G916">
            <v>18.99</v>
          </cell>
        </row>
        <row r="917">
          <cell r="A917" t="str">
            <v>XZ-BS-007W0XL</v>
          </cell>
          <cell r="B917" t="str">
            <v>XZ-BS-007</v>
          </cell>
          <cell r="C917">
            <v>0</v>
          </cell>
          <cell r="D917">
            <v>1</v>
          </cell>
          <cell r="E917">
            <v>1</v>
          </cell>
          <cell r="F917">
            <v>0</v>
          </cell>
          <cell r="G917">
            <v>6.8</v>
          </cell>
        </row>
        <row r="918">
          <cell r="A918" t="str">
            <v>WQS-BS-BN1504-GR-M</v>
          </cell>
          <cell r="B918" t="str">
            <v>WQS-BS-BN1504</v>
          </cell>
          <cell r="C918">
            <v>2</v>
          </cell>
          <cell r="D918">
            <v>0</v>
          </cell>
          <cell r="E918">
            <v>1</v>
          </cell>
          <cell r="F918">
            <v>0</v>
          </cell>
          <cell r="G918">
            <v>9.86333333333333</v>
          </cell>
        </row>
        <row r="919">
          <cell r="A919" t="str">
            <v>CS-BESB032-BL-L</v>
          </cell>
          <cell r="B919" t="str">
            <v>CS-BESB032</v>
          </cell>
          <cell r="C919">
            <v>0</v>
          </cell>
          <cell r="D919">
            <v>1</v>
          </cell>
          <cell r="E919">
            <v>1</v>
          </cell>
          <cell r="F919">
            <v>0</v>
          </cell>
          <cell r="G919">
            <v>23.92</v>
          </cell>
        </row>
        <row r="920">
          <cell r="A920" t="str">
            <v>MY-LYPoint021-GN-L</v>
          </cell>
          <cell r="B920" t="str">
            <v>MY-LYPoint021</v>
          </cell>
          <cell r="C920">
            <v>0</v>
          </cell>
          <cell r="D920">
            <v>0</v>
          </cell>
          <cell r="E920">
            <v>1</v>
          </cell>
          <cell r="F920">
            <v>0</v>
          </cell>
          <cell r="G920">
            <v>19.99</v>
          </cell>
        </row>
        <row r="921">
          <cell r="A921" t="str">
            <v>LYQ-BS-ZQ2973-BD-XXL</v>
          </cell>
          <cell r="B921" t="str">
            <v>LYQ-BS-ZQ2973</v>
          </cell>
          <cell r="C921">
            <v>1</v>
          </cell>
          <cell r="D921">
            <v>0</v>
          </cell>
          <cell r="E921">
            <v>0</v>
          </cell>
          <cell r="F921">
            <v>0</v>
          </cell>
          <cell r="G921">
            <v>15.99</v>
          </cell>
        </row>
        <row r="922">
          <cell r="A922" t="str">
            <v>LYQ-BS-ZQ2973-MH-XXL</v>
          </cell>
          <cell r="B922" t="str">
            <v>LYQ-BS-ZQ2973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 t="e">
            <v>#DIV/0!</v>
          </cell>
        </row>
        <row r="923">
          <cell r="A923" t="str">
            <v>LYQ-BS-ZQ2973-G7-XXL</v>
          </cell>
          <cell r="B923" t="str">
            <v>LYQ-BS-ZQ2973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 t="e">
            <v>#DIV/0!</v>
          </cell>
        </row>
        <row r="924">
          <cell r="A924" t="str">
            <v>YZ-BS-PW2037-B0-M</v>
          </cell>
          <cell r="B924" t="str">
            <v>YZ-BS-PW2037</v>
          </cell>
          <cell r="C924">
            <v>2</v>
          </cell>
          <cell r="D924">
            <v>3</v>
          </cell>
          <cell r="E924">
            <v>1</v>
          </cell>
          <cell r="F924">
            <v>0</v>
          </cell>
          <cell r="G924">
            <v>15.88</v>
          </cell>
        </row>
        <row r="925">
          <cell r="A925" t="str">
            <v>CS-LY166-K33-4-XXL</v>
          </cell>
          <cell r="B925" t="str">
            <v>CS-LY166</v>
          </cell>
          <cell r="C925">
            <v>0</v>
          </cell>
          <cell r="D925">
            <v>2</v>
          </cell>
          <cell r="E925">
            <v>1</v>
          </cell>
          <cell r="F925">
            <v>0</v>
          </cell>
          <cell r="G925">
            <v>13.99</v>
          </cell>
        </row>
        <row r="926">
          <cell r="A926" t="str">
            <v>KZ-CSM073-N5-33</v>
          </cell>
          <cell r="B926" t="str">
            <v>KZ-CSM073</v>
          </cell>
          <cell r="C926">
            <v>0</v>
          </cell>
          <cell r="D926">
            <v>0</v>
          </cell>
          <cell r="E926">
            <v>1</v>
          </cell>
          <cell r="F926">
            <v>0</v>
          </cell>
          <cell r="G926">
            <v>12.99</v>
          </cell>
        </row>
        <row r="927">
          <cell r="A927" t="str">
            <v>YZ-BS-TJ1245W02L</v>
          </cell>
          <cell r="B927" t="str">
            <v>YZ-BS-TJ1245</v>
          </cell>
          <cell r="C927">
            <v>3</v>
          </cell>
          <cell r="D927">
            <v>4</v>
          </cell>
          <cell r="E927">
            <v>1</v>
          </cell>
          <cell r="F927">
            <v>0</v>
          </cell>
          <cell r="G927">
            <v>16.49</v>
          </cell>
        </row>
        <row r="928">
          <cell r="A928" t="str">
            <v>YZ-BELS1458-FB-6X</v>
          </cell>
          <cell r="B928" t="str">
            <v>YZ-BELS1458</v>
          </cell>
          <cell r="C928">
            <v>2</v>
          </cell>
          <cell r="D928">
            <v>0</v>
          </cell>
          <cell r="E928">
            <v>2</v>
          </cell>
          <cell r="F928">
            <v>0</v>
          </cell>
          <cell r="G928">
            <v>18.4825</v>
          </cell>
        </row>
        <row r="929">
          <cell r="A929" t="str">
            <v>LYQ-BS-ZQ2973-G7-S</v>
          </cell>
          <cell r="B929" t="str">
            <v>LYQ-BS-ZQ2973</v>
          </cell>
          <cell r="C929">
            <v>0</v>
          </cell>
          <cell r="D929">
            <v>0</v>
          </cell>
          <cell r="E929">
            <v>2</v>
          </cell>
          <cell r="F929">
            <v>0</v>
          </cell>
          <cell r="G929">
            <v>9.9</v>
          </cell>
        </row>
        <row r="930">
          <cell r="A930" t="str">
            <v>LYQ-BS-ZQ2973-W1-XL</v>
          </cell>
          <cell r="B930" t="str">
            <v>LYQ-BS-ZQ2973</v>
          </cell>
          <cell r="C930">
            <v>0</v>
          </cell>
          <cell r="D930">
            <v>0</v>
          </cell>
          <cell r="E930">
            <v>1</v>
          </cell>
          <cell r="F930">
            <v>0</v>
          </cell>
          <cell r="G930">
            <v>9.9</v>
          </cell>
        </row>
        <row r="931">
          <cell r="A931" t="str">
            <v>LYQ-BS-ZQ2973-BD-L</v>
          </cell>
          <cell r="B931" t="str">
            <v>LYQ-BS-ZQ2973</v>
          </cell>
          <cell r="C931">
            <v>1</v>
          </cell>
          <cell r="D931">
            <v>0</v>
          </cell>
          <cell r="E931">
            <v>1</v>
          </cell>
          <cell r="F931">
            <v>0</v>
          </cell>
          <cell r="G931">
            <v>9.9</v>
          </cell>
        </row>
        <row r="932">
          <cell r="A932" t="str">
            <v>LYQ-CSM048-GR0-M</v>
          </cell>
          <cell r="B932" t="str">
            <v>LYQ-CSM048</v>
          </cell>
          <cell r="C932">
            <v>0</v>
          </cell>
          <cell r="D932">
            <v>0</v>
          </cell>
          <cell r="E932">
            <v>1</v>
          </cell>
          <cell r="F932">
            <v>0</v>
          </cell>
          <cell r="G932">
            <v>13.89</v>
          </cell>
        </row>
        <row r="933">
          <cell r="A933" t="str">
            <v>LYQ-CSM048-GR1-M</v>
          </cell>
          <cell r="B933" t="str">
            <v>LYQ-CSM048</v>
          </cell>
          <cell r="C933">
            <v>0</v>
          </cell>
          <cell r="D933">
            <v>0</v>
          </cell>
          <cell r="E933">
            <v>1</v>
          </cell>
          <cell r="F933">
            <v>0</v>
          </cell>
          <cell r="G933">
            <v>13.89</v>
          </cell>
        </row>
        <row r="934">
          <cell r="A934" t="str">
            <v>LYQ-BS-ZQ2973-MH-XL</v>
          </cell>
          <cell r="B934" t="str">
            <v>LYQ-BS-ZQ2973</v>
          </cell>
          <cell r="C934">
            <v>0</v>
          </cell>
          <cell r="D934">
            <v>0</v>
          </cell>
          <cell r="E934">
            <v>1</v>
          </cell>
          <cell r="F934">
            <v>0</v>
          </cell>
          <cell r="G934">
            <v>9.9</v>
          </cell>
        </row>
        <row r="935">
          <cell r="A935" t="str">
            <v>RE-YZ-BELK185-K0-XL</v>
          </cell>
          <cell r="B935" t="str">
            <v>RE-YZ-BELK185</v>
          </cell>
          <cell r="C935">
            <v>1</v>
          </cell>
          <cell r="D935">
            <v>0</v>
          </cell>
          <cell r="E935">
            <v>1</v>
          </cell>
          <cell r="F935">
            <v>0</v>
          </cell>
          <cell r="G935">
            <v>16.99</v>
          </cell>
        </row>
        <row r="936">
          <cell r="A936" t="str">
            <v>CS-LY181-G912-L</v>
          </cell>
          <cell r="B936" t="str">
            <v>CS-LY181</v>
          </cell>
          <cell r="C936">
            <v>0</v>
          </cell>
          <cell r="D936">
            <v>1</v>
          </cell>
          <cell r="E936">
            <v>1</v>
          </cell>
          <cell r="F936">
            <v>0</v>
          </cell>
          <cell r="G936">
            <v>18.49</v>
          </cell>
        </row>
        <row r="937">
          <cell r="A937" t="str">
            <v>XZ-WHBH004-B0-3637</v>
          </cell>
          <cell r="B937" t="str">
            <v>XZ-WHBH004</v>
          </cell>
          <cell r="C937">
            <v>0</v>
          </cell>
          <cell r="D937">
            <v>0</v>
          </cell>
          <cell r="E937">
            <v>1</v>
          </cell>
          <cell r="F937">
            <v>0</v>
          </cell>
          <cell r="G937">
            <v>18.99</v>
          </cell>
        </row>
        <row r="938">
          <cell r="A938" t="str">
            <v>CS-LY170-G912-XL</v>
          </cell>
          <cell r="B938" t="str">
            <v>CS-LY170</v>
          </cell>
          <cell r="C938">
            <v>2</v>
          </cell>
          <cell r="D938">
            <v>1</v>
          </cell>
          <cell r="E938">
            <v>1</v>
          </cell>
          <cell r="F938">
            <v>0</v>
          </cell>
          <cell r="G938">
            <v>15.8975</v>
          </cell>
        </row>
        <row r="939">
          <cell r="A939" t="str">
            <v>LYQ-BS-LS06-E0-XL</v>
          </cell>
          <cell r="B939" t="str">
            <v>LYQ-BS-LB01</v>
          </cell>
          <cell r="C939">
            <v>0</v>
          </cell>
          <cell r="D939">
            <v>0</v>
          </cell>
          <cell r="E939">
            <v>1</v>
          </cell>
          <cell r="F939">
            <v>0</v>
          </cell>
          <cell r="G939">
            <v>5.2</v>
          </cell>
        </row>
        <row r="940">
          <cell r="A940" t="str">
            <v>YZ-BEYF182-R0-M</v>
          </cell>
          <cell r="B940" t="str">
            <v>YZ-BEYF182</v>
          </cell>
          <cell r="C940">
            <v>2</v>
          </cell>
          <cell r="D940">
            <v>0</v>
          </cell>
          <cell r="E940">
            <v>1</v>
          </cell>
          <cell r="F940">
            <v>0</v>
          </cell>
          <cell r="G940">
            <v>19.99</v>
          </cell>
        </row>
        <row r="941">
          <cell r="A941" t="str">
            <v>BS-WH17015-B0-L</v>
          </cell>
          <cell r="B941" t="str">
            <v>BS-WH17015</v>
          </cell>
          <cell r="C941">
            <v>1</v>
          </cell>
          <cell r="D941">
            <v>0</v>
          </cell>
          <cell r="E941">
            <v>1</v>
          </cell>
          <cell r="F941">
            <v>0</v>
          </cell>
          <cell r="G941">
            <v>20.375</v>
          </cell>
        </row>
        <row r="942">
          <cell r="A942" t="str">
            <v>MY-SB015-WR-S</v>
          </cell>
          <cell r="B942" t="str">
            <v>MY-SB015</v>
          </cell>
          <cell r="C942">
            <v>0</v>
          </cell>
          <cell r="D942">
            <v>0</v>
          </cell>
          <cell r="E942">
            <v>1</v>
          </cell>
          <cell r="F942">
            <v>0</v>
          </cell>
          <cell r="G942">
            <v>19.98</v>
          </cell>
        </row>
        <row r="943">
          <cell r="A943" t="str">
            <v>TX-55554-WO-5XL</v>
          </cell>
          <cell r="B943" t="str">
            <v>TX-55554</v>
          </cell>
          <cell r="C943">
            <v>0</v>
          </cell>
          <cell r="D943">
            <v>1</v>
          </cell>
          <cell r="E943">
            <v>0</v>
          </cell>
          <cell r="F943">
            <v>0</v>
          </cell>
          <cell r="G943">
            <v>12.99</v>
          </cell>
        </row>
        <row r="944">
          <cell r="A944" t="str">
            <v>EUTK-J02H-SH-14/16</v>
          </cell>
          <cell r="B944" t="str">
            <v>EUTK-J0102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 t="e">
            <v>#DIV/0!</v>
          </cell>
        </row>
        <row r="945">
          <cell r="A945" t="str">
            <v>XZ-BS-HM168-B0-38/39</v>
          </cell>
          <cell r="B945" t="str">
            <v>XZ-BS-HM168</v>
          </cell>
          <cell r="C945">
            <v>1</v>
          </cell>
          <cell r="D945">
            <v>1</v>
          </cell>
          <cell r="E945">
            <v>0</v>
          </cell>
          <cell r="F945">
            <v>0</v>
          </cell>
          <cell r="G945">
            <v>6.8</v>
          </cell>
        </row>
        <row r="946">
          <cell r="A946" t="str">
            <v>MY-LYPoint021-GN-M</v>
          </cell>
          <cell r="B946" t="str">
            <v>MY-LYPoint021</v>
          </cell>
          <cell r="C946">
            <v>0</v>
          </cell>
          <cell r="D946">
            <v>1</v>
          </cell>
          <cell r="E946">
            <v>0</v>
          </cell>
          <cell r="F946">
            <v>0</v>
          </cell>
          <cell r="G946">
            <v>19.99</v>
          </cell>
        </row>
        <row r="947">
          <cell r="A947" t="str">
            <v>CS-LY181-WR917-L</v>
          </cell>
          <cell r="B947" t="str">
            <v>CS-LY181</v>
          </cell>
          <cell r="C947">
            <v>0</v>
          </cell>
          <cell r="D947">
            <v>1</v>
          </cell>
          <cell r="E947">
            <v>0</v>
          </cell>
          <cell r="F947">
            <v>0</v>
          </cell>
          <cell r="G947">
            <v>17.99</v>
          </cell>
        </row>
        <row r="948">
          <cell r="A948" t="str">
            <v>CS-LY170-Sa911-S</v>
          </cell>
          <cell r="B948" t="str">
            <v>CS-LY170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 t="e">
            <v>#DIV/0!</v>
          </cell>
        </row>
        <row r="949">
          <cell r="A949" t="str">
            <v>MY-EU1925-E0-XL</v>
          </cell>
          <cell r="B949" t="str">
            <v>MY-EU1925</v>
          </cell>
          <cell r="C949">
            <v>0</v>
          </cell>
          <cell r="D949">
            <v>1</v>
          </cell>
          <cell r="E949">
            <v>0</v>
          </cell>
          <cell r="F949">
            <v>0</v>
          </cell>
          <cell r="G949">
            <v>5.99</v>
          </cell>
        </row>
        <row r="950">
          <cell r="A950" t="str">
            <v>LYQ-BS-ZQ2973-K0-L</v>
          </cell>
          <cell r="B950" t="str">
            <v>LYQ-BS-ZQ2973</v>
          </cell>
          <cell r="C950">
            <v>0</v>
          </cell>
          <cell r="D950">
            <v>1</v>
          </cell>
          <cell r="E950">
            <v>0</v>
          </cell>
          <cell r="F950">
            <v>0</v>
          </cell>
          <cell r="G950">
            <v>9.9</v>
          </cell>
        </row>
        <row r="951">
          <cell r="A951" t="str">
            <v>YZ-BS-1580-NB-2XL</v>
          </cell>
          <cell r="B951" t="str">
            <v>YZ-BS-1580</v>
          </cell>
          <cell r="C951">
            <v>2</v>
          </cell>
          <cell r="D951">
            <v>2</v>
          </cell>
          <cell r="E951">
            <v>0</v>
          </cell>
          <cell r="F951">
            <v>0</v>
          </cell>
          <cell r="G951">
            <v>14</v>
          </cell>
        </row>
        <row r="952">
          <cell r="A952" t="str">
            <v>CS-LY084-H16-M</v>
          </cell>
          <cell r="B952" t="str">
            <v>CS-LY084</v>
          </cell>
          <cell r="C952">
            <v>0</v>
          </cell>
          <cell r="D952">
            <v>1</v>
          </cell>
          <cell r="E952">
            <v>0</v>
          </cell>
          <cell r="F952">
            <v>0</v>
          </cell>
          <cell r="G952">
            <v>19.99</v>
          </cell>
        </row>
        <row r="953">
          <cell r="A953" t="str">
            <v>LYQ-BS-ZQ2973-KQ-M</v>
          </cell>
          <cell r="B953" t="str">
            <v>LYQ-BS-ZQ2973</v>
          </cell>
          <cell r="C953">
            <v>0</v>
          </cell>
          <cell r="D953">
            <v>2</v>
          </cell>
          <cell r="E953">
            <v>0</v>
          </cell>
          <cell r="F953">
            <v>0</v>
          </cell>
          <cell r="G953">
            <v>9.9</v>
          </cell>
        </row>
        <row r="954">
          <cell r="A954" t="str">
            <v>MY-LYRound020-LB-XL</v>
          </cell>
          <cell r="B954" t="str">
            <v>MY-LYRound020</v>
          </cell>
          <cell r="C954">
            <v>0</v>
          </cell>
          <cell r="D954">
            <v>1</v>
          </cell>
          <cell r="E954">
            <v>0</v>
          </cell>
          <cell r="F954">
            <v>0</v>
          </cell>
          <cell r="G954">
            <v>24.99</v>
          </cell>
        </row>
        <row r="955">
          <cell r="A955" t="str">
            <v>MY-LYPoint021-OR-XL</v>
          </cell>
          <cell r="B955" t="str">
            <v>MY-LYPoint021</v>
          </cell>
          <cell r="C955">
            <v>0</v>
          </cell>
          <cell r="D955">
            <v>1</v>
          </cell>
          <cell r="E955">
            <v>0</v>
          </cell>
          <cell r="F955">
            <v>0</v>
          </cell>
          <cell r="G955">
            <v>24.99</v>
          </cell>
        </row>
        <row r="956">
          <cell r="A956" t="str">
            <v>YZ-BS-HE9007Sa2L</v>
          </cell>
          <cell r="B956" t="str">
            <v>YZ-BS-HE9007</v>
          </cell>
          <cell r="C956">
            <v>0</v>
          </cell>
          <cell r="D956">
            <v>2</v>
          </cell>
          <cell r="E956">
            <v>0</v>
          </cell>
          <cell r="F956">
            <v>0</v>
          </cell>
          <cell r="G956">
            <v>19.99</v>
          </cell>
        </row>
        <row r="957">
          <cell r="A957" t="str">
            <v>KZ-CSM073-G7-34</v>
          </cell>
          <cell r="B957" t="str">
            <v>KZ-CSM073</v>
          </cell>
          <cell r="C957">
            <v>0</v>
          </cell>
          <cell r="D957">
            <v>1</v>
          </cell>
          <cell r="E957">
            <v>0</v>
          </cell>
          <cell r="F957">
            <v>0</v>
          </cell>
          <cell r="G957">
            <v>12.99</v>
          </cell>
        </row>
        <row r="958">
          <cell r="A958" t="str">
            <v>KZ-CSM073-K0-34</v>
          </cell>
          <cell r="B958" t="str">
            <v>KZ-CSM073</v>
          </cell>
          <cell r="C958">
            <v>1</v>
          </cell>
          <cell r="D958">
            <v>1</v>
          </cell>
          <cell r="E958">
            <v>0</v>
          </cell>
          <cell r="F958">
            <v>0</v>
          </cell>
          <cell r="G958">
            <v>14.49</v>
          </cell>
        </row>
        <row r="959">
          <cell r="A959" t="str">
            <v>WQS-BN-1503-GR-S</v>
          </cell>
          <cell r="B959" t="str">
            <v>WQS-BN-1503</v>
          </cell>
          <cell r="C959">
            <v>0</v>
          </cell>
          <cell r="D959">
            <v>3</v>
          </cell>
          <cell r="E959">
            <v>0</v>
          </cell>
          <cell r="F959">
            <v>0</v>
          </cell>
          <cell r="G959">
            <v>19.8</v>
          </cell>
        </row>
        <row r="960">
          <cell r="A960" t="str">
            <v>RE-YZ-BEBD001-R0-L</v>
          </cell>
          <cell r="B960" t="str">
            <v>RE-YZ-BEBD001</v>
          </cell>
          <cell r="C960">
            <v>5</v>
          </cell>
          <cell r="D960">
            <v>5</v>
          </cell>
          <cell r="E960">
            <v>0</v>
          </cell>
          <cell r="F960">
            <v>0</v>
          </cell>
          <cell r="G960">
            <v>22.59</v>
          </cell>
        </row>
        <row r="961">
          <cell r="A961" t="str">
            <v>MY-LYPoint021-DG-XL</v>
          </cell>
          <cell r="B961" t="str">
            <v>MY-LYPoint021</v>
          </cell>
          <cell r="C961">
            <v>0</v>
          </cell>
          <cell r="D961">
            <v>1</v>
          </cell>
          <cell r="E961">
            <v>0</v>
          </cell>
          <cell r="F961">
            <v>0</v>
          </cell>
          <cell r="G961">
            <v>24.99</v>
          </cell>
        </row>
        <row r="962">
          <cell r="A962" t="str">
            <v>YZ-BE5506-ZL-XXL</v>
          </cell>
          <cell r="B962" t="str">
            <v>YZ-BE5506</v>
          </cell>
          <cell r="C962">
            <v>0</v>
          </cell>
          <cell r="D962">
            <v>2</v>
          </cell>
          <cell r="E962">
            <v>0</v>
          </cell>
          <cell r="F962">
            <v>0</v>
          </cell>
          <cell r="G962">
            <v>19.8</v>
          </cell>
        </row>
        <row r="963">
          <cell r="A963" t="str">
            <v>XZ-WHBH004-P0-3637</v>
          </cell>
          <cell r="B963" t="str">
            <v>XZ-WHBH004</v>
          </cell>
          <cell r="C963">
            <v>0</v>
          </cell>
          <cell r="D963">
            <v>1</v>
          </cell>
          <cell r="E963">
            <v>0</v>
          </cell>
          <cell r="F963">
            <v>0</v>
          </cell>
          <cell r="G963">
            <v>18.99</v>
          </cell>
        </row>
        <row r="964">
          <cell r="A964" t="str">
            <v>YZ-BE5129-G0YH-2XL</v>
          </cell>
          <cell r="B964" t="str">
            <v>YZ-BE5129</v>
          </cell>
          <cell r="C964">
            <v>0</v>
          </cell>
          <cell r="D964">
            <v>1</v>
          </cell>
          <cell r="E964">
            <v>0</v>
          </cell>
          <cell r="F964">
            <v>0</v>
          </cell>
          <cell r="G964">
            <v>22.99</v>
          </cell>
        </row>
        <row r="965">
          <cell r="A965" t="str">
            <v>EUTK-J02H-K0-2T</v>
          </cell>
          <cell r="B965" t="str">
            <v>EUTK-J0102</v>
          </cell>
          <cell r="C965">
            <v>0</v>
          </cell>
          <cell r="D965">
            <v>1</v>
          </cell>
          <cell r="E965">
            <v>0</v>
          </cell>
          <cell r="F965">
            <v>0</v>
          </cell>
          <cell r="G965">
            <v>12</v>
          </cell>
        </row>
        <row r="966">
          <cell r="A966" t="str">
            <v>YZ-BS-HE9007Se1L</v>
          </cell>
          <cell r="B966" t="str">
            <v>YZ-BS-HE9007</v>
          </cell>
          <cell r="C966">
            <v>1</v>
          </cell>
          <cell r="D966">
            <v>0</v>
          </cell>
          <cell r="E966">
            <v>0</v>
          </cell>
          <cell r="F966">
            <v>0</v>
          </cell>
          <cell r="G966">
            <v>16.99</v>
          </cell>
        </row>
        <row r="967">
          <cell r="A967" t="str">
            <v>BS-PW331-M2-S</v>
          </cell>
          <cell r="B967" t="str">
            <v>BS-PW331</v>
          </cell>
          <cell r="C967">
            <v>0</v>
          </cell>
          <cell r="D967">
            <v>1</v>
          </cell>
          <cell r="E967">
            <v>0</v>
          </cell>
          <cell r="F967">
            <v>0</v>
          </cell>
          <cell r="G967">
            <v>5.2</v>
          </cell>
        </row>
        <row r="968">
          <cell r="A968" t="str">
            <v>YZ-BESM807-K0-M</v>
          </cell>
          <cell r="B968" t="str">
            <v>YZ-BESM807</v>
          </cell>
          <cell r="C968">
            <v>0</v>
          </cell>
          <cell r="D968">
            <v>4</v>
          </cell>
          <cell r="E968">
            <v>0</v>
          </cell>
          <cell r="F968">
            <v>0</v>
          </cell>
          <cell r="G968">
            <v>14.74</v>
          </cell>
        </row>
        <row r="969">
          <cell r="A969" t="str">
            <v>RE-YZ-BEWS32-BD-2XL</v>
          </cell>
          <cell r="B969" t="str">
            <v>RE-YZ-BEWS32</v>
          </cell>
          <cell r="C969">
            <v>0</v>
          </cell>
          <cell r="D969">
            <v>1</v>
          </cell>
          <cell r="E969">
            <v>0</v>
          </cell>
          <cell r="F969">
            <v>0</v>
          </cell>
          <cell r="G969">
            <v>29.98</v>
          </cell>
        </row>
        <row r="970">
          <cell r="A970" t="str">
            <v>YZ-BEHY2049-B0-XL</v>
          </cell>
          <cell r="B970" t="str">
            <v>YZ-BEHY2049</v>
          </cell>
          <cell r="C970">
            <v>0</v>
          </cell>
          <cell r="D970">
            <v>1</v>
          </cell>
          <cell r="E970">
            <v>0</v>
          </cell>
          <cell r="F970">
            <v>0</v>
          </cell>
          <cell r="G970">
            <v>19.99</v>
          </cell>
        </row>
        <row r="971">
          <cell r="A971" t="str">
            <v>MY-WH7624-G0-M</v>
          </cell>
          <cell r="B971" t="str">
            <v>MY-WH7624</v>
          </cell>
          <cell r="C971">
            <v>0</v>
          </cell>
          <cell r="D971">
            <v>1</v>
          </cell>
          <cell r="E971">
            <v>0</v>
          </cell>
          <cell r="F971">
            <v>0</v>
          </cell>
          <cell r="G971">
            <v>6.2</v>
          </cell>
        </row>
        <row r="972">
          <cell r="A972" t="str">
            <v>CS-LY170-W902-S</v>
          </cell>
          <cell r="B972" t="str">
            <v>CS-LY170</v>
          </cell>
          <cell r="C972">
            <v>1</v>
          </cell>
          <cell r="D972">
            <v>1</v>
          </cell>
          <cell r="E972">
            <v>0</v>
          </cell>
          <cell r="F972">
            <v>0</v>
          </cell>
          <cell r="G972">
            <v>14.9</v>
          </cell>
        </row>
        <row r="973">
          <cell r="A973" t="str">
            <v>YZ-BE5506-HS-XS</v>
          </cell>
          <cell r="B973" t="str">
            <v>YZ-BE5506</v>
          </cell>
          <cell r="C973">
            <v>0</v>
          </cell>
          <cell r="D973">
            <v>2</v>
          </cell>
          <cell r="E973">
            <v>0</v>
          </cell>
          <cell r="F973">
            <v>0</v>
          </cell>
          <cell r="G973">
            <v>19.8</v>
          </cell>
        </row>
        <row r="974">
          <cell r="A974" t="str">
            <v>YZ-BETW32-PI-S</v>
          </cell>
          <cell r="B974" t="str">
            <v>YZ-BETW32</v>
          </cell>
          <cell r="C974">
            <v>1</v>
          </cell>
          <cell r="D974">
            <v>2</v>
          </cell>
          <cell r="E974">
            <v>0</v>
          </cell>
          <cell r="F974">
            <v>0</v>
          </cell>
          <cell r="G974">
            <v>18.99</v>
          </cell>
        </row>
        <row r="975">
          <cell r="A975" t="str">
            <v>YZ-BETW32-KTW-M</v>
          </cell>
          <cell r="B975" t="str">
            <v>YZ-BETW32</v>
          </cell>
          <cell r="C975">
            <v>2</v>
          </cell>
          <cell r="D975">
            <v>2</v>
          </cell>
          <cell r="E975">
            <v>0</v>
          </cell>
          <cell r="F975">
            <v>0</v>
          </cell>
          <cell r="G975">
            <v>19.99</v>
          </cell>
        </row>
        <row r="976">
          <cell r="A976" t="str">
            <v>MY-LYPoint021-DG-L</v>
          </cell>
          <cell r="B976" t="str">
            <v>MY-LYPoint021</v>
          </cell>
          <cell r="C976">
            <v>0</v>
          </cell>
          <cell r="D976">
            <v>1</v>
          </cell>
          <cell r="E976">
            <v>0</v>
          </cell>
          <cell r="F976">
            <v>0</v>
          </cell>
          <cell r="G976">
            <v>24.99</v>
          </cell>
        </row>
        <row r="977">
          <cell r="A977" t="str">
            <v>CS-LY166-K73-1-M</v>
          </cell>
          <cell r="B977" t="str">
            <v>CS-LY166</v>
          </cell>
          <cell r="C977">
            <v>1</v>
          </cell>
          <cell r="D977">
            <v>2</v>
          </cell>
          <cell r="E977">
            <v>0</v>
          </cell>
          <cell r="F977">
            <v>0</v>
          </cell>
          <cell r="G977">
            <v>13.99</v>
          </cell>
        </row>
        <row r="978">
          <cell r="A978" t="str">
            <v>YZ-BS-JG2631ZL3L</v>
          </cell>
          <cell r="B978" t="str">
            <v>YZ-BS-JG2631</v>
          </cell>
          <cell r="C978">
            <v>2</v>
          </cell>
          <cell r="D978">
            <v>2</v>
          </cell>
          <cell r="E978">
            <v>0</v>
          </cell>
          <cell r="F978">
            <v>0</v>
          </cell>
          <cell r="G978">
            <v>13.9575</v>
          </cell>
        </row>
        <row r="979">
          <cell r="A979" t="str">
            <v>YZ-BEYF183-TW-M</v>
          </cell>
          <cell r="B979" t="str">
            <v>YZ-BEYF183</v>
          </cell>
          <cell r="C979">
            <v>2</v>
          </cell>
          <cell r="D979">
            <v>2</v>
          </cell>
          <cell r="E979">
            <v>0</v>
          </cell>
          <cell r="F979">
            <v>0</v>
          </cell>
          <cell r="G979">
            <v>21.49</v>
          </cell>
        </row>
        <row r="980">
          <cell r="A980" t="str">
            <v>LYQ-BS-MX02-N0-XL</v>
          </cell>
          <cell r="B980" t="str">
            <v>LYQ-BS-MX02</v>
          </cell>
          <cell r="C980">
            <v>1</v>
          </cell>
          <cell r="D980">
            <v>1</v>
          </cell>
          <cell r="E980">
            <v>0</v>
          </cell>
          <cell r="F980">
            <v>0</v>
          </cell>
          <cell r="G980">
            <v>5.2</v>
          </cell>
        </row>
        <row r="981">
          <cell r="A981" t="str">
            <v>LYQ-BS-TW03-B0-XL</v>
          </cell>
          <cell r="B981" t="str">
            <v>LYQ-BS-TW03</v>
          </cell>
          <cell r="C981">
            <v>0</v>
          </cell>
          <cell r="D981">
            <v>2</v>
          </cell>
          <cell r="E981">
            <v>0</v>
          </cell>
          <cell r="F981">
            <v>0</v>
          </cell>
          <cell r="G981">
            <v>5.2</v>
          </cell>
        </row>
        <row r="982">
          <cell r="A982" t="str">
            <v>YZ-BE5506-HS-L</v>
          </cell>
          <cell r="B982" t="str">
            <v>YZ-BE5506</v>
          </cell>
          <cell r="C982">
            <v>1</v>
          </cell>
          <cell r="D982">
            <v>1</v>
          </cell>
          <cell r="E982">
            <v>0</v>
          </cell>
          <cell r="F982">
            <v>0</v>
          </cell>
          <cell r="G982">
            <v>19.8</v>
          </cell>
        </row>
        <row r="983">
          <cell r="A983" t="str">
            <v>XZ-WH6606-ZL-40</v>
          </cell>
          <cell r="B983" t="str">
            <v>XZ-WH6606</v>
          </cell>
          <cell r="C983">
            <v>0</v>
          </cell>
          <cell r="D983">
            <v>1</v>
          </cell>
          <cell r="E983">
            <v>0</v>
          </cell>
          <cell r="F983">
            <v>0</v>
          </cell>
          <cell r="G983">
            <v>20.99</v>
          </cell>
        </row>
        <row r="984">
          <cell r="A984" t="str">
            <v>LYQ-BS4600-N0-M</v>
          </cell>
          <cell r="B984" t="str">
            <v>LYQ-BS4600</v>
          </cell>
          <cell r="C984">
            <v>0</v>
          </cell>
          <cell r="D984">
            <v>1</v>
          </cell>
          <cell r="E984">
            <v>0</v>
          </cell>
          <cell r="F984">
            <v>0</v>
          </cell>
          <cell r="G984">
            <v>15.5</v>
          </cell>
        </row>
        <row r="985">
          <cell r="A985" t="str">
            <v>BS-WH17015-P0-XL</v>
          </cell>
          <cell r="B985" t="str">
            <v>BS-WH17015</v>
          </cell>
          <cell r="C985">
            <v>2</v>
          </cell>
          <cell r="D985">
            <v>2</v>
          </cell>
          <cell r="E985">
            <v>0</v>
          </cell>
          <cell r="F985">
            <v>0</v>
          </cell>
          <cell r="G985">
            <v>18.99</v>
          </cell>
        </row>
        <row r="986">
          <cell r="A986" t="str">
            <v>LYQ-BS-K1010-B0-2X</v>
          </cell>
          <cell r="B986" t="str">
            <v>LYQ-BS-1010</v>
          </cell>
          <cell r="C986">
            <v>0</v>
          </cell>
          <cell r="D986">
            <v>2</v>
          </cell>
          <cell r="E986">
            <v>0</v>
          </cell>
          <cell r="F986">
            <v>0</v>
          </cell>
          <cell r="G986">
            <v>16.485</v>
          </cell>
        </row>
        <row r="987">
          <cell r="A987" t="str">
            <v>BS-WH16032-ZL-M</v>
          </cell>
          <cell r="B987" t="str">
            <v>BS-WH16032</v>
          </cell>
          <cell r="C987">
            <v>0</v>
          </cell>
          <cell r="D987">
            <v>2</v>
          </cell>
          <cell r="E987">
            <v>0</v>
          </cell>
          <cell r="F987">
            <v>0</v>
          </cell>
          <cell r="G987">
            <v>14.99</v>
          </cell>
        </row>
        <row r="988">
          <cell r="A988" t="str">
            <v>YZ-BS-HE13037Or1L</v>
          </cell>
          <cell r="B988" t="str">
            <v>YZ-BS-HE13037</v>
          </cell>
          <cell r="C988">
            <v>1</v>
          </cell>
          <cell r="D988">
            <v>5</v>
          </cell>
          <cell r="E988">
            <v>0</v>
          </cell>
          <cell r="F988">
            <v>0</v>
          </cell>
          <cell r="G988">
            <v>5.3</v>
          </cell>
        </row>
        <row r="989">
          <cell r="A989" t="str">
            <v>CS-LY170-W902-XXL</v>
          </cell>
          <cell r="B989" t="str">
            <v>CS-LY170</v>
          </cell>
          <cell r="C989">
            <v>3</v>
          </cell>
          <cell r="D989">
            <v>1</v>
          </cell>
          <cell r="E989">
            <v>0</v>
          </cell>
          <cell r="F989">
            <v>0</v>
          </cell>
          <cell r="G989">
            <v>15.8975</v>
          </cell>
        </row>
        <row r="990">
          <cell r="A990" t="str">
            <v>MY-LYPoint021-W0-M</v>
          </cell>
          <cell r="B990" t="str">
            <v>MY-LYPoint021</v>
          </cell>
          <cell r="C990">
            <v>0</v>
          </cell>
          <cell r="D990">
            <v>1</v>
          </cell>
          <cell r="E990">
            <v>0</v>
          </cell>
          <cell r="F990">
            <v>0</v>
          </cell>
          <cell r="G990">
            <v>19.99</v>
          </cell>
        </row>
        <row r="991">
          <cell r="A991" t="str">
            <v>LYQ-BS4600-N0-S</v>
          </cell>
          <cell r="B991" t="str">
            <v>LYQ-BS4600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 t="e">
            <v>#DIV/0!</v>
          </cell>
        </row>
        <row r="992">
          <cell r="A992" t="str">
            <v>YZ-BE5129-K0-M</v>
          </cell>
          <cell r="B992" t="str">
            <v>YZ-BE5129</v>
          </cell>
          <cell r="C992">
            <v>0</v>
          </cell>
          <cell r="D992">
            <v>2</v>
          </cell>
          <cell r="E992">
            <v>0</v>
          </cell>
          <cell r="F992">
            <v>0</v>
          </cell>
          <cell r="G992">
            <v>22.99</v>
          </cell>
        </row>
        <row r="993">
          <cell r="A993" t="str">
            <v>YZ-BS-TJ1245003L</v>
          </cell>
          <cell r="B993" t="str">
            <v>YZ-BS-TJ1245</v>
          </cell>
          <cell r="C993">
            <v>1</v>
          </cell>
          <cell r="D993">
            <v>2</v>
          </cell>
          <cell r="E993">
            <v>0</v>
          </cell>
          <cell r="F993">
            <v>0</v>
          </cell>
          <cell r="G993">
            <v>18.32</v>
          </cell>
        </row>
        <row r="994">
          <cell r="A994" t="str">
            <v>MY-EU1925-W0-2XL</v>
          </cell>
          <cell r="B994" t="str">
            <v>MY-EU1925</v>
          </cell>
          <cell r="C994">
            <v>0</v>
          </cell>
          <cell r="D994">
            <v>1</v>
          </cell>
          <cell r="E994">
            <v>0</v>
          </cell>
          <cell r="F994">
            <v>0</v>
          </cell>
          <cell r="G994">
            <v>6.2</v>
          </cell>
        </row>
        <row r="995">
          <cell r="A995" t="str">
            <v>YZ-BS-BSLLITL</v>
          </cell>
          <cell r="B995" t="str">
            <v>YZ-BS-BSLL</v>
          </cell>
          <cell r="C995">
            <v>5</v>
          </cell>
          <cell r="D995">
            <v>4</v>
          </cell>
          <cell r="E995">
            <v>0</v>
          </cell>
          <cell r="F995">
            <v>0</v>
          </cell>
          <cell r="G995">
            <v>18.6566666666667</v>
          </cell>
        </row>
        <row r="996">
          <cell r="A996" t="str">
            <v>CS-BESB032-NB-XL</v>
          </cell>
          <cell r="B996" t="str">
            <v>CS-BESB032</v>
          </cell>
          <cell r="C996">
            <v>0</v>
          </cell>
          <cell r="D996">
            <v>2</v>
          </cell>
          <cell r="E996">
            <v>0</v>
          </cell>
          <cell r="F996">
            <v>0</v>
          </cell>
          <cell r="G996">
            <v>22.99</v>
          </cell>
        </row>
        <row r="997">
          <cell r="A997" t="str">
            <v>YZ-BELS1458-PI-3X</v>
          </cell>
          <cell r="B997" t="str">
            <v>YZ-BELS1458</v>
          </cell>
          <cell r="C997">
            <v>0</v>
          </cell>
          <cell r="D997">
            <v>1</v>
          </cell>
          <cell r="E997">
            <v>0</v>
          </cell>
          <cell r="F997">
            <v>0</v>
          </cell>
          <cell r="G997">
            <v>14.29</v>
          </cell>
        </row>
        <row r="998">
          <cell r="A998" t="str">
            <v>YZ-BELS1458-K0-3X</v>
          </cell>
          <cell r="B998" t="str">
            <v>YZ-BELS1458</v>
          </cell>
          <cell r="C998">
            <v>0</v>
          </cell>
          <cell r="D998">
            <v>1</v>
          </cell>
          <cell r="E998">
            <v>0</v>
          </cell>
          <cell r="F998">
            <v>0</v>
          </cell>
          <cell r="G998">
            <v>16.98</v>
          </cell>
        </row>
        <row r="999">
          <cell r="A999" t="str">
            <v>MY-SB020-DG-XL</v>
          </cell>
          <cell r="B999" t="str">
            <v>MY-SB020</v>
          </cell>
          <cell r="C999">
            <v>0</v>
          </cell>
          <cell r="D999">
            <v>2</v>
          </cell>
          <cell r="E999">
            <v>0</v>
          </cell>
          <cell r="F999">
            <v>0</v>
          </cell>
          <cell r="G999">
            <v>6.2</v>
          </cell>
        </row>
        <row r="1000">
          <cell r="A1000" t="str">
            <v>KZ-CSM073-K0-38</v>
          </cell>
          <cell r="B1000" t="str">
            <v>KZ-CSM073</v>
          </cell>
          <cell r="C1000">
            <v>0</v>
          </cell>
          <cell r="D1000">
            <v>1</v>
          </cell>
          <cell r="E1000">
            <v>0</v>
          </cell>
          <cell r="F1000">
            <v>0</v>
          </cell>
          <cell r="G1000">
            <v>12.99</v>
          </cell>
        </row>
        <row r="1001">
          <cell r="A1001" t="str">
            <v>YZ-BE5129-G0YH-3XL</v>
          </cell>
          <cell r="B1001" t="str">
            <v>YZ-BE5129</v>
          </cell>
          <cell r="C1001">
            <v>0</v>
          </cell>
          <cell r="D1001">
            <v>1</v>
          </cell>
          <cell r="E1001">
            <v>0</v>
          </cell>
          <cell r="F1001">
            <v>0</v>
          </cell>
          <cell r="G1001">
            <v>22.99</v>
          </cell>
        </row>
        <row r="1002">
          <cell r="A1002" t="str">
            <v>CS-LY166-K73-2-M</v>
          </cell>
          <cell r="B1002" t="str">
            <v>CS-LY166</v>
          </cell>
          <cell r="C1002">
            <v>0</v>
          </cell>
          <cell r="D1002">
            <v>2</v>
          </cell>
          <cell r="E1002">
            <v>0</v>
          </cell>
          <cell r="F1002">
            <v>0</v>
          </cell>
          <cell r="G1002">
            <v>13.99</v>
          </cell>
        </row>
        <row r="1003">
          <cell r="A1003" t="str">
            <v>CS-BESB032-NB-L</v>
          </cell>
          <cell r="B1003" t="str">
            <v>CS-BESB032</v>
          </cell>
          <cell r="C1003">
            <v>2</v>
          </cell>
          <cell r="D1003">
            <v>1</v>
          </cell>
          <cell r="E1003">
            <v>0</v>
          </cell>
          <cell r="F1003">
            <v>0</v>
          </cell>
          <cell r="G1003">
            <v>22.99</v>
          </cell>
        </row>
        <row r="1004">
          <cell r="A1004" t="str">
            <v>YZ-BE5129-ZLYH-M</v>
          </cell>
          <cell r="B1004" t="str">
            <v>YZ-BE5129</v>
          </cell>
          <cell r="C1004">
            <v>0</v>
          </cell>
          <cell r="D1004">
            <v>1</v>
          </cell>
          <cell r="E1004">
            <v>0</v>
          </cell>
          <cell r="F1004">
            <v>0</v>
          </cell>
          <cell r="G1004">
            <v>22.99</v>
          </cell>
        </row>
        <row r="1005">
          <cell r="A1005" t="str">
            <v>CFY-M1830-RD-S</v>
          </cell>
          <cell r="B1005" t="str">
            <v>CFY-M1830</v>
          </cell>
          <cell r="C1005">
            <v>0</v>
          </cell>
          <cell r="D1005">
            <v>1</v>
          </cell>
          <cell r="E1005">
            <v>0</v>
          </cell>
          <cell r="F1005">
            <v>0</v>
          </cell>
          <cell r="G1005">
            <v>26</v>
          </cell>
        </row>
        <row r="1006">
          <cell r="A1006" t="str">
            <v>YZ-CSM022-W0-XL</v>
          </cell>
          <cell r="B1006" t="str">
            <v>YZ-CSM022</v>
          </cell>
          <cell r="C1006">
            <v>0</v>
          </cell>
          <cell r="D1006">
            <v>1</v>
          </cell>
          <cell r="E1006">
            <v>0</v>
          </cell>
          <cell r="F1006">
            <v>0</v>
          </cell>
          <cell r="G1006">
            <v>12.87</v>
          </cell>
        </row>
        <row r="1007">
          <cell r="A1007" t="str">
            <v>BS-HB6008-KO-S</v>
          </cell>
          <cell r="B1007" t="str">
            <v>BS-HB6008</v>
          </cell>
          <cell r="C1007">
            <v>1</v>
          </cell>
          <cell r="D1007">
            <v>3</v>
          </cell>
          <cell r="E1007">
            <v>0</v>
          </cell>
          <cell r="F1007">
            <v>0</v>
          </cell>
          <cell r="G1007">
            <v>5.2</v>
          </cell>
        </row>
        <row r="1008">
          <cell r="A1008" t="str">
            <v>CS-LY085-W902-S</v>
          </cell>
          <cell r="B1008" t="str">
            <v>CS-LY085</v>
          </cell>
          <cell r="C1008">
            <v>0</v>
          </cell>
          <cell r="D1008">
            <v>1</v>
          </cell>
          <cell r="E1008">
            <v>0</v>
          </cell>
          <cell r="F1008">
            <v>0</v>
          </cell>
          <cell r="G1008">
            <v>17.9</v>
          </cell>
        </row>
        <row r="1009">
          <cell r="A1009" t="str">
            <v>YZ-BEC19P-K0-2XL</v>
          </cell>
          <cell r="B1009" t="str">
            <v>YZ-BEC19P</v>
          </cell>
          <cell r="C1009">
            <v>0</v>
          </cell>
          <cell r="D1009">
            <v>1</v>
          </cell>
          <cell r="E1009">
            <v>0</v>
          </cell>
          <cell r="F1009">
            <v>0</v>
          </cell>
          <cell r="G1009">
            <v>21.99</v>
          </cell>
        </row>
        <row r="1010">
          <cell r="A1010" t="str">
            <v>YZ-BS-HE13037Or4L</v>
          </cell>
          <cell r="B1010" t="str">
            <v>YZ-BS-HE13037</v>
          </cell>
          <cell r="C1010">
            <v>0</v>
          </cell>
          <cell r="D1010">
            <v>1</v>
          </cell>
          <cell r="E1010">
            <v>0</v>
          </cell>
          <cell r="F1010">
            <v>0</v>
          </cell>
          <cell r="G1010">
            <v>5.3</v>
          </cell>
        </row>
        <row r="1011">
          <cell r="A1011" t="str">
            <v>CS-SB010-WT-2</v>
          </cell>
          <cell r="B1011" t="str">
            <v>CS-SB010</v>
          </cell>
          <cell r="C1011">
            <v>0</v>
          </cell>
          <cell r="D1011">
            <v>1</v>
          </cell>
          <cell r="E1011">
            <v>0</v>
          </cell>
          <cell r="F1011">
            <v>0</v>
          </cell>
          <cell r="G1011">
            <v>9.6</v>
          </cell>
        </row>
        <row r="1012">
          <cell r="A1012" t="str">
            <v>YZ-BEWH173-WI-M</v>
          </cell>
          <cell r="B1012" t="str">
            <v>YZ-BEWH173</v>
          </cell>
          <cell r="C1012">
            <v>0</v>
          </cell>
          <cell r="D1012">
            <v>1</v>
          </cell>
          <cell r="E1012">
            <v>0</v>
          </cell>
          <cell r="F1012">
            <v>0</v>
          </cell>
          <cell r="G1012">
            <v>19.99</v>
          </cell>
        </row>
        <row r="1013">
          <cell r="A1013" t="str">
            <v>YZ-BS-BSLLK0L</v>
          </cell>
          <cell r="B1013" t="str">
            <v>YZ-BS-BSLL</v>
          </cell>
          <cell r="C1013">
            <v>3</v>
          </cell>
          <cell r="D1013">
            <v>1</v>
          </cell>
          <cell r="E1013">
            <v>0</v>
          </cell>
          <cell r="F1013">
            <v>0</v>
          </cell>
          <cell r="G1013">
            <v>17.49</v>
          </cell>
        </row>
        <row r="1014">
          <cell r="A1014" t="str">
            <v>CS-LY181-Sa911-M</v>
          </cell>
          <cell r="B1014" t="str">
            <v>CS-LY181</v>
          </cell>
          <cell r="C1014">
            <v>0</v>
          </cell>
          <cell r="D1014">
            <v>1</v>
          </cell>
          <cell r="E1014">
            <v>0</v>
          </cell>
          <cell r="F1014">
            <v>0</v>
          </cell>
          <cell r="G1014">
            <v>17.99</v>
          </cell>
        </row>
        <row r="1015">
          <cell r="A1015" t="str">
            <v>CS-LY084-H2-XL</v>
          </cell>
          <cell r="B1015" t="str">
            <v>CS-LY084</v>
          </cell>
          <cell r="C1015">
            <v>0</v>
          </cell>
          <cell r="D1015">
            <v>1</v>
          </cell>
          <cell r="E1015">
            <v>0</v>
          </cell>
          <cell r="F1015">
            <v>0</v>
          </cell>
          <cell r="G1015">
            <v>19.99</v>
          </cell>
        </row>
        <row r="1016">
          <cell r="A1016" t="str">
            <v>LYQ-BS-MX02-K0-L</v>
          </cell>
          <cell r="B1016" t="str">
            <v>LYQ-BS-MX02</v>
          </cell>
          <cell r="C1016">
            <v>0</v>
          </cell>
          <cell r="D1016">
            <v>1</v>
          </cell>
          <cell r="E1016">
            <v>0</v>
          </cell>
          <cell r="F1016">
            <v>0</v>
          </cell>
          <cell r="G1016">
            <v>5.2</v>
          </cell>
        </row>
        <row r="1017">
          <cell r="A1017" t="str">
            <v>YZ-BETW32-PI-XL</v>
          </cell>
          <cell r="B1017" t="str">
            <v>YZ-BETW32</v>
          </cell>
          <cell r="C1017">
            <v>1</v>
          </cell>
          <cell r="D1017">
            <v>1</v>
          </cell>
          <cell r="E1017">
            <v>0</v>
          </cell>
          <cell r="F1017">
            <v>0</v>
          </cell>
          <cell r="G1017">
            <v>19.99</v>
          </cell>
        </row>
        <row r="1018">
          <cell r="A1018" t="str">
            <v>LYQ-BS-K1010-G0-S</v>
          </cell>
          <cell r="B1018" t="str">
            <v>LYQ-BS-1010</v>
          </cell>
          <cell r="C1018">
            <v>0</v>
          </cell>
          <cell r="D1018">
            <v>2</v>
          </cell>
          <cell r="E1018">
            <v>0</v>
          </cell>
          <cell r="F1018">
            <v>0</v>
          </cell>
          <cell r="G1018">
            <v>9.9</v>
          </cell>
        </row>
        <row r="1019">
          <cell r="A1019" t="str">
            <v>CS-LY166-K33-4-S</v>
          </cell>
          <cell r="B1019" t="str">
            <v>CS-LY166</v>
          </cell>
          <cell r="C1019">
            <v>1</v>
          </cell>
          <cell r="D1019">
            <v>1</v>
          </cell>
          <cell r="E1019">
            <v>0</v>
          </cell>
          <cell r="F1019">
            <v>0</v>
          </cell>
          <cell r="G1019">
            <v>13.99</v>
          </cell>
        </row>
        <row r="1020">
          <cell r="A1020" t="str">
            <v>YZ-BS-ZQ15827B02XL</v>
          </cell>
          <cell r="B1020" t="str">
            <v>YZ-BS-ZQ15827</v>
          </cell>
          <cell r="C1020">
            <v>1</v>
          </cell>
          <cell r="D1020">
            <v>0</v>
          </cell>
          <cell r="E1020">
            <v>0</v>
          </cell>
          <cell r="F1020">
            <v>0</v>
          </cell>
          <cell r="G1020">
            <v>15.99</v>
          </cell>
        </row>
        <row r="1021">
          <cell r="A1021" t="str">
            <v>LYQ-BS-K1010-KQ-XL</v>
          </cell>
          <cell r="B1021" t="str">
            <v>LYQ-BS-1010</v>
          </cell>
          <cell r="C1021">
            <v>0</v>
          </cell>
          <cell r="D1021">
            <v>1</v>
          </cell>
          <cell r="E1021">
            <v>0</v>
          </cell>
          <cell r="F1021">
            <v>0</v>
          </cell>
          <cell r="G1021">
            <v>9.9</v>
          </cell>
        </row>
        <row r="1022">
          <cell r="A1022" t="str">
            <v>MY-LYRound020-WR-M</v>
          </cell>
          <cell r="B1022" t="str">
            <v>MY-LYRound020</v>
          </cell>
          <cell r="C1022">
            <v>0</v>
          </cell>
          <cell r="D1022">
            <v>1</v>
          </cell>
          <cell r="E1022">
            <v>0</v>
          </cell>
          <cell r="F1022">
            <v>0</v>
          </cell>
          <cell r="G1022">
            <v>22.5</v>
          </cell>
        </row>
        <row r="1023">
          <cell r="A1023" t="str">
            <v>LYQ-BS-MX02-P0-S</v>
          </cell>
          <cell r="B1023" t="str">
            <v>LYQ-BS-MX02</v>
          </cell>
          <cell r="C1023">
            <v>0</v>
          </cell>
          <cell r="D1023">
            <v>1</v>
          </cell>
          <cell r="E1023">
            <v>0</v>
          </cell>
          <cell r="F1023">
            <v>0</v>
          </cell>
          <cell r="G1023">
            <v>5.2</v>
          </cell>
        </row>
        <row r="1024">
          <cell r="A1024" t="str">
            <v>YZ-BS-ZQ15827R22XL</v>
          </cell>
          <cell r="B1024" t="str">
            <v>YZ-BS-ZQ15827</v>
          </cell>
          <cell r="C1024">
            <v>4</v>
          </cell>
          <cell r="D1024">
            <v>6</v>
          </cell>
          <cell r="E1024">
            <v>0</v>
          </cell>
          <cell r="F1024">
            <v>0</v>
          </cell>
          <cell r="G1024">
            <v>16.59</v>
          </cell>
        </row>
        <row r="1025">
          <cell r="A1025" t="str">
            <v>YZ-CSM022-W0-L</v>
          </cell>
          <cell r="B1025" t="str">
            <v>YZ-CSM022</v>
          </cell>
          <cell r="C1025">
            <v>1</v>
          </cell>
          <cell r="D1025">
            <v>1</v>
          </cell>
          <cell r="E1025">
            <v>0</v>
          </cell>
          <cell r="F1025">
            <v>0</v>
          </cell>
          <cell r="G1025">
            <v>12.87</v>
          </cell>
        </row>
        <row r="1026">
          <cell r="A1026" t="str">
            <v>LYQ-WH1109-DG-S</v>
          </cell>
          <cell r="B1026" t="str">
            <v>LYQ-WH1109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 t="e">
            <v>#DIV/0!</v>
          </cell>
        </row>
        <row r="1027">
          <cell r="A1027" t="str">
            <v>YZ-BETW32-BTW-S</v>
          </cell>
          <cell r="B1027" t="str">
            <v>YZ-BETW32</v>
          </cell>
          <cell r="C1027">
            <v>2</v>
          </cell>
          <cell r="D1027">
            <v>1</v>
          </cell>
          <cell r="E1027">
            <v>0</v>
          </cell>
          <cell r="F1027">
            <v>0</v>
          </cell>
          <cell r="G1027">
            <v>18.99</v>
          </cell>
        </row>
        <row r="1028">
          <cell r="A1028" t="str">
            <v>YZ-BELS1458-FB-3X</v>
          </cell>
          <cell r="B1028" t="str">
            <v>YZ-BELS1458</v>
          </cell>
          <cell r="C1028">
            <v>0</v>
          </cell>
          <cell r="D1028">
            <v>1</v>
          </cell>
          <cell r="E1028">
            <v>0</v>
          </cell>
          <cell r="F1028">
            <v>0</v>
          </cell>
          <cell r="G1028">
            <v>14.29</v>
          </cell>
        </row>
        <row r="1029">
          <cell r="A1029" t="str">
            <v>CS-LY166-B28-4-XL</v>
          </cell>
          <cell r="B1029" t="str">
            <v>CS-LY166</v>
          </cell>
          <cell r="C1029">
            <v>1</v>
          </cell>
          <cell r="D1029">
            <v>1</v>
          </cell>
          <cell r="E1029">
            <v>0</v>
          </cell>
          <cell r="F1029">
            <v>0</v>
          </cell>
          <cell r="G1029">
            <v>13.99</v>
          </cell>
        </row>
        <row r="1030">
          <cell r="A1030" t="str">
            <v>YZ-BETW32-KTW-L</v>
          </cell>
          <cell r="B1030" t="str">
            <v>YZ-BETW32</v>
          </cell>
          <cell r="C1030">
            <v>1</v>
          </cell>
          <cell r="D1030">
            <v>2</v>
          </cell>
          <cell r="E1030">
            <v>0</v>
          </cell>
          <cell r="F1030">
            <v>0</v>
          </cell>
          <cell r="G1030">
            <v>19.99</v>
          </cell>
        </row>
        <row r="1031">
          <cell r="A1031" t="str">
            <v>YZ-BE5129-G0-3XL</v>
          </cell>
          <cell r="B1031" t="str">
            <v>YZ-BE5129</v>
          </cell>
          <cell r="C1031">
            <v>0</v>
          </cell>
          <cell r="D1031">
            <v>1</v>
          </cell>
          <cell r="E1031">
            <v>0</v>
          </cell>
          <cell r="F1031">
            <v>0</v>
          </cell>
          <cell r="G1031">
            <v>22.99</v>
          </cell>
        </row>
        <row r="1032">
          <cell r="A1032" t="str">
            <v>LYQ-BS-YY05-ZL-XL</v>
          </cell>
          <cell r="B1032" t="str">
            <v>LYQ-BS-YY05</v>
          </cell>
          <cell r="C1032">
            <v>0</v>
          </cell>
          <cell r="D1032">
            <v>1</v>
          </cell>
          <cell r="E1032">
            <v>0</v>
          </cell>
          <cell r="F1032">
            <v>0</v>
          </cell>
          <cell r="G1032">
            <v>5.2</v>
          </cell>
        </row>
        <row r="1033">
          <cell r="A1033" t="str">
            <v>CS-LY166-B28-4-XXL</v>
          </cell>
          <cell r="B1033" t="str">
            <v>CS-LY166</v>
          </cell>
          <cell r="C1033">
            <v>1</v>
          </cell>
          <cell r="D1033">
            <v>1</v>
          </cell>
          <cell r="E1033">
            <v>0</v>
          </cell>
          <cell r="F1033">
            <v>0</v>
          </cell>
          <cell r="G1033">
            <v>13.99</v>
          </cell>
        </row>
        <row r="1034">
          <cell r="A1034" t="str">
            <v>CS-LY166-B28-3-M</v>
          </cell>
          <cell r="B1034" t="str">
            <v>CS-LY166</v>
          </cell>
          <cell r="C1034">
            <v>0</v>
          </cell>
          <cell r="D1034">
            <v>1</v>
          </cell>
          <cell r="E1034">
            <v>0</v>
          </cell>
          <cell r="F1034">
            <v>0</v>
          </cell>
          <cell r="G1034">
            <v>13.99</v>
          </cell>
        </row>
        <row r="1035">
          <cell r="A1035" t="str">
            <v>WQS-BN-1503-KO-XL</v>
          </cell>
          <cell r="B1035" t="str">
            <v>WQS-BN-1503</v>
          </cell>
          <cell r="C1035">
            <v>0</v>
          </cell>
          <cell r="D1035">
            <v>1</v>
          </cell>
          <cell r="E1035">
            <v>0</v>
          </cell>
          <cell r="F1035">
            <v>0</v>
          </cell>
          <cell r="G1035">
            <v>22.99</v>
          </cell>
        </row>
        <row r="1036">
          <cell r="A1036" t="str">
            <v>BS-WHC19-R0-XXL</v>
          </cell>
          <cell r="B1036" t="str">
            <v>BS-WHC19</v>
          </cell>
          <cell r="C1036">
            <v>2</v>
          </cell>
          <cell r="D1036">
            <v>2</v>
          </cell>
          <cell r="E1036">
            <v>0</v>
          </cell>
          <cell r="F1036">
            <v>0</v>
          </cell>
          <cell r="G1036">
            <v>15.49</v>
          </cell>
        </row>
        <row r="1037">
          <cell r="A1037" t="str">
            <v>MY-WH7624-K0-XL</v>
          </cell>
          <cell r="B1037" t="str">
            <v>MY-WH7624</v>
          </cell>
          <cell r="C1037">
            <v>1</v>
          </cell>
          <cell r="D1037">
            <v>2</v>
          </cell>
          <cell r="E1037">
            <v>0</v>
          </cell>
          <cell r="F1037">
            <v>0</v>
          </cell>
          <cell r="G1037">
            <v>6.2</v>
          </cell>
        </row>
        <row r="1038">
          <cell r="A1038" t="str">
            <v>MY-WH7624-BG-XL</v>
          </cell>
          <cell r="B1038" t="str">
            <v>MY-WH7624</v>
          </cell>
          <cell r="C1038">
            <v>0</v>
          </cell>
          <cell r="D1038">
            <v>1</v>
          </cell>
          <cell r="E1038">
            <v>0</v>
          </cell>
          <cell r="F1038">
            <v>0</v>
          </cell>
          <cell r="G1038">
            <v>6.2</v>
          </cell>
        </row>
        <row r="1039">
          <cell r="A1039" t="str">
            <v>LYQ-EUWH5339-B0-L</v>
          </cell>
          <cell r="B1039" t="str">
            <v>LYQ-EUWH5339</v>
          </cell>
          <cell r="C1039">
            <v>0</v>
          </cell>
          <cell r="D1039">
            <v>1</v>
          </cell>
          <cell r="E1039">
            <v>0</v>
          </cell>
          <cell r="F1039">
            <v>0</v>
          </cell>
          <cell r="G1039">
            <v>5.2</v>
          </cell>
        </row>
        <row r="1040">
          <cell r="A1040" t="str">
            <v>RE-YZ-BEWS32-K0-2XL</v>
          </cell>
          <cell r="B1040" t="str">
            <v>RE-YZ-BEWS32</v>
          </cell>
          <cell r="C1040">
            <v>1</v>
          </cell>
          <cell r="D1040">
            <v>1</v>
          </cell>
          <cell r="E1040">
            <v>0</v>
          </cell>
          <cell r="F1040">
            <v>0</v>
          </cell>
          <cell r="G1040">
            <v>25.99</v>
          </cell>
        </row>
        <row r="1041">
          <cell r="A1041" t="str">
            <v>CS-BESB032-BL-XL</v>
          </cell>
          <cell r="B1041" t="str">
            <v>CS-BESB032</v>
          </cell>
          <cell r="C1041">
            <v>0</v>
          </cell>
          <cell r="D1041">
            <v>1</v>
          </cell>
          <cell r="E1041">
            <v>0</v>
          </cell>
          <cell r="F1041">
            <v>0</v>
          </cell>
          <cell r="G1041">
            <v>24.85</v>
          </cell>
        </row>
        <row r="1042">
          <cell r="A1042" t="str">
            <v>CS-BESB032-NB-M</v>
          </cell>
          <cell r="B1042" t="str">
            <v>CS-BESB032</v>
          </cell>
          <cell r="C1042">
            <v>0</v>
          </cell>
          <cell r="D1042">
            <v>1</v>
          </cell>
          <cell r="E1042">
            <v>0</v>
          </cell>
          <cell r="F1042">
            <v>0</v>
          </cell>
          <cell r="G1042">
            <v>22.99</v>
          </cell>
        </row>
        <row r="1043">
          <cell r="A1043" t="str">
            <v>CS-LY166-K33-1-M</v>
          </cell>
          <cell r="B1043" t="str">
            <v>CS-LY166</v>
          </cell>
          <cell r="C1043">
            <v>0</v>
          </cell>
          <cell r="D1043">
            <v>1</v>
          </cell>
          <cell r="E1043">
            <v>0</v>
          </cell>
          <cell r="F1043">
            <v>0</v>
          </cell>
          <cell r="G1043">
            <v>13.99</v>
          </cell>
        </row>
        <row r="1044">
          <cell r="A1044" t="str">
            <v>LYQ-BS-K1010-G7-2X</v>
          </cell>
          <cell r="B1044" t="str">
            <v>LYQ-BS-1010</v>
          </cell>
          <cell r="C1044">
            <v>0</v>
          </cell>
          <cell r="D1044">
            <v>1</v>
          </cell>
          <cell r="E1044">
            <v>0</v>
          </cell>
          <cell r="F1044">
            <v>0</v>
          </cell>
          <cell r="G1044">
            <v>9.9</v>
          </cell>
        </row>
        <row r="1045">
          <cell r="A1045" t="str">
            <v>YZ-BE5506-K0-M</v>
          </cell>
          <cell r="B1045" t="str">
            <v>YZ-BE5506</v>
          </cell>
          <cell r="C1045">
            <v>0</v>
          </cell>
          <cell r="D1045">
            <v>1</v>
          </cell>
          <cell r="E1045">
            <v>0</v>
          </cell>
          <cell r="F1045">
            <v>0</v>
          </cell>
          <cell r="G1045">
            <v>19.8</v>
          </cell>
        </row>
        <row r="1046">
          <cell r="A1046" t="str">
            <v>YZ-BS-JG2631R0M</v>
          </cell>
          <cell r="B1046" t="str">
            <v>YZ-BS-JG2631</v>
          </cell>
          <cell r="C1046">
            <v>1</v>
          </cell>
          <cell r="D1046">
            <v>1</v>
          </cell>
          <cell r="E1046">
            <v>0</v>
          </cell>
          <cell r="F1046">
            <v>0</v>
          </cell>
          <cell r="G1046">
            <v>13.935</v>
          </cell>
        </row>
        <row r="1047">
          <cell r="A1047" t="str">
            <v>BS-WH0028-W0-M</v>
          </cell>
          <cell r="B1047" t="str">
            <v>BS-WH0028</v>
          </cell>
          <cell r="C1047">
            <v>1</v>
          </cell>
          <cell r="D1047">
            <v>1</v>
          </cell>
          <cell r="E1047">
            <v>0</v>
          </cell>
          <cell r="F1047">
            <v>0</v>
          </cell>
          <cell r="G1047">
            <v>16.49</v>
          </cell>
        </row>
        <row r="1048">
          <cell r="A1048" t="str">
            <v>LYQ-BS-MX02-K0-M</v>
          </cell>
          <cell r="B1048" t="str">
            <v>LYQ-BS-MX02</v>
          </cell>
          <cell r="C1048">
            <v>0</v>
          </cell>
          <cell r="D1048">
            <v>1</v>
          </cell>
          <cell r="E1048">
            <v>0</v>
          </cell>
          <cell r="F1048">
            <v>0</v>
          </cell>
          <cell r="G1048">
            <v>5.2</v>
          </cell>
        </row>
        <row r="1049">
          <cell r="A1049" t="str">
            <v>RE-YZ-BEWS32-K0-M</v>
          </cell>
          <cell r="B1049" t="str">
            <v>RE-YZ-BEWS32</v>
          </cell>
          <cell r="C1049">
            <v>0</v>
          </cell>
          <cell r="D1049">
            <v>1</v>
          </cell>
          <cell r="E1049">
            <v>0</v>
          </cell>
          <cell r="F1049">
            <v>0</v>
          </cell>
          <cell r="G1049">
            <v>28.99</v>
          </cell>
        </row>
        <row r="1050">
          <cell r="A1050" t="str">
            <v>XZ-WH6606-BR-38</v>
          </cell>
          <cell r="B1050" t="str">
            <v>XZ-WH6606</v>
          </cell>
          <cell r="C1050">
            <v>0</v>
          </cell>
          <cell r="D1050">
            <v>1</v>
          </cell>
          <cell r="E1050">
            <v>0</v>
          </cell>
          <cell r="F1050">
            <v>0</v>
          </cell>
          <cell r="G1050">
            <v>20.99</v>
          </cell>
        </row>
        <row r="1051">
          <cell r="A1051" t="str">
            <v>RE-YZ-BEWS32-K0-L</v>
          </cell>
          <cell r="B1051" t="str">
            <v>RE-YZ-BEWS32</v>
          </cell>
          <cell r="C1051">
            <v>1</v>
          </cell>
          <cell r="D1051">
            <v>1</v>
          </cell>
          <cell r="E1051">
            <v>0</v>
          </cell>
          <cell r="F1051">
            <v>0</v>
          </cell>
          <cell r="G1051">
            <v>28.99</v>
          </cell>
        </row>
        <row r="1052">
          <cell r="A1052" t="str">
            <v>YZ-BEYF182-R0-S</v>
          </cell>
          <cell r="B1052" t="str">
            <v>YZ-BEYF182</v>
          </cell>
          <cell r="C1052">
            <v>1</v>
          </cell>
          <cell r="D1052">
            <v>1</v>
          </cell>
          <cell r="E1052">
            <v>0</v>
          </cell>
          <cell r="F1052">
            <v>0</v>
          </cell>
          <cell r="G1052">
            <v>19.99</v>
          </cell>
        </row>
        <row r="1053">
          <cell r="A1053" t="str">
            <v>LYQ-WH1109-DG-L</v>
          </cell>
          <cell r="B1053" t="str">
            <v>LYQ-WH1109</v>
          </cell>
          <cell r="C1053">
            <v>0</v>
          </cell>
          <cell r="D1053">
            <v>1</v>
          </cell>
          <cell r="E1053">
            <v>0</v>
          </cell>
          <cell r="F1053">
            <v>0</v>
          </cell>
          <cell r="G1053">
            <v>9.99</v>
          </cell>
        </row>
        <row r="1054">
          <cell r="A1054" t="str">
            <v>YZ-BE5506-HS-XL</v>
          </cell>
          <cell r="B1054" t="str">
            <v>YZ-BE5506</v>
          </cell>
          <cell r="C1054">
            <v>2</v>
          </cell>
          <cell r="D1054">
            <v>1</v>
          </cell>
          <cell r="E1054">
            <v>0</v>
          </cell>
          <cell r="F1054">
            <v>0</v>
          </cell>
          <cell r="G1054">
            <v>19.8</v>
          </cell>
        </row>
        <row r="1055">
          <cell r="A1055" t="str">
            <v>YZ-BETW32-BTW-L</v>
          </cell>
          <cell r="B1055" t="str">
            <v>YZ-BETW32</v>
          </cell>
          <cell r="C1055">
            <v>3</v>
          </cell>
          <cell r="D1055">
            <v>1</v>
          </cell>
          <cell r="E1055">
            <v>0</v>
          </cell>
          <cell r="F1055">
            <v>0</v>
          </cell>
          <cell r="G1055">
            <v>19.99</v>
          </cell>
        </row>
        <row r="1056">
          <cell r="A1056" t="str">
            <v>YZ-BE5506-HS-S</v>
          </cell>
          <cell r="B1056" t="str">
            <v>YZ-BE5506</v>
          </cell>
          <cell r="C1056">
            <v>1</v>
          </cell>
          <cell r="D1056">
            <v>1</v>
          </cell>
          <cell r="E1056">
            <v>0</v>
          </cell>
          <cell r="F1056">
            <v>0</v>
          </cell>
          <cell r="G1056">
            <v>21.245</v>
          </cell>
        </row>
        <row r="1057">
          <cell r="A1057" t="str">
            <v>YZ-BE5129-G0YH-L</v>
          </cell>
          <cell r="B1057" t="str">
            <v>YZ-BE5129</v>
          </cell>
          <cell r="C1057">
            <v>0</v>
          </cell>
          <cell r="D1057">
            <v>1</v>
          </cell>
          <cell r="E1057">
            <v>0</v>
          </cell>
          <cell r="F1057">
            <v>0</v>
          </cell>
          <cell r="G1057">
            <v>22.99</v>
          </cell>
        </row>
        <row r="1058">
          <cell r="A1058" t="str">
            <v>LYQ-BS-LB01-R0-XL</v>
          </cell>
          <cell r="B1058" t="str">
            <v>LYQ-BS-LB01</v>
          </cell>
          <cell r="C1058">
            <v>0</v>
          </cell>
          <cell r="D1058">
            <v>1</v>
          </cell>
          <cell r="E1058">
            <v>0</v>
          </cell>
          <cell r="F1058">
            <v>0</v>
          </cell>
          <cell r="G1058">
            <v>5.2</v>
          </cell>
        </row>
        <row r="1059">
          <cell r="A1059" t="str">
            <v>CFY-M1830-LB-L</v>
          </cell>
          <cell r="B1059" t="str">
            <v>CFY-M1830</v>
          </cell>
          <cell r="C1059">
            <v>0</v>
          </cell>
          <cell r="D1059">
            <v>1</v>
          </cell>
          <cell r="E1059">
            <v>0</v>
          </cell>
          <cell r="F1059">
            <v>0</v>
          </cell>
          <cell r="G1059">
            <v>26</v>
          </cell>
        </row>
        <row r="1060">
          <cell r="A1060" t="str">
            <v>CFY-M1798-AG-L</v>
          </cell>
          <cell r="B1060" t="str">
            <v>CFY-M1798</v>
          </cell>
          <cell r="C1060">
            <v>0</v>
          </cell>
          <cell r="D1060">
            <v>1</v>
          </cell>
          <cell r="E1060">
            <v>0</v>
          </cell>
          <cell r="F1060">
            <v>0</v>
          </cell>
          <cell r="G1060">
            <v>26</v>
          </cell>
        </row>
        <row r="1061">
          <cell r="A1061" t="str">
            <v>WQS-BS-BN1504-BO/RO-S</v>
          </cell>
          <cell r="B1061" t="str">
            <v>WQS-BS-BN1504</v>
          </cell>
          <cell r="C1061">
            <v>0</v>
          </cell>
          <cell r="D1061">
            <v>1</v>
          </cell>
          <cell r="E1061">
            <v>0</v>
          </cell>
          <cell r="F1061">
            <v>0</v>
          </cell>
          <cell r="G1061">
            <v>6.8</v>
          </cell>
        </row>
        <row r="1062">
          <cell r="A1062" t="str">
            <v>BS-1704-K0-2XL</v>
          </cell>
          <cell r="B1062" t="str">
            <v>BS-1704</v>
          </cell>
          <cell r="C1062">
            <v>0</v>
          </cell>
          <cell r="D1062">
            <v>1</v>
          </cell>
          <cell r="E1062">
            <v>0</v>
          </cell>
          <cell r="F1062">
            <v>0</v>
          </cell>
          <cell r="G1062">
            <v>5.2</v>
          </cell>
        </row>
        <row r="1063">
          <cell r="A1063" t="str">
            <v>YZ-BS-HB8995-PI-M</v>
          </cell>
          <cell r="B1063" t="str">
            <v>YZ-BS-HB8995</v>
          </cell>
          <cell r="C1063">
            <v>1</v>
          </cell>
          <cell r="D1063">
            <v>0</v>
          </cell>
          <cell r="E1063">
            <v>0</v>
          </cell>
          <cell r="F1063">
            <v>0</v>
          </cell>
          <cell r="G1063">
            <v>5.3</v>
          </cell>
        </row>
        <row r="1064">
          <cell r="A1064" t="str">
            <v>LYQ-BS-MX02-N0-M</v>
          </cell>
          <cell r="B1064" t="str">
            <v>LYQ-BS-MX02</v>
          </cell>
          <cell r="C1064">
            <v>1</v>
          </cell>
          <cell r="D1064">
            <v>0</v>
          </cell>
          <cell r="E1064">
            <v>0</v>
          </cell>
          <cell r="F1064">
            <v>0</v>
          </cell>
          <cell r="G1064">
            <v>5.2</v>
          </cell>
        </row>
        <row r="1065">
          <cell r="A1065" t="str">
            <v>MY-WH7688-B0-L</v>
          </cell>
          <cell r="B1065" t="str">
            <v>MY-WH7688</v>
          </cell>
          <cell r="C1065">
            <v>1</v>
          </cell>
          <cell r="D1065">
            <v>0</v>
          </cell>
          <cell r="E1065">
            <v>0</v>
          </cell>
          <cell r="F1065">
            <v>0</v>
          </cell>
          <cell r="G1065">
            <v>6.2</v>
          </cell>
        </row>
        <row r="1066">
          <cell r="A1066" t="str">
            <v>LYQ-BS-ZQ2973-K0-XXL</v>
          </cell>
          <cell r="B1066" t="str">
            <v>LYQ-BS-ZQ2973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 t="e">
            <v>#DIV/0!</v>
          </cell>
        </row>
        <row r="1067">
          <cell r="A1067" t="str">
            <v>XZ-WH6606-C0-38</v>
          </cell>
          <cell r="B1067" t="str">
            <v>XZ-WH6606</v>
          </cell>
          <cell r="C1067">
            <v>1</v>
          </cell>
          <cell r="D1067">
            <v>0</v>
          </cell>
          <cell r="E1067">
            <v>0</v>
          </cell>
          <cell r="F1067">
            <v>0</v>
          </cell>
          <cell r="G1067">
            <v>9.99</v>
          </cell>
        </row>
        <row r="1068">
          <cell r="A1068" t="str">
            <v>LYQ-WH1109-LG-M</v>
          </cell>
          <cell r="B1068" t="str">
            <v>LYQ-WH1109</v>
          </cell>
          <cell r="C1068">
            <v>1</v>
          </cell>
          <cell r="D1068">
            <v>0</v>
          </cell>
          <cell r="E1068">
            <v>0</v>
          </cell>
          <cell r="F1068">
            <v>0</v>
          </cell>
          <cell r="G1068">
            <v>9.99</v>
          </cell>
        </row>
        <row r="1069">
          <cell r="A1069" t="str">
            <v>YZ-BS-5505-R0-S</v>
          </cell>
          <cell r="B1069" t="str">
            <v>YZ-BS-5505</v>
          </cell>
          <cell r="C1069">
            <v>1</v>
          </cell>
          <cell r="D1069">
            <v>0</v>
          </cell>
          <cell r="E1069">
            <v>0</v>
          </cell>
          <cell r="F1069">
            <v>0</v>
          </cell>
          <cell r="G1069">
            <v>19.89</v>
          </cell>
        </row>
        <row r="1070">
          <cell r="A1070" t="str">
            <v>LYQ-BS-YY05-E0-M</v>
          </cell>
          <cell r="B1070" t="str">
            <v>LYQ-BS-YY05</v>
          </cell>
          <cell r="C1070">
            <v>1</v>
          </cell>
          <cell r="D1070">
            <v>0</v>
          </cell>
          <cell r="E1070">
            <v>0</v>
          </cell>
          <cell r="F1070">
            <v>0</v>
          </cell>
          <cell r="G1070">
            <v>5.2</v>
          </cell>
        </row>
        <row r="1071">
          <cell r="A1071" t="str">
            <v>LYQ-BS-K1010-Z0-S</v>
          </cell>
          <cell r="B1071" t="str">
            <v>LYQ-BS-1010</v>
          </cell>
          <cell r="C1071">
            <v>1</v>
          </cell>
          <cell r="D1071">
            <v>0</v>
          </cell>
          <cell r="E1071">
            <v>0</v>
          </cell>
          <cell r="F1071">
            <v>0</v>
          </cell>
          <cell r="G1071">
            <v>9.9</v>
          </cell>
        </row>
        <row r="1072">
          <cell r="A1072" t="str">
            <v>YZ-BE5129-K0YH-2XL</v>
          </cell>
          <cell r="B1072" t="str">
            <v>YZ-BE5129</v>
          </cell>
          <cell r="C1072">
            <v>2</v>
          </cell>
          <cell r="D1072">
            <v>0</v>
          </cell>
          <cell r="E1072">
            <v>0</v>
          </cell>
          <cell r="F1072">
            <v>0</v>
          </cell>
          <cell r="G1072">
            <v>22.99</v>
          </cell>
        </row>
        <row r="1073">
          <cell r="A1073" t="str">
            <v>LYQ-WH1312-B0-L</v>
          </cell>
          <cell r="B1073" t="str">
            <v>LYQ-WH1312</v>
          </cell>
          <cell r="C1073">
            <v>1</v>
          </cell>
          <cell r="D1073">
            <v>0</v>
          </cell>
          <cell r="E1073">
            <v>0</v>
          </cell>
          <cell r="F1073">
            <v>0</v>
          </cell>
          <cell r="G1073">
            <v>5.2</v>
          </cell>
        </row>
        <row r="1074">
          <cell r="A1074" t="str">
            <v>LYQ-BS-ZQ2973-W1-S</v>
          </cell>
          <cell r="B1074" t="str">
            <v>LYQ-BS-ZQ2973</v>
          </cell>
          <cell r="C1074">
            <v>1</v>
          </cell>
          <cell r="D1074">
            <v>0</v>
          </cell>
          <cell r="E1074">
            <v>0</v>
          </cell>
          <cell r="F1074">
            <v>0</v>
          </cell>
          <cell r="G1074">
            <v>6.99</v>
          </cell>
        </row>
        <row r="1075">
          <cell r="A1075" t="str">
            <v>LYQ-BS-K1010-Z0-M</v>
          </cell>
          <cell r="B1075" t="str">
            <v>LYQ-BS-1010</v>
          </cell>
          <cell r="C1075">
            <v>1</v>
          </cell>
          <cell r="D1075">
            <v>0</v>
          </cell>
          <cell r="E1075">
            <v>0</v>
          </cell>
          <cell r="F1075">
            <v>0</v>
          </cell>
          <cell r="G1075">
            <v>9.9</v>
          </cell>
        </row>
        <row r="1076">
          <cell r="A1076" t="str">
            <v>EUTK-J01H-SH-8</v>
          </cell>
          <cell r="B1076" t="str">
            <v>EUTK-J0102</v>
          </cell>
          <cell r="C1076">
            <v>1</v>
          </cell>
          <cell r="D1076">
            <v>0</v>
          </cell>
          <cell r="E1076">
            <v>0</v>
          </cell>
          <cell r="F1076">
            <v>0</v>
          </cell>
          <cell r="G1076">
            <v>12</v>
          </cell>
        </row>
        <row r="1077">
          <cell r="A1077" t="str">
            <v>LYQ-BS-ZQ2973-ZL-XXL</v>
          </cell>
          <cell r="B1077" t="str">
            <v>LYQ-BS-ZQ2973</v>
          </cell>
          <cell r="C1077">
            <v>2</v>
          </cell>
          <cell r="D1077">
            <v>0</v>
          </cell>
          <cell r="E1077">
            <v>0</v>
          </cell>
          <cell r="F1077">
            <v>0</v>
          </cell>
          <cell r="G1077">
            <v>11.99</v>
          </cell>
        </row>
        <row r="1078">
          <cell r="A1078" t="str">
            <v>CFY-M1798-AG-M</v>
          </cell>
          <cell r="B1078" t="str">
            <v>CFY-M1798</v>
          </cell>
          <cell r="C1078">
            <v>1</v>
          </cell>
          <cell r="D1078">
            <v>0</v>
          </cell>
          <cell r="E1078">
            <v>0</v>
          </cell>
          <cell r="F1078">
            <v>0</v>
          </cell>
          <cell r="G1078">
            <v>26</v>
          </cell>
        </row>
        <row r="1079">
          <cell r="A1079" t="str">
            <v>CFY-M1830-AG-S</v>
          </cell>
          <cell r="B1079" t="str">
            <v>CFY-M1830</v>
          </cell>
          <cell r="C1079">
            <v>1</v>
          </cell>
          <cell r="D1079">
            <v>0</v>
          </cell>
          <cell r="E1079">
            <v>0</v>
          </cell>
          <cell r="F1079">
            <v>0</v>
          </cell>
          <cell r="G1079">
            <v>26</v>
          </cell>
        </row>
        <row r="1080">
          <cell r="A1080" t="str">
            <v>YZ-BS-ZQ15827R2S</v>
          </cell>
          <cell r="B1080" t="str">
            <v>YZ-BS-ZQ15827</v>
          </cell>
          <cell r="C1080">
            <v>1</v>
          </cell>
          <cell r="D1080">
            <v>0</v>
          </cell>
          <cell r="E1080">
            <v>0</v>
          </cell>
          <cell r="F1080">
            <v>0</v>
          </cell>
          <cell r="G1080">
            <v>14.99</v>
          </cell>
        </row>
        <row r="1081">
          <cell r="A1081" t="str">
            <v>YZ-BESM807-K0-2XL</v>
          </cell>
          <cell r="B1081" t="str">
            <v>YZ-BESM807</v>
          </cell>
          <cell r="C1081">
            <v>1</v>
          </cell>
          <cell r="D1081">
            <v>0</v>
          </cell>
          <cell r="E1081">
            <v>0</v>
          </cell>
          <cell r="F1081">
            <v>0</v>
          </cell>
          <cell r="G1081">
            <v>19.99</v>
          </cell>
        </row>
        <row r="1082">
          <cell r="A1082" t="str">
            <v>YZ-BEYF182-R0-XL</v>
          </cell>
          <cell r="B1082" t="str">
            <v>YZ-BEYF182</v>
          </cell>
          <cell r="C1082">
            <v>6</v>
          </cell>
          <cell r="D1082">
            <v>0</v>
          </cell>
          <cell r="E1082">
            <v>0</v>
          </cell>
          <cell r="F1082">
            <v>0</v>
          </cell>
          <cell r="G1082">
            <v>21.1566666666667</v>
          </cell>
        </row>
        <row r="1083">
          <cell r="A1083" t="str">
            <v>YZ-BEHY025-B0-M</v>
          </cell>
          <cell r="B1083" t="str">
            <v>YZ-BEHY025</v>
          </cell>
          <cell r="C1083">
            <v>1</v>
          </cell>
          <cell r="D1083">
            <v>0</v>
          </cell>
          <cell r="E1083">
            <v>0</v>
          </cell>
          <cell r="F1083">
            <v>0</v>
          </cell>
          <cell r="G1083">
            <v>27.99</v>
          </cell>
        </row>
        <row r="1084">
          <cell r="A1084" t="str">
            <v>CS-LY085-ZL918-XXL</v>
          </cell>
          <cell r="B1084" t="str">
            <v>CS-LY085</v>
          </cell>
          <cell r="C1084">
            <v>1</v>
          </cell>
          <cell r="D1084">
            <v>0</v>
          </cell>
          <cell r="E1084">
            <v>0</v>
          </cell>
          <cell r="F1084">
            <v>0</v>
          </cell>
          <cell r="G1084">
            <v>17.9</v>
          </cell>
        </row>
        <row r="1085">
          <cell r="A1085" t="str">
            <v>CFY-M1830-LB-M</v>
          </cell>
          <cell r="B1085" t="str">
            <v>CFY-M1830</v>
          </cell>
          <cell r="C1085">
            <v>1</v>
          </cell>
          <cell r="D1085">
            <v>0</v>
          </cell>
          <cell r="E1085">
            <v>0</v>
          </cell>
          <cell r="F1085">
            <v>0</v>
          </cell>
          <cell r="G1085">
            <v>26</v>
          </cell>
        </row>
        <row r="1086">
          <cell r="A1086" t="str">
            <v>CS-SB030-WT-L</v>
          </cell>
          <cell r="B1086" t="str">
            <v>CS-SB030</v>
          </cell>
          <cell r="C1086">
            <v>1</v>
          </cell>
          <cell r="D1086">
            <v>0</v>
          </cell>
          <cell r="E1086">
            <v>0</v>
          </cell>
          <cell r="F1086">
            <v>0</v>
          </cell>
          <cell r="G1086">
            <v>18.5</v>
          </cell>
        </row>
        <row r="1087">
          <cell r="A1087" t="str">
            <v>CS-LY084-H12-XXL</v>
          </cell>
          <cell r="B1087" t="str">
            <v>CS-LY084</v>
          </cell>
          <cell r="C1087">
            <v>1</v>
          </cell>
          <cell r="D1087">
            <v>0</v>
          </cell>
          <cell r="E1087">
            <v>0</v>
          </cell>
          <cell r="F1087">
            <v>0</v>
          </cell>
          <cell r="G1087">
            <v>19.99</v>
          </cell>
        </row>
        <row r="1088">
          <cell r="A1088" t="str">
            <v>RE-YZ-BECS186-OR-L</v>
          </cell>
          <cell r="B1088" t="str">
            <v>RE-YZ-BECS186</v>
          </cell>
          <cell r="C1088">
            <v>1</v>
          </cell>
          <cell r="D1088">
            <v>0</v>
          </cell>
          <cell r="E1088">
            <v>0</v>
          </cell>
          <cell r="F1088">
            <v>0</v>
          </cell>
          <cell r="G1088">
            <v>13.99</v>
          </cell>
        </row>
        <row r="1089">
          <cell r="A1089" t="str">
            <v>YZ-BEC19P-W0-M</v>
          </cell>
          <cell r="B1089" t="str">
            <v>YZ-BEC19P</v>
          </cell>
          <cell r="C1089">
            <v>1</v>
          </cell>
          <cell r="D1089">
            <v>0</v>
          </cell>
          <cell r="E1089">
            <v>0</v>
          </cell>
          <cell r="F1089">
            <v>0</v>
          </cell>
          <cell r="G1089">
            <v>19.99</v>
          </cell>
        </row>
        <row r="1090">
          <cell r="A1090" t="str">
            <v>MY-LYPoint021-W0-L</v>
          </cell>
          <cell r="B1090" t="str">
            <v>MY-LYPoint021</v>
          </cell>
          <cell r="C1090">
            <v>1</v>
          </cell>
          <cell r="D1090">
            <v>0</v>
          </cell>
          <cell r="E1090">
            <v>0</v>
          </cell>
          <cell r="F1090">
            <v>0</v>
          </cell>
          <cell r="G1090">
            <v>24.99</v>
          </cell>
        </row>
        <row r="1091">
          <cell r="A1091" t="str">
            <v>LYQ-BS-ZQ2973-KQ-L</v>
          </cell>
          <cell r="B1091" t="str">
            <v>LYQ-BS-ZQ2973</v>
          </cell>
          <cell r="C1091">
            <v>1</v>
          </cell>
          <cell r="D1091">
            <v>0</v>
          </cell>
          <cell r="E1091">
            <v>0</v>
          </cell>
          <cell r="F1091">
            <v>0</v>
          </cell>
          <cell r="G1091">
            <v>6.99</v>
          </cell>
        </row>
        <row r="1092">
          <cell r="A1092" t="str">
            <v>LYQ-BS-ZQ2973-E0-XL</v>
          </cell>
          <cell r="B1092" t="str">
            <v>LYQ-BS-ZQ2973</v>
          </cell>
          <cell r="C1092">
            <v>1</v>
          </cell>
          <cell r="D1092">
            <v>0</v>
          </cell>
          <cell r="E1092">
            <v>0</v>
          </cell>
          <cell r="F1092">
            <v>0</v>
          </cell>
          <cell r="G1092">
            <v>6.99</v>
          </cell>
        </row>
        <row r="1093">
          <cell r="A1093" t="str">
            <v>YZ-BETW32-PI-M</v>
          </cell>
          <cell r="B1093" t="str">
            <v>YZ-BETW32</v>
          </cell>
          <cell r="C1093">
            <v>4</v>
          </cell>
          <cell r="D1093">
            <v>0</v>
          </cell>
          <cell r="E1093">
            <v>0</v>
          </cell>
          <cell r="F1093">
            <v>0</v>
          </cell>
          <cell r="G1093">
            <v>19.99</v>
          </cell>
        </row>
        <row r="1094">
          <cell r="A1094" t="str">
            <v>YZ-BE5506-K0-XXL</v>
          </cell>
          <cell r="B1094" t="str">
            <v>YZ-BE5506</v>
          </cell>
          <cell r="C1094">
            <v>1</v>
          </cell>
          <cell r="D1094">
            <v>0</v>
          </cell>
          <cell r="E1094">
            <v>0</v>
          </cell>
          <cell r="F1094">
            <v>0</v>
          </cell>
          <cell r="G1094">
            <v>22.69</v>
          </cell>
        </row>
        <row r="1095">
          <cell r="A1095" t="str">
            <v>BS-WH0028-W0-S</v>
          </cell>
          <cell r="B1095" t="str">
            <v>BS-WH0028</v>
          </cell>
          <cell r="C1095">
            <v>1</v>
          </cell>
          <cell r="D1095">
            <v>0</v>
          </cell>
          <cell r="E1095">
            <v>0</v>
          </cell>
          <cell r="F1095">
            <v>0</v>
          </cell>
          <cell r="G1095">
            <v>15.99</v>
          </cell>
        </row>
        <row r="1096">
          <cell r="A1096" t="str">
            <v>BS-MY111-B0-S</v>
          </cell>
          <cell r="B1096" t="str">
            <v>BS-MY111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 t="e">
            <v>#DIV/0!</v>
          </cell>
        </row>
        <row r="1097">
          <cell r="A1097" t="str">
            <v>LYQ-BS-29PHJ-BD-S</v>
          </cell>
          <cell r="B1097" t="str">
            <v>LYQ-BS-29PHJ</v>
          </cell>
          <cell r="C1097">
            <v>1</v>
          </cell>
          <cell r="D1097">
            <v>0</v>
          </cell>
          <cell r="E1097">
            <v>0</v>
          </cell>
          <cell r="F1097">
            <v>0</v>
          </cell>
          <cell r="G1097">
            <v>5.2</v>
          </cell>
        </row>
        <row r="1098">
          <cell r="A1098" t="str">
            <v>WQS-BS-BN1504-GR-S</v>
          </cell>
          <cell r="B1098" t="str">
            <v>WQS-BS-BN1504</v>
          </cell>
          <cell r="C1098">
            <v>1</v>
          </cell>
          <cell r="D1098">
            <v>0</v>
          </cell>
          <cell r="E1098">
            <v>0</v>
          </cell>
          <cell r="F1098">
            <v>0</v>
          </cell>
          <cell r="G1098">
            <v>6.8</v>
          </cell>
        </row>
        <row r="1099">
          <cell r="A1099" t="str">
            <v>MY-SB020-BK-S</v>
          </cell>
          <cell r="B1099" t="str">
            <v>MY-SB020</v>
          </cell>
          <cell r="C1099">
            <v>1</v>
          </cell>
          <cell r="D1099">
            <v>0</v>
          </cell>
          <cell r="E1099">
            <v>0</v>
          </cell>
          <cell r="F1099">
            <v>0</v>
          </cell>
          <cell r="G1099">
            <v>6.2</v>
          </cell>
        </row>
        <row r="1100">
          <cell r="A1100" t="str">
            <v>YZ-BS-HE9008Sa2L</v>
          </cell>
          <cell r="B1100" t="str">
            <v>YZ-BS-HE9008</v>
          </cell>
          <cell r="C1100">
            <v>1</v>
          </cell>
          <cell r="D1100">
            <v>0</v>
          </cell>
          <cell r="E1100">
            <v>0</v>
          </cell>
          <cell r="F1100">
            <v>0</v>
          </cell>
          <cell r="G1100">
            <v>20.99</v>
          </cell>
        </row>
        <row r="1101">
          <cell r="A1101" t="str">
            <v>CS-LY084-H4-L</v>
          </cell>
          <cell r="B1101" t="str">
            <v>CS-LY084</v>
          </cell>
          <cell r="C1101">
            <v>1</v>
          </cell>
          <cell r="D1101">
            <v>0</v>
          </cell>
          <cell r="E1101">
            <v>0</v>
          </cell>
          <cell r="F1101">
            <v>0</v>
          </cell>
          <cell r="G1101">
            <v>15.99</v>
          </cell>
        </row>
        <row r="1102">
          <cell r="A1102" t="str">
            <v>CS-LY181-PI908-S</v>
          </cell>
          <cell r="B1102" t="str">
            <v>CS-LY181</v>
          </cell>
          <cell r="C1102">
            <v>1</v>
          </cell>
          <cell r="D1102">
            <v>0</v>
          </cell>
          <cell r="E1102">
            <v>0</v>
          </cell>
          <cell r="F1102">
            <v>0</v>
          </cell>
          <cell r="G1102">
            <v>17.99</v>
          </cell>
        </row>
        <row r="1103">
          <cell r="A1103" t="str">
            <v>YZ-BE5506-K0-XS</v>
          </cell>
          <cell r="B1103" t="str">
            <v>YZ-BE5506</v>
          </cell>
          <cell r="C1103">
            <v>1</v>
          </cell>
          <cell r="D1103">
            <v>0</v>
          </cell>
          <cell r="E1103">
            <v>0</v>
          </cell>
          <cell r="F1103">
            <v>0</v>
          </cell>
          <cell r="G1103">
            <v>19.98</v>
          </cell>
        </row>
        <row r="1104">
          <cell r="A1104" t="str">
            <v>YZ-BETW32-BTW-XL</v>
          </cell>
          <cell r="B1104" t="str">
            <v>YZ-BETW32</v>
          </cell>
          <cell r="C1104">
            <v>2</v>
          </cell>
          <cell r="D1104">
            <v>0</v>
          </cell>
          <cell r="E1104">
            <v>0</v>
          </cell>
          <cell r="F1104">
            <v>0</v>
          </cell>
          <cell r="G1104">
            <v>19.99</v>
          </cell>
        </row>
        <row r="1105">
          <cell r="A1105" t="str">
            <v>MY-SB011-RD-L</v>
          </cell>
          <cell r="B1105" t="str">
            <v>MY-SB011</v>
          </cell>
          <cell r="C1105">
            <v>1</v>
          </cell>
          <cell r="D1105">
            <v>0</v>
          </cell>
          <cell r="E1105">
            <v>0</v>
          </cell>
          <cell r="F1105">
            <v>0</v>
          </cell>
          <cell r="G1105">
            <v>12.99</v>
          </cell>
        </row>
        <row r="1106">
          <cell r="A1106" t="str">
            <v>LYQ-CSM048-K0-M</v>
          </cell>
          <cell r="B1106" t="str">
            <v>LYQ-CSM048</v>
          </cell>
          <cell r="C1106">
            <v>1</v>
          </cell>
          <cell r="D1106">
            <v>0</v>
          </cell>
          <cell r="E1106">
            <v>0</v>
          </cell>
          <cell r="F1106">
            <v>0</v>
          </cell>
          <cell r="G1106">
            <v>6.99</v>
          </cell>
        </row>
        <row r="1107">
          <cell r="A1107" t="str">
            <v>CS-LY166-K73-2-S</v>
          </cell>
          <cell r="B1107" t="str">
            <v>CS-LY166</v>
          </cell>
          <cell r="C1107">
            <v>1</v>
          </cell>
          <cell r="D1107">
            <v>0</v>
          </cell>
          <cell r="E1107">
            <v>0</v>
          </cell>
          <cell r="F1107">
            <v>0</v>
          </cell>
          <cell r="G1107">
            <v>13.99</v>
          </cell>
        </row>
        <row r="1108">
          <cell r="A1108" t="str">
            <v>EUTK-J01H-K0-18/20</v>
          </cell>
          <cell r="B1108" t="str">
            <v>EUTK-J0102</v>
          </cell>
          <cell r="C1108">
            <v>1</v>
          </cell>
          <cell r="D1108">
            <v>0</v>
          </cell>
          <cell r="E1108">
            <v>0</v>
          </cell>
          <cell r="F1108">
            <v>0</v>
          </cell>
          <cell r="G1108">
            <v>12</v>
          </cell>
        </row>
        <row r="1109">
          <cell r="A1109" t="str">
            <v>EUTK-J02H-K0-18/20</v>
          </cell>
          <cell r="B1109" t="str">
            <v>EUTK-J0102</v>
          </cell>
          <cell r="C1109">
            <v>1</v>
          </cell>
          <cell r="D1109">
            <v>0</v>
          </cell>
          <cell r="E1109">
            <v>0</v>
          </cell>
          <cell r="F1109">
            <v>0</v>
          </cell>
          <cell r="G1109">
            <v>12</v>
          </cell>
        </row>
        <row r="1110">
          <cell r="A1110" t="str">
            <v>EUTK-J01H-GR-4</v>
          </cell>
          <cell r="B1110" t="str">
            <v>EUTK-J0102</v>
          </cell>
          <cell r="C1110">
            <v>1</v>
          </cell>
          <cell r="D1110">
            <v>0</v>
          </cell>
          <cell r="E1110">
            <v>0</v>
          </cell>
          <cell r="F1110">
            <v>0</v>
          </cell>
          <cell r="G1110">
            <v>12</v>
          </cell>
        </row>
        <row r="1111">
          <cell r="A1111" t="str">
            <v>CS-LY171-LG907-XL</v>
          </cell>
          <cell r="B1111" t="str">
            <v>CS-LY171</v>
          </cell>
          <cell r="C1111">
            <v>1</v>
          </cell>
          <cell r="D1111">
            <v>0</v>
          </cell>
          <cell r="E1111">
            <v>0</v>
          </cell>
          <cell r="F1111">
            <v>0</v>
          </cell>
          <cell r="G1111">
            <v>16.99</v>
          </cell>
        </row>
        <row r="1112">
          <cell r="A1112" t="str">
            <v>LYQ-WH1312-P0-L</v>
          </cell>
          <cell r="B1112" t="str">
            <v>LYQ-WH1312</v>
          </cell>
          <cell r="C1112">
            <v>1</v>
          </cell>
          <cell r="D1112">
            <v>0</v>
          </cell>
          <cell r="E1112">
            <v>0</v>
          </cell>
          <cell r="F1112">
            <v>0</v>
          </cell>
          <cell r="G1112">
            <v>5.2</v>
          </cell>
        </row>
        <row r="1113">
          <cell r="A1113" t="str">
            <v>YZ-BE5129-ZLYH-XL</v>
          </cell>
          <cell r="B1113" t="str">
            <v>YZ-BE5129</v>
          </cell>
          <cell r="C1113">
            <v>1</v>
          </cell>
          <cell r="D1113">
            <v>0</v>
          </cell>
          <cell r="E1113">
            <v>0</v>
          </cell>
          <cell r="F1113">
            <v>0</v>
          </cell>
          <cell r="G1113">
            <v>22.99</v>
          </cell>
        </row>
        <row r="1114">
          <cell r="A1114" t="str">
            <v>XZ-BS-HMSD269-R0-26</v>
          </cell>
          <cell r="B1114" t="str">
            <v>XZ-BS-HMSD269</v>
          </cell>
          <cell r="C1114">
            <v>1</v>
          </cell>
          <cell r="D1114">
            <v>0</v>
          </cell>
          <cell r="E1114">
            <v>0</v>
          </cell>
          <cell r="F1114">
            <v>0</v>
          </cell>
          <cell r="G1114">
            <v>6.8</v>
          </cell>
        </row>
        <row r="1115">
          <cell r="A1115" t="str">
            <v>YZ-BETW32-KTW-2XL</v>
          </cell>
          <cell r="B1115" t="str">
            <v>YZ-BETW32</v>
          </cell>
          <cell r="C1115">
            <v>2</v>
          </cell>
          <cell r="D1115">
            <v>0</v>
          </cell>
          <cell r="E1115">
            <v>0</v>
          </cell>
          <cell r="F1115">
            <v>0</v>
          </cell>
          <cell r="G1115">
            <v>19.99</v>
          </cell>
        </row>
        <row r="1116">
          <cell r="A1116" t="str">
            <v>WY-SB017-LG-L</v>
          </cell>
          <cell r="B1116" t="str">
            <v>WY-SB017</v>
          </cell>
          <cell r="C1116">
            <v>1</v>
          </cell>
          <cell r="D1116">
            <v>0</v>
          </cell>
          <cell r="E1116">
            <v>0</v>
          </cell>
          <cell r="F1116">
            <v>0</v>
          </cell>
          <cell r="G1116">
            <v>26.99</v>
          </cell>
        </row>
        <row r="1117">
          <cell r="A1117" t="str">
            <v>BS-BN-1501-WO-4XL</v>
          </cell>
          <cell r="B1117" t="str">
            <v>BS-BN-1501</v>
          </cell>
          <cell r="C1117">
            <v>1</v>
          </cell>
          <cell r="D1117">
            <v>0</v>
          </cell>
          <cell r="E1117">
            <v>0</v>
          </cell>
          <cell r="F1117">
            <v>0</v>
          </cell>
          <cell r="G1117">
            <v>14.89</v>
          </cell>
        </row>
        <row r="1118">
          <cell r="A1118" t="str">
            <v>EUTK-J01H-GR-14/16</v>
          </cell>
          <cell r="B1118" t="str">
            <v>EUTK-J0102</v>
          </cell>
          <cell r="C1118">
            <v>1</v>
          </cell>
          <cell r="D1118">
            <v>0</v>
          </cell>
          <cell r="E1118">
            <v>0</v>
          </cell>
          <cell r="F1118">
            <v>0</v>
          </cell>
          <cell r="G1118">
            <v>12</v>
          </cell>
        </row>
        <row r="1119">
          <cell r="A1119" t="str">
            <v>YZ-BEC19P-K0-L</v>
          </cell>
          <cell r="B1119" t="str">
            <v>YZ-BEC19P</v>
          </cell>
          <cell r="C1119">
            <v>1</v>
          </cell>
          <cell r="D1119">
            <v>0</v>
          </cell>
          <cell r="E1119">
            <v>0</v>
          </cell>
          <cell r="F1119">
            <v>0</v>
          </cell>
          <cell r="G1119">
            <v>21.99</v>
          </cell>
        </row>
        <row r="1120">
          <cell r="A1120" t="str">
            <v>MY-LYRound020-BL-M</v>
          </cell>
          <cell r="B1120" t="str">
            <v>MY-LYRound020</v>
          </cell>
          <cell r="C1120">
            <v>1</v>
          </cell>
          <cell r="D1120">
            <v>0</v>
          </cell>
          <cell r="E1120">
            <v>0</v>
          </cell>
          <cell r="F1120">
            <v>0</v>
          </cell>
          <cell r="G1120">
            <v>20.39</v>
          </cell>
        </row>
        <row r="1121">
          <cell r="A1121" t="str">
            <v>YZ-BETW32-BTW-M</v>
          </cell>
          <cell r="B1121" t="str">
            <v>YZ-BETW32</v>
          </cell>
          <cell r="C1121">
            <v>3</v>
          </cell>
          <cell r="D1121">
            <v>0</v>
          </cell>
          <cell r="E1121">
            <v>0</v>
          </cell>
          <cell r="F1121">
            <v>0</v>
          </cell>
          <cell r="G1121">
            <v>20.3233333333333</v>
          </cell>
        </row>
        <row r="1122">
          <cell r="A1122" t="str">
            <v>MY-LYPoint021-K0-XL</v>
          </cell>
          <cell r="B1122" t="str">
            <v>MY-LYPoint021</v>
          </cell>
          <cell r="C1122">
            <v>1</v>
          </cell>
          <cell r="D1122">
            <v>0</v>
          </cell>
          <cell r="E1122">
            <v>0</v>
          </cell>
          <cell r="F1122">
            <v>0</v>
          </cell>
          <cell r="G1122">
            <v>22.99</v>
          </cell>
        </row>
        <row r="1123">
          <cell r="A1123" t="str">
            <v>EUTK-J01H-SH-14/16</v>
          </cell>
          <cell r="B1123" t="str">
            <v>EUTK-J0102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 t="e">
            <v>#DIV/0!</v>
          </cell>
        </row>
        <row r="1124">
          <cell r="A1124" t="str">
            <v>YZ-BS-5505DaXS</v>
          </cell>
          <cell r="B1124" t="str">
            <v>YZ-BS-5505</v>
          </cell>
          <cell r="C1124">
            <v>2</v>
          </cell>
          <cell r="D1124">
            <v>0</v>
          </cell>
          <cell r="E1124">
            <v>0</v>
          </cell>
          <cell r="F1124">
            <v>0</v>
          </cell>
          <cell r="G1124">
            <v>22.37</v>
          </cell>
        </row>
        <row r="1125">
          <cell r="A1125" t="str">
            <v>LYQ-BS-ZQ2973-W1-M</v>
          </cell>
          <cell r="B1125" t="str">
            <v>LYQ-BS-ZQ2973</v>
          </cell>
          <cell r="C1125">
            <v>2</v>
          </cell>
          <cell r="D1125">
            <v>0</v>
          </cell>
          <cell r="E1125">
            <v>0</v>
          </cell>
          <cell r="F1125">
            <v>0</v>
          </cell>
          <cell r="G1125">
            <v>15.99</v>
          </cell>
        </row>
        <row r="1126">
          <cell r="A1126" t="str">
            <v>XZ-BS-PW-2001-G0-36</v>
          </cell>
          <cell r="B1126" t="str">
            <v>XZ-BS-PW-2001</v>
          </cell>
          <cell r="C1126">
            <v>1</v>
          </cell>
          <cell r="D1126">
            <v>0</v>
          </cell>
          <cell r="E1126">
            <v>0</v>
          </cell>
          <cell r="F1126">
            <v>0</v>
          </cell>
          <cell r="G1126">
            <v>6.99</v>
          </cell>
        </row>
        <row r="1127">
          <cell r="A1127" t="str">
            <v>YZ-BEC19P-OR-L</v>
          </cell>
          <cell r="B1127" t="str">
            <v>YZ-BEC19P</v>
          </cell>
          <cell r="C1127">
            <v>1</v>
          </cell>
          <cell r="D1127">
            <v>0</v>
          </cell>
          <cell r="E1127">
            <v>0</v>
          </cell>
          <cell r="F1127">
            <v>0</v>
          </cell>
          <cell r="G1127">
            <v>18.99</v>
          </cell>
        </row>
        <row r="1128">
          <cell r="A1128" t="str">
            <v>YZ-BELS1458-PI-6X</v>
          </cell>
          <cell r="B1128" t="str">
            <v>YZ-BELS1458</v>
          </cell>
          <cell r="C1128">
            <v>1</v>
          </cell>
          <cell r="D1128">
            <v>0</v>
          </cell>
          <cell r="E1128">
            <v>0</v>
          </cell>
          <cell r="F1128">
            <v>0</v>
          </cell>
          <cell r="G1128">
            <v>22.99</v>
          </cell>
        </row>
        <row r="1129">
          <cell r="A1129" t="str">
            <v>LYQ-BS-ZQ2973-K0-M</v>
          </cell>
          <cell r="B1129" t="str">
            <v>LYQ-BS-ZQ2973</v>
          </cell>
          <cell r="C1129">
            <v>1</v>
          </cell>
          <cell r="D1129">
            <v>0</v>
          </cell>
          <cell r="E1129">
            <v>0</v>
          </cell>
          <cell r="F1129">
            <v>0</v>
          </cell>
          <cell r="G1129">
            <v>6.99</v>
          </cell>
        </row>
        <row r="1130">
          <cell r="A1130" t="str">
            <v>CS-LY170-W902-XL</v>
          </cell>
          <cell r="B1130" t="str">
            <v>CS-LY170</v>
          </cell>
          <cell r="C1130">
            <v>1</v>
          </cell>
          <cell r="D1130">
            <v>0</v>
          </cell>
          <cell r="E1130">
            <v>0</v>
          </cell>
          <cell r="F1130">
            <v>0</v>
          </cell>
          <cell r="G1130">
            <v>14.9</v>
          </cell>
        </row>
        <row r="1131">
          <cell r="A1131" t="str">
            <v>YZ-BEC19P-OR-XL</v>
          </cell>
          <cell r="B1131" t="str">
            <v>YZ-BEC19P</v>
          </cell>
          <cell r="C1131">
            <v>1</v>
          </cell>
          <cell r="D1131">
            <v>0</v>
          </cell>
          <cell r="E1131">
            <v>0</v>
          </cell>
          <cell r="F1131">
            <v>0</v>
          </cell>
          <cell r="G1131">
            <v>18.99</v>
          </cell>
        </row>
        <row r="1132">
          <cell r="A1132" t="str">
            <v>YZ-BE5129-K0YH-M</v>
          </cell>
          <cell r="B1132" t="str">
            <v>YZ-BE5129</v>
          </cell>
          <cell r="C1132">
            <v>1</v>
          </cell>
          <cell r="D1132">
            <v>0</v>
          </cell>
          <cell r="E1132">
            <v>0</v>
          </cell>
          <cell r="F1132">
            <v>0</v>
          </cell>
          <cell r="G1132">
            <v>22.99</v>
          </cell>
        </row>
        <row r="1133">
          <cell r="A1133" t="str">
            <v>YZ-BEC19P-R0-M</v>
          </cell>
          <cell r="B1133" t="str">
            <v>YZ-BEC19P</v>
          </cell>
          <cell r="C1133">
            <v>1</v>
          </cell>
          <cell r="D1133">
            <v>0</v>
          </cell>
          <cell r="E1133">
            <v>0</v>
          </cell>
          <cell r="F1133">
            <v>0</v>
          </cell>
          <cell r="G1133">
            <v>19.99</v>
          </cell>
        </row>
        <row r="1134">
          <cell r="A1134" t="str">
            <v>YZ-BETW32-BTW-2XL</v>
          </cell>
          <cell r="B1134" t="str">
            <v>YZ-BETW32</v>
          </cell>
          <cell r="C1134">
            <v>1</v>
          </cell>
          <cell r="D1134">
            <v>0</v>
          </cell>
          <cell r="E1134">
            <v>0</v>
          </cell>
          <cell r="F1134">
            <v>0</v>
          </cell>
          <cell r="G1134">
            <v>19.99</v>
          </cell>
        </row>
        <row r="1135">
          <cell r="A1135" t="str">
            <v>BS-WH16032-B0-S</v>
          </cell>
          <cell r="B1135" t="str">
            <v>BS-WH16032</v>
          </cell>
          <cell r="C1135">
            <v>1</v>
          </cell>
          <cell r="D1135">
            <v>0</v>
          </cell>
          <cell r="E1135">
            <v>0</v>
          </cell>
          <cell r="F1135">
            <v>0</v>
          </cell>
          <cell r="G1135">
            <v>15.99</v>
          </cell>
        </row>
        <row r="1136">
          <cell r="A1136" t="str">
            <v>YZ-BEC19P-W0-L</v>
          </cell>
          <cell r="B1136" t="str">
            <v>YZ-BEC19P</v>
          </cell>
          <cell r="C1136">
            <v>1</v>
          </cell>
          <cell r="D1136">
            <v>0</v>
          </cell>
          <cell r="E1136">
            <v>0</v>
          </cell>
          <cell r="F1136">
            <v>0</v>
          </cell>
          <cell r="G1136">
            <v>18.99</v>
          </cell>
        </row>
        <row r="1137">
          <cell r="A1137" t="str">
            <v>YZ-BS-5505-R0-XS</v>
          </cell>
          <cell r="B1137" t="str">
            <v>YZ-BS-5505</v>
          </cell>
          <cell r="C1137">
            <v>1</v>
          </cell>
          <cell r="D1137">
            <v>0</v>
          </cell>
          <cell r="E1137">
            <v>0</v>
          </cell>
          <cell r="F1137">
            <v>0</v>
          </cell>
          <cell r="G1137">
            <v>19.89</v>
          </cell>
        </row>
        <row r="1138">
          <cell r="A1138" t="str">
            <v>LYQ-BS-LB01-K0-S</v>
          </cell>
          <cell r="B1138" t="str">
            <v>LYQ-BS-LB01</v>
          </cell>
          <cell r="C1138">
            <v>1</v>
          </cell>
          <cell r="D1138">
            <v>0</v>
          </cell>
          <cell r="E1138">
            <v>0</v>
          </cell>
          <cell r="F1138">
            <v>0</v>
          </cell>
          <cell r="G1138">
            <v>5.2</v>
          </cell>
        </row>
        <row r="1139">
          <cell r="A1139" t="str">
            <v>KZ-CSM073-G7-40</v>
          </cell>
          <cell r="B1139" t="str">
            <v>KZ-CSM073</v>
          </cell>
          <cell r="C1139">
            <v>1</v>
          </cell>
          <cell r="D1139">
            <v>0</v>
          </cell>
          <cell r="E1139">
            <v>0</v>
          </cell>
          <cell r="F1139">
            <v>0</v>
          </cell>
          <cell r="G1139">
            <v>12.99</v>
          </cell>
        </row>
        <row r="1140">
          <cell r="A1140" t="str">
            <v>YZ-BE5506-K0-L</v>
          </cell>
          <cell r="B1140" t="str">
            <v>YZ-BE5506</v>
          </cell>
          <cell r="C1140">
            <v>1</v>
          </cell>
          <cell r="D1140">
            <v>0</v>
          </cell>
          <cell r="E1140">
            <v>0</v>
          </cell>
          <cell r="F1140">
            <v>0</v>
          </cell>
          <cell r="G1140">
            <v>22.69</v>
          </cell>
        </row>
        <row r="1141">
          <cell r="A1141" t="str">
            <v>YZ-BE5129-K0YH-XL</v>
          </cell>
          <cell r="B1141" t="str">
            <v>YZ-BE5129</v>
          </cell>
          <cell r="C1141">
            <v>1</v>
          </cell>
          <cell r="D1141">
            <v>0</v>
          </cell>
          <cell r="E1141">
            <v>0</v>
          </cell>
          <cell r="F1141">
            <v>0</v>
          </cell>
          <cell r="G1141">
            <v>22.99</v>
          </cell>
        </row>
        <row r="1142">
          <cell r="A1142" t="str">
            <v>CS-LY084-H15-XL</v>
          </cell>
          <cell r="B1142" t="str">
            <v>CS-LY084</v>
          </cell>
          <cell r="C1142">
            <v>1</v>
          </cell>
          <cell r="D1142">
            <v>0</v>
          </cell>
          <cell r="E1142">
            <v>0</v>
          </cell>
          <cell r="F1142">
            <v>0</v>
          </cell>
          <cell r="G1142">
            <v>15.99</v>
          </cell>
        </row>
        <row r="1143">
          <cell r="A1143" t="str">
            <v>RE-YZ-BELK185-Y9-M</v>
          </cell>
          <cell r="B1143" t="str">
            <v>RE-YZ-BELK185</v>
          </cell>
          <cell r="C1143">
            <v>1</v>
          </cell>
          <cell r="D1143">
            <v>0</v>
          </cell>
          <cell r="E1143">
            <v>0</v>
          </cell>
          <cell r="F1143">
            <v>0</v>
          </cell>
          <cell r="G1143">
            <v>16.99</v>
          </cell>
        </row>
        <row r="1144">
          <cell r="A1144" t="str">
            <v>YZ-BS-5505-R0-L</v>
          </cell>
          <cell r="B1144" t="str">
            <v>YZ-BS-5505</v>
          </cell>
          <cell r="C1144">
            <v>1</v>
          </cell>
          <cell r="D1144">
            <v>0</v>
          </cell>
          <cell r="E1144">
            <v>0</v>
          </cell>
          <cell r="F1144">
            <v>0</v>
          </cell>
          <cell r="G1144">
            <v>24.85</v>
          </cell>
        </row>
        <row r="1145">
          <cell r="A1145" t="str">
            <v>XZ-BS-PW-2001-C0-37</v>
          </cell>
          <cell r="B1145" t="str">
            <v>XZ-BS-PW-2001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 t="e">
            <v>#DIV/0!</v>
          </cell>
        </row>
        <row r="1146">
          <cell r="A1146" t="str">
            <v>LYQ-BS-LB01-R0-S</v>
          </cell>
          <cell r="B1146" t="str">
            <v>LYQ-BS-LB01</v>
          </cell>
          <cell r="C1146">
            <v>1</v>
          </cell>
          <cell r="D1146">
            <v>0</v>
          </cell>
          <cell r="E1146">
            <v>0</v>
          </cell>
          <cell r="F1146">
            <v>0</v>
          </cell>
          <cell r="G1146">
            <v>5.2</v>
          </cell>
        </row>
        <row r="1147">
          <cell r="A1147" t="str">
            <v>CFY-M1830-BL-L</v>
          </cell>
          <cell r="B1147" t="str">
            <v>CFY-M1830</v>
          </cell>
          <cell r="C1147">
            <v>1</v>
          </cell>
          <cell r="D1147">
            <v>0</v>
          </cell>
          <cell r="E1147">
            <v>0</v>
          </cell>
          <cell r="F1147">
            <v>0</v>
          </cell>
          <cell r="G1147">
            <v>26</v>
          </cell>
        </row>
        <row r="1148">
          <cell r="A1148" t="str">
            <v>RE-YZ-BEWS32-ZL-L</v>
          </cell>
          <cell r="B1148" t="str">
            <v>RE-YZ-BEWS32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 t="e">
            <v>#DIV/0!</v>
          </cell>
        </row>
        <row r="1149">
          <cell r="A1149" t="str">
            <v>CS-SB010-WT-1</v>
          </cell>
          <cell r="B1149" t="str">
            <v>CS-SB010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 t="e">
            <v>#DIV/0!</v>
          </cell>
        </row>
        <row r="1150">
          <cell r="A1150" t="str">
            <v>MY-LYRound020-GN-S</v>
          </cell>
          <cell r="B1150" t="str">
            <v>MY-LYRound020</v>
          </cell>
          <cell r="C1150">
            <v>1</v>
          </cell>
          <cell r="D1150">
            <v>0</v>
          </cell>
          <cell r="E1150">
            <v>0</v>
          </cell>
          <cell r="F1150">
            <v>0</v>
          </cell>
          <cell r="G1150">
            <v>20.39</v>
          </cell>
        </row>
        <row r="1151">
          <cell r="A1151" t="str">
            <v>CS-LY181-LG907-M</v>
          </cell>
          <cell r="B1151" t="str">
            <v>CS-LY181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 t="e">
            <v>#DIV/0!</v>
          </cell>
        </row>
        <row r="7615">
          <cell r="A7615" t="str">
            <v>BS-WH17017-K0-XXXL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YZ-BS-ZQ15827</v>
          </cell>
          <cell r="B2">
            <v>15.2834170854271</v>
          </cell>
        </row>
        <row r="3">
          <cell r="A3" t="str">
            <v>BS-WH1731</v>
          </cell>
          <cell r="B3">
            <v>20.7013752122241</v>
          </cell>
        </row>
        <row r="4">
          <cell r="A4" t="str">
            <v>YZ-BS-PW2049</v>
          </cell>
          <cell r="B4">
            <v>14.8804643962848</v>
          </cell>
        </row>
        <row r="5">
          <cell r="A5" t="str">
            <v>BS-WH17015</v>
          </cell>
          <cell r="B5">
            <v>18.8546543778802</v>
          </cell>
        </row>
        <row r="6">
          <cell r="A6" t="str">
            <v>BS-WH16032</v>
          </cell>
          <cell r="B6">
            <v>14.5422388059701</v>
          </cell>
        </row>
        <row r="7">
          <cell r="A7" t="str">
            <v>BS-HB4032</v>
          </cell>
          <cell r="B7">
            <v>5.85647058823529</v>
          </cell>
        </row>
        <row r="8">
          <cell r="A8" t="str">
            <v>BS-WH17017</v>
          </cell>
          <cell r="B8">
            <v>17.9651224944321</v>
          </cell>
        </row>
        <row r="9">
          <cell r="A9" t="str">
            <v>YZ-BS-BSLL</v>
          </cell>
          <cell r="B9">
            <v>18.5465217391304</v>
          </cell>
        </row>
        <row r="10">
          <cell r="A10" t="str">
            <v>BS-PW2025</v>
          </cell>
          <cell r="B10">
            <v>12.9778205128205</v>
          </cell>
        </row>
        <row r="11">
          <cell r="A11" t="str">
            <v>LYQ-BS-ZQ2973</v>
          </cell>
          <cell r="B11">
            <v>10.65875</v>
          </cell>
        </row>
        <row r="12">
          <cell r="A12" t="str">
            <v>YZ-BEWH173</v>
          </cell>
          <cell r="B12">
            <v>19.99</v>
          </cell>
        </row>
        <row r="13">
          <cell r="A13" t="str">
            <v>BS-MY111</v>
          </cell>
          <cell r="B13">
            <v>17.99</v>
          </cell>
        </row>
        <row r="14">
          <cell r="A14" t="str">
            <v>BS-MY-1503</v>
          </cell>
          <cell r="B14">
            <v>16.7162931034483</v>
          </cell>
        </row>
        <row r="15">
          <cell r="A15" t="str">
            <v>CS-LY085</v>
          </cell>
          <cell r="B15">
            <v>17.7057142857143</v>
          </cell>
        </row>
        <row r="16">
          <cell r="A16" t="str">
            <v>BS-WHC19</v>
          </cell>
          <cell r="B16">
            <v>15.6844444444445</v>
          </cell>
        </row>
        <row r="17">
          <cell r="A17" t="str">
            <v>LYQ-YH115</v>
          </cell>
          <cell r="B17">
            <v>5.21304347826087</v>
          </cell>
        </row>
        <row r="18">
          <cell r="A18" t="str">
            <v>YZ-BS-5505</v>
          </cell>
          <cell r="B18">
            <v>22.2840579710145</v>
          </cell>
        </row>
        <row r="19">
          <cell r="A19" t="str">
            <v>KZ-CSM073</v>
          </cell>
          <cell r="B19">
            <v>13.6685714285714</v>
          </cell>
        </row>
        <row r="20">
          <cell r="A20" t="str">
            <v>CS-BESB032</v>
          </cell>
          <cell r="B20">
            <v>23.9829411764706</v>
          </cell>
        </row>
        <row r="21">
          <cell r="A21" t="str">
            <v>CS-LY084</v>
          </cell>
          <cell r="B21">
            <v>18.92</v>
          </cell>
        </row>
        <row r="22">
          <cell r="A22" t="str">
            <v>YZ-BS-TJ1245</v>
          </cell>
          <cell r="B22">
            <v>16.7720289855073</v>
          </cell>
        </row>
        <row r="23">
          <cell r="A23" t="str">
            <v>YZ-BS-PW2037</v>
          </cell>
          <cell r="B23">
            <v>16.3736858974359</v>
          </cell>
        </row>
        <row r="24">
          <cell r="A24" t="str">
            <v>BS-BN-1501</v>
          </cell>
          <cell r="B24">
            <v>15.0497058823529</v>
          </cell>
        </row>
        <row r="25">
          <cell r="A25" t="str">
            <v>CS-LY170</v>
          </cell>
          <cell r="B25">
            <v>15.2118131868132</v>
          </cell>
        </row>
        <row r="26">
          <cell r="A26" t="str">
            <v>LYQ-BS-1010</v>
          </cell>
          <cell r="B26">
            <v>11.2665193370166</v>
          </cell>
        </row>
        <row r="27">
          <cell r="A27" t="str">
            <v>MY-LYPoint021</v>
          </cell>
          <cell r="B27">
            <v>22.49</v>
          </cell>
        </row>
        <row r="28">
          <cell r="A28" t="str">
            <v>CS-LY181</v>
          </cell>
          <cell r="B28">
            <v>18.015</v>
          </cell>
        </row>
        <row r="29">
          <cell r="A29" t="str">
            <v>YZ-BS-BShyl5119</v>
          </cell>
          <cell r="B29">
            <v>24.6018181818182</v>
          </cell>
        </row>
        <row r="30">
          <cell r="A30" t="str">
            <v>YZ-BS-HE9008</v>
          </cell>
          <cell r="B30">
            <v>21.3465891472868</v>
          </cell>
        </row>
        <row r="31">
          <cell r="A31" t="str">
            <v>XZ-BS-013</v>
          </cell>
          <cell r="B31">
            <v>10.8723529411765</v>
          </cell>
        </row>
        <row r="32">
          <cell r="A32" t="str">
            <v>LYQ-WH1109</v>
          </cell>
          <cell r="B32">
            <v>9.99</v>
          </cell>
        </row>
        <row r="33">
          <cell r="A33" t="str">
            <v>MY-EU1925</v>
          </cell>
          <cell r="B33">
            <v>6.06</v>
          </cell>
        </row>
        <row r="34">
          <cell r="A34" t="str">
            <v>BS-WHBH1704</v>
          </cell>
          <cell r="B34">
            <v>20.5459477124183</v>
          </cell>
        </row>
        <row r="35">
          <cell r="A35" t="str">
            <v>CS-LY171</v>
          </cell>
          <cell r="B35">
            <v>18.1024590163934</v>
          </cell>
        </row>
        <row r="36">
          <cell r="A36" t="str">
            <v>WQS-BN-1503</v>
          </cell>
          <cell r="B36">
            <v>20.2375974025974</v>
          </cell>
        </row>
        <row r="37">
          <cell r="A37" t="str">
            <v>YZ-BS-HE9007</v>
          </cell>
          <cell r="B37">
            <v>21.446</v>
          </cell>
        </row>
        <row r="38">
          <cell r="A38" t="str">
            <v>YZ-BS-BS5119</v>
          </cell>
          <cell r="B38">
            <v>24.3525</v>
          </cell>
        </row>
        <row r="39">
          <cell r="A39" t="str">
            <v>RE-YZ-BEBD001</v>
          </cell>
          <cell r="B39">
            <v>22.3929850746269</v>
          </cell>
        </row>
        <row r="40">
          <cell r="A40" t="str">
            <v>YZ-BETW32</v>
          </cell>
          <cell r="B40">
            <v>19.8008108108108</v>
          </cell>
        </row>
        <row r="41">
          <cell r="A41" t="str">
            <v>RE-YZ-BECS186</v>
          </cell>
          <cell r="B41">
            <v>16.6263636363636</v>
          </cell>
        </row>
        <row r="42">
          <cell r="A42" t="str">
            <v>XZ-WHBH004</v>
          </cell>
          <cell r="B42">
            <v>16.3233333333333</v>
          </cell>
        </row>
        <row r="43">
          <cell r="A43" t="str">
            <v>YZ-BS-HE13037</v>
          </cell>
          <cell r="B43">
            <v>6.11634615384615</v>
          </cell>
        </row>
        <row r="44">
          <cell r="A44" t="str">
            <v>LYQ-BS4600</v>
          </cell>
          <cell r="B44">
            <v>11.7416</v>
          </cell>
        </row>
        <row r="45">
          <cell r="A45" t="str">
            <v>YZ-BS-1580</v>
          </cell>
          <cell r="B45">
            <v>14.8538775510204</v>
          </cell>
        </row>
        <row r="46">
          <cell r="A46" t="str">
            <v>CS-LY166</v>
          </cell>
          <cell r="B46">
            <v>14.1940789473684</v>
          </cell>
        </row>
        <row r="47">
          <cell r="A47" t="str">
            <v>YZ-BEYF181</v>
          </cell>
          <cell r="B47">
            <v>22.0088679245283</v>
          </cell>
        </row>
        <row r="48">
          <cell r="A48" t="str">
            <v>YZ-BS-JG2631</v>
          </cell>
          <cell r="B48">
            <v>14.5324175824176</v>
          </cell>
        </row>
        <row r="49">
          <cell r="A49" t="str">
            <v>EUTK-J0102</v>
          </cell>
          <cell r="B49">
            <v>12.7633333333333</v>
          </cell>
        </row>
        <row r="50">
          <cell r="A50" t="str">
            <v>XZ-BS-YG7223</v>
          </cell>
          <cell r="B50">
            <v>9.93</v>
          </cell>
        </row>
        <row r="51">
          <cell r="A51" t="str">
            <v>YZ-BE5506</v>
          </cell>
          <cell r="B51">
            <v>21.1905128205128</v>
          </cell>
        </row>
        <row r="52">
          <cell r="A52" t="str">
            <v>BS-WH0028</v>
          </cell>
          <cell r="B52">
            <v>17.79</v>
          </cell>
        </row>
        <row r="53">
          <cell r="A53" t="str">
            <v>XZ-BS-ZQ7032</v>
          </cell>
          <cell r="B53">
            <v>8.56666666666667</v>
          </cell>
        </row>
        <row r="54">
          <cell r="A54" t="str">
            <v>YZ-BELS1458</v>
          </cell>
          <cell r="B54">
            <v>18.2705555555556</v>
          </cell>
        </row>
        <row r="55">
          <cell r="A55" t="str">
            <v>YZ-CSM022</v>
          </cell>
          <cell r="B55">
            <v>12.9928</v>
          </cell>
        </row>
        <row r="56">
          <cell r="A56" t="str">
            <v>BS-WH81677</v>
          </cell>
          <cell r="B56">
            <v>18.99</v>
          </cell>
        </row>
        <row r="57">
          <cell r="A57" t="str">
            <v>YZ-BS-HB8631</v>
          </cell>
          <cell r="B57">
            <v>5.42724137931034</v>
          </cell>
        </row>
        <row r="58">
          <cell r="A58" t="str">
            <v>YZ-BS-PW2038</v>
          </cell>
          <cell r="B58">
            <v>5.79222222222222</v>
          </cell>
        </row>
        <row r="59">
          <cell r="A59" t="str">
            <v>CFY-BESB1757</v>
          </cell>
          <cell r="B59">
            <v>35.99</v>
          </cell>
        </row>
        <row r="60">
          <cell r="A60" t="str">
            <v>SB-YL005</v>
          </cell>
          <cell r="B60">
            <v>32.99</v>
          </cell>
        </row>
        <row r="61">
          <cell r="A61" t="str">
            <v>YZ-BS-BKN1703</v>
          </cell>
          <cell r="B61">
            <v>5.3</v>
          </cell>
        </row>
        <row r="62">
          <cell r="A62" t="str">
            <v>MY-LYRound020</v>
          </cell>
          <cell r="B62">
            <v>21.6152380952381</v>
          </cell>
        </row>
        <row r="63">
          <cell r="A63" t="str">
            <v>YZ-BS1702</v>
          </cell>
          <cell r="B63">
            <v>5.3</v>
          </cell>
        </row>
        <row r="64">
          <cell r="A64" t="str">
            <v>CS-SB030</v>
          </cell>
          <cell r="B64">
            <v>18.0903703703704</v>
          </cell>
        </row>
        <row r="65">
          <cell r="A65" t="str">
            <v>XZ-BS-HM168</v>
          </cell>
          <cell r="B65">
            <v>7.22222222222222</v>
          </cell>
        </row>
        <row r="66">
          <cell r="A66" t="str">
            <v>BS-1704</v>
          </cell>
          <cell r="B66">
            <v>6.46333333333333</v>
          </cell>
        </row>
        <row r="67">
          <cell r="A67" t="str">
            <v>RE-YZ-BELK185</v>
          </cell>
          <cell r="B67">
            <v>16.99</v>
          </cell>
        </row>
        <row r="68">
          <cell r="A68" t="str">
            <v>LYQ-EUWH5339</v>
          </cell>
          <cell r="B68">
            <v>5.2</v>
          </cell>
        </row>
        <row r="69">
          <cell r="A69" t="str">
            <v>MY-SB020</v>
          </cell>
          <cell r="B69">
            <v>6.2</v>
          </cell>
        </row>
        <row r="70">
          <cell r="A70" t="str">
            <v>BS-HB3555</v>
          </cell>
          <cell r="B70">
            <v>5.47352941176471</v>
          </cell>
        </row>
        <row r="71">
          <cell r="A71" t="str">
            <v>YZ-BS-HB8995</v>
          </cell>
          <cell r="B71">
            <v>5.3</v>
          </cell>
        </row>
        <row r="72">
          <cell r="A72" t="str">
            <v>WY-SB017</v>
          </cell>
          <cell r="B72">
            <v>25.99</v>
          </cell>
        </row>
        <row r="73">
          <cell r="A73" t="str">
            <v>LYQ-BS-CS04</v>
          </cell>
          <cell r="B73">
            <v>16.49</v>
          </cell>
        </row>
        <row r="74">
          <cell r="A74" t="str">
            <v>YZ-BEYF183</v>
          </cell>
          <cell r="B74">
            <v>22.1504</v>
          </cell>
        </row>
        <row r="75">
          <cell r="A75" t="str">
            <v>XZ-BS-PW-2001</v>
          </cell>
          <cell r="B75">
            <v>9.39</v>
          </cell>
        </row>
        <row r="76">
          <cell r="A76" t="str">
            <v>MY-SB019</v>
          </cell>
          <cell r="B76">
            <v>7.34916666666667</v>
          </cell>
        </row>
        <row r="77">
          <cell r="A77" t="str">
            <v>YZ-BS-HM1727</v>
          </cell>
          <cell r="B77">
            <v>5.3</v>
          </cell>
        </row>
        <row r="78">
          <cell r="A78" t="str">
            <v>XZ-BS-2115</v>
          </cell>
          <cell r="B78">
            <v>6.8</v>
          </cell>
        </row>
        <row r="79">
          <cell r="A79" t="str">
            <v>BS-PW331</v>
          </cell>
          <cell r="B79">
            <v>5.2</v>
          </cell>
        </row>
        <row r="80">
          <cell r="A80" t="str">
            <v>WQS-BS-BN1504</v>
          </cell>
          <cell r="B80">
            <v>7.9028</v>
          </cell>
        </row>
        <row r="81">
          <cell r="A81" t="str">
            <v>BS-WH17008</v>
          </cell>
          <cell r="B81">
            <v>5.2</v>
          </cell>
        </row>
        <row r="82">
          <cell r="A82" t="str">
            <v>LYQ-BS-YY05</v>
          </cell>
          <cell r="B82">
            <v>6.32785714285714</v>
          </cell>
        </row>
        <row r="83">
          <cell r="A83" t="str">
            <v>YZ-BEYF184</v>
          </cell>
          <cell r="B83">
            <v>21.2990909090909</v>
          </cell>
        </row>
        <row r="84">
          <cell r="A84" t="str">
            <v>XZ-BS-HMMF360</v>
          </cell>
          <cell r="B84">
            <v>8.69909090909091</v>
          </cell>
        </row>
        <row r="85">
          <cell r="A85" t="str">
            <v>LYQ-BS-MX02</v>
          </cell>
          <cell r="B85">
            <v>5.2</v>
          </cell>
        </row>
        <row r="86">
          <cell r="A86" t="str">
            <v>BS-HB3300</v>
          </cell>
          <cell r="B86">
            <v>5.2</v>
          </cell>
        </row>
        <row r="87">
          <cell r="A87" t="str">
            <v>CS-LY086</v>
          </cell>
          <cell r="B87">
            <v>20.99</v>
          </cell>
        </row>
        <row r="88">
          <cell r="A88" t="str">
            <v>BS-BN-1503</v>
          </cell>
          <cell r="B88">
            <v>7.79333333333333</v>
          </cell>
        </row>
        <row r="89">
          <cell r="A89" t="str">
            <v>YZ-BEHY2049</v>
          </cell>
          <cell r="B89">
            <v>19.3233333333333</v>
          </cell>
        </row>
        <row r="90">
          <cell r="A90" t="str">
            <v>BS-HB6008</v>
          </cell>
          <cell r="B90">
            <v>5.2</v>
          </cell>
        </row>
        <row r="91">
          <cell r="A91" t="str">
            <v>SCF-EUC01</v>
          </cell>
          <cell r="B91">
            <v>6</v>
          </cell>
        </row>
        <row r="92">
          <cell r="A92" t="str">
            <v>YZ-BS-1640</v>
          </cell>
          <cell r="B92">
            <v>5.3</v>
          </cell>
        </row>
        <row r="93">
          <cell r="A93" t="str">
            <v>TX-55554</v>
          </cell>
          <cell r="B93">
            <v>10.945</v>
          </cell>
        </row>
        <row r="94">
          <cell r="A94" t="str">
            <v>RE-YZ-BELE001</v>
          </cell>
          <cell r="B94">
            <v>22.4290243902439</v>
          </cell>
        </row>
        <row r="95">
          <cell r="A95" t="str">
            <v>LYQ-BS-LB01</v>
          </cell>
          <cell r="B95">
            <v>5.2</v>
          </cell>
        </row>
        <row r="96">
          <cell r="A96" t="str">
            <v>YZ-BESM807</v>
          </cell>
          <cell r="B96">
            <v>16.19</v>
          </cell>
        </row>
        <row r="97">
          <cell r="A97" t="str">
            <v>XZ-WH6606</v>
          </cell>
          <cell r="B97">
            <v>18.24</v>
          </cell>
        </row>
        <row r="98">
          <cell r="A98" t="str">
            <v>CFY-M1798</v>
          </cell>
          <cell r="B98">
            <v>32.6633333333333</v>
          </cell>
        </row>
        <row r="99">
          <cell r="A99" t="str">
            <v>RE-YZ-BETW001</v>
          </cell>
          <cell r="B99">
            <v>22.99</v>
          </cell>
        </row>
        <row r="100">
          <cell r="A100" t="str">
            <v>LYQ-CSM051</v>
          </cell>
          <cell r="B100">
            <v>5.2</v>
          </cell>
        </row>
        <row r="101">
          <cell r="A101" t="str">
            <v>YZ-BS-7438</v>
          </cell>
          <cell r="B101" t="e">
            <v>#DIV/0!</v>
          </cell>
        </row>
        <row r="102">
          <cell r="A102" t="str">
            <v>CFY-M1830</v>
          </cell>
          <cell r="B102">
            <v>26</v>
          </cell>
        </row>
        <row r="103">
          <cell r="A103" t="str">
            <v>XZ-BS-HMMX360</v>
          </cell>
          <cell r="B103">
            <v>17.5</v>
          </cell>
        </row>
        <row r="104">
          <cell r="A104" t="str">
            <v>YZ-BE5129</v>
          </cell>
          <cell r="B104">
            <v>22.99</v>
          </cell>
        </row>
        <row r="105">
          <cell r="A105" t="str">
            <v>MY-SB011</v>
          </cell>
          <cell r="B105">
            <v>16.3233333333333</v>
          </cell>
        </row>
        <row r="106">
          <cell r="A106" t="str">
            <v>LYQ-BS-TW03</v>
          </cell>
          <cell r="B106">
            <v>5.2</v>
          </cell>
        </row>
        <row r="107">
          <cell r="A107" t="str">
            <v>MY-SB027</v>
          </cell>
          <cell r="B107">
            <v>21.5</v>
          </cell>
        </row>
        <row r="108">
          <cell r="A108" t="str">
            <v>XZ-BS-007</v>
          </cell>
          <cell r="B108">
            <v>6.8</v>
          </cell>
        </row>
        <row r="109">
          <cell r="A109" t="str">
            <v>MY-WH7622</v>
          </cell>
          <cell r="B109">
            <v>6.2</v>
          </cell>
        </row>
        <row r="110">
          <cell r="A110" t="str">
            <v>MY-WH7624</v>
          </cell>
          <cell r="B110">
            <v>6.2</v>
          </cell>
        </row>
        <row r="111">
          <cell r="A111" t="str">
            <v>CS-SB010</v>
          </cell>
          <cell r="B111">
            <v>9.6</v>
          </cell>
        </row>
        <row r="112">
          <cell r="A112" t="str">
            <v>LYQ-WH1312</v>
          </cell>
          <cell r="B112">
            <v>5.2</v>
          </cell>
        </row>
        <row r="113">
          <cell r="A113" t="str">
            <v>LYQ-BS-LS06</v>
          </cell>
          <cell r="B113">
            <v>5.2</v>
          </cell>
        </row>
        <row r="114">
          <cell r="A114" t="str">
            <v>LYQ-BS-HM1205</v>
          </cell>
          <cell r="B114">
            <v>19.99</v>
          </cell>
        </row>
        <row r="115">
          <cell r="A115" t="str">
            <v>LYQ-CSM048</v>
          </cell>
          <cell r="B115">
            <v>12.165</v>
          </cell>
        </row>
        <row r="116">
          <cell r="A116" t="str">
            <v>YZ-BEYF182</v>
          </cell>
          <cell r="B116">
            <v>20.99</v>
          </cell>
        </row>
        <row r="117">
          <cell r="A117" t="str">
            <v>YZ-BEHY025</v>
          </cell>
          <cell r="B117">
            <v>27.99</v>
          </cell>
        </row>
        <row r="118">
          <cell r="A118" t="str">
            <v>MY-SB015</v>
          </cell>
          <cell r="B118">
            <v>19.98</v>
          </cell>
        </row>
        <row r="119">
          <cell r="A119" t="str">
            <v>RE-YZ-BEWS32</v>
          </cell>
          <cell r="B119">
            <v>28.155</v>
          </cell>
        </row>
        <row r="120">
          <cell r="A120" t="str">
            <v>YZ-BEC19P</v>
          </cell>
          <cell r="B120">
            <v>20.1328571428571</v>
          </cell>
        </row>
        <row r="121">
          <cell r="A121" t="str">
            <v>MY-WH7688</v>
          </cell>
          <cell r="B121">
            <v>6.2</v>
          </cell>
        </row>
        <row r="122">
          <cell r="A122" t="str">
            <v>LYQ-BS-29PHJ</v>
          </cell>
          <cell r="B122">
            <v>5.2</v>
          </cell>
        </row>
        <row r="123">
          <cell r="A123" t="str">
            <v>XZ-BS-HMSD269</v>
          </cell>
          <cell r="B123">
            <v>6.8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3864.48625</v>
          </cell>
        </row>
        <row r="3">
          <cell r="G3">
            <v>1597.62</v>
          </cell>
        </row>
        <row r="3">
          <cell r="J3">
            <v>1623.83</v>
          </cell>
        </row>
        <row r="3">
          <cell r="M3">
            <v>2058.48</v>
          </cell>
        </row>
        <row r="4">
          <cell r="A4" t="str">
            <v>YZ-BS-HE9007Se2L</v>
          </cell>
          <cell r="B4">
            <v>92078</v>
          </cell>
          <cell r="C4">
            <v>601</v>
          </cell>
          <cell r="D4">
            <v>107.43</v>
          </cell>
          <cell r="E4">
            <v>36198</v>
          </cell>
          <cell r="F4">
            <v>187</v>
          </cell>
          <cell r="G4">
            <v>33.82</v>
          </cell>
          <cell r="H4">
            <v>80741</v>
          </cell>
          <cell r="I4">
            <v>344</v>
          </cell>
          <cell r="J4">
            <v>61.76</v>
          </cell>
          <cell r="K4">
            <v>149315</v>
          </cell>
          <cell r="L4">
            <v>683</v>
          </cell>
          <cell r="M4">
            <v>115.83</v>
          </cell>
        </row>
        <row r="5">
          <cell r="A5" t="str">
            <v>YZ-BS-5505DaS</v>
          </cell>
          <cell r="B5">
            <v>108628</v>
          </cell>
          <cell r="C5">
            <v>1293</v>
          </cell>
          <cell r="D5">
            <v>332.55375</v>
          </cell>
          <cell r="E5">
            <v>73734</v>
          </cell>
          <cell r="F5">
            <v>890</v>
          </cell>
          <cell r="G5">
            <v>233.15</v>
          </cell>
          <cell r="H5">
            <v>0</v>
          </cell>
          <cell r="I5">
            <v>0</v>
          </cell>
          <cell r="J5">
            <v>0</v>
          </cell>
          <cell r="K5">
            <v>74213</v>
          </cell>
          <cell r="L5">
            <v>489</v>
          </cell>
          <cell r="M5">
            <v>121.65</v>
          </cell>
        </row>
        <row r="6">
          <cell r="A6" t="str">
            <v>YZ-BS-BS5119ZLXL2XL</v>
          </cell>
          <cell r="B6">
            <v>17060</v>
          </cell>
          <cell r="C6">
            <v>153</v>
          </cell>
          <cell r="D6">
            <v>34.95875</v>
          </cell>
          <cell r="E6">
            <v>1792</v>
          </cell>
          <cell r="F6">
            <v>20</v>
          </cell>
          <cell r="G6">
            <v>4.29</v>
          </cell>
          <cell r="H6">
            <v>0</v>
          </cell>
          <cell r="I6">
            <v>0</v>
          </cell>
          <cell r="J6">
            <v>0</v>
          </cell>
          <cell r="K6">
            <v>437</v>
          </cell>
          <cell r="L6">
            <v>3</v>
          </cell>
          <cell r="M6">
            <v>0.79</v>
          </cell>
        </row>
        <row r="7">
          <cell r="A7" t="str">
            <v>YZ-BS-BS5119ZLXL3XL</v>
          </cell>
          <cell r="B7">
            <v>17498</v>
          </cell>
          <cell r="C7">
            <v>39</v>
          </cell>
          <cell r="D7">
            <v>8.67875</v>
          </cell>
          <cell r="E7">
            <v>7992</v>
          </cell>
          <cell r="F7">
            <v>21</v>
          </cell>
          <cell r="G7">
            <v>3.54</v>
          </cell>
          <cell r="H7">
            <v>4792</v>
          </cell>
          <cell r="I7">
            <v>27</v>
          </cell>
          <cell r="J7">
            <v>6.13</v>
          </cell>
          <cell r="K7">
            <v>8596</v>
          </cell>
          <cell r="L7">
            <v>36</v>
          </cell>
          <cell r="M7">
            <v>7.62</v>
          </cell>
        </row>
        <row r="8">
          <cell r="A8" t="str">
            <v>YZ-BS-BShyl5119-YH-2XL</v>
          </cell>
          <cell r="B8">
            <v>32791</v>
          </cell>
          <cell r="C8">
            <v>180</v>
          </cell>
          <cell r="D8">
            <v>37.95</v>
          </cell>
          <cell r="E8">
            <v>9304</v>
          </cell>
          <cell r="F8">
            <v>68</v>
          </cell>
          <cell r="G8">
            <v>14.35</v>
          </cell>
          <cell r="H8">
            <v>17803</v>
          </cell>
          <cell r="I8">
            <v>91</v>
          </cell>
          <cell r="J8">
            <v>17.9</v>
          </cell>
          <cell r="K8">
            <v>15305</v>
          </cell>
          <cell r="L8">
            <v>98</v>
          </cell>
          <cell r="M8">
            <v>21.72</v>
          </cell>
        </row>
        <row r="9">
          <cell r="A9" t="str">
            <v>YZ-BS-BShyl5119-YH-3XL</v>
          </cell>
          <cell r="B9">
            <v>0</v>
          </cell>
          <cell r="C9">
            <v>0</v>
          </cell>
          <cell r="D9">
            <v>0</v>
          </cell>
          <cell r="E9">
            <v>2892</v>
          </cell>
          <cell r="F9">
            <v>8</v>
          </cell>
          <cell r="G9">
            <v>1.65</v>
          </cell>
          <cell r="H9">
            <v>3065</v>
          </cell>
          <cell r="I9">
            <v>8</v>
          </cell>
          <cell r="J9">
            <v>1.44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YZ-BS-BShyl5119-YT-2XL</v>
          </cell>
          <cell r="B10">
            <v>86689</v>
          </cell>
          <cell r="C10">
            <v>357</v>
          </cell>
          <cell r="D10">
            <v>80.80875</v>
          </cell>
          <cell r="E10">
            <v>12699</v>
          </cell>
          <cell r="F10">
            <v>98</v>
          </cell>
          <cell r="G10">
            <v>18.95</v>
          </cell>
          <cell r="H10">
            <v>14000</v>
          </cell>
          <cell r="I10">
            <v>96</v>
          </cell>
          <cell r="J10">
            <v>18.36</v>
          </cell>
          <cell r="K10">
            <v>18254</v>
          </cell>
          <cell r="L10">
            <v>189</v>
          </cell>
          <cell r="M10">
            <v>38.74</v>
          </cell>
        </row>
        <row r="11">
          <cell r="A11" t="str">
            <v>YZ-BS-BShyl5119-YT-5XL</v>
          </cell>
          <cell r="B11">
            <v>8938</v>
          </cell>
          <cell r="C11">
            <v>58</v>
          </cell>
          <cell r="D11">
            <v>11.18625</v>
          </cell>
          <cell r="E11">
            <v>75818</v>
          </cell>
          <cell r="F11">
            <v>233</v>
          </cell>
          <cell r="G11">
            <v>50.32</v>
          </cell>
          <cell r="H11">
            <v>37979</v>
          </cell>
          <cell r="I11">
            <v>149</v>
          </cell>
          <cell r="J11">
            <v>31.65</v>
          </cell>
          <cell r="K11">
            <v>35164</v>
          </cell>
          <cell r="L11">
            <v>167</v>
          </cell>
          <cell r="M11">
            <v>36.97</v>
          </cell>
        </row>
        <row r="12">
          <cell r="A12" t="str">
            <v>YZ-BS-BShyl5119K02XL</v>
          </cell>
          <cell r="B12">
            <v>10792</v>
          </cell>
          <cell r="C12">
            <v>77</v>
          </cell>
          <cell r="D12">
            <v>14.73375</v>
          </cell>
          <cell r="E12">
            <v>27159</v>
          </cell>
          <cell r="F12">
            <v>86</v>
          </cell>
          <cell r="G12">
            <v>13.45</v>
          </cell>
          <cell r="H12">
            <v>44357</v>
          </cell>
          <cell r="I12">
            <v>89</v>
          </cell>
          <cell r="J12">
            <v>19.46</v>
          </cell>
          <cell r="K12">
            <v>51748</v>
          </cell>
          <cell r="L12">
            <v>123</v>
          </cell>
          <cell r="M12">
            <v>25.48</v>
          </cell>
        </row>
        <row r="13">
          <cell r="A13" t="str">
            <v>YZ-BS-BShyl5119K03XL</v>
          </cell>
          <cell r="B13">
            <v>12173</v>
          </cell>
          <cell r="C13">
            <v>135</v>
          </cell>
          <cell r="D13">
            <v>28.9575</v>
          </cell>
          <cell r="E13">
            <v>9055</v>
          </cell>
          <cell r="F13">
            <v>78</v>
          </cell>
          <cell r="G13">
            <v>15.04</v>
          </cell>
          <cell r="H13">
            <v>1592</v>
          </cell>
          <cell r="I13">
            <v>13</v>
          </cell>
          <cell r="J13">
            <v>2.61</v>
          </cell>
          <cell r="K13">
            <v>5685</v>
          </cell>
          <cell r="L13">
            <v>32</v>
          </cell>
          <cell r="M13">
            <v>6.64</v>
          </cell>
        </row>
        <row r="14">
          <cell r="A14" t="str">
            <v>YZ-BS-BSLLHT3XL</v>
          </cell>
          <cell r="B14">
            <v>0</v>
          </cell>
          <cell r="C14">
            <v>0</v>
          </cell>
          <cell r="D14">
            <v>0</v>
          </cell>
          <cell r="E14">
            <v>1</v>
          </cell>
          <cell r="F14">
            <v>0</v>
          </cell>
          <cell r="G14">
            <v>0</v>
          </cell>
          <cell r="H14">
            <v>39</v>
          </cell>
          <cell r="I14">
            <v>0</v>
          </cell>
          <cell r="J14">
            <v>0</v>
          </cell>
          <cell r="K14">
            <v>7</v>
          </cell>
          <cell r="L14">
            <v>0</v>
          </cell>
          <cell r="M14">
            <v>0</v>
          </cell>
        </row>
        <row r="15">
          <cell r="A15" t="str">
            <v>YZ-BS-BSLLIT3XL</v>
          </cell>
          <cell r="B15">
            <v>757</v>
          </cell>
          <cell r="C15">
            <v>4</v>
          </cell>
          <cell r="D15">
            <v>0.54</v>
          </cell>
          <cell r="E15">
            <v>407</v>
          </cell>
          <cell r="F15">
            <v>3</v>
          </cell>
          <cell r="G15">
            <v>0.4</v>
          </cell>
          <cell r="H15">
            <v>568</v>
          </cell>
          <cell r="I15">
            <v>3</v>
          </cell>
          <cell r="J15">
            <v>0.49</v>
          </cell>
          <cell r="K15">
            <v>402</v>
          </cell>
          <cell r="L15">
            <v>4</v>
          </cell>
          <cell r="M15">
            <v>0.72</v>
          </cell>
        </row>
        <row r="16">
          <cell r="A16" t="str">
            <v>YZ-BS-JG2631HS1L</v>
          </cell>
          <cell r="B16">
            <v>2020</v>
          </cell>
          <cell r="C16">
            <v>14</v>
          </cell>
          <cell r="D16">
            <v>1.8</v>
          </cell>
          <cell r="E16">
            <v>1236</v>
          </cell>
          <cell r="F16">
            <v>11</v>
          </cell>
          <cell r="G16">
            <v>1.52</v>
          </cell>
          <cell r="H16">
            <v>0</v>
          </cell>
          <cell r="I16">
            <v>0</v>
          </cell>
          <cell r="J16">
            <v>0</v>
          </cell>
          <cell r="K16">
            <v>889</v>
          </cell>
          <cell r="L16">
            <v>11</v>
          </cell>
          <cell r="M16">
            <v>1.23</v>
          </cell>
        </row>
        <row r="17">
          <cell r="A17" t="str">
            <v>YZ-BS-JG2631ZL1L</v>
          </cell>
          <cell r="B17">
            <v>0</v>
          </cell>
          <cell r="C17">
            <v>0</v>
          </cell>
          <cell r="D17">
            <v>0</v>
          </cell>
          <cell r="E17">
            <v>616</v>
          </cell>
          <cell r="F17">
            <v>3</v>
          </cell>
          <cell r="G17">
            <v>0.35</v>
          </cell>
          <cell r="H17">
            <v>382</v>
          </cell>
          <cell r="I17">
            <v>1</v>
          </cell>
          <cell r="J17">
            <v>0.17</v>
          </cell>
          <cell r="K17">
            <v>34480</v>
          </cell>
          <cell r="L17">
            <v>89</v>
          </cell>
          <cell r="M17">
            <v>11.72</v>
          </cell>
        </row>
        <row r="18">
          <cell r="A18" t="str">
            <v>YZ-BS-ZQ15827W04XL</v>
          </cell>
          <cell r="B18">
            <v>9762</v>
          </cell>
          <cell r="C18">
            <v>4</v>
          </cell>
          <cell r="D18">
            <v>0.52</v>
          </cell>
          <cell r="E18">
            <v>4215</v>
          </cell>
          <cell r="F18">
            <v>12</v>
          </cell>
          <cell r="G18">
            <v>1.26</v>
          </cell>
          <cell r="H18">
            <v>4973</v>
          </cell>
          <cell r="I18">
            <v>27</v>
          </cell>
          <cell r="J18">
            <v>2.72</v>
          </cell>
          <cell r="K18">
            <v>6042</v>
          </cell>
          <cell r="L18">
            <v>40</v>
          </cell>
          <cell r="M18">
            <v>3.93</v>
          </cell>
        </row>
        <row r="19">
          <cell r="A19" t="str">
            <v>LYQ-BS-K1010-G0-XL</v>
          </cell>
          <cell r="B19">
            <v>37942</v>
          </cell>
          <cell r="C19">
            <v>84</v>
          </cell>
          <cell r="D19">
            <v>9.08</v>
          </cell>
          <cell r="E19">
            <v>22764</v>
          </cell>
          <cell r="F19">
            <v>55</v>
          </cell>
          <cell r="G19">
            <v>7.66</v>
          </cell>
          <cell r="H19">
            <v>7691</v>
          </cell>
          <cell r="I19">
            <v>40</v>
          </cell>
          <cell r="J19">
            <v>6.07</v>
          </cell>
          <cell r="K19">
            <v>9660</v>
          </cell>
          <cell r="L19">
            <v>38</v>
          </cell>
          <cell r="M19">
            <v>5.82</v>
          </cell>
        </row>
        <row r="20">
          <cell r="A20" t="str">
            <v>LYQ-BS-K1010-G7-S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2951</v>
          </cell>
          <cell r="L20">
            <v>10</v>
          </cell>
          <cell r="M20">
            <v>1.7</v>
          </cell>
        </row>
        <row r="21">
          <cell r="A21" t="str">
            <v>LYQ-BS-K1010-K0-2X</v>
          </cell>
          <cell r="B21">
            <v>0</v>
          </cell>
          <cell r="C21">
            <v>2</v>
          </cell>
          <cell r="D21">
            <v>0.07875</v>
          </cell>
          <cell r="E21">
            <v>680</v>
          </cell>
          <cell r="F21">
            <v>1</v>
          </cell>
          <cell r="G21">
            <v>0</v>
          </cell>
          <cell r="H21">
            <v>347</v>
          </cell>
          <cell r="I21">
            <v>3</v>
          </cell>
          <cell r="J21">
            <v>0</v>
          </cell>
          <cell r="K21">
            <v>325</v>
          </cell>
          <cell r="L21">
            <v>1</v>
          </cell>
          <cell r="M21">
            <v>0</v>
          </cell>
        </row>
        <row r="22">
          <cell r="A22" t="str">
            <v>LYQ-BS-K1010-K0-L</v>
          </cell>
          <cell r="B22">
            <v>488</v>
          </cell>
          <cell r="C22">
            <v>2</v>
          </cell>
          <cell r="D22">
            <v>0.22</v>
          </cell>
          <cell r="E22">
            <v>185</v>
          </cell>
          <cell r="F22">
            <v>0</v>
          </cell>
          <cell r="G22">
            <v>0</v>
          </cell>
          <cell r="H22">
            <v>106</v>
          </cell>
          <cell r="I22">
            <v>1</v>
          </cell>
          <cell r="J22">
            <v>0.13</v>
          </cell>
          <cell r="K22">
            <v>95</v>
          </cell>
          <cell r="L22">
            <v>0</v>
          </cell>
          <cell r="M22">
            <v>0</v>
          </cell>
        </row>
        <row r="23">
          <cell r="A23" t="str">
            <v>LYQ-BS-K1010-K0-XS</v>
          </cell>
          <cell r="B23">
            <v>1315</v>
          </cell>
          <cell r="C23">
            <v>11</v>
          </cell>
          <cell r="D23">
            <v>1.04</v>
          </cell>
          <cell r="E23">
            <v>526</v>
          </cell>
          <cell r="F23">
            <v>4</v>
          </cell>
          <cell r="G23">
            <v>0.16</v>
          </cell>
          <cell r="H23">
            <v>288</v>
          </cell>
          <cell r="I23">
            <v>3</v>
          </cell>
          <cell r="J23">
            <v>0.06</v>
          </cell>
          <cell r="K23">
            <v>239</v>
          </cell>
          <cell r="L23">
            <v>2</v>
          </cell>
          <cell r="M23">
            <v>0.15</v>
          </cell>
        </row>
        <row r="24">
          <cell r="A24" t="str">
            <v>LYQ-BS-K1010-KQ-XS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129</v>
          </cell>
          <cell r="I24">
            <v>2</v>
          </cell>
          <cell r="J24">
            <v>0.24</v>
          </cell>
          <cell r="K24">
            <v>1080</v>
          </cell>
          <cell r="L24">
            <v>20</v>
          </cell>
          <cell r="M24">
            <v>2</v>
          </cell>
        </row>
        <row r="25">
          <cell r="A25" t="str">
            <v>YZ-BS-HE9007Se3L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2888</v>
          </cell>
          <cell r="I25">
            <v>22</v>
          </cell>
          <cell r="J25">
            <v>3.01</v>
          </cell>
          <cell r="K25">
            <v>13449</v>
          </cell>
          <cell r="L25">
            <v>127</v>
          </cell>
          <cell r="M25">
            <v>18.47</v>
          </cell>
        </row>
        <row r="26">
          <cell r="A26" t="str">
            <v>BS-PW2025-K0-2XL</v>
          </cell>
          <cell r="B26">
            <v>57906</v>
          </cell>
          <cell r="C26">
            <v>332</v>
          </cell>
          <cell r="D26">
            <v>63.5</v>
          </cell>
          <cell r="E26">
            <v>1296</v>
          </cell>
          <cell r="F26">
            <v>13</v>
          </cell>
          <cell r="G26">
            <v>1.42</v>
          </cell>
          <cell r="H26">
            <v>1309</v>
          </cell>
          <cell r="I26">
            <v>11</v>
          </cell>
          <cell r="J26">
            <v>1.08</v>
          </cell>
          <cell r="K26">
            <v>1770</v>
          </cell>
          <cell r="L26">
            <v>12</v>
          </cell>
          <cell r="M26">
            <v>1.3</v>
          </cell>
        </row>
        <row r="27">
          <cell r="A27" t="str">
            <v>BS-PW2025-K0-XL</v>
          </cell>
          <cell r="B27">
            <v>590</v>
          </cell>
          <cell r="C27">
            <v>4</v>
          </cell>
          <cell r="D27">
            <v>0.62</v>
          </cell>
          <cell r="E27">
            <v>251</v>
          </cell>
          <cell r="F27">
            <v>4</v>
          </cell>
          <cell r="G27">
            <v>0.13</v>
          </cell>
          <cell r="H27">
            <v>220</v>
          </cell>
          <cell r="I27">
            <v>2</v>
          </cell>
          <cell r="J27">
            <v>0.2</v>
          </cell>
          <cell r="K27">
            <v>622</v>
          </cell>
          <cell r="L27">
            <v>6</v>
          </cell>
          <cell r="M27">
            <v>0.38</v>
          </cell>
        </row>
        <row r="28">
          <cell r="A28" t="str">
            <v>BS-WH17015-C0-M</v>
          </cell>
          <cell r="B28">
            <v>2133</v>
          </cell>
          <cell r="C28">
            <v>147</v>
          </cell>
          <cell r="D28">
            <v>33.85875</v>
          </cell>
          <cell r="E28">
            <v>8965</v>
          </cell>
          <cell r="F28">
            <v>93</v>
          </cell>
          <cell r="G28">
            <v>0.4</v>
          </cell>
          <cell r="H28">
            <v>18626</v>
          </cell>
          <cell r="I28">
            <v>91</v>
          </cell>
          <cell r="J28">
            <v>0.73</v>
          </cell>
          <cell r="K28">
            <v>24111</v>
          </cell>
          <cell r="L28">
            <v>94</v>
          </cell>
          <cell r="M28">
            <v>0.88</v>
          </cell>
        </row>
        <row r="29">
          <cell r="A29" t="str">
            <v>LYQ-BS-ZQ2973-W1-L</v>
          </cell>
          <cell r="B29">
            <v>3624</v>
          </cell>
          <cell r="C29">
            <v>14</v>
          </cell>
          <cell r="D29">
            <v>1.74</v>
          </cell>
          <cell r="E29">
            <v>1840</v>
          </cell>
          <cell r="F29">
            <v>9</v>
          </cell>
          <cell r="G29">
            <v>1.34</v>
          </cell>
          <cell r="H29">
            <v>676</v>
          </cell>
          <cell r="I29">
            <v>3</v>
          </cell>
          <cell r="J29">
            <v>0.39</v>
          </cell>
          <cell r="K29">
            <v>600</v>
          </cell>
          <cell r="L29">
            <v>1</v>
          </cell>
          <cell r="M29">
            <v>0.17</v>
          </cell>
        </row>
        <row r="30">
          <cell r="A30" t="str">
            <v>LYQ-BS-ZQ2973-G7-M</v>
          </cell>
          <cell r="B30">
            <v>540</v>
          </cell>
          <cell r="C30">
            <v>0</v>
          </cell>
          <cell r="D30">
            <v>0</v>
          </cell>
          <cell r="E30">
            <v>240</v>
          </cell>
          <cell r="F30">
            <v>2</v>
          </cell>
          <cell r="G30">
            <v>0.29</v>
          </cell>
          <cell r="H30">
            <v>201</v>
          </cell>
          <cell r="I30">
            <v>0</v>
          </cell>
          <cell r="J30">
            <v>0</v>
          </cell>
          <cell r="K30">
            <v>197</v>
          </cell>
          <cell r="L30">
            <v>0</v>
          </cell>
          <cell r="M30">
            <v>0</v>
          </cell>
        </row>
        <row r="31">
          <cell r="A31" t="str">
            <v>LYQ-BS-ZQ2973-KQ-S</v>
          </cell>
          <cell r="B31">
            <v>10011</v>
          </cell>
          <cell r="C31">
            <v>21</v>
          </cell>
          <cell r="D31">
            <v>3.47</v>
          </cell>
          <cell r="E31">
            <v>7043</v>
          </cell>
          <cell r="F31">
            <v>16</v>
          </cell>
          <cell r="G31">
            <v>2.07</v>
          </cell>
          <cell r="H31">
            <v>4410</v>
          </cell>
          <cell r="I31">
            <v>27</v>
          </cell>
          <cell r="J31">
            <v>3.74</v>
          </cell>
          <cell r="K31">
            <v>4086</v>
          </cell>
          <cell r="L31">
            <v>24</v>
          </cell>
          <cell r="M31">
            <v>3.62</v>
          </cell>
        </row>
        <row r="32">
          <cell r="A32" t="str">
            <v>LYQ-BS-K1010-K0-S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2</v>
          </cell>
          <cell r="L32">
            <v>0</v>
          </cell>
          <cell r="M32">
            <v>0</v>
          </cell>
        </row>
        <row r="33">
          <cell r="A33" t="str">
            <v>LYQ-BS-K1010-G0-M</v>
          </cell>
          <cell r="B33">
            <v>5458</v>
          </cell>
          <cell r="C33">
            <v>8</v>
          </cell>
          <cell r="D33">
            <v>0.86</v>
          </cell>
          <cell r="E33">
            <v>3253</v>
          </cell>
          <cell r="F33">
            <v>17</v>
          </cell>
          <cell r="G33">
            <v>2.32</v>
          </cell>
          <cell r="H33">
            <v>8405</v>
          </cell>
          <cell r="I33">
            <v>43</v>
          </cell>
          <cell r="J33">
            <v>3.39</v>
          </cell>
          <cell r="K33">
            <v>8876</v>
          </cell>
          <cell r="L33">
            <v>34</v>
          </cell>
          <cell r="M33">
            <v>3.25</v>
          </cell>
        </row>
        <row r="34">
          <cell r="A34" t="str">
            <v>LYQ-BS-K1010-G7-M</v>
          </cell>
          <cell r="B34">
            <v>834</v>
          </cell>
          <cell r="C34">
            <v>12</v>
          </cell>
          <cell r="D34">
            <v>1.94</v>
          </cell>
          <cell r="E34">
            <v>3864</v>
          </cell>
          <cell r="F34">
            <v>37</v>
          </cell>
          <cell r="G34">
            <v>6.55</v>
          </cell>
          <cell r="H34">
            <v>12275</v>
          </cell>
          <cell r="I34">
            <v>118</v>
          </cell>
          <cell r="J34">
            <v>23.06</v>
          </cell>
          <cell r="K34">
            <v>16680</v>
          </cell>
          <cell r="L34">
            <v>125</v>
          </cell>
          <cell r="M34">
            <v>24.62</v>
          </cell>
        </row>
        <row r="35">
          <cell r="A35" t="str">
            <v>LYQ-BS-ZQ2973-W1-S</v>
          </cell>
          <cell r="B35">
            <v>2812</v>
          </cell>
          <cell r="C35">
            <v>83</v>
          </cell>
          <cell r="D35">
            <v>11.72875</v>
          </cell>
          <cell r="E35">
            <v>1359</v>
          </cell>
          <cell r="F35">
            <v>38</v>
          </cell>
          <cell r="G35">
            <v>6.68</v>
          </cell>
          <cell r="H35">
            <v>1726</v>
          </cell>
          <cell r="I35">
            <v>42</v>
          </cell>
          <cell r="J35">
            <v>6.89</v>
          </cell>
          <cell r="K35">
            <v>1622</v>
          </cell>
          <cell r="L35">
            <v>21</v>
          </cell>
          <cell r="M35">
            <v>3.49</v>
          </cell>
        </row>
        <row r="36">
          <cell r="A36" t="str">
            <v>LYQ-BS-ZQ2973-E0-S</v>
          </cell>
          <cell r="B36">
            <v>1185</v>
          </cell>
          <cell r="C36">
            <v>4</v>
          </cell>
          <cell r="D36">
            <v>0.8</v>
          </cell>
          <cell r="E36">
            <v>778</v>
          </cell>
          <cell r="F36">
            <v>4</v>
          </cell>
          <cell r="G36">
            <v>0.71</v>
          </cell>
          <cell r="H36">
            <v>1043</v>
          </cell>
          <cell r="I36">
            <v>4</v>
          </cell>
          <cell r="J36">
            <v>0.78</v>
          </cell>
          <cell r="K36">
            <v>795</v>
          </cell>
          <cell r="L36">
            <v>2</v>
          </cell>
          <cell r="M36">
            <v>0.07</v>
          </cell>
        </row>
        <row r="37">
          <cell r="A37" t="str">
            <v>LYQ-BS-K1010-B0-M</v>
          </cell>
          <cell r="B37">
            <v>32325</v>
          </cell>
          <cell r="C37">
            <v>117</v>
          </cell>
          <cell r="D37">
            <v>17.52</v>
          </cell>
          <cell r="E37">
            <v>25836</v>
          </cell>
          <cell r="F37">
            <v>106</v>
          </cell>
          <cell r="G37">
            <v>18.98</v>
          </cell>
          <cell r="H37">
            <v>89990</v>
          </cell>
          <cell r="I37">
            <v>213</v>
          </cell>
          <cell r="J37">
            <v>36.92</v>
          </cell>
          <cell r="K37">
            <v>94557</v>
          </cell>
          <cell r="L37">
            <v>200</v>
          </cell>
          <cell r="M37">
            <v>31.89</v>
          </cell>
        </row>
        <row r="38">
          <cell r="A38" t="str">
            <v>LYQ-BS-K1010-Z0-XL</v>
          </cell>
          <cell r="B38">
            <v>48</v>
          </cell>
          <cell r="C38">
            <v>0</v>
          </cell>
          <cell r="D38">
            <v>0</v>
          </cell>
          <cell r="E38">
            <v>116</v>
          </cell>
          <cell r="F38">
            <v>0</v>
          </cell>
          <cell r="G38">
            <v>0</v>
          </cell>
          <cell r="H38">
            <v>236</v>
          </cell>
          <cell r="I38">
            <v>0</v>
          </cell>
          <cell r="J38">
            <v>0</v>
          </cell>
          <cell r="K38">
            <v>301</v>
          </cell>
          <cell r="L38">
            <v>1</v>
          </cell>
          <cell r="M38">
            <v>0.26</v>
          </cell>
        </row>
        <row r="39">
          <cell r="A39" t="str">
            <v>LYQ-BS-K1010-R0-M</v>
          </cell>
          <cell r="B39">
            <v>108</v>
          </cell>
          <cell r="C39">
            <v>0</v>
          </cell>
          <cell r="D39">
            <v>0</v>
          </cell>
          <cell r="E39">
            <v>637</v>
          </cell>
          <cell r="F39">
            <v>3</v>
          </cell>
          <cell r="G39">
            <v>0.5</v>
          </cell>
          <cell r="H39">
            <v>972</v>
          </cell>
          <cell r="I39">
            <v>7</v>
          </cell>
          <cell r="J39">
            <v>1.37</v>
          </cell>
          <cell r="K39">
            <v>5739</v>
          </cell>
          <cell r="L39">
            <v>31</v>
          </cell>
          <cell r="M39">
            <v>6.17</v>
          </cell>
        </row>
        <row r="40">
          <cell r="A40" t="str">
            <v>LYQ-BS-YY05-K0-S</v>
          </cell>
          <cell r="B40">
            <v>5052</v>
          </cell>
          <cell r="C40">
            <v>8</v>
          </cell>
          <cell r="D40">
            <v>0.6</v>
          </cell>
          <cell r="E40">
            <v>1666</v>
          </cell>
          <cell r="F40">
            <v>8</v>
          </cell>
          <cell r="G40">
            <v>0.99</v>
          </cell>
          <cell r="H40">
            <v>1074</v>
          </cell>
          <cell r="I40">
            <v>3</v>
          </cell>
          <cell r="J40">
            <v>0.33</v>
          </cell>
          <cell r="K40">
            <v>732</v>
          </cell>
          <cell r="L40">
            <v>1</v>
          </cell>
          <cell r="M40">
            <v>0.11</v>
          </cell>
        </row>
        <row r="41">
          <cell r="A41" t="str">
            <v>BS-WHBH1704-K0-L</v>
          </cell>
          <cell r="B41">
            <v>2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BS-WH17017-B0-S</v>
          </cell>
          <cell r="B42">
            <v>10361</v>
          </cell>
          <cell r="C42">
            <v>117</v>
          </cell>
          <cell r="D42">
            <v>19.555</v>
          </cell>
          <cell r="E42">
            <v>6071</v>
          </cell>
          <cell r="F42">
            <v>58</v>
          </cell>
          <cell r="G42">
            <v>7.39</v>
          </cell>
          <cell r="H42">
            <v>14775</v>
          </cell>
          <cell r="I42">
            <v>83</v>
          </cell>
          <cell r="J42">
            <v>13.03</v>
          </cell>
          <cell r="K42">
            <v>17362</v>
          </cell>
          <cell r="L42">
            <v>125</v>
          </cell>
          <cell r="M42">
            <v>20.65</v>
          </cell>
        </row>
        <row r="43">
          <cell r="A43" t="str">
            <v>BS-WH17017-G0-S</v>
          </cell>
          <cell r="B43">
            <v>16648</v>
          </cell>
          <cell r="C43">
            <v>67</v>
          </cell>
          <cell r="D43">
            <v>9.1</v>
          </cell>
          <cell r="E43">
            <v>7377</v>
          </cell>
          <cell r="F43">
            <v>29</v>
          </cell>
          <cell r="G43">
            <v>4.13</v>
          </cell>
          <cell r="H43">
            <v>4035</v>
          </cell>
          <cell r="I43">
            <v>28</v>
          </cell>
          <cell r="J43">
            <v>3.64</v>
          </cell>
          <cell r="K43">
            <v>2868</v>
          </cell>
          <cell r="L43">
            <v>10</v>
          </cell>
          <cell r="M43">
            <v>0.78</v>
          </cell>
        </row>
        <row r="44">
          <cell r="A44" t="str">
            <v>BS-WH17017-K0-S</v>
          </cell>
          <cell r="B44">
            <v>12907</v>
          </cell>
          <cell r="C44">
            <v>80</v>
          </cell>
          <cell r="D44">
            <v>12.65125</v>
          </cell>
          <cell r="E44">
            <v>3016</v>
          </cell>
          <cell r="F44">
            <v>34</v>
          </cell>
          <cell r="G44">
            <v>4.8</v>
          </cell>
          <cell r="H44">
            <v>1992</v>
          </cell>
          <cell r="I44">
            <v>21</v>
          </cell>
          <cell r="J44">
            <v>3.38</v>
          </cell>
          <cell r="K44">
            <v>1626</v>
          </cell>
          <cell r="L44">
            <v>22</v>
          </cell>
          <cell r="M44">
            <v>2.78</v>
          </cell>
        </row>
        <row r="45">
          <cell r="A45" t="str">
            <v>BS-WH17015-B0-M</v>
          </cell>
          <cell r="B45">
            <v>758</v>
          </cell>
          <cell r="C45">
            <v>37</v>
          </cell>
          <cell r="D45">
            <v>9.87</v>
          </cell>
          <cell r="E45">
            <v>13120</v>
          </cell>
          <cell r="F45">
            <v>47</v>
          </cell>
          <cell r="G45">
            <v>0</v>
          </cell>
          <cell r="H45">
            <v>26385</v>
          </cell>
          <cell r="I45">
            <v>59</v>
          </cell>
          <cell r="J45">
            <v>0</v>
          </cell>
          <cell r="K45">
            <v>36963</v>
          </cell>
          <cell r="L45">
            <v>82</v>
          </cell>
          <cell r="M45">
            <v>0</v>
          </cell>
        </row>
        <row r="46">
          <cell r="A46" t="str">
            <v>BS-WH17015-K0-XL</v>
          </cell>
          <cell r="B46">
            <v>0</v>
          </cell>
          <cell r="C46">
            <v>0</v>
          </cell>
          <cell r="D46">
            <v>0</v>
          </cell>
          <cell r="E46">
            <v>10</v>
          </cell>
          <cell r="F46">
            <v>0</v>
          </cell>
          <cell r="G46">
            <v>0</v>
          </cell>
          <cell r="H46">
            <v>5</v>
          </cell>
          <cell r="I46">
            <v>0</v>
          </cell>
          <cell r="J46">
            <v>0</v>
          </cell>
          <cell r="K46">
            <v>8</v>
          </cell>
          <cell r="L46">
            <v>0</v>
          </cell>
          <cell r="M46">
            <v>0</v>
          </cell>
        </row>
        <row r="47">
          <cell r="A47" t="str">
            <v>BS-WH17015-P0-M</v>
          </cell>
          <cell r="B47">
            <v>3704</v>
          </cell>
          <cell r="C47">
            <v>36</v>
          </cell>
          <cell r="D47">
            <v>7.515</v>
          </cell>
          <cell r="E47">
            <v>8487</v>
          </cell>
          <cell r="F47">
            <v>21</v>
          </cell>
          <cell r="G47">
            <v>0.48</v>
          </cell>
          <cell r="H47">
            <v>3162</v>
          </cell>
          <cell r="I47">
            <v>14</v>
          </cell>
          <cell r="J47">
            <v>0</v>
          </cell>
          <cell r="K47">
            <v>3341</v>
          </cell>
          <cell r="L47">
            <v>20</v>
          </cell>
          <cell r="M47">
            <v>0</v>
          </cell>
        </row>
        <row r="48">
          <cell r="A48" t="str">
            <v>BS-WH17015-SZ-M</v>
          </cell>
          <cell r="B48">
            <v>570</v>
          </cell>
          <cell r="C48">
            <v>13</v>
          </cell>
          <cell r="D48">
            <v>2.2275</v>
          </cell>
          <cell r="E48">
            <v>32686</v>
          </cell>
          <cell r="F48">
            <v>37</v>
          </cell>
          <cell r="G48">
            <v>0.21</v>
          </cell>
          <cell r="H48">
            <v>156646</v>
          </cell>
          <cell r="I48">
            <v>108</v>
          </cell>
          <cell r="J48">
            <v>0</v>
          </cell>
          <cell r="K48">
            <v>103570</v>
          </cell>
          <cell r="L48">
            <v>118</v>
          </cell>
          <cell r="M48">
            <v>0</v>
          </cell>
        </row>
        <row r="49">
          <cell r="A49" t="str">
            <v>BS-WH17015-ZL-M</v>
          </cell>
          <cell r="B49">
            <v>25535</v>
          </cell>
          <cell r="C49">
            <v>194</v>
          </cell>
          <cell r="D49">
            <v>33.44</v>
          </cell>
          <cell r="E49">
            <v>34427</v>
          </cell>
          <cell r="F49">
            <v>173</v>
          </cell>
          <cell r="G49">
            <v>15.79</v>
          </cell>
          <cell r="H49">
            <v>17529</v>
          </cell>
          <cell r="I49">
            <v>137</v>
          </cell>
          <cell r="J49">
            <v>10.34</v>
          </cell>
          <cell r="K49">
            <v>18048</v>
          </cell>
          <cell r="L49">
            <v>142</v>
          </cell>
          <cell r="M49">
            <v>11.86</v>
          </cell>
        </row>
        <row r="50">
          <cell r="A50" t="str">
            <v>LYQ-BS-K1010-B0-XS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1268</v>
          </cell>
          <cell r="L50">
            <v>6</v>
          </cell>
          <cell r="M50">
            <v>1.26</v>
          </cell>
        </row>
        <row r="51">
          <cell r="A51" t="str">
            <v>LYQ-BS-K1010-KQ-S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2871</v>
          </cell>
          <cell r="L51">
            <v>20</v>
          </cell>
          <cell r="M51">
            <v>3.74</v>
          </cell>
        </row>
        <row r="52">
          <cell r="A52" t="str">
            <v>LYQ-BS-K1010-R0-S</v>
          </cell>
          <cell r="B52">
            <v>2057</v>
          </cell>
          <cell r="C52">
            <v>21</v>
          </cell>
          <cell r="D52">
            <v>2.05</v>
          </cell>
          <cell r="E52">
            <v>2136</v>
          </cell>
          <cell r="F52">
            <v>15</v>
          </cell>
          <cell r="G52">
            <v>1.43</v>
          </cell>
          <cell r="H52">
            <v>2194</v>
          </cell>
          <cell r="I52">
            <v>19</v>
          </cell>
          <cell r="J52">
            <v>1.76</v>
          </cell>
          <cell r="K52">
            <v>61557</v>
          </cell>
          <cell r="L52">
            <v>80</v>
          </cell>
          <cell r="M52">
            <v>9.41</v>
          </cell>
        </row>
        <row r="53">
          <cell r="A53" t="str">
            <v>YZ-BS-5505JR0L</v>
          </cell>
          <cell r="B53">
            <v>45698</v>
          </cell>
          <cell r="C53">
            <v>174</v>
          </cell>
          <cell r="D53">
            <v>42.58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1244</v>
          </cell>
          <cell r="L53">
            <v>18</v>
          </cell>
          <cell r="M53">
            <v>4.05</v>
          </cell>
        </row>
        <row r="54">
          <cell r="A54" t="str">
            <v>YZ-BS-5505Lb0XS</v>
          </cell>
          <cell r="B54">
            <v>198361</v>
          </cell>
          <cell r="C54">
            <v>269</v>
          </cell>
          <cell r="D54">
            <v>59.14125</v>
          </cell>
          <cell r="E54">
            <v>14705</v>
          </cell>
          <cell r="F54">
            <v>98</v>
          </cell>
          <cell r="G54">
            <v>18.87</v>
          </cell>
          <cell r="H54">
            <v>9859</v>
          </cell>
          <cell r="I54">
            <v>60</v>
          </cell>
          <cell r="J54">
            <v>8.12</v>
          </cell>
          <cell r="K54">
            <v>12480</v>
          </cell>
          <cell r="L54">
            <v>62</v>
          </cell>
          <cell r="M54">
            <v>12.91</v>
          </cell>
        </row>
        <row r="55">
          <cell r="A55" t="str">
            <v>YZ-BS-5505K0-S</v>
          </cell>
          <cell r="B55">
            <v>18618</v>
          </cell>
          <cell r="C55">
            <v>296</v>
          </cell>
          <cell r="D55">
            <v>71.63</v>
          </cell>
          <cell r="E55">
            <v>12728</v>
          </cell>
          <cell r="F55">
            <v>61</v>
          </cell>
          <cell r="G55">
            <v>11.15</v>
          </cell>
          <cell r="H55">
            <v>49216</v>
          </cell>
          <cell r="I55">
            <v>274</v>
          </cell>
          <cell r="J55">
            <v>57.93</v>
          </cell>
          <cell r="K55">
            <v>42523</v>
          </cell>
          <cell r="L55">
            <v>294</v>
          </cell>
          <cell r="M55">
            <v>62.8</v>
          </cell>
        </row>
        <row r="56">
          <cell r="A56" t="str">
            <v>YZ-BS-HE9008Sa8L</v>
          </cell>
          <cell r="B56">
            <v>40484</v>
          </cell>
          <cell r="C56">
            <v>104</v>
          </cell>
          <cell r="D56">
            <v>18.3</v>
          </cell>
          <cell r="E56">
            <v>17634</v>
          </cell>
          <cell r="F56">
            <v>49</v>
          </cell>
          <cell r="G56">
            <v>8.15</v>
          </cell>
          <cell r="H56">
            <v>0</v>
          </cell>
          <cell r="I56">
            <v>0</v>
          </cell>
          <cell r="J56">
            <v>0</v>
          </cell>
          <cell r="K56">
            <v>12853</v>
          </cell>
          <cell r="L56">
            <v>91</v>
          </cell>
          <cell r="M56">
            <v>15.92</v>
          </cell>
        </row>
        <row r="57">
          <cell r="A57" t="str">
            <v>YZ-BS-PW2037-K0-S</v>
          </cell>
          <cell r="B57">
            <v>35872</v>
          </cell>
          <cell r="C57">
            <v>182</v>
          </cell>
          <cell r="D57">
            <v>28.02</v>
          </cell>
          <cell r="E57">
            <v>9206</v>
          </cell>
          <cell r="F57">
            <v>52</v>
          </cell>
          <cell r="G57">
            <v>8.85</v>
          </cell>
          <cell r="H57">
            <v>8979</v>
          </cell>
          <cell r="I57">
            <v>88</v>
          </cell>
          <cell r="J57">
            <v>13.53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CS-LY181-G912-M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397</v>
          </cell>
          <cell r="I58">
            <v>2</v>
          </cell>
          <cell r="J58">
            <v>0.21</v>
          </cell>
          <cell r="K58">
            <v>532</v>
          </cell>
          <cell r="L58">
            <v>2</v>
          </cell>
          <cell r="M58">
            <v>0.39</v>
          </cell>
        </row>
        <row r="59">
          <cell r="A59" t="str">
            <v>CS-LY181-PI908-XL</v>
          </cell>
          <cell r="B59">
            <v>8151</v>
          </cell>
          <cell r="C59">
            <v>24</v>
          </cell>
          <cell r="D59">
            <v>4.9</v>
          </cell>
          <cell r="E59">
            <v>4050</v>
          </cell>
          <cell r="F59">
            <v>12</v>
          </cell>
          <cell r="G59">
            <v>2.55</v>
          </cell>
          <cell r="H59">
            <v>2144</v>
          </cell>
          <cell r="I59">
            <v>15</v>
          </cell>
          <cell r="J59">
            <v>3.47</v>
          </cell>
          <cell r="K59">
            <v>1895</v>
          </cell>
          <cell r="L59">
            <v>18</v>
          </cell>
          <cell r="M59">
            <v>4.12</v>
          </cell>
        </row>
        <row r="60">
          <cell r="A60" t="str">
            <v>CS-LY181-ZL918-XL</v>
          </cell>
          <cell r="B60">
            <v>80</v>
          </cell>
          <cell r="C60">
            <v>1</v>
          </cell>
          <cell r="D60">
            <v>0.24</v>
          </cell>
          <cell r="E60">
            <v>266</v>
          </cell>
          <cell r="F60">
            <v>5</v>
          </cell>
          <cell r="G60">
            <v>1.07</v>
          </cell>
          <cell r="H60">
            <v>625</v>
          </cell>
          <cell r="I60">
            <v>6</v>
          </cell>
          <cell r="J60">
            <v>1.48</v>
          </cell>
          <cell r="K60">
            <v>927</v>
          </cell>
          <cell r="L60">
            <v>9</v>
          </cell>
          <cell r="M60">
            <v>2.05</v>
          </cell>
        </row>
        <row r="61">
          <cell r="A61" t="str">
            <v>BS-WHC19-K0-L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6</v>
          </cell>
          <cell r="I61">
            <v>0</v>
          </cell>
          <cell r="J61">
            <v>0</v>
          </cell>
          <cell r="K61">
            <v>527</v>
          </cell>
          <cell r="L61">
            <v>4</v>
          </cell>
          <cell r="M61">
            <v>0.79</v>
          </cell>
        </row>
        <row r="62">
          <cell r="A62" t="str">
            <v>BS-WHC19-K0-M</v>
          </cell>
          <cell r="B62">
            <v>7249</v>
          </cell>
          <cell r="C62">
            <v>17</v>
          </cell>
          <cell r="D62">
            <v>3.15</v>
          </cell>
          <cell r="E62">
            <v>1823</v>
          </cell>
          <cell r="F62">
            <v>4</v>
          </cell>
          <cell r="G62">
            <v>1.05</v>
          </cell>
          <cell r="H62">
            <v>673</v>
          </cell>
          <cell r="I62">
            <v>3</v>
          </cell>
          <cell r="J62">
            <v>0.48</v>
          </cell>
          <cell r="K62">
            <v>579</v>
          </cell>
          <cell r="L62">
            <v>1</v>
          </cell>
          <cell r="M62">
            <v>0.25</v>
          </cell>
        </row>
        <row r="63">
          <cell r="A63" t="str">
            <v>BS-WHC19-K0-XL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494</v>
          </cell>
          <cell r="L63">
            <v>3</v>
          </cell>
          <cell r="M63">
            <v>0.53</v>
          </cell>
        </row>
        <row r="64">
          <cell r="A64" t="str">
            <v>BS-WHC19-K0-XXL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301</v>
          </cell>
          <cell r="I64">
            <v>2</v>
          </cell>
          <cell r="J64">
            <v>0.47</v>
          </cell>
          <cell r="K64">
            <v>601</v>
          </cell>
          <cell r="L64">
            <v>7</v>
          </cell>
          <cell r="M64">
            <v>1.91</v>
          </cell>
        </row>
        <row r="65">
          <cell r="A65" t="str">
            <v>BS-WHC19-P0-M</v>
          </cell>
          <cell r="B65">
            <v>102</v>
          </cell>
          <cell r="C65">
            <v>2</v>
          </cell>
          <cell r="D65">
            <v>0.46</v>
          </cell>
          <cell r="E65">
            <v>103</v>
          </cell>
          <cell r="F65">
            <v>2</v>
          </cell>
          <cell r="G65">
            <v>0.46</v>
          </cell>
          <cell r="H65">
            <v>289</v>
          </cell>
          <cell r="I65">
            <v>0</v>
          </cell>
          <cell r="J65">
            <v>0</v>
          </cell>
          <cell r="K65">
            <v>93</v>
          </cell>
          <cell r="L65">
            <v>0</v>
          </cell>
          <cell r="M65">
            <v>0</v>
          </cell>
        </row>
        <row r="66">
          <cell r="A66" t="str">
            <v>BS-WHC19-P0-S</v>
          </cell>
          <cell r="B66">
            <v>5230</v>
          </cell>
          <cell r="C66">
            <v>53</v>
          </cell>
          <cell r="D66">
            <v>8.86</v>
          </cell>
          <cell r="E66">
            <v>2142</v>
          </cell>
          <cell r="F66">
            <v>22</v>
          </cell>
          <cell r="G66">
            <v>3.71</v>
          </cell>
          <cell r="H66">
            <v>1944</v>
          </cell>
          <cell r="I66">
            <v>19</v>
          </cell>
          <cell r="J66">
            <v>3.35</v>
          </cell>
          <cell r="K66">
            <v>1758</v>
          </cell>
          <cell r="L66">
            <v>18</v>
          </cell>
          <cell r="M66">
            <v>2.58</v>
          </cell>
        </row>
        <row r="67">
          <cell r="A67" t="str">
            <v>BS-WHC19-P0-XL</v>
          </cell>
          <cell r="B67">
            <v>152</v>
          </cell>
          <cell r="C67">
            <v>0</v>
          </cell>
          <cell r="D67">
            <v>0</v>
          </cell>
          <cell r="E67">
            <v>152</v>
          </cell>
          <cell r="F67">
            <v>0</v>
          </cell>
          <cell r="G67">
            <v>0</v>
          </cell>
          <cell r="H67">
            <v>315</v>
          </cell>
          <cell r="I67">
            <v>0</v>
          </cell>
          <cell r="J67">
            <v>0</v>
          </cell>
          <cell r="K67">
            <v>440</v>
          </cell>
          <cell r="L67">
            <v>4</v>
          </cell>
          <cell r="M67">
            <v>0.72</v>
          </cell>
        </row>
        <row r="68">
          <cell r="A68" t="str">
            <v>BS-WHC19-P0-XXL</v>
          </cell>
          <cell r="B68">
            <v>7489</v>
          </cell>
          <cell r="C68">
            <v>42</v>
          </cell>
          <cell r="D68">
            <v>8.98</v>
          </cell>
          <cell r="E68">
            <v>6157</v>
          </cell>
          <cell r="F68">
            <v>34</v>
          </cell>
          <cell r="G68">
            <v>7.27</v>
          </cell>
          <cell r="H68">
            <v>3454</v>
          </cell>
          <cell r="I68">
            <v>34</v>
          </cell>
          <cell r="J68">
            <v>6.51</v>
          </cell>
          <cell r="K68">
            <v>2399</v>
          </cell>
          <cell r="L68">
            <v>28</v>
          </cell>
          <cell r="M68">
            <v>5.19</v>
          </cell>
        </row>
        <row r="69">
          <cell r="A69" t="str">
            <v>BS-WHC19-R0-L</v>
          </cell>
          <cell r="B69">
            <v>3496</v>
          </cell>
          <cell r="C69">
            <v>8</v>
          </cell>
          <cell r="D69">
            <v>0.97</v>
          </cell>
          <cell r="E69">
            <v>2128</v>
          </cell>
          <cell r="F69">
            <v>4</v>
          </cell>
          <cell r="G69">
            <v>0.46</v>
          </cell>
          <cell r="H69">
            <v>1326</v>
          </cell>
          <cell r="I69">
            <v>2</v>
          </cell>
          <cell r="J69">
            <v>0.38</v>
          </cell>
          <cell r="K69">
            <v>647</v>
          </cell>
          <cell r="L69">
            <v>1</v>
          </cell>
          <cell r="M69">
            <v>0.26</v>
          </cell>
        </row>
        <row r="70">
          <cell r="A70" t="str">
            <v>BS-WHC19-R0-M</v>
          </cell>
          <cell r="B70">
            <v>2059</v>
          </cell>
          <cell r="C70">
            <v>6</v>
          </cell>
          <cell r="D70">
            <v>0.54</v>
          </cell>
          <cell r="E70">
            <v>383</v>
          </cell>
          <cell r="F70">
            <v>1</v>
          </cell>
          <cell r="G70">
            <v>0.02</v>
          </cell>
          <cell r="H70">
            <v>835</v>
          </cell>
          <cell r="I70">
            <v>1</v>
          </cell>
          <cell r="J70">
            <v>0.02</v>
          </cell>
          <cell r="K70">
            <v>564</v>
          </cell>
          <cell r="L70">
            <v>0</v>
          </cell>
          <cell r="M70">
            <v>0</v>
          </cell>
        </row>
        <row r="71">
          <cell r="A71" t="str">
            <v>BS-WHC19-R0-S</v>
          </cell>
          <cell r="B71">
            <v>1337</v>
          </cell>
          <cell r="C71">
            <v>4</v>
          </cell>
          <cell r="D71">
            <v>0.75</v>
          </cell>
          <cell r="E71">
            <v>786</v>
          </cell>
          <cell r="F71">
            <v>4</v>
          </cell>
          <cell r="G71">
            <v>0.64</v>
          </cell>
          <cell r="H71">
            <v>406</v>
          </cell>
          <cell r="I71">
            <v>3</v>
          </cell>
          <cell r="J71">
            <v>0.57</v>
          </cell>
          <cell r="K71">
            <v>302</v>
          </cell>
          <cell r="L71">
            <v>6</v>
          </cell>
          <cell r="M71">
            <v>0.78</v>
          </cell>
        </row>
        <row r="72">
          <cell r="A72" t="str">
            <v>BS-WHC19-R0-XL</v>
          </cell>
          <cell r="B72">
            <v>734</v>
          </cell>
          <cell r="C72">
            <v>3</v>
          </cell>
          <cell r="D72">
            <v>0.54</v>
          </cell>
          <cell r="E72">
            <v>243</v>
          </cell>
          <cell r="F72">
            <v>1</v>
          </cell>
          <cell r="G72">
            <v>0.21</v>
          </cell>
          <cell r="H72">
            <v>281</v>
          </cell>
          <cell r="I72">
            <v>2</v>
          </cell>
          <cell r="J72">
            <v>0.22</v>
          </cell>
          <cell r="K72">
            <v>194</v>
          </cell>
          <cell r="L72">
            <v>0</v>
          </cell>
          <cell r="M72">
            <v>0</v>
          </cell>
        </row>
        <row r="73">
          <cell r="A73" t="str">
            <v>BS-WHC19-R0-XXL</v>
          </cell>
          <cell r="B73">
            <v>4464</v>
          </cell>
          <cell r="C73">
            <v>17</v>
          </cell>
          <cell r="D73">
            <v>4.22</v>
          </cell>
          <cell r="E73">
            <v>888</v>
          </cell>
          <cell r="F73">
            <v>4</v>
          </cell>
          <cell r="G73">
            <v>1.17</v>
          </cell>
          <cell r="H73">
            <v>678</v>
          </cell>
          <cell r="I73">
            <v>2</v>
          </cell>
          <cell r="J73">
            <v>0.48</v>
          </cell>
          <cell r="K73">
            <v>153</v>
          </cell>
          <cell r="L73">
            <v>2</v>
          </cell>
          <cell r="M73">
            <v>0.54</v>
          </cell>
        </row>
        <row r="74">
          <cell r="A74" t="str">
            <v>BS-WHC19-W0-L</v>
          </cell>
          <cell r="B74">
            <v>5724</v>
          </cell>
          <cell r="C74">
            <v>16</v>
          </cell>
          <cell r="D74">
            <v>3.86</v>
          </cell>
          <cell r="E74">
            <v>5702</v>
          </cell>
          <cell r="F74">
            <v>15</v>
          </cell>
          <cell r="G74">
            <v>3.62</v>
          </cell>
          <cell r="H74">
            <v>25595</v>
          </cell>
          <cell r="I74">
            <v>51</v>
          </cell>
          <cell r="J74">
            <v>10.86</v>
          </cell>
          <cell r="K74">
            <v>21340</v>
          </cell>
          <cell r="L74">
            <v>48</v>
          </cell>
          <cell r="M74">
            <v>9.99</v>
          </cell>
        </row>
        <row r="75">
          <cell r="A75" t="str">
            <v>BS-WHC19-W0-M</v>
          </cell>
          <cell r="B75">
            <v>423</v>
          </cell>
          <cell r="C75">
            <v>10</v>
          </cell>
          <cell r="D75">
            <v>2.12</v>
          </cell>
          <cell r="E75">
            <v>542</v>
          </cell>
          <cell r="F75">
            <v>10</v>
          </cell>
          <cell r="G75">
            <v>1.94</v>
          </cell>
          <cell r="H75">
            <v>210</v>
          </cell>
          <cell r="I75">
            <v>1</v>
          </cell>
          <cell r="J75">
            <v>0.05</v>
          </cell>
          <cell r="K75">
            <v>145</v>
          </cell>
          <cell r="L75">
            <v>0</v>
          </cell>
          <cell r="M75">
            <v>0</v>
          </cell>
        </row>
        <row r="76">
          <cell r="A76" t="str">
            <v>BS-WHC19-W0-S</v>
          </cell>
          <cell r="B76">
            <v>2848</v>
          </cell>
          <cell r="C76">
            <v>22</v>
          </cell>
          <cell r="D76">
            <v>3.6</v>
          </cell>
          <cell r="E76">
            <v>1468</v>
          </cell>
          <cell r="F76">
            <v>14</v>
          </cell>
          <cell r="G76">
            <v>1.84</v>
          </cell>
          <cell r="H76">
            <v>1454</v>
          </cell>
          <cell r="I76">
            <v>11</v>
          </cell>
          <cell r="J76">
            <v>1.36</v>
          </cell>
          <cell r="K76">
            <v>1097</v>
          </cell>
          <cell r="L76">
            <v>6</v>
          </cell>
          <cell r="M76">
            <v>0.71</v>
          </cell>
        </row>
        <row r="77">
          <cell r="A77" t="str">
            <v>BS-WHC19-W0-XL</v>
          </cell>
          <cell r="B77">
            <v>165</v>
          </cell>
          <cell r="C77">
            <v>3</v>
          </cell>
          <cell r="D77">
            <v>0.67</v>
          </cell>
          <cell r="E77">
            <v>165</v>
          </cell>
          <cell r="F77">
            <v>3</v>
          </cell>
          <cell r="G77">
            <v>0.67</v>
          </cell>
          <cell r="H77">
            <v>55</v>
          </cell>
          <cell r="I77">
            <v>0</v>
          </cell>
          <cell r="J77">
            <v>0</v>
          </cell>
          <cell r="K77">
            <v>471</v>
          </cell>
          <cell r="L77">
            <v>2</v>
          </cell>
          <cell r="M77">
            <v>0.51</v>
          </cell>
        </row>
        <row r="78">
          <cell r="A78" t="str">
            <v>BS-WHC19-W0-XXL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1434</v>
          </cell>
          <cell r="L78">
            <v>11</v>
          </cell>
          <cell r="M78">
            <v>2.01</v>
          </cell>
        </row>
        <row r="79">
          <cell r="A79" t="str">
            <v>CS-LY171-G912-S</v>
          </cell>
          <cell r="B79">
            <v>3582</v>
          </cell>
          <cell r="C79">
            <v>12</v>
          </cell>
          <cell r="D79">
            <v>2.25875</v>
          </cell>
          <cell r="E79">
            <v>2892</v>
          </cell>
          <cell r="F79">
            <v>9</v>
          </cell>
          <cell r="G79">
            <v>1.68</v>
          </cell>
          <cell r="H79">
            <v>1382</v>
          </cell>
          <cell r="I79">
            <v>5</v>
          </cell>
          <cell r="J79">
            <v>0.79</v>
          </cell>
          <cell r="K79">
            <v>1402</v>
          </cell>
          <cell r="L79">
            <v>7</v>
          </cell>
          <cell r="M79">
            <v>1.42</v>
          </cell>
        </row>
        <row r="80">
          <cell r="A80" t="str">
            <v>CS-LY171-LB916-S</v>
          </cell>
          <cell r="B80">
            <v>1244</v>
          </cell>
          <cell r="C80">
            <v>7</v>
          </cell>
          <cell r="D80">
            <v>1.79</v>
          </cell>
          <cell r="E80">
            <v>590</v>
          </cell>
          <cell r="F80">
            <v>1</v>
          </cell>
          <cell r="G80">
            <v>0.19</v>
          </cell>
          <cell r="H80">
            <v>1904</v>
          </cell>
          <cell r="I80">
            <v>6</v>
          </cell>
          <cell r="J80">
            <v>1.21</v>
          </cell>
          <cell r="K80">
            <v>2252</v>
          </cell>
          <cell r="L80">
            <v>6</v>
          </cell>
          <cell r="M80">
            <v>1.5</v>
          </cell>
        </row>
        <row r="81">
          <cell r="A81" t="str">
            <v>CS-LY171-LG907-S</v>
          </cell>
          <cell r="B81">
            <v>2274</v>
          </cell>
          <cell r="C81">
            <v>4</v>
          </cell>
          <cell r="D81">
            <v>0.83</v>
          </cell>
          <cell r="E81">
            <v>1980</v>
          </cell>
          <cell r="F81">
            <v>4</v>
          </cell>
          <cell r="G81">
            <v>0.86</v>
          </cell>
          <cell r="H81">
            <v>12187</v>
          </cell>
          <cell r="I81">
            <v>19</v>
          </cell>
          <cell r="J81">
            <v>4.15</v>
          </cell>
          <cell r="K81">
            <v>10005</v>
          </cell>
          <cell r="L81">
            <v>24</v>
          </cell>
          <cell r="M81">
            <v>4.89</v>
          </cell>
        </row>
        <row r="82">
          <cell r="A82" t="str">
            <v>CS-LY171-PI908-S</v>
          </cell>
          <cell r="B82">
            <v>9897</v>
          </cell>
          <cell r="C82">
            <v>26</v>
          </cell>
          <cell r="D82">
            <v>4.6775</v>
          </cell>
          <cell r="E82">
            <v>2085</v>
          </cell>
          <cell r="F82">
            <v>11</v>
          </cell>
          <cell r="G82">
            <v>2.24</v>
          </cell>
          <cell r="H82">
            <v>3841</v>
          </cell>
          <cell r="I82">
            <v>18</v>
          </cell>
          <cell r="J82">
            <v>2.89</v>
          </cell>
          <cell r="K82">
            <v>3562</v>
          </cell>
          <cell r="L82">
            <v>15</v>
          </cell>
          <cell r="M82">
            <v>2.69</v>
          </cell>
        </row>
        <row r="83">
          <cell r="A83" t="str">
            <v>CS-LY171-Sa911-S</v>
          </cell>
          <cell r="B83">
            <v>5477</v>
          </cell>
          <cell r="C83">
            <v>27</v>
          </cell>
          <cell r="D83">
            <v>5.335</v>
          </cell>
          <cell r="E83">
            <v>3771</v>
          </cell>
          <cell r="F83">
            <v>11</v>
          </cell>
          <cell r="G83">
            <v>2.25</v>
          </cell>
          <cell r="H83">
            <v>7368</v>
          </cell>
          <cell r="I83">
            <v>20</v>
          </cell>
          <cell r="J83">
            <v>3.69</v>
          </cell>
          <cell r="K83">
            <v>6358</v>
          </cell>
          <cell r="L83">
            <v>15</v>
          </cell>
          <cell r="M83">
            <v>3.01</v>
          </cell>
        </row>
        <row r="84">
          <cell r="A84" t="str">
            <v>CS-LY171-W902-S</v>
          </cell>
          <cell r="B84">
            <v>1214</v>
          </cell>
          <cell r="C84">
            <v>6</v>
          </cell>
          <cell r="D84">
            <v>1.3275</v>
          </cell>
          <cell r="E84">
            <v>878</v>
          </cell>
          <cell r="F84">
            <v>3</v>
          </cell>
          <cell r="G84">
            <v>0.56</v>
          </cell>
          <cell r="H84">
            <v>2513</v>
          </cell>
          <cell r="I84">
            <v>7</v>
          </cell>
          <cell r="J84">
            <v>1.86</v>
          </cell>
          <cell r="K84">
            <v>1472</v>
          </cell>
          <cell r="L84">
            <v>2</v>
          </cell>
          <cell r="M84">
            <v>0.52</v>
          </cell>
        </row>
        <row r="85">
          <cell r="A85" t="str">
            <v>CS-LY170-G912-S</v>
          </cell>
          <cell r="B85">
            <v>5861</v>
          </cell>
          <cell r="C85">
            <v>22</v>
          </cell>
          <cell r="D85">
            <v>4.69875</v>
          </cell>
          <cell r="E85">
            <v>2075</v>
          </cell>
          <cell r="F85">
            <v>6</v>
          </cell>
          <cell r="G85">
            <v>1.05</v>
          </cell>
          <cell r="H85">
            <v>1552</v>
          </cell>
          <cell r="I85">
            <v>5</v>
          </cell>
          <cell r="J85">
            <v>0.97</v>
          </cell>
          <cell r="K85">
            <v>1506</v>
          </cell>
          <cell r="L85">
            <v>8</v>
          </cell>
          <cell r="M85">
            <v>1.72</v>
          </cell>
        </row>
        <row r="86">
          <cell r="A86" t="str">
            <v>CS-LY170-LB916-S</v>
          </cell>
          <cell r="B86">
            <v>44236</v>
          </cell>
          <cell r="C86">
            <v>68</v>
          </cell>
          <cell r="D86">
            <v>14.21</v>
          </cell>
          <cell r="E86">
            <v>14806</v>
          </cell>
          <cell r="F86">
            <v>36</v>
          </cell>
          <cell r="G86">
            <v>7.32</v>
          </cell>
          <cell r="H86">
            <v>8829</v>
          </cell>
          <cell r="I86">
            <v>52</v>
          </cell>
          <cell r="J86">
            <v>12.48</v>
          </cell>
          <cell r="K86">
            <v>8786</v>
          </cell>
          <cell r="L86">
            <v>48</v>
          </cell>
          <cell r="M86">
            <v>11.38</v>
          </cell>
        </row>
        <row r="87">
          <cell r="A87" t="str">
            <v>CS-LY170-PI908-S</v>
          </cell>
          <cell r="B87">
            <v>6602</v>
          </cell>
          <cell r="C87">
            <v>33</v>
          </cell>
          <cell r="D87">
            <v>7.04</v>
          </cell>
          <cell r="E87">
            <v>1994</v>
          </cell>
          <cell r="F87">
            <v>7</v>
          </cell>
          <cell r="G87">
            <v>1.37</v>
          </cell>
          <cell r="H87">
            <v>4015</v>
          </cell>
          <cell r="I87">
            <v>19</v>
          </cell>
          <cell r="J87">
            <v>2.8</v>
          </cell>
          <cell r="K87">
            <v>4758</v>
          </cell>
          <cell r="L87">
            <v>15</v>
          </cell>
          <cell r="M87">
            <v>2.22</v>
          </cell>
        </row>
        <row r="88">
          <cell r="A88" t="str">
            <v>CS-LY170-Sa911-S</v>
          </cell>
          <cell r="B88">
            <v>13874</v>
          </cell>
          <cell r="C88">
            <v>69</v>
          </cell>
          <cell r="D88">
            <v>15.47</v>
          </cell>
          <cell r="E88">
            <v>1880</v>
          </cell>
          <cell r="F88">
            <v>14</v>
          </cell>
          <cell r="G88">
            <v>2.62</v>
          </cell>
          <cell r="H88">
            <v>2937</v>
          </cell>
          <cell r="I88">
            <v>12</v>
          </cell>
          <cell r="J88">
            <v>1.29</v>
          </cell>
          <cell r="K88">
            <v>3020</v>
          </cell>
          <cell r="L88">
            <v>19</v>
          </cell>
          <cell r="M88">
            <v>2.16</v>
          </cell>
        </row>
        <row r="89">
          <cell r="A89" t="str">
            <v>CS-LY170-W902-S</v>
          </cell>
          <cell r="B89">
            <v>5382</v>
          </cell>
          <cell r="C89">
            <v>23</v>
          </cell>
          <cell r="D89">
            <v>4.38</v>
          </cell>
          <cell r="E89">
            <v>2954</v>
          </cell>
          <cell r="F89">
            <v>9</v>
          </cell>
          <cell r="G89">
            <v>1.74</v>
          </cell>
          <cell r="H89">
            <v>1564</v>
          </cell>
          <cell r="I89">
            <v>2</v>
          </cell>
          <cell r="J89">
            <v>0.44</v>
          </cell>
          <cell r="K89">
            <v>1789</v>
          </cell>
          <cell r="L89">
            <v>6</v>
          </cell>
          <cell r="M89">
            <v>0.83</v>
          </cell>
        </row>
        <row r="90">
          <cell r="A90" t="str">
            <v>CS-LY170-WR917-S</v>
          </cell>
          <cell r="B90">
            <v>20572</v>
          </cell>
          <cell r="C90">
            <v>85</v>
          </cell>
          <cell r="D90">
            <v>16.3475</v>
          </cell>
          <cell r="E90">
            <v>14022</v>
          </cell>
          <cell r="F90">
            <v>47</v>
          </cell>
          <cell r="G90">
            <v>8.97</v>
          </cell>
          <cell r="H90">
            <v>7571</v>
          </cell>
          <cell r="I90">
            <v>62</v>
          </cell>
          <cell r="J90">
            <v>13.22</v>
          </cell>
          <cell r="K90">
            <v>7449</v>
          </cell>
          <cell r="L90">
            <v>64</v>
          </cell>
          <cell r="M90">
            <v>13.41</v>
          </cell>
        </row>
        <row r="91">
          <cell r="A91" t="str">
            <v>CS-LY170-ZL918-S</v>
          </cell>
          <cell r="B91">
            <v>44574</v>
          </cell>
          <cell r="C91">
            <v>170</v>
          </cell>
          <cell r="D91">
            <v>31.46</v>
          </cell>
          <cell r="E91">
            <v>20228</v>
          </cell>
          <cell r="F91">
            <v>83</v>
          </cell>
          <cell r="G91">
            <v>15.36</v>
          </cell>
          <cell r="H91">
            <v>55712</v>
          </cell>
          <cell r="I91">
            <v>216</v>
          </cell>
          <cell r="J91">
            <v>42.98</v>
          </cell>
          <cell r="K91">
            <v>51467</v>
          </cell>
          <cell r="L91">
            <v>181</v>
          </cell>
          <cell r="M91">
            <v>37.74</v>
          </cell>
        </row>
        <row r="92">
          <cell r="A92" t="str">
            <v>LYQ-BS-YH115-B0S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4304</v>
          </cell>
          <cell r="I92">
            <v>25</v>
          </cell>
          <cell r="J92">
            <v>3.38</v>
          </cell>
          <cell r="K92">
            <v>3075</v>
          </cell>
          <cell r="L92">
            <v>16</v>
          </cell>
          <cell r="M92">
            <v>2.01</v>
          </cell>
        </row>
        <row r="93">
          <cell r="A93" t="str">
            <v>LYQ-BS-YH115-B0XL</v>
          </cell>
          <cell r="B93">
            <v>7616</v>
          </cell>
          <cell r="C93">
            <v>66</v>
          </cell>
          <cell r="D93">
            <v>10.3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1928</v>
          </cell>
          <cell r="L93">
            <v>19</v>
          </cell>
          <cell r="M93">
            <v>2.58</v>
          </cell>
        </row>
        <row r="94">
          <cell r="A94" t="str">
            <v>LYQ-BS-YH115-G0L</v>
          </cell>
          <cell r="B94">
            <v>4272</v>
          </cell>
          <cell r="C94">
            <v>44</v>
          </cell>
          <cell r="D94">
            <v>7.36</v>
          </cell>
          <cell r="E94">
            <v>0</v>
          </cell>
          <cell r="F94">
            <v>0</v>
          </cell>
          <cell r="G94">
            <v>0</v>
          </cell>
          <cell r="H94">
            <v>163</v>
          </cell>
          <cell r="I94">
            <v>3</v>
          </cell>
          <cell r="J94">
            <v>0.42</v>
          </cell>
          <cell r="K94">
            <v>2598</v>
          </cell>
          <cell r="L94">
            <v>27</v>
          </cell>
          <cell r="M94">
            <v>4.71</v>
          </cell>
        </row>
        <row r="95">
          <cell r="A95" t="str">
            <v>LYQ-BS-YH115-R0XL</v>
          </cell>
          <cell r="B95">
            <v>0</v>
          </cell>
          <cell r="C95">
            <v>0</v>
          </cell>
          <cell r="D95">
            <v>0</v>
          </cell>
          <cell r="E95">
            <v>1232</v>
          </cell>
          <cell r="F95">
            <v>4</v>
          </cell>
          <cell r="G95">
            <v>0.54</v>
          </cell>
          <cell r="H95">
            <v>6441</v>
          </cell>
          <cell r="I95">
            <v>21</v>
          </cell>
          <cell r="J95">
            <v>2.53</v>
          </cell>
          <cell r="K95">
            <v>6580</v>
          </cell>
          <cell r="L95">
            <v>32</v>
          </cell>
          <cell r="M95">
            <v>4.03</v>
          </cell>
        </row>
        <row r="96">
          <cell r="A96" t="str">
            <v>YZ-BS-PW2049-B0-L</v>
          </cell>
          <cell r="B96">
            <v>12706</v>
          </cell>
          <cell r="C96">
            <v>42</v>
          </cell>
          <cell r="D96">
            <v>7.22</v>
          </cell>
          <cell r="E96">
            <v>2537</v>
          </cell>
          <cell r="F96">
            <v>21</v>
          </cell>
          <cell r="G96">
            <v>3.81</v>
          </cell>
          <cell r="H96">
            <v>1497</v>
          </cell>
          <cell r="I96">
            <v>12</v>
          </cell>
          <cell r="J96">
            <v>1.86</v>
          </cell>
          <cell r="K96">
            <v>1831</v>
          </cell>
          <cell r="L96">
            <v>20</v>
          </cell>
          <cell r="M96">
            <v>3.33</v>
          </cell>
        </row>
        <row r="97">
          <cell r="A97" t="str">
            <v>YZ-BS-PW2049-B0-M</v>
          </cell>
          <cell r="B97">
            <v>23050</v>
          </cell>
          <cell r="C97">
            <v>46</v>
          </cell>
          <cell r="D97">
            <v>4.94</v>
          </cell>
          <cell r="E97">
            <v>87</v>
          </cell>
          <cell r="F97">
            <v>1</v>
          </cell>
          <cell r="G97">
            <v>0.08</v>
          </cell>
          <cell r="H97">
            <v>6402</v>
          </cell>
          <cell r="I97">
            <v>64</v>
          </cell>
          <cell r="J97">
            <v>11.03</v>
          </cell>
          <cell r="K97">
            <v>17255</v>
          </cell>
          <cell r="L97">
            <v>162</v>
          </cell>
          <cell r="M97">
            <v>26.98</v>
          </cell>
        </row>
        <row r="98">
          <cell r="A98" t="str">
            <v>YZ-BS-PW2049-B0-S</v>
          </cell>
          <cell r="B98">
            <v>11405</v>
          </cell>
          <cell r="C98">
            <v>50</v>
          </cell>
          <cell r="D98">
            <v>8.58</v>
          </cell>
          <cell r="E98">
            <v>8955</v>
          </cell>
          <cell r="F98">
            <v>67</v>
          </cell>
          <cell r="G98">
            <v>10.02</v>
          </cell>
          <cell r="H98">
            <v>5786</v>
          </cell>
          <cell r="I98">
            <v>41</v>
          </cell>
          <cell r="J98">
            <v>6.12</v>
          </cell>
          <cell r="K98">
            <v>12756</v>
          </cell>
          <cell r="L98">
            <v>102</v>
          </cell>
          <cell r="M98">
            <v>15.34</v>
          </cell>
        </row>
        <row r="99">
          <cell r="A99" t="str">
            <v>YZ-BS-PW2049-B0-XL</v>
          </cell>
          <cell r="B99">
            <v>8937</v>
          </cell>
          <cell r="C99">
            <v>60</v>
          </cell>
          <cell r="D99">
            <v>9.06</v>
          </cell>
          <cell r="E99">
            <v>4486</v>
          </cell>
          <cell r="F99">
            <v>51</v>
          </cell>
          <cell r="G99">
            <v>7.58</v>
          </cell>
          <cell r="H99">
            <v>11175</v>
          </cell>
          <cell r="I99">
            <v>112</v>
          </cell>
          <cell r="J99">
            <v>18.51</v>
          </cell>
          <cell r="K99">
            <v>9672</v>
          </cell>
          <cell r="L99">
            <v>110</v>
          </cell>
          <cell r="M99">
            <v>18.19</v>
          </cell>
        </row>
        <row r="100">
          <cell r="A100" t="str">
            <v>YZ-BS-PW2049-GR-L</v>
          </cell>
          <cell r="B100">
            <v>8601</v>
          </cell>
          <cell r="C100">
            <v>30</v>
          </cell>
          <cell r="D100">
            <v>3.52</v>
          </cell>
          <cell r="E100">
            <v>1259</v>
          </cell>
          <cell r="F100">
            <v>7</v>
          </cell>
          <cell r="G100">
            <v>1.41</v>
          </cell>
          <cell r="H100">
            <v>2761</v>
          </cell>
          <cell r="I100">
            <v>14</v>
          </cell>
          <cell r="J100">
            <v>2.39</v>
          </cell>
          <cell r="K100">
            <v>2010</v>
          </cell>
          <cell r="L100">
            <v>8</v>
          </cell>
          <cell r="M100">
            <v>1.33</v>
          </cell>
        </row>
        <row r="101">
          <cell r="A101" t="str">
            <v>YZ-BS-PW2049-GR-M</v>
          </cell>
          <cell r="B101">
            <v>9400</v>
          </cell>
          <cell r="C101">
            <v>49</v>
          </cell>
          <cell r="D101">
            <v>6.4</v>
          </cell>
          <cell r="E101">
            <v>274</v>
          </cell>
          <cell r="F101">
            <v>0</v>
          </cell>
          <cell r="G101">
            <v>0</v>
          </cell>
          <cell r="H101">
            <v>1532</v>
          </cell>
          <cell r="I101">
            <v>14</v>
          </cell>
          <cell r="J101">
            <v>2.27</v>
          </cell>
          <cell r="K101">
            <v>4270</v>
          </cell>
          <cell r="L101">
            <v>31</v>
          </cell>
          <cell r="M101">
            <v>5.27</v>
          </cell>
        </row>
        <row r="102">
          <cell r="A102" t="str">
            <v>YZ-BS-PW2049-GR-S</v>
          </cell>
          <cell r="B102">
            <v>5107</v>
          </cell>
          <cell r="C102">
            <v>23</v>
          </cell>
          <cell r="D102">
            <v>3.42</v>
          </cell>
          <cell r="E102">
            <v>8153</v>
          </cell>
          <cell r="F102">
            <v>42</v>
          </cell>
          <cell r="G102">
            <v>7.05</v>
          </cell>
          <cell r="H102">
            <v>19743</v>
          </cell>
          <cell r="I102">
            <v>120</v>
          </cell>
          <cell r="J102">
            <v>18.36</v>
          </cell>
          <cell r="K102">
            <v>19977</v>
          </cell>
          <cell r="L102">
            <v>136</v>
          </cell>
          <cell r="M102">
            <v>21.28</v>
          </cell>
        </row>
        <row r="103">
          <cell r="A103" t="str">
            <v>YZ-BS-PW2049-GR-XL</v>
          </cell>
          <cell r="B103">
            <v>0</v>
          </cell>
          <cell r="C103">
            <v>0</v>
          </cell>
          <cell r="D103">
            <v>0</v>
          </cell>
          <cell r="E103">
            <v>1635</v>
          </cell>
          <cell r="F103">
            <v>8</v>
          </cell>
          <cell r="G103">
            <v>0.95</v>
          </cell>
          <cell r="H103">
            <v>7934</v>
          </cell>
          <cell r="I103">
            <v>53</v>
          </cell>
          <cell r="J103">
            <v>6.63</v>
          </cell>
          <cell r="K103">
            <v>15837</v>
          </cell>
          <cell r="L103">
            <v>81</v>
          </cell>
          <cell r="M103">
            <v>9.69</v>
          </cell>
        </row>
        <row r="104">
          <cell r="A104" t="str">
            <v>YZ-BS-PW2049-K0-L</v>
          </cell>
          <cell r="B104">
            <v>9449</v>
          </cell>
          <cell r="C104">
            <v>82</v>
          </cell>
          <cell r="D104">
            <v>12.39</v>
          </cell>
          <cell r="E104">
            <v>2407</v>
          </cell>
          <cell r="F104">
            <v>15</v>
          </cell>
          <cell r="G104">
            <v>2.43</v>
          </cell>
          <cell r="H104">
            <v>0</v>
          </cell>
          <cell r="I104">
            <v>0</v>
          </cell>
          <cell r="J104">
            <v>0</v>
          </cell>
          <cell r="K104">
            <v>2052</v>
          </cell>
          <cell r="L104">
            <v>17</v>
          </cell>
          <cell r="M104">
            <v>2.73</v>
          </cell>
        </row>
        <row r="105">
          <cell r="A105" t="str">
            <v>YZ-BS-PW2049-K0-M</v>
          </cell>
          <cell r="B105">
            <v>10919</v>
          </cell>
          <cell r="C105">
            <v>36</v>
          </cell>
          <cell r="D105">
            <v>5.64</v>
          </cell>
          <cell r="E105">
            <v>14056</v>
          </cell>
          <cell r="F105">
            <v>101</v>
          </cell>
          <cell r="G105">
            <v>16.95</v>
          </cell>
          <cell r="H105">
            <v>19319</v>
          </cell>
          <cell r="I105">
            <v>103</v>
          </cell>
          <cell r="J105">
            <v>14.14</v>
          </cell>
          <cell r="K105">
            <v>8032</v>
          </cell>
          <cell r="L105">
            <v>47</v>
          </cell>
          <cell r="M105">
            <v>6.65</v>
          </cell>
        </row>
        <row r="106">
          <cell r="A106" t="str">
            <v>YZ-BS-PW2049-K0-S</v>
          </cell>
          <cell r="B106">
            <v>18971</v>
          </cell>
          <cell r="C106">
            <v>157</v>
          </cell>
          <cell r="D106">
            <v>25.54</v>
          </cell>
          <cell r="E106">
            <v>6396</v>
          </cell>
          <cell r="F106">
            <v>96</v>
          </cell>
          <cell r="G106">
            <v>16.92</v>
          </cell>
          <cell r="H106">
            <v>1230</v>
          </cell>
          <cell r="I106">
            <v>8</v>
          </cell>
          <cell r="J106">
            <v>1.41</v>
          </cell>
          <cell r="K106">
            <v>4022</v>
          </cell>
          <cell r="L106">
            <v>18</v>
          </cell>
          <cell r="M106">
            <v>2.68</v>
          </cell>
        </row>
        <row r="107">
          <cell r="A107" t="str">
            <v>YZ-BS-PW2049-P0-L</v>
          </cell>
          <cell r="B107">
            <v>10986</v>
          </cell>
          <cell r="C107">
            <v>44</v>
          </cell>
          <cell r="D107">
            <v>7.64</v>
          </cell>
          <cell r="E107">
            <v>83390</v>
          </cell>
          <cell r="F107">
            <v>179</v>
          </cell>
          <cell r="G107">
            <v>25.43</v>
          </cell>
          <cell r="H107">
            <v>2952</v>
          </cell>
          <cell r="I107">
            <v>18</v>
          </cell>
          <cell r="J107">
            <v>3.07</v>
          </cell>
          <cell r="K107">
            <v>2345</v>
          </cell>
          <cell r="L107">
            <v>13</v>
          </cell>
          <cell r="M107">
            <v>1.85</v>
          </cell>
        </row>
        <row r="108">
          <cell r="A108" t="str">
            <v>YZ-BS-PW2049-P0-M</v>
          </cell>
          <cell r="B108">
            <v>28278</v>
          </cell>
          <cell r="C108">
            <v>118</v>
          </cell>
          <cell r="D108">
            <v>16.87</v>
          </cell>
          <cell r="E108">
            <v>3838</v>
          </cell>
          <cell r="F108">
            <v>33</v>
          </cell>
          <cell r="G108">
            <v>5.82</v>
          </cell>
          <cell r="H108">
            <v>7606</v>
          </cell>
          <cell r="I108">
            <v>94</v>
          </cell>
          <cell r="J108">
            <v>16.44</v>
          </cell>
          <cell r="K108">
            <v>5650</v>
          </cell>
          <cell r="L108">
            <v>52</v>
          </cell>
          <cell r="M108">
            <v>8.81</v>
          </cell>
        </row>
        <row r="109">
          <cell r="A109" t="str">
            <v>YZ-BS-PW2049-P0-S</v>
          </cell>
          <cell r="B109">
            <v>25206</v>
          </cell>
          <cell r="C109">
            <v>182</v>
          </cell>
          <cell r="D109">
            <v>28.98</v>
          </cell>
          <cell r="E109">
            <v>11464</v>
          </cell>
          <cell r="F109">
            <v>64</v>
          </cell>
          <cell r="G109">
            <v>8.82</v>
          </cell>
          <cell r="H109">
            <v>22107</v>
          </cell>
          <cell r="I109">
            <v>115</v>
          </cell>
          <cell r="J109">
            <v>16.24</v>
          </cell>
          <cell r="K109">
            <v>8912</v>
          </cell>
          <cell r="L109">
            <v>53</v>
          </cell>
          <cell r="M109">
            <v>7.86</v>
          </cell>
        </row>
        <row r="110">
          <cell r="A110" t="str">
            <v>YZ-BS-PW2049-P0-XL</v>
          </cell>
          <cell r="B110">
            <v>43157</v>
          </cell>
          <cell r="C110">
            <v>189</v>
          </cell>
          <cell r="D110">
            <v>28.18</v>
          </cell>
          <cell r="E110">
            <v>47202</v>
          </cell>
          <cell r="F110">
            <v>109</v>
          </cell>
          <cell r="G110">
            <v>16.15</v>
          </cell>
          <cell r="H110">
            <v>3390</v>
          </cell>
          <cell r="I110">
            <v>30</v>
          </cell>
          <cell r="J110">
            <v>3.6</v>
          </cell>
          <cell r="K110">
            <v>4059</v>
          </cell>
          <cell r="L110">
            <v>65</v>
          </cell>
          <cell r="M110">
            <v>6.79</v>
          </cell>
        </row>
        <row r="111">
          <cell r="A111" t="str">
            <v>YZ-BS-PW2049-W0-L</v>
          </cell>
          <cell r="B111">
            <v>5754</v>
          </cell>
          <cell r="C111">
            <v>25</v>
          </cell>
          <cell r="D111">
            <v>3.17</v>
          </cell>
          <cell r="E111">
            <v>21055</v>
          </cell>
          <cell r="F111">
            <v>75</v>
          </cell>
          <cell r="G111">
            <v>12.08</v>
          </cell>
          <cell r="H111">
            <v>2508</v>
          </cell>
          <cell r="I111">
            <v>6</v>
          </cell>
          <cell r="J111">
            <v>1</v>
          </cell>
          <cell r="K111">
            <v>1818</v>
          </cell>
          <cell r="L111">
            <v>8</v>
          </cell>
          <cell r="M111">
            <v>1.47</v>
          </cell>
        </row>
        <row r="112">
          <cell r="A112" t="str">
            <v>YZ-BS-PW2049-W0-M</v>
          </cell>
          <cell r="B112">
            <v>3447</v>
          </cell>
          <cell r="C112">
            <v>11</v>
          </cell>
          <cell r="D112">
            <v>1.05</v>
          </cell>
          <cell r="E112">
            <v>611</v>
          </cell>
          <cell r="F112">
            <v>3</v>
          </cell>
          <cell r="G112">
            <v>0.26</v>
          </cell>
          <cell r="H112">
            <v>2077</v>
          </cell>
          <cell r="I112">
            <v>6</v>
          </cell>
          <cell r="J112">
            <v>0.89</v>
          </cell>
          <cell r="K112">
            <v>1458</v>
          </cell>
          <cell r="L112">
            <v>7</v>
          </cell>
          <cell r="M112">
            <v>1.09</v>
          </cell>
        </row>
        <row r="113">
          <cell r="A113" t="str">
            <v>YZ-BS-PW2049-W0-S</v>
          </cell>
          <cell r="B113">
            <v>1170</v>
          </cell>
          <cell r="C113">
            <v>4</v>
          </cell>
          <cell r="D113">
            <v>0.67</v>
          </cell>
          <cell r="E113">
            <v>4130</v>
          </cell>
          <cell r="F113">
            <v>16</v>
          </cell>
          <cell r="G113">
            <v>2.5</v>
          </cell>
          <cell r="H113">
            <v>13531</v>
          </cell>
          <cell r="I113">
            <v>102</v>
          </cell>
          <cell r="J113">
            <v>16.37</v>
          </cell>
          <cell r="K113">
            <v>10637</v>
          </cell>
          <cell r="L113">
            <v>48</v>
          </cell>
          <cell r="M113">
            <v>7.31</v>
          </cell>
        </row>
        <row r="114">
          <cell r="A114" t="str">
            <v>YZ-BS-PW2049-W0-XL</v>
          </cell>
          <cell r="B114">
            <v>16304</v>
          </cell>
          <cell r="C114">
            <v>29</v>
          </cell>
          <cell r="D114">
            <v>3.94</v>
          </cell>
          <cell r="E114">
            <v>1213</v>
          </cell>
          <cell r="F114">
            <v>7</v>
          </cell>
          <cell r="G114">
            <v>1.1</v>
          </cell>
          <cell r="H114">
            <v>2859</v>
          </cell>
          <cell r="I114">
            <v>13</v>
          </cell>
          <cell r="J114">
            <v>2.32</v>
          </cell>
          <cell r="K114">
            <v>2136</v>
          </cell>
          <cell r="L114">
            <v>4</v>
          </cell>
          <cell r="M114">
            <v>0.64</v>
          </cell>
        </row>
        <row r="115">
          <cell r="A115" t="str">
            <v>YZ-BS-1580-K0-2XL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361</v>
          </cell>
          <cell r="I115">
            <v>1</v>
          </cell>
          <cell r="J115">
            <v>0.15</v>
          </cell>
          <cell r="K115">
            <v>284</v>
          </cell>
          <cell r="L115">
            <v>4</v>
          </cell>
          <cell r="M115">
            <v>0.5</v>
          </cell>
        </row>
        <row r="116">
          <cell r="A116" t="str">
            <v>YZ-BS-1580-K0-3XL</v>
          </cell>
          <cell r="B116">
            <v>2656</v>
          </cell>
          <cell r="C116">
            <v>46</v>
          </cell>
          <cell r="D116">
            <v>4.96</v>
          </cell>
          <cell r="E116">
            <v>1970</v>
          </cell>
          <cell r="F116">
            <v>29</v>
          </cell>
          <cell r="G116">
            <v>3.88</v>
          </cell>
          <cell r="H116">
            <v>0</v>
          </cell>
          <cell r="I116">
            <v>0</v>
          </cell>
          <cell r="J116">
            <v>0</v>
          </cell>
          <cell r="K116">
            <v>4132</v>
          </cell>
          <cell r="L116">
            <v>62</v>
          </cell>
          <cell r="M116">
            <v>7.57</v>
          </cell>
        </row>
        <row r="117">
          <cell r="A117" t="str">
            <v>YZ-BS-1580-K0-L</v>
          </cell>
          <cell r="B117">
            <v>0</v>
          </cell>
          <cell r="C117">
            <v>0</v>
          </cell>
          <cell r="D117">
            <v>0</v>
          </cell>
          <cell r="E117">
            <v>623</v>
          </cell>
          <cell r="F117">
            <v>8</v>
          </cell>
          <cell r="G117">
            <v>1.23</v>
          </cell>
          <cell r="H117">
            <v>1469</v>
          </cell>
          <cell r="I117">
            <v>29</v>
          </cell>
          <cell r="J117">
            <v>3.88</v>
          </cell>
          <cell r="K117">
            <v>1524</v>
          </cell>
          <cell r="L117">
            <v>14</v>
          </cell>
          <cell r="M117">
            <v>1.78</v>
          </cell>
        </row>
        <row r="118">
          <cell r="A118" t="str">
            <v>YZ-BS-1580-K0-M</v>
          </cell>
          <cell r="B118">
            <v>0</v>
          </cell>
          <cell r="C118">
            <v>0</v>
          </cell>
          <cell r="D118">
            <v>0</v>
          </cell>
          <cell r="E118">
            <v>556</v>
          </cell>
          <cell r="F118">
            <v>3</v>
          </cell>
          <cell r="G118">
            <v>0.15</v>
          </cell>
          <cell r="H118">
            <v>2865</v>
          </cell>
          <cell r="I118">
            <v>14</v>
          </cell>
          <cell r="J118">
            <v>0.76</v>
          </cell>
          <cell r="K118">
            <v>4653</v>
          </cell>
          <cell r="L118">
            <v>41</v>
          </cell>
          <cell r="M118">
            <v>1.34</v>
          </cell>
        </row>
        <row r="119">
          <cell r="A119" t="str">
            <v>YZ-BS-1580-K0-XL</v>
          </cell>
          <cell r="B119">
            <v>4</v>
          </cell>
          <cell r="C119">
            <v>0</v>
          </cell>
          <cell r="D119">
            <v>0</v>
          </cell>
          <cell r="E119">
            <v>15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132</v>
          </cell>
          <cell r="L119">
            <v>0</v>
          </cell>
          <cell r="M119">
            <v>0</v>
          </cell>
        </row>
        <row r="120">
          <cell r="A120" t="str">
            <v>YZ-BS-1580-NB-2XL</v>
          </cell>
          <cell r="B120">
            <v>3168</v>
          </cell>
          <cell r="C120">
            <v>14</v>
          </cell>
          <cell r="D120">
            <v>1.45</v>
          </cell>
          <cell r="E120">
            <v>579</v>
          </cell>
          <cell r="F120">
            <v>7</v>
          </cell>
          <cell r="G120">
            <v>0.7</v>
          </cell>
          <cell r="H120">
            <v>221</v>
          </cell>
          <cell r="I120">
            <v>3</v>
          </cell>
          <cell r="J120">
            <v>0.36</v>
          </cell>
          <cell r="K120">
            <v>192</v>
          </cell>
          <cell r="L120">
            <v>1</v>
          </cell>
          <cell r="M120">
            <v>0.15</v>
          </cell>
        </row>
        <row r="121">
          <cell r="A121" t="str">
            <v>YZ-BS-1580-NB-3XL</v>
          </cell>
          <cell r="B121">
            <v>1296</v>
          </cell>
          <cell r="C121">
            <v>6</v>
          </cell>
          <cell r="D121">
            <v>0.98</v>
          </cell>
          <cell r="E121">
            <v>51</v>
          </cell>
          <cell r="F121">
            <v>0</v>
          </cell>
          <cell r="G121">
            <v>0</v>
          </cell>
          <cell r="H121">
            <v>33</v>
          </cell>
          <cell r="I121">
            <v>1</v>
          </cell>
          <cell r="J121">
            <v>0.13</v>
          </cell>
          <cell r="K121">
            <v>40</v>
          </cell>
          <cell r="L121">
            <v>0</v>
          </cell>
          <cell r="M121">
            <v>0</v>
          </cell>
        </row>
        <row r="122">
          <cell r="A122" t="str">
            <v>YZ-BS-1580-NB-L</v>
          </cell>
          <cell r="B122">
            <v>686</v>
          </cell>
          <cell r="C122">
            <v>0</v>
          </cell>
          <cell r="D122">
            <v>0</v>
          </cell>
          <cell r="E122">
            <v>62</v>
          </cell>
          <cell r="F122">
            <v>0</v>
          </cell>
          <cell r="G122">
            <v>0</v>
          </cell>
          <cell r="H122">
            <v>94</v>
          </cell>
          <cell r="I122">
            <v>0</v>
          </cell>
          <cell r="J122">
            <v>0</v>
          </cell>
          <cell r="K122">
            <v>94</v>
          </cell>
          <cell r="L122">
            <v>0</v>
          </cell>
          <cell r="M122">
            <v>0</v>
          </cell>
        </row>
        <row r="123">
          <cell r="A123" t="str">
            <v>YZ-BS-1580-NB-M</v>
          </cell>
          <cell r="B123">
            <v>1042</v>
          </cell>
          <cell r="C123">
            <v>6</v>
          </cell>
          <cell r="D123">
            <v>1.1</v>
          </cell>
          <cell r="E123">
            <v>162</v>
          </cell>
          <cell r="F123">
            <v>1</v>
          </cell>
          <cell r="G123">
            <v>0.18</v>
          </cell>
          <cell r="H123">
            <v>467</v>
          </cell>
          <cell r="I123">
            <v>6</v>
          </cell>
          <cell r="J123">
            <v>0.32</v>
          </cell>
          <cell r="K123">
            <v>417</v>
          </cell>
          <cell r="L123">
            <v>0</v>
          </cell>
          <cell r="M123">
            <v>0</v>
          </cell>
        </row>
        <row r="124">
          <cell r="A124" t="str">
            <v>YZ-BS-1580-NB-XL</v>
          </cell>
          <cell r="B124">
            <v>8738</v>
          </cell>
          <cell r="C124">
            <v>30</v>
          </cell>
          <cell r="D124">
            <v>4.28</v>
          </cell>
          <cell r="E124">
            <v>1239</v>
          </cell>
          <cell r="F124">
            <v>5</v>
          </cell>
          <cell r="G124">
            <v>0.55</v>
          </cell>
          <cell r="H124">
            <v>1102</v>
          </cell>
          <cell r="I124">
            <v>4</v>
          </cell>
          <cell r="J124">
            <v>0.53</v>
          </cell>
          <cell r="K124">
            <v>1155</v>
          </cell>
          <cell r="L124">
            <v>3</v>
          </cell>
          <cell r="M124">
            <v>0.43</v>
          </cell>
        </row>
        <row r="125">
          <cell r="A125" t="str">
            <v>LYQ-BS-ZQ2973-BD-S</v>
          </cell>
          <cell r="B125">
            <v>1142</v>
          </cell>
          <cell r="C125">
            <v>22</v>
          </cell>
          <cell r="D125">
            <v>2.8</v>
          </cell>
          <cell r="E125">
            <v>664</v>
          </cell>
          <cell r="F125">
            <v>3</v>
          </cell>
          <cell r="G125">
            <v>0.68</v>
          </cell>
          <cell r="H125">
            <v>958</v>
          </cell>
          <cell r="I125">
            <v>6</v>
          </cell>
          <cell r="J125">
            <v>0.94</v>
          </cell>
          <cell r="K125">
            <v>942</v>
          </cell>
          <cell r="L125">
            <v>7</v>
          </cell>
          <cell r="M125">
            <v>1.17</v>
          </cell>
        </row>
        <row r="126">
          <cell r="A126" t="str">
            <v>LYQ-BS-ZQ2973-G7-S</v>
          </cell>
          <cell r="B126">
            <v>1051</v>
          </cell>
          <cell r="C126">
            <v>6</v>
          </cell>
          <cell r="D126">
            <v>1.18</v>
          </cell>
          <cell r="E126">
            <v>718</v>
          </cell>
          <cell r="F126">
            <v>5</v>
          </cell>
          <cell r="G126">
            <v>0.95</v>
          </cell>
          <cell r="H126">
            <v>523</v>
          </cell>
          <cell r="I126">
            <v>6</v>
          </cell>
          <cell r="J126">
            <v>0.87</v>
          </cell>
          <cell r="K126">
            <v>432</v>
          </cell>
          <cell r="L126">
            <v>3</v>
          </cell>
          <cell r="M126">
            <v>0.85</v>
          </cell>
        </row>
        <row r="127">
          <cell r="A127" t="str">
            <v>LYQ-BS-ZQ2973-ZL-S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1043</v>
          </cell>
          <cell r="I127">
            <v>4</v>
          </cell>
          <cell r="J127">
            <v>0.58</v>
          </cell>
          <cell r="K127">
            <v>3067</v>
          </cell>
          <cell r="L127">
            <v>15</v>
          </cell>
          <cell r="M127">
            <v>1.51</v>
          </cell>
        </row>
        <row r="128">
          <cell r="A128" t="str">
            <v>LYQ-BS-ZQ2973-K0-S</v>
          </cell>
          <cell r="B128">
            <v>1559</v>
          </cell>
          <cell r="C128">
            <v>11</v>
          </cell>
          <cell r="D128">
            <v>2.37</v>
          </cell>
          <cell r="E128">
            <v>885</v>
          </cell>
          <cell r="F128">
            <v>6</v>
          </cell>
          <cell r="G128">
            <v>0.7</v>
          </cell>
          <cell r="H128">
            <v>829</v>
          </cell>
          <cell r="I128">
            <v>8</v>
          </cell>
          <cell r="J128">
            <v>1.14</v>
          </cell>
          <cell r="K128">
            <v>709</v>
          </cell>
          <cell r="L128">
            <v>6</v>
          </cell>
          <cell r="M128">
            <v>1.11</v>
          </cell>
        </row>
        <row r="129">
          <cell r="A129" t="str">
            <v>YZ-BEYF181-B0-S</v>
          </cell>
          <cell r="B129">
            <v>4</v>
          </cell>
          <cell r="C129">
            <v>0</v>
          </cell>
          <cell r="D129">
            <v>0</v>
          </cell>
          <cell r="E129">
            <v>975</v>
          </cell>
          <cell r="F129">
            <v>7</v>
          </cell>
          <cell r="G129">
            <v>1.38</v>
          </cell>
          <cell r="H129">
            <v>2609</v>
          </cell>
          <cell r="I129">
            <v>34</v>
          </cell>
          <cell r="J129">
            <v>5.49</v>
          </cell>
          <cell r="K129">
            <v>2733</v>
          </cell>
          <cell r="L129">
            <v>31</v>
          </cell>
          <cell r="M129">
            <v>4.58</v>
          </cell>
        </row>
        <row r="130">
          <cell r="A130" t="str">
            <v>YZ-BEYF181-G0-S</v>
          </cell>
          <cell r="B130">
            <v>6114</v>
          </cell>
          <cell r="C130">
            <v>107</v>
          </cell>
          <cell r="D130">
            <v>24.0975</v>
          </cell>
          <cell r="E130">
            <v>2498</v>
          </cell>
          <cell r="F130">
            <v>29</v>
          </cell>
          <cell r="G130">
            <v>5.41</v>
          </cell>
          <cell r="H130">
            <v>1902</v>
          </cell>
          <cell r="I130">
            <v>21</v>
          </cell>
          <cell r="J130">
            <v>2.73</v>
          </cell>
          <cell r="K130">
            <v>4611</v>
          </cell>
          <cell r="L130">
            <v>86</v>
          </cell>
          <cell r="M130">
            <v>11.58</v>
          </cell>
        </row>
        <row r="131">
          <cell r="A131" t="str">
            <v>YZ-BEYF181-PI-S</v>
          </cell>
          <cell r="B131">
            <v>0</v>
          </cell>
          <cell r="C131">
            <v>1</v>
          </cell>
          <cell r="D131">
            <v>0.315</v>
          </cell>
          <cell r="E131">
            <v>1115</v>
          </cell>
          <cell r="F131">
            <v>7</v>
          </cell>
          <cell r="G131">
            <v>1.44</v>
          </cell>
          <cell r="H131">
            <v>1402</v>
          </cell>
          <cell r="I131">
            <v>26</v>
          </cell>
          <cell r="J131">
            <v>4.25</v>
          </cell>
          <cell r="K131">
            <v>2608</v>
          </cell>
          <cell r="L131">
            <v>29</v>
          </cell>
          <cell r="M131">
            <v>4.28</v>
          </cell>
        </row>
        <row r="132">
          <cell r="A132" t="str">
            <v>CS-BESB032-BL-XL</v>
          </cell>
          <cell r="B132">
            <v>4446</v>
          </cell>
          <cell r="C132">
            <v>10</v>
          </cell>
          <cell r="D132">
            <v>1.14</v>
          </cell>
          <cell r="E132">
            <v>124</v>
          </cell>
          <cell r="F132">
            <v>1</v>
          </cell>
          <cell r="G132">
            <v>0.26</v>
          </cell>
          <cell r="H132">
            <v>121</v>
          </cell>
          <cell r="I132">
            <v>1</v>
          </cell>
          <cell r="J132">
            <v>0.28</v>
          </cell>
          <cell r="K132">
            <v>120</v>
          </cell>
          <cell r="L132">
            <v>0</v>
          </cell>
          <cell r="M132">
            <v>0</v>
          </cell>
        </row>
        <row r="133">
          <cell r="A133" t="str">
            <v>CS-BESB032-GN1-S</v>
          </cell>
          <cell r="B133">
            <v>1185</v>
          </cell>
          <cell r="C133">
            <v>0</v>
          </cell>
          <cell r="D133">
            <v>0</v>
          </cell>
          <cell r="E133">
            <v>88</v>
          </cell>
          <cell r="F133">
            <v>1</v>
          </cell>
          <cell r="G133">
            <v>0.26</v>
          </cell>
          <cell r="H133">
            <v>48</v>
          </cell>
          <cell r="I133">
            <v>0</v>
          </cell>
          <cell r="J133">
            <v>0</v>
          </cell>
          <cell r="K133">
            <v>57</v>
          </cell>
          <cell r="L133">
            <v>0</v>
          </cell>
          <cell r="M133">
            <v>0</v>
          </cell>
        </row>
        <row r="134">
          <cell r="A134" t="str">
            <v>CS-BESB032-GN2-S</v>
          </cell>
          <cell r="B134">
            <v>549</v>
          </cell>
          <cell r="C134">
            <v>1</v>
          </cell>
          <cell r="D134">
            <v>0.17</v>
          </cell>
          <cell r="E134">
            <v>77</v>
          </cell>
          <cell r="F134">
            <v>0</v>
          </cell>
          <cell r="G134">
            <v>0</v>
          </cell>
          <cell r="H134">
            <v>29</v>
          </cell>
          <cell r="I134">
            <v>0</v>
          </cell>
          <cell r="J134">
            <v>0</v>
          </cell>
          <cell r="K134">
            <v>26</v>
          </cell>
          <cell r="L134">
            <v>1</v>
          </cell>
          <cell r="M134">
            <v>0.3</v>
          </cell>
        </row>
        <row r="135">
          <cell r="A135" t="str">
            <v>CS-BESB032-NB-L</v>
          </cell>
          <cell r="B135">
            <v>2860</v>
          </cell>
          <cell r="C135">
            <v>16</v>
          </cell>
          <cell r="D135">
            <v>3.74</v>
          </cell>
          <cell r="E135">
            <v>4064</v>
          </cell>
          <cell r="F135">
            <v>11</v>
          </cell>
          <cell r="G135">
            <v>2.7</v>
          </cell>
          <cell r="H135">
            <v>483</v>
          </cell>
          <cell r="I135">
            <v>1</v>
          </cell>
          <cell r="J135">
            <v>0.3</v>
          </cell>
          <cell r="K135">
            <v>500</v>
          </cell>
          <cell r="L135">
            <v>8</v>
          </cell>
          <cell r="M135">
            <v>1.85</v>
          </cell>
        </row>
        <row r="136">
          <cell r="A136" t="str">
            <v>CS-BESB032-RD-L</v>
          </cell>
          <cell r="B136">
            <v>366</v>
          </cell>
          <cell r="C136">
            <v>0</v>
          </cell>
          <cell r="D136">
            <v>0</v>
          </cell>
          <cell r="E136">
            <v>5168</v>
          </cell>
          <cell r="F136">
            <v>1</v>
          </cell>
          <cell r="G136">
            <v>0.28</v>
          </cell>
          <cell r="H136">
            <v>1281</v>
          </cell>
          <cell r="I136">
            <v>1</v>
          </cell>
          <cell r="J136">
            <v>0.14</v>
          </cell>
          <cell r="K136">
            <v>1707</v>
          </cell>
          <cell r="L136">
            <v>1</v>
          </cell>
          <cell r="M136">
            <v>0.19</v>
          </cell>
        </row>
        <row r="137">
          <cell r="A137" t="str">
            <v>CS-BESB032-YL-S</v>
          </cell>
          <cell r="B137">
            <v>725</v>
          </cell>
          <cell r="C137">
            <v>2</v>
          </cell>
          <cell r="D137">
            <v>0.4</v>
          </cell>
          <cell r="E137">
            <v>180</v>
          </cell>
          <cell r="F137">
            <v>1</v>
          </cell>
          <cell r="G137">
            <v>0.26</v>
          </cell>
          <cell r="H137">
            <v>114</v>
          </cell>
          <cell r="I137">
            <v>0</v>
          </cell>
          <cell r="J137">
            <v>0</v>
          </cell>
          <cell r="K137">
            <v>109</v>
          </cell>
          <cell r="L137">
            <v>2</v>
          </cell>
          <cell r="M137">
            <v>0.4</v>
          </cell>
        </row>
        <row r="138">
          <cell r="A138" t="str">
            <v>YZ-BEYF184-B0-XXL</v>
          </cell>
          <cell r="B138">
            <v>550</v>
          </cell>
          <cell r="C138">
            <v>12</v>
          </cell>
          <cell r="D138">
            <v>2</v>
          </cell>
          <cell r="E138">
            <v>533</v>
          </cell>
          <cell r="F138">
            <v>5</v>
          </cell>
          <cell r="G138">
            <v>0.63</v>
          </cell>
          <cell r="H138">
            <v>1131</v>
          </cell>
          <cell r="I138">
            <v>5</v>
          </cell>
          <cell r="J138">
            <v>0.61</v>
          </cell>
          <cell r="K138">
            <v>1170</v>
          </cell>
          <cell r="L138">
            <v>4</v>
          </cell>
          <cell r="M138">
            <v>0.59</v>
          </cell>
        </row>
        <row r="139">
          <cell r="A139" t="str">
            <v>BS-WH1731-K0-S</v>
          </cell>
          <cell r="B139">
            <v>97338</v>
          </cell>
          <cell r="C139">
            <v>633</v>
          </cell>
          <cell r="D139">
            <v>89.78375</v>
          </cell>
          <cell r="E139">
            <v>14637</v>
          </cell>
          <cell r="F139">
            <v>142</v>
          </cell>
          <cell r="G139">
            <v>16.44</v>
          </cell>
          <cell r="H139">
            <v>9167</v>
          </cell>
          <cell r="I139">
            <v>48</v>
          </cell>
          <cell r="J139">
            <v>6.44</v>
          </cell>
          <cell r="K139">
            <v>111356</v>
          </cell>
          <cell r="L139">
            <v>783</v>
          </cell>
          <cell r="M139">
            <v>99.58</v>
          </cell>
        </row>
        <row r="140">
          <cell r="A140" t="str">
            <v>BS-WH1731-P0-M</v>
          </cell>
          <cell r="B140">
            <v>7497</v>
          </cell>
          <cell r="C140">
            <v>27</v>
          </cell>
          <cell r="D140">
            <v>3.41875</v>
          </cell>
          <cell r="E140">
            <v>2248</v>
          </cell>
          <cell r="F140">
            <v>9</v>
          </cell>
          <cell r="G140">
            <v>0.99</v>
          </cell>
          <cell r="H140">
            <v>0</v>
          </cell>
          <cell r="I140">
            <v>0</v>
          </cell>
          <cell r="J140">
            <v>0</v>
          </cell>
          <cell r="K140">
            <v>89</v>
          </cell>
          <cell r="L140">
            <v>0</v>
          </cell>
          <cell r="M140">
            <v>0</v>
          </cell>
        </row>
        <row r="141">
          <cell r="A141" t="str">
            <v>LYQ-BS4600-G0-M</v>
          </cell>
          <cell r="B141">
            <v>0</v>
          </cell>
          <cell r="C141">
            <v>0</v>
          </cell>
          <cell r="D141">
            <v>0</v>
          </cell>
          <cell r="E141">
            <v>3970</v>
          </cell>
          <cell r="F141">
            <v>61</v>
          </cell>
          <cell r="G141">
            <v>14.15</v>
          </cell>
          <cell r="H141">
            <v>2853</v>
          </cell>
          <cell r="I141">
            <v>44</v>
          </cell>
          <cell r="J141">
            <v>9.26</v>
          </cell>
          <cell r="K141">
            <v>2370</v>
          </cell>
          <cell r="L141">
            <v>38</v>
          </cell>
          <cell r="M141">
            <v>7.72</v>
          </cell>
        </row>
        <row r="142">
          <cell r="A142" t="str">
            <v>LYQ-BS4600-G1-S</v>
          </cell>
          <cell r="B142">
            <v>3014</v>
          </cell>
          <cell r="C142">
            <v>2</v>
          </cell>
          <cell r="D142">
            <v>0.16</v>
          </cell>
          <cell r="E142">
            <v>349</v>
          </cell>
          <cell r="F142">
            <v>3</v>
          </cell>
          <cell r="G142">
            <v>0.8</v>
          </cell>
          <cell r="H142">
            <v>1069</v>
          </cell>
          <cell r="I142">
            <v>1</v>
          </cell>
          <cell r="J142">
            <v>0.3</v>
          </cell>
          <cell r="K142">
            <v>1043</v>
          </cell>
          <cell r="L142">
            <v>4</v>
          </cell>
          <cell r="M142">
            <v>0.83</v>
          </cell>
        </row>
        <row r="143">
          <cell r="A143" t="str">
            <v>LYQ-BS4600-N0-M</v>
          </cell>
          <cell r="B143">
            <v>15552</v>
          </cell>
          <cell r="C143">
            <v>38</v>
          </cell>
          <cell r="D143">
            <v>8.58</v>
          </cell>
          <cell r="E143">
            <v>1535</v>
          </cell>
          <cell r="F143">
            <v>8</v>
          </cell>
          <cell r="G143">
            <v>2.11</v>
          </cell>
          <cell r="H143">
            <v>705</v>
          </cell>
          <cell r="I143">
            <v>2</v>
          </cell>
          <cell r="J143">
            <v>0.52</v>
          </cell>
          <cell r="K143">
            <v>784</v>
          </cell>
          <cell r="L143">
            <v>3</v>
          </cell>
          <cell r="M143">
            <v>0.61</v>
          </cell>
        </row>
        <row r="144">
          <cell r="A144" t="str">
            <v>YZ-BS-TJ124500M</v>
          </cell>
          <cell r="B144">
            <v>19688</v>
          </cell>
          <cell r="C144">
            <v>67</v>
          </cell>
          <cell r="D144">
            <v>12.65</v>
          </cell>
          <cell r="E144">
            <v>3909</v>
          </cell>
          <cell r="F144">
            <v>26</v>
          </cell>
          <cell r="G144">
            <v>5.08</v>
          </cell>
          <cell r="H144">
            <v>8572</v>
          </cell>
          <cell r="I144">
            <v>29</v>
          </cell>
          <cell r="J144">
            <v>6.55</v>
          </cell>
          <cell r="K144">
            <v>10528</v>
          </cell>
          <cell r="L144">
            <v>47</v>
          </cell>
          <cell r="M144">
            <v>9.31</v>
          </cell>
        </row>
        <row r="145">
          <cell r="A145" t="str">
            <v>YZ-BS-TJ1245G0M</v>
          </cell>
          <cell r="B145">
            <v>82276</v>
          </cell>
          <cell r="C145">
            <v>573</v>
          </cell>
          <cell r="D145">
            <v>111.93</v>
          </cell>
          <cell r="E145">
            <v>9474</v>
          </cell>
          <cell r="F145">
            <v>145</v>
          </cell>
          <cell r="G145">
            <v>27.22</v>
          </cell>
          <cell r="H145">
            <v>550</v>
          </cell>
          <cell r="I145">
            <v>6</v>
          </cell>
          <cell r="J145">
            <v>0.85</v>
          </cell>
          <cell r="K145">
            <v>868</v>
          </cell>
          <cell r="L145">
            <v>9</v>
          </cell>
          <cell r="M145">
            <v>2.11</v>
          </cell>
        </row>
        <row r="146">
          <cell r="A146" t="str">
            <v>YZ-BS-TJ1245W0M</v>
          </cell>
          <cell r="B146">
            <v>51462</v>
          </cell>
          <cell r="C146">
            <v>383</v>
          </cell>
          <cell r="D146">
            <v>75.65</v>
          </cell>
          <cell r="E146">
            <v>18695</v>
          </cell>
          <cell r="F146">
            <v>241</v>
          </cell>
          <cell r="G146">
            <v>49.38</v>
          </cell>
          <cell r="H146">
            <v>34151</v>
          </cell>
          <cell r="I146">
            <v>223</v>
          </cell>
          <cell r="J146">
            <v>42.86</v>
          </cell>
          <cell r="K146">
            <v>44970</v>
          </cell>
          <cell r="L146">
            <v>243</v>
          </cell>
          <cell r="M146">
            <v>44.62</v>
          </cell>
        </row>
        <row r="147">
          <cell r="A147" t="str">
            <v>RE-YZ-BECS186-YH-S</v>
          </cell>
          <cell r="B147">
            <v>0</v>
          </cell>
          <cell r="C147">
            <v>0</v>
          </cell>
          <cell r="D147">
            <v>0</v>
          </cell>
          <cell r="E147">
            <v>2843</v>
          </cell>
          <cell r="F147">
            <v>129</v>
          </cell>
          <cell r="G147">
            <v>32.65</v>
          </cell>
          <cell r="H147">
            <v>0</v>
          </cell>
          <cell r="I147">
            <v>0</v>
          </cell>
          <cell r="J147">
            <v>0</v>
          </cell>
          <cell r="K147">
            <v>91548</v>
          </cell>
          <cell r="L147">
            <v>527</v>
          </cell>
          <cell r="M147">
            <v>121.8</v>
          </cell>
        </row>
        <row r="148">
          <cell r="A148" t="str">
            <v>RE-YZ-BELK185-B0-S</v>
          </cell>
          <cell r="B148">
            <v>618</v>
          </cell>
          <cell r="C148">
            <v>4</v>
          </cell>
          <cell r="D148">
            <v>0.68</v>
          </cell>
          <cell r="E148">
            <v>15</v>
          </cell>
          <cell r="F148">
            <v>0</v>
          </cell>
          <cell r="G148">
            <v>0</v>
          </cell>
          <cell r="H148">
            <v>23</v>
          </cell>
          <cell r="I148">
            <v>0</v>
          </cell>
          <cell r="J148">
            <v>0</v>
          </cell>
          <cell r="K148">
            <v>40</v>
          </cell>
          <cell r="L148">
            <v>0</v>
          </cell>
          <cell r="M148">
            <v>0</v>
          </cell>
        </row>
        <row r="149">
          <cell r="A149" t="str">
            <v>RE-YZ-BELK185-K0-S</v>
          </cell>
          <cell r="B149">
            <v>838</v>
          </cell>
          <cell r="C149">
            <v>6</v>
          </cell>
          <cell r="D149">
            <v>0.72</v>
          </cell>
          <cell r="E149">
            <v>2962</v>
          </cell>
          <cell r="F149">
            <v>7</v>
          </cell>
          <cell r="G149">
            <v>1.43</v>
          </cell>
          <cell r="H149">
            <v>17608</v>
          </cell>
          <cell r="I149">
            <v>69</v>
          </cell>
          <cell r="J149">
            <v>14.72</v>
          </cell>
          <cell r="K149">
            <v>17755</v>
          </cell>
          <cell r="L149">
            <v>80</v>
          </cell>
          <cell r="M149">
            <v>17.35</v>
          </cell>
        </row>
        <row r="150">
          <cell r="A150" t="str">
            <v>RE-YZ-BELK185-Y9-S</v>
          </cell>
          <cell r="B150">
            <v>1791</v>
          </cell>
          <cell r="C150">
            <v>11</v>
          </cell>
          <cell r="D150">
            <v>1.28</v>
          </cell>
          <cell r="E150">
            <v>39</v>
          </cell>
          <cell r="F150">
            <v>1</v>
          </cell>
          <cell r="G150">
            <v>0.26</v>
          </cell>
          <cell r="H150">
            <v>55</v>
          </cell>
          <cell r="I150">
            <v>0</v>
          </cell>
          <cell r="J150">
            <v>0</v>
          </cell>
          <cell r="K150">
            <v>147</v>
          </cell>
          <cell r="L150">
            <v>3</v>
          </cell>
          <cell r="M150">
            <v>0.75</v>
          </cell>
        </row>
        <row r="151">
          <cell r="A151" t="str">
            <v>YZ-BEYF184-B0-S</v>
          </cell>
          <cell r="B151">
            <v>0</v>
          </cell>
          <cell r="C151">
            <v>0</v>
          </cell>
          <cell r="D151">
            <v>0</v>
          </cell>
          <cell r="E151">
            <v>2909</v>
          </cell>
          <cell r="F151">
            <v>50</v>
          </cell>
          <cell r="G151">
            <v>7.66</v>
          </cell>
          <cell r="H151">
            <v>2047</v>
          </cell>
          <cell r="I151">
            <v>33</v>
          </cell>
          <cell r="J151">
            <v>4.59</v>
          </cell>
          <cell r="K151">
            <v>1380</v>
          </cell>
          <cell r="L151">
            <v>33</v>
          </cell>
          <cell r="M151">
            <v>5.3</v>
          </cell>
        </row>
        <row r="152">
          <cell r="A152" t="str">
            <v>BS-WH17015-B0-XXL</v>
          </cell>
          <cell r="B152">
            <v>30</v>
          </cell>
          <cell r="C152">
            <v>5</v>
          </cell>
          <cell r="D152">
            <v>0.63</v>
          </cell>
          <cell r="E152">
            <v>1691</v>
          </cell>
          <cell r="F152">
            <v>6</v>
          </cell>
          <cell r="G152">
            <v>0</v>
          </cell>
          <cell r="H152">
            <v>1732</v>
          </cell>
          <cell r="I152">
            <v>3</v>
          </cell>
          <cell r="J152">
            <v>0</v>
          </cell>
          <cell r="K152">
            <v>1149</v>
          </cell>
          <cell r="L152">
            <v>2</v>
          </cell>
          <cell r="M152">
            <v>0</v>
          </cell>
        </row>
        <row r="153">
          <cell r="A153" t="str">
            <v>BS-WH17015-K0-XXXL</v>
          </cell>
          <cell r="B153">
            <v>0</v>
          </cell>
          <cell r="C153">
            <v>0</v>
          </cell>
          <cell r="D153">
            <v>0</v>
          </cell>
          <cell r="E153">
            <v>15</v>
          </cell>
          <cell r="F153">
            <v>0</v>
          </cell>
          <cell r="G153">
            <v>0</v>
          </cell>
          <cell r="H153">
            <v>17</v>
          </cell>
          <cell r="I153">
            <v>0</v>
          </cell>
          <cell r="J153">
            <v>0</v>
          </cell>
          <cell r="K153">
            <v>10</v>
          </cell>
          <cell r="L153">
            <v>0</v>
          </cell>
          <cell r="M153">
            <v>0</v>
          </cell>
        </row>
        <row r="154">
          <cell r="A154" t="str">
            <v>BS-WH17015-P0-XXL</v>
          </cell>
          <cell r="B154">
            <v>6</v>
          </cell>
          <cell r="C154">
            <v>0</v>
          </cell>
          <cell r="D154">
            <v>0</v>
          </cell>
          <cell r="E154">
            <v>1</v>
          </cell>
          <cell r="F154">
            <v>0</v>
          </cell>
          <cell r="G154">
            <v>0</v>
          </cell>
          <cell r="H154">
            <v>12</v>
          </cell>
          <cell r="I154">
            <v>0</v>
          </cell>
          <cell r="J154">
            <v>0</v>
          </cell>
          <cell r="K154">
            <v>11</v>
          </cell>
          <cell r="L154">
            <v>0</v>
          </cell>
          <cell r="M154">
            <v>0</v>
          </cell>
        </row>
        <row r="155">
          <cell r="A155" t="str">
            <v>BS-WH17015-SZ-XL</v>
          </cell>
          <cell r="B155">
            <v>0</v>
          </cell>
          <cell r="C155">
            <v>0</v>
          </cell>
          <cell r="D155">
            <v>0</v>
          </cell>
          <cell r="E155">
            <v>3</v>
          </cell>
          <cell r="F155">
            <v>0</v>
          </cell>
          <cell r="G155">
            <v>0</v>
          </cell>
          <cell r="H155">
            <v>4</v>
          </cell>
          <cell r="I155">
            <v>0</v>
          </cell>
          <cell r="J155">
            <v>0</v>
          </cell>
          <cell r="K155">
            <v>7</v>
          </cell>
          <cell r="L155">
            <v>0</v>
          </cell>
          <cell r="M155">
            <v>0</v>
          </cell>
        </row>
        <row r="156">
          <cell r="A156" t="str">
            <v>BS-WH17015-ZL-XXXL</v>
          </cell>
          <cell r="B156">
            <v>36</v>
          </cell>
          <cell r="C156">
            <v>0</v>
          </cell>
          <cell r="D156">
            <v>0</v>
          </cell>
          <cell r="E156">
            <v>26</v>
          </cell>
          <cell r="F156">
            <v>0</v>
          </cell>
          <cell r="G156">
            <v>0</v>
          </cell>
          <cell r="H156">
            <v>16</v>
          </cell>
          <cell r="I156">
            <v>0</v>
          </cell>
          <cell r="J156">
            <v>0</v>
          </cell>
          <cell r="K156">
            <v>14</v>
          </cell>
          <cell r="L156">
            <v>0</v>
          </cell>
          <cell r="M156">
            <v>0</v>
          </cell>
        </row>
        <row r="157">
          <cell r="A157" t="str">
            <v>YZ-BELS1458-FB-3X</v>
          </cell>
          <cell r="B157">
            <v>1314</v>
          </cell>
          <cell r="C157">
            <v>7</v>
          </cell>
          <cell r="D157">
            <v>1.38</v>
          </cell>
          <cell r="E157">
            <v>720</v>
          </cell>
          <cell r="F157">
            <v>2</v>
          </cell>
          <cell r="G157">
            <v>0.27</v>
          </cell>
          <cell r="H157">
            <v>116</v>
          </cell>
          <cell r="I157">
            <v>1</v>
          </cell>
          <cell r="J157">
            <v>0.2</v>
          </cell>
          <cell r="K157">
            <v>153</v>
          </cell>
          <cell r="L157">
            <v>1</v>
          </cell>
          <cell r="M157">
            <v>0.22</v>
          </cell>
        </row>
        <row r="158">
          <cell r="A158" t="str">
            <v>YZ-BELS1458-K0-3X</v>
          </cell>
          <cell r="B158">
            <v>2296</v>
          </cell>
          <cell r="C158">
            <v>36</v>
          </cell>
          <cell r="D158">
            <v>6.9</v>
          </cell>
          <cell r="E158">
            <v>1561</v>
          </cell>
          <cell r="F158">
            <v>14</v>
          </cell>
          <cell r="G158">
            <v>3.72</v>
          </cell>
          <cell r="H158">
            <v>843</v>
          </cell>
          <cell r="I158">
            <v>10</v>
          </cell>
          <cell r="J158">
            <v>2.22</v>
          </cell>
          <cell r="K158">
            <v>1397</v>
          </cell>
          <cell r="L158">
            <v>28</v>
          </cell>
          <cell r="M158">
            <v>6.44</v>
          </cell>
        </row>
        <row r="159">
          <cell r="A159" t="str">
            <v>YZ-BELS1458-PI-3X</v>
          </cell>
          <cell r="B159">
            <v>932</v>
          </cell>
          <cell r="C159">
            <v>7</v>
          </cell>
          <cell r="D159">
            <v>1.28</v>
          </cell>
          <cell r="E159">
            <v>676</v>
          </cell>
          <cell r="F159">
            <v>4</v>
          </cell>
          <cell r="G159">
            <v>0.91</v>
          </cell>
          <cell r="H159">
            <v>716</v>
          </cell>
          <cell r="I159">
            <v>8</v>
          </cell>
          <cell r="J159">
            <v>1.58</v>
          </cell>
          <cell r="K159">
            <v>1102</v>
          </cell>
          <cell r="L159">
            <v>9</v>
          </cell>
          <cell r="M159">
            <v>1.74</v>
          </cell>
        </row>
        <row r="160">
          <cell r="A160" t="str">
            <v>WQS-BN-1503-KO-S</v>
          </cell>
          <cell r="B160">
            <v>0</v>
          </cell>
          <cell r="C160">
            <v>0</v>
          </cell>
          <cell r="D160">
            <v>0</v>
          </cell>
          <cell r="E160">
            <v>2168</v>
          </cell>
          <cell r="F160">
            <v>42</v>
          </cell>
          <cell r="G160">
            <v>7.87</v>
          </cell>
          <cell r="H160">
            <v>1183</v>
          </cell>
          <cell r="I160">
            <v>19</v>
          </cell>
          <cell r="J160">
            <v>3.86</v>
          </cell>
          <cell r="K160">
            <v>965</v>
          </cell>
          <cell r="L160">
            <v>15</v>
          </cell>
          <cell r="M160">
            <v>3.63</v>
          </cell>
        </row>
        <row r="161">
          <cell r="A161" t="str">
            <v>YZ-BETW32-KTW-S</v>
          </cell>
          <cell r="B161">
            <v>36206</v>
          </cell>
          <cell r="C161">
            <v>140</v>
          </cell>
          <cell r="D161">
            <v>17.5625</v>
          </cell>
          <cell r="E161">
            <v>3004</v>
          </cell>
          <cell r="F161">
            <v>16</v>
          </cell>
          <cell r="G161">
            <v>1.73</v>
          </cell>
          <cell r="H161">
            <v>0</v>
          </cell>
          <cell r="I161">
            <v>0</v>
          </cell>
          <cell r="J161">
            <v>0</v>
          </cell>
          <cell r="K161">
            <v>4429</v>
          </cell>
          <cell r="L161">
            <v>74</v>
          </cell>
          <cell r="M161">
            <v>15.15</v>
          </cell>
        </row>
        <row r="162">
          <cell r="A162" t="str">
            <v>TX-55554-BO-2XL</v>
          </cell>
          <cell r="B162">
            <v>8</v>
          </cell>
          <cell r="C162">
            <v>0</v>
          </cell>
          <cell r="D162">
            <v>0</v>
          </cell>
          <cell r="E162">
            <v>3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</v>
          </cell>
          <cell r="L162">
            <v>0</v>
          </cell>
          <cell r="M162">
            <v>0</v>
          </cell>
        </row>
        <row r="163">
          <cell r="A163" t="str">
            <v>TX-55554-BO-3XL</v>
          </cell>
          <cell r="B163">
            <v>12</v>
          </cell>
          <cell r="C163">
            <v>0</v>
          </cell>
          <cell r="D163">
            <v>0</v>
          </cell>
          <cell r="E163">
            <v>31</v>
          </cell>
          <cell r="F163">
            <v>0</v>
          </cell>
          <cell r="G163">
            <v>0</v>
          </cell>
          <cell r="H163">
            <v>6</v>
          </cell>
          <cell r="I163">
            <v>0</v>
          </cell>
          <cell r="J163">
            <v>0</v>
          </cell>
          <cell r="K163">
            <v>55</v>
          </cell>
          <cell r="L163">
            <v>0</v>
          </cell>
          <cell r="M163">
            <v>0</v>
          </cell>
        </row>
        <row r="164">
          <cell r="A164" t="str">
            <v>TX-55554-BO-4XL</v>
          </cell>
          <cell r="B164">
            <v>12</v>
          </cell>
          <cell r="C164">
            <v>0</v>
          </cell>
          <cell r="D164">
            <v>0</v>
          </cell>
          <cell r="E164">
            <v>3</v>
          </cell>
          <cell r="F164">
            <v>0</v>
          </cell>
          <cell r="G164">
            <v>0</v>
          </cell>
          <cell r="H164">
            <v>36</v>
          </cell>
          <cell r="I164">
            <v>0</v>
          </cell>
          <cell r="J164">
            <v>0</v>
          </cell>
          <cell r="K164">
            <v>101</v>
          </cell>
          <cell r="L164">
            <v>0</v>
          </cell>
          <cell r="M164">
            <v>0</v>
          </cell>
        </row>
        <row r="165">
          <cell r="A165" t="str">
            <v>TX-55554-BO-5XL</v>
          </cell>
          <cell r="B165">
            <v>906</v>
          </cell>
          <cell r="C165">
            <v>0</v>
          </cell>
          <cell r="D165">
            <v>0</v>
          </cell>
          <cell r="E165">
            <v>254</v>
          </cell>
          <cell r="F165">
            <v>0</v>
          </cell>
          <cell r="G165">
            <v>0</v>
          </cell>
          <cell r="H165">
            <v>34</v>
          </cell>
          <cell r="I165">
            <v>0</v>
          </cell>
          <cell r="J165">
            <v>0</v>
          </cell>
          <cell r="K165">
            <v>89</v>
          </cell>
          <cell r="L165">
            <v>0</v>
          </cell>
          <cell r="M165">
            <v>0</v>
          </cell>
        </row>
        <row r="166">
          <cell r="A166" t="str">
            <v>TX-55554-GO-2XL</v>
          </cell>
          <cell r="B166">
            <v>1928</v>
          </cell>
          <cell r="C166">
            <v>0</v>
          </cell>
          <cell r="D166">
            <v>0</v>
          </cell>
          <cell r="E166">
            <v>698</v>
          </cell>
          <cell r="F166">
            <v>0</v>
          </cell>
          <cell r="G166">
            <v>0</v>
          </cell>
          <cell r="H166">
            <v>711</v>
          </cell>
          <cell r="I166">
            <v>0</v>
          </cell>
          <cell r="J166">
            <v>0</v>
          </cell>
          <cell r="K166">
            <v>688</v>
          </cell>
          <cell r="L166">
            <v>0</v>
          </cell>
          <cell r="M166">
            <v>0</v>
          </cell>
        </row>
        <row r="167">
          <cell r="A167" t="str">
            <v>TX-55554-GO-3XL</v>
          </cell>
          <cell r="B167">
            <v>16</v>
          </cell>
          <cell r="C167">
            <v>0</v>
          </cell>
          <cell r="D167">
            <v>0</v>
          </cell>
          <cell r="E167">
            <v>3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53</v>
          </cell>
          <cell r="L167">
            <v>0</v>
          </cell>
          <cell r="M167">
            <v>0</v>
          </cell>
        </row>
        <row r="168">
          <cell r="A168" t="str">
            <v>TX-55554-GO-4XL</v>
          </cell>
          <cell r="B168">
            <v>20</v>
          </cell>
          <cell r="C168">
            <v>0</v>
          </cell>
          <cell r="D168">
            <v>0</v>
          </cell>
          <cell r="E168">
            <v>2</v>
          </cell>
          <cell r="F168">
            <v>0</v>
          </cell>
          <cell r="G168">
            <v>0</v>
          </cell>
          <cell r="H168">
            <v>3</v>
          </cell>
          <cell r="I168">
            <v>0</v>
          </cell>
          <cell r="J168">
            <v>0</v>
          </cell>
          <cell r="K168">
            <v>7</v>
          </cell>
          <cell r="L168">
            <v>0</v>
          </cell>
          <cell r="M168">
            <v>0</v>
          </cell>
        </row>
        <row r="169">
          <cell r="A169" t="str">
            <v>TX-55554-GO-5XL</v>
          </cell>
          <cell r="B169">
            <v>20</v>
          </cell>
          <cell r="C169">
            <v>0</v>
          </cell>
          <cell r="D169">
            <v>0</v>
          </cell>
          <cell r="E169">
            <v>16</v>
          </cell>
          <cell r="F169">
            <v>0</v>
          </cell>
          <cell r="G169">
            <v>0</v>
          </cell>
          <cell r="H169">
            <v>29</v>
          </cell>
          <cell r="I169">
            <v>0</v>
          </cell>
          <cell r="J169">
            <v>0</v>
          </cell>
          <cell r="K169">
            <v>60</v>
          </cell>
          <cell r="L169">
            <v>0</v>
          </cell>
          <cell r="M169">
            <v>0</v>
          </cell>
        </row>
        <row r="170">
          <cell r="A170" t="str">
            <v>TX-55554-GR-2XL</v>
          </cell>
          <cell r="B170">
            <v>140</v>
          </cell>
          <cell r="C170">
            <v>0</v>
          </cell>
          <cell r="D170">
            <v>0</v>
          </cell>
          <cell r="E170">
            <v>19</v>
          </cell>
          <cell r="F170">
            <v>0</v>
          </cell>
          <cell r="G170">
            <v>0</v>
          </cell>
          <cell r="H170">
            <v>1</v>
          </cell>
          <cell r="I170">
            <v>0</v>
          </cell>
          <cell r="J170">
            <v>0</v>
          </cell>
          <cell r="K170">
            <v>44</v>
          </cell>
          <cell r="L170">
            <v>0</v>
          </cell>
          <cell r="M170">
            <v>0</v>
          </cell>
        </row>
        <row r="171">
          <cell r="A171" t="str">
            <v>TX-55554-GR-4XL</v>
          </cell>
          <cell r="B171">
            <v>34</v>
          </cell>
          <cell r="C171">
            <v>0</v>
          </cell>
          <cell r="D171">
            <v>0</v>
          </cell>
          <cell r="E171">
            <v>6</v>
          </cell>
          <cell r="F171">
            <v>0</v>
          </cell>
          <cell r="G171">
            <v>0</v>
          </cell>
          <cell r="H171">
            <v>4</v>
          </cell>
          <cell r="I171">
            <v>0</v>
          </cell>
          <cell r="J171">
            <v>0</v>
          </cell>
          <cell r="K171">
            <v>61</v>
          </cell>
          <cell r="L171">
            <v>0</v>
          </cell>
          <cell r="M171">
            <v>0</v>
          </cell>
        </row>
        <row r="172">
          <cell r="A172" t="str">
            <v>TX-55554-GR-5XL</v>
          </cell>
          <cell r="B172">
            <v>16</v>
          </cell>
          <cell r="C172">
            <v>0</v>
          </cell>
          <cell r="D172">
            <v>0</v>
          </cell>
          <cell r="E172">
            <v>74</v>
          </cell>
          <cell r="F172">
            <v>0</v>
          </cell>
          <cell r="G172">
            <v>0</v>
          </cell>
          <cell r="H172">
            <v>192</v>
          </cell>
          <cell r="I172">
            <v>0</v>
          </cell>
          <cell r="J172">
            <v>0</v>
          </cell>
          <cell r="K172">
            <v>166</v>
          </cell>
          <cell r="L172">
            <v>0</v>
          </cell>
          <cell r="M172">
            <v>0</v>
          </cell>
        </row>
        <row r="173">
          <cell r="A173" t="str">
            <v>TX-55554-KO-2XL</v>
          </cell>
          <cell r="B173">
            <v>188</v>
          </cell>
          <cell r="C173">
            <v>0</v>
          </cell>
          <cell r="D173">
            <v>0</v>
          </cell>
          <cell r="E173">
            <v>2</v>
          </cell>
          <cell r="F173">
            <v>0</v>
          </cell>
          <cell r="G173">
            <v>0</v>
          </cell>
          <cell r="H173">
            <v>53</v>
          </cell>
          <cell r="I173">
            <v>0</v>
          </cell>
          <cell r="J173">
            <v>0</v>
          </cell>
          <cell r="K173">
            <v>36</v>
          </cell>
          <cell r="L173">
            <v>0</v>
          </cell>
          <cell r="M173">
            <v>0</v>
          </cell>
        </row>
        <row r="174">
          <cell r="A174" t="str">
            <v>TX-55554-KO-3XL</v>
          </cell>
          <cell r="B174">
            <v>600</v>
          </cell>
          <cell r="C174">
            <v>0</v>
          </cell>
          <cell r="D174">
            <v>0</v>
          </cell>
          <cell r="E174">
            <v>240</v>
          </cell>
          <cell r="F174">
            <v>1</v>
          </cell>
          <cell r="G174">
            <v>0</v>
          </cell>
          <cell r="H174">
            <v>485</v>
          </cell>
          <cell r="I174">
            <v>0</v>
          </cell>
          <cell r="J174">
            <v>0</v>
          </cell>
          <cell r="K174">
            <v>485</v>
          </cell>
          <cell r="L174">
            <v>1</v>
          </cell>
          <cell r="M174">
            <v>0</v>
          </cell>
        </row>
        <row r="175">
          <cell r="A175" t="str">
            <v>TX-55554-KO-4XL</v>
          </cell>
          <cell r="B175">
            <v>6592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  <cell r="G175">
            <v>0</v>
          </cell>
          <cell r="H175">
            <v>5</v>
          </cell>
          <cell r="I175">
            <v>0</v>
          </cell>
          <cell r="J175">
            <v>0</v>
          </cell>
          <cell r="K175">
            <v>56</v>
          </cell>
          <cell r="L175">
            <v>1</v>
          </cell>
          <cell r="M175">
            <v>0.09</v>
          </cell>
        </row>
        <row r="176">
          <cell r="A176" t="str">
            <v>TX-55554-KO-5XL</v>
          </cell>
          <cell r="B176">
            <v>342</v>
          </cell>
          <cell r="C176">
            <v>0</v>
          </cell>
          <cell r="D176">
            <v>0</v>
          </cell>
          <cell r="E176">
            <v>273</v>
          </cell>
          <cell r="F176">
            <v>1</v>
          </cell>
          <cell r="G176">
            <v>0.16</v>
          </cell>
          <cell r="H176">
            <v>236</v>
          </cell>
          <cell r="I176">
            <v>0</v>
          </cell>
          <cell r="J176">
            <v>0</v>
          </cell>
          <cell r="K176">
            <v>272</v>
          </cell>
          <cell r="L176">
            <v>1</v>
          </cell>
          <cell r="M176">
            <v>0.1</v>
          </cell>
        </row>
        <row r="177">
          <cell r="A177" t="str">
            <v>TX-55554-PI-2XL</v>
          </cell>
          <cell r="B177">
            <v>90</v>
          </cell>
          <cell r="C177">
            <v>0</v>
          </cell>
          <cell r="D177">
            <v>0</v>
          </cell>
          <cell r="E177">
            <v>11</v>
          </cell>
          <cell r="F177">
            <v>0</v>
          </cell>
          <cell r="G177">
            <v>0</v>
          </cell>
          <cell r="H177">
            <v>9</v>
          </cell>
          <cell r="I177">
            <v>0</v>
          </cell>
          <cell r="J177">
            <v>0</v>
          </cell>
          <cell r="K177">
            <v>36</v>
          </cell>
          <cell r="L177">
            <v>1</v>
          </cell>
          <cell r="M177">
            <v>0.07</v>
          </cell>
        </row>
        <row r="178">
          <cell r="A178" t="str">
            <v>TX-55554-PI-3XL</v>
          </cell>
          <cell r="B178">
            <v>36</v>
          </cell>
          <cell r="C178">
            <v>0</v>
          </cell>
          <cell r="D178">
            <v>0</v>
          </cell>
          <cell r="E178">
            <v>243</v>
          </cell>
          <cell r="F178">
            <v>1</v>
          </cell>
          <cell r="G178">
            <v>0</v>
          </cell>
          <cell r="H178">
            <v>1121</v>
          </cell>
          <cell r="I178">
            <v>1</v>
          </cell>
          <cell r="J178">
            <v>0</v>
          </cell>
          <cell r="K178">
            <v>921</v>
          </cell>
          <cell r="L178">
            <v>1</v>
          </cell>
          <cell r="M178">
            <v>0</v>
          </cell>
        </row>
        <row r="179">
          <cell r="A179" t="str">
            <v>TX-55554-PI-4XL</v>
          </cell>
          <cell r="B179">
            <v>1098</v>
          </cell>
          <cell r="C179">
            <v>1</v>
          </cell>
          <cell r="D179">
            <v>0.28125</v>
          </cell>
          <cell r="E179">
            <v>268</v>
          </cell>
          <cell r="F179">
            <v>1</v>
          </cell>
          <cell r="G179">
            <v>0</v>
          </cell>
          <cell r="H179">
            <v>703</v>
          </cell>
          <cell r="I179">
            <v>2</v>
          </cell>
          <cell r="J179">
            <v>0</v>
          </cell>
          <cell r="K179">
            <v>833</v>
          </cell>
          <cell r="L179">
            <v>1</v>
          </cell>
          <cell r="M179">
            <v>0.07</v>
          </cell>
        </row>
        <row r="180">
          <cell r="A180" t="str">
            <v>TX-55554-PI-5XL</v>
          </cell>
          <cell r="B180">
            <v>506</v>
          </cell>
          <cell r="C180">
            <v>0</v>
          </cell>
          <cell r="D180">
            <v>0</v>
          </cell>
          <cell r="E180">
            <v>228</v>
          </cell>
          <cell r="F180">
            <v>0</v>
          </cell>
          <cell r="G180">
            <v>0</v>
          </cell>
          <cell r="H180">
            <v>89</v>
          </cell>
          <cell r="I180">
            <v>0</v>
          </cell>
          <cell r="J180">
            <v>0</v>
          </cell>
          <cell r="K180">
            <v>145</v>
          </cell>
          <cell r="L180">
            <v>1</v>
          </cell>
          <cell r="M180">
            <v>0.26</v>
          </cell>
        </row>
        <row r="181">
          <cell r="A181" t="str">
            <v>TX-55554-PO-2XL</v>
          </cell>
          <cell r="B181">
            <v>220</v>
          </cell>
          <cell r="C181">
            <v>0</v>
          </cell>
          <cell r="D181">
            <v>0</v>
          </cell>
          <cell r="E181">
            <v>460</v>
          </cell>
          <cell r="F181">
            <v>0</v>
          </cell>
          <cell r="G181">
            <v>0</v>
          </cell>
          <cell r="H181">
            <v>1113</v>
          </cell>
          <cell r="I181">
            <v>0</v>
          </cell>
          <cell r="J181">
            <v>0</v>
          </cell>
          <cell r="K181">
            <v>2207</v>
          </cell>
          <cell r="L181">
            <v>0</v>
          </cell>
          <cell r="M181">
            <v>0</v>
          </cell>
        </row>
        <row r="182">
          <cell r="A182" t="str">
            <v>TX-55554-PO-3XL</v>
          </cell>
          <cell r="B182">
            <v>1174</v>
          </cell>
          <cell r="C182">
            <v>0</v>
          </cell>
          <cell r="D182">
            <v>0</v>
          </cell>
          <cell r="E182">
            <v>683</v>
          </cell>
          <cell r="F182">
            <v>0</v>
          </cell>
          <cell r="G182">
            <v>0</v>
          </cell>
          <cell r="H182">
            <v>55</v>
          </cell>
          <cell r="I182">
            <v>0</v>
          </cell>
          <cell r="J182">
            <v>0</v>
          </cell>
          <cell r="K182">
            <v>138</v>
          </cell>
          <cell r="L182">
            <v>0</v>
          </cell>
          <cell r="M182">
            <v>0</v>
          </cell>
        </row>
        <row r="183">
          <cell r="A183" t="str">
            <v>TX-55554-PO-4XL</v>
          </cell>
          <cell r="B183">
            <v>436</v>
          </cell>
          <cell r="C183">
            <v>0</v>
          </cell>
          <cell r="D183">
            <v>0</v>
          </cell>
          <cell r="E183">
            <v>29</v>
          </cell>
          <cell r="F183">
            <v>0</v>
          </cell>
          <cell r="G183">
            <v>0</v>
          </cell>
          <cell r="H183">
            <v>27</v>
          </cell>
          <cell r="I183">
            <v>0</v>
          </cell>
          <cell r="J183">
            <v>0</v>
          </cell>
          <cell r="K183">
            <v>79</v>
          </cell>
          <cell r="L183">
            <v>0</v>
          </cell>
          <cell r="M183">
            <v>0</v>
          </cell>
        </row>
        <row r="184">
          <cell r="A184" t="str">
            <v>TX-55554-PO-5XL</v>
          </cell>
          <cell r="B184">
            <v>898</v>
          </cell>
          <cell r="C184">
            <v>0</v>
          </cell>
          <cell r="D184">
            <v>0</v>
          </cell>
          <cell r="E184">
            <v>86</v>
          </cell>
          <cell r="F184">
            <v>0</v>
          </cell>
          <cell r="G184">
            <v>0</v>
          </cell>
          <cell r="H184">
            <v>34</v>
          </cell>
          <cell r="I184">
            <v>0</v>
          </cell>
          <cell r="J184">
            <v>0</v>
          </cell>
          <cell r="K184">
            <v>66</v>
          </cell>
          <cell r="L184">
            <v>0</v>
          </cell>
          <cell r="M184">
            <v>0</v>
          </cell>
        </row>
        <row r="185">
          <cell r="A185" t="str">
            <v>TX-55554-WO-5XL</v>
          </cell>
          <cell r="B185">
            <v>26</v>
          </cell>
          <cell r="C185">
            <v>1</v>
          </cell>
          <cell r="D185">
            <v>0.25875</v>
          </cell>
          <cell r="E185">
            <v>2162</v>
          </cell>
          <cell r="F185">
            <v>2</v>
          </cell>
          <cell r="G185">
            <v>0</v>
          </cell>
          <cell r="H185">
            <v>947</v>
          </cell>
          <cell r="I185">
            <v>0</v>
          </cell>
          <cell r="J185">
            <v>0</v>
          </cell>
          <cell r="K185">
            <v>2352</v>
          </cell>
          <cell r="L185">
            <v>0</v>
          </cell>
          <cell r="M185">
            <v>0</v>
          </cell>
        </row>
        <row r="186">
          <cell r="A186" t="str">
            <v>TX-55554-GR-3XL</v>
          </cell>
          <cell r="B186">
            <v>4</v>
          </cell>
          <cell r="C186">
            <v>0</v>
          </cell>
          <cell r="D186">
            <v>0</v>
          </cell>
          <cell r="E186">
            <v>42</v>
          </cell>
          <cell r="F186">
            <v>0</v>
          </cell>
          <cell r="G186">
            <v>0</v>
          </cell>
          <cell r="H186">
            <v>3</v>
          </cell>
          <cell r="I186">
            <v>0</v>
          </cell>
          <cell r="J186">
            <v>0</v>
          </cell>
          <cell r="K186">
            <v>51</v>
          </cell>
          <cell r="L186">
            <v>0</v>
          </cell>
          <cell r="M186">
            <v>0</v>
          </cell>
        </row>
        <row r="187">
          <cell r="A187" t="str">
            <v>TX-55554-WO-2XL</v>
          </cell>
          <cell r="B187">
            <v>4</v>
          </cell>
          <cell r="C187">
            <v>0</v>
          </cell>
          <cell r="D187">
            <v>0</v>
          </cell>
          <cell r="E187">
            <v>3</v>
          </cell>
          <cell r="F187">
            <v>0</v>
          </cell>
          <cell r="G187">
            <v>0</v>
          </cell>
          <cell r="H187">
            <v>6</v>
          </cell>
          <cell r="I187">
            <v>0</v>
          </cell>
          <cell r="J187">
            <v>0</v>
          </cell>
          <cell r="K187">
            <v>60</v>
          </cell>
          <cell r="L187">
            <v>0</v>
          </cell>
          <cell r="M187">
            <v>0</v>
          </cell>
        </row>
        <row r="188">
          <cell r="A188" t="str">
            <v>TX-55554-WO-3XL</v>
          </cell>
          <cell r="B188">
            <v>0</v>
          </cell>
          <cell r="C188">
            <v>0</v>
          </cell>
          <cell r="D188">
            <v>0</v>
          </cell>
          <cell r="E188">
            <v>10</v>
          </cell>
          <cell r="F188">
            <v>0</v>
          </cell>
          <cell r="G188">
            <v>0</v>
          </cell>
          <cell r="H188">
            <v>55</v>
          </cell>
          <cell r="I188">
            <v>0</v>
          </cell>
          <cell r="J188">
            <v>0</v>
          </cell>
          <cell r="K188">
            <v>204</v>
          </cell>
          <cell r="L188">
            <v>0</v>
          </cell>
          <cell r="M188">
            <v>0</v>
          </cell>
        </row>
        <row r="189">
          <cell r="A189" t="str">
            <v>TX-55554-WO-4XL</v>
          </cell>
          <cell r="B189">
            <v>6</v>
          </cell>
          <cell r="C189">
            <v>0</v>
          </cell>
          <cell r="D189">
            <v>0</v>
          </cell>
          <cell r="E189">
            <v>2</v>
          </cell>
          <cell r="F189">
            <v>0</v>
          </cell>
          <cell r="G189">
            <v>0</v>
          </cell>
          <cell r="H189">
            <v>2</v>
          </cell>
          <cell r="I189">
            <v>0</v>
          </cell>
          <cell r="J189">
            <v>0</v>
          </cell>
          <cell r="K189">
            <v>101</v>
          </cell>
          <cell r="L189">
            <v>0</v>
          </cell>
          <cell r="M189">
            <v>0</v>
          </cell>
        </row>
        <row r="190">
          <cell r="A190" t="str">
            <v>RE-YZ-BECS186-OR-XXL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RE-YZ-BELK185-B0-XL</v>
          </cell>
          <cell r="B191">
            <v>0</v>
          </cell>
          <cell r="C191">
            <v>0</v>
          </cell>
          <cell r="D191">
            <v>0</v>
          </cell>
          <cell r="E191">
            <v>152</v>
          </cell>
          <cell r="F191">
            <v>1</v>
          </cell>
          <cell r="G191">
            <v>0.29</v>
          </cell>
          <cell r="H191">
            <v>946</v>
          </cell>
          <cell r="I191">
            <v>3</v>
          </cell>
          <cell r="J191">
            <v>0.78</v>
          </cell>
          <cell r="K191">
            <v>934</v>
          </cell>
          <cell r="L191">
            <v>3</v>
          </cell>
          <cell r="M191">
            <v>0.81</v>
          </cell>
        </row>
        <row r="192">
          <cell r="A192" t="str">
            <v>RE-YZ-BELK185-K0-XL</v>
          </cell>
          <cell r="B192">
            <v>0</v>
          </cell>
          <cell r="C192">
            <v>0</v>
          </cell>
          <cell r="D192">
            <v>0</v>
          </cell>
          <cell r="E192">
            <v>184</v>
          </cell>
          <cell r="F192">
            <v>0</v>
          </cell>
          <cell r="G192">
            <v>0</v>
          </cell>
          <cell r="H192">
            <v>1158</v>
          </cell>
          <cell r="I192">
            <v>4</v>
          </cell>
          <cell r="J192">
            <v>0.85</v>
          </cell>
          <cell r="K192">
            <v>1130</v>
          </cell>
          <cell r="L192">
            <v>5</v>
          </cell>
          <cell r="M192">
            <v>1</v>
          </cell>
        </row>
        <row r="193">
          <cell r="A193" t="str">
            <v>RE-YZ-BELK185-Y9-L</v>
          </cell>
          <cell r="B193">
            <v>1774</v>
          </cell>
          <cell r="C193">
            <v>6</v>
          </cell>
          <cell r="D193">
            <v>0.46</v>
          </cell>
          <cell r="E193">
            <v>3370</v>
          </cell>
          <cell r="F193">
            <v>11</v>
          </cell>
          <cell r="G193">
            <v>2.28</v>
          </cell>
          <cell r="H193">
            <v>6197</v>
          </cell>
          <cell r="I193">
            <v>11</v>
          </cell>
          <cell r="J193">
            <v>2.23</v>
          </cell>
          <cell r="K193">
            <v>5841</v>
          </cell>
          <cell r="L193">
            <v>13</v>
          </cell>
          <cell r="M193">
            <v>2.83</v>
          </cell>
        </row>
        <row r="194">
          <cell r="A194" t="str">
            <v>RE-YZ-BELK185-Y9-M</v>
          </cell>
          <cell r="B194">
            <v>7682</v>
          </cell>
          <cell r="C194">
            <v>22</v>
          </cell>
          <cell r="D194">
            <v>2.78</v>
          </cell>
          <cell r="E194">
            <v>1121</v>
          </cell>
          <cell r="F194">
            <v>9</v>
          </cell>
          <cell r="G194">
            <v>2.12</v>
          </cell>
          <cell r="H194">
            <v>473</v>
          </cell>
          <cell r="I194">
            <v>1</v>
          </cell>
          <cell r="J194">
            <v>0.26</v>
          </cell>
          <cell r="K194">
            <v>553</v>
          </cell>
          <cell r="L194">
            <v>3</v>
          </cell>
          <cell r="M194">
            <v>0.79</v>
          </cell>
        </row>
        <row r="195">
          <cell r="A195" t="str">
            <v>YZ-BS-PW2037-B0-L</v>
          </cell>
          <cell r="B195">
            <v>28038</v>
          </cell>
          <cell r="C195">
            <v>74</v>
          </cell>
          <cell r="D195">
            <v>10.92</v>
          </cell>
          <cell r="E195">
            <v>9476</v>
          </cell>
          <cell r="F195">
            <v>38</v>
          </cell>
          <cell r="G195">
            <v>6.24</v>
          </cell>
          <cell r="H195">
            <v>0</v>
          </cell>
          <cell r="I195">
            <v>0</v>
          </cell>
          <cell r="J195">
            <v>0</v>
          </cell>
          <cell r="K195">
            <v>1000</v>
          </cell>
          <cell r="L195">
            <v>11</v>
          </cell>
          <cell r="M195">
            <v>1.56</v>
          </cell>
        </row>
        <row r="196">
          <cell r="A196" t="str">
            <v>YZ-BS-PW2037-B0-M</v>
          </cell>
          <cell r="B196">
            <v>9454</v>
          </cell>
          <cell r="C196">
            <v>46</v>
          </cell>
          <cell r="D196">
            <v>6.8</v>
          </cell>
          <cell r="E196">
            <v>4854</v>
          </cell>
          <cell r="F196">
            <v>30</v>
          </cell>
          <cell r="G196">
            <v>4.08</v>
          </cell>
          <cell r="H196">
            <v>768</v>
          </cell>
          <cell r="I196">
            <v>6</v>
          </cell>
          <cell r="J196">
            <v>1.15</v>
          </cell>
          <cell r="K196">
            <v>1779</v>
          </cell>
          <cell r="L196">
            <v>27</v>
          </cell>
          <cell r="M196">
            <v>4.75</v>
          </cell>
        </row>
        <row r="197">
          <cell r="A197" t="str">
            <v>YZ-BS-PW2037-G0-L</v>
          </cell>
          <cell r="B197">
            <v>4732</v>
          </cell>
          <cell r="C197">
            <v>10</v>
          </cell>
          <cell r="D197">
            <v>1.78</v>
          </cell>
          <cell r="E197">
            <v>839</v>
          </cell>
          <cell r="F197">
            <v>6</v>
          </cell>
          <cell r="G197">
            <v>0.89</v>
          </cell>
          <cell r="H197">
            <v>0</v>
          </cell>
          <cell r="I197">
            <v>0</v>
          </cell>
          <cell r="J197">
            <v>0</v>
          </cell>
          <cell r="K197">
            <v>6647</v>
          </cell>
          <cell r="L197">
            <v>37</v>
          </cell>
          <cell r="M197">
            <v>5.59</v>
          </cell>
        </row>
        <row r="198">
          <cell r="A198" t="str">
            <v>YZ-BS-PW2037-G0-M</v>
          </cell>
          <cell r="B198">
            <v>20234</v>
          </cell>
          <cell r="C198">
            <v>90</v>
          </cell>
          <cell r="D198">
            <v>11.44</v>
          </cell>
          <cell r="E198">
            <v>12936</v>
          </cell>
          <cell r="F198">
            <v>63</v>
          </cell>
          <cell r="G198">
            <v>8.17</v>
          </cell>
          <cell r="H198">
            <v>1740</v>
          </cell>
          <cell r="I198">
            <v>16</v>
          </cell>
          <cell r="J198">
            <v>2.29</v>
          </cell>
          <cell r="K198">
            <v>4022</v>
          </cell>
          <cell r="L198">
            <v>58</v>
          </cell>
          <cell r="M198">
            <v>9.18</v>
          </cell>
        </row>
        <row r="199">
          <cell r="A199" t="str">
            <v>YZ-BS-PW2037-G0-S</v>
          </cell>
          <cell r="B199">
            <v>15688</v>
          </cell>
          <cell r="C199">
            <v>105</v>
          </cell>
          <cell r="D199">
            <v>16.63</v>
          </cell>
          <cell r="E199">
            <v>13267</v>
          </cell>
          <cell r="F199">
            <v>64</v>
          </cell>
          <cell r="G199">
            <v>9.64</v>
          </cell>
          <cell r="H199">
            <v>16029</v>
          </cell>
          <cell r="I199">
            <v>126</v>
          </cell>
          <cell r="J199">
            <v>18.26</v>
          </cell>
          <cell r="K199">
            <v>28483</v>
          </cell>
          <cell r="L199">
            <v>209</v>
          </cell>
          <cell r="M199">
            <v>29.95</v>
          </cell>
        </row>
        <row r="200">
          <cell r="A200" t="str">
            <v>YZ-BS-PW2037-K0-L</v>
          </cell>
          <cell r="B200">
            <v>9286</v>
          </cell>
          <cell r="C200">
            <v>38</v>
          </cell>
          <cell r="D200">
            <v>6.32</v>
          </cell>
          <cell r="E200">
            <v>2586</v>
          </cell>
          <cell r="F200">
            <v>15</v>
          </cell>
          <cell r="G200">
            <v>2.63</v>
          </cell>
          <cell r="H200">
            <v>1105</v>
          </cell>
          <cell r="I200">
            <v>17</v>
          </cell>
          <cell r="J200">
            <v>2.53</v>
          </cell>
          <cell r="K200">
            <v>3628</v>
          </cell>
          <cell r="L200">
            <v>60</v>
          </cell>
          <cell r="M200">
            <v>7.07</v>
          </cell>
        </row>
        <row r="201">
          <cell r="A201" t="str">
            <v>YZ-BS-PW2037-K0-M</v>
          </cell>
          <cell r="B201">
            <v>8034</v>
          </cell>
          <cell r="C201">
            <v>68</v>
          </cell>
          <cell r="D201">
            <v>9.84</v>
          </cell>
          <cell r="E201">
            <v>1988</v>
          </cell>
          <cell r="F201">
            <v>18</v>
          </cell>
          <cell r="G201">
            <v>2.36</v>
          </cell>
          <cell r="H201">
            <v>2855</v>
          </cell>
          <cell r="I201">
            <v>27</v>
          </cell>
          <cell r="J201">
            <v>3.54</v>
          </cell>
          <cell r="K201">
            <v>5841</v>
          </cell>
          <cell r="L201">
            <v>66</v>
          </cell>
          <cell r="M201">
            <v>8.34</v>
          </cell>
        </row>
        <row r="202">
          <cell r="A202" t="str">
            <v>YZ-BS-PW2037-K0-XL</v>
          </cell>
          <cell r="B202">
            <v>34158</v>
          </cell>
          <cell r="C202">
            <v>76</v>
          </cell>
          <cell r="D202">
            <v>10.42</v>
          </cell>
          <cell r="E202">
            <v>5646</v>
          </cell>
          <cell r="F202">
            <v>20</v>
          </cell>
          <cell r="G202">
            <v>2.43</v>
          </cell>
          <cell r="H202">
            <v>3141</v>
          </cell>
          <cell r="I202">
            <v>14</v>
          </cell>
          <cell r="J202">
            <v>1.91</v>
          </cell>
          <cell r="K202">
            <v>6146</v>
          </cell>
          <cell r="L202">
            <v>39</v>
          </cell>
          <cell r="M202">
            <v>5.24</v>
          </cell>
        </row>
        <row r="203">
          <cell r="A203" t="str">
            <v>YZ-BS-PW2037-R0-L</v>
          </cell>
          <cell r="B203">
            <v>852</v>
          </cell>
          <cell r="C203">
            <v>8</v>
          </cell>
          <cell r="D203">
            <v>1.3</v>
          </cell>
          <cell r="E203">
            <v>4310</v>
          </cell>
          <cell r="F203">
            <v>11</v>
          </cell>
          <cell r="G203">
            <v>1.48</v>
          </cell>
          <cell r="H203">
            <v>30322</v>
          </cell>
          <cell r="I203">
            <v>48</v>
          </cell>
          <cell r="J203">
            <v>5.94</v>
          </cell>
          <cell r="K203">
            <v>3023</v>
          </cell>
          <cell r="L203">
            <v>17</v>
          </cell>
          <cell r="M203">
            <v>2.15</v>
          </cell>
        </row>
        <row r="204">
          <cell r="A204" t="str">
            <v>YZ-BS-PW2037-R0-M</v>
          </cell>
          <cell r="B204">
            <v>51136</v>
          </cell>
          <cell r="C204">
            <v>190</v>
          </cell>
          <cell r="D204">
            <v>28.54</v>
          </cell>
          <cell r="E204">
            <v>4197</v>
          </cell>
          <cell r="F204">
            <v>30</v>
          </cell>
          <cell r="G204">
            <v>4.77</v>
          </cell>
          <cell r="H204">
            <v>2134</v>
          </cell>
          <cell r="I204">
            <v>20</v>
          </cell>
          <cell r="J204">
            <v>2.96</v>
          </cell>
          <cell r="K204">
            <v>696</v>
          </cell>
          <cell r="L204">
            <v>19</v>
          </cell>
          <cell r="M204">
            <v>2.83</v>
          </cell>
        </row>
        <row r="205">
          <cell r="A205" t="str">
            <v>YZ-BS-PW2037-R0-S</v>
          </cell>
          <cell r="B205">
            <v>218</v>
          </cell>
          <cell r="C205">
            <v>2</v>
          </cell>
          <cell r="D205">
            <v>0.18</v>
          </cell>
          <cell r="E205">
            <v>17654</v>
          </cell>
          <cell r="F205">
            <v>142</v>
          </cell>
          <cell r="G205">
            <v>21.06</v>
          </cell>
          <cell r="H205">
            <v>18174</v>
          </cell>
          <cell r="I205">
            <v>185</v>
          </cell>
          <cell r="J205">
            <v>30.35</v>
          </cell>
          <cell r="K205">
            <v>1129</v>
          </cell>
          <cell r="L205">
            <v>18</v>
          </cell>
          <cell r="M205">
            <v>2.52</v>
          </cell>
        </row>
        <row r="206">
          <cell r="A206" t="str">
            <v>YZ-BS-PW2037-R0-XL</v>
          </cell>
          <cell r="B206">
            <v>5440</v>
          </cell>
          <cell r="C206">
            <v>36</v>
          </cell>
          <cell r="D206">
            <v>6.04</v>
          </cell>
          <cell r="E206">
            <v>16786</v>
          </cell>
          <cell r="F206">
            <v>38</v>
          </cell>
          <cell r="G206">
            <v>5.09</v>
          </cell>
          <cell r="H206">
            <v>65917</v>
          </cell>
          <cell r="I206">
            <v>155</v>
          </cell>
          <cell r="J206">
            <v>22.06</v>
          </cell>
          <cell r="K206">
            <v>9701</v>
          </cell>
          <cell r="L206">
            <v>29</v>
          </cell>
          <cell r="M206">
            <v>4.19</v>
          </cell>
        </row>
        <row r="207">
          <cell r="A207" t="str">
            <v>YZ-BS-5505Da0L</v>
          </cell>
          <cell r="B207">
            <v>66531</v>
          </cell>
          <cell r="C207">
            <v>404</v>
          </cell>
          <cell r="D207">
            <v>92.27</v>
          </cell>
          <cell r="E207">
            <v>0</v>
          </cell>
          <cell r="F207">
            <v>0</v>
          </cell>
          <cell r="G207">
            <v>0</v>
          </cell>
          <cell r="H207">
            <v>10218</v>
          </cell>
          <cell r="I207">
            <v>55</v>
          </cell>
          <cell r="J207">
            <v>12.77</v>
          </cell>
          <cell r="K207">
            <v>4852</v>
          </cell>
          <cell r="L207">
            <v>26</v>
          </cell>
          <cell r="M207">
            <v>6.14</v>
          </cell>
        </row>
        <row r="208">
          <cell r="A208" t="str">
            <v>YZ-BS-5505DaM</v>
          </cell>
          <cell r="B208">
            <v>22580</v>
          </cell>
          <cell r="C208">
            <v>58</v>
          </cell>
          <cell r="D208">
            <v>11.86</v>
          </cell>
          <cell r="E208">
            <v>497</v>
          </cell>
          <cell r="F208">
            <v>9</v>
          </cell>
          <cell r="G208">
            <v>2.18</v>
          </cell>
          <cell r="H208">
            <v>5436</v>
          </cell>
          <cell r="I208">
            <v>131</v>
          </cell>
          <cell r="J208">
            <v>31.66</v>
          </cell>
          <cell r="K208">
            <v>7406</v>
          </cell>
          <cell r="L208">
            <v>95</v>
          </cell>
          <cell r="M208">
            <v>22.68</v>
          </cell>
        </row>
        <row r="209">
          <cell r="A209" t="str">
            <v>YZ-BS-5505DaXL</v>
          </cell>
          <cell r="B209">
            <v>35282</v>
          </cell>
          <cell r="C209">
            <v>110</v>
          </cell>
          <cell r="D209">
            <v>22.92</v>
          </cell>
          <cell r="E209">
            <v>6063</v>
          </cell>
          <cell r="F209">
            <v>42</v>
          </cell>
          <cell r="G209">
            <v>8.63</v>
          </cell>
          <cell r="H209">
            <v>33916</v>
          </cell>
          <cell r="I209">
            <v>215</v>
          </cell>
          <cell r="J209">
            <v>43.67</v>
          </cell>
          <cell r="K209">
            <v>37897</v>
          </cell>
          <cell r="L209">
            <v>218</v>
          </cell>
          <cell r="M209">
            <v>42.94</v>
          </cell>
        </row>
        <row r="210">
          <cell r="A210" t="str">
            <v>YZ-BS-5505DaXXL</v>
          </cell>
          <cell r="B210">
            <v>43390</v>
          </cell>
          <cell r="C210">
            <v>168</v>
          </cell>
          <cell r="D210">
            <v>38.27</v>
          </cell>
          <cell r="E210">
            <v>2140</v>
          </cell>
          <cell r="F210">
            <v>15</v>
          </cell>
          <cell r="G210">
            <v>2.99</v>
          </cell>
          <cell r="H210">
            <v>5631</v>
          </cell>
          <cell r="I210">
            <v>38</v>
          </cell>
          <cell r="J210">
            <v>6.99</v>
          </cell>
          <cell r="K210">
            <v>5252</v>
          </cell>
          <cell r="L210">
            <v>55</v>
          </cell>
          <cell r="M210">
            <v>9.89</v>
          </cell>
        </row>
        <row r="211">
          <cell r="A211" t="str">
            <v>YZ-BS-5505JR0S</v>
          </cell>
          <cell r="B211">
            <v>914</v>
          </cell>
          <cell r="C211">
            <v>2</v>
          </cell>
          <cell r="D211">
            <v>0.52</v>
          </cell>
          <cell r="E211">
            <v>384</v>
          </cell>
          <cell r="F211">
            <v>3</v>
          </cell>
          <cell r="G211">
            <v>0.86</v>
          </cell>
          <cell r="H211">
            <v>373</v>
          </cell>
          <cell r="I211">
            <v>2</v>
          </cell>
          <cell r="J211">
            <v>0.56</v>
          </cell>
          <cell r="K211">
            <v>420</v>
          </cell>
          <cell r="L211">
            <v>9</v>
          </cell>
          <cell r="M211">
            <v>1.86</v>
          </cell>
        </row>
        <row r="212">
          <cell r="A212" t="str">
            <v>YZ-BS-5505JRM</v>
          </cell>
          <cell r="B212">
            <v>6800</v>
          </cell>
          <cell r="C212">
            <v>36</v>
          </cell>
          <cell r="D212">
            <v>6.3</v>
          </cell>
          <cell r="E212">
            <v>475</v>
          </cell>
          <cell r="F212">
            <v>4</v>
          </cell>
          <cell r="G212">
            <v>0.84</v>
          </cell>
          <cell r="H212">
            <v>536</v>
          </cell>
          <cell r="I212">
            <v>7</v>
          </cell>
          <cell r="J212">
            <v>1.31</v>
          </cell>
          <cell r="K212">
            <v>954</v>
          </cell>
          <cell r="L212">
            <v>9</v>
          </cell>
          <cell r="M212">
            <v>1.59</v>
          </cell>
        </row>
        <row r="213">
          <cell r="A213" t="str">
            <v>YZ-BS-5505JRXL</v>
          </cell>
          <cell r="B213">
            <v>544</v>
          </cell>
          <cell r="C213">
            <v>2</v>
          </cell>
          <cell r="D213">
            <v>0.6</v>
          </cell>
          <cell r="E213">
            <v>341</v>
          </cell>
          <cell r="F213">
            <v>1</v>
          </cell>
          <cell r="G213">
            <v>0.26</v>
          </cell>
          <cell r="H213">
            <v>357</v>
          </cell>
          <cell r="I213">
            <v>0</v>
          </cell>
          <cell r="J213">
            <v>0</v>
          </cell>
          <cell r="K213">
            <v>329</v>
          </cell>
          <cell r="L213">
            <v>1</v>
          </cell>
          <cell r="M213">
            <v>0.08</v>
          </cell>
        </row>
        <row r="214">
          <cell r="A214" t="str">
            <v>YZ-BS-5505JRXS</v>
          </cell>
          <cell r="B214">
            <v>1028</v>
          </cell>
          <cell r="C214">
            <v>17</v>
          </cell>
          <cell r="D214">
            <v>2.31375</v>
          </cell>
          <cell r="E214">
            <v>4130</v>
          </cell>
          <cell r="F214">
            <v>14</v>
          </cell>
          <cell r="G214">
            <v>1.91</v>
          </cell>
          <cell r="H214">
            <v>11979</v>
          </cell>
          <cell r="I214">
            <v>28</v>
          </cell>
          <cell r="J214">
            <v>0.65</v>
          </cell>
          <cell r="K214">
            <v>10847</v>
          </cell>
          <cell r="L214">
            <v>30</v>
          </cell>
          <cell r="M214">
            <v>1.68</v>
          </cell>
        </row>
        <row r="215">
          <cell r="A215" t="str">
            <v>YZ-BS-5505JRXXL</v>
          </cell>
          <cell r="B215">
            <v>1562</v>
          </cell>
          <cell r="C215">
            <v>0</v>
          </cell>
          <cell r="D215">
            <v>0</v>
          </cell>
          <cell r="E215">
            <v>527</v>
          </cell>
          <cell r="F215">
            <v>4</v>
          </cell>
          <cell r="G215">
            <v>0.81</v>
          </cell>
          <cell r="H215">
            <v>424</v>
          </cell>
          <cell r="I215">
            <v>0</v>
          </cell>
          <cell r="J215">
            <v>0</v>
          </cell>
          <cell r="K215">
            <v>406</v>
          </cell>
          <cell r="L215">
            <v>1</v>
          </cell>
          <cell r="M215">
            <v>0.08</v>
          </cell>
        </row>
        <row r="216">
          <cell r="A216" t="str">
            <v>YZ-BS-5505K0-2XL</v>
          </cell>
          <cell r="B216">
            <v>5102</v>
          </cell>
          <cell r="C216">
            <v>48</v>
          </cell>
          <cell r="D216">
            <v>9.64</v>
          </cell>
          <cell r="E216">
            <v>265</v>
          </cell>
          <cell r="F216">
            <v>0</v>
          </cell>
          <cell r="G216">
            <v>0</v>
          </cell>
          <cell r="H216">
            <v>1439</v>
          </cell>
          <cell r="I216">
            <v>22</v>
          </cell>
          <cell r="J216">
            <v>4.94</v>
          </cell>
          <cell r="K216">
            <v>2410</v>
          </cell>
          <cell r="L216">
            <v>24</v>
          </cell>
          <cell r="M216">
            <v>5.14</v>
          </cell>
        </row>
        <row r="217">
          <cell r="A217" t="str">
            <v>YZ-BS-5505K0-L</v>
          </cell>
          <cell r="B217">
            <v>1888</v>
          </cell>
          <cell r="C217">
            <v>10</v>
          </cell>
          <cell r="D217">
            <v>2.45</v>
          </cell>
          <cell r="E217">
            <v>64</v>
          </cell>
          <cell r="F217">
            <v>0</v>
          </cell>
          <cell r="G217">
            <v>0</v>
          </cell>
          <cell r="H217">
            <v>72</v>
          </cell>
          <cell r="I217">
            <v>1</v>
          </cell>
          <cell r="J217">
            <v>0.14</v>
          </cell>
          <cell r="K217">
            <v>186</v>
          </cell>
          <cell r="L217">
            <v>5</v>
          </cell>
          <cell r="M217">
            <v>1.28</v>
          </cell>
        </row>
        <row r="218">
          <cell r="A218" t="str">
            <v>YZ-BS-5505K0-M</v>
          </cell>
          <cell r="B218">
            <v>11873</v>
          </cell>
          <cell r="C218">
            <v>53</v>
          </cell>
          <cell r="D218">
            <v>9.57</v>
          </cell>
          <cell r="E218">
            <v>1021</v>
          </cell>
          <cell r="F218">
            <v>12</v>
          </cell>
          <cell r="G218">
            <v>1.94</v>
          </cell>
          <cell r="H218">
            <v>1015</v>
          </cell>
          <cell r="I218">
            <v>12</v>
          </cell>
          <cell r="J218">
            <v>1.24</v>
          </cell>
          <cell r="K218">
            <v>565</v>
          </cell>
          <cell r="L218">
            <v>12</v>
          </cell>
          <cell r="M218">
            <v>1.35</v>
          </cell>
        </row>
        <row r="219">
          <cell r="A219" t="str">
            <v>YZ-BS-5505K0-XS</v>
          </cell>
          <cell r="B219">
            <v>10430</v>
          </cell>
          <cell r="C219">
            <v>74</v>
          </cell>
          <cell r="D219">
            <v>11.56875</v>
          </cell>
          <cell r="E219">
            <v>18707</v>
          </cell>
          <cell r="F219">
            <v>88</v>
          </cell>
          <cell r="G219">
            <v>12.29</v>
          </cell>
          <cell r="H219">
            <v>972</v>
          </cell>
          <cell r="I219">
            <v>11</v>
          </cell>
          <cell r="J219">
            <v>1.09</v>
          </cell>
          <cell r="K219">
            <v>917</v>
          </cell>
          <cell r="L219">
            <v>11</v>
          </cell>
          <cell r="M219">
            <v>1.82</v>
          </cell>
        </row>
        <row r="220">
          <cell r="A220" t="str">
            <v>YZ-BS-5505LbL</v>
          </cell>
          <cell r="B220">
            <v>696</v>
          </cell>
          <cell r="C220">
            <v>0</v>
          </cell>
          <cell r="D220">
            <v>0</v>
          </cell>
          <cell r="E220">
            <v>144</v>
          </cell>
          <cell r="F220">
            <v>0</v>
          </cell>
          <cell r="G220">
            <v>0</v>
          </cell>
          <cell r="H220">
            <v>190</v>
          </cell>
          <cell r="I220">
            <v>1</v>
          </cell>
          <cell r="J220">
            <v>0.23</v>
          </cell>
          <cell r="K220">
            <v>224</v>
          </cell>
          <cell r="L220">
            <v>0</v>
          </cell>
          <cell r="M220">
            <v>0</v>
          </cell>
        </row>
        <row r="221">
          <cell r="A221" t="str">
            <v>YZ-BS-5505LbS</v>
          </cell>
          <cell r="B221">
            <v>936</v>
          </cell>
          <cell r="C221">
            <v>9</v>
          </cell>
          <cell r="D221">
            <v>1.2675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19162</v>
          </cell>
          <cell r="L221">
            <v>23</v>
          </cell>
          <cell r="M221">
            <v>0</v>
          </cell>
        </row>
        <row r="222">
          <cell r="A222" t="str">
            <v>YZ-BS-5505LbXL</v>
          </cell>
          <cell r="B222">
            <v>978</v>
          </cell>
          <cell r="C222">
            <v>4</v>
          </cell>
          <cell r="D222">
            <v>0.16</v>
          </cell>
          <cell r="E222">
            <v>82</v>
          </cell>
          <cell r="F222">
            <v>0</v>
          </cell>
          <cell r="G222">
            <v>0</v>
          </cell>
          <cell r="H222">
            <v>583</v>
          </cell>
          <cell r="I222">
            <v>3</v>
          </cell>
          <cell r="J222">
            <v>0.81</v>
          </cell>
          <cell r="K222">
            <v>1290</v>
          </cell>
          <cell r="L222">
            <v>2</v>
          </cell>
          <cell r="M222">
            <v>0.38</v>
          </cell>
        </row>
        <row r="223">
          <cell r="A223" t="str">
            <v>YZ-BS-5505LbXXL</v>
          </cell>
          <cell r="B223">
            <v>4700</v>
          </cell>
          <cell r="C223">
            <v>14</v>
          </cell>
          <cell r="D223">
            <v>2.7</v>
          </cell>
          <cell r="E223">
            <v>4990</v>
          </cell>
          <cell r="F223">
            <v>18</v>
          </cell>
          <cell r="G223">
            <v>3.45</v>
          </cell>
          <cell r="H223">
            <v>322</v>
          </cell>
          <cell r="I223">
            <v>2</v>
          </cell>
          <cell r="J223">
            <v>0.52</v>
          </cell>
          <cell r="K223">
            <v>640</v>
          </cell>
          <cell r="L223">
            <v>4</v>
          </cell>
          <cell r="M223">
            <v>0.63</v>
          </cell>
        </row>
        <row r="224">
          <cell r="A224" t="str">
            <v>WQS-BN-1503-BO-S</v>
          </cell>
          <cell r="B224">
            <v>40289</v>
          </cell>
          <cell r="C224">
            <v>139</v>
          </cell>
          <cell r="D224">
            <v>31.96</v>
          </cell>
          <cell r="E224">
            <v>6038</v>
          </cell>
          <cell r="F224">
            <v>23</v>
          </cell>
          <cell r="G224">
            <v>4.21</v>
          </cell>
          <cell r="H224">
            <v>1644</v>
          </cell>
          <cell r="I224">
            <v>7</v>
          </cell>
          <cell r="J224">
            <v>1.59</v>
          </cell>
          <cell r="K224">
            <v>1870</v>
          </cell>
          <cell r="L224">
            <v>13</v>
          </cell>
          <cell r="M224">
            <v>3.04</v>
          </cell>
        </row>
        <row r="225">
          <cell r="A225" t="str">
            <v>WQS-BN-1503-BO-XL</v>
          </cell>
          <cell r="B225">
            <v>6639</v>
          </cell>
          <cell r="C225">
            <v>35</v>
          </cell>
          <cell r="D225">
            <v>4.18</v>
          </cell>
          <cell r="E225">
            <v>2840</v>
          </cell>
          <cell r="F225">
            <v>15</v>
          </cell>
          <cell r="G225">
            <v>1.94</v>
          </cell>
          <cell r="H225">
            <v>8500</v>
          </cell>
          <cell r="I225">
            <v>19</v>
          </cell>
          <cell r="J225">
            <v>2.22</v>
          </cell>
          <cell r="K225">
            <v>3975</v>
          </cell>
          <cell r="L225">
            <v>14</v>
          </cell>
          <cell r="M225">
            <v>1.94</v>
          </cell>
        </row>
        <row r="226">
          <cell r="A226" t="str">
            <v>WQS-BN-1503-RO-XL</v>
          </cell>
          <cell r="B226">
            <v>1215</v>
          </cell>
          <cell r="C226">
            <v>11</v>
          </cell>
          <cell r="D226">
            <v>3.74</v>
          </cell>
          <cell r="E226">
            <v>2401</v>
          </cell>
          <cell r="F226">
            <v>19</v>
          </cell>
          <cell r="G226">
            <v>5.71</v>
          </cell>
          <cell r="H226">
            <v>5423</v>
          </cell>
          <cell r="I226">
            <v>84</v>
          </cell>
          <cell r="J226">
            <v>20.38</v>
          </cell>
          <cell r="K226">
            <v>5197</v>
          </cell>
          <cell r="L226">
            <v>54</v>
          </cell>
          <cell r="M226">
            <v>12.31</v>
          </cell>
        </row>
        <row r="227">
          <cell r="A227" t="str">
            <v>WQS-BN-1503-WO-S</v>
          </cell>
          <cell r="B227">
            <v>1938</v>
          </cell>
          <cell r="C227">
            <v>8</v>
          </cell>
          <cell r="D227">
            <v>1.92</v>
          </cell>
          <cell r="E227">
            <v>2936</v>
          </cell>
          <cell r="F227">
            <v>25</v>
          </cell>
          <cell r="G227">
            <v>5.32</v>
          </cell>
          <cell r="H227">
            <v>9204</v>
          </cell>
          <cell r="I227">
            <v>33</v>
          </cell>
          <cell r="J227">
            <v>6.69</v>
          </cell>
          <cell r="K227">
            <v>10945</v>
          </cell>
          <cell r="L227">
            <v>36</v>
          </cell>
          <cell r="M227">
            <v>6.66</v>
          </cell>
        </row>
        <row r="228">
          <cell r="A228" t="str">
            <v>YZ-BS-BS5119ZLXL4XL</v>
          </cell>
          <cell r="B228">
            <v>9593</v>
          </cell>
          <cell r="C228">
            <v>68</v>
          </cell>
          <cell r="D228">
            <v>12.67125</v>
          </cell>
          <cell r="E228">
            <v>2836</v>
          </cell>
          <cell r="F228">
            <v>21</v>
          </cell>
          <cell r="G228">
            <v>4.41</v>
          </cell>
          <cell r="H228">
            <v>4560</v>
          </cell>
          <cell r="I228">
            <v>19</v>
          </cell>
          <cell r="J228">
            <v>3.68</v>
          </cell>
          <cell r="K228">
            <v>8087</v>
          </cell>
          <cell r="L228">
            <v>61</v>
          </cell>
          <cell r="M228">
            <v>13.29</v>
          </cell>
        </row>
        <row r="229">
          <cell r="A229" t="str">
            <v>YZ-BS-BS5119ZLXL5XL</v>
          </cell>
          <cell r="B229">
            <v>2180</v>
          </cell>
          <cell r="C229">
            <v>17</v>
          </cell>
          <cell r="D229">
            <v>3.1525</v>
          </cell>
          <cell r="E229">
            <v>762</v>
          </cell>
          <cell r="F229">
            <v>0</v>
          </cell>
          <cell r="G229">
            <v>0</v>
          </cell>
          <cell r="H229">
            <v>1370</v>
          </cell>
          <cell r="I229">
            <v>4</v>
          </cell>
          <cell r="J229">
            <v>1.05</v>
          </cell>
          <cell r="K229">
            <v>2115</v>
          </cell>
          <cell r="L229">
            <v>8</v>
          </cell>
          <cell r="M229">
            <v>1.71</v>
          </cell>
        </row>
        <row r="230">
          <cell r="A230" t="str">
            <v>YZ-BS-BS5119ZLXLXL</v>
          </cell>
          <cell r="B230">
            <v>15796</v>
          </cell>
          <cell r="C230">
            <v>64</v>
          </cell>
          <cell r="D230">
            <v>10.13</v>
          </cell>
          <cell r="E230">
            <v>24844</v>
          </cell>
          <cell r="F230">
            <v>57</v>
          </cell>
          <cell r="G230">
            <v>6.02</v>
          </cell>
          <cell r="H230">
            <v>21122</v>
          </cell>
          <cell r="I230">
            <v>67</v>
          </cell>
          <cell r="J230">
            <v>11.27</v>
          </cell>
          <cell r="K230">
            <v>20052</v>
          </cell>
          <cell r="L230">
            <v>68</v>
          </cell>
          <cell r="M230">
            <v>11.88</v>
          </cell>
        </row>
        <row r="231">
          <cell r="A231" t="str">
            <v>YZ-BS-BShyl5119-YH-4XL</v>
          </cell>
          <cell r="B231">
            <v>15642</v>
          </cell>
          <cell r="C231">
            <v>51</v>
          </cell>
          <cell r="D231">
            <v>6.77</v>
          </cell>
          <cell r="E231">
            <v>9922</v>
          </cell>
          <cell r="F231">
            <v>33</v>
          </cell>
          <cell r="G231">
            <v>4.16</v>
          </cell>
          <cell r="H231">
            <v>6929</v>
          </cell>
          <cell r="I231">
            <v>36</v>
          </cell>
          <cell r="J231">
            <v>4.64</v>
          </cell>
          <cell r="K231">
            <v>6841</v>
          </cell>
          <cell r="L231">
            <v>31</v>
          </cell>
          <cell r="M231">
            <v>3.97</v>
          </cell>
        </row>
        <row r="232">
          <cell r="A232" t="str">
            <v>YZ-BS-BShyl5119-YH-5XL</v>
          </cell>
          <cell r="B232">
            <v>6442</v>
          </cell>
          <cell r="C232">
            <v>134</v>
          </cell>
          <cell r="D232">
            <v>20.44375</v>
          </cell>
          <cell r="E232">
            <v>17065</v>
          </cell>
          <cell r="F232">
            <v>56</v>
          </cell>
          <cell r="G232">
            <v>6.1</v>
          </cell>
          <cell r="H232">
            <v>55295</v>
          </cell>
          <cell r="I232">
            <v>103</v>
          </cell>
          <cell r="J232">
            <v>20.71</v>
          </cell>
          <cell r="K232">
            <v>29564</v>
          </cell>
          <cell r="L232">
            <v>79</v>
          </cell>
          <cell r="M232">
            <v>14.9</v>
          </cell>
        </row>
        <row r="233">
          <cell r="A233" t="str">
            <v>YZ-BS-BShyl5119-YH-XL</v>
          </cell>
          <cell r="B233">
            <v>16619</v>
          </cell>
          <cell r="C233">
            <v>77</v>
          </cell>
          <cell r="D233">
            <v>10.85</v>
          </cell>
          <cell r="E233">
            <v>7648</v>
          </cell>
          <cell r="F233">
            <v>49</v>
          </cell>
          <cell r="G233">
            <v>8.01</v>
          </cell>
          <cell r="H233">
            <v>277</v>
          </cell>
          <cell r="I233">
            <v>0</v>
          </cell>
          <cell r="J233">
            <v>0</v>
          </cell>
          <cell r="K233">
            <v>3867</v>
          </cell>
          <cell r="L233">
            <v>22</v>
          </cell>
          <cell r="M233">
            <v>3.65</v>
          </cell>
        </row>
        <row r="234">
          <cell r="A234" t="str">
            <v>YZ-BS-BShyl5119-YT-4XL</v>
          </cell>
          <cell r="B234">
            <v>4536</v>
          </cell>
          <cell r="C234">
            <v>21</v>
          </cell>
          <cell r="D234">
            <v>4.4875</v>
          </cell>
          <cell r="E234">
            <v>969</v>
          </cell>
          <cell r="F234">
            <v>7</v>
          </cell>
          <cell r="G234">
            <v>1.24</v>
          </cell>
          <cell r="H234">
            <v>0</v>
          </cell>
          <cell r="I234">
            <v>0</v>
          </cell>
          <cell r="J234">
            <v>0</v>
          </cell>
          <cell r="K234">
            <v>135</v>
          </cell>
          <cell r="L234">
            <v>0</v>
          </cell>
          <cell r="M234">
            <v>0</v>
          </cell>
        </row>
        <row r="235">
          <cell r="A235" t="str">
            <v>YZ-BS-BShyl5119-YT-XL</v>
          </cell>
          <cell r="B235">
            <v>28623</v>
          </cell>
          <cell r="C235">
            <v>160</v>
          </cell>
          <cell r="D235">
            <v>27.3</v>
          </cell>
          <cell r="E235">
            <v>20247</v>
          </cell>
          <cell r="F235">
            <v>72</v>
          </cell>
          <cell r="G235">
            <v>10.48</v>
          </cell>
          <cell r="H235">
            <v>961</v>
          </cell>
          <cell r="I235">
            <v>13</v>
          </cell>
          <cell r="J235">
            <v>3.09</v>
          </cell>
          <cell r="K235">
            <v>5741</v>
          </cell>
          <cell r="L235">
            <v>29</v>
          </cell>
          <cell r="M235">
            <v>5.05</v>
          </cell>
        </row>
        <row r="236">
          <cell r="A236" t="str">
            <v>YZ-BS-BShyl5119K0L</v>
          </cell>
          <cell r="B236">
            <v>22774</v>
          </cell>
          <cell r="C236">
            <v>148</v>
          </cell>
          <cell r="D236">
            <v>33.88375</v>
          </cell>
          <cell r="E236">
            <v>5816</v>
          </cell>
          <cell r="F236">
            <v>32</v>
          </cell>
          <cell r="G236">
            <v>6.36</v>
          </cell>
          <cell r="H236">
            <v>8351</v>
          </cell>
          <cell r="I236">
            <v>84</v>
          </cell>
          <cell r="J236">
            <v>18.38</v>
          </cell>
          <cell r="K236">
            <v>6092</v>
          </cell>
          <cell r="L236">
            <v>90</v>
          </cell>
          <cell r="M236">
            <v>19.14</v>
          </cell>
        </row>
        <row r="237">
          <cell r="A237" t="str">
            <v>YZ-BS-BShyl5119K0M</v>
          </cell>
          <cell r="B237">
            <v>15021</v>
          </cell>
          <cell r="C237">
            <v>90</v>
          </cell>
          <cell r="D237">
            <v>13.3125</v>
          </cell>
          <cell r="E237">
            <v>18133</v>
          </cell>
          <cell r="F237">
            <v>70</v>
          </cell>
          <cell r="G237">
            <v>9.47</v>
          </cell>
          <cell r="H237">
            <v>47794</v>
          </cell>
          <cell r="I237">
            <v>135</v>
          </cell>
          <cell r="J237">
            <v>17.15</v>
          </cell>
          <cell r="K237">
            <v>52896</v>
          </cell>
          <cell r="L237">
            <v>157</v>
          </cell>
          <cell r="M237">
            <v>20.61</v>
          </cell>
        </row>
        <row r="238">
          <cell r="A238" t="str">
            <v>YZ-BS-BShyl5119K0XL</v>
          </cell>
          <cell r="B238">
            <v>13960</v>
          </cell>
          <cell r="C238">
            <v>140</v>
          </cell>
          <cell r="D238">
            <v>35.5525</v>
          </cell>
          <cell r="E238">
            <v>7231</v>
          </cell>
          <cell r="F238">
            <v>59</v>
          </cell>
          <cell r="G238">
            <v>13.34</v>
          </cell>
          <cell r="H238">
            <v>12719</v>
          </cell>
          <cell r="I238">
            <v>122</v>
          </cell>
          <cell r="J238">
            <v>26.39</v>
          </cell>
          <cell r="K238">
            <v>12129</v>
          </cell>
          <cell r="L238">
            <v>156</v>
          </cell>
          <cell r="M238">
            <v>32.45</v>
          </cell>
        </row>
        <row r="239">
          <cell r="A239" t="str">
            <v>BS-WH1731-P0-S</v>
          </cell>
          <cell r="B239">
            <v>0</v>
          </cell>
          <cell r="C239">
            <v>0</v>
          </cell>
          <cell r="D239">
            <v>0</v>
          </cell>
          <cell r="E239">
            <v>408</v>
          </cell>
          <cell r="F239">
            <v>2</v>
          </cell>
          <cell r="G239">
            <v>0</v>
          </cell>
          <cell r="H239">
            <v>1778</v>
          </cell>
          <cell r="I239">
            <v>11</v>
          </cell>
          <cell r="J239">
            <v>1.8</v>
          </cell>
          <cell r="K239">
            <v>5481</v>
          </cell>
          <cell r="L239">
            <v>43</v>
          </cell>
          <cell r="M239">
            <v>5.99</v>
          </cell>
        </row>
        <row r="240">
          <cell r="A240" t="str">
            <v>CS-BESB032-BL-S</v>
          </cell>
          <cell r="B240">
            <v>311</v>
          </cell>
          <cell r="C240">
            <v>0</v>
          </cell>
          <cell r="D240">
            <v>0</v>
          </cell>
          <cell r="E240">
            <v>27</v>
          </cell>
          <cell r="F240">
            <v>0</v>
          </cell>
          <cell r="G240">
            <v>0</v>
          </cell>
          <cell r="H240">
            <v>39</v>
          </cell>
          <cell r="I240">
            <v>0</v>
          </cell>
          <cell r="J240">
            <v>0</v>
          </cell>
          <cell r="K240">
            <v>25</v>
          </cell>
          <cell r="L240">
            <v>0</v>
          </cell>
          <cell r="M240">
            <v>0</v>
          </cell>
        </row>
        <row r="241">
          <cell r="A241" t="str">
            <v>CS-BESB032-NB-S</v>
          </cell>
          <cell r="B241">
            <v>47</v>
          </cell>
          <cell r="C241">
            <v>0</v>
          </cell>
          <cell r="D241">
            <v>0</v>
          </cell>
          <cell r="E241">
            <v>17</v>
          </cell>
          <cell r="F241">
            <v>0</v>
          </cell>
          <cell r="G241">
            <v>0</v>
          </cell>
          <cell r="H241">
            <v>16</v>
          </cell>
          <cell r="I241">
            <v>0</v>
          </cell>
          <cell r="J241">
            <v>0</v>
          </cell>
          <cell r="K241">
            <v>27</v>
          </cell>
          <cell r="L241">
            <v>0</v>
          </cell>
          <cell r="M241">
            <v>0</v>
          </cell>
        </row>
        <row r="242">
          <cell r="A242" t="str">
            <v>CS-BESB032-RD-S</v>
          </cell>
          <cell r="B242">
            <v>97</v>
          </cell>
          <cell r="C242">
            <v>0</v>
          </cell>
          <cell r="D242">
            <v>0</v>
          </cell>
          <cell r="E242">
            <v>29</v>
          </cell>
          <cell r="F242">
            <v>0</v>
          </cell>
          <cell r="G242">
            <v>0</v>
          </cell>
          <cell r="H242">
            <v>31</v>
          </cell>
          <cell r="I242">
            <v>0</v>
          </cell>
          <cell r="J242">
            <v>0</v>
          </cell>
          <cell r="K242">
            <v>19</v>
          </cell>
          <cell r="L242">
            <v>0</v>
          </cell>
          <cell r="M242">
            <v>0</v>
          </cell>
        </row>
        <row r="243">
          <cell r="A243" t="str">
            <v>WQS-BN-1503-GR-2XL</v>
          </cell>
          <cell r="B243">
            <v>25267</v>
          </cell>
          <cell r="C243">
            <v>83</v>
          </cell>
          <cell r="D243">
            <v>19.71</v>
          </cell>
          <cell r="E243">
            <v>13710</v>
          </cell>
          <cell r="F243">
            <v>50</v>
          </cell>
          <cell r="G243">
            <v>10.48</v>
          </cell>
          <cell r="H243">
            <v>1398</v>
          </cell>
          <cell r="I243">
            <v>7</v>
          </cell>
          <cell r="J243">
            <v>1.05</v>
          </cell>
          <cell r="K243">
            <v>1056</v>
          </cell>
          <cell r="L243">
            <v>12</v>
          </cell>
          <cell r="M243">
            <v>2.44</v>
          </cell>
        </row>
        <row r="244">
          <cell r="A244" t="str">
            <v>BS-WH1731-K0-L</v>
          </cell>
          <cell r="B244">
            <v>58559</v>
          </cell>
          <cell r="C244">
            <v>267</v>
          </cell>
          <cell r="D244">
            <v>63.7575</v>
          </cell>
          <cell r="E244">
            <v>44735</v>
          </cell>
          <cell r="F244">
            <v>220</v>
          </cell>
          <cell r="G244">
            <v>60.77</v>
          </cell>
          <cell r="H244">
            <v>6168</v>
          </cell>
          <cell r="I244">
            <v>61</v>
          </cell>
          <cell r="J244">
            <v>18.18</v>
          </cell>
          <cell r="K244">
            <v>6566</v>
          </cell>
          <cell r="L244">
            <v>79</v>
          </cell>
          <cell r="M244">
            <v>18.17</v>
          </cell>
        </row>
        <row r="245">
          <cell r="A245" t="str">
            <v>BS-WH1731-K0-M</v>
          </cell>
          <cell r="B245">
            <v>2175</v>
          </cell>
          <cell r="C245">
            <v>25</v>
          </cell>
          <cell r="D245">
            <v>2.64875</v>
          </cell>
          <cell r="E245">
            <v>1518</v>
          </cell>
          <cell r="F245">
            <v>4</v>
          </cell>
          <cell r="G245">
            <v>0.05</v>
          </cell>
          <cell r="H245">
            <v>6404</v>
          </cell>
          <cell r="I245">
            <v>24</v>
          </cell>
          <cell r="J245">
            <v>2.3</v>
          </cell>
          <cell r="K245">
            <v>4627</v>
          </cell>
          <cell r="L245">
            <v>41</v>
          </cell>
          <cell r="M245">
            <v>5.2</v>
          </cell>
        </row>
        <row r="246">
          <cell r="A246" t="str">
            <v>BS-WH1731-K0-XL</v>
          </cell>
          <cell r="B246">
            <v>0</v>
          </cell>
          <cell r="C246">
            <v>3</v>
          </cell>
          <cell r="D246">
            <v>0.4275</v>
          </cell>
          <cell r="E246">
            <v>142</v>
          </cell>
          <cell r="F246">
            <v>1</v>
          </cell>
          <cell r="G246">
            <v>0</v>
          </cell>
          <cell r="H246">
            <v>22573</v>
          </cell>
          <cell r="I246">
            <v>75</v>
          </cell>
          <cell r="J246">
            <v>1.19</v>
          </cell>
          <cell r="K246">
            <v>30674</v>
          </cell>
          <cell r="L246">
            <v>75</v>
          </cell>
          <cell r="M246">
            <v>2.36</v>
          </cell>
        </row>
        <row r="247">
          <cell r="A247" t="str">
            <v>BS-WH1731-K0-XXL</v>
          </cell>
          <cell r="B247">
            <v>0</v>
          </cell>
          <cell r="C247">
            <v>2</v>
          </cell>
          <cell r="D247">
            <v>0.2025</v>
          </cell>
          <cell r="E247">
            <v>180</v>
          </cell>
          <cell r="F247">
            <v>0</v>
          </cell>
          <cell r="G247">
            <v>0</v>
          </cell>
          <cell r="H247">
            <v>502</v>
          </cell>
          <cell r="I247">
            <v>4</v>
          </cell>
          <cell r="J247">
            <v>0.43</v>
          </cell>
          <cell r="K247">
            <v>1764</v>
          </cell>
          <cell r="L247">
            <v>18</v>
          </cell>
          <cell r="M247">
            <v>2.37</v>
          </cell>
        </row>
        <row r="248">
          <cell r="A248" t="str">
            <v>BS-WH1731-P0-L</v>
          </cell>
          <cell r="B248">
            <v>4520</v>
          </cell>
          <cell r="C248">
            <v>10</v>
          </cell>
          <cell r="D248">
            <v>1.62</v>
          </cell>
          <cell r="E248">
            <v>2142</v>
          </cell>
          <cell r="F248">
            <v>8</v>
          </cell>
          <cell r="G248">
            <v>0.96</v>
          </cell>
          <cell r="H248">
            <v>1758</v>
          </cell>
          <cell r="I248">
            <v>3</v>
          </cell>
          <cell r="J248">
            <v>0.5</v>
          </cell>
          <cell r="K248">
            <v>7318</v>
          </cell>
          <cell r="L248">
            <v>37</v>
          </cell>
          <cell r="M248">
            <v>4.32</v>
          </cell>
        </row>
        <row r="249">
          <cell r="A249" t="str">
            <v>BS-WH1731-P0-XL</v>
          </cell>
          <cell r="B249">
            <v>0</v>
          </cell>
          <cell r="C249">
            <v>5</v>
          </cell>
          <cell r="D249">
            <v>0.6525</v>
          </cell>
          <cell r="E249">
            <v>608</v>
          </cell>
          <cell r="F249">
            <v>1</v>
          </cell>
          <cell r="G249">
            <v>0</v>
          </cell>
          <cell r="H249">
            <v>49</v>
          </cell>
          <cell r="I249">
            <v>0</v>
          </cell>
          <cell r="J249">
            <v>0</v>
          </cell>
          <cell r="K249">
            <v>168</v>
          </cell>
          <cell r="L249">
            <v>0</v>
          </cell>
          <cell r="M249">
            <v>0</v>
          </cell>
        </row>
        <row r="250">
          <cell r="A250" t="str">
            <v>BS-WH1731-P0-XXL</v>
          </cell>
          <cell r="B250">
            <v>0</v>
          </cell>
          <cell r="C250">
            <v>2</v>
          </cell>
          <cell r="D250">
            <v>0.315</v>
          </cell>
          <cell r="E250">
            <v>406</v>
          </cell>
          <cell r="F250">
            <v>0</v>
          </cell>
          <cell r="G250">
            <v>0</v>
          </cell>
          <cell r="H250">
            <v>449</v>
          </cell>
          <cell r="I250">
            <v>1</v>
          </cell>
          <cell r="J250">
            <v>0.2</v>
          </cell>
          <cell r="K250">
            <v>242</v>
          </cell>
          <cell r="L250">
            <v>1</v>
          </cell>
          <cell r="M250">
            <v>0.16</v>
          </cell>
        </row>
        <row r="251">
          <cell r="A251" t="str">
            <v>BS-WH1731-R0-L</v>
          </cell>
          <cell r="B251">
            <v>15815</v>
          </cell>
          <cell r="C251">
            <v>65</v>
          </cell>
          <cell r="D251">
            <v>17.1675</v>
          </cell>
          <cell r="E251">
            <v>4933</v>
          </cell>
          <cell r="F251">
            <v>32</v>
          </cell>
          <cell r="G251">
            <v>8.78</v>
          </cell>
          <cell r="H251">
            <v>9694</v>
          </cell>
          <cell r="I251">
            <v>107</v>
          </cell>
          <cell r="J251">
            <v>32.37</v>
          </cell>
          <cell r="K251">
            <v>2590</v>
          </cell>
          <cell r="L251">
            <v>0</v>
          </cell>
          <cell r="M251">
            <v>0</v>
          </cell>
        </row>
        <row r="252">
          <cell r="A252" t="str">
            <v>BS-WH1731-R0-M</v>
          </cell>
          <cell r="B252">
            <v>0</v>
          </cell>
          <cell r="C252">
            <v>15</v>
          </cell>
          <cell r="D252">
            <v>1.99125</v>
          </cell>
          <cell r="E252">
            <v>4891</v>
          </cell>
          <cell r="F252">
            <v>24</v>
          </cell>
          <cell r="G252">
            <v>0</v>
          </cell>
          <cell r="H252">
            <v>15131</v>
          </cell>
          <cell r="I252">
            <v>50</v>
          </cell>
          <cell r="J252">
            <v>0.19</v>
          </cell>
          <cell r="K252">
            <v>2327</v>
          </cell>
          <cell r="L252">
            <v>8</v>
          </cell>
          <cell r="M252">
            <v>0.19</v>
          </cell>
        </row>
        <row r="253">
          <cell r="A253" t="str">
            <v>BS-WH1731-R0-XL</v>
          </cell>
          <cell r="B253">
            <v>44802</v>
          </cell>
          <cell r="C253">
            <v>590</v>
          </cell>
          <cell r="D253">
            <v>88.9175</v>
          </cell>
          <cell r="E253">
            <v>16280</v>
          </cell>
          <cell r="F253">
            <v>85</v>
          </cell>
          <cell r="G253">
            <v>9.18</v>
          </cell>
          <cell r="H253">
            <v>3990</v>
          </cell>
          <cell r="I253">
            <v>29</v>
          </cell>
          <cell r="J253">
            <v>2.28</v>
          </cell>
          <cell r="K253">
            <v>4345</v>
          </cell>
          <cell r="L253">
            <v>49</v>
          </cell>
          <cell r="M253">
            <v>5.67</v>
          </cell>
        </row>
        <row r="254">
          <cell r="A254" t="str">
            <v>BS-WH1731-R0-XXL</v>
          </cell>
          <cell r="B254">
            <v>2852</v>
          </cell>
          <cell r="C254">
            <v>45</v>
          </cell>
          <cell r="D254">
            <v>5.495</v>
          </cell>
          <cell r="E254">
            <v>6252</v>
          </cell>
          <cell r="F254">
            <v>57</v>
          </cell>
          <cell r="G254">
            <v>3.78</v>
          </cell>
          <cell r="H254">
            <v>3967</v>
          </cell>
          <cell r="I254">
            <v>27</v>
          </cell>
          <cell r="J254">
            <v>1.52</v>
          </cell>
          <cell r="K254">
            <v>1457</v>
          </cell>
          <cell r="L254">
            <v>19</v>
          </cell>
          <cell r="M254">
            <v>2.49</v>
          </cell>
        </row>
        <row r="255">
          <cell r="A255" t="str">
            <v>BS-WH1731-R0-S</v>
          </cell>
          <cell r="B255">
            <v>106946</v>
          </cell>
          <cell r="C255">
            <v>864</v>
          </cell>
          <cell r="D255">
            <v>132.96125</v>
          </cell>
          <cell r="E255">
            <v>34109</v>
          </cell>
          <cell r="F255">
            <v>302</v>
          </cell>
          <cell r="G255">
            <v>43.23</v>
          </cell>
          <cell r="H255">
            <v>32035</v>
          </cell>
          <cell r="I255">
            <v>483</v>
          </cell>
          <cell r="J255">
            <v>67.88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YZ-BS-HE9007Sa5L</v>
          </cell>
          <cell r="B256">
            <v>2722</v>
          </cell>
          <cell r="C256">
            <v>10</v>
          </cell>
          <cell r="D256">
            <v>1.82</v>
          </cell>
          <cell r="E256">
            <v>495</v>
          </cell>
          <cell r="F256">
            <v>2</v>
          </cell>
          <cell r="G256">
            <v>0.43</v>
          </cell>
          <cell r="H256">
            <v>210</v>
          </cell>
          <cell r="I256">
            <v>2</v>
          </cell>
          <cell r="J256">
            <v>0.25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YZ-BEYF183-TW-M</v>
          </cell>
          <cell r="B257">
            <v>290</v>
          </cell>
          <cell r="C257">
            <v>0</v>
          </cell>
          <cell r="D257">
            <v>0</v>
          </cell>
          <cell r="E257">
            <v>235</v>
          </cell>
          <cell r="F257">
            <v>0</v>
          </cell>
          <cell r="G257">
            <v>0</v>
          </cell>
          <cell r="H257">
            <v>394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RE-YZ-BELE001-W0-L</v>
          </cell>
          <cell r="B258">
            <v>106194</v>
          </cell>
          <cell r="C258">
            <v>464</v>
          </cell>
          <cell r="D258">
            <v>87.58</v>
          </cell>
          <cell r="E258">
            <v>2737</v>
          </cell>
          <cell r="F258">
            <v>53</v>
          </cell>
          <cell r="G258">
            <v>11.07</v>
          </cell>
          <cell r="H258">
            <v>9947</v>
          </cell>
          <cell r="I258">
            <v>98</v>
          </cell>
          <cell r="J258">
            <v>21.59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RE-YZ-BELE001-W0-M</v>
          </cell>
          <cell r="B259">
            <v>86826</v>
          </cell>
          <cell r="C259">
            <v>288</v>
          </cell>
          <cell r="D259">
            <v>46.7</v>
          </cell>
          <cell r="E259">
            <v>555</v>
          </cell>
          <cell r="F259">
            <v>6</v>
          </cell>
          <cell r="G259">
            <v>0.89</v>
          </cell>
          <cell r="H259">
            <v>813</v>
          </cell>
          <cell r="I259">
            <v>5</v>
          </cell>
          <cell r="J259">
            <v>0.82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RE-YZ-BELE001-W0-S</v>
          </cell>
          <cell r="B260">
            <v>68784</v>
          </cell>
          <cell r="C260">
            <v>364</v>
          </cell>
          <cell r="D260">
            <v>65</v>
          </cell>
          <cell r="E260">
            <v>4131</v>
          </cell>
          <cell r="F260">
            <v>24</v>
          </cell>
          <cell r="G260">
            <v>3.96</v>
          </cell>
          <cell r="H260">
            <v>9791</v>
          </cell>
          <cell r="I260">
            <v>51</v>
          </cell>
          <cell r="J260">
            <v>9.69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RE-YZ-BELE001-W0-XL</v>
          </cell>
          <cell r="B261">
            <v>0</v>
          </cell>
          <cell r="C261">
            <v>0</v>
          </cell>
          <cell r="D261">
            <v>0</v>
          </cell>
          <cell r="E261">
            <v>4856</v>
          </cell>
          <cell r="F261">
            <v>30</v>
          </cell>
          <cell r="G261">
            <v>5.76</v>
          </cell>
          <cell r="H261">
            <v>6926</v>
          </cell>
          <cell r="I261">
            <v>42</v>
          </cell>
          <cell r="J261">
            <v>7.3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RE-YZ-BELE001-W0-XS</v>
          </cell>
          <cell r="B262">
            <v>6838</v>
          </cell>
          <cell r="C262">
            <v>142</v>
          </cell>
          <cell r="D262">
            <v>22.04</v>
          </cell>
          <cell r="E262">
            <v>1068</v>
          </cell>
          <cell r="F262">
            <v>22</v>
          </cell>
          <cell r="G262">
            <v>2.28</v>
          </cell>
          <cell r="H262">
            <v>65226</v>
          </cell>
          <cell r="I262">
            <v>262</v>
          </cell>
          <cell r="J262">
            <v>44</v>
          </cell>
          <cell r="K262">
            <v>199</v>
          </cell>
          <cell r="L262">
            <v>0</v>
          </cell>
          <cell r="M262">
            <v>0</v>
          </cell>
        </row>
        <row r="263">
          <cell r="A263" t="str">
            <v>YZ-BEYF183-TW-S</v>
          </cell>
          <cell r="B263">
            <v>674</v>
          </cell>
          <cell r="C263">
            <v>16</v>
          </cell>
          <cell r="D263">
            <v>3</v>
          </cell>
          <cell r="E263">
            <v>789</v>
          </cell>
          <cell r="F263">
            <v>24</v>
          </cell>
          <cell r="G263">
            <v>4.21</v>
          </cell>
          <cell r="H263">
            <v>2606</v>
          </cell>
          <cell r="I263">
            <v>25</v>
          </cell>
          <cell r="J263">
            <v>3.16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BS-WH17015-B0-XXXL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2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YZ-BETW32-PI-S</v>
          </cell>
          <cell r="B265">
            <v>14227</v>
          </cell>
          <cell r="C265">
            <v>61</v>
          </cell>
          <cell r="D265">
            <v>8.065</v>
          </cell>
          <cell r="E265">
            <v>871</v>
          </cell>
          <cell r="F265">
            <v>11</v>
          </cell>
          <cell r="G265">
            <v>1.73</v>
          </cell>
          <cell r="H265">
            <v>321</v>
          </cell>
          <cell r="I265">
            <v>2</v>
          </cell>
          <cell r="J265">
            <v>0.28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YZ-BS-5505K0-XL</v>
          </cell>
          <cell r="B266">
            <v>12080</v>
          </cell>
          <cell r="C266">
            <v>42</v>
          </cell>
          <cell r="D266">
            <v>9.28</v>
          </cell>
          <cell r="E266">
            <v>2265</v>
          </cell>
          <cell r="F266">
            <v>16</v>
          </cell>
          <cell r="G266">
            <v>3.52</v>
          </cell>
          <cell r="H266">
            <v>3671</v>
          </cell>
          <cell r="I266">
            <v>44</v>
          </cell>
          <cell r="J266">
            <v>9.7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YZ-BS-BShyl5119-YT-3XL</v>
          </cell>
          <cell r="B267">
            <v>6610</v>
          </cell>
          <cell r="C267">
            <v>61</v>
          </cell>
          <cell r="D267">
            <v>14.37875</v>
          </cell>
          <cell r="E267">
            <v>2993</v>
          </cell>
          <cell r="F267">
            <v>23</v>
          </cell>
          <cell r="G267">
            <v>4.76</v>
          </cell>
          <cell r="H267">
            <v>84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RE-YZ-BETW001-K0-S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2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RE-YZ-BETW001-K0-XS</v>
          </cell>
          <cell r="B269">
            <v>19992</v>
          </cell>
          <cell r="C269">
            <v>110</v>
          </cell>
          <cell r="D269">
            <v>18.88</v>
          </cell>
          <cell r="E269">
            <v>572</v>
          </cell>
          <cell r="F269">
            <v>1</v>
          </cell>
          <cell r="G269">
            <v>0.3</v>
          </cell>
          <cell r="H269">
            <v>2874</v>
          </cell>
          <cell r="I269">
            <v>30</v>
          </cell>
          <cell r="J269">
            <v>5.39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RE-YZ-BEBD001-R0-L</v>
          </cell>
          <cell r="B270">
            <v>33252</v>
          </cell>
          <cell r="C270">
            <v>122</v>
          </cell>
          <cell r="D270">
            <v>22.16</v>
          </cell>
          <cell r="E270">
            <v>2190</v>
          </cell>
          <cell r="F270">
            <v>12</v>
          </cell>
          <cell r="G270">
            <v>1.67</v>
          </cell>
          <cell r="H270">
            <v>3888</v>
          </cell>
          <cell r="I270">
            <v>20</v>
          </cell>
          <cell r="J270">
            <v>3.81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RE-YZ-BEBD001-R0-M</v>
          </cell>
          <cell r="B271">
            <v>11594</v>
          </cell>
          <cell r="C271">
            <v>92</v>
          </cell>
          <cell r="D271">
            <v>20.16</v>
          </cell>
          <cell r="E271">
            <v>2023</v>
          </cell>
          <cell r="F271">
            <v>4</v>
          </cell>
          <cell r="G271">
            <v>0.54</v>
          </cell>
          <cell r="H271">
            <v>6259</v>
          </cell>
          <cell r="I271">
            <v>27</v>
          </cell>
          <cell r="J271">
            <v>5.2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RE-YZ-BEBD001-R0-S</v>
          </cell>
          <cell r="B272">
            <v>3252</v>
          </cell>
          <cell r="C272">
            <v>6</v>
          </cell>
          <cell r="D272">
            <v>0.48</v>
          </cell>
          <cell r="E272">
            <v>1470</v>
          </cell>
          <cell r="F272">
            <v>6</v>
          </cell>
          <cell r="G272">
            <v>0.96</v>
          </cell>
          <cell r="H272">
            <v>3879</v>
          </cell>
          <cell r="I272">
            <v>12</v>
          </cell>
          <cell r="J272">
            <v>2.33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RE-YZ-BEBD001-R0-XL</v>
          </cell>
          <cell r="B273">
            <v>0</v>
          </cell>
          <cell r="C273">
            <v>0</v>
          </cell>
          <cell r="D273">
            <v>0</v>
          </cell>
          <cell r="E273">
            <v>2509</v>
          </cell>
          <cell r="F273">
            <v>9</v>
          </cell>
          <cell r="G273">
            <v>1.79</v>
          </cell>
          <cell r="H273">
            <v>7583</v>
          </cell>
          <cell r="I273">
            <v>18</v>
          </cell>
          <cell r="J273">
            <v>3.62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RE-YZ-BEBD001-R0-XS</v>
          </cell>
          <cell r="B274">
            <v>77</v>
          </cell>
          <cell r="C274">
            <v>0</v>
          </cell>
          <cell r="D274">
            <v>0</v>
          </cell>
          <cell r="E274">
            <v>858</v>
          </cell>
          <cell r="F274">
            <v>3</v>
          </cell>
          <cell r="G274">
            <v>0.51</v>
          </cell>
          <cell r="H274">
            <v>2695</v>
          </cell>
          <cell r="I274">
            <v>9</v>
          </cell>
          <cell r="J274">
            <v>1.7</v>
          </cell>
          <cell r="K274">
            <v>36</v>
          </cell>
          <cell r="L274">
            <v>0</v>
          </cell>
          <cell r="M274">
            <v>0</v>
          </cell>
        </row>
        <row r="275">
          <cell r="A275" t="str">
            <v>CS-LY181-Sa911-M</v>
          </cell>
          <cell r="B275">
            <v>1166</v>
          </cell>
          <cell r="C275">
            <v>15</v>
          </cell>
          <cell r="D275">
            <v>3.1275</v>
          </cell>
          <cell r="E275">
            <v>332</v>
          </cell>
          <cell r="F275">
            <v>2</v>
          </cell>
          <cell r="G275">
            <v>0.36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YZ-BEYF182-R0-S</v>
          </cell>
          <cell r="B276">
            <v>0</v>
          </cell>
          <cell r="C276">
            <v>93</v>
          </cell>
          <cell r="D276">
            <v>19.92375</v>
          </cell>
          <cell r="E276">
            <v>6581</v>
          </cell>
          <cell r="F276">
            <v>145</v>
          </cell>
          <cell r="G276">
            <v>13.33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BS-WH17015-C0-XXL</v>
          </cell>
          <cell r="B277">
            <v>0</v>
          </cell>
          <cell r="C277">
            <v>15</v>
          </cell>
          <cell r="D277">
            <v>1.56375</v>
          </cell>
          <cell r="E277">
            <v>2879</v>
          </cell>
          <cell r="F277">
            <v>19</v>
          </cell>
          <cell r="G277">
            <v>0</v>
          </cell>
          <cell r="H277">
            <v>1879</v>
          </cell>
          <cell r="I277">
            <v>12</v>
          </cell>
          <cell r="J277">
            <v>0</v>
          </cell>
          <cell r="K277">
            <v>1407</v>
          </cell>
          <cell r="L277">
            <v>8</v>
          </cell>
          <cell r="M277">
            <v>0</v>
          </cell>
        </row>
        <row r="278">
          <cell r="A278" t="str">
            <v>YZ-BETW32-BTW-S</v>
          </cell>
          <cell r="B278">
            <v>17488</v>
          </cell>
          <cell r="C278">
            <v>95</v>
          </cell>
          <cell r="D278">
            <v>10.67125</v>
          </cell>
          <cell r="E278">
            <v>58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YZ-BS-PW2037-B0-S</v>
          </cell>
          <cell r="B279">
            <v>14563</v>
          </cell>
          <cell r="C279">
            <v>105</v>
          </cell>
          <cell r="D279">
            <v>17.82</v>
          </cell>
          <cell r="E279">
            <v>3453</v>
          </cell>
          <cell r="F279">
            <v>33</v>
          </cell>
          <cell r="G279">
            <v>5.46</v>
          </cell>
          <cell r="H279">
            <v>13304</v>
          </cell>
          <cell r="I279">
            <v>85</v>
          </cell>
          <cell r="J279">
            <v>14.36</v>
          </cell>
          <cell r="K279">
            <v>36896</v>
          </cell>
          <cell r="L279">
            <v>226</v>
          </cell>
          <cell r="M279">
            <v>37.66</v>
          </cell>
        </row>
        <row r="280">
          <cell r="A280" t="str">
            <v>BS-WH17015-K0-M</v>
          </cell>
          <cell r="B280">
            <v>4434</v>
          </cell>
          <cell r="C280">
            <v>83</v>
          </cell>
          <cell r="D280">
            <v>12.6525</v>
          </cell>
          <cell r="E280">
            <v>35705</v>
          </cell>
          <cell r="F280">
            <v>98</v>
          </cell>
          <cell r="G280">
            <v>9.49</v>
          </cell>
          <cell r="H280">
            <v>96173</v>
          </cell>
          <cell r="I280">
            <v>199</v>
          </cell>
          <cell r="J280">
            <v>15.93</v>
          </cell>
          <cell r="K280">
            <v>91117</v>
          </cell>
          <cell r="L280">
            <v>243</v>
          </cell>
          <cell r="M280">
            <v>17.41</v>
          </cell>
        </row>
        <row r="281">
          <cell r="A281" t="str">
            <v>BS-WHBH1704-K0-2XL</v>
          </cell>
          <cell r="B281">
            <v>4</v>
          </cell>
          <cell r="C281">
            <v>2</v>
          </cell>
          <cell r="D281">
            <v>0.56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YZ-BS-PW2049-K0-XL</v>
          </cell>
          <cell r="B282">
            <v>1934</v>
          </cell>
          <cell r="C282">
            <v>14</v>
          </cell>
          <cell r="D282">
            <v>2.43</v>
          </cell>
          <cell r="E282">
            <v>1920</v>
          </cell>
          <cell r="F282">
            <v>13</v>
          </cell>
          <cell r="G282">
            <v>2.55</v>
          </cell>
          <cell r="H282">
            <v>1434</v>
          </cell>
          <cell r="I282">
            <v>19</v>
          </cell>
          <cell r="J282">
            <v>3.12</v>
          </cell>
          <cell r="K282">
            <v>1139</v>
          </cell>
          <cell r="L282">
            <v>12</v>
          </cell>
          <cell r="M282">
            <v>2.23</v>
          </cell>
        </row>
        <row r="283">
          <cell r="A283" t="str">
            <v>BS-WH17015-B0-L</v>
          </cell>
          <cell r="B283">
            <v>4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BS-WH17015-P0-L</v>
          </cell>
          <cell r="B284">
            <v>10</v>
          </cell>
          <cell r="C284">
            <v>2</v>
          </cell>
          <cell r="D284">
            <v>0.27</v>
          </cell>
          <cell r="E284">
            <v>283</v>
          </cell>
          <cell r="F284">
            <v>0</v>
          </cell>
          <cell r="G284">
            <v>0</v>
          </cell>
          <cell r="H284">
            <v>125</v>
          </cell>
          <cell r="I284">
            <v>0</v>
          </cell>
          <cell r="J284">
            <v>0</v>
          </cell>
          <cell r="K284">
            <v>219</v>
          </cell>
          <cell r="L284">
            <v>2</v>
          </cell>
          <cell r="M284">
            <v>0</v>
          </cell>
        </row>
        <row r="285">
          <cell r="A285" t="str">
            <v>YZ-BS-5505DaXS</v>
          </cell>
          <cell r="B285">
            <v>2370</v>
          </cell>
          <cell r="C285">
            <v>39</v>
          </cell>
          <cell r="D285">
            <v>8.08375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YZ-BS-5505LbM</v>
          </cell>
          <cell r="B286">
            <v>1432</v>
          </cell>
          <cell r="C286">
            <v>4</v>
          </cell>
          <cell r="D286">
            <v>0.86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YZ-BE5129-G0-2XL</v>
          </cell>
          <cell r="B287">
            <v>38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YZ-BE5129-G0-3XL</v>
          </cell>
          <cell r="B288">
            <v>24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YZ-BE5129-G0-M</v>
          </cell>
          <cell r="B289">
            <v>86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YZ-BE5129-G0-XL</v>
          </cell>
          <cell r="B290">
            <v>72</v>
          </cell>
          <cell r="C290">
            <v>2</v>
          </cell>
          <cell r="D290">
            <v>0.34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YZ-BE5129-G0YH-2XL</v>
          </cell>
          <cell r="B291">
            <v>50</v>
          </cell>
          <cell r="C291">
            <v>2</v>
          </cell>
          <cell r="D291">
            <v>0.18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YZ-BE5129-G0YH-3XL</v>
          </cell>
          <cell r="B292">
            <v>36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YZ-BE5129-G0YH-L</v>
          </cell>
          <cell r="B293">
            <v>96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YZ-BE5129-G0YH-M</v>
          </cell>
          <cell r="B294">
            <v>130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YZ-BE5129-G0YH-XL</v>
          </cell>
          <cell r="B295">
            <v>58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YZ-BE5129-K0-3XL</v>
          </cell>
          <cell r="B296">
            <v>38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YZ-BE5129-K0-M</v>
          </cell>
          <cell r="B297">
            <v>40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YZ-BE5129-K0-XL</v>
          </cell>
          <cell r="B298">
            <v>2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YZ-BE5129-K0YH-2XL</v>
          </cell>
          <cell r="B299">
            <v>148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YZ-BE5129-K0YH-3XL</v>
          </cell>
          <cell r="B300">
            <v>28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YZ-BE5129-K0YH-L</v>
          </cell>
          <cell r="B301">
            <v>100</v>
          </cell>
          <cell r="C301">
            <v>8</v>
          </cell>
          <cell r="D301">
            <v>0.92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RE-YZ-BEWS32-BD-2XL</v>
          </cell>
          <cell r="B302">
            <v>32</v>
          </cell>
          <cell r="C302">
            <v>2</v>
          </cell>
          <cell r="D302">
            <v>0.26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RE-YZ-BEWS32-BD-L</v>
          </cell>
          <cell r="B303">
            <v>16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RE-YZ-BEWS32-BD-M</v>
          </cell>
          <cell r="B304">
            <v>152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RE-YZ-BEWS32-BD-S</v>
          </cell>
          <cell r="B305">
            <v>26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RE-YZ-BEWS32-BD-XL</v>
          </cell>
          <cell r="B306">
            <v>32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RE-YZ-BEWS32-K0-2XL</v>
          </cell>
          <cell r="B307">
            <v>44</v>
          </cell>
          <cell r="C307">
            <v>2</v>
          </cell>
          <cell r="D307">
            <v>0.34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RE-YZ-BEWS32-K0-L</v>
          </cell>
          <cell r="B308">
            <v>50</v>
          </cell>
          <cell r="C308">
            <v>2</v>
          </cell>
          <cell r="D308">
            <v>0.18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RE-YZ-BEWS32-K0-M</v>
          </cell>
          <cell r="B309">
            <v>14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RE-YZ-BEWS32-K0-S</v>
          </cell>
          <cell r="B310">
            <v>6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RE-YZ-BEWS32-K0-XL</v>
          </cell>
          <cell r="B311">
            <v>36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RE-YZ-BEWS32-ZL-2XL</v>
          </cell>
          <cell r="B312">
            <v>44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RE-YZ-BEWS32-ZL-L</v>
          </cell>
          <cell r="B313">
            <v>8</v>
          </cell>
          <cell r="C313">
            <v>2</v>
          </cell>
          <cell r="D313">
            <v>0.26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RE-YZ-BEWS32-ZL-M</v>
          </cell>
          <cell r="B314">
            <v>2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RE-YZ-BEWS32-ZL-S</v>
          </cell>
          <cell r="B315">
            <v>30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RE-YZ-BEWS32-ZL-XL</v>
          </cell>
          <cell r="B316">
            <v>14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YZ-BE5129-K0YH-M</v>
          </cell>
          <cell r="B317">
            <v>96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YZ-BE5129-K0YH-XL</v>
          </cell>
          <cell r="B318">
            <v>102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YZ-BE5129-ZLYH-2XL</v>
          </cell>
          <cell r="B319">
            <v>50</v>
          </cell>
          <cell r="C319">
            <v>6</v>
          </cell>
          <cell r="D319">
            <v>0.64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YZ-BE5129-ZLYH-3XL</v>
          </cell>
          <cell r="B320">
            <v>116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YZ-BE5129-ZLYH-M</v>
          </cell>
          <cell r="B321">
            <v>42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YZ-BE5129-ZLYH-XL</v>
          </cell>
          <cell r="B322">
            <v>36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YZ-BS-ZQ15827B0S</v>
          </cell>
          <cell r="B323">
            <v>0</v>
          </cell>
          <cell r="C323">
            <v>65</v>
          </cell>
          <cell r="D323">
            <v>9.07875</v>
          </cell>
          <cell r="E323">
            <v>5349</v>
          </cell>
          <cell r="F323">
            <v>52</v>
          </cell>
          <cell r="G323">
            <v>0</v>
          </cell>
          <cell r="H323">
            <v>7923</v>
          </cell>
          <cell r="I323">
            <v>40</v>
          </cell>
          <cell r="J323">
            <v>0</v>
          </cell>
          <cell r="K323">
            <v>9744</v>
          </cell>
          <cell r="L323">
            <v>43</v>
          </cell>
          <cell r="M323">
            <v>0</v>
          </cell>
        </row>
        <row r="324">
          <cell r="A324" t="str">
            <v>YZ-BS-BSLLHTM</v>
          </cell>
          <cell r="B324">
            <v>16917</v>
          </cell>
          <cell r="C324">
            <v>142</v>
          </cell>
          <cell r="D324">
            <v>21.91</v>
          </cell>
          <cell r="E324">
            <v>16140</v>
          </cell>
          <cell r="F324">
            <v>77</v>
          </cell>
          <cell r="G324">
            <v>6.89</v>
          </cell>
          <cell r="H324">
            <v>3099</v>
          </cell>
          <cell r="I324">
            <v>32</v>
          </cell>
          <cell r="J324">
            <v>1.38</v>
          </cell>
          <cell r="K324">
            <v>3189</v>
          </cell>
          <cell r="L324">
            <v>33</v>
          </cell>
          <cell r="M324">
            <v>1.72</v>
          </cell>
        </row>
        <row r="325">
          <cell r="A325" t="str">
            <v>YZ-BS-BSLLITM</v>
          </cell>
          <cell r="B325">
            <v>0</v>
          </cell>
          <cell r="C325">
            <v>170</v>
          </cell>
          <cell r="D325">
            <v>26.3025</v>
          </cell>
          <cell r="E325">
            <v>9568</v>
          </cell>
          <cell r="F325">
            <v>107</v>
          </cell>
          <cell r="G325">
            <v>0</v>
          </cell>
          <cell r="H325">
            <v>20337</v>
          </cell>
          <cell r="I325">
            <v>90</v>
          </cell>
          <cell r="J325">
            <v>0</v>
          </cell>
          <cell r="K325">
            <v>22439</v>
          </cell>
          <cell r="L325">
            <v>97</v>
          </cell>
          <cell r="M325">
            <v>0</v>
          </cell>
        </row>
        <row r="326">
          <cell r="A326" t="str">
            <v>YZ-BS-BSLLK0M</v>
          </cell>
          <cell r="B326">
            <v>5064</v>
          </cell>
          <cell r="C326">
            <v>129</v>
          </cell>
          <cell r="D326">
            <v>20.3925</v>
          </cell>
          <cell r="E326">
            <v>26629</v>
          </cell>
          <cell r="F326">
            <v>103</v>
          </cell>
          <cell r="G326">
            <v>3.08</v>
          </cell>
          <cell r="H326">
            <v>10283</v>
          </cell>
          <cell r="I326">
            <v>64</v>
          </cell>
          <cell r="J326">
            <v>5.19</v>
          </cell>
          <cell r="K326">
            <v>15294</v>
          </cell>
          <cell r="L326">
            <v>74</v>
          </cell>
          <cell r="M326">
            <v>6.74</v>
          </cell>
        </row>
        <row r="327">
          <cell r="A327" t="str">
            <v>YZ-BS-JG2631ZLM</v>
          </cell>
          <cell r="B327">
            <v>458</v>
          </cell>
          <cell r="C327">
            <v>76</v>
          </cell>
          <cell r="D327">
            <v>8.795</v>
          </cell>
          <cell r="E327">
            <v>6619</v>
          </cell>
          <cell r="F327">
            <v>68</v>
          </cell>
          <cell r="G327">
            <v>0</v>
          </cell>
          <cell r="H327">
            <v>9655</v>
          </cell>
          <cell r="I327">
            <v>34</v>
          </cell>
          <cell r="J327">
            <v>0</v>
          </cell>
          <cell r="K327">
            <v>7602</v>
          </cell>
          <cell r="L327">
            <v>36</v>
          </cell>
          <cell r="M327">
            <v>0</v>
          </cell>
        </row>
        <row r="328">
          <cell r="A328" t="str">
            <v>BS-WH16032-B0-S</v>
          </cell>
          <cell r="B328">
            <v>0</v>
          </cell>
          <cell r="C328">
            <v>11</v>
          </cell>
          <cell r="D328">
            <v>1.62</v>
          </cell>
          <cell r="E328">
            <v>1621</v>
          </cell>
          <cell r="F328">
            <v>10</v>
          </cell>
          <cell r="G328">
            <v>0</v>
          </cell>
          <cell r="H328">
            <v>1411</v>
          </cell>
          <cell r="I328">
            <v>6</v>
          </cell>
          <cell r="J328">
            <v>0</v>
          </cell>
          <cell r="K328">
            <v>909</v>
          </cell>
          <cell r="L328">
            <v>4</v>
          </cell>
          <cell r="M328">
            <v>0</v>
          </cell>
        </row>
        <row r="329">
          <cell r="A329" t="str">
            <v>BS-WH16032-ZL-S</v>
          </cell>
          <cell r="B329">
            <v>0</v>
          </cell>
          <cell r="C329">
            <v>103</v>
          </cell>
          <cell r="D329">
            <v>14.95125</v>
          </cell>
          <cell r="E329">
            <v>10264</v>
          </cell>
          <cell r="F329">
            <v>47</v>
          </cell>
          <cell r="G329">
            <v>0</v>
          </cell>
          <cell r="H329">
            <v>13532</v>
          </cell>
          <cell r="I329">
            <v>52</v>
          </cell>
          <cell r="J329">
            <v>0</v>
          </cell>
          <cell r="K329">
            <v>10307</v>
          </cell>
          <cell r="L329">
            <v>50</v>
          </cell>
          <cell r="M329">
            <v>0</v>
          </cell>
        </row>
        <row r="330">
          <cell r="A330" t="str">
            <v>LYQ-BS-ZQ2973-KQ-M</v>
          </cell>
          <cell r="B330">
            <v>0</v>
          </cell>
          <cell r="C330">
            <v>0</v>
          </cell>
          <cell r="D330">
            <v>0</v>
          </cell>
          <cell r="E330">
            <v>222</v>
          </cell>
          <cell r="F330">
            <v>0</v>
          </cell>
          <cell r="G330">
            <v>0</v>
          </cell>
          <cell r="H330">
            <v>358</v>
          </cell>
          <cell r="I330">
            <v>0</v>
          </cell>
          <cell r="J330">
            <v>0</v>
          </cell>
          <cell r="K330">
            <v>203</v>
          </cell>
          <cell r="L330">
            <v>2</v>
          </cell>
          <cell r="M330">
            <v>0</v>
          </cell>
        </row>
        <row r="331">
          <cell r="A331" t="str">
            <v>LYQ-BS-ZQ2973-W1-M</v>
          </cell>
          <cell r="B331">
            <v>0</v>
          </cell>
          <cell r="C331">
            <v>4</v>
          </cell>
          <cell r="D331">
            <v>0.19125</v>
          </cell>
          <cell r="E331">
            <v>224</v>
          </cell>
          <cell r="F331">
            <v>1</v>
          </cell>
          <cell r="G331">
            <v>0</v>
          </cell>
          <cell r="H331">
            <v>152</v>
          </cell>
          <cell r="I331">
            <v>0</v>
          </cell>
          <cell r="J331">
            <v>0</v>
          </cell>
          <cell r="K331">
            <v>193</v>
          </cell>
          <cell r="L331">
            <v>2</v>
          </cell>
          <cell r="M331">
            <v>0</v>
          </cell>
        </row>
        <row r="332">
          <cell r="A332" t="str">
            <v>LYQ-BS-K1010-B0-L</v>
          </cell>
          <cell r="B332">
            <v>0</v>
          </cell>
          <cell r="C332">
            <v>0</v>
          </cell>
          <cell r="D332">
            <v>0</v>
          </cell>
          <cell r="E332">
            <v>659</v>
          </cell>
          <cell r="F332">
            <v>1</v>
          </cell>
          <cell r="G332">
            <v>0</v>
          </cell>
          <cell r="H332">
            <v>211</v>
          </cell>
          <cell r="I332">
            <v>3</v>
          </cell>
          <cell r="J332">
            <v>0</v>
          </cell>
          <cell r="K332">
            <v>244</v>
          </cell>
          <cell r="L332">
            <v>0</v>
          </cell>
          <cell r="M332">
            <v>0</v>
          </cell>
        </row>
        <row r="333">
          <cell r="A333" t="str">
            <v>LYQ-BS-K1010-G7-L</v>
          </cell>
          <cell r="B333">
            <v>0</v>
          </cell>
          <cell r="C333">
            <v>0</v>
          </cell>
          <cell r="D333">
            <v>0</v>
          </cell>
          <cell r="E333">
            <v>77</v>
          </cell>
          <cell r="F333">
            <v>1</v>
          </cell>
          <cell r="G333">
            <v>0</v>
          </cell>
          <cell r="H333">
            <v>69</v>
          </cell>
          <cell r="I333">
            <v>1</v>
          </cell>
          <cell r="J333">
            <v>0</v>
          </cell>
          <cell r="K333">
            <v>93</v>
          </cell>
          <cell r="L333">
            <v>0</v>
          </cell>
          <cell r="M333">
            <v>0</v>
          </cell>
        </row>
        <row r="334">
          <cell r="A334" t="str">
            <v>LYQ-BS-K1010-KQ-L</v>
          </cell>
          <cell r="B334">
            <v>0</v>
          </cell>
          <cell r="C334">
            <v>1</v>
          </cell>
          <cell r="D334">
            <v>0.03375</v>
          </cell>
          <cell r="E334">
            <v>2125</v>
          </cell>
          <cell r="F334">
            <v>8</v>
          </cell>
          <cell r="G334">
            <v>0</v>
          </cell>
          <cell r="H334">
            <v>711</v>
          </cell>
          <cell r="I334">
            <v>2</v>
          </cell>
          <cell r="J334">
            <v>0</v>
          </cell>
          <cell r="K334">
            <v>880</v>
          </cell>
          <cell r="L334">
            <v>3</v>
          </cell>
          <cell r="M334">
            <v>0</v>
          </cell>
        </row>
        <row r="335">
          <cell r="A335" t="str">
            <v>LYQ-BS-K1010-N0-M</v>
          </cell>
          <cell r="B335">
            <v>0</v>
          </cell>
          <cell r="C335">
            <v>5</v>
          </cell>
          <cell r="D335">
            <v>0.27</v>
          </cell>
          <cell r="E335">
            <v>1070</v>
          </cell>
          <cell r="F335">
            <v>3</v>
          </cell>
          <cell r="G335">
            <v>0</v>
          </cell>
          <cell r="H335">
            <v>3565</v>
          </cell>
          <cell r="I335">
            <v>5</v>
          </cell>
          <cell r="J335">
            <v>0</v>
          </cell>
          <cell r="K335">
            <v>3685</v>
          </cell>
          <cell r="L335">
            <v>5</v>
          </cell>
          <cell r="M335">
            <v>0</v>
          </cell>
        </row>
        <row r="336">
          <cell r="A336" t="str">
            <v>LYQ-BS4600-B0-XS</v>
          </cell>
          <cell r="B336">
            <v>8</v>
          </cell>
          <cell r="C336">
            <v>0</v>
          </cell>
          <cell r="D336">
            <v>0</v>
          </cell>
          <cell r="E336">
            <v>441</v>
          </cell>
          <cell r="F336">
            <v>3</v>
          </cell>
          <cell r="G336">
            <v>0</v>
          </cell>
          <cell r="H336">
            <v>1412</v>
          </cell>
          <cell r="I336">
            <v>5</v>
          </cell>
          <cell r="J336">
            <v>0</v>
          </cell>
          <cell r="K336">
            <v>1807</v>
          </cell>
          <cell r="L336">
            <v>3</v>
          </cell>
          <cell r="M336">
            <v>0</v>
          </cell>
        </row>
        <row r="337">
          <cell r="A337" t="str">
            <v>LYQ-BS4600-G0-XS</v>
          </cell>
          <cell r="B337">
            <v>18</v>
          </cell>
          <cell r="C337">
            <v>26</v>
          </cell>
          <cell r="D337">
            <v>4.9275</v>
          </cell>
          <cell r="E337">
            <v>1186</v>
          </cell>
          <cell r="F337">
            <v>15</v>
          </cell>
          <cell r="G337">
            <v>0</v>
          </cell>
          <cell r="H337">
            <v>1153</v>
          </cell>
          <cell r="I337">
            <v>11</v>
          </cell>
          <cell r="J337">
            <v>0.07</v>
          </cell>
          <cell r="K337">
            <v>1727</v>
          </cell>
          <cell r="L337">
            <v>14</v>
          </cell>
          <cell r="M337">
            <v>0</v>
          </cell>
        </row>
        <row r="338">
          <cell r="A338" t="str">
            <v>LYQ-CSM048-GR0-S</v>
          </cell>
          <cell r="B338">
            <v>0</v>
          </cell>
          <cell r="C338">
            <v>0</v>
          </cell>
          <cell r="D338">
            <v>0</v>
          </cell>
          <cell r="E338">
            <v>224</v>
          </cell>
          <cell r="F338">
            <v>5</v>
          </cell>
          <cell r="G338">
            <v>0</v>
          </cell>
          <cell r="H338">
            <v>362</v>
          </cell>
          <cell r="I338">
            <v>1</v>
          </cell>
          <cell r="J338">
            <v>0</v>
          </cell>
          <cell r="K338">
            <v>402</v>
          </cell>
          <cell r="L338">
            <v>1</v>
          </cell>
          <cell r="M338">
            <v>0</v>
          </cell>
        </row>
        <row r="339">
          <cell r="A339" t="str">
            <v>LYQ-CSM048-ZL-S</v>
          </cell>
          <cell r="B339">
            <v>116</v>
          </cell>
          <cell r="C339">
            <v>1</v>
          </cell>
          <cell r="D339">
            <v>0.225</v>
          </cell>
          <cell r="E339">
            <v>872</v>
          </cell>
          <cell r="F339">
            <v>5</v>
          </cell>
          <cell r="G339">
            <v>0.06</v>
          </cell>
          <cell r="H339">
            <v>836</v>
          </cell>
          <cell r="I339">
            <v>6</v>
          </cell>
          <cell r="J339">
            <v>0.05</v>
          </cell>
          <cell r="K339">
            <v>764</v>
          </cell>
          <cell r="L339">
            <v>2</v>
          </cell>
          <cell r="M339">
            <v>0</v>
          </cell>
        </row>
        <row r="340">
          <cell r="A340" t="str">
            <v>XZ-WH1509-W0-3536</v>
          </cell>
          <cell r="B340">
            <v>12811</v>
          </cell>
          <cell r="C340">
            <v>24</v>
          </cell>
          <cell r="D340">
            <v>5.5275</v>
          </cell>
          <cell r="E340">
            <v>16054</v>
          </cell>
          <cell r="F340">
            <v>29</v>
          </cell>
          <cell r="G340">
            <v>6.13</v>
          </cell>
          <cell r="H340">
            <v>11477</v>
          </cell>
          <cell r="I340">
            <v>21</v>
          </cell>
          <cell r="J340">
            <v>5.16</v>
          </cell>
          <cell r="K340">
            <v>11258</v>
          </cell>
          <cell r="L340">
            <v>23</v>
          </cell>
          <cell r="M340">
            <v>6.23</v>
          </cell>
        </row>
        <row r="341">
          <cell r="A341" t="str">
            <v>XZ-WH1509-Y0-3536</v>
          </cell>
          <cell r="B341">
            <v>4395</v>
          </cell>
          <cell r="C341">
            <v>9</v>
          </cell>
          <cell r="D341">
            <v>1.46625</v>
          </cell>
          <cell r="E341">
            <v>2588</v>
          </cell>
          <cell r="F341">
            <v>9</v>
          </cell>
          <cell r="G341">
            <v>2.68</v>
          </cell>
          <cell r="H341">
            <v>2595</v>
          </cell>
          <cell r="I341">
            <v>3</v>
          </cell>
          <cell r="J341">
            <v>0.84</v>
          </cell>
          <cell r="K341">
            <v>1953</v>
          </cell>
          <cell r="L341">
            <v>0</v>
          </cell>
          <cell r="M341">
            <v>0</v>
          </cell>
        </row>
        <row r="342">
          <cell r="A342" t="str">
            <v>XZ-WHMX006-G0-S</v>
          </cell>
          <cell r="B342">
            <v>1240</v>
          </cell>
          <cell r="C342">
            <v>4</v>
          </cell>
          <cell r="D342">
            <v>0.38625</v>
          </cell>
          <cell r="E342">
            <v>3492</v>
          </cell>
          <cell r="F342">
            <v>4</v>
          </cell>
          <cell r="G342">
            <v>0.39</v>
          </cell>
          <cell r="H342">
            <v>402</v>
          </cell>
          <cell r="I342">
            <v>2</v>
          </cell>
          <cell r="J342">
            <v>0.18</v>
          </cell>
          <cell r="K342">
            <v>447</v>
          </cell>
          <cell r="L342">
            <v>2</v>
          </cell>
          <cell r="M342">
            <v>0.28</v>
          </cell>
        </row>
        <row r="343">
          <cell r="A343" t="str">
            <v>XZ-WHMX006-R0-S</v>
          </cell>
          <cell r="B343">
            <v>0</v>
          </cell>
          <cell r="C343">
            <v>0</v>
          </cell>
          <cell r="D343">
            <v>0</v>
          </cell>
          <cell r="E343">
            <v>46</v>
          </cell>
          <cell r="F343">
            <v>1</v>
          </cell>
          <cell r="G343">
            <v>0</v>
          </cell>
          <cell r="H343">
            <v>63</v>
          </cell>
          <cell r="I343">
            <v>0</v>
          </cell>
          <cell r="J343">
            <v>0</v>
          </cell>
          <cell r="K343">
            <v>41</v>
          </cell>
          <cell r="L343">
            <v>0</v>
          </cell>
          <cell r="M343">
            <v>0</v>
          </cell>
        </row>
        <row r="344">
          <cell r="A344" t="str">
            <v>XZ-BS-013GR2-S</v>
          </cell>
          <cell r="B344">
            <v>21471</v>
          </cell>
          <cell r="C344">
            <v>35</v>
          </cell>
          <cell r="D344">
            <v>6.29375</v>
          </cell>
          <cell r="E344">
            <v>26272</v>
          </cell>
          <cell r="F344">
            <v>31</v>
          </cell>
          <cell r="G344">
            <v>3.39</v>
          </cell>
          <cell r="H344">
            <v>143788</v>
          </cell>
          <cell r="I344">
            <v>82</v>
          </cell>
          <cell r="J344">
            <v>14.29</v>
          </cell>
          <cell r="K344">
            <v>155024</v>
          </cell>
          <cell r="L344">
            <v>82</v>
          </cell>
          <cell r="M344">
            <v>14.4</v>
          </cell>
        </row>
        <row r="345">
          <cell r="A345" t="str">
            <v>XZ-BS-013GR3-S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1820</v>
          </cell>
          <cell r="L345">
            <v>10</v>
          </cell>
          <cell r="M345">
            <v>2.84</v>
          </cell>
        </row>
        <row r="346">
          <cell r="A346" t="str">
            <v>XZ-BS-013PI3-S</v>
          </cell>
          <cell r="B346">
            <v>27051</v>
          </cell>
          <cell r="C346">
            <v>17</v>
          </cell>
          <cell r="D346">
            <v>3.14625</v>
          </cell>
          <cell r="E346">
            <v>28706</v>
          </cell>
          <cell r="F346">
            <v>15</v>
          </cell>
          <cell r="G346">
            <v>2.64</v>
          </cell>
          <cell r="H346">
            <v>9504</v>
          </cell>
          <cell r="I346">
            <v>25</v>
          </cell>
          <cell r="J346">
            <v>2.2</v>
          </cell>
          <cell r="K346">
            <v>9240</v>
          </cell>
          <cell r="L346">
            <v>24</v>
          </cell>
          <cell r="M346">
            <v>1.88</v>
          </cell>
        </row>
        <row r="347">
          <cell r="A347" t="str">
            <v>XZ-BS-013WH1-S</v>
          </cell>
          <cell r="B347">
            <v>11906</v>
          </cell>
          <cell r="C347">
            <v>13</v>
          </cell>
          <cell r="D347">
            <v>1.87125</v>
          </cell>
          <cell r="E347">
            <v>1468</v>
          </cell>
          <cell r="F347">
            <v>6</v>
          </cell>
          <cell r="G347">
            <v>0.27</v>
          </cell>
          <cell r="H347">
            <v>1449</v>
          </cell>
          <cell r="I347">
            <v>9</v>
          </cell>
          <cell r="J347">
            <v>0.25</v>
          </cell>
          <cell r="K347">
            <v>1503</v>
          </cell>
          <cell r="L347">
            <v>5</v>
          </cell>
          <cell r="M347">
            <v>0.14</v>
          </cell>
        </row>
        <row r="348">
          <cell r="A348" t="str">
            <v>XZ-BS-013WH2-S</v>
          </cell>
          <cell r="B348">
            <v>10603</v>
          </cell>
          <cell r="C348">
            <v>19</v>
          </cell>
          <cell r="D348">
            <v>3.2175</v>
          </cell>
          <cell r="E348">
            <v>9906</v>
          </cell>
          <cell r="F348">
            <v>16</v>
          </cell>
          <cell r="G348">
            <v>2.3</v>
          </cell>
          <cell r="H348">
            <v>3323</v>
          </cell>
          <cell r="I348">
            <v>17</v>
          </cell>
          <cell r="J348">
            <v>2.35</v>
          </cell>
          <cell r="K348">
            <v>3761</v>
          </cell>
          <cell r="L348">
            <v>23</v>
          </cell>
          <cell r="M348">
            <v>3.71</v>
          </cell>
        </row>
        <row r="349">
          <cell r="A349" t="str">
            <v>XZ-BS-013WH3-S</v>
          </cell>
          <cell r="B349">
            <v>6080</v>
          </cell>
          <cell r="C349">
            <v>6</v>
          </cell>
          <cell r="D349">
            <v>0.86625</v>
          </cell>
          <cell r="E349">
            <v>1435</v>
          </cell>
          <cell r="F349">
            <v>5</v>
          </cell>
          <cell r="G349">
            <v>0.47</v>
          </cell>
          <cell r="H349">
            <v>1219</v>
          </cell>
          <cell r="I349">
            <v>4</v>
          </cell>
          <cell r="J349">
            <v>0.5</v>
          </cell>
          <cell r="K349">
            <v>911</v>
          </cell>
          <cell r="L349">
            <v>0</v>
          </cell>
          <cell r="M349">
            <v>0</v>
          </cell>
        </row>
        <row r="350">
          <cell r="A350" t="str">
            <v>XZ-WH6606-BR-36</v>
          </cell>
          <cell r="B350">
            <v>0</v>
          </cell>
          <cell r="C350">
            <v>0</v>
          </cell>
          <cell r="D350">
            <v>0</v>
          </cell>
          <cell r="E350">
            <v>66</v>
          </cell>
          <cell r="F350">
            <v>0</v>
          </cell>
          <cell r="G350">
            <v>0</v>
          </cell>
          <cell r="H350">
            <v>146</v>
          </cell>
          <cell r="I350">
            <v>0</v>
          </cell>
          <cell r="J350">
            <v>0</v>
          </cell>
          <cell r="K350">
            <v>70</v>
          </cell>
          <cell r="L350">
            <v>1</v>
          </cell>
          <cell r="M350">
            <v>0</v>
          </cell>
        </row>
        <row r="351">
          <cell r="A351" t="str">
            <v>XZ-WH6606-K0-36</v>
          </cell>
          <cell r="B351">
            <v>0</v>
          </cell>
          <cell r="C351">
            <v>3</v>
          </cell>
          <cell r="D351">
            <v>0.57375</v>
          </cell>
          <cell r="E351">
            <v>921</v>
          </cell>
          <cell r="F351">
            <v>1</v>
          </cell>
          <cell r="G351">
            <v>0</v>
          </cell>
          <cell r="H351">
            <v>5203</v>
          </cell>
          <cell r="I351">
            <v>4</v>
          </cell>
          <cell r="J351">
            <v>0</v>
          </cell>
          <cell r="K351">
            <v>6451</v>
          </cell>
          <cell r="L351">
            <v>2</v>
          </cell>
          <cell r="M351">
            <v>0</v>
          </cell>
        </row>
        <row r="352">
          <cell r="A352" t="str">
            <v>XZ-WH6606-P0-36</v>
          </cell>
          <cell r="B352">
            <v>0</v>
          </cell>
          <cell r="C352">
            <v>0</v>
          </cell>
          <cell r="D352">
            <v>0</v>
          </cell>
          <cell r="E352">
            <v>241</v>
          </cell>
          <cell r="F352">
            <v>0</v>
          </cell>
          <cell r="G352">
            <v>0</v>
          </cell>
          <cell r="H352">
            <v>209</v>
          </cell>
          <cell r="I352">
            <v>0</v>
          </cell>
          <cell r="J352">
            <v>0</v>
          </cell>
          <cell r="K352">
            <v>116</v>
          </cell>
          <cell r="L352">
            <v>0</v>
          </cell>
          <cell r="M352">
            <v>0</v>
          </cell>
        </row>
        <row r="353">
          <cell r="A353" t="str">
            <v>XZ-WH6606-R0-36</v>
          </cell>
          <cell r="B353">
            <v>0</v>
          </cell>
          <cell r="C353">
            <v>0</v>
          </cell>
          <cell r="D353">
            <v>0</v>
          </cell>
          <cell r="E353">
            <v>3629</v>
          </cell>
          <cell r="F353">
            <v>2</v>
          </cell>
          <cell r="G353">
            <v>0</v>
          </cell>
          <cell r="H353">
            <v>2485</v>
          </cell>
          <cell r="I353">
            <v>3</v>
          </cell>
          <cell r="J353">
            <v>0</v>
          </cell>
          <cell r="K353">
            <v>2563</v>
          </cell>
          <cell r="L353">
            <v>2</v>
          </cell>
          <cell r="M353">
            <v>0</v>
          </cell>
        </row>
        <row r="354">
          <cell r="A354" t="str">
            <v>XZ-WH6606-ZL-36</v>
          </cell>
          <cell r="B354">
            <v>0</v>
          </cell>
          <cell r="C354">
            <v>1</v>
          </cell>
          <cell r="D354">
            <v>0.18</v>
          </cell>
          <cell r="E354">
            <v>84</v>
          </cell>
          <cell r="F354">
            <v>0</v>
          </cell>
          <cell r="G354">
            <v>0</v>
          </cell>
          <cell r="H354">
            <v>81</v>
          </cell>
          <cell r="I354">
            <v>0</v>
          </cell>
          <cell r="J354">
            <v>0</v>
          </cell>
          <cell r="K354">
            <v>92</v>
          </cell>
          <cell r="L354">
            <v>0</v>
          </cell>
          <cell r="M354">
            <v>0</v>
          </cell>
        </row>
        <row r="355">
          <cell r="A355" t="str">
            <v>XZ-WHBH004-B0-3637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689</v>
          </cell>
          <cell r="I355">
            <v>3</v>
          </cell>
          <cell r="J355">
            <v>0</v>
          </cell>
          <cell r="K355">
            <v>599</v>
          </cell>
          <cell r="L355">
            <v>2</v>
          </cell>
          <cell r="M355">
            <v>0</v>
          </cell>
        </row>
        <row r="356">
          <cell r="A356" t="str">
            <v>XZ-WHBH004-P0-3637</v>
          </cell>
          <cell r="B356">
            <v>0</v>
          </cell>
          <cell r="C356">
            <v>0</v>
          </cell>
          <cell r="D356">
            <v>0</v>
          </cell>
          <cell r="E356">
            <v>586</v>
          </cell>
          <cell r="F356">
            <v>5</v>
          </cell>
          <cell r="G356">
            <v>0</v>
          </cell>
          <cell r="H356">
            <v>472</v>
          </cell>
          <cell r="I356">
            <v>0</v>
          </cell>
          <cell r="J356">
            <v>0</v>
          </cell>
          <cell r="K356">
            <v>422</v>
          </cell>
          <cell r="L356">
            <v>2</v>
          </cell>
          <cell r="M356">
            <v>0</v>
          </cell>
        </row>
        <row r="357">
          <cell r="A357" t="str">
            <v>MY-LYRound020-DG-M</v>
          </cell>
          <cell r="B357">
            <v>0</v>
          </cell>
          <cell r="C357">
            <v>1</v>
          </cell>
          <cell r="D357">
            <v>0.2025</v>
          </cell>
          <cell r="E357">
            <v>648</v>
          </cell>
          <cell r="F357">
            <v>0</v>
          </cell>
          <cell r="G357">
            <v>0</v>
          </cell>
          <cell r="H357">
            <v>690</v>
          </cell>
          <cell r="I357">
            <v>2</v>
          </cell>
          <cell r="J357">
            <v>0</v>
          </cell>
          <cell r="K357">
            <v>465</v>
          </cell>
          <cell r="L357">
            <v>0</v>
          </cell>
          <cell r="M357">
            <v>0</v>
          </cell>
        </row>
        <row r="358">
          <cell r="A358" t="str">
            <v>MY-LYPoint021-K0-M</v>
          </cell>
          <cell r="B358">
            <v>0</v>
          </cell>
          <cell r="C358">
            <v>7</v>
          </cell>
          <cell r="D358">
            <v>1.8675</v>
          </cell>
          <cell r="E358">
            <v>3520</v>
          </cell>
          <cell r="F358">
            <v>12</v>
          </cell>
          <cell r="G358">
            <v>0</v>
          </cell>
          <cell r="H358">
            <v>4296</v>
          </cell>
          <cell r="I358">
            <v>15</v>
          </cell>
          <cell r="J358">
            <v>0</v>
          </cell>
          <cell r="K358">
            <v>3511</v>
          </cell>
          <cell r="L358">
            <v>11</v>
          </cell>
          <cell r="M358">
            <v>0</v>
          </cell>
        </row>
        <row r="359">
          <cell r="A359" t="str">
            <v>CS-LY166-B28-3-L</v>
          </cell>
          <cell r="B359">
            <v>222</v>
          </cell>
          <cell r="C359">
            <v>3</v>
          </cell>
          <cell r="D359">
            <v>1.33875</v>
          </cell>
          <cell r="E359">
            <v>857</v>
          </cell>
          <cell r="F359">
            <v>2</v>
          </cell>
          <cell r="G359">
            <v>0</v>
          </cell>
          <cell r="H359">
            <v>1862</v>
          </cell>
          <cell r="I359">
            <v>2</v>
          </cell>
          <cell r="J359">
            <v>0.05</v>
          </cell>
          <cell r="K359">
            <v>1865</v>
          </cell>
          <cell r="L359">
            <v>3</v>
          </cell>
          <cell r="M359">
            <v>0.26</v>
          </cell>
        </row>
        <row r="360">
          <cell r="A360" t="str">
            <v>CS-LY166-B28-4-L</v>
          </cell>
          <cell r="B360">
            <v>183</v>
          </cell>
          <cell r="C360">
            <v>10</v>
          </cell>
          <cell r="D360">
            <v>3.5325</v>
          </cell>
          <cell r="E360">
            <v>10233</v>
          </cell>
          <cell r="F360">
            <v>20</v>
          </cell>
          <cell r="G360">
            <v>0.11</v>
          </cell>
          <cell r="H360">
            <v>1314</v>
          </cell>
          <cell r="I360">
            <v>1</v>
          </cell>
          <cell r="J360">
            <v>0</v>
          </cell>
          <cell r="K360">
            <v>1183</v>
          </cell>
          <cell r="L360">
            <v>8</v>
          </cell>
          <cell r="M360">
            <v>0.11</v>
          </cell>
        </row>
        <row r="361">
          <cell r="A361" t="str">
            <v>CS-LY166-K73-2-XL</v>
          </cell>
          <cell r="B361">
            <v>107</v>
          </cell>
          <cell r="C361">
            <v>7</v>
          </cell>
          <cell r="D361">
            <v>3.34125</v>
          </cell>
          <cell r="E361">
            <v>2204</v>
          </cell>
          <cell r="F361">
            <v>4</v>
          </cell>
          <cell r="G361">
            <v>0</v>
          </cell>
          <cell r="H361">
            <v>5898</v>
          </cell>
          <cell r="I361">
            <v>19</v>
          </cell>
          <cell r="J361">
            <v>0</v>
          </cell>
          <cell r="K361">
            <v>5121</v>
          </cell>
          <cell r="L361">
            <v>6</v>
          </cell>
          <cell r="M361">
            <v>0</v>
          </cell>
        </row>
        <row r="362">
          <cell r="A362" t="str">
            <v>XZ-BS-PW-2001-C0-41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8706</v>
          </cell>
          <cell r="I362">
            <v>15</v>
          </cell>
          <cell r="J362">
            <v>0.9</v>
          </cell>
          <cell r="K362">
            <v>4783</v>
          </cell>
          <cell r="L362">
            <v>8</v>
          </cell>
          <cell r="M362">
            <v>0.18</v>
          </cell>
        </row>
        <row r="363">
          <cell r="A363" t="str">
            <v>XZ-BS-PW-2001-K0-40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1696</v>
          </cell>
          <cell r="L363">
            <v>9</v>
          </cell>
          <cell r="M363">
            <v>1.06</v>
          </cell>
        </row>
        <row r="364">
          <cell r="A364" t="str">
            <v>XZ-BS-PW-2001-N0-40</v>
          </cell>
          <cell r="B364">
            <v>1402</v>
          </cell>
          <cell r="C364">
            <v>15</v>
          </cell>
          <cell r="D364">
            <v>2.27625</v>
          </cell>
          <cell r="E364">
            <v>4915</v>
          </cell>
          <cell r="F364">
            <v>12</v>
          </cell>
          <cell r="G364">
            <v>1.37</v>
          </cell>
          <cell r="H364">
            <v>6695</v>
          </cell>
          <cell r="I364">
            <v>16</v>
          </cell>
          <cell r="J364">
            <v>1.5</v>
          </cell>
          <cell r="K364">
            <v>12624</v>
          </cell>
          <cell r="L364">
            <v>19</v>
          </cell>
          <cell r="M364">
            <v>1.52</v>
          </cell>
        </row>
        <row r="365">
          <cell r="A365" t="str">
            <v>XZ-BS-HM168-B0-38/39</v>
          </cell>
          <cell r="B365">
            <v>0</v>
          </cell>
          <cell r="C365">
            <v>6</v>
          </cell>
          <cell r="D365">
            <v>1.62</v>
          </cell>
          <cell r="E365">
            <v>3264</v>
          </cell>
          <cell r="F365">
            <v>12</v>
          </cell>
          <cell r="G365">
            <v>0</v>
          </cell>
          <cell r="H365">
            <v>7365</v>
          </cell>
          <cell r="I365">
            <v>12</v>
          </cell>
          <cell r="J365">
            <v>0</v>
          </cell>
          <cell r="K365">
            <v>7201</v>
          </cell>
          <cell r="L365">
            <v>15</v>
          </cell>
          <cell r="M365">
            <v>0</v>
          </cell>
        </row>
        <row r="366">
          <cell r="A366" t="str">
            <v>EUTK-J01H-GR-8</v>
          </cell>
          <cell r="B366">
            <v>15</v>
          </cell>
          <cell r="C366">
            <v>8</v>
          </cell>
          <cell r="D366">
            <v>1.09875</v>
          </cell>
          <cell r="E366">
            <v>822</v>
          </cell>
          <cell r="F366">
            <v>2</v>
          </cell>
          <cell r="G366">
            <v>0.21</v>
          </cell>
          <cell r="H366">
            <v>299</v>
          </cell>
          <cell r="I366">
            <v>4</v>
          </cell>
          <cell r="J366">
            <v>0</v>
          </cell>
          <cell r="K366">
            <v>197</v>
          </cell>
          <cell r="L366">
            <v>1</v>
          </cell>
          <cell r="M366">
            <v>0</v>
          </cell>
        </row>
        <row r="367">
          <cell r="A367" t="str">
            <v>EUTK-J01H-SH-14/16</v>
          </cell>
          <cell r="B367">
            <v>19</v>
          </cell>
          <cell r="C367">
            <v>10</v>
          </cell>
          <cell r="D367">
            <v>1.4625</v>
          </cell>
          <cell r="E367">
            <v>1416</v>
          </cell>
          <cell r="F367">
            <v>3</v>
          </cell>
          <cell r="G367">
            <v>0.09</v>
          </cell>
          <cell r="H367">
            <v>1931</v>
          </cell>
          <cell r="I367">
            <v>7</v>
          </cell>
          <cell r="J367">
            <v>0</v>
          </cell>
          <cell r="K367">
            <v>1822</v>
          </cell>
          <cell r="L367">
            <v>9</v>
          </cell>
          <cell r="M367">
            <v>0</v>
          </cell>
        </row>
        <row r="368">
          <cell r="A368" t="str">
            <v>EUTK-J02H-GR-18/20</v>
          </cell>
          <cell r="B368">
            <v>2</v>
          </cell>
          <cell r="C368">
            <v>1</v>
          </cell>
          <cell r="D368">
            <v>0.0675</v>
          </cell>
          <cell r="E368">
            <v>704</v>
          </cell>
          <cell r="F368">
            <v>0</v>
          </cell>
          <cell r="G368">
            <v>0</v>
          </cell>
          <cell r="H368">
            <v>1014</v>
          </cell>
          <cell r="I368">
            <v>5</v>
          </cell>
          <cell r="J368">
            <v>0</v>
          </cell>
          <cell r="K368">
            <v>593</v>
          </cell>
          <cell r="L368">
            <v>3</v>
          </cell>
          <cell r="M368">
            <v>0</v>
          </cell>
        </row>
        <row r="369">
          <cell r="A369" t="str">
            <v>CFY-M1798-AG-XXL</v>
          </cell>
          <cell r="B369">
            <v>276</v>
          </cell>
          <cell r="C369">
            <v>8</v>
          </cell>
          <cell r="D369">
            <v>1.3425</v>
          </cell>
          <cell r="E369">
            <v>611</v>
          </cell>
          <cell r="F369">
            <v>4</v>
          </cell>
          <cell r="G369">
            <v>0.4</v>
          </cell>
          <cell r="H369">
            <v>723</v>
          </cell>
          <cell r="I369">
            <v>2</v>
          </cell>
          <cell r="J369">
            <v>0</v>
          </cell>
          <cell r="K369">
            <v>359</v>
          </cell>
          <cell r="L369">
            <v>0</v>
          </cell>
          <cell r="M369">
            <v>0</v>
          </cell>
        </row>
        <row r="370">
          <cell r="A370" t="str">
            <v>CFY-M1798-BK-S</v>
          </cell>
          <cell r="B370">
            <v>875</v>
          </cell>
          <cell r="C370">
            <v>14</v>
          </cell>
          <cell r="D370">
            <v>2.87125</v>
          </cell>
          <cell r="E370">
            <v>2431</v>
          </cell>
          <cell r="F370">
            <v>7</v>
          </cell>
          <cell r="G370">
            <v>0.23</v>
          </cell>
          <cell r="H370">
            <v>2488</v>
          </cell>
          <cell r="I370">
            <v>19</v>
          </cell>
          <cell r="J370">
            <v>0.46</v>
          </cell>
          <cell r="K370">
            <v>1999</v>
          </cell>
          <cell r="L370">
            <v>12</v>
          </cell>
          <cell r="M370">
            <v>0.24</v>
          </cell>
        </row>
        <row r="371">
          <cell r="A371" t="str">
            <v>LYQ-WH1109-B0-S</v>
          </cell>
          <cell r="B371">
            <v>326</v>
          </cell>
          <cell r="C371">
            <v>2</v>
          </cell>
          <cell r="D371">
            <v>0.2475</v>
          </cell>
          <cell r="E371">
            <v>152</v>
          </cell>
          <cell r="F371">
            <v>1</v>
          </cell>
          <cell r="G371">
            <v>0</v>
          </cell>
          <cell r="H371">
            <v>143</v>
          </cell>
          <cell r="I371">
            <v>1</v>
          </cell>
          <cell r="J371">
            <v>0</v>
          </cell>
          <cell r="K371">
            <v>165</v>
          </cell>
          <cell r="L371">
            <v>0</v>
          </cell>
          <cell r="M371">
            <v>0</v>
          </cell>
        </row>
        <row r="372">
          <cell r="A372" t="str">
            <v>LYQ-WH1109-DG-S</v>
          </cell>
          <cell r="B372">
            <v>438</v>
          </cell>
          <cell r="C372">
            <v>14</v>
          </cell>
          <cell r="D372">
            <v>1.87875</v>
          </cell>
          <cell r="E372">
            <v>1715</v>
          </cell>
          <cell r="F372">
            <v>4</v>
          </cell>
          <cell r="G372">
            <v>0</v>
          </cell>
          <cell r="H372">
            <v>2069</v>
          </cell>
          <cell r="I372">
            <v>14</v>
          </cell>
          <cell r="J372">
            <v>0</v>
          </cell>
          <cell r="K372">
            <v>2948</v>
          </cell>
          <cell r="L372">
            <v>12</v>
          </cell>
          <cell r="M372">
            <v>0</v>
          </cell>
        </row>
        <row r="373">
          <cell r="A373" t="str">
            <v>BS-MY-1503-W0-XL</v>
          </cell>
          <cell r="B373">
            <v>0</v>
          </cell>
          <cell r="C373">
            <v>43</v>
          </cell>
          <cell r="D373">
            <v>8.1675</v>
          </cell>
          <cell r="E373">
            <v>8613</v>
          </cell>
          <cell r="F373">
            <v>38</v>
          </cell>
          <cell r="G373">
            <v>0</v>
          </cell>
          <cell r="H373">
            <v>7256</v>
          </cell>
          <cell r="I373">
            <v>30</v>
          </cell>
          <cell r="J373">
            <v>0</v>
          </cell>
          <cell r="K373">
            <v>5989</v>
          </cell>
          <cell r="L373">
            <v>26</v>
          </cell>
          <cell r="M373">
            <v>0</v>
          </cell>
        </row>
        <row r="374">
          <cell r="A374" t="str">
            <v>BS-MY-1503-K0-L</v>
          </cell>
          <cell r="B374">
            <v>0</v>
          </cell>
          <cell r="C374">
            <v>175</v>
          </cell>
          <cell r="D374">
            <v>22.9725</v>
          </cell>
          <cell r="E374">
            <v>15332</v>
          </cell>
          <cell r="F374">
            <v>86</v>
          </cell>
          <cell r="G374">
            <v>0</v>
          </cell>
          <cell r="H374">
            <v>14576</v>
          </cell>
          <cell r="I374">
            <v>56</v>
          </cell>
          <cell r="J374">
            <v>0</v>
          </cell>
          <cell r="K374">
            <v>12592</v>
          </cell>
          <cell r="L374">
            <v>50</v>
          </cell>
          <cell r="M374">
            <v>0</v>
          </cell>
        </row>
        <row r="375">
          <cell r="A375" t="str">
            <v>MY-WH7622-G0-S</v>
          </cell>
          <cell r="B375">
            <v>0</v>
          </cell>
          <cell r="C375">
            <v>3</v>
          </cell>
          <cell r="D375">
            <v>0.59625</v>
          </cell>
          <cell r="E375">
            <v>2118</v>
          </cell>
          <cell r="F375">
            <v>2</v>
          </cell>
          <cell r="G375">
            <v>0</v>
          </cell>
          <cell r="H375">
            <v>2403</v>
          </cell>
          <cell r="I375">
            <v>6</v>
          </cell>
          <cell r="J375">
            <v>0</v>
          </cell>
          <cell r="K375">
            <v>1794</v>
          </cell>
          <cell r="L375">
            <v>5</v>
          </cell>
          <cell r="M375">
            <v>0</v>
          </cell>
        </row>
        <row r="376">
          <cell r="A376" t="str">
            <v>MY-WH7622-K0-S</v>
          </cell>
          <cell r="B376">
            <v>0</v>
          </cell>
          <cell r="C376">
            <v>0</v>
          </cell>
          <cell r="D376">
            <v>0</v>
          </cell>
          <cell r="E376">
            <v>994</v>
          </cell>
          <cell r="F376">
            <v>0</v>
          </cell>
          <cell r="G376">
            <v>0</v>
          </cell>
          <cell r="H376">
            <v>687</v>
          </cell>
          <cell r="I376">
            <v>3</v>
          </cell>
          <cell r="J376">
            <v>0</v>
          </cell>
          <cell r="K376">
            <v>423</v>
          </cell>
          <cell r="L376">
            <v>0</v>
          </cell>
          <cell r="M376">
            <v>0</v>
          </cell>
        </row>
        <row r="377">
          <cell r="A377" t="str">
            <v>SCF-EUC01-003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448</v>
          </cell>
          <cell r="I377">
            <v>3</v>
          </cell>
          <cell r="J377">
            <v>0.39</v>
          </cell>
          <cell r="K377">
            <v>749</v>
          </cell>
          <cell r="L377">
            <v>3</v>
          </cell>
          <cell r="M377">
            <v>0.23</v>
          </cell>
        </row>
        <row r="378">
          <cell r="A378" t="str">
            <v>SCF-EUC01-008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1276</v>
          </cell>
          <cell r="L378">
            <v>1</v>
          </cell>
          <cell r="M378">
            <v>0.25</v>
          </cell>
        </row>
        <row r="379">
          <cell r="A379" t="str">
            <v>SCF-EUC01-010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167</v>
          </cell>
          <cell r="L379">
            <v>4</v>
          </cell>
          <cell r="M379">
            <v>0.49</v>
          </cell>
        </row>
        <row r="380">
          <cell r="A380" t="str">
            <v>SCF-EUC01-016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6797</v>
          </cell>
          <cell r="L380">
            <v>9</v>
          </cell>
          <cell r="M380">
            <v>0.82</v>
          </cell>
        </row>
        <row r="381">
          <cell r="A381" t="str">
            <v>SCF-EUC01-018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6754</v>
          </cell>
          <cell r="L381">
            <v>8</v>
          </cell>
          <cell r="M381">
            <v>1.15</v>
          </cell>
        </row>
        <row r="382">
          <cell r="A382" t="str">
            <v>MY-WH7624-G0-L</v>
          </cell>
          <cell r="B382">
            <v>0</v>
          </cell>
          <cell r="C382">
            <v>15</v>
          </cell>
          <cell r="D382">
            <v>4.28625</v>
          </cell>
          <cell r="E382">
            <v>1481</v>
          </cell>
          <cell r="F382">
            <v>10</v>
          </cell>
          <cell r="G382">
            <v>0</v>
          </cell>
          <cell r="H382">
            <v>1145</v>
          </cell>
          <cell r="I382">
            <v>8</v>
          </cell>
          <cell r="J382">
            <v>0</v>
          </cell>
          <cell r="K382">
            <v>1200</v>
          </cell>
          <cell r="L382">
            <v>6</v>
          </cell>
          <cell r="M382">
            <v>0</v>
          </cell>
        </row>
        <row r="383">
          <cell r="A383" t="str">
            <v>MY-WH7624-R0-S</v>
          </cell>
          <cell r="B383">
            <v>0</v>
          </cell>
          <cell r="C383">
            <v>4</v>
          </cell>
          <cell r="D383">
            <v>0.79875</v>
          </cell>
          <cell r="E383">
            <v>417</v>
          </cell>
          <cell r="F383">
            <v>3</v>
          </cell>
          <cell r="G383">
            <v>0</v>
          </cell>
          <cell r="H383">
            <v>299</v>
          </cell>
          <cell r="I383">
            <v>2</v>
          </cell>
          <cell r="J383">
            <v>0</v>
          </cell>
          <cell r="K383">
            <v>287</v>
          </cell>
          <cell r="L383">
            <v>4</v>
          </cell>
          <cell r="M383">
            <v>0</v>
          </cell>
        </row>
        <row r="384">
          <cell r="A384" t="str">
            <v>WY-SB017-BK-L</v>
          </cell>
          <cell r="B384">
            <v>64</v>
          </cell>
          <cell r="C384">
            <v>5</v>
          </cell>
          <cell r="D384">
            <v>2.4075</v>
          </cell>
          <cell r="E384">
            <v>5792</v>
          </cell>
          <cell r="F384">
            <v>8</v>
          </cell>
          <cell r="G384">
            <v>0</v>
          </cell>
          <cell r="H384">
            <v>15689</v>
          </cell>
          <cell r="I384">
            <v>22</v>
          </cell>
          <cell r="J384">
            <v>0.3</v>
          </cell>
          <cell r="K384">
            <v>15130</v>
          </cell>
          <cell r="L384">
            <v>20</v>
          </cell>
          <cell r="M384">
            <v>0</v>
          </cell>
        </row>
        <row r="385">
          <cell r="A385" t="str">
            <v>MY-SB026-RD-S</v>
          </cell>
          <cell r="B385">
            <v>1091</v>
          </cell>
          <cell r="C385">
            <v>8</v>
          </cell>
          <cell r="D385">
            <v>1.47625</v>
          </cell>
          <cell r="E385">
            <v>1414</v>
          </cell>
          <cell r="F385">
            <v>4</v>
          </cell>
          <cell r="G385">
            <v>0.15</v>
          </cell>
          <cell r="H385">
            <v>1603</v>
          </cell>
          <cell r="I385">
            <v>7</v>
          </cell>
          <cell r="J385">
            <v>0</v>
          </cell>
          <cell r="K385">
            <v>1199</v>
          </cell>
          <cell r="L385">
            <v>5</v>
          </cell>
          <cell r="M385">
            <v>0.51</v>
          </cell>
        </row>
        <row r="386">
          <cell r="A386" t="str">
            <v>YZ-BEWH173-K0-XXL</v>
          </cell>
          <cell r="B386">
            <v>0</v>
          </cell>
          <cell r="C386">
            <v>0</v>
          </cell>
          <cell r="D386">
            <v>0</v>
          </cell>
          <cell r="E386">
            <v>116</v>
          </cell>
          <cell r="F386">
            <v>1</v>
          </cell>
          <cell r="G386">
            <v>0</v>
          </cell>
          <cell r="H386">
            <v>3229</v>
          </cell>
          <cell r="I386">
            <v>34</v>
          </cell>
          <cell r="J386">
            <v>0</v>
          </cell>
          <cell r="K386">
            <v>2847</v>
          </cell>
          <cell r="L386">
            <v>62</v>
          </cell>
          <cell r="M386">
            <v>0</v>
          </cell>
        </row>
        <row r="387">
          <cell r="A387" t="str">
            <v>YZ-BEWH173-WI-L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1798</v>
          </cell>
          <cell r="L387">
            <v>25</v>
          </cell>
          <cell r="M387">
            <v>0</v>
          </cell>
        </row>
        <row r="388">
          <cell r="A388" t="str">
            <v>YZ-BEWH173-ZL-M</v>
          </cell>
          <cell r="B388">
            <v>0</v>
          </cell>
          <cell r="C388">
            <v>0</v>
          </cell>
          <cell r="D388">
            <v>0</v>
          </cell>
          <cell r="E388">
            <v>11063</v>
          </cell>
          <cell r="F388">
            <v>135</v>
          </cell>
          <cell r="G388">
            <v>0</v>
          </cell>
          <cell r="H388">
            <v>3763</v>
          </cell>
          <cell r="I388">
            <v>78</v>
          </cell>
          <cell r="J388">
            <v>0</v>
          </cell>
          <cell r="K388">
            <v>3655</v>
          </cell>
          <cell r="L388">
            <v>92</v>
          </cell>
          <cell r="M388">
            <v>0</v>
          </cell>
        </row>
        <row r="389">
          <cell r="A389" t="str">
            <v>MY-EU1925-E0-2XL</v>
          </cell>
          <cell r="B389">
            <v>0</v>
          </cell>
          <cell r="C389">
            <v>0</v>
          </cell>
          <cell r="D389">
            <v>0</v>
          </cell>
          <cell r="E389">
            <v>84</v>
          </cell>
          <cell r="F389">
            <v>0</v>
          </cell>
          <cell r="G389">
            <v>0</v>
          </cell>
          <cell r="H389">
            <v>107</v>
          </cell>
          <cell r="I389">
            <v>0</v>
          </cell>
          <cell r="J389">
            <v>0</v>
          </cell>
          <cell r="K389">
            <v>91</v>
          </cell>
          <cell r="L389">
            <v>0</v>
          </cell>
          <cell r="M389">
            <v>0</v>
          </cell>
        </row>
        <row r="390">
          <cell r="A390" t="str">
            <v>MY-EU1925-E0-L</v>
          </cell>
          <cell r="B390">
            <v>0</v>
          </cell>
          <cell r="C390">
            <v>2</v>
          </cell>
          <cell r="D390">
            <v>0.48375</v>
          </cell>
          <cell r="E390">
            <v>77</v>
          </cell>
          <cell r="F390">
            <v>1</v>
          </cell>
          <cell r="G390">
            <v>0</v>
          </cell>
          <cell r="H390">
            <v>74</v>
          </cell>
          <cell r="I390">
            <v>0</v>
          </cell>
          <cell r="J390">
            <v>0</v>
          </cell>
          <cell r="K390">
            <v>102</v>
          </cell>
          <cell r="L390">
            <v>1</v>
          </cell>
          <cell r="M390">
            <v>0</v>
          </cell>
        </row>
        <row r="391">
          <cell r="A391" t="str">
            <v>MY-EU1925-E0-S</v>
          </cell>
          <cell r="B391">
            <v>0</v>
          </cell>
          <cell r="C391">
            <v>1</v>
          </cell>
          <cell r="D391">
            <v>0.25875</v>
          </cell>
          <cell r="E391">
            <v>32</v>
          </cell>
          <cell r="F391">
            <v>0</v>
          </cell>
          <cell r="G391">
            <v>0</v>
          </cell>
          <cell r="H391">
            <v>33</v>
          </cell>
          <cell r="I391">
            <v>1</v>
          </cell>
          <cell r="J391">
            <v>0</v>
          </cell>
          <cell r="K391">
            <v>26</v>
          </cell>
          <cell r="L391">
            <v>0</v>
          </cell>
          <cell r="M391">
            <v>0</v>
          </cell>
        </row>
        <row r="392">
          <cell r="A392" t="str">
            <v>MY-EU1925-E0-XL</v>
          </cell>
          <cell r="B392">
            <v>0</v>
          </cell>
          <cell r="C392">
            <v>2</v>
          </cell>
          <cell r="D392">
            <v>0.46125</v>
          </cell>
          <cell r="E392">
            <v>26</v>
          </cell>
          <cell r="F392">
            <v>0</v>
          </cell>
          <cell r="G392">
            <v>0</v>
          </cell>
          <cell r="H392">
            <v>18</v>
          </cell>
          <cell r="I392">
            <v>0</v>
          </cell>
          <cell r="J392">
            <v>0</v>
          </cell>
          <cell r="K392">
            <v>16</v>
          </cell>
          <cell r="L392">
            <v>0</v>
          </cell>
          <cell r="M392">
            <v>0</v>
          </cell>
        </row>
        <row r="393">
          <cell r="A393" t="str">
            <v>MY-EU1925-G7-2XL</v>
          </cell>
          <cell r="B393">
            <v>0</v>
          </cell>
          <cell r="C393">
            <v>1</v>
          </cell>
          <cell r="D393">
            <v>0.19125</v>
          </cell>
          <cell r="E393">
            <v>51</v>
          </cell>
          <cell r="F393">
            <v>1</v>
          </cell>
          <cell r="G393">
            <v>0</v>
          </cell>
          <cell r="H393">
            <v>40</v>
          </cell>
          <cell r="I393">
            <v>0</v>
          </cell>
          <cell r="J393">
            <v>0</v>
          </cell>
          <cell r="K393">
            <v>55</v>
          </cell>
          <cell r="L393">
            <v>0</v>
          </cell>
          <cell r="M393">
            <v>0</v>
          </cell>
        </row>
        <row r="394">
          <cell r="A394" t="str">
            <v>MY-EU1925-G7-L</v>
          </cell>
          <cell r="B394">
            <v>0</v>
          </cell>
          <cell r="C394">
            <v>0</v>
          </cell>
          <cell r="D394">
            <v>0</v>
          </cell>
          <cell r="E394">
            <v>85</v>
          </cell>
          <cell r="F394">
            <v>1</v>
          </cell>
          <cell r="G394">
            <v>0</v>
          </cell>
          <cell r="H394">
            <v>105</v>
          </cell>
          <cell r="I394">
            <v>0</v>
          </cell>
          <cell r="J394">
            <v>0</v>
          </cell>
          <cell r="K394">
            <v>128</v>
          </cell>
          <cell r="L394">
            <v>1</v>
          </cell>
          <cell r="M394">
            <v>0</v>
          </cell>
        </row>
        <row r="395">
          <cell r="A395" t="str">
            <v>MY-EU1925-G7-XL</v>
          </cell>
          <cell r="B395">
            <v>0</v>
          </cell>
          <cell r="C395">
            <v>2</v>
          </cell>
          <cell r="D395">
            <v>0.405</v>
          </cell>
          <cell r="E395">
            <v>145</v>
          </cell>
          <cell r="F395">
            <v>1</v>
          </cell>
          <cell r="G395">
            <v>0</v>
          </cell>
          <cell r="H395">
            <v>122</v>
          </cell>
          <cell r="I395">
            <v>1</v>
          </cell>
          <cell r="J395">
            <v>0</v>
          </cell>
          <cell r="K395">
            <v>143</v>
          </cell>
          <cell r="L395">
            <v>2</v>
          </cell>
          <cell r="M395">
            <v>0</v>
          </cell>
        </row>
        <row r="396">
          <cell r="A396" t="str">
            <v>MY-EU1925-R6-S</v>
          </cell>
          <cell r="B396">
            <v>0</v>
          </cell>
          <cell r="C396">
            <v>0</v>
          </cell>
          <cell r="D396">
            <v>0</v>
          </cell>
          <cell r="E396">
            <v>24</v>
          </cell>
          <cell r="F396">
            <v>0</v>
          </cell>
          <cell r="G396">
            <v>0</v>
          </cell>
          <cell r="H396">
            <v>22</v>
          </cell>
          <cell r="I396">
            <v>0</v>
          </cell>
          <cell r="J396">
            <v>0</v>
          </cell>
          <cell r="K396">
            <v>19</v>
          </cell>
          <cell r="L396">
            <v>0</v>
          </cell>
          <cell r="M396">
            <v>0</v>
          </cell>
        </row>
        <row r="397">
          <cell r="A397" t="str">
            <v>MY-EU1925-W0-2XL</v>
          </cell>
          <cell r="B397">
            <v>0</v>
          </cell>
          <cell r="C397">
            <v>2</v>
          </cell>
          <cell r="D397">
            <v>0.30375</v>
          </cell>
          <cell r="E397">
            <v>248</v>
          </cell>
          <cell r="F397">
            <v>3</v>
          </cell>
          <cell r="G397">
            <v>0</v>
          </cell>
          <cell r="H397">
            <v>165</v>
          </cell>
          <cell r="I397">
            <v>0</v>
          </cell>
          <cell r="J397">
            <v>0</v>
          </cell>
          <cell r="K397">
            <v>237</v>
          </cell>
          <cell r="L397">
            <v>3</v>
          </cell>
          <cell r="M397">
            <v>0</v>
          </cell>
        </row>
        <row r="398">
          <cell r="A398" t="str">
            <v>MY-EU1925-W0-S</v>
          </cell>
          <cell r="B398">
            <v>0</v>
          </cell>
          <cell r="C398">
            <v>0</v>
          </cell>
          <cell r="D398">
            <v>0</v>
          </cell>
          <cell r="E398">
            <v>25</v>
          </cell>
          <cell r="F398">
            <v>0</v>
          </cell>
          <cell r="G398">
            <v>0</v>
          </cell>
          <cell r="H398">
            <v>26</v>
          </cell>
          <cell r="I398">
            <v>0</v>
          </cell>
          <cell r="J398">
            <v>0</v>
          </cell>
          <cell r="K398">
            <v>20</v>
          </cell>
          <cell r="L398">
            <v>0</v>
          </cell>
          <cell r="M398">
            <v>0</v>
          </cell>
        </row>
        <row r="399">
          <cell r="A399" t="str">
            <v>LYQ-BS-HM1205-BR-M</v>
          </cell>
          <cell r="B399">
            <v>0</v>
          </cell>
          <cell r="C399">
            <v>1</v>
          </cell>
          <cell r="D399">
            <v>0.23625</v>
          </cell>
          <cell r="E399">
            <v>190</v>
          </cell>
          <cell r="F399">
            <v>0</v>
          </cell>
          <cell r="G399">
            <v>0</v>
          </cell>
          <cell r="H399">
            <v>240</v>
          </cell>
          <cell r="I399">
            <v>0</v>
          </cell>
          <cell r="J399">
            <v>0</v>
          </cell>
          <cell r="K399">
            <v>311</v>
          </cell>
          <cell r="L399">
            <v>0</v>
          </cell>
          <cell r="M399">
            <v>0</v>
          </cell>
        </row>
        <row r="400">
          <cell r="A400" t="str">
            <v>LYQ-BS-HM1205-BR-S</v>
          </cell>
          <cell r="B400">
            <v>0</v>
          </cell>
          <cell r="C400">
            <v>0</v>
          </cell>
          <cell r="D400">
            <v>0</v>
          </cell>
          <cell r="E400">
            <v>61</v>
          </cell>
          <cell r="F400">
            <v>0</v>
          </cell>
          <cell r="G400">
            <v>0</v>
          </cell>
          <cell r="H400">
            <v>39</v>
          </cell>
          <cell r="I400">
            <v>0</v>
          </cell>
          <cell r="J400">
            <v>0</v>
          </cell>
          <cell r="K400">
            <v>36</v>
          </cell>
          <cell r="L400">
            <v>0</v>
          </cell>
          <cell r="M400">
            <v>0</v>
          </cell>
        </row>
        <row r="401">
          <cell r="A401" t="str">
            <v>LYQ-BS-HM1205-KH-S</v>
          </cell>
          <cell r="B401">
            <v>0</v>
          </cell>
          <cell r="C401">
            <v>1</v>
          </cell>
          <cell r="D401">
            <v>0.05625</v>
          </cell>
          <cell r="E401">
            <v>220</v>
          </cell>
          <cell r="F401">
            <v>0</v>
          </cell>
          <cell r="G401">
            <v>0</v>
          </cell>
          <cell r="H401">
            <v>363</v>
          </cell>
          <cell r="I401">
            <v>0</v>
          </cell>
          <cell r="J401">
            <v>0</v>
          </cell>
          <cell r="K401">
            <v>420</v>
          </cell>
          <cell r="L401">
            <v>0</v>
          </cell>
          <cell r="M401">
            <v>0</v>
          </cell>
        </row>
        <row r="402">
          <cell r="A402" t="str">
            <v>LYQ-BS-HM1205-KH-XL</v>
          </cell>
          <cell r="B402">
            <v>0</v>
          </cell>
          <cell r="C402">
            <v>0</v>
          </cell>
          <cell r="D402">
            <v>0</v>
          </cell>
          <cell r="E402">
            <v>2568</v>
          </cell>
          <cell r="F402">
            <v>1</v>
          </cell>
          <cell r="G402">
            <v>0</v>
          </cell>
          <cell r="H402">
            <v>401</v>
          </cell>
          <cell r="I402">
            <v>1</v>
          </cell>
          <cell r="J402">
            <v>0</v>
          </cell>
          <cell r="K402">
            <v>368</v>
          </cell>
          <cell r="L402">
            <v>0</v>
          </cell>
          <cell r="M402">
            <v>0</v>
          </cell>
        </row>
        <row r="403">
          <cell r="A403" t="str">
            <v>LYQ-BS-HM1205-OR-L</v>
          </cell>
          <cell r="B403">
            <v>0</v>
          </cell>
          <cell r="C403">
            <v>3</v>
          </cell>
          <cell r="D403">
            <v>0.64125</v>
          </cell>
          <cell r="E403">
            <v>668</v>
          </cell>
          <cell r="F403">
            <v>1</v>
          </cell>
          <cell r="G403">
            <v>0</v>
          </cell>
          <cell r="H403">
            <v>480</v>
          </cell>
          <cell r="I403">
            <v>8</v>
          </cell>
          <cell r="J403">
            <v>0</v>
          </cell>
          <cell r="K403">
            <v>500</v>
          </cell>
          <cell r="L403">
            <v>8</v>
          </cell>
          <cell r="M403">
            <v>0</v>
          </cell>
        </row>
        <row r="404">
          <cell r="A404" t="str">
            <v>LYQ-BS-HM1205-OR-M</v>
          </cell>
          <cell r="B404">
            <v>0</v>
          </cell>
          <cell r="C404">
            <v>1</v>
          </cell>
          <cell r="D404">
            <v>0.12375</v>
          </cell>
          <cell r="E404">
            <v>895</v>
          </cell>
          <cell r="F404">
            <v>1</v>
          </cell>
          <cell r="G404">
            <v>0</v>
          </cell>
          <cell r="H404">
            <v>2467</v>
          </cell>
          <cell r="I404">
            <v>2</v>
          </cell>
          <cell r="J404">
            <v>0</v>
          </cell>
          <cell r="K404">
            <v>2348</v>
          </cell>
          <cell r="L404">
            <v>6</v>
          </cell>
          <cell r="M404">
            <v>0</v>
          </cell>
        </row>
        <row r="405">
          <cell r="A405" t="str">
            <v>LYQ-BS-HM1205-OR-S</v>
          </cell>
          <cell r="B405">
            <v>0</v>
          </cell>
          <cell r="C405">
            <v>0</v>
          </cell>
          <cell r="D405">
            <v>0</v>
          </cell>
          <cell r="E405">
            <v>139</v>
          </cell>
          <cell r="F405">
            <v>0</v>
          </cell>
          <cell r="G405">
            <v>0</v>
          </cell>
          <cell r="H405">
            <v>102</v>
          </cell>
          <cell r="I405">
            <v>1</v>
          </cell>
          <cell r="J405">
            <v>0</v>
          </cell>
          <cell r="K405">
            <v>109</v>
          </cell>
          <cell r="L405">
            <v>0</v>
          </cell>
          <cell r="M405">
            <v>0</v>
          </cell>
        </row>
        <row r="406">
          <cell r="A406" t="str">
            <v>LYQ-BS-HM1205-W0-L</v>
          </cell>
          <cell r="B406">
            <v>0</v>
          </cell>
          <cell r="C406">
            <v>3</v>
          </cell>
          <cell r="D406">
            <v>0.6525</v>
          </cell>
          <cell r="E406">
            <v>600</v>
          </cell>
          <cell r="F406">
            <v>5</v>
          </cell>
          <cell r="G406">
            <v>0</v>
          </cell>
          <cell r="H406">
            <v>1830</v>
          </cell>
          <cell r="I406">
            <v>6</v>
          </cell>
          <cell r="J406">
            <v>0</v>
          </cell>
          <cell r="K406">
            <v>1759</v>
          </cell>
          <cell r="L406">
            <v>8</v>
          </cell>
          <cell r="M406">
            <v>0</v>
          </cell>
        </row>
        <row r="407">
          <cell r="A407" t="str">
            <v>LYQ-BS-HM1205-W0-S</v>
          </cell>
          <cell r="B407">
            <v>0</v>
          </cell>
          <cell r="C407">
            <v>8</v>
          </cell>
          <cell r="D407">
            <v>1.67625</v>
          </cell>
          <cell r="E407">
            <v>376</v>
          </cell>
          <cell r="F407">
            <v>3</v>
          </cell>
          <cell r="G407">
            <v>0</v>
          </cell>
          <cell r="H407">
            <v>416</v>
          </cell>
          <cell r="I407">
            <v>5</v>
          </cell>
          <cell r="J407">
            <v>0</v>
          </cell>
          <cell r="K407">
            <v>482</v>
          </cell>
          <cell r="L407">
            <v>7</v>
          </cell>
          <cell r="M407">
            <v>0</v>
          </cell>
        </row>
        <row r="408">
          <cell r="A408" t="str">
            <v>LYQ-BS-HM1205-W0-XL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275</v>
          </cell>
          <cell r="I408">
            <v>0</v>
          </cell>
          <cell r="J408">
            <v>0</v>
          </cell>
          <cell r="K408">
            <v>500</v>
          </cell>
          <cell r="L408">
            <v>0</v>
          </cell>
          <cell r="M408">
            <v>0</v>
          </cell>
        </row>
        <row r="409">
          <cell r="A409" t="str">
            <v>BS-WHBH1704-K0-S</v>
          </cell>
          <cell r="B409">
            <v>0</v>
          </cell>
          <cell r="C409">
            <v>91</v>
          </cell>
          <cell r="D409">
            <v>11.9475</v>
          </cell>
          <cell r="E409">
            <v>9957</v>
          </cell>
          <cell r="F409">
            <v>41</v>
          </cell>
          <cell r="G409">
            <v>0</v>
          </cell>
          <cell r="H409">
            <v>6860</v>
          </cell>
          <cell r="I409">
            <v>28</v>
          </cell>
          <cell r="J409">
            <v>0</v>
          </cell>
          <cell r="K409">
            <v>7706</v>
          </cell>
          <cell r="L409">
            <v>33</v>
          </cell>
          <cell r="M409">
            <v>0</v>
          </cell>
        </row>
        <row r="410">
          <cell r="A410" t="str">
            <v>CS-LY171-WR917-S</v>
          </cell>
          <cell r="B410">
            <v>6815</v>
          </cell>
          <cell r="C410">
            <v>42</v>
          </cell>
          <cell r="D410">
            <v>7.51125</v>
          </cell>
          <cell r="E410">
            <v>5132</v>
          </cell>
          <cell r="F410">
            <v>30</v>
          </cell>
          <cell r="G410">
            <v>4.85</v>
          </cell>
          <cell r="H410">
            <v>6677</v>
          </cell>
          <cell r="I410">
            <v>35</v>
          </cell>
          <cell r="J410">
            <v>7.59</v>
          </cell>
          <cell r="K410">
            <v>5841</v>
          </cell>
          <cell r="L410">
            <v>25</v>
          </cell>
          <cell r="M410">
            <v>5.6</v>
          </cell>
        </row>
        <row r="411">
          <cell r="A411" t="str">
            <v>CS-LY171-ZL918-S</v>
          </cell>
          <cell r="B411">
            <v>7775</v>
          </cell>
          <cell r="C411">
            <v>7</v>
          </cell>
          <cell r="D411">
            <v>1.485</v>
          </cell>
          <cell r="E411">
            <v>7804</v>
          </cell>
          <cell r="F411">
            <v>6</v>
          </cell>
          <cell r="G411">
            <v>1.17</v>
          </cell>
          <cell r="H411">
            <v>613</v>
          </cell>
          <cell r="I411">
            <v>6</v>
          </cell>
          <cell r="J411">
            <v>1.07</v>
          </cell>
          <cell r="K411">
            <v>544</v>
          </cell>
          <cell r="L411">
            <v>6</v>
          </cell>
          <cell r="M411">
            <v>0.87</v>
          </cell>
        </row>
        <row r="412">
          <cell r="A412" t="str">
            <v>CS-LY181-G912-L</v>
          </cell>
          <cell r="B412">
            <v>2216</v>
          </cell>
          <cell r="C412">
            <v>7</v>
          </cell>
          <cell r="D412">
            <v>0.90125</v>
          </cell>
          <cell r="E412">
            <v>1916</v>
          </cell>
          <cell r="F412">
            <v>6</v>
          </cell>
          <cell r="G412">
            <v>0.68</v>
          </cell>
          <cell r="H412">
            <v>1260</v>
          </cell>
          <cell r="I412">
            <v>4</v>
          </cell>
          <cell r="J412">
            <v>0.28</v>
          </cell>
          <cell r="K412">
            <v>1434</v>
          </cell>
          <cell r="L412">
            <v>5</v>
          </cell>
          <cell r="M412">
            <v>0.57</v>
          </cell>
        </row>
        <row r="413">
          <cell r="A413" t="str">
            <v>CS-LY181-PI908-S</v>
          </cell>
          <cell r="B413">
            <v>14</v>
          </cell>
          <cell r="C413">
            <v>0</v>
          </cell>
          <cell r="D413">
            <v>0</v>
          </cell>
          <cell r="E413">
            <v>114</v>
          </cell>
          <cell r="F413">
            <v>0</v>
          </cell>
          <cell r="G413">
            <v>0</v>
          </cell>
          <cell r="H413">
            <v>306</v>
          </cell>
          <cell r="I413">
            <v>0</v>
          </cell>
          <cell r="J413">
            <v>0</v>
          </cell>
          <cell r="K413">
            <v>225</v>
          </cell>
          <cell r="L413">
            <v>0</v>
          </cell>
          <cell r="M413">
            <v>0</v>
          </cell>
        </row>
        <row r="414">
          <cell r="A414" t="str">
            <v>CS-LY181-PI908-XXL</v>
          </cell>
          <cell r="B414">
            <v>581</v>
          </cell>
          <cell r="C414">
            <v>2</v>
          </cell>
          <cell r="D414">
            <v>0.29</v>
          </cell>
          <cell r="E414">
            <v>2520</v>
          </cell>
          <cell r="F414">
            <v>6</v>
          </cell>
          <cell r="G414">
            <v>1.08</v>
          </cell>
          <cell r="H414">
            <v>383</v>
          </cell>
          <cell r="I414">
            <v>2</v>
          </cell>
          <cell r="J414">
            <v>0.36</v>
          </cell>
          <cell r="K414">
            <v>383</v>
          </cell>
          <cell r="L414">
            <v>2</v>
          </cell>
          <cell r="M414">
            <v>0.21</v>
          </cell>
        </row>
        <row r="415">
          <cell r="A415" t="str">
            <v>CS-LY181-WR917-M</v>
          </cell>
          <cell r="B415">
            <v>118</v>
          </cell>
          <cell r="C415">
            <v>4</v>
          </cell>
          <cell r="D415">
            <v>0.39375</v>
          </cell>
          <cell r="E415">
            <v>1161</v>
          </cell>
          <cell r="F415">
            <v>2</v>
          </cell>
          <cell r="G415">
            <v>0</v>
          </cell>
          <cell r="H415">
            <v>888</v>
          </cell>
          <cell r="I415">
            <v>4</v>
          </cell>
          <cell r="J415">
            <v>0.46</v>
          </cell>
          <cell r="K415">
            <v>729</v>
          </cell>
          <cell r="L415">
            <v>2</v>
          </cell>
          <cell r="M415">
            <v>0.08</v>
          </cell>
        </row>
        <row r="416">
          <cell r="A416" t="str">
            <v>CS-LY181-ZL918-M</v>
          </cell>
          <cell r="B416">
            <v>1184</v>
          </cell>
          <cell r="C416">
            <v>1</v>
          </cell>
          <cell r="D416">
            <v>0.22</v>
          </cell>
          <cell r="E416">
            <v>127</v>
          </cell>
          <cell r="F416">
            <v>1</v>
          </cell>
          <cell r="G416">
            <v>0</v>
          </cell>
          <cell r="H416">
            <v>346</v>
          </cell>
          <cell r="I416">
            <v>6</v>
          </cell>
          <cell r="J416">
            <v>0.26</v>
          </cell>
          <cell r="K416">
            <v>124</v>
          </cell>
          <cell r="L416">
            <v>2</v>
          </cell>
          <cell r="M416">
            <v>0.5</v>
          </cell>
        </row>
        <row r="417">
          <cell r="A417" t="str">
            <v>CS-LY170-G912-M</v>
          </cell>
          <cell r="B417">
            <v>0</v>
          </cell>
          <cell r="C417">
            <v>0</v>
          </cell>
          <cell r="D417">
            <v>0</v>
          </cell>
          <cell r="E417">
            <v>7</v>
          </cell>
          <cell r="F417">
            <v>0</v>
          </cell>
          <cell r="G417">
            <v>0</v>
          </cell>
          <cell r="H417">
            <v>4</v>
          </cell>
          <cell r="I417">
            <v>0</v>
          </cell>
          <cell r="J417">
            <v>0</v>
          </cell>
          <cell r="K417">
            <v>19</v>
          </cell>
          <cell r="L417">
            <v>0</v>
          </cell>
          <cell r="M417">
            <v>0</v>
          </cell>
        </row>
        <row r="418">
          <cell r="A418" t="str">
            <v>CS-LY170-G912-XL</v>
          </cell>
          <cell r="B418">
            <v>0</v>
          </cell>
          <cell r="C418">
            <v>0</v>
          </cell>
          <cell r="D418">
            <v>0</v>
          </cell>
          <cell r="E418">
            <v>198</v>
          </cell>
          <cell r="F418">
            <v>0</v>
          </cell>
          <cell r="G418">
            <v>0</v>
          </cell>
          <cell r="H418">
            <v>25</v>
          </cell>
          <cell r="I418">
            <v>0</v>
          </cell>
          <cell r="J418">
            <v>0</v>
          </cell>
          <cell r="K418">
            <v>3</v>
          </cell>
          <cell r="L418">
            <v>0</v>
          </cell>
          <cell r="M418">
            <v>0</v>
          </cell>
        </row>
        <row r="419">
          <cell r="A419" t="str">
            <v>CS-LY170-G912-XXL</v>
          </cell>
          <cell r="B419">
            <v>0</v>
          </cell>
          <cell r="C419">
            <v>0</v>
          </cell>
          <cell r="D419">
            <v>0</v>
          </cell>
          <cell r="E419">
            <v>202</v>
          </cell>
          <cell r="F419">
            <v>1</v>
          </cell>
          <cell r="G419">
            <v>0</v>
          </cell>
          <cell r="H419">
            <v>278</v>
          </cell>
          <cell r="I419">
            <v>2</v>
          </cell>
          <cell r="J419">
            <v>0</v>
          </cell>
          <cell r="K419">
            <v>133</v>
          </cell>
          <cell r="L419">
            <v>2</v>
          </cell>
          <cell r="M419">
            <v>0</v>
          </cell>
        </row>
        <row r="420">
          <cell r="A420" t="str">
            <v>CS-LY170-LB916-M</v>
          </cell>
          <cell r="B420">
            <v>0</v>
          </cell>
          <cell r="C420">
            <v>28</v>
          </cell>
          <cell r="D420">
            <v>2.4975</v>
          </cell>
          <cell r="E420">
            <v>2550</v>
          </cell>
          <cell r="F420">
            <v>13</v>
          </cell>
          <cell r="G420">
            <v>0</v>
          </cell>
          <cell r="H420">
            <v>2526</v>
          </cell>
          <cell r="I420">
            <v>7</v>
          </cell>
          <cell r="J420">
            <v>0</v>
          </cell>
          <cell r="K420">
            <v>1233</v>
          </cell>
          <cell r="L420">
            <v>4</v>
          </cell>
          <cell r="M420">
            <v>0</v>
          </cell>
        </row>
        <row r="421">
          <cell r="A421" t="str">
            <v>CS-LY170-LB916-XXL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1</v>
          </cell>
          <cell r="L421">
            <v>0</v>
          </cell>
          <cell r="M421">
            <v>0</v>
          </cell>
        </row>
        <row r="422">
          <cell r="A422" t="str">
            <v>CS-LY170-LG907-M</v>
          </cell>
          <cell r="B422">
            <v>0</v>
          </cell>
          <cell r="C422">
            <v>1</v>
          </cell>
          <cell r="D422">
            <v>0.045</v>
          </cell>
          <cell r="E422">
            <v>1</v>
          </cell>
          <cell r="F422">
            <v>0</v>
          </cell>
          <cell r="G422">
            <v>0</v>
          </cell>
          <cell r="H422">
            <v>2</v>
          </cell>
          <cell r="I422">
            <v>0</v>
          </cell>
          <cell r="J422">
            <v>0</v>
          </cell>
          <cell r="K422">
            <v>4</v>
          </cell>
          <cell r="L422">
            <v>0</v>
          </cell>
          <cell r="M422">
            <v>0</v>
          </cell>
        </row>
        <row r="423">
          <cell r="A423" t="str">
            <v>CS-LY170-LG907-S</v>
          </cell>
          <cell r="B423">
            <v>6705</v>
          </cell>
          <cell r="C423">
            <v>23</v>
          </cell>
          <cell r="D423">
            <v>3.2</v>
          </cell>
          <cell r="E423">
            <v>1905</v>
          </cell>
          <cell r="F423">
            <v>9</v>
          </cell>
          <cell r="G423">
            <v>0.75</v>
          </cell>
          <cell r="H423">
            <v>1371</v>
          </cell>
          <cell r="I423">
            <v>1</v>
          </cell>
          <cell r="J423">
            <v>0</v>
          </cell>
          <cell r="K423">
            <v>1225</v>
          </cell>
          <cell r="L423">
            <v>6</v>
          </cell>
          <cell r="M423">
            <v>1.22</v>
          </cell>
        </row>
        <row r="424">
          <cell r="A424" t="str">
            <v>CS-LY170-LG907-XL</v>
          </cell>
          <cell r="B424">
            <v>0</v>
          </cell>
          <cell r="C424">
            <v>1</v>
          </cell>
          <cell r="D424">
            <v>0.135</v>
          </cell>
          <cell r="E424">
            <v>62</v>
          </cell>
          <cell r="F424">
            <v>0</v>
          </cell>
          <cell r="G424">
            <v>0</v>
          </cell>
          <cell r="H424">
            <v>104</v>
          </cell>
          <cell r="I424">
            <v>1</v>
          </cell>
          <cell r="J424">
            <v>0</v>
          </cell>
          <cell r="K424">
            <v>72</v>
          </cell>
          <cell r="L424">
            <v>0</v>
          </cell>
          <cell r="M424">
            <v>0</v>
          </cell>
        </row>
        <row r="425">
          <cell r="A425" t="str">
            <v>CS-LY170-PI908-L</v>
          </cell>
          <cell r="B425">
            <v>0</v>
          </cell>
          <cell r="C425">
            <v>11</v>
          </cell>
          <cell r="D425">
            <v>0.84375</v>
          </cell>
          <cell r="E425">
            <v>1073</v>
          </cell>
          <cell r="F425">
            <v>2</v>
          </cell>
          <cell r="G425">
            <v>0</v>
          </cell>
          <cell r="H425">
            <v>553</v>
          </cell>
          <cell r="I425">
            <v>3</v>
          </cell>
          <cell r="J425">
            <v>0</v>
          </cell>
          <cell r="K425">
            <v>696</v>
          </cell>
          <cell r="L425">
            <v>2</v>
          </cell>
          <cell r="M425">
            <v>0</v>
          </cell>
        </row>
        <row r="426">
          <cell r="A426" t="str">
            <v>CS-LY170-PI908-M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2</v>
          </cell>
          <cell r="L426">
            <v>0</v>
          </cell>
          <cell r="M426">
            <v>0</v>
          </cell>
        </row>
        <row r="427">
          <cell r="A427" t="str">
            <v>CS-LY170-PI908-XL</v>
          </cell>
          <cell r="B427">
            <v>0</v>
          </cell>
          <cell r="C427">
            <v>0</v>
          </cell>
          <cell r="D427">
            <v>0</v>
          </cell>
          <cell r="E427">
            <v>49</v>
          </cell>
          <cell r="F427">
            <v>1</v>
          </cell>
          <cell r="G427">
            <v>0</v>
          </cell>
          <cell r="H427">
            <v>426</v>
          </cell>
          <cell r="I427">
            <v>1</v>
          </cell>
          <cell r="J427">
            <v>0</v>
          </cell>
          <cell r="K427">
            <v>65</v>
          </cell>
          <cell r="L427">
            <v>1</v>
          </cell>
          <cell r="M427">
            <v>0</v>
          </cell>
        </row>
        <row r="428">
          <cell r="A428" t="str">
            <v>CS-LY170-PI908-XXL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1</v>
          </cell>
          <cell r="I428">
            <v>0</v>
          </cell>
          <cell r="J428">
            <v>0</v>
          </cell>
          <cell r="K428">
            <v>19</v>
          </cell>
          <cell r="L428">
            <v>0</v>
          </cell>
          <cell r="M428">
            <v>0</v>
          </cell>
        </row>
        <row r="429">
          <cell r="A429" t="str">
            <v>CS-LY170-Sa911-M</v>
          </cell>
          <cell r="B429">
            <v>0</v>
          </cell>
          <cell r="C429">
            <v>0</v>
          </cell>
          <cell r="D429">
            <v>0</v>
          </cell>
          <cell r="E429">
            <v>100</v>
          </cell>
          <cell r="F429">
            <v>0</v>
          </cell>
          <cell r="G429">
            <v>0</v>
          </cell>
          <cell r="H429">
            <v>118</v>
          </cell>
          <cell r="I429">
            <v>0</v>
          </cell>
          <cell r="J429">
            <v>0</v>
          </cell>
          <cell r="K429">
            <v>115</v>
          </cell>
          <cell r="L429">
            <v>0</v>
          </cell>
          <cell r="M429">
            <v>0</v>
          </cell>
        </row>
        <row r="430">
          <cell r="A430" t="str">
            <v>CS-LY170-Sa911-XXL</v>
          </cell>
          <cell r="B430">
            <v>0</v>
          </cell>
          <cell r="C430">
            <v>0</v>
          </cell>
          <cell r="D430">
            <v>0</v>
          </cell>
          <cell r="E430">
            <v>8</v>
          </cell>
          <cell r="F430">
            <v>0</v>
          </cell>
          <cell r="G430">
            <v>0</v>
          </cell>
          <cell r="H430">
            <v>3</v>
          </cell>
          <cell r="I430">
            <v>0</v>
          </cell>
          <cell r="J430">
            <v>0</v>
          </cell>
          <cell r="K430">
            <v>6</v>
          </cell>
          <cell r="L430">
            <v>0</v>
          </cell>
          <cell r="M430">
            <v>0</v>
          </cell>
        </row>
        <row r="431">
          <cell r="A431" t="str">
            <v>CS-LY170-W902-M</v>
          </cell>
          <cell r="B431">
            <v>0</v>
          </cell>
          <cell r="C431">
            <v>0</v>
          </cell>
          <cell r="D431">
            <v>0</v>
          </cell>
          <cell r="E431">
            <v>11</v>
          </cell>
          <cell r="F431">
            <v>0</v>
          </cell>
          <cell r="G431">
            <v>0</v>
          </cell>
          <cell r="H431">
            <v>18</v>
          </cell>
          <cell r="I431">
            <v>0</v>
          </cell>
          <cell r="J431">
            <v>0</v>
          </cell>
          <cell r="K431">
            <v>69</v>
          </cell>
          <cell r="L431">
            <v>0</v>
          </cell>
          <cell r="M431">
            <v>0</v>
          </cell>
        </row>
        <row r="432">
          <cell r="A432" t="str">
            <v>CS-LY170-WR917-M</v>
          </cell>
          <cell r="B432">
            <v>0</v>
          </cell>
          <cell r="C432">
            <v>1</v>
          </cell>
          <cell r="D432">
            <v>0.1125</v>
          </cell>
          <cell r="E432">
            <v>278</v>
          </cell>
          <cell r="F432">
            <v>3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10</v>
          </cell>
          <cell r="L432">
            <v>0</v>
          </cell>
          <cell r="M432">
            <v>0</v>
          </cell>
        </row>
        <row r="433">
          <cell r="A433" t="str">
            <v>CS-LY170-WR917-XL</v>
          </cell>
          <cell r="B433">
            <v>0</v>
          </cell>
          <cell r="C433">
            <v>4</v>
          </cell>
          <cell r="D433">
            <v>0.36</v>
          </cell>
          <cell r="E433">
            <v>72</v>
          </cell>
          <cell r="F433">
            <v>3</v>
          </cell>
          <cell r="G433">
            <v>0</v>
          </cell>
          <cell r="H433">
            <v>78</v>
          </cell>
          <cell r="I433">
            <v>1</v>
          </cell>
          <cell r="J433">
            <v>0</v>
          </cell>
          <cell r="K433">
            <v>38</v>
          </cell>
          <cell r="L433">
            <v>0</v>
          </cell>
          <cell r="M433">
            <v>0</v>
          </cell>
        </row>
        <row r="434">
          <cell r="A434" t="str">
            <v>CS-LY170-ZL918-L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167</v>
          </cell>
          <cell r="L434">
            <v>1</v>
          </cell>
          <cell r="M434">
            <v>0</v>
          </cell>
        </row>
        <row r="435">
          <cell r="A435" t="str">
            <v>CS-LY170-ZL918-M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3</v>
          </cell>
          <cell r="L435">
            <v>0</v>
          </cell>
          <cell r="M435">
            <v>0</v>
          </cell>
        </row>
        <row r="436">
          <cell r="A436" t="str">
            <v>CS-LY170-ZL918-XXL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2</v>
          </cell>
          <cell r="I436">
            <v>0</v>
          </cell>
          <cell r="J436">
            <v>0</v>
          </cell>
          <cell r="K436">
            <v>1</v>
          </cell>
          <cell r="L436">
            <v>0</v>
          </cell>
          <cell r="M436">
            <v>0</v>
          </cell>
        </row>
        <row r="437">
          <cell r="A437" t="str">
            <v>YZ-BS-ZQ15827R2S</v>
          </cell>
          <cell r="B437">
            <v>0</v>
          </cell>
          <cell r="C437">
            <v>58</v>
          </cell>
          <cell r="D437">
            <v>6.60375</v>
          </cell>
          <cell r="E437">
            <v>7586</v>
          </cell>
          <cell r="F437">
            <v>43</v>
          </cell>
          <cell r="G437">
            <v>0</v>
          </cell>
          <cell r="H437">
            <v>1219</v>
          </cell>
          <cell r="I437">
            <v>8</v>
          </cell>
          <cell r="J437">
            <v>0</v>
          </cell>
          <cell r="K437">
            <v>1167</v>
          </cell>
          <cell r="L437">
            <v>13</v>
          </cell>
          <cell r="M437">
            <v>0</v>
          </cell>
        </row>
        <row r="438">
          <cell r="A438" t="str">
            <v>YZ-BS-ZQ15827W0S</v>
          </cell>
          <cell r="B438">
            <v>3254</v>
          </cell>
          <cell r="C438">
            <v>60</v>
          </cell>
          <cell r="D438">
            <v>7.525</v>
          </cell>
          <cell r="E438">
            <v>7485</v>
          </cell>
          <cell r="F438">
            <v>59</v>
          </cell>
          <cell r="G438">
            <v>0.97</v>
          </cell>
          <cell r="H438">
            <v>4054</v>
          </cell>
          <cell r="I438">
            <v>42</v>
          </cell>
          <cell r="J438">
            <v>0.93</v>
          </cell>
          <cell r="K438">
            <v>3770</v>
          </cell>
          <cell r="L438">
            <v>41</v>
          </cell>
          <cell r="M438">
            <v>0.71</v>
          </cell>
        </row>
        <row r="439">
          <cell r="A439" t="str">
            <v>BS-WH17015-K0-XXL</v>
          </cell>
          <cell r="B439">
            <v>0</v>
          </cell>
          <cell r="C439">
            <v>46</v>
          </cell>
          <cell r="D439">
            <v>7.32375</v>
          </cell>
          <cell r="E439">
            <v>1188</v>
          </cell>
          <cell r="F439">
            <v>21</v>
          </cell>
          <cell r="G439">
            <v>0</v>
          </cell>
          <cell r="H439">
            <v>1373</v>
          </cell>
          <cell r="I439">
            <v>8</v>
          </cell>
          <cell r="J439">
            <v>0</v>
          </cell>
          <cell r="K439">
            <v>1296</v>
          </cell>
          <cell r="L439">
            <v>8</v>
          </cell>
          <cell r="M439">
            <v>0</v>
          </cell>
        </row>
        <row r="440">
          <cell r="A440" t="str">
            <v>BS-WH17015-SZ-L</v>
          </cell>
          <cell r="B440">
            <v>0</v>
          </cell>
          <cell r="C440">
            <v>28</v>
          </cell>
          <cell r="D440">
            <v>4.44375</v>
          </cell>
          <cell r="E440">
            <v>5309</v>
          </cell>
          <cell r="F440">
            <v>22</v>
          </cell>
          <cell r="G440">
            <v>0</v>
          </cell>
          <cell r="H440">
            <v>116</v>
          </cell>
          <cell r="I440">
            <v>2</v>
          </cell>
          <cell r="J440">
            <v>0</v>
          </cell>
          <cell r="K440">
            <v>132</v>
          </cell>
          <cell r="L440">
            <v>3</v>
          </cell>
          <cell r="M440">
            <v>0</v>
          </cell>
        </row>
        <row r="441">
          <cell r="A441" t="str">
            <v>BS-HB4032-BO-XL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46</v>
          </cell>
          <cell r="I441">
            <v>2</v>
          </cell>
          <cell r="J441">
            <v>0</v>
          </cell>
          <cell r="K441">
            <v>1381</v>
          </cell>
          <cell r="L441">
            <v>25</v>
          </cell>
          <cell r="M441">
            <v>0</v>
          </cell>
        </row>
        <row r="442">
          <cell r="A442" t="str">
            <v>BS-HB4032-BO-XXL</v>
          </cell>
          <cell r="B442">
            <v>0</v>
          </cell>
          <cell r="C442">
            <v>0</v>
          </cell>
          <cell r="D442">
            <v>0</v>
          </cell>
          <cell r="E442">
            <v>4571</v>
          </cell>
          <cell r="F442">
            <v>31</v>
          </cell>
          <cell r="G442">
            <v>0</v>
          </cell>
          <cell r="H442">
            <v>217</v>
          </cell>
          <cell r="I442">
            <v>6</v>
          </cell>
          <cell r="J442">
            <v>0</v>
          </cell>
          <cell r="K442">
            <v>16619</v>
          </cell>
          <cell r="L442">
            <v>79</v>
          </cell>
          <cell r="M442">
            <v>0</v>
          </cell>
        </row>
        <row r="443">
          <cell r="A443" t="str">
            <v>BS-HB4032-R1-L</v>
          </cell>
          <cell r="B443">
            <v>0</v>
          </cell>
          <cell r="C443">
            <v>0</v>
          </cell>
          <cell r="D443">
            <v>0</v>
          </cell>
          <cell r="E443">
            <v>223</v>
          </cell>
          <cell r="F443">
            <v>1</v>
          </cell>
          <cell r="G443">
            <v>0</v>
          </cell>
          <cell r="H443">
            <v>587</v>
          </cell>
          <cell r="I443">
            <v>6</v>
          </cell>
          <cell r="J443">
            <v>0</v>
          </cell>
          <cell r="K443">
            <v>1280</v>
          </cell>
          <cell r="L443">
            <v>0</v>
          </cell>
          <cell r="M443">
            <v>0</v>
          </cell>
        </row>
        <row r="444">
          <cell r="A444" t="str">
            <v>BS-HB4032-R1-M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7798</v>
          </cell>
          <cell r="L444">
            <v>19</v>
          </cell>
          <cell r="M444">
            <v>0</v>
          </cell>
        </row>
        <row r="445">
          <cell r="A445" t="str">
            <v>BS-HB4032-RO-L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124</v>
          </cell>
          <cell r="L445">
            <v>1</v>
          </cell>
          <cell r="M445">
            <v>0</v>
          </cell>
        </row>
        <row r="446">
          <cell r="A446" t="str">
            <v>BS-HB4032-RO-XL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307</v>
          </cell>
          <cell r="L446">
            <v>0</v>
          </cell>
          <cell r="M446">
            <v>0</v>
          </cell>
        </row>
        <row r="447">
          <cell r="A447" t="str">
            <v>BS-HB4032-RO-XXL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358</v>
          </cell>
          <cell r="L447">
            <v>3</v>
          </cell>
          <cell r="M447">
            <v>0</v>
          </cell>
        </row>
        <row r="448">
          <cell r="A448" t="str">
            <v>BS-PW331-GE-S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4</v>
          </cell>
          <cell r="L448">
            <v>0</v>
          </cell>
          <cell r="M448">
            <v>0</v>
          </cell>
        </row>
        <row r="449">
          <cell r="A449" t="str">
            <v>BS-PW331-M1-S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5</v>
          </cell>
          <cell r="L449">
            <v>0</v>
          </cell>
          <cell r="M449">
            <v>0</v>
          </cell>
        </row>
        <row r="450">
          <cell r="A450" t="str">
            <v>YZ-BS1702-GO-L</v>
          </cell>
          <cell r="B450">
            <v>0</v>
          </cell>
          <cell r="C450">
            <v>74</v>
          </cell>
          <cell r="D450">
            <v>21.015</v>
          </cell>
          <cell r="E450">
            <v>2731</v>
          </cell>
          <cell r="F450">
            <v>28</v>
          </cell>
          <cell r="G450">
            <v>0</v>
          </cell>
          <cell r="H450">
            <v>1042</v>
          </cell>
          <cell r="I450">
            <v>8</v>
          </cell>
          <cell r="J450">
            <v>0</v>
          </cell>
          <cell r="K450">
            <v>1013</v>
          </cell>
          <cell r="L450">
            <v>9</v>
          </cell>
          <cell r="M450">
            <v>0</v>
          </cell>
        </row>
        <row r="451">
          <cell r="A451" t="str">
            <v>YZ-BS1702-GO-M</v>
          </cell>
          <cell r="B451">
            <v>0</v>
          </cell>
          <cell r="C451">
            <v>84</v>
          </cell>
          <cell r="D451">
            <v>23.31</v>
          </cell>
          <cell r="E451">
            <v>12369</v>
          </cell>
          <cell r="F451">
            <v>26</v>
          </cell>
          <cell r="G451">
            <v>0</v>
          </cell>
          <cell r="H451">
            <v>2006</v>
          </cell>
          <cell r="I451">
            <v>21</v>
          </cell>
          <cell r="J451">
            <v>0</v>
          </cell>
          <cell r="K451">
            <v>1604</v>
          </cell>
          <cell r="L451">
            <v>12</v>
          </cell>
          <cell r="M451">
            <v>0</v>
          </cell>
        </row>
        <row r="452">
          <cell r="A452" t="str">
            <v>YZ-BS1702-GO-S</v>
          </cell>
          <cell r="B452">
            <v>0</v>
          </cell>
          <cell r="C452">
            <v>14</v>
          </cell>
          <cell r="D452">
            <v>3.81375</v>
          </cell>
          <cell r="E452">
            <v>785</v>
          </cell>
          <cell r="F452">
            <v>1</v>
          </cell>
          <cell r="G452">
            <v>0</v>
          </cell>
          <cell r="H452">
            <v>90</v>
          </cell>
          <cell r="I452">
            <v>1</v>
          </cell>
          <cell r="J452">
            <v>0</v>
          </cell>
          <cell r="K452">
            <v>50</v>
          </cell>
          <cell r="L452">
            <v>1</v>
          </cell>
          <cell r="M452">
            <v>0</v>
          </cell>
        </row>
        <row r="453">
          <cell r="A453" t="str">
            <v>YZ-BS1702-GO-XL</v>
          </cell>
          <cell r="B453">
            <v>0</v>
          </cell>
          <cell r="C453">
            <v>10</v>
          </cell>
          <cell r="D453">
            <v>2.835</v>
          </cell>
          <cell r="E453">
            <v>971</v>
          </cell>
          <cell r="F453">
            <v>2</v>
          </cell>
          <cell r="G453">
            <v>0</v>
          </cell>
          <cell r="H453">
            <v>665</v>
          </cell>
          <cell r="I453">
            <v>2</v>
          </cell>
          <cell r="J453">
            <v>0</v>
          </cell>
          <cell r="K453">
            <v>471</v>
          </cell>
          <cell r="L453">
            <v>4</v>
          </cell>
          <cell r="M453">
            <v>0</v>
          </cell>
        </row>
        <row r="454">
          <cell r="A454" t="str">
            <v>YZ-BS1702-GO-XS</v>
          </cell>
          <cell r="B454">
            <v>0</v>
          </cell>
          <cell r="C454">
            <v>7</v>
          </cell>
          <cell r="D454">
            <v>1.89</v>
          </cell>
          <cell r="E454">
            <v>112</v>
          </cell>
          <cell r="F454">
            <v>0</v>
          </cell>
          <cell r="G454">
            <v>0</v>
          </cell>
          <cell r="H454">
            <v>278</v>
          </cell>
          <cell r="I454">
            <v>2</v>
          </cell>
          <cell r="J454">
            <v>0</v>
          </cell>
          <cell r="K454">
            <v>224</v>
          </cell>
          <cell r="L454">
            <v>2</v>
          </cell>
          <cell r="M454">
            <v>0</v>
          </cell>
        </row>
        <row r="455">
          <cell r="A455" t="str">
            <v>YZ-BS-BKN1703-R0-L</v>
          </cell>
          <cell r="B455">
            <v>66</v>
          </cell>
          <cell r="C455">
            <v>97</v>
          </cell>
          <cell r="D455">
            <v>22.28625</v>
          </cell>
          <cell r="E455">
            <v>12794</v>
          </cell>
          <cell r="F455">
            <v>128</v>
          </cell>
          <cell r="G455">
            <v>0</v>
          </cell>
          <cell r="H455">
            <v>9124</v>
          </cell>
          <cell r="I455">
            <v>109</v>
          </cell>
          <cell r="J455">
            <v>0</v>
          </cell>
          <cell r="K455">
            <v>13551</v>
          </cell>
          <cell r="L455">
            <v>75</v>
          </cell>
          <cell r="M455">
            <v>0</v>
          </cell>
        </row>
        <row r="456">
          <cell r="A456" t="str">
            <v>YZ-BS-BKN1703-R0-M</v>
          </cell>
          <cell r="B456">
            <v>59</v>
          </cell>
          <cell r="C456">
            <v>12</v>
          </cell>
          <cell r="D456">
            <v>2.9925</v>
          </cell>
          <cell r="E456">
            <v>4681</v>
          </cell>
          <cell r="F456">
            <v>25</v>
          </cell>
          <cell r="G456">
            <v>0.02</v>
          </cell>
          <cell r="H456">
            <v>3420</v>
          </cell>
          <cell r="I456">
            <v>30</v>
          </cell>
          <cell r="J456">
            <v>0</v>
          </cell>
          <cell r="K456">
            <v>4862</v>
          </cell>
          <cell r="L456">
            <v>44</v>
          </cell>
          <cell r="M456">
            <v>0.02</v>
          </cell>
        </row>
        <row r="457">
          <cell r="A457" t="str">
            <v>YZ-BS-BKN1703-R0-S</v>
          </cell>
          <cell r="B457">
            <v>357</v>
          </cell>
          <cell r="C457">
            <v>96</v>
          </cell>
          <cell r="D457">
            <v>21.0475</v>
          </cell>
          <cell r="E457">
            <v>12127</v>
          </cell>
          <cell r="F457">
            <v>40</v>
          </cell>
          <cell r="G457">
            <v>0.06</v>
          </cell>
          <cell r="H457">
            <v>25222</v>
          </cell>
          <cell r="I457">
            <v>61</v>
          </cell>
          <cell r="J457">
            <v>0</v>
          </cell>
          <cell r="K457">
            <v>25031</v>
          </cell>
          <cell r="L457">
            <v>74</v>
          </cell>
          <cell r="M457">
            <v>0.02</v>
          </cell>
        </row>
        <row r="458">
          <cell r="A458" t="str">
            <v>YZ-BS-BKN1703-R0-XL</v>
          </cell>
          <cell r="B458">
            <v>18</v>
          </cell>
          <cell r="C458">
            <v>22</v>
          </cell>
          <cell r="D458">
            <v>4.205</v>
          </cell>
          <cell r="E458">
            <v>1671</v>
          </cell>
          <cell r="F458">
            <v>9</v>
          </cell>
          <cell r="G458">
            <v>0.07</v>
          </cell>
          <cell r="H458">
            <v>3827</v>
          </cell>
          <cell r="I458">
            <v>31</v>
          </cell>
          <cell r="J458">
            <v>0.07</v>
          </cell>
          <cell r="K458">
            <v>4550</v>
          </cell>
          <cell r="L458">
            <v>43</v>
          </cell>
          <cell r="M458">
            <v>0.04</v>
          </cell>
        </row>
        <row r="459">
          <cell r="A459" t="str">
            <v>YZ-BS-BKN1703-R0-XS</v>
          </cell>
          <cell r="B459">
            <v>552</v>
          </cell>
          <cell r="C459">
            <v>107</v>
          </cell>
          <cell r="D459">
            <v>25.29375</v>
          </cell>
          <cell r="E459">
            <v>3802</v>
          </cell>
          <cell r="F459">
            <v>27</v>
          </cell>
          <cell r="G459">
            <v>0.19</v>
          </cell>
          <cell r="H459">
            <v>1922</v>
          </cell>
          <cell r="I459">
            <v>19</v>
          </cell>
          <cell r="J459">
            <v>0.07</v>
          </cell>
          <cell r="K459">
            <v>1479</v>
          </cell>
          <cell r="L459">
            <v>11</v>
          </cell>
          <cell r="M459">
            <v>0</v>
          </cell>
        </row>
        <row r="460">
          <cell r="A460" t="str">
            <v>BS-WH17017-B0-L</v>
          </cell>
          <cell r="B460">
            <v>0</v>
          </cell>
          <cell r="C460">
            <v>16</v>
          </cell>
          <cell r="D460">
            <v>2.4525</v>
          </cell>
          <cell r="E460">
            <v>1674</v>
          </cell>
          <cell r="F460">
            <v>19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1282</v>
          </cell>
          <cell r="L460">
            <v>8</v>
          </cell>
          <cell r="M460">
            <v>0</v>
          </cell>
        </row>
        <row r="461">
          <cell r="A461" t="str">
            <v>BS-WH17017-B0-M</v>
          </cell>
          <cell r="B461">
            <v>0</v>
          </cell>
          <cell r="C461">
            <v>2</v>
          </cell>
          <cell r="D461">
            <v>0.18</v>
          </cell>
          <cell r="E461">
            <v>1523</v>
          </cell>
          <cell r="F461">
            <v>4</v>
          </cell>
          <cell r="G461">
            <v>0</v>
          </cell>
          <cell r="H461">
            <v>786</v>
          </cell>
          <cell r="I461">
            <v>5</v>
          </cell>
          <cell r="J461">
            <v>0</v>
          </cell>
          <cell r="K461">
            <v>32</v>
          </cell>
          <cell r="L461">
            <v>1</v>
          </cell>
          <cell r="M461">
            <v>0</v>
          </cell>
        </row>
        <row r="462">
          <cell r="A462" t="str">
            <v>BS-WH17017-B0-XL</v>
          </cell>
          <cell r="B462">
            <v>0</v>
          </cell>
          <cell r="C462">
            <v>2</v>
          </cell>
          <cell r="D462">
            <v>0.07875</v>
          </cell>
          <cell r="E462">
            <v>49</v>
          </cell>
          <cell r="F462">
            <v>1</v>
          </cell>
          <cell r="G462">
            <v>0</v>
          </cell>
          <cell r="H462">
            <v>99</v>
          </cell>
          <cell r="I462">
            <v>1</v>
          </cell>
          <cell r="J462">
            <v>0</v>
          </cell>
          <cell r="K462">
            <v>119</v>
          </cell>
          <cell r="L462">
            <v>0</v>
          </cell>
          <cell r="M462">
            <v>0</v>
          </cell>
        </row>
        <row r="463">
          <cell r="A463" t="str">
            <v>BS-WH17017-B0-XXL</v>
          </cell>
          <cell r="B463">
            <v>0</v>
          </cell>
          <cell r="C463">
            <v>1</v>
          </cell>
          <cell r="D463">
            <v>0.05625</v>
          </cell>
          <cell r="E463">
            <v>1255</v>
          </cell>
          <cell r="F463">
            <v>5</v>
          </cell>
          <cell r="G463">
            <v>0</v>
          </cell>
          <cell r="H463">
            <v>1146</v>
          </cell>
          <cell r="I463">
            <v>8</v>
          </cell>
          <cell r="J463">
            <v>0</v>
          </cell>
          <cell r="K463">
            <v>644</v>
          </cell>
          <cell r="L463">
            <v>3</v>
          </cell>
          <cell r="M463">
            <v>0</v>
          </cell>
        </row>
        <row r="464">
          <cell r="A464" t="str">
            <v>BS-WH17017-B0-XXXL</v>
          </cell>
          <cell r="B464">
            <v>0</v>
          </cell>
          <cell r="C464">
            <v>69</v>
          </cell>
          <cell r="D464">
            <v>10.26</v>
          </cell>
          <cell r="E464">
            <v>1553</v>
          </cell>
          <cell r="F464">
            <v>21</v>
          </cell>
          <cell r="G464">
            <v>0</v>
          </cell>
          <cell r="H464">
            <v>2067</v>
          </cell>
          <cell r="I464">
            <v>13</v>
          </cell>
          <cell r="J464">
            <v>0</v>
          </cell>
          <cell r="K464">
            <v>2511</v>
          </cell>
          <cell r="L464">
            <v>20</v>
          </cell>
          <cell r="M464">
            <v>0</v>
          </cell>
        </row>
        <row r="465">
          <cell r="A465" t="str">
            <v>BS-WH17017-G0-L</v>
          </cell>
          <cell r="B465">
            <v>0</v>
          </cell>
          <cell r="C465">
            <v>4</v>
          </cell>
          <cell r="D465">
            <v>0.46125</v>
          </cell>
          <cell r="E465">
            <v>5750</v>
          </cell>
          <cell r="F465">
            <v>26</v>
          </cell>
          <cell r="G465">
            <v>0</v>
          </cell>
          <cell r="H465">
            <v>1699</v>
          </cell>
          <cell r="I465">
            <v>8</v>
          </cell>
          <cell r="J465">
            <v>0</v>
          </cell>
          <cell r="K465">
            <v>409</v>
          </cell>
          <cell r="L465">
            <v>4</v>
          </cell>
          <cell r="M465">
            <v>0</v>
          </cell>
        </row>
        <row r="466">
          <cell r="A466" t="str">
            <v>BS-WH17017-G0-M</v>
          </cell>
          <cell r="B466">
            <v>0</v>
          </cell>
          <cell r="C466">
            <v>1</v>
          </cell>
          <cell r="D466">
            <v>0.0225</v>
          </cell>
          <cell r="E466">
            <v>769</v>
          </cell>
          <cell r="F466">
            <v>6</v>
          </cell>
          <cell r="G466">
            <v>0</v>
          </cell>
          <cell r="H466">
            <v>1276</v>
          </cell>
          <cell r="I466">
            <v>3</v>
          </cell>
          <cell r="J466">
            <v>0</v>
          </cell>
          <cell r="K466">
            <v>416</v>
          </cell>
          <cell r="L466">
            <v>2</v>
          </cell>
          <cell r="M466">
            <v>0</v>
          </cell>
        </row>
        <row r="467">
          <cell r="A467" t="str">
            <v>BS-WH17017-G0-XL</v>
          </cell>
          <cell r="B467">
            <v>0</v>
          </cell>
          <cell r="C467">
            <v>1</v>
          </cell>
          <cell r="D467">
            <v>0.1125</v>
          </cell>
          <cell r="E467">
            <v>3</v>
          </cell>
          <cell r="F467">
            <v>0</v>
          </cell>
          <cell r="G467">
            <v>0</v>
          </cell>
          <cell r="H467">
            <v>1808</v>
          </cell>
          <cell r="I467">
            <v>7</v>
          </cell>
          <cell r="J467">
            <v>0</v>
          </cell>
          <cell r="K467">
            <v>17</v>
          </cell>
          <cell r="L467">
            <v>0</v>
          </cell>
          <cell r="M467">
            <v>0</v>
          </cell>
        </row>
        <row r="468">
          <cell r="A468" t="str">
            <v>BS-WH17017-G0-XXL</v>
          </cell>
          <cell r="B468">
            <v>0</v>
          </cell>
          <cell r="C468">
            <v>0</v>
          </cell>
          <cell r="D468">
            <v>0</v>
          </cell>
          <cell r="E468">
            <v>14</v>
          </cell>
          <cell r="F468">
            <v>0</v>
          </cell>
          <cell r="G468">
            <v>0</v>
          </cell>
          <cell r="H468">
            <v>35</v>
          </cell>
          <cell r="I468">
            <v>0</v>
          </cell>
          <cell r="J468">
            <v>0</v>
          </cell>
          <cell r="K468">
            <v>48</v>
          </cell>
          <cell r="L468">
            <v>0</v>
          </cell>
          <cell r="M468">
            <v>0</v>
          </cell>
        </row>
        <row r="469">
          <cell r="A469" t="str">
            <v>BS-WH17017-G0-XXXL</v>
          </cell>
          <cell r="B469">
            <v>0</v>
          </cell>
          <cell r="C469">
            <v>3</v>
          </cell>
          <cell r="D469">
            <v>0.315</v>
          </cell>
          <cell r="E469">
            <v>571</v>
          </cell>
          <cell r="F469">
            <v>3</v>
          </cell>
          <cell r="G469">
            <v>0</v>
          </cell>
          <cell r="H469">
            <v>449</v>
          </cell>
          <cell r="I469">
            <v>0</v>
          </cell>
          <cell r="J469">
            <v>0</v>
          </cell>
          <cell r="K469">
            <v>1149</v>
          </cell>
          <cell r="L469">
            <v>5</v>
          </cell>
          <cell r="M469">
            <v>0</v>
          </cell>
        </row>
        <row r="470">
          <cell r="A470" t="str">
            <v>BS-WH17017-K0-L</v>
          </cell>
          <cell r="B470">
            <v>0</v>
          </cell>
          <cell r="C470">
            <v>0</v>
          </cell>
          <cell r="D470">
            <v>0</v>
          </cell>
          <cell r="E470">
            <v>13</v>
          </cell>
          <cell r="F470">
            <v>0</v>
          </cell>
          <cell r="G470">
            <v>0</v>
          </cell>
          <cell r="H470">
            <v>949</v>
          </cell>
          <cell r="I470">
            <v>2</v>
          </cell>
          <cell r="J470">
            <v>0</v>
          </cell>
          <cell r="K470">
            <v>187</v>
          </cell>
          <cell r="L470">
            <v>2</v>
          </cell>
          <cell r="M470">
            <v>0</v>
          </cell>
        </row>
        <row r="471">
          <cell r="A471" t="str">
            <v>BS-WH17017-K0-M</v>
          </cell>
          <cell r="B471">
            <v>0</v>
          </cell>
          <cell r="C471">
            <v>6</v>
          </cell>
          <cell r="D471">
            <v>0.84375</v>
          </cell>
          <cell r="E471">
            <v>667</v>
          </cell>
          <cell r="F471">
            <v>3</v>
          </cell>
          <cell r="G471">
            <v>0</v>
          </cell>
          <cell r="H471">
            <v>5125</v>
          </cell>
          <cell r="I471">
            <v>16</v>
          </cell>
          <cell r="J471">
            <v>0</v>
          </cell>
          <cell r="K471">
            <v>4188</v>
          </cell>
          <cell r="L471">
            <v>15</v>
          </cell>
          <cell r="M471">
            <v>0</v>
          </cell>
        </row>
        <row r="472">
          <cell r="A472" t="str">
            <v>BS-WH17017-K0-XXL</v>
          </cell>
          <cell r="B472">
            <v>0</v>
          </cell>
          <cell r="C472">
            <v>12</v>
          </cell>
          <cell r="D472">
            <v>1.62</v>
          </cell>
          <cell r="E472">
            <v>720</v>
          </cell>
          <cell r="F472">
            <v>7</v>
          </cell>
          <cell r="G472">
            <v>0</v>
          </cell>
          <cell r="H472">
            <v>119</v>
          </cell>
          <cell r="I472">
            <v>0</v>
          </cell>
          <cell r="J472">
            <v>0</v>
          </cell>
          <cell r="K472">
            <v>531</v>
          </cell>
          <cell r="L472">
            <v>7</v>
          </cell>
          <cell r="M472">
            <v>0</v>
          </cell>
        </row>
        <row r="473">
          <cell r="A473" t="str">
            <v>BS-WH17017-K0-XXXL</v>
          </cell>
          <cell r="B473">
            <v>0</v>
          </cell>
          <cell r="C473">
            <v>7</v>
          </cell>
          <cell r="D473">
            <v>1.06875</v>
          </cell>
          <cell r="E473">
            <v>3572</v>
          </cell>
          <cell r="F473">
            <v>20</v>
          </cell>
          <cell r="G473">
            <v>0</v>
          </cell>
          <cell r="H473">
            <v>1577</v>
          </cell>
          <cell r="I473">
            <v>6</v>
          </cell>
          <cell r="J473">
            <v>0</v>
          </cell>
          <cell r="K473">
            <v>536</v>
          </cell>
          <cell r="L473">
            <v>3</v>
          </cell>
          <cell r="M473">
            <v>0</v>
          </cell>
        </row>
        <row r="474">
          <cell r="A474" t="str">
            <v>YZ-BS-HM1727-Pi-3XL</v>
          </cell>
          <cell r="B474">
            <v>0</v>
          </cell>
          <cell r="C474">
            <v>0</v>
          </cell>
          <cell r="D474">
            <v>0</v>
          </cell>
          <cell r="E474">
            <v>8825</v>
          </cell>
          <cell r="F474">
            <v>16</v>
          </cell>
          <cell r="G474">
            <v>0</v>
          </cell>
          <cell r="H474">
            <v>1978</v>
          </cell>
          <cell r="I474">
            <v>6</v>
          </cell>
          <cell r="J474">
            <v>0</v>
          </cell>
          <cell r="K474">
            <v>1777</v>
          </cell>
          <cell r="L474">
            <v>5</v>
          </cell>
          <cell r="M474">
            <v>0</v>
          </cell>
        </row>
        <row r="475">
          <cell r="A475" t="str">
            <v>YZ-BS-HM1727-Pi-4XL</v>
          </cell>
          <cell r="B475">
            <v>0</v>
          </cell>
          <cell r="C475">
            <v>0</v>
          </cell>
          <cell r="D475">
            <v>0</v>
          </cell>
          <cell r="E475">
            <v>675</v>
          </cell>
          <cell r="F475">
            <v>13</v>
          </cell>
          <cell r="G475">
            <v>0</v>
          </cell>
          <cell r="H475">
            <v>217</v>
          </cell>
          <cell r="I475">
            <v>5</v>
          </cell>
          <cell r="J475">
            <v>0</v>
          </cell>
          <cell r="K475">
            <v>289</v>
          </cell>
          <cell r="L475">
            <v>2</v>
          </cell>
          <cell r="M475">
            <v>0</v>
          </cell>
        </row>
        <row r="476">
          <cell r="A476" t="str">
            <v>YZ-BS-HE13037EZ1L</v>
          </cell>
          <cell r="B476">
            <v>414</v>
          </cell>
          <cell r="C476">
            <v>5</v>
          </cell>
          <cell r="D476">
            <v>0.54</v>
          </cell>
          <cell r="E476">
            <v>47302</v>
          </cell>
          <cell r="F476">
            <v>200</v>
          </cell>
          <cell r="G476">
            <v>0.54</v>
          </cell>
          <cell r="H476">
            <v>3497</v>
          </cell>
          <cell r="I476">
            <v>62</v>
          </cell>
          <cell r="J476">
            <v>0.28</v>
          </cell>
          <cell r="K476">
            <v>2505</v>
          </cell>
          <cell r="L476">
            <v>46</v>
          </cell>
          <cell r="M476">
            <v>0</v>
          </cell>
        </row>
        <row r="477">
          <cell r="A477" t="str">
            <v>YZ-BS-HE13037EZ2L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75</v>
          </cell>
          <cell r="L477">
            <v>3</v>
          </cell>
          <cell r="M477">
            <v>0.09</v>
          </cell>
        </row>
        <row r="478">
          <cell r="A478" t="str">
            <v>YZ-BS-HE13037EZ5L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608</v>
          </cell>
          <cell r="L478">
            <v>3</v>
          </cell>
          <cell r="M478">
            <v>0</v>
          </cell>
        </row>
        <row r="479">
          <cell r="A479" t="str">
            <v>YZ-BS-HE13037Or1L</v>
          </cell>
          <cell r="B479">
            <v>1463</v>
          </cell>
          <cell r="C479">
            <v>45</v>
          </cell>
          <cell r="D479">
            <v>9.285</v>
          </cell>
          <cell r="E479">
            <v>27266</v>
          </cell>
          <cell r="F479">
            <v>140</v>
          </cell>
          <cell r="G479">
            <v>1.37</v>
          </cell>
          <cell r="H479">
            <v>2748</v>
          </cell>
          <cell r="I479">
            <v>27</v>
          </cell>
          <cell r="J479">
            <v>0.19</v>
          </cell>
          <cell r="K479">
            <v>1880</v>
          </cell>
          <cell r="L479">
            <v>20</v>
          </cell>
          <cell r="M479">
            <v>0.34</v>
          </cell>
        </row>
        <row r="480">
          <cell r="A480" t="str">
            <v>YZ-BS-HE13037Or2L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131</v>
          </cell>
          <cell r="I480">
            <v>1</v>
          </cell>
          <cell r="J480">
            <v>0</v>
          </cell>
          <cell r="K480">
            <v>383</v>
          </cell>
          <cell r="L480">
            <v>8</v>
          </cell>
          <cell r="M480">
            <v>0.15</v>
          </cell>
        </row>
        <row r="481">
          <cell r="A481" t="str">
            <v>YZ-BS-HE13037Or3L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143</v>
          </cell>
          <cell r="I481">
            <v>2</v>
          </cell>
          <cell r="J481">
            <v>0</v>
          </cell>
          <cell r="K481">
            <v>148</v>
          </cell>
          <cell r="L481">
            <v>0</v>
          </cell>
          <cell r="M481">
            <v>0</v>
          </cell>
        </row>
        <row r="482">
          <cell r="A482" t="str">
            <v>YZ-BS-HE13037Pu1L</v>
          </cell>
          <cell r="B482">
            <v>4857</v>
          </cell>
          <cell r="C482">
            <v>103</v>
          </cell>
          <cell r="D482">
            <v>19.48375</v>
          </cell>
          <cell r="E482">
            <v>18157</v>
          </cell>
          <cell r="F482">
            <v>50</v>
          </cell>
          <cell r="G482">
            <v>1.28</v>
          </cell>
          <cell r="H482">
            <v>84015</v>
          </cell>
          <cell r="I482">
            <v>162</v>
          </cell>
          <cell r="J482">
            <v>1.58</v>
          </cell>
          <cell r="K482">
            <v>68616</v>
          </cell>
          <cell r="L482">
            <v>128</v>
          </cell>
          <cell r="M482">
            <v>1.07</v>
          </cell>
        </row>
        <row r="483">
          <cell r="A483" t="str">
            <v>YZ-BS-HE13037Pu2L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191</v>
          </cell>
          <cell r="L483">
            <v>1</v>
          </cell>
          <cell r="M483">
            <v>0</v>
          </cell>
        </row>
        <row r="484">
          <cell r="A484" t="str">
            <v>YZ-BS-HE13037Pu3L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2054</v>
          </cell>
          <cell r="L484">
            <v>5</v>
          </cell>
          <cell r="M484">
            <v>0.77</v>
          </cell>
        </row>
        <row r="485">
          <cell r="A485" t="str">
            <v>YZ-BS-HE13037Wi1L</v>
          </cell>
          <cell r="B485">
            <v>0</v>
          </cell>
          <cell r="C485">
            <v>0</v>
          </cell>
          <cell r="D485">
            <v>0</v>
          </cell>
          <cell r="E485">
            <v>119</v>
          </cell>
          <cell r="F485">
            <v>3</v>
          </cell>
          <cell r="G485">
            <v>0</v>
          </cell>
          <cell r="H485">
            <v>466</v>
          </cell>
          <cell r="I485">
            <v>4</v>
          </cell>
          <cell r="J485">
            <v>0</v>
          </cell>
          <cell r="K485">
            <v>306</v>
          </cell>
          <cell r="L485">
            <v>3</v>
          </cell>
          <cell r="M485">
            <v>0</v>
          </cell>
        </row>
        <row r="486">
          <cell r="A486" t="str">
            <v>YZ-BS-HE13037Wi2L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115</v>
          </cell>
          <cell r="L486">
            <v>0</v>
          </cell>
          <cell r="M486">
            <v>0</v>
          </cell>
        </row>
        <row r="487">
          <cell r="A487" t="str">
            <v>YZ-BS-HB8631-BO-L</v>
          </cell>
          <cell r="B487">
            <v>0</v>
          </cell>
          <cell r="C487">
            <v>0</v>
          </cell>
          <cell r="D487">
            <v>0</v>
          </cell>
          <cell r="E487">
            <v>6</v>
          </cell>
          <cell r="F487">
            <v>0</v>
          </cell>
          <cell r="G487">
            <v>0</v>
          </cell>
          <cell r="H487">
            <v>37</v>
          </cell>
          <cell r="I487">
            <v>0</v>
          </cell>
          <cell r="J487">
            <v>0</v>
          </cell>
          <cell r="K487">
            <v>15</v>
          </cell>
          <cell r="L487">
            <v>0</v>
          </cell>
          <cell r="M487">
            <v>0</v>
          </cell>
        </row>
        <row r="488">
          <cell r="A488" t="str">
            <v>YZ-BS-HB8631-BO-M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39</v>
          </cell>
          <cell r="I488">
            <v>0</v>
          </cell>
          <cell r="J488">
            <v>0</v>
          </cell>
          <cell r="K488">
            <v>72</v>
          </cell>
          <cell r="L488">
            <v>0</v>
          </cell>
          <cell r="M488">
            <v>0</v>
          </cell>
        </row>
        <row r="489">
          <cell r="A489" t="str">
            <v>YZ-BS-HB8631-PI-L</v>
          </cell>
          <cell r="B489">
            <v>0</v>
          </cell>
          <cell r="C489">
            <v>0</v>
          </cell>
          <cell r="D489">
            <v>0</v>
          </cell>
          <cell r="E489">
            <v>43</v>
          </cell>
          <cell r="F489">
            <v>0</v>
          </cell>
          <cell r="G489">
            <v>0</v>
          </cell>
          <cell r="H489">
            <v>122</v>
          </cell>
          <cell r="I489">
            <v>3</v>
          </cell>
          <cell r="J489">
            <v>0</v>
          </cell>
          <cell r="K489">
            <v>70</v>
          </cell>
          <cell r="L489">
            <v>0</v>
          </cell>
          <cell r="M489">
            <v>0</v>
          </cell>
        </row>
        <row r="490">
          <cell r="A490" t="str">
            <v>YZ-BS-HB8631-PI-M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22</v>
          </cell>
          <cell r="L490">
            <v>0</v>
          </cell>
          <cell r="M490">
            <v>0</v>
          </cell>
        </row>
        <row r="491">
          <cell r="A491" t="str">
            <v>YZ-BS-HB8631-PI-S</v>
          </cell>
          <cell r="B491">
            <v>0</v>
          </cell>
          <cell r="C491">
            <v>0</v>
          </cell>
          <cell r="D491">
            <v>0</v>
          </cell>
          <cell r="E491">
            <v>37</v>
          </cell>
          <cell r="F491">
            <v>1</v>
          </cell>
          <cell r="G491">
            <v>0</v>
          </cell>
          <cell r="H491">
            <v>105</v>
          </cell>
          <cell r="I491">
            <v>2</v>
          </cell>
          <cell r="J491">
            <v>0</v>
          </cell>
          <cell r="K491">
            <v>41</v>
          </cell>
          <cell r="L491">
            <v>0</v>
          </cell>
          <cell r="M491">
            <v>0</v>
          </cell>
        </row>
        <row r="492">
          <cell r="A492" t="str">
            <v>BS-1704-K0-M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867</v>
          </cell>
          <cell r="L492">
            <v>2</v>
          </cell>
          <cell r="M492">
            <v>0</v>
          </cell>
        </row>
        <row r="493">
          <cell r="A493" t="str">
            <v>BS-1704-K0-XS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1762</v>
          </cell>
          <cell r="I493">
            <v>18</v>
          </cell>
          <cell r="J493">
            <v>2.86</v>
          </cell>
          <cell r="K493">
            <v>14901</v>
          </cell>
          <cell r="L493">
            <v>124</v>
          </cell>
          <cell r="M493">
            <v>19.86</v>
          </cell>
        </row>
        <row r="494">
          <cell r="A494" t="str">
            <v>YZ-BS-HB8995-PI-L</v>
          </cell>
          <cell r="B494">
            <v>1</v>
          </cell>
          <cell r="C494">
            <v>0</v>
          </cell>
          <cell r="D494">
            <v>0</v>
          </cell>
          <cell r="E494">
            <v>1</v>
          </cell>
          <cell r="F494">
            <v>0</v>
          </cell>
          <cell r="G494">
            <v>0</v>
          </cell>
          <cell r="H494">
            <v>74</v>
          </cell>
          <cell r="I494">
            <v>0</v>
          </cell>
          <cell r="J494">
            <v>0</v>
          </cell>
          <cell r="K494">
            <v>191</v>
          </cell>
          <cell r="L494">
            <v>1</v>
          </cell>
          <cell r="M494">
            <v>0</v>
          </cell>
        </row>
        <row r="495">
          <cell r="A495" t="str">
            <v>YZ-BS-HB8995-PO-M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16</v>
          </cell>
          <cell r="L495">
            <v>0</v>
          </cell>
          <cell r="M495">
            <v>0</v>
          </cell>
        </row>
        <row r="496">
          <cell r="A496" t="str">
            <v>CS-LY181-WR917-L</v>
          </cell>
          <cell r="B496">
            <v>905</v>
          </cell>
          <cell r="C496">
            <v>2</v>
          </cell>
          <cell r="D496">
            <v>0.31</v>
          </cell>
          <cell r="E496">
            <v>733</v>
          </cell>
          <cell r="F496">
            <v>1</v>
          </cell>
          <cell r="G496">
            <v>0.21</v>
          </cell>
          <cell r="H496">
            <v>2130</v>
          </cell>
          <cell r="I496">
            <v>4</v>
          </cell>
          <cell r="J496">
            <v>0.31</v>
          </cell>
          <cell r="K496">
            <v>2523</v>
          </cell>
          <cell r="L496">
            <v>8</v>
          </cell>
          <cell r="M496">
            <v>0.84</v>
          </cell>
        </row>
        <row r="497">
          <cell r="A497" t="str">
            <v>CS-LY181-WR917-S</v>
          </cell>
          <cell r="B497">
            <v>3048</v>
          </cell>
          <cell r="C497">
            <v>11</v>
          </cell>
          <cell r="D497">
            <v>2.21</v>
          </cell>
          <cell r="E497">
            <v>2661</v>
          </cell>
          <cell r="F497">
            <v>11</v>
          </cell>
          <cell r="G497">
            <v>2.14</v>
          </cell>
          <cell r="H497">
            <v>4011</v>
          </cell>
          <cell r="I497">
            <v>15</v>
          </cell>
          <cell r="J497">
            <v>3.21</v>
          </cell>
          <cell r="K497">
            <v>3498</v>
          </cell>
          <cell r="L497">
            <v>21</v>
          </cell>
          <cell r="M497">
            <v>4.52</v>
          </cell>
        </row>
        <row r="498">
          <cell r="A498" t="str">
            <v>CS-LY170-LB916-L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3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CS-LY170-LB916-XL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4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CS-LY170-W902-L</v>
          </cell>
          <cell r="B500">
            <v>0</v>
          </cell>
          <cell r="C500">
            <v>0</v>
          </cell>
          <cell r="D500">
            <v>0</v>
          </cell>
          <cell r="E500">
            <v>11</v>
          </cell>
          <cell r="F500">
            <v>0</v>
          </cell>
          <cell r="G500">
            <v>0</v>
          </cell>
          <cell r="H500">
            <v>10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CS-LY170-W902-XXL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CS-LY170-WR917-L</v>
          </cell>
          <cell r="B502">
            <v>0</v>
          </cell>
          <cell r="C502">
            <v>0</v>
          </cell>
          <cell r="D502">
            <v>0</v>
          </cell>
          <cell r="E502">
            <v>5</v>
          </cell>
          <cell r="F502">
            <v>0</v>
          </cell>
          <cell r="G502">
            <v>0</v>
          </cell>
          <cell r="H502">
            <v>251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CS-LY170-WR917-XXL</v>
          </cell>
          <cell r="B503">
            <v>0</v>
          </cell>
          <cell r="C503">
            <v>0</v>
          </cell>
          <cell r="D503">
            <v>0</v>
          </cell>
          <cell r="E503">
            <v>2</v>
          </cell>
          <cell r="F503">
            <v>1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CS-LY170-ZL918-XL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2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BS-PW331-M2-S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1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BS-WH17017-K0-XL</v>
          </cell>
          <cell r="B506">
            <v>0</v>
          </cell>
          <cell r="C506">
            <v>0</v>
          </cell>
          <cell r="D506">
            <v>0</v>
          </cell>
          <cell r="E506">
            <v>48</v>
          </cell>
          <cell r="F506">
            <v>3</v>
          </cell>
          <cell r="G506">
            <v>0</v>
          </cell>
          <cell r="H506">
            <v>4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YZ-BS-HE13037Pu5L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30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YZ-BS-HE13037Wi4L</v>
          </cell>
          <cell r="B508">
            <v>2</v>
          </cell>
          <cell r="C508">
            <v>0</v>
          </cell>
          <cell r="D508">
            <v>0</v>
          </cell>
          <cell r="E508">
            <v>152</v>
          </cell>
          <cell r="F508">
            <v>1</v>
          </cell>
          <cell r="G508">
            <v>0</v>
          </cell>
          <cell r="H508">
            <v>709</v>
          </cell>
          <cell r="I508">
            <v>15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YZ-BS-HB8995-PI-S</v>
          </cell>
          <cell r="B509">
            <v>17</v>
          </cell>
          <cell r="C509">
            <v>2</v>
          </cell>
          <cell r="D509">
            <v>0.3825</v>
          </cell>
          <cell r="E509">
            <v>0</v>
          </cell>
          <cell r="F509">
            <v>0</v>
          </cell>
          <cell r="G509">
            <v>0</v>
          </cell>
          <cell r="H509">
            <v>22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CS-LY181-LB916-M</v>
          </cell>
          <cell r="B510">
            <v>301</v>
          </cell>
          <cell r="C510">
            <v>3</v>
          </cell>
          <cell r="D510">
            <v>0.5325</v>
          </cell>
          <cell r="E510">
            <v>173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CS-LY181-LG907-M</v>
          </cell>
          <cell r="B511">
            <v>241</v>
          </cell>
          <cell r="C511">
            <v>4</v>
          </cell>
          <cell r="D511">
            <v>0.7</v>
          </cell>
          <cell r="E511">
            <v>136</v>
          </cell>
          <cell r="F511">
            <v>4</v>
          </cell>
          <cell r="G511">
            <v>0.8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CS-LY170-LG907-L</v>
          </cell>
          <cell r="B512">
            <v>0</v>
          </cell>
          <cell r="C512">
            <v>0</v>
          </cell>
          <cell r="D512">
            <v>0</v>
          </cell>
          <cell r="E512">
            <v>1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BS-HB4032-R1-XL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BS-HB4032-R1-XXL</v>
          </cell>
          <cell r="B514">
            <v>0</v>
          </cell>
          <cell r="C514">
            <v>0</v>
          </cell>
          <cell r="D514">
            <v>0</v>
          </cell>
          <cell r="E514">
            <v>595</v>
          </cell>
          <cell r="F514">
            <v>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YZ-BS-HE13037Or4L</v>
          </cell>
          <cell r="B515">
            <v>0</v>
          </cell>
          <cell r="C515">
            <v>0</v>
          </cell>
          <cell r="D515">
            <v>0</v>
          </cell>
          <cell r="E515">
            <v>1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BS-1704-K0-2XL</v>
          </cell>
          <cell r="B516">
            <v>0</v>
          </cell>
          <cell r="C516">
            <v>0</v>
          </cell>
          <cell r="D516">
            <v>0</v>
          </cell>
          <cell r="E516">
            <v>392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YZ-BS-HB8995-PI-M</v>
          </cell>
          <cell r="B517">
            <v>4</v>
          </cell>
          <cell r="C517">
            <v>2</v>
          </cell>
          <cell r="D517">
            <v>0.6525</v>
          </cell>
          <cell r="E517">
            <v>111</v>
          </cell>
          <cell r="F517">
            <v>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MY-LYPoint021-GN-S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CS-LY181-LB916-S</v>
          </cell>
          <cell r="B519">
            <v>450</v>
          </cell>
          <cell r="C519">
            <v>2</v>
          </cell>
          <cell r="D519">
            <v>0.24</v>
          </cell>
          <cell r="E519">
            <v>430</v>
          </cell>
          <cell r="F519">
            <v>2</v>
          </cell>
          <cell r="G519">
            <v>0.24</v>
          </cell>
          <cell r="H519">
            <v>453</v>
          </cell>
          <cell r="I519">
            <v>4</v>
          </cell>
          <cell r="J519">
            <v>1.08</v>
          </cell>
          <cell r="K519">
            <v>452</v>
          </cell>
          <cell r="L519">
            <v>2</v>
          </cell>
          <cell r="M519">
            <v>0.46</v>
          </cell>
        </row>
        <row r="520">
          <cell r="A520" t="str">
            <v>CS-LY181-PI908-M</v>
          </cell>
          <cell r="B520">
            <v>451</v>
          </cell>
          <cell r="C520">
            <v>1</v>
          </cell>
          <cell r="D520">
            <v>0.1</v>
          </cell>
          <cell r="E520">
            <v>237</v>
          </cell>
          <cell r="F520">
            <v>1</v>
          </cell>
          <cell r="G520">
            <v>0.04</v>
          </cell>
          <cell r="H520">
            <v>478</v>
          </cell>
          <cell r="I520">
            <v>2</v>
          </cell>
          <cell r="J520">
            <v>0.23</v>
          </cell>
          <cell r="K520">
            <v>345</v>
          </cell>
          <cell r="L520">
            <v>0</v>
          </cell>
          <cell r="M520">
            <v>0</v>
          </cell>
        </row>
        <row r="521">
          <cell r="A521" t="str">
            <v>CS-LY170-Sa911-L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CS-LY170-Sa911-XL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CS-LY170-W902-XL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BS-WHC19-K0-S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13</v>
          </cell>
          <cell r="L524">
            <v>2</v>
          </cell>
          <cell r="M524">
            <v>0.47</v>
          </cell>
        </row>
        <row r="525">
          <cell r="A525" t="str">
            <v>CS-LY084-H10-S</v>
          </cell>
          <cell r="B525">
            <v>364</v>
          </cell>
          <cell r="C525">
            <v>1</v>
          </cell>
          <cell r="D525">
            <v>0.16</v>
          </cell>
          <cell r="E525">
            <v>212</v>
          </cell>
          <cell r="F525">
            <v>1</v>
          </cell>
          <cell r="G525">
            <v>0.16</v>
          </cell>
          <cell r="H525">
            <v>126</v>
          </cell>
          <cell r="I525">
            <v>2</v>
          </cell>
          <cell r="J525">
            <v>0.17</v>
          </cell>
          <cell r="K525">
            <v>71</v>
          </cell>
          <cell r="L525">
            <v>0</v>
          </cell>
          <cell r="M525">
            <v>0</v>
          </cell>
        </row>
        <row r="526">
          <cell r="A526" t="str">
            <v>CS-LY084-H12-S</v>
          </cell>
          <cell r="B526">
            <v>22</v>
          </cell>
          <cell r="C526">
            <v>0</v>
          </cell>
          <cell r="D526">
            <v>0</v>
          </cell>
          <cell r="E526">
            <v>50</v>
          </cell>
          <cell r="F526">
            <v>0</v>
          </cell>
          <cell r="G526">
            <v>0</v>
          </cell>
          <cell r="H526">
            <v>14</v>
          </cell>
          <cell r="I526">
            <v>0</v>
          </cell>
          <cell r="J526">
            <v>0</v>
          </cell>
          <cell r="K526">
            <v>31</v>
          </cell>
          <cell r="L526">
            <v>0</v>
          </cell>
          <cell r="M526">
            <v>0</v>
          </cell>
        </row>
        <row r="527">
          <cell r="A527" t="str">
            <v>CS-LY084-H16-S</v>
          </cell>
          <cell r="B527">
            <v>12</v>
          </cell>
          <cell r="C527">
            <v>0</v>
          </cell>
          <cell r="D527">
            <v>0</v>
          </cell>
          <cell r="E527">
            <v>7</v>
          </cell>
          <cell r="F527">
            <v>0</v>
          </cell>
          <cell r="G527">
            <v>0</v>
          </cell>
          <cell r="H527">
            <v>34</v>
          </cell>
          <cell r="I527">
            <v>0</v>
          </cell>
          <cell r="J527">
            <v>0</v>
          </cell>
          <cell r="K527">
            <v>3</v>
          </cell>
          <cell r="L527">
            <v>0</v>
          </cell>
          <cell r="M527">
            <v>0</v>
          </cell>
        </row>
        <row r="528">
          <cell r="A528" t="str">
            <v>CS-LY085-G912-S</v>
          </cell>
          <cell r="B528">
            <v>346</v>
          </cell>
          <cell r="C528">
            <v>0</v>
          </cell>
          <cell r="D528">
            <v>0</v>
          </cell>
          <cell r="E528">
            <v>335</v>
          </cell>
          <cell r="F528">
            <v>1</v>
          </cell>
          <cell r="G528">
            <v>0.02</v>
          </cell>
          <cell r="H528">
            <v>1041</v>
          </cell>
          <cell r="I528">
            <v>1</v>
          </cell>
          <cell r="J528">
            <v>0.04</v>
          </cell>
          <cell r="K528">
            <v>1012</v>
          </cell>
          <cell r="L528">
            <v>0</v>
          </cell>
          <cell r="M528">
            <v>0</v>
          </cell>
        </row>
        <row r="529">
          <cell r="A529" t="str">
            <v>CS-LY085-ZL918-S</v>
          </cell>
          <cell r="B529">
            <v>1412</v>
          </cell>
          <cell r="C529">
            <v>3</v>
          </cell>
          <cell r="D529">
            <v>0.06</v>
          </cell>
          <cell r="E529">
            <v>1204</v>
          </cell>
          <cell r="F529">
            <v>1</v>
          </cell>
          <cell r="G529">
            <v>0.02</v>
          </cell>
          <cell r="H529">
            <v>436</v>
          </cell>
          <cell r="I529">
            <v>1</v>
          </cell>
          <cell r="J529">
            <v>0.06</v>
          </cell>
          <cell r="K529">
            <v>400</v>
          </cell>
          <cell r="L529">
            <v>2</v>
          </cell>
          <cell r="M529">
            <v>0.23</v>
          </cell>
        </row>
        <row r="530">
          <cell r="A530" t="str">
            <v>XZ-BS-YG7223Da4243</v>
          </cell>
          <cell r="B530">
            <v>2232</v>
          </cell>
          <cell r="C530">
            <v>6</v>
          </cell>
          <cell r="D530">
            <v>0.87</v>
          </cell>
          <cell r="E530">
            <v>2350</v>
          </cell>
          <cell r="F530">
            <v>6</v>
          </cell>
          <cell r="G530">
            <v>0.64</v>
          </cell>
          <cell r="H530">
            <v>4437</v>
          </cell>
          <cell r="I530">
            <v>22</v>
          </cell>
          <cell r="J530">
            <v>2.35</v>
          </cell>
          <cell r="K530">
            <v>5016</v>
          </cell>
          <cell r="L530">
            <v>16</v>
          </cell>
          <cell r="M530">
            <v>1.41</v>
          </cell>
        </row>
        <row r="531">
          <cell r="A531" t="str">
            <v>XZ-WHMX006-R0-M</v>
          </cell>
          <cell r="B531">
            <v>3360</v>
          </cell>
          <cell r="C531">
            <v>2</v>
          </cell>
          <cell r="D531">
            <v>0.18</v>
          </cell>
          <cell r="E531">
            <v>3812</v>
          </cell>
          <cell r="F531">
            <v>1</v>
          </cell>
          <cell r="G531">
            <v>0.05</v>
          </cell>
          <cell r="H531">
            <v>1167</v>
          </cell>
          <cell r="I531">
            <v>2</v>
          </cell>
          <cell r="J531">
            <v>0.22</v>
          </cell>
          <cell r="K531">
            <v>1479</v>
          </cell>
          <cell r="L531">
            <v>5</v>
          </cell>
          <cell r="M531">
            <v>0.41</v>
          </cell>
        </row>
        <row r="532">
          <cell r="A532" t="str">
            <v>XZ-WH6606-BR-39</v>
          </cell>
          <cell r="B532">
            <v>45</v>
          </cell>
          <cell r="C532">
            <v>1</v>
          </cell>
          <cell r="D532">
            <v>0.07</v>
          </cell>
          <cell r="E532">
            <v>59</v>
          </cell>
          <cell r="F532">
            <v>1</v>
          </cell>
          <cell r="G532">
            <v>0.06</v>
          </cell>
          <cell r="H532">
            <v>106</v>
          </cell>
          <cell r="I532">
            <v>0</v>
          </cell>
          <cell r="J532">
            <v>0</v>
          </cell>
          <cell r="K532">
            <v>174</v>
          </cell>
          <cell r="L532">
            <v>1</v>
          </cell>
          <cell r="M532">
            <v>0.06</v>
          </cell>
        </row>
        <row r="533">
          <cell r="A533" t="str">
            <v>LYQ-BS-K1010-P0-S</v>
          </cell>
          <cell r="B533">
            <v>154718</v>
          </cell>
          <cell r="C533">
            <v>111</v>
          </cell>
          <cell r="D533">
            <v>16.21</v>
          </cell>
          <cell r="E533">
            <v>11248</v>
          </cell>
          <cell r="F533">
            <v>26</v>
          </cell>
          <cell r="G533">
            <v>4.58</v>
          </cell>
          <cell r="H533">
            <v>4416</v>
          </cell>
          <cell r="I533">
            <v>8</v>
          </cell>
          <cell r="J533">
            <v>1.77</v>
          </cell>
          <cell r="K533">
            <v>5129</v>
          </cell>
          <cell r="L533">
            <v>13</v>
          </cell>
          <cell r="M533">
            <v>2.23</v>
          </cell>
        </row>
        <row r="534">
          <cell r="A534" t="str">
            <v>XZ-BS-PW-2001-BG-36</v>
          </cell>
          <cell r="B534">
            <v>6434</v>
          </cell>
          <cell r="C534">
            <v>27</v>
          </cell>
          <cell r="D534">
            <v>3</v>
          </cell>
          <cell r="E534">
            <v>10737</v>
          </cell>
          <cell r="F534">
            <v>32</v>
          </cell>
          <cell r="G534">
            <v>4</v>
          </cell>
          <cell r="H534">
            <v>4160</v>
          </cell>
          <cell r="I534">
            <v>15</v>
          </cell>
          <cell r="J534">
            <v>1.8</v>
          </cell>
          <cell r="K534">
            <v>5091</v>
          </cell>
          <cell r="L534">
            <v>24</v>
          </cell>
          <cell r="M534">
            <v>2.63</v>
          </cell>
        </row>
        <row r="535">
          <cell r="A535" t="str">
            <v>LYQ-CSM048-G0-M</v>
          </cell>
          <cell r="B535">
            <v>76</v>
          </cell>
          <cell r="C535">
            <v>0</v>
          </cell>
          <cell r="D535">
            <v>0</v>
          </cell>
          <cell r="E535">
            <v>94</v>
          </cell>
          <cell r="F535">
            <v>0</v>
          </cell>
          <cell r="G535">
            <v>0</v>
          </cell>
          <cell r="H535">
            <v>76</v>
          </cell>
          <cell r="I535">
            <v>0</v>
          </cell>
          <cell r="J535">
            <v>0</v>
          </cell>
          <cell r="K535">
            <v>150</v>
          </cell>
          <cell r="L535">
            <v>0</v>
          </cell>
          <cell r="M535">
            <v>0</v>
          </cell>
        </row>
        <row r="536">
          <cell r="A536" t="str">
            <v>LYQ-CSM048-K0-L</v>
          </cell>
          <cell r="B536">
            <v>282</v>
          </cell>
          <cell r="C536">
            <v>2</v>
          </cell>
          <cell r="D536">
            <v>0.17</v>
          </cell>
          <cell r="E536">
            <v>585</v>
          </cell>
          <cell r="F536">
            <v>2</v>
          </cell>
          <cell r="G536">
            <v>0.14</v>
          </cell>
          <cell r="H536">
            <v>143</v>
          </cell>
          <cell r="I536">
            <v>1</v>
          </cell>
          <cell r="J536">
            <v>0.02</v>
          </cell>
          <cell r="K536">
            <v>142</v>
          </cell>
          <cell r="L536">
            <v>1</v>
          </cell>
          <cell r="M536">
            <v>0.1</v>
          </cell>
        </row>
        <row r="537">
          <cell r="A537" t="str">
            <v>LYQ-CSM048-R0-L</v>
          </cell>
          <cell r="B537">
            <v>290</v>
          </cell>
          <cell r="C537">
            <v>0</v>
          </cell>
          <cell r="D537">
            <v>0</v>
          </cell>
          <cell r="E537">
            <v>325</v>
          </cell>
          <cell r="F537">
            <v>0</v>
          </cell>
          <cell r="G537">
            <v>0</v>
          </cell>
          <cell r="H537">
            <v>687</v>
          </cell>
          <cell r="I537">
            <v>2</v>
          </cell>
          <cell r="J537">
            <v>0.11</v>
          </cell>
          <cell r="K537">
            <v>951</v>
          </cell>
          <cell r="L537">
            <v>0</v>
          </cell>
          <cell r="M537">
            <v>0</v>
          </cell>
        </row>
        <row r="538">
          <cell r="A538" t="str">
            <v>EUTK-J01H-SH-10/12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EUTK-J02H-GR-14/16</v>
          </cell>
          <cell r="B539">
            <v>585</v>
          </cell>
          <cell r="C539">
            <v>2</v>
          </cell>
          <cell r="D539">
            <v>0.1</v>
          </cell>
          <cell r="E539">
            <v>332</v>
          </cell>
          <cell r="F539">
            <v>0</v>
          </cell>
          <cell r="G539">
            <v>0</v>
          </cell>
          <cell r="H539">
            <v>309</v>
          </cell>
          <cell r="I539">
            <v>2</v>
          </cell>
          <cell r="J539">
            <v>0.04</v>
          </cell>
          <cell r="K539">
            <v>235</v>
          </cell>
          <cell r="L539">
            <v>1</v>
          </cell>
          <cell r="M539">
            <v>0.13</v>
          </cell>
        </row>
        <row r="540">
          <cell r="A540" t="str">
            <v>EUTK-J02H-K0-18/20</v>
          </cell>
          <cell r="B540">
            <v>1464</v>
          </cell>
          <cell r="C540">
            <v>7</v>
          </cell>
          <cell r="D540">
            <v>0.53</v>
          </cell>
          <cell r="E540">
            <v>858</v>
          </cell>
          <cell r="F540">
            <v>4</v>
          </cell>
          <cell r="G540">
            <v>0.44</v>
          </cell>
          <cell r="H540">
            <v>496</v>
          </cell>
          <cell r="I540">
            <v>5</v>
          </cell>
          <cell r="J540">
            <v>0.37</v>
          </cell>
          <cell r="K540">
            <v>366</v>
          </cell>
          <cell r="L540">
            <v>0</v>
          </cell>
          <cell r="M540">
            <v>0</v>
          </cell>
        </row>
        <row r="541">
          <cell r="A541" t="str">
            <v>EUTK-J02H-SH-10/12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17</v>
          </cell>
          <cell r="L541">
            <v>0</v>
          </cell>
          <cell r="M541">
            <v>0</v>
          </cell>
        </row>
        <row r="542">
          <cell r="A542" t="str">
            <v>CFY-M1798-AG-M</v>
          </cell>
          <cell r="B542">
            <v>221</v>
          </cell>
          <cell r="C542">
            <v>0</v>
          </cell>
          <cell r="D542">
            <v>0</v>
          </cell>
          <cell r="E542">
            <v>1700</v>
          </cell>
          <cell r="F542">
            <v>9</v>
          </cell>
          <cell r="G542">
            <v>1.33</v>
          </cell>
          <cell r="H542">
            <v>4425</v>
          </cell>
          <cell r="I542">
            <v>17</v>
          </cell>
          <cell r="J542">
            <v>2.49</v>
          </cell>
          <cell r="K542">
            <v>5697</v>
          </cell>
          <cell r="L542">
            <v>25</v>
          </cell>
          <cell r="M542">
            <v>4.22</v>
          </cell>
        </row>
        <row r="543">
          <cell r="A543" t="str">
            <v>CS-LY166-B28-5-L</v>
          </cell>
          <cell r="B543">
            <v>700</v>
          </cell>
          <cell r="C543">
            <v>1</v>
          </cell>
          <cell r="D543">
            <v>0.05</v>
          </cell>
          <cell r="E543">
            <v>469</v>
          </cell>
          <cell r="F543">
            <v>2</v>
          </cell>
          <cell r="G543">
            <v>0.12</v>
          </cell>
          <cell r="H543">
            <v>487</v>
          </cell>
          <cell r="I543">
            <v>1</v>
          </cell>
          <cell r="J543">
            <v>0.11</v>
          </cell>
          <cell r="K543">
            <v>368</v>
          </cell>
          <cell r="L543">
            <v>0</v>
          </cell>
          <cell r="M543">
            <v>0</v>
          </cell>
        </row>
        <row r="544">
          <cell r="A544" t="str">
            <v>LYQ-BS-K1010-G7-XL</v>
          </cell>
          <cell r="B544">
            <v>520</v>
          </cell>
          <cell r="C544">
            <v>5</v>
          </cell>
          <cell r="D544">
            <v>0.4</v>
          </cell>
          <cell r="E544">
            <v>369</v>
          </cell>
          <cell r="F544">
            <v>6</v>
          </cell>
          <cell r="G544">
            <v>0.41</v>
          </cell>
          <cell r="H544">
            <v>1062</v>
          </cell>
          <cell r="I544">
            <v>10</v>
          </cell>
          <cell r="J544">
            <v>0.68</v>
          </cell>
          <cell r="K544">
            <v>1308</v>
          </cell>
          <cell r="L544">
            <v>12</v>
          </cell>
          <cell r="M544">
            <v>0.76</v>
          </cell>
        </row>
        <row r="545">
          <cell r="A545" t="str">
            <v>LYQ-BS-CS04-CO-XL</v>
          </cell>
          <cell r="B545">
            <v>610</v>
          </cell>
          <cell r="C545">
            <v>0</v>
          </cell>
          <cell r="D545">
            <v>0</v>
          </cell>
          <cell r="E545">
            <v>460</v>
          </cell>
          <cell r="F545">
            <v>1</v>
          </cell>
          <cell r="G545">
            <v>0.2</v>
          </cell>
          <cell r="H545">
            <v>152</v>
          </cell>
          <cell r="I545">
            <v>1</v>
          </cell>
          <cell r="J545">
            <v>0.04</v>
          </cell>
          <cell r="K545">
            <v>61</v>
          </cell>
          <cell r="L545">
            <v>0</v>
          </cell>
          <cell r="M545">
            <v>0</v>
          </cell>
        </row>
        <row r="546">
          <cell r="A546" t="str">
            <v>LYQ-BS-CS04-G0-L</v>
          </cell>
          <cell r="B546">
            <v>782</v>
          </cell>
          <cell r="C546">
            <v>1</v>
          </cell>
          <cell r="D546">
            <v>0.2</v>
          </cell>
          <cell r="E546">
            <v>47116</v>
          </cell>
          <cell r="F546">
            <v>25</v>
          </cell>
          <cell r="G546">
            <v>3.29</v>
          </cell>
          <cell r="H546">
            <v>348</v>
          </cell>
          <cell r="I546">
            <v>2</v>
          </cell>
          <cell r="J546">
            <v>0.04</v>
          </cell>
          <cell r="K546">
            <v>395</v>
          </cell>
          <cell r="L546">
            <v>0</v>
          </cell>
          <cell r="M546">
            <v>0</v>
          </cell>
        </row>
        <row r="547">
          <cell r="A547" t="str">
            <v>LYQ-BS-CS04-GR-XL</v>
          </cell>
          <cell r="B547">
            <v>847</v>
          </cell>
          <cell r="C547">
            <v>1</v>
          </cell>
          <cell r="D547">
            <v>0.11</v>
          </cell>
          <cell r="E547">
            <v>17790</v>
          </cell>
          <cell r="F547">
            <v>11</v>
          </cell>
          <cell r="G547">
            <v>1.42</v>
          </cell>
          <cell r="H547">
            <v>66107</v>
          </cell>
          <cell r="I547">
            <v>17</v>
          </cell>
          <cell r="J547">
            <v>1.74</v>
          </cell>
          <cell r="K547">
            <v>55722</v>
          </cell>
          <cell r="L547">
            <v>24</v>
          </cell>
          <cell r="M547">
            <v>2.42</v>
          </cell>
        </row>
        <row r="548">
          <cell r="A548" t="str">
            <v>XZ-BS-013GR1-M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6378</v>
          </cell>
          <cell r="L548">
            <v>12</v>
          </cell>
          <cell r="M548">
            <v>2.15</v>
          </cell>
        </row>
        <row r="549">
          <cell r="A549" t="str">
            <v>XZ-BS-HMMF360-BE-L</v>
          </cell>
          <cell r="B549">
            <v>997</v>
          </cell>
          <cell r="C549">
            <v>3</v>
          </cell>
          <cell r="D549">
            <v>0.89</v>
          </cell>
          <cell r="E549">
            <v>2278</v>
          </cell>
          <cell r="F549">
            <v>2</v>
          </cell>
          <cell r="G549">
            <v>0.61</v>
          </cell>
          <cell r="H549">
            <v>103</v>
          </cell>
          <cell r="I549">
            <v>2</v>
          </cell>
          <cell r="J549">
            <v>0.55</v>
          </cell>
          <cell r="K549">
            <v>105</v>
          </cell>
          <cell r="L549">
            <v>1</v>
          </cell>
          <cell r="M549">
            <v>0.19</v>
          </cell>
        </row>
        <row r="550">
          <cell r="A550" t="str">
            <v>XZ-BS-HMMF360-GR-L</v>
          </cell>
          <cell r="B550">
            <v>0</v>
          </cell>
          <cell r="C550">
            <v>0</v>
          </cell>
          <cell r="D550">
            <v>0</v>
          </cell>
          <cell r="E550">
            <v>547</v>
          </cell>
          <cell r="F550">
            <v>6</v>
          </cell>
          <cell r="G550">
            <v>0.97</v>
          </cell>
          <cell r="H550">
            <v>2800</v>
          </cell>
          <cell r="I550">
            <v>16</v>
          </cell>
          <cell r="J550">
            <v>2.8</v>
          </cell>
          <cell r="K550">
            <v>3492</v>
          </cell>
          <cell r="L550">
            <v>30</v>
          </cell>
          <cell r="M550">
            <v>5.51</v>
          </cell>
        </row>
        <row r="551">
          <cell r="A551" t="str">
            <v>XZ-BS-013GR1-XL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79</v>
          </cell>
          <cell r="I551">
            <v>0</v>
          </cell>
          <cell r="J551">
            <v>0</v>
          </cell>
          <cell r="K551">
            <v>7010</v>
          </cell>
          <cell r="L551">
            <v>36</v>
          </cell>
          <cell r="M551">
            <v>7.66</v>
          </cell>
        </row>
        <row r="552">
          <cell r="A552" t="str">
            <v>WQS-BN-1503-GR-XL</v>
          </cell>
          <cell r="B552">
            <v>2773</v>
          </cell>
          <cell r="C552">
            <v>9</v>
          </cell>
          <cell r="D552">
            <v>1.26</v>
          </cell>
          <cell r="E552">
            <v>1727</v>
          </cell>
          <cell r="F552">
            <v>4</v>
          </cell>
          <cell r="G552">
            <v>0.39</v>
          </cell>
          <cell r="H552">
            <v>932</v>
          </cell>
          <cell r="I552">
            <v>5</v>
          </cell>
          <cell r="J552">
            <v>0.63</v>
          </cell>
          <cell r="K552">
            <v>3551</v>
          </cell>
          <cell r="L552">
            <v>5</v>
          </cell>
          <cell r="M552">
            <v>0.7</v>
          </cell>
        </row>
        <row r="553">
          <cell r="A553" t="str">
            <v>WQS-BN-1503-BO-M</v>
          </cell>
          <cell r="B553">
            <v>1576</v>
          </cell>
          <cell r="C553">
            <v>9</v>
          </cell>
          <cell r="D553">
            <v>1.26</v>
          </cell>
          <cell r="E553">
            <v>585</v>
          </cell>
          <cell r="F553">
            <v>2</v>
          </cell>
          <cell r="G553">
            <v>0.56</v>
          </cell>
          <cell r="H553">
            <v>9793</v>
          </cell>
          <cell r="I553">
            <v>39</v>
          </cell>
          <cell r="J553">
            <v>9.83</v>
          </cell>
          <cell r="K553">
            <v>8555</v>
          </cell>
          <cell r="L553">
            <v>42</v>
          </cell>
          <cell r="M553">
            <v>13.05</v>
          </cell>
        </row>
        <row r="554">
          <cell r="A554" t="str">
            <v>WY-SB017-DG-S</v>
          </cell>
          <cell r="B554">
            <v>2066</v>
          </cell>
          <cell r="C554">
            <v>1</v>
          </cell>
          <cell r="D554">
            <v>0.03</v>
          </cell>
          <cell r="E554">
            <v>794</v>
          </cell>
          <cell r="F554">
            <v>0</v>
          </cell>
          <cell r="G554">
            <v>0</v>
          </cell>
          <cell r="H554">
            <v>797</v>
          </cell>
          <cell r="I554">
            <v>1</v>
          </cell>
          <cell r="J554">
            <v>0.1</v>
          </cell>
          <cell r="K554">
            <v>543</v>
          </cell>
          <cell r="L554">
            <v>0</v>
          </cell>
          <cell r="M554">
            <v>0</v>
          </cell>
        </row>
        <row r="555">
          <cell r="A555" t="str">
            <v>WY-SB017-LG-XL</v>
          </cell>
          <cell r="B555">
            <v>533</v>
          </cell>
          <cell r="C555">
            <v>0</v>
          </cell>
          <cell r="D555">
            <v>0</v>
          </cell>
          <cell r="E555">
            <v>245</v>
          </cell>
          <cell r="F555">
            <v>0</v>
          </cell>
          <cell r="G555">
            <v>0</v>
          </cell>
          <cell r="H555">
            <v>433</v>
          </cell>
          <cell r="I555">
            <v>1</v>
          </cell>
          <cell r="J555">
            <v>0.29</v>
          </cell>
          <cell r="K555">
            <v>311</v>
          </cell>
          <cell r="L555">
            <v>1</v>
          </cell>
          <cell r="M555">
            <v>0.35</v>
          </cell>
        </row>
        <row r="556">
          <cell r="A556" t="str">
            <v>WY-SB017-NY-XXL</v>
          </cell>
          <cell r="B556">
            <v>1024</v>
          </cell>
          <cell r="C556">
            <v>1</v>
          </cell>
          <cell r="D556">
            <v>0.22</v>
          </cell>
          <cell r="E556">
            <v>528</v>
          </cell>
          <cell r="F556">
            <v>1</v>
          </cell>
          <cell r="G556">
            <v>0.07</v>
          </cell>
          <cell r="H556">
            <v>888</v>
          </cell>
          <cell r="I556">
            <v>1</v>
          </cell>
          <cell r="J556">
            <v>0.35</v>
          </cell>
          <cell r="K556">
            <v>855</v>
          </cell>
          <cell r="L556">
            <v>3</v>
          </cell>
          <cell r="M556">
            <v>0.67</v>
          </cell>
        </row>
        <row r="557">
          <cell r="A557" t="str">
            <v>MY-SB026-DG-S</v>
          </cell>
          <cell r="B557">
            <v>466</v>
          </cell>
          <cell r="C557">
            <v>3</v>
          </cell>
          <cell r="D557">
            <v>0.54</v>
          </cell>
          <cell r="E557">
            <v>1364</v>
          </cell>
          <cell r="F557">
            <v>4</v>
          </cell>
          <cell r="G557">
            <v>0.45</v>
          </cell>
          <cell r="H557">
            <v>413</v>
          </cell>
          <cell r="I557">
            <v>3</v>
          </cell>
          <cell r="J557">
            <v>0.4</v>
          </cell>
          <cell r="K557">
            <v>622</v>
          </cell>
          <cell r="L557">
            <v>11</v>
          </cell>
          <cell r="M557">
            <v>2.67</v>
          </cell>
        </row>
        <row r="558">
          <cell r="A558" t="str">
            <v>BS-PW331-M2-M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659</v>
          </cell>
          <cell r="L558">
            <v>4</v>
          </cell>
          <cell r="M558">
            <v>0.31</v>
          </cell>
        </row>
        <row r="559">
          <cell r="A559" t="str">
            <v>XZ-BS-PW-2001-C0-36</v>
          </cell>
          <cell r="B559">
            <v>2960</v>
          </cell>
          <cell r="C559">
            <v>10</v>
          </cell>
          <cell r="D559">
            <v>1.09</v>
          </cell>
          <cell r="E559">
            <v>486</v>
          </cell>
          <cell r="F559">
            <v>1</v>
          </cell>
          <cell r="G559">
            <v>0.15</v>
          </cell>
          <cell r="H559">
            <v>348</v>
          </cell>
          <cell r="I559">
            <v>0</v>
          </cell>
          <cell r="J559">
            <v>0</v>
          </cell>
          <cell r="K559">
            <v>539</v>
          </cell>
          <cell r="L559">
            <v>1</v>
          </cell>
          <cell r="M559">
            <v>0.18</v>
          </cell>
        </row>
        <row r="560">
          <cell r="A560" t="str">
            <v>XZ-BS-PW-2001-C0-37</v>
          </cell>
          <cell r="B560">
            <v>3114</v>
          </cell>
          <cell r="C560">
            <v>5</v>
          </cell>
          <cell r="D560">
            <v>0.49</v>
          </cell>
          <cell r="E560">
            <v>800</v>
          </cell>
          <cell r="F560">
            <v>3</v>
          </cell>
          <cell r="G560">
            <v>0.31</v>
          </cell>
          <cell r="H560">
            <v>1632</v>
          </cell>
          <cell r="I560">
            <v>11</v>
          </cell>
          <cell r="J560">
            <v>1.57</v>
          </cell>
          <cell r="K560">
            <v>2051</v>
          </cell>
          <cell r="L560">
            <v>6</v>
          </cell>
          <cell r="M560">
            <v>0.79</v>
          </cell>
        </row>
        <row r="561">
          <cell r="A561" t="str">
            <v>XZ-BS-PW-2001-G0-36</v>
          </cell>
          <cell r="B561">
            <v>624</v>
          </cell>
          <cell r="C561">
            <v>6</v>
          </cell>
          <cell r="D561">
            <v>0.54</v>
          </cell>
          <cell r="E561">
            <v>893</v>
          </cell>
          <cell r="F561">
            <v>0</v>
          </cell>
          <cell r="G561">
            <v>0</v>
          </cell>
          <cell r="H561">
            <v>3637</v>
          </cell>
          <cell r="I561">
            <v>7</v>
          </cell>
          <cell r="J561">
            <v>0.44</v>
          </cell>
          <cell r="K561">
            <v>6124</v>
          </cell>
          <cell r="L561">
            <v>6</v>
          </cell>
          <cell r="M561">
            <v>0.62</v>
          </cell>
        </row>
        <row r="562">
          <cell r="A562" t="str">
            <v>XZ-BS-PW-2001-G0-37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732</v>
          </cell>
          <cell r="L562">
            <v>3</v>
          </cell>
          <cell r="M562">
            <v>0.54</v>
          </cell>
        </row>
        <row r="563">
          <cell r="A563" t="str">
            <v>XZ-BS-PW-2001-G0-40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940</v>
          </cell>
          <cell r="L563">
            <v>5</v>
          </cell>
          <cell r="M563">
            <v>0.7</v>
          </cell>
        </row>
        <row r="564">
          <cell r="A564" t="str">
            <v>XZ-BS-PW-2001-N0-36</v>
          </cell>
          <cell r="B564">
            <v>6276</v>
          </cell>
          <cell r="C564">
            <v>7</v>
          </cell>
          <cell r="D564">
            <v>0.98</v>
          </cell>
          <cell r="E564">
            <v>518</v>
          </cell>
          <cell r="F564">
            <v>2</v>
          </cell>
          <cell r="G564">
            <v>0.28</v>
          </cell>
          <cell r="H564">
            <v>701</v>
          </cell>
          <cell r="I564">
            <v>4</v>
          </cell>
          <cell r="J564">
            <v>0.53</v>
          </cell>
          <cell r="K564">
            <v>1089</v>
          </cell>
          <cell r="L564">
            <v>5</v>
          </cell>
          <cell r="M564">
            <v>0.69</v>
          </cell>
        </row>
        <row r="565">
          <cell r="A565" t="str">
            <v>XZ-BS-PW-2001-R0-36</v>
          </cell>
          <cell r="B565">
            <v>2586</v>
          </cell>
          <cell r="C565">
            <v>14</v>
          </cell>
          <cell r="D565">
            <v>1.7</v>
          </cell>
          <cell r="E565">
            <v>889</v>
          </cell>
          <cell r="F565">
            <v>4</v>
          </cell>
          <cell r="G565">
            <v>0.44</v>
          </cell>
          <cell r="H565">
            <v>1734</v>
          </cell>
          <cell r="I565">
            <v>11</v>
          </cell>
          <cell r="J565">
            <v>1.77</v>
          </cell>
          <cell r="K565">
            <v>2346</v>
          </cell>
          <cell r="L565">
            <v>11</v>
          </cell>
          <cell r="M565">
            <v>1.72</v>
          </cell>
        </row>
        <row r="566">
          <cell r="A566" t="str">
            <v>BS-BN-1501-BO-2XL</v>
          </cell>
          <cell r="B566">
            <v>0</v>
          </cell>
          <cell r="C566">
            <v>0</v>
          </cell>
          <cell r="D566">
            <v>0</v>
          </cell>
          <cell r="E566">
            <v>495</v>
          </cell>
          <cell r="F566">
            <v>4</v>
          </cell>
          <cell r="G566">
            <v>0.66</v>
          </cell>
          <cell r="H566">
            <v>3489</v>
          </cell>
          <cell r="I566">
            <v>8</v>
          </cell>
          <cell r="J566">
            <v>1.02</v>
          </cell>
          <cell r="K566">
            <v>3735</v>
          </cell>
          <cell r="L566">
            <v>9</v>
          </cell>
          <cell r="M566">
            <v>1.19</v>
          </cell>
        </row>
        <row r="567">
          <cell r="A567" t="str">
            <v>BS-BN-1501-BO-4XL</v>
          </cell>
          <cell r="B567">
            <v>0</v>
          </cell>
          <cell r="C567">
            <v>0</v>
          </cell>
          <cell r="D567">
            <v>0</v>
          </cell>
          <cell r="E567">
            <v>312</v>
          </cell>
          <cell r="F567">
            <v>1</v>
          </cell>
          <cell r="G567">
            <v>0.13</v>
          </cell>
          <cell r="H567">
            <v>1123</v>
          </cell>
          <cell r="I567">
            <v>2</v>
          </cell>
          <cell r="J567">
            <v>0.34</v>
          </cell>
          <cell r="K567">
            <v>755</v>
          </cell>
          <cell r="L567">
            <v>2</v>
          </cell>
          <cell r="M567">
            <v>0.33</v>
          </cell>
        </row>
        <row r="568">
          <cell r="A568" t="str">
            <v>BS-BN-1501-BO-L</v>
          </cell>
          <cell r="B568">
            <v>760</v>
          </cell>
          <cell r="C568">
            <v>0</v>
          </cell>
          <cell r="D568">
            <v>0</v>
          </cell>
          <cell r="E568">
            <v>335</v>
          </cell>
          <cell r="F568">
            <v>0</v>
          </cell>
          <cell r="G568">
            <v>0</v>
          </cell>
          <cell r="H568">
            <v>1952</v>
          </cell>
          <cell r="I568">
            <v>0</v>
          </cell>
          <cell r="J568">
            <v>0</v>
          </cell>
          <cell r="K568">
            <v>1130</v>
          </cell>
          <cell r="L568">
            <v>1</v>
          </cell>
          <cell r="M568">
            <v>0.2</v>
          </cell>
        </row>
        <row r="569">
          <cell r="A569" t="str">
            <v>BS-BN-1501-BO-XL</v>
          </cell>
          <cell r="B569">
            <v>1548</v>
          </cell>
          <cell r="C569">
            <v>1</v>
          </cell>
          <cell r="D569">
            <v>0.13</v>
          </cell>
          <cell r="E569">
            <v>56</v>
          </cell>
          <cell r="F569">
            <v>0</v>
          </cell>
          <cell r="G569">
            <v>0</v>
          </cell>
          <cell r="H569">
            <v>4</v>
          </cell>
          <cell r="I569">
            <v>0</v>
          </cell>
          <cell r="J569">
            <v>0</v>
          </cell>
          <cell r="K569">
            <v>12</v>
          </cell>
          <cell r="L569">
            <v>0</v>
          </cell>
          <cell r="M569">
            <v>0</v>
          </cell>
        </row>
        <row r="570">
          <cell r="A570" t="str">
            <v>BS-BN-1501-GR-2XL</v>
          </cell>
          <cell r="B570">
            <v>19837</v>
          </cell>
          <cell r="C570">
            <v>30</v>
          </cell>
          <cell r="D570">
            <v>3.98</v>
          </cell>
          <cell r="E570">
            <v>601</v>
          </cell>
          <cell r="F570">
            <v>3</v>
          </cell>
          <cell r="G570">
            <v>0.35</v>
          </cell>
          <cell r="H570">
            <v>9</v>
          </cell>
          <cell r="I570">
            <v>0</v>
          </cell>
          <cell r="J570">
            <v>0</v>
          </cell>
          <cell r="K570">
            <v>21</v>
          </cell>
          <cell r="L570">
            <v>0</v>
          </cell>
          <cell r="M570">
            <v>0</v>
          </cell>
        </row>
        <row r="571">
          <cell r="A571" t="str">
            <v>BS-BN-1501-GR-3XL</v>
          </cell>
          <cell r="B571">
            <v>5383</v>
          </cell>
          <cell r="C571">
            <v>10</v>
          </cell>
          <cell r="D571">
            <v>1.15</v>
          </cell>
          <cell r="E571">
            <v>4316</v>
          </cell>
          <cell r="F571">
            <v>9</v>
          </cell>
          <cell r="G571">
            <v>1.33</v>
          </cell>
          <cell r="H571">
            <v>16542</v>
          </cell>
          <cell r="I571">
            <v>34</v>
          </cell>
          <cell r="J571">
            <v>4.63</v>
          </cell>
          <cell r="K571">
            <v>14670</v>
          </cell>
          <cell r="L571">
            <v>26</v>
          </cell>
          <cell r="M571">
            <v>3.38</v>
          </cell>
        </row>
        <row r="572">
          <cell r="A572" t="str">
            <v>BS-BN-1501-GR-4XL</v>
          </cell>
          <cell r="B572">
            <v>567</v>
          </cell>
          <cell r="C572">
            <v>2</v>
          </cell>
          <cell r="D572">
            <v>0.23</v>
          </cell>
          <cell r="E572">
            <v>45</v>
          </cell>
          <cell r="F572">
            <v>0</v>
          </cell>
          <cell r="G572">
            <v>0</v>
          </cell>
          <cell r="H572">
            <v>8</v>
          </cell>
          <cell r="I572">
            <v>0</v>
          </cell>
          <cell r="J572">
            <v>0</v>
          </cell>
          <cell r="K572">
            <v>4</v>
          </cell>
          <cell r="L572">
            <v>0</v>
          </cell>
          <cell r="M572">
            <v>0</v>
          </cell>
        </row>
        <row r="573">
          <cell r="A573" t="str">
            <v>BS-BN-1501-GR-L</v>
          </cell>
          <cell r="B573">
            <v>13552</v>
          </cell>
          <cell r="C573">
            <v>34</v>
          </cell>
          <cell r="D573">
            <v>5.33</v>
          </cell>
          <cell r="E573">
            <v>2220</v>
          </cell>
          <cell r="F573">
            <v>17</v>
          </cell>
          <cell r="G573">
            <v>2.08</v>
          </cell>
          <cell r="H573">
            <v>791</v>
          </cell>
          <cell r="I573">
            <v>3</v>
          </cell>
          <cell r="J573">
            <v>0.24</v>
          </cell>
          <cell r="K573">
            <v>747</v>
          </cell>
          <cell r="L573">
            <v>2</v>
          </cell>
          <cell r="M573">
            <v>0.12</v>
          </cell>
        </row>
        <row r="574">
          <cell r="A574" t="str">
            <v>BS-BN-1501-GR-XL</v>
          </cell>
          <cell r="B574">
            <v>22</v>
          </cell>
          <cell r="C574">
            <v>0</v>
          </cell>
          <cell r="D574">
            <v>0</v>
          </cell>
          <cell r="E574">
            <v>985</v>
          </cell>
          <cell r="F574">
            <v>3</v>
          </cell>
          <cell r="G574">
            <v>0.35</v>
          </cell>
          <cell r="H574">
            <v>129</v>
          </cell>
          <cell r="I574">
            <v>0</v>
          </cell>
          <cell r="J574">
            <v>0</v>
          </cell>
          <cell r="K574">
            <v>99</v>
          </cell>
          <cell r="L574">
            <v>0</v>
          </cell>
          <cell r="M574">
            <v>0</v>
          </cell>
        </row>
        <row r="575">
          <cell r="A575" t="str">
            <v>BS-BN-1501-KO-2XL</v>
          </cell>
          <cell r="B575">
            <v>4484</v>
          </cell>
          <cell r="C575">
            <v>7</v>
          </cell>
          <cell r="D575">
            <v>0.72</v>
          </cell>
          <cell r="E575">
            <v>892</v>
          </cell>
          <cell r="F575">
            <v>2</v>
          </cell>
          <cell r="G575">
            <v>0.33</v>
          </cell>
          <cell r="H575">
            <v>0</v>
          </cell>
          <cell r="I575">
            <v>0</v>
          </cell>
          <cell r="J575">
            <v>0</v>
          </cell>
          <cell r="K575">
            <v>6</v>
          </cell>
          <cell r="L575">
            <v>0</v>
          </cell>
          <cell r="M575">
            <v>0</v>
          </cell>
        </row>
        <row r="576">
          <cell r="A576" t="str">
            <v>BS-BN-1501-KO-3XL</v>
          </cell>
          <cell r="B576">
            <v>41</v>
          </cell>
          <cell r="C576">
            <v>0</v>
          </cell>
          <cell r="D576">
            <v>0</v>
          </cell>
          <cell r="E576">
            <v>1134</v>
          </cell>
          <cell r="F576">
            <v>1</v>
          </cell>
          <cell r="G576">
            <v>0.11</v>
          </cell>
          <cell r="H576">
            <v>4519</v>
          </cell>
          <cell r="I576">
            <v>5</v>
          </cell>
          <cell r="J576">
            <v>0.45</v>
          </cell>
          <cell r="K576">
            <v>3089</v>
          </cell>
          <cell r="L576">
            <v>3</v>
          </cell>
          <cell r="M576">
            <v>0.27</v>
          </cell>
        </row>
        <row r="577">
          <cell r="A577" t="str">
            <v>BS-BN-1501-KO-4XL</v>
          </cell>
          <cell r="B577">
            <v>243</v>
          </cell>
          <cell r="C577">
            <v>3</v>
          </cell>
          <cell r="D577">
            <v>0.32</v>
          </cell>
          <cell r="E577">
            <v>4</v>
          </cell>
          <cell r="F577">
            <v>0</v>
          </cell>
          <cell r="G577">
            <v>0</v>
          </cell>
          <cell r="H577">
            <v>1</v>
          </cell>
          <cell r="I577">
            <v>0</v>
          </cell>
          <cell r="J577">
            <v>0</v>
          </cell>
          <cell r="K577">
            <v>1</v>
          </cell>
          <cell r="L577">
            <v>0</v>
          </cell>
          <cell r="M577">
            <v>0</v>
          </cell>
        </row>
        <row r="578">
          <cell r="A578" t="str">
            <v>BS-BN-1501-KO-L</v>
          </cell>
          <cell r="B578">
            <v>498</v>
          </cell>
          <cell r="C578">
            <v>0</v>
          </cell>
          <cell r="D578">
            <v>0</v>
          </cell>
          <cell r="E578">
            <v>9</v>
          </cell>
          <cell r="F578">
            <v>1</v>
          </cell>
          <cell r="G578">
            <v>0.02</v>
          </cell>
          <cell r="H578">
            <v>12</v>
          </cell>
          <cell r="I578">
            <v>0</v>
          </cell>
          <cell r="J578">
            <v>0</v>
          </cell>
          <cell r="K578">
            <v>16</v>
          </cell>
          <cell r="L578">
            <v>0</v>
          </cell>
          <cell r="M578">
            <v>0</v>
          </cell>
        </row>
        <row r="579">
          <cell r="A579" t="str">
            <v>BS-BN-1501-KO-XL</v>
          </cell>
          <cell r="B579">
            <v>1710</v>
          </cell>
          <cell r="C579">
            <v>2</v>
          </cell>
          <cell r="D579">
            <v>0.3</v>
          </cell>
          <cell r="E579">
            <v>4755</v>
          </cell>
          <cell r="F579">
            <v>6</v>
          </cell>
          <cell r="G579">
            <v>0.85</v>
          </cell>
          <cell r="H579">
            <v>22936</v>
          </cell>
          <cell r="I579">
            <v>30</v>
          </cell>
          <cell r="J579">
            <v>3.3</v>
          </cell>
          <cell r="K579">
            <v>15955</v>
          </cell>
          <cell r="L579">
            <v>26</v>
          </cell>
          <cell r="M579">
            <v>2.86</v>
          </cell>
        </row>
        <row r="580">
          <cell r="A580" t="str">
            <v>BS-BN-1501-RO-3XL</v>
          </cell>
          <cell r="B580">
            <v>1002</v>
          </cell>
          <cell r="C580">
            <v>1</v>
          </cell>
          <cell r="D580">
            <v>0.11</v>
          </cell>
          <cell r="E580">
            <v>48</v>
          </cell>
          <cell r="F580">
            <v>0</v>
          </cell>
          <cell r="G580">
            <v>0</v>
          </cell>
          <cell r="H580">
            <v>10</v>
          </cell>
          <cell r="I580">
            <v>0</v>
          </cell>
          <cell r="J580">
            <v>0</v>
          </cell>
          <cell r="K580">
            <v>18</v>
          </cell>
          <cell r="L580">
            <v>0</v>
          </cell>
          <cell r="M580">
            <v>0</v>
          </cell>
        </row>
        <row r="581">
          <cell r="A581" t="str">
            <v>BS-BN-1501-RO-4XL</v>
          </cell>
          <cell r="B581">
            <v>1917</v>
          </cell>
          <cell r="C581">
            <v>4</v>
          </cell>
          <cell r="D581">
            <v>0.54</v>
          </cell>
          <cell r="E581">
            <v>63</v>
          </cell>
          <cell r="F581">
            <v>0</v>
          </cell>
          <cell r="G581">
            <v>0</v>
          </cell>
          <cell r="H581">
            <v>17</v>
          </cell>
          <cell r="I581">
            <v>0</v>
          </cell>
          <cell r="J581">
            <v>0</v>
          </cell>
          <cell r="K581">
            <v>23</v>
          </cell>
          <cell r="L581">
            <v>0</v>
          </cell>
          <cell r="M581">
            <v>0</v>
          </cell>
        </row>
        <row r="582">
          <cell r="A582" t="str">
            <v>BS-BN-1501-RO-L</v>
          </cell>
          <cell r="B582">
            <v>1164</v>
          </cell>
          <cell r="C582">
            <v>3</v>
          </cell>
          <cell r="D582">
            <v>0.23</v>
          </cell>
          <cell r="E582">
            <v>18</v>
          </cell>
          <cell r="F582">
            <v>0</v>
          </cell>
          <cell r="G582">
            <v>0</v>
          </cell>
          <cell r="H582">
            <v>4</v>
          </cell>
          <cell r="I582">
            <v>0</v>
          </cell>
          <cell r="J582">
            <v>0</v>
          </cell>
          <cell r="K582">
            <v>3</v>
          </cell>
          <cell r="L582">
            <v>0</v>
          </cell>
          <cell r="M582">
            <v>0</v>
          </cell>
        </row>
        <row r="583">
          <cell r="A583" t="str">
            <v>BS-BN-1501-RO-XL</v>
          </cell>
          <cell r="B583">
            <v>5666</v>
          </cell>
          <cell r="C583">
            <v>9</v>
          </cell>
          <cell r="D583">
            <v>1.28</v>
          </cell>
          <cell r="E583">
            <v>1739</v>
          </cell>
          <cell r="F583">
            <v>6</v>
          </cell>
          <cell r="G583">
            <v>0.82</v>
          </cell>
          <cell r="H583">
            <v>3990</v>
          </cell>
          <cell r="I583">
            <v>18</v>
          </cell>
          <cell r="J583">
            <v>2.99</v>
          </cell>
          <cell r="K583">
            <v>4146</v>
          </cell>
          <cell r="L583">
            <v>8</v>
          </cell>
          <cell r="M583">
            <v>1.17</v>
          </cell>
        </row>
        <row r="584">
          <cell r="A584" t="str">
            <v>BS-BN-1501-WO-2XL</v>
          </cell>
          <cell r="B584">
            <v>147</v>
          </cell>
          <cell r="C584">
            <v>0</v>
          </cell>
          <cell r="D584">
            <v>0</v>
          </cell>
          <cell r="E584">
            <v>94</v>
          </cell>
          <cell r="F584">
            <v>1</v>
          </cell>
          <cell r="G584">
            <v>0.19</v>
          </cell>
          <cell r="H584">
            <v>32</v>
          </cell>
          <cell r="I584">
            <v>1</v>
          </cell>
          <cell r="J584">
            <v>0.2</v>
          </cell>
          <cell r="K584">
            <v>43</v>
          </cell>
          <cell r="L584">
            <v>0</v>
          </cell>
          <cell r="M584">
            <v>0</v>
          </cell>
        </row>
        <row r="585">
          <cell r="A585" t="str">
            <v>BS-BN-1501-WO-3XL</v>
          </cell>
          <cell r="B585">
            <v>6845</v>
          </cell>
          <cell r="C585">
            <v>16</v>
          </cell>
          <cell r="D585">
            <v>2.56</v>
          </cell>
          <cell r="E585">
            <v>32692</v>
          </cell>
          <cell r="F585">
            <v>46</v>
          </cell>
          <cell r="G585">
            <v>5.78</v>
          </cell>
          <cell r="H585">
            <v>5768</v>
          </cell>
          <cell r="I585">
            <v>13</v>
          </cell>
          <cell r="J585">
            <v>2.09</v>
          </cell>
          <cell r="K585">
            <v>4076</v>
          </cell>
          <cell r="L585">
            <v>10</v>
          </cell>
          <cell r="M585">
            <v>1.53</v>
          </cell>
        </row>
        <row r="586">
          <cell r="A586" t="str">
            <v>BS-BN-1501-WO-4XL</v>
          </cell>
          <cell r="B586">
            <v>293</v>
          </cell>
          <cell r="C586">
            <v>0</v>
          </cell>
          <cell r="D586">
            <v>0</v>
          </cell>
          <cell r="E586">
            <v>84</v>
          </cell>
          <cell r="F586">
            <v>0</v>
          </cell>
          <cell r="G586">
            <v>0</v>
          </cell>
          <cell r="H586">
            <v>26</v>
          </cell>
          <cell r="I586">
            <v>0</v>
          </cell>
          <cell r="J586">
            <v>0</v>
          </cell>
          <cell r="K586">
            <v>23</v>
          </cell>
          <cell r="L586">
            <v>0</v>
          </cell>
          <cell r="M586">
            <v>0</v>
          </cell>
        </row>
        <row r="587">
          <cell r="A587" t="str">
            <v>BS-BN-1501-WO-L</v>
          </cell>
          <cell r="B587">
            <v>519</v>
          </cell>
          <cell r="C587">
            <v>2</v>
          </cell>
          <cell r="D587">
            <v>0.28</v>
          </cell>
          <cell r="E587">
            <v>11</v>
          </cell>
          <cell r="F587">
            <v>0</v>
          </cell>
          <cell r="G587">
            <v>0</v>
          </cell>
          <cell r="H587">
            <v>9</v>
          </cell>
          <cell r="I587">
            <v>0</v>
          </cell>
          <cell r="J587">
            <v>0</v>
          </cell>
          <cell r="K587">
            <v>16</v>
          </cell>
          <cell r="L587">
            <v>0</v>
          </cell>
          <cell r="M587">
            <v>0</v>
          </cell>
        </row>
        <row r="588">
          <cell r="A588" t="str">
            <v>BS-BN-1501-WO-XL</v>
          </cell>
          <cell r="B588">
            <v>2426</v>
          </cell>
          <cell r="C588">
            <v>0</v>
          </cell>
          <cell r="D588">
            <v>0</v>
          </cell>
          <cell r="E588">
            <v>102</v>
          </cell>
          <cell r="F588">
            <v>0</v>
          </cell>
          <cell r="G588">
            <v>0</v>
          </cell>
          <cell r="H588">
            <v>13</v>
          </cell>
          <cell r="I588">
            <v>0</v>
          </cell>
          <cell r="J588">
            <v>0</v>
          </cell>
          <cell r="K588">
            <v>16</v>
          </cell>
          <cell r="L588">
            <v>0</v>
          </cell>
          <cell r="M588">
            <v>0</v>
          </cell>
        </row>
        <row r="589">
          <cell r="A589" t="str">
            <v>CS-LY171-G912-L</v>
          </cell>
          <cell r="B589">
            <v>571</v>
          </cell>
          <cell r="C589">
            <v>1</v>
          </cell>
          <cell r="D589">
            <v>0.02</v>
          </cell>
          <cell r="E589">
            <v>314</v>
          </cell>
          <cell r="F589">
            <v>1</v>
          </cell>
          <cell r="G589">
            <v>0.09</v>
          </cell>
          <cell r="H589">
            <v>344</v>
          </cell>
          <cell r="I589">
            <v>0</v>
          </cell>
          <cell r="J589">
            <v>0</v>
          </cell>
          <cell r="K589">
            <v>323</v>
          </cell>
          <cell r="L589">
            <v>0</v>
          </cell>
          <cell r="M589">
            <v>0</v>
          </cell>
        </row>
        <row r="590">
          <cell r="A590" t="str">
            <v>CS-LY171-G912-M</v>
          </cell>
          <cell r="B590">
            <v>2</v>
          </cell>
          <cell r="C590">
            <v>0</v>
          </cell>
          <cell r="D590">
            <v>0</v>
          </cell>
          <cell r="E590">
            <v>1</v>
          </cell>
          <cell r="F590">
            <v>0</v>
          </cell>
          <cell r="G590">
            <v>0</v>
          </cell>
          <cell r="H590">
            <v>1</v>
          </cell>
          <cell r="I590">
            <v>0</v>
          </cell>
          <cell r="J590">
            <v>0</v>
          </cell>
          <cell r="K590">
            <v>2</v>
          </cell>
          <cell r="L590">
            <v>0</v>
          </cell>
          <cell r="M590">
            <v>0</v>
          </cell>
        </row>
        <row r="591">
          <cell r="A591" t="str">
            <v>CS-LY171-LB916-L</v>
          </cell>
          <cell r="B591">
            <v>361</v>
          </cell>
          <cell r="C591">
            <v>1</v>
          </cell>
          <cell r="D591">
            <v>0.02</v>
          </cell>
          <cell r="E591">
            <v>201</v>
          </cell>
          <cell r="F591">
            <v>0</v>
          </cell>
          <cell r="G591">
            <v>0</v>
          </cell>
          <cell r="H591">
            <v>155</v>
          </cell>
          <cell r="I591">
            <v>0</v>
          </cell>
          <cell r="J591">
            <v>0</v>
          </cell>
          <cell r="K591">
            <v>76</v>
          </cell>
          <cell r="L591">
            <v>0</v>
          </cell>
          <cell r="M591">
            <v>0</v>
          </cell>
        </row>
        <row r="592">
          <cell r="A592" t="str">
            <v>CS-LY171-LB916-M</v>
          </cell>
          <cell r="B592">
            <v>8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2</v>
          </cell>
          <cell r="L592">
            <v>0</v>
          </cell>
          <cell r="M592">
            <v>0</v>
          </cell>
        </row>
        <row r="593">
          <cell r="A593" t="str">
            <v>CS-LY171-LB916-XL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3</v>
          </cell>
          <cell r="L593">
            <v>0</v>
          </cell>
          <cell r="M593">
            <v>0</v>
          </cell>
        </row>
        <row r="594">
          <cell r="A594" t="str">
            <v>CS-LY171-LB916-XXL</v>
          </cell>
          <cell r="B594">
            <v>38</v>
          </cell>
          <cell r="C594">
            <v>0</v>
          </cell>
          <cell r="D594">
            <v>0</v>
          </cell>
          <cell r="E594">
            <v>42</v>
          </cell>
          <cell r="F594">
            <v>0</v>
          </cell>
          <cell r="G594">
            <v>0</v>
          </cell>
          <cell r="H594">
            <v>12</v>
          </cell>
          <cell r="I594">
            <v>0</v>
          </cell>
          <cell r="J594">
            <v>0</v>
          </cell>
          <cell r="K594">
            <v>42</v>
          </cell>
          <cell r="L594">
            <v>0</v>
          </cell>
          <cell r="M594">
            <v>0</v>
          </cell>
        </row>
        <row r="595">
          <cell r="A595" t="str">
            <v>CS-LY171-LG907-L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172</v>
          </cell>
          <cell r="I595">
            <v>0</v>
          </cell>
          <cell r="J595">
            <v>0</v>
          </cell>
          <cell r="K595">
            <v>12</v>
          </cell>
          <cell r="L595">
            <v>0</v>
          </cell>
          <cell r="M595">
            <v>0</v>
          </cell>
        </row>
        <row r="596">
          <cell r="A596" t="str">
            <v>CS-LY171-PI908-L</v>
          </cell>
          <cell r="B596">
            <v>1137</v>
          </cell>
          <cell r="C596">
            <v>3</v>
          </cell>
          <cell r="D596">
            <v>0.16</v>
          </cell>
          <cell r="E596">
            <v>692</v>
          </cell>
          <cell r="F596">
            <v>4</v>
          </cell>
          <cell r="G596">
            <v>0.65</v>
          </cell>
          <cell r="H596">
            <v>1156</v>
          </cell>
          <cell r="I596">
            <v>2</v>
          </cell>
          <cell r="J596">
            <v>0.13</v>
          </cell>
          <cell r="K596">
            <v>603</v>
          </cell>
          <cell r="L596">
            <v>4</v>
          </cell>
          <cell r="M596">
            <v>0.25</v>
          </cell>
        </row>
        <row r="597">
          <cell r="A597" t="str">
            <v>CS-LY171-PI908-M</v>
          </cell>
          <cell r="B597">
            <v>3</v>
          </cell>
          <cell r="C597">
            <v>0</v>
          </cell>
          <cell r="D597">
            <v>0</v>
          </cell>
          <cell r="E597">
            <v>2</v>
          </cell>
          <cell r="F597">
            <v>0</v>
          </cell>
          <cell r="G597">
            <v>0</v>
          </cell>
          <cell r="H597">
            <v>3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CS-LY171-PI908-XL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1</v>
          </cell>
          <cell r="I598">
            <v>0</v>
          </cell>
          <cell r="J598">
            <v>0</v>
          </cell>
          <cell r="K598">
            <v>1</v>
          </cell>
          <cell r="L598">
            <v>0</v>
          </cell>
          <cell r="M598">
            <v>0</v>
          </cell>
        </row>
        <row r="599">
          <cell r="A599" t="str">
            <v>CS-LY171-Sa911-L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24</v>
          </cell>
          <cell r="I599">
            <v>0</v>
          </cell>
          <cell r="J599">
            <v>0</v>
          </cell>
          <cell r="K599">
            <v>138</v>
          </cell>
          <cell r="L599">
            <v>1</v>
          </cell>
          <cell r="M599">
            <v>0.02</v>
          </cell>
        </row>
        <row r="600">
          <cell r="A600" t="str">
            <v>CS-LY171-Sa911-M</v>
          </cell>
          <cell r="B600">
            <v>1</v>
          </cell>
          <cell r="C600">
            <v>0</v>
          </cell>
          <cell r="D600">
            <v>0</v>
          </cell>
          <cell r="E600">
            <v>2</v>
          </cell>
          <cell r="F600">
            <v>0</v>
          </cell>
          <cell r="G600">
            <v>0</v>
          </cell>
          <cell r="H600">
            <v>4</v>
          </cell>
          <cell r="I600">
            <v>0</v>
          </cell>
          <cell r="J600">
            <v>0</v>
          </cell>
          <cell r="K600">
            <v>1</v>
          </cell>
          <cell r="L600">
            <v>0</v>
          </cell>
          <cell r="M600">
            <v>0</v>
          </cell>
        </row>
        <row r="601">
          <cell r="A601" t="str">
            <v>CS-LY171-Sa911-XXL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12</v>
          </cell>
          <cell r="I601">
            <v>0</v>
          </cell>
          <cell r="J601">
            <v>0</v>
          </cell>
          <cell r="K601">
            <v>3</v>
          </cell>
          <cell r="L601">
            <v>0</v>
          </cell>
          <cell r="M601">
            <v>0</v>
          </cell>
        </row>
        <row r="602">
          <cell r="A602" t="str">
            <v>CS-LY171-W902-L</v>
          </cell>
          <cell r="B602">
            <v>21</v>
          </cell>
          <cell r="C602">
            <v>1</v>
          </cell>
          <cell r="D602">
            <v>0.02</v>
          </cell>
          <cell r="E602">
            <v>262</v>
          </cell>
          <cell r="F602">
            <v>0</v>
          </cell>
          <cell r="G602">
            <v>0</v>
          </cell>
          <cell r="H602">
            <v>88</v>
          </cell>
          <cell r="I602">
            <v>1</v>
          </cell>
          <cell r="J602">
            <v>0.1</v>
          </cell>
          <cell r="K602">
            <v>106</v>
          </cell>
          <cell r="L602">
            <v>0</v>
          </cell>
          <cell r="M602">
            <v>0</v>
          </cell>
        </row>
        <row r="603">
          <cell r="A603" t="str">
            <v>CS-LY171-WR917-L</v>
          </cell>
          <cell r="B603">
            <v>33</v>
          </cell>
          <cell r="C603">
            <v>0</v>
          </cell>
          <cell r="D603">
            <v>0</v>
          </cell>
          <cell r="E603">
            <v>31</v>
          </cell>
          <cell r="F603">
            <v>1</v>
          </cell>
          <cell r="G603">
            <v>0.26</v>
          </cell>
          <cell r="H603">
            <v>149</v>
          </cell>
          <cell r="I603">
            <v>0</v>
          </cell>
          <cell r="J603">
            <v>0</v>
          </cell>
          <cell r="K603">
            <v>151</v>
          </cell>
          <cell r="L603">
            <v>0</v>
          </cell>
          <cell r="M603">
            <v>0</v>
          </cell>
        </row>
        <row r="604">
          <cell r="A604" t="str">
            <v>CS-LY171-WR917-M</v>
          </cell>
          <cell r="B604">
            <v>31</v>
          </cell>
          <cell r="C604">
            <v>0</v>
          </cell>
          <cell r="D604">
            <v>0</v>
          </cell>
          <cell r="E604">
            <v>16</v>
          </cell>
          <cell r="F604">
            <v>0</v>
          </cell>
          <cell r="G604">
            <v>0</v>
          </cell>
          <cell r="H604">
            <v>35</v>
          </cell>
          <cell r="I604">
            <v>0</v>
          </cell>
          <cell r="J604">
            <v>0</v>
          </cell>
          <cell r="K604">
            <v>76</v>
          </cell>
          <cell r="L604">
            <v>1</v>
          </cell>
          <cell r="M604">
            <v>0.17</v>
          </cell>
        </row>
        <row r="605">
          <cell r="A605" t="str">
            <v>CS-LY171-WR917-XL</v>
          </cell>
          <cell r="B605">
            <v>611</v>
          </cell>
          <cell r="C605">
            <v>1</v>
          </cell>
          <cell r="D605">
            <v>0.09</v>
          </cell>
          <cell r="E605">
            <v>323</v>
          </cell>
          <cell r="F605">
            <v>1</v>
          </cell>
          <cell r="G605">
            <v>0.05</v>
          </cell>
          <cell r="H605">
            <v>201</v>
          </cell>
          <cell r="I605">
            <v>1</v>
          </cell>
          <cell r="J605">
            <v>0.26</v>
          </cell>
          <cell r="K605">
            <v>201</v>
          </cell>
          <cell r="L605">
            <v>1</v>
          </cell>
          <cell r="M605">
            <v>0.18</v>
          </cell>
        </row>
        <row r="606">
          <cell r="A606" t="str">
            <v>CS-LY171-ZL918-L</v>
          </cell>
          <cell r="B606">
            <v>47</v>
          </cell>
          <cell r="C606">
            <v>0</v>
          </cell>
          <cell r="D606">
            <v>0</v>
          </cell>
          <cell r="E606">
            <v>18</v>
          </cell>
          <cell r="F606">
            <v>0</v>
          </cell>
          <cell r="G606">
            <v>0</v>
          </cell>
          <cell r="H606">
            <v>15</v>
          </cell>
          <cell r="I606">
            <v>0</v>
          </cell>
          <cell r="J606">
            <v>0</v>
          </cell>
          <cell r="K606">
            <v>4</v>
          </cell>
          <cell r="L606">
            <v>0</v>
          </cell>
          <cell r="M606">
            <v>0</v>
          </cell>
        </row>
        <row r="607">
          <cell r="A607" t="str">
            <v>CS-LY171-ZL918-M</v>
          </cell>
          <cell r="B607">
            <v>59</v>
          </cell>
          <cell r="C607">
            <v>0</v>
          </cell>
          <cell r="D607">
            <v>0</v>
          </cell>
          <cell r="E607">
            <v>16</v>
          </cell>
          <cell r="F607">
            <v>0</v>
          </cell>
          <cell r="G607">
            <v>0</v>
          </cell>
          <cell r="H607">
            <v>1</v>
          </cell>
          <cell r="I607">
            <v>0</v>
          </cell>
          <cell r="J607">
            <v>0</v>
          </cell>
          <cell r="K607">
            <v>5</v>
          </cell>
          <cell r="L607">
            <v>0</v>
          </cell>
          <cell r="M607">
            <v>0</v>
          </cell>
        </row>
        <row r="608">
          <cell r="A608" t="str">
            <v>BS-BN-1501-BO-3XL</v>
          </cell>
          <cell r="B608">
            <v>22733</v>
          </cell>
          <cell r="C608">
            <v>59</v>
          </cell>
          <cell r="D608">
            <v>7.94</v>
          </cell>
          <cell r="E608">
            <v>25674</v>
          </cell>
          <cell r="F608">
            <v>36</v>
          </cell>
          <cell r="G608">
            <v>5.09</v>
          </cell>
          <cell r="H608">
            <v>0</v>
          </cell>
          <cell r="I608">
            <v>0</v>
          </cell>
          <cell r="J608">
            <v>0</v>
          </cell>
          <cell r="K608">
            <v>830</v>
          </cell>
          <cell r="L608">
            <v>2</v>
          </cell>
          <cell r="M608">
            <v>0.19</v>
          </cell>
        </row>
        <row r="609">
          <cell r="A609" t="str">
            <v>BS-BN-1501-RO-2XL</v>
          </cell>
          <cell r="B609">
            <v>20774</v>
          </cell>
          <cell r="C609">
            <v>0</v>
          </cell>
          <cell r="D609">
            <v>0</v>
          </cell>
          <cell r="E609">
            <v>55</v>
          </cell>
          <cell r="F609">
            <v>0</v>
          </cell>
          <cell r="G609">
            <v>0</v>
          </cell>
          <cell r="H609">
            <v>1375</v>
          </cell>
          <cell r="I609">
            <v>4</v>
          </cell>
          <cell r="J609">
            <v>0.63</v>
          </cell>
          <cell r="K609">
            <v>3717</v>
          </cell>
          <cell r="L609">
            <v>6</v>
          </cell>
          <cell r="M609">
            <v>0.56</v>
          </cell>
        </row>
        <row r="610">
          <cell r="A610" t="str">
            <v>CS-LY181-LB916-L</v>
          </cell>
          <cell r="B610">
            <v>2139</v>
          </cell>
          <cell r="C610">
            <v>6</v>
          </cell>
          <cell r="D610">
            <v>0.78</v>
          </cell>
          <cell r="E610">
            <v>956</v>
          </cell>
          <cell r="F610">
            <v>4</v>
          </cell>
          <cell r="G610">
            <v>0.61</v>
          </cell>
          <cell r="H610">
            <v>561</v>
          </cell>
          <cell r="I610">
            <v>2</v>
          </cell>
          <cell r="J610">
            <v>0.04</v>
          </cell>
          <cell r="K610">
            <v>559</v>
          </cell>
          <cell r="L610">
            <v>3</v>
          </cell>
          <cell r="M610">
            <v>0.61</v>
          </cell>
        </row>
        <row r="611">
          <cell r="A611" t="str">
            <v>WQS-BN-1503-BO-2XL</v>
          </cell>
          <cell r="B611">
            <v>186</v>
          </cell>
          <cell r="C611">
            <v>0</v>
          </cell>
          <cell r="D611">
            <v>0</v>
          </cell>
          <cell r="E611">
            <v>24</v>
          </cell>
          <cell r="F611">
            <v>0</v>
          </cell>
          <cell r="G611">
            <v>0</v>
          </cell>
          <cell r="H611">
            <v>16</v>
          </cell>
          <cell r="I611">
            <v>0</v>
          </cell>
          <cell r="J611">
            <v>0</v>
          </cell>
          <cell r="K611">
            <v>30</v>
          </cell>
          <cell r="L611">
            <v>0</v>
          </cell>
          <cell r="M611">
            <v>0</v>
          </cell>
        </row>
        <row r="612">
          <cell r="A612" t="str">
            <v>WQS-BN-1503-BO-L</v>
          </cell>
          <cell r="B612">
            <v>0</v>
          </cell>
          <cell r="C612">
            <v>0</v>
          </cell>
          <cell r="D612">
            <v>0</v>
          </cell>
          <cell r="E612">
            <v>169</v>
          </cell>
          <cell r="F612">
            <v>0</v>
          </cell>
          <cell r="G612">
            <v>0</v>
          </cell>
          <cell r="H612">
            <v>1098</v>
          </cell>
          <cell r="I612">
            <v>6</v>
          </cell>
          <cell r="J612">
            <v>0.77</v>
          </cell>
          <cell r="K612">
            <v>859</v>
          </cell>
          <cell r="L612">
            <v>11</v>
          </cell>
          <cell r="M612">
            <v>1.72</v>
          </cell>
        </row>
        <row r="613">
          <cell r="A613" t="str">
            <v>WQS-BN-1503-GR-L</v>
          </cell>
          <cell r="B613">
            <v>2951</v>
          </cell>
          <cell r="C613">
            <v>4</v>
          </cell>
          <cell r="D613">
            <v>0.63</v>
          </cell>
          <cell r="E613">
            <v>689</v>
          </cell>
          <cell r="F613">
            <v>4</v>
          </cell>
          <cell r="G613">
            <v>0.61</v>
          </cell>
          <cell r="H613">
            <v>667</v>
          </cell>
          <cell r="I613">
            <v>3</v>
          </cell>
          <cell r="J613">
            <v>0.39</v>
          </cell>
          <cell r="K613">
            <v>151</v>
          </cell>
          <cell r="L613">
            <v>1</v>
          </cell>
          <cell r="M613">
            <v>0.08</v>
          </cell>
        </row>
        <row r="614">
          <cell r="A614" t="str">
            <v>WQS-BN-1503-GR-M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17</v>
          </cell>
          <cell r="I614">
            <v>0</v>
          </cell>
          <cell r="J614">
            <v>0</v>
          </cell>
          <cell r="K614">
            <v>12</v>
          </cell>
          <cell r="L614">
            <v>0</v>
          </cell>
          <cell r="M614">
            <v>0</v>
          </cell>
        </row>
        <row r="615">
          <cell r="A615" t="str">
            <v>WQS-BN-1503-GR-S</v>
          </cell>
          <cell r="B615">
            <v>645</v>
          </cell>
          <cell r="C615">
            <v>2</v>
          </cell>
          <cell r="D615">
            <v>0.19</v>
          </cell>
          <cell r="E615">
            <v>127</v>
          </cell>
          <cell r="F615">
            <v>2</v>
          </cell>
          <cell r="G615">
            <v>0.32</v>
          </cell>
          <cell r="H615">
            <v>202</v>
          </cell>
          <cell r="I615">
            <v>1</v>
          </cell>
          <cell r="J615">
            <v>0.2</v>
          </cell>
          <cell r="K615">
            <v>376</v>
          </cell>
          <cell r="L615">
            <v>3</v>
          </cell>
          <cell r="M615">
            <v>0.38</v>
          </cell>
        </row>
        <row r="616">
          <cell r="A616" t="str">
            <v>WQS-BN-1503-KO-L</v>
          </cell>
          <cell r="B616">
            <v>2504</v>
          </cell>
          <cell r="C616">
            <v>30</v>
          </cell>
          <cell r="D616">
            <v>3.77</v>
          </cell>
          <cell r="E616">
            <v>411</v>
          </cell>
          <cell r="F616">
            <v>10</v>
          </cell>
          <cell r="G616">
            <v>1.17</v>
          </cell>
          <cell r="H616">
            <v>1098</v>
          </cell>
          <cell r="I616">
            <v>16</v>
          </cell>
          <cell r="J616">
            <v>2</v>
          </cell>
          <cell r="K616">
            <v>889</v>
          </cell>
          <cell r="L616">
            <v>11</v>
          </cell>
          <cell r="M616">
            <v>1.34</v>
          </cell>
        </row>
        <row r="617">
          <cell r="A617" t="str">
            <v>WQS-BN-1503-KO-M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4661</v>
          </cell>
          <cell r="I617">
            <v>56</v>
          </cell>
          <cell r="J617">
            <v>8.91</v>
          </cell>
          <cell r="K617">
            <v>1769</v>
          </cell>
          <cell r="L617">
            <v>15</v>
          </cell>
          <cell r="M617">
            <v>2.12</v>
          </cell>
        </row>
        <row r="618">
          <cell r="A618" t="str">
            <v>WQS-BN-1503-RO-2XL</v>
          </cell>
          <cell r="B618">
            <v>256</v>
          </cell>
          <cell r="C618">
            <v>0</v>
          </cell>
          <cell r="D618">
            <v>0</v>
          </cell>
          <cell r="E618">
            <v>137</v>
          </cell>
          <cell r="F618">
            <v>1</v>
          </cell>
          <cell r="G618">
            <v>0.11</v>
          </cell>
          <cell r="H618">
            <v>348</v>
          </cell>
          <cell r="I618">
            <v>1</v>
          </cell>
          <cell r="J618">
            <v>0.16</v>
          </cell>
          <cell r="K618">
            <v>728</v>
          </cell>
          <cell r="L618">
            <v>4</v>
          </cell>
          <cell r="M618">
            <v>0.39</v>
          </cell>
        </row>
        <row r="619">
          <cell r="A619" t="str">
            <v>WQS-BN-1503-RO-L</v>
          </cell>
          <cell r="B619">
            <v>0</v>
          </cell>
          <cell r="C619">
            <v>0</v>
          </cell>
          <cell r="D619">
            <v>0</v>
          </cell>
          <cell r="E619">
            <v>893</v>
          </cell>
          <cell r="F619">
            <v>6</v>
          </cell>
          <cell r="G619">
            <v>0.9</v>
          </cell>
          <cell r="H619">
            <v>3097</v>
          </cell>
          <cell r="I619">
            <v>13</v>
          </cell>
          <cell r="J619">
            <v>1.58</v>
          </cell>
          <cell r="K619">
            <v>4156</v>
          </cell>
          <cell r="L619">
            <v>23</v>
          </cell>
          <cell r="M619">
            <v>2.86</v>
          </cell>
        </row>
        <row r="620">
          <cell r="A620" t="str">
            <v>WQS-BN-1503-RO-S</v>
          </cell>
          <cell r="B620">
            <v>623</v>
          </cell>
          <cell r="C620">
            <v>2</v>
          </cell>
          <cell r="D620">
            <v>0.31</v>
          </cell>
          <cell r="E620">
            <v>119</v>
          </cell>
          <cell r="F620">
            <v>0</v>
          </cell>
          <cell r="G620">
            <v>0</v>
          </cell>
          <cell r="H620">
            <v>140</v>
          </cell>
          <cell r="I620">
            <v>0</v>
          </cell>
          <cell r="J620">
            <v>0</v>
          </cell>
          <cell r="K620">
            <v>148</v>
          </cell>
          <cell r="L620">
            <v>2</v>
          </cell>
          <cell r="M620">
            <v>0.24</v>
          </cell>
        </row>
        <row r="621">
          <cell r="A621" t="str">
            <v>WQS-BN-1503-WO-2XL</v>
          </cell>
          <cell r="B621">
            <v>601</v>
          </cell>
          <cell r="C621">
            <v>2</v>
          </cell>
          <cell r="D621">
            <v>0.23</v>
          </cell>
          <cell r="E621">
            <v>73</v>
          </cell>
          <cell r="F621">
            <v>0</v>
          </cell>
          <cell r="G621">
            <v>0</v>
          </cell>
          <cell r="H621">
            <v>152</v>
          </cell>
          <cell r="I621">
            <v>1</v>
          </cell>
          <cell r="J621">
            <v>0.05</v>
          </cell>
          <cell r="K621">
            <v>175</v>
          </cell>
          <cell r="L621">
            <v>0</v>
          </cell>
          <cell r="M621">
            <v>0</v>
          </cell>
        </row>
        <row r="622">
          <cell r="A622" t="str">
            <v>WQS-BN-1503-WO-L</v>
          </cell>
          <cell r="B622">
            <v>1671</v>
          </cell>
          <cell r="C622">
            <v>14</v>
          </cell>
          <cell r="D622">
            <v>1.76</v>
          </cell>
          <cell r="E622">
            <v>415</v>
          </cell>
          <cell r="F622">
            <v>3</v>
          </cell>
          <cell r="G622">
            <v>0.49</v>
          </cell>
          <cell r="H622">
            <v>268</v>
          </cell>
          <cell r="I622">
            <v>1</v>
          </cell>
          <cell r="J622">
            <v>0.19</v>
          </cell>
          <cell r="K622">
            <v>145</v>
          </cell>
          <cell r="L622">
            <v>1</v>
          </cell>
          <cell r="M622">
            <v>0.16</v>
          </cell>
        </row>
        <row r="623">
          <cell r="A623" t="str">
            <v>WQS-BN-1503-WO-M</v>
          </cell>
          <cell r="B623">
            <v>0</v>
          </cell>
          <cell r="C623">
            <v>0</v>
          </cell>
          <cell r="D623">
            <v>0</v>
          </cell>
          <cell r="E623">
            <v>121</v>
          </cell>
          <cell r="F623">
            <v>0</v>
          </cell>
          <cell r="G623">
            <v>0</v>
          </cell>
          <cell r="H623">
            <v>486</v>
          </cell>
          <cell r="I623">
            <v>3</v>
          </cell>
          <cell r="J623">
            <v>0.46</v>
          </cell>
          <cell r="K623">
            <v>37</v>
          </cell>
          <cell r="L623">
            <v>0</v>
          </cell>
          <cell r="M623">
            <v>0</v>
          </cell>
        </row>
        <row r="624">
          <cell r="A624" t="str">
            <v>WQS-BN-1503-WO-XL</v>
          </cell>
          <cell r="B624">
            <v>2885</v>
          </cell>
          <cell r="C624">
            <v>9</v>
          </cell>
          <cell r="D624">
            <v>2.02</v>
          </cell>
          <cell r="E624">
            <v>3409</v>
          </cell>
          <cell r="F624">
            <v>15</v>
          </cell>
          <cell r="G624">
            <v>2.55</v>
          </cell>
          <cell r="H624">
            <v>1215</v>
          </cell>
          <cell r="I624">
            <v>12</v>
          </cell>
          <cell r="J624">
            <v>3.04</v>
          </cell>
          <cell r="K624">
            <v>795</v>
          </cell>
          <cell r="L624">
            <v>14</v>
          </cell>
          <cell r="M624">
            <v>5.06</v>
          </cell>
        </row>
        <row r="625">
          <cell r="A625" t="str">
            <v>YZ-BS-BSLLK03XL</v>
          </cell>
          <cell r="B625">
            <v>473</v>
          </cell>
          <cell r="C625">
            <v>2</v>
          </cell>
          <cell r="D625">
            <v>0.36</v>
          </cell>
          <cell r="E625">
            <v>2552</v>
          </cell>
          <cell r="F625">
            <v>6</v>
          </cell>
          <cell r="G625">
            <v>0.6</v>
          </cell>
          <cell r="H625">
            <v>7750</v>
          </cell>
          <cell r="I625">
            <v>21</v>
          </cell>
          <cell r="J625">
            <v>2.18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XZ-BS-PW-2001-C0-39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528</v>
          </cell>
          <cell r="I626">
            <v>1</v>
          </cell>
          <cell r="J626">
            <v>0.16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CS-LY171-WR917-XXL</v>
          </cell>
          <cell r="B627">
            <v>8</v>
          </cell>
          <cell r="C627">
            <v>0</v>
          </cell>
          <cell r="D627">
            <v>0</v>
          </cell>
          <cell r="E627">
            <v>1</v>
          </cell>
          <cell r="F627">
            <v>0</v>
          </cell>
          <cell r="G627">
            <v>0</v>
          </cell>
          <cell r="H627">
            <v>1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CS-LY171-ZL918-XL</v>
          </cell>
          <cell r="B628">
            <v>7</v>
          </cell>
          <cell r="C628">
            <v>0</v>
          </cell>
          <cell r="D628">
            <v>0</v>
          </cell>
          <cell r="E628">
            <v>2</v>
          </cell>
          <cell r="F628">
            <v>0</v>
          </cell>
          <cell r="G628">
            <v>0</v>
          </cell>
          <cell r="H628">
            <v>1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CS-LY171-ZL918-XXL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1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CS-LY181-G912-XL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110</v>
          </cell>
          <cell r="I630">
            <v>1</v>
          </cell>
          <cell r="J630">
            <v>0.22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CS-LY181-Sa911-L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350</v>
          </cell>
          <cell r="I631">
            <v>2</v>
          </cell>
          <cell r="J631">
            <v>0.5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WQS-BN-1503-RO-M</v>
          </cell>
          <cell r="B632">
            <v>5777</v>
          </cell>
          <cell r="C632">
            <v>10</v>
          </cell>
          <cell r="D632">
            <v>1.04</v>
          </cell>
          <cell r="E632">
            <v>5863</v>
          </cell>
          <cell r="F632">
            <v>10</v>
          </cell>
          <cell r="G632">
            <v>1.04</v>
          </cell>
          <cell r="H632">
            <v>10895</v>
          </cell>
          <cell r="I632">
            <v>29</v>
          </cell>
          <cell r="J632">
            <v>3.31</v>
          </cell>
          <cell r="K632">
            <v>5297</v>
          </cell>
          <cell r="L632">
            <v>11</v>
          </cell>
          <cell r="M632">
            <v>1.28</v>
          </cell>
        </row>
        <row r="633">
          <cell r="A633" t="str">
            <v>CS-LY171-LG907-XL</v>
          </cell>
          <cell r="B633">
            <v>13</v>
          </cell>
          <cell r="C633">
            <v>0</v>
          </cell>
          <cell r="D633">
            <v>0</v>
          </cell>
          <cell r="E633">
            <v>18</v>
          </cell>
          <cell r="F633">
            <v>1</v>
          </cell>
          <cell r="G633">
            <v>0.26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WQS-BN-1503-KO-XL</v>
          </cell>
          <cell r="B634">
            <v>2381</v>
          </cell>
          <cell r="C634">
            <v>6</v>
          </cell>
          <cell r="D634">
            <v>1.53</v>
          </cell>
          <cell r="E634">
            <v>2583</v>
          </cell>
          <cell r="F634">
            <v>9</v>
          </cell>
          <cell r="G634">
            <v>1.91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CS-LY084-H10-L</v>
          </cell>
          <cell r="B635">
            <v>107</v>
          </cell>
          <cell r="C635">
            <v>0</v>
          </cell>
          <cell r="D635">
            <v>0</v>
          </cell>
          <cell r="E635">
            <v>23</v>
          </cell>
          <cell r="F635">
            <v>0</v>
          </cell>
          <cell r="G635">
            <v>0</v>
          </cell>
          <cell r="H635">
            <v>224</v>
          </cell>
          <cell r="I635">
            <v>1</v>
          </cell>
          <cell r="J635">
            <v>0.05</v>
          </cell>
          <cell r="K635">
            <v>97</v>
          </cell>
          <cell r="L635">
            <v>1</v>
          </cell>
          <cell r="M635">
            <v>0.06</v>
          </cell>
        </row>
        <row r="636">
          <cell r="A636" t="str">
            <v>CS-LY084-H12-M</v>
          </cell>
          <cell r="B636">
            <v>718</v>
          </cell>
          <cell r="C636">
            <v>2</v>
          </cell>
          <cell r="D636">
            <v>0.2</v>
          </cell>
          <cell r="E636">
            <v>685</v>
          </cell>
          <cell r="F636">
            <v>3</v>
          </cell>
          <cell r="G636">
            <v>0.29</v>
          </cell>
          <cell r="H636">
            <v>418</v>
          </cell>
          <cell r="I636">
            <v>3</v>
          </cell>
          <cell r="J636">
            <v>0.19</v>
          </cell>
          <cell r="K636">
            <v>368</v>
          </cell>
          <cell r="L636">
            <v>3</v>
          </cell>
          <cell r="M636">
            <v>0.26</v>
          </cell>
        </row>
        <row r="637">
          <cell r="A637" t="str">
            <v>CS-LY084-H16-L</v>
          </cell>
          <cell r="B637">
            <v>471</v>
          </cell>
          <cell r="C637">
            <v>1</v>
          </cell>
          <cell r="D637">
            <v>0.23</v>
          </cell>
          <cell r="E637">
            <v>178</v>
          </cell>
          <cell r="F637">
            <v>0</v>
          </cell>
          <cell r="G637">
            <v>0</v>
          </cell>
          <cell r="H637">
            <v>291</v>
          </cell>
          <cell r="I637">
            <v>0</v>
          </cell>
          <cell r="J637">
            <v>0</v>
          </cell>
          <cell r="K637">
            <v>140</v>
          </cell>
          <cell r="L637">
            <v>0</v>
          </cell>
          <cell r="M637">
            <v>0</v>
          </cell>
        </row>
        <row r="638">
          <cell r="A638" t="str">
            <v>CS-LY084-H2-L</v>
          </cell>
          <cell r="B638">
            <v>917</v>
          </cell>
          <cell r="C638">
            <v>4</v>
          </cell>
          <cell r="D638">
            <v>0.46</v>
          </cell>
          <cell r="E638">
            <v>736</v>
          </cell>
          <cell r="F638">
            <v>1</v>
          </cell>
          <cell r="G638">
            <v>0.08</v>
          </cell>
          <cell r="H638">
            <v>1410</v>
          </cell>
          <cell r="I638">
            <v>8</v>
          </cell>
          <cell r="J638">
            <v>1.09</v>
          </cell>
          <cell r="K638">
            <v>1135</v>
          </cell>
          <cell r="L638">
            <v>5</v>
          </cell>
          <cell r="M638">
            <v>0.69</v>
          </cell>
        </row>
        <row r="639">
          <cell r="A639" t="str">
            <v>CS-LY085-G912-L</v>
          </cell>
          <cell r="B639">
            <v>1459</v>
          </cell>
          <cell r="C639">
            <v>2</v>
          </cell>
          <cell r="D639">
            <v>0.14</v>
          </cell>
          <cell r="E639">
            <v>677</v>
          </cell>
          <cell r="F639">
            <v>4</v>
          </cell>
          <cell r="G639">
            <v>0.27</v>
          </cell>
          <cell r="H639">
            <v>647</v>
          </cell>
          <cell r="I639">
            <v>1</v>
          </cell>
          <cell r="J639">
            <v>0.14</v>
          </cell>
          <cell r="K639">
            <v>283</v>
          </cell>
          <cell r="L639">
            <v>0</v>
          </cell>
          <cell r="M639">
            <v>0</v>
          </cell>
        </row>
        <row r="640">
          <cell r="A640" t="str">
            <v>CS-LY085-LB916-L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544</v>
          </cell>
          <cell r="I640">
            <v>2</v>
          </cell>
          <cell r="J640">
            <v>0.04</v>
          </cell>
          <cell r="K640">
            <v>531</v>
          </cell>
          <cell r="L640">
            <v>4</v>
          </cell>
          <cell r="M640">
            <v>0.08</v>
          </cell>
        </row>
        <row r="641">
          <cell r="A641" t="str">
            <v>CS-LY085-W902-S</v>
          </cell>
          <cell r="B641">
            <v>288</v>
          </cell>
          <cell r="C641">
            <v>0</v>
          </cell>
          <cell r="D641">
            <v>0</v>
          </cell>
          <cell r="E641">
            <v>360</v>
          </cell>
          <cell r="F641">
            <v>0</v>
          </cell>
          <cell r="G641">
            <v>0</v>
          </cell>
          <cell r="H641">
            <v>344</v>
          </cell>
          <cell r="I641">
            <v>1</v>
          </cell>
          <cell r="J641">
            <v>0.1</v>
          </cell>
          <cell r="K641">
            <v>113</v>
          </cell>
          <cell r="L641">
            <v>0</v>
          </cell>
          <cell r="M641">
            <v>0</v>
          </cell>
        </row>
        <row r="642">
          <cell r="A642" t="str">
            <v>LYQ-BS-K1010-G0-XS</v>
          </cell>
          <cell r="B642">
            <v>49</v>
          </cell>
          <cell r="C642">
            <v>0</v>
          </cell>
          <cell r="D642">
            <v>0</v>
          </cell>
          <cell r="E642">
            <v>76</v>
          </cell>
          <cell r="F642">
            <v>0</v>
          </cell>
          <cell r="G642">
            <v>0</v>
          </cell>
          <cell r="H642">
            <v>107</v>
          </cell>
          <cell r="I642">
            <v>2</v>
          </cell>
          <cell r="J642">
            <v>0.04</v>
          </cell>
          <cell r="K642">
            <v>131</v>
          </cell>
          <cell r="L642">
            <v>2</v>
          </cell>
          <cell r="M642">
            <v>0.04</v>
          </cell>
        </row>
        <row r="643">
          <cell r="A643" t="str">
            <v>LYQ-BS-K1010-G7-XS</v>
          </cell>
          <cell r="B643">
            <v>337</v>
          </cell>
          <cell r="C643">
            <v>0</v>
          </cell>
          <cell r="D643">
            <v>0</v>
          </cell>
          <cell r="E643">
            <v>455</v>
          </cell>
          <cell r="F643">
            <v>3</v>
          </cell>
          <cell r="G643">
            <v>0.06</v>
          </cell>
          <cell r="H643">
            <v>277</v>
          </cell>
          <cell r="I643">
            <v>2</v>
          </cell>
          <cell r="J643">
            <v>0.04</v>
          </cell>
          <cell r="K643">
            <v>266</v>
          </cell>
          <cell r="L643">
            <v>1</v>
          </cell>
          <cell r="M643">
            <v>0.02</v>
          </cell>
        </row>
        <row r="644">
          <cell r="A644" t="str">
            <v>LYQ-BS-K1010-P0-XS</v>
          </cell>
          <cell r="B644">
            <v>65</v>
          </cell>
          <cell r="C644">
            <v>0</v>
          </cell>
          <cell r="D644">
            <v>0</v>
          </cell>
          <cell r="E644">
            <v>165</v>
          </cell>
          <cell r="F644">
            <v>0</v>
          </cell>
          <cell r="G644">
            <v>0</v>
          </cell>
          <cell r="H644">
            <v>235</v>
          </cell>
          <cell r="I644">
            <v>0</v>
          </cell>
          <cell r="J644">
            <v>0</v>
          </cell>
          <cell r="K644">
            <v>215</v>
          </cell>
          <cell r="L644">
            <v>1</v>
          </cell>
          <cell r="M644">
            <v>0.02</v>
          </cell>
        </row>
        <row r="645">
          <cell r="A645" t="str">
            <v>LYQ-BS-K1010-R0-XS</v>
          </cell>
          <cell r="B645">
            <v>118</v>
          </cell>
          <cell r="C645">
            <v>1</v>
          </cell>
          <cell r="D645">
            <v>0.02</v>
          </cell>
          <cell r="E645">
            <v>156</v>
          </cell>
          <cell r="F645">
            <v>1</v>
          </cell>
          <cell r="G645">
            <v>0.02</v>
          </cell>
          <cell r="H645">
            <v>343</v>
          </cell>
          <cell r="I645">
            <v>1</v>
          </cell>
          <cell r="J645">
            <v>0.02</v>
          </cell>
          <cell r="K645">
            <v>327</v>
          </cell>
          <cell r="L645">
            <v>3</v>
          </cell>
          <cell r="M645">
            <v>0.06</v>
          </cell>
        </row>
        <row r="646">
          <cell r="A646" t="str">
            <v>LYQ-BS-K1010-W0-XS</v>
          </cell>
          <cell r="B646">
            <v>250</v>
          </cell>
          <cell r="C646">
            <v>4</v>
          </cell>
          <cell r="D646">
            <v>0.08</v>
          </cell>
          <cell r="E646">
            <v>166</v>
          </cell>
          <cell r="F646">
            <v>2</v>
          </cell>
          <cell r="G646">
            <v>0.04</v>
          </cell>
          <cell r="H646">
            <v>138</v>
          </cell>
          <cell r="I646">
            <v>3</v>
          </cell>
          <cell r="J646">
            <v>0.06</v>
          </cell>
          <cell r="K646">
            <v>154</v>
          </cell>
          <cell r="L646">
            <v>1</v>
          </cell>
          <cell r="M646">
            <v>0.02</v>
          </cell>
        </row>
        <row r="647">
          <cell r="A647" t="str">
            <v>LYQ-BS-K1010-Z0-XS</v>
          </cell>
          <cell r="B647">
            <v>25</v>
          </cell>
          <cell r="C647">
            <v>0</v>
          </cell>
          <cell r="D647">
            <v>0</v>
          </cell>
          <cell r="E647">
            <v>48</v>
          </cell>
          <cell r="F647">
            <v>0</v>
          </cell>
          <cell r="G647">
            <v>0</v>
          </cell>
          <cell r="H647">
            <v>58</v>
          </cell>
          <cell r="I647">
            <v>0</v>
          </cell>
          <cell r="J647">
            <v>0</v>
          </cell>
          <cell r="K647">
            <v>50</v>
          </cell>
          <cell r="L647">
            <v>0</v>
          </cell>
          <cell r="M647">
            <v>0</v>
          </cell>
        </row>
        <row r="648">
          <cell r="A648" t="str">
            <v>LYQ-BS4600-G1-XS</v>
          </cell>
          <cell r="B648">
            <v>13</v>
          </cell>
          <cell r="C648">
            <v>0</v>
          </cell>
          <cell r="D648">
            <v>0</v>
          </cell>
          <cell r="E648">
            <v>24</v>
          </cell>
          <cell r="F648">
            <v>0</v>
          </cell>
          <cell r="G648">
            <v>0</v>
          </cell>
          <cell r="H648">
            <v>23</v>
          </cell>
          <cell r="I648">
            <v>0</v>
          </cell>
          <cell r="J648">
            <v>0</v>
          </cell>
          <cell r="K648">
            <v>19</v>
          </cell>
          <cell r="L648">
            <v>0</v>
          </cell>
          <cell r="M648">
            <v>0</v>
          </cell>
        </row>
        <row r="649">
          <cell r="A649" t="str">
            <v>LYQ-BS4600-N0-XS</v>
          </cell>
          <cell r="B649">
            <v>23</v>
          </cell>
          <cell r="C649">
            <v>1</v>
          </cell>
          <cell r="D649">
            <v>0.02</v>
          </cell>
          <cell r="E649">
            <v>13</v>
          </cell>
          <cell r="F649">
            <v>0</v>
          </cell>
          <cell r="G649">
            <v>0</v>
          </cell>
          <cell r="H649">
            <v>8</v>
          </cell>
          <cell r="I649">
            <v>0</v>
          </cell>
          <cell r="J649">
            <v>0</v>
          </cell>
          <cell r="K649">
            <v>13</v>
          </cell>
          <cell r="L649">
            <v>0</v>
          </cell>
          <cell r="M649">
            <v>0</v>
          </cell>
        </row>
        <row r="650">
          <cell r="A650" t="str">
            <v>LYQ-BS4600-P0-S</v>
          </cell>
          <cell r="B650">
            <v>12</v>
          </cell>
          <cell r="C650">
            <v>0</v>
          </cell>
          <cell r="D650">
            <v>0</v>
          </cell>
          <cell r="E650">
            <v>15</v>
          </cell>
          <cell r="F650">
            <v>0</v>
          </cell>
          <cell r="G650">
            <v>0</v>
          </cell>
          <cell r="H650">
            <v>11</v>
          </cell>
          <cell r="I650">
            <v>0</v>
          </cell>
          <cell r="J650">
            <v>0</v>
          </cell>
          <cell r="K650">
            <v>10</v>
          </cell>
          <cell r="L650">
            <v>0</v>
          </cell>
          <cell r="M650">
            <v>0</v>
          </cell>
        </row>
        <row r="651">
          <cell r="A651" t="str">
            <v>LYQ-CSM048-K0-S</v>
          </cell>
          <cell r="B651">
            <v>56</v>
          </cell>
          <cell r="C651">
            <v>1</v>
          </cell>
          <cell r="D651">
            <v>0.05</v>
          </cell>
          <cell r="E651">
            <v>34</v>
          </cell>
          <cell r="F651">
            <v>0</v>
          </cell>
          <cell r="G651">
            <v>0</v>
          </cell>
          <cell r="H651">
            <v>22</v>
          </cell>
          <cell r="I651">
            <v>1</v>
          </cell>
          <cell r="J651">
            <v>0.05</v>
          </cell>
          <cell r="K651">
            <v>23</v>
          </cell>
          <cell r="L651">
            <v>0</v>
          </cell>
          <cell r="M651">
            <v>0</v>
          </cell>
        </row>
        <row r="652">
          <cell r="A652" t="str">
            <v>LYQ-CSM048-R0-S</v>
          </cell>
          <cell r="B652">
            <v>38</v>
          </cell>
          <cell r="C652">
            <v>0</v>
          </cell>
          <cell r="D652">
            <v>0</v>
          </cell>
          <cell r="E652">
            <v>16</v>
          </cell>
          <cell r="F652">
            <v>0</v>
          </cell>
          <cell r="G652">
            <v>0</v>
          </cell>
          <cell r="H652">
            <v>28</v>
          </cell>
          <cell r="I652">
            <v>2</v>
          </cell>
          <cell r="J652">
            <v>0.07</v>
          </cell>
          <cell r="K652">
            <v>17</v>
          </cell>
          <cell r="L652">
            <v>0</v>
          </cell>
          <cell r="M652">
            <v>0</v>
          </cell>
        </row>
        <row r="653">
          <cell r="A653" t="str">
            <v>XZ-WH1509-B0-3536</v>
          </cell>
          <cell r="B653">
            <v>7671</v>
          </cell>
          <cell r="C653">
            <v>11</v>
          </cell>
          <cell r="D653">
            <v>2.72</v>
          </cell>
          <cell r="E653">
            <v>9277</v>
          </cell>
          <cell r="F653">
            <v>12</v>
          </cell>
          <cell r="G653">
            <v>3.08</v>
          </cell>
          <cell r="H653">
            <v>4498</v>
          </cell>
          <cell r="I653">
            <v>10</v>
          </cell>
          <cell r="J653">
            <v>2.68</v>
          </cell>
          <cell r="K653">
            <v>4056</v>
          </cell>
          <cell r="L653">
            <v>8</v>
          </cell>
          <cell r="M653">
            <v>2.54</v>
          </cell>
        </row>
        <row r="654">
          <cell r="A654" t="str">
            <v>XZ-WH150903-G2-3536</v>
          </cell>
          <cell r="B654">
            <v>10075</v>
          </cell>
          <cell r="C654">
            <v>12</v>
          </cell>
          <cell r="D654">
            <v>3.7</v>
          </cell>
          <cell r="E654">
            <v>5417</v>
          </cell>
          <cell r="F654">
            <v>9</v>
          </cell>
          <cell r="G654">
            <v>2.93</v>
          </cell>
          <cell r="H654">
            <v>7823</v>
          </cell>
          <cell r="I654">
            <v>3</v>
          </cell>
          <cell r="J654">
            <v>1.04</v>
          </cell>
          <cell r="K654">
            <v>6484</v>
          </cell>
          <cell r="L654">
            <v>6</v>
          </cell>
          <cell r="M654">
            <v>2.33</v>
          </cell>
        </row>
        <row r="655">
          <cell r="A655" t="str">
            <v>XZ-WH6606-BR-40</v>
          </cell>
          <cell r="B655">
            <v>266</v>
          </cell>
          <cell r="C655">
            <v>1</v>
          </cell>
          <cell r="D655">
            <v>0.2</v>
          </cell>
          <cell r="E655">
            <v>314</v>
          </cell>
          <cell r="F655">
            <v>2</v>
          </cell>
          <cell r="G655">
            <v>0.45</v>
          </cell>
          <cell r="H655">
            <v>821</v>
          </cell>
          <cell r="I655">
            <v>5</v>
          </cell>
          <cell r="J655">
            <v>0.91</v>
          </cell>
          <cell r="K655">
            <v>1206</v>
          </cell>
          <cell r="L655">
            <v>0</v>
          </cell>
          <cell r="M655">
            <v>0</v>
          </cell>
        </row>
        <row r="656">
          <cell r="A656" t="str">
            <v>XZ-WH6606-C0-35</v>
          </cell>
          <cell r="B656">
            <v>102</v>
          </cell>
          <cell r="C656">
            <v>0</v>
          </cell>
          <cell r="D656">
            <v>0</v>
          </cell>
          <cell r="E656">
            <v>7586</v>
          </cell>
          <cell r="F656">
            <v>7</v>
          </cell>
          <cell r="G656">
            <v>1.02</v>
          </cell>
          <cell r="H656">
            <v>198</v>
          </cell>
          <cell r="I656">
            <v>1</v>
          </cell>
          <cell r="J656">
            <v>0.15</v>
          </cell>
          <cell r="K656">
            <v>262</v>
          </cell>
          <cell r="L656">
            <v>0</v>
          </cell>
          <cell r="M656">
            <v>0</v>
          </cell>
        </row>
        <row r="657">
          <cell r="A657" t="str">
            <v>XZ-WH6606-K0-39</v>
          </cell>
          <cell r="B657">
            <v>44</v>
          </cell>
          <cell r="C657">
            <v>0</v>
          </cell>
          <cell r="D657">
            <v>0</v>
          </cell>
          <cell r="E657">
            <v>1230</v>
          </cell>
          <cell r="F657">
            <v>1</v>
          </cell>
          <cell r="G657">
            <v>0.22</v>
          </cell>
          <cell r="H657">
            <v>7010</v>
          </cell>
          <cell r="I657">
            <v>2</v>
          </cell>
          <cell r="J657">
            <v>0.13</v>
          </cell>
          <cell r="K657">
            <v>7857</v>
          </cell>
          <cell r="L657">
            <v>8</v>
          </cell>
          <cell r="M657">
            <v>1.2</v>
          </cell>
        </row>
        <row r="658">
          <cell r="A658" t="str">
            <v>XZ-WH6606-P0-40</v>
          </cell>
          <cell r="B658">
            <v>93</v>
          </cell>
          <cell r="C658">
            <v>0</v>
          </cell>
          <cell r="D658">
            <v>0</v>
          </cell>
          <cell r="E658">
            <v>36</v>
          </cell>
          <cell r="F658">
            <v>1</v>
          </cell>
          <cell r="G658">
            <v>0.26</v>
          </cell>
          <cell r="H658">
            <v>105</v>
          </cell>
          <cell r="I658">
            <v>0</v>
          </cell>
          <cell r="J658">
            <v>0</v>
          </cell>
          <cell r="K658">
            <v>125</v>
          </cell>
          <cell r="L658">
            <v>0</v>
          </cell>
          <cell r="M658">
            <v>0</v>
          </cell>
        </row>
        <row r="659">
          <cell r="A659" t="str">
            <v>XZ-WH6606-R0-35</v>
          </cell>
          <cell r="B659">
            <v>304</v>
          </cell>
          <cell r="C659">
            <v>0</v>
          </cell>
          <cell r="D659">
            <v>0</v>
          </cell>
          <cell r="E659">
            <v>839</v>
          </cell>
          <cell r="F659">
            <v>0</v>
          </cell>
          <cell r="G659">
            <v>0</v>
          </cell>
          <cell r="H659">
            <v>309</v>
          </cell>
          <cell r="I659">
            <v>1</v>
          </cell>
          <cell r="J659">
            <v>0.09</v>
          </cell>
          <cell r="K659">
            <v>489</v>
          </cell>
          <cell r="L659">
            <v>0</v>
          </cell>
          <cell r="M659">
            <v>0</v>
          </cell>
        </row>
        <row r="660">
          <cell r="A660" t="str">
            <v>XZ-WH6606-ZL-39</v>
          </cell>
          <cell r="B660">
            <v>599</v>
          </cell>
          <cell r="C660">
            <v>1</v>
          </cell>
          <cell r="D660">
            <v>0.26</v>
          </cell>
          <cell r="E660">
            <v>1046</v>
          </cell>
          <cell r="F660">
            <v>3</v>
          </cell>
          <cell r="G660">
            <v>0.43</v>
          </cell>
          <cell r="H660">
            <v>466</v>
          </cell>
          <cell r="I660">
            <v>1</v>
          </cell>
          <cell r="J660">
            <v>0.2</v>
          </cell>
          <cell r="K660">
            <v>780</v>
          </cell>
          <cell r="L660">
            <v>1</v>
          </cell>
          <cell r="M660">
            <v>0.08</v>
          </cell>
        </row>
        <row r="661">
          <cell r="A661" t="str">
            <v>XZ-WHBH004-B0-4041</v>
          </cell>
          <cell r="B661">
            <v>4569</v>
          </cell>
          <cell r="C661">
            <v>11</v>
          </cell>
          <cell r="D661">
            <v>1.65</v>
          </cell>
          <cell r="E661">
            <v>1909</v>
          </cell>
          <cell r="F661">
            <v>8</v>
          </cell>
          <cell r="G661">
            <v>1.44</v>
          </cell>
          <cell r="H661">
            <v>2896</v>
          </cell>
          <cell r="I661">
            <v>3</v>
          </cell>
          <cell r="J661">
            <v>0.43</v>
          </cell>
          <cell r="K661">
            <v>2546</v>
          </cell>
          <cell r="L661">
            <v>3</v>
          </cell>
          <cell r="M661">
            <v>0.6</v>
          </cell>
        </row>
        <row r="662">
          <cell r="A662" t="str">
            <v>XZ-WHBH004-P0-4041</v>
          </cell>
          <cell r="B662">
            <v>901</v>
          </cell>
          <cell r="C662">
            <v>1</v>
          </cell>
          <cell r="D662">
            <v>0.2</v>
          </cell>
          <cell r="E662">
            <v>426</v>
          </cell>
          <cell r="F662">
            <v>2</v>
          </cell>
          <cell r="G662">
            <v>0.3</v>
          </cell>
          <cell r="H662">
            <v>609</v>
          </cell>
          <cell r="I662">
            <v>0</v>
          </cell>
          <cell r="J662">
            <v>0</v>
          </cell>
          <cell r="K662">
            <v>864</v>
          </cell>
          <cell r="L662">
            <v>1</v>
          </cell>
          <cell r="M662">
            <v>0.04</v>
          </cell>
        </row>
        <row r="663">
          <cell r="A663" t="str">
            <v>CS-LY086-B0-L</v>
          </cell>
          <cell r="B663">
            <v>465</v>
          </cell>
          <cell r="C663">
            <v>5</v>
          </cell>
          <cell r="D663">
            <v>0.59</v>
          </cell>
          <cell r="E663">
            <v>273</v>
          </cell>
          <cell r="F663">
            <v>2</v>
          </cell>
          <cell r="G663">
            <v>0.11</v>
          </cell>
          <cell r="H663">
            <v>251</v>
          </cell>
          <cell r="I663">
            <v>0</v>
          </cell>
          <cell r="J663">
            <v>0</v>
          </cell>
          <cell r="K663">
            <v>118</v>
          </cell>
          <cell r="L663">
            <v>0</v>
          </cell>
          <cell r="M663">
            <v>0</v>
          </cell>
        </row>
        <row r="664">
          <cell r="A664" t="str">
            <v>CS-LY086-B0-XXL</v>
          </cell>
          <cell r="B664">
            <v>473</v>
          </cell>
          <cell r="C664">
            <v>4</v>
          </cell>
          <cell r="D664">
            <v>0.48</v>
          </cell>
          <cell r="E664">
            <v>2014</v>
          </cell>
          <cell r="F664">
            <v>3</v>
          </cell>
          <cell r="G664">
            <v>0.46</v>
          </cell>
          <cell r="H664">
            <v>9413</v>
          </cell>
          <cell r="I664">
            <v>24</v>
          </cell>
          <cell r="J664">
            <v>3.07</v>
          </cell>
          <cell r="K664">
            <v>12202</v>
          </cell>
          <cell r="L664">
            <v>29</v>
          </cell>
          <cell r="M664">
            <v>4.04</v>
          </cell>
        </row>
        <row r="665">
          <cell r="A665" t="str">
            <v>CS-LY086-LB-L</v>
          </cell>
          <cell r="B665">
            <v>634</v>
          </cell>
          <cell r="C665">
            <v>6</v>
          </cell>
          <cell r="D665">
            <v>0.98</v>
          </cell>
          <cell r="E665">
            <v>910</v>
          </cell>
          <cell r="F665">
            <v>2</v>
          </cell>
          <cell r="G665">
            <v>0.25</v>
          </cell>
          <cell r="H665">
            <v>108</v>
          </cell>
          <cell r="I665">
            <v>1</v>
          </cell>
          <cell r="J665">
            <v>0.13</v>
          </cell>
          <cell r="K665">
            <v>102</v>
          </cell>
          <cell r="L665">
            <v>3</v>
          </cell>
          <cell r="M665">
            <v>0.39</v>
          </cell>
        </row>
        <row r="666">
          <cell r="A666" t="str">
            <v>CS-LY086-N0-M</v>
          </cell>
          <cell r="B666">
            <v>209</v>
          </cell>
          <cell r="C666">
            <v>0</v>
          </cell>
          <cell r="D666">
            <v>0</v>
          </cell>
          <cell r="E666">
            <v>42</v>
          </cell>
          <cell r="F666">
            <v>0</v>
          </cell>
          <cell r="G666">
            <v>0</v>
          </cell>
          <cell r="H666">
            <v>40</v>
          </cell>
          <cell r="I666">
            <v>0</v>
          </cell>
          <cell r="J666">
            <v>0</v>
          </cell>
          <cell r="K666">
            <v>9</v>
          </cell>
          <cell r="L666">
            <v>0</v>
          </cell>
          <cell r="M666">
            <v>0</v>
          </cell>
        </row>
        <row r="667">
          <cell r="A667" t="str">
            <v>CS-LY086-N0-S</v>
          </cell>
          <cell r="B667">
            <v>1566</v>
          </cell>
          <cell r="C667">
            <v>6</v>
          </cell>
          <cell r="D667">
            <v>0.81</v>
          </cell>
          <cell r="E667">
            <v>120</v>
          </cell>
          <cell r="F667">
            <v>2</v>
          </cell>
          <cell r="G667">
            <v>0.17</v>
          </cell>
          <cell r="H667">
            <v>138</v>
          </cell>
          <cell r="I667">
            <v>0</v>
          </cell>
          <cell r="J667">
            <v>0</v>
          </cell>
          <cell r="K667">
            <v>122</v>
          </cell>
          <cell r="L667">
            <v>0</v>
          </cell>
          <cell r="M667">
            <v>0</v>
          </cell>
        </row>
        <row r="668">
          <cell r="A668" t="str">
            <v>LYQ-BS-K1010-K0-XL</v>
          </cell>
          <cell r="B668">
            <v>2733</v>
          </cell>
          <cell r="C668">
            <v>15</v>
          </cell>
          <cell r="D668">
            <v>2.11</v>
          </cell>
          <cell r="E668">
            <v>478</v>
          </cell>
          <cell r="F668">
            <v>5</v>
          </cell>
          <cell r="G668">
            <v>0.63</v>
          </cell>
          <cell r="H668">
            <v>812</v>
          </cell>
          <cell r="I668">
            <v>5</v>
          </cell>
          <cell r="J668">
            <v>0.78</v>
          </cell>
          <cell r="K668">
            <v>906</v>
          </cell>
          <cell r="L668">
            <v>4</v>
          </cell>
          <cell r="M668">
            <v>0.57</v>
          </cell>
        </row>
        <row r="669">
          <cell r="A669" t="str">
            <v>LYQ-BS-K1010-KQ-XL</v>
          </cell>
          <cell r="B669">
            <v>0</v>
          </cell>
          <cell r="C669">
            <v>0</v>
          </cell>
          <cell r="D669">
            <v>0</v>
          </cell>
          <cell r="E669">
            <v>20305</v>
          </cell>
          <cell r="F669">
            <v>66</v>
          </cell>
          <cell r="G669">
            <v>10.78</v>
          </cell>
          <cell r="H669">
            <v>23957</v>
          </cell>
          <cell r="I669">
            <v>122</v>
          </cell>
          <cell r="J669">
            <v>21.02</v>
          </cell>
          <cell r="K669">
            <v>28179</v>
          </cell>
          <cell r="L669">
            <v>149</v>
          </cell>
          <cell r="M669">
            <v>24.79</v>
          </cell>
        </row>
        <row r="670">
          <cell r="A670" t="str">
            <v>XZ-BS-WHXY251864K03839</v>
          </cell>
          <cell r="B670">
            <v>156</v>
          </cell>
          <cell r="C670">
            <v>1</v>
          </cell>
          <cell r="D670">
            <v>0.2</v>
          </cell>
          <cell r="E670">
            <v>42</v>
          </cell>
          <cell r="F670">
            <v>0</v>
          </cell>
          <cell r="G670">
            <v>0</v>
          </cell>
          <cell r="H670">
            <v>203</v>
          </cell>
          <cell r="I670">
            <v>1</v>
          </cell>
          <cell r="J670">
            <v>0.15</v>
          </cell>
          <cell r="K670">
            <v>165</v>
          </cell>
          <cell r="L670">
            <v>0</v>
          </cell>
          <cell r="M670">
            <v>0</v>
          </cell>
        </row>
        <row r="671">
          <cell r="A671" t="str">
            <v>XZ-BS-WHXY251864W03839</v>
          </cell>
          <cell r="B671">
            <v>279</v>
          </cell>
          <cell r="C671">
            <v>0</v>
          </cell>
          <cell r="D671">
            <v>0</v>
          </cell>
          <cell r="E671">
            <v>157</v>
          </cell>
          <cell r="F671">
            <v>0</v>
          </cell>
          <cell r="G671">
            <v>0</v>
          </cell>
          <cell r="H671">
            <v>27</v>
          </cell>
          <cell r="I671">
            <v>0</v>
          </cell>
          <cell r="J671">
            <v>0</v>
          </cell>
          <cell r="K671">
            <v>24</v>
          </cell>
          <cell r="L671">
            <v>0</v>
          </cell>
          <cell r="M671">
            <v>0</v>
          </cell>
        </row>
        <row r="672">
          <cell r="A672" t="str">
            <v>CS-LY166-B28-1-L</v>
          </cell>
          <cell r="B672">
            <v>0</v>
          </cell>
          <cell r="C672">
            <v>0</v>
          </cell>
          <cell r="D672">
            <v>0</v>
          </cell>
          <cell r="E672">
            <v>30</v>
          </cell>
          <cell r="F672">
            <v>1</v>
          </cell>
          <cell r="G672">
            <v>0.09</v>
          </cell>
          <cell r="H672">
            <v>60</v>
          </cell>
          <cell r="I672">
            <v>0</v>
          </cell>
          <cell r="J672">
            <v>0</v>
          </cell>
          <cell r="K672">
            <v>55</v>
          </cell>
          <cell r="L672">
            <v>0</v>
          </cell>
          <cell r="M672">
            <v>0</v>
          </cell>
        </row>
        <row r="673">
          <cell r="A673" t="str">
            <v>CS-LY166-K33-4-S</v>
          </cell>
          <cell r="B673">
            <v>186</v>
          </cell>
          <cell r="C673">
            <v>1</v>
          </cell>
          <cell r="D673">
            <v>0.11</v>
          </cell>
          <cell r="E673">
            <v>137</v>
          </cell>
          <cell r="F673">
            <v>0</v>
          </cell>
          <cell r="G673">
            <v>0</v>
          </cell>
          <cell r="H673">
            <v>102</v>
          </cell>
          <cell r="I673">
            <v>1</v>
          </cell>
          <cell r="J673">
            <v>0.1</v>
          </cell>
          <cell r="K673">
            <v>59</v>
          </cell>
          <cell r="L673">
            <v>1</v>
          </cell>
          <cell r="M673">
            <v>0.02</v>
          </cell>
        </row>
        <row r="674">
          <cell r="A674" t="str">
            <v>CS-LY166-K73-2-L</v>
          </cell>
          <cell r="B674">
            <v>292</v>
          </cell>
          <cell r="C674">
            <v>2</v>
          </cell>
          <cell r="D674">
            <v>0.3</v>
          </cell>
          <cell r="E674">
            <v>205</v>
          </cell>
          <cell r="F674">
            <v>1</v>
          </cell>
          <cell r="G674">
            <v>0.12</v>
          </cell>
          <cell r="H674">
            <v>233</v>
          </cell>
          <cell r="I674">
            <v>3</v>
          </cell>
          <cell r="J674">
            <v>0.26</v>
          </cell>
          <cell r="K674">
            <v>276</v>
          </cell>
          <cell r="L674">
            <v>1</v>
          </cell>
          <cell r="M674">
            <v>0.1</v>
          </cell>
        </row>
        <row r="675">
          <cell r="A675" t="str">
            <v>SCF-EUC01-017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43</v>
          </cell>
          <cell r="I675">
            <v>0</v>
          </cell>
          <cell r="J675">
            <v>0</v>
          </cell>
          <cell r="K675">
            <v>107</v>
          </cell>
          <cell r="L675">
            <v>0</v>
          </cell>
          <cell r="M675">
            <v>0</v>
          </cell>
        </row>
        <row r="676">
          <cell r="A676" t="str">
            <v>LYQ-BS-K1010-N0-2X</v>
          </cell>
          <cell r="B676">
            <v>14774</v>
          </cell>
          <cell r="C676">
            <v>43</v>
          </cell>
          <cell r="D676">
            <v>7</v>
          </cell>
          <cell r="E676">
            <v>89289</v>
          </cell>
          <cell r="F676">
            <v>157</v>
          </cell>
          <cell r="G676">
            <v>26.12</v>
          </cell>
          <cell r="H676">
            <v>3007</v>
          </cell>
          <cell r="I676">
            <v>5</v>
          </cell>
          <cell r="J676">
            <v>1.29</v>
          </cell>
          <cell r="K676">
            <v>3436</v>
          </cell>
          <cell r="L676">
            <v>6</v>
          </cell>
          <cell r="M676">
            <v>1.62</v>
          </cell>
        </row>
        <row r="677">
          <cell r="A677" t="str">
            <v>LYQ-BS-K1010-N0-S</v>
          </cell>
          <cell r="B677">
            <v>60244</v>
          </cell>
          <cell r="C677">
            <v>109</v>
          </cell>
          <cell r="D677">
            <v>17.49</v>
          </cell>
          <cell r="E677">
            <v>12976</v>
          </cell>
          <cell r="F677">
            <v>54</v>
          </cell>
          <cell r="G677">
            <v>9.51</v>
          </cell>
          <cell r="H677">
            <v>16248</v>
          </cell>
          <cell r="I677">
            <v>66</v>
          </cell>
          <cell r="J677">
            <v>10.9</v>
          </cell>
          <cell r="K677">
            <v>17786</v>
          </cell>
          <cell r="L677">
            <v>56</v>
          </cell>
          <cell r="M677">
            <v>9.71</v>
          </cell>
        </row>
        <row r="678">
          <cell r="A678" t="str">
            <v>XZ-BS-ZQCB3056-B0-24</v>
          </cell>
          <cell r="B678">
            <v>1538</v>
          </cell>
          <cell r="C678">
            <v>5</v>
          </cell>
          <cell r="D678">
            <v>0.99</v>
          </cell>
          <cell r="E678">
            <v>1357</v>
          </cell>
          <cell r="F678">
            <v>5</v>
          </cell>
          <cell r="G678">
            <v>1.13</v>
          </cell>
          <cell r="H678">
            <v>1505</v>
          </cell>
          <cell r="I678">
            <v>1</v>
          </cell>
          <cell r="J678">
            <v>0.21</v>
          </cell>
          <cell r="K678">
            <v>1102</v>
          </cell>
          <cell r="L678">
            <v>5</v>
          </cell>
          <cell r="M678">
            <v>1.07</v>
          </cell>
        </row>
        <row r="679">
          <cell r="A679" t="str">
            <v>XZ-BS-ZQCB3056-kQ-24</v>
          </cell>
          <cell r="B679">
            <v>1565</v>
          </cell>
          <cell r="C679">
            <v>4</v>
          </cell>
          <cell r="D679">
            <v>1.02</v>
          </cell>
          <cell r="E679">
            <v>810</v>
          </cell>
          <cell r="F679">
            <v>1</v>
          </cell>
          <cell r="G679">
            <v>0.27</v>
          </cell>
          <cell r="H679">
            <v>1453</v>
          </cell>
          <cell r="I679">
            <v>2</v>
          </cell>
          <cell r="J679">
            <v>0.64</v>
          </cell>
          <cell r="K679">
            <v>1195</v>
          </cell>
          <cell r="L679">
            <v>2</v>
          </cell>
          <cell r="M679">
            <v>0.56</v>
          </cell>
        </row>
        <row r="680">
          <cell r="A680" t="str">
            <v>XZ-BS-2115Gr35</v>
          </cell>
          <cell r="B680">
            <v>10754</v>
          </cell>
          <cell r="C680">
            <v>17</v>
          </cell>
          <cell r="D680">
            <v>3.95</v>
          </cell>
          <cell r="E680">
            <v>9732</v>
          </cell>
          <cell r="F680">
            <v>21</v>
          </cell>
          <cell r="G680">
            <v>5.44</v>
          </cell>
          <cell r="H680">
            <v>5569</v>
          </cell>
          <cell r="I680">
            <v>14</v>
          </cell>
          <cell r="J680">
            <v>3.33</v>
          </cell>
          <cell r="K680">
            <v>5172</v>
          </cell>
          <cell r="L680">
            <v>17</v>
          </cell>
          <cell r="M680">
            <v>3.98</v>
          </cell>
        </row>
        <row r="681">
          <cell r="A681" t="str">
            <v>BS-WH17008-G0-M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18491</v>
          </cell>
          <cell r="L681">
            <v>70</v>
          </cell>
          <cell r="M681">
            <v>13.15</v>
          </cell>
        </row>
        <row r="682">
          <cell r="A682" t="str">
            <v>YZ-BEWH173-K0-M</v>
          </cell>
          <cell r="B682">
            <v>0</v>
          </cell>
          <cell r="C682">
            <v>0</v>
          </cell>
          <cell r="D682">
            <v>0</v>
          </cell>
          <cell r="E682">
            <v>12</v>
          </cell>
          <cell r="F682">
            <v>0</v>
          </cell>
          <cell r="G682">
            <v>0</v>
          </cell>
          <cell r="H682">
            <v>25</v>
          </cell>
          <cell r="I682">
            <v>0</v>
          </cell>
          <cell r="J682">
            <v>0</v>
          </cell>
          <cell r="K682">
            <v>34</v>
          </cell>
          <cell r="L682">
            <v>0</v>
          </cell>
          <cell r="M682">
            <v>0</v>
          </cell>
        </row>
        <row r="683">
          <cell r="A683" t="str">
            <v>YZ-BEWH173-WI-M</v>
          </cell>
          <cell r="B683">
            <v>21</v>
          </cell>
          <cell r="C683">
            <v>0</v>
          </cell>
          <cell r="D683">
            <v>0</v>
          </cell>
          <cell r="E683">
            <v>14</v>
          </cell>
          <cell r="F683">
            <v>0</v>
          </cell>
          <cell r="G683">
            <v>0</v>
          </cell>
          <cell r="H683">
            <v>15</v>
          </cell>
          <cell r="I683">
            <v>0</v>
          </cell>
          <cell r="J683">
            <v>0</v>
          </cell>
          <cell r="K683">
            <v>20</v>
          </cell>
          <cell r="L683">
            <v>0</v>
          </cell>
          <cell r="M683">
            <v>0</v>
          </cell>
        </row>
        <row r="684">
          <cell r="A684" t="str">
            <v>YZ-BEWH173-ZL-L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30</v>
          </cell>
          <cell r="L684">
            <v>1</v>
          </cell>
          <cell r="M684">
            <v>0.02</v>
          </cell>
        </row>
        <row r="685">
          <cell r="A685" t="str">
            <v>WQS-BS-BN1504-BO/RO-M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567</v>
          </cell>
          <cell r="I685">
            <v>0</v>
          </cell>
          <cell r="J685">
            <v>0</v>
          </cell>
          <cell r="K685">
            <v>341</v>
          </cell>
          <cell r="L685">
            <v>1</v>
          </cell>
          <cell r="M685">
            <v>0.16</v>
          </cell>
        </row>
        <row r="686">
          <cell r="A686" t="str">
            <v>WQS-BS-BN1504-BO/RO-S</v>
          </cell>
          <cell r="B686">
            <v>30</v>
          </cell>
          <cell r="C686">
            <v>2</v>
          </cell>
          <cell r="D686">
            <v>0.29</v>
          </cell>
          <cell r="E686">
            <v>1304</v>
          </cell>
          <cell r="F686">
            <v>4</v>
          </cell>
          <cell r="G686">
            <v>0.72</v>
          </cell>
          <cell r="H686">
            <v>507</v>
          </cell>
          <cell r="I686">
            <v>2</v>
          </cell>
          <cell r="J686">
            <v>0.44</v>
          </cell>
          <cell r="K686">
            <v>469</v>
          </cell>
          <cell r="L686">
            <v>2</v>
          </cell>
          <cell r="M686">
            <v>0.36</v>
          </cell>
        </row>
        <row r="687">
          <cell r="A687" t="str">
            <v>WQS-BS-BN1504-GR-2XL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281</v>
          </cell>
          <cell r="L687">
            <v>1</v>
          </cell>
          <cell r="M687">
            <v>0.24</v>
          </cell>
        </row>
        <row r="688">
          <cell r="A688" t="str">
            <v>WQS-BS-BN1504-GR-M</v>
          </cell>
          <cell r="B688">
            <v>5701</v>
          </cell>
          <cell r="C688">
            <v>9</v>
          </cell>
          <cell r="D688">
            <v>1.61</v>
          </cell>
          <cell r="E688">
            <v>3300</v>
          </cell>
          <cell r="F688">
            <v>4</v>
          </cell>
          <cell r="G688">
            <v>0.59</v>
          </cell>
          <cell r="H688">
            <v>711</v>
          </cell>
          <cell r="I688">
            <v>2</v>
          </cell>
          <cell r="J688">
            <v>0.34</v>
          </cell>
          <cell r="K688">
            <v>275</v>
          </cell>
          <cell r="L688">
            <v>1</v>
          </cell>
          <cell r="M688">
            <v>0.2</v>
          </cell>
        </row>
        <row r="689">
          <cell r="A689" t="str">
            <v>WQS-BS-BN1504-GR-S</v>
          </cell>
          <cell r="B689">
            <v>23819</v>
          </cell>
          <cell r="C689">
            <v>29</v>
          </cell>
          <cell r="D689">
            <v>4.83</v>
          </cell>
          <cell r="E689">
            <v>4556</v>
          </cell>
          <cell r="F689">
            <v>8</v>
          </cell>
          <cell r="G689">
            <v>0.96</v>
          </cell>
          <cell r="H689">
            <v>677</v>
          </cell>
          <cell r="I689">
            <v>3</v>
          </cell>
          <cell r="J689">
            <v>0.58</v>
          </cell>
          <cell r="K689">
            <v>562</v>
          </cell>
          <cell r="L689">
            <v>4</v>
          </cell>
          <cell r="M689">
            <v>0.8</v>
          </cell>
        </row>
        <row r="690">
          <cell r="A690" t="str">
            <v>WQS-BS-BN1504-KO-L</v>
          </cell>
          <cell r="B690">
            <v>29</v>
          </cell>
          <cell r="C690">
            <v>0</v>
          </cell>
          <cell r="D690">
            <v>0</v>
          </cell>
          <cell r="E690">
            <v>38</v>
          </cell>
          <cell r="F690">
            <v>0</v>
          </cell>
          <cell r="G690">
            <v>0</v>
          </cell>
          <cell r="H690">
            <v>38</v>
          </cell>
          <cell r="I690">
            <v>0</v>
          </cell>
          <cell r="J690">
            <v>0</v>
          </cell>
          <cell r="K690">
            <v>55</v>
          </cell>
          <cell r="L690">
            <v>0</v>
          </cell>
          <cell r="M690">
            <v>0</v>
          </cell>
        </row>
        <row r="691">
          <cell r="A691" t="str">
            <v>WQS-BS-BN1504-KO-M</v>
          </cell>
          <cell r="B691">
            <v>688</v>
          </cell>
          <cell r="C691">
            <v>4</v>
          </cell>
          <cell r="D691">
            <v>0.77</v>
          </cell>
          <cell r="E691">
            <v>161</v>
          </cell>
          <cell r="F691">
            <v>0</v>
          </cell>
          <cell r="G691">
            <v>0</v>
          </cell>
          <cell r="H691">
            <v>522</v>
          </cell>
          <cell r="I691">
            <v>1</v>
          </cell>
          <cell r="J691">
            <v>0.26</v>
          </cell>
          <cell r="K691">
            <v>465</v>
          </cell>
          <cell r="L691">
            <v>0</v>
          </cell>
          <cell r="M691">
            <v>0</v>
          </cell>
        </row>
        <row r="692">
          <cell r="A692" t="str">
            <v>WQS-BS-BN1504-KO-S</v>
          </cell>
          <cell r="B692">
            <v>1695</v>
          </cell>
          <cell r="C692">
            <v>0</v>
          </cell>
          <cell r="D692">
            <v>0</v>
          </cell>
          <cell r="E692">
            <v>236</v>
          </cell>
          <cell r="F692">
            <v>0</v>
          </cell>
          <cell r="G692">
            <v>0</v>
          </cell>
          <cell r="H692">
            <v>491</v>
          </cell>
          <cell r="I692">
            <v>3</v>
          </cell>
          <cell r="J692">
            <v>0.45</v>
          </cell>
          <cell r="K692">
            <v>257</v>
          </cell>
          <cell r="L692">
            <v>1</v>
          </cell>
          <cell r="M692">
            <v>0.26</v>
          </cell>
        </row>
        <row r="693">
          <cell r="A693" t="str">
            <v>WQS-BS-BN1504-RO-M</v>
          </cell>
          <cell r="B693">
            <v>739</v>
          </cell>
          <cell r="C693">
            <v>6</v>
          </cell>
          <cell r="D693">
            <v>0.89</v>
          </cell>
          <cell r="E693">
            <v>1066</v>
          </cell>
          <cell r="F693">
            <v>2</v>
          </cell>
          <cell r="G693">
            <v>0.38</v>
          </cell>
          <cell r="H693">
            <v>356</v>
          </cell>
          <cell r="I693">
            <v>1</v>
          </cell>
          <cell r="J693">
            <v>0.15</v>
          </cell>
          <cell r="K693">
            <v>283</v>
          </cell>
          <cell r="L693">
            <v>4</v>
          </cell>
          <cell r="M693">
            <v>0.69</v>
          </cell>
        </row>
        <row r="694">
          <cell r="A694" t="str">
            <v>WQS-BS-BN1504-RO-XL</v>
          </cell>
          <cell r="B694">
            <v>82</v>
          </cell>
          <cell r="C694">
            <v>1</v>
          </cell>
          <cell r="D694">
            <v>0.13</v>
          </cell>
          <cell r="E694">
            <v>544</v>
          </cell>
          <cell r="F694">
            <v>1</v>
          </cell>
          <cell r="G694">
            <v>0.13</v>
          </cell>
          <cell r="H694">
            <v>1003</v>
          </cell>
          <cell r="I694">
            <v>0</v>
          </cell>
          <cell r="J694">
            <v>0</v>
          </cell>
          <cell r="K694">
            <v>55</v>
          </cell>
          <cell r="L694">
            <v>0</v>
          </cell>
          <cell r="M694">
            <v>0</v>
          </cell>
        </row>
        <row r="695">
          <cell r="A695" t="str">
            <v>BS-PW2025-K0-5XL</v>
          </cell>
          <cell r="B695">
            <v>51</v>
          </cell>
          <cell r="C695">
            <v>0</v>
          </cell>
          <cell r="D695">
            <v>0</v>
          </cell>
          <cell r="E695">
            <v>32</v>
          </cell>
          <cell r="F695">
            <v>0</v>
          </cell>
          <cell r="G695">
            <v>0</v>
          </cell>
          <cell r="H695">
            <v>30</v>
          </cell>
          <cell r="I695">
            <v>1</v>
          </cell>
          <cell r="J695">
            <v>0.27</v>
          </cell>
          <cell r="K695">
            <v>24</v>
          </cell>
          <cell r="L695">
            <v>0</v>
          </cell>
          <cell r="M695">
            <v>0</v>
          </cell>
        </row>
        <row r="696">
          <cell r="A696" t="str">
            <v>BS-PW2025-K0-M</v>
          </cell>
          <cell r="B696">
            <v>84</v>
          </cell>
          <cell r="C696">
            <v>1</v>
          </cell>
          <cell r="D696">
            <v>0.26</v>
          </cell>
          <cell r="E696">
            <v>10</v>
          </cell>
          <cell r="F696">
            <v>0</v>
          </cell>
          <cell r="G696">
            <v>0</v>
          </cell>
          <cell r="H696">
            <v>41</v>
          </cell>
          <cell r="I696">
            <v>1</v>
          </cell>
          <cell r="J696">
            <v>0.27</v>
          </cell>
          <cell r="K696">
            <v>56</v>
          </cell>
          <cell r="L696">
            <v>0</v>
          </cell>
          <cell r="M696">
            <v>0</v>
          </cell>
        </row>
        <row r="697">
          <cell r="A697" t="str">
            <v>CS-LY181-LG907-S</v>
          </cell>
          <cell r="B697">
            <v>1419</v>
          </cell>
          <cell r="C697">
            <v>5</v>
          </cell>
          <cell r="D697">
            <v>1.32</v>
          </cell>
          <cell r="E697">
            <v>1362</v>
          </cell>
          <cell r="F697">
            <v>4</v>
          </cell>
          <cell r="G697">
            <v>1.05</v>
          </cell>
          <cell r="H697">
            <v>2253</v>
          </cell>
          <cell r="I697">
            <v>8</v>
          </cell>
          <cell r="J697">
            <v>1.66</v>
          </cell>
          <cell r="K697">
            <v>1716</v>
          </cell>
          <cell r="L697">
            <v>7</v>
          </cell>
          <cell r="M697">
            <v>1.52</v>
          </cell>
        </row>
        <row r="698">
          <cell r="A698" t="str">
            <v>CS-LY181-ZL918-S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99</v>
          </cell>
          <cell r="L698">
            <v>0</v>
          </cell>
          <cell r="M698">
            <v>0</v>
          </cell>
        </row>
        <row r="699">
          <cell r="A699" t="str">
            <v>CS-LY085-WR917-M</v>
          </cell>
          <cell r="B699">
            <v>3814</v>
          </cell>
          <cell r="C699">
            <v>9</v>
          </cell>
          <cell r="D699">
            <v>1.08</v>
          </cell>
          <cell r="E699">
            <v>1286</v>
          </cell>
          <cell r="F699">
            <v>1</v>
          </cell>
          <cell r="G699">
            <v>0.13</v>
          </cell>
          <cell r="H699">
            <v>1353</v>
          </cell>
          <cell r="I699">
            <v>4</v>
          </cell>
          <cell r="J699">
            <v>0.66</v>
          </cell>
          <cell r="K699">
            <v>864</v>
          </cell>
          <cell r="L699">
            <v>5</v>
          </cell>
          <cell r="M699">
            <v>0.89</v>
          </cell>
        </row>
        <row r="700">
          <cell r="A700" t="str">
            <v>CS-LY085-ZL918-M</v>
          </cell>
          <cell r="B700">
            <v>1904</v>
          </cell>
          <cell r="C700">
            <v>6</v>
          </cell>
          <cell r="D700">
            <v>0.89</v>
          </cell>
          <cell r="E700">
            <v>200</v>
          </cell>
          <cell r="F700">
            <v>2</v>
          </cell>
          <cell r="G700">
            <v>0.21</v>
          </cell>
          <cell r="H700">
            <v>302</v>
          </cell>
          <cell r="I700">
            <v>0</v>
          </cell>
          <cell r="J700">
            <v>0</v>
          </cell>
          <cell r="K700">
            <v>235</v>
          </cell>
          <cell r="L700">
            <v>0</v>
          </cell>
          <cell r="M700">
            <v>0</v>
          </cell>
        </row>
        <row r="701">
          <cell r="A701" t="str">
            <v>YZ-BS-BSLLHT4XL</v>
          </cell>
          <cell r="B701">
            <v>5734</v>
          </cell>
          <cell r="C701">
            <v>16</v>
          </cell>
          <cell r="D701">
            <v>4.63</v>
          </cell>
          <cell r="E701">
            <v>2835</v>
          </cell>
          <cell r="F701">
            <v>8</v>
          </cell>
          <cell r="G701">
            <v>2.42</v>
          </cell>
          <cell r="H701">
            <v>816</v>
          </cell>
          <cell r="I701">
            <v>3</v>
          </cell>
          <cell r="J701">
            <v>1.2</v>
          </cell>
          <cell r="K701">
            <v>736</v>
          </cell>
          <cell r="L701">
            <v>2</v>
          </cell>
          <cell r="M701">
            <v>0.8</v>
          </cell>
        </row>
        <row r="702">
          <cell r="A702" t="str">
            <v>YZ-BS-BSLLIT4XL</v>
          </cell>
          <cell r="B702">
            <v>821</v>
          </cell>
          <cell r="C702">
            <v>6</v>
          </cell>
          <cell r="D702">
            <v>2.26</v>
          </cell>
          <cell r="E702">
            <v>783</v>
          </cell>
          <cell r="F702">
            <v>6</v>
          </cell>
          <cell r="G702">
            <v>2.26</v>
          </cell>
          <cell r="H702">
            <v>2249</v>
          </cell>
          <cell r="I702">
            <v>21</v>
          </cell>
          <cell r="J702">
            <v>7.5</v>
          </cell>
          <cell r="K702">
            <v>1606</v>
          </cell>
          <cell r="L702">
            <v>17</v>
          </cell>
          <cell r="M702">
            <v>6.2</v>
          </cell>
        </row>
        <row r="703">
          <cell r="A703" t="str">
            <v>YZ-BS-BSLLK04XL</v>
          </cell>
          <cell r="B703">
            <v>21201</v>
          </cell>
          <cell r="C703">
            <v>90</v>
          </cell>
          <cell r="D703">
            <v>21.67</v>
          </cell>
          <cell r="E703">
            <v>7354</v>
          </cell>
          <cell r="F703">
            <v>33</v>
          </cell>
          <cell r="G703">
            <v>7.68</v>
          </cell>
          <cell r="H703">
            <v>8554</v>
          </cell>
          <cell r="I703">
            <v>32</v>
          </cell>
          <cell r="J703">
            <v>6.61</v>
          </cell>
          <cell r="K703">
            <v>5896</v>
          </cell>
          <cell r="L703">
            <v>41</v>
          </cell>
          <cell r="M703">
            <v>8.95</v>
          </cell>
        </row>
        <row r="704">
          <cell r="A704" t="str">
            <v>YZ-BS-HE9007Sa8L</v>
          </cell>
          <cell r="B704">
            <v>9</v>
          </cell>
          <cell r="C704">
            <v>1</v>
          </cell>
          <cell r="D704">
            <v>0.24</v>
          </cell>
          <cell r="E704">
            <v>6</v>
          </cell>
          <cell r="F704">
            <v>1</v>
          </cell>
          <cell r="G704">
            <v>0.24</v>
          </cell>
          <cell r="H704">
            <v>5</v>
          </cell>
          <cell r="I704">
            <v>0</v>
          </cell>
          <cell r="J704">
            <v>0</v>
          </cell>
          <cell r="K704">
            <v>4</v>
          </cell>
          <cell r="L704">
            <v>0</v>
          </cell>
          <cell r="M704">
            <v>0</v>
          </cell>
        </row>
        <row r="705">
          <cell r="A705" t="str">
            <v>YZ-BS-TJ1245G01L</v>
          </cell>
          <cell r="B705">
            <v>13362</v>
          </cell>
          <cell r="C705">
            <v>71</v>
          </cell>
          <cell r="D705">
            <v>17.4</v>
          </cell>
          <cell r="E705">
            <v>7423</v>
          </cell>
          <cell r="F705">
            <v>51</v>
          </cell>
          <cell r="G705">
            <v>12.24</v>
          </cell>
          <cell r="H705">
            <v>11024</v>
          </cell>
          <cell r="I705">
            <v>77</v>
          </cell>
          <cell r="J705">
            <v>19.28</v>
          </cell>
          <cell r="K705">
            <v>10833</v>
          </cell>
          <cell r="L705">
            <v>68</v>
          </cell>
          <cell r="M705">
            <v>18.54</v>
          </cell>
        </row>
        <row r="706">
          <cell r="A706" t="str">
            <v>XZ-BS-YG7223Co4243</v>
          </cell>
          <cell r="B706">
            <v>127</v>
          </cell>
          <cell r="C706">
            <v>2</v>
          </cell>
          <cell r="D706">
            <v>0.63</v>
          </cell>
          <cell r="E706">
            <v>65</v>
          </cell>
          <cell r="F706">
            <v>1</v>
          </cell>
          <cell r="G706">
            <v>0.31</v>
          </cell>
          <cell r="H706">
            <v>77</v>
          </cell>
          <cell r="I706">
            <v>3</v>
          </cell>
          <cell r="J706">
            <v>0.66</v>
          </cell>
          <cell r="K706">
            <v>69</v>
          </cell>
          <cell r="L706">
            <v>1</v>
          </cell>
          <cell r="M706">
            <v>0.25</v>
          </cell>
        </row>
        <row r="707">
          <cell r="A707" t="str">
            <v>XZ-BS-YG7223RB3637</v>
          </cell>
          <cell r="B707">
            <v>198</v>
          </cell>
          <cell r="C707">
            <v>2</v>
          </cell>
          <cell r="D707">
            <v>0.52</v>
          </cell>
          <cell r="E707">
            <v>108</v>
          </cell>
          <cell r="F707">
            <v>1</v>
          </cell>
          <cell r="G707">
            <v>0.21</v>
          </cell>
          <cell r="H707">
            <v>64</v>
          </cell>
          <cell r="I707">
            <v>0</v>
          </cell>
          <cell r="J707">
            <v>0</v>
          </cell>
          <cell r="K707">
            <v>44</v>
          </cell>
          <cell r="L707">
            <v>0</v>
          </cell>
          <cell r="M707">
            <v>0</v>
          </cell>
        </row>
        <row r="708">
          <cell r="A708" t="str">
            <v>CS-LY166-B28-4-M</v>
          </cell>
          <cell r="B708">
            <v>56</v>
          </cell>
          <cell r="C708">
            <v>2</v>
          </cell>
          <cell r="D708">
            <v>0.82</v>
          </cell>
          <cell r="E708">
            <v>55</v>
          </cell>
          <cell r="F708">
            <v>2</v>
          </cell>
          <cell r="G708">
            <v>0.82</v>
          </cell>
          <cell r="H708">
            <v>132</v>
          </cell>
          <cell r="I708">
            <v>0</v>
          </cell>
          <cell r="J708">
            <v>0</v>
          </cell>
          <cell r="K708">
            <v>101</v>
          </cell>
          <cell r="L708">
            <v>1</v>
          </cell>
          <cell r="M708">
            <v>0.42</v>
          </cell>
        </row>
        <row r="709">
          <cell r="A709" t="str">
            <v>CS-LY166-K33-2-S</v>
          </cell>
          <cell r="B709">
            <v>739</v>
          </cell>
          <cell r="C709">
            <v>3</v>
          </cell>
          <cell r="D709">
            <v>0.88</v>
          </cell>
          <cell r="E709">
            <v>725</v>
          </cell>
          <cell r="F709">
            <v>3</v>
          </cell>
          <cell r="G709">
            <v>0.88</v>
          </cell>
          <cell r="H709">
            <v>505</v>
          </cell>
          <cell r="I709">
            <v>8</v>
          </cell>
          <cell r="J709">
            <v>2.62</v>
          </cell>
          <cell r="K709">
            <v>463</v>
          </cell>
          <cell r="L709">
            <v>3</v>
          </cell>
          <cell r="M709">
            <v>1.13</v>
          </cell>
        </row>
        <row r="710">
          <cell r="A710" t="str">
            <v>CS-LY166-K73-2-XXL</v>
          </cell>
          <cell r="B710">
            <v>687</v>
          </cell>
          <cell r="C710">
            <v>1</v>
          </cell>
          <cell r="D710">
            <v>0.25</v>
          </cell>
          <cell r="E710">
            <v>682</v>
          </cell>
          <cell r="F710">
            <v>1</v>
          </cell>
          <cell r="G710">
            <v>0.25</v>
          </cell>
          <cell r="H710">
            <v>154</v>
          </cell>
          <cell r="I710">
            <v>1</v>
          </cell>
          <cell r="J710">
            <v>0.29</v>
          </cell>
          <cell r="K710">
            <v>113</v>
          </cell>
          <cell r="L710">
            <v>0</v>
          </cell>
          <cell r="M710">
            <v>0</v>
          </cell>
        </row>
        <row r="711">
          <cell r="A711" t="str">
            <v>XZ-WH6606-ZL-40</v>
          </cell>
          <cell r="B711">
            <v>91</v>
          </cell>
          <cell r="C711">
            <v>1</v>
          </cell>
          <cell r="D711">
            <v>0.11</v>
          </cell>
          <cell r="E711">
            <v>91</v>
          </cell>
          <cell r="F711">
            <v>1</v>
          </cell>
          <cell r="G711">
            <v>0.11</v>
          </cell>
          <cell r="H711">
            <v>563</v>
          </cell>
          <cell r="I711">
            <v>3</v>
          </cell>
          <cell r="J711">
            <v>0.31</v>
          </cell>
          <cell r="K711">
            <v>350</v>
          </cell>
          <cell r="L711">
            <v>1</v>
          </cell>
          <cell r="M711">
            <v>0.02</v>
          </cell>
        </row>
        <row r="712">
          <cell r="A712" t="str">
            <v>XZ-BS-2115Pi35</v>
          </cell>
          <cell r="B712">
            <v>50036</v>
          </cell>
          <cell r="C712">
            <v>32</v>
          </cell>
          <cell r="D712">
            <v>5.68</v>
          </cell>
          <cell r="E712">
            <v>45512</v>
          </cell>
          <cell r="F712">
            <v>25</v>
          </cell>
          <cell r="G712">
            <v>4.63</v>
          </cell>
          <cell r="H712">
            <v>2216</v>
          </cell>
          <cell r="I712">
            <v>9</v>
          </cell>
          <cell r="J712">
            <v>1.4</v>
          </cell>
          <cell r="K712">
            <v>1939</v>
          </cell>
          <cell r="L712">
            <v>12</v>
          </cell>
          <cell r="M712">
            <v>2.09</v>
          </cell>
        </row>
        <row r="713">
          <cell r="A713" t="str">
            <v>YZ-BS-BSLLHTXL</v>
          </cell>
          <cell r="B713">
            <v>14153</v>
          </cell>
          <cell r="C713">
            <v>64</v>
          </cell>
          <cell r="D713">
            <v>8.1</v>
          </cell>
          <cell r="E713">
            <v>2966</v>
          </cell>
          <cell r="F713">
            <v>14</v>
          </cell>
          <cell r="G713">
            <v>1.77</v>
          </cell>
          <cell r="H713">
            <v>1002</v>
          </cell>
          <cell r="I713">
            <v>4</v>
          </cell>
          <cell r="J713">
            <v>0.41</v>
          </cell>
          <cell r="K713">
            <v>2735</v>
          </cell>
          <cell r="L713">
            <v>14</v>
          </cell>
          <cell r="M713">
            <v>1.67</v>
          </cell>
        </row>
        <row r="714">
          <cell r="A714" t="str">
            <v>MY-SB019-BK-M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1519</v>
          </cell>
          <cell r="L714">
            <v>3</v>
          </cell>
          <cell r="M714">
            <v>0.79</v>
          </cell>
        </row>
        <row r="715">
          <cell r="A715" t="str">
            <v>MY-SB019-BL-L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82</v>
          </cell>
          <cell r="I715">
            <v>2</v>
          </cell>
          <cell r="J715">
            <v>0.61</v>
          </cell>
          <cell r="K715">
            <v>1170</v>
          </cell>
          <cell r="L715">
            <v>5</v>
          </cell>
          <cell r="M715">
            <v>1.38</v>
          </cell>
        </row>
        <row r="716">
          <cell r="A716" t="str">
            <v>MY-SB019-DG-XL</v>
          </cell>
          <cell r="B716">
            <v>743</v>
          </cell>
          <cell r="C716">
            <v>2</v>
          </cell>
          <cell r="D716">
            <v>0.59</v>
          </cell>
          <cell r="E716">
            <v>284</v>
          </cell>
          <cell r="F716">
            <v>1</v>
          </cell>
          <cell r="G716">
            <v>0.43</v>
          </cell>
          <cell r="H716">
            <v>68</v>
          </cell>
          <cell r="I716">
            <v>0</v>
          </cell>
          <cell r="J716">
            <v>0</v>
          </cell>
          <cell r="K716">
            <v>19</v>
          </cell>
          <cell r="L716">
            <v>0</v>
          </cell>
          <cell r="M716">
            <v>0</v>
          </cell>
        </row>
        <row r="717">
          <cell r="A717" t="str">
            <v>MY-SB019-LG-M</v>
          </cell>
          <cell r="B717">
            <v>2520</v>
          </cell>
          <cell r="C717">
            <v>9</v>
          </cell>
          <cell r="D717">
            <v>1.8</v>
          </cell>
          <cell r="E717">
            <v>899</v>
          </cell>
          <cell r="F717">
            <v>6</v>
          </cell>
          <cell r="G717">
            <v>1.26</v>
          </cell>
          <cell r="H717">
            <v>560</v>
          </cell>
          <cell r="I717">
            <v>2</v>
          </cell>
          <cell r="J717">
            <v>0.36</v>
          </cell>
          <cell r="K717">
            <v>163</v>
          </cell>
          <cell r="L717">
            <v>0</v>
          </cell>
          <cell r="M717">
            <v>0</v>
          </cell>
        </row>
        <row r="718">
          <cell r="A718" t="str">
            <v>MY-SB019-RD-L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1972</v>
          </cell>
          <cell r="I718">
            <v>1</v>
          </cell>
          <cell r="J718">
            <v>0.25</v>
          </cell>
          <cell r="K718">
            <v>1851</v>
          </cell>
          <cell r="L718">
            <v>0</v>
          </cell>
          <cell r="M718">
            <v>0</v>
          </cell>
        </row>
        <row r="719">
          <cell r="A719" t="str">
            <v>MY-SB019-RD-XL</v>
          </cell>
          <cell r="B719">
            <v>1377</v>
          </cell>
          <cell r="C719">
            <v>4</v>
          </cell>
          <cell r="D719">
            <v>0.85</v>
          </cell>
          <cell r="E719">
            <v>756</v>
          </cell>
          <cell r="F719">
            <v>1</v>
          </cell>
          <cell r="G719">
            <v>0.29</v>
          </cell>
          <cell r="H719">
            <v>1554</v>
          </cell>
          <cell r="I719">
            <v>4</v>
          </cell>
          <cell r="J719">
            <v>0.42</v>
          </cell>
          <cell r="K719">
            <v>285</v>
          </cell>
          <cell r="L719">
            <v>0</v>
          </cell>
          <cell r="M719">
            <v>0</v>
          </cell>
        </row>
        <row r="720">
          <cell r="A720" t="str">
            <v>YZ-BS-HE9007Se4L</v>
          </cell>
          <cell r="B720">
            <v>8</v>
          </cell>
          <cell r="C720">
            <v>0</v>
          </cell>
          <cell r="D720">
            <v>0</v>
          </cell>
          <cell r="E720">
            <v>7</v>
          </cell>
          <cell r="F720">
            <v>0</v>
          </cell>
          <cell r="G720">
            <v>0</v>
          </cell>
          <cell r="H720">
            <v>3</v>
          </cell>
          <cell r="I720">
            <v>0</v>
          </cell>
          <cell r="J720">
            <v>0</v>
          </cell>
          <cell r="K720">
            <v>2</v>
          </cell>
          <cell r="L720">
            <v>1</v>
          </cell>
          <cell r="M720">
            <v>0.39</v>
          </cell>
        </row>
        <row r="721">
          <cell r="A721" t="str">
            <v>YZ-BS-HE9007Se8L</v>
          </cell>
          <cell r="B721">
            <v>7</v>
          </cell>
          <cell r="C721">
            <v>1</v>
          </cell>
          <cell r="D721">
            <v>0.32</v>
          </cell>
          <cell r="E721">
            <v>6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1</v>
          </cell>
          <cell r="L721">
            <v>0</v>
          </cell>
          <cell r="M721">
            <v>0</v>
          </cell>
        </row>
        <row r="722">
          <cell r="A722" t="str">
            <v>YZ-BS-HE9007Sa4L</v>
          </cell>
          <cell r="B722">
            <v>6229</v>
          </cell>
          <cell r="C722">
            <v>19</v>
          </cell>
          <cell r="D722">
            <v>4</v>
          </cell>
          <cell r="E722">
            <v>5613</v>
          </cell>
          <cell r="F722">
            <v>17</v>
          </cell>
          <cell r="G722">
            <v>3.52</v>
          </cell>
          <cell r="H722">
            <v>4263</v>
          </cell>
          <cell r="I722">
            <v>27</v>
          </cell>
          <cell r="J722">
            <v>5.95</v>
          </cell>
          <cell r="K722">
            <v>31</v>
          </cell>
          <cell r="L722">
            <v>0</v>
          </cell>
          <cell r="M722">
            <v>0</v>
          </cell>
        </row>
        <row r="723">
          <cell r="A723" t="str">
            <v>YZ-BS-HE9008Sa5L</v>
          </cell>
          <cell r="B723">
            <v>8167</v>
          </cell>
          <cell r="C723">
            <v>30</v>
          </cell>
          <cell r="D723">
            <v>5.94</v>
          </cell>
          <cell r="E723">
            <v>2070</v>
          </cell>
          <cell r="F723">
            <v>6</v>
          </cell>
          <cell r="G723">
            <v>1.28</v>
          </cell>
          <cell r="H723">
            <v>594</v>
          </cell>
          <cell r="I723">
            <v>2</v>
          </cell>
          <cell r="J723">
            <v>0.57</v>
          </cell>
          <cell r="K723">
            <v>3248</v>
          </cell>
          <cell r="L723">
            <v>19</v>
          </cell>
          <cell r="M723">
            <v>4.38</v>
          </cell>
        </row>
        <row r="724">
          <cell r="A724" t="str">
            <v>YZ-BS-HE9008Se3L</v>
          </cell>
          <cell r="B724">
            <v>11426</v>
          </cell>
          <cell r="C724">
            <v>67</v>
          </cell>
          <cell r="D724">
            <v>12.54</v>
          </cell>
          <cell r="E724">
            <v>5468</v>
          </cell>
          <cell r="F724">
            <v>39</v>
          </cell>
          <cell r="G724">
            <v>7.33</v>
          </cell>
          <cell r="H724">
            <v>12934</v>
          </cell>
          <cell r="I724">
            <v>53</v>
          </cell>
          <cell r="J724">
            <v>9.77</v>
          </cell>
          <cell r="K724">
            <v>13456</v>
          </cell>
          <cell r="L724">
            <v>54</v>
          </cell>
          <cell r="M724">
            <v>11.41</v>
          </cell>
        </row>
        <row r="725">
          <cell r="A725" t="str">
            <v>WY-SB017-BK-M</v>
          </cell>
          <cell r="B725">
            <v>21</v>
          </cell>
          <cell r="C725">
            <v>0</v>
          </cell>
          <cell r="D725">
            <v>0</v>
          </cell>
          <cell r="E725">
            <v>9</v>
          </cell>
          <cell r="F725">
            <v>0</v>
          </cell>
          <cell r="G725">
            <v>0</v>
          </cell>
          <cell r="H725">
            <v>14</v>
          </cell>
          <cell r="I725">
            <v>0</v>
          </cell>
          <cell r="J725">
            <v>0</v>
          </cell>
          <cell r="K725">
            <v>28</v>
          </cell>
          <cell r="L725">
            <v>0</v>
          </cell>
          <cell r="M725">
            <v>0</v>
          </cell>
        </row>
        <row r="726">
          <cell r="A726" t="str">
            <v>WY-SB017-BK-S</v>
          </cell>
          <cell r="B726">
            <v>152</v>
          </cell>
          <cell r="C726">
            <v>0</v>
          </cell>
          <cell r="D726">
            <v>0</v>
          </cell>
          <cell r="E726">
            <v>62</v>
          </cell>
          <cell r="F726">
            <v>0</v>
          </cell>
          <cell r="G726">
            <v>0</v>
          </cell>
          <cell r="H726">
            <v>34</v>
          </cell>
          <cell r="I726">
            <v>0</v>
          </cell>
          <cell r="J726">
            <v>0</v>
          </cell>
          <cell r="K726">
            <v>12</v>
          </cell>
          <cell r="L726">
            <v>0</v>
          </cell>
          <cell r="M726">
            <v>0</v>
          </cell>
        </row>
        <row r="727">
          <cell r="A727" t="str">
            <v>WY-SB017-BK-XL</v>
          </cell>
          <cell r="B727">
            <v>15</v>
          </cell>
          <cell r="C727">
            <v>0</v>
          </cell>
          <cell r="D727">
            <v>0</v>
          </cell>
          <cell r="E727">
            <v>6</v>
          </cell>
          <cell r="F727">
            <v>0</v>
          </cell>
          <cell r="G727">
            <v>0</v>
          </cell>
          <cell r="H727">
            <v>14</v>
          </cell>
          <cell r="I727">
            <v>0</v>
          </cell>
          <cell r="J727">
            <v>0</v>
          </cell>
          <cell r="K727">
            <v>20</v>
          </cell>
          <cell r="L727">
            <v>0</v>
          </cell>
          <cell r="M727">
            <v>0</v>
          </cell>
        </row>
        <row r="728">
          <cell r="A728" t="str">
            <v>WY-SB017-BK-XXL</v>
          </cell>
          <cell r="B728">
            <v>62</v>
          </cell>
          <cell r="C728">
            <v>0</v>
          </cell>
          <cell r="D728">
            <v>0</v>
          </cell>
          <cell r="E728">
            <v>35</v>
          </cell>
          <cell r="F728">
            <v>0</v>
          </cell>
          <cell r="G728">
            <v>0</v>
          </cell>
          <cell r="H728">
            <v>50</v>
          </cell>
          <cell r="I728">
            <v>0</v>
          </cell>
          <cell r="J728">
            <v>0</v>
          </cell>
          <cell r="K728">
            <v>45</v>
          </cell>
          <cell r="L728">
            <v>0</v>
          </cell>
          <cell r="M728">
            <v>0</v>
          </cell>
        </row>
        <row r="729">
          <cell r="A729" t="str">
            <v>WY-SB017-DG-M</v>
          </cell>
          <cell r="B729">
            <v>35</v>
          </cell>
          <cell r="C729">
            <v>0</v>
          </cell>
          <cell r="D729">
            <v>0</v>
          </cell>
          <cell r="E729">
            <v>12</v>
          </cell>
          <cell r="F729">
            <v>0</v>
          </cell>
          <cell r="G729">
            <v>0</v>
          </cell>
          <cell r="H729">
            <v>31</v>
          </cell>
          <cell r="I729">
            <v>0</v>
          </cell>
          <cell r="J729">
            <v>0</v>
          </cell>
          <cell r="K729">
            <v>19</v>
          </cell>
          <cell r="L729">
            <v>1</v>
          </cell>
          <cell r="M729">
            <v>0.24</v>
          </cell>
        </row>
        <row r="730">
          <cell r="A730" t="str">
            <v>WY-SB017-DG-XL</v>
          </cell>
          <cell r="B730">
            <v>71</v>
          </cell>
          <cell r="C730">
            <v>0</v>
          </cell>
          <cell r="D730">
            <v>0</v>
          </cell>
          <cell r="E730">
            <v>67</v>
          </cell>
          <cell r="F730">
            <v>0</v>
          </cell>
          <cell r="G730">
            <v>0</v>
          </cell>
          <cell r="H730">
            <v>22</v>
          </cell>
          <cell r="I730">
            <v>0</v>
          </cell>
          <cell r="J730">
            <v>0</v>
          </cell>
          <cell r="K730">
            <v>21</v>
          </cell>
          <cell r="L730">
            <v>0</v>
          </cell>
          <cell r="M730">
            <v>0</v>
          </cell>
        </row>
        <row r="731">
          <cell r="A731" t="str">
            <v>WY-SB017-DG-XXL</v>
          </cell>
          <cell r="B731">
            <v>12</v>
          </cell>
          <cell r="C731">
            <v>0</v>
          </cell>
          <cell r="D731">
            <v>0</v>
          </cell>
          <cell r="E731">
            <v>7</v>
          </cell>
          <cell r="F731">
            <v>0</v>
          </cell>
          <cell r="G731">
            <v>0</v>
          </cell>
          <cell r="H731">
            <v>22</v>
          </cell>
          <cell r="I731">
            <v>0</v>
          </cell>
          <cell r="J731">
            <v>0</v>
          </cell>
          <cell r="K731">
            <v>25</v>
          </cell>
          <cell r="L731">
            <v>0</v>
          </cell>
          <cell r="M731">
            <v>0</v>
          </cell>
        </row>
        <row r="732">
          <cell r="A732" t="str">
            <v>WY-SB017-LG-L</v>
          </cell>
          <cell r="B732">
            <v>51</v>
          </cell>
          <cell r="C732">
            <v>0</v>
          </cell>
          <cell r="D732">
            <v>0</v>
          </cell>
          <cell r="E732">
            <v>17</v>
          </cell>
          <cell r="F732">
            <v>0</v>
          </cell>
          <cell r="G732">
            <v>0</v>
          </cell>
          <cell r="H732">
            <v>141</v>
          </cell>
          <cell r="I732">
            <v>1</v>
          </cell>
          <cell r="J732">
            <v>0.19</v>
          </cell>
          <cell r="K732">
            <v>18</v>
          </cell>
          <cell r="L732">
            <v>0</v>
          </cell>
          <cell r="M732">
            <v>0</v>
          </cell>
        </row>
        <row r="733">
          <cell r="A733" t="str">
            <v>WY-SB017-LG-S</v>
          </cell>
          <cell r="B733">
            <v>639</v>
          </cell>
          <cell r="C733">
            <v>0</v>
          </cell>
          <cell r="D733">
            <v>0</v>
          </cell>
          <cell r="E733">
            <v>380</v>
          </cell>
          <cell r="F733">
            <v>0</v>
          </cell>
          <cell r="G733">
            <v>0</v>
          </cell>
          <cell r="H733">
            <v>303</v>
          </cell>
          <cell r="I733">
            <v>0</v>
          </cell>
          <cell r="J733">
            <v>0</v>
          </cell>
          <cell r="K733">
            <v>109</v>
          </cell>
          <cell r="L733">
            <v>0</v>
          </cell>
          <cell r="M733">
            <v>0</v>
          </cell>
        </row>
        <row r="734">
          <cell r="A734" t="str">
            <v>WY-SB017-LG-XXL</v>
          </cell>
          <cell r="B734">
            <v>90</v>
          </cell>
          <cell r="C734">
            <v>0</v>
          </cell>
          <cell r="D734">
            <v>0</v>
          </cell>
          <cell r="E734">
            <v>55</v>
          </cell>
          <cell r="F734">
            <v>0</v>
          </cell>
          <cell r="G734">
            <v>0</v>
          </cell>
          <cell r="H734">
            <v>87</v>
          </cell>
          <cell r="I734">
            <v>0</v>
          </cell>
          <cell r="J734">
            <v>0</v>
          </cell>
          <cell r="K734">
            <v>62</v>
          </cell>
          <cell r="L734">
            <v>0</v>
          </cell>
          <cell r="M734">
            <v>0</v>
          </cell>
        </row>
        <row r="735">
          <cell r="A735" t="str">
            <v>WY-SB017-NY-S</v>
          </cell>
          <cell r="B735">
            <v>61</v>
          </cell>
          <cell r="C735">
            <v>0</v>
          </cell>
          <cell r="D735">
            <v>0</v>
          </cell>
          <cell r="E735">
            <v>42</v>
          </cell>
          <cell r="F735">
            <v>0</v>
          </cell>
          <cell r="G735">
            <v>0</v>
          </cell>
          <cell r="H735">
            <v>26</v>
          </cell>
          <cell r="I735">
            <v>0</v>
          </cell>
          <cell r="J735">
            <v>0</v>
          </cell>
          <cell r="K735">
            <v>18</v>
          </cell>
          <cell r="L735">
            <v>0</v>
          </cell>
          <cell r="M735">
            <v>0</v>
          </cell>
        </row>
        <row r="736">
          <cell r="A736" t="str">
            <v>WY-SB017-NY-XL</v>
          </cell>
          <cell r="B736">
            <v>57</v>
          </cell>
          <cell r="C736">
            <v>0</v>
          </cell>
          <cell r="D736">
            <v>0</v>
          </cell>
          <cell r="E736">
            <v>37</v>
          </cell>
          <cell r="F736">
            <v>0</v>
          </cell>
          <cell r="G736">
            <v>0</v>
          </cell>
          <cell r="H736">
            <v>42</v>
          </cell>
          <cell r="I736">
            <v>0</v>
          </cell>
          <cell r="J736">
            <v>0</v>
          </cell>
          <cell r="K736">
            <v>49</v>
          </cell>
          <cell r="L736">
            <v>0</v>
          </cell>
          <cell r="M736">
            <v>0</v>
          </cell>
        </row>
        <row r="737">
          <cell r="A737" t="str">
            <v>WY-SB017-PK-M</v>
          </cell>
          <cell r="B737">
            <v>386</v>
          </cell>
          <cell r="C737">
            <v>1</v>
          </cell>
          <cell r="D737">
            <v>0.28</v>
          </cell>
          <cell r="E737">
            <v>222</v>
          </cell>
          <cell r="F737">
            <v>0</v>
          </cell>
          <cell r="G737">
            <v>0</v>
          </cell>
          <cell r="H737">
            <v>1753</v>
          </cell>
          <cell r="I737">
            <v>0</v>
          </cell>
          <cell r="J737">
            <v>0</v>
          </cell>
          <cell r="K737">
            <v>1073</v>
          </cell>
          <cell r="L737">
            <v>0</v>
          </cell>
          <cell r="M737">
            <v>0</v>
          </cell>
        </row>
        <row r="738">
          <cell r="A738" t="str">
            <v>WY-SB017-PK-XL</v>
          </cell>
          <cell r="B738">
            <v>627</v>
          </cell>
          <cell r="C738">
            <v>1</v>
          </cell>
          <cell r="D738">
            <v>0.17</v>
          </cell>
          <cell r="E738">
            <v>147</v>
          </cell>
          <cell r="F738">
            <v>0</v>
          </cell>
          <cell r="G738">
            <v>0</v>
          </cell>
          <cell r="H738">
            <v>22</v>
          </cell>
          <cell r="I738">
            <v>0</v>
          </cell>
          <cell r="J738">
            <v>0</v>
          </cell>
          <cell r="K738">
            <v>49</v>
          </cell>
          <cell r="L738">
            <v>0</v>
          </cell>
          <cell r="M738">
            <v>0</v>
          </cell>
        </row>
        <row r="739">
          <cell r="A739" t="str">
            <v>WY-SB017-PK-XXL</v>
          </cell>
          <cell r="B739">
            <v>246</v>
          </cell>
          <cell r="C739">
            <v>0</v>
          </cell>
          <cell r="D739">
            <v>0</v>
          </cell>
          <cell r="E739">
            <v>189</v>
          </cell>
          <cell r="F739">
            <v>0</v>
          </cell>
          <cell r="G739">
            <v>0</v>
          </cell>
          <cell r="H739">
            <v>36</v>
          </cell>
          <cell r="I739">
            <v>0</v>
          </cell>
          <cell r="J739">
            <v>0</v>
          </cell>
          <cell r="K739">
            <v>1</v>
          </cell>
          <cell r="L739">
            <v>0</v>
          </cell>
          <cell r="M739">
            <v>0</v>
          </cell>
        </row>
        <row r="740">
          <cell r="A740" t="str">
            <v>WY-SB017-RD-L</v>
          </cell>
          <cell r="B740">
            <v>254</v>
          </cell>
          <cell r="C740">
            <v>0</v>
          </cell>
          <cell r="D740">
            <v>0</v>
          </cell>
          <cell r="E740">
            <v>94</v>
          </cell>
          <cell r="F740">
            <v>0</v>
          </cell>
          <cell r="G740">
            <v>0</v>
          </cell>
          <cell r="H740">
            <v>125</v>
          </cell>
          <cell r="I740">
            <v>0</v>
          </cell>
          <cell r="J740">
            <v>0</v>
          </cell>
          <cell r="K740">
            <v>21</v>
          </cell>
          <cell r="L740">
            <v>0</v>
          </cell>
          <cell r="M740">
            <v>0</v>
          </cell>
        </row>
        <row r="741">
          <cell r="A741" t="str">
            <v>WY-SB017-RD-M</v>
          </cell>
          <cell r="B741">
            <v>28</v>
          </cell>
          <cell r="C741">
            <v>0</v>
          </cell>
          <cell r="D741">
            <v>0</v>
          </cell>
          <cell r="E741">
            <v>19</v>
          </cell>
          <cell r="F741">
            <v>0</v>
          </cell>
          <cell r="G741">
            <v>0</v>
          </cell>
          <cell r="H741">
            <v>14</v>
          </cell>
          <cell r="I741">
            <v>0</v>
          </cell>
          <cell r="J741">
            <v>0</v>
          </cell>
          <cell r="K741">
            <v>46</v>
          </cell>
          <cell r="L741">
            <v>0</v>
          </cell>
          <cell r="M741">
            <v>0</v>
          </cell>
        </row>
        <row r="742">
          <cell r="A742" t="str">
            <v>WY-SB017-RD-S</v>
          </cell>
          <cell r="B742">
            <v>124</v>
          </cell>
          <cell r="C742">
            <v>0</v>
          </cell>
          <cell r="D742">
            <v>0</v>
          </cell>
          <cell r="E742">
            <v>114</v>
          </cell>
          <cell r="F742">
            <v>0</v>
          </cell>
          <cell r="G742">
            <v>0</v>
          </cell>
          <cell r="H742">
            <v>25</v>
          </cell>
          <cell r="I742">
            <v>0</v>
          </cell>
          <cell r="J742">
            <v>0</v>
          </cell>
          <cell r="K742">
            <v>34</v>
          </cell>
          <cell r="L742">
            <v>0</v>
          </cell>
          <cell r="M742">
            <v>0</v>
          </cell>
        </row>
        <row r="743">
          <cell r="A743" t="str">
            <v>WY-SB017-RD-XL</v>
          </cell>
          <cell r="B743">
            <v>27</v>
          </cell>
          <cell r="C743">
            <v>0</v>
          </cell>
          <cell r="D743">
            <v>0</v>
          </cell>
          <cell r="E743">
            <v>15</v>
          </cell>
          <cell r="F743">
            <v>0</v>
          </cell>
          <cell r="G743">
            <v>0</v>
          </cell>
          <cell r="H743">
            <v>17</v>
          </cell>
          <cell r="I743">
            <v>0</v>
          </cell>
          <cell r="J743">
            <v>0</v>
          </cell>
          <cell r="K743">
            <v>13</v>
          </cell>
          <cell r="L743">
            <v>0</v>
          </cell>
          <cell r="M743">
            <v>0</v>
          </cell>
        </row>
        <row r="744">
          <cell r="A744" t="str">
            <v>WY-SB017-RD-XXL</v>
          </cell>
          <cell r="B744">
            <v>36</v>
          </cell>
          <cell r="C744">
            <v>1</v>
          </cell>
          <cell r="D744">
            <v>0.13</v>
          </cell>
          <cell r="E744">
            <v>6</v>
          </cell>
          <cell r="F744">
            <v>0</v>
          </cell>
          <cell r="G744">
            <v>0</v>
          </cell>
          <cell r="H744">
            <v>551</v>
          </cell>
          <cell r="I744">
            <v>0</v>
          </cell>
          <cell r="J744">
            <v>0</v>
          </cell>
          <cell r="K744">
            <v>16</v>
          </cell>
          <cell r="L744">
            <v>1</v>
          </cell>
          <cell r="M744">
            <v>0.25</v>
          </cell>
        </row>
        <row r="745">
          <cell r="A745" t="str">
            <v>CFY-M1798-AG-L</v>
          </cell>
          <cell r="B745">
            <v>741</v>
          </cell>
          <cell r="C745">
            <v>0</v>
          </cell>
          <cell r="D745">
            <v>0</v>
          </cell>
          <cell r="E745">
            <v>741</v>
          </cell>
          <cell r="F745">
            <v>0</v>
          </cell>
          <cell r="G745">
            <v>0</v>
          </cell>
          <cell r="H745">
            <v>1592</v>
          </cell>
          <cell r="I745">
            <v>0</v>
          </cell>
          <cell r="J745">
            <v>0</v>
          </cell>
          <cell r="K745">
            <v>1254</v>
          </cell>
          <cell r="L745">
            <v>1</v>
          </cell>
          <cell r="M745">
            <v>0.15</v>
          </cell>
        </row>
        <row r="746">
          <cell r="A746" t="str">
            <v>CFY-M1798-BL-XXL</v>
          </cell>
          <cell r="B746">
            <v>181</v>
          </cell>
          <cell r="C746">
            <v>0</v>
          </cell>
          <cell r="D746">
            <v>0</v>
          </cell>
          <cell r="E746">
            <v>94</v>
          </cell>
          <cell r="F746">
            <v>0</v>
          </cell>
          <cell r="G746">
            <v>0</v>
          </cell>
          <cell r="H746">
            <v>81</v>
          </cell>
          <cell r="I746">
            <v>0</v>
          </cell>
          <cell r="J746">
            <v>0</v>
          </cell>
          <cell r="K746">
            <v>52</v>
          </cell>
          <cell r="L746">
            <v>1</v>
          </cell>
          <cell r="M746">
            <v>0.24</v>
          </cell>
        </row>
        <row r="747">
          <cell r="A747" t="str">
            <v>CFY-M1798-RD-L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28</v>
          </cell>
          <cell r="L747">
            <v>0</v>
          </cell>
          <cell r="M747">
            <v>0</v>
          </cell>
        </row>
        <row r="748">
          <cell r="A748" t="str">
            <v>CFY-M1798-RD-M</v>
          </cell>
          <cell r="B748">
            <v>58</v>
          </cell>
          <cell r="C748">
            <v>0</v>
          </cell>
          <cell r="D748">
            <v>0</v>
          </cell>
          <cell r="E748">
            <v>34</v>
          </cell>
          <cell r="F748">
            <v>0</v>
          </cell>
          <cell r="G748">
            <v>0</v>
          </cell>
          <cell r="H748">
            <v>252</v>
          </cell>
          <cell r="I748">
            <v>0</v>
          </cell>
          <cell r="J748">
            <v>0</v>
          </cell>
          <cell r="K748">
            <v>172</v>
          </cell>
          <cell r="L748">
            <v>3</v>
          </cell>
          <cell r="M748">
            <v>0.82</v>
          </cell>
        </row>
        <row r="749">
          <cell r="A749" t="str">
            <v>CFY-M1798-RD-S</v>
          </cell>
          <cell r="B749">
            <v>304</v>
          </cell>
          <cell r="C749">
            <v>1</v>
          </cell>
          <cell r="D749">
            <v>0.3</v>
          </cell>
          <cell r="E749">
            <v>132</v>
          </cell>
          <cell r="F749">
            <v>1</v>
          </cell>
          <cell r="G749">
            <v>0.3</v>
          </cell>
          <cell r="H749">
            <v>19</v>
          </cell>
          <cell r="I749">
            <v>0</v>
          </cell>
          <cell r="J749">
            <v>0</v>
          </cell>
          <cell r="K749">
            <v>4</v>
          </cell>
          <cell r="L749">
            <v>0</v>
          </cell>
          <cell r="M749">
            <v>0</v>
          </cell>
        </row>
        <row r="750">
          <cell r="A750" t="str">
            <v>CFY-M1798-RD-XXL</v>
          </cell>
          <cell r="B750">
            <v>208</v>
          </cell>
          <cell r="C750">
            <v>0</v>
          </cell>
          <cell r="D750">
            <v>0</v>
          </cell>
          <cell r="E750">
            <v>149</v>
          </cell>
          <cell r="F750">
            <v>0</v>
          </cell>
          <cell r="G750">
            <v>0</v>
          </cell>
          <cell r="H750">
            <v>77</v>
          </cell>
          <cell r="I750">
            <v>0</v>
          </cell>
          <cell r="J750">
            <v>0</v>
          </cell>
          <cell r="K750">
            <v>35</v>
          </cell>
          <cell r="L750">
            <v>1</v>
          </cell>
          <cell r="M750">
            <v>0.23</v>
          </cell>
        </row>
        <row r="751">
          <cell r="A751" t="str">
            <v>CFY-M1830-AG-S</v>
          </cell>
          <cell r="B751">
            <v>127</v>
          </cell>
          <cell r="C751">
            <v>0</v>
          </cell>
          <cell r="D751">
            <v>0</v>
          </cell>
          <cell r="E751">
            <v>122</v>
          </cell>
          <cell r="F751">
            <v>0</v>
          </cell>
          <cell r="G751">
            <v>0</v>
          </cell>
          <cell r="H751">
            <v>157</v>
          </cell>
          <cell r="I751">
            <v>1</v>
          </cell>
          <cell r="J751">
            <v>0.14</v>
          </cell>
          <cell r="K751">
            <v>78</v>
          </cell>
          <cell r="L751">
            <v>0</v>
          </cell>
          <cell r="M751">
            <v>0</v>
          </cell>
        </row>
        <row r="752">
          <cell r="A752" t="str">
            <v>CFY-M1830-AG-XXL</v>
          </cell>
          <cell r="B752">
            <v>990</v>
          </cell>
          <cell r="C752">
            <v>1</v>
          </cell>
          <cell r="D752">
            <v>0.14</v>
          </cell>
          <cell r="E752">
            <v>522</v>
          </cell>
          <cell r="F752">
            <v>0</v>
          </cell>
          <cell r="G752">
            <v>0</v>
          </cell>
          <cell r="H752">
            <v>135</v>
          </cell>
          <cell r="I752">
            <v>0</v>
          </cell>
          <cell r="J752">
            <v>0</v>
          </cell>
          <cell r="K752">
            <v>174</v>
          </cell>
          <cell r="L752">
            <v>1</v>
          </cell>
          <cell r="M752">
            <v>0.03</v>
          </cell>
        </row>
        <row r="753">
          <cell r="A753" t="str">
            <v>CFY-M1830-BL-L</v>
          </cell>
          <cell r="B753">
            <v>190</v>
          </cell>
          <cell r="C753">
            <v>1</v>
          </cell>
          <cell r="D753">
            <v>0.17</v>
          </cell>
          <cell r="E753">
            <v>107</v>
          </cell>
          <cell r="F753">
            <v>1</v>
          </cell>
          <cell r="G753">
            <v>0.17</v>
          </cell>
          <cell r="H753">
            <v>54</v>
          </cell>
          <cell r="I753">
            <v>0</v>
          </cell>
          <cell r="J753">
            <v>0</v>
          </cell>
          <cell r="K753">
            <v>41</v>
          </cell>
          <cell r="L753">
            <v>0</v>
          </cell>
          <cell r="M753">
            <v>0</v>
          </cell>
        </row>
        <row r="754">
          <cell r="A754" t="str">
            <v>CFY-M1830-BL-XL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41</v>
          </cell>
          <cell r="L754">
            <v>0</v>
          </cell>
          <cell r="M754">
            <v>0</v>
          </cell>
        </row>
        <row r="755">
          <cell r="A755" t="str">
            <v>CFY-M1830-BL-XXL</v>
          </cell>
          <cell r="B755">
            <v>341</v>
          </cell>
          <cell r="C755">
            <v>0</v>
          </cell>
          <cell r="D755">
            <v>0</v>
          </cell>
          <cell r="E755">
            <v>83</v>
          </cell>
          <cell r="F755">
            <v>0</v>
          </cell>
          <cell r="G755">
            <v>0</v>
          </cell>
          <cell r="H755">
            <v>76</v>
          </cell>
          <cell r="I755">
            <v>1</v>
          </cell>
          <cell r="J755">
            <v>0.07</v>
          </cell>
          <cell r="K755">
            <v>66</v>
          </cell>
          <cell r="L755">
            <v>1</v>
          </cell>
          <cell r="M755">
            <v>0.24</v>
          </cell>
        </row>
        <row r="756">
          <cell r="A756" t="str">
            <v>CFY-M1830-LB-L</v>
          </cell>
          <cell r="B756">
            <v>112</v>
          </cell>
          <cell r="C756">
            <v>2</v>
          </cell>
          <cell r="D756">
            <v>0.49</v>
          </cell>
          <cell r="E756">
            <v>112</v>
          </cell>
          <cell r="F756">
            <v>2</v>
          </cell>
          <cell r="G756">
            <v>0.49</v>
          </cell>
          <cell r="H756">
            <v>139</v>
          </cell>
          <cell r="I756">
            <v>0</v>
          </cell>
          <cell r="J756">
            <v>0</v>
          </cell>
          <cell r="K756">
            <v>73</v>
          </cell>
          <cell r="L756">
            <v>0</v>
          </cell>
          <cell r="M756">
            <v>0</v>
          </cell>
        </row>
        <row r="757">
          <cell r="A757" t="str">
            <v>CFY-M1830-LB-M</v>
          </cell>
          <cell r="B757">
            <v>83</v>
          </cell>
          <cell r="C757">
            <v>1</v>
          </cell>
          <cell r="D757">
            <v>0.18</v>
          </cell>
          <cell r="E757">
            <v>70</v>
          </cell>
          <cell r="F757">
            <v>1</v>
          </cell>
          <cell r="G757">
            <v>0.18</v>
          </cell>
          <cell r="H757">
            <v>65</v>
          </cell>
          <cell r="I757">
            <v>0</v>
          </cell>
          <cell r="J757">
            <v>0</v>
          </cell>
          <cell r="K757">
            <v>99</v>
          </cell>
          <cell r="L757">
            <v>0</v>
          </cell>
          <cell r="M757">
            <v>0</v>
          </cell>
        </row>
        <row r="758">
          <cell r="A758" t="str">
            <v>CFY-M1830-LB-S</v>
          </cell>
          <cell r="B758">
            <v>108</v>
          </cell>
          <cell r="C758">
            <v>0</v>
          </cell>
          <cell r="D758">
            <v>0</v>
          </cell>
          <cell r="E758">
            <v>57</v>
          </cell>
          <cell r="F758">
            <v>0</v>
          </cell>
          <cell r="G758">
            <v>0</v>
          </cell>
          <cell r="H758">
            <v>85</v>
          </cell>
          <cell r="I758">
            <v>0</v>
          </cell>
          <cell r="J758">
            <v>0</v>
          </cell>
          <cell r="K758">
            <v>65</v>
          </cell>
          <cell r="L758">
            <v>0</v>
          </cell>
          <cell r="M758">
            <v>0</v>
          </cell>
        </row>
        <row r="759">
          <cell r="A759" t="str">
            <v>CFY-M1830-LB-XL</v>
          </cell>
          <cell r="B759">
            <v>73</v>
          </cell>
          <cell r="C759">
            <v>0</v>
          </cell>
          <cell r="D759">
            <v>0</v>
          </cell>
          <cell r="E759">
            <v>43</v>
          </cell>
          <cell r="F759">
            <v>0</v>
          </cell>
          <cell r="G759">
            <v>0</v>
          </cell>
          <cell r="H759">
            <v>98</v>
          </cell>
          <cell r="I759">
            <v>0</v>
          </cell>
          <cell r="J759">
            <v>0</v>
          </cell>
          <cell r="K759">
            <v>60</v>
          </cell>
          <cell r="L759">
            <v>0</v>
          </cell>
          <cell r="M759">
            <v>0</v>
          </cell>
        </row>
        <row r="760">
          <cell r="A760" t="str">
            <v>CFY-M1830-LB-XXL</v>
          </cell>
          <cell r="B760">
            <v>141</v>
          </cell>
          <cell r="C760">
            <v>0</v>
          </cell>
          <cell r="D760">
            <v>0</v>
          </cell>
          <cell r="E760">
            <v>73</v>
          </cell>
          <cell r="F760">
            <v>0</v>
          </cell>
          <cell r="G760">
            <v>0</v>
          </cell>
          <cell r="H760">
            <v>82</v>
          </cell>
          <cell r="I760">
            <v>0</v>
          </cell>
          <cell r="J760">
            <v>0</v>
          </cell>
          <cell r="K760">
            <v>65</v>
          </cell>
          <cell r="L760">
            <v>0</v>
          </cell>
          <cell r="M760">
            <v>0</v>
          </cell>
        </row>
        <row r="761">
          <cell r="A761" t="str">
            <v>CFY-M1830-RD-L</v>
          </cell>
          <cell r="B761">
            <v>68</v>
          </cell>
          <cell r="C761">
            <v>0</v>
          </cell>
          <cell r="D761">
            <v>0</v>
          </cell>
          <cell r="E761">
            <v>21</v>
          </cell>
          <cell r="F761">
            <v>0</v>
          </cell>
          <cell r="G761">
            <v>0</v>
          </cell>
          <cell r="H761">
            <v>89</v>
          </cell>
          <cell r="I761">
            <v>0</v>
          </cell>
          <cell r="J761">
            <v>0</v>
          </cell>
          <cell r="K761">
            <v>9</v>
          </cell>
          <cell r="L761">
            <v>0</v>
          </cell>
          <cell r="M761">
            <v>0</v>
          </cell>
        </row>
        <row r="762">
          <cell r="A762" t="str">
            <v>CFY-M1830-RD-M</v>
          </cell>
          <cell r="B762">
            <v>85</v>
          </cell>
          <cell r="C762">
            <v>0</v>
          </cell>
          <cell r="D762">
            <v>0</v>
          </cell>
          <cell r="E762">
            <v>42</v>
          </cell>
          <cell r="F762">
            <v>0</v>
          </cell>
          <cell r="G762">
            <v>0</v>
          </cell>
          <cell r="H762">
            <v>167</v>
          </cell>
          <cell r="I762">
            <v>0</v>
          </cell>
          <cell r="J762">
            <v>0</v>
          </cell>
          <cell r="K762">
            <v>108</v>
          </cell>
          <cell r="L762">
            <v>0</v>
          </cell>
          <cell r="M762">
            <v>0</v>
          </cell>
        </row>
        <row r="763">
          <cell r="A763" t="str">
            <v>CFY-M1830-RD-S</v>
          </cell>
          <cell r="B763">
            <v>215</v>
          </cell>
          <cell r="C763">
            <v>0</v>
          </cell>
          <cell r="D763">
            <v>0</v>
          </cell>
          <cell r="E763">
            <v>76</v>
          </cell>
          <cell r="F763">
            <v>0</v>
          </cell>
          <cell r="G763">
            <v>0</v>
          </cell>
          <cell r="H763">
            <v>82</v>
          </cell>
          <cell r="I763">
            <v>0</v>
          </cell>
          <cell r="J763">
            <v>0</v>
          </cell>
          <cell r="K763">
            <v>72</v>
          </cell>
          <cell r="L763">
            <v>0</v>
          </cell>
          <cell r="M763">
            <v>0</v>
          </cell>
        </row>
        <row r="764">
          <cell r="A764" t="str">
            <v>CFY-M1830-RD-XXL</v>
          </cell>
          <cell r="B764">
            <v>76</v>
          </cell>
          <cell r="C764">
            <v>0</v>
          </cell>
          <cell r="D764">
            <v>0</v>
          </cell>
          <cell r="E764">
            <v>46</v>
          </cell>
          <cell r="F764">
            <v>0</v>
          </cell>
          <cell r="G764">
            <v>0</v>
          </cell>
          <cell r="H764">
            <v>112</v>
          </cell>
          <cell r="I764">
            <v>0</v>
          </cell>
          <cell r="J764">
            <v>0</v>
          </cell>
          <cell r="K764">
            <v>61</v>
          </cell>
          <cell r="L764">
            <v>0</v>
          </cell>
          <cell r="M764">
            <v>0</v>
          </cell>
        </row>
        <row r="765">
          <cell r="A765" t="str">
            <v>MY-SB020-BK-M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3</v>
          </cell>
          <cell r="I765">
            <v>0</v>
          </cell>
          <cell r="J765">
            <v>0</v>
          </cell>
          <cell r="K765">
            <v>15</v>
          </cell>
          <cell r="L765">
            <v>0</v>
          </cell>
          <cell r="M765">
            <v>0</v>
          </cell>
        </row>
        <row r="766">
          <cell r="A766" t="str">
            <v>MY-SB020-BK-S</v>
          </cell>
          <cell r="B766">
            <v>30</v>
          </cell>
          <cell r="C766">
            <v>0</v>
          </cell>
          <cell r="D766">
            <v>0</v>
          </cell>
          <cell r="E766">
            <v>18</v>
          </cell>
          <cell r="F766">
            <v>0</v>
          </cell>
          <cell r="G766">
            <v>0</v>
          </cell>
          <cell r="H766">
            <v>19</v>
          </cell>
          <cell r="I766">
            <v>0</v>
          </cell>
          <cell r="J766">
            <v>0</v>
          </cell>
          <cell r="K766">
            <v>7</v>
          </cell>
          <cell r="L766">
            <v>0</v>
          </cell>
          <cell r="M766">
            <v>0</v>
          </cell>
        </row>
        <row r="767">
          <cell r="A767" t="str">
            <v>MY-SB020-BL-S</v>
          </cell>
          <cell r="B767">
            <v>44</v>
          </cell>
          <cell r="C767">
            <v>1</v>
          </cell>
          <cell r="D767">
            <v>0.11</v>
          </cell>
          <cell r="E767">
            <v>21</v>
          </cell>
          <cell r="F767">
            <v>0</v>
          </cell>
          <cell r="G767">
            <v>0</v>
          </cell>
          <cell r="H767">
            <v>42</v>
          </cell>
          <cell r="I767">
            <v>1</v>
          </cell>
          <cell r="J767">
            <v>0.15</v>
          </cell>
          <cell r="K767">
            <v>19</v>
          </cell>
          <cell r="L767">
            <v>0</v>
          </cell>
          <cell r="M767">
            <v>0</v>
          </cell>
        </row>
        <row r="768">
          <cell r="A768" t="str">
            <v>MY-SB020-DG-L</v>
          </cell>
          <cell r="B768">
            <v>49</v>
          </cell>
          <cell r="C768">
            <v>0</v>
          </cell>
          <cell r="D768">
            <v>0</v>
          </cell>
          <cell r="E768">
            <v>33</v>
          </cell>
          <cell r="F768">
            <v>0</v>
          </cell>
          <cell r="G768">
            <v>0</v>
          </cell>
          <cell r="H768">
            <v>24</v>
          </cell>
          <cell r="I768">
            <v>0</v>
          </cell>
          <cell r="J768">
            <v>0</v>
          </cell>
          <cell r="K768">
            <v>29</v>
          </cell>
          <cell r="L768">
            <v>0</v>
          </cell>
          <cell r="M768">
            <v>0</v>
          </cell>
        </row>
        <row r="769">
          <cell r="A769" t="str">
            <v>MY-SB020-DG-M</v>
          </cell>
          <cell r="B769">
            <v>8</v>
          </cell>
          <cell r="C769">
            <v>0</v>
          </cell>
          <cell r="D769">
            <v>0</v>
          </cell>
          <cell r="E769">
            <v>4</v>
          </cell>
          <cell r="F769">
            <v>0</v>
          </cell>
          <cell r="G769">
            <v>0</v>
          </cell>
          <cell r="H769">
            <v>33</v>
          </cell>
          <cell r="I769">
            <v>0</v>
          </cell>
          <cell r="J769">
            <v>0</v>
          </cell>
          <cell r="K769">
            <v>7</v>
          </cell>
          <cell r="L769">
            <v>0</v>
          </cell>
          <cell r="M769">
            <v>0</v>
          </cell>
        </row>
        <row r="770">
          <cell r="A770" t="str">
            <v>MY-SB020-DG-S</v>
          </cell>
          <cell r="B770">
            <v>143</v>
          </cell>
          <cell r="C770">
            <v>0</v>
          </cell>
          <cell r="D770">
            <v>0</v>
          </cell>
          <cell r="E770">
            <v>53</v>
          </cell>
          <cell r="F770">
            <v>0</v>
          </cell>
          <cell r="G770">
            <v>0</v>
          </cell>
          <cell r="H770">
            <v>70</v>
          </cell>
          <cell r="I770">
            <v>0</v>
          </cell>
          <cell r="J770">
            <v>0</v>
          </cell>
          <cell r="K770">
            <v>40</v>
          </cell>
          <cell r="L770">
            <v>0</v>
          </cell>
          <cell r="M770">
            <v>0</v>
          </cell>
        </row>
        <row r="771">
          <cell r="A771" t="str">
            <v>MY-SB020-DG-XL</v>
          </cell>
          <cell r="B771">
            <v>22</v>
          </cell>
          <cell r="C771">
            <v>0</v>
          </cell>
          <cell r="D771">
            <v>0</v>
          </cell>
          <cell r="E771">
            <v>22</v>
          </cell>
          <cell r="F771">
            <v>0</v>
          </cell>
          <cell r="G771">
            <v>0</v>
          </cell>
          <cell r="H771">
            <v>34</v>
          </cell>
          <cell r="I771">
            <v>0</v>
          </cell>
          <cell r="J771">
            <v>0</v>
          </cell>
          <cell r="K771">
            <v>12</v>
          </cell>
          <cell r="L771">
            <v>0</v>
          </cell>
          <cell r="M771">
            <v>0</v>
          </cell>
        </row>
        <row r="772">
          <cell r="A772" t="str">
            <v>CFY-M1830-BL-S</v>
          </cell>
          <cell r="B772">
            <v>101</v>
          </cell>
          <cell r="C772">
            <v>0</v>
          </cell>
          <cell r="D772">
            <v>0</v>
          </cell>
          <cell r="E772">
            <v>32</v>
          </cell>
          <cell r="F772">
            <v>0</v>
          </cell>
          <cell r="G772">
            <v>0</v>
          </cell>
          <cell r="H772">
            <v>4</v>
          </cell>
          <cell r="I772">
            <v>0</v>
          </cell>
          <cell r="J772">
            <v>0</v>
          </cell>
          <cell r="K772">
            <v>4</v>
          </cell>
          <cell r="L772">
            <v>0</v>
          </cell>
          <cell r="M772">
            <v>0</v>
          </cell>
        </row>
        <row r="773">
          <cell r="A773" t="str">
            <v>CS-LY166-K33-1-S</v>
          </cell>
          <cell r="B773">
            <v>2687</v>
          </cell>
          <cell r="C773">
            <v>10</v>
          </cell>
          <cell r="D773">
            <v>3.68</v>
          </cell>
          <cell r="E773">
            <v>1908</v>
          </cell>
          <cell r="F773">
            <v>6</v>
          </cell>
          <cell r="G773">
            <v>2.16</v>
          </cell>
          <cell r="H773">
            <v>9264</v>
          </cell>
          <cell r="I773">
            <v>11</v>
          </cell>
          <cell r="J773">
            <v>2.95</v>
          </cell>
          <cell r="K773">
            <v>7468</v>
          </cell>
          <cell r="L773">
            <v>6</v>
          </cell>
          <cell r="M773">
            <v>1.58</v>
          </cell>
        </row>
        <row r="774">
          <cell r="A774" t="str">
            <v>CS-LY085-G912-M</v>
          </cell>
          <cell r="B774">
            <v>99</v>
          </cell>
          <cell r="C774">
            <v>0</v>
          </cell>
          <cell r="D774">
            <v>0</v>
          </cell>
          <cell r="E774">
            <v>12</v>
          </cell>
          <cell r="F774">
            <v>0</v>
          </cell>
          <cell r="G774">
            <v>0</v>
          </cell>
          <cell r="H774">
            <v>12</v>
          </cell>
          <cell r="I774">
            <v>0</v>
          </cell>
          <cell r="J774">
            <v>0</v>
          </cell>
          <cell r="K774">
            <v>7</v>
          </cell>
          <cell r="L774">
            <v>0</v>
          </cell>
          <cell r="M774">
            <v>0</v>
          </cell>
        </row>
        <row r="775">
          <cell r="A775" t="str">
            <v>CS-LY085-G912-XL</v>
          </cell>
          <cell r="B775">
            <v>82</v>
          </cell>
          <cell r="C775">
            <v>0</v>
          </cell>
          <cell r="D775">
            <v>0</v>
          </cell>
          <cell r="E775">
            <v>13</v>
          </cell>
          <cell r="F775">
            <v>0</v>
          </cell>
          <cell r="G775">
            <v>0</v>
          </cell>
          <cell r="H775">
            <v>15</v>
          </cell>
          <cell r="I775">
            <v>0</v>
          </cell>
          <cell r="J775">
            <v>0</v>
          </cell>
          <cell r="K775">
            <v>13</v>
          </cell>
          <cell r="L775">
            <v>0</v>
          </cell>
          <cell r="M775">
            <v>0</v>
          </cell>
        </row>
        <row r="776">
          <cell r="A776" t="str">
            <v>CS-LY085-G912-XXL</v>
          </cell>
          <cell r="B776">
            <v>84</v>
          </cell>
          <cell r="C776">
            <v>0</v>
          </cell>
          <cell r="D776">
            <v>0</v>
          </cell>
          <cell r="E776">
            <v>9</v>
          </cell>
          <cell r="F776">
            <v>0</v>
          </cell>
          <cell r="G776">
            <v>0</v>
          </cell>
          <cell r="H776">
            <v>13</v>
          </cell>
          <cell r="I776">
            <v>0</v>
          </cell>
          <cell r="J776">
            <v>0</v>
          </cell>
          <cell r="K776">
            <v>12</v>
          </cell>
          <cell r="L776">
            <v>0</v>
          </cell>
          <cell r="M776">
            <v>0</v>
          </cell>
        </row>
        <row r="777">
          <cell r="A777" t="str">
            <v>CS-LY085-LB916-M</v>
          </cell>
          <cell r="B777">
            <v>199</v>
          </cell>
          <cell r="C777">
            <v>0</v>
          </cell>
          <cell r="D777">
            <v>0</v>
          </cell>
          <cell r="E777">
            <v>11</v>
          </cell>
          <cell r="F777">
            <v>0</v>
          </cell>
          <cell r="G777">
            <v>0</v>
          </cell>
          <cell r="H777">
            <v>12</v>
          </cell>
          <cell r="I777">
            <v>0</v>
          </cell>
          <cell r="J777">
            <v>0</v>
          </cell>
          <cell r="K777">
            <v>12</v>
          </cell>
          <cell r="L777">
            <v>0</v>
          </cell>
          <cell r="M777">
            <v>0</v>
          </cell>
        </row>
        <row r="778">
          <cell r="A778" t="str">
            <v>CS-LY085-LB916-S</v>
          </cell>
          <cell r="B778">
            <v>85</v>
          </cell>
          <cell r="C778">
            <v>1</v>
          </cell>
          <cell r="D778">
            <v>0.2</v>
          </cell>
          <cell r="E778">
            <v>14</v>
          </cell>
          <cell r="F778">
            <v>1</v>
          </cell>
          <cell r="G778">
            <v>0.2</v>
          </cell>
          <cell r="H778">
            <v>7</v>
          </cell>
          <cell r="I778">
            <v>0</v>
          </cell>
          <cell r="J778">
            <v>0</v>
          </cell>
          <cell r="K778">
            <v>14</v>
          </cell>
          <cell r="L778">
            <v>0</v>
          </cell>
          <cell r="M778">
            <v>0</v>
          </cell>
        </row>
        <row r="779">
          <cell r="A779" t="str">
            <v>CS-LY085-LB916-XL</v>
          </cell>
          <cell r="B779">
            <v>160</v>
          </cell>
          <cell r="C779">
            <v>0</v>
          </cell>
          <cell r="D779">
            <v>0</v>
          </cell>
          <cell r="E779">
            <v>26</v>
          </cell>
          <cell r="F779">
            <v>0</v>
          </cell>
          <cell r="G779">
            <v>0</v>
          </cell>
          <cell r="H779">
            <v>7</v>
          </cell>
          <cell r="I779">
            <v>0</v>
          </cell>
          <cell r="J779">
            <v>0</v>
          </cell>
          <cell r="K779">
            <v>10</v>
          </cell>
          <cell r="L779">
            <v>0</v>
          </cell>
          <cell r="M779">
            <v>0</v>
          </cell>
        </row>
        <row r="780">
          <cell r="A780" t="str">
            <v>CS-LY085-LB916-XXL</v>
          </cell>
          <cell r="B780">
            <v>71</v>
          </cell>
          <cell r="C780">
            <v>0</v>
          </cell>
          <cell r="D780">
            <v>0</v>
          </cell>
          <cell r="E780">
            <v>17</v>
          </cell>
          <cell r="F780">
            <v>0</v>
          </cell>
          <cell r="G780">
            <v>0</v>
          </cell>
          <cell r="H780">
            <v>9</v>
          </cell>
          <cell r="I780">
            <v>0</v>
          </cell>
          <cell r="J780">
            <v>0</v>
          </cell>
          <cell r="K780">
            <v>8</v>
          </cell>
          <cell r="L780">
            <v>0</v>
          </cell>
          <cell r="M780">
            <v>0</v>
          </cell>
        </row>
        <row r="781">
          <cell r="A781" t="str">
            <v>CS-LY085-LG907-S</v>
          </cell>
          <cell r="B781">
            <v>70</v>
          </cell>
          <cell r="C781">
            <v>0</v>
          </cell>
          <cell r="D781">
            <v>0</v>
          </cell>
          <cell r="E781">
            <v>13</v>
          </cell>
          <cell r="F781">
            <v>0</v>
          </cell>
          <cell r="G781">
            <v>0</v>
          </cell>
          <cell r="H781">
            <v>11</v>
          </cell>
          <cell r="I781">
            <v>0</v>
          </cell>
          <cell r="J781">
            <v>0</v>
          </cell>
          <cell r="K781">
            <v>13</v>
          </cell>
          <cell r="L781">
            <v>0</v>
          </cell>
          <cell r="M781">
            <v>0</v>
          </cell>
        </row>
        <row r="782">
          <cell r="A782" t="str">
            <v>CS-LY085-LG907-XL</v>
          </cell>
          <cell r="B782">
            <v>527</v>
          </cell>
          <cell r="C782">
            <v>2</v>
          </cell>
          <cell r="D782">
            <v>0.52</v>
          </cell>
          <cell r="E782">
            <v>56</v>
          </cell>
          <cell r="F782">
            <v>0</v>
          </cell>
          <cell r="G782">
            <v>0</v>
          </cell>
          <cell r="H782">
            <v>28</v>
          </cell>
          <cell r="I782">
            <v>0</v>
          </cell>
          <cell r="J782">
            <v>0</v>
          </cell>
          <cell r="K782">
            <v>27</v>
          </cell>
          <cell r="L782">
            <v>0</v>
          </cell>
          <cell r="M782">
            <v>0</v>
          </cell>
        </row>
        <row r="783">
          <cell r="A783" t="str">
            <v>CS-LY085-PI908-M</v>
          </cell>
          <cell r="B783">
            <v>86</v>
          </cell>
          <cell r="C783">
            <v>0</v>
          </cell>
          <cell r="D783">
            <v>0</v>
          </cell>
          <cell r="E783">
            <v>8</v>
          </cell>
          <cell r="F783">
            <v>0</v>
          </cell>
          <cell r="G783">
            <v>0</v>
          </cell>
          <cell r="H783">
            <v>8</v>
          </cell>
          <cell r="I783">
            <v>0</v>
          </cell>
          <cell r="J783">
            <v>0</v>
          </cell>
          <cell r="K783">
            <v>7</v>
          </cell>
          <cell r="L783">
            <v>0</v>
          </cell>
          <cell r="M783">
            <v>0</v>
          </cell>
        </row>
        <row r="784">
          <cell r="A784" t="str">
            <v>CS-LY085-PI908-S</v>
          </cell>
          <cell r="B784">
            <v>64</v>
          </cell>
          <cell r="C784">
            <v>0</v>
          </cell>
          <cell r="D784">
            <v>0</v>
          </cell>
          <cell r="E784">
            <v>5</v>
          </cell>
          <cell r="F784">
            <v>0</v>
          </cell>
          <cell r="G784">
            <v>0</v>
          </cell>
          <cell r="H784">
            <v>5</v>
          </cell>
          <cell r="I784">
            <v>0</v>
          </cell>
          <cell r="J784">
            <v>0</v>
          </cell>
          <cell r="K784">
            <v>10</v>
          </cell>
          <cell r="L784">
            <v>0</v>
          </cell>
          <cell r="M784">
            <v>0</v>
          </cell>
        </row>
        <row r="785">
          <cell r="A785" t="str">
            <v>CS-LY085-PI908-XL</v>
          </cell>
          <cell r="B785">
            <v>667</v>
          </cell>
          <cell r="C785">
            <v>3</v>
          </cell>
          <cell r="D785">
            <v>0.68</v>
          </cell>
          <cell r="E785">
            <v>49</v>
          </cell>
          <cell r="F785">
            <v>0</v>
          </cell>
          <cell r="G785">
            <v>0</v>
          </cell>
          <cell r="H785">
            <v>24</v>
          </cell>
          <cell r="I785">
            <v>0</v>
          </cell>
          <cell r="J785">
            <v>0</v>
          </cell>
          <cell r="K785">
            <v>23</v>
          </cell>
          <cell r="L785">
            <v>1</v>
          </cell>
          <cell r="M785">
            <v>0.25</v>
          </cell>
        </row>
        <row r="786">
          <cell r="A786" t="str">
            <v>CS-LY085-R901-L</v>
          </cell>
          <cell r="B786">
            <v>81</v>
          </cell>
          <cell r="C786">
            <v>0</v>
          </cell>
          <cell r="D786">
            <v>0</v>
          </cell>
          <cell r="E786">
            <v>19</v>
          </cell>
          <cell r="F786">
            <v>0</v>
          </cell>
          <cell r="G786">
            <v>0</v>
          </cell>
          <cell r="H786">
            <v>11</v>
          </cell>
          <cell r="I786">
            <v>0</v>
          </cell>
          <cell r="J786">
            <v>0</v>
          </cell>
          <cell r="K786">
            <v>14</v>
          </cell>
          <cell r="L786">
            <v>0</v>
          </cell>
          <cell r="M786">
            <v>0</v>
          </cell>
        </row>
        <row r="787">
          <cell r="A787" t="str">
            <v>CS-LY085-R901-M</v>
          </cell>
          <cell r="B787">
            <v>93</v>
          </cell>
          <cell r="C787">
            <v>0</v>
          </cell>
          <cell r="D787">
            <v>0</v>
          </cell>
          <cell r="E787">
            <v>13</v>
          </cell>
          <cell r="F787">
            <v>0</v>
          </cell>
          <cell r="G787">
            <v>0</v>
          </cell>
          <cell r="H787">
            <v>7</v>
          </cell>
          <cell r="I787">
            <v>0</v>
          </cell>
          <cell r="J787">
            <v>0</v>
          </cell>
          <cell r="K787">
            <v>16</v>
          </cell>
          <cell r="L787">
            <v>0</v>
          </cell>
          <cell r="M787">
            <v>0</v>
          </cell>
        </row>
        <row r="788">
          <cell r="A788" t="str">
            <v>CS-LY085-R901-S</v>
          </cell>
          <cell r="B788">
            <v>87</v>
          </cell>
          <cell r="C788">
            <v>1</v>
          </cell>
          <cell r="D788">
            <v>0.33</v>
          </cell>
          <cell r="E788">
            <v>10</v>
          </cell>
          <cell r="F788">
            <v>0</v>
          </cell>
          <cell r="G788">
            <v>0</v>
          </cell>
          <cell r="H788">
            <v>9</v>
          </cell>
          <cell r="I788">
            <v>0</v>
          </cell>
          <cell r="J788">
            <v>0</v>
          </cell>
          <cell r="K788">
            <v>8</v>
          </cell>
          <cell r="L788">
            <v>0</v>
          </cell>
          <cell r="M788">
            <v>0</v>
          </cell>
        </row>
        <row r="789">
          <cell r="A789" t="str">
            <v>CS-LY085-R901-XL</v>
          </cell>
          <cell r="B789">
            <v>85</v>
          </cell>
          <cell r="C789">
            <v>0</v>
          </cell>
          <cell r="D789">
            <v>0</v>
          </cell>
          <cell r="E789">
            <v>15</v>
          </cell>
          <cell r="F789">
            <v>0</v>
          </cell>
          <cell r="G789">
            <v>0</v>
          </cell>
          <cell r="H789">
            <v>11</v>
          </cell>
          <cell r="I789">
            <v>0</v>
          </cell>
          <cell r="J789">
            <v>0</v>
          </cell>
          <cell r="K789">
            <v>9</v>
          </cell>
          <cell r="L789">
            <v>0</v>
          </cell>
          <cell r="M789">
            <v>0</v>
          </cell>
        </row>
        <row r="790">
          <cell r="A790" t="str">
            <v>CS-LY085-R901-XXL</v>
          </cell>
          <cell r="B790">
            <v>81</v>
          </cell>
          <cell r="C790">
            <v>0</v>
          </cell>
          <cell r="D790">
            <v>0</v>
          </cell>
          <cell r="E790">
            <v>15</v>
          </cell>
          <cell r="F790">
            <v>0</v>
          </cell>
          <cell r="G790">
            <v>0</v>
          </cell>
          <cell r="H790">
            <v>7</v>
          </cell>
          <cell r="I790">
            <v>1</v>
          </cell>
          <cell r="J790">
            <v>0.33</v>
          </cell>
          <cell r="K790">
            <v>16</v>
          </cell>
          <cell r="L790">
            <v>0</v>
          </cell>
          <cell r="M790">
            <v>0</v>
          </cell>
        </row>
        <row r="791">
          <cell r="A791" t="str">
            <v>CS-LY085-W902-M</v>
          </cell>
          <cell r="B791">
            <v>70</v>
          </cell>
          <cell r="C791">
            <v>0</v>
          </cell>
          <cell r="D791">
            <v>0</v>
          </cell>
          <cell r="E791">
            <v>8</v>
          </cell>
          <cell r="F791">
            <v>0</v>
          </cell>
          <cell r="G791">
            <v>0</v>
          </cell>
          <cell r="H791">
            <v>9</v>
          </cell>
          <cell r="I791">
            <v>0</v>
          </cell>
          <cell r="J791">
            <v>0</v>
          </cell>
          <cell r="K791">
            <v>17</v>
          </cell>
          <cell r="L791">
            <v>0</v>
          </cell>
          <cell r="M791">
            <v>0</v>
          </cell>
        </row>
        <row r="792">
          <cell r="A792" t="str">
            <v>CS-LY085-W902-XL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21</v>
          </cell>
          <cell r="L792">
            <v>0</v>
          </cell>
          <cell r="M792">
            <v>0</v>
          </cell>
        </row>
        <row r="793">
          <cell r="A793" t="str">
            <v>CS-LY085-W902-XXL</v>
          </cell>
          <cell r="B793">
            <v>93</v>
          </cell>
          <cell r="C793">
            <v>0</v>
          </cell>
          <cell r="D793">
            <v>0</v>
          </cell>
          <cell r="E793">
            <v>16</v>
          </cell>
          <cell r="F793">
            <v>0</v>
          </cell>
          <cell r="G793">
            <v>0</v>
          </cell>
          <cell r="H793">
            <v>16</v>
          </cell>
          <cell r="I793">
            <v>0</v>
          </cell>
          <cell r="J793">
            <v>0</v>
          </cell>
          <cell r="K793">
            <v>19</v>
          </cell>
          <cell r="L793">
            <v>0</v>
          </cell>
          <cell r="M793">
            <v>0</v>
          </cell>
        </row>
        <row r="794">
          <cell r="A794" t="str">
            <v>CS-LY085-WR917-S</v>
          </cell>
          <cell r="B794">
            <v>102</v>
          </cell>
          <cell r="C794">
            <v>0</v>
          </cell>
          <cell r="D794">
            <v>0</v>
          </cell>
          <cell r="E794">
            <v>22</v>
          </cell>
          <cell r="F794">
            <v>0</v>
          </cell>
          <cell r="G794">
            <v>0</v>
          </cell>
          <cell r="H794">
            <v>9</v>
          </cell>
          <cell r="I794">
            <v>0</v>
          </cell>
          <cell r="J794">
            <v>0</v>
          </cell>
          <cell r="K794">
            <v>9</v>
          </cell>
          <cell r="L794">
            <v>0</v>
          </cell>
          <cell r="M794">
            <v>0</v>
          </cell>
        </row>
        <row r="795">
          <cell r="A795" t="str">
            <v>CS-LY085-WR917-XXL</v>
          </cell>
          <cell r="B795">
            <v>88</v>
          </cell>
          <cell r="C795">
            <v>0</v>
          </cell>
          <cell r="D795">
            <v>0</v>
          </cell>
          <cell r="E795">
            <v>20</v>
          </cell>
          <cell r="F795">
            <v>0</v>
          </cell>
          <cell r="G795">
            <v>0</v>
          </cell>
          <cell r="H795">
            <v>10</v>
          </cell>
          <cell r="I795">
            <v>0</v>
          </cell>
          <cell r="J795">
            <v>0</v>
          </cell>
          <cell r="K795">
            <v>13</v>
          </cell>
          <cell r="L795">
            <v>0</v>
          </cell>
          <cell r="M795">
            <v>0</v>
          </cell>
        </row>
        <row r="796">
          <cell r="A796" t="str">
            <v>CS-LY085-ZL918-XL</v>
          </cell>
          <cell r="B796">
            <v>78</v>
          </cell>
          <cell r="C796">
            <v>0</v>
          </cell>
          <cell r="D796">
            <v>0</v>
          </cell>
          <cell r="E796">
            <v>15</v>
          </cell>
          <cell r="F796">
            <v>0</v>
          </cell>
          <cell r="G796">
            <v>0</v>
          </cell>
          <cell r="H796">
            <v>7</v>
          </cell>
          <cell r="I796">
            <v>0</v>
          </cell>
          <cell r="J796">
            <v>0</v>
          </cell>
          <cell r="K796">
            <v>14</v>
          </cell>
          <cell r="L796">
            <v>1</v>
          </cell>
          <cell r="M796">
            <v>0.13</v>
          </cell>
        </row>
        <row r="797">
          <cell r="A797" t="str">
            <v>CS-LY085-ZL918-XXL</v>
          </cell>
          <cell r="B797">
            <v>1591</v>
          </cell>
          <cell r="C797">
            <v>2</v>
          </cell>
          <cell r="D797">
            <v>0.33</v>
          </cell>
          <cell r="E797">
            <v>15</v>
          </cell>
          <cell r="F797">
            <v>0</v>
          </cell>
          <cell r="G797">
            <v>0</v>
          </cell>
          <cell r="H797">
            <v>13</v>
          </cell>
          <cell r="I797">
            <v>0</v>
          </cell>
          <cell r="J797">
            <v>0</v>
          </cell>
          <cell r="K797">
            <v>17</v>
          </cell>
          <cell r="L797">
            <v>0</v>
          </cell>
          <cell r="M797">
            <v>0</v>
          </cell>
        </row>
        <row r="798">
          <cell r="A798" t="str">
            <v>YZ-BS-1640-B0-L</v>
          </cell>
          <cell r="B798">
            <v>39</v>
          </cell>
          <cell r="C798">
            <v>1</v>
          </cell>
          <cell r="D798">
            <v>0.12</v>
          </cell>
          <cell r="E798">
            <v>39</v>
          </cell>
          <cell r="F798">
            <v>1</v>
          </cell>
          <cell r="G798">
            <v>0.12</v>
          </cell>
          <cell r="H798">
            <v>67</v>
          </cell>
          <cell r="I798">
            <v>0</v>
          </cell>
          <cell r="J798">
            <v>0</v>
          </cell>
          <cell r="K798">
            <v>60</v>
          </cell>
          <cell r="L798">
            <v>0</v>
          </cell>
          <cell r="M798">
            <v>0</v>
          </cell>
        </row>
        <row r="799">
          <cell r="A799" t="str">
            <v>YZ-BS-1640-B0-S</v>
          </cell>
          <cell r="B799">
            <v>178</v>
          </cell>
          <cell r="C799">
            <v>0</v>
          </cell>
          <cell r="D799">
            <v>0</v>
          </cell>
          <cell r="E799">
            <v>66</v>
          </cell>
          <cell r="F799">
            <v>0</v>
          </cell>
          <cell r="G799">
            <v>0</v>
          </cell>
          <cell r="H799">
            <v>42</v>
          </cell>
          <cell r="I799">
            <v>0</v>
          </cell>
          <cell r="J799">
            <v>0</v>
          </cell>
          <cell r="K799">
            <v>46</v>
          </cell>
          <cell r="L799">
            <v>1</v>
          </cell>
          <cell r="M799">
            <v>0.19</v>
          </cell>
        </row>
        <row r="800">
          <cell r="A800" t="str">
            <v>YZ-BS-1640-K0-S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48</v>
          </cell>
          <cell r="I800">
            <v>0</v>
          </cell>
          <cell r="J800">
            <v>0</v>
          </cell>
          <cell r="K800">
            <v>40</v>
          </cell>
          <cell r="L800">
            <v>1</v>
          </cell>
          <cell r="M800">
            <v>0.16</v>
          </cell>
        </row>
        <row r="801">
          <cell r="A801" t="str">
            <v>YZ-BS-1640-K0-XL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12</v>
          </cell>
          <cell r="L801">
            <v>0</v>
          </cell>
          <cell r="M801">
            <v>0</v>
          </cell>
        </row>
        <row r="802">
          <cell r="A802" t="str">
            <v>YZ-BS-1640-K0-XXL</v>
          </cell>
          <cell r="B802">
            <v>187</v>
          </cell>
          <cell r="C802">
            <v>2</v>
          </cell>
          <cell r="D802">
            <v>0.34</v>
          </cell>
          <cell r="E802">
            <v>63</v>
          </cell>
          <cell r="F802">
            <v>2</v>
          </cell>
          <cell r="G802">
            <v>0.34</v>
          </cell>
          <cell r="H802">
            <v>80</v>
          </cell>
          <cell r="I802">
            <v>0</v>
          </cell>
          <cell r="J802">
            <v>0</v>
          </cell>
          <cell r="K802">
            <v>63</v>
          </cell>
          <cell r="L802">
            <v>1</v>
          </cell>
          <cell r="M802">
            <v>0.16</v>
          </cell>
        </row>
        <row r="803">
          <cell r="A803" t="str">
            <v>EUTK-J01H-GR-14/16</v>
          </cell>
          <cell r="B803">
            <v>5</v>
          </cell>
          <cell r="C803">
            <v>0</v>
          </cell>
          <cell r="D803">
            <v>0</v>
          </cell>
          <cell r="E803">
            <v>4</v>
          </cell>
          <cell r="F803">
            <v>0</v>
          </cell>
          <cell r="G803">
            <v>0</v>
          </cell>
          <cell r="H803">
            <v>2</v>
          </cell>
          <cell r="I803">
            <v>0</v>
          </cell>
          <cell r="J803">
            <v>0</v>
          </cell>
          <cell r="K803">
            <v>4</v>
          </cell>
          <cell r="L803">
            <v>0</v>
          </cell>
          <cell r="M803">
            <v>0</v>
          </cell>
        </row>
        <row r="804">
          <cell r="A804" t="str">
            <v>EUTK-J01H-GR-18/20</v>
          </cell>
          <cell r="B804">
            <v>1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2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EUTK-J01H-GR-2T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4</v>
          </cell>
          <cell r="I805">
            <v>0</v>
          </cell>
          <cell r="J805">
            <v>0</v>
          </cell>
          <cell r="K805">
            <v>3</v>
          </cell>
          <cell r="L805">
            <v>0</v>
          </cell>
          <cell r="M805">
            <v>0</v>
          </cell>
        </row>
        <row r="806">
          <cell r="A806" t="str">
            <v>EUTK-J01H-GR-3T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1</v>
          </cell>
          <cell r="L806">
            <v>0</v>
          </cell>
          <cell r="M806">
            <v>0</v>
          </cell>
        </row>
        <row r="807">
          <cell r="A807" t="str">
            <v>EUTK-J01H-GR-4</v>
          </cell>
          <cell r="B807">
            <v>4</v>
          </cell>
          <cell r="C807">
            <v>0</v>
          </cell>
          <cell r="D807">
            <v>0</v>
          </cell>
          <cell r="E807">
            <v>3</v>
          </cell>
          <cell r="F807">
            <v>0</v>
          </cell>
          <cell r="G807">
            <v>0</v>
          </cell>
          <cell r="H807">
            <v>8</v>
          </cell>
          <cell r="I807">
            <v>0</v>
          </cell>
          <cell r="J807">
            <v>0</v>
          </cell>
          <cell r="K807">
            <v>4</v>
          </cell>
          <cell r="L807">
            <v>0</v>
          </cell>
          <cell r="M807">
            <v>0</v>
          </cell>
        </row>
        <row r="808">
          <cell r="A808" t="str">
            <v>EUTK-J01H-GR-4T</v>
          </cell>
          <cell r="B808">
            <v>2</v>
          </cell>
          <cell r="C808">
            <v>0</v>
          </cell>
          <cell r="D808">
            <v>0</v>
          </cell>
          <cell r="E808">
            <v>1</v>
          </cell>
          <cell r="F808">
            <v>0</v>
          </cell>
          <cell r="G808">
            <v>0</v>
          </cell>
          <cell r="H808">
            <v>2</v>
          </cell>
          <cell r="I808">
            <v>0</v>
          </cell>
          <cell r="J808">
            <v>0</v>
          </cell>
          <cell r="K808">
            <v>3</v>
          </cell>
          <cell r="L808">
            <v>0</v>
          </cell>
          <cell r="M808">
            <v>0</v>
          </cell>
        </row>
        <row r="809">
          <cell r="A809" t="str">
            <v>EUTK-J01H-GR-5/6</v>
          </cell>
          <cell r="B809">
            <v>6</v>
          </cell>
          <cell r="C809">
            <v>0</v>
          </cell>
          <cell r="D809">
            <v>0</v>
          </cell>
          <cell r="E809">
            <v>2</v>
          </cell>
          <cell r="F809">
            <v>0</v>
          </cell>
          <cell r="G809">
            <v>0</v>
          </cell>
          <cell r="H809">
            <v>2</v>
          </cell>
          <cell r="I809">
            <v>0</v>
          </cell>
          <cell r="J809">
            <v>0</v>
          </cell>
          <cell r="K809">
            <v>3</v>
          </cell>
          <cell r="L809">
            <v>0</v>
          </cell>
          <cell r="M809">
            <v>0</v>
          </cell>
        </row>
        <row r="810">
          <cell r="A810" t="str">
            <v>EUTK-J01H-GR-7</v>
          </cell>
          <cell r="B810">
            <v>1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2</v>
          </cell>
          <cell r="I810">
            <v>0</v>
          </cell>
          <cell r="J810">
            <v>0</v>
          </cell>
          <cell r="K810">
            <v>3</v>
          </cell>
          <cell r="L810">
            <v>0</v>
          </cell>
          <cell r="M810">
            <v>0</v>
          </cell>
        </row>
        <row r="811">
          <cell r="A811" t="str">
            <v>EUTK-J01H-K0-10/12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8</v>
          </cell>
          <cell r="L811">
            <v>1</v>
          </cell>
          <cell r="M811">
            <v>0.29</v>
          </cell>
        </row>
        <row r="812">
          <cell r="A812" t="str">
            <v>EUTK-J01H-K0-14/16</v>
          </cell>
          <cell r="B812">
            <v>23</v>
          </cell>
          <cell r="C812">
            <v>0</v>
          </cell>
          <cell r="D812">
            <v>0</v>
          </cell>
          <cell r="E812">
            <v>4</v>
          </cell>
          <cell r="F812">
            <v>0</v>
          </cell>
          <cell r="G812">
            <v>0</v>
          </cell>
          <cell r="H812">
            <v>3</v>
          </cell>
          <cell r="I812">
            <v>0</v>
          </cell>
          <cell r="J812">
            <v>0</v>
          </cell>
          <cell r="K812">
            <v>6</v>
          </cell>
          <cell r="L812">
            <v>0</v>
          </cell>
          <cell r="M812">
            <v>0</v>
          </cell>
        </row>
        <row r="813">
          <cell r="A813" t="str">
            <v>EUTK-J01H-K0-18/20</v>
          </cell>
          <cell r="B813">
            <v>5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3</v>
          </cell>
          <cell r="I813">
            <v>0</v>
          </cell>
          <cell r="J813">
            <v>0</v>
          </cell>
          <cell r="K813">
            <v>1</v>
          </cell>
          <cell r="L813">
            <v>0</v>
          </cell>
          <cell r="M813">
            <v>0</v>
          </cell>
        </row>
        <row r="814">
          <cell r="A814" t="str">
            <v>EUTK-J01H-K0-3T</v>
          </cell>
          <cell r="B814">
            <v>2</v>
          </cell>
          <cell r="C814">
            <v>0</v>
          </cell>
          <cell r="D814">
            <v>0</v>
          </cell>
          <cell r="E814">
            <v>1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A815" t="str">
            <v>EUTK-J01H-K0-4</v>
          </cell>
          <cell r="B815">
            <v>3</v>
          </cell>
          <cell r="C815">
            <v>0</v>
          </cell>
          <cell r="D815">
            <v>0</v>
          </cell>
          <cell r="E815">
            <v>2</v>
          </cell>
          <cell r="F815">
            <v>0</v>
          </cell>
          <cell r="G815">
            <v>0</v>
          </cell>
          <cell r="H815">
            <v>17</v>
          </cell>
          <cell r="I815">
            <v>0</v>
          </cell>
          <cell r="J815">
            <v>0</v>
          </cell>
          <cell r="K815">
            <v>1</v>
          </cell>
          <cell r="L815">
            <v>0</v>
          </cell>
          <cell r="M815">
            <v>0</v>
          </cell>
        </row>
        <row r="816">
          <cell r="A816" t="str">
            <v>EUTK-J01H-K0-4T</v>
          </cell>
          <cell r="B816">
            <v>2</v>
          </cell>
          <cell r="C816">
            <v>0</v>
          </cell>
          <cell r="D816">
            <v>0</v>
          </cell>
          <cell r="E816">
            <v>2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4</v>
          </cell>
          <cell r="L816">
            <v>0</v>
          </cell>
          <cell r="M816">
            <v>0</v>
          </cell>
        </row>
        <row r="817">
          <cell r="A817" t="str">
            <v>EUTK-J01H-K0-5/6</v>
          </cell>
          <cell r="B817">
            <v>1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1</v>
          </cell>
          <cell r="I817">
            <v>0</v>
          </cell>
          <cell r="J817">
            <v>0</v>
          </cell>
          <cell r="K817">
            <v>2</v>
          </cell>
          <cell r="L817">
            <v>0</v>
          </cell>
          <cell r="M817">
            <v>0</v>
          </cell>
        </row>
        <row r="818">
          <cell r="A818" t="str">
            <v>EUTK-J01H-K0-7</v>
          </cell>
          <cell r="B818">
            <v>33</v>
          </cell>
          <cell r="C818">
            <v>0</v>
          </cell>
          <cell r="D818">
            <v>0</v>
          </cell>
          <cell r="E818">
            <v>27</v>
          </cell>
          <cell r="F818">
            <v>0</v>
          </cell>
          <cell r="G818">
            <v>0</v>
          </cell>
          <cell r="H818">
            <v>26</v>
          </cell>
          <cell r="I818">
            <v>0</v>
          </cell>
          <cell r="J818">
            <v>0</v>
          </cell>
          <cell r="K818">
            <v>63</v>
          </cell>
          <cell r="L818">
            <v>0</v>
          </cell>
          <cell r="M818">
            <v>0</v>
          </cell>
        </row>
        <row r="819">
          <cell r="A819" t="str">
            <v>EUTK-J01H-K0-8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4</v>
          </cell>
          <cell r="L819">
            <v>0</v>
          </cell>
          <cell r="M819">
            <v>0</v>
          </cell>
        </row>
        <row r="820">
          <cell r="A820" t="str">
            <v>EUTK-J01H-SH-18/20</v>
          </cell>
          <cell r="B820">
            <v>43</v>
          </cell>
          <cell r="C820">
            <v>0</v>
          </cell>
          <cell r="D820">
            <v>0</v>
          </cell>
          <cell r="E820">
            <v>2</v>
          </cell>
          <cell r="F820">
            <v>0</v>
          </cell>
          <cell r="G820">
            <v>0</v>
          </cell>
          <cell r="H820">
            <v>4</v>
          </cell>
          <cell r="I820">
            <v>0</v>
          </cell>
          <cell r="J820">
            <v>0</v>
          </cell>
          <cell r="K820">
            <v>8</v>
          </cell>
          <cell r="L820">
            <v>0</v>
          </cell>
          <cell r="M820">
            <v>0</v>
          </cell>
        </row>
        <row r="821">
          <cell r="A821" t="str">
            <v>EUTK-J01H-SH-2T</v>
          </cell>
          <cell r="B821">
            <v>7</v>
          </cell>
          <cell r="C821">
            <v>0</v>
          </cell>
          <cell r="D821">
            <v>0</v>
          </cell>
          <cell r="E821">
            <v>2</v>
          </cell>
          <cell r="F821">
            <v>0</v>
          </cell>
          <cell r="G821">
            <v>0</v>
          </cell>
          <cell r="H821">
            <v>5</v>
          </cell>
          <cell r="I821">
            <v>0</v>
          </cell>
          <cell r="J821">
            <v>0</v>
          </cell>
          <cell r="K821">
            <v>4</v>
          </cell>
          <cell r="L821">
            <v>0</v>
          </cell>
          <cell r="M821">
            <v>0</v>
          </cell>
        </row>
        <row r="822">
          <cell r="A822" t="str">
            <v>EUTK-J01H-SH-4</v>
          </cell>
          <cell r="B822">
            <v>3</v>
          </cell>
          <cell r="C822">
            <v>0</v>
          </cell>
          <cell r="D822">
            <v>0</v>
          </cell>
          <cell r="E822">
            <v>2</v>
          </cell>
          <cell r="F822">
            <v>0</v>
          </cell>
          <cell r="G822">
            <v>0</v>
          </cell>
          <cell r="H822">
            <v>10</v>
          </cell>
          <cell r="I822">
            <v>0</v>
          </cell>
          <cell r="J822">
            <v>0</v>
          </cell>
          <cell r="K822">
            <v>3</v>
          </cell>
          <cell r="L822">
            <v>0</v>
          </cell>
          <cell r="M822">
            <v>0</v>
          </cell>
        </row>
        <row r="823">
          <cell r="A823" t="str">
            <v>EUTK-J01H-SH-4T</v>
          </cell>
          <cell r="B823">
            <v>2</v>
          </cell>
          <cell r="C823">
            <v>0</v>
          </cell>
          <cell r="D823">
            <v>0</v>
          </cell>
          <cell r="E823">
            <v>1</v>
          </cell>
          <cell r="F823">
            <v>0</v>
          </cell>
          <cell r="G823">
            <v>0</v>
          </cell>
          <cell r="H823">
            <v>1</v>
          </cell>
          <cell r="I823">
            <v>0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</row>
        <row r="824">
          <cell r="A824" t="str">
            <v>EUTK-J01H-SH-5/6</v>
          </cell>
          <cell r="B824">
            <v>2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1</v>
          </cell>
          <cell r="I824">
            <v>0</v>
          </cell>
          <cell r="J824">
            <v>0</v>
          </cell>
          <cell r="K824">
            <v>5</v>
          </cell>
          <cell r="L824">
            <v>0</v>
          </cell>
          <cell r="M824">
            <v>0</v>
          </cell>
        </row>
        <row r="825">
          <cell r="A825" t="str">
            <v>EUTK-J01H-SH-8</v>
          </cell>
          <cell r="B825">
            <v>6</v>
          </cell>
          <cell r="C825">
            <v>0</v>
          </cell>
          <cell r="D825">
            <v>0</v>
          </cell>
          <cell r="E825">
            <v>1</v>
          </cell>
          <cell r="F825">
            <v>0</v>
          </cell>
          <cell r="G825">
            <v>0</v>
          </cell>
          <cell r="H825">
            <v>3</v>
          </cell>
          <cell r="I825">
            <v>0</v>
          </cell>
          <cell r="J825">
            <v>0</v>
          </cell>
          <cell r="K825">
            <v>3</v>
          </cell>
          <cell r="L825">
            <v>0</v>
          </cell>
          <cell r="M825">
            <v>0</v>
          </cell>
        </row>
        <row r="826">
          <cell r="A826" t="str">
            <v>EUTK-J02H-GR-10/12</v>
          </cell>
          <cell r="B826">
            <v>18</v>
          </cell>
          <cell r="C826">
            <v>0</v>
          </cell>
          <cell r="D826">
            <v>0</v>
          </cell>
          <cell r="E826">
            <v>2</v>
          </cell>
          <cell r="F826">
            <v>0</v>
          </cell>
          <cell r="G826">
            <v>0</v>
          </cell>
          <cell r="H826">
            <v>7</v>
          </cell>
          <cell r="I826">
            <v>0</v>
          </cell>
          <cell r="J826">
            <v>0</v>
          </cell>
          <cell r="K826">
            <v>11</v>
          </cell>
          <cell r="L826">
            <v>0</v>
          </cell>
          <cell r="M826">
            <v>0</v>
          </cell>
        </row>
        <row r="827">
          <cell r="A827" t="str">
            <v>EUTK-J02H-GR-2T</v>
          </cell>
          <cell r="B827">
            <v>24</v>
          </cell>
          <cell r="C827">
            <v>0</v>
          </cell>
          <cell r="D827">
            <v>0</v>
          </cell>
          <cell r="E827">
            <v>2</v>
          </cell>
          <cell r="F827">
            <v>0</v>
          </cell>
          <cell r="G827">
            <v>0</v>
          </cell>
          <cell r="H827">
            <v>1</v>
          </cell>
          <cell r="I827">
            <v>0</v>
          </cell>
          <cell r="J827">
            <v>0</v>
          </cell>
          <cell r="K827">
            <v>1</v>
          </cell>
          <cell r="L827">
            <v>0</v>
          </cell>
          <cell r="M827">
            <v>0</v>
          </cell>
        </row>
        <row r="828">
          <cell r="A828" t="str">
            <v>EUTK-J02H-GR-3T</v>
          </cell>
          <cell r="B828">
            <v>3</v>
          </cell>
          <cell r="C828">
            <v>0</v>
          </cell>
          <cell r="D828">
            <v>0</v>
          </cell>
          <cell r="E828">
            <v>3</v>
          </cell>
          <cell r="F828">
            <v>0</v>
          </cell>
          <cell r="G828">
            <v>0</v>
          </cell>
          <cell r="H828">
            <v>4</v>
          </cell>
          <cell r="I828">
            <v>0</v>
          </cell>
          <cell r="J828">
            <v>0</v>
          </cell>
          <cell r="K828">
            <v>7</v>
          </cell>
          <cell r="L828">
            <v>0</v>
          </cell>
          <cell r="M828">
            <v>0</v>
          </cell>
        </row>
        <row r="829">
          <cell r="A829" t="str">
            <v>EUTK-J02H-GR-4</v>
          </cell>
          <cell r="B829">
            <v>4</v>
          </cell>
          <cell r="C829">
            <v>0</v>
          </cell>
          <cell r="D829">
            <v>0</v>
          </cell>
          <cell r="E829">
            <v>3</v>
          </cell>
          <cell r="F829">
            <v>0</v>
          </cell>
          <cell r="G829">
            <v>0</v>
          </cell>
          <cell r="H829">
            <v>8</v>
          </cell>
          <cell r="I829">
            <v>0</v>
          </cell>
          <cell r="J829">
            <v>0</v>
          </cell>
          <cell r="K829">
            <v>2</v>
          </cell>
          <cell r="L829">
            <v>0</v>
          </cell>
          <cell r="M829">
            <v>0</v>
          </cell>
        </row>
        <row r="830">
          <cell r="A830" t="str">
            <v>EUTK-J02H-GR-4T</v>
          </cell>
          <cell r="B830">
            <v>3</v>
          </cell>
          <cell r="C830">
            <v>0</v>
          </cell>
          <cell r="D830">
            <v>0</v>
          </cell>
          <cell r="E830">
            <v>2</v>
          </cell>
          <cell r="F830">
            <v>0</v>
          </cell>
          <cell r="G830">
            <v>0</v>
          </cell>
          <cell r="H830">
            <v>6</v>
          </cell>
          <cell r="I830">
            <v>0</v>
          </cell>
          <cell r="J830">
            <v>0</v>
          </cell>
          <cell r="K830">
            <v>3</v>
          </cell>
          <cell r="L830">
            <v>0</v>
          </cell>
          <cell r="M830">
            <v>0</v>
          </cell>
        </row>
        <row r="831">
          <cell r="A831" t="str">
            <v>EUTK-J02H-GR-5/6</v>
          </cell>
          <cell r="B831">
            <v>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1</v>
          </cell>
          <cell r="I831">
            <v>0</v>
          </cell>
          <cell r="J831">
            <v>0</v>
          </cell>
          <cell r="K831">
            <v>6</v>
          </cell>
          <cell r="L831">
            <v>0</v>
          </cell>
          <cell r="M831">
            <v>0</v>
          </cell>
        </row>
        <row r="832">
          <cell r="A832" t="str">
            <v>EUTK-J02H-GR-7</v>
          </cell>
          <cell r="B832">
            <v>4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1</v>
          </cell>
          <cell r="I832">
            <v>0</v>
          </cell>
          <cell r="J832">
            <v>0</v>
          </cell>
          <cell r="K832">
            <v>1</v>
          </cell>
          <cell r="L832">
            <v>0</v>
          </cell>
          <cell r="M832">
            <v>0</v>
          </cell>
        </row>
        <row r="833">
          <cell r="A833" t="str">
            <v>EUTK-J02H-GR-8</v>
          </cell>
          <cell r="B833">
            <v>15</v>
          </cell>
          <cell r="C833">
            <v>0</v>
          </cell>
          <cell r="D833">
            <v>0</v>
          </cell>
          <cell r="E833">
            <v>12</v>
          </cell>
          <cell r="F833">
            <v>0</v>
          </cell>
          <cell r="G833">
            <v>0</v>
          </cell>
          <cell r="H833">
            <v>7</v>
          </cell>
          <cell r="I833">
            <v>0</v>
          </cell>
          <cell r="J833">
            <v>0</v>
          </cell>
          <cell r="K833">
            <v>3</v>
          </cell>
          <cell r="L833">
            <v>0</v>
          </cell>
          <cell r="M833">
            <v>0</v>
          </cell>
        </row>
        <row r="834">
          <cell r="A834" t="str">
            <v>EUTK-J02H-K0-10/12</v>
          </cell>
          <cell r="B834">
            <v>6</v>
          </cell>
          <cell r="C834">
            <v>0</v>
          </cell>
          <cell r="D834">
            <v>0</v>
          </cell>
          <cell r="E834">
            <v>6</v>
          </cell>
          <cell r="F834">
            <v>0</v>
          </cell>
          <cell r="G834">
            <v>0</v>
          </cell>
          <cell r="H834">
            <v>8</v>
          </cell>
          <cell r="I834">
            <v>1</v>
          </cell>
          <cell r="J834">
            <v>0.29</v>
          </cell>
          <cell r="K834">
            <v>5</v>
          </cell>
          <cell r="L834">
            <v>0</v>
          </cell>
          <cell r="M834">
            <v>0</v>
          </cell>
        </row>
        <row r="835">
          <cell r="A835" t="str">
            <v>EUTK-J02H-K0-14/16</v>
          </cell>
          <cell r="B835">
            <v>8</v>
          </cell>
          <cell r="C835">
            <v>1</v>
          </cell>
          <cell r="D835">
            <v>0.23</v>
          </cell>
          <cell r="E835">
            <v>3</v>
          </cell>
          <cell r="F835">
            <v>1</v>
          </cell>
          <cell r="G835">
            <v>0.23</v>
          </cell>
          <cell r="H835">
            <v>1</v>
          </cell>
          <cell r="I835">
            <v>0</v>
          </cell>
          <cell r="J835">
            <v>0</v>
          </cell>
          <cell r="K835">
            <v>1</v>
          </cell>
          <cell r="L835">
            <v>0</v>
          </cell>
          <cell r="M835">
            <v>0</v>
          </cell>
        </row>
        <row r="836">
          <cell r="A836" t="str">
            <v>EUTK-J02H-K0-2T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1</v>
          </cell>
          <cell r="L836">
            <v>0</v>
          </cell>
          <cell r="M836">
            <v>0</v>
          </cell>
        </row>
        <row r="837">
          <cell r="A837" t="str">
            <v>EUTK-J02H-K0-4</v>
          </cell>
          <cell r="B837">
            <v>29</v>
          </cell>
          <cell r="C837">
            <v>0</v>
          </cell>
          <cell r="D837">
            <v>0</v>
          </cell>
          <cell r="E837">
            <v>5</v>
          </cell>
          <cell r="F837">
            <v>0</v>
          </cell>
          <cell r="G837">
            <v>0</v>
          </cell>
          <cell r="H837">
            <v>23</v>
          </cell>
          <cell r="I837">
            <v>0</v>
          </cell>
          <cell r="J837">
            <v>0</v>
          </cell>
          <cell r="K837">
            <v>6</v>
          </cell>
          <cell r="L837">
            <v>0</v>
          </cell>
          <cell r="M837">
            <v>0</v>
          </cell>
        </row>
        <row r="838">
          <cell r="A838" t="str">
            <v>EUTK-J02H-K0-4T</v>
          </cell>
          <cell r="B838">
            <v>8</v>
          </cell>
          <cell r="C838">
            <v>0</v>
          </cell>
          <cell r="D838">
            <v>0</v>
          </cell>
          <cell r="E838">
            <v>3</v>
          </cell>
          <cell r="F838">
            <v>0</v>
          </cell>
          <cell r="G838">
            <v>0</v>
          </cell>
          <cell r="H838">
            <v>6</v>
          </cell>
          <cell r="I838">
            <v>0</v>
          </cell>
          <cell r="J838">
            <v>0</v>
          </cell>
          <cell r="K838">
            <v>6</v>
          </cell>
          <cell r="L838">
            <v>0</v>
          </cell>
          <cell r="M838">
            <v>0</v>
          </cell>
        </row>
        <row r="839">
          <cell r="A839" t="str">
            <v>EUTK-J02H-K0-7</v>
          </cell>
          <cell r="B839">
            <v>10</v>
          </cell>
          <cell r="C839">
            <v>0</v>
          </cell>
          <cell r="D839">
            <v>0</v>
          </cell>
          <cell r="E839">
            <v>1</v>
          </cell>
          <cell r="F839">
            <v>0</v>
          </cell>
          <cell r="G839">
            <v>0</v>
          </cell>
          <cell r="H839">
            <v>3</v>
          </cell>
          <cell r="I839">
            <v>0</v>
          </cell>
          <cell r="J839">
            <v>0</v>
          </cell>
          <cell r="K839">
            <v>3</v>
          </cell>
          <cell r="L839">
            <v>0</v>
          </cell>
          <cell r="M839">
            <v>0</v>
          </cell>
        </row>
        <row r="840">
          <cell r="A840" t="str">
            <v>EUTK-J02H-K0-8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2</v>
          </cell>
          <cell r="I840">
            <v>0</v>
          </cell>
          <cell r="J840">
            <v>0</v>
          </cell>
          <cell r="K840">
            <v>5</v>
          </cell>
          <cell r="L840">
            <v>0</v>
          </cell>
          <cell r="M840">
            <v>0</v>
          </cell>
        </row>
        <row r="841">
          <cell r="A841" t="str">
            <v>EUTK-J02H-SH-14/16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3</v>
          </cell>
          <cell r="L841">
            <v>0</v>
          </cell>
          <cell r="M841">
            <v>0</v>
          </cell>
        </row>
        <row r="842">
          <cell r="A842" t="str">
            <v>EUTK-J02H-SH-2T</v>
          </cell>
          <cell r="B842">
            <v>4</v>
          </cell>
          <cell r="C842">
            <v>0</v>
          </cell>
          <cell r="D842">
            <v>0</v>
          </cell>
          <cell r="E842">
            <v>3</v>
          </cell>
          <cell r="F842">
            <v>0</v>
          </cell>
          <cell r="G842">
            <v>0</v>
          </cell>
          <cell r="H842">
            <v>2</v>
          </cell>
          <cell r="I842">
            <v>0</v>
          </cell>
          <cell r="J842">
            <v>0</v>
          </cell>
          <cell r="K842">
            <v>2</v>
          </cell>
          <cell r="L842">
            <v>0</v>
          </cell>
          <cell r="M842">
            <v>0</v>
          </cell>
        </row>
        <row r="843">
          <cell r="A843" t="str">
            <v>EUTK-J02H-SH-3T</v>
          </cell>
          <cell r="B843">
            <v>2</v>
          </cell>
          <cell r="C843">
            <v>0</v>
          </cell>
          <cell r="D843">
            <v>0</v>
          </cell>
          <cell r="E843">
            <v>1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EUTK-J02H-SH-4</v>
          </cell>
          <cell r="B844">
            <v>8</v>
          </cell>
          <cell r="C844">
            <v>0</v>
          </cell>
          <cell r="D844">
            <v>0</v>
          </cell>
          <cell r="E844">
            <v>1</v>
          </cell>
          <cell r="F844">
            <v>0</v>
          </cell>
          <cell r="G844">
            <v>0</v>
          </cell>
          <cell r="H844">
            <v>14</v>
          </cell>
          <cell r="I844">
            <v>0</v>
          </cell>
          <cell r="J844">
            <v>0</v>
          </cell>
          <cell r="K844">
            <v>4</v>
          </cell>
          <cell r="L844">
            <v>0</v>
          </cell>
          <cell r="M844">
            <v>0</v>
          </cell>
        </row>
        <row r="845">
          <cell r="A845" t="str">
            <v>EUTK-J02H-SH-4T</v>
          </cell>
          <cell r="B845">
            <v>2</v>
          </cell>
          <cell r="C845">
            <v>0</v>
          </cell>
          <cell r="D845">
            <v>0</v>
          </cell>
          <cell r="E845">
            <v>1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2</v>
          </cell>
          <cell r="L845">
            <v>0</v>
          </cell>
          <cell r="M845">
            <v>0</v>
          </cell>
        </row>
        <row r="846">
          <cell r="A846" t="str">
            <v>EUTK-J02H-SH-5/6</v>
          </cell>
          <cell r="B846">
            <v>2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4</v>
          </cell>
          <cell r="I846">
            <v>1</v>
          </cell>
          <cell r="J846">
            <v>0.21</v>
          </cell>
          <cell r="K846">
            <v>8</v>
          </cell>
          <cell r="L846">
            <v>0</v>
          </cell>
          <cell r="M846">
            <v>0</v>
          </cell>
        </row>
        <row r="847">
          <cell r="A847" t="str">
            <v>EUTK-J02H-SH-7</v>
          </cell>
          <cell r="B847">
            <v>7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1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EUTK-J02H-SH-8</v>
          </cell>
          <cell r="B848">
            <v>14</v>
          </cell>
          <cell r="C848">
            <v>0</v>
          </cell>
          <cell r="D848">
            <v>0</v>
          </cell>
          <cell r="E848">
            <v>4</v>
          </cell>
          <cell r="F848">
            <v>0</v>
          </cell>
          <cell r="G848">
            <v>0</v>
          </cell>
          <cell r="H848">
            <v>4</v>
          </cell>
          <cell r="I848">
            <v>0</v>
          </cell>
          <cell r="J848">
            <v>0</v>
          </cell>
          <cell r="K848">
            <v>3</v>
          </cell>
          <cell r="L848">
            <v>0</v>
          </cell>
          <cell r="M848">
            <v>0</v>
          </cell>
        </row>
        <row r="849">
          <cell r="A849" t="str">
            <v>XZ-BS-YG7223Co4445</v>
          </cell>
          <cell r="B849">
            <v>2928</v>
          </cell>
          <cell r="C849">
            <v>13</v>
          </cell>
          <cell r="D849">
            <v>2.64</v>
          </cell>
          <cell r="E849">
            <v>1544</v>
          </cell>
          <cell r="F849">
            <v>6</v>
          </cell>
          <cell r="G849">
            <v>1.29</v>
          </cell>
          <cell r="H849">
            <v>136</v>
          </cell>
          <cell r="I849">
            <v>4</v>
          </cell>
          <cell r="J849">
            <v>0.64</v>
          </cell>
          <cell r="K849">
            <v>117</v>
          </cell>
          <cell r="L849">
            <v>0</v>
          </cell>
          <cell r="M849">
            <v>0</v>
          </cell>
        </row>
        <row r="850">
          <cell r="A850" t="str">
            <v>XZ-BS-YG7223Da4445</v>
          </cell>
          <cell r="B850">
            <v>108</v>
          </cell>
          <cell r="C850">
            <v>3</v>
          </cell>
          <cell r="D850">
            <v>0.5</v>
          </cell>
          <cell r="E850">
            <v>56</v>
          </cell>
          <cell r="F850">
            <v>0</v>
          </cell>
          <cell r="G850">
            <v>0</v>
          </cell>
          <cell r="H850">
            <v>104</v>
          </cell>
          <cell r="I850">
            <v>3</v>
          </cell>
          <cell r="J850">
            <v>0.49</v>
          </cell>
          <cell r="K850">
            <v>62</v>
          </cell>
          <cell r="L850">
            <v>0</v>
          </cell>
          <cell r="M850">
            <v>0</v>
          </cell>
        </row>
        <row r="851">
          <cell r="A851" t="str">
            <v>XZ-BS-YG7223Pu3637</v>
          </cell>
          <cell r="B851">
            <v>239</v>
          </cell>
          <cell r="C851">
            <v>0</v>
          </cell>
          <cell r="D851">
            <v>0</v>
          </cell>
          <cell r="E851">
            <v>43</v>
          </cell>
          <cell r="F851">
            <v>0</v>
          </cell>
          <cell r="G851">
            <v>0</v>
          </cell>
          <cell r="H851">
            <v>48</v>
          </cell>
          <cell r="I851">
            <v>1</v>
          </cell>
          <cell r="J851">
            <v>0.22</v>
          </cell>
          <cell r="K851">
            <v>44</v>
          </cell>
          <cell r="L851">
            <v>0</v>
          </cell>
          <cell r="M851">
            <v>0</v>
          </cell>
        </row>
        <row r="852">
          <cell r="A852" t="str">
            <v>XZ-BS-013GR1-L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105</v>
          </cell>
          <cell r="L852">
            <v>0</v>
          </cell>
          <cell r="M852">
            <v>0</v>
          </cell>
        </row>
        <row r="853">
          <cell r="A853" t="str">
            <v>XZ-BS-013GR3-XL</v>
          </cell>
          <cell r="B853">
            <v>8364</v>
          </cell>
          <cell r="C853">
            <v>11</v>
          </cell>
          <cell r="D853">
            <v>1.94</v>
          </cell>
          <cell r="E853">
            <v>3933</v>
          </cell>
          <cell r="F853">
            <v>5</v>
          </cell>
          <cell r="G853">
            <v>0.88</v>
          </cell>
          <cell r="H853">
            <v>1297</v>
          </cell>
          <cell r="I853">
            <v>2</v>
          </cell>
          <cell r="J853">
            <v>0.53</v>
          </cell>
          <cell r="K853">
            <v>1802</v>
          </cell>
          <cell r="L853">
            <v>7</v>
          </cell>
          <cell r="M853">
            <v>1.39</v>
          </cell>
        </row>
        <row r="854">
          <cell r="A854" t="str">
            <v>BS-HB3555-KO-L</v>
          </cell>
          <cell r="B854">
            <v>47</v>
          </cell>
          <cell r="C854">
            <v>0</v>
          </cell>
          <cell r="D854">
            <v>0</v>
          </cell>
          <cell r="E854">
            <v>26</v>
          </cell>
          <cell r="F854">
            <v>0</v>
          </cell>
          <cell r="G854">
            <v>0</v>
          </cell>
          <cell r="H854">
            <v>20</v>
          </cell>
          <cell r="I854">
            <v>0</v>
          </cell>
          <cell r="J854">
            <v>0</v>
          </cell>
          <cell r="K854">
            <v>24</v>
          </cell>
          <cell r="L854">
            <v>1</v>
          </cell>
          <cell r="M854">
            <v>0.16</v>
          </cell>
        </row>
        <row r="855">
          <cell r="A855" t="str">
            <v>BS-HB3555-KO-M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1</v>
          </cell>
          <cell r="I855">
            <v>0</v>
          </cell>
          <cell r="J855">
            <v>0</v>
          </cell>
          <cell r="K855">
            <v>17</v>
          </cell>
          <cell r="L855">
            <v>0</v>
          </cell>
          <cell r="M855">
            <v>0</v>
          </cell>
        </row>
        <row r="856">
          <cell r="A856" t="str">
            <v>BS-HB3555-PI-L</v>
          </cell>
          <cell r="B856">
            <v>169</v>
          </cell>
          <cell r="C856">
            <v>1</v>
          </cell>
          <cell r="D856">
            <v>0.09</v>
          </cell>
          <cell r="E856">
            <v>86</v>
          </cell>
          <cell r="F856">
            <v>0</v>
          </cell>
          <cell r="G856">
            <v>0</v>
          </cell>
          <cell r="H856">
            <v>103</v>
          </cell>
          <cell r="I856">
            <v>1</v>
          </cell>
          <cell r="J856">
            <v>0.2</v>
          </cell>
          <cell r="K856">
            <v>87</v>
          </cell>
          <cell r="L856">
            <v>1</v>
          </cell>
          <cell r="M856">
            <v>0.2</v>
          </cell>
        </row>
        <row r="857">
          <cell r="A857" t="str">
            <v>BS-HB3555-PI-S</v>
          </cell>
          <cell r="B857">
            <v>140</v>
          </cell>
          <cell r="C857">
            <v>1</v>
          </cell>
          <cell r="D857">
            <v>0.15</v>
          </cell>
          <cell r="E857">
            <v>20</v>
          </cell>
          <cell r="F857">
            <v>0</v>
          </cell>
          <cell r="G857">
            <v>0</v>
          </cell>
          <cell r="H857">
            <v>19</v>
          </cell>
          <cell r="I857">
            <v>0</v>
          </cell>
          <cell r="J857">
            <v>0</v>
          </cell>
          <cell r="K857">
            <v>19</v>
          </cell>
          <cell r="L857">
            <v>0</v>
          </cell>
          <cell r="M857">
            <v>0</v>
          </cell>
        </row>
        <row r="858">
          <cell r="A858" t="str">
            <v>LYQ-WH1109-B0-M</v>
          </cell>
          <cell r="B858">
            <v>200</v>
          </cell>
          <cell r="C858">
            <v>1</v>
          </cell>
          <cell r="D858">
            <v>0.18</v>
          </cell>
          <cell r="E858">
            <v>52</v>
          </cell>
          <cell r="F858">
            <v>1</v>
          </cell>
          <cell r="G858">
            <v>0.18</v>
          </cell>
          <cell r="H858">
            <v>46</v>
          </cell>
          <cell r="I858">
            <v>0</v>
          </cell>
          <cell r="J858">
            <v>0</v>
          </cell>
          <cell r="K858">
            <v>84</v>
          </cell>
          <cell r="L858">
            <v>0</v>
          </cell>
          <cell r="M858">
            <v>0</v>
          </cell>
        </row>
        <row r="859">
          <cell r="A859" t="str">
            <v>LYQ-WH1109-DG-L</v>
          </cell>
          <cell r="B859">
            <v>23318</v>
          </cell>
          <cell r="C859">
            <v>17</v>
          </cell>
          <cell r="D859">
            <v>3.01</v>
          </cell>
          <cell r="E859">
            <v>17740</v>
          </cell>
          <cell r="F859">
            <v>16</v>
          </cell>
          <cell r="G859">
            <v>2.78</v>
          </cell>
          <cell r="H859">
            <v>486</v>
          </cell>
          <cell r="I859">
            <v>3</v>
          </cell>
          <cell r="J859">
            <v>0.38</v>
          </cell>
          <cell r="K859">
            <v>377</v>
          </cell>
          <cell r="L859">
            <v>5</v>
          </cell>
          <cell r="M859">
            <v>1.28</v>
          </cell>
        </row>
        <row r="860">
          <cell r="A860" t="str">
            <v>LYQ-WH1109-DG-M</v>
          </cell>
          <cell r="B860">
            <v>757</v>
          </cell>
          <cell r="C860">
            <v>1</v>
          </cell>
          <cell r="D860">
            <v>0.03</v>
          </cell>
          <cell r="E860">
            <v>69</v>
          </cell>
          <cell r="F860">
            <v>0</v>
          </cell>
          <cell r="G860">
            <v>0</v>
          </cell>
          <cell r="H860">
            <v>20</v>
          </cell>
          <cell r="I860">
            <v>0</v>
          </cell>
          <cell r="J860">
            <v>0</v>
          </cell>
          <cell r="K860">
            <v>23</v>
          </cell>
          <cell r="L860">
            <v>0</v>
          </cell>
          <cell r="M860">
            <v>0</v>
          </cell>
        </row>
        <row r="861">
          <cell r="A861" t="str">
            <v>LYQ-WH1109-DG-XL</v>
          </cell>
          <cell r="B861">
            <v>1831</v>
          </cell>
          <cell r="C861">
            <v>5</v>
          </cell>
          <cell r="D861">
            <v>1.22</v>
          </cell>
          <cell r="E861">
            <v>301</v>
          </cell>
          <cell r="F861">
            <v>1</v>
          </cell>
          <cell r="G861">
            <v>0.24</v>
          </cell>
          <cell r="H861">
            <v>129</v>
          </cell>
          <cell r="I861">
            <v>0</v>
          </cell>
          <cell r="J861">
            <v>0</v>
          </cell>
          <cell r="K861">
            <v>110</v>
          </cell>
          <cell r="L861">
            <v>1</v>
          </cell>
          <cell r="M861">
            <v>0.24</v>
          </cell>
        </row>
        <row r="862">
          <cell r="A862" t="str">
            <v>LYQ-WH1109-DG-XXL</v>
          </cell>
          <cell r="B862">
            <v>1952</v>
          </cell>
          <cell r="C862">
            <v>1</v>
          </cell>
          <cell r="D862">
            <v>0.19</v>
          </cell>
          <cell r="E862">
            <v>1044</v>
          </cell>
          <cell r="F862">
            <v>1</v>
          </cell>
          <cell r="G862">
            <v>0.19</v>
          </cell>
          <cell r="H862">
            <v>144</v>
          </cell>
          <cell r="I862">
            <v>1</v>
          </cell>
          <cell r="J862">
            <v>0.13</v>
          </cell>
          <cell r="K862">
            <v>124</v>
          </cell>
          <cell r="L862">
            <v>0</v>
          </cell>
          <cell r="M862">
            <v>0</v>
          </cell>
        </row>
        <row r="863">
          <cell r="A863" t="str">
            <v>LYQ-WH1109-G0-M</v>
          </cell>
          <cell r="B863">
            <v>24888</v>
          </cell>
          <cell r="C863">
            <v>13</v>
          </cell>
          <cell r="D863">
            <v>2.45</v>
          </cell>
          <cell r="E863">
            <v>6065</v>
          </cell>
          <cell r="F863">
            <v>5</v>
          </cell>
          <cell r="G863">
            <v>1</v>
          </cell>
          <cell r="H863">
            <v>123</v>
          </cell>
          <cell r="I863">
            <v>0</v>
          </cell>
          <cell r="J863">
            <v>0</v>
          </cell>
          <cell r="K863">
            <v>143</v>
          </cell>
          <cell r="L863">
            <v>1</v>
          </cell>
          <cell r="M863">
            <v>0.23</v>
          </cell>
        </row>
        <row r="864">
          <cell r="A864" t="str">
            <v>LYQ-WH1109-G0-S</v>
          </cell>
          <cell r="B864">
            <v>3343</v>
          </cell>
          <cell r="C864">
            <v>8</v>
          </cell>
          <cell r="D864">
            <v>1.21</v>
          </cell>
          <cell r="E864">
            <v>1297</v>
          </cell>
          <cell r="F864">
            <v>5</v>
          </cell>
          <cell r="G864">
            <v>0.8</v>
          </cell>
          <cell r="H864">
            <v>1327</v>
          </cell>
          <cell r="I864">
            <v>4</v>
          </cell>
          <cell r="J864">
            <v>0.81</v>
          </cell>
          <cell r="K864">
            <v>1398</v>
          </cell>
          <cell r="L864">
            <v>8</v>
          </cell>
          <cell r="M864">
            <v>2.13</v>
          </cell>
        </row>
        <row r="865">
          <cell r="A865" t="str">
            <v>LYQ-WH1109-G0-XL</v>
          </cell>
          <cell r="B865">
            <v>305</v>
          </cell>
          <cell r="C865">
            <v>1</v>
          </cell>
          <cell r="D865">
            <v>0.27</v>
          </cell>
          <cell r="E865">
            <v>72</v>
          </cell>
          <cell r="F865">
            <v>1</v>
          </cell>
          <cell r="G865">
            <v>0.27</v>
          </cell>
          <cell r="H865">
            <v>35</v>
          </cell>
          <cell r="I865">
            <v>0</v>
          </cell>
          <cell r="J865">
            <v>0</v>
          </cell>
          <cell r="K865">
            <v>28</v>
          </cell>
          <cell r="L865">
            <v>0</v>
          </cell>
          <cell r="M865">
            <v>0</v>
          </cell>
        </row>
        <row r="866">
          <cell r="A866" t="str">
            <v>LYQ-WH1109-G0-XXL</v>
          </cell>
          <cell r="B866">
            <v>1378</v>
          </cell>
          <cell r="C866">
            <v>0</v>
          </cell>
          <cell r="D866">
            <v>0</v>
          </cell>
          <cell r="E866">
            <v>416</v>
          </cell>
          <cell r="F866">
            <v>0</v>
          </cell>
          <cell r="G866">
            <v>0</v>
          </cell>
          <cell r="H866">
            <v>276</v>
          </cell>
          <cell r="I866">
            <v>0</v>
          </cell>
          <cell r="J866">
            <v>0</v>
          </cell>
          <cell r="K866">
            <v>349</v>
          </cell>
          <cell r="L866">
            <v>3</v>
          </cell>
          <cell r="M866">
            <v>0.82</v>
          </cell>
        </row>
        <row r="867">
          <cell r="A867" t="str">
            <v>LYQ-WH1109-G7-L</v>
          </cell>
          <cell r="B867">
            <v>6679</v>
          </cell>
          <cell r="C867">
            <v>14</v>
          </cell>
          <cell r="D867">
            <v>2.64</v>
          </cell>
          <cell r="E867">
            <v>4141</v>
          </cell>
          <cell r="F867">
            <v>10</v>
          </cell>
          <cell r="G867">
            <v>2.06</v>
          </cell>
          <cell r="H867">
            <v>301</v>
          </cell>
          <cell r="I867">
            <v>1</v>
          </cell>
          <cell r="J867">
            <v>0.29</v>
          </cell>
          <cell r="K867">
            <v>378</v>
          </cell>
          <cell r="L867">
            <v>2</v>
          </cell>
          <cell r="M867">
            <v>0.6</v>
          </cell>
        </row>
        <row r="868">
          <cell r="A868" t="str">
            <v>LYQ-WH1109-G7-M</v>
          </cell>
          <cell r="B868">
            <v>738</v>
          </cell>
          <cell r="C868">
            <v>0</v>
          </cell>
          <cell r="D868">
            <v>0</v>
          </cell>
          <cell r="E868">
            <v>213</v>
          </cell>
          <cell r="F868">
            <v>0</v>
          </cell>
          <cell r="G868">
            <v>0</v>
          </cell>
          <cell r="H868">
            <v>259</v>
          </cell>
          <cell r="I868">
            <v>0</v>
          </cell>
          <cell r="J868">
            <v>0</v>
          </cell>
          <cell r="K868">
            <v>283</v>
          </cell>
          <cell r="L868">
            <v>1</v>
          </cell>
          <cell r="M868">
            <v>0.3</v>
          </cell>
        </row>
        <row r="869">
          <cell r="A869" t="str">
            <v>LYQ-WH1109-G7-S</v>
          </cell>
          <cell r="B869">
            <v>1033</v>
          </cell>
          <cell r="C869">
            <v>1</v>
          </cell>
          <cell r="D869">
            <v>0.3</v>
          </cell>
          <cell r="E869">
            <v>535</v>
          </cell>
          <cell r="F869">
            <v>1</v>
          </cell>
          <cell r="G869">
            <v>0.3</v>
          </cell>
          <cell r="H869">
            <v>80</v>
          </cell>
          <cell r="I869">
            <v>0</v>
          </cell>
          <cell r="J869">
            <v>0</v>
          </cell>
          <cell r="K869">
            <v>84</v>
          </cell>
          <cell r="L869">
            <v>0</v>
          </cell>
          <cell r="M869">
            <v>0</v>
          </cell>
        </row>
        <row r="870">
          <cell r="A870" t="str">
            <v>LYQ-WH1109-G7-XL</v>
          </cell>
          <cell r="B870">
            <v>5285</v>
          </cell>
          <cell r="C870">
            <v>7</v>
          </cell>
          <cell r="D870">
            <v>1.19</v>
          </cell>
          <cell r="E870">
            <v>3412</v>
          </cell>
          <cell r="F870">
            <v>6</v>
          </cell>
          <cell r="G870">
            <v>1.04</v>
          </cell>
          <cell r="H870">
            <v>444</v>
          </cell>
          <cell r="I870">
            <v>1</v>
          </cell>
          <cell r="J870">
            <v>0.11</v>
          </cell>
          <cell r="K870">
            <v>351</v>
          </cell>
          <cell r="L870">
            <v>0</v>
          </cell>
          <cell r="M870">
            <v>0</v>
          </cell>
        </row>
        <row r="871">
          <cell r="A871" t="str">
            <v>LYQ-WH1109-G7-XXL</v>
          </cell>
          <cell r="B871">
            <v>127</v>
          </cell>
          <cell r="C871">
            <v>0</v>
          </cell>
          <cell r="D871">
            <v>0</v>
          </cell>
          <cell r="E871">
            <v>44</v>
          </cell>
          <cell r="F871">
            <v>0</v>
          </cell>
          <cell r="G871">
            <v>0</v>
          </cell>
          <cell r="H871">
            <v>23</v>
          </cell>
          <cell r="I871">
            <v>0</v>
          </cell>
          <cell r="J871">
            <v>0</v>
          </cell>
          <cell r="K871">
            <v>19</v>
          </cell>
          <cell r="L871">
            <v>0</v>
          </cell>
          <cell r="M871">
            <v>0</v>
          </cell>
        </row>
        <row r="872">
          <cell r="A872" t="str">
            <v>LYQ-WH1109-LG-L</v>
          </cell>
          <cell r="B872">
            <v>1292</v>
          </cell>
          <cell r="C872">
            <v>4</v>
          </cell>
          <cell r="D872">
            <v>0.57</v>
          </cell>
          <cell r="E872">
            <v>213</v>
          </cell>
          <cell r="F872">
            <v>0</v>
          </cell>
          <cell r="G872">
            <v>0</v>
          </cell>
          <cell r="H872">
            <v>135</v>
          </cell>
          <cell r="I872">
            <v>0</v>
          </cell>
          <cell r="J872">
            <v>0</v>
          </cell>
          <cell r="K872">
            <v>209</v>
          </cell>
          <cell r="L872">
            <v>0</v>
          </cell>
          <cell r="M872">
            <v>0</v>
          </cell>
        </row>
        <row r="873">
          <cell r="A873" t="str">
            <v>LYQ-WH1109-LG-M</v>
          </cell>
          <cell r="B873">
            <v>1214</v>
          </cell>
          <cell r="C873">
            <v>2</v>
          </cell>
          <cell r="D873">
            <v>0.4</v>
          </cell>
          <cell r="E873">
            <v>244</v>
          </cell>
          <cell r="F873">
            <v>2</v>
          </cell>
          <cell r="G873">
            <v>0.4</v>
          </cell>
          <cell r="H873">
            <v>167</v>
          </cell>
          <cell r="I873">
            <v>1</v>
          </cell>
          <cell r="J873">
            <v>0.24</v>
          </cell>
          <cell r="K873">
            <v>197</v>
          </cell>
          <cell r="L873">
            <v>2</v>
          </cell>
          <cell r="M873">
            <v>0.36</v>
          </cell>
        </row>
        <row r="874">
          <cell r="A874" t="str">
            <v>LYQ-WH1109-LG-S</v>
          </cell>
          <cell r="B874">
            <v>3460</v>
          </cell>
          <cell r="C874">
            <v>10</v>
          </cell>
          <cell r="D874">
            <v>1.81</v>
          </cell>
          <cell r="E874">
            <v>1419</v>
          </cell>
          <cell r="F874">
            <v>4</v>
          </cell>
          <cell r="G874">
            <v>0.7</v>
          </cell>
          <cell r="H874">
            <v>216</v>
          </cell>
          <cell r="I874">
            <v>1</v>
          </cell>
          <cell r="J874">
            <v>0.3</v>
          </cell>
          <cell r="K874">
            <v>244</v>
          </cell>
          <cell r="L874">
            <v>1</v>
          </cell>
          <cell r="M874">
            <v>0.29</v>
          </cell>
        </row>
        <row r="875">
          <cell r="A875" t="str">
            <v>LYQ-WH1109-LG-XL</v>
          </cell>
          <cell r="B875">
            <v>470</v>
          </cell>
          <cell r="C875">
            <v>1</v>
          </cell>
          <cell r="D875">
            <v>0.08</v>
          </cell>
          <cell r="E875">
            <v>38</v>
          </cell>
          <cell r="F875">
            <v>0</v>
          </cell>
          <cell r="G875">
            <v>0</v>
          </cell>
          <cell r="H875">
            <v>31</v>
          </cell>
          <cell r="I875">
            <v>0</v>
          </cell>
          <cell r="J875">
            <v>0</v>
          </cell>
          <cell r="K875">
            <v>26</v>
          </cell>
          <cell r="L875">
            <v>0</v>
          </cell>
          <cell r="M875">
            <v>0</v>
          </cell>
        </row>
        <row r="876">
          <cell r="A876" t="str">
            <v>LYQ-WH1109-LG-XXL</v>
          </cell>
          <cell r="B876">
            <v>600</v>
          </cell>
          <cell r="C876">
            <v>2</v>
          </cell>
          <cell r="D876">
            <v>0.5</v>
          </cell>
          <cell r="E876">
            <v>196</v>
          </cell>
          <cell r="F876">
            <v>0</v>
          </cell>
          <cell r="G876">
            <v>0</v>
          </cell>
          <cell r="H876">
            <v>82</v>
          </cell>
          <cell r="I876">
            <v>0</v>
          </cell>
          <cell r="J876">
            <v>0</v>
          </cell>
          <cell r="K876">
            <v>80</v>
          </cell>
          <cell r="L876">
            <v>0</v>
          </cell>
          <cell r="M876">
            <v>0</v>
          </cell>
        </row>
        <row r="877">
          <cell r="A877" t="str">
            <v>CFY-BESB1757-BK-L</v>
          </cell>
          <cell r="B877">
            <v>152</v>
          </cell>
          <cell r="C877">
            <v>1</v>
          </cell>
          <cell r="D877">
            <v>0.2</v>
          </cell>
          <cell r="E877">
            <v>65</v>
          </cell>
          <cell r="F877">
            <v>0</v>
          </cell>
          <cell r="G877">
            <v>0</v>
          </cell>
          <cell r="H877">
            <v>52</v>
          </cell>
          <cell r="I877">
            <v>0</v>
          </cell>
          <cell r="J877">
            <v>0</v>
          </cell>
          <cell r="K877">
            <v>50</v>
          </cell>
          <cell r="L877">
            <v>1</v>
          </cell>
          <cell r="M877">
            <v>0.23</v>
          </cell>
        </row>
        <row r="878">
          <cell r="A878" t="str">
            <v>CFY-BESB1757-BK-M</v>
          </cell>
          <cell r="B878">
            <v>115</v>
          </cell>
          <cell r="C878">
            <v>1</v>
          </cell>
          <cell r="D878">
            <v>0.27</v>
          </cell>
          <cell r="E878">
            <v>38</v>
          </cell>
          <cell r="F878">
            <v>1</v>
          </cell>
          <cell r="G878">
            <v>0.27</v>
          </cell>
          <cell r="H878">
            <v>44</v>
          </cell>
          <cell r="I878">
            <v>0</v>
          </cell>
          <cell r="J878">
            <v>0</v>
          </cell>
          <cell r="K878">
            <v>53</v>
          </cell>
          <cell r="L878">
            <v>0</v>
          </cell>
          <cell r="M878">
            <v>0</v>
          </cell>
        </row>
        <row r="879">
          <cell r="A879" t="str">
            <v>CFY-BESB1757-BK-S</v>
          </cell>
          <cell r="B879">
            <v>224</v>
          </cell>
          <cell r="C879">
            <v>1</v>
          </cell>
          <cell r="D879">
            <v>0.15</v>
          </cell>
          <cell r="E879">
            <v>185</v>
          </cell>
          <cell r="F879">
            <v>1</v>
          </cell>
          <cell r="G879">
            <v>0.15</v>
          </cell>
          <cell r="H879">
            <v>64</v>
          </cell>
          <cell r="I879">
            <v>0</v>
          </cell>
          <cell r="J879">
            <v>0</v>
          </cell>
          <cell r="K879">
            <v>26</v>
          </cell>
          <cell r="L879">
            <v>0</v>
          </cell>
          <cell r="M879">
            <v>0</v>
          </cell>
        </row>
        <row r="880">
          <cell r="A880" t="str">
            <v>CFY-BESB1757-BK-XL</v>
          </cell>
          <cell r="B880">
            <v>40</v>
          </cell>
          <cell r="C880">
            <v>0</v>
          </cell>
          <cell r="D880">
            <v>0</v>
          </cell>
          <cell r="E880">
            <v>33</v>
          </cell>
          <cell r="F880">
            <v>0</v>
          </cell>
          <cell r="G880">
            <v>0</v>
          </cell>
          <cell r="H880">
            <v>89</v>
          </cell>
          <cell r="I880">
            <v>0</v>
          </cell>
          <cell r="J880">
            <v>0</v>
          </cell>
          <cell r="K880">
            <v>61</v>
          </cell>
          <cell r="L880">
            <v>0</v>
          </cell>
          <cell r="M880">
            <v>0</v>
          </cell>
        </row>
        <row r="881">
          <cell r="A881" t="str">
            <v>CFY-BESB1757-BL-L</v>
          </cell>
          <cell r="B881">
            <v>63</v>
          </cell>
          <cell r="C881">
            <v>0</v>
          </cell>
          <cell r="D881">
            <v>0</v>
          </cell>
          <cell r="E881">
            <v>23</v>
          </cell>
          <cell r="F881">
            <v>0</v>
          </cell>
          <cell r="G881">
            <v>0</v>
          </cell>
          <cell r="H881">
            <v>31</v>
          </cell>
          <cell r="I881">
            <v>0</v>
          </cell>
          <cell r="J881">
            <v>0</v>
          </cell>
          <cell r="K881">
            <v>31</v>
          </cell>
          <cell r="L881">
            <v>0</v>
          </cell>
          <cell r="M881">
            <v>0</v>
          </cell>
        </row>
        <row r="882">
          <cell r="A882" t="str">
            <v>CFY-BESB1757-BL-M</v>
          </cell>
          <cell r="B882">
            <v>34</v>
          </cell>
          <cell r="C882">
            <v>0</v>
          </cell>
          <cell r="D882">
            <v>0</v>
          </cell>
          <cell r="E882">
            <v>22</v>
          </cell>
          <cell r="F882">
            <v>0</v>
          </cell>
          <cell r="G882">
            <v>0</v>
          </cell>
          <cell r="H882">
            <v>30</v>
          </cell>
          <cell r="I882">
            <v>0</v>
          </cell>
          <cell r="J882">
            <v>0</v>
          </cell>
          <cell r="K882">
            <v>31</v>
          </cell>
          <cell r="L882">
            <v>0</v>
          </cell>
          <cell r="M882">
            <v>0</v>
          </cell>
        </row>
        <row r="883">
          <cell r="A883" t="str">
            <v>CFY-BESB1757-BL-S</v>
          </cell>
          <cell r="B883">
            <v>45</v>
          </cell>
          <cell r="C883">
            <v>0</v>
          </cell>
          <cell r="D883">
            <v>0</v>
          </cell>
          <cell r="E883">
            <v>24</v>
          </cell>
          <cell r="F883">
            <v>0</v>
          </cell>
          <cell r="G883">
            <v>0</v>
          </cell>
          <cell r="H883">
            <v>49</v>
          </cell>
          <cell r="I883">
            <v>0</v>
          </cell>
          <cell r="J883">
            <v>0</v>
          </cell>
          <cell r="K883">
            <v>44</v>
          </cell>
          <cell r="L883">
            <v>0</v>
          </cell>
          <cell r="M883">
            <v>0</v>
          </cell>
        </row>
        <row r="884">
          <cell r="A884" t="str">
            <v>CFY-BESB1757-BL-XL</v>
          </cell>
          <cell r="B884">
            <v>44</v>
          </cell>
          <cell r="C884">
            <v>1</v>
          </cell>
          <cell r="D884">
            <v>0.06</v>
          </cell>
          <cell r="E884">
            <v>22</v>
          </cell>
          <cell r="F884">
            <v>0</v>
          </cell>
          <cell r="G884">
            <v>0</v>
          </cell>
          <cell r="H884">
            <v>43</v>
          </cell>
          <cell r="I884">
            <v>0</v>
          </cell>
          <cell r="J884">
            <v>0</v>
          </cell>
          <cell r="K884">
            <v>30</v>
          </cell>
          <cell r="L884">
            <v>0</v>
          </cell>
          <cell r="M884">
            <v>0</v>
          </cell>
        </row>
        <row r="885">
          <cell r="A885" t="str">
            <v>CFY-BESB1757-GN-L</v>
          </cell>
          <cell r="B885">
            <v>30</v>
          </cell>
          <cell r="C885">
            <v>0</v>
          </cell>
          <cell r="D885">
            <v>0</v>
          </cell>
          <cell r="E885">
            <v>20</v>
          </cell>
          <cell r="F885">
            <v>0</v>
          </cell>
          <cell r="G885">
            <v>0</v>
          </cell>
          <cell r="H885">
            <v>48</v>
          </cell>
          <cell r="I885">
            <v>0</v>
          </cell>
          <cell r="J885">
            <v>0</v>
          </cell>
          <cell r="K885">
            <v>39</v>
          </cell>
          <cell r="L885">
            <v>0</v>
          </cell>
          <cell r="M885">
            <v>0</v>
          </cell>
        </row>
        <row r="886">
          <cell r="A886" t="str">
            <v>CFY-BESB1757-GN-M</v>
          </cell>
          <cell r="B886">
            <v>35</v>
          </cell>
          <cell r="C886">
            <v>0</v>
          </cell>
          <cell r="D886">
            <v>0</v>
          </cell>
          <cell r="E886">
            <v>22</v>
          </cell>
          <cell r="F886">
            <v>0</v>
          </cell>
          <cell r="G886">
            <v>0</v>
          </cell>
          <cell r="H886">
            <v>43</v>
          </cell>
          <cell r="I886">
            <v>0</v>
          </cell>
          <cell r="J886">
            <v>0</v>
          </cell>
          <cell r="K886">
            <v>35</v>
          </cell>
          <cell r="L886">
            <v>0</v>
          </cell>
          <cell r="M886">
            <v>0</v>
          </cell>
        </row>
        <row r="887">
          <cell r="A887" t="str">
            <v>CFY-BESB1757-GN-S</v>
          </cell>
          <cell r="B887">
            <v>33</v>
          </cell>
          <cell r="C887">
            <v>0</v>
          </cell>
          <cell r="D887">
            <v>0</v>
          </cell>
          <cell r="E887">
            <v>24</v>
          </cell>
          <cell r="F887">
            <v>0</v>
          </cell>
          <cell r="G887">
            <v>0</v>
          </cell>
          <cell r="H887">
            <v>39</v>
          </cell>
          <cell r="I887">
            <v>0</v>
          </cell>
          <cell r="J887">
            <v>0</v>
          </cell>
          <cell r="K887">
            <v>73</v>
          </cell>
          <cell r="L887">
            <v>0</v>
          </cell>
          <cell r="M887">
            <v>0</v>
          </cell>
        </row>
        <row r="888">
          <cell r="A888" t="str">
            <v>CFY-BESB1757-GN-XL</v>
          </cell>
          <cell r="B888">
            <v>44</v>
          </cell>
          <cell r="C888">
            <v>0</v>
          </cell>
          <cell r="D888">
            <v>0</v>
          </cell>
          <cell r="E888">
            <v>30</v>
          </cell>
          <cell r="F888">
            <v>0</v>
          </cell>
          <cell r="G888">
            <v>0</v>
          </cell>
          <cell r="H888">
            <v>46</v>
          </cell>
          <cell r="I888">
            <v>0</v>
          </cell>
          <cell r="J888">
            <v>0</v>
          </cell>
          <cell r="K888">
            <v>46</v>
          </cell>
          <cell r="L888">
            <v>0</v>
          </cell>
          <cell r="M888">
            <v>0</v>
          </cell>
        </row>
        <row r="889">
          <cell r="A889" t="str">
            <v>CFY-BESB1757-GR-L</v>
          </cell>
          <cell r="B889">
            <v>28</v>
          </cell>
          <cell r="C889">
            <v>0</v>
          </cell>
          <cell r="D889">
            <v>0</v>
          </cell>
          <cell r="E889">
            <v>19</v>
          </cell>
          <cell r="F889">
            <v>0</v>
          </cell>
          <cell r="G889">
            <v>0</v>
          </cell>
          <cell r="H889">
            <v>30</v>
          </cell>
          <cell r="I889">
            <v>0</v>
          </cell>
          <cell r="J889">
            <v>0</v>
          </cell>
          <cell r="K889">
            <v>28</v>
          </cell>
          <cell r="L889">
            <v>0</v>
          </cell>
          <cell r="M889">
            <v>0</v>
          </cell>
        </row>
        <row r="890">
          <cell r="A890" t="str">
            <v>CFY-BESB1757-GR-M</v>
          </cell>
          <cell r="B890">
            <v>30</v>
          </cell>
          <cell r="C890">
            <v>2</v>
          </cell>
          <cell r="D890">
            <v>0.32</v>
          </cell>
          <cell r="E890">
            <v>21</v>
          </cell>
          <cell r="F890">
            <v>2</v>
          </cell>
          <cell r="G890">
            <v>0.32</v>
          </cell>
          <cell r="H890">
            <v>44</v>
          </cell>
          <cell r="I890">
            <v>0</v>
          </cell>
          <cell r="J890">
            <v>0</v>
          </cell>
          <cell r="K890">
            <v>36</v>
          </cell>
          <cell r="L890">
            <v>0</v>
          </cell>
          <cell r="M890">
            <v>0</v>
          </cell>
        </row>
        <row r="891">
          <cell r="A891" t="str">
            <v>CFY-BESB1757-GR-S</v>
          </cell>
          <cell r="B891">
            <v>69</v>
          </cell>
          <cell r="C891">
            <v>0</v>
          </cell>
          <cell r="D891">
            <v>0</v>
          </cell>
          <cell r="E891">
            <v>41</v>
          </cell>
          <cell r="F891">
            <v>0</v>
          </cell>
          <cell r="G891">
            <v>0</v>
          </cell>
          <cell r="H891">
            <v>227</v>
          </cell>
          <cell r="I891">
            <v>0</v>
          </cell>
          <cell r="J891">
            <v>0</v>
          </cell>
          <cell r="K891">
            <v>125</v>
          </cell>
          <cell r="L891">
            <v>0</v>
          </cell>
          <cell r="M891">
            <v>0</v>
          </cell>
        </row>
        <row r="892">
          <cell r="A892" t="str">
            <v>CFY-BESB1757-GR-XL</v>
          </cell>
          <cell r="B892">
            <v>28</v>
          </cell>
          <cell r="C892">
            <v>0</v>
          </cell>
          <cell r="D892">
            <v>0</v>
          </cell>
          <cell r="E892">
            <v>18</v>
          </cell>
          <cell r="F892">
            <v>0</v>
          </cell>
          <cell r="G892">
            <v>0</v>
          </cell>
          <cell r="H892">
            <v>28</v>
          </cell>
          <cell r="I892">
            <v>0</v>
          </cell>
          <cell r="J892">
            <v>0</v>
          </cell>
          <cell r="K892">
            <v>35</v>
          </cell>
          <cell r="L892">
            <v>0</v>
          </cell>
          <cell r="M892">
            <v>0</v>
          </cell>
        </row>
        <row r="893">
          <cell r="A893" t="str">
            <v>YZ-BS-TJ1245001L</v>
          </cell>
          <cell r="B893">
            <v>539</v>
          </cell>
          <cell r="C893">
            <v>4</v>
          </cell>
          <cell r="D893">
            <v>0.45</v>
          </cell>
          <cell r="E893">
            <v>529</v>
          </cell>
          <cell r="F893">
            <v>4</v>
          </cell>
          <cell r="G893">
            <v>0.45</v>
          </cell>
          <cell r="H893">
            <v>162</v>
          </cell>
          <cell r="I893">
            <v>0</v>
          </cell>
          <cell r="J893">
            <v>0</v>
          </cell>
          <cell r="K893">
            <v>192</v>
          </cell>
          <cell r="L893">
            <v>2</v>
          </cell>
          <cell r="M893">
            <v>0.51</v>
          </cell>
        </row>
        <row r="894">
          <cell r="A894" t="str">
            <v>YZ-BS-TJ1245002L</v>
          </cell>
          <cell r="B894">
            <v>1560</v>
          </cell>
          <cell r="C894">
            <v>6</v>
          </cell>
          <cell r="D894">
            <v>1.41</v>
          </cell>
          <cell r="E894">
            <v>131</v>
          </cell>
          <cell r="F894">
            <v>0</v>
          </cell>
          <cell r="G894">
            <v>0</v>
          </cell>
          <cell r="H894">
            <v>217</v>
          </cell>
          <cell r="I894">
            <v>1</v>
          </cell>
          <cell r="J894">
            <v>0.28</v>
          </cell>
          <cell r="K894">
            <v>212</v>
          </cell>
          <cell r="L894">
            <v>2</v>
          </cell>
          <cell r="M894">
            <v>0.56</v>
          </cell>
        </row>
        <row r="895">
          <cell r="A895" t="str">
            <v>YZ-BS-TJ124500L</v>
          </cell>
          <cell r="B895">
            <v>1384</v>
          </cell>
          <cell r="C895">
            <v>5</v>
          </cell>
          <cell r="D895">
            <v>1.06</v>
          </cell>
          <cell r="E895">
            <v>342</v>
          </cell>
          <cell r="F895">
            <v>1</v>
          </cell>
          <cell r="G895">
            <v>0.07</v>
          </cell>
          <cell r="H895">
            <v>278</v>
          </cell>
          <cell r="I895">
            <v>1</v>
          </cell>
          <cell r="J895">
            <v>0.23</v>
          </cell>
          <cell r="K895">
            <v>221</v>
          </cell>
          <cell r="L895">
            <v>1</v>
          </cell>
          <cell r="M895">
            <v>0.23</v>
          </cell>
        </row>
        <row r="896">
          <cell r="A896" t="str">
            <v>YZ-BS-TJ1245G02L</v>
          </cell>
          <cell r="B896">
            <v>74</v>
          </cell>
          <cell r="C896">
            <v>0</v>
          </cell>
          <cell r="D896">
            <v>0</v>
          </cell>
          <cell r="E896">
            <v>74</v>
          </cell>
          <cell r="F896">
            <v>0</v>
          </cell>
          <cell r="G896">
            <v>0</v>
          </cell>
          <cell r="H896">
            <v>295</v>
          </cell>
          <cell r="I896">
            <v>4</v>
          </cell>
          <cell r="J896">
            <v>1.07</v>
          </cell>
          <cell r="K896">
            <v>298</v>
          </cell>
          <cell r="L896">
            <v>0</v>
          </cell>
          <cell r="M896">
            <v>0</v>
          </cell>
        </row>
        <row r="897">
          <cell r="A897" t="str">
            <v>YZ-BS-TJ1245G03L</v>
          </cell>
          <cell r="B897">
            <v>250</v>
          </cell>
          <cell r="C897">
            <v>0</v>
          </cell>
          <cell r="D897">
            <v>0</v>
          </cell>
          <cell r="E897">
            <v>213</v>
          </cell>
          <cell r="F897">
            <v>0</v>
          </cell>
          <cell r="G897">
            <v>0</v>
          </cell>
          <cell r="H897">
            <v>183</v>
          </cell>
          <cell r="I897">
            <v>2</v>
          </cell>
          <cell r="J897">
            <v>0.36</v>
          </cell>
          <cell r="K897">
            <v>8</v>
          </cell>
          <cell r="L897">
            <v>0</v>
          </cell>
          <cell r="M897">
            <v>0</v>
          </cell>
        </row>
        <row r="898">
          <cell r="A898" t="str">
            <v>YZ-BS-TJ1245G0L</v>
          </cell>
          <cell r="B898">
            <v>475</v>
          </cell>
          <cell r="C898">
            <v>5</v>
          </cell>
          <cell r="D898">
            <v>0.94</v>
          </cell>
          <cell r="E898">
            <v>53</v>
          </cell>
          <cell r="F898">
            <v>1</v>
          </cell>
          <cell r="G898">
            <v>0.11</v>
          </cell>
          <cell r="H898">
            <v>96</v>
          </cell>
          <cell r="I898">
            <v>0</v>
          </cell>
          <cell r="J898">
            <v>0</v>
          </cell>
          <cell r="K898">
            <v>117</v>
          </cell>
          <cell r="L898">
            <v>0</v>
          </cell>
          <cell r="M898">
            <v>0</v>
          </cell>
        </row>
        <row r="899">
          <cell r="A899" t="str">
            <v>YZ-BS-TJ1245W01L</v>
          </cell>
          <cell r="B899">
            <v>4501</v>
          </cell>
          <cell r="C899">
            <v>34</v>
          </cell>
          <cell r="D899">
            <v>9.88</v>
          </cell>
          <cell r="E899">
            <v>679</v>
          </cell>
          <cell r="F899">
            <v>7</v>
          </cell>
          <cell r="G899">
            <v>2.19</v>
          </cell>
          <cell r="H899">
            <v>160</v>
          </cell>
          <cell r="I899">
            <v>2</v>
          </cell>
          <cell r="J899">
            <v>0.7</v>
          </cell>
          <cell r="K899">
            <v>192</v>
          </cell>
          <cell r="L899">
            <v>0</v>
          </cell>
          <cell r="M899">
            <v>0</v>
          </cell>
        </row>
        <row r="900">
          <cell r="A900" t="str">
            <v>YZ-BS-TJ1245W03L</v>
          </cell>
          <cell r="B900">
            <v>406</v>
          </cell>
          <cell r="C900">
            <v>4</v>
          </cell>
          <cell r="D900">
            <v>0.88</v>
          </cell>
          <cell r="E900">
            <v>268</v>
          </cell>
          <cell r="F900">
            <v>3</v>
          </cell>
          <cell r="G900">
            <v>0.77</v>
          </cell>
          <cell r="H900">
            <v>912</v>
          </cell>
          <cell r="I900">
            <v>5</v>
          </cell>
          <cell r="J900">
            <v>1.28</v>
          </cell>
          <cell r="K900">
            <v>1021</v>
          </cell>
          <cell r="L900">
            <v>11</v>
          </cell>
          <cell r="M900">
            <v>2.87</v>
          </cell>
        </row>
        <row r="901">
          <cell r="A901" t="str">
            <v>BS-WHC19-P0-L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240</v>
          </cell>
          <cell r="L901">
            <v>0</v>
          </cell>
          <cell r="M901">
            <v>0</v>
          </cell>
        </row>
        <row r="902">
          <cell r="A902" t="str">
            <v>YZ-BS-JG2631HSL</v>
          </cell>
          <cell r="B902">
            <v>287</v>
          </cell>
          <cell r="C902">
            <v>3</v>
          </cell>
          <cell r="D902">
            <v>0.45</v>
          </cell>
          <cell r="E902">
            <v>268</v>
          </cell>
          <cell r="F902">
            <v>3</v>
          </cell>
          <cell r="G902">
            <v>0.45</v>
          </cell>
          <cell r="H902">
            <v>79</v>
          </cell>
          <cell r="I902">
            <v>2</v>
          </cell>
          <cell r="J902">
            <v>0.18</v>
          </cell>
          <cell r="K902">
            <v>70</v>
          </cell>
          <cell r="L902">
            <v>0</v>
          </cell>
          <cell r="M902">
            <v>0</v>
          </cell>
        </row>
        <row r="903">
          <cell r="A903" t="str">
            <v>YZ-BS-JG2631HSM</v>
          </cell>
          <cell r="B903">
            <v>198</v>
          </cell>
          <cell r="C903">
            <v>0</v>
          </cell>
          <cell r="D903">
            <v>0</v>
          </cell>
          <cell r="E903">
            <v>6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2</v>
          </cell>
          <cell r="L903">
            <v>0</v>
          </cell>
          <cell r="M903">
            <v>0</v>
          </cell>
        </row>
        <row r="904">
          <cell r="A904" t="str">
            <v>YZ-BS-JG2631HSS</v>
          </cell>
          <cell r="B904">
            <v>1088</v>
          </cell>
          <cell r="C904">
            <v>11</v>
          </cell>
          <cell r="D904">
            <v>1.19</v>
          </cell>
          <cell r="E904">
            <v>495</v>
          </cell>
          <cell r="F904">
            <v>6</v>
          </cell>
          <cell r="G904">
            <v>0.66</v>
          </cell>
          <cell r="H904">
            <v>65</v>
          </cell>
          <cell r="I904">
            <v>3</v>
          </cell>
          <cell r="J904">
            <v>0.31</v>
          </cell>
          <cell r="K904">
            <v>65</v>
          </cell>
          <cell r="L904">
            <v>1</v>
          </cell>
          <cell r="M904">
            <v>0.04</v>
          </cell>
        </row>
        <row r="905">
          <cell r="A905" t="str">
            <v>YZ-BS-JG2631HSXS</v>
          </cell>
          <cell r="B905">
            <v>8</v>
          </cell>
          <cell r="C905">
            <v>0</v>
          </cell>
          <cell r="D905">
            <v>0</v>
          </cell>
          <cell r="E905">
            <v>4</v>
          </cell>
          <cell r="F905">
            <v>0</v>
          </cell>
          <cell r="G905">
            <v>0</v>
          </cell>
          <cell r="H905">
            <v>8</v>
          </cell>
          <cell r="I905">
            <v>0</v>
          </cell>
          <cell r="J905">
            <v>0</v>
          </cell>
          <cell r="K905">
            <v>17</v>
          </cell>
          <cell r="L905">
            <v>0</v>
          </cell>
          <cell r="M905">
            <v>0</v>
          </cell>
        </row>
        <row r="906">
          <cell r="A906" t="str">
            <v>YZ-BS-JG2631R01L</v>
          </cell>
          <cell r="B906">
            <v>229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6</v>
          </cell>
          <cell r="I906">
            <v>0</v>
          </cell>
          <cell r="J906">
            <v>0</v>
          </cell>
          <cell r="K906">
            <v>3</v>
          </cell>
          <cell r="L906">
            <v>0</v>
          </cell>
          <cell r="M906">
            <v>0</v>
          </cell>
        </row>
        <row r="907">
          <cell r="A907" t="str">
            <v>YZ-BS-JG2631R0L</v>
          </cell>
          <cell r="B907">
            <v>101</v>
          </cell>
          <cell r="C907">
            <v>3</v>
          </cell>
          <cell r="D907">
            <v>0.38</v>
          </cell>
          <cell r="E907">
            <v>27</v>
          </cell>
          <cell r="F907">
            <v>1</v>
          </cell>
          <cell r="G907">
            <v>0.15</v>
          </cell>
          <cell r="H907">
            <v>48</v>
          </cell>
          <cell r="I907">
            <v>1</v>
          </cell>
          <cell r="J907">
            <v>0.02</v>
          </cell>
          <cell r="K907">
            <v>16</v>
          </cell>
          <cell r="L907">
            <v>1</v>
          </cell>
          <cell r="M907">
            <v>0.03</v>
          </cell>
        </row>
        <row r="908">
          <cell r="A908" t="str">
            <v>YZ-BS-JG2631R0S</v>
          </cell>
          <cell r="B908">
            <v>53</v>
          </cell>
          <cell r="C908">
            <v>0</v>
          </cell>
          <cell r="D908">
            <v>0</v>
          </cell>
          <cell r="E908">
            <v>3</v>
          </cell>
          <cell r="F908">
            <v>0</v>
          </cell>
          <cell r="G908">
            <v>0</v>
          </cell>
          <cell r="H908">
            <v>12</v>
          </cell>
          <cell r="I908">
            <v>0</v>
          </cell>
          <cell r="J908">
            <v>0</v>
          </cell>
          <cell r="K908">
            <v>14</v>
          </cell>
          <cell r="L908">
            <v>0</v>
          </cell>
          <cell r="M908">
            <v>0</v>
          </cell>
        </row>
        <row r="909">
          <cell r="A909" t="str">
            <v>YZ-BS-JG2631R0XS</v>
          </cell>
          <cell r="B909">
            <v>40</v>
          </cell>
          <cell r="C909">
            <v>2</v>
          </cell>
          <cell r="D909">
            <v>0.19</v>
          </cell>
          <cell r="E909">
            <v>10</v>
          </cell>
          <cell r="F909">
            <v>2</v>
          </cell>
          <cell r="G909">
            <v>0.19</v>
          </cell>
          <cell r="H909">
            <v>6</v>
          </cell>
          <cell r="I909">
            <v>0</v>
          </cell>
          <cell r="J909">
            <v>0</v>
          </cell>
          <cell r="K909">
            <v>17</v>
          </cell>
          <cell r="L909">
            <v>0</v>
          </cell>
          <cell r="M909">
            <v>0</v>
          </cell>
        </row>
        <row r="910">
          <cell r="A910" t="str">
            <v>YZ-BS-JG2631ZL2L</v>
          </cell>
          <cell r="B910">
            <v>958</v>
          </cell>
          <cell r="C910">
            <v>3</v>
          </cell>
          <cell r="D910">
            <v>0.29</v>
          </cell>
          <cell r="E910">
            <v>88</v>
          </cell>
          <cell r="F910">
            <v>0</v>
          </cell>
          <cell r="G910">
            <v>0</v>
          </cell>
          <cell r="H910">
            <v>107</v>
          </cell>
          <cell r="I910">
            <v>3</v>
          </cell>
          <cell r="J910">
            <v>0.35</v>
          </cell>
          <cell r="K910">
            <v>46</v>
          </cell>
          <cell r="L910">
            <v>0</v>
          </cell>
          <cell r="M910">
            <v>0</v>
          </cell>
        </row>
        <row r="911">
          <cell r="A911" t="str">
            <v>YZ-BS-JG2631ZLL</v>
          </cell>
          <cell r="B911">
            <v>175</v>
          </cell>
          <cell r="C911">
            <v>0</v>
          </cell>
          <cell r="D911">
            <v>0</v>
          </cell>
          <cell r="E911">
            <v>30</v>
          </cell>
          <cell r="F911">
            <v>0</v>
          </cell>
          <cell r="G911">
            <v>0</v>
          </cell>
          <cell r="H911">
            <v>38</v>
          </cell>
          <cell r="I911">
            <v>0</v>
          </cell>
          <cell r="J911">
            <v>0</v>
          </cell>
          <cell r="K911">
            <v>35</v>
          </cell>
          <cell r="L911">
            <v>0</v>
          </cell>
          <cell r="M911">
            <v>0</v>
          </cell>
        </row>
        <row r="912">
          <cell r="A912" t="str">
            <v>EUTK-J01H-SH-3T</v>
          </cell>
          <cell r="B912">
            <v>3</v>
          </cell>
          <cell r="C912">
            <v>0</v>
          </cell>
          <cell r="D912">
            <v>0</v>
          </cell>
          <cell r="E912">
            <v>1</v>
          </cell>
          <cell r="F912">
            <v>0</v>
          </cell>
          <cell r="G912">
            <v>0</v>
          </cell>
          <cell r="H912">
            <v>1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EUTK-J01H-SH-7</v>
          </cell>
          <cell r="B913">
            <v>3</v>
          </cell>
          <cell r="C913">
            <v>0</v>
          </cell>
          <cell r="D913">
            <v>0</v>
          </cell>
          <cell r="E913">
            <v>1</v>
          </cell>
          <cell r="F913">
            <v>0</v>
          </cell>
          <cell r="G913">
            <v>0</v>
          </cell>
          <cell r="H913">
            <v>4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XZ-BS-013WH3-L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32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YZ-BS-TJ1245W02L</v>
          </cell>
          <cell r="B915">
            <v>223</v>
          </cell>
          <cell r="C915">
            <v>5</v>
          </cell>
          <cell r="D915">
            <v>1.22</v>
          </cell>
          <cell r="E915">
            <v>115</v>
          </cell>
          <cell r="F915">
            <v>2</v>
          </cell>
          <cell r="G915">
            <v>0.48</v>
          </cell>
          <cell r="H915">
            <v>246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YZ-BS-TJ1245003L</v>
          </cell>
          <cell r="B916">
            <v>4989</v>
          </cell>
          <cell r="C916">
            <v>82</v>
          </cell>
          <cell r="D916">
            <v>21.77</v>
          </cell>
          <cell r="E916">
            <v>4128</v>
          </cell>
          <cell r="F916">
            <v>69</v>
          </cell>
          <cell r="G916">
            <v>18.46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EUTK-J02H-K0-3T</v>
          </cell>
          <cell r="B917">
            <v>1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YZ-BS-JG2631R0M</v>
          </cell>
          <cell r="B918">
            <v>603</v>
          </cell>
          <cell r="C918">
            <v>5</v>
          </cell>
          <cell r="D918">
            <v>0.43</v>
          </cell>
          <cell r="E918">
            <v>103</v>
          </cell>
          <cell r="F918">
            <v>3</v>
          </cell>
          <cell r="G918">
            <v>0.31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YZ-BS-JG2631ZL3L</v>
          </cell>
          <cell r="B919">
            <v>154</v>
          </cell>
          <cell r="C919">
            <v>1</v>
          </cell>
          <cell r="D919">
            <v>0.13</v>
          </cell>
          <cell r="E919">
            <v>2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日期"/>
      <sheetName val="公式"/>
    </sheetNames>
    <sheetDataSet>
      <sheetData sheetId="0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B0196ETM7M</v>
          </cell>
          <cell r="B2">
            <v>6</v>
          </cell>
          <cell r="C2">
            <v>11</v>
          </cell>
          <cell r="D2">
            <v>6</v>
          </cell>
          <cell r="E2">
            <v>66</v>
          </cell>
        </row>
        <row r="3">
          <cell r="A3" t="str">
            <v>B01MR2UZI6</v>
          </cell>
          <cell r="B3">
            <v>97</v>
          </cell>
          <cell r="C3">
            <v>105</v>
          </cell>
          <cell r="D3">
            <v>0</v>
          </cell>
          <cell r="E3">
            <v>84</v>
          </cell>
        </row>
        <row r="4">
          <cell r="A4" t="str">
            <v>B01MSMPBNA</v>
          </cell>
          <cell r="B4">
            <v>11</v>
          </cell>
          <cell r="C4">
            <v>13</v>
          </cell>
          <cell r="D4">
            <v>0</v>
          </cell>
          <cell r="E4">
            <v>14</v>
          </cell>
        </row>
        <row r="5">
          <cell r="A5" t="str">
            <v>B00YAIA20G</v>
          </cell>
          <cell r="B5">
            <v>37</v>
          </cell>
          <cell r="C5">
            <v>30</v>
          </cell>
          <cell r="D5">
            <v>13</v>
          </cell>
          <cell r="E5">
            <v>39</v>
          </cell>
        </row>
        <row r="6">
          <cell r="A6" t="str">
            <v>B013OSTD48</v>
          </cell>
          <cell r="B6">
            <v>316</v>
          </cell>
          <cell r="C6">
            <v>386</v>
          </cell>
          <cell r="D6">
            <v>2</v>
          </cell>
          <cell r="E6">
            <v>208</v>
          </cell>
        </row>
        <row r="7">
          <cell r="A7" t="str">
            <v>B013OSTD70</v>
          </cell>
          <cell r="B7">
            <v>33</v>
          </cell>
          <cell r="C7">
            <v>11</v>
          </cell>
          <cell r="D7">
            <v>12</v>
          </cell>
          <cell r="E7">
            <v>35</v>
          </cell>
        </row>
        <row r="8">
          <cell r="A8" t="str">
            <v>B013OSTFTG</v>
          </cell>
          <cell r="B8">
            <v>43</v>
          </cell>
          <cell r="C8">
            <v>0</v>
          </cell>
          <cell r="D8">
            <v>0</v>
          </cell>
          <cell r="E8">
            <v>18</v>
          </cell>
        </row>
        <row r="9">
          <cell r="A9" t="str">
            <v>B013OSTFWS</v>
          </cell>
          <cell r="B9">
            <v>61</v>
          </cell>
          <cell r="C9">
            <v>53</v>
          </cell>
          <cell r="D9">
            <v>50</v>
          </cell>
          <cell r="E9">
            <v>116</v>
          </cell>
        </row>
        <row r="10">
          <cell r="A10" t="str">
            <v>B013OSTKN2</v>
          </cell>
          <cell r="B10">
            <v>125</v>
          </cell>
          <cell r="C10">
            <v>1</v>
          </cell>
          <cell r="D10">
            <v>0</v>
          </cell>
          <cell r="E10">
            <v>16</v>
          </cell>
        </row>
        <row r="11">
          <cell r="A11" t="str">
            <v>B0154PQ95K</v>
          </cell>
          <cell r="B11">
            <v>109</v>
          </cell>
          <cell r="C11">
            <v>31</v>
          </cell>
          <cell r="D11">
            <v>81</v>
          </cell>
          <cell r="E11">
            <v>164</v>
          </cell>
        </row>
        <row r="12">
          <cell r="A12" t="str">
            <v>B0154PQBZ8</v>
          </cell>
          <cell r="B12">
            <v>20</v>
          </cell>
          <cell r="C12">
            <v>71</v>
          </cell>
          <cell r="D12">
            <v>16</v>
          </cell>
          <cell r="E12">
            <v>30</v>
          </cell>
        </row>
        <row r="13">
          <cell r="A13" t="str">
            <v>B015QZNXXO</v>
          </cell>
          <cell r="B13">
            <v>8</v>
          </cell>
          <cell r="C13">
            <v>17</v>
          </cell>
          <cell r="D13">
            <v>10</v>
          </cell>
          <cell r="E13">
            <v>14</v>
          </cell>
        </row>
        <row r="14">
          <cell r="A14" t="str">
            <v>B015QZRNIU</v>
          </cell>
          <cell r="B14">
            <v>25</v>
          </cell>
          <cell r="C14">
            <v>15</v>
          </cell>
          <cell r="D14">
            <v>5</v>
          </cell>
          <cell r="E14">
            <v>21</v>
          </cell>
        </row>
        <row r="15">
          <cell r="A15" t="str">
            <v>B015QZRO7K</v>
          </cell>
          <cell r="B15">
            <v>10</v>
          </cell>
          <cell r="C15">
            <v>22</v>
          </cell>
          <cell r="D15">
            <v>5</v>
          </cell>
          <cell r="E15">
            <v>21</v>
          </cell>
        </row>
        <row r="16">
          <cell r="A16" t="str">
            <v>B015QZROTS</v>
          </cell>
          <cell r="B16">
            <v>2</v>
          </cell>
          <cell r="C16">
            <v>19</v>
          </cell>
          <cell r="D16">
            <v>9</v>
          </cell>
          <cell r="E16">
            <v>0</v>
          </cell>
        </row>
        <row r="17">
          <cell r="A17" t="str">
            <v>B015QZRQ0U</v>
          </cell>
          <cell r="B17">
            <v>17</v>
          </cell>
          <cell r="C17">
            <v>15</v>
          </cell>
          <cell r="D17">
            <v>13</v>
          </cell>
          <cell r="E17">
            <v>12</v>
          </cell>
        </row>
        <row r="18">
          <cell r="A18" t="str">
            <v>B015QZRQKU</v>
          </cell>
          <cell r="B18">
            <v>184</v>
          </cell>
          <cell r="C18">
            <v>111</v>
          </cell>
          <cell r="D18">
            <v>87</v>
          </cell>
          <cell r="E18">
            <v>265</v>
          </cell>
        </row>
        <row r="19">
          <cell r="A19" t="str">
            <v>B015QZRR2C</v>
          </cell>
          <cell r="B19">
            <v>0</v>
          </cell>
          <cell r="C19">
            <v>0</v>
          </cell>
          <cell r="D19">
            <v>26</v>
          </cell>
          <cell r="E19">
            <v>108</v>
          </cell>
        </row>
        <row r="20">
          <cell r="A20" t="str">
            <v>B015QZRRHW</v>
          </cell>
          <cell r="B20">
            <v>25</v>
          </cell>
          <cell r="C20">
            <v>32</v>
          </cell>
          <cell r="D20">
            <v>8</v>
          </cell>
          <cell r="E20">
            <v>15</v>
          </cell>
        </row>
        <row r="21">
          <cell r="A21" t="str">
            <v>B015QZRRWW</v>
          </cell>
          <cell r="B21">
            <v>24</v>
          </cell>
          <cell r="C21">
            <v>16</v>
          </cell>
          <cell r="D21">
            <v>17</v>
          </cell>
          <cell r="E21">
            <v>16</v>
          </cell>
        </row>
        <row r="22">
          <cell r="A22" t="str">
            <v>B015QZRSF8</v>
          </cell>
          <cell r="B22">
            <v>26</v>
          </cell>
          <cell r="C22">
            <v>6</v>
          </cell>
          <cell r="D22">
            <v>8</v>
          </cell>
          <cell r="E22">
            <v>23</v>
          </cell>
        </row>
        <row r="23">
          <cell r="A23" t="str">
            <v>B015QZRSWG</v>
          </cell>
          <cell r="B23">
            <v>24</v>
          </cell>
          <cell r="C23">
            <v>15</v>
          </cell>
          <cell r="D23">
            <v>9</v>
          </cell>
          <cell r="E23">
            <v>20</v>
          </cell>
        </row>
        <row r="24">
          <cell r="A24" t="str">
            <v>B015QZRTB6</v>
          </cell>
          <cell r="B24">
            <v>10</v>
          </cell>
          <cell r="C24">
            <v>9</v>
          </cell>
          <cell r="D24">
            <v>3</v>
          </cell>
          <cell r="E24">
            <v>14</v>
          </cell>
        </row>
        <row r="25">
          <cell r="A25" t="str">
            <v>B015QZRTVG</v>
          </cell>
          <cell r="B25">
            <v>13</v>
          </cell>
          <cell r="C25">
            <v>6</v>
          </cell>
          <cell r="D25">
            <v>0</v>
          </cell>
          <cell r="E25">
            <v>21</v>
          </cell>
        </row>
        <row r="26">
          <cell r="A26" t="str">
            <v>B015QZRUJM</v>
          </cell>
          <cell r="B26">
            <v>21</v>
          </cell>
          <cell r="C26">
            <v>2</v>
          </cell>
          <cell r="D26">
            <v>11</v>
          </cell>
          <cell r="E26">
            <v>53</v>
          </cell>
        </row>
        <row r="27">
          <cell r="A27" t="str">
            <v>B015QZRV0U</v>
          </cell>
          <cell r="B27">
            <v>10</v>
          </cell>
          <cell r="C27">
            <v>17</v>
          </cell>
          <cell r="D27">
            <v>9</v>
          </cell>
          <cell r="E27">
            <v>22</v>
          </cell>
        </row>
        <row r="28">
          <cell r="A28" t="str">
            <v>B015QZRVFK</v>
          </cell>
          <cell r="B28">
            <v>30</v>
          </cell>
          <cell r="C28">
            <v>19</v>
          </cell>
          <cell r="D28">
            <v>19</v>
          </cell>
          <cell r="E28">
            <v>47</v>
          </cell>
        </row>
        <row r="29">
          <cell r="A29" t="str">
            <v>B015QZRW4A</v>
          </cell>
          <cell r="B29">
            <v>23</v>
          </cell>
          <cell r="C29">
            <v>25</v>
          </cell>
          <cell r="D29">
            <v>14</v>
          </cell>
          <cell r="E29">
            <v>35</v>
          </cell>
        </row>
        <row r="30">
          <cell r="A30" t="str">
            <v>B015QZRWKO</v>
          </cell>
          <cell r="B30">
            <v>1</v>
          </cell>
          <cell r="C30">
            <v>3</v>
          </cell>
          <cell r="D30">
            <v>4</v>
          </cell>
          <cell r="E30">
            <v>41</v>
          </cell>
        </row>
        <row r="31">
          <cell r="A31" t="str">
            <v>B015QZRXB2</v>
          </cell>
          <cell r="B31">
            <v>15</v>
          </cell>
          <cell r="C31">
            <v>18</v>
          </cell>
          <cell r="D31">
            <v>3</v>
          </cell>
          <cell r="E31">
            <v>9</v>
          </cell>
        </row>
        <row r="32">
          <cell r="A32" t="str">
            <v>B017JO0OBE</v>
          </cell>
          <cell r="B32">
            <v>131</v>
          </cell>
          <cell r="C32">
            <v>73</v>
          </cell>
          <cell r="D32">
            <v>27</v>
          </cell>
          <cell r="E32">
            <v>118</v>
          </cell>
        </row>
        <row r="33">
          <cell r="A33" t="str">
            <v>B017X47TA4</v>
          </cell>
          <cell r="B33">
            <v>2</v>
          </cell>
          <cell r="C33">
            <v>3</v>
          </cell>
          <cell r="D33">
            <v>3</v>
          </cell>
          <cell r="E33">
            <v>4</v>
          </cell>
        </row>
        <row r="34">
          <cell r="A34" t="str">
            <v>B017X47VLQ</v>
          </cell>
          <cell r="B34">
            <v>7</v>
          </cell>
          <cell r="C34">
            <v>2</v>
          </cell>
          <cell r="D34">
            <v>12</v>
          </cell>
          <cell r="E34">
            <v>11</v>
          </cell>
        </row>
        <row r="35">
          <cell r="A35" t="str">
            <v>B017X47WOW</v>
          </cell>
          <cell r="B35">
            <v>5</v>
          </cell>
          <cell r="C35">
            <v>5</v>
          </cell>
          <cell r="D35">
            <v>5</v>
          </cell>
          <cell r="E35">
            <v>8</v>
          </cell>
        </row>
        <row r="36">
          <cell r="A36" t="str">
            <v>B0196ETN8U</v>
          </cell>
          <cell r="B36">
            <v>48</v>
          </cell>
          <cell r="C36">
            <v>23</v>
          </cell>
          <cell r="D36">
            <v>16</v>
          </cell>
          <cell r="E36">
            <v>32</v>
          </cell>
        </row>
        <row r="37">
          <cell r="A37" t="str">
            <v>B01A6BXQDK</v>
          </cell>
          <cell r="B37">
            <v>18</v>
          </cell>
          <cell r="C37">
            <v>20</v>
          </cell>
          <cell r="D37">
            <v>4</v>
          </cell>
          <cell r="E37">
            <v>16</v>
          </cell>
        </row>
        <row r="38">
          <cell r="A38" t="str">
            <v>B01AXSD1OK</v>
          </cell>
          <cell r="B38">
            <v>44</v>
          </cell>
          <cell r="C38">
            <v>182</v>
          </cell>
          <cell r="D38">
            <v>20</v>
          </cell>
          <cell r="E38">
            <v>21</v>
          </cell>
        </row>
        <row r="39">
          <cell r="A39" t="str">
            <v>B01AXSD2IK</v>
          </cell>
          <cell r="B39">
            <v>0</v>
          </cell>
          <cell r="C39">
            <v>10</v>
          </cell>
          <cell r="D39">
            <v>17</v>
          </cell>
          <cell r="E39">
            <v>31</v>
          </cell>
        </row>
        <row r="40">
          <cell r="A40" t="str">
            <v>B01AXSD3V6</v>
          </cell>
          <cell r="B40">
            <v>0</v>
          </cell>
          <cell r="C40">
            <v>0</v>
          </cell>
          <cell r="D40">
            <v>0</v>
          </cell>
          <cell r="E40">
            <v>9</v>
          </cell>
        </row>
        <row r="41">
          <cell r="A41" t="str">
            <v>B01AXSD47E</v>
          </cell>
          <cell r="B41">
            <v>0</v>
          </cell>
          <cell r="C41">
            <v>0</v>
          </cell>
          <cell r="D41">
            <v>12</v>
          </cell>
          <cell r="E41">
            <v>20</v>
          </cell>
        </row>
        <row r="42">
          <cell r="A42" t="str">
            <v>B01AXSD5KU</v>
          </cell>
          <cell r="B42">
            <v>0</v>
          </cell>
          <cell r="C42">
            <v>0</v>
          </cell>
          <cell r="D42">
            <v>0</v>
          </cell>
          <cell r="E42">
            <v>18</v>
          </cell>
        </row>
        <row r="43">
          <cell r="A43" t="str">
            <v>B01AXSDADC</v>
          </cell>
          <cell r="B43">
            <v>0</v>
          </cell>
          <cell r="C43">
            <v>266</v>
          </cell>
          <cell r="D43">
            <v>35</v>
          </cell>
          <cell r="E43">
            <v>37</v>
          </cell>
        </row>
        <row r="44">
          <cell r="A44" t="str">
            <v>B01AXSDB2C</v>
          </cell>
          <cell r="B44">
            <v>212</v>
          </cell>
          <cell r="C44">
            <v>107</v>
          </cell>
          <cell r="D44">
            <v>48</v>
          </cell>
          <cell r="E44">
            <v>98</v>
          </cell>
        </row>
        <row r="45">
          <cell r="A45" t="str">
            <v>B01AXSDC1C</v>
          </cell>
          <cell r="B45">
            <v>0</v>
          </cell>
          <cell r="C45">
            <v>0</v>
          </cell>
          <cell r="D45">
            <v>0</v>
          </cell>
          <cell r="E45">
            <v>9</v>
          </cell>
        </row>
        <row r="46">
          <cell r="A46" t="str">
            <v>B01AXSDCDK</v>
          </cell>
          <cell r="B46">
            <v>0</v>
          </cell>
          <cell r="C46">
            <v>0</v>
          </cell>
          <cell r="D46">
            <v>0</v>
          </cell>
          <cell r="E46">
            <v>30</v>
          </cell>
        </row>
        <row r="47">
          <cell r="A47" t="str">
            <v>B01AXSDE2E</v>
          </cell>
          <cell r="B47">
            <v>0</v>
          </cell>
          <cell r="C47">
            <v>0</v>
          </cell>
          <cell r="D47">
            <v>0</v>
          </cell>
          <cell r="E47">
            <v>12</v>
          </cell>
        </row>
        <row r="48">
          <cell r="A48" t="str">
            <v>B01AXSDGJ0</v>
          </cell>
          <cell r="B48">
            <v>0</v>
          </cell>
          <cell r="C48">
            <v>0</v>
          </cell>
          <cell r="D48">
            <v>0</v>
          </cell>
          <cell r="E48">
            <v>17</v>
          </cell>
        </row>
        <row r="49">
          <cell r="A49" t="str">
            <v>B01AXSDGPY</v>
          </cell>
          <cell r="B49">
            <v>0</v>
          </cell>
          <cell r="C49">
            <v>0</v>
          </cell>
          <cell r="D49">
            <v>5</v>
          </cell>
          <cell r="E49">
            <v>0</v>
          </cell>
        </row>
        <row r="50">
          <cell r="A50" t="str">
            <v>B01BCZBKJ6</v>
          </cell>
          <cell r="B50">
            <v>4</v>
          </cell>
          <cell r="C50">
            <v>3</v>
          </cell>
          <cell r="D50">
            <v>3</v>
          </cell>
          <cell r="E50">
            <v>5</v>
          </cell>
        </row>
        <row r="51">
          <cell r="A51" t="str">
            <v>B01C9TE2BW</v>
          </cell>
          <cell r="B51">
            <v>44</v>
          </cell>
          <cell r="C51">
            <v>31</v>
          </cell>
          <cell r="D51">
            <v>13</v>
          </cell>
          <cell r="E51">
            <v>27</v>
          </cell>
        </row>
        <row r="52">
          <cell r="A52" t="str">
            <v>B01DLSN9BY</v>
          </cell>
          <cell r="B52">
            <v>21</v>
          </cell>
          <cell r="C52">
            <v>6</v>
          </cell>
          <cell r="D52">
            <v>3</v>
          </cell>
          <cell r="E52">
            <v>3</v>
          </cell>
        </row>
        <row r="53">
          <cell r="A53" t="str">
            <v>B01DLSNA3Q</v>
          </cell>
          <cell r="B53">
            <v>122</v>
          </cell>
          <cell r="C53">
            <v>66</v>
          </cell>
          <cell r="D53">
            <v>44</v>
          </cell>
          <cell r="E53">
            <v>120</v>
          </cell>
        </row>
        <row r="54">
          <cell r="A54" t="str">
            <v>B01DLSNBBC</v>
          </cell>
          <cell r="B54">
            <v>1</v>
          </cell>
          <cell r="C54">
            <v>11</v>
          </cell>
          <cell r="D54">
            <v>8</v>
          </cell>
          <cell r="E54">
            <v>15</v>
          </cell>
        </row>
        <row r="55">
          <cell r="A55" t="str">
            <v>B01DLSNC8O</v>
          </cell>
          <cell r="B55">
            <v>53</v>
          </cell>
          <cell r="C55">
            <v>20</v>
          </cell>
          <cell r="D55">
            <v>9</v>
          </cell>
          <cell r="E55">
            <v>34</v>
          </cell>
        </row>
        <row r="56">
          <cell r="A56" t="str">
            <v>B01DLSNCJI</v>
          </cell>
          <cell r="B56">
            <v>100</v>
          </cell>
          <cell r="C56">
            <v>40</v>
          </cell>
          <cell r="D56">
            <v>20</v>
          </cell>
          <cell r="E56">
            <v>33</v>
          </cell>
        </row>
        <row r="57">
          <cell r="A57" t="str">
            <v>B01DLSNDLU</v>
          </cell>
          <cell r="B57">
            <v>43</v>
          </cell>
          <cell r="C57">
            <v>18</v>
          </cell>
          <cell r="D57">
            <v>14</v>
          </cell>
          <cell r="E57">
            <v>42</v>
          </cell>
        </row>
        <row r="58">
          <cell r="A58" t="str">
            <v>B01DLSNDZG</v>
          </cell>
          <cell r="B58">
            <v>12</v>
          </cell>
          <cell r="C58">
            <v>3</v>
          </cell>
          <cell r="D58">
            <v>3</v>
          </cell>
          <cell r="E58">
            <v>3</v>
          </cell>
        </row>
        <row r="59">
          <cell r="A59" t="str">
            <v>B01DLSNF6I</v>
          </cell>
          <cell r="B59">
            <v>19</v>
          </cell>
          <cell r="C59">
            <v>29</v>
          </cell>
          <cell r="D59">
            <v>11</v>
          </cell>
          <cell r="E59">
            <v>31</v>
          </cell>
        </row>
        <row r="60">
          <cell r="A60" t="str">
            <v>B01EJ5VO38</v>
          </cell>
          <cell r="B60">
            <v>136</v>
          </cell>
          <cell r="C60">
            <v>120</v>
          </cell>
          <cell r="D60">
            <v>100</v>
          </cell>
          <cell r="E60">
            <v>196</v>
          </cell>
        </row>
        <row r="61">
          <cell r="A61" t="str">
            <v>B01EJ5VPSW</v>
          </cell>
          <cell r="B61">
            <v>104</v>
          </cell>
          <cell r="C61">
            <v>31</v>
          </cell>
          <cell r="D61">
            <v>51</v>
          </cell>
          <cell r="E61">
            <v>105</v>
          </cell>
        </row>
        <row r="62">
          <cell r="A62" t="str">
            <v>B01EJ5VRJE</v>
          </cell>
          <cell r="B62">
            <v>100</v>
          </cell>
          <cell r="C62">
            <v>92</v>
          </cell>
          <cell r="D62">
            <v>72</v>
          </cell>
          <cell r="E62">
            <v>155</v>
          </cell>
        </row>
        <row r="63">
          <cell r="A63" t="str">
            <v>B01EJ5VT60</v>
          </cell>
          <cell r="B63">
            <v>118</v>
          </cell>
          <cell r="C63">
            <v>93</v>
          </cell>
          <cell r="D63">
            <v>51</v>
          </cell>
          <cell r="E63">
            <v>108</v>
          </cell>
        </row>
        <row r="64">
          <cell r="A64" t="str">
            <v>B01EJ5VUNW</v>
          </cell>
          <cell r="B64">
            <v>58</v>
          </cell>
          <cell r="C64">
            <v>98</v>
          </cell>
          <cell r="D64">
            <v>14</v>
          </cell>
          <cell r="E64">
            <v>39</v>
          </cell>
        </row>
        <row r="65">
          <cell r="A65" t="str">
            <v>B01F3E3RI4</v>
          </cell>
          <cell r="B65">
            <v>47</v>
          </cell>
          <cell r="C65">
            <v>26</v>
          </cell>
          <cell r="D65">
            <v>15</v>
          </cell>
          <cell r="E65">
            <v>29</v>
          </cell>
        </row>
        <row r="66">
          <cell r="A66" t="str">
            <v>B01FXAQNIO</v>
          </cell>
          <cell r="B66">
            <v>139</v>
          </cell>
          <cell r="C66">
            <v>115</v>
          </cell>
          <cell r="D66">
            <v>68</v>
          </cell>
          <cell r="E66">
            <v>113</v>
          </cell>
        </row>
        <row r="67">
          <cell r="A67" t="str">
            <v>B01FXAQPZK</v>
          </cell>
          <cell r="B67">
            <v>98</v>
          </cell>
          <cell r="C67">
            <v>45</v>
          </cell>
          <cell r="D67">
            <v>0</v>
          </cell>
          <cell r="E67">
            <v>19</v>
          </cell>
        </row>
        <row r="68">
          <cell r="A68" t="str">
            <v>B01FXAQRNK</v>
          </cell>
          <cell r="B68">
            <v>73</v>
          </cell>
          <cell r="C68">
            <v>39</v>
          </cell>
          <cell r="D68">
            <v>0</v>
          </cell>
          <cell r="E68">
            <v>68</v>
          </cell>
        </row>
        <row r="69">
          <cell r="A69" t="str">
            <v>B01FXAQTLK</v>
          </cell>
          <cell r="B69">
            <v>83</v>
          </cell>
          <cell r="C69">
            <v>29</v>
          </cell>
          <cell r="D69">
            <v>45</v>
          </cell>
          <cell r="E69">
            <v>123</v>
          </cell>
        </row>
        <row r="70">
          <cell r="A70" t="str">
            <v>B01FXAQVH2</v>
          </cell>
          <cell r="B70">
            <v>104</v>
          </cell>
          <cell r="C70">
            <v>55</v>
          </cell>
          <cell r="D70">
            <v>17</v>
          </cell>
          <cell r="E70">
            <v>78</v>
          </cell>
        </row>
        <row r="71">
          <cell r="A71" t="str">
            <v>B01FY054UG</v>
          </cell>
          <cell r="B71">
            <v>10</v>
          </cell>
          <cell r="C71">
            <v>3</v>
          </cell>
          <cell r="D71">
            <v>7</v>
          </cell>
          <cell r="E71">
            <v>17</v>
          </cell>
        </row>
        <row r="72">
          <cell r="A72" t="str">
            <v>B01G3JENB8</v>
          </cell>
          <cell r="B72">
            <v>26</v>
          </cell>
          <cell r="C72">
            <v>26</v>
          </cell>
          <cell r="D72">
            <v>24</v>
          </cell>
          <cell r="E72">
            <v>43</v>
          </cell>
        </row>
        <row r="73">
          <cell r="A73" t="str">
            <v>B01G3JEO62</v>
          </cell>
          <cell r="B73">
            <v>9</v>
          </cell>
          <cell r="C73">
            <v>0</v>
          </cell>
          <cell r="D73">
            <v>0</v>
          </cell>
          <cell r="E73">
            <v>38</v>
          </cell>
        </row>
        <row r="74">
          <cell r="A74" t="str">
            <v>B01G3JEPKM</v>
          </cell>
          <cell r="B74">
            <v>23</v>
          </cell>
          <cell r="C74">
            <v>5</v>
          </cell>
          <cell r="D74">
            <v>17</v>
          </cell>
          <cell r="E74">
            <v>49</v>
          </cell>
        </row>
        <row r="75">
          <cell r="A75" t="str">
            <v>B01G3JERSM</v>
          </cell>
          <cell r="B75">
            <v>64</v>
          </cell>
          <cell r="C75">
            <v>44</v>
          </cell>
          <cell r="D75">
            <v>9</v>
          </cell>
          <cell r="E75">
            <v>36</v>
          </cell>
        </row>
        <row r="76">
          <cell r="A76" t="str">
            <v>B01G3MA2TC</v>
          </cell>
          <cell r="B76">
            <v>118</v>
          </cell>
          <cell r="C76">
            <v>95</v>
          </cell>
          <cell r="D76">
            <v>15</v>
          </cell>
          <cell r="E76">
            <v>44</v>
          </cell>
        </row>
        <row r="77">
          <cell r="A77" t="str">
            <v>B01G8H8WZI</v>
          </cell>
          <cell r="B77">
            <v>2</v>
          </cell>
          <cell r="C77">
            <v>45</v>
          </cell>
          <cell r="D77">
            <v>22</v>
          </cell>
          <cell r="E77">
            <v>56</v>
          </cell>
        </row>
        <row r="78">
          <cell r="A78" t="str">
            <v>B01G8H8Z4Q</v>
          </cell>
          <cell r="B78">
            <v>7</v>
          </cell>
          <cell r="C78">
            <v>0</v>
          </cell>
          <cell r="D78">
            <v>10</v>
          </cell>
          <cell r="E78">
            <v>22</v>
          </cell>
        </row>
        <row r="79">
          <cell r="A79" t="str">
            <v>B01HFYMV14</v>
          </cell>
          <cell r="B79">
            <v>23</v>
          </cell>
          <cell r="C79">
            <v>6</v>
          </cell>
          <cell r="D79">
            <v>0</v>
          </cell>
          <cell r="E79">
            <v>6</v>
          </cell>
        </row>
        <row r="80">
          <cell r="A80" t="str">
            <v>B01HFYMW04</v>
          </cell>
          <cell r="B80">
            <v>132</v>
          </cell>
          <cell r="C80">
            <v>93</v>
          </cell>
          <cell r="D80">
            <v>14</v>
          </cell>
          <cell r="E80">
            <v>51</v>
          </cell>
        </row>
        <row r="81">
          <cell r="A81" t="str">
            <v>B01HFYMWA4</v>
          </cell>
          <cell r="B81">
            <v>37</v>
          </cell>
          <cell r="C81">
            <v>124</v>
          </cell>
          <cell r="D81">
            <v>46</v>
          </cell>
          <cell r="E81">
            <v>80</v>
          </cell>
        </row>
        <row r="82">
          <cell r="A82" t="str">
            <v>B01HFYMXUI</v>
          </cell>
          <cell r="B82">
            <v>132</v>
          </cell>
          <cell r="C82">
            <v>144</v>
          </cell>
          <cell r="D82">
            <v>60</v>
          </cell>
          <cell r="E82">
            <v>204</v>
          </cell>
        </row>
        <row r="83">
          <cell r="A83" t="str">
            <v>B01I46KPO2</v>
          </cell>
          <cell r="B83">
            <v>810</v>
          </cell>
          <cell r="C83">
            <v>622</v>
          </cell>
          <cell r="D83">
            <v>351</v>
          </cell>
          <cell r="E83">
            <v>775</v>
          </cell>
        </row>
        <row r="84">
          <cell r="A84" t="str">
            <v>B01IOEHKXS</v>
          </cell>
          <cell r="B84">
            <v>5</v>
          </cell>
          <cell r="C84">
            <v>7</v>
          </cell>
          <cell r="D84">
            <v>1</v>
          </cell>
          <cell r="E84">
            <v>10</v>
          </cell>
        </row>
        <row r="85">
          <cell r="A85" t="str">
            <v>B01IOEHM40</v>
          </cell>
          <cell r="B85">
            <v>26</v>
          </cell>
          <cell r="C85">
            <v>23</v>
          </cell>
          <cell r="D85">
            <v>10</v>
          </cell>
          <cell r="E85">
            <v>45</v>
          </cell>
        </row>
        <row r="86">
          <cell r="A86" t="str">
            <v>B01IOEHO7A</v>
          </cell>
          <cell r="B86">
            <v>6</v>
          </cell>
          <cell r="C86">
            <v>6</v>
          </cell>
          <cell r="D86">
            <v>5</v>
          </cell>
          <cell r="E86">
            <v>15</v>
          </cell>
        </row>
        <row r="87">
          <cell r="A87" t="str">
            <v>B01IOEHRBS</v>
          </cell>
          <cell r="B87">
            <v>26</v>
          </cell>
          <cell r="C87">
            <v>11</v>
          </cell>
          <cell r="D87">
            <v>5</v>
          </cell>
          <cell r="E87">
            <v>19</v>
          </cell>
        </row>
        <row r="88">
          <cell r="A88" t="str">
            <v>B01IOEHSWQ</v>
          </cell>
          <cell r="B88">
            <v>1</v>
          </cell>
          <cell r="C88">
            <v>33</v>
          </cell>
          <cell r="D88">
            <v>12</v>
          </cell>
          <cell r="E88">
            <v>39</v>
          </cell>
        </row>
        <row r="89">
          <cell r="A89" t="str">
            <v>B01IOEHTKC</v>
          </cell>
          <cell r="B89">
            <v>34</v>
          </cell>
          <cell r="C89">
            <v>3</v>
          </cell>
          <cell r="D89">
            <v>15</v>
          </cell>
          <cell r="E89">
            <v>25</v>
          </cell>
        </row>
        <row r="90">
          <cell r="A90" t="str">
            <v>B01IOEHVCS</v>
          </cell>
          <cell r="B90">
            <v>13</v>
          </cell>
          <cell r="C90">
            <v>14</v>
          </cell>
          <cell r="D90">
            <v>0</v>
          </cell>
          <cell r="E90">
            <v>21</v>
          </cell>
        </row>
        <row r="91">
          <cell r="A91" t="str">
            <v>B01J71HQRW</v>
          </cell>
          <cell r="B91">
            <v>0</v>
          </cell>
          <cell r="C91">
            <v>1</v>
          </cell>
          <cell r="D91">
            <v>7</v>
          </cell>
          <cell r="E91">
            <v>7</v>
          </cell>
        </row>
        <row r="92">
          <cell r="A92" t="str">
            <v>B01J71HSAC</v>
          </cell>
          <cell r="B92">
            <v>20</v>
          </cell>
          <cell r="C92">
            <v>22</v>
          </cell>
          <cell r="D92">
            <v>10</v>
          </cell>
          <cell r="E92">
            <v>38</v>
          </cell>
        </row>
        <row r="93">
          <cell r="A93" t="str">
            <v>B01J71HTJM</v>
          </cell>
          <cell r="B93">
            <v>14</v>
          </cell>
          <cell r="C93">
            <v>10</v>
          </cell>
          <cell r="D93">
            <v>8</v>
          </cell>
          <cell r="E93">
            <v>12</v>
          </cell>
        </row>
        <row r="94">
          <cell r="A94" t="str">
            <v>B01KO0S9JO</v>
          </cell>
          <cell r="B94">
            <v>12</v>
          </cell>
          <cell r="C94">
            <v>10</v>
          </cell>
          <cell r="D94">
            <v>6</v>
          </cell>
          <cell r="E94">
            <v>16</v>
          </cell>
        </row>
        <row r="95">
          <cell r="A95" t="str">
            <v>B01KO0S9LM</v>
          </cell>
          <cell r="B95">
            <v>5</v>
          </cell>
          <cell r="C95">
            <v>2</v>
          </cell>
          <cell r="D95">
            <v>10</v>
          </cell>
          <cell r="E95">
            <v>7</v>
          </cell>
        </row>
        <row r="96">
          <cell r="A96" t="str">
            <v>B01KO0SAIE</v>
          </cell>
          <cell r="B96">
            <v>11</v>
          </cell>
          <cell r="C96">
            <v>0</v>
          </cell>
          <cell r="D96">
            <v>6</v>
          </cell>
          <cell r="E96">
            <v>2</v>
          </cell>
        </row>
        <row r="97">
          <cell r="A97" t="str">
            <v>B01KO0SAKM</v>
          </cell>
          <cell r="B97">
            <v>12</v>
          </cell>
          <cell r="C97">
            <v>4</v>
          </cell>
          <cell r="D97">
            <v>5</v>
          </cell>
          <cell r="E97">
            <v>13</v>
          </cell>
        </row>
        <row r="98">
          <cell r="A98" t="str">
            <v>B01KO0SBH4</v>
          </cell>
          <cell r="B98">
            <v>0</v>
          </cell>
          <cell r="C98">
            <v>1</v>
          </cell>
          <cell r="D98">
            <v>9</v>
          </cell>
          <cell r="E98">
            <v>9</v>
          </cell>
        </row>
        <row r="99">
          <cell r="A99" t="str">
            <v>B01KO0SBKQ</v>
          </cell>
          <cell r="B99">
            <v>13</v>
          </cell>
          <cell r="C99">
            <v>9</v>
          </cell>
          <cell r="D99">
            <v>9</v>
          </cell>
          <cell r="E99">
            <v>21</v>
          </cell>
        </row>
        <row r="100">
          <cell r="A100" t="str">
            <v>B01KO0SCAA</v>
          </cell>
          <cell r="B100">
            <v>4</v>
          </cell>
          <cell r="C100">
            <v>3</v>
          </cell>
          <cell r="D100">
            <v>5</v>
          </cell>
          <cell r="E100">
            <v>11</v>
          </cell>
        </row>
        <row r="101">
          <cell r="A101" t="str">
            <v>B01KO0SCQE</v>
          </cell>
          <cell r="B101">
            <v>10</v>
          </cell>
          <cell r="C101">
            <v>1</v>
          </cell>
          <cell r="D101">
            <v>11</v>
          </cell>
          <cell r="E101">
            <v>8</v>
          </cell>
        </row>
        <row r="102">
          <cell r="A102" t="str">
            <v>B01KO0SDBI</v>
          </cell>
          <cell r="B102">
            <v>9</v>
          </cell>
          <cell r="C102">
            <v>8</v>
          </cell>
          <cell r="D102">
            <v>5</v>
          </cell>
          <cell r="E102">
            <v>8</v>
          </cell>
        </row>
        <row r="103">
          <cell r="A103" t="str">
            <v>B01KO0SDZY</v>
          </cell>
          <cell r="B103">
            <v>5</v>
          </cell>
          <cell r="C103">
            <v>11</v>
          </cell>
          <cell r="D103">
            <v>6</v>
          </cell>
          <cell r="E103">
            <v>15</v>
          </cell>
        </row>
        <row r="104">
          <cell r="A104" t="str">
            <v>B01LAURFZ6</v>
          </cell>
          <cell r="B104">
            <v>4</v>
          </cell>
          <cell r="C104">
            <v>7</v>
          </cell>
          <cell r="D104">
            <v>4</v>
          </cell>
          <cell r="E104">
            <v>11</v>
          </cell>
        </row>
        <row r="105">
          <cell r="A105" t="str">
            <v>B01LAURHU4</v>
          </cell>
          <cell r="B105">
            <v>5</v>
          </cell>
          <cell r="C105">
            <v>14</v>
          </cell>
          <cell r="D105">
            <v>10</v>
          </cell>
          <cell r="E105">
            <v>15</v>
          </cell>
        </row>
        <row r="106">
          <cell r="A106" t="str">
            <v>B01LAURKNS</v>
          </cell>
          <cell r="B106">
            <v>4</v>
          </cell>
          <cell r="C106">
            <v>6</v>
          </cell>
          <cell r="D106">
            <v>5</v>
          </cell>
          <cell r="E106">
            <v>10</v>
          </cell>
        </row>
        <row r="107">
          <cell r="A107" t="str">
            <v>B01LX3HM92</v>
          </cell>
          <cell r="B107">
            <v>12</v>
          </cell>
          <cell r="C107">
            <v>13</v>
          </cell>
          <cell r="D107">
            <v>6</v>
          </cell>
          <cell r="E107">
            <v>11</v>
          </cell>
        </row>
        <row r="108">
          <cell r="A108" t="str">
            <v>B01LXFC29M</v>
          </cell>
          <cell r="B108">
            <v>0</v>
          </cell>
          <cell r="C108">
            <v>0</v>
          </cell>
          <cell r="D108">
            <v>0</v>
          </cell>
          <cell r="E108">
            <v>9</v>
          </cell>
        </row>
        <row r="109">
          <cell r="A109" t="str">
            <v>B01LXQYMXU</v>
          </cell>
          <cell r="B109">
            <v>15</v>
          </cell>
          <cell r="C109">
            <v>10</v>
          </cell>
          <cell r="D109">
            <v>4</v>
          </cell>
          <cell r="E109">
            <v>10</v>
          </cell>
        </row>
        <row r="110">
          <cell r="A110" t="str">
            <v>B01LXQYPB5</v>
          </cell>
          <cell r="B110">
            <v>0</v>
          </cell>
          <cell r="C110">
            <v>0</v>
          </cell>
          <cell r="D110">
            <v>2</v>
          </cell>
          <cell r="E110">
            <v>23</v>
          </cell>
        </row>
        <row r="111">
          <cell r="A111" t="str">
            <v>B01LZ1VBJE</v>
          </cell>
          <cell r="B111">
            <v>8</v>
          </cell>
          <cell r="C111">
            <v>10</v>
          </cell>
          <cell r="D111">
            <v>11</v>
          </cell>
          <cell r="E111">
            <v>8</v>
          </cell>
        </row>
        <row r="112">
          <cell r="A112" t="str">
            <v>B01LZDHMA7</v>
          </cell>
          <cell r="B112">
            <v>3</v>
          </cell>
          <cell r="C112">
            <v>2</v>
          </cell>
          <cell r="D112">
            <v>1</v>
          </cell>
          <cell r="E112">
            <v>5</v>
          </cell>
        </row>
        <row r="113">
          <cell r="A113" t="str">
            <v>B01LZPAU53</v>
          </cell>
          <cell r="B113">
            <v>7</v>
          </cell>
          <cell r="C113">
            <v>25</v>
          </cell>
          <cell r="D113">
            <v>8</v>
          </cell>
          <cell r="E113">
            <v>15</v>
          </cell>
        </row>
        <row r="114">
          <cell r="A114" t="str">
            <v>B01LZPDY1X</v>
          </cell>
          <cell r="B114">
            <v>6</v>
          </cell>
          <cell r="C114">
            <v>3</v>
          </cell>
          <cell r="D114">
            <v>0</v>
          </cell>
          <cell r="E114">
            <v>4</v>
          </cell>
        </row>
        <row r="115">
          <cell r="A115" t="str">
            <v>B01LZYDNUW</v>
          </cell>
          <cell r="B115">
            <v>3</v>
          </cell>
          <cell r="C115">
            <v>4</v>
          </cell>
          <cell r="D115">
            <v>0</v>
          </cell>
          <cell r="E115">
            <v>1</v>
          </cell>
        </row>
        <row r="116">
          <cell r="A116" t="str">
            <v>B01M0131LI</v>
          </cell>
          <cell r="B116">
            <v>10</v>
          </cell>
          <cell r="C116">
            <v>11</v>
          </cell>
          <cell r="D116">
            <v>6</v>
          </cell>
          <cell r="E116">
            <v>8</v>
          </cell>
        </row>
        <row r="117">
          <cell r="A117" t="str">
            <v>B01M0CR4EK</v>
          </cell>
          <cell r="B117">
            <v>21</v>
          </cell>
          <cell r="C117">
            <v>16</v>
          </cell>
          <cell r="D117">
            <v>24</v>
          </cell>
          <cell r="E117">
            <v>49</v>
          </cell>
        </row>
        <row r="118">
          <cell r="A118" t="str">
            <v>B01M0OETK1</v>
          </cell>
          <cell r="B118">
            <v>4</v>
          </cell>
          <cell r="C118">
            <v>8</v>
          </cell>
          <cell r="D118">
            <v>5</v>
          </cell>
          <cell r="E118">
            <v>5</v>
          </cell>
        </row>
        <row r="119">
          <cell r="A119" t="str">
            <v>B01M1BALWK</v>
          </cell>
          <cell r="B119">
            <v>23</v>
          </cell>
          <cell r="C119">
            <v>11</v>
          </cell>
          <cell r="D119">
            <v>5</v>
          </cell>
          <cell r="E119">
            <v>24</v>
          </cell>
        </row>
        <row r="120">
          <cell r="A120" t="str">
            <v>B01M22DT7M</v>
          </cell>
          <cell r="B120">
            <v>8</v>
          </cell>
          <cell r="C120">
            <v>3</v>
          </cell>
          <cell r="D120">
            <v>12</v>
          </cell>
          <cell r="E120">
            <v>10</v>
          </cell>
        </row>
        <row r="121">
          <cell r="A121" t="str">
            <v>B01M22DUD3</v>
          </cell>
          <cell r="B121">
            <v>4</v>
          </cell>
          <cell r="C121">
            <v>5</v>
          </cell>
          <cell r="D121">
            <v>5</v>
          </cell>
          <cell r="E121">
            <v>13</v>
          </cell>
        </row>
        <row r="122">
          <cell r="A122" t="str">
            <v>B01M2CJRHO</v>
          </cell>
          <cell r="B122">
            <v>2</v>
          </cell>
          <cell r="C122">
            <v>13</v>
          </cell>
          <cell r="D122">
            <v>3</v>
          </cell>
          <cell r="E122">
            <v>16</v>
          </cell>
        </row>
        <row r="123">
          <cell r="A123" t="str">
            <v>B01M3XLHCA</v>
          </cell>
          <cell r="B123">
            <v>21</v>
          </cell>
          <cell r="C123">
            <v>34</v>
          </cell>
          <cell r="D123">
            <v>18</v>
          </cell>
          <cell r="E123">
            <v>39</v>
          </cell>
        </row>
        <row r="124">
          <cell r="A124" t="str">
            <v>B01M59507R</v>
          </cell>
          <cell r="B124">
            <v>4</v>
          </cell>
          <cell r="C124">
            <v>8</v>
          </cell>
          <cell r="D124">
            <v>13</v>
          </cell>
          <cell r="E124">
            <v>7</v>
          </cell>
        </row>
        <row r="125">
          <cell r="A125" t="str">
            <v>B01M59530X</v>
          </cell>
          <cell r="B125">
            <v>32</v>
          </cell>
          <cell r="C125">
            <v>9</v>
          </cell>
          <cell r="D125">
            <v>13</v>
          </cell>
          <cell r="E125">
            <v>8</v>
          </cell>
        </row>
        <row r="126">
          <cell r="A126" t="str">
            <v>B01M5JCF70</v>
          </cell>
          <cell r="B126">
            <v>15</v>
          </cell>
          <cell r="C126">
            <v>6</v>
          </cell>
          <cell r="D126">
            <v>5</v>
          </cell>
          <cell r="E126">
            <v>7</v>
          </cell>
        </row>
        <row r="127">
          <cell r="A127" t="str">
            <v>B01M6UNN0N</v>
          </cell>
          <cell r="B127">
            <v>22</v>
          </cell>
          <cell r="C127">
            <v>72</v>
          </cell>
          <cell r="D127">
            <v>15</v>
          </cell>
          <cell r="E127">
            <v>26</v>
          </cell>
        </row>
        <row r="128">
          <cell r="A128" t="str">
            <v>B01M7NHI4J</v>
          </cell>
          <cell r="B128">
            <v>6</v>
          </cell>
          <cell r="C128">
            <v>7</v>
          </cell>
          <cell r="D128">
            <v>8</v>
          </cell>
          <cell r="E128">
            <v>4</v>
          </cell>
        </row>
        <row r="129">
          <cell r="A129" t="str">
            <v>B01M7XMBP9</v>
          </cell>
          <cell r="B129">
            <v>4</v>
          </cell>
          <cell r="C129">
            <v>10</v>
          </cell>
          <cell r="D129">
            <v>6</v>
          </cell>
          <cell r="E129">
            <v>11</v>
          </cell>
        </row>
        <row r="130">
          <cell r="A130" t="str">
            <v>B01MDUC8WA</v>
          </cell>
          <cell r="B130">
            <v>1</v>
          </cell>
          <cell r="C130">
            <v>5</v>
          </cell>
          <cell r="D130">
            <v>5</v>
          </cell>
          <cell r="E130">
            <v>9</v>
          </cell>
        </row>
        <row r="131">
          <cell r="A131" t="str">
            <v>B01MDUDE2E</v>
          </cell>
          <cell r="B131">
            <v>46</v>
          </cell>
          <cell r="C131">
            <v>36</v>
          </cell>
          <cell r="D131">
            <v>37</v>
          </cell>
          <cell r="E131">
            <v>75</v>
          </cell>
        </row>
        <row r="132">
          <cell r="A132" t="str">
            <v>B01MDUDF3T</v>
          </cell>
          <cell r="B132">
            <v>6</v>
          </cell>
          <cell r="C132">
            <v>5</v>
          </cell>
          <cell r="D132">
            <v>2</v>
          </cell>
          <cell r="E132">
            <v>10</v>
          </cell>
        </row>
        <row r="133">
          <cell r="A133" t="str">
            <v>B01MQJP2YK</v>
          </cell>
          <cell r="B133">
            <v>18</v>
          </cell>
          <cell r="C133">
            <v>20</v>
          </cell>
          <cell r="D133">
            <v>6</v>
          </cell>
          <cell r="E133">
            <v>6</v>
          </cell>
        </row>
        <row r="134">
          <cell r="A134" t="str">
            <v>B01MQJP47N</v>
          </cell>
          <cell r="B134">
            <v>30</v>
          </cell>
          <cell r="C134">
            <v>6</v>
          </cell>
          <cell r="D134">
            <v>0</v>
          </cell>
          <cell r="E134">
            <v>0</v>
          </cell>
        </row>
        <row r="135">
          <cell r="A135" t="str">
            <v>B01MQJP6LF</v>
          </cell>
          <cell r="B135">
            <v>21</v>
          </cell>
          <cell r="C135">
            <v>25</v>
          </cell>
          <cell r="D135">
            <v>11</v>
          </cell>
          <cell r="E135">
            <v>27</v>
          </cell>
        </row>
        <row r="136">
          <cell r="A136" t="str">
            <v>B01MQKFRQS</v>
          </cell>
          <cell r="B136">
            <v>1</v>
          </cell>
          <cell r="C136">
            <v>1</v>
          </cell>
          <cell r="D136">
            <v>0</v>
          </cell>
          <cell r="E136">
            <v>1</v>
          </cell>
        </row>
        <row r="137">
          <cell r="A137" t="str">
            <v>B01MQLTON1</v>
          </cell>
          <cell r="B137">
            <v>1</v>
          </cell>
          <cell r="C137">
            <v>13</v>
          </cell>
          <cell r="D137">
            <v>0</v>
          </cell>
          <cell r="E137">
            <v>16</v>
          </cell>
        </row>
        <row r="138">
          <cell r="A138" t="str">
            <v>B01MQMQABK</v>
          </cell>
          <cell r="B138">
            <v>0</v>
          </cell>
          <cell r="C138">
            <v>0</v>
          </cell>
          <cell r="D138">
            <v>4</v>
          </cell>
          <cell r="E138">
            <v>3</v>
          </cell>
        </row>
        <row r="139">
          <cell r="A139" t="str">
            <v>B01MQPQALH</v>
          </cell>
          <cell r="B139">
            <v>1</v>
          </cell>
          <cell r="C139">
            <v>3</v>
          </cell>
          <cell r="D139">
            <v>2</v>
          </cell>
          <cell r="E139">
            <v>12</v>
          </cell>
        </row>
        <row r="140">
          <cell r="A140" t="str">
            <v>B01MQPQDX8</v>
          </cell>
          <cell r="B140">
            <v>3</v>
          </cell>
          <cell r="C140">
            <v>2</v>
          </cell>
          <cell r="D140">
            <v>0</v>
          </cell>
          <cell r="E140">
            <v>4</v>
          </cell>
        </row>
        <row r="141">
          <cell r="A141" t="str">
            <v>B01MQPQHB5</v>
          </cell>
          <cell r="B141">
            <v>5</v>
          </cell>
          <cell r="C141">
            <v>20</v>
          </cell>
          <cell r="D141">
            <v>7</v>
          </cell>
          <cell r="E141">
            <v>30</v>
          </cell>
        </row>
        <row r="142">
          <cell r="A142" t="str">
            <v>B01MRL2GKJ</v>
          </cell>
          <cell r="B142">
            <v>27</v>
          </cell>
          <cell r="C142">
            <v>7</v>
          </cell>
          <cell r="D142">
            <v>2</v>
          </cell>
          <cell r="E142">
            <v>22</v>
          </cell>
        </row>
        <row r="143">
          <cell r="A143" t="str">
            <v>B01MRR4GGW</v>
          </cell>
          <cell r="B143">
            <v>0</v>
          </cell>
          <cell r="C143">
            <v>3</v>
          </cell>
          <cell r="D143">
            <v>2</v>
          </cell>
          <cell r="E143">
            <v>9</v>
          </cell>
        </row>
        <row r="144">
          <cell r="A144" t="str">
            <v>B01MS11ABV</v>
          </cell>
          <cell r="B144">
            <v>6</v>
          </cell>
          <cell r="C144">
            <v>11</v>
          </cell>
          <cell r="D144">
            <v>4</v>
          </cell>
          <cell r="E144">
            <v>6</v>
          </cell>
        </row>
        <row r="145">
          <cell r="A145" t="str">
            <v>B01MS11C7L</v>
          </cell>
          <cell r="B145">
            <v>11</v>
          </cell>
          <cell r="C145">
            <v>5</v>
          </cell>
          <cell r="D145">
            <v>1</v>
          </cell>
          <cell r="E145">
            <v>13</v>
          </cell>
        </row>
        <row r="146">
          <cell r="A146" t="str">
            <v>B01MS11D3B</v>
          </cell>
          <cell r="B146">
            <v>12</v>
          </cell>
          <cell r="C146">
            <v>24</v>
          </cell>
          <cell r="D146">
            <v>21</v>
          </cell>
          <cell r="E146">
            <v>24</v>
          </cell>
        </row>
        <row r="147">
          <cell r="A147" t="str">
            <v>B01MSM3405</v>
          </cell>
          <cell r="B147">
            <v>0</v>
          </cell>
          <cell r="C147">
            <v>0</v>
          </cell>
          <cell r="D147">
            <v>2</v>
          </cell>
          <cell r="E147">
            <v>1</v>
          </cell>
        </row>
        <row r="148">
          <cell r="A148" t="str">
            <v>B01MSVCRU1</v>
          </cell>
          <cell r="B148">
            <v>2</v>
          </cell>
          <cell r="C148">
            <v>4</v>
          </cell>
          <cell r="D148">
            <v>0</v>
          </cell>
          <cell r="E148">
            <v>2</v>
          </cell>
        </row>
        <row r="149">
          <cell r="A149" t="str">
            <v>B01MT2QB36</v>
          </cell>
          <cell r="B149">
            <v>8</v>
          </cell>
          <cell r="C149">
            <v>7</v>
          </cell>
          <cell r="D149">
            <v>4</v>
          </cell>
          <cell r="E149">
            <v>14</v>
          </cell>
        </row>
        <row r="150">
          <cell r="A150" t="str">
            <v>B01MT3RUVQ</v>
          </cell>
          <cell r="B150">
            <v>0</v>
          </cell>
          <cell r="C150">
            <v>0</v>
          </cell>
          <cell r="D150">
            <v>2</v>
          </cell>
          <cell r="E150">
            <v>15</v>
          </cell>
        </row>
        <row r="151">
          <cell r="A151" t="str">
            <v>B01MT3SIVR</v>
          </cell>
          <cell r="B151">
            <v>3</v>
          </cell>
          <cell r="C151">
            <v>9</v>
          </cell>
          <cell r="D151">
            <v>3</v>
          </cell>
          <cell r="E151">
            <v>2</v>
          </cell>
        </row>
        <row r="152">
          <cell r="A152" t="str">
            <v>B01MT79IFZ</v>
          </cell>
          <cell r="B152">
            <v>4</v>
          </cell>
          <cell r="C152">
            <v>4</v>
          </cell>
          <cell r="D152">
            <v>0</v>
          </cell>
          <cell r="E152">
            <v>4</v>
          </cell>
        </row>
        <row r="153">
          <cell r="A153" t="str">
            <v>B01MTQA2ZW</v>
          </cell>
          <cell r="B153">
            <v>13</v>
          </cell>
          <cell r="C153">
            <v>11</v>
          </cell>
          <cell r="D153">
            <v>0</v>
          </cell>
          <cell r="E153">
            <v>31</v>
          </cell>
        </row>
        <row r="154">
          <cell r="A154" t="str">
            <v>B01MTQA4QN</v>
          </cell>
          <cell r="B154">
            <v>255</v>
          </cell>
          <cell r="C154">
            <v>134</v>
          </cell>
          <cell r="D154">
            <v>57</v>
          </cell>
          <cell r="E154">
            <v>55</v>
          </cell>
        </row>
        <row r="155">
          <cell r="A155" t="str">
            <v>B01MTQA5N9</v>
          </cell>
          <cell r="B155">
            <v>0</v>
          </cell>
          <cell r="C155">
            <v>0</v>
          </cell>
          <cell r="D155">
            <v>19</v>
          </cell>
          <cell r="E155">
            <v>7</v>
          </cell>
        </row>
        <row r="156">
          <cell r="A156" t="str">
            <v>B01MTUSP6K</v>
          </cell>
          <cell r="B156">
            <v>9</v>
          </cell>
          <cell r="C156">
            <v>6</v>
          </cell>
          <cell r="D156">
            <v>4</v>
          </cell>
          <cell r="E156">
            <v>9</v>
          </cell>
        </row>
        <row r="157">
          <cell r="A157" t="str">
            <v>B01MXHXWAM</v>
          </cell>
          <cell r="B157">
            <v>5</v>
          </cell>
          <cell r="C157">
            <v>18</v>
          </cell>
          <cell r="D157">
            <v>2</v>
          </cell>
          <cell r="E157">
            <v>9</v>
          </cell>
        </row>
        <row r="158">
          <cell r="A158" t="str">
            <v>B01MXNZV6W</v>
          </cell>
          <cell r="B158">
            <v>217</v>
          </cell>
          <cell r="C158">
            <v>102</v>
          </cell>
          <cell r="D158">
            <v>39</v>
          </cell>
          <cell r="E158">
            <v>62</v>
          </cell>
        </row>
        <row r="159">
          <cell r="A159" t="str">
            <v>B01MXOW81L</v>
          </cell>
          <cell r="B159">
            <v>5</v>
          </cell>
          <cell r="C159">
            <v>5</v>
          </cell>
          <cell r="D159">
            <v>1</v>
          </cell>
          <cell r="E159">
            <v>3</v>
          </cell>
        </row>
        <row r="160">
          <cell r="A160" t="str">
            <v>B01MXOWAHW</v>
          </cell>
          <cell r="B160">
            <v>0</v>
          </cell>
          <cell r="C160">
            <v>12</v>
          </cell>
          <cell r="D160">
            <v>11</v>
          </cell>
          <cell r="E160">
            <v>15</v>
          </cell>
        </row>
        <row r="161">
          <cell r="A161" t="str">
            <v>B01MXSFHMN</v>
          </cell>
          <cell r="B161">
            <v>14</v>
          </cell>
          <cell r="C161">
            <v>9</v>
          </cell>
          <cell r="D161">
            <v>4</v>
          </cell>
          <cell r="E161">
            <v>10</v>
          </cell>
        </row>
        <row r="162">
          <cell r="A162" t="str">
            <v>B01MYPHZU8</v>
          </cell>
          <cell r="B162">
            <v>0</v>
          </cell>
          <cell r="C162">
            <v>0</v>
          </cell>
          <cell r="D162">
            <v>0</v>
          </cell>
          <cell r="E162">
            <v>51</v>
          </cell>
        </row>
        <row r="163">
          <cell r="A163" t="str">
            <v>B01MYPI0MO</v>
          </cell>
          <cell r="B163">
            <v>2</v>
          </cell>
          <cell r="C163">
            <v>19</v>
          </cell>
          <cell r="D163">
            <v>20</v>
          </cell>
          <cell r="E163">
            <v>27</v>
          </cell>
        </row>
        <row r="164">
          <cell r="A164" t="str">
            <v>B01MYPI112</v>
          </cell>
          <cell r="B164">
            <v>8</v>
          </cell>
          <cell r="C164">
            <v>27</v>
          </cell>
          <cell r="D164">
            <v>23</v>
          </cell>
          <cell r="E164">
            <v>29</v>
          </cell>
        </row>
        <row r="165">
          <cell r="A165" t="str">
            <v>B01MYXGVBN</v>
          </cell>
          <cell r="B165">
            <v>19</v>
          </cell>
          <cell r="C165">
            <v>0</v>
          </cell>
          <cell r="D165">
            <v>0</v>
          </cell>
          <cell r="E165">
            <v>26</v>
          </cell>
        </row>
        <row r="166">
          <cell r="A166" t="str">
            <v>B01MZ3GE8A</v>
          </cell>
          <cell r="B166">
            <v>7</v>
          </cell>
          <cell r="C166">
            <v>8</v>
          </cell>
          <cell r="D166">
            <v>4</v>
          </cell>
          <cell r="E166">
            <v>6</v>
          </cell>
        </row>
        <row r="167">
          <cell r="A167" t="str">
            <v>B01MZ4HIL3</v>
          </cell>
          <cell r="B167">
            <v>6</v>
          </cell>
          <cell r="C167">
            <v>8</v>
          </cell>
          <cell r="D167">
            <v>2</v>
          </cell>
          <cell r="E167">
            <v>11</v>
          </cell>
        </row>
        <row r="168">
          <cell r="A168" t="str">
            <v>B01MZ4IAIX</v>
          </cell>
          <cell r="B168">
            <v>0</v>
          </cell>
          <cell r="C168">
            <v>0</v>
          </cell>
          <cell r="D168">
            <v>3</v>
          </cell>
          <cell r="E168">
            <v>5</v>
          </cell>
        </row>
        <row r="169">
          <cell r="A169" t="str">
            <v>B01MZ7Y9AO</v>
          </cell>
          <cell r="B169">
            <v>8</v>
          </cell>
          <cell r="C169">
            <v>8</v>
          </cell>
          <cell r="D169">
            <v>8</v>
          </cell>
          <cell r="E169">
            <v>6</v>
          </cell>
        </row>
        <row r="170">
          <cell r="A170" t="str">
            <v>B01MZYYG9U</v>
          </cell>
          <cell r="B170">
            <v>3</v>
          </cell>
          <cell r="C170">
            <v>4</v>
          </cell>
          <cell r="D170">
            <v>3</v>
          </cell>
          <cell r="E170">
            <v>7</v>
          </cell>
        </row>
        <row r="171">
          <cell r="A171" t="str">
            <v>B01MZZGNAX</v>
          </cell>
          <cell r="B171">
            <v>0</v>
          </cell>
          <cell r="C171">
            <v>6</v>
          </cell>
          <cell r="D171">
            <v>0</v>
          </cell>
          <cell r="E171">
            <v>5</v>
          </cell>
        </row>
        <row r="172">
          <cell r="A172" t="str">
            <v>B01MZZGOLJ</v>
          </cell>
          <cell r="B172">
            <v>5</v>
          </cell>
          <cell r="C172">
            <v>1</v>
          </cell>
          <cell r="D172">
            <v>11</v>
          </cell>
          <cell r="E172">
            <v>11</v>
          </cell>
        </row>
        <row r="173">
          <cell r="A173" t="str">
            <v>B01MZZGQF1</v>
          </cell>
          <cell r="B173">
            <v>2</v>
          </cell>
          <cell r="C173">
            <v>8</v>
          </cell>
          <cell r="D173">
            <v>2</v>
          </cell>
          <cell r="E173">
            <v>1</v>
          </cell>
        </row>
        <row r="174">
          <cell r="A174" t="str">
            <v>B01N0EHETF</v>
          </cell>
          <cell r="B174">
            <v>21</v>
          </cell>
          <cell r="C174">
            <v>13</v>
          </cell>
          <cell r="D174">
            <v>7</v>
          </cell>
          <cell r="E174">
            <v>24</v>
          </cell>
        </row>
        <row r="175">
          <cell r="A175" t="str">
            <v>B01N0F8E75</v>
          </cell>
          <cell r="B175">
            <v>0</v>
          </cell>
          <cell r="C175">
            <v>1</v>
          </cell>
          <cell r="D175">
            <v>0</v>
          </cell>
          <cell r="E175">
            <v>1</v>
          </cell>
        </row>
        <row r="176">
          <cell r="A176" t="str">
            <v>B01N0GLEXO</v>
          </cell>
          <cell r="B176">
            <v>0</v>
          </cell>
          <cell r="C176">
            <v>0</v>
          </cell>
          <cell r="D176">
            <v>5</v>
          </cell>
          <cell r="E176">
            <v>15</v>
          </cell>
        </row>
        <row r="177">
          <cell r="A177" t="str">
            <v>B01N0HHU7Y</v>
          </cell>
          <cell r="B177">
            <v>3</v>
          </cell>
          <cell r="C177">
            <v>2</v>
          </cell>
          <cell r="D177">
            <v>3</v>
          </cell>
          <cell r="E177">
            <v>6</v>
          </cell>
        </row>
        <row r="178">
          <cell r="A178" t="str">
            <v>B01N0HHVPX</v>
          </cell>
          <cell r="B178">
            <v>5</v>
          </cell>
          <cell r="C178">
            <v>5</v>
          </cell>
          <cell r="D178">
            <v>4</v>
          </cell>
          <cell r="E178">
            <v>1</v>
          </cell>
        </row>
        <row r="179">
          <cell r="A179" t="str">
            <v>B01N0KISRL</v>
          </cell>
          <cell r="B179">
            <v>1</v>
          </cell>
          <cell r="C179">
            <v>0</v>
          </cell>
          <cell r="D179">
            <v>1</v>
          </cell>
          <cell r="E179">
            <v>6</v>
          </cell>
        </row>
        <row r="180">
          <cell r="A180" t="str">
            <v>B01N1FYI99</v>
          </cell>
          <cell r="B180">
            <v>17</v>
          </cell>
          <cell r="C180">
            <v>22</v>
          </cell>
          <cell r="D180">
            <v>13</v>
          </cell>
          <cell r="E180">
            <v>20</v>
          </cell>
        </row>
        <row r="181">
          <cell r="A181" t="str">
            <v>B01N1FYJS2</v>
          </cell>
          <cell r="B181">
            <v>14</v>
          </cell>
          <cell r="C181">
            <v>19</v>
          </cell>
          <cell r="D181">
            <v>10</v>
          </cell>
          <cell r="E181">
            <v>25</v>
          </cell>
        </row>
        <row r="182">
          <cell r="A182" t="str">
            <v>B01N1FYKHR</v>
          </cell>
          <cell r="B182">
            <v>46</v>
          </cell>
          <cell r="C182">
            <v>24</v>
          </cell>
          <cell r="D182">
            <v>0</v>
          </cell>
          <cell r="E182">
            <v>22</v>
          </cell>
        </row>
        <row r="183">
          <cell r="A183" t="str">
            <v>B01N1FYKJE</v>
          </cell>
          <cell r="B183">
            <v>6</v>
          </cell>
          <cell r="C183">
            <v>19</v>
          </cell>
          <cell r="D183">
            <v>6</v>
          </cell>
          <cell r="E183">
            <v>49</v>
          </cell>
        </row>
        <row r="184">
          <cell r="A184" t="str">
            <v>B01N1GHIUU</v>
          </cell>
          <cell r="B184">
            <v>0</v>
          </cell>
          <cell r="C184">
            <v>1</v>
          </cell>
          <cell r="D184">
            <v>0</v>
          </cell>
          <cell r="E184">
            <v>2</v>
          </cell>
        </row>
        <row r="185">
          <cell r="A185" t="str">
            <v>B01N1I2FQM</v>
          </cell>
          <cell r="B185">
            <v>0</v>
          </cell>
          <cell r="C185">
            <v>14</v>
          </cell>
          <cell r="D185">
            <v>35</v>
          </cell>
          <cell r="E185">
            <v>73</v>
          </cell>
        </row>
        <row r="186">
          <cell r="A186" t="str">
            <v>B01N1IYVH5</v>
          </cell>
          <cell r="B186">
            <v>1</v>
          </cell>
          <cell r="C186">
            <v>1</v>
          </cell>
          <cell r="D186">
            <v>1</v>
          </cell>
          <cell r="E186">
            <v>6</v>
          </cell>
        </row>
        <row r="187">
          <cell r="A187" t="str">
            <v>B01N1LZPE7</v>
          </cell>
          <cell r="B187">
            <v>13</v>
          </cell>
          <cell r="C187">
            <v>22</v>
          </cell>
          <cell r="D187">
            <v>9</v>
          </cell>
          <cell r="E187">
            <v>19</v>
          </cell>
        </row>
        <row r="188">
          <cell r="A188" t="str">
            <v>B01N1X1M4J</v>
          </cell>
          <cell r="B188">
            <v>2</v>
          </cell>
          <cell r="C188">
            <v>4</v>
          </cell>
          <cell r="D188">
            <v>5</v>
          </cell>
          <cell r="E188">
            <v>17</v>
          </cell>
        </row>
        <row r="189">
          <cell r="A189" t="str">
            <v>B01N1Z5YOP</v>
          </cell>
          <cell r="B189">
            <v>140</v>
          </cell>
          <cell r="C189">
            <v>79</v>
          </cell>
          <cell r="D189">
            <v>66</v>
          </cell>
          <cell r="E189">
            <v>88</v>
          </cell>
        </row>
        <row r="190">
          <cell r="A190" t="str">
            <v>B01N2HHCOA</v>
          </cell>
          <cell r="B190">
            <v>12</v>
          </cell>
          <cell r="C190">
            <v>20</v>
          </cell>
          <cell r="D190">
            <v>7</v>
          </cell>
          <cell r="E190">
            <v>14</v>
          </cell>
        </row>
        <row r="191">
          <cell r="A191" t="str">
            <v>B01N2KHNRA</v>
          </cell>
          <cell r="B191">
            <v>2</v>
          </cell>
          <cell r="C191">
            <v>2</v>
          </cell>
          <cell r="D191">
            <v>1</v>
          </cell>
          <cell r="E191">
            <v>2</v>
          </cell>
        </row>
        <row r="192">
          <cell r="A192" t="str">
            <v>B01N2YLI1M</v>
          </cell>
          <cell r="B192">
            <v>4</v>
          </cell>
          <cell r="C192">
            <v>10</v>
          </cell>
          <cell r="D192">
            <v>8</v>
          </cell>
          <cell r="E192">
            <v>11</v>
          </cell>
        </row>
        <row r="193">
          <cell r="A193" t="str">
            <v>B01N2YM6T1</v>
          </cell>
          <cell r="B193">
            <v>0</v>
          </cell>
          <cell r="C193">
            <v>0</v>
          </cell>
          <cell r="D193">
            <v>0</v>
          </cell>
          <cell r="E193">
            <v>2</v>
          </cell>
        </row>
        <row r="194">
          <cell r="A194" t="str">
            <v>B01N30QQDJ</v>
          </cell>
          <cell r="B194">
            <v>114</v>
          </cell>
          <cell r="C194">
            <v>81</v>
          </cell>
          <cell r="D194">
            <v>42</v>
          </cell>
          <cell r="E194">
            <v>132</v>
          </cell>
        </row>
        <row r="195">
          <cell r="A195" t="str">
            <v>B01N41KO05</v>
          </cell>
          <cell r="B195">
            <v>13</v>
          </cell>
          <cell r="C195">
            <v>19</v>
          </cell>
          <cell r="D195">
            <v>1</v>
          </cell>
          <cell r="E195">
            <v>13</v>
          </cell>
        </row>
        <row r="196">
          <cell r="A196" t="str">
            <v>B01N42B1XD</v>
          </cell>
          <cell r="B196">
            <v>25</v>
          </cell>
          <cell r="C196">
            <v>14</v>
          </cell>
          <cell r="D196">
            <v>7</v>
          </cell>
          <cell r="E196">
            <v>8</v>
          </cell>
        </row>
        <row r="197">
          <cell r="A197" t="str">
            <v>B01N43NNOT</v>
          </cell>
          <cell r="B197">
            <v>0</v>
          </cell>
          <cell r="C197">
            <v>0</v>
          </cell>
          <cell r="D197">
            <v>12</v>
          </cell>
          <cell r="E197">
            <v>17</v>
          </cell>
        </row>
        <row r="198">
          <cell r="A198" t="str">
            <v>B01N44KM92</v>
          </cell>
          <cell r="B198">
            <v>0</v>
          </cell>
          <cell r="C198">
            <v>1</v>
          </cell>
          <cell r="D198">
            <v>2</v>
          </cell>
          <cell r="E198">
            <v>9</v>
          </cell>
        </row>
        <row r="199">
          <cell r="A199" t="str">
            <v>B01N484G8G</v>
          </cell>
          <cell r="B199">
            <v>14</v>
          </cell>
          <cell r="C199">
            <v>25</v>
          </cell>
          <cell r="D199">
            <v>0</v>
          </cell>
          <cell r="E199">
            <v>29</v>
          </cell>
        </row>
        <row r="200">
          <cell r="A200" t="str">
            <v>B01N4BNIHP</v>
          </cell>
          <cell r="B200">
            <v>0</v>
          </cell>
          <cell r="C200">
            <v>6</v>
          </cell>
          <cell r="D200">
            <v>8</v>
          </cell>
          <cell r="E200">
            <v>22</v>
          </cell>
        </row>
        <row r="201">
          <cell r="A201" t="str">
            <v>B01N4K9SIU</v>
          </cell>
          <cell r="B201">
            <v>2</v>
          </cell>
          <cell r="C201">
            <v>0</v>
          </cell>
          <cell r="D201">
            <v>2</v>
          </cell>
          <cell r="E201">
            <v>3</v>
          </cell>
        </row>
        <row r="202">
          <cell r="A202" t="str">
            <v>B01N53S3NF</v>
          </cell>
          <cell r="B202">
            <v>4</v>
          </cell>
          <cell r="C202">
            <v>2</v>
          </cell>
          <cell r="D202">
            <v>3</v>
          </cell>
          <cell r="E202">
            <v>6</v>
          </cell>
        </row>
        <row r="203">
          <cell r="A203" t="str">
            <v>B01N554E7H</v>
          </cell>
          <cell r="B203">
            <v>0</v>
          </cell>
          <cell r="C203">
            <v>0</v>
          </cell>
          <cell r="D203">
            <v>0</v>
          </cell>
          <cell r="E203">
            <v>15</v>
          </cell>
        </row>
        <row r="204">
          <cell r="A204" t="str">
            <v>B01N59JTRF</v>
          </cell>
          <cell r="B204">
            <v>0</v>
          </cell>
          <cell r="C204">
            <v>0</v>
          </cell>
          <cell r="D204">
            <v>3</v>
          </cell>
          <cell r="E204">
            <v>9</v>
          </cell>
        </row>
        <row r="205">
          <cell r="A205" t="str">
            <v>B01N5J3B2Z</v>
          </cell>
          <cell r="B205">
            <v>3</v>
          </cell>
          <cell r="C205">
            <v>12</v>
          </cell>
          <cell r="D205">
            <v>2</v>
          </cell>
          <cell r="E205">
            <v>10</v>
          </cell>
        </row>
        <row r="206">
          <cell r="A206" t="str">
            <v>B01N64GO5L</v>
          </cell>
          <cell r="B206">
            <v>27</v>
          </cell>
          <cell r="C206">
            <v>24</v>
          </cell>
          <cell r="D206">
            <v>9</v>
          </cell>
          <cell r="E206">
            <v>7</v>
          </cell>
        </row>
        <row r="207">
          <cell r="A207" t="str">
            <v>B01N65706L</v>
          </cell>
          <cell r="B207">
            <v>6</v>
          </cell>
          <cell r="C207">
            <v>4</v>
          </cell>
          <cell r="D207">
            <v>0</v>
          </cell>
          <cell r="E207">
            <v>4</v>
          </cell>
        </row>
        <row r="208">
          <cell r="A208" t="str">
            <v>B01N66JAGX</v>
          </cell>
          <cell r="B208">
            <v>0</v>
          </cell>
          <cell r="C208">
            <v>7</v>
          </cell>
          <cell r="D208">
            <v>3</v>
          </cell>
          <cell r="E208">
            <v>26</v>
          </cell>
        </row>
        <row r="209">
          <cell r="A209" t="str">
            <v>B01N6DNZTI</v>
          </cell>
          <cell r="B209">
            <v>0</v>
          </cell>
          <cell r="C209">
            <v>1</v>
          </cell>
          <cell r="D209">
            <v>0</v>
          </cell>
          <cell r="E209">
            <v>1</v>
          </cell>
        </row>
        <row r="210">
          <cell r="A210" t="str">
            <v>B01N6LKN1Q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</row>
        <row r="211">
          <cell r="A211" t="str">
            <v>B01N6P1I5Z</v>
          </cell>
          <cell r="B211">
            <v>19</v>
          </cell>
          <cell r="C211">
            <v>9</v>
          </cell>
          <cell r="D211">
            <v>2</v>
          </cell>
          <cell r="E211">
            <v>4</v>
          </cell>
        </row>
        <row r="212">
          <cell r="A212" t="str">
            <v>B01N76B2TU</v>
          </cell>
          <cell r="B212">
            <v>9</v>
          </cell>
          <cell r="C212">
            <v>8</v>
          </cell>
          <cell r="D212">
            <v>4</v>
          </cell>
          <cell r="E212">
            <v>5</v>
          </cell>
        </row>
        <row r="213">
          <cell r="A213" t="str">
            <v>B01N78VJ9M</v>
          </cell>
          <cell r="B213">
            <v>6</v>
          </cell>
          <cell r="C213">
            <v>2</v>
          </cell>
          <cell r="D213">
            <v>4</v>
          </cell>
          <cell r="E213">
            <v>1</v>
          </cell>
        </row>
        <row r="214">
          <cell r="A214" t="str">
            <v>B01N78VKOR</v>
          </cell>
          <cell r="B214">
            <v>2</v>
          </cell>
          <cell r="C214">
            <v>0</v>
          </cell>
          <cell r="D214">
            <v>2</v>
          </cell>
          <cell r="E214">
            <v>7</v>
          </cell>
        </row>
        <row r="215">
          <cell r="A215" t="str">
            <v>B01N7BWCPD</v>
          </cell>
          <cell r="B215">
            <v>1</v>
          </cell>
          <cell r="C215">
            <v>3</v>
          </cell>
          <cell r="D215">
            <v>2</v>
          </cell>
          <cell r="E215">
            <v>6</v>
          </cell>
        </row>
        <row r="216">
          <cell r="A216" t="str">
            <v>B01N7FXSXM</v>
          </cell>
          <cell r="B216">
            <v>0</v>
          </cell>
          <cell r="C216">
            <v>0</v>
          </cell>
          <cell r="D216">
            <v>6</v>
          </cell>
          <cell r="E216">
            <v>35</v>
          </cell>
        </row>
        <row r="217">
          <cell r="A217" t="str">
            <v>B01N7OGTT9</v>
          </cell>
          <cell r="B217">
            <v>9</v>
          </cell>
          <cell r="C217">
            <v>4</v>
          </cell>
          <cell r="D217">
            <v>0</v>
          </cell>
          <cell r="E217">
            <v>4</v>
          </cell>
        </row>
        <row r="218">
          <cell r="A218" t="str">
            <v>B01N8SKR48</v>
          </cell>
          <cell r="B218">
            <v>0</v>
          </cell>
          <cell r="C218">
            <v>9</v>
          </cell>
          <cell r="D218">
            <v>0</v>
          </cell>
          <cell r="E218">
            <v>7</v>
          </cell>
        </row>
        <row r="219">
          <cell r="A219" t="str">
            <v>B01N94EU0L</v>
          </cell>
          <cell r="B219">
            <v>53</v>
          </cell>
          <cell r="C219">
            <v>25</v>
          </cell>
          <cell r="D219">
            <v>0</v>
          </cell>
          <cell r="E219">
            <v>57</v>
          </cell>
        </row>
        <row r="220">
          <cell r="A220" t="str">
            <v>B01N94R08T</v>
          </cell>
          <cell r="B220">
            <v>14</v>
          </cell>
          <cell r="C220">
            <v>30</v>
          </cell>
          <cell r="D220">
            <v>13</v>
          </cell>
          <cell r="E220">
            <v>35</v>
          </cell>
        </row>
        <row r="221">
          <cell r="A221" t="str">
            <v>B01N97CU9J</v>
          </cell>
          <cell r="B221">
            <v>0</v>
          </cell>
          <cell r="C221">
            <v>27</v>
          </cell>
          <cell r="D221">
            <v>0</v>
          </cell>
          <cell r="E221">
            <v>19</v>
          </cell>
        </row>
        <row r="222">
          <cell r="A222" t="str">
            <v>B01N97CVPT</v>
          </cell>
          <cell r="B222">
            <v>34</v>
          </cell>
          <cell r="C222">
            <v>13</v>
          </cell>
          <cell r="D222">
            <v>37</v>
          </cell>
          <cell r="E222">
            <v>29</v>
          </cell>
        </row>
        <row r="223">
          <cell r="A223" t="str">
            <v>B01N97CZA7</v>
          </cell>
          <cell r="B223">
            <v>23</v>
          </cell>
          <cell r="C223">
            <v>18</v>
          </cell>
          <cell r="D223">
            <v>0</v>
          </cell>
          <cell r="E223">
            <v>22</v>
          </cell>
        </row>
        <row r="224">
          <cell r="A224" t="str">
            <v>B01N97D0MU</v>
          </cell>
          <cell r="B224">
            <v>0</v>
          </cell>
          <cell r="C224">
            <v>38</v>
          </cell>
          <cell r="D224">
            <v>26</v>
          </cell>
          <cell r="E224">
            <v>53</v>
          </cell>
        </row>
        <row r="225">
          <cell r="A225" t="str">
            <v>B01N97D1BW</v>
          </cell>
          <cell r="B225">
            <v>48</v>
          </cell>
          <cell r="C225">
            <v>55</v>
          </cell>
          <cell r="D225">
            <v>7</v>
          </cell>
          <cell r="E225">
            <v>46</v>
          </cell>
        </row>
        <row r="226">
          <cell r="A226" t="str">
            <v>B01N9BS4VR</v>
          </cell>
          <cell r="B226">
            <v>0</v>
          </cell>
          <cell r="C226">
            <v>4</v>
          </cell>
          <cell r="D226">
            <v>6</v>
          </cell>
          <cell r="E226">
            <v>11</v>
          </cell>
        </row>
        <row r="227">
          <cell r="A227" t="str">
            <v>B01N9HI4PF</v>
          </cell>
          <cell r="B227">
            <v>7</v>
          </cell>
          <cell r="C227">
            <v>4</v>
          </cell>
          <cell r="D227">
            <v>0</v>
          </cell>
          <cell r="E227">
            <v>3</v>
          </cell>
        </row>
        <row r="228">
          <cell r="A228" t="str">
            <v>B01N9LAAEZ</v>
          </cell>
          <cell r="B228">
            <v>5</v>
          </cell>
          <cell r="C228">
            <v>5</v>
          </cell>
          <cell r="D228">
            <v>2</v>
          </cell>
          <cell r="E228">
            <v>55</v>
          </cell>
        </row>
        <row r="229">
          <cell r="A229" t="str">
            <v>B01N9PTUNY</v>
          </cell>
          <cell r="B229">
            <v>8</v>
          </cell>
          <cell r="C229">
            <v>3</v>
          </cell>
          <cell r="D229">
            <v>3</v>
          </cell>
          <cell r="E229">
            <v>3</v>
          </cell>
        </row>
        <row r="230">
          <cell r="A230" t="str">
            <v>B01NBES3YP</v>
          </cell>
          <cell r="B230">
            <v>0</v>
          </cell>
          <cell r="C230">
            <v>1</v>
          </cell>
          <cell r="D230">
            <v>11</v>
          </cell>
          <cell r="E230">
            <v>19</v>
          </cell>
        </row>
        <row r="231">
          <cell r="A231" t="str">
            <v>B01NCEG6QW</v>
          </cell>
          <cell r="B231">
            <v>9</v>
          </cell>
          <cell r="C231">
            <v>5</v>
          </cell>
          <cell r="D231">
            <v>2</v>
          </cell>
          <cell r="E231">
            <v>7</v>
          </cell>
        </row>
        <row r="232">
          <cell r="A232" t="str">
            <v>B01NCQU969</v>
          </cell>
          <cell r="B232">
            <v>0</v>
          </cell>
          <cell r="C232">
            <v>1</v>
          </cell>
          <cell r="D232">
            <v>0</v>
          </cell>
          <cell r="E232">
            <v>0</v>
          </cell>
        </row>
        <row r="233">
          <cell r="A233" t="str">
            <v>B01NCSVUOC</v>
          </cell>
          <cell r="B233">
            <v>73</v>
          </cell>
          <cell r="C233">
            <v>73</v>
          </cell>
          <cell r="D233">
            <v>50</v>
          </cell>
          <cell r="E233">
            <v>98</v>
          </cell>
        </row>
        <row r="234">
          <cell r="A234" t="str">
            <v>B01NGTP126</v>
          </cell>
          <cell r="B234">
            <v>18</v>
          </cell>
          <cell r="C234">
            <v>0</v>
          </cell>
          <cell r="D234">
            <v>2</v>
          </cell>
          <cell r="E234">
            <v>34</v>
          </cell>
        </row>
        <row r="235">
          <cell r="A235" t="str">
            <v>B01NH0M9O4</v>
          </cell>
          <cell r="B235">
            <v>0</v>
          </cell>
          <cell r="C235">
            <v>16</v>
          </cell>
          <cell r="D235">
            <v>6</v>
          </cell>
          <cell r="E235">
            <v>22</v>
          </cell>
        </row>
        <row r="236">
          <cell r="A236" t="str">
            <v>B06VT64ZXD</v>
          </cell>
          <cell r="B236">
            <v>65</v>
          </cell>
          <cell r="C236">
            <v>30</v>
          </cell>
          <cell r="D236">
            <v>17</v>
          </cell>
          <cell r="E236">
            <v>40</v>
          </cell>
        </row>
        <row r="237">
          <cell r="A237" t="str">
            <v>B06VV1VJCS</v>
          </cell>
          <cell r="B237">
            <v>53</v>
          </cell>
          <cell r="C237">
            <v>52</v>
          </cell>
          <cell r="D237">
            <v>0</v>
          </cell>
          <cell r="E237">
            <v>25</v>
          </cell>
        </row>
        <row r="238">
          <cell r="A238" t="str">
            <v>B06VV1VK3S</v>
          </cell>
          <cell r="B238">
            <v>174</v>
          </cell>
          <cell r="C238">
            <v>138</v>
          </cell>
          <cell r="D238">
            <v>20</v>
          </cell>
          <cell r="E238">
            <v>40</v>
          </cell>
        </row>
        <row r="239">
          <cell r="A239" t="str">
            <v>B06VV8NP4W</v>
          </cell>
          <cell r="B239">
            <v>38</v>
          </cell>
          <cell r="C239">
            <v>37</v>
          </cell>
          <cell r="D239">
            <v>12</v>
          </cell>
          <cell r="E239">
            <v>70</v>
          </cell>
        </row>
        <row r="240">
          <cell r="A240" t="str">
            <v>B06VVBGMWP</v>
          </cell>
          <cell r="B240">
            <v>2</v>
          </cell>
          <cell r="C240">
            <v>16</v>
          </cell>
          <cell r="D240">
            <v>9</v>
          </cell>
          <cell r="E240">
            <v>16</v>
          </cell>
        </row>
        <row r="241">
          <cell r="A241" t="str">
            <v>B06VXH8NYM</v>
          </cell>
          <cell r="B241">
            <v>37</v>
          </cell>
          <cell r="C241">
            <v>27</v>
          </cell>
          <cell r="D241">
            <v>22</v>
          </cell>
          <cell r="E241">
            <v>47</v>
          </cell>
        </row>
        <row r="242">
          <cell r="A242" t="str">
            <v>B06VY9752S</v>
          </cell>
          <cell r="B242">
            <v>0</v>
          </cell>
          <cell r="C242">
            <v>18</v>
          </cell>
          <cell r="D242">
            <v>42</v>
          </cell>
          <cell r="E242">
            <v>87</v>
          </cell>
        </row>
        <row r="243">
          <cell r="A243" t="str">
            <v>B06VZ3TRWP</v>
          </cell>
          <cell r="B243">
            <v>0</v>
          </cell>
          <cell r="C243">
            <v>25</v>
          </cell>
          <cell r="D243">
            <v>34</v>
          </cell>
          <cell r="E243">
            <v>36</v>
          </cell>
        </row>
        <row r="244">
          <cell r="A244" t="str">
            <v>B06W2GM7PR</v>
          </cell>
          <cell r="B244">
            <v>27</v>
          </cell>
          <cell r="C244">
            <v>18</v>
          </cell>
          <cell r="D244">
            <v>43</v>
          </cell>
          <cell r="E244">
            <v>22</v>
          </cell>
        </row>
        <row r="245">
          <cell r="A245" t="str">
            <v>B06W2GP6PJ</v>
          </cell>
          <cell r="B245">
            <v>28</v>
          </cell>
          <cell r="C245">
            <v>14</v>
          </cell>
          <cell r="D245">
            <v>7</v>
          </cell>
          <cell r="E245">
            <v>9</v>
          </cell>
        </row>
        <row r="246">
          <cell r="A246" t="str">
            <v>B06W2GX154</v>
          </cell>
          <cell r="B246">
            <v>69</v>
          </cell>
          <cell r="C246">
            <v>55</v>
          </cell>
          <cell r="D246">
            <v>27</v>
          </cell>
          <cell r="E246">
            <v>86</v>
          </cell>
        </row>
        <row r="247">
          <cell r="A247" t="str">
            <v>B06W2JPMW2</v>
          </cell>
          <cell r="B247">
            <v>225</v>
          </cell>
          <cell r="C247">
            <v>80</v>
          </cell>
          <cell r="D247">
            <v>17</v>
          </cell>
          <cell r="E247">
            <v>50</v>
          </cell>
        </row>
        <row r="248">
          <cell r="A248" t="str">
            <v>B06W52N684</v>
          </cell>
          <cell r="B248">
            <v>17</v>
          </cell>
          <cell r="C248">
            <v>23</v>
          </cell>
          <cell r="D248">
            <v>1</v>
          </cell>
          <cell r="E248">
            <v>8</v>
          </cell>
        </row>
        <row r="249">
          <cell r="A249" t="str">
            <v>B06W55JQZM</v>
          </cell>
          <cell r="B249">
            <v>27</v>
          </cell>
          <cell r="C249">
            <v>33</v>
          </cell>
          <cell r="D249">
            <v>0</v>
          </cell>
          <cell r="E249">
            <v>60</v>
          </cell>
        </row>
        <row r="250">
          <cell r="A250" t="str">
            <v>B06W5J2P4Q</v>
          </cell>
          <cell r="B250">
            <v>0</v>
          </cell>
          <cell r="C250">
            <v>0</v>
          </cell>
          <cell r="D250">
            <v>17</v>
          </cell>
          <cell r="E250">
            <v>43</v>
          </cell>
        </row>
        <row r="251">
          <cell r="A251" t="str">
            <v>B06W5J2QLW</v>
          </cell>
          <cell r="B251">
            <v>0</v>
          </cell>
          <cell r="C251">
            <v>12</v>
          </cell>
          <cell r="D251">
            <v>7</v>
          </cell>
          <cell r="E251">
            <v>28</v>
          </cell>
        </row>
        <row r="252">
          <cell r="A252" t="str">
            <v>B06W5KXHW2</v>
          </cell>
          <cell r="B252">
            <v>105</v>
          </cell>
          <cell r="C252">
            <v>158</v>
          </cell>
          <cell r="D252">
            <v>122</v>
          </cell>
          <cell r="E252">
            <v>273</v>
          </cell>
        </row>
        <row r="253">
          <cell r="A253" t="str">
            <v>B06W5L765P</v>
          </cell>
          <cell r="B253">
            <v>0</v>
          </cell>
          <cell r="C253">
            <v>0</v>
          </cell>
          <cell r="D253">
            <v>0</v>
          </cell>
          <cell r="E253">
            <v>10</v>
          </cell>
        </row>
        <row r="254">
          <cell r="A254" t="str">
            <v>B06W9FWQ33</v>
          </cell>
          <cell r="B254">
            <v>48</v>
          </cell>
          <cell r="C254">
            <v>37</v>
          </cell>
          <cell r="D254">
            <v>12</v>
          </cell>
          <cell r="E254">
            <v>40</v>
          </cell>
        </row>
        <row r="255">
          <cell r="A255" t="str">
            <v>B06W9HKFR6</v>
          </cell>
          <cell r="B255">
            <v>3</v>
          </cell>
          <cell r="C255">
            <v>220</v>
          </cell>
          <cell r="D255">
            <v>46</v>
          </cell>
          <cell r="E255">
            <v>17</v>
          </cell>
        </row>
        <row r="256">
          <cell r="A256" t="str">
            <v>B06WCZWPKW</v>
          </cell>
          <cell r="B256">
            <v>25</v>
          </cell>
          <cell r="C256">
            <v>53</v>
          </cell>
          <cell r="D256">
            <v>8</v>
          </cell>
          <cell r="E256">
            <v>8</v>
          </cell>
        </row>
        <row r="257">
          <cell r="A257" t="str">
            <v>B06WCZXF3W</v>
          </cell>
          <cell r="B257">
            <v>95</v>
          </cell>
          <cell r="C257">
            <v>18</v>
          </cell>
          <cell r="D257">
            <v>6</v>
          </cell>
          <cell r="E257">
            <v>34</v>
          </cell>
        </row>
        <row r="258">
          <cell r="A258" t="str">
            <v>B06WD32GDD</v>
          </cell>
          <cell r="B258">
            <v>26</v>
          </cell>
          <cell r="C258">
            <v>32</v>
          </cell>
          <cell r="D258">
            <v>15</v>
          </cell>
          <cell r="E258">
            <v>16</v>
          </cell>
        </row>
        <row r="259">
          <cell r="A259" t="str">
            <v>B06WD8P29D</v>
          </cell>
          <cell r="B259">
            <v>108</v>
          </cell>
          <cell r="C259">
            <v>130</v>
          </cell>
          <cell r="D259">
            <v>74</v>
          </cell>
          <cell r="E259">
            <v>142</v>
          </cell>
        </row>
        <row r="260">
          <cell r="A260" t="str">
            <v>B06WD8P4TY</v>
          </cell>
          <cell r="B260">
            <v>22</v>
          </cell>
          <cell r="C260">
            <v>25</v>
          </cell>
          <cell r="D260">
            <v>24</v>
          </cell>
          <cell r="E260">
            <v>52</v>
          </cell>
        </row>
        <row r="261">
          <cell r="A261" t="str">
            <v>B06WD8P5V4</v>
          </cell>
          <cell r="B261">
            <v>54</v>
          </cell>
          <cell r="C261">
            <v>42</v>
          </cell>
          <cell r="D261">
            <v>37</v>
          </cell>
          <cell r="E261">
            <v>84</v>
          </cell>
        </row>
        <row r="262">
          <cell r="A262" t="str">
            <v>B06WGM4MNC</v>
          </cell>
          <cell r="B262">
            <v>55</v>
          </cell>
          <cell r="C262">
            <v>40</v>
          </cell>
          <cell r="D262">
            <v>8</v>
          </cell>
          <cell r="E262">
            <v>34</v>
          </cell>
        </row>
        <row r="263">
          <cell r="A263" t="str">
            <v>B06WGP1G7C</v>
          </cell>
          <cell r="B263">
            <v>87</v>
          </cell>
          <cell r="C263">
            <v>61</v>
          </cell>
          <cell r="D263">
            <v>53</v>
          </cell>
          <cell r="E263">
            <v>180</v>
          </cell>
        </row>
        <row r="264">
          <cell r="A264" t="str">
            <v>B06WGP4C1W</v>
          </cell>
          <cell r="B264">
            <v>18</v>
          </cell>
          <cell r="C264">
            <v>20</v>
          </cell>
          <cell r="D264">
            <v>9</v>
          </cell>
          <cell r="E264">
            <v>22</v>
          </cell>
        </row>
        <row r="265">
          <cell r="A265" t="str">
            <v>B06WGPWT2C</v>
          </cell>
          <cell r="B265">
            <v>49</v>
          </cell>
          <cell r="C265">
            <v>51</v>
          </cell>
          <cell r="D265">
            <v>25</v>
          </cell>
          <cell r="E265">
            <v>89</v>
          </cell>
        </row>
        <row r="266">
          <cell r="A266" t="str">
            <v>B06WGVNHSB</v>
          </cell>
          <cell r="B266">
            <v>171</v>
          </cell>
          <cell r="C266">
            <v>107</v>
          </cell>
          <cell r="D266">
            <v>48</v>
          </cell>
          <cell r="E266">
            <v>111</v>
          </cell>
        </row>
        <row r="267">
          <cell r="A267" t="str">
            <v>B06WLHGK71</v>
          </cell>
          <cell r="B267">
            <v>24</v>
          </cell>
          <cell r="C267">
            <v>78</v>
          </cell>
          <cell r="D267">
            <v>18</v>
          </cell>
          <cell r="E267">
            <v>29</v>
          </cell>
        </row>
        <row r="268">
          <cell r="A268" t="str">
            <v>B06WLHMQ4N</v>
          </cell>
          <cell r="B268">
            <v>140</v>
          </cell>
          <cell r="C268">
            <v>127</v>
          </cell>
          <cell r="D268">
            <v>58</v>
          </cell>
          <cell r="E268">
            <v>187</v>
          </cell>
        </row>
        <row r="269">
          <cell r="A269" t="str">
            <v>B06WLQZJVT</v>
          </cell>
          <cell r="B269">
            <v>159</v>
          </cell>
          <cell r="C269">
            <v>34</v>
          </cell>
          <cell r="D269">
            <v>62</v>
          </cell>
          <cell r="E269">
            <v>208</v>
          </cell>
        </row>
        <row r="270">
          <cell r="A270" t="str">
            <v>B06WP4L1WV</v>
          </cell>
          <cell r="B270">
            <v>83</v>
          </cell>
          <cell r="C270">
            <v>66</v>
          </cell>
          <cell r="D270">
            <v>59</v>
          </cell>
          <cell r="E270">
            <v>111</v>
          </cell>
        </row>
        <row r="271">
          <cell r="A271" t="str">
            <v>B06WP4LHRW</v>
          </cell>
          <cell r="B271">
            <v>0</v>
          </cell>
          <cell r="C271">
            <v>19</v>
          </cell>
          <cell r="D271">
            <v>39</v>
          </cell>
          <cell r="E271">
            <v>39</v>
          </cell>
        </row>
        <row r="272">
          <cell r="A272" t="str">
            <v>B06WRQRZ45</v>
          </cell>
          <cell r="B272">
            <v>70</v>
          </cell>
          <cell r="C272">
            <v>53</v>
          </cell>
          <cell r="D272">
            <v>36</v>
          </cell>
          <cell r="E272">
            <v>23</v>
          </cell>
        </row>
        <row r="273">
          <cell r="A273" t="str">
            <v>B06WV9TKRV</v>
          </cell>
          <cell r="B273">
            <v>42</v>
          </cell>
          <cell r="C273">
            <v>69</v>
          </cell>
          <cell r="D273">
            <v>19</v>
          </cell>
          <cell r="E273">
            <v>88</v>
          </cell>
        </row>
        <row r="274">
          <cell r="A274" t="str">
            <v>B06WVMNKYJ</v>
          </cell>
          <cell r="B274">
            <v>0</v>
          </cell>
          <cell r="C274">
            <v>2</v>
          </cell>
          <cell r="D274">
            <v>8</v>
          </cell>
          <cell r="E274">
            <v>20</v>
          </cell>
        </row>
        <row r="275">
          <cell r="A275" t="str">
            <v>B06X1881B7</v>
          </cell>
          <cell r="B275">
            <v>72</v>
          </cell>
          <cell r="C275">
            <v>51</v>
          </cell>
          <cell r="D275">
            <v>19</v>
          </cell>
          <cell r="E275">
            <v>83</v>
          </cell>
        </row>
        <row r="276">
          <cell r="A276" t="str">
            <v>B06X1FT589</v>
          </cell>
          <cell r="B276">
            <v>44</v>
          </cell>
          <cell r="C276">
            <v>89</v>
          </cell>
          <cell r="D276">
            <v>47</v>
          </cell>
          <cell r="E276">
            <v>152</v>
          </cell>
        </row>
        <row r="277">
          <cell r="A277" t="str">
            <v>B06X41M4X4</v>
          </cell>
          <cell r="B277">
            <v>489</v>
          </cell>
          <cell r="C277">
            <v>355</v>
          </cell>
          <cell r="D277">
            <v>71</v>
          </cell>
          <cell r="E277">
            <v>212</v>
          </cell>
        </row>
        <row r="278">
          <cell r="A278" t="str">
            <v>B06X41M8ZH</v>
          </cell>
          <cell r="B278">
            <v>161</v>
          </cell>
          <cell r="C278">
            <v>298</v>
          </cell>
          <cell r="D278">
            <v>92</v>
          </cell>
          <cell r="E278">
            <v>212</v>
          </cell>
        </row>
        <row r="279">
          <cell r="A279" t="str">
            <v>B06X6MJLNF</v>
          </cell>
          <cell r="B279">
            <v>143</v>
          </cell>
          <cell r="C279">
            <v>132</v>
          </cell>
          <cell r="D279">
            <v>29</v>
          </cell>
          <cell r="E279">
            <v>63</v>
          </cell>
        </row>
        <row r="280">
          <cell r="A280" t="str">
            <v>B06X91MYFM</v>
          </cell>
          <cell r="B280">
            <v>90</v>
          </cell>
          <cell r="C280">
            <v>65</v>
          </cell>
          <cell r="D280">
            <v>61</v>
          </cell>
          <cell r="E280">
            <v>117</v>
          </cell>
        </row>
        <row r="281">
          <cell r="A281" t="str">
            <v>B06X95DMXZ</v>
          </cell>
          <cell r="B281">
            <v>396</v>
          </cell>
          <cell r="C281">
            <v>171</v>
          </cell>
          <cell r="D281">
            <v>24</v>
          </cell>
          <cell r="E281">
            <v>159</v>
          </cell>
        </row>
        <row r="282">
          <cell r="A282" t="str">
            <v>B06X95KC6P</v>
          </cell>
          <cell r="B282">
            <v>51</v>
          </cell>
          <cell r="C282">
            <v>128</v>
          </cell>
          <cell r="D282">
            <v>136</v>
          </cell>
          <cell r="E282">
            <v>275</v>
          </cell>
        </row>
        <row r="283">
          <cell r="A283" t="str">
            <v>B06X95XX5W</v>
          </cell>
          <cell r="B283">
            <v>94</v>
          </cell>
          <cell r="C283">
            <v>108</v>
          </cell>
          <cell r="D283">
            <v>34</v>
          </cell>
          <cell r="E283">
            <v>113</v>
          </cell>
        </row>
        <row r="284">
          <cell r="A284" t="str">
            <v>B06X95ZMP9</v>
          </cell>
          <cell r="B284">
            <v>135</v>
          </cell>
          <cell r="C284">
            <v>27</v>
          </cell>
          <cell r="D284">
            <v>31</v>
          </cell>
          <cell r="E284">
            <v>95</v>
          </cell>
        </row>
        <row r="285">
          <cell r="A285" t="str">
            <v>B06X962STT</v>
          </cell>
          <cell r="B285">
            <v>67</v>
          </cell>
          <cell r="C285">
            <v>233</v>
          </cell>
          <cell r="D285">
            <v>114</v>
          </cell>
          <cell r="E285">
            <v>112</v>
          </cell>
        </row>
        <row r="286">
          <cell r="A286" t="str">
            <v>B06X96LPDF</v>
          </cell>
          <cell r="B286">
            <v>122</v>
          </cell>
          <cell r="C286">
            <v>138</v>
          </cell>
          <cell r="D286">
            <v>77</v>
          </cell>
          <cell r="E286">
            <v>258</v>
          </cell>
        </row>
        <row r="287">
          <cell r="A287" t="str">
            <v>B06X96N7VD</v>
          </cell>
          <cell r="B287">
            <v>110</v>
          </cell>
          <cell r="C287">
            <v>77</v>
          </cell>
          <cell r="D287">
            <v>16</v>
          </cell>
          <cell r="E287">
            <v>100</v>
          </cell>
        </row>
        <row r="288">
          <cell r="A288" t="str">
            <v>B06X96WTVC</v>
          </cell>
          <cell r="B288">
            <v>151</v>
          </cell>
          <cell r="C288">
            <v>154</v>
          </cell>
          <cell r="D288">
            <v>64</v>
          </cell>
          <cell r="E288">
            <v>190</v>
          </cell>
        </row>
        <row r="289">
          <cell r="A289" t="str">
            <v>B06XCKLXT3</v>
          </cell>
          <cell r="B289">
            <v>80</v>
          </cell>
          <cell r="C289">
            <v>29</v>
          </cell>
          <cell r="D289">
            <v>8</v>
          </cell>
          <cell r="E289">
            <v>14</v>
          </cell>
        </row>
        <row r="290">
          <cell r="A290" t="str">
            <v>B06XCMWGD1</v>
          </cell>
          <cell r="B290">
            <v>96</v>
          </cell>
          <cell r="C290">
            <v>33</v>
          </cell>
          <cell r="D290">
            <v>20</v>
          </cell>
          <cell r="E290">
            <v>52</v>
          </cell>
        </row>
        <row r="291">
          <cell r="A291" t="str">
            <v>B06XCR3R6C</v>
          </cell>
          <cell r="B291">
            <v>62</v>
          </cell>
          <cell r="C291">
            <v>52</v>
          </cell>
          <cell r="D291">
            <v>12</v>
          </cell>
          <cell r="E291">
            <v>27</v>
          </cell>
        </row>
        <row r="292">
          <cell r="A292" t="str">
            <v>B06XCR5MFR</v>
          </cell>
          <cell r="B292">
            <v>69</v>
          </cell>
          <cell r="C292">
            <v>21</v>
          </cell>
          <cell r="D292">
            <v>6</v>
          </cell>
          <cell r="E292">
            <v>8</v>
          </cell>
        </row>
        <row r="293">
          <cell r="A293" t="str">
            <v>B06XCR9MY5</v>
          </cell>
          <cell r="B293">
            <v>0</v>
          </cell>
          <cell r="C293">
            <v>0</v>
          </cell>
          <cell r="D293">
            <v>11</v>
          </cell>
          <cell r="E293">
            <v>3</v>
          </cell>
        </row>
        <row r="294">
          <cell r="A294" t="str">
            <v>B06XCXKQP6</v>
          </cell>
          <cell r="B294">
            <v>14</v>
          </cell>
          <cell r="C294">
            <v>27</v>
          </cell>
          <cell r="D294">
            <v>18</v>
          </cell>
          <cell r="E294">
            <v>51</v>
          </cell>
        </row>
        <row r="295">
          <cell r="A295" t="str">
            <v>B06XD7QNNB</v>
          </cell>
          <cell r="B295">
            <v>0</v>
          </cell>
          <cell r="C295">
            <v>4</v>
          </cell>
          <cell r="D295">
            <v>2</v>
          </cell>
          <cell r="E295">
            <v>10</v>
          </cell>
        </row>
        <row r="296">
          <cell r="A296" t="str">
            <v>B06XD91JGL</v>
          </cell>
          <cell r="B296">
            <v>25</v>
          </cell>
          <cell r="C296">
            <v>12</v>
          </cell>
          <cell r="D296">
            <v>18</v>
          </cell>
          <cell r="E296">
            <v>59</v>
          </cell>
        </row>
        <row r="297">
          <cell r="A297" t="str">
            <v>B06XDCPN1X</v>
          </cell>
          <cell r="B297">
            <v>38</v>
          </cell>
          <cell r="C297">
            <v>28</v>
          </cell>
          <cell r="D297">
            <v>25</v>
          </cell>
          <cell r="E297">
            <v>24</v>
          </cell>
        </row>
        <row r="298">
          <cell r="A298" t="str">
            <v>B06XDL72QQ</v>
          </cell>
          <cell r="B298">
            <v>0</v>
          </cell>
          <cell r="C298">
            <v>0</v>
          </cell>
          <cell r="D298">
            <v>1</v>
          </cell>
          <cell r="E298">
            <v>35</v>
          </cell>
        </row>
        <row r="299">
          <cell r="A299" t="str">
            <v>B06XG8ZWGL</v>
          </cell>
          <cell r="B299">
            <v>101</v>
          </cell>
          <cell r="C299">
            <v>46</v>
          </cell>
          <cell r="D299">
            <v>22</v>
          </cell>
          <cell r="E299">
            <v>59</v>
          </cell>
        </row>
        <row r="300">
          <cell r="A300" t="str">
            <v>B06XGBN1VN</v>
          </cell>
          <cell r="B300">
            <v>45</v>
          </cell>
          <cell r="C300">
            <v>16</v>
          </cell>
          <cell r="D300">
            <v>2</v>
          </cell>
          <cell r="E300">
            <v>21</v>
          </cell>
        </row>
        <row r="301">
          <cell r="A301" t="str">
            <v>B06XGPY3CW</v>
          </cell>
          <cell r="B301">
            <v>2</v>
          </cell>
          <cell r="C301">
            <v>4</v>
          </cell>
          <cell r="D301">
            <v>0</v>
          </cell>
          <cell r="E301">
            <v>5</v>
          </cell>
        </row>
        <row r="302">
          <cell r="A302" t="str">
            <v>B06XH5FTSX</v>
          </cell>
          <cell r="B302">
            <v>39</v>
          </cell>
          <cell r="C302">
            <v>17</v>
          </cell>
          <cell r="D302">
            <v>3</v>
          </cell>
          <cell r="E302">
            <v>14</v>
          </cell>
        </row>
        <row r="303">
          <cell r="A303" t="str">
            <v>B06XH65K15</v>
          </cell>
          <cell r="B303">
            <v>42</v>
          </cell>
          <cell r="C303">
            <v>27</v>
          </cell>
          <cell r="D303">
            <v>8</v>
          </cell>
          <cell r="E303">
            <v>12</v>
          </cell>
        </row>
        <row r="304">
          <cell r="A304" t="str">
            <v>B06XH78YXT</v>
          </cell>
          <cell r="B304">
            <v>38</v>
          </cell>
          <cell r="C304">
            <v>20</v>
          </cell>
          <cell r="D304">
            <v>6</v>
          </cell>
          <cell r="E304">
            <v>8</v>
          </cell>
        </row>
        <row r="305">
          <cell r="A305" t="str">
            <v>B06XPJ6RHV</v>
          </cell>
          <cell r="B305">
            <v>0</v>
          </cell>
          <cell r="C305">
            <v>29</v>
          </cell>
          <cell r="D305">
            <v>27</v>
          </cell>
          <cell r="E305">
            <v>48</v>
          </cell>
        </row>
        <row r="306">
          <cell r="A306" t="str">
            <v>B06XPQSMQY</v>
          </cell>
          <cell r="B306">
            <v>3</v>
          </cell>
          <cell r="C306">
            <v>5</v>
          </cell>
          <cell r="D306">
            <v>3</v>
          </cell>
          <cell r="E306">
            <v>3</v>
          </cell>
        </row>
        <row r="307">
          <cell r="A307" t="str">
            <v>B06XPQSTPS</v>
          </cell>
          <cell r="B307">
            <v>1</v>
          </cell>
          <cell r="C307">
            <v>2</v>
          </cell>
          <cell r="D307">
            <v>0</v>
          </cell>
          <cell r="E307">
            <v>1</v>
          </cell>
        </row>
        <row r="308">
          <cell r="A308" t="str">
            <v>B06XPVYCWG</v>
          </cell>
          <cell r="B308">
            <v>0</v>
          </cell>
          <cell r="C308">
            <v>4</v>
          </cell>
          <cell r="D308">
            <v>7</v>
          </cell>
          <cell r="E308">
            <v>17</v>
          </cell>
        </row>
        <row r="309">
          <cell r="A309" t="str">
            <v>B06XQVY2DZ</v>
          </cell>
          <cell r="B309">
            <v>1</v>
          </cell>
          <cell r="C309">
            <v>4</v>
          </cell>
          <cell r="D309">
            <v>0</v>
          </cell>
          <cell r="E309">
            <v>1</v>
          </cell>
        </row>
        <row r="310">
          <cell r="A310" t="str">
            <v>B06XRDLKQD</v>
          </cell>
          <cell r="B310">
            <v>0</v>
          </cell>
          <cell r="C310">
            <v>0</v>
          </cell>
          <cell r="D310">
            <v>0</v>
          </cell>
          <cell r="E310">
            <v>26</v>
          </cell>
        </row>
        <row r="311">
          <cell r="A311" t="str">
            <v>B06XRFZ12B</v>
          </cell>
          <cell r="B311">
            <v>18</v>
          </cell>
          <cell r="C311">
            <v>18</v>
          </cell>
          <cell r="D311">
            <v>5</v>
          </cell>
          <cell r="E311">
            <v>34</v>
          </cell>
        </row>
        <row r="312">
          <cell r="A312" t="str">
            <v>B06XRNB58K</v>
          </cell>
          <cell r="B312">
            <v>18</v>
          </cell>
          <cell r="C312">
            <v>3</v>
          </cell>
          <cell r="D312">
            <v>3</v>
          </cell>
          <cell r="E312">
            <v>8</v>
          </cell>
        </row>
        <row r="313">
          <cell r="A313" t="str">
            <v>B06XS8WNL5</v>
          </cell>
          <cell r="B313">
            <v>0</v>
          </cell>
          <cell r="C313">
            <v>0</v>
          </cell>
          <cell r="D313">
            <v>13</v>
          </cell>
          <cell r="E313">
            <v>45</v>
          </cell>
        </row>
        <row r="314">
          <cell r="A314" t="str">
            <v>B06XXC3JHJ</v>
          </cell>
          <cell r="B314">
            <v>0</v>
          </cell>
          <cell r="C314">
            <v>0</v>
          </cell>
          <cell r="D314">
            <v>9</v>
          </cell>
          <cell r="E314">
            <v>121</v>
          </cell>
        </row>
        <row r="315">
          <cell r="A315" t="str">
            <v>B06XXGM6BK</v>
          </cell>
          <cell r="B315">
            <v>0</v>
          </cell>
          <cell r="C315">
            <v>0</v>
          </cell>
          <cell r="D315">
            <v>0</v>
          </cell>
          <cell r="E315">
            <v>5</v>
          </cell>
        </row>
        <row r="316">
          <cell r="A316" t="str">
            <v>B06XXYQJ5B</v>
          </cell>
          <cell r="B316">
            <v>16</v>
          </cell>
          <cell r="C316">
            <v>0</v>
          </cell>
          <cell r="D316">
            <v>0</v>
          </cell>
          <cell r="E316">
            <v>75</v>
          </cell>
        </row>
        <row r="317">
          <cell r="A317" t="str">
            <v>B06XXZPX25</v>
          </cell>
          <cell r="B317">
            <v>0</v>
          </cell>
          <cell r="C317">
            <v>0</v>
          </cell>
          <cell r="D317">
            <v>0</v>
          </cell>
          <cell r="E317">
            <v>9</v>
          </cell>
        </row>
        <row r="318">
          <cell r="A318" t="str">
            <v>B06XY1TQK1</v>
          </cell>
          <cell r="B318">
            <v>0</v>
          </cell>
          <cell r="C318">
            <v>0</v>
          </cell>
          <cell r="D318">
            <v>0</v>
          </cell>
          <cell r="E318">
            <v>110</v>
          </cell>
        </row>
        <row r="319">
          <cell r="A319" t="str">
            <v>B06XYN88Q8</v>
          </cell>
          <cell r="B319">
            <v>170</v>
          </cell>
          <cell r="C319">
            <v>87</v>
          </cell>
          <cell r="D319">
            <v>29</v>
          </cell>
          <cell r="E319">
            <v>114</v>
          </cell>
        </row>
        <row r="320">
          <cell r="A320" t="str">
            <v>B06XYQKYNP</v>
          </cell>
          <cell r="B320">
            <v>6</v>
          </cell>
          <cell r="C320">
            <v>6</v>
          </cell>
          <cell r="D320">
            <v>7</v>
          </cell>
          <cell r="E320">
            <v>12</v>
          </cell>
        </row>
        <row r="321">
          <cell r="A321" t="str">
            <v>B06XYRGGZJ</v>
          </cell>
          <cell r="B321">
            <v>0</v>
          </cell>
          <cell r="C321">
            <v>8</v>
          </cell>
          <cell r="D321">
            <v>7</v>
          </cell>
          <cell r="E321">
            <v>8</v>
          </cell>
        </row>
        <row r="322">
          <cell r="A322" t="str">
            <v>B06XYZ3CBT</v>
          </cell>
          <cell r="B322">
            <v>104</v>
          </cell>
          <cell r="C322">
            <v>96</v>
          </cell>
          <cell r="D322">
            <v>22</v>
          </cell>
          <cell r="E322">
            <v>38</v>
          </cell>
        </row>
        <row r="323">
          <cell r="A323" t="str">
            <v>B06XYZPBV7</v>
          </cell>
          <cell r="B323">
            <v>0</v>
          </cell>
          <cell r="C323">
            <v>1</v>
          </cell>
          <cell r="D323">
            <v>1</v>
          </cell>
          <cell r="E323">
            <v>2</v>
          </cell>
        </row>
        <row r="324">
          <cell r="A324" t="str">
            <v>B06XYZS6NS</v>
          </cell>
          <cell r="B324">
            <v>18</v>
          </cell>
          <cell r="C324">
            <v>38</v>
          </cell>
          <cell r="D324">
            <v>8</v>
          </cell>
          <cell r="E324">
            <v>39</v>
          </cell>
        </row>
        <row r="325">
          <cell r="A325" t="str">
            <v>B06XZ13X21</v>
          </cell>
          <cell r="B325">
            <v>45</v>
          </cell>
          <cell r="C325">
            <v>68</v>
          </cell>
          <cell r="D325">
            <v>0</v>
          </cell>
          <cell r="E325">
            <v>79</v>
          </cell>
        </row>
        <row r="326">
          <cell r="A326" t="str">
            <v>B06XZ1KL11</v>
          </cell>
          <cell r="B326">
            <v>213</v>
          </cell>
          <cell r="C326">
            <v>100</v>
          </cell>
          <cell r="D326">
            <v>88</v>
          </cell>
          <cell r="E326">
            <v>2</v>
          </cell>
        </row>
        <row r="327">
          <cell r="A327" t="str">
            <v>B06XZ2GBMX</v>
          </cell>
          <cell r="B327">
            <v>2</v>
          </cell>
          <cell r="C327">
            <v>3</v>
          </cell>
          <cell r="D327">
            <v>5</v>
          </cell>
          <cell r="E327">
            <v>10</v>
          </cell>
        </row>
        <row r="328">
          <cell r="A328" t="str">
            <v>B06XZ37QQM</v>
          </cell>
          <cell r="B328">
            <v>10</v>
          </cell>
          <cell r="C328">
            <v>6</v>
          </cell>
          <cell r="D328">
            <v>6</v>
          </cell>
          <cell r="E328">
            <v>12</v>
          </cell>
        </row>
        <row r="329">
          <cell r="A329" t="str">
            <v>B06XZ37ZL7</v>
          </cell>
          <cell r="B329">
            <v>1</v>
          </cell>
          <cell r="C329">
            <v>4</v>
          </cell>
          <cell r="D329">
            <v>2</v>
          </cell>
          <cell r="E329">
            <v>10</v>
          </cell>
        </row>
        <row r="330">
          <cell r="A330" t="str">
            <v>B06XZ3CJYQ</v>
          </cell>
          <cell r="B330">
            <v>0</v>
          </cell>
          <cell r="C330">
            <v>0</v>
          </cell>
          <cell r="D330">
            <v>1</v>
          </cell>
          <cell r="E330">
            <v>15</v>
          </cell>
        </row>
        <row r="331">
          <cell r="A331" t="str">
            <v>B06XZ3WZ4S</v>
          </cell>
          <cell r="B331">
            <v>8</v>
          </cell>
          <cell r="C331">
            <v>6</v>
          </cell>
          <cell r="D331">
            <v>1</v>
          </cell>
          <cell r="E331">
            <v>6</v>
          </cell>
        </row>
        <row r="332">
          <cell r="A332" t="str">
            <v>B06XZ42T58</v>
          </cell>
          <cell r="B332">
            <v>10</v>
          </cell>
          <cell r="C332">
            <v>8</v>
          </cell>
          <cell r="D332">
            <v>5</v>
          </cell>
          <cell r="E332">
            <v>6</v>
          </cell>
        </row>
        <row r="333">
          <cell r="A333" t="str">
            <v>B06XZ4THHH</v>
          </cell>
          <cell r="B333">
            <v>7</v>
          </cell>
          <cell r="C333">
            <v>4</v>
          </cell>
          <cell r="D333">
            <v>10</v>
          </cell>
          <cell r="E333">
            <v>38</v>
          </cell>
        </row>
        <row r="334">
          <cell r="A334" t="str">
            <v>B06Y64P2WW</v>
          </cell>
          <cell r="B334">
            <v>2</v>
          </cell>
          <cell r="C334">
            <v>3</v>
          </cell>
          <cell r="D334">
            <v>2</v>
          </cell>
          <cell r="E334">
            <v>10</v>
          </cell>
        </row>
        <row r="335">
          <cell r="A335" t="str">
            <v>B06Y675BCK</v>
          </cell>
          <cell r="B335">
            <v>0</v>
          </cell>
          <cell r="C335">
            <v>0</v>
          </cell>
          <cell r="D335">
            <v>0</v>
          </cell>
          <cell r="E335">
            <v>17</v>
          </cell>
        </row>
        <row r="336">
          <cell r="A336" t="str">
            <v>B06ZXW62V9</v>
          </cell>
          <cell r="B336">
            <v>108</v>
          </cell>
          <cell r="C336">
            <v>19</v>
          </cell>
          <cell r="D336">
            <v>69</v>
          </cell>
          <cell r="E336">
            <v>137</v>
          </cell>
        </row>
        <row r="337">
          <cell r="A337" t="str">
            <v>B06ZY9HTD9</v>
          </cell>
          <cell r="B337">
            <v>14</v>
          </cell>
          <cell r="C337">
            <v>14</v>
          </cell>
          <cell r="D337">
            <v>4</v>
          </cell>
          <cell r="E337">
            <v>2</v>
          </cell>
        </row>
        <row r="338">
          <cell r="A338" t="str">
            <v>B06ZYG4ST4</v>
          </cell>
          <cell r="B338">
            <v>96</v>
          </cell>
          <cell r="C338">
            <v>26</v>
          </cell>
          <cell r="D338">
            <v>78</v>
          </cell>
          <cell r="E338">
            <v>98</v>
          </cell>
        </row>
        <row r="339">
          <cell r="A339" t="str">
            <v>B06ZYS6KG6</v>
          </cell>
          <cell r="B339">
            <v>44</v>
          </cell>
          <cell r="C339">
            <v>28</v>
          </cell>
          <cell r="D339">
            <v>0</v>
          </cell>
          <cell r="E339">
            <v>64</v>
          </cell>
        </row>
        <row r="340">
          <cell r="A340" t="str">
            <v>B06ZYS92SS</v>
          </cell>
          <cell r="B340">
            <v>968</v>
          </cell>
          <cell r="C340">
            <v>921</v>
          </cell>
          <cell r="D340">
            <v>501</v>
          </cell>
          <cell r="E340">
            <v>1423</v>
          </cell>
        </row>
        <row r="341">
          <cell r="A341" t="str">
            <v>B06ZZCL2GK</v>
          </cell>
          <cell r="B341">
            <v>0</v>
          </cell>
          <cell r="C341">
            <v>11</v>
          </cell>
          <cell r="D341">
            <v>0</v>
          </cell>
          <cell r="E341">
            <v>15</v>
          </cell>
        </row>
        <row r="342">
          <cell r="A342" t="str">
            <v>B0711154W5</v>
          </cell>
          <cell r="B342">
            <v>0</v>
          </cell>
          <cell r="C342">
            <v>21</v>
          </cell>
          <cell r="D342">
            <v>3</v>
          </cell>
          <cell r="E342">
            <v>18</v>
          </cell>
        </row>
        <row r="343">
          <cell r="A343" t="str">
            <v>B0711R9KHM</v>
          </cell>
          <cell r="B343">
            <v>66</v>
          </cell>
          <cell r="C343">
            <v>103</v>
          </cell>
          <cell r="D343">
            <v>16</v>
          </cell>
          <cell r="E343">
            <v>36</v>
          </cell>
        </row>
        <row r="344">
          <cell r="A344" t="str">
            <v>B0711R9KHN</v>
          </cell>
          <cell r="B344">
            <v>69</v>
          </cell>
          <cell r="C344">
            <v>6</v>
          </cell>
          <cell r="D344">
            <v>35</v>
          </cell>
          <cell r="E344">
            <v>68</v>
          </cell>
        </row>
        <row r="345">
          <cell r="A345" t="str">
            <v>B0711XBBFZ</v>
          </cell>
          <cell r="B345">
            <v>4</v>
          </cell>
          <cell r="C345">
            <v>2</v>
          </cell>
          <cell r="D345">
            <v>5</v>
          </cell>
          <cell r="E345">
            <v>3</v>
          </cell>
        </row>
        <row r="346">
          <cell r="A346" t="str">
            <v>B0711XBC78</v>
          </cell>
          <cell r="B346">
            <v>2</v>
          </cell>
          <cell r="C346">
            <v>0</v>
          </cell>
          <cell r="D346">
            <v>0</v>
          </cell>
          <cell r="E346">
            <v>0</v>
          </cell>
        </row>
        <row r="347">
          <cell r="A347" t="str">
            <v>B071213Z1S</v>
          </cell>
          <cell r="B347">
            <v>2</v>
          </cell>
          <cell r="C347">
            <v>11</v>
          </cell>
          <cell r="D347">
            <v>15</v>
          </cell>
          <cell r="E347">
            <v>34</v>
          </cell>
        </row>
        <row r="348">
          <cell r="A348" t="str">
            <v>B0713QLG97</v>
          </cell>
          <cell r="B348">
            <v>31</v>
          </cell>
          <cell r="C348">
            <v>31</v>
          </cell>
          <cell r="D348">
            <v>19</v>
          </cell>
          <cell r="E348">
            <v>39</v>
          </cell>
        </row>
        <row r="349">
          <cell r="A349" t="str">
            <v>B0714FMKNC</v>
          </cell>
          <cell r="B349">
            <v>0</v>
          </cell>
          <cell r="C349">
            <v>6</v>
          </cell>
          <cell r="D349">
            <v>5</v>
          </cell>
          <cell r="E349">
            <v>11</v>
          </cell>
        </row>
        <row r="350">
          <cell r="A350" t="str">
            <v>B07176FPVP</v>
          </cell>
          <cell r="B350">
            <v>0</v>
          </cell>
          <cell r="C350">
            <v>0</v>
          </cell>
          <cell r="D350">
            <v>0</v>
          </cell>
          <cell r="E350">
            <v>10</v>
          </cell>
        </row>
        <row r="351">
          <cell r="A351" t="str">
            <v>B0718WVYJV</v>
          </cell>
          <cell r="B351">
            <v>0</v>
          </cell>
          <cell r="C351">
            <v>0</v>
          </cell>
          <cell r="D351">
            <v>3</v>
          </cell>
          <cell r="E351">
            <v>10</v>
          </cell>
        </row>
        <row r="352">
          <cell r="A352" t="str">
            <v>B0718X6G4Z</v>
          </cell>
          <cell r="B352">
            <v>7</v>
          </cell>
          <cell r="C352">
            <v>2</v>
          </cell>
          <cell r="D352">
            <v>0</v>
          </cell>
          <cell r="E352">
            <v>3</v>
          </cell>
        </row>
        <row r="353">
          <cell r="A353" t="str">
            <v>B0719P8HYH</v>
          </cell>
          <cell r="B353">
            <v>0</v>
          </cell>
          <cell r="C353">
            <v>2</v>
          </cell>
          <cell r="D353">
            <v>0</v>
          </cell>
          <cell r="E353">
            <v>9</v>
          </cell>
        </row>
        <row r="354">
          <cell r="A354" t="str">
            <v>B0719XB27K</v>
          </cell>
          <cell r="B354">
            <v>2</v>
          </cell>
          <cell r="C354">
            <v>2</v>
          </cell>
          <cell r="D354">
            <v>2</v>
          </cell>
          <cell r="E354">
            <v>3</v>
          </cell>
        </row>
        <row r="355">
          <cell r="A355" t="str">
            <v>B071F8K78X</v>
          </cell>
          <cell r="B355">
            <v>135</v>
          </cell>
          <cell r="C355">
            <v>49</v>
          </cell>
          <cell r="D355">
            <v>60</v>
          </cell>
          <cell r="E355">
            <v>157</v>
          </cell>
        </row>
        <row r="356">
          <cell r="A356" t="str">
            <v>B071GTJV35</v>
          </cell>
          <cell r="B356">
            <v>38</v>
          </cell>
          <cell r="C356">
            <v>33</v>
          </cell>
          <cell r="D356">
            <v>7</v>
          </cell>
          <cell r="E356">
            <v>20</v>
          </cell>
        </row>
        <row r="357">
          <cell r="A357" t="str">
            <v>B071GTJZG4</v>
          </cell>
          <cell r="B357">
            <v>31</v>
          </cell>
          <cell r="C357">
            <v>14</v>
          </cell>
          <cell r="D357">
            <v>8</v>
          </cell>
          <cell r="E357">
            <v>11</v>
          </cell>
        </row>
        <row r="358">
          <cell r="A358" t="str">
            <v>B071HV6ZCB</v>
          </cell>
          <cell r="B358">
            <v>40</v>
          </cell>
          <cell r="C358">
            <v>3</v>
          </cell>
          <cell r="D358">
            <v>0</v>
          </cell>
          <cell r="E358">
            <v>12</v>
          </cell>
        </row>
        <row r="359">
          <cell r="A359" t="str">
            <v>B071KBQJB1</v>
          </cell>
          <cell r="B359">
            <v>70</v>
          </cell>
          <cell r="C359">
            <v>42</v>
          </cell>
          <cell r="D359">
            <v>16</v>
          </cell>
          <cell r="E359">
            <v>70</v>
          </cell>
        </row>
        <row r="360">
          <cell r="A360" t="str">
            <v>B071KBQNZ5</v>
          </cell>
          <cell r="B360">
            <v>115</v>
          </cell>
          <cell r="C360">
            <v>72</v>
          </cell>
          <cell r="D360">
            <v>54</v>
          </cell>
          <cell r="E360">
            <v>95</v>
          </cell>
        </row>
        <row r="361">
          <cell r="A361" t="str">
            <v>B071LFK69M</v>
          </cell>
          <cell r="B361">
            <v>59</v>
          </cell>
          <cell r="C361">
            <v>37</v>
          </cell>
          <cell r="D361">
            <v>6</v>
          </cell>
          <cell r="E361">
            <v>31</v>
          </cell>
        </row>
        <row r="362">
          <cell r="A362" t="str">
            <v>B071LPLLF4</v>
          </cell>
          <cell r="B362">
            <v>8</v>
          </cell>
          <cell r="C362">
            <v>12</v>
          </cell>
          <cell r="D362">
            <v>4</v>
          </cell>
          <cell r="E362">
            <v>11</v>
          </cell>
        </row>
        <row r="363">
          <cell r="A363" t="str">
            <v>B071LTWW7P</v>
          </cell>
          <cell r="B363">
            <v>5</v>
          </cell>
          <cell r="C363">
            <v>6</v>
          </cell>
          <cell r="D363">
            <v>6</v>
          </cell>
          <cell r="E363">
            <v>12</v>
          </cell>
        </row>
        <row r="364">
          <cell r="A364" t="str">
            <v>B071P6G6FV</v>
          </cell>
          <cell r="B364">
            <v>3</v>
          </cell>
          <cell r="C364">
            <v>3</v>
          </cell>
          <cell r="D364">
            <v>0</v>
          </cell>
          <cell r="E364">
            <v>3</v>
          </cell>
        </row>
        <row r="365">
          <cell r="A365" t="str">
            <v>B071PFKGTL</v>
          </cell>
          <cell r="B365">
            <v>17</v>
          </cell>
          <cell r="C365">
            <v>34</v>
          </cell>
          <cell r="D365">
            <v>8</v>
          </cell>
          <cell r="E365">
            <v>33</v>
          </cell>
        </row>
        <row r="366">
          <cell r="A366" t="str">
            <v>B071RBF645</v>
          </cell>
          <cell r="B366">
            <v>263</v>
          </cell>
          <cell r="C366">
            <v>187</v>
          </cell>
          <cell r="D366">
            <v>5</v>
          </cell>
          <cell r="E366">
            <v>116</v>
          </cell>
        </row>
        <row r="367">
          <cell r="A367" t="str">
            <v>B071RCX72R</v>
          </cell>
          <cell r="B367">
            <v>0</v>
          </cell>
          <cell r="C367">
            <v>0</v>
          </cell>
          <cell r="D367">
            <v>0</v>
          </cell>
          <cell r="E367">
            <v>81</v>
          </cell>
        </row>
        <row r="368">
          <cell r="A368" t="str">
            <v>B071VC4T6W</v>
          </cell>
          <cell r="B368">
            <v>0</v>
          </cell>
          <cell r="C368">
            <v>6</v>
          </cell>
          <cell r="D368">
            <v>4</v>
          </cell>
          <cell r="E368">
            <v>9</v>
          </cell>
        </row>
        <row r="369">
          <cell r="A369" t="str">
            <v>B071W61WYJ</v>
          </cell>
          <cell r="B369">
            <v>28</v>
          </cell>
          <cell r="C369">
            <v>16</v>
          </cell>
          <cell r="D369">
            <v>12</v>
          </cell>
          <cell r="E369">
            <v>26</v>
          </cell>
        </row>
        <row r="370">
          <cell r="A370" t="str">
            <v>B071X8SH7Y</v>
          </cell>
          <cell r="B370">
            <v>91</v>
          </cell>
          <cell r="C370">
            <v>57</v>
          </cell>
          <cell r="D370">
            <v>0</v>
          </cell>
          <cell r="E370">
            <v>130</v>
          </cell>
        </row>
        <row r="371">
          <cell r="A371" t="str">
            <v>B071X8SHY6</v>
          </cell>
          <cell r="B371">
            <v>114</v>
          </cell>
          <cell r="C371">
            <v>105</v>
          </cell>
          <cell r="D371">
            <v>41</v>
          </cell>
          <cell r="E371">
            <v>120</v>
          </cell>
        </row>
        <row r="372">
          <cell r="A372" t="str">
            <v>B071X8SL2L</v>
          </cell>
          <cell r="B372">
            <v>182</v>
          </cell>
          <cell r="C372">
            <v>112</v>
          </cell>
          <cell r="D372">
            <v>37</v>
          </cell>
          <cell r="E372">
            <v>94</v>
          </cell>
        </row>
        <row r="373">
          <cell r="A373" t="str">
            <v>B071Y6DGRB</v>
          </cell>
          <cell r="B373">
            <v>13</v>
          </cell>
          <cell r="C373">
            <v>11</v>
          </cell>
          <cell r="D373">
            <v>15</v>
          </cell>
          <cell r="E373">
            <v>17</v>
          </cell>
        </row>
        <row r="374">
          <cell r="A374" t="str">
            <v>B071Y6HHFS</v>
          </cell>
          <cell r="B374">
            <v>3</v>
          </cell>
          <cell r="C374">
            <v>9</v>
          </cell>
          <cell r="D374">
            <v>4</v>
          </cell>
          <cell r="E374">
            <v>8</v>
          </cell>
        </row>
        <row r="375">
          <cell r="A375" t="str">
            <v>B071YC8FZY</v>
          </cell>
          <cell r="B375">
            <v>299</v>
          </cell>
          <cell r="C375">
            <v>170</v>
          </cell>
          <cell r="D375">
            <v>24</v>
          </cell>
          <cell r="E375">
            <v>416</v>
          </cell>
        </row>
        <row r="376">
          <cell r="A376" t="str">
            <v>B071YCFJHT</v>
          </cell>
          <cell r="B376">
            <v>109</v>
          </cell>
          <cell r="C376">
            <v>48</v>
          </cell>
          <cell r="D376">
            <v>23</v>
          </cell>
          <cell r="E376">
            <v>131</v>
          </cell>
        </row>
        <row r="377">
          <cell r="A377" t="str">
            <v>B0721PTYSL</v>
          </cell>
          <cell r="B377">
            <v>58</v>
          </cell>
          <cell r="C377">
            <v>12</v>
          </cell>
          <cell r="D377">
            <v>25</v>
          </cell>
          <cell r="E377">
            <v>79</v>
          </cell>
        </row>
        <row r="378">
          <cell r="A378" t="str">
            <v>B0723CKXHD</v>
          </cell>
          <cell r="B378">
            <v>0</v>
          </cell>
          <cell r="C378">
            <v>0</v>
          </cell>
          <cell r="D378">
            <v>4</v>
          </cell>
          <cell r="E378">
            <v>14</v>
          </cell>
        </row>
        <row r="379">
          <cell r="A379" t="str">
            <v>B0723CL5WG</v>
          </cell>
          <cell r="B379">
            <v>0</v>
          </cell>
          <cell r="C379">
            <v>10</v>
          </cell>
          <cell r="D379">
            <v>5</v>
          </cell>
          <cell r="E379">
            <v>8</v>
          </cell>
        </row>
        <row r="380">
          <cell r="A380" t="str">
            <v>B0725VLGKV</v>
          </cell>
          <cell r="B380">
            <v>5</v>
          </cell>
          <cell r="C380">
            <v>3</v>
          </cell>
          <cell r="D380">
            <v>0</v>
          </cell>
          <cell r="E380">
            <v>3</v>
          </cell>
        </row>
        <row r="381">
          <cell r="A381" t="str">
            <v>B0728C9W8W</v>
          </cell>
          <cell r="B381">
            <v>0</v>
          </cell>
          <cell r="C381">
            <v>0</v>
          </cell>
          <cell r="D381">
            <v>0</v>
          </cell>
          <cell r="E381">
            <v>12</v>
          </cell>
        </row>
        <row r="382">
          <cell r="A382" t="str">
            <v>B0728K5SC8</v>
          </cell>
          <cell r="B382">
            <v>34</v>
          </cell>
          <cell r="C382">
            <v>20</v>
          </cell>
          <cell r="D382">
            <v>8</v>
          </cell>
          <cell r="E382">
            <v>8</v>
          </cell>
        </row>
        <row r="383">
          <cell r="A383" t="str">
            <v>B0728K5V9Q</v>
          </cell>
          <cell r="B383">
            <v>0</v>
          </cell>
          <cell r="C383">
            <v>0</v>
          </cell>
          <cell r="D383">
            <v>0</v>
          </cell>
          <cell r="E383">
            <v>17</v>
          </cell>
        </row>
        <row r="384">
          <cell r="A384" t="str">
            <v>B072C4YPV8</v>
          </cell>
          <cell r="B384">
            <v>1</v>
          </cell>
          <cell r="C384">
            <v>7</v>
          </cell>
          <cell r="D384">
            <v>15</v>
          </cell>
          <cell r="E384">
            <v>2</v>
          </cell>
        </row>
        <row r="385">
          <cell r="A385" t="str">
            <v>B072C4YTVR</v>
          </cell>
          <cell r="B385">
            <v>0</v>
          </cell>
          <cell r="C385">
            <v>8</v>
          </cell>
          <cell r="D385">
            <v>4</v>
          </cell>
          <cell r="E385">
            <v>5</v>
          </cell>
        </row>
        <row r="386">
          <cell r="A386" t="str">
            <v>B072C4YTVV</v>
          </cell>
          <cell r="B386">
            <v>0</v>
          </cell>
          <cell r="C386">
            <v>0</v>
          </cell>
          <cell r="D386">
            <v>0</v>
          </cell>
          <cell r="E386">
            <v>3</v>
          </cell>
        </row>
        <row r="387">
          <cell r="A387" t="str">
            <v>B072FFTC6J</v>
          </cell>
          <cell r="B387">
            <v>2</v>
          </cell>
          <cell r="C387">
            <v>0</v>
          </cell>
          <cell r="D387">
            <v>0</v>
          </cell>
          <cell r="E387">
            <v>6</v>
          </cell>
        </row>
        <row r="388">
          <cell r="A388" t="str">
            <v>B072FFTZS8</v>
          </cell>
          <cell r="B388">
            <v>218</v>
          </cell>
          <cell r="C388">
            <v>21</v>
          </cell>
          <cell r="D388">
            <v>3</v>
          </cell>
          <cell r="E388">
            <v>5</v>
          </cell>
        </row>
        <row r="389">
          <cell r="A389" t="str">
            <v>B072FMY4JZ</v>
          </cell>
          <cell r="B389">
            <v>6</v>
          </cell>
          <cell r="C389">
            <v>3</v>
          </cell>
          <cell r="D389">
            <v>1</v>
          </cell>
          <cell r="E389">
            <v>2</v>
          </cell>
        </row>
        <row r="390">
          <cell r="A390" t="str">
            <v>B072FQR5MZ</v>
          </cell>
          <cell r="B390">
            <v>23</v>
          </cell>
          <cell r="C390">
            <v>11</v>
          </cell>
          <cell r="D390">
            <v>16</v>
          </cell>
          <cell r="E390">
            <v>11</v>
          </cell>
        </row>
        <row r="391">
          <cell r="A391" t="str">
            <v>B072J7L582</v>
          </cell>
          <cell r="B391">
            <v>0</v>
          </cell>
          <cell r="C391">
            <v>0</v>
          </cell>
          <cell r="D391">
            <v>3</v>
          </cell>
          <cell r="E391">
            <v>2</v>
          </cell>
        </row>
        <row r="392">
          <cell r="A392" t="str">
            <v>B072J7L6PX</v>
          </cell>
          <cell r="B392">
            <v>0</v>
          </cell>
          <cell r="C392">
            <v>0</v>
          </cell>
          <cell r="D392">
            <v>0</v>
          </cell>
          <cell r="E392">
            <v>2</v>
          </cell>
        </row>
        <row r="393">
          <cell r="A393" t="str">
            <v>B072KN3KBK</v>
          </cell>
          <cell r="B393">
            <v>56</v>
          </cell>
          <cell r="C393">
            <v>40</v>
          </cell>
          <cell r="D393">
            <v>18</v>
          </cell>
          <cell r="E393">
            <v>33</v>
          </cell>
        </row>
        <row r="394">
          <cell r="A394" t="str">
            <v>B072LPS556</v>
          </cell>
          <cell r="B394">
            <v>0</v>
          </cell>
          <cell r="C394">
            <v>152</v>
          </cell>
          <cell r="D394">
            <v>46</v>
          </cell>
          <cell r="E394">
            <v>25</v>
          </cell>
        </row>
        <row r="395">
          <cell r="A395" t="str">
            <v>B072LT99LL</v>
          </cell>
          <cell r="B395">
            <v>0</v>
          </cell>
          <cell r="C395">
            <v>0</v>
          </cell>
          <cell r="D395">
            <v>0</v>
          </cell>
          <cell r="E395">
            <v>4</v>
          </cell>
        </row>
        <row r="396">
          <cell r="A396" t="str">
            <v>B072LTDBVG</v>
          </cell>
          <cell r="B396">
            <v>9</v>
          </cell>
          <cell r="C396">
            <v>2</v>
          </cell>
          <cell r="D396">
            <v>0</v>
          </cell>
          <cell r="E396">
            <v>5</v>
          </cell>
        </row>
        <row r="397">
          <cell r="A397" t="str">
            <v>B072LTDN7F</v>
          </cell>
          <cell r="B397">
            <v>5</v>
          </cell>
          <cell r="C397">
            <v>4</v>
          </cell>
          <cell r="D397">
            <v>1</v>
          </cell>
          <cell r="E397">
            <v>2</v>
          </cell>
        </row>
        <row r="398">
          <cell r="A398" t="str">
            <v>B072LTDQRC</v>
          </cell>
          <cell r="B398">
            <v>9</v>
          </cell>
          <cell r="C398">
            <v>9</v>
          </cell>
          <cell r="D398">
            <v>2</v>
          </cell>
          <cell r="E398">
            <v>7</v>
          </cell>
        </row>
        <row r="399">
          <cell r="A399" t="str">
            <v>B072LX6J94</v>
          </cell>
          <cell r="B399">
            <v>21</v>
          </cell>
          <cell r="C399">
            <v>9</v>
          </cell>
          <cell r="D399">
            <v>6</v>
          </cell>
          <cell r="E399">
            <v>9</v>
          </cell>
        </row>
        <row r="400">
          <cell r="A400" t="str">
            <v>B072MML4VB</v>
          </cell>
          <cell r="B400">
            <v>1</v>
          </cell>
          <cell r="C400">
            <v>2</v>
          </cell>
          <cell r="D400">
            <v>0</v>
          </cell>
          <cell r="E400">
            <v>4</v>
          </cell>
        </row>
        <row r="401">
          <cell r="A401" t="str">
            <v>B072N7VJKP</v>
          </cell>
          <cell r="B401">
            <v>146</v>
          </cell>
          <cell r="C401">
            <v>117</v>
          </cell>
          <cell r="D401">
            <v>44</v>
          </cell>
          <cell r="E401">
            <v>119</v>
          </cell>
        </row>
        <row r="402">
          <cell r="A402" t="str">
            <v>B072PQ55W6</v>
          </cell>
          <cell r="B402">
            <v>8</v>
          </cell>
          <cell r="C402">
            <v>10</v>
          </cell>
          <cell r="D402">
            <v>1</v>
          </cell>
          <cell r="E402">
            <v>9</v>
          </cell>
        </row>
        <row r="403">
          <cell r="A403" t="str">
            <v>B072PQWBGT</v>
          </cell>
          <cell r="B403">
            <v>2</v>
          </cell>
          <cell r="C403">
            <v>1</v>
          </cell>
          <cell r="D403">
            <v>1</v>
          </cell>
          <cell r="E403">
            <v>2</v>
          </cell>
        </row>
        <row r="404">
          <cell r="A404" t="str">
            <v>B072PRCFFJ</v>
          </cell>
          <cell r="B404">
            <v>7</v>
          </cell>
          <cell r="C404">
            <v>4</v>
          </cell>
          <cell r="D404">
            <v>0</v>
          </cell>
          <cell r="E404">
            <v>4</v>
          </cell>
        </row>
        <row r="405">
          <cell r="A405" t="str">
            <v>B072R2PPXQ</v>
          </cell>
          <cell r="B405">
            <v>153</v>
          </cell>
          <cell r="C405">
            <v>139</v>
          </cell>
          <cell r="D405">
            <v>51</v>
          </cell>
          <cell r="E405">
            <v>99</v>
          </cell>
        </row>
        <row r="406">
          <cell r="A406" t="str">
            <v>B072R2RYSM</v>
          </cell>
          <cell r="B406">
            <v>101</v>
          </cell>
          <cell r="C406">
            <v>74</v>
          </cell>
          <cell r="D406">
            <v>47</v>
          </cell>
          <cell r="E406">
            <v>102</v>
          </cell>
        </row>
        <row r="407">
          <cell r="A407" t="str">
            <v>B072R4R3Y1</v>
          </cell>
          <cell r="B407">
            <v>7</v>
          </cell>
          <cell r="C407">
            <v>47</v>
          </cell>
          <cell r="D407">
            <v>13</v>
          </cell>
          <cell r="E407">
            <v>22</v>
          </cell>
        </row>
        <row r="408">
          <cell r="A408" t="str">
            <v>B0734QXT7Q</v>
          </cell>
          <cell r="B408">
            <v>96</v>
          </cell>
          <cell r="C408">
            <v>31</v>
          </cell>
          <cell r="D408">
            <v>13</v>
          </cell>
          <cell r="E408">
            <v>31</v>
          </cell>
        </row>
        <row r="409">
          <cell r="A409" t="str">
            <v>B0734S5GHL</v>
          </cell>
          <cell r="B409">
            <v>38</v>
          </cell>
          <cell r="C409">
            <v>27</v>
          </cell>
          <cell r="D409">
            <v>8</v>
          </cell>
          <cell r="E409">
            <v>10</v>
          </cell>
        </row>
        <row r="410">
          <cell r="A410" t="str">
            <v>B0734T5SPK</v>
          </cell>
          <cell r="B410">
            <v>123</v>
          </cell>
          <cell r="C410">
            <v>84</v>
          </cell>
          <cell r="D410">
            <v>67</v>
          </cell>
          <cell r="E410">
            <v>141</v>
          </cell>
        </row>
        <row r="411">
          <cell r="A411" t="str">
            <v>B0734TM5VJ</v>
          </cell>
          <cell r="B411">
            <v>102</v>
          </cell>
          <cell r="C411">
            <v>47</v>
          </cell>
          <cell r="D411">
            <v>7</v>
          </cell>
          <cell r="E411">
            <v>37</v>
          </cell>
        </row>
        <row r="412">
          <cell r="A412" t="str">
            <v>B0734VZ32T</v>
          </cell>
          <cell r="B412">
            <v>91</v>
          </cell>
          <cell r="C412">
            <v>20</v>
          </cell>
          <cell r="D412">
            <v>15</v>
          </cell>
          <cell r="E412">
            <v>85</v>
          </cell>
        </row>
        <row r="413">
          <cell r="A413" t="str">
            <v>B0734WHFTC</v>
          </cell>
          <cell r="B413">
            <v>101</v>
          </cell>
          <cell r="C413">
            <v>16</v>
          </cell>
          <cell r="D413">
            <v>11</v>
          </cell>
          <cell r="E413">
            <v>72</v>
          </cell>
        </row>
        <row r="414">
          <cell r="A414" t="str">
            <v>B073F85KC6</v>
          </cell>
          <cell r="B414">
            <v>0</v>
          </cell>
          <cell r="C414">
            <v>0</v>
          </cell>
          <cell r="D414">
            <v>0</v>
          </cell>
          <cell r="E414">
            <v>2</v>
          </cell>
        </row>
        <row r="415">
          <cell r="A415" t="str">
            <v>B073H92MP6</v>
          </cell>
          <cell r="B415">
            <v>119</v>
          </cell>
          <cell r="C415">
            <v>41</v>
          </cell>
          <cell r="D415">
            <v>15</v>
          </cell>
          <cell r="E415">
            <v>49</v>
          </cell>
        </row>
        <row r="416">
          <cell r="A416" t="str">
            <v>B073PPJQP3</v>
          </cell>
          <cell r="B416">
            <v>12</v>
          </cell>
          <cell r="C416">
            <v>10</v>
          </cell>
          <cell r="D416">
            <v>2</v>
          </cell>
          <cell r="E416">
            <v>5</v>
          </cell>
        </row>
        <row r="417">
          <cell r="A417" t="str">
            <v>B073PPT3Z6</v>
          </cell>
          <cell r="B417">
            <v>8</v>
          </cell>
          <cell r="C417">
            <v>3</v>
          </cell>
          <cell r="D417">
            <v>3</v>
          </cell>
          <cell r="E417">
            <v>9</v>
          </cell>
        </row>
        <row r="418">
          <cell r="A418" t="str">
            <v>B073PPT4YQ</v>
          </cell>
          <cell r="B418">
            <v>14</v>
          </cell>
          <cell r="C418">
            <v>9</v>
          </cell>
          <cell r="D418">
            <v>5</v>
          </cell>
          <cell r="E418">
            <v>6</v>
          </cell>
        </row>
        <row r="419">
          <cell r="A419" t="str">
            <v>B073PPT6XM</v>
          </cell>
          <cell r="B419">
            <v>0</v>
          </cell>
          <cell r="C419">
            <v>0</v>
          </cell>
          <cell r="D419">
            <v>1</v>
          </cell>
          <cell r="E419">
            <v>3</v>
          </cell>
        </row>
        <row r="420">
          <cell r="A420" t="str">
            <v>B073PPVWW3</v>
          </cell>
          <cell r="B420">
            <v>17</v>
          </cell>
          <cell r="C420">
            <v>7</v>
          </cell>
          <cell r="D420">
            <v>4</v>
          </cell>
          <cell r="E420">
            <v>12</v>
          </cell>
        </row>
        <row r="421">
          <cell r="A421" t="str">
            <v>B073PPXYRX</v>
          </cell>
          <cell r="B421">
            <v>0</v>
          </cell>
          <cell r="C421">
            <v>4</v>
          </cell>
          <cell r="D421">
            <v>3</v>
          </cell>
          <cell r="E421">
            <v>19</v>
          </cell>
        </row>
        <row r="422">
          <cell r="A422" t="str">
            <v>B073PQ12FL</v>
          </cell>
          <cell r="B422">
            <v>4</v>
          </cell>
          <cell r="C422">
            <v>6</v>
          </cell>
          <cell r="D422">
            <v>3</v>
          </cell>
          <cell r="E422">
            <v>8</v>
          </cell>
        </row>
        <row r="423">
          <cell r="A423" t="str">
            <v>B073PQ3DVN</v>
          </cell>
          <cell r="B423">
            <v>3</v>
          </cell>
          <cell r="C423">
            <v>7</v>
          </cell>
          <cell r="D423">
            <v>7</v>
          </cell>
          <cell r="E423">
            <v>12</v>
          </cell>
        </row>
        <row r="424">
          <cell r="A424" t="str">
            <v>B073PQ3N1Q</v>
          </cell>
          <cell r="B424">
            <v>2</v>
          </cell>
          <cell r="C424">
            <v>10</v>
          </cell>
          <cell r="D424">
            <v>3</v>
          </cell>
          <cell r="E424">
            <v>12</v>
          </cell>
        </row>
        <row r="425">
          <cell r="A425" t="str">
            <v>B073PQ6BZ4</v>
          </cell>
          <cell r="B425">
            <v>5</v>
          </cell>
          <cell r="C425">
            <v>0</v>
          </cell>
          <cell r="D425">
            <v>4</v>
          </cell>
          <cell r="E425">
            <v>8</v>
          </cell>
        </row>
        <row r="426">
          <cell r="A426" t="str">
            <v>B073PQCX9Z</v>
          </cell>
          <cell r="B426">
            <v>4</v>
          </cell>
          <cell r="C426">
            <v>5</v>
          </cell>
          <cell r="D426">
            <v>4</v>
          </cell>
          <cell r="E426">
            <v>6</v>
          </cell>
        </row>
        <row r="427">
          <cell r="A427" t="str">
            <v>B073PQKJBY</v>
          </cell>
          <cell r="B427">
            <v>6</v>
          </cell>
          <cell r="C427">
            <v>5</v>
          </cell>
          <cell r="D427">
            <v>4</v>
          </cell>
          <cell r="E427">
            <v>11</v>
          </cell>
        </row>
        <row r="428">
          <cell r="A428" t="str">
            <v>B073PQLSS5</v>
          </cell>
          <cell r="B428">
            <v>10</v>
          </cell>
          <cell r="C428">
            <v>7</v>
          </cell>
          <cell r="D428">
            <v>2</v>
          </cell>
          <cell r="E428">
            <v>7</v>
          </cell>
        </row>
        <row r="429">
          <cell r="A429" t="str">
            <v>B073PQRR8P</v>
          </cell>
          <cell r="B429">
            <v>8</v>
          </cell>
          <cell r="C429">
            <v>2</v>
          </cell>
          <cell r="D429">
            <v>1</v>
          </cell>
          <cell r="E429">
            <v>7</v>
          </cell>
        </row>
        <row r="430">
          <cell r="A430" t="str">
            <v>B073PQXDQX</v>
          </cell>
          <cell r="B430">
            <v>12</v>
          </cell>
          <cell r="C430">
            <v>5</v>
          </cell>
          <cell r="D430">
            <v>8</v>
          </cell>
          <cell r="E430">
            <v>13</v>
          </cell>
        </row>
        <row r="431">
          <cell r="A431" t="str">
            <v>B073RD1ZJ8</v>
          </cell>
          <cell r="B431">
            <v>32</v>
          </cell>
          <cell r="C431">
            <v>50</v>
          </cell>
          <cell r="D431">
            <v>93</v>
          </cell>
          <cell r="E431">
            <v>25</v>
          </cell>
        </row>
        <row r="432">
          <cell r="A432" t="str">
            <v>B073W53JM7</v>
          </cell>
          <cell r="B432">
            <v>20</v>
          </cell>
          <cell r="C432">
            <v>27</v>
          </cell>
          <cell r="D432">
            <v>3</v>
          </cell>
          <cell r="E432">
            <v>17</v>
          </cell>
        </row>
        <row r="433">
          <cell r="A433" t="str">
            <v>B073XJL8XK</v>
          </cell>
          <cell r="B433">
            <v>2</v>
          </cell>
          <cell r="C433">
            <v>1</v>
          </cell>
          <cell r="D433">
            <v>2</v>
          </cell>
          <cell r="E433">
            <v>5</v>
          </cell>
        </row>
        <row r="434">
          <cell r="A434" t="str">
            <v>B073XJVVGR</v>
          </cell>
          <cell r="B434">
            <v>6</v>
          </cell>
          <cell r="C434">
            <v>5</v>
          </cell>
          <cell r="D434">
            <v>0</v>
          </cell>
          <cell r="E434">
            <v>5</v>
          </cell>
        </row>
        <row r="435">
          <cell r="A435" t="str">
            <v>B073XJXDRJ</v>
          </cell>
          <cell r="B435">
            <v>0</v>
          </cell>
          <cell r="C435">
            <v>0</v>
          </cell>
          <cell r="D435">
            <v>0</v>
          </cell>
          <cell r="E435">
            <v>1</v>
          </cell>
        </row>
        <row r="436">
          <cell r="A436" t="str">
            <v>B073XK4Y1J</v>
          </cell>
          <cell r="B436">
            <v>0</v>
          </cell>
          <cell r="C436">
            <v>0</v>
          </cell>
          <cell r="D436">
            <v>0</v>
          </cell>
          <cell r="E436">
            <v>2</v>
          </cell>
        </row>
        <row r="437">
          <cell r="A437" t="str">
            <v>B073XK66CZ</v>
          </cell>
          <cell r="B437">
            <v>3</v>
          </cell>
          <cell r="C437">
            <v>1</v>
          </cell>
          <cell r="D437">
            <v>3</v>
          </cell>
          <cell r="E437">
            <v>3</v>
          </cell>
        </row>
        <row r="438">
          <cell r="A438" t="str">
            <v>B073XKSK6M</v>
          </cell>
          <cell r="B438">
            <v>1</v>
          </cell>
          <cell r="C438">
            <v>2</v>
          </cell>
          <cell r="D438">
            <v>3</v>
          </cell>
          <cell r="E438">
            <v>4</v>
          </cell>
        </row>
        <row r="439">
          <cell r="A439" t="str">
            <v>B073XL4P5D</v>
          </cell>
          <cell r="B439">
            <v>0</v>
          </cell>
          <cell r="C439">
            <v>1</v>
          </cell>
          <cell r="D439">
            <v>2</v>
          </cell>
          <cell r="E439">
            <v>2</v>
          </cell>
        </row>
        <row r="440">
          <cell r="A440" t="str">
            <v>B074NXTLML</v>
          </cell>
          <cell r="B440">
            <v>0</v>
          </cell>
          <cell r="C440">
            <v>0</v>
          </cell>
          <cell r="D440">
            <v>0</v>
          </cell>
          <cell r="E440">
            <v>1</v>
          </cell>
        </row>
        <row r="441">
          <cell r="A441" t="str">
            <v>B074P2H27F</v>
          </cell>
          <cell r="B441">
            <v>1</v>
          </cell>
          <cell r="C441">
            <v>0</v>
          </cell>
          <cell r="D441">
            <v>0</v>
          </cell>
          <cell r="E441">
            <v>1</v>
          </cell>
        </row>
        <row r="442">
          <cell r="A442" t="str">
            <v>B074P3C5BJ</v>
          </cell>
          <cell r="B442">
            <v>1</v>
          </cell>
          <cell r="C442">
            <v>1</v>
          </cell>
          <cell r="D442">
            <v>2</v>
          </cell>
          <cell r="E442">
            <v>1</v>
          </cell>
        </row>
        <row r="443">
          <cell r="A443" t="str">
            <v>B074P3QBRR</v>
          </cell>
          <cell r="B443">
            <v>1</v>
          </cell>
          <cell r="C443">
            <v>1</v>
          </cell>
          <cell r="D443">
            <v>0</v>
          </cell>
          <cell r="E443">
            <v>2</v>
          </cell>
        </row>
        <row r="444">
          <cell r="A444" t="str">
            <v>B074PP75VN</v>
          </cell>
          <cell r="B444">
            <v>0</v>
          </cell>
          <cell r="C444">
            <v>0</v>
          </cell>
          <cell r="D444">
            <v>0</v>
          </cell>
          <cell r="E444">
            <v>8</v>
          </cell>
        </row>
        <row r="445">
          <cell r="A445" t="str">
            <v>B074TCM5BV</v>
          </cell>
          <cell r="B445">
            <v>22</v>
          </cell>
          <cell r="C445">
            <v>7</v>
          </cell>
          <cell r="D445">
            <v>0</v>
          </cell>
          <cell r="E445">
            <v>4</v>
          </cell>
        </row>
        <row r="446">
          <cell r="A446" t="str">
            <v>B074TCZM6R</v>
          </cell>
          <cell r="B446">
            <v>22</v>
          </cell>
          <cell r="C446">
            <v>21</v>
          </cell>
          <cell r="D446">
            <v>0</v>
          </cell>
          <cell r="E446">
            <v>1</v>
          </cell>
        </row>
        <row r="447">
          <cell r="A447" t="str">
            <v>B074TF9ZZ4</v>
          </cell>
          <cell r="B447">
            <v>65</v>
          </cell>
          <cell r="C447">
            <v>49</v>
          </cell>
          <cell r="D447">
            <v>36</v>
          </cell>
          <cell r="E447">
            <v>98</v>
          </cell>
        </row>
        <row r="448">
          <cell r="A448" t="str">
            <v>B074TFT5SG</v>
          </cell>
          <cell r="B448">
            <v>45</v>
          </cell>
          <cell r="C448">
            <v>24</v>
          </cell>
          <cell r="D448">
            <v>13</v>
          </cell>
          <cell r="E448">
            <v>69</v>
          </cell>
        </row>
        <row r="449">
          <cell r="A449" t="str">
            <v>B074TFZS2G</v>
          </cell>
          <cell r="B449">
            <v>16</v>
          </cell>
          <cell r="C449">
            <v>10</v>
          </cell>
          <cell r="D449">
            <v>2</v>
          </cell>
          <cell r="E449">
            <v>4</v>
          </cell>
        </row>
        <row r="450">
          <cell r="A450" t="str">
            <v>B074V6WV9H</v>
          </cell>
          <cell r="B450">
            <v>5</v>
          </cell>
          <cell r="C450">
            <v>1</v>
          </cell>
          <cell r="D450">
            <v>2</v>
          </cell>
          <cell r="E450">
            <v>9</v>
          </cell>
        </row>
        <row r="451">
          <cell r="A451" t="str">
            <v>B074V6Z682</v>
          </cell>
          <cell r="B451">
            <v>2</v>
          </cell>
          <cell r="C451">
            <v>1</v>
          </cell>
          <cell r="D451">
            <v>2</v>
          </cell>
          <cell r="E451">
            <v>5</v>
          </cell>
        </row>
        <row r="452">
          <cell r="A452" t="str">
            <v>B074W6RP57</v>
          </cell>
          <cell r="B452">
            <v>1</v>
          </cell>
          <cell r="C452">
            <v>1</v>
          </cell>
          <cell r="D452">
            <v>0</v>
          </cell>
          <cell r="E452">
            <v>1</v>
          </cell>
        </row>
        <row r="453">
          <cell r="A453" t="str">
            <v>B074W79NDG</v>
          </cell>
          <cell r="B453">
            <v>0</v>
          </cell>
          <cell r="C453">
            <v>0</v>
          </cell>
          <cell r="D453">
            <v>0</v>
          </cell>
          <cell r="E453">
            <v>2</v>
          </cell>
        </row>
        <row r="454">
          <cell r="A454" t="str">
            <v>B074W7NG59</v>
          </cell>
          <cell r="B454">
            <v>2</v>
          </cell>
          <cell r="C454">
            <v>1</v>
          </cell>
          <cell r="D454">
            <v>1</v>
          </cell>
          <cell r="E454">
            <v>2</v>
          </cell>
        </row>
        <row r="455">
          <cell r="A455" t="str">
            <v>B074W8X73B</v>
          </cell>
          <cell r="B455">
            <v>5</v>
          </cell>
          <cell r="C455">
            <v>0</v>
          </cell>
          <cell r="D455">
            <v>1</v>
          </cell>
          <cell r="E455">
            <v>4</v>
          </cell>
        </row>
        <row r="456">
          <cell r="A456" t="str">
            <v>B074W8YC47</v>
          </cell>
          <cell r="B456">
            <v>0</v>
          </cell>
          <cell r="C456">
            <v>1</v>
          </cell>
          <cell r="D456">
            <v>1</v>
          </cell>
          <cell r="E456">
            <v>6</v>
          </cell>
        </row>
        <row r="457">
          <cell r="A457" t="str">
            <v>B0751BSDSY</v>
          </cell>
          <cell r="B457">
            <v>6</v>
          </cell>
          <cell r="C457">
            <v>7</v>
          </cell>
          <cell r="D457">
            <v>1</v>
          </cell>
          <cell r="E457">
            <v>3</v>
          </cell>
        </row>
        <row r="458">
          <cell r="A458" t="str">
            <v>B0753ZQJLN</v>
          </cell>
          <cell r="B458">
            <v>3</v>
          </cell>
          <cell r="C458">
            <v>34</v>
          </cell>
          <cell r="D458">
            <v>0</v>
          </cell>
          <cell r="E458">
            <v>6</v>
          </cell>
        </row>
        <row r="459">
          <cell r="A459" t="str">
            <v>B07545GZJJ</v>
          </cell>
          <cell r="B459">
            <v>7</v>
          </cell>
          <cell r="C459">
            <v>5</v>
          </cell>
          <cell r="D459">
            <v>1</v>
          </cell>
          <cell r="E459">
            <v>5</v>
          </cell>
        </row>
        <row r="460">
          <cell r="A460" t="str">
            <v>B075591F93</v>
          </cell>
          <cell r="B460">
            <v>0</v>
          </cell>
          <cell r="C460">
            <v>0</v>
          </cell>
          <cell r="D460">
            <v>0</v>
          </cell>
          <cell r="E460">
            <v>6</v>
          </cell>
        </row>
        <row r="461">
          <cell r="A461" t="str">
            <v>B0756XPB9V</v>
          </cell>
          <cell r="B461">
            <v>0</v>
          </cell>
          <cell r="C461">
            <v>2</v>
          </cell>
          <cell r="D461">
            <v>2</v>
          </cell>
          <cell r="E461">
            <v>3</v>
          </cell>
        </row>
        <row r="462">
          <cell r="A462" t="str">
            <v>B075992BXS</v>
          </cell>
          <cell r="B462">
            <v>4</v>
          </cell>
          <cell r="C462">
            <v>5</v>
          </cell>
          <cell r="D462">
            <v>1</v>
          </cell>
          <cell r="E462">
            <v>4</v>
          </cell>
        </row>
        <row r="463">
          <cell r="A463" t="str">
            <v>B0759MHJ12</v>
          </cell>
          <cell r="B463">
            <v>1</v>
          </cell>
          <cell r="C463">
            <v>2</v>
          </cell>
          <cell r="D463">
            <v>2</v>
          </cell>
          <cell r="E463">
            <v>2</v>
          </cell>
        </row>
        <row r="464">
          <cell r="A464" t="str">
            <v>B075D4VDY4</v>
          </cell>
          <cell r="B464">
            <v>1</v>
          </cell>
          <cell r="C464">
            <v>4</v>
          </cell>
          <cell r="D464">
            <v>0</v>
          </cell>
          <cell r="E464">
            <v>2</v>
          </cell>
        </row>
        <row r="465">
          <cell r="A465" t="str">
            <v>B075D4X29W</v>
          </cell>
          <cell r="B465">
            <v>0</v>
          </cell>
          <cell r="C465">
            <v>8</v>
          </cell>
          <cell r="D465">
            <v>1</v>
          </cell>
          <cell r="E465">
            <v>3</v>
          </cell>
        </row>
        <row r="466">
          <cell r="A466" t="str">
            <v>B075D7R3MX</v>
          </cell>
          <cell r="B466">
            <v>12</v>
          </cell>
          <cell r="C466">
            <v>8</v>
          </cell>
          <cell r="D466">
            <v>3</v>
          </cell>
          <cell r="E466">
            <v>5</v>
          </cell>
        </row>
        <row r="467">
          <cell r="A467" t="str">
            <v>B075DC4VVW</v>
          </cell>
          <cell r="B467">
            <v>1</v>
          </cell>
          <cell r="C467">
            <v>8</v>
          </cell>
          <cell r="D467">
            <v>2</v>
          </cell>
          <cell r="E467">
            <v>8</v>
          </cell>
        </row>
        <row r="468">
          <cell r="A468" t="str">
            <v>B075HX83VQ</v>
          </cell>
          <cell r="B468">
            <v>13</v>
          </cell>
          <cell r="C468">
            <v>15</v>
          </cell>
          <cell r="D468">
            <v>10</v>
          </cell>
          <cell r="E468">
            <v>7</v>
          </cell>
        </row>
        <row r="469">
          <cell r="A469" t="str">
            <v>B075JFVNV6</v>
          </cell>
          <cell r="B469">
            <v>1</v>
          </cell>
          <cell r="C469">
            <v>3</v>
          </cell>
          <cell r="D469">
            <v>0</v>
          </cell>
          <cell r="E469">
            <v>1</v>
          </cell>
        </row>
        <row r="470">
          <cell r="A470" t="str">
            <v>B075LRZMPD</v>
          </cell>
          <cell r="B470">
            <v>3</v>
          </cell>
          <cell r="C470">
            <v>3</v>
          </cell>
          <cell r="D470">
            <v>0</v>
          </cell>
          <cell r="E470">
            <v>1</v>
          </cell>
        </row>
        <row r="471">
          <cell r="A471" t="str">
            <v>B075LWL18M</v>
          </cell>
          <cell r="B471">
            <v>32</v>
          </cell>
          <cell r="C471">
            <v>30</v>
          </cell>
          <cell r="D471">
            <v>13</v>
          </cell>
          <cell r="E471">
            <v>17</v>
          </cell>
        </row>
        <row r="472">
          <cell r="A472" t="str">
            <v>B075R4STGG</v>
          </cell>
          <cell r="B472">
            <v>6</v>
          </cell>
          <cell r="C472">
            <v>1</v>
          </cell>
          <cell r="D472">
            <v>1</v>
          </cell>
          <cell r="E472">
            <v>7</v>
          </cell>
        </row>
        <row r="473">
          <cell r="A473" t="str">
            <v>B075R4YM4V</v>
          </cell>
          <cell r="B473">
            <v>7</v>
          </cell>
          <cell r="C473">
            <v>0</v>
          </cell>
          <cell r="D473">
            <v>2</v>
          </cell>
          <cell r="E473">
            <v>2</v>
          </cell>
        </row>
        <row r="474">
          <cell r="A474" t="str">
            <v>B075R5YH4W</v>
          </cell>
          <cell r="B474">
            <v>0</v>
          </cell>
          <cell r="C474">
            <v>0</v>
          </cell>
          <cell r="D474">
            <v>1</v>
          </cell>
          <cell r="E474">
            <v>3</v>
          </cell>
        </row>
        <row r="475">
          <cell r="A475" t="str">
            <v>B075R6C7W5</v>
          </cell>
          <cell r="B475">
            <v>0</v>
          </cell>
          <cell r="C475">
            <v>1</v>
          </cell>
          <cell r="D475">
            <v>1</v>
          </cell>
          <cell r="E475">
            <v>3</v>
          </cell>
        </row>
        <row r="476">
          <cell r="A476" t="str">
            <v>B075SXWB17</v>
          </cell>
          <cell r="B476">
            <v>4</v>
          </cell>
          <cell r="C476">
            <v>2</v>
          </cell>
          <cell r="D476">
            <v>2</v>
          </cell>
          <cell r="E476">
            <v>3</v>
          </cell>
        </row>
        <row r="477">
          <cell r="A477" t="str">
            <v>B075SYKHDH</v>
          </cell>
          <cell r="B477">
            <v>70</v>
          </cell>
          <cell r="C477">
            <v>56</v>
          </cell>
          <cell r="D477">
            <v>25</v>
          </cell>
          <cell r="E477">
            <v>30</v>
          </cell>
        </row>
        <row r="478">
          <cell r="A478" t="str">
            <v>B075TW9QQL</v>
          </cell>
          <cell r="B478">
            <v>0</v>
          </cell>
          <cell r="C478">
            <v>0</v>
          </cell>
          <cell r="D478">
            <v>0</v>
          </cell>
          <cell r="E478">
            <v>1</v>
          </cell>
        </row>
        <row r="479">
          <cell r="A479" t="str">
            <v>B075TWD159</v>
          </cell>
          <cell r="B479">
            <v>3</v>
          </cell>
          <cell r="C479">
            <v>0</v>
          </cell>
          <cell r="D479">
            <v>1</v>
          </cell>
          <cell r="E479">
            <v>0</v>
          </cell>
        </row>
        <row r="480">
          <cell r="A480" t="str">
            <v>B075TX4636</v>
          </cell>
          <cell r="B480">
            <v>2</v>
          </cell>
          <cell r="C480">
            <v>0</v>
          </cell>
          <cell r="D480">
            <v>2</v>
          </cell>
          <cell r="E480">
            <v>0</v>
          </cell>
        </row>
        <row r="481">
          <cell r="A481" t="str">
            <v>B0761QQB15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</row>
        <row r="482">
          <cell r="A482" t="str">
            <v>B0761QQTS7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</row>
        <row r="483">
          <cell r="A483" t="str">
            <v>B0761QYF2V</v>
          </cell>
          <cell r="B483">
            <v>1</v>
          </cell>
          <cell r="C483">
            <v>2</v>
          </cell>
          <cell r="D483">
            <v>0</v>
          </cell>
          <cell r="E483">
            <v>1</v>
          </cell>
        </row>
        <row r="484">
          <cell r="A484" t="str">
            <v>B0761R4LMY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</row>
        <row r="485">
          <cell r="A485" t="str">
            <v>B0761R5WJ7</v>
          </cell>
          <cell r="B485">
            <v>0</v>
          </cell>
          <cell r="C485">
            <v>0</v>
          </cell>
          <cell r="D485">
            <v>2</v>
          </cell>
          <cell r="E485">
            <v>13</v>
          </cell>
        </row>
        <row r="486">
          <cell r="A486" t="str">
            <v>B0761RD1WG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</row>
        <row r="487">
          <cell r="A487" t="str">
            <v>B0761RD5BB</v>
          </cell>
          <cell r="B487">
            <v>0</v>
          </cell>
          <cell r="C487">
            <v>0</v>
          </cell>
          <cell r="D487">
            <v>0</v>
          </cell>
          <cell r="E487">
            <v>1</v>
          </cell>
        </row>
        <row r="488">
          <cell r="A488" t="str">
            <v>B0761RMHPB</v>
          </cell>
          <cell r="B488">
            <v>0</v>
          </cell>
          <cell r="C488">
            <v>0</v>
          </cell>
          <cell r="D488">
            <v>0</v>
          </cell>
          <cell r="E488">
            <v>3</v>
          </cell>
        </row>
        <row r="489">
          <cell r="A489" t="str">
            <v>B0761RTJ2C</v>
          </cell>
          <cell r="B489">
            <v>2</v>
          </cell>
          <cell r="C489">
            <v>4</v>
          </cell>
          <cell r="D489">
            <v>1</v>
          </cell>
          <cell r="E489">
            <v>5</v>
          </cell>
        </row>
        <row r="490">
          <cell r="A490" t="str">
            <v>B0761RYHM5</v>
          </cell>
          <cell r="B490">
            <v>2</v>
          </cell>
          <cell r="C490">
            <v>3</v>
          </cell>
          <cell r="D490">
            <v>2</v>
          </cell>
          <cell r="E490">
            <v>4</v>
          </cell>
        </row>
        <row r="491">
          <cell r="A491" t="str">
            <v>B0761S2NFC</v>
          </cell>
          <cell r="B491">
            <v>4</v>
          </cell>
          <cell r="C491">
            <v>2</v>
          </cell>
          <cell r="D491">
            <v>1</v>
          </cell>
          <cell r="E491">
            <v>12</v>
          </cell>
        </row>
        <row r="492">
          <cell r="A492" t="str">
            <v>B0761S6F3B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</row>
        <row r="493">
          <cell r="A493" t="str">
            <v>B0761TDM34</v>
          </cell>
          <cell r="B493">
            <v>3</v>
          </cell>
          <cell r="C493">
            <v>3</v>
          </cell>
          <cell r="D493">
            <v>3</v>
          </cell>
          <cell r="E493">
            <v>7</v>
          </cell>
        </row>
        <row r="494">
          <cell r="A494" t="str">
            <v>B0761VTYHQ</v>
          </cell>
          <cell r="B494">
            <v>1</v>
          </cell>
          <cell r="C494">
            <v>0</v>
          </cell>
          <cell r="D494">
            <v>0</v>
          </cell>
          <cell r="E494">
            <v>2</v>
          </cell>
        </row>
        <row r="495">
          <cell r="A495" t="str">
            <v>B0761W86NP</v>
          </cell>
          <cell r="B495">
            <v>0</v>
          </cell>
          <cell r="C495">
            <v>0</v>
          </cell>
          <cell r="D495">
            <v>0</v>
          </cell>
          <cell r="E495">
            <v>3</v>
          </cell>
        </row>
        <row r="496">
          <cell r="A496" t="str">
            <v>B07647HSKY</v>
          </cell>
          <cell r="B496">
            <v>12</v>
          </cell>
          <cell r="C496">
            <v>0</v>
          </cell>
          <cell r="D496">
            <v>12</v>
          </cell>
          <cell r="E496">
            <v>6</v>
          </cell>
        </row>
        <row r="497">
          <cell r="A497" t="str">
            <v>B07647ZBYK</v>
          </cell>
          <cell r="B497">
            <v>0</v>
          </cell>
          <cell r="C497">
            <v>22</v>
          </cell>
          <cell r="D497">
            <v>5</v>
          </cell>
          <cell r="E497">
            <v>12</v>
          </cell>
        </row>
        <row r="498">
          <cell r="A498" t="str">
            <v>B07648632Z</v>
          </cell>
          <cell r="B498">
            <v>0</v>
          </cell>
          <cell r="C498">
            <v>0</v>
          </cell>
          <cell r="D498">
            <v>0</v>
          </cell>
          <cell r="E498">
            <v>10</v>
          </cell>
        </row>
        <row r="499">
          <cell r="A499" t="str">
            <v>B076486MGJ</v>
          </cell>
          <cell r="B499">
            <v>0</v>
          </cell>
          <cell r="C499">
            <v>0</v>
          </cell>
          <cell r="D499">
            <v>2</v>
          </cell>
          <cell r="E499">
            <v>5</v>
          </cell>
        </row>
        <row r="500">
          <cell r="A500" t="str">
            <v>B0764884CW</v>
          </cell>
          <cell r="B500">
            <v>0</v>
          </cell>
          <cell r="C500">
            <v>0</v>
          </cell>
          <cell r="D500">
            <v>4</v>
          </cell>
          <cell r="E500">
            <v>8</v>
          </cell>
        </row>
        <row r="501">
          <cell r="A501" t="str">
            <v>B07648CNQX</v>
          </cell>
          <cell r="B501">
            <v>35</v>
          </cell>
          <cell r="C501">
            <v>0</v>
          </cell>
          <cell r="D501">
            <v>4</v>
          </cell>
          <cell r="E501">
            <v>6</v>
          </cell>
        </row>
        <row r="502">
          <cell r="A502" t="str">
            <v>B07648NHS4</v>
          </cell>
          <cell r="B502">
            <v>0</v>
          </cell>
          <cell r="C502">
            <v>24</v>
          </cell>
          <cell r="D502">
            <v>0</v>
          </cell>
          <cell r="E502">
            <v>3</v>
          </cell>
        </row>
        <row r="503">
          <cell r="A503" t="str">
            <v>B07648Q2CC</v>
          </cell>
          <cell r="B503">
            <v>0</v>
          </cell>
          <cell r="C503">
            <v>0</v>
          </cell>
          <cell r="D503">
            <v>7</v>
          </cell>
          <cell r="E503">
            <v>4</v>
          </cell>
        </row>
        <row r="504">
          <cell r="A504" t="str">
            <v>B07648XBHF</v>
          </cell>
          <cell r="B504">
            <v>0</v>
          </cell>
          <cell r="C504">
            <v>0</v>
          </cell>
          <cell r="D504">
            <v>8</v>
          </cell>
          <cell r="E504">
            <v>11</v>
          </cell>
        </row>
        <row r="505">
          <cell r="A505" t="str">
            <v>B0764948PC</v>
          </cell>
          <cell r="B505">
            <v>4</v>
          </cell>
          <cell r="C505">
            <v>0</v>
          </cell>
          <cell r="D505">
            <v>8</v>
          </cell>
          <cell r="E505">
            <v>3</v>
          </cell>
        </row>
        <row r="506">
          <cell r="A506" t="str">
            <v>B0764949RZ</v>
          </cell>
          <cell r="B506">
            <v>0</v>
          </cell>
          <cell r="C506">
            <v>0</v>
          </cell>
          <cell r="D506">
            <v>0</v>
          </cell>
          <cell r="E506">
            <v>3</v>
          </cell>
        </row>
        <row r="507">
          <cell r="A507" t="str">
            <v>B076494X9P</v>
          </cell>
          <cell r="B507">
            <v>0</v>
          </cell>
          <cell r="C507">
            <v>39</v>
          </cell>
          <cell r="D507">
            <v>0</v>
          </cell>
          <cell r="E507">
            <v>7</v>
          </cell>
        </row>
        <row r="508">
          <cell r="A508" t="str">
            <v>B076497QLW</v>
          </cell>
          <cell r="B508">
            <v>0</v>
          </cell>
          <cell r="C508">
            <v>0</v>
          </cell>
          <cell r="D508">
            <v>17</v>
          </cell>
          <cell r="E508">
            <v>18</v>
          </cell>
        </row>
        <row r="509">
          <cell r="A509" t="str">
            <v>B07649DMW2</v>
          </cell>
          <cell r="B509">
            <v>6</v>
          </cell>
          <cell r="C509">
            <v>11</v>
          </cell>
          <cell r="D509">
            <v>11</v>
          </cell>
          <cell r="E509">
            <v>24</v>
          </cell>
        </row>
        <row r="510">
          <cell r="A510" t="str">
            <v>B07649H274</v>
          </cell>
          <cell r="B510">
            <v>0</v>
          </cell>
          <cell r="C510">
            <v>0</v>
          </cell>
          <cell r="D510">
            <v>0</v>
          </cell>
          <cell r="E510">
            <v>1</v>
          </cell>
        </row>
        <row r="511">
          <cell r="A511" t="str">
            <v>B07649SPXH</v>
          </cell>
          <cell r="B511">
            <v>9</v>
          </cell>
          <cell r="C511">
            <v>0</v>
          </cell>
          <cell r="D511">
            <v>11</v>
          </cell>
          <cell r="E511">
            <v>11</v>
          </cell>
        </row>
        <row r="512">
          <cell r="A512" t="str">
            <v>B07649SPXT</v>
          </cell>
          <cell r="B512">
            <v>0</v>
          </cell>
          <cell r="C512">
            <v>4</v>
          </cell>
          <cell r="D512">
            <v>3</v>
          </cell>
          <cell r="E512">
            <v>5</v>
          </cell>
        </row>
        <row r="513">
          <cell r="A513" t="str">
            <v>B0764BJJSX</v>
          </cell>
          <cell r="B513">
            <v>7</v>
          </cell>
          <cell r="C513">
            <v>3</v>
          </cell>
          <cell r="D513">
            <v>3</v>
          </cell>
          <cell r="E513">
            <v>6</v>
          </cell>
        </row>
        <row r="514">
          <cell r="A514" t="str">
            <v>B076FWKV7V</v>
          </cell>
          <cell r="B514">
            <v>150</v>
          </cell>
          <cell r="C514">
            <v>107</v>
          </cell>
          <cell r="D514">
            <v>230</v>
          </cell>
          <cell r="E514">
            <v>210</v>
          </cell>
        </row>
        <row r="515">
          <cell r="A515" t="str">
            <v>B076FX7RPH</v>
          </cell>
          <cell r="B515">
            <v>3</v>
          </cell>
          <cell r="C515">
            <v>5</v>
          </cell>
          <cell r="D515">
            <v>1</v>
          </cell>
          <cell r="E515">
            <v>6</v>
          </cell>
        </row>
        <row r="516">
          <cell r="A516" t="str">
            <v>B076H37F4Z</v>
          </cell>
          <cell r="B516">
            <v>4</v>
          </cell>
          <cell r="C516">
            <v>3</v>
          </cell>
          <cell r="D516">
            <v>0</v>
          </cell>
          <cell r="E516">
            <v>1</v>
          </cell>
        </row>
        <row r="517">
          <cell r="A517" t="str">
            <v>B076SYKZC6</v>
          </cell>
          <cell r="B517">
            <v>0</v>
          </cell>
          <cell r="C517">
            <v>0</v>
          </cell>
          <cell r="D517">
            <v>0</v>
          </cell>
          <cell r="E517">
            <v>6</v>
          </cell>
        </row>
        <row r="518">
          <cell r="A518" t="str">
            <v>B076ZC9Q4D</v>
          </cell>
          <cell r="B518">
            <v>0</v>
          </cell>
          <cell r="C518">
            <v>0</v>
          </cell>
          <cell r="D518">
            <v>0</v>
          </cell>
          <cell r="E518">
            <v>1</v>
          </cell>
        </row>
        <row r="519">
          <cell r="A519" t="str">
            <v>B076ZXSQD8</v>
          </cell>
          <cell r="B519">
            <v>382</v>
          </cell>
          <cell r="C519">
            <v>404</v>
          </cell>
          <cell r="D519">
            <v>226</v>
          </cell>
          <cell r="E519">
            <v>772</v>
          </cell>
        </row>
        <row r="520">
          <cell r="A520" t="str">
            <v>B07715V9YN</v>
          </cell>
          <cell r="B520">
            <v>0</v>
          </cell>
          <cell r="C520">
            <v>0</v>
          </cell>
          <cell r="D520">
            <v>0</v>
          </cell>
          <cell r="E520">
            <v>2</v>
          </cell>
        </row>
        <row r="521">
          <cell r="A521" t="str">
            <v>B0771665ZX</v>
          </cell>
          <cell r="B521">
            <v>0</v>
          </cell>
          <cell r="C521">
            <v>9</v>
          </cell>
          <cell r="D521">
            <v>3</v>
          </cell>
          <cell r="E521">
            <v>7</v>
          </cell>
        </row>
        <row r="522">
          <cell r="A522" t="str">
            <v>B07717DP51</v>
          </cell>
          <cell r="B522">
            <v>0</v>
          </cell>
          <cell r="C522">
            <v>6</v>
          </cell>
          <cell r="D522">
            <v>3</v>
          </cell>
          <cell r="E522">
            <v>1</v>
          </cell>
        </row>
        <row r="523">
          <cell r="A523" t="str">
            <v>B07717HGJ2</v>
          </cell>
          <cell r="B523">
            <v>7</v>
          </cell>
          <cell r="C523">
            <v>8</v>
          </cell>
          <cell r="D523">
            <v>16</v>
          </cell>
          <cell r="E523">
            <v>4</v>
          </cell>
        </row>
        <row r="524">
          <cell r="A524" t="str">
            <v>B07717NFRR</v>
          </cell>
          <cell r="B524">
            <v>0</v>
          </cell>
          <cell r="C524">
            <v>5</v>
          </cell>
          <cell r="D524">
            <v>5</v>
          </cell>
          <cell r="E524">
            <v>5</v>
          </cell>
        </row>
        <row r="525">
          <cell r="A525" t="str">
            <v>B07717W8ZQ</v>
          </cell>
          <cell r="B525">
            <v>0</v>
          </cell>
          <cell r="C525">
            <v>0</v>
          </cell>
          <cell r="D525">
            <v>0</v>
          </cell>
          <cell r="E525">
            <v>3</v>
          </cell>
        </row>
        <row r="526">
          <cell r="A526" t="str">
            <v>B077181WVQ</v>
          </cell>
          <cell r="B526">
            <v>1</v>
          </cell>
          <cell r="C526">
            <v>1</v>
          </cell>
          <cell r="D526">
            <v>1</v>
          </cell>
          <cell r="E526">
            <v>3</v>
          </cell>
        </row>
        <row r="527">
          <cell r="A527" t="str">
            <v>B077187SV2</v>
          </cell>
          <cell r="B527">
            <v>3</v>
          </cell>
          <cell r="C527">
            <v>1</v>
          </cell>
          <cell r="D527">
            <v>2</v>
          </cell>
          <cell r="E527">
            <v>6</v>
          </cell>
        </row>
        <row r="528">
          <cell r="A528" t="str">
            <v>B07718J21H</v>
          </cell>
          <cell r="B528">
            <v>1</v>
          </cell>
          <cell r="C528">
            <v>14</v>
          </cell>
          <cell r="D528">
            <v>1</v>
          </cell>
          <cell r="E528">
            <v>2</v>
          </cell>
        </row>
        <row r="529">
          <cell r="A529" t="str">
            <v>B077191HBV</v>
          </cell>
          <cell r="B529">
            <v>0</v>
          </cell>
          <cell r="C529">
            <v>0</v>
          </cell>
          <cell r="D529">
            <v>0</v>
          </cell>
          <cell r="E529">
            <v>4</v>
          </cell>
        </row>
        <row r="530">
          <cell r="A530" t="str">
            <v>B077199F5W</v>
          </cell>
          <cell r="B530">
            <v>0</v>
          </cell>
          <cell r="C530">
            <v>0</v>
          </cell>
          <cell r="D530">
            <v>0</v>
          </cell>
          <cell r="E530">
            <v>7</v>
          </cell>
        </row>
        <row r="531">
          <cell r="A531" t="str">
            <v>B0771B3THS</v>
          </cell>
          <cell r="B531">
            <v>3</v>
          </cell>
          <cell r="C531">
            <v>1</v>
          </cell>
          <cell r="D531">
            <v>0</v>
          </cell>
          <cell r="E531">
            <v>4</v>
          </cell>
        </row>
        <row r="532">
          <cell r="A532" t="str">
            <v>B0771BXBTB</v>
          </cell>
          <cell r="B532">
            <v>4</v>
          </cell>
          <cell r="C532">
            <v>5</v>
          </cell>
          <cell r="D532">
            <v>1</v>
          </cell>
          <cell r="E532">
            <v>3</v>
          </cell>
        </row>
        <row r="533">
          <cell r="A533" t="str">
            <v>B0771CQ6J5</v>
          </cell>
          <cell r="B533">
            <v>10</v>
          </cell>
          <cell r="C533">
            <v>2</v>
          </cell>
          <cell r="D533">
            <v>0</v>
          </cell>
          <cell r="E533">
            <v>5</v>
          </cell>
        </row>
        <row r="534">
          <cell r="A534" t="str">
            <v>B0771CSCYF</v>
          </cell>
          <cell r="B534">
            <v>4</v>
          </cell>
          <cell r="C534">
            <v>13</v>
          </cell>
          <cell r="D534">
            <v>6</v>
          </cell>
          <cell r="E534">
            <v>5</v>
          </cell>
        </row>
        <row r="535">
          <cell r="A535" t="str">
            <v>B0771D5YDX</v>
          </cell>
          <cell r="B535">
            <v>0</v>
          </cell>
          <cell r="C535">
            <v>0</v>
          </cell>
          <cell r="D535">
            <v>0</v>
          </cell>
          <cell r="E535">
            <v>5</v>
          </cell>
        </row>
        <row r="536">
          <cell r="A536" t="str">
            <v>B0771PVCDZ</v>
          </cell>
          <cell r="B536">
            <v>1</v>
          </cell>
          <cell r="C536">
            <v>4</v>
          </cell>
          <cell r="D536">
            <v>4</v>
          </cell>
          <cell r="E536">
            <v>4</v>
          </cell>
        </row>
        <row r="537">
          <cell r="A537" t="str">
            <v>B0771QRD74</v>
          </cell>
          <cell r="B537">
            <v>2</v>
          </cell>
          <cell r="C537">
            <v>5</v>
          </cell>
          <cell r="D537">
            <v>0</v>
          </cell>
          <cell r="E537">
            <v>1</v>
          </cell>
        </row>
        <row r="538">
          <cell r="A538" t="str">
            <v>B077XDHNJ2</v>
          </cell>
          <cell r="B538">
            <v>0</v>
          </cell>
          <cell r="C538">
            <v>2</v>
          </cell>
          <cell r="D538">
            <v>0</v>
          </cell>
          <cell r="E538">
            <v>1</v>
          </cell>
        </row>
        <row r="539">
          <cell r="A539" t="str">
            <v>B077XF2ZRG</v>
          </cell>
          <cell r="B539">
            <v>0</v>
          </cell>
          <cell r="C539">
            <v>0</v>
          </cell>
          <cell r="D539">
            <v>0</v>
          </cell>
          <cell r="E539">
            <v>5</v>
          </cell>
        </row>
        <row r="540">
          <cell r="A540" t="str">
            <v>B077XGWRKM</v>
          </cell>
          <cell r="B540">
            <v>5</v>
          </cell>
          <cell r="C540">
            <v>0</v>
          </cell>
          <cell r="D540">
            <v>0</v>
          </cell>
          <cell r="E540">
            <v>2</v>
          </cell>
        </row>
        <row r="541">
          <cell r="A541" t="str">
            <v>B0781H8P5C</v>
          </cell>
          <cell r="B541">
            <v>46</v>
          </cell>
          <cell r="C541">
            <v>67</v>
          </cell>
          <cell r="D541">
            <v>10</v>
          </cell>
          <cell r="E541">
            <v>39</v>
          </cell>
        </row>
        <row r="542">
          <cell r="A542" t="str">
            <v>B0785DTBTL</v>
          </cell>
          <cell r="B542">
            <v>0</v>
          </cell>
          <cell r="C542">
            <v>0</v>
          </cell>
          <cell r="D542">
            <v>1</v>
          </cell>
          <cell r="E542">
            <v>0</v>
          </cell>
        </row>
        <row r="543">
          <cell r="A543" t="str">
            <v>B0787SM52K</v>
          </cell>
          <cell r="B543">
            <v>5</v>
          </cell>
          <cell r="C543">
            <v>1</v>
          </cell>
          <cell r="D543">
            <v>0</v>
          </cell>
          <cell r="E543">
            <v>2</v>
          </cell>
        </row>
        <row r="544">
          <cell r="A544" t="str">
            <v>B0787T48JG</v>
          </cell>
          <cell r="B544">
            <v>0</v>
          </cell>
          <cell r="C544">
            <v>0</v>
          </cell>
          <cell r="D544">
            <v>0</v>
          </cell>
          <cell r="E544">
            <v>1</v>
          </cell>
        </row>
        <row r="545">
          <cell r="A545" t="str">
            <v>B0787TW3QY</v>
          </cell>
          <cell r="B545">
            <v>0</v>
          </cell>
          <cell r="C545">
            <v>0</v>
          </cell>
          <cell r="D545">
            <v>0</v>
          </cell>
          <cell r="E545">
            <v>3</v>
          </cell>
        </row>
        <row r="546">
          <cell r="A546" t="str">
            <v>B0787VVQYP</v>
          </cell>
          <cell r="B546">
            <v>0</v>
          </cell>
          <cell r="C546">
            <v>0</v>
          </cell>
          <cell r="D546">
            <v>2</v>
          </cell>
          <cell r="E546">
            <v>4</v>
          </cell>
        </row>
        <row r="547">
          <cell r="A547" t="str">
            <v>B07881F3QY</v>
          </cell>
          <cell r="B547">
            <v>0</v>
          </cell>
          <cell r="C547">
            <v>0</v>
          </cell>
          <cell r="D547">
            <v>0</v>
          </cell>
          <cell r="E547">
            <v>8</v>
          </cell>
        </row>
        <row r="548">
          <cell r="A548" t="str">
            <v>B0788GKNWC</v>
          </cell>
          <cell r="B548">
            <v>22</v>
          </cell>
          <cell r="C548">
            <v>30</v>
          </cell>
          <cell r="D548">
            <v>6</v>
          </cell>
          <cell r="E548">
            <v>9</v>
          </cell>
        </row>
        <row r="549">
          <cell r="A549" t="str">
            <v>B0788K43ZX</v>
          </cell>
          <cell r="B549">
            <v>14</v>
          </cell>
          <cell r="C549">
            <v>11</v>
          </cell>
          <cell r="D549">
            <v>1</v>
          </cell>
          <cell r="E549">
            <v>5</v>
          </cell>
        </row>
        <row r="550">
          <cell r="A550" t="str">
            <v>B0788K4417</v>
          </cell>
          <cell r="B550">
            <v>17</v>
          </cell>
          <cell r="C550">
            <v>27</v>
          </cell>
          <cell r="D550">
            <v>5</v>
          </cell>
          <cell r="E550">
            <v>13</v>
          </cell>
        </row>
        <row r="551">
          <cell r="A551" t="str">
            <v>B0788KFZ7Y</v>
          </cell>
          <cell r="B551">
            <v>25</v>
          </cell>
          <cell r="C551">
            <v>27</v>
          </cell>
          <cell r="D551">
            <v>10</v>
          </cell>
          <cell r="E551">
            <v>25</v>
          </cell>
        </row>
        <row r="552">
          <cell r="A552" t="str">
            <v>B0788KNNJ7</v>
          </cell>
          <cell r="B552">
            <v>0</v>
          </cell>
          <cell r="C552">
            <v>10</v>
          </cell>
          <cell r="D552">
            <v>6</v>
          </cell>
          <cell r="E552">
            <v>27</v>
          </cell>
        </row>
        <row r="553">
          <cell r="A553" t="str">
            <v>B0788KZ4NT</v>
          </cell>
          <cell r="B553">
            <v>14</v>
          </cell>
          <cell r="C553">
            <v>18</v>
          </cell>
          <cell r="D553">
            <v>0</v>
          </cell>
          <cell r="E553">
            <v>20</v>
          </cell>
        </row>
        <row r="554">
          <cell r="A554" t="str">
            <v>B0788L4FX6</v>
          </cell>
          <cell r="B554">
            <v>0</v>
          </cell>
          <cell r="C554">
            <v>16</v>
          </cell>
          <cell r="D554">
            <v>17</v>
          </cell>
          <cell r="E554">
            <v>28</v>
          </cell>
        </row>
        <row r="555">
          <cell r="A555" t="str">
            <v>B0788L5FHK</v>
          </cell>
          <cell r="B555">
            <v>0</v>
          </cell>
          <cell r="C555">
            <v>0</v>
          </cell>
          <cell r="D555">
            <v>7</v>
          </cell>
          <cell r="E555">
            <v>7</v>
          </cell>
        </row>
        <row r="556">
          <cell r="A556" t="str">
            <v>B0788LHPGK</v>
          </cell>
          <cell r="B556">
            <v>17</v>
          </cell>
          <cell r="C556">
            <v>14</v>
          </cell>
          <cell r="D556">
            <v>9</v>
          </cell>
          <cell r="E556">
            <v>32</v>
          </cell>
        </row>
        <row r="557">
          <cell r="A557" t="str">
            <v>B0788LK2N3</v>
          </cell>
          <cell r="B557">
            <v>0</v>
          </cell>
          <cell r="C557">
            <v>27</v>
          </cell>
          <cell r="D557">
            <v>21</v>
          </cell>
          <cell r="E557">
            <v>39</v>
          </cell>
        </row>
        <row r="558">
          <cell r="A558" t="str">
            <v>B0788LLYXL</v>
          </cell>
          <cell r="B558">
            <v>27</v>
          </cell>
          <cell r="C558">
            <v>7</v>
          </cell>
          <cell r="D558">
            <v>27</v>
          </cell>
          <cell r="E558">
            <v>51</v>
          </cell>
        </row>
        <row r="559">
          <cell r="A559" t="str">
            <v>B0788LXZHN</v>
          </cell>
          <cell r="B559">
            <v>1</v>
          </cell>
          <cell r="C559">
            <v>0</v>
          </cell>
          <cell r="D559">
            <v>11</v>
          </cell>
          <cell r="E559">
            <v>18</v>
          </cell>
        </row>
        <row r="560">
          <cell r="A560" t="str">
            <v>B0788MQ753</v>
          </cell>
          <cell r="B560">
            <v>17</v>
          </cell>
          <cell r="C560">
            <v>27</v>
          </cell>
          <cell r="D560">
            <v>2</v>
          </cell>
          <cell r="E560">
            <v>23</v>
          </cell>
        </row>
        <row r="561">
          <cell r="A561" t="str">
            <v>B0788MSNZ9</v>
          </cell>
          <cell r="B561">
            <v>0</v>
          </cell>
          <cell r="C561">
            <v>30</v>
          </cell>
          <cell r="D561">
            <v>5</v>
          </cell>
          <cell r="E561">
            <v>21</v>
          </cell>
        </row>
        <row r="562">
          <cell r="A562" t="str">
            <v>B0788MSRBP</v>
          </cell>
          <cell r="B562">
            <v>7</v>
          </cell>
          <cell r="C562">
            <v>5</v>
          </cell>
          <cell r="D562">
            <v>3</v>
          </cell>
          <cell r="E562">
            <v>14</v>
          </cell>
        </row>
        <row r="563">
          <cell r="A563" t="str">
            <v>B0788N79K3</v>
          </cell>
          <cell r="B563">
            <v>0</v>
          </cell>
          <cell r="C563">
            <v>13</v>
          </cell>
          <cell r="D563">
            <v>10</v>
          </cell>
          <cell r="E563">
            <v>8</v>
          </cell>
        </row>
        <row r="564">
          <cell r="A564" t="str">
            <v>B0788N9BWS</v>
          </cell>
          <cell r="B564">
            <v>47</v>
          </cell>
          <cell r="C564">
            <v>18</v>
          </cell>
          <cell r="D564">
            <v>13</v>
          </cell>
          <cell r="E564">
            <v>23</v>
          </cell>
        </row>
        <row r="565">
          <cell r="A565" t="str">
            <v>B0788NC9MD</v>
          </cell>
          <cell r="B565">
            <v>67</v>
          </cell>
          <cell r="C565">
            <v>51</v>
          </cell>
          <cell r="D565">
            <v>10</v>
          </cell>
          <cell r="E565">
            <v>30</v>
          </cell>
        </row>
        <row r="566">
          <cell r="A566" t="str">
            <v>B0788NZKVF</v>
          </cell>
          <cell r="B566">
            <v>9</v>
          </cell>
          <cell r="C566">
            <v>29</v>
          </cell>
          <cell r="D566">
            <v>14</v>
          </cell>
          <cell r="E566">
            <v>31</v>
          </cell>
        </row>
        <row r="567">
          <cell r="A567" t="str">
            <v>B0788QHJLM</v>
          </cell>
          <cell r="B567">
            <v>5</v>
          </cell>
          <cell r="C567">
            <v>12</v>
          </cell>
          <cell r="D567">
            <v>4</v>
          </cell>
          <cell r="E567">
            <v>18</v>
          </cell>
        </row>
        <row r="568">
          <cell r="A568" t="str">
            <v>B07897J7HY</v>
          </cell>
          <cell r="B568">
            <v>0</v>
          </cell>
          <cell r="C568">
            <v>12</v>
          </cell>
          <cell r="D568">
            <v>16</v>
          </cell>
          <cell r="E568">
            <v>22</v>
          </cell>
        </row>
        <row r="569">
          <cell r="A569" t="str">
            <v>B078N52NDR</v>
          </cell>
          <cell r="B569">
            <v>72</v>
          </cell>
          <cell r="C569">
            <v>102</v>
          </cell>
          <cell r="D569">
            <v>43</v>
          </cell>
          <cell r="E569">
            <v>108</v>
          </cell>
        </row>
        <row r="570">
          <cell r="A570" t="str">
            <v>B078NK245X</v>
          </cell>
          <cell r="B570">
            <v>0</v>
          </cell>
          <cell r="C570">
            <v>0</v>
          </cell>
          <cell r="D570">
            <v>0</v>
          </cell>
          <cell r="E570">
            <v>1</v>
          </cell>
        </row>
        <row r="571">
          <cell r="A571" t="str">
            <v>B078NKV6N1</v>
          </cell>
          <cell r="B571">
            <v>0</v>
          </cell>
          <cell r="C571">
            <v>1</v>
          </cell>
          <cell r="D571">
            <v>0</v>
          </cell>
          <cell r="E571">
            <v>1</v>
          </cell>
        </row>
        <row r="572">
          <cell r="A572" t="str">
            <v>B078NLMD27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</row>
        <row r="573">
          <cell r="A573" t="str">
            <v>B078NMS9MY</v>
          </cell>
          <cell r="B573">
            <v>0</v>
          </cell>
          <cell r="C573">
            <v>0</v>
          </cell>
          <cell r="D573">
            <v>0</v>
          </cell>
          <cell r="E573">
            <v>2</v>
          </cell>
        </row>
        <row r="574">
          <cell r="A574" t="str">
            <v>B078NPDWH9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</row>
        <row r="575">
          <cell r="A575" t="str">
            <v>B078NPXG2D</v>
          </cell>
          <cell r="B575">
            <v>0</v>
          </cell>
          <cell r="C575">
            <v>1</v>
          </cell>
          <cell r="D575">
            <v>0</v>
          </cell>
          <cell r="E575">
            <v>2</v>
          </cell>
        </row>
        <row r="576">
          <cell r="A576" t="str">
            <v>B0791F7KFX</v>
          </cell>
          <cell r="B576">
            <v>0</v>
          </cell>
          <cell r="C576">
            <v>0</v>
          </cell>
          <cell r="D576">
            <v>4</v>
          </cell>
          <cell r="E576">
            <v>8</v>
          </cell>
        </row>
        <row r="577">
          <cell r="A577" t="str">
            <v>B079DKSPPJ</v>
          </cell>
          <cell r="B577">
            <v>4</v>
          </cell>
          <cell r="C577">
            <v>6</v>
          </cell>
          <cell r="D577">
            <v>4</v>
          </cell>
          <cell r="E577">
            <v>7</v>
          </cell>
        </row>
        <row r="578">
          <cell r="A578" t="str">
            <v>B079KFD651</v>
          </cell>
          <cell r="B578">
            <v>0</v>
          </cell>
          <cell r="C578">
            <v>0</v>
          </cell>
          <cell r="D578">
            <v>0</v>
          </cell>
          <cell r="E578">
            <v>1</v>
          </cell>
        </row>
        <row r="579">
          <cell r="A579" t="str">
            <v>B079PMJMN2</v>
          </cell>
          <cell r="B579">
            <v>13</v>
          </cell>
          <cell r="C579">
            <v>10</v>
          </cell>
          <cell r="D579">
            <v>1</v>
          </cell>
          <cell r="E579">
            <v>3</v>
          </cell>
        </row>
        <row r="580">
          <cell r="A580" t="str">
            <v>B07BDGQY7Y</v>
          </cell>
          <cell r="B580">
            <v>15</v>
          </cell>
          <cell r="C580">
            <v>50</v>
          </cell>
          <cell r="D580">
            <v>18</v>
          </cell>
          <cell r="E580">
            <v>66</v>
          </cell>
        </row>
        <row r="581">
          <cell r="A581" t="str">
            <v>B07BF3M4Z3</v>
          </cell>
          <cell r="B581">
            <v>2</v>
          </cell>
          <cell r="C581">
            <v>0</v>
          </cell>
          <cell r="D581">
            <v>37</v>
          </cell>
          <cell r="E581">
            <v>45</v>
          </cell>
        </row>
        <row r="582">
          <cell r="A582" t="str">
            <v>B07BF3YL3D</v>
          </cell>
          <cell r="B582">
            <v>0</v>
          </cell>
          <cell r="C582">
            <v>61</v>
          </cell>
          <cell r="D582">
            <v>13</v>
          </cell>
          <cell r="E582">
            <v>26</v>
          </cell>
        </row>
        <row r="583">
          <cell r="A583" t="str">
            <v>B07BF5WQLC</v>
          </cell>
          <cell r="B583">
            <v>16</v>
          </cell>
          <cell r="C583">
            <v>0</v>
          </cell>
          <cell r="D583">
            <v>13</v>
          </cell>
          <cell r="E583">
            <v>6</v>
          </cell>
        </row>
        <row r="584">
          <cell r="A584" t="str">
            <v>B07BF74H5L</v>
          </cell>
          <cell r="B584">
            <v>0</v>
          </cell>
          <cell r="C584">
            <v>0</v>
          </cell>
          <cell r="D584">
            <v>9</v>
          </cell>
          <cell r="E584">
            <v>29</v>
          </cell>
        </row>
        <row r="585">
          <cell r="A585" t="str">
            <v>B07BF8YLD9</v>
          </cell>
          <cell r="B585">
            <v>19</v>
          </cell>
          <cell r="C585">
            <v>18</v>
          </cell>
          <cell r="D585">
            <v>15</v>
          </cell>
          <cell r="E585">
            <v>16</v>
          </cell>
        </row>
        <row r="586">
          <cell r="A586" t="str">
            <v>B07BF9GG25</v>
          </cell>
          <cell r="B586">
            <v>0</v>
          </cell>
          <cell r="C586">
            <v>43</v>
          </cell>
          <cell r="D586">
            <v>10</v>
          </cell>
          <cell r="E586">
            <v>19</v>
          </cell>
        </row>
        <row r="587">
          <cell r="A587" t="str">
            <v>B07BKVW8NN</v>
          </cell>
          <cell r="B587">
            <v>5</v>
          </cell>
          <cell r="C587">
            <v>2</v>
          </cell>
          <cell r="D587">
            <v>1</v>
          </cell>
          <cell r="E587">
            <v>2</v>
          </cell>
        </row>
        <row r="588">
          <cell r="A588" t="str">
            <v>B07BLQ4T18</v>
          </cell>
          <cell r="B588">
            <v>138</v>
          </cell>
          <cell r="C588">
            <v>117</v>
          </cell>
          <cell r="D588">
            <v>160</v>
          </cell>
          <cell r="E588">
            <v>148</v>
          </cell>
        </row>
        <row r="589">
          <cell r="A589" t="str">
            <v>B07BN6FTSH</v>
          </cell>
          <cell r="B589">
            <v>13</v>
          </cell>
          <cell r="C589">
            <v>2</v>
          </cell>
          <cell r="D589">
            <v>5</v>
          </cell>
          <cell r="E589">
            <v>38</v>
          </cell>
        </row>
        <row r="590">
          <cell r="A590" t="str">
            <v>B07BN7LFCJ</v>
          </cell>
          <cell r="B590">
            <v>7</v>
          </cell>
          <cell r="C590">
            <v>15</v>
          </cell>
          <cell r="D590">
            <v>4</v>
          </cell>
          <cell r="E590">
            <v>11</v>
          </cell>
        </row>
        <row r="591">
          <cell r="A591" t="str">
            <v>B07BN88HNY</v>
          </cell>
          <cell r="B591">
            <v>9</v>
          </cell>
          <cell r="C591">
            <v>28</v>
          </cell>
          <cell r="D591">
            <v>29</v>
          </cell>
          <cell r="E591">
            <v>25</v>
          </cell>
        </row>
        <row r="592">
          <cell r="A592" t="str">
            <v>B07BN8MMJW</v>
          </cell>
          <cell r="B592">
            <v>20</v>
          </cell>
          <cell r="C592">
            <v>4</v>
          </cell>
          <cell r="D592">
            <v>13</v>
          </cell>
          <cell r="E592">
            <v>45</v>
          </cell>
        </row>
        <row r="593">
          <cell r="A593" t="str">
            <v>B07BN97SPJ</v>
          </cell>
          <cell r="B593">
            <v>10</v>
          </cell>
          <cell r="C593">
            <v>5</v>
          </cell>
          <cell r="D593">
            <v>6</v>
          </cell>
          <cell r="E593">
            <v>6</v>
          </cell>
        </row>
        <row r="594">
          <cell r="A594" t="str">
            <v>B07BN98371</v>
          </cell>
          <cell r="B594">
            <v>5</v>
          </cell>
          <cell r="C594">
            <v>6</v>
          </cell>
          <cell r="D594">
            <v>3</v>
          </cell>
          <cell r="E594">
            <v>8</v>
          </cell>
        </row>
        <row r="595">
          <cell r="A595" t="str">
            <v>B07BN9R4QM</v>
          </cell>
          <cell r="B595">
            <v>16</v>
          </cell>
          <cell r="C595">
            <v>7</v>
          </cell>
          <cell r="D595">
            <v>9</v>
          </cell>
          <cell r="E595">
            <v>4</v>
          </cell>
        </row>
        <row r="596">
          <cell r="A596" t="str">
            <v>B07BNB2LLD</v>
          </cell>
          <cell r="B596">
            <v>45</v>
          </cell>
          <cell r="C596">
            <v>12</v>
          </cell>
          <cell r="D596">
            <v>15</v>
          </cell>
          <cell r="E596">
            <v>60</v>
          </cell>
        </row>
        <row r="597">
          <cell r="A597" t="str">
            <v>B07BNB9CHB</v>
          </cell>
          <cell r="B597">
            <v>26</v>
          </cell>
          <cell r="C597">
            <v>22</v>
          </cell>
          <cell r="D597">
            <v>13</v>
          </cell>
          <cell r="E597">
            <v>12</v>
          </cell>
        </row>
        <row r="598">
          <cell r="A598" t="str">
            <v>B07BNBHNVF</v>
          </cell>
          <cell r="B598">
            <v>25</v>
          </cell>
          <cell r="C598">
            <v>13</v>
          </cell>
          <cell r="D598">
            <v>12</v>
          </cell>
          <cell r="E598">
            <v>30</v>
          </cell>
        </row>
        <row r="599">
          <cell r="A599" t="str">
            <v>B07BNBSF9V</v>
          </cell>
          <cell r="B599">
            <v>4</v>
          </cell>
          <cell r="C599">
            <v>10</v>
          </cell>
          <cell r="D599">
            <v>8</v>
          </cell>
          <cell r="E599">
            <v>10</v>
          </cell>
        </row>
        <row r="600">
          <cell r="A600" t="str">
            <v>B07BNCNSKL</v>
          </cell>
          <cell r="B600">
            <v>13</v>
          </cell>
          <cell r="C600">
            <v>22</v>
          </cell>
          <cell r="D600">
            <v>0</v>
          </cell>
          <cell r="E600">
            <v>13</v>
          </cell>
        </row>
        <row r="601">
          <cell r="A601" t="str">
            <v>B07BNCRLPT</v>
          </cell>
          <cell r="B601">
            <v>18</v>
          </cell>
          <cell r="C601">
            <v>2</v>
          </cell>
          <cell r="D601">
            <v>12</v>
          </cell>
          <cell r="E601">
            <v>4</v>
          </cell>
        </row>
        <row r="602">
          <cell r="A602" t="str">
            <v>B07BNKG7ND</v>
          </cell>
          <cell r="B602">
            <v>0</v>
          </cell>
          <cell r="C602">
            <v>0</v>
          </cell>
          <cell r="D602">
            <v>0</v>
          </cell>
          <cell r="E602">
            <v>2</v>
          </cell>
        </row>
        <row r="603">
          <cell r="A603" t="str">
            <v>B07BNKR4R1</v>
          </cell>
          <cell r="B603">
            <v>0</v>
          </cell>
          <cell r="C603">
            <v>0</v>
          </cell>
          <cell r="D603">
            <v>0</v>
          </cell>
          <cell r="E603">
            <v>5</v>
          </cell>
        </row>
        <row r="604">
          <cell r="A604" t="str">
            <v>B07BNM8JLH</v>
          </cell>
          <cell r="B604">
            <v>0</v>
          </cell>
          <cell r="C604">
            <v>0</v>
          </cell>
          <cell r="D604">
            <v>0</v>
          </cell>
          <cell r="E604">
            <v>5</v>
          </cell>
        </row>
        <row r="605">
          <cell r="A605" t="str">
            <v>B07BQVJ5G2</v>
          </cell>
          <cell r="B605">
            <v>2</v>
          </cell>
          <cell r="C605">
            <v>1</v>
          </cell>
          <cell r="D605">
            <v>0</v>
          </cell>
          <cell r="E605">
            <v>2</v>
          </cell>
        </row>
        <row r="606">
          <cell r="A606" t="str">
            <v>B07BW2BQGJ</v>
          </cell>
          <cell r="B606">
            <v>0</v>
          </cell>
          <cell r="C606">
            <v>0</v>
          </cell>
          <cell r="D606">
            <v>0</v>
          </cell>
          <cell r="E606">
            <v>1</v>
          </cell>
        </row>
        <row r="607">
          <cell r="A607" t="str">
            <v>B07BWBTBNP</v>
          </cell>
          <cell r="B607">
            <v>0</v>
          </cell>
          <cell r="C607">
            <v>0</v>
          </cell>
          <cell r="D607">
            <v>0</v>
          </cell>
          <cell r="E607">
            <v>1</v>
          </cell>
        </row>
        <row r="608">
          <cell r="A608" t="str">
            <v>B07BWC3M35</v>
          </cell>
          <cell r="B608">
            <v>0</v>
          </cell>
          <cell r="C608">
            <v>0</v>
          </cell>
          <cell r="D608">
            <v>0</v>
          </cell>
          <cell r="E608">
            <v>1</v>
          </cell>
        </row>
        <row r="609">
          <cell r="A609" t="str">
            <v>B07BWD1QHL</v>
          </cell>
          <cell r="B609">
            <v>1</v>
          </cell>
          <cell r="C609">
            <v>2</v>
          </cell>
          <cell r="D609">
            <v>0</v>
          </cell>
          <cell r="E609">
            <v>8</v>
          </cell>
        </row>
        <row r="610">
          <cell r="A610" t="str">
            <v>B07BWD1QN3</v>
          </cell>
          <cell r="B610">
            <v>1</v>
          </cell>
          <cell r="C610">
            <v>4</v>
          </cell>
          <cell r="D610">
            <v>0</v>
          </cell>
          <cell r="E610">
            <v>2</v>
          </cell>
        </row>
        <row r="611">
          <cell r="A611" t="str">
            <v>B07BWH1K3W</v>
          </cell>
          <cell r="B611">
            <v>1</v>
          </cell>
          <cell r="C611">
            <v>4</v>
          </cell>
          <cell r="D611">
            <v>2</v>
          </cell>
          <cell r="E611">
            <v>4</v>
          </cell>
        </row>
        <row r="612">
          <cell r="A612" t="str">
            <v>B07BWJ6S7M</v>
          </cell>
          <cell r="B612">
            <v>0</v>
          </cell>
          <cell r="C612">
            <v>0</v>
          </cell>
          <cell r="D612">
            <v>0</v>
          </cell>
          <cell r="E612">
            <v>1</v>
          </cell>
        </row>
        <row r="613">
          <cell r="A613" t="str">
            <v>B07C1P3KBF</v>
          </cell>
          <cell r="B613">
            <v>45</v>
          </cell>
          <cell r="C613">
            <v>7</v>
          </cell>
          <cell r="D613">
            <v>0</v>
          </cell>
          <cell r="E613">
            <v>52</v>
          </cell>
        </row>
        <row r="614">
          <cell r="A614" t="str">
            <v>B07C27SJ69</v>
          </cell>
          <cell r="B614">
            <v>534</v>
          </cell>
          <cell r="C614">
            <v>800</v>
          </cell>
          <cell r="D614">
            <v>162</v>
          </cell>
          <cell r="E614">
            <v>466</v>
          </cell>
        </row>
        <row r="615">
          <cell r="A615" t="str">
            <v>B07C3PCPDD</v>
          </cell>
          <cell r="B615">
            <v>1</v>
          </cell>
          <cell r="C615">
            <v>0</v>
          </cell>
          <cell r="D615">
            <v>0</v>
          </cell>
          <cell r="E615">
            <v>2</v>
          </cell>
        </row>
        <row r="616">
          <cell r="A616" t="str">
            <v>B07C3PGX21</v>
          </cell>
          <cell r="B616">
            <v>2</v>
          </cell>
          <cell r="C616">
            <v>1</v>
          </cell>
          <cell r="D616">
            <v>0</v>
          </cell>
          <cell r="E616">
            <v>4</v>
          </cell>
        </row>
        <row r="617">
          <cell r="A617" t="str">
            <v>B07C3PLGYD</v>
          </cell>
          <cell r="B617">
            <v>0</v>
          </cell>
          <cell r="C617">
            <v>0</v>
          </cell>
          <cell r="D617">
            <v>0</v>
          </cell>
          <cell r="E617">
            <v>5</v>
          </cell>
        </row>
        <row r="618">
          <cell r="A618" t="str">
            <v>B07C3PPB63</v>
          </cell>
          <cell r="B618">
            <v>2</v>
          </cell>
          <cell r="C618">
            <v>0</v>
          </cell>
          <cell r="D618">
            <v>0</v>
          </cell>
          <cell r="E618">
            <v>2</v>
          </cell>
        </row>
        <row r="619">
          <cell r="A619" t="str">
            <v>B07C3Q43WW</v>
          </cell>
          <cell r="B619">
            <v>2</v>
          </cell>
          <cell r="C619">
            <v>0</v>
          </cell>
          <cell r="D619">
            <v>0</v>
          </cell>
          <cell r="E619">
            <v>7</v>
          </cell>
        </row>
        <row r="620">
          <cell r="A620" t="str">
            <v>B07C3TJYQH</v>
          </cell>
          <cell r="B620">
            <v>2</v>
          </cell>
          <cell r="C620">
            <v>0</v>
          </cell>
          <cell r="D620">
            <v>0</v>
          </cell>
          <cell r="E620">
            <v>2</v>
          </cell>
        </row>
        <row r="621">
          <cell r="A621" t="str">
            <v>B07C3W2JY6</v>
          </cell>
          <cell r="B621">
            <v>0</v>
          </cell>
          <cell r="C621">
            <v>0</v>
          </cell>
          <cell r="D621">
            <v>0</v>
          </cell>
          <cell r="E621">
            <v>10</v>
          </cell>
        </row>
        <row r="622">
          <cell r="A622" t="str">
            <v>B07C3W73C5</v>
          </cell>
          <cell r="B622">
            <v>1</v>
          </cell>
          <cell r="C622">
            <v>0</v>
          </cell>
          <cell r="D622">
            <v>5</v>
          </cell>
          <cell r="E622">
            <v>5</v>
          </cell>
        </row>
        <row r="623">
          <cell r="A623" t="str">
            <v>B07C3YBYX7</v>
          </cell>
          <cell r="B623">
            <v>1</v>
          </cell>
          <cell r="C623">
            <v>1</v>
          </cell>
          <cell r="D623">
            <v>0</v>
          </cell>
          <cell r="E623">
            <v>3</v>
          </cell>
        </row>
        <row r="624">
          <cell r="A624" t="str">
            <v>B07C3Z8HJY</v>
          </cell>
          <cell r="B624">
            <v>0</v>
          </cell>
          <cell r="C624">
            <v>0</v>
          </cell>
          <cell r="D624">
            <v>0</v>
          </cell>
          <cell r="E624">
            <v>1</v>
          </cell>
        </row>
        <row r="625">
          <cell r="A625" t="str">
            <v>B07C41Q6CQ</v>
          </cell>
          <cell r="B625">
            <v>1</v>
          </cell>
          <cell r="C625">
            <v>0</v>
          </cell>
          <cell r="D625">
            <v>0</v>
          </cell>
          <cell r="E625">
            <v>2</v>
          </cell>
        </row>
        <row r="626">
          <cell r="A626" t="str">
            <v>B07C9242NH</v>
          </cell>
          <cell r="B626">
            <v>32</v>
          </cell>
          <cell r="C626">
            <v>9</v>
          </cell>
          <cell r="D626">
            <v>8</v>
          </cell>
          <cell r="E626">
            <v>9</v>
          </cell>
        </row>
        <row r="627">
          <cell r="A627" t="str">
            <v>B07CBVFWY4</v>
          </cell>
          <cell r="B627">
            <v>1</v>
          </cell>
          <cell r="C627">
            <v>2</v>
          </cell>
          <cell r="D627">
            <v>2</v>
          </cell>
          <cell r="E627">
            <v>6</v>
          </cell>
        </row>
        <row r="628">
          <cell r="A628" t="str">
            <v>B07CBVQLVX</v>
          </cell>
          <cell r="B628">
            <v>6</v>
          </cell>
          <cell r="C628">
            <v>1</v>
          </cell>
          <cell r="D628">
            <v>3</v>
          </cell>
          <cell r="E628">
            <v>19</v>
          </cell>
        </row>
        <row r="629">
          <cell r="A629" t="str">
            <v>B07CC3WQPP</v>
          </cell>
          <cell r="B629">
            <v>0</v>
          </cell>
          <cell r="C629">
            <v>0</v>
          </cell>
          <cell r="D629">
            <v>0</v>
          </cell>
          <cell r="E629">
            <v>2</v>
          </cell>
        </row>
        <row r="630">
          <cell r="A630" t="str">
            <v>B07CCN4Z6Q</v>
          </cell>
          <cell r="B630">
            <v>6</v>
          </cell>
          <cell r="C630">
            <v>3</v>
          </cell>
          <cell r="D630">
            <v>4</v>
          </cell>
          <cell r="E630">
            <v>12</v>
          </cell>
        </row>
        <row r="631">
          <cell r="A631" t="str">
            <v>B07CF83XC5</v>
          </cell>
          <cell r="B631">
            <v>5</v>
          </cell>
          <cell r="C631">
            <v>0</v>
          </cell>
          <cell r="D631">
            <v>0</v>
          </cell>
          <cell r="E631">
            <v>9</v>
          </cell>
        </row>
        <row r="632">
          <cell r="A632" t="str">
            <v>B07CKKFBBM</v>
          </cell>
          <cell r="B632">
            <v>485</v>
          </cell>
          <cell r="C632">
            <v>342</v>
          </cell>
          <cell r="D632">
            <v>147</v>
          </cell>
          <cell r="E632">
            <v>388</v>
          </cell>
        </row>
        <row r="633">
          <cell r="A633" t="str">
            <v>B07CKT5RP1</v>
          </cell>
          <cell r="B633">
            <v>11</v>
          </cell>
          <cell r="C633">
            <v>10</v>
          </cell>
          <cell r="D633">
            <v>0</v>
          </cell>
          <cell r="E633">
            <v>1</v>
          </cell>
        </row>
        <row r="634">
          <cell r="A634" t="str">
            <v>B07CKYR1S6</v>
          </cell>
          <cell r="B634">
            <v>14</v>
          </cell>
          <cell r="C634">
            <v>6</v>
          </cell>
          <cell r="D634">
            <v>4</v>
          </cell>
          <cell r="E634">
            <v>6</v>
          </cell>
        </row>
        <row r="635">
          <cell r="A635" t="str">
            <v>B07CL1BPL7</v>
          </cell>
          <cell r="B635">
            <v>13</v>
          </cell>
          <cell r="C635">
            <v>30</v>
          </cell>
          <cell r="D635">
            <v>0</v>
          </cell>
          <cell r="E635">
            <v>1</v>
          </cell>
        </row>
        <row r="636">
          <cell r="A636" t="str">
            <v>B07CLD6WLD</v>
          </cell>
          <cell r="B636">
            <v>6</v>
          </cell>
          <cell r="C636">
            <v>2</v>
          </cell>
          <cell r="D636">
            <v>1</v>
          </cell>
          <cell r="E636">
            <v>3</v>
          </cell>
        </row>
        <row r="637">
          <cell r="A637" t="str">
            <v>B07CLHY2JJ</v>
          </cell>
          <cell r="B637">
            <v>11</v>
          </cell>
          <cell r="C637">
            <v>18</v>
          </cell>
          <cell r="D637">
            <v>0</v>
          </cell>
          <cell r="E637">
            <v>2</v>
          </cell>
        </row>
        <row r="638">
          <cell r="A638" t="str">
            <v>B07CLRCVLZ</v>
          </cell>
          <cell r="B638">
            <v>4</v>
          </cell>
          <cell r="C638">
            <v>8</v>
          </cell>
          <cell r="D638">
            <v>0</v>
          </cell>
          <cell r="E638">
            <v>1</v>
          </cell>
        </row>
        <row r="639">
          <cell r="A639" t="str">
            <v>B07CLRD63X</v>
          </cell>
          <cell r="B639">
            <v>78</v>
          </cell>
          <cell r="C639">
            <v>49</v>
          </cell>
          <cell r="D639">
            <v>27</v>
          </cell>
          <cell r="E639">
            <v>111</v>
          </cell>
        </row>
        <row r="640">
          <cell r="A640" t="str">
            <v>B07CLSCMGT</v>
          </cell>
          <cell r="B640">
            <v>10</v>
          </cell>
          <cell r="C640">
            <v>9</v>
          </cell>
          <cell r="D640">
            <v>1</v>
          </cell>
          <cell r="E640">
            <v>2</v>
          </cell>
        </row>
        <row r="641">
          <cell r="A641" t="str">
            <v>B07CLSK94Z</v>
          </cell>
          <cell r="B641">
            <v>0</v>
          </cell>
          <cell r="C641">
            <v>1</v>
          </cell>
          <cell r="D641">
            <v>0</v>
          </cell>
          <cell r="E641">
            <v>1</v>
          </cell>
        </row>
        <row r="642">
          <cell r="A642" t="str">
            <v>B07CLSPV2K</v>
          </cell>
          <cell r="B642">
            <v>3</v>
          </cell>
          <cell r="C642">
            <v>6</v>
          </cell>
          <cell r="D642">
            <v>1</v>
          </cell>
          <cell r="E642">
            <v>1</v>
          </cell>
        </row>
        <row r="643">
          <cell r="A643" t="str">
            <v>B07CLSVW8C</v>
          </cell>
          <cell r="B643">
            <v>33</v>
          </cell>
          <cell r="C643">
            <v>35</v>
          </cell>
          <cell r="D643">
            <v>18</v>
          </cell>
          <cell r="E643">
            <v>28</v>
          </cell>
        </row>
        <row r="644">
          <cell r="A644" t="str">
            <v>B07CLT358V</v>
          </cell>
          <cell r="B644">
            <v>164</v>
          </cell>
          <cell r="C644">
            <v>55</v>
          </cell>
          <cell r="D644">
            <v>90</v>
          </cell>
          <cell r="E644">
            <v>35</v>
          </cell>
        </row>
        <row r="645">
          <cell r="A645" t="str">
            <v>B07CLTDGRC</v>
          </cell>
          <cell r="B645">
            <v>17</v>
          </cell>
          <cell r="C645">
            <v>25</v>
          </cell>
          <cell r="D645">
            <v>3</v>
          </cell>
          <cell r="E645">
            <v>1</v>
          </cell>
        </row>
        <row r="646">
          <cell r="A646" t="str">
            <v>B07CLVP7DQ</v>
          </cell>
          <cell r="B646">
            <v>0</v>
          </cell>
          <cell r="C646">
            <v>7</v>
          </cell>
          <cell r="D646">
            <v>1</v>
          </cell>
          <cell r="E646">
            <v>1</v>
          </cell>
        </row>
        <row r="647">
          <cell r="A647" t="str">
            <v>B07CLWCV1M</v>
          </cell>
          <cell r="B647">
            <v>5</v>
          </cell>
          <cell r="C647">
            <v>8</v>
          </cell>
          <cell r="D647">
            <v>0</v>
          </cell>
          <cell r="E647">
            <v>0</v>
          </cell>
        </row>
        <row r="648">
          <cell r="A648" t="str">
            <v>B07CLWPQYB</v>
          </cell>
          <cell r="B648">
            <v>0</v>
          </cell>
          <cell r="C648">
            <v>11</v>
          </cell>
          <cell r="D648">
            <v>1</v>
          </cell>
          <cell r="E648">
            <v>1</v>
          </cell>
        </row>
        <row r="649">
          <cell r="A649" t="str">
            <v>B07CM13K9S</v>
          </cell>
          <cell r="B649">
            <v>0</v>
          </cell>
          <cell r="C649">
            <v>32</v>
          </cell>
          <cell r="D649">
            <v>0</v>
          </cell>
          <cell r="E649">
            <v>224</v>
          </cell>
        </row>
        <row r="650">
          <cell r="A650" t="str">
            <v>B07CM17RYD</v>
          </cell>
          <cell r="B650">
            <v>0</v>
          </cell>
          <cell r="C650">
            <v>0</v>
          </cell>
          <cell r="D650">
            <v>0</v>
          </cell>
          <cell r="E650">
            <v>2</v>
          </cell>
        </row>
        <row r="651">
          <cell r="A651" t="str">
            <v>B07CM18W15</v>
          </cell>
          <cell r="B651">
            <v>3</v>
          </cell>
          <cell r="C651">
            <v>0</v>
          </cell>
          <cell r="D651">
            <v>1</v>
          </cell>
          <cell r="E651">
            <v>5</v>
          </cell>
        </row>
        <row r="652">
          <cell r="A652" t="str">
            <v>B07CM1G497</v>
          </cell>
          <cell r="B652">
            <v>0</v>
          </cell>
          <cell r="C652">
            <v>0</v>
          </cell>
          <cell r="D652">
            <v>0</v>
          </cell>
          <cell r="E652">
            <v>1</v>
          </cell>
        </row>
        <row r="653">
          <cell r="A653" t="str">
            <v>B07CM1SXTQ</v>
          </cell>
          <cell r="B653">
            <v>0</v>
          </cell>
          <cell r="C653">
            <v>1</v>
          </cell>
          <cell r="D653">
            <v>0</v>
          </cell>
          <cell r="E653">
            <v>0</v>
          </cell>
        </row>
        <row r="654">
          <cell r="A654" t="str">
            <v>B07CM1YWXC</v>
          </cell>
          <cell r="B654">
            <v>41</v>
          </cell>
          <cell r="C654">
            <v>31</v>
          </cell>
          <cell r="D654">
            <v>11</v>
          </cell>
          <cell r="E654">
            <v>43</v>
          </cell>
        </row>
        <row r="655">
          <cell r="A655" t="str">
            <v>B07CM1YXQ6</v>
          </cell>
          <cell r="B655">
            <v>10</v>
          </cell>
          <cell r="C655">
            <v>9</v>
          </cell>
          <cell r="D655">
            <v>3</v>
          </cell>
          <cell r="E655">
            <v>15</v>
          </cell>
        </row>
        <row r="656">
          <cell r="A656" t="str">
            <v>B07CM1ZQ51</v>
          </cell>
          <cell r="B656">
            <v>4</v>
          </cell>
          <cell r="C656">
            <v>1</v>
          </cell>
          <cell r="D656">
            <v>0</v>
          </cell>
          <cell r="E656">
            <v>2</v>
          </cell>
        </row>
        <row r="657">
          <cell r="A657" t="str">
            <v>B07CM23R41</v>
          </cell>
          <cell r="B657">
            <v>7</v>
          </cell>
          <cell r="C657">
            <v>0</v>
          </cell>
          <cell r="D657">
            <v>3</v>
          </cell>
          <cell r="E657">
            <v>10</v>
          </cell>
        </row>
        <row r="658">
          <cell r="A658" t="str">
            <v>B07CM241ZG</v>
          </cell>
          <cell r="B658">
            <v>5</v>
          </cell>
          <cell r="C658">
            <v>1</v>
          </cell>
          <cell r="D658">
            <v>0</v>
          </cell>
          <cell r="E658">
            <v>3</v>
          </cell>
        </row>
        <row r="659">
          <cell r="A659" t="str">
            <v>B07CM256LT</v>
          </cell>
          <cell r="B659">
            <v>0</v>
          </cell>
          <cell r="C659">
            <v>0</v>
          </cell>
          <cell r="D659">
            <v>0</v>
          </cell>
          <cell r="E659">
            <v>18</v>
          </cell>
        </row>
        <row r="660">
          <cell r="A660" t="str">
            <v>B07CM2B6BD</v>
          </cell>
          <cell r="B660">
            <v>127</v>
          </cell>
          <cell r="C660">
            <v>46</v>
          </cell>
          <cell r="D660">
            <v>30</v>
          </cell>
          <cell r="E660">
            <v>1</v>
          </cell>
        </row>
        <row r="661">
          <cell r="A661" t="str">
            <v>B07CM2GNGZ</v>
          </cell>
          <cell r="B661">
            <v>3</v>
          </cell>
          <cell r="C661">
            <v>1</v>
          </cell>
          <cell r="D661">
            <v>8</v>
          </cell>
          <cell r="E661">
            <v>29</v>
          </cell>
        </row>
        <row r="662">
          <cell r="A662" t="str">
            <v>B07CM311V3</v>
          </cell>
          <cell r="B662">
            <v>0</v>
          </cell>
          <cell r="C662">
            <v>0</v>
          </cell>
          <cell r="D662">
            <v>0</v>
          </cell>
          <cell r="E662">
            <v>5</v>
          </cell>
        </row>
        <row r="663">
          <cell r="A663" t="str">
            <v>B07CM3CK9V</v>
          </cell>
          <cell r="B663">
            <v>17</v>
          </cell>
          <cell r="C663">
            <v>25</v>
          </cell>
          <cell r="D663">
            <v>0</v>
          </cell>
          <cell r="E663">
            <v>16</v>
          </cell>
        </row>
        <row r="664">
          <cell r="A664" t="str">
            <v>B07CM3NZH4</v>
          </cell>
          <cell r="B664">
            <v>28</v>
          </cell>
          <cell r="C664">
            <v>36</v>
          </cell>
          <cell r="D664">
            <v>11</v>
          </cell>
          <cell r="E664">
            <v>37</v>
          </cell>
        </row>
        <row r="665">
          <cell r="A665" t="str">
            <v>B07CM3VVBX</v>
          </cell>
          <cell r="B665">
            <v>117</v>
          </cell>
          <cell r="C665">
            <v>49</v>
          </cell>
          <cell r="D665">
            <v>22</v>
          </cell>
          <cell r="E665">
            <v>11</v>
          </cell>
        </row>
        <row r="666">
          <cell r="A666" t="str">
            <v>B07CM3VVYT</v>
          </cell>
          <cell r="B666">
            <v>1</v>
          </cell>
          <cell r="C666">
            <v>7</v>
          </cell>
          <cell r="D666">
            <v>0</v>
          </cell>
          <cell r="E666">
            <v>5</v>
          </cell>
        </row>
        <row r="667">
          <cell r="A667" t="str">
            <v>B07CM42WH3</v>
          </cell>
          <cell r="B667">
            <v>3</v>
          </cell>
          <cell r="C667">
            <v>1</v>
          </cell>
          <cell r="D667">
            <v>2</v>
          </cell>
          <cell r="E667">
            <v>3</v>
          </cell>
        </row>
        <row r="668">
          <cell r="A668" t="str">
            <v>B07CM6788B</v>
          </cell>
          <cell r="B668">
            <v>2</v>
          </cell>
          <cell r="C668">
            <v>1</v>
          </cell>
          <cell r="D668">
            <v>0</v>
          </cell>
          <cell r="E668">
            <v>2</v>
          </cell>
        </row>
        <row r="669">
          <cell r="A669" t="str">
            <v>B07CM6ZZSL</v>
          </cell>
          <cell r="B669">
            <v>0</v>
          </cell>
          <cell r="C669">
            <v>1</v>
          </cell>
          <cell r="D669">
            <v>0</v>
          </cell>
          <cell r="E669">
            <v>0</v>
          </cell>
        </row>
        <row r="670">
          <cell r="A670" t="str">
            <v>B07CM8ZCFY</v>
          </cell>
          <cell r="B670">
            <v>62</v>
          </cell>
          <cell r="C670">
            <v>52</v>
          </cell>
          <cell r="D670">
            <v>29</v>
          </cell>
          <cell r="E670">
            <v>78</v>
          </cell>
        </row>
        <row r="671">
          <cell r="A671" t="str">
            <v>B07CMPS1CR</v>
          </cell>
          <cell r="B671">
            <v>0</v>
          </cell>
          <cell r="C671">
            <v>0</v>
          </cell>
          <cell r="D671">
            <v>0</v>
          </cell>
          <cell r="E671">
            <v>8</v>
          </cell>
        </row>
        <row r="672">
          <cell r="A672" t="str">
            <v>B07CMQ1QNN</v>
          </cell>
          <cell r="B672">
            <v>14</v>
          </cell>
          <cell r="C672">
            <v>8</v>
          </cell>
          <cell r="D672">
            <v>3</v>
          </cell>
          <cell r="E672">
            <v>11</v>
          </cell>
        </row>
        <row r="673">
          <cell r="A673" t="str">
            <v>B07CMQ9XWQ</v>
          </cell>
          <cell r="B673">
            <v>0</v>
          </cell>
          <cell r="C673">
            <v>0</v>
          </cell>
          <cell r="D673">
            <v>0</v>
          </cell>
          <cell r="E673">
            <v>5</v>
          </cell>
        </row>
        <row r="674">
          <cell r="A674" t="str">
            <v>B07CMST25C</v>
          </cell>
          <cell r="B674">
            <v>0</v>
          </cell>
          <cell r="C674">
            <v>3</v>
          </cell>
          <cell r="D674">
            <v>0</v>
          </cell>
          <cell r="E674">
            <v>2</v>
          </cell>
        </row>
        <row r="675">
          <cell r="A675" t="str">
            <v>B07CMXFT56</v>
          </cell>
          <cell r="B675">
            <v>0</v>
          </cell>
          <cell r="C675">
            <v>4</v>
          </cell>
          <cell r="D675">
            <v>3</v>
          </cell>
          <cell r="E675">
            <v>6</v>
          </cell>
        </row>
        <row r="676">
          <cell r="A676" t="str">
            <v>B07CMXHF3C</v>
          </cell>
          <cell r="B676">
            <v>1</v>
          </cell>
          <cell r="C676">
            <v>0</v>
          </cell>
          <cell r="D676">
            <v>0</v>
          </cell>
          <cell r="E676">
            <v>1</v>
          </cell>
        </row>
        <row r="677">
          <cell r="A677" t="str">
            <v>B07CMZ3FK6</v>
          </cell>
          <cell r="B677">
            <v>0</v>
          </cell>
          <cell r="C677">
            <v>0</v>
          </cell>
          <cell r="D677">
            <v>0</v>
          </cell>
          <cell r="E677">
            <v>1</v>
          </cell>
        </row>
        <row r="678">
          <cell r="A678" t="str">
            <v>B07CN7XR2X</v>
          </cell>
          <cell r="B678">
            <v>1</v>
          </cell>
          <cell r="C678">
            <v>0</v>
          </cell>
          <cell r="D678">
            <v>3</v>
          </cell>
          <cell r="E678">
            <v>4</v>
          </cell>
        </row>
        <row r="679">
          <cell r="A679" t="str">
            <v>B07CNG7G7K</v>
          </cell>
          <cell r="B679">
            <v>6</v>
          </cell>
          <cell r="C679">
            <v>10</v>
          </cell>
          <cell r="D679">
            <v>3</v>
          </cell>
          <cell r="E679">
            <v>1</v>
          </cell>
        </row>
        <row r="680">
          <cell r="A680" t="str">
            <v>B07CYT7MB8</v>
          </cell>
          <cell r="B680">
            <v>14</v>
          </cell>
          <cell r="C680">
            <v>7</v>
          </cell>
          <cell r="D680">
            <v>3</v>
          </cell>
          <cell r="E680">
            <v>16</v>
          </cell>
        </row>
        <row r="681">
          <cell r="A681" t="str">
            <v>B07D3PVFKN</v>
          </cell>
          <cell r="B681">
            <v>7</v>
          </cell>
          <cell r="C681">
            <v>0</v>
          </cell>
          <cell r="D681">
            <v>1</v>
          </cell>
          <cell r="E681">
            <v>3</v>
          </cell>
        </row>
        <row r="682">
          <cell r="A682" t="str">
            <v>B07D4D9S6Y</v>
          </cell>
          <cell r="B682">
            <v>0</v>
          </cell>
          <cell r="C682">
            <v>5</v>
          </cell>
          <cell r="D682">
            <v>18</v>
          </cell>
          <cell r="E682">
            <v>70</v>
          </cell>
        </row>
        <row r="683">
          <cell r="A683" t="str">
            <v>B07D4DR9LC</v>
          </cell>
          <cell r="B683">
            <v>0</v>
          </cell>
          <cell r="C683">
            <v>2</v>
          </cell>
          <cell r="D683">
            <v>13</v>
          </cell>
          <cell r="E683">
            <v>7</v>
          </cell>
        </row>
        <row r="684">
          <cell r="A684" t="str">
            <v>B07DCMG5PL</v>
          </cell>
          <cell r="B684">
            <v>0</v>
          </cell>
          <cell r="C684">
            <v>0</v>
          </cell>
          <cell r="D684">
            <v>0</v>
          </cell>
          <cell r="E684">
            <v>16</v>
          </cell>
        </row>
        <row r="685">
          <cell r="A685" t="str">
            <v>B07DCN3QFK</v>
          </cell>
          <cell r="B685">
            <v>84</v>
          </cell>
          <cell r="C685">
            <v>52</v>
          </cell>
          <cell r="D685">
            <v>26</v>
          </cell>
          <cell r="E685">
            <v>7</v>
          </cell>
        </row>
        <row r="686">
          <cell r="A686" t="str">
            <v>B07DCNCNXV</v>
          </cell>
          <cell r="B686">
            <v>0</v>
          </cell>
          <cell r="C686">
            <v>0</v>
          </cell>
          <cell r="D686">
            <v>15</v>
          </cell>
          <cell r="E686">
            <v>4</v>
          </cell>
        </row>
        <row r="687">
          <cell r="A687" t="str">
            <v>B07DCPTKLF</v>
          </cell>
          <cell r="B687">
            <v>0</v>
          </cell>
          <cell r="C687">
            <v>7</v>
          </cell>
          <cell r="D687">
            <v>3</v>
          </cell>
          <cell r="E687">
            <v>2</v>
          </cell>
        </row>
        <row r="688">
          <cell r="A688" t="str">
            <v>B07DCQNWSP</v>
          </cell>
          <cell r="B688">
            <v>8</v>
          </cell>
          <cell r="C688">
            <v>15</v>
          </cell>
          <cell r="D688">
            <v>4</v>
          </cell>
          <cell r="E688">
            <v>5</v>
          </cell>
        </row>
        <row r="689">
          <cell r="A689" t="str">
            <v>B07DCRHWL6</v>
          </cell>
          <cell r="B689">
            <v>5</v>
          </cell>
          <cell r="C689">
            <v>13</v>
          </cell>
          <cell r="D689">
            <v>6</v>
          </cell>
          <cell r="E689">
            <v>8</v>
          </cell>
        </row>
        <row r="690">
          <cell r="A690" t="str">
            <v>B07DFCNBRX</v>
          </cell>
          <cell r="B690">
            <v>0</v>
          </cell>
          <cell r="C690">
            <v>0</v>
          </cell>
          <cell r="D690">
            <v>1</v>
          </cell>
          <cell r="E690">
            <v>1</v>
          </cell>
        </row>
        <row r="691">
          <cell r="A691" t="str">
            <v>B07DHC2B7M</v>
          </cell>
          <cell r="B691">
            <v>0</v>
          </cell>
          <cell r="C691">
            <v>0</v>
          </cell>
          <cell r="D691">
            <v>3</v>
          </cell>
          <cell r="E691">
            <v>2</v>
          </cell>
        </row>
        <row r="692">
          <cell r="A692" t="str">
            <v>B07DJ94NBT</v>
          </cell>
          <cell r="B692">
            <v>0</v>
          </cell>
          <cell r="C692">
            <v>0</v>
          </cell>
          <cell r="D692">
            <v>16</v>
          </cell>
          <cell r="E692">
            <v>10</v>
          </cell>
        </row>
        <row r="693">
          <cell r="A693" t="str">
            <v>B07DK8NBS8</v>
          </cell>
          <cell r="B693">
            <v>1</v>
          </cell>
          <cell r="C693">
            <v>0</v>
          </cell>
          <cell r="D693">
            <v>0</v>
          </cell>
          <cell r="E693">
            <v>1</v>
          </cell>
        </row>
        <row r="694">
          <cell r="A694" t="str">
            <v>B072J7L4LR</v>
          </cell>
          <cell r="B694">
            <v>2</v>
          </cell>
          <cell r="C694">
            <v>4</v>
          </cell>
          <cell r="D694">
            <v>4</v>
          </cell>
          <cell r="E694">
            <v>0</v>
          </cell>
        </row>
        <row r="695">
          <cell r="A695" t="str">
            <v>B015QZRPHO</v>
          </cell>
          <cell r="B695">
            <v>20</v>
          </cell>
          <cell r="C695">
            <v>20</v>
          </cell>
          <cell r="D695">
            <v>4</v>
          </cell>
          <cell r="E695">
            <v>0</v>
          </cell>
        </row>
        <row r="696">
          <cell r="A696" t="str">
            <v>B017X47UK8</v>
          </cell>
          <cell r="B696">
            <v>48</v>
          </cell>
          <cell r="C696">
            <v>12</v>
          </cell>
          <cell r="D696">
            <v>21</v>
          </cell>
          <cell r="E696">
            <v>6</v>
          </cell>
        </row>
        <row r="697">
          <cell r="A697" t="str">
            <v>B01AXSD83E</v>
          </cell>
          <cell r="B697">
            <v>0</v>
          </cell>
          <cell r="C697">
            <v>5</v>
          </cell>
          <cell r="D697">
            <v>9</v>
          </cell>
          <cell r="E697">
            <v>0</v>
          </cell>
        </row>
        <row r="698">
          <cell r="A698" t="str">
            <v>B01F3E3AUY</v>
          </cell>
          <cell r="B698">
            <v>0</v>
          </cell>
          <cell r="C698">
            <v>14</v>
          </cell>
          <cell r="D698">
            <v>8</v>
          </cell>
          <cell r="E698">
            <v>19</v>
          </cell>
        </row>
        <row r="699">
          <cell r="A699" t="str">
            <v>B01F3E3MCK</v>
          </cell>
          <cell r="B699">
            <v>8</v>
          </cell>
          <cell r="C699">
            <v>54</v>
          </cell>
          <cell r="D699">
            <v>6</v>
          </cell>
          <cell r="E699">
            <v>38</v>
          </cell>
        </row>
        <row r="700">
          <cell r="A700" t="str">
            <v>B01G8H8UUU</v>
          </cell>
          <cell r="B700">
            <v>21</v>
          </cell>
          <cell r="C700">
            <v>26</v>
          </cell>
          <cell r="D700">
            <v>12</v>
          </cell>
          <cell r="E700">
            <v>24</v>
          </cell>
        </row>
        <row r="701">
          <cell r="A701" t="str">
            <v>B01IOEHIMG</v>
          </cell>
          <cell r="B701">
            <v>37</v>
          </cell>
          <cell r="C701">
            <v>18</v>
          </cell>
          <cell r="D701">
            <v>4</v>
          </cell>
          <cell r="E701">
            <v>17</v>
          </cell>
        </row>
        <row r="702">
          <cell r="A702" t="str">
            <v>B01J71HR3U</v>
          </cell>
          <cell r="B702">
            <v>5</v>
          </cell>
          <cell r="C702">
            <v>4</v>
          </cell>
          <cell r="D702">
            <v>0</v>
          </cell>
          <cell r="E702">
            <v>0</v>
          </cell>
        </row>
        <row r="703">
          <cell r="A703" t="str">
            <v>B01M1BW4HV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</row>
        <row r="704">
          <cell r="A704" t="str">
            <v>B01M4QQA9K</v>
          </cell>
          <cell r="B704">
            <v>8</v>
          </cell>
          <cell r="C704">
            <v>21</v>
          </cell>
          <cell r="D704">
            <v>8</v>
          </cell>
          <cell r="E704">
            <v>34</v>
          </cell>
        </row>
        <row r="705">
          <cell r="A705" t="str">
            <v>B01MRI5P26</v>
          </cell>
          <cell r="B705">
            <v>6</v>
          </cell>
          <cell r="C705">
            <v>12</v>
          </cell>
          <cell r="D705">
            <v>1</v>
          </cell>
          <cell r="E705">
            <v>0</v>
          </cell>
        </row>
        <row r="706">
          <cell r="A706" t="str">
            <v>B01MRLS67L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</row>
        <row r="707">
          <cell r="A707" t="str">
            <v>B01MSNG54S</v>
          </cell>
          <cell r="B707">
            <v>2</v>
          </cell>
          <cell r="C707">
            <v>2</v>
          </cell>
          <cell r="D707">
            <v>1</v>
          </cell>
          <cell r="E707">
            <v>1</v>
          </cell>
        </row>
        <row r="708">
          <cell r="A708" t="str">
            <v>B01MXMNL4I</v>
          </cell>
          <cell r="B708">
            <v>0</v>
          </cell>
          <cell r="C708">
            <v>2</v>
          </cell>
          <cell r="D708">
            <v>0</v>
          </cell>
          <cell r="E708">
            <v>0</v>
          </cell>
        </row>
        <row r="709">
          <cell r="A709" t="str">
            <v>B01MXNZVAG</v>
          </cell>
          <cell r="B709">
            <v>152</v>
          </cell>
          <cell r="C709">
            <v>117</v>
          </cell>
          <cell r="D709">
            <v>33</v>
          </cell>
          <cell r="E709">
            <v>34</v>
          </cell>
        </row>
        <row r="710">
          <cell r="A710" t="str">
            <v>B01N0H26RV</v>
          </cell>
          <cell r="B710">
            <v>2</v>
          </cell>
          <cell r="C710">
            <v>0</v>
          </cell>
          <cell r="D710">
            <v>0</v>
          </cell>
          <cell r="E710">
            <v>2</v>
          </cell>
        </row>
        <row r="711">
          <cell r="A711" t="str">
            <v>B01N0VKLGT</v>
          </cell>
          <cell r="B711">
            <v>3</v>
          </cell>
          <cell r="C711">
            <v>4</v>
          </cell>
          <cell r="D711">
            <v>1</v>
          </cell>
          <cell r="E711">
            <v>0</v>
          </cell>
        </row>
        <row r="712">
          <cell r="A712" t="str">
            <v>B01N0VKLH9</v>
          </cell>
          <cell r="B712">
            <v>0</v>
          </cell>
          <cell r="C712">
            <v>0</v>
          </cell>
          <cell r="D712">
            <v>2</v>
          </cell>
          <cell r="E712">
            <v>0</v>
          </cell>
        </row>
        <row r="713">
          <cell r="A713" t="str">
            <v>B01N1X2E3G</v>
          </cell>
          <cell r="B713">
            <v>0</v>
          </cell>
          <cell r="C713">
            <v>0</v>
          </cell>
          <cell r="D713">
            <v>2</v>
          </cell>
          <cell r="E713">
            <v>0</v>
          </cell>
        </row>
        <row r="714">
          <cell r="A714" t="str">
            <v>B01N1YL9GO</v>
          </cell>
          <cell r="B714">
            <v>3</v>
          </cell>
          <cell r="C714">
            <v>2</v>
          </cell>
          <cell r="D714">
            <v>4</v>
          </cell>
          <cell r="E714">
            <v>0</v>
          </cell>
        </row>
        <row r="715">
          <cell r="A715" t="str">
            <v>B01N560FYN</v>
          </cell>
          <cell r="B715">
            <v>8</v>
          </cell>
          <cell r="C715">
            <v>4</v>
          </cell>
          <cell r="D715">
            <v>6</v>
          </cell>
          <cell r="E715">
            <v>5</v>
          </cell>
        </row>
        <row r="716">
          <cell r="A716" t="str">
            <v>B01N560GOX</v>
          </cell>
          <cell r="B716">
            <v>2</v>
          </cell>
          <cell r="C716">
            <v>2</v>
          </cell>
          <cell r="D716">
            <v>2</v>
          </cell>
          <cell r="E716">
            <v>0</v>
          </cell>
        </row>
        <row r="717">
          <cell r="A717" t="str">
            <v>B01NAQ17N0</v>
          </cell>
          <cell r="B717">
            <v>0</v>
          </cell>
          <cell r="C717">
            <v>50</v>
          </cell>
          <cell r="D717">
            <v>19</v>
          </cell>
          <cell r="E717">
            <v>0</v>
          </cell>
        </row>
        <row r="718">
          <cell r="A718" t="str">
            <v>B01NBB82MQ</v>
          </cell>
          <cell r="B718">
            <v>2</v>
          </cell>
          <cell r="C718">
            <v>6</v>
          </cell>
          <cell r="D718">
            <v>6</v>
          </cell>
          <cell r="E718">
            <v>0</v>
          </cell>
        </row>
        <row r="719">
          <cell r="A719" t="str">
            <v>B01NCE22FH</v>
          </cell>
          <cell r="B719">
            <v>5</v>
          </cell>
          <cell r="C719">
            <v>0</v>
          </cell>
          <cell r="D719">
            <v>3</v>
          </cell>
          <cell r="E719">
            <v>0</v>
          </cell>
        </row>
        <row r="720">
          <cell r="A720" t="str">
            <v>B01NCQT6ZF</v>
          </cell>
          <cell r="B720">
            <v>2</v>
          </cell>
          <cell r="C720">
            <v>0</v>
          </cell>
          <cell r="D720">
            <v>1</v>
          </cell>
          <cell r="E720">
            <v>0</v>
          </cell>
        </row>
        <row r="721">
          <cell r="A721" t="str">
            <v>B06VV32R23</v>
          </cell>
          <cell r="B721">
            <v>0</v>
          </cell>
          <cell r="C721">
            <v>19</v>
          </cell>
          <cell r="D721">
            <v>10</v>
          </cell>
          <cell r="E721">
            <v>13</v>
          </cell>
        </row>
        <row r="722">
          <cell r="A722" t="str">
            <v>B06WGP135S</v>
          </cell>
          <cell r="B722">
            <v>174</v>
          </cell>
          <cell r="C722">
            <v>156</v>
          </cell>
          <cell r="D722">
            <v>52</v>
          </cell>
          <cell r="E722">
            <v>0</v>
          </cell>
        </row>
        <row r="723">
          <cell r="A723" t="str">
            <v>B06XD1NF63</v>
          </cell>
          <cell r="B723">
            <v>37</v>
          </cell>
          <cell r="C723">
            <v>9</v>
          </cell>
          <cell r="D723">
            <v>5</v>
          </cell>
          <cell r="E723">
            <v>4</v>
          </cell>
        </row>
        <row r="724">
          <cell r="A724" t="str">
            <v>B06XQG8ZCL</v>
          </cell>
          <cell r="B724">
            <v>1</v>
          </cell>
          <cell r="C724">
            <v>3</v>
          </cell>
          <cell r="D724">
            <v>0</v>
          </cell>
          <cell r="E724">
            <v>0</v>
          </cell>
        </row>
        <row r="725">
          <cell r="A725" t="str">
            <v>B06XRVXFVD</v>
          </cell>
          <cell r="B725">
            <v>26</v>
          </cell>
          <cell r="C725">
            <v>12</v>
          </cell>
          <cell r="D725">
            <v>11</v>
          </cell>
          <cell r="E725">
            <v>20</v>
          </cell>
        </row>
        <row r="726">
          <cell r="A726" t="str">
            <v>B06XYNCHQB</v>
          </cell>
          <cell r="B726">
            <v>1</v>
          </cell>
          <cell r="C726">
            <v>0</v>
          </cell>
          <cell r="D726">
            <v>3</v>
          </cell>
          <cell r="E726">
            <v>0</v>
          </cell>
        </row>
        <row r="727">
          <cell r="A727" t="str">
            <v>B06XZ27GZV</v>
          </cell>
          <cell r="B727">
            <v>320</v>
          </cell>
          <cell r="C727">
            <v>225</v>
          </cell>
          <cell r="D727">
            <v>138</v>
          </cell>
          <cell r="E727">
            <v>0</v>
          </cell>
        </row>
        <row r="728">
          <cell r="A728" t="str">
            <v>B071214BG2</v>
          </cell>
          <cell r="B728">
            <v>12</v>
          </cell>
          <cell r="C728">
            <v>9</v>
          </cell>
          <cell r="D728">
            <v>5</v>
          </cell>
          <cell r="E728">
            <v>4</v>
          </cell>
        </row>
        <row r="729">
          <cell r="A729" t="str">
            <v>B07125GXYP</v>
          </cell>
          <cell r="B729">
            <v>17</v>
          </cell>
          <cell r="C729">
            <v>12</v>
          </cell>
          <cell r="D729">
            <v>11</v>
          </cell>
          <cell r="E729">
            <v>12</v>
          </cell>
        </row>
        <row r="730">
          <cell r="A730" t="str">
            <v>B07149VKWX</v>
          </cell>
          <cell r="B730">
            <v>2</v>
          </cell>
          <cell r="C730">
            <v>3</v>
          </cell>
          <cell r="D730">
            <v>1</v>
          </cell>
          <cell r="E730">
            <v>2</v>
          </cell>
        </row>
        <row r="731">
          <cell r="A731" t="str">
            <v>B0714LPFKJ</v>
          </cell>
          <cell r="B731">
            <v>35</v>
          </cell>
          <cell r="C731">
            <v>20</v>
          </cell>
          <cell r="D731">
            <v>18</v>
          </cell>
          <cell r="E731">
            <v>21</v>
          </cell>
        </row>
        <row r="732">
          <cell r="A732" t="str">
            <v>B071LDNH24</v>
          </cell>
          <cell r="B732">
            <v>0</v>
          </cell>
          <cell r="C732">
            <v>2</v>
          </cell>
          <cell r="D732">
            <v>1</v>
          </cell>
          <cell r="E732">
            <v>1</v>
          </cell>
        </row>
        <row r="733">
          <cell r="A733" t="str">
            <v>B071P98CFZ</v>
          </cell>
          <cell r="B733">
            <v>5</v>
          </cell>
          <cell r="C733">
            <v>21</v>
          </cell>
          <cell r="D733">
            <v>18</v>
          </cell>
          <cell r="E733">
            <v>17</v>
          </cell>
        </row>
        <row r="734">
          <cell r="A734" t="str">
            <v>B071VS9Y2M</v>
          </cell>
          <cell r="B734">
            <v>38</v>
          </cell>
          <cell r="C734">
            <v>27</v>
          </cell>
          <cell r="D734">
            <v>11</v>
          </cell>
          <cell r="E734">
            <v>0</v>
          </cell>
        </row>
        <row r="735">
          <cell r="A735" t="str">
            <v>B071VYBRWZ</v>
          </cell>
          <cell r="B735">
            <v>10</v>
          </cell>
          <cell r="C735">
            <v>5</v>
          </cell>
          <cell r="D735">
            <v>3</v>
          </cell>
          <cell r="E735">
            <v>1</v>
          </cell>
        </row>
        <row r="736">
          <cell r="A736" t="str">
            <v>B071X8S6D4</v>
          </cell>
          <cell r="B736">
            <v>112</v>
          </cell>
          <cell r="C736">
            <v>95</v>
          </cell>
          <cell r="D736">
            <v>26</v>
          </cell>
          <cell r="E736">
            <v>52</v>
          </cell>
        </row>
        <row r="737">
          <cell r="A737" t="str">
            <v>B071ZDJT12</v>
          </cell>
          <cell r="B737">
            <v>1</v>
          </cell>
          <cell r="C737">
            <v>3</v>
          </cell>
          <cell r="D737">
            <v>3</v>
          </cell>
          <cell r="E737">
            <v>3</v>
          </cell>
        </row>
        <row r="738">
          <cell r="A738" t="str">
            <v>B072FQQZSL</v>
          </cell>
          <cell r="B738">
            <v>43</v>
          </cell>
          <cell r="C738">
            <v>20</v>
          </cell>
          <cell r="D738">
            <v>7</v>
          </cell>
          <cell r="E738">
            <v>15</v>
          </cell>
        </row>
        <row r="739">
          <cell r="A739" t="str">
            <v>B073XJLTJW</v>
          </cell>
          <cell r="B739">
            <v>0</v>
          </cell>
          <cell r="C739">
            <v>0</v>
          </cell>
          <cell r="D739">
            <v>2</v>
          </cell>
          <cell r="E739">
            <v>2</v>
          </cell>
        </row>
        <row r="740">
          <cell r="A740" t="str">
            <v>B073XJMSN7</v>
          </cell>
          <cell r="B740">
            <v>0</v>
          </cell>
          <cell r="C740">
            <v>3</v>
          </cell>
          <cell r="D740">
            <v>1</v>
          </cell>
          <cell r="E740">
            <v>1</v>
          </cell>
        </row>
        <row r="741">
          <cell r="A741" t="str">
            <v>B073XJW69Y</v>
          </cell>
          <cell r="B741">
            <v>1</v>
          </cell>
          <cell r="C741">
            <v>0</v>
          </cell>
          <cell r="D741">
            <v>1</v>
          </cell>
          <cell r="E741">
            <v>0</v>
          </cell>
        </row>
        <row r="742">
          <cell r="A742" t="str">
            <v>B073XK1K4N</v>
          </cell>
          <cell r="B742">
            <v>9</v>
          </cell>
          <cell r="C742">
            <v>19</v>
          </cell>
          <cell r="D742">
            <v>3</v>
          </cell>
          <cell r="E742">
            <v>11</v>
          </cell>
        </row>
        <row r="743">
          <cell r="A743" t="str">
            <v>B073XK5M3Y</v>
          </cell>
          <cell r="B743">
            <v>10</v>
          </cell>
          <cell r="C743">
            <v>3</v>
          </cell>
          <cell r="D743">
            <v>2</v>
          </cell>
          <cell r="E743">
            <v>6</v>
          </cell>
        </row>
        <row r="744">
          <cell r="A744" t="str">
            <v>B073XK7RVB</v>
          </cell>
          <cell r="B744">
            <v>1</v>
          </cell>
          <cell r="C744">
            <v>0</v>
          </cell>
          <cell r="D744">
            <v>1</v>
          </cell>
          <cell r="E744">
            <v>1</v>
          </cell>
        </row>
        <row r="745">
          <cell r="A745" t="str">
            <v>B073XKK5LR</v>
          </cell>
          <cell r="B745">
            <v>1</v>
          </cell>
          <cell r="C745">
            <v>0</v>
          </cell>
          <cell r="D745">
            <v>1</v>
          </cell>
          <cell r="E745">
            <v>0</v>
          </cell>
        </row>
        <row r="746">
          <cell r="A746" t="str">
            <v>B073XL4P5B</v>
          </cell>
          <cell r="B746">
            <v>0</v>
          </cell>
          <cell r="C746">
            <v>0</v>
          </cell>
          <cell r="D746">
            <v>2</v>
          </cell>
          <cell r="E746">
            <v>7</v>
          </cell>
        </row>
        <row r="747">
          <cell r="A747" t="str">
            <v>B073XL4P7Q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</row>
        <row r="748">
          <cell r="A748" t="str">
            <v>B074P35TRN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B074P4J7LC</v>
          </cell>
          <cell r="B749">
            <v>1</v>
          </cell>
          <cell r="C749">
            <v>0</v>
          </cell>
          <cell r="D749">
            <v>0</v>
          </cell>
          <cell r="E749">
            <v>0</v>
          </cell>
        </row>
        <row r="750">
          <cell r="A750" t="str">
            <v>B074W52NDS</v>
          </cell>
          <cell r="B750">
            <v>0</v>
          </cell>
          <cell r="C750">
            <v>1</v>
          </cell>
          <cell r="D750">
            <v>0</v>
          </cell>
          <cell r="E750">
            <v>0</v>
          </cell>
        </row>
        <row r="751">
          <cell r="A751" t="str">
            <v>B07559157L</v>
          </cell>
          <cell r="B751">
            <v>4</v>
          </cell>
          <cell r="C751">
            <v>3</v>
          </cell>
          <cell r="D751">
            <v>1</v>
          </cell>
          <cell r="E751">
            <v>2</v>
          </cell>
        </row>
        <row r="752">
          <cell r="A752" t="str">
            <v>B0755C5MTD</v>
          </cell>
          <cell r="B752">
            <v>2</v>
          </cell>
          <cell r="C752">
            <v>2</v>
          </cell>
          <cell r="D752">
            <v>3</v>
          </cell>
          <cell r="E752">
            <v>5</v>
          </cell>
        </row>
        <row r="753">
          <cell r="A753" t="str">
            <v>B075R5G91S</v>
          </cell>
          <cell r="B753">
            <v>1</v>
          </cell>
          <cell r="C753">
            <v>0</v>
          </cell>
          <cell r="D753">
            <v>0</v>
          </cell>
          <cell r="E753">
            <v>2</v>
          </cell>
        </row>
        <row r="754">
          <cell r="A754" t="str">
            <v>B075R5HRSP</v>
          </cell>
          <cell r="B754">
            <v>2</v>
          </cell>
          <cell r="C754">
            <v>0</v>
          </cell>
          <cell r="D754">
            <v>2</v>
          </cell>
          <cell r="E754">
            <v>0</v>
          </cell>
        </row>
        <row r="755">
          <cell r="A755" t="str">
            <v>B075R61DDD</v>
          </cell>
          <cell r="B755">
            <v>2</v>
          </cell>
          <cell r="C755">
            <v>0</v>
          </cell>
          <cell r="D755">
            <v>0</v>
          </cell>
          <cell r="E755">
            <v>1</v>
          </cell>
        </row>
        <row r="756">
          <cell r="A756" t="str">
            <v>B075R78TF6</v>
          </cell>
          <cell r="B756">
            <v>0</v>
          </cell>
          <cell r="C756">
            <v>0</v>
          </cell>
          <cell r="D756">
            <v>1</v>
          </cell>
          <cell r="E756">
            <v>2</v>
          </cell>
        </row>
        <row r="757">
          <cell r="A757" t="str">
            <v>B075STQZJL</v>
          </cell>
          <cell r="B757">
            <v>0</v>
          </cell>
          <cell r="C757">
            <v>1</v>
          </cell>
          <cell r="D757">
            <v>1</v>
          </cell>
          <cell r="E757">
            <v>0</v>
          </cell>
        </row>
        <row r="758">
          <cell r="A758" t="str">
            <v>B075TVJHBK</v>
          </cell>
          <cell r="B758">
            <v>2</v>
          </cell>
          <cell r="C758">
            <v>0</v>
          </cell>
          <cell r="D758">
            <v>2</v>
          </cell>
          <cell r="E758">
            <v>1</v>
          </cell>
        </row>
        <row r="759">
          <cell r="A759" t="str">
            <v>B075TVV6YF</v>
          </cell>
          <cell r="B759">
            <v>0</v>
          </cell>
          <cell r="C759">
            <v>0</v>
          </cell>
          <cell r="D759">
            <v>3</v>
          </cell>
          <cell r="E759">
            <v>2</v>
          </cell>
        </row>
        <row r="760">
          <cell r="A760" t="str">
            <v>B075TY7VHY</v>
          </cell>
          <cell r="B760">
            <v>3</v>
          </cell>
          <cell r="C760">
            <v>0</v>
          </cell>
          <cell r="D760">
            <v>2</v>
          </cell>
          <cell r="E760">
            <v>0</v>
          </cell>
        </row>
        <row r="761">
          <cell r="A761" t="str">
            <v>B075V1VZVF</v>
          </cell>
          <cell r="B761">
            <v>0</v>
          </cell>
          <cell r="C761">
            <v>0</v>
          </cell>
          <cell r="D761">
            <v>3</v>
          </cell>
          <cell r="E761">
            <v>0</v>
          </cell>
        </row>
        <row r="762">
          <cell r="A762" t="str">
            <v>B075ZRDG2Z</v>
          </cell>
          <cell r="B762">
            <v>0</v>
          </cell>
          <cell r="C762">
            <v>0</v>
          </cell>
          <cell r="D762">
            <v>4</v>
          </cell>
          <cell r="E762">
            <v>12</v>
          </cell>
        </row>
        <row r="763">
          <cell r="A763" t="str">
            <v>B0761PC7QN</v>
          </cell>
          <cell r="B763">
            <v>7</v>
          </cell>
          <cell r="C763">
            <v>4</v>
          </cell>
          <cell r="D763">
            <v>1</v>
          </cell>
          <cell r="E763">
            <v>1</v>
          </cell>
        </row>
        <row r="764">
          <cell r="A764" t="str">
            <v>B0761QJP73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</row>
        <row r="765">
          <cell r="A765" t="str">
            <v>B0761RBG7H</v>
          </cell>
          <cell r="B765">
            <v>0</v>
          </cell>
          <cell r="C765">
            <v>0</v>
          </cell>
          <cell r="D765">
            <v>0</v>
          </cell>
          <cell r="E765">
            <v>4</v>
          </cell>
        </row>
        <row r="766">
          <cell r="A766" t="str">
            <v>B0761RCNCJ</v>
          </cell>
          <cell r="B766">
            <v>6</v>
          </cell>
          <cell r="C766">
            <v>3</v>
          </cell>
          <cell r="D766">
            <v>2</v>
          </cell>
          <cell r="E766">
            <v>2</v>
          </cell>
        </row>
        <row r="767">
          <cell r="A767" t="str">
            <v>B0761RD1W7</v>
          </cell>
          <cell r="B767">
            <v>0</v>
          </cell>
          <cell r="C767">
            <v>3</v>
          </cell>
          <cell r="D767">
            <v>0</v>
          </cell>
          <cell r="E767">
            <v>0</v>
          </cell>
        </row>
        <row r="768">
          <cell r="A768" t="str">
            <v>B0761RR9NT</v>
          </cell>
          <cell r="B768">
            <v>4</v>
          </cell>
          <cell r="C768">
            <v>2</v>
          </cell>
          <cell r="D768">
            <v>1</v>
          </cell>
          <cell r="E768">
            <v>0</v>
          </cell>
        </row>
        <row r="769">
          <cell r="A769" t="str">
            <v>B0761RZ4CC</v>
          </cell>
          <cell r="B769">
            <v>2</v>
          </cell>
          <cell r="C769">
            <v>1</v>
          </cell>
          <cell r="D769">
            <v>1</v>
          </cell>
          <cell r="E769">
            <v>1</v>
          </cell>
        </row>
        <row r="770">
          <cell r="A770" t="str">
            <v>B0761SMDQR</v>
          </cell>
          <cell r="B770">
            <v>2</v>
          </cell>
          <cell r="C770">
            <v>2</v>
          </cell>
          <cell r="D770">
            <v>1</v>
          </cell>
          <cell r="E770">
            <v>0</v>
          </cell>
        </row>
        <row r="771">
          <cell r="A771" t="str">
            <v>B0761TDM4W</v>
          </cell>
          <cell r="B771">
            <v>0</v>
          </cell>
          <cell r="C771">
            <v>1</v>
          </cell>
          <cell r="D771">
            <v>0</v>
          </cell>
          <cell r="E771">
            <v>0</v>
          </cell>
        </row>
        <row r="772">
          <cell r="A772" t="str">
            <v>B07714TS46</v>
          </cell>
          <cell r="B772">
            <v>0</v>
          </cell>
          <cell r="C772">
            <v>0</v>
          </cell>
          <cell r="D772">
            <v>2</v>
          </cell>
          <cell r="E772">
            <v>0</v>
          </cell>
        </row>
        <row r="773">
          <cell r="A773" t="str">
            <v>B07716RGJR</v>
          </cell>
          <cell r="B773">
            <v>10</v>
          </cell>
          <cell r="C773">
            <v>15</v>
          </cell>
          <cell r="D773">
            <v>4</v>
          </cell>
          <cell r="E773">
            <v>2</v>
          </cell>
        </row>
        <row r="774">
          <cell r="A774" t="str">
            <v>B07718SDMC</v>
          </cell>
          <cell r="B774">
            <v>0</v>
          </cell>
          <cell r="C774">
            <v>0</v>
          </cell>
          <cell r="D774">
            <v>4</v>
          </cell>
          <cell r="E774">
            <v>0</v>
          </cell>
        </row>
        <row r="775">
          <cell r="A775" t="str">
            <v>B077198ZKV</v>
          </cell>
          <cell r="B775">
            <v>0</v>
          </cell>
          <cell r="C775">
            <v>0</v>
          </cell>
          <cell r="D775">
            <v>8</v>
          </cell>
          <cell r="E775">
            <v>3</v>
          </cell>
        </row>
        <row r="776">
          <cell r="A776" t="str">
            <v>B0771B3TJ3</v>
          </cell>
          <cell r="B776">
            <v>1</v>
          </cell>
          <cell r="C776">
            <v>3</v>
          </cell>
          <cell r="D776">
            <v>1</v>
          </cell>
          <cell r="E776">
            <v>1</v>
          </cell>
        </row>
        <row r="777">
          <cell r="A777" t="str">
            <v>B0771D5SFZ</v>
          </cell>
          <cell r="B777">
            <v>0</v>
          </cell>
          <cell r="C777">
            <v>3</v>
          </cell>
          <cell r="D777">
            <v>1</v>
          </cell>
          <cell r="E777">
            <v>2</v>
          </cell>
        </row>
        <row r="778">
          <cell r="A778" t="str">
            <v>B0788JGZ5J</v>
          </cell>
          <cell r="B778">
            <v>12</v>
          </cell>
          <cell r="C778">
            <v>19</v>
          </cell>
          <cell r="D778">
            <v>3</v>
          </cell>
          <cell r="E778">
            <v>5</v>
          </cell>
        </row>
        <row r="779">
          <cell r="A779" t="str">
            <v>B0788K3H99</v>
          </cell>
          <cell r="B779">
            <v>17</v>
          </cell>
          <cell r="C779">
            <v>11</v>
          </cell>
          <cell r="D779">
            <v>7</v>
          </cell>
          <cell r="E779">
            <v>5</v>
          </cell>
        </row>
        <row r="780">
          <cell r="A780" t="str">
            <v>B07916VJSL</v>
          </cell>
          <cell r="B780">
            <v>4</v>
          </cell>
          <cell r="C780">
            <v>1</v>
          </cell>
          <cell r="D780">
            <v>2</v>
          </cell>
          <cell r="E780">
            <v>1</v>
          </cell>
        </row>
        <row r="781">
          <cell r="A781" t="str">
            <v>B07BN7NV8W</v>
          </cell>
          <cell r="B781">
            <v>18</v>
          </cell>
          <cell r="C781">
            <v>15</v>
          </cell>
          <cell r="D781">
            <v>3</v>
          </cell>
          <cell r="E781">
            <v>0</v>
          </cell>
        </row>
        <row r="782">
          <cell r="A782" t="str">
            <v>B07BN8FJZC</v>
          </cell>
          <cell r="B782">
            <v>7</v>
          </cell>
          <cell r="C782">
            <v>2</v>
          </cell>
          <cell r="D782">
            <v>3</v>
          </cell>
          <cell r="E782">
            <v>0</v>
          </cell>
        </row>
        <row r="783">
          <cell r="A783" t="str">
            <v>B07C16NK8R</v>
          </cell>
          <cell r="B783">
            <v>0</v>
          </cell>
          <cell r="C783">
            <v>2</v>
          </cell>
          <cell r="D783">
            <v>0</v>
          </cell>
          <cell r="E783">
            <v>6</v>
          </cell>
        </row>
        <row r="784">
          <cell r="A784" t="str">
            <v>B07C3SF9MQ</v>
          </cell>
          <cell r="B784">
            <v>1</v>
          </cell>
          <cell r="C784">
            <v>0</v>
          </cell>
          <cell r="D784">
            <v>1</v>
          </cell>
          <cell r="E784">
            <v>0</v>
          </cell>
        </row>
        <row r="785">
          <cell r="A785" t="str">
            <v>B07C3WZSPL</v>
          </cell>
          <cell r="B785">
            <v>0</v>
          </cell>
          <cell r="C785">
            <v>0</v>
          </cell>
          <cell r="D785">
            <v>1</v>
          </cell>
          <cell r="E785">
            <v>0</v>
          </cell>
        </row>
        <row r="786">
          <cell r="A786" t="str">
            <v>B07C3Z3M7K</v>
          </cell>
          <cell r="B786">
            <v>6</v>
          </cell>
          <cell r="C786">
            <v>0</v>
          </cell>
          <cell r="D786">
            <v>1</v>
          </cell>
          <cell r="E786">
            <v>0</v>
          </cell>
        </row>
        <row r="787">
          <cell r="A787" t="str">
            <v>B07CKY1TFD</v>
          </cell>
          <cell r="B787">
            <v>0</v>
          </cell>
          <cell r="C787">
            <v>16</v>
          </cell>
          <cell r="D787">
            <v>0</v>
          </cell>
          <cell r="E787">
            <v>0</v>
          </cell>
        </row>
        <row r="788">
          <cell r="A788" t="str">
            <v>B07CLD2CD2</v>
          </cell>
          <cell r="B788">
            <v>2</v>
          </cell>
          <cell r="C788">
            <v>6</v>
          </cell>
          <cell r="D788">
            <v>1</v>
          </cell>
          <cell r="E788">
            <v>0</v>
          </cell>
        </row>
        <row r="789">
          <cell r="A789" t="str">
            <v>B07CLPQVXR</v>
          </cell>
          <cell r="B789">
            <v>9</v>
          </cell>
          <cell r="C789">
            <v>9</v>
          </cell>
          <cell r="D789">
            <v>1</v>
          </cell>
          <cell r="E789">
            <v>0</v>
          </cell>
        </row>
        <row r="790">
          <cell r="A790" t="str">
            <v>B07CLS1Q77</v>
          </cell>
          <cell r="B790">
            <v>2</v>
          </cell>
          <cell r="C790">
            <v>16</v>
          </cell>
          <cell r="D790">
            <v>1</v>
          </cell>
          <cell r="E790">
            <v>0</v>
          </cell>
        </row>
        <row r="791">
          <cell r="A791" t="str">
            <v>B07CLSGRWY</v>
          </cell>
          <cell r="B791">
            <v>17</v>
          </cell>
          <cell r="C791">
            <v>9</v>
          </cell>
          <cell r="D791">
            <v>2</v>
          </cell>
          <cell r="E791">
            <v>0</v>
          </cell>
        </row>
        <row r="792">
          <cell r="A792" t="str">
            <v>B07CLT7JL2</v>
          </cell>
          <cell r="B792">
            <v>1</v>
          </cell>
          <cell r="C792">
            <v>1</v>
          </cell>
          <cell r="D792">
            <v>1</v>
          </cell>
          <cell r="E792">
            <v>0</v>
          </cell>
        </row>
        <row r="793">
          <cell r="A793" t="str">
            <v>B07CLWJB9R</v>
          </cell>
          <cell r="B793">
            <v>6</v>
          </cell>
          <cell r="C793">
            <v>8</v>
          </cell>
          <cell r="D793">
            <v>0</v>
          </cell>
          <cell r="E793">
            <v>1</v>
          </cell>
        </row>
        <row r="794">
          <cell r="A794" t="str">
            <v>B07CLYTDDB</v>
          </cell>
          <cell r="B794">
            <v>67</v>
          </cell>
          <cell r="C794">
            <v>28</v>
          </cell>
          <cell r="D794">
            <v>17</v>
          </cell>
          <cell r="E794">
            <v>0</v>
          </cell>
        </row>
        <row r="795">
          <cell r="A795" t="str">
            <v>B07CLZ4S38</v>
          </cell>
          <cell r="B795">
            <v>1</v>
          </cell>
          <cell r="C795">
            <v>2</v>
          </cell>
          <cell r="D795">
            <v>1</v>
          </cell>
          <cell r="E795">
            <v>0</v>
          </cell>
        </row>
        <row r="796">
          <cell r="A796" t="str">
            <v>B07CM1GBHS</v>
          </cell>
          <cell r="B796">
            <v>143</v>
          </cell>
          <cell r="C796">
            <v>59</v>
          </cell>
          <cell r="D796">
            <v>19</v>
          </cell>
          <cell r="E796">
            <v>0</v>
          </cell>
        </row>
        <row r="797">
          <cell r="A797" t="str">
            <v>B07CM1S154</v>
          </cell>
          <cell r="B797">
            <v>1</v>
          </cell>
          <cell r="C797">
            <v>2</v>
          </cell>
          <cell r="D797">
            <v>1</v>
          </cell>
          <cell r="E797">
            <v>0</v>
          </cell>
        </row>
        <row r="798">
          <cell r="A798" t="str">
            <v>B07CM1WHZ4</v>
          </cell>
          <cell r="B798">
            <v>0</v>
          </cell>
          <cell r="C798">
            <v>0</v>
          </cell>
          <cell r="D798">
            <v>1</v>
          </cell>
          <cell r="E798">
            <v>0</v>
          </cell>
        </row>
        <row r="799">
          <cell r="A799" t="str">
            <v>B07CM3XK19</v>
          </cell>
          <cell r="B799">
            <v>0</v>
          </cell>
          <cell r="C799">
            <v>0</v>
          </cell>
          <cell r="D799">
            <v>1</v>
          </cell>
          <cell r="E799">
            <v>0</v>
          </cell>
        </row>
        <row r="800">
          <cell r="A800" t="str">
            <v>B07CM5G41X</v>
          </cell>
          <cell r="B800">
            <v>50</v>
          </cell>
          <cell r="C800">
            <v>24</v>
          </cell>
          <cell r="D800">
            <v>4</v>
          </cell>
          <cell r="E800">
            <v>0</v>
          </cell>
        </row>
        <row r="801">
          <cell r="A801" t="str">
            <v>B07CNG792J</v>
          </cell>
          <cell r="B801">
            <v>0</v>
          </cell>
          <cell r="C801">
            <v>4</v>
          </cell>
          <cell r="D801">
            <v>0</v>
          </cell>
          <cell r="E801">
            <v>0</v>
          </cell>
        </row>
        <row r="802">
          <cell r="A802" t="str">
            <v>B07CNTTHQJ</v>
          </cell>
          <cell r="B802">
            <v>0</v>
          </cell>
          <cell r="C802">
            <v>0</v>
          </cell>
          <cell r="D802">
            <v>3</v>
          </cell>
          <cell r="E802">
            <v>0</v>
          </cell>
        </row>
        <row r="803">
          <cell r="A803" t="str">
            <v>B01A6BXN24</v>
          </cell>
          <cell r="B803">
            <v>68</v>
          </cell>
          <cell r="C803">
            <v>59</v>
          </cell>
          <cell r="D803">
            <v>16</v>
          </cell>
          <cell r="E803">
            <v>37</v>
          </cell>
        </row>
        <row r="804">
          <cell r="A804" t="str">
            <v>B01B184VYA</v>
          </cell>
          <cell r="B804">
            <v>16</v>
          </cell>
          <cell r="C804">
            <v>15</v>
          </cell>
          <cell r="D804">
            <v>0</v>
          </cell>
          <cell r="E804">
            <v>0</v>
          </cell>
        </row>
        <row r="805">
          <cell r="A805" t="str">
            <v>B01G8H8WRG</v>
          </cell>
          <cell r="B805">
            <v>45</v>
          </cell>
          <cell r="C805">
            <v>13</v>
          </cell>
          <cell r="D805">
            <v>0</v>
          </cell>
          <cell r="E805">
            <v>0</v>
          </cell>
        </row>
        <row r="806">
          <cell r="A806" t="str">
            <v>B01HFYMTRK</v>
          </cell>
          <cell r="B806">
            <v>37</v>
          </cell>
          <cell r="C806">
            <v>21</v>
          </cell>
          <cell r="D806">
            <v>0</v>
          </cell>
          <cell r="E806">
            <v>0</v>
          </cell>
        </row>
        <row r="807">
          <cell r="A807" t="str">
            <v>B01IOEHNK8</v>
          </cell>
          <cell r="B807">
            <v>14</v>
          </cell>
          <cell r="C807">
            <v>9</v>
          </cell>
          <cell r="D807">
            <v>0</v>
          </cell>
          <cell r="E807">
            <v>0</v>
          </cell>
        </row>
        <row r="808">
          <cell r="A808" t="str">
            <v>B01IOEHQOQ</v>
          </cell>
          <cell r="B808">
            <v>9</v>
          </cell>
          <cell r="C808">
            <v>7</v>
          </cell>
          <cell r="D808">
            <v>0</v>
          </cell>
          <cell r="E808">
            <v>8</v>
          </cell>
        </row>
        <row r="809">
          <cell r="A809" t="str">
            <v>B01J71HPMS</v>
          </cell>
          <cell r="B809">
            <v>0</v>
          </cell>
          <cell r="C809">
            <v>2</v>
          </cell>
          <cell r="D809">
            <v>0</v>
          </cell>
          <cell r="E809">
            <v>0</v>
          </cell>
        </row>
        <row r="810">
          <cell r="A810" t="str">
            <v>B01J71HRV2</v>
          </cell>
          <cell r="B810">
            <v>15</v>
          </cell>
          <cell r="C810">
            <v>14</v>
          </cell>
          <cell r="D810">
            <v>0</v>
          </cell>
          <cell r="E810">
            <v>4</v>
          </cell>
        </row>
        <row r="811">
          <cell r="A811" t="str">
            <v>B01LYEDFLG</v>
          </cell>
          <cell r="B811">
            <v>4</v>
          </cell>
          <cell r="C811">
            <v>8</v>
          </cell>
          <cell r="D811">
            <v>4</v>
          </cell>
          <cell r="E811">
            <v>5</v>
          </cell>
        </row>
        <row r="812">
          <cell r="A812" t="str">
            <v>B01LZ4BQUZ</v>
          </cell>
          <cell r="B812">
            <v>5</v>
          </cell>
          <cell r="C812">
            <v>7</v>
          </cell>
          <cell r="D812">
            <v>4</v>
          </cell>
          <cell r="E812">
            <v>12</v>
          </cell>
        </row>
        <row r="813">
          <cell r="A813" t="str">
            <v>B01M1BC6I7</v>
          </cell>
          <cell r="B813">
            <v>3</v>
          </cell>
          <cell r="C813">
            <v>4</v>
          </cell>
          <cell r="D813">
            <v>1</v>
          </cell>
          <cell r="E813">
            <v>6</v>
          </cell>
        </row>
        <row r="814">
          <cell r="A814" t="str">
            <v>B01MTQA65K</v>
          </cell>
          <cell r="B814">
            <v>52</v>
          </cell>
          <cell r="C814">
            <v>28</v>
          </cell>
          <cell r="D814">
            <v>0</v>
          </cell>
          <cell r="E814">
            <v>5</v>
          </cell>
        </row>
        <row r="815">
          <cell r="A815" t="str">
            <v>B01MU5CM6M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</row>
        <row r="816">
          <cell r="A816" t="str">
            <v>B01N0VKL1W</v>
          </cell>
          <cell r="B816">
            <v>1</v>
          </cell>
          <cell r="C816">
            <v>1</v>
          </cell>
          <cell r="D816">
            <v>0</v>
          </cell>
          <cell r="E816">
            <v>0</v>
          </cell>
        </row>
        <row r="817">
          <cell r="A817" t="str">
            <v>B01N1I2CMV</v>
          </cell>
          <cell r="B817">
            <v>22</v>
          </cell>
          <cell r="C817">
            <v>6</v>
          </cell>
          <cell r="D817">
            <v>0</v>
          </cell>
          <cell r="E817">
            <v>0</v>
          </cell>
        </row>
        <row r="818">
          <cell r="A818" t="str">
            <v>B01N1JTPQL</v>
          </cell>
          <cell r="B818">
            <v>0</v>
          </cell>
          <cell r="C818">
            <v>1</v>
          </cell>
          <cell r="D818">
            <v>0</v>
          </cell>
          <cell r="E818">
            <v>0</v>
          </cell>
        </row>
        <row r="819">
          <cell r="A819" t="str">
            <v>B01N3L1AIZ</v>
          </cell>
          <cell r="B819">
            <v>0</v>
          </cell>
          <cell r="C819">
            <v>2</v>
          </cell>
          <cell r="D819">
            <v>0</v>
          </cell>
          <cell r="E819">
            <v>0</v>
          </cell>
        </row>
        <row r="820">
          <cell r="A820" t="str">
            <v>B01N45FULX</v>
          </cell>
          <cell r="B820">
            <v>0</v>
          </cell>
          <cell r="C820">
            <v>1</v>
          </cell>
          <cell r="D820">
            <v>0</v>
          </cell>
          <cell r="E820">
            <v>0</v>
          </cell>
        </row>
        <row r="821">
          <cell r="A821" t="str">
            <v>B01N4K9T8X</v>
          </cell>
          <cell r="B821">
            <v>2</v>
          </cell>
          <cell r="C821">
            <v>0</v>
          </cell>
          <cell r="D821">
            <v>0</v>
          </cell>
          <cell r="E821">
            <v>3</v>
          </cell>
        </row>
        <row r="822">
          <cell r="A822" t="str">
            <v>B01N531UTZ</v>
          </cell>
          <cell r="B822">
            <v>8</v>
          </cell>
          <cell r="C822">
            <v>21</v>
          </cell>
          <cell r="D822">
            <v>4</v>
          </cell>
          <cell r="E822">
            <v>0</v>
          </cell>
        </row>
        <row r="823">
          <cell r="A823" t="str">
            <v>B01N95R09H</v>
          </cell>
          <cell r="B823">
            <v>1</v>
          </cell>
          <cell r="C823">
            <v>4</v>
          </cell>
          <cell r="D823">
            <v>1</v>
          </cell>
          <cell r="E823">
            <v>0</v>
          </cell>
        </row>
        <row r="824">
          <cell r="A824" t="str">
            <v>B01N9MCD0O</v>
          </cell>
          <cell r="B824">
            <v>0</v>
          </cell>
          <cell r="C824">
            <v>1</v>
          </cell>
          <cell r="D824">
            <v>0</v>
          </cell>
          <cell r="E824">
            <v>1</v>
          </cell>
        </row>
        <row r="825">
          <cell r="A825" t="str">
            <v>B01NA8WWYY</v>
          </cell>
          <cell r="B825">
            <v>31</v>
          </cell>
          <cell r="C825">
            <v>36</v>
          </cell>
          <cell r="D825">
            <v>0</v>
          </cell>
          <cell r="E825">
            <v>0</v>
          </cell>
        </row>
        <row r="826">
          <cell r="A826" t="str">
            <v>B06W9FVWJT</v>
          </cell>
          <cell r="B826">
            <v>0</v>
          </cell>
          <cell r="C826">
            <v>2</v>
          </cell>
          <cell r="D826">
            <v>0</v>
          </cell>
          <cell r="E826">
            <v>0</v>
          </cell>
        </row>
        <row r="827">
          <cell r="A827" t="str">
            <v>B06WD11FNS</v>
          </cell>
          <cell r="B827">
            <v>14</v>
          </cell>
          <cell r="C827">
            <v>171</v>
          </cell>
          <cell r="D827">
            <v>24</v>
          </cell>
          <cell r="E827">
            <v>49</v>
          </cell>
        </row>
        <row r="828">
          <cell r="A828" t="str">
            <v>B06XCS2MZG</v>
          </cell>
          <cell r="B828">
            <v>57</v>
          </cell>
          <cell r="C828">
            <v>23</v>
          </cell>
          <cell r="D828">
            <v>7</v>
          </cell>
          <cell r="E828">
            <v>6</v>
          </cell>
        </row>
        <row r="829">
          <cell r="A829" t="str">
            <v>B06XPDYHH7</v>
          </cell>
          <cell r="B829">
            <v>1</v>
          </cell>
          <cell r="C829">
            <v>2</v>
          </cell>
          <cell r="D829">
            <v>0</v>
          </cell>
          <cell r="E829">
            <v>0</v>
          </cell>
        </row>
        <row r="830">
          <cell r="A830" t="str">
            <v>B06XPTRM9L</v>
          </cell>
          <cell r="B830">
            <v>0</v>
          </cell>
          <cell r="C830">
            <v>1</v>
          </cell>
          <cell r="D830">
            <v>0</v>
          </cell>
          <cell r="E830">
            <v>1</v>
          </cell>
        </row>
        <row r="831">
          <cell r="A831" t="str">
            <v>B06XPVWPJV</v>
          </cell>
          <cell r="B831">
            <v>0</v>
          </cell>
          <cell r="C831">
            <v>2</v>
          </cell>
          <cell r="D831">
            <v>0</v>
          </cell>
          <cell r="E831">
            <v>1</v>
          </cell>
        </row>
        <row r="832">
          <cell r="A832" t="str">
            <v>B06XPWLNQP</v>
          </cell>
          <cell r="B832">
            <v>0</v>
          </cell>
          <cell r="C832">
            <v>1</v>
          </cell>
          <cell r="D832">
            <v>0</v>
          </cell>
          <cell r="E832">
            <v>0</v>
          </cell>
        </row>
        <row r="833">
          <cell r="A833" t="str">
            <v>B06XPX3S3M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</row>
        <row r="834">
          <cell r="A834" t="str">
            <v>B06XPXR992</v>
          </cell>
          <cell r="B834">
            <v>1</v>
          </cell>
          <cell r="C834">
            <v>3</v>
          </cell>
          <cell r="D834">
            <v>4</v>
          </cell>
          <cell r="E834">
            <v>1</v>
          </cell>
        </row>
        <row r="835">
          <cell r="A835" t="str">
            <v>B06XQT1QRW</v>
          </cell>
          <cell r="B835">
            <v>0</v>
          </cell>
          <cell r="C835">
            <v>1</v>
          </cell>
          <cell r="D835">
            <v>0</v>
          </cell>
          <cell r="E835">
            <v>0</v>
          </cell>
        </row>
        <row r="836">
          <cell r="A836" t="str">
            <v>B06XQW58X4</v>
          </cell>
          <cell r="B836">
            <v>0</v>
          </cell>
          <cell r="C836">
            <v>1</v>
          </cell>
          <cell r="D836">
            <v>0</v>
          </cell>
          <cell r="E836">
            <v>3</v>
          </cell>
        </row>
        <row r="837">
          <cell r="A837" t="str">
            <v>B06XQWZJBB</v>
          </cell>
          <cell r="B837">
            <v>0</v>
          </cell>
          <cell r="C837">
            <v>0</v>
          </cell>
          <cell r="D837">
            <v>1</v>
          </cell>
          <cell r="E837">
            <v>1</v>
          </cell>
        </row>
        <row r="838">
          <cell r="A838" t="str">
            <v>B06XXTB93V</v>
          </cell>
          <cell r="B838">
            <v>0</v>
          </cell>
          <cell r="C838">
            <v>11</v>
          </cell>
          <cell r="D838">
            <v>0</v>
          </cell>
          <cell r="E838">
            <v>0</v>
          </cell>
        </row>
        <row r="839">
          <cell r="A839" t="str">
            <v>B06XYHWH3G</v>
          </cell>
          <cell r="B839">
            <v>0</v>
          </cell>
          <cell r="C839">
            <v>0</v>
          </cell>
          <cell r="D839">
            <v>1</v>
          </cell>
          <cell r="E839">
            <v>0</v>
          </cell>
        </row>
        <row r="840">
          <cell r="A840" t="str">
            <v>B06Y68W52F</v>
          </cell>
          <cell r="B840">
            <v>92</v>
          </cell>
          <cell r="C840">
            <v>70</v>
          </cell>
          <cell r="D840">
            <v>29</v>
          </cell>
          <cell r="E840">
            <v>11</v>
          </cell>
        </row>
        <row r="841">
          <cell r="A841" t="str">
            <v>B0711XBDP2</v>
          </cell>
          <cell r="B841">
            <v>0</v>
          </cell>
          <cell r="C841">
            <v>5</v>
          </cell>
          <cell r="D841">
            <v>0</v>
          </cell>
          <cell r="E841">
            <v>0</v>
          </cell>
        </row>
        <row r="842">
          <cell r="A842" t="str">
            <v>B07149VLDC</v>
          </cell>
          <cell r="B842">
            <v>0</v>
          </cell>
          <cell r="C842">
            <v>4</v>
          </cell>
          <cell r="D842">
            <v>0</v>
          </cell>
          <cell r="E842">
            <v>2</v>
          </cell>
        </row>
        <row r="843">
          <cell r="A843" t="str">
            <v>B0714HXSNL</v>
          </cell>
          <cell r="B843">
            <v>0</v>
          </cell>
          <cell r="C843">
            <v>5</v>
          </cell>
          <cell r="D843">
            <v>2</v>
          </cell>
          <cell r="E843">
            <v>1</v>
          </cell>
        </row>
        <row r="844">
          <cell r="A844" t="str">
            <v>B07173Q2FN</v>
          </cell>
          <cell r="B844">
            <v>4</v>
          </cell>
          <cell r="C844">
            <v>2</v>
          </cell>
          <cell r="D844">
            <v>1</v>
          </cell>
          <cell r="E844">
            <v>1</v>
          </cell>
        </row>
        <row r="845">
          <cell r="A845" t="str">
            <v>B0719P8LD3</v>
          </cell>
          <cell r="B845">
            <v>3</v>
          </cell>
          <cell r="C845">
            <v>4</v>
          </cell>
          <cell r="D845">
            <v>0</v>
          </cell>
          <cell r="E845">
            <v>0</v>
          </cell>
        </row>
        <row r="846">
          <cell r="A846" t="str">
            <v>B071JDRXZ4</v>
          </cell>
          <cell r="B846">
            <v>3</v>
          </cell>
          <cell r="C846">
            <v>2</v>
          </cell>
          <cell r="D846">
            <v>0</v>
          </cell>
          <cell r="E846">
            <v>4</v>
          </cell>
        </row>
        <row r="847">
          <cell r="A847" t="str">
            <v>B071SGP4ZN</v>
          </cell>
          <cell r="B847">
            <v>12</v>
          </cell>
          <cell r="C847">
            <v>10</v>
          </cell>
          <cell r="D847">
            <v>8</v>
          </cell>
          <cell r="E847">
            <v>3</v>
          </cell>
        </row>
        <row r="848">
          <cell r="A848" t="str">
            <v>B071VYBRWK</v>
          </cell>
          <cell r="B848">
            <v>0</v>
          </cell>
          <cell r="C848">
            <v>5</v>
          </cell>
          <cell r="D848">
            <v>1</v>
          </cell>
          <cell r="E848">
            <v>0</v>
          </cell>
        </row>
        <row r="849">
          <cell r="A849" t="str">
            <v>B071WBKXJM</v>
          </cell>
          <cell r="B849">
            <v>0</v>
          </cell>
          <cell r="C849">
            <v>4</v>
          </cell>
          <cell r="D849">
            <v>0</v>
          </cell>
          <cell r="E849">
            <v>0</v>
          </cell>
        </row>
        <row r="850">
          <cell r="A850" t="str">
            <v>B071ZRZC5J</v>
          </cell>
          <cell r="B850">
            <v>19</v>
          </cell>
          <cell r="C850">
            <v>14</v>
          </cell>
          <cell r="D850">
            <v>1</v>
          </cell>
          <cell r="E850">
            <v>4</v>
          </cell>
        </row>
        <row r="851">
          <cell r="A851" t="str">
            <v>B07216G9G4</v>
          </cell>
          <cell r="B851">
            <v>2</v>
          </cell>
          <cell r="C851">
            <v>3</v>
          </cell>
          <cell r="D851">
            <v>0</v>
          </cell>
          <cell r="E851">
            <v>0</v>
          </cell>
        </row>
        <row r="852">
          <cell r="A852" t="str">
            <v>B0721PV6W2</v>
          </cell>
          <cell r="B852">
            <v>169</v>
          </cell>
          <cell r="C852">
            <v>160</v>
          </cell>
          <cell r="D852">
            <v>91</v>
          </cell>
          <cell r="E852">
            <v>222</v>
          </cell>
        </row>
        <row r="853">
          <cell r="A853" t="str">
            <v>B0721PV7N8</v>
          </cell>
          <cell r="B853">
            <v>110</v>
          </cell>
          <cell r="C853">
            <v>111</v>
          </cell>
          <cell r="D853">
            <v>0</v>
          </cell>
          <cell r="E853">
            <v>0</v>
          </cell>
        </row>
        <row r="854">
          <cell r="A854" t="str">
            <v>B072J7K92Q</v>
          </cell>
          <cell r="B854">
            <v>7</v>
          </cell>
          <cell r="C854">
            <v>3</v>
          </cell>
          <cell r="D854">
            <v>2</v>
          </cell>
          <cell r="E854">
            <v>2</v>
          </cell>
        </row>
        <row r="855">
          <cell r="A855" t="str">
            <v>B072JWG59F</v>
          </cell>
          <cell r="B855">
            <v>1</v>
          </cell>
          <cell r="C855">
            <v>1</v>
          </cell>
          <cell r="D855">
            <v>0</v>
          </cell>
          <cell r="E855">
            <v>0</v>
          </cell>
        </row>
        <row r="856">
          <cell r="A856" t="str">
            <v>B072K1SLX8</v>
          </cell>
          <cell r="B856">
            <v>0</v>
          </cell>
          <cell r="C856">
            <v>1</v>
          </cell>
          <cell r="D856">
            <v>1</v>
          </cell>
          <cell r="E856">
            <v>0</v>
          </cell>
        </row>
        <row r="857">
          <cell r="A857" t="str">
            <v>B072LCJFNW</v>
          </cell>
          <cell r="B857">
            <v>0</v>
          </cell>
          <cell r="C857">
            <v>3</v>
          </cell>
          <cell r="D857">
            <v>0</v>
          </cell>
          <cell r="E857">
            <v>0</v>
          </cell>
        </row>
        <row r="858">
          <cell r="A858" t="str">
            <v>B072LM9VCD</v>
          </cell>
          <cell r="B858">
            <v>6</v>
          </cell>
          <cell r="C858">
            <v>1</v>
          </cell>
          <cell r="D858">
            <v>0</v>
          </cell>
          <cell r="E858">
            <v>0</v>
          </cell>
        </row>
        <row r="859">
          <cell r="A859" t="str">
            <v>B072M73QYB</v>
          </cell>
          <cell r="B859">
            <v>8</v>
          </cell>
          <cell r="C859">
            <v>6</v>
          </cell>
          <cell r="D859">
            <v>1</v>
          </cell>
          <cell r="E859">
            <v>9</v>
          </cell>
        </row>
        <row r="860">
          <cell r="A860" t="str">
            <v>B072MM1513</v>
          </cell>
          <cell r="B860">
            <v>1</v>
          </cell>
          <cell r="C860">
            <v>3</v>
          </cell>
          <cell r="D860">
            <v>0</v>
          </cell>
          <cell r="E860">
            <v>2</v>
          </cell>
        </row>
        <row r="861">
          <cell r="A861" t="str">
            <v>B072PR393B</v>
          </cell>
          <cell r="B861">
            <v>2</v>
          </cell>
          <cell r="C861">
            <v>2</v>
          </cell>
          <cell r="D861">
            <v>0</v>
          </cell>
          <cell r="E861">
            <v>2</v>
          </cell>
        </row>
        <row r="862">
          <cell r="A862" t="str">
            <v>B072Q4P69J</v>
          </cell>
          <cell r="B862">
            <v>10</v>
          </cell>
          <cell r="C862">
            <v>15</v>
          </cell>
          <cell r="D862">
            <v>4</v>
          </cell>
          <cell r="E862">
            <v>17</v>
          </cell>
        </row>
        <row r="863">
          <cell r="A863" t="str">
            <v>B073PPB8RP</v>
          </cell>
          <cell r="B863">
            <v>7</v>
          </cell>
          <cell r="C863">
            <v>8</v>
          </cell>
          <cell r="D863">
            <v>0</v>
          </cell>
          <cell r="E863">
            <v>0</v>
          </cell>
        </row>
        <row r="864">
          <cell r="A864" t="str">
            <v>B073PPMXD1</v>
          </cell>
          <cell r="B864">
            <v>4</v>
          </cell>
          <cell r="C864">
            <v>2</v>
          </cell>
          <cell r="D864">
            <v>1</v>
          </cell>
          <cell r="E864">
            <v>3</v>
          </cell>
        </row>
        <row r="865">
          <cell r="A865" t="str">
            <v>B073PPRQLJ</v>
          </cell>
          <cell r="B865">
            <v>7</v>
          </cell>
          <cell r="C865">
            <v>9</v>
          </cell>
          <cell r="D865">
            <v>5</v>
          </cell>
          <cell r="E865">
            <v>8</v>
          </cell>
        </row>
        <row r="866">
          <cell r="A866" t="str">
            <v>B073PQ2K9M</v>
          </cell>
          <cell r="B866">
            <v>11</v>
          </cell>
          <cell r="C866">
            <v>19</v>
          </cell>
          <cell r="D866">
            <v>8</v>
          </cell>
          <cell r="E866">
            <v>18</v>
          </cell>
        </row>
        <row r="867">
          <cell r="A867" t="str">
            <v>B073PQ7JKT</v>
          </cell>
          <cell r="B867">
            <v>4</v>
          </cell>
          <cell r="C867">
            <v>3</v>
          </cell>
          <cell r="D867">
            <v>2</v>
          </cell>
          <cell r="E867">
            <v>1</v>
          </cell>
        </row>
        <row r="868">
          <cell r="A868" t="str">
            <v>B073PQ7M22</v>
          </cell>
          <cell r="B868">
            <v>12</v>
          </cell>
          <cell r="C868">
            <v>7</v>
          </cell>
          <cell r="D868">
            <v>3</v>
          </cell>
          <cell r="E868">
            <v>8</v>
          </cell>
        </row>
        <row r="869">
          <cell r="A869" t="str">
            <v>B073PQD5PP</v>
          </cell>
          <cell r="B869">
            <v>4</v>
          </cell>
          <cell r="C869">
            <v>4</v>
          </cell>
          <cell r="D869">
            <v>1</v>
          </cell>
          <cell r="E869">
            <v>6</v>
          </cell>
        </row>
        <row r="870">
          <cell r="A870" t="str">
            <v>B073RD7K4G</v>
          </cell>
          <cell r="B870">
            <v>0</v>
          </cell>
          <cell r="C870">
            <v>1</v>
          </cell>
          <cell r="D870">
            <v>0</v>
          </cell>
          <cell r="E870">
            <v>0</v>
          </cell>
        </row>
        <row r="871">
          <cell r="A871" t="str">
            <v>B073XHZJ3J</v>
          </cell>
          <cell r="B871">
            <v>1</v>
          </cell>
          <cell r="C871">
            <v>1</v>
          </cell>
          <cell r="D871">
            <v>0</v>
          </cell>
          <cell r="E871">
            <v>0</v>
          </cell>
        </row>
        <row r="872">
          <cell r="A872" t="str">
            <v>B073XJQR6K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</row>
        <row r="873">
          <cell r="A873" t="str">
            <v>B073XJV446</v>
          </cell>
          <cell r="B873">
            <v>1</v>
          </cell>
          <cell r="C873">
            <v>2</v>
          </cell>
          <cell r="D873">
            <v>0</v>
          </cell>
          <cell r="E873">
            <v>0</v>
          </cell>
        </row>
        <row r="874">
          <cell r="A874" t="str">
            <v>B073XKD3LL</v>
          </cell>
          <cell r="B874">
            <v>2</v>
          </cell>
          <cell r="C874">
            <v>4</v>
          </cell>
          <cell r="D874">
            <v>0</v>
          </cell>
          <cell r="E874">
            <v>3</v>
          </cell>
        </row>
        <row r="875">
          <cell r="A875" t="str">
            <v>B073Z9FGCX</v>
          </cell>
          <cell r="B875">
            <v>1</v>
          </cell>
          <cell r="C875">
            <v>1</v>
          </cell>
          <cell r="D875">
            <v>0</v>
          </cell>
          <cell r="E875">
            <v>0</v>
          </cell>
        </row>
        <row r="876">
          <cell r="A876" t="str">
            <v>B074NW2TZL</v>
          </cell>
          <cell r="B876">
            <v>1</v>
          </cell>
          <cell r="C876">
            <v>1</v>
          </cell>
          <cell r="D876">
            <v>0</v>
          </cell>
          <cell r="E876">
            <v>0</v>
          </cell>
        </row>
        <row r="877">
          <cell r="A877" t="str">
            <v>B074NZKCP9</v>
          </cell>
          <cell r="B877">
            <v>0</v>
          </cell>
          <cell r="C877">
            <v>3</v>
          </cell>
          <cell r="D877">
            <v>0</v>
          </cell>
          <cell r="E877">
            <v>0</v>
          </cell>
        </row>
        <row r="878">
          <cell r="A878" t="str">
            <v>B074P1CCRZ</v>
          </cell>
          <cell r="B878">
            <v>1</v>
          </cell>
          <cell r="C878">
            <v>1</v>
          </cell>
          <cell r="D878">
            <v>0</v>
          </cell>
          <cell r="E878">
            <v>0</v>
          </cell>
        </row>
        <row r="879">
          <cell r="A879" t="str">
            <v>B074P1P1WT</v>
          </cell>
          <cell r="B879">
            <v>0</v>
          </cell>
          <cell r="C879">
            <v>1</v>
          </cell>
          <cell r="D879">
            <v>0</v>
          </cell>
          <cell r="E879">
            <v>0</v>
          </cell>
        </row>
        <row r="880">
          <cell r="A880" t="str">
            <v>B074P1R4Z1</v>
          </cell>
          <cell r="B880">
            <v>0</v>
          </cell>
          <cell r="C880">
            <v>4</v>
          </cell>
          <cell r="D880">
            <v>2</v>
          </cell>
          <cell r="E880">
            <v>1</v>
          </cell>
        </row>
        <row r="881">
          <cell r="A881" t="str">
            <v>B074P33GBK</v>
          </cell>
          <cell r="B881">
            <v>2</v>
          </cell>
          <cell r="C881">
            <v>1</v>
          </cell>
          <cell r="D881">
            <v>0</v>
          </cell>
          <cell r="E881">
            <v>2</v>
          </cell>
        </row>
        <row r="882">
          <cell r="A882" t="str">
            <v>B074P5RQR3</v>
          </cell>
          <cell r="B882">
            <v>0</v>
          </cell>
          <cell r="C882">
            <v>1</v>
          </cell>
          <cell r="D882">
            <v>0</v>
          </cell>
          <cell r="E882">
            <v>0</v>
          </cell>
        </row>
        <row r="883">
          <cell r="A883" t="str">
            <v>B074W6FC7Z</v>
          </cell>
          <cell r="B883">
            <v>2</v>
          </cell>
          <cell r="C883">
            <v>5</v>
          </cell>
          <cell r="D883">
            <v>0</v>
          </cell>
          <cell r="E883">
            <v>3</v>
          </cell>
        </row>
        <row r="884">
          <cell r="A884" t="str">
            <v>B07545TX8S</v>
          </cell>
          <cell r="B884">
            <v>2</v>
          </cell>
          <cell r="C884">
            <v>2</v>
          </cell>
          <cell r="D884">
            <v>0</v>
          </cell>
          <cell r="E884">
            <v>2</v>
          </cell>
        </row>
        <row r="885">
          <cell r="A885" t="str">
            <v>B07545XZJY</v>
          </cell>
          <cell r="B885">
            <v>1</v>
          </cell>
          <cell r="C885">
            <v>2</v>
          </cell>
          <cell r="D885">
            <v>0</v>
          </cell>
          <cell r="E885">
            <v>1</v>
          </cell>
        </row>
        <row r="886">
          <cell r="A886" t="str">
            <v>B0756ZCTB4</v>
          </cell>
          <cell r="B886">
            <v>1</v>
          </cell>
          <cell r="C886">
            <v>2</v>
          </cell>
          <cell r="D886">
            <v>0</v>
          </cell>
          <cell r="E886">
            <v>0</v>
          </cell>
        </row>
        <row r="887">
          <cell r="A887" t="str">
            <v>B0758G2W8D</v>
          </cell>
          <cell r="B887">
            <v>0</v>
          </cell>
          <cell r="C887">
            <v>1</v>
          </cell>
          <cell r="D887">
            <v>0</v>
          </cell>
          <cell r="E887">
            <v>0</v>
          </cell>
        </row>
        <row r="888">
          <cell r="A888" t="str">
            <v>B075D9M8H4</v>
          </cell>
          <cell r="B888">
            <v>0</v>
          </cell>
          <cell r="C888">
            <v>1</v>
          </cell>
          <cell r="D888">
            <v>0</v>
          </cell>
          <cell r="E888">
            <v>0</v>
          </cell>
        </row>
        <row r="889">
          <cell r="A889" t="str">
            <v>B075FR3DRR</v>
          </cell>
          <cell r="B889">
            <v>0</v>
          </cell>
          <cell r="C889">
            <v>3</v>
          </cell>
          <cell r="D889">
            <v>0</v>
          </cell>
          <cell r="E889">
            <v>0</v>
          </cell>
        </row>
        <row r="890">
          <cell r="A890" t="str">
            <v>B075RVPTW8</v>
          </cell>
          <cell r="B890">
            <v>0</v>
          </cell>
          <cell r="C890">
            <v>2</v>
          </cell>
          <cell r="D890">
            <v>0</v>
          </cell>
          <cell r="E890">
            <v>0</v>
          </cell>
        </row>
        <row r="891">
          <cell r="A891" t="str">
            <v>B0761QYTGX</v>
          </cell>
          <cell r="B891">
            <v>0</v>
          </cell>
          <cell r="C891">
            <v>0</v>
          </cell>
          <cell r="D891">
            <v>1</v>
          </cell>
          <cell r="E891">
            <v>2</v>
          </cell>
        </row>
        <row r="892">
          <cell r="A892" t="str">
            <v>B0761QZBLN</v>
          </cell>
          <cell r="B892">
            <v>1</v>
          </cell>
          <cell r="C892">
            <v>1</v>
          </cell>
          <cell r="D892">
            <v>0</v>
          </cell>
          <cell r="E892">
            <v>0</v>
          </cell>
        </row>
        <row r="893">
          <cell r="A893" t="str">
            <v>B0761R4XRM</v>
          </cell>
          <cell r="B893">
            <v>1</v>
          </cell>
          <cell r="C893">
            <v>1</v>
          </cell>
          <cell r="D893">
            <v>0</v>
          </cell>
          <cell r="E893">
            <v>0</v>
          </cell>
        </row>
        <row r="894">
          <cell r="A894" t="str">
            <v>B0761RKGLM</v>
          </cell>
          <cell r="B894">
            <v>0</v>
          </cell>
          <cell r="C894">
            <v>1</v>
          </cell>
          <cell r="D894">
            <v>0</v>
          </cell>
          <cell r="E894">
            <v>0</v>
          </cell>
        </row>
        <row r="895">
          <cell r="A895" t="str">
            <v>B0761S22ZS</v>
          </cell>
          <cell r="B895">
            <v>3</v>
          </cell>
          <cell r="C895">
            <v>0</v>
          </cell>
          <cell r="D895">
            <v>0</v>
          </cell>
          <cell r="E895">
            <v>2</v>
          </cell>
        </row>
        <row r="896">
          <cell r="A896" t="str">
            <v>B0761S5G7S</v>
          </cell>
          <cell r="B896">
            <v>0</v>
          </cell>
          <cell r="C896">
            <v>2</v>
          </cell>
          <cell r="D896">
            <v>0</v>
          </cell>
          <cell r="E896">
            <v>0</v>
          </cell>
        </row>
        <row r="897">
          <cell r="A897" t="str">
            <v>B0761SH5JQ</v>
          </cell>
          <cell r="B897">
            <v>0</v>
          </cell>
          <cell r="C897">
            <v>2</v>
          </cell>
          <cell r="D897">
            <v>3</v>
          </cell>
          <cell r="E897">
            <v>0</v>
          </cell>
        </row>
        <row r="898">
          <cell r="A898" t="str">
            <v>B0761V1BTS</v>
          </cell>
          <cell r="B898">
            <v>2</v>
          </cell>
          <cell r="C898">
            <v>2</v>
          </cell>
          <cell r="D898">
            <v>1</v>
          </cell>
          <cell r="E898">
            <v>3</v>
          </cell>
        </row>
        <row r="899">
          <cell r="A899" t="str">
            <v>B07647Z9WL</v>
          </cell>
          <cell r="B899">
            <v>1</v>
          </cell>
          <cell r="C899">
            <v>2</v>
          </cell>
          <cell r="D899">
            <v>0</v>
          </cell>
          <cell r="E899">
            <v>0</v>
          </cell>
        </row>
        <row r="900">
          <cell r="A900" t="str">
            <v>B0764884FW</v>
          </cell>
          <cell r="B900">
            <v>0</v>
          </cell>
          <cell r="C900">
            <v>1</v>
          </cell>
          <cell r="D900">
            <v>0</v>
          </cell>
          <cell r="E900">
            <v>0</v>
          </cell>
        </row>
        <row r="901">
          <cell r="A901" t="str">
            <v>B07648BWTN</v>
          </cell>
          <cell r="B901">
            <v>1</v>
          </cell>
          <cell r="C901">
            <v>1</v>
          </cell>
          <cell r="D901">
            <v>0</v>
          </cell>
          <cell r="E901">
            <v>1</v>
          </cell>
        </row>
        <row r="902">
          <cell r="A902" t="str">
            <v>B07648KG14</v>
          </cell>
          <cell r="B902">
            <v>0</v>
          </cell>
          <cell r="C902">
            <v>1</v>
          </cell>
          <cell r="D902">
            <v>0</v>
          </cell>
          <cell r="E902">
            <v>3</v>
          </cell>
        </row>
        <row r="903">
          <cell r="A903" t="str">
            <v>B076494Z43</v>
          </cell>
          <cell r="B903">
            <v>0</v>
          </cell>
          <cell r="C903">
            <v>1</v>
          </cell>
          <cell r="D903">
            <v>0</v>
          </cell>
          <cell r="E903">
            <v>1</v>
          </cell>
        </row>
        <row r="904">
          <cell r="A904" t="str">
            <v>B07649XKGZ</v>
          </cell>
          <cell r="B904">
            <v>0</v>
          </cell>
          <cell r="C904">
            <v>1</v>
          </cell>
          <cell r="D904">
            <v>0</v>
          </cell>
          <cell r="E904">
            <v>0</v>
          </cell>
        </row>
        <row r="905">
          <cell r="A905" t="str">
            <v>B0764B19P5</v>
          </cell>
          <cell r="B905">
            <v>0</v>
          </cell>
          <cell r="C905">
            <v>0</v>
          </cell>
          <cell r="D905">
            <v>0</v>
          </cell>
          <cell r="E905">
            <v>1</v>
          </cell>
        </row>
        <row r="906">
          <cell r="A906" t="str">
            <v>B076VHLX5H</v>
          </cell>
          <cell r="B906">
            <v>0</v>
          </cell>
          <cell r="C906">
            <v>1</v>
          </cell>
          <cell r="D906">
            <v>0</v>
          </cell>
          <cell r="E906">
            <v>0</v>
          </cell>
        </row>
        <row r="907">
          <cell r="A907" t="str">
            <v>B07717W8Z7</v>
          </cell>
          <cell r="B907">
            <v>0</v>
          </cell>
          <cell r="C907">
            <v>2</v>
          </cell>
          <cell r="D907">
            <v>0</v>
          </cell>
          <cell r="E907">
            <v>0</v>
          </cell>
        </row>
        <row r="908">
          <cell r="A908" t="str">
            <v>B07718HLQD</v>
          </cell>
          <cell r="B908">
            <v>3</v>
          </cell>
          <cell r="C908">
            <v>8</v>
          </cell>
          <cell r="D908">
            <v>0</v>
          </cell>
          <cell r="E908">
            <v>0</v>
          </cell>
        </row>
        <row r="909">
          <cell r="A909" t="str">
            <v>B0771D9MF3</v>
          </cell>
          <cell r="B909">
            <v>3</v>
          </cell>
          <cell r="C909">
            <v>2</v>
          </cell>
          <cell r="D909">
            <v>1</v>
          </cell>
          <cell r="E909">
            <v>4</v>
          </cell>
        </row>
        <row r="910">
          <cell r="A910" t="str">
            <v>B077XBDKM4</v>
          </cell>
          <cell r="B910">
            <v>0</v>
          </cell>
          <cell r="C910">
            <v>1</v>
          </cell>
          <cell r="D910">
            <v>0</v>
          </cell>
          <cell r="E910">
            <v>0</v>
          </cell>
        </row>
        <row r="911">
          <cell r="A911" t="str">
            <v>B077XCDSJ4</v>
          </cell>
          <cell r="B911">
            <v>2</v>
          </cell>
          <cell r="C911">
            <v>2</v>
          </cell>
          <cell r="D911">
            <v>0</v>
          </cell>
          <cell r="E911">
            <v>0</v>
          </cell>
        </row>
        <row r="912">
          <cell r="A912" t="str">
            <v>B077XF2RP9</v>
          </cell>
          <cell r="B912">
            <v>0</v>
          </cell>
          <cell r="C912">
            <v>0</v>
          </cell>
          <cell r="D912">
            <v>0</v>
          </cell>
          <cell r="E912">
            <v>1</v>
          </cell>
        </row>
        <row r="913">
          <cell r="A913" t="str">
            <v>B077XG567X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</row>
        <row r="914">
          <cell r="A914" t="str">
            <v>B0788M9Z9R</v>
          </cell>
          <cell r="B914">
            <v>0</v>
          </cell>
          <cell r="C914">
            <v>4</v>
          </cell>
          <cell r="D914">
            <v>0</v>
          </cell>
          <cell r="E914">
            <v>0</v>
          </cell>
        </row>
        <row r="915">
          <cell r="A915" t="str">
            <v>B078NL9L3B</v>
          </cell>
          <cell r="B915">
            <v>1</v>
          </cell>
          <cell r="C915">
            <v>2</v>
          </cell>
          <cell r="D915">
            <v>0</v>
          </cell>
          <cell r="E915">
            <v>1</v>
          </cell>
        </row>
        <row r="916">
          <cell r="A916" t="str">
            <v>B078NLVLNP</v>
          </cell>
          <cell r="B916">
            <v>0</v>
          </cell>
          <cell r="C916">
            <v>1</v>
          </cell>
          <cell r="D916">
            <v>0</v>
          </cell>
          <cell r="E916">
            <v>0</v>
          </cell>
        </row>
        <row r="917">
          <cell r="A917" t="str">
            <v>B078NNHC7V</v>
          </cell>
          <cell r="B917">
            <v>0</v>
          </cell>
          <cell r="C917">
            <v>1</v>
          </cell>
          <cell r="D917">
            <v>0</v>
          </cell>
          <cell r="E917">
            <v>2</v>
          </cell>
        </row>
        <row r="918">
          <cell r="A918" t="str">
            <v>B078NPFZQ8</v>
          </cell>
          <cell r="B918">
            <v>0</v>
          </cell>
          <cell r="C918">
            <v>1</v>
          </cell>
          <cell r="D918">
            <v>0</v>
          </cell>
          <cell r="E918">
            <v>1</v>
          </cell>
        </row>
        <row r="919">
          <cell r="A919" t="str">
            <v>B078NPY3QQ</v>
          </cell>
          <cell r="B919">
            <v>11</v>
          </cell>
          <cell r="C919">
            <v>1</v>
          </cell>
          <cell r="D919">
            <v>1</v>
          </cell>
          <cell r="E919">
            <v>4</v>
          </cell>
        </row>
        <row r="920">
          <cell r="A920" t="str">
            <v>B078PCQXT2</v>
          </cell>
          <cell r="B920">
            <v>0</v>
          </cell>
          <cell r="C920">
            <v>1</v>
          </cell>
          <cell r="D920">
            <v>0</v>
          </cell>
          <cell r="E920">
            <v>0</v>
          </cell>
        </row>
        <row r="921">
          <cell r="A921" t="str">
            <v>B078PFH63H</v>
          </cell>
          <cell r="B921">
            <v>1</v>
          </cell>
          <cell r="C921">
            <v>6</v>
          </cell>
          <cell r="D921">
            <v>0</v>
          </cell>
          <cell r="E921">
            <v>0</v>
          </cell>
        </row>
        <row r="922">
          <cell r="A922" t="str">
            <v>B07BCB9T3H</v>
          </cell>
          <cell r="B922">
            <v>0</v>
          </cell>
          <cell r="C922">
            <v>2</v>
          </cell>
          <cell r="D922">
            <v>0</v>
          </cell>
          <cell r="E922">
            <v>0</v>
          </cell>
        </row>
        <row r="923">
          <cell r="A923" t="str">
            <v>B07BF7VGLY</v>
          </cell>
          <cell r="B923">
            <v>8</v>
          </cell>
          <cell r="C923">
            <v>19</v>
          </cell>
          <cell r="D923">
            <v>0</v>
          </cell>
          <cell r="E923">
            <v>0</v>
          </cell>
        </row>
        <row r="924">
          <cell r="A924" t="str">
            <v>B07BN7FD7X</v>
          </cell>
          <cell r="B924">
            <v>42</v>
          </cell>
          <cell r="C924">
            <v>53</v>
          </cell>
          <cell r="D924">
            <v>0</v>
          </cell>
          <cell r="E924">
            <v>0</v>
          </cell>
        </row>
        <row r="925">
          <cell r="A925" t="str">
            <v>B07BNBKN9G</v>
          </cell>
          <cell r="B925">
            <v>11</v>
          </cell>
          <cell r="C925">
            <v>11</v>
          </cell>
          <cell r="D925">
            <v>0</v>
          </cell>
          <cell r="E925">
            <v>0</v>
          </cell>
        </row>
        <row r="926">
          <cell r="A926" t="str">
            <v>B07BNKSJ2B</v>
          </cell>
          <cell r="B926">
            <v>0</v>
          </cell>
          <cell r="C926">
            <v>1</v>
          </cell>
          <cell r="D926">
            <v>0</v>
          </cell>
          <cell r="E926">
            <v>0</v>
          </cell>
        </row>
        <row r="927">
          <cell r="A927" t="str">
            <v>B07C1NVBFQ</v>
          </cell>
          <cell r="B927">
            <v>13</v>
          </cell>
          <cell r="C927">
            <v>7</v>
          </cell>
          <cell r="D927">
            <v>0</v>
          </cell>
          <cell r="E927">
            <v>0</v>
          </cell>
        </row>
        <row r="928">
          <cell r="A928" t="str">
            <v>B07C219DGR</v>
          </cell>
          <cell r="B928">
            <v>4</v>
          </cell>
          <cell r="C928">
            <v>3</v>
          </cell>
          <cell r="D928">
            <v>0</v>
          </cell>
          <cell r="E928">
            <v>0</v>
          </cell>
        </row>
        <row r="929">
          <cell r="A929" t="str">
            <v>B07C21YZ9R</v>
          </cell>
          <cell r="B929">
            <v>4</v>
          </cell>
          <cell r="C929">
            <v>1</v>
          </cell>
          <cell r="D929">
            <v>0</v>
          </cell>
          <cell r="E929">
            <v>0</v>
          </cell>
        </row>
        <row r="930">
          <cell r="A930" t="str">
            <v>B07C2535TD</v>
          </cell>
          <cell r="B930">
            <v>4</v>
          </cell>
          <cell r="C930">
            <v>4</v>
          </cell>
          <cell r="D930">
            <v>0</v>
          </cell>
          <cell r="E930">
            <v>0</v>
          </cell>
        </row>
        <row r="931">
          <cell r="A931" t="str">
            <v>B07C2535TF</v>
          </cell>
          <cell r="B931">
            <v>33</v>
          </cell>
          <cell r="C931">
            <v>6</v>
          </cell>
          <cell r="D931">
            <v>0</v>
          </cell>
          <cell r="E931">
            <v>0</v>
          </cell>
        </row>
        <row r="932">
          <cell r="A932" t="str">
            <v>B07C3PGX1T</v>
          </cell>
          <cell r="B932">
            <v>2</v>
          </cell>
          <cell r="C932">
            <v>0</v>
          </cell>
          <cell r="D932">
            <v>0</v>
          </cell>
          <cell r="E932">
            <v>0</v>
          </cell>
        </row>
        <row r="933">
          <cell r="A933" t="str">
            <v>B07CBRX5DL</v>
          </cell>
          <cell r="B933">
            <v>2</v>
          </cell>
          <cell r="C933">
            <v>2</v>
          </cell>
          <cell r="D933">
            <v>0</v>
          </cell>
          <cell r="E933">
            <v>0</v>
          </cell>
        </row>
        <row r="934">
          <cell r="A934" t="str">
            <v>B07CBTX77P</v>
          </cell>
          <cell r="B934">
            <v>8</v>
          </cell>
          <cell r="C934">
            <v>2</v>
          </cell>
          <cell r="D934">
            <v>0</v>
          </cell>
          <cell r="E934">
            <v>0</v>
          </cell>
        </row>
        <row r="935">
          <cell r="A935" t="str">
            <v>B07CBV5V9J</v>
          </cell>
          <cell r="B935">
            <v>3</v>
          </cell>
          <cell r="C935">
            <v>1</v>
          </cell>
          <cell r="D935">
            <v>0</v>
          </cell>
          <cell r="E935">
            <v>0</v>
          </cell>
        </row>
        <row r="936">
          <cell r="A936" t="str">
            <v>B07CBVSYCH</v>
          </cell>
          <cell r="B936">
            <v>10</v>
          </cell>
          <cell r="C936">
            <v>1</v>
          </cell>
          <cell r="D936">
            <v>0</v>
          </cell>
          <cell r="E936">
            <v>0</v>
          </cell>
        </row>
        <row r="937">
          <cell r="A937" t="str">
            <v>B07CCMZTHC</v>
          </cell>
          <cell r="B937">
            <v>25</v>
          </cell>
          <cell r="C937">
            <v>13</v>
          </cell>
          <cell r="D937">
            <v>0</v>
          </cell>
          <cell r="E937">
            <v>0</v>
          </cell>
        </row>
        <row r="938">
          <cell r="A938" t="str">
            <v>B07CF784BM</v>
          </cell>
          <cell r="B938">
            <v>40</v>
          </cell>
          <cell r="C938">
            <v>1</v>
          </cell>
          <cell r="D938">
            <v>0</v>
          </cell>
          <cell r="E938">
            <v>0</v>
          </cell>
        </row>
        <row r="939">
          <cell r="A939" t="str">
            <v>B07CKMN7L3</v>
          </cell>
          <cell r="B939">
            <v>5</v>
          </cell>
          <cell r="C939">
            <v>10</v>
          </cell>
          <cell r="D939">
            <v>0</v>
          </cell>
          <cell r="E939">
            <v>6</v>
          </cell>
        </row>
        <row r="940">
          <cell r="A940" t="str">
            <v>B07CKMRTLZ</v>
          </cell>
          <cell r="B940">
            <v>12</v>
          </cell>
          <cell r="C940">
            <v>14</v>
          </cell>
          <cell r="D940">
            <v>0</v>
          </cell>
          <cell r="E940">
            <v>0</v>
          </cell>
        </row>
        <row r="941">
          <cell r="A941" t="str">
            <v>B07CKMRVDM</v>
          </cell>
          <cell r="B941">
            <v>3</v>
          </cell>
          <cell r="C941">
            <v>10</v>
          </cell>
          <cell r="D941">
            <v>0</v>
          </cell>
          <cell r="E941">
            <v>0</v>
          </cell>
        </row>
        <row r="942">
          <cell r="A942" t="str">
            <v>B07CKR2NNK</v>
          </cell>
          <cell r="B942">
            <v>9</v>
          </cell>
          <cell r="C942">
            <v>10</v>
          </cell>
          <cell r="D942">
            <v>0</v>
          </cell>
          <cell r="E942">
            <v>0</v>
          </cell>
        </row>
        <row r="943">
          <cell r="A943" t="str">
            <v>B07CKT2N6R</v>
          </cell>
          <cell r="B943">
            <v>16</v>
          </cell>
          <cell r="C943">
            <v>9</v>
          </cell>
          <cell r="D943">
            <v>0</v>
          </cell>
          <cell r="E943">
            <v>0</v>
          </cell>
        </row>
        <row r="944">
          <cell r="A944" t="str">
            <v>B07CKT2VVS</v>
          </cell>
          <cell r="B944">
            <v>6</v>
          </cell>
          <cell r="C944">
            <v>8</v>
          </cell>
          <cell r="D944">
            <v>0</v>
          </cell>
          <cell r="E944">
            <v>0</v>
          </cell>
        </row>
        <row r="945">
          <cell r="A945" t="str">
            <v>B07CKT5ZQB</v>
          </cell>
          <cell r="B945">
            <v>8</v>
          </cell>
          <cell r="C945">
            <v>5</v>
          </cell>
          <cell r="D945">
            <v>0</v>
          </cell>
          <cell r="E945">
            <v>0</v>
          </cell>
        </row>
        <row r="946">
          <cell r="A946" t="str">
            <v>B07CKY1W3B</v>
          </cell>
          <cell r="B946">
            <v>8</v>
          </cell>
          <cell r="C946">
            <v>9</v>
          </cell>
          <cell r="D946">
            <v>0</v>
          </cell>
          <cell r="E946">
            <v>0</v>
          </cell>
        </row>
        <row r="947">
          <cell r="A947" t="str">
            <v>B07CKY68WL</v>
          </cell>
          <cell r="B947">
            <v>17</v>
          </cell>
          <cell r="C947">
            <v>5</v>
          </cell>
          <cell r="D947">
            <v>0</v>
          </cell>
          <cell r="E947">
            <v>3</v>
          </cell>
        </row>
        <row r="948">
          <cell r="A948" t="str">
            <v>B07CKY6BPC</v>
          </cell>
          <cell r="B948">
            <v>14</v>
          </cell>
          <cell r="C948">
            <v>23</v>
          </cell>
          <cell r="D948">
            <v>0</v>
          </cell>
          <cell r="E948">
            <v>0</v>
          </cell>
        </row>
        <row r="949">
          <cell r="A949" t="str">
            <v>B07CLKH2GG</v>
          </cell>
          <cell r="B949">
            <v>2</v>
          </cell>
          <cell r="C949">
            <v>11</v>
          </cell>
          <cell r="D949">
            <v>0</v>
          </cell>
          <cell r="E949">
            <v>1</v>
          </cell>
        </row>
        <row r="950">
          <cell r="A950" t="str">
            <v>B07CLM9HRR</v>
          </cell>
          <cell r="B950">
            <v>13</v>
          </cell>
          <cell r="C950">
            <v>22</v>
          </cell>
          <cell r="D950">
            <v>0</v>
          </cell>
          <cell r="E950">
            <v>1</v>
          </cell>
        </row>
        <row r="951">
          <cell r="A951" t="str">
            <v>B07CLMVR1Y</v>
          </cell>
          <cell r="B951">
            <v>14</v>
          </cell>
          <cell r="C951">
            <v>5</v>
          </cell>
          <cell r="D951">
            <v>0</v>
          </cell>
          <cell r="E951">
            <v>0</v>
          </cell>
        </row>
        <row r="952">
          <cell r="A952" t="str">
            <v>B07CLRD55K</v>
          </cell>
          <cell r="B952">
            <v>5</v>
          </cell>
          <cell r="C952">
            <v>7</v>
          </cell>
          <cell r="D952">
            <v>0</v>
          </cell>
          <cell r="E952">
            <v>0</v>
          </cell>
        </row>
        <row r="953">
          <cell r="A953" t="str">
            <v>B07CLSGN8F</v>
          </cell>
          <cell r="B953">
            <v>7</v>
          </cell>
          <cell r="C953">
            <v>6</v>
          </cell>
          <cell r="D953">
            <v>0</v>
          </cell>
          <cell r="E953">
            <v>0</v>
          </cell>
        </row>
        <row r="954">
          <cell r="A954" t="str">
            <v>B07CLV1RWJ</v>
          </cell>
          <cell r="B954">
            <v>11</v>
          </cell>
          <cell r="C954">
            <v>9</v>
          </cell>
          <cell r="D954">
            <v>0</v>
          </cell>
          <cell r="E954">
            <v>0</v>
          </cell>
        </row>
        <row r="955">
          <cell r="A955" t="str">
            <v>B07CLV5CTK</v>
          </cell>
          <cell r="B955">
            <v>5</v>
          </cell>
          <cell r="C955">
            <v>16</v>
          </cell>
          <cell r="D955">
            <v>0</v>
          </cell>
          <cell r="E955">
            <v>1</v>
          </cell>
        </row>
        <row r="956">
          <cell r="A956" t="str">
            <v>B07CLVGYTP</v>
          </cell>
          <cell r="B956">
            <v>20</v>
          </cell>
          <cell r="C956">
            <v>16</v>
          </cell>
          <cell r="D956">
            <v>0</v>
          </cell>
          <cell r="E956">
            <v>0</v>
          </cell>
        </row>
        <row r="957">
          <cell r="A957" t="str">
            <v>B07CLVLH98</v>
          </cell>
          <cell r="B957">
            <v>6</v>
          </cell>
          <cell r="C957">
            <v>2</v>
          </cell>
          <cell r="D957">
            <v>0</v>
          </cell>
          <cell r="E957">
            <v>0</v>
          </cell>
        </row>
        <row r="958">
          <cell r="A958" t="str">
            <v>B07CLWMKNT</v>
          </cell>
          <cell r="B958">
            <v>5</v>
          </cell>
          <cell r="C958">
            <v>4</v>
          </cell>
          <cell r="D958">
            <v>0</v>
          </cell>
          <cell r="E958">
            <v>0</v>
          </cell>
        </row>
        <row r="959">
          <cell r="A959" t="str">
            <v>B07CLXGHGT</v>
          </cell>
          <cell r="B959">
            <v>5</v>
          </cell>
          <cell r="C959">
            <v>3</v>
          </cell>
          <cell r="D959">
            <v>0</v>
          </cell>
          <cell r="E959">
            <v>0</v>
          </cell>
        </row>
        <row r="960">
          <cell r="A960" t="str">
            <v>B07CLZL6LR</v>
          </cell>
          <cell r="B960">
            <v>2</v>
          </cell>
          <cell r="C960">
            <v>4</v>
          </cell>
          <cell r="D960">
            <v>0</v>
          </cell>
          <cell r="E960">
            <v>0</v>
          </cell>
        </row>
        <row r="961">
          <cell r="A961" t="str">
            <v>B07CM1NXRZ</v>
          </cell>
          <cell r="B961">
            <v>0</v>
          </cell>
          <cell r="C961">
            <v>6</v>
          </cell>
          <cell r="D961">
            <v>0</v>
          </cell>
          <cell r="E961">
            <v>0</v>
          </cell>
        </row>
        <row r="962">
          <cell r="A962" t="str">
            <v>B07CM384GJ</v>
          </cell>
          <cell r="B962">
            <v>1</v>
          </cell>
          <cell r="C962">
            <v>2</v>
          </cell>
          <cell r="D962">
            <v>0</v>
          </cell>
          <cell r="E962">
            <v>0</v>
          </cell>
        </row>
        <row r="963">
          <cell r="A963" t="str">
            <v>B07CM48HV8</v>
          </cell>
          <cell r="B963">
            <v>1</v>
          </cell>
          <cell r="C963">
            <v>1</v>
          </cell>
          <cell r="D963">
            <v>0</v>
          </cell>
          <cell r="E963">
            <v>0</v>
          </cell>
        </row>
        <row r="964">
          <cell r="A964" t="str">
            <v>B07CN74Q76</v>
          </cell>
          <cell r="B964">
            <v>7</v>
          </cell>
          <cell r="C964">
            <v>5</v>
          </cell>
          <cell r="D964">
            <v>0</v>
          </cell>
          <cell r="E964">
            <v>0</v>
          </cell>
        </row>
        <row r="965">
          <cell r="A965" t="str">
            <v>B07CNFRHMZ</v>
          </cell>
          <cell r="B965">
            <v>2</v>
          </cell>
          <cell r="C965">
            <v>1</v>
          </cell>
          <cell r="D965">
            <v>1</v>
          </cell>
          <cell r="E965">
            <v>1</v>
          </cell>
        </row>
        <row r="966">
          <cell r="A966" t="str">
            <v>B07D4DSFS8</v>
          </cell>
          <cell r="B966">
            <v>0</v>
          </cell>
          <cell r="C966">
            <v>1</v>
          </cell>
          <cell r="D966">
            <v>0</v>
          </cell>
          <cell r="E966">
            <v>0</v>
          </cell>
        </row>
        <row r="967">
          <cell r="A967" t="str">
            <v>B07DVYWF14</v>
          </cell>
          <cell r="B967">
            <v>6</v>
          </cell>
          <cell r="C967">
            <v>1</v>
          </cell>
          <cell r="D967">
            <v>0</v>
          </cell>
          <cell r="E967">
            <v>0</v>
          </cell>
        </row>
        <row r="968">
          <cell r="A968" t="str">
            <v>B00YAIA008</v>
          </cell>
          <cell r="B968">
            <v>21</v>
          </cell>
          <cell r="C968">
            <v>0</v>
          </cell>
          <cell r="D968">
            <v>0</v>
          </cell>
          <cell r="E968">
            <v>0</v>
          </cell>
        </row>
        <row r="969">
          <cell r="A969" t="str">
            <v>B01F3E3964</v>
          </cell>
          <cell r="B969">
            <v>71</v>
          </cell>
          <cell r="C969">
            <v>26</v>
          </cell>
          <cell r="D969">
            <v>3</v>
          </cell>
          <cell r="E969">
            <v>21</v>
          </cell>
        </row>
        <row r="970">
          <cell r="A970" t="str">
            <v>B01G8H8T42</v>
          </cell>
          <cell r="B970">
            <v>100</v>
          </cell>
          <cell r="C970">
            <v>31</v>
          </cell>
          <cell r="D970">
            <v>0</v>
          </cell>
          <cell r="E970">
            <v>6</v>
          </cell>
        </row>
        <row r="971">
          <cell r="A971" t="str">
            <v>B01LXFC3LH</v>
          </cell>
          <cell r="B971">
            <v>11</v>
          </cell>
          <cell r="C971">
            <v>22</v>
          </cell>
          <cell r="D971">
            <v>7</v>
          </cell>
          <cell r="E971">
            <v>16</v>
          </cell>
        </row>
        <row r="972">
          <cell r="A972" t="str">
            <v>B01LZDHSE8</v>
          </cell>
          <cell r="B972">
            <v>5</v>
          </cell>
          <cell r="C972">
            <v>10</v>
          </cell>
          <cell r="D972">
            <v>3</v>
          </cell>
          <cell r="E972">
            <v>2</v>
          </cell>
        </row>
        <row r="973">
          <cell r="A973" t="str">
            <v>B01MRGTK3G</v>
          </cell>
          <cell r="B973">
            <v>6</v>
          </cell>
          <cell r="C973">
            <v>11</v>
          </cell>
          <cell r="D973">
            <v>4</v>
          </cell>
          <cell r="E973">
            <v>8</v>
          </cell>
        </row>
        <row r="974">
          <cell r="A974" t="str">
            <v>B01NAJ2DY7</v>
          </cell>
          <cell r="B974">
            <v>16</v>
          </cell>
          <cell r="C974">
            <v>13</v>
          </cell>
          <cell r="D974">
            <v>9</v>
          </cell>
          <cell r="E974">
            <v>16</v>
          </cell>
        </row>
        <row r="975">
          <cell r="A975" t="str">
            <v>B06WVHHS2T</v>
          </cell>
          <cell r="B975">
            <v>351</v>
          </cell>
          <cell r="C975">
            <v>195</v>
          </cell>
          <cell r="D975">
            <v>0</v>
          </cell>
          <cell r="E975">
            <v>127</v>
          </cell>
        </row>
        <row r="976">
          <cell r="A976" t="str">
            <v>B06XCMRYC8</v>
          </cell>
          <cell r="B976">
            <v>11</v>
          </cell>
          <cell r="C976">
            <v>6</v>
          </cell>
          <cell r="D976">
            <v>7</v>
          </cell>
          <cell r="E976">
            <v>5</v>
          </cell>
        </row>
        <row r="977">
          <cell r="A977" t="str">
            <v>B06XCXCX8N</v>
          </cell>
          <cell r="B977">
            <v>31</v>
          </cell>
          <cell r="C977">
            <v>13</v>
          </cell>
          <cell r="D977">
            <v>5</v>
          </cell>
          <cell r="E977">
            <v>9</v>
          </cell>
        </row>
        <row r="978">
          <cell r="A978" t="str">
            <v>B06XG5RDSQ</v>
          </cell>
          <cell r="B978">
            <v>25</v>
          </cell>
          <cell r="C978">
            <v>23</v>
          </cell>
          <cell r="D978">
            <v>2</v>
          </cell>
          <cell r="E978">
            <v>0</v>
          </cell>
        </row>
        <row r="979">
          <cell r="A979" t="str">
            <v>B06XYZMZ9V</v>
          </cell>
          <cell r="B979">
            <v>8</v>
          </cell>
          <cell r="C979">
            <v>0</v>
          </cell>
          <cell r="D979">
            <v>0</v>
          </cell>
          <cell r="E979">
            <v>0</v>
          </cell>
        </row>
        <row r="980">
          <cell r="A980" t="str">
            <v>B06XZ1KL3X</v>
          </cell>
          <cell r="B980">
            <v>3</v>
          </cell>
          <cell r="C980">
            <v>0</v>
          </cell>
          <cell r="D980">
            <v>0</v>
          </cell>
          <cell r="E980">
            <v>2</v>
          </cell>
        </row>
        <row r="981">
          <cell r="A981" t="str">
            <v>B06ZY9HRMD</v>
          </cell>
          <cell r="B981">
            <v>12</v>
          </cell>
          <cell r="C981">
            <v>4</v>
          </cell>
          <cell r="D981">
            <v>1</v>
          </cell>
          <cell r="E981">
            <v>5</v>
          </cell>
        </row>
        <row r="982">
          <cell r="A982" t="str">
            <v>B071115242</v>
          </cell>
          <cell r="B982">
            <v>24</v>
          </cell>
          <cell r="C982">
            <v>12</v>
          </cell>
          <cell r="D982">
            <v>3</v>
          </cell>
          <cell r="E982">
            <v>9</v>
          </cell>
        </row>
        <row r="983">
          <cell r="A983" t="str">
            <v>B071DJKQ1B</v>
          </cell>
          <cell r="B983">
            <v>18</v>
          </cell>
          <cell r="C983">
            <v>10</v>
          </cell>
          <cell r="D983">
            <v>9</v>
          </cell>
          <cell r="E983">
            <v>6</v>
          </cell>
        </row>
        <row r="984">
          <cell r="A984" t="str">
            <v>B071GTKCRD</v>
          </cell>
          <cell r="B984">
            <v>129</v>
          </cell>
          <cell r="C984">
            <v>87</v>
          </cell>
          <cell r="D984">
            <v>32</v>
          </cell>
          <cell r="E984">
            <v>92</v>
          </cell>
        </row>
        <row r="985">
          <cell r="A985" t="str">
            <v>B071GTKCRH</v>
          </cell>
          <cell r="B985">
            <v>30</v>
          </cell>
          <cell r="C985">
            <v>19</v>
          </cell>
          <cell r="D985">
            <v>8</v>
          </cell>
          <cell r="E985">
            <v>17</v>
          </cell>
        </row>
        <row r="986">
          <cell r="A986" t="str">
            <v>B071KBQJ9V</v>
          </cell>
          <cell r="B986">
            <v>68</v>
          </cell>
          <cell r="C986">
            <v>44</v>
          </cell>
          <cell r="D986">
            <v>16</v>
          </cell>
          <cell r="E986">
            <v>18</v>
          </cell>
        </row>
        <row r="987">
          <cell r="A987" t="str">
            <v>B071RGN23Z</v>
          </cell>
          <cell r="B987">
            <v>12</v>
          </cell>
          <cell r="C987">
            <v>10</v>
          </cell>
          <cell r="D987">
            <v>9</v>
          </cell>
          <cell r="E987">
            <v>15</v>
          </cell>
        </row>
        <row r="988">
          <cell r="A988" t="str">
            <v>B071V2B5SZ</v>
          </cell>
          <cell r="B988">
            <v>32</v>
          </cell>
          <cell r="C988">
            <v>3</v>
          </cell>
          <cell r="D988">
            <v>2</v>
          </cell>
          <cell r="E988">
            <v>4</v>
          </cell>
        </row>
        <row r="989">
          <cell r="A989" t="str">
            <v>B071X8SLCH</v>
          </cell>
          <cell r="B989">
            <v>153</v>
          </cell>
          <cell r="C989">
            <v>144</v>
          </cell>
          <cell r="D989">
            <v>42</v>
          </cell>
          <cell r="E989">
            <v>106</v>
          </cell>
        </row>
        <row r="990">
          <cell r="A990" t="str">
            <v>B071XX591N</v>
          </cell>
          <cell r="B990">
            <v>4</v>
          </cell>
          <cell r="C990">
            <v>14</v>
          </cell>
          <cell r="D990">
            <v>11</v>
          </cell>
          <cell r="E990">
            <v>18</v>
          </cell>
        </row>
        <row r="991">
          <cell r="A991" t="str">
            <v>B0721PVCKV</v>
          </cell>
          <cell r="B991">
            <v>57</v>
          </cell>
          <cell r="C991">
            <v>25</v>
          </cell>
          <cell r="D991">
            <v>0</v>
          </cell>
          <cell r="E991">
            <v>25</v>
          </cell>
        </row>
        <row r="992">
          <cell r="A992" t="str">
            <v>B072KK8C49</v>
          </cell>
          <cell r="B992">
            <v>48</v>
          </cell>
          <cell r="C992">
            <v>126</v>
          </cell>
          <cell r="D992">
            <v>0</v>
          </cell>
          <cell r="E992">
            <v>38</v>
          </cell>
        </row>
        <row r="993">
          <cell r="A993" t="str">
            <v>B072KN3D3S</v>
          </cell>
          <cell r="B993">
            <v>26</v>
          </cell>
          <cell r="C993">
            <v>14</v>
          </cell>
          <cell r="D993">
            <v>5</v>
          </cell>
          <cell r="E993">
            <v>6</v>
          </cell>
        </row>
        <row r="994">
          <cell r="A994" t="str">
            <v>B072R5SZPS</v>
          </cell>
          <cell r="B994">
            <v>11</v>
          </cell>
          <cell r="C994">
            <v>13</v>
          </cell>
          <cell r="D994">
            <v>5</v>
          </cell>
          <cell r="E994">
            <v>6</v>
          </cell>
        </row>
        <row r="995">
          <cell r="A995" t="str">
            <v>B073PPMWTH</v>
          </cell>
          <cell r="B995">
            <v>9</v>
          </cell>
          <cell r="C995">
            <v>8</v>
          </cell>
          <cell r="D995">
            <v>6</v>
          </cell>
          <cell r="E995">
            <v>16</v>
          </cell>
        </row>
        <row r="996">
          <cell r="A996" t="str">
            <v>B073PPQQSP</v>
          </cell>
          <cell r="B996">
            <v>2</v>
          </cell>
          <cell r="C996">
            <v>0</v>
          </cell>
          <cell r="D996">
            <v>0</v>
          </cell>
          <cell r="E996">
            <v>0</v>
          </cell>
        </row>
        <row r="997">
          <cell r="A997" t="str">
            <v>B073PPRP1F</v>
          </cell>
          <cell r="B997">
            <v>11</v>
          </cell>
          <cell r="C997">
            <v>16</v>
          </cell>
          <cell r="D997">
            <v>7</v>
          </cell>
          <cell r="E997">
            <v>10</v>
          </cell>
        </row>
        <row r="998">
          <cell r="A998" t="str">
            <v>B073PPZDDJ</v>
          </cell>
          <cell r="B998">
            <v>12</v>
          </cell>
          <cell r="C998">
            <v>9</v>
          </cell>
          <cell r="D998">
            <v>3</v>
          </cell>
          <cell r="E998">
            <v>0</v>
          </cell>
        </row>
        <row r="999">
          <cell r="A999" t="str">
            <v>B073PQ9M5T</v>
          </cell>
          <cell r="B999">
            <v>8</v>
          </cell>
          <cell r="C999">
            <v>10</v>
          </cell>
          <cell r="D999">
            <v>10</v>
          </cell>
          <cell r="E999">
            <v>18</v>
          </cell>
        </row>
        <row r="1000">
          <cell r="A1000" t="str">
            <v>B073PQFZ61</v>
          </cell>
          <cell r="B1000">
            <v>7</v>
          </cell>
          <cell r="C1000">
            <v>10</v>
          </cell>
          <cell r="D1000">
            <v>4</v>
          </cell>
          <cell r="E1000">
            <v>9</v>
          </cell>
        </row>
        <row r="1001">
          <cell r="A1001" t="str">
            <v>B073XJD7W7</v>
          </cell>
          <cell r="B1001">
            <v>8</v>
          </cell>
          <cell r="C1001">
            <v>4</v>
          </cell>
          <cell r="D1001">
            <v>0</v>
          </cell>
          <cell r="E1001">
            <v>9</v>
          </cell>
        </row>
        <row r="1002">
          <cell r="A1002" t="str">
            <v>B073XJGNVS</v>
          </cell>
          <cell r="B1002">
            <v>8</v>
          </cell>
          <cell r="C1002">
            <v>2</v>
          </cell>
          <cell r="D1002">
            <v>0</v>
          </cell>
          <cell r="E1002">
            <v>1</v>
          </cell>
        </row>
        <row r="1003">
          <cell r="A1003" t="str">
            <v>B073XKV6RW</v>
          </cell>
          <cell r="B1003">
            <v>5</v>
          </cell>
          <cell r="C1003">
            <v>0</v>
          </cell>
          <cell r="D1003">
            <v>0</v>
          </cell>
          <cell r="E1003">
            <v>1</v>
          </cell>
        </row>
        <row r="1004">
          <cell r="A1004" t="str">
            <v>B074NZ3TFH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</row>
        <row r="1005">
          <cell r="A1005" t="str">
            <v>B074P5WYND</v>
          </cell>
          <cell r="B1005">
            <v>1</v>
          </cell>
          <cell r="C1005">
            <v>0</v>
          </cell>
          <cell r="D1005">
            <v>0</v>
          </cell>
          <cell r="E1005">
            <v>0</v>
          </cell>
        </row>
        <row r="1006">
          <cell r="A1006" t="str">
            <v>B074W4QLTC</v>
          </cell>
          <cell r="B1006">
            <v>4</v>
          </cell>
          <cell r="C1006">
            <v>0</v>
          </cell>
          <cell r="D1006">
            <v>1</v>
          </cell>
          <cell r="E1006">
            <v>0</v>
          </cell>
        </row>
        <row r="1007">
          <cell r="A1007" t="str">
            <v>B07597T6BM</v>
          </cell>
          <cell r="B1007">
            <v>3</v>
          </cell>
          <cell r="C1007">
            <v>0</v>
          </cell>
          <cell r="D1007">
            <v>0</v>
          </cell>
          <cell r="E1007">
            <v>0</v>
          </cell>
        </row>
        <row r="1008">
          <cell r="A1008" t="str">
            <v>B075TRT8M1</v>
          </cell>
          <cell r="B1008">
            <v>1</v>
          </cell>
          <cell r="C1008">
            <v>1</v>
          </cell>
          <cell r="D1008">
            <v>0</v>
          </cell>
          <cell r="E1008">
            <v>1</v>
          </cell>
        </row>
        <row r="1009">
          <cell r="A1009" t="str">
            <v>B075TVHYHF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</row>
        <row r="1010">
          <cell r="A1010" t="str">
            <v>B075TWFJMD</v>
          </cell>
          <cell r="B1010">
            <v>1</v>
          </cell>
          <cell r="C1010">
            <v>0</v>
          </cell>
          <cell r="D1010">
            <v>0</v>
          </cell>
          <cell r="E1010">
            <v>0</v>
          </cell>
        </row>
        <row r="1011">
          <cell r="A1011" t="str">
            <v>B075TXM1NP</v>
          </cell>
          <cell r="B1011">
            <v>1</v>
          </cell>
          <cell r="C1011">
            <v>0</v>
          </cell>
          <cell r="D1011">
            <v>0</v>
          </cell>
          <cell r="E1011">
            <v>0</v>
          </cell>
        </row>
        <row r="1012">
          <cell r="A1012" t="str">
            <v>B075V18R9G</v>
          </cell>
          <cell r="B1012">
            <v>2</v>
          </cell>
          <cell r="C1012">
            <v>4</v>
          </cell>
          <cell r="D1012">
            <v>0</v>
          </cell>
          <cell r="E1012">
            <v>1</v>
          </cell>
        </row>
        <row r="1013">
          <cell r="A1013" t="str">
            <v>B0761QZ223</v>
          </cell>
          <cell r="B1013">
            <v>3</v>
          </cell>
          <cell r="C1013">
            <v>0</v>
          </cell>
          <cell r="D1013">
            <v>0</v>
          </cell>
          <cell r="E1013">
            <v>0</v>
          </cell>
        </row>
        <row r="1014">
          <cell r="A1014" t="str">
            <v>B0761R3ZRD</v>
          </cell>
          <cell r="B1014">
            <v>1</v>
          </cell>
          <cell r="C1014">
            <v>0</v>
          </cell>
          <cell r="D1014">
            <v>0</v>
          </cell>
          <cell r="E1014">
            <v>0</v>
          </cell>
        </row>
        <row r="1015">
          <cell r="A1015" t="str">
            <v>B0761RC5D7</v>
          </cell>
          <cell r="B1015">
            <v>1</v>
          </cell>
          <cell r="C1015">
            <v>2</v>
          </cell>
          <cell r="D1015">
            <v>0</v>
          </cell>
          <cell r="E1015">
            <v>4</v>
          </cell>
        </row>
        <row r="1016">
          <cell r="A1016" t="str">
            <v>B0761RLC8H</v>
          </cell>
          <cell r="B1016">
            <v>2</v>
          </cell>
          <cell r="C1016">
            <v>0</v>
          </cell>
          <cell r="D1016">
            <v>0</v>
          </cell>
          <cell r="E1016">
            <v>0</v>
          </cell>
        </row>
        <row r="1017">
          <cell r="A1017" t="str">
            <v>B0761RMCC5</v>
          </cell>
          <cell r="B1017">
            <v>1</v>
          </cell>
          <cell r="C1017">
            <v>0</v>
          </cell>
          <cell r="D1017">
            <v>0</v>
          </cell>
          <cell r="E1017">
            <v>0</v>
          </cell>
        </row>
        <row r="1018">
          <cell r="A1018" t="str">
            <v>B0761RMNH4</v>
          </cell>
          <cell r="B1018">
            <v>4</v>
          </cell>
          <cell r="C1018">
            <v>0</v>
          </cell>
          <cell r="D1018">
            <v>0</v>
          </cell>
          <cell r="E1018">
            <v>0</v>
          </cell>
        </row>
        <row r="1019">
          <cell r="A1019" t="str">
            <v>B0761RNNKW</v>
          </cell>
          <cell r="B1019">
            <v>3</v>
          </cell>
          <cell r="C1019">
            <v>1</v>
          </cell>
          <cell r="D1019">
            <v>0</v>
          </cell>
          <cell r="E1019">
            <v>0</v>
          </cell>
        </row>
        <row r="1020">
          <cell r="A1020" t="str">
            <v>B0761RQD9X</v>
          </cell>
          <cell r="B1020">
            <v>2</v>
          </cell>
          <cell r="C1020">
            <v>0</v>
          </cell>
          <cell r="D1020">
            <v>0</v>
          </cell>
          <cell r="E1020">
            <v>0</v>
          </cell>
        </row>
        <row r="1021">
          <cell r="A1021" t="str">
            <v>B0761SC9C4</v>
          </cell>
          <cell r="B1021">
            <v>1</v>
          </cell>
          <cell r="C1021">
            <v>0</v>
          </cell>
          <cell r="D1021">
            <v>1</v>
          </cell>
          <cell r="E1021">
            <v>2</v>
          </cell>
        </row>
        <row r="1022">
          <cell r="A1022" t="str">
            <v>B0761T4QQD</v>
          </cell>
          <cell r="B1022">
            <v>2</v>
          </cell>
          <cell r="C1022">
            <v>1</v>
          </cell>
          <cell r="D1022">
            <v>1</v>
          </cell>
          <cell r="E1022">
            <v>1</v>
          </cell>
        </row>
        <row r="1023">
          <cell r="A1023" t="str">
            <v>B0761VL4DX</v>
          </cell>
          <cell r="B1023">
            <v>1</v>
          </cell>
          <cell r="C1023">
            <v>0</v>
          </cell>
          <cell r="D1023">
            <v>0</v>
          </cell>
          <cell r="E1023">
            <v>0</v>
          </cell>
        </row>
        <row r="1024">
          <cell r="A1024" t="str">
            <v>B0761WK4MQ</v>
          </cell>
          <cell r="B1024">
            <v>1</v>
          </cell>
          <cell r="C1024">
            <v>0</v>
          </cell>
          <cell r="D1024">
            <v>1</v>
          </cell>
          <cell r="E1024">
            <v>0</v>
          </cell>
        </row>
        <row r="1025">
          <cell r="A1025" t="str">
            <v>B0787WKVPV</v>
          </cell>
          <cell r="B1025">
            <v>1</v>
          </cell>
          <cell r="C1025">
            <v>0</v>
          </cell>
          <cell r="D1025">
            <v>1</v>
          </cell>
          <cell r="E1025">
            <v>2</v>
          </cell>
        </row>
        <row r="1026">
          <cell r="A1026" t="str">
            <v>B07BF4G3QR</v>
          </cell>
          <cell r="B1026">
            <v>21</v>
          </cell>
          <cell r="C1026">
            <v>4</v>
          </cell>
          <cell r="D1026">
            <v>0</v>
          </cell>
          <cell r="E1026">
            <v>0</v>
          </cell>
        </row>
        <row r="1027">
          <cell r="A1027" t="str">
            <v>B07BF8D3F3</v>
          </cell>
          <cell r="B1027">
            <v>23</v>
          </cell>
          <cell r="C1027">
            <v>0</v>
          </cell>
          <cell r="D1027">
            <v>0</v>
          </cell>
          <cell r="E1027">
            <v>0</v>
          </cell>
        </row>
        <row r="1028">
          <cell r="A1028" t="str">
            <v>B07BNKX8WD</v>
          </cell>
          <cell r="B1028">
            <v>1</v>
          </cell>
          <cell r="C1028">
            <v>0</v>
          </cell>
          <cell r="D1028">
            <v>0</v>
          </cell>
          <cell r="E1028">
            <v>0</v>
          </cell>
        </row>
        <row r="1029">
          <cell r="A1029" t="str">
            <v>B07BNPFFHZ</v>
          </cell>
          <cell r="B1029">
            <v>3</v>
          </cell>
          <cell r="C1029">
            <v>0</v>
          </cell>
          <cell r="D1029">
            <v>0</v>
          </cell>
          <cell r="E1029">
            <v>0</v>
          </cell>
        </row>
        <row r="1030">
          <cell r="A1030" t="str">
            <v>B07BR72RLD</v>
          </cell>
          <cell r="B1030">
            <v>1</v>
          </cell>
          <cell r="C1030">
            <v>0</v>
          </cell>
          <cell r="D1030">
            <v>0</v>
          </cell>
          <cell r="E1030">
            <v>0</v>
          </cell>
        </row>
        <row r="1031">
          <cell r="A1031" t="str">
            <v>B07C21SZVF</v>
          </cell>
          <cell r="B1031">
            <v>7</v>
          </cell>
          <cell r="C1031">
            <v>0</v>
          </cell>
          <cell r="D1031">
            <v>0</v>
          </cell>
          <cell r="E1031">
            <v>0</v>
          </cell>
        </row>
        <row r="1032">
          <cell r="A1032" t="str">
            <v>B07C3RHLYS</v>
          </cell>
          <cell r="B1032">
            <v>1</v>
          </cell>
          <cell r="C1032">
            <v>0</v>
          </cell>
          <cell r="D1032">
            <v>0</v>
          </cell>
          <cell r="E1032">
            <v>1</v>
          </cell>
        </row>
        <row r="1033">
          <cell r="A1033" t="str">
            <v>B07CC3XJ81</v>
          </cell>
          <cell r="B1033">
            <v>5</v>
          </cell>
          <cell r="C1033">
            <v>0</v>
          </cell>
          <cell r="D1033">
            <v>0</v>
          </cell>
          <cell r="E1033">
            <v>0</v>
          </cell>
        </row>
        <row r="1034">
          <cell r="A1034" t="str">
            <v>B07CLZQGDL</v>
          </cell>
          <cell r="B1034">
            <v>19</v>
          </cell>
          <cell r="C1034">
            <v>7</v>
          </cell>
          <cell r="D1034">
            <v>0</v>
          </cell>
          <cell r="E1034">
            <v>3</v>
          </cell>
        </row>
        <row r="1035">
          <cell r="A1035" t="str">
            <v>B07CM45YQN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</row>
        <row r="1036">
          <cell r="A1036" t="str">
            <v>B07CM5DQYZ</v>
          </cell>
          <cell r="B1036">
            <v>1</v>
          </cell>
          <cell r="C1036">
            <v>0</v>
          </cell>
          <cell r="D1036">
            <v>0</v>
          </cell>
          <cell r="E1036">
            <v>0</v>
          </cell>
        </row>
        <row r="1037">
          <cell r="A1037" t="str">
            <v>B07CM64H12</v>
          </cell>
          <cell r="B1037">
            <v>3</v>
          </cell>
          <cell r="C1037">
            <v>0</v>
          </cell>
          <cell r="D1037">
            <v>0</v>
          </cell>
          <cell r="E1037">
            <v>0</v>
          </cell>
        </row>
        <row r="1038">
          <cell r="A1038" t="str">
            <v>B07CM67V82</v>
          </cell>
          <cell r="B1038">
            <v>1</v>
          </cell>
          <cell r="C1038">
            <v>1</v>
          </cell>
          <cell r="D1038">
            <v>0</v>
          </cell>
          <cell r="E1038">
            <v>0</v>
          </cell>
        </row>
        <row r="1039">
          <cell r="A1039" t="str">
            <v>B07CMTN1NG</v>
          </cell>
          <cell r="B1039">
            <v>5</v>
          </cell>
          <cell r="C1039">
            <v>0</v>
          </cell>
          <cell r="D1039">
            <v>0</v>
          </cell>
          <cell r="E1039">
            <v>0</v>
          </cell>
        </row>
        <row r="1040">
          <cell r="A1040" t="str">
            <v>B07CMY88K5</v>
          </cell>
          <cell r="B1040">
            <v>1</v>
          </cell>
          <cell r="C1040">
            <v>0</v>
          </cell>
          <cell r="D1040">
            <v>0</v>
          </cell>
          <cell r="E1040">
            <v>0</v>
          </cell>
        </row>
        <row r="1041">
          <cell r="A1041" t="str">
            <v>B07CMYJT44</v>
          </cell>
          <cell r="B1041">
            <v>1</v>
          </cell>
          <cell r="C1041">
            <v>0</v>
          </cell>
          <cell r="D1041">
            <v>0</v>
          </cell>
          <cell r="E1041">
            <v>0</v>
          </cell>
        </row>
        <row r="1042">
          <cell r="A1042" t="str">
            <v>B07CMYXWBL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</row>
        <row r="1043">
          <cell r="A1043" t="str">
            <v>B07CN3DMXN</v>
          </cell>
          <cell r="B1043">
            <v>1</v>
          </cell>
          <cell r="C1043">
            <v>0</v>
          </cell>
          <cell r="D1043">
            <v>0</v>
          </cell>
          <cell r="E1043">
            <v>0</v>
          </cell>
        </row>
        <row r="1044">
          <cell r="A1044" t="str">
            <v>B07CN3Z81Y</v>
          </cell>
          <cell r="B1044">
            <v>1</v>
          </cell>
          <cell r="C1044">
            <v>1</v>
          </cell>
          <cell r="D1044">
            <v>0</v>
          </cell>
          <cell r="E1044">
            <v>1</v>
          </cell>
        </row>
        <row r="1045">
          <cell r="A1045" t="str">
            <v>B07CN9MZZ3</v>
          </cell>
          <cell r="B1045">
            <v>5</v>
          </cell>
          <cell r="C1045">
            <v>0</v>
          </cell>
          <cell r="D1045">
            <v>0</v>
          </cell>
          <cell r="E1045">
            <v>0</v>
          </cell>
        </row>
        <row r="1046">
          <cell r="A1046" t="str">
            <v>B07CNGYJS6</v>
          </cell>
          <cell r="B1046">
            <v>1</v>
          </cell>
          <cell r="C1046">
            <v>0</v>
          </cell>
          <cell r="D1046">
            <v>1</v>
          </cell>
          <cell r="E1046">
            <v>0</v>
          </cell>
        </row>
        <row r="1047">
          <cell r="A1047" t="str">
            <v>B07DCQ53HT</v>
          </cell>
          <cell r="B1047">
            <v>5</v>
          </cell>
          <cell r="C1047">
            <v>0</v>
          </cell>
          <cell r="D1047">
            <v>0</v>
          </cell>
          <cell r="E1047">
            <v>0</v>
          </cell>
        </row>
        <row r="1048">
          <cell r="A1048" t="str">
            <v>B07DCQLNGD</v>
          </cell>
          <cell r="B1048">
            <v>11</v>
          </cell>
          <cell r="C1048">
            <v>0</v>
          </cell>
          <cell r="D1048">
            <v>0</v>
          </cell>
          <cell r="E1048">
            <v>0</v>
          </cell>
        </row>
        <row r="1049">
          <cell r="A1049" t="str">
            <v>B07DPN51P3</v>
          </cell>
          <cell r="B1049">
            <v>2</v>
          </cell>
          <cell r="C1049">
            <v>0</v>
          </cell>
          <cell r="D1049">
            <v>0</v>
          </cell>
          <cell r="E1049">
            <v>0</v>
          </cell>
        </row>
        <row r="1050">
          <cell r="A1050" t="str">
            <v>B07DZX791J</v>
          </cell>
          <cell r="B1050">
            <v>1</v>
          </cell>
          <cell r="C1050">
            <v>0</v>
          </cell>
          <cell r="D1050">
            <v>0</v>
          </cell>
          <cell r="E1050">
            <v>0</v>
          </cell>
        </row>
        <row r="1051">
          <cell r="A1051" t="str">
            <v>B07DZX8THW</v>
          </cell>
          <cell r="B1051">
            <v>2</v>
          </cell>
          <cell r="C1051">
            <v>0</v>
          </cell>
          <cell r="D1051">
            <v>0</v>
          </cell>
          <cell r="E1051">
            <v>0</v>
          </cell>
        </row>
        <row r="1052">
          <cell r="A1052" t="str">
            <v>B07DZYDPMG</v>
          </cell>
          <cell r="B1052">
            <v>1</v>
          </cell>
          <cell r="C1052">
            <v>0</v>
          </cell>
          <cell r="D1052">
            <v>0</v>
          </cell>
          <cell r="E1052">
            <v>0</v>
          </cell>
        </row>
        <row r="1053">
          <cell r="A1053" t="str">
            <v>B07DZYTYF9</v>
          </cell>
          <cell r="B1053">
            <v>4</v>
          </cell>
          <cell r="C1053">
            <v>0</v>
          </cell>
          <cell r="D1053">
            <v>0</v>
          </cell>
          <cell r="E1053">
            <v>0</v>
          </cell>
        </row>
        <row r="1054">
          <cell r="A1054" t="str">
            <v>B07DZYWQQD</v>
          </cell>
          <cell r="B1054">
            <v>3</v>
          </cell>
          <cell r="C1054">
            <v>0</v>
          </cell>
          <cell r="D1054">
            <v>0</v>
          </cell>
          <cell r="E1054">
            <v>0</v>
          </cell>
        </row>
        <row r="1055">
          <cell r="A1055" t="str">
            <v>B07F12Q4QT</v>
          </cell>
          <cell r="B1055">
            <v>1</v>
          </cell>
          <cell r="C1055">
            <v>0</v>
          </cell>
          <cell r="D1055">
            <v>0</v>
          </cell>
          <cell r="E1055">
            <v>0</v>
          </cell>
        </row>
        <row r="1056">
          <cell r="A1056" t="str">
            <v>B07F1BGW7D</v>
          </cell>
          <cell r="B1056">
            <v>3</v>
          </cell>
          <cell r="C1056">
            <v>0</v>
          </cell>
          <cell r="D1056">
            <v>0</v>
          </cell>
          <cell r="E1056">
            <v>0</v>
          </cell>
        </row>
        <row r="1057">
          <cell r="A1057" t="str">
            <v>B07F1PQ56N</v>
          </cell>
          <cell r="B1057">
            <v>1</v>
          </cell>
          <cell r="C1057">
            <v>0</v>
          </cell>
          <cell r="D1057">
            <v>0</v>
          </cell>
          <cell r="E1057">
            <v>0</v>
          </cell>
        </row>
        <row r="1058">
          <cell r="A1058" t="str">
            <v>B07F1RMGR8</v>
          </cell>
          <cell r="B1058">
            <v>3</v>
          </cell>
          <cell r="C1058">
            <v>0</v>
          </cell>
          <cell r="D1058">
            <v>0</v>
          </cell>
          <cell r="E1058">
            <v>0</v>
          </cell>
        </row>
        <row r="1059">
          <cell r="A1059" t="str">
            <v>B07F1SCRLJ</v>
          </cell>
          <cell r="B1059">
            <v>5</v>
          </cell>
          <cell r="C1059">
            <v>0</v>
          </cell>
          <cell r="D1059">
            <v>0</v>
          </cell>
          <cell r="E1059">
            <v>0</v>
          </cell>
        </row>
        <row r="1060">
          <cell r="A1060" t="str">
            <v>B07F1SQQ9L</v>
          </cell>
          <cell r="B1060">
            <v>1</v>
          </cell>
          <cell r="C1060">
            <v>0</v>
          </cell>
          <cell r="D1060">
            <v>0</v>
          </cell>
          <cell r="E1060">
            <v>0</v>
          </cell>
        </row>
        <row r="1061">
          <cell r="A1061" t="str">
            <v>B07F1SSVGN</v>
          </cell>
          <cell r="B1061">
            <v>1</v>
          </cell>
          <cell r="C1061">
            <v>0</v>
          </cell>
          <cell r="D1061">
            <v>0</v>
          </cell>
          <cell r="E1061">
            <v>0</v>
          </cell>
        </row>
        <row r="1062">
          <cell r="A1062" t="str">
            <v>B07F1V41L3</v>
          </cell>
          <cell r="B1062">
            <v>1</v>
          </cell>
          <cell r="C1062">
            <v>0</v>
          </cell>
          <cell r="D1062">
            <v>0</v>
          </cell>
          <cell r="E1062">
            <v>0</v>
          </cell>
        </row>
        <row r="1063">
          <cell r="A1063" t="str">
            <v>B07F1W21HB</v>
          </cell>
          <cell r="B1063">
            <v>1</v>
          </cell>
          <cell r="C1063">
            <v>0</v>
          </cell>
          <cell r="D1063">
            <v>0</v>
          </cell>
          <cell r="E1063">
            <v>0</v>
          </cell>
        </row>
        <row r="1064">
          <cell r="A1064" t="str">
            <v>B07F1XPH49</v>
          </cell>
          <cell r="B1064">
            <v>1</v>
          </cell>
          <cell r="C1064">
            <v>0</v>
          </cell>
          <cell r="D1064">
            <v>0</v>
          </cell>
          <cell r="E1064">
            <v>0</v>
          </cell>
        </row>
        <row r="1065">
          <cell r="A1065" t="str">
            <v>B07FGXBNH3</v>
          </cell>
          <cell r="B1065">
            <v>2</v>
          </cell>
          <cell r="C1065">
            <v>0</v>
          </cell>
          <cell r="D1065">
            <v>0</v>
          </cell>
          <cell r="E1065">
            <v>0</v>
          </cell>
        </row>
        <row r="1066">
          <cell r="A1066" t="str">
            <v>B01F3E3GAI</v>
          </cell>
          <cell r="B1066">
            <v>181</v>
          </cell>
          <cell r="C1066">
            <v>58</v>
          </cell>
          <cell r="D1066">
            <v>13</v>
          </cell>
          <cell r="E1066">
            <v>35</v>
          </cell>
        </row>
        <row r="1067">
          <cell r="A1067" t="str">
            <v>B01F3E3PYK</v>
          </cell>
          <cell r="B1067">
            <v>0</v>
          </cell>
          <cell r="C1067">
            <v>2</v>
          </cell>
          <cell r="D1067">
            <v>21</v>
          </cell>
          <cell r="E1067">
            <v>27</v>
          </cell>
        </row>
        <row r="1068">
          <cell r="A1068" t="str">
            <v>B01F78B0QW</v>
          </cell>
          <cell r="B1068">
            <v>0</v>
          </cell>
          <cell r="C1068">
            <v>1</v>
          </cell>
          <cell r="D1068">
            <v>0</v>
          </cell>
          <cell r="E1068">
            <v>26</v>
          </cell>
        </row>
        <row r="1069">
          <cell r="A1069" t="str">
            <v>B01G8H8VAO</v>
          </cell>
          <cell r="B1069">
            <v>203</v>
          </cell>
          <cell r="C1069">
            <v>148</v>
          </cell>
          <cell r="D1069">
            <v>31</v>
          </cell>
          <cell r="E1069">
            <v>103</v>
          </cell>
        </row>
        <row r="1070">
          <cell r="A1070" t="str">
            <v>B01LWT9E93</v>
          </cell>
          <cell r="B1070">
            <v>3</v>
          </cell>
          <cell r="C1070">
            <v>6</v>
          </cell>
          <cell r="D1070">
            <v>2</v>
          </cell>
          <cell r="E1070">
            <v>7</v>
          </cell>
        </row>
        <row r="1071">
          <cell r="A1071" t="str">
            <v>B01LX5RN5B</v>
          </cell>
          <cell r="B1071">
            <v>45</v>
          </cell>
          <cell r="C1071">
            <v>35</v>
          </cell>
          <cell r="D1071">
            <v>15</v>
          </cell>
          <cell r="E1071">
            <v>43</v>
          </cell>
        </row>
        <row r="1072">
          <cell r="A1072" t="str">
            <v>B01LXGQRTF</v>
          </cell>
          <cell r="B1072">
            <v>7</v>
          </cell>
          <cell r="C1072">
            <v>12</v>
          </cell>
          <cell r="D1072">
            <v>1</v>
          </cell>
          <cell r="E1072">
            <v>9</v>
          </cell>
        </row>
        <row r="1073">
          <cell r="A1073" t="str">
            <v>B01LY584YG</v>
          </cell>
          <cell r="B1073">
            <v>8</v>
          </cell>
          <cell r="C1073">
            <v>3</v>
          </cell>
          <cell r="D1073">
            <v>2</v>
          </cell>
          <cell r="E1073">
            <v>3</v>
          </cell>
        </row>
        <row r="1074">
          <cell r="A1074" t="str">
            <v>B01M0F8496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</row>
        <row r="1075">
          <cell r="A1075" t="str">
            <v>B01M0F8HR7</v>
          </cell>
          <cell r="B1075">
            <v>6</v>
          </cell>
          <cell r="C1075">
            <v>10</v>
          </cell>
          <cell r="D1075">
            <v>5</v>
          </cell>
          <cell r="E1075">
            <v>2</v>
          </cell>
        </row>
        <row r="1076">
          <cell r="A1076" t="str">
            <v>B01M0QZATI</v>
          </cell>
          <cell r="B1076">
            <v>4</v>
          </cell>
          <cell r="C1076">
            <v>2</v>
          </cell>
          <cell r="D1076">
            <v>1</v>
          </cell>
          <cell r="E1076">
            <v>4</v>
          </cell>
        </row>
        <row r="1077">
          <cell r="A1077" t="str">
            <v>B01M1DZELB</v>
          </cell>
          <cell r="B1077">
            <v>1</v>
          </cell>
          <cell r="C1077">
            <v>3</v>
          </cell>
          <cell r="D1077">
            <v>4</v>
          </cell>
          <cell r="E1077">
            <v>4</v>
          </cell>
        </row>
        <row r="1078">
          <cell r="A1078" t="str">
            <v>B01MQMAL64</v>
          </cell>
          <cell r="B1078">
            <v>0</v>
          </cell>
          <cell r="C1078">
            <v>1</v>
          </cell>
          <cell r="D1078">
            <v>1</v>
          </cell>
          <cell r="E1078">
            <v>1</v>
          </cell>
        </row>
        <row r="1079">
          <cell r="A1079" t="str">
            <v>B01MQMQ9MR</v>
          </cell>
          <cell r="B1079">
            <v>9</v>
          </cell>
          <cell r="C1079">
            <v>6</v>
          </cell>
          <cell r="D1079">
            <v>2</v>
          </cell>
          <cell r="E1079">
            <v>2</v>
          </cell>
        </row>
        <row r="1080">
          <cell r="A1080" t="str">
            <v>B01MQVW9DX</v>
          </cell>
          <cell r="B1080">
            <v>9</v>
          </cell>
          <cell r="C1080">
            <v>18</v>
          </cell>
          <cell r="D1080">
            <v>6</v>
          </cell>
          <cell r="E1080">
            <v>25</v>
          </cell>
        </row>
        <row r="1081">
          <cell r="A1081" t="str">
            <v>B01MRGTJF3</v>
          </cell>
          <cell r="B1081">
            <v>7</v>
          </cell>
          <cell r="C1081">
            <v>1</v>
          </cell>
          <cell r="D1081">
            <v>1</v>
          </cell>
          <cell r="E1081">
            <v>5</v>
          </cell>
        </row>
        <row r="1082">
          <cell r="A1082" t="str">
            <v>B01MRNMWMM</v>
          </cell>
          <cell r="B1082">
            <v>0</v>
          </cell>
          <cell r="C1082">
            <v>0</v>
          </cell>
          <cell r="D1082">
            <v>3</v>
          </cell>
          <cell r="E1082">
            <v>1</v>
          </cell>
        </row>
        <row r="1083">
          <cell r="A1083" t="str">
            <v>B01MRNMY7B</v>
          </cell>
          <cell r="B1083">
            <v>1</v>
          </cell>
          <cell r="C1083">
            <v>0</v>
          </cell>
          <cell r="D1083">
            <v>3</v>
          </cell>
          <cell r="E1083">
            <v>2</v>
          </cell>
        </row>
        <row r="1084">
          <cell r="A1084" t="str">
            <v>B01MTQA549</v>
          </cell>
          <cell r="B1084">
            <v>0</v>
          </cell>
          <cell r="C1084">
            <v>0</v>
          </cell>
          <cell r="D1084">
            <v>0</v>
          </cell>
          <cell r="E1084">
            <v>6</v>
          </cell>
        </row>
        <row r="1085">
          <cell r="A1085" t="str">
            <v>B01MYZMV1J</v>
          </cell>
          <cell r="B1085">
            <v>3</v>
          </cell>
          <cell r="C1085">
            <v>7</v>
          </cell>
          <cell r="D1085">
            <v>6</v>
          </cell>
          <cell r="E1085">
            <v>22</v>
          </cell>
        </row>
        <row r="1086">
          <cell r="A1086" t="str">
            <v>B01MZ3H0X3</v>
          </cell>
          <cell r="B1086">
            <v>0</v>
          </cell>
          <cell r="C1086">
            <v>2</v>
          </cell>
          <cell r="D1086">
            <v>0</v>
          </cell>
          <cell r="E1086">
            <v>2</v>
          </cell>
        </row>
        <row r="1087">
          <cell r="A1087" t="str">
            <v>B01N0QORKW</v>
          </cell>
          <cell r="B1087">
            <v>0</v>
          </cell>
          <cell r="C1087">
            <v>0</v>
          </cell>
          <cell r="D1087">
            <v>18</v>
          </cell>
          <cell r="E1087">
            <v>9</v>
          </cell>
        </row>
        <row r="1088">
          <cell r="A1088" t="str">
            <v>B01N0SY804</v>
          </cell>
          <cell r="B1088">
            <v>12</v>
          </cell>
          <cell r="C1088">
            <v>14</v>
          </cell>
          <cell r="D1088">
            <v>12</v>
          </cell>
          <cell r="E1088">
            <v>18</v>
          </cell>
        </row>
        <row r="1089">
          <cell r="A1089" t="str">
            <v>B01N1S6RLP</v>
          </cell>
          <cell r="B1089">
            <v>5</v>
          </cell>
          <cell r="C1089">
            <v>4</v>
          </cell>
          <cell r="D1089">
            <v>1</v>
          </cell>
          <cell r="E1089">
            <v>13</v>
          </cell>
        </row>
        <row r="1090">
          <cell r="A1090" t="str">
            <v>B01N1S6RRW</v>
          </cell>
          <cell r="B1090">
            <v>4</v>
          </cell>
          <cell r="C1090">
            <v>6</v>
          </cell>
          <cell r="D1090">
            <v>5</v>
          </cell>
          <cell r="E1090">
            <v>13</v>
          </cell>
        </row>
        <row r="1091">
          <cell r="A1091" t="str">
            <v>B01N2TSW95</v>
          </cell>
          <cell r="B1091">
            <v>0</v>
          </cell>
          <cell r="C1091">
            <v>0</v>
          </cell>
          <cell r="D1091">
            <v>0</v>
          </cell>
          <cell r="E1091">
            <v>14</v>
          </cell>
        </row>
        <row r="1092">
          <cell r="A1092" t="str">
            <v>B01N3OVPP5</v>
          </cell>
          <cell r="B1092">
            <v>3</v>
          </cell>
          <cell r="C1092">
            <v>4</v>
          </cell>
          <cell r="D1092">
            <v>3</v>
          </cell>
          <cell r="E1092">
            <v>8</v>
          </cell>
        </row>
        <row r="1093">
          <cell r="A1093" t="str">
            <v>B01N6KIYFP</v>
          </cell>
          <cell r="B1093">
            <v>6</v>
          </cell>
          <cell r="C1093">
            <v>9</v>
          </cell>
          <cell r="D1093">
            <v>0</v>
          </cell>
          <cell r="E1093">
            <v>3</v>
          </cell>
        </row>
        <row r="1094">
          <cell r="A1094" t="str">
            <v>B01N78FTRT</v>
          </cell>
          <cell r="B1094">
            <v>2</v>
          </cell>
          <cell r="C1094">
            <v>3</v>
          </cell>
          <cell r="D1094">
            <v>2</v>
          </cell>
          <cell r="E1094">
            <v>2</v>
          </cell>
        </row>
        <row r="1095">
          <cell r="A1095" t="str">
            <v>B01NBKHGA6</v>
          </cell>
          <cell r="B1095">
            <v>8</v>
          </cell>
          <cell r="C1095">
            <v>5</v>
          </cell>
          <cell r="D1095">
            <v>2</v>
          </cell>
          <cell r="E1095">
            <v>10</v>
          </cell>
        </row>
        <row r="1096">
          <cell r="A1096" t="str">
            <v>B01NCAE4JG</v>
          </cell>
          <cell r="B1096">
            <v>0</v>
          </cell>
          <cell r="C1096">
            <v>0</v>
          </cell>
          <cell r="D1096">
            <v>0</v>
          </cell>
          <cell r="E1096">
            <v>1</v>
          </cell>
        </row>
        <row r="1097">
          <cell r="A1097" t="str">
            <v>B06VSZVQPR</v>
          </cell>
          <cell r="B1097">
            <v>49</v>
          </cell>
          <cell r="C1097">
            <v>14</v>
          </cell>
          <cell r="D1097">
            <v>29</v>
          </cell>
          <cell r="E1097">
            <v>93</v>
          </cell>
        </row>
        <row r="1098">
          <cell r="A1098" t="str">
            <v>B06VTF2QKS</v>
          </cell>
          <cell r="B1098">
            <v>31</v>
          </cell>
          <cell r="C1098">
            <v>21</v>
          </cell>
          <cell r="D1098">
            <v>2</v>
          </cell>
          <cell r="E1098">
            <v>14</v>
          </cell>
        </row>
        <row r="1099">
          <cell r="A1099" t="str">
            <v>B06VTF2ST8</v>
          </cell>
          <cell r="B1099">
            <v>425</v>
          </cell>
          <cell r="C1099">
            <v>321</v>
          </cell>
          <cell r="D1099">
            <v>103</v>
          </cell>
          <cell r="E1099">
            <v>274</v>
          </cell>
        </row>
        <row r="1100">
          <cell r="A1100" t="str">
            <v>B06VTG86Y9</v>
          </cell>
          <cell r="B1100">
            <v>6</v>
          </cell>
          <cell r="C1100">
            <v>4</v>
          </cell>
          <cell r="D1100">
            <v>6</v>
          </cell>
          <cell r="E1100">
            <v>41</v>
          </cell>
        </row>
        <row r="1101">
          <cell r="A1101" t="str">
            <v>B06VTV3DQ6</v>
          </cell>
          <cell r="B1101">
            <v>38</v>
          </cell>
          <cell r="C1101">
            <v>8</v>
          </cell>
          <cell r="D1101">
            <v>8</v>
          </cell>
          <cell r="E1101">
            <v>39</v>
          </cell>
        </row>
        <row r="1102">
          <cell r="A1102" t="str">
            <v>B06W54R1BX</v>
          </cell>
          <cell r="B1102">
            <v>65</v>
          </cell>
          <cell r="C1102">
            <v>29</v>
          </cell>
          <cell r="D1102">
            <v>0</v>
          </cell>
          <cell r="E1102">
            <v>15</v>
          </cell>
        </row>
        <row r="1103">
          <cell r="A1103" t="str">
            <v>B06W9JXNWT</v>
          </cell>
          <cell r="B1103">
            <v>0</v>
          </cell>
          <cell r="C1103">
            <v>4</v>
          </cell>
          <cell r="D1103">
            <v>12</v>
          </cell>
          <cell r="E1103">
            <v>155</v>
          </cell>
        </row>
        <row r="1104">
          <cell r="A1104" t="str">
            <v>B06WD218DW</v>
          </cell>
          <cell r="B1104">
            <v>193</v>
          </cell>
          <cell r="C1104">
            <v>168</v>
          </cell>
          <cell r="D1104">
            <v>69</v>
          </cell>
          <cell r="E1104">
            <v>156</v>
          </cell>
        </row>
        <row r="1105">
          <cell r="A1105" t="str">
            <v>B06WD21CFF</v>
          </cell>
          <cell r="B1105">
            <v>0</v>
          </cell>
          <cell r="C1105">
            <v>2</v>
          </cell>
          <cell r="D1105">
            <v>21</v>
          </cell>
          <cell r="E1105">
            <v>34</v>
          </cell>
        </row>
        <row r="1106">
          <cell r="A1106" t="str">
            <v>B06WD25VDK</v>
          </cell>
          <cell r="B1106">
            <v>102</v>
          </cell>
          <cell r="C1106">
            <v>77</v>
          </cell>
          <cell r="D1106">
            <v>54</v>
          </cell>
          <cell r="E1106">
            <v>147</v>
          </cell>
        </row>
        <row r="1107">
          <cell r="A1107" t="str">
            <v>B06WGMZYHJ</v>
          </cell>
          <cell r="B1107">
            <v>223</v>
          </cell>
          <cell r="C1107">
            <v>115</v>
          </cell>
          <cell r="D1107">
            <v>26</v>
          </cell>
          <cell r="E1107">
            <v>72</v>
          </cell>
        </row>
        <row r="1108">
          <cell r="A1108" t="str">
            <v>B06WLH8K89</v>
          </cell>
          <cell r="B1108">
            <v>177</v>
          </cell>
          <cell r="C1108">
            <v>148</v>
          </cell>
          <cell r="D1108">
            <v>34</v>
          </cell>
          <cell r="E1108">
            <v>53</v>
          </cell>
        </row>
        <row r="1109">
          <cell r="A1109" t="str">
            <v>B06WLJCYH2</v>
          </cell>
          <cell r="B1109">
            <v>46</v>
          </cell>
          <cell r="C1109">
            <v>69</v>
          </cell>
          <cell r="D1109">
            <v>19</v>
          </cell>
          <cell r="E1109">
            <v>41</v>
          </cell>
        </row>
        <row r="1110">
          <cell r="A1110" t="str">
            <v>B06WLJGVC6</v>
          </cell>
          <cell r="B1110">
            <v>6</v>
          </cell>
          <cell r="C1110">
            <v>6</v>
          </cell>
          <cell r="D1110">
            <v>7</v>
          </cell>
          <cell r="E1110">
            <v>8</v>
          </cell>
        </row>
        <row r="1111">
          <cell r="A1111" t="str">
            <v>B06WV8SYYX</v>
          </cell>
          <cell r="B1111">
            <v>62</v>
          </cell>
          <cell r="C1111">
            <v>22</v>
          </cell>
          <cell r="D1111">
            <v>6</v>
          </cell>
          <cell r="E1111">
            <v>8</v>
          </cell>
        </row>
        <row r="1112">
          <cell r="A1112" t="str">
            <v>B06WVHTS66</v>
          </cell>
          <cell r="B1112">
            <v>9</v>
          </cell>
          <cell r="C1112">
            <v>7</v>
          </cell>
          <cell r="D1112">
            <v>3</v>
          </cell>
          <cell r="E1112">
            <v>8</v>
          </cell>
        </row>
        <row r="1113">
          <cell r="A1113" t="str">
            <v>B06X3SKHBZ</v>
          </cell>
          <cell r="B1113">
            <v>6</v>
          </cell>
          <cell r="C1113">
            <v>14</v>
          </cell>
          <cell r="D1113">
            <v>9</v>
          </cell>
          <cell r="E1113">
            <v>65</v>
          </cell>
        </row>
        <row r="1114">
          <cell r="A1114" t="str">
            <v>B06X6CS9RH</v>
          </cell>
          <cell r="B1114">
            <v>1</v>
          </cell>
          <cell r="C1114">
            <v>6</v>
          </cell>
          <cell r="D1114">
            <v>0</v>
          </cell>
          <cell r="E1114">
            <v>7</v>
          </cell>
        </row>
        <row r="1115">
          <cell r="A1115" t="str">
            <v>B06X6FZKG9</v>
          </cell>
          <cell r="B1115">
            <v>26</v>
          </cell>
          <cell r="C1115">
            <v>16</v>
          </cell>
          <cell r="D1115">
            <v>7</v>
          </cell>
          <cell r="E1115">
            <v>13</v>
          </cell>
        </row>
        <row r="1116">
          <cell r="A1116" t="str">
            <v>B06XC6LPJZ</v>
          </cell>
          <cell r="B1116">
            <v>157</v>
          </cell>
          <cell r="C1116">
            <v>113</v>
          </cell>
          <cell r="D1116">
            <v>17</v>
          </cell>
          <cell r="E1116">
            <v>112</v>
          </cell>
        </row>
        <row r="1117">
          <cell r="A1117" t="str">
            <v>B06XCDVXR3</v>
          </cell>
          <cell r="B1117">
            <v>432</v>
          </cell>
          <cell r="C1117">
            <v>265</v>
          </cell>
          <cell r="D1117">
            <v>86</v>
          </cell>
          <cell r="E1117">
            <v>241</v>
          </cell>
        </row>
        <row r="1118">
          <cell r="A1118" t="str">
            <v>B06XCPNNCK</v>
          </cell>
          <cell r="B1118">
            <v>39</v>
          </cell>
          <cell r="C1118">
            <v>16</v>
          </cell>
          <cell r="D1118">
            <v>2</v>
          </cell>
          <cell r="E1118">
            <v>5</v>
          </cell>
        </row>
        <row r="1119">
          <cell r="A1119" t="str">
            <v>B06XD74S6L</v>
          </cell>
          <cell r="B1119">
            <v>54</v>
          </cell>
          <cell r="C1119">
            <v>39</v>
          </cell>
          <cell r="D1119">
            <v>8</v>
          </cell>
          <cell r="E1119">
            <v>44</v>
          </cell>
        </row>
        <row r="1120">
          <cell r="A1120" t="str">
            <v>B06XDDZXLZ</v>
          </cell>
          <cell r="B1120">
            <v>44</v>
          </cell>
          <cell r="C1120">
            <v>30</v>
          </cell>
          <cell r="D1120">
            <v>8</v>
          </cell>
          <cell r="E1120">
            <v>9</v>
          </cell>
        </row>
        <row r="1121">
          <cell r="A1121" t="str">
            <v>B06XDKCQJX</v>
          </cell>
          <cell r="B1121">
            <v>0</v>
          </cell>
          <cell r="C1121">
            <v>0</v>
          </cell>
          <cell r="D1121">
            <v>1</v>
          </cell>
          <cell r="E1121">
            <v>2</v>
          </cell>
        </row>
        <row r="1122">
          <cell r="A1122" t="str">
            <v>B06XF2PK14</v>
          </cell>
          <cell r="B1122">
            <v>376</v>
          </cell>
          <cell r="C1122">
            <v>220</v>
          </cell>
          <cell r="D1122">
            <v>90</v>
          </cell>
          <cell r="E1122">
            <v>247</v>
          </cell>
        </row>
        <row r="1123">
          <cell r="A1123" t="str">
            <v>B06XF8BWLW</v>
          </cell>
          <cell r="B1123">
            <v>0</v>
          </cell>
          <cell r="C1123">
            <v>1</v>
          </cell>
          <cell r="D1123">
            <v>2</v>
          </cell>
          <cell r="E1123">
            <v>8</v>
          </cell>
        </row>
        <row r="1124">
          <cell r="A1124" t="str">
            <v>B06XFWP8FJ</v>
          </cell>
          <cell r="B1124">
            <v>58</v>
          </cell>
          <cell r="C1124">
            <v>24</v>
          </cell>
          <cell r="D1124">
            <v>2</v>
          </cell>
          <cell r="E1124">
            <v>23</v>
          </cell>
        </row>
        <row r="1125">
          <cell r="A1125" t="str">
            <v>B06XFWP9YY</v>
          </cell>
          <cell r="B1125">
            <v>125</v>
          </cell>
          <cell r="C1125">
            <v>81</v>
          </cell>
          <cell r="D1125">
            <v>25</v>
          </cell>
          <cell r="E1125">
            <v>59</v>
          </cell>
        </row>
        <row r="1126">
          <cell r="A1126" t="str">
            <v>B06XGBP18Z</v>
          </cell>
          <cell r="B1126">
            <v>21</v>
          </cell>
          <cell r="C1126">
            <v>27</v>
          </cell>
          <cell r="D1126">
            <v>4</v>
          </cell>
          <cell r="E1126">
            <v>13</v>
          </cell>
        </row>
        <row r="1127">
          <cell r="A1127" t="str">
            <v>B06XPCX59X</v>
          </cell>
          <cell r="B1127">
            <v>3</v>
          </cell>
          <cell r="C1127">
            <v>3</v>
          </cell>
          <cell r="D1127">
            <v>2</v>
          </cell>
          <cell r="E1127">
            <v>1</v>
          </cell>
        </row>
        <row r="1128">
          <cell r="A1128" t="str">
            <v>B06XPSH74T</v>
          </cell>
          <cell r="B1128">
            <v>3</v>
          </cell>
          <cell r="C1128">
            <v>1</v>
          </cell>
          <cell r="D1128">
            <v>3</v>
          </cell>
          <cell r="E1128">
            <v>4</v>
          </cell>
        </row>
        <row r="1129">
          <cell r="A1129" t="str">
            <v>B06XPTLB92</v>
          </cell>
          <cell r="B1129">
            <v>0</v>
          </cell>
          <cell r="C1129">
            <v>1</v>
          </cell>
          <cell r="D1129">
            <v>0</v>
          </cell>
          <cell r="E1129">
            <v>1</v>
          </cell>
        </row>
        <row r="1130">
          <cell r="A1130" t="str">
            <v>B06XRRM4F8</v>
          </cell>
          <cell r="B1130">
            <v>0</v>
          </cell>
          <cell r="C1130">
            <v>0</v>
          </cell>
          <cell r="D1130">
            <v>0</v>
          </cell>
          <cell r="E1130">
            <v>3</v>
          </cell>
        </row>
        <row r="1131">
          <cell r="A1131" t="str">
            <v>B06XS19NQT</v>
          </cell>
          <cell r="B1131">
            <v>0</v>
          </cell>
          <cell r="C1131">
            <v>21</v>
          </cell>
          <cell r="D1131">
            <v>0</v>
          </cell>
          <cell r="E1131">
            <v>46</v>
          </cell>
        </row>
        <row r="1132">
          <cell r="A1132" t="str">
            <v>B06XS6MPRY</v>
          </cell>
          <cell r="B1132">
            <v>0</v>
          </cell>
          <cell r="C1132">
            <v>0</v>
          </cell>
          <cell r="D1132">
            <v>0</v>
          </cell>
          <cell r="E1132">
            <v>28</v>
          </cell>
        </row>
        <row r="1133">
          <cell r="A1133" t="str">
            <v>B06XS7WBRS</v>
          </cell>
          <cell r="B1133">
            <v>0</v>
          </cell>
          <cell r="C1133">
            <v>0</v>
          </cell>
          <cell r="D1133">
            <v>0</v>
          </cell>
          <cell r="E1133">
            <v>3</v>
          </cell>
        </row>
        <row r="1134">
          <cell r="A1134" t="str">
            <v>B06XS9ZYJV</v>
          </cell>
          <cell r="B1134">
            <v>0</v>
          </cell>
          <cell r="C1134">
            <v>0</v>
          </cell>
          <cell r="D1134">
            <v>0</v>
          </cell>
          <cell r="E1134">
            <v>12</v>
          </cell>
        </row>
        <row r="1135">
          <cell r="A1135" t="str">
            <v>B06XSCQC98</v>
          </cell>
          <cell r="B1135">
            <v>5</v>
          </cell>
          <cell r="C1135">
            <v>9</v>
          </cell>
          <cell r="D1135">
            <v>0</v>
          </cell>
          <cell r="E1135">
            <v>2</v>
          </cell>
        </row>
        <row r="1136">
          <cell r="A1136" t="str">
            <v>B06XYNCJV4</v>
          </cell>
          <cell r="B1136">
            <v>0</v>
          </cell>
          <cell r="C1136">
            <v>0</v>
          </cell>
          <cell r="D1136">
            <v>0</v>
          </cell>
          <cell r="E1136">
            <v>5</v>
          </cell>
        </row>
        <row r="1137">
          <cell r="A1137" t="str">
            <v>B06XYWTJPL</v>
          </cell>
          <cell r="B1137">
            <v>0</v>
          </cell>
          <cell r="C1137">
            <v>0</v>
          </cell>
          <cell r="D1137">
            <v>1</v>
          </cell>
          <cell r="E1137">
            <v>1</v>
          </cell>
        </row>
        <row r="1138">
          <cell r="A1138" t="str">
            <v>B06XYYGLT1</v>
          </cell>
          <cell r="B1138">
            <v>2</v>
          </cell>
          <cell r="C1138">
            <v>0</v>
          </cell>
          <cell r="D1138">
            <v>0</v>
          </cell>
          <cell r="E1138">
            <v>2</v>
          </cell>
        </row>
        <row r="1139">
          <cell r="A1139" t="str">
            <v>B06XYYN1WX</v>
          </cell>
          <cell r="B1139">
            <v>2</v>
          </cell>
          <cell r="C1139">
            <v>4</v>
          </cell>
          <cell r="D1139">
            <v>0</v>
          </cell>
          <cell r="E1139">
            <v>2</v>
          </cell>
        </row>
        <row r="1140">
          <cell r="A1140" t="str">
            <v>B06XYZF3QP</v>
          </cell>
          <cell r="B1140">
            <v>0</v>
          </cell>
          <cell r="C1140">
            <v>0</v>
          </cell>
          <cell r="D1140">
            <v>0</v>
          </cell>
          <cell r="E1140">
            <v>1</v>
          </cell>
        </row>
        <row r="1141">
          <cell r="A1141" t="str">
            <v>B06XYZKJKJ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</row>
        <row r="1142">
          <cell r="A1142" t="str">
            <v>B06XYZR9HK</v>
          </cell>
          <cell r="B1142">
            <v>1</v>
          </cell>
          <cell r="C1142">
            <v>1</v>
          </cell>
          <cell r="D1142">
            <v>0</v>
          </cell>
          <cell r="E1142">
            <v>0</v>
          </cell>
        </row>
        <row r="1143">
          <cell r="A1143" t="str">
            <v>B06Y1ZH2J9</v>
          </cell>
          <cell r="B1143">
            <v>2</v>
          </cell>
          <cell r="C1143">
            <v>0</v>
          </cell>
          <cell r="D1143">
            <v>0</v>
          </cell>
          <cell r="E1143">
            <v>2</v>
          </cell>
        </row>
        <row r="1144">
          <cell r="A1144" t="str">
            <v>B06ZY7XGPV</v>
          </cell>
          <cell r="B1144">
            <v>224</v>
          </cell>
          <cell r="C1144">
            <v>135</v>
          </cell>
          <cell r="D1144">
            <v>48</v>
          </cell>
          <cell r="E1144">
            <v>113</v>
          </cell>
        </row>
        <row r="1145">
          <cell r="A1145" t="str">
            <v>B06ZY9HV1B</v>
          </cell>
          <cell r="B1145">
            <v>23</v>
          </cell>
          <cell r="C1145">
            <v>19</v>
          </cell>
          <cell r="D1145">
            <v>0</v>
          </cell>
          <cell r="E1145">
            <v>7</v>
          </cell>
        </row>
        <row r="1146">
          <cell r="A1146" t="str">
            <v>B06ZYB4NTH</v>
          </cell>
          <cell r="B1146">
            <v>11</v>
          </cell>
          <cell r="C1146">
            <v>3</v>
          </cell>
          <cell r="D1146">
            <v>1</v>
          </cell>
          <cell r="E1146">
            <v>2</v>
          </cell>
        </row>
        <row r="1147">
          <cell r="A1147" t="str">
            <v>B0711153ZT</v>
          </cell>
          <cell r="B1147">
            <v>32</v>
          </cell>
          <cell r="C1147">
            <v>5</v>
          </cell>
          <cell r="D1147">
            <v>0</v>
          </cell>
          <cell r="E1147">
            <v>6</v>
          </cell>
        </row>
        <row r="1148">
          <cell r="A1148" t="str">
            <v>B0711154HM</v>
          </cell>
          <cell r="B1148">
            <v>14</v>
          </cell>
          <cell r="C1148">
            <v>6</v>
          </cell>
          <cell r="D1148">
            <v>0</v>
          </cell>
          <cell r="E1148">
            <v>4</v>
          </cell>
        </row>
        <row r="1149">
          <cell r="A1149" t="str">
            <v>B0711B2NB8</v>
          </cell>
          <cell r="B1149">
            <v>10</v>
          </cell>
          <cell r="C1149">
            <v>19</v>
          </cell>
          <cell r="D1149">
            <v>4</v>
          </cell>
          <cell r="E1149">
            <v>6</v>
          </cell>
        </row>
        <row r="1150">
          <cell r="A1150" t="str">
            <v>B0714JNPKJ</v>
          </cell>
          <cell r="B1150">
            <v>0</v>
          </cell>
          <cell r="C1150">
            <v>0</v>
          </cell>
          <cell r="D1150">
            <v>0</v>
          </cell>
          <cell r="E1150">
            <v>1</v>
          </cell>
        </row>
        <row r="1151">
          <cell r="A1151" t="str">
            <v>B0719S12FH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</row>
        <row r="1152">
          <cell r="A1152" t="str">
            <v>B071DN5LZG</v>
          </cell>
          <cell r="B1152">
            <v>68</v>
          </cell>
          <cell r="C1152">
            <v>74</v>
          </cell>
          <cell r="D1152">
            <v>24</v>
          </cell>
          <cell r="E1152">
            <v>80</v>
          </cell>
        </row>
        <row r="1153">
          <cell r="A1153" t="str">
            <v>B071DT5KD5</v>
          </cell>
          <cell r="B1153">
            <v>4</v>
          </cell>
          <cell r="C1153">
            <v>2</v>
          </cell>
          <cell r="D1153">
            <v>3</v>
          </cell>
          <cell r="E1153">
            <v>5</v>
          </cell>
        </row>
        <row r="1154">
          <cell r="A1154" t="str">
            <v>B071FSXGJ9</v>
          </cell>
          <cell r="B1154">
            <v>12</v>
          </cell>
          <cell r="C1154">
            <v>7</v>
          </cell>
          <cell r="D1154">
            <v>2</v>
          </cell>
          <cell r="E1154">
            <v>9</v>
          </cell>
        </row>
        <row r="1155">
          <cell r="A1155" t="str">
            <v>B071GQQD7Y</v>
          </cell>
          <cell r="B1155">
            <v>168</v>
          </cell>
          <cell r="C1155">
            <v>82</v>
          </cell>
          <cell r="D1155">
            <v>68</v>
          </cell>
          <cell r="E1155">
            <v>144</v>
          </cell>
        </row>
        <row r="1156">
          <cell r="A1156" t="str">
            <v>B071GTJMG9</v>
          </cell>
          <cell r="B1156">
            <v>13</v>
          </cell>
          <cell r="C1156">
            <v>7</v>
          </cell>
          <cell r="D1156">
            <v>4</v>
          </cell>
          <cell r="E1156">
            <v>8</v>
          </cell>
        </row>
        <row r="1157">
          <cell r="A1157" t="str">
            <v>B071GTJNGZ</v>
          </cell>
          <cell r="B1157">
            <v>31</v>
          </cell>
          <cell r="C1157">
            <v>42</v>
          </cell>
          <cell r="D1157">
            <v>13</v>
          </cell>
          <cell r="E1157">
            <v>24</v>
          </cell>
        </row>
        <row r="1158">
          <cell r="A1158" t="str">
            <v>B071GTJSMZ</v>
          </cell>
          <cell r="B1158">
            <v>108</v>
          </cell>
          <cell r="C1158">
            <v>101</v>
          </cell>
          <cell r="D1158">
            <v>52</v>
          </cell>
          <cell r="E1158">
            <v>163</v>
          </cell>
        </row>
        <row r="1159">
          <cell r="A1159" t="str">
            <v>B071GTK6BT</v>
          </cell>
          <cell r="B1159">
            <v>10</v>
          </cell>
          <cell r="C1159">
            <v>17</v>
          </cell>
          <cell r="D1159">
            <v>4</v>
          </cell>
          <cell r="E1159">
            <v>16</v>
          </cell>
        </row>
        <row r="1160">
          <cell r="A1160" t="str">
            <v>B071GTK9BS</v>
          </cell>
          <cell r="B1160">
            <v>7</v>
          </cell>
          <cell r="C1160">
            <v>15</v>
          </cell>
          <cell r="D1160">
            <v>1</v>
          </cell>
          <cell r="E1160">
            <v>6</v>
          </cell>
        </row>
        <row r="1161">
          <cell r="A1161" t="str">
            <v>B071HDW1TB</v>
          </cell>
          <cell r="B1161">
            <v>0</v>
          </cell>
          <cell r="C1161">
            <v>2</v>
          </cell>
          <cell r="D1161">
            <v>4</v>
          </cell>
          <cell r="E1161">
            <v>1</v>
          </cell>
        </row>
        <row r="1162">
          <cell r="A1162" t="str">
            <v>B071JDRP5M</v>
          </cell>
          <cell r="B1162">
            <v>4</v>
          </cell>
          <cell r="C1162">
            <v>2</v>
          </cell>
          <cell r="D1162">
            <v>3</v>
          </cell>
          <cell r="E1162">
            <v>4</v>
          </cell>
        </row>
        <row r="1163">
          <cell r="A1163" t="str">
            <v>B071JDSBR6</v>
          </cell>
          <cell r="B1163">
            <v>0</v>
          </cell>
          <cell r="C1163">
            <v>5</v>
          </cell>
          <cell r="D1163">
            <v>3</v>
          </cell>
          <cell r="E1163">
            <v>9</v>
          </cell>
        </row>
        <row r="1164">
          <cell r="A1164" t="str">
            <v>B071KFGNBJ</v>
          </cell>
          <cell r="B1164">
            <v>64</v>
          </cell>
          <cell r="C1164">
            <v>50</v>
          </cell>
          <cell r="D1164">
            <v>16</v>
          </cell>
          <cell r="E1164">
            <v>45</v>
          </cell>
        </row>
        <row r="1165">
          <cell r="A1165" t="str">
            <v>B071KFGPWG</v>
          </cell>
          <cell r="B1165">
            <v>0</v>
          </cell>
          <cell r="C1165">
            <v>29</v>
          </cell>
          <cell r="D1165">
            <v>16</v>
          </cell>
          <cell r="E1165">
            <v>24</v>
          </cell>
        </row>
        <row r="1166">
          <cell r="A1166" t="str">
            <v>B071KFH1YX</v>
          </cell>
          <cell r="B1166">
            <v>2</v>
          </cell>
          <cell r="C1166">
            <v>18</v>
          </cell>
          <cell r="D1166">
            <v>6</v>
          </cell>
          <cell r="E1166">
            <v>23</v>
          </cell>
        </row>
        <row r="1167">
          <cell r="A1167" t="str">
            <v>B071KFHNV3</v>
          </cell>
          <cell r="B1167">
            <v>21</v>
          </cell>
          <cell r="C1167">
            <v>19</v>
          </cell>
          <cell r="D1167">
            <v>10</v>
          </cell>
          <cell r="E1167">
            <v>18</v>
          </cell>
        </row>
        <row r="1168">
          <cell r="A1168" t="str">
            <v>B071KFHRZ4</v>
          </cell>
          <cell r="B1168">
            <v>10</v>
          </cell>
          <cell r="C1168">
            <v>14</v>
          </cell>
          <cell r="D1168">
            <v>3</v>
          </cell>
          <cell r="E1168">
            <v>23</v>
          </cell>
        </row>
        <row r="1169">
          <cell r="A1169" t="str">
            <v>B071KZMSQN</v>
          </cell>
          <cell r="B1169">
            <v>4</v>
          </cell>
          <cell r="C1169">
            <v>7</v>
          </cell>
          <cell r="D1169">
            <v>1</v>
          </cell>
          <cell r="E1169">
            <v>7</v>
          </cell>
        </row>
        <row r="1170">
          <cell r="A1170" t="str">
            <v>B071KZMY6D</v>
          </cell>
          <cell r="B1170">
            <v>16</v>
          </cell>
          <cell r="C1170">
            <v>3</v>
          </cell>
          <cell r="D1170">
            <v>5</v>
          </cell>
          <cell r="E1170">
            <v>1</v>
          </cell>
        </row>
        <row r="1171">
          <cell r="A1171" t="str">
            <v>B071LPLVJR</v>
          </cell>
          <cell r="B1171">
            <v>0</v>
          </cell>
          <cell r="C1171">
            <v>0</v>
          </cell>
          <cell r="D1171">
            <v>0</v>
          </cell>
          <cell r="E1171">
            <v>6</v>
          </cell>
        </row>
        <row r="1172">
          <cell r="A1172" t="str">
            <v>B071N9PLPJ</v>
          </cell>
          <cell r="B1172">
            <v>13</v>
          </cell>
          <cell r="C1172">
            <v>2</v>
          </cell>
          <cell r="D1172">
            <v>1</v>
          </cell>
          <cell r="E1172">
            <v>2</v>
          </cell>
        </row>
        <row r="1173">
          <cell r="A1173" t="str">
            <v>B071N9PTC4</v>
          </cell>
          <cell r="B1173">
            <v>5</v>
          </cell>
          <cell r="C1173">
            <v>17</v>
          </cell>
          <cell r="D1173">
            <v>3</v>
          </cell>
          <cell r="E1173">
            <v>14</v>
          </cell>
        </row>
        <row r="1174">
          <cell r="A1174" t="str">
            <v>B071NLH6SF</v>
          </cell>
          <cell r="B1174">
            <v>0</v>
          </cell>
          <cell r="C1174">
            <v>0</v>
          </cell>
          <cell r="D1174">
            <v>3</v>
          </cell>
          <cell r="E1174">
            <v>9</v>
          </cell>
        </row>
        <row r="1175">
          <cell r="A1175" t="str">
            <v>B071RGFBLT</v>
          </cell>
          <cell r="B1175">
            <v>14</v>
          </cell>
          <cell r="C1175">
            <v>12</v>
          </cell>
          <cell r="D1175">
            <v>3</v>
          </cell>
          <cell r="E1175">
            <v>10</v>
          </cell>
        </row>
        <row r="1176">
          <cell r="A1176" t="str">
            <v>B071XCJWF6</v>
          </cell>
          <cell r="B1176">
            <v>71</v>
          </cell>
          <cell r="C1176">
            <v>68</v>
          </cell>
          <cell r="D1176">
            <v>39</v>
          </cell>
          <cell r="E1176">
            <v>88</v>
          </cell>
        </row>
        <row r="1177">
          <cell r="A1177" t="str">
            <v>B0721PV275</v>
          </cell>
          <cell r="B1177">
            <v>165</v>
          </cell>
          <cell r="C1177">
            <v>145</v>
          </cell>
          <cell r="D1177">
            <v>46</v>
          </cell>
          <cell r="E1177">
            <v>90</v>
          </cell>
        </row>
        <row r="1178">
          <cell r="A1178" t="str">
            <v>B0721SP6HC</v>
          </cell>
          <cell r="B1178">
            <v>21</v>
          </cell>
          <cell r="C1178">
            <v>10</v>
          </cell>
          <cell r="D1178">
            <v>5</v>
          </cell>
          <cell r="E1178">
            <v>7</v>
          </cell>
        </row>
        <row r="1179">
          <cell r="A1179" t="str">
            <v>B0721SPNV9</v>
          </cell>
          <cell r="B1179">
            <v>49</v>
          </cell>
          <cell r="C1179">
            <v>30</v>
          </cell>
          <cell r="D1179">
            <v>6</v>
          </cell>
          <cell r="E1179">
            <v>22</v>
          </cell>
        </row>
        <row r="1180">
          <cell r="A1180" t="str">
            <v>B0721SQ1SP</v>
          </cell>
          <cell r="B1180">
            <v>11</v>
          </cell>
          <cell r="C1180">
            <v>20</v>
          </cell>
          <cell r="D1180">
            <v>3</v>
          </cell>
          <cell r="E1180">
            <v>17</v>
          </cell>
        </row>
        <row r="1181">
          <cell r="A1181" t="str">
            <v>B0721SQBVN</v>
          </cell>
          <cell r="B1181">
            <v>22</v>
          </cell>
          <cell r="C1181">
            <v>23</v>
          </cell>
          <cell r="D1181">
            <v>4</v>
          </cell>
          <cell r="E1181">
            <v>20</v>
          </cell>
        </row>
        <row r="1182">
          <cell r="A1182" t="str">
            <v>B0722RQ9Q4</v>
          </cell>
          <cell r="B1182">
            <v>0</v>
          </cell>
          <cell r="C1182">
            <v>0</v>
          </cell>
          <cell r="D1182">
            <v>0</v>
          </cell>
          <cell r="E1182">
            <v>57</v>
          </cell>
        </row>
        <row r="1183">
          <cell r="A1183" t="str">
            <v>B0725YD4BM</v>
          </cell>
          <cell r="B1183">
            <v>0</v>
          </cell>
          <cell r="C1183">
            <v>0</v>
          </cell>
          <cell r="D1183">
            <v>0</v>
          </cell>
          <cell r="E1183">
            <v>3</v>
          </cell>
        </row>
        <row r="1184">
          <cell r="A1184" t="str">
            <v>B072JM6PWD</v>
          </cell>
          <cell r="B1184">
            <v>8</v>
          </cell>
          <cell r="C1184">
            <v>6</v>
          </cell>
          <cell r="D1184">
            <v>3</v>
          </cell>
          <cell r="E1184">
            <v>5</v>
          </cell>
        </row>
        <row r="1185">
          <cell r="A1185" t="str">
            <v>B072JM723Q</v>
          </cell>
          <cell r="B1185">
            <v>8</v>
          </cell>
          <cell r="C1185">
            <v>2</v>
          </cell>
          <cell r="D1185">
            <v>1</v>
          </cell>
          <cell r="E1185">
            <v>2</v>
          </cell>
        </row>
        <row r="1186">
          <cell r="A1186" t="str">
            <v>B072JM75ND</v>
          </cell>
          <cell r="B1186">
            <v>0</v>
          </cell>
          <cell r="C1186">
            <v>9</v>
          </cell>
          <cell r="D1186">
            <v>1</v>
          </cell>
          <cell r="E1186">
            <v>34</v>
          </cell>
        </row>
        <row r="1187">
          <cell r="A1187" t="str">
            <v>B072KH1VV2</v>
          </cell>
          <cell r="B1187">
            <v>31</v>
          </cell>
          <cell r="C1187">
            <v>17</v>
          </cell>
          <cell r="D1187">
            <v>17</v>
          </cell>
          <cell r="E1187">
            <v>32</v>
          </cell>
        </row>
        <row r="1188">
          <cell r="A1188" t="str">
            <v>B072KN3HV7</v>
          </cell>
          <cell r="B1188">
            <v>0</v>
          </cell>
          <cell r="C1188">
            <v>46</v>
          </cell>
          <cell r="D1188">
            <v>10</v>
          </cell>
          <cell r="E1188">
            <v>36</v>
          </cell>
        </row>
        <row r="1189">
          <cell r="A1189" t="str">
            <v>B072KN3ZWC</v>
          </cell>
          <cell r="B1189">
            <v>9</v>
          </cell>
          <cell r="C1189">
            <v>11</v>
          </cell>
          <cell r="D1189">
            <v>2</v>
          </cell>
          <cell r="E1189">
            <v>17</v>
          </cell>
        </row>
        <row r="1190">
          <cell r="A1190" t="str">
            <v>B072M71847</v>
          </cell>
          <cell r="B1190">
            <v>20</v>
          </cell>
          <cell r="C1190">
            <v>12</v>
          </cell>
          <cell r="D1190">
            <v>4</v>
          </cell>
          <cell r="E1190">
            <v>10</v>
          </cell>
        </row>
        <row r="1191">
          <cell r="A1191" t="str">
            <v>B072M73KQ8</v>
          </cell>
          <cell r="B1191">
            <v>3</v>
          </cell>
          <cell r="C1191">
            <v>1</v>
          </cell>
          <cell r="D1191">
            <v>2</v>
          </cell>
          <cell r="E1191">
            <v>4</v>
          </cell>
        </row>
        <row r="1192">
          <cell r="A1192" t="str">
            <v>B072M73MHY</v>
          </cell>
          <cell r="B1192">
            <v>15</v>
          </cell>
          <cell r="C1192">
            <v>13</v>
          </cell>
          <cell r="D1192">
            <v>8</v>
          </cell>
          <cell r="E1192">
            <v>18</v>
          </cell>
        </row>
        <row r="1193">
          <cell r="A1193" t="str">
            <v>B072N7VSCP</v>
          </cell>
          <cell r="B1193">
            <v>0</v>
          </cell>
          <cell r="C1193">
            <v>16</v>
          </cell>
          <cell r="D1193">
            <v>1</v>
          </cell>
          <cell r="E1193">
            <v>22</v>
          </cell>
        </row>
        <row r="1194">
          <cell r="A1194" t="str">
            <v>B072Q2CBC4</v>
          </cell>
          <cell r="B1194">
            <v>75</v>
          </cell>
          <cell r="C1194">
            <v>40</v>
          </cell>
          <cell r="D1194">
            <v>10</v>
          </cell>
          <cell r="E1194">
            <v>30</v>
          </cell>
        </row>
        <row r="1195">
          <cell r="A1195" t="str">
            <v>B072Q3GSTT</v>
          </cell>
          <cell r="B1195">
            <v>26</v>
          </cell>
          <cell r="C1195">
            <v>6</v>
          </cell>
          <cell r="D1195">
            <v>3</v>
          </cell>
          <cell r="E1195">
            <v>9</v>
          </cell>
        </row>
        <row r="1196">
          <cell r="A1196" t="str">
            <v>B072Q4PFGH</v>
          </cell>
          <cell r="B1196">
            <v>18</v>
          </cell>
          <cell r="C1196">
            <v>8</v>
          </cell>
          <cell r="D1196">
            <v>3</v>
          </cell>
          <cell r="E1196">
            <v>10</v>
          </cell>
        </row>
        <row r="1197">
          <cell r="A1197" t="str">
            <v>B072Q5425V</v>
          </cell>
          <cell r="B1197">
            <v>10</v>
          </cell>
          <cell r="C1197">
            <v>6</v>
          </cell>
          <cell r="D1197">
            <v>4</v>
          </cell>
          <cell r="E1197">
            <v>3</v>
          </cell>
        </row>
        <row r="1198">
          <cell r="A1198" t="str">
            <v>B072Q5D925</v>
          </cell>
          <cell r="B1198">
            <v>33</v>
          </cell>
          <cell r="C1198">
            <v>12</v>
          </cell>
          <cell r="D1198">
            <v>0</v>
          </cell>
          <cell r="E1198">
            <v>19</v>
          </cell>
        </row>
        <row r="1199">
          <cell r="A1199" t="str">
            <v>B072R4R3XN</v>
          </cell>
          <cell r="B1199">
            <v>14</v>
          </cell>
          <cell r="C1199">
            <v>15</v>
          </cell>
          <cell r="D1199">
            <v>9</v>
          </cell>
          <cell r="E1199">
            <v>28</v>
          </cell>
        </row>
        <row r="1200">
          <cell r="A1200" t="str">
            <v>B072R69CKC</v>
          </cell>
          <cell r="B1200">
            <v>51</v>
          </cell>
          <cell r="C1200">
            <v>74</v>
          </cell>
          <cell r="D1200">
            <v>53</v>
          </cell>
          <cell r="E1200">
            <v>109</v>
          </cell>
        </row>
        <row r="1201">
          <cell r="A1201" t="str">
            <v>B073F7R5J8</v>
          </cell>
          <cell r="B1201">
            <v>0</v>
          </cell>
          <cell r="C1201">
            <v>0</v>
          </cell>
          <cell r="D1201">
            <v>0</v>
          </cell>
          <cell r="E1201">
            <v>2</v>
          </cell>
        </row>
        <row r="1202">
          <cell r="A1202" t="str">
            <v>B073PP2K9L</v>
          </cell>
          <cell r="B1202">
            <v>6</v>
          </cell>
          <cell r="C1202">
            <v>2</v>
          </cell>
          <cell r="D1202">
            <v>5</v>
          </cell>
          <cell r="E1202">
            <v>7</v>
          </cell>
        </row>
        <row r="1203">
          <cell r="A1203" t="str">
            <v>B073PPFLNM</v>
          </cell>
          <cell r="B1203">
            <v>2</v>
          </cell>
          <cell r="C1203">
            <v>9</v>
          </cell>
          <cell r="D1203">
            <v>3</v>
          </cell>
          <cell r="E1203">
            <v>3</v>
          </cell>
        </row>
        <row r="1204">
          <cell r="A1204" t="str">
            <v>B073PPHCN1</v>
          </cell>
          <cell r="B1204">
            <v>16</v>
          </cell>
          <cell r="C1204">
            <v>4</v>
          </cell>
          <cell r="D1204">
            <v>8</v>
          </cell>
          <cell r="E1204">
            <v>13</v>
          </cell>
        </row>
        <row r="1205">
          <cell r="A1205" t="str">
            <v>B073PPHGFF</v>
          </cell>
          <cell r="B1205">
            <v>0</v>
          </cell>
          <cell r="C1205">
            <v>4</v>
          </cell>
          <cell r="D1205">
            <v>7</v>
          </cell>
          <cell r="E1205">
            <v>5</v>
          </cell>
        </row>
        <row r="1206">
          <cell r="A1206" t="str">
            <v>B073PPJ57C</v>
          </cell>
          <cell r="B1206">
            <v>3</v>
          </cell>
          <cell r="C1206">
            <v>10</v>
          </cell>
          <cell r="D1206">
            <v>2</v>
          </cell>
          <cell r="E1206">
            <v>8</v>
          </cell>
        </row>
        <row r="1207">
          <cell r="A1207" t="str">
            <v>B073PPM5HW</v>
          </cell>
          <cell r="B1207">
            <v>14</v>
          </cell>
          <cell r="C1207">
            <v>6</v>
          </cell>
          <cell r="D1207">
            <v>1</v>
          </cell>
          <cell r="E1207">
            <v>11</v>
          </cell>
        </row>
        <row r="1208">
          <cell r="A1208" t="str">
            <v>B073PPNNCM</v>
          </cell>
          <cell r="B1208">
            <v>6</v>
          </cell>
          <cell r="C1208">
            <v>5</v>
          </cell>
          <cell r="D1208">
            <v>2</v>
          </cell>
          <cell r="E1208">
            <v>4</v>
          </cell>
        </row>
        <row r="1209">
          <cell r="A1209" t="str">
            <v>B073PPPDK9</v>
          </cell>
          <cell r="B1209">
            <v>7</v>
          </cell>
          <cell r="C1209">
            <v>13</v>
          </cell>
          <cell r="D1209">
            <v>9</v>
          </cell>
          <cell r="E1209">
            <v>15</v>
          </cell>
        </row>
        <row r="1210">
          <cell r="A1210" t="str">
            <v>B073PPRLVC</v>
          </cell>
          <cell r="B1210">
            <v>14</v>
          </cell>
          <cell r="C1210">
            <v>15</v>
          </cell>
          <cell r="D1210">
            <v>3</v>
          </cell>
          <cell r="E1210">
            <v>7</v>
          </cell>
        </row>
        <row r="1211">
          <cell r="A1211" t="str">
            <v>B073PPT2TW</v>
          </cell>
          <cell r="B1211">
            <v>1</v>
          </cell>
          <cell r="C1211">
            <v>5</v>
          </cell>
          <cell r="D1211">
            <v>9</v>
          </cell>
          <cell r="E1211">
            <v>1</v>
          </cell>
        </row>
        <row r="1212">
          <cell r="A1212" t="str">
            <v>B073PPT6WC</v>
          </cell>
          <cell r="B1212">
            <v>6</v>
          </cell>
          <cell r="C1212">
            <v>20</v>
          </cell>
          <cell r="D1212">
            <v>3</v>
          </cell>
          <cell r="E1212">
            <v>5</v>
          </cell>
        </row>
        <row r="1213">
          <cell r="A1213" t="str">
            <v>B073PPTRXC</v>
          </cell>
          <cell r="B1213">
            <v>37</v>
          </cell>
          <cell r="C1213">
            <v>48</v>
          </cell>
          <cell r="D1213">
            <v>41</v>
          </cell>
          <cell r="E1213">
            <v>73</v>
          </cell>
        </row>
        <row r="1214">
          <cell r="A1214" t="str">
            <v>B073PPWFZQ</v>
          </cell>
          <cell r="B1214">
            <v>11</v>
          </cell>
          <cell r="C1214">
            <v>6</v>
          </cell>
          <cell r="D1214">
            <v>2</v>
          </cell>
          <cell r="E1214">
            <v>0</v>
          </cell>
        </row>
        <row r="1215">
          <cell r="A1215" t="str">
            <v>B073PPY7H7</v>
          </cell>
          <cell r="B1215">
            <v>48</v>
          </cell>
          <cell r="C1215">
            <v>12</v>
          </cell>
          <cell r="D1215">
            <v>11</v>
          </cell>
          <cell r="E1215">
            <v>11</v>
          </cell>
        </row>
        <row r="1216">
          <cell r="A1216" t="str">
            <v>B073PQ115V</v>
          </cell>
          <cell r="B1216">
            <v>3</v>
          </cell>
          <cell r="C1216">
            <v>1</v>
          </cell>
          <cell r="D1216">
            <v>2</v>
          </cell>
          <cell r="E1216">
            <v>6</v>
          </cell>
        </row>
        <row r="1217">
          <cell r="A1217" t="str">
            <v>B073PQ59J8</v>
          </cell>
          <cell r="B1217">
            <v>26</v>
          </cell>
          <cell r="C1217">
            <v>23</v>
          </cell>
          <cell r="D1217">
            <v>16</v>
          </cell>
          <cell r="E1217">
            <v>24</v>
          </cell>
        </row>
        <row r="1218">
          <cell r="A1218" t="str">
            <v>B073PQ752P</v>
          </cell>
          <cell r="B1218">
            <v>34</v>
          </cell>
          <cell r="C1218">
            <v>3</v>
          </cell>
          <cell r="D1218">
            <v>10</v>
          </cell>
          <cell r="E1218">
            <v>8</v>
          </cell>
        </row>
        <row r="1219">
          <cell r="A1219" t="str">
            <v>B073PQ7X4Y</v>
          </cell>
          <cell r="B1219">
            <v>32</v>
          </cell>
          <cell r="C1219">
            <v>14</v>
          </cell>
          <cell r="D1219">
            <v>2</v>
          </cell>
          <cell r="E1219">
            <v>9</v>
          </cell>
        </row>
        <row r="1220">
          <cell r="A1220" t="str">
            <v>B073PQDRHR</v>
          </cell>
          <cell r="B1220">
            <v>4</v>
          </cell>
          <cell r="C1220">
            <v>7</v>
          </cell>
          <cell r="D1220">
            <v>1</v>
          </cell>
          <cell r="E1220">
            <v>16</v>
          </cell>
        </row>
        <row r="1221">
          <cell r="A1221" t="str">
            <v>B073PQMGW1</v>
          </cell>
          <cell r="B1221">
            <v>24</v>
          </cell>
          <cell r="C1221">
            <v>7</v>
          </cell>
          <cell r="D1221">
            <v>8</v>
          </cell>
          <cell r="E1221">
            <v>11</v>
          </cell>
        </row>
        <row r="1222">
          <cell r="A1222" t="str">
            <v>B073PQSVMV</v>
          </cell>
          <cell r="B1222">
            <v>688</v>
          </cell>
          <cell r="C1222">
            <v>319</v>
          </cell>
          <cell r="D1222">
            <v>120</v>
          </cell>
          <cell r="E1222">
            <v>268</v>
          </cell>
        </row>
        <row r="1223">
          <cell r="A1223" t="str">
            <v>B073QHZ9W6</v>
          </cell>
          <cell r="B1223">
            <v>198</v>
          </cell>
          <cell r="C1223">
            <v>161</v>
          </cell>
          <cell r="D1223">
            <v>59</v>
          </cell>
          <cell r="E1223">
            <v>116</v>
          </cell>
        </row>
        <row r="1224">
          <cell r="A1224" t="str">
            <v>B073RCVLZY</v>
          </cell>
          <cell r="B1224">
            <v>281</v>
          </cell>
          <cell r="C1224">
            <v>212</v>
          </cell>
          <cell r="D1224">
            <v>76</v>
          </cell>
          <cell r="E1224">
            <v>207</v>
          </cell>
        </row>
        <row r="1225">
          <cell r="A1225" t="str">
            <v>B073RCXS7S</v>
          </cell>
          <cell r="B1225">
            <v>0</v>
          </cell>
          <cell r="C1225">
            <v>20</v>
          </cell>
          <cell r="D1225">
            <v>49</v>
          </cell>
          <cell r="E1225">
            <v>121</v>
          </cell>
        </row>
        <row r="1226">
          <cell r="A1226" t="str">
            <v>B073VDHHJF</v>
          </cell>
          <cell r="B1226">
            <v>170</v>
          </cell>
          <cell r="C1226">
            <v>201</v>
          </cell>
          <cell r="D1226">
            <v>76</v>
          </cell>
          <cell r="E1226">
            <v>239</v>
          </cell>
        </row>
        <row r="1227">
          <cell r="A1227" t="str">
            <v>B073XDKSB1</v>
          </cell>
          <cell r="B1227">
            <v>101</v>
          </cell>
          <cell r="C1227">
            <v>59</v>
          </cell>
          <cell r="D1227">
            <v>28</v>
          </cell>
          <cell r="E1227">
            <v>86</v>
          </cell>
        </row>
        <row r="1228">
          <cell r="A1228" t="str">
            <v>B073XGTLQ1</v>
          </cell>
          <cell r="B1228">
            <v>0</v>
          </cell>
          <cell r="C1228">
            <v>1</v>
          </cell>
          <cell r="D1228">
            <v>0</v>
          </cell>
          <cell r="E1228">
            <v>4</v>
          </cell>
        </row>
        <row r="1229">
          <cell r="A1229" t="str">
            <v>B073XHMXSH</v>
          </cell>
          <cell r="B1229">
            <v>10</v>
          </cell>
          <cell r="C1229">
            <v>6</v>
          </cell>
          <cell r="D1229">
            <v>3</v>
          </cell>
          <cell r="E1229">
            <v>7</v>
          </cell>
        </row>
        <row r="1230">
          <cell r="A1230" t="str">
            <v>B073XJLB1W</v>
          </cell>
          <cell r="B1230">
            <v>0</v>
          </cell>
          <cell r="C1230">
            <v>0</v>
          </cell>
          <cell r="D1230">
            <v>0</v>
          </cell>
          <cell r="E1230">
            <v>7</v>
          </cell>
        </row>
        <row r="1231">
          <cell r="A1231" t="str">
            <v>B073XK4DWT</v>
          </cell>
          <cell r="B1231">
            <v>1</v>
          </cell>
          <cell r="C1231">
            <v>1</v>
          </cell>
          <cell r="D1231">
            <v>1</v>
          </cell>
          <cell r="E1231">
            <v>1</v>
          </cell>
        </row>
        <row r="1232">
          <cell r="A1232" t="str">
            <v>B073XKG8VD</v>
          </cell>
          <cell r="B1232">
            <v>0</v>
          </cell>
          <cell r="C1232">
            <v>0</v>
          </cell>
          <cell r="D1232">
            <v>0</v>
          </cell>
          <cell r="E1232">
            <v>1</v>
          </cell>
        </row>
        <row r="1233">
          <cell r="A1233" t="str">
            <v>B073XKL2LF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</row>
        <row r="1234">
          <cell r="A1234" t="str">
            <v>B0743641T9</v>
          </cell>
          <cell r="B1234">
            <v>0</v>
          </cell>
          <cell r="C1234">
            <v>0</v>
          </cell>
          <cell r="D1234">
            <v>0</v>
          </cell>
          <cell r="E1234">
            <v>1</v>
          </cell>
        </row>
        <row r="1235">
          <cell r="A1235" t="str">
            <v>B074GVZ991</v>
          </cell>
          <cell r="B1235">
            <v>28</v>
          </cell>
          <cell r="C1235">
            <v>20</v>
          </cell>
          <cell r="D1235">
            <v>4</v>
          </cell>
          <cell r="E1235">
            <v>11</v>
          </cell>
        </row>
        <row r="1236">
          <cell r="A1236" t="str">
            <v>B074KD231J</v>
          </cell>
          <cell r="B1236">
            <v>0</v>
          </cell>
          <cell r="C1236">
            <v>289</v>
          </cell>
          <cell r="D1236">
            <v>170</v>
          </cell>
          <cell r="E1236">
            <v>456</v>
          </cell>
        </row>
        <row r="1237">
          <cell r="A1237" t="str">
            <v>B074MYDDDB</v>
          </cell>
          <cell r="B1237">
            <v>0</v>
          </cell>
          <cell r="C1237">
            <v>3</v>
          </cell>
          <cell r="D1237">
            <v>1</v>
          </cell>
          <cell r="E1237">
            <v>3</v>
          </cell>
        </row>
        <row r="1238">
          <cell r="A1238" t="str">
            <v>B074V6GLZP</v>
          </cell>
          <cell r="B1238">
            <v>1</v>
          </cell>
          <cell r="C1238">
            <v>1</v>
          </cell>
          <cell r="D1238">
            <v>2</v>
          </cell>
          <cell r="E1238">
            <v>6</v>
          </cell>
        </row>
        <row r="1239">
          <cell r="A1239" t="str">
            <v>B074V6T6W7</v>
          </cell>
          <cell r="B1239">
            <v>4</v>
          </cell>
          <cell r="C1239">
            <v>4</v>
          </cell>
          <cell r="D1239">
            <v>0</v>
          </cell>
          <cell r="E1239">
            <v>3</v>
          </cell>
        </row>
        <row r="1240">
          <cell r="A1240" t="str">
            <v>B074V6X26G</v>
          </cell>
          <cell r="B1240">
            <v>1</v>
          </cell>
          <cell r="C1240">
            <v>0</v>
          </cell>
          <cell r="D1240">
            <v>0</v>
          </cell>
          <cell r="E1240">
            <v>4</v>
          </cell>
        </row>
        <row r="1241">
          <cell r="A1241" t="str">
            <v>B074XQJYRR</v>
          </cell>
          <cell r="B1241">
            <v>10</v>
          </cell>
          <cell r="C1241">
            <v>9</v>
          </cell>
          <cell r="D1241">
            <v>1</v>
          </cell>
          <cell r="E1241">
            <v>18</v>
          </cell>
        </row>
        <row r="1242">
          <cell r="A1242" t="str">
            <v>B074Z5JJXX</v>
          </cell>
          <cell r="B1242">
            <v>0</v>
          </cell>
          <cell r="C1242">
            <v>0</v>
          </cell>
          <cell r="D1242">
            <v>3</v>
          </cell>
          <cell r="E1242">
            <v>1</v>
          </cell>
        </row>
        <row r="1243">
          <cell r="A1243" t="str">
            <v>B07541F41Z</v>
          </cell>
          <cell r="B1243">
            <v>6</v>
          </cell>
          <cell r="C1243">
            <v>0</v>
          </cell>
          <cell r="D1243">
            <v>0</v>
          </cell>
          <cell r="E1243">
            <v>1</v>
          </cell>
        </row>
        <row r="1244">
          <cell r="A1244" t="str">
            <v>B07541FHLB</v>
          </cell>
          <cell r="B1244">
            <v>0</v>
          </cell>
          <cell r="C1244">
            <v>2</v>
          </cell>
          <cell r="D1244">
            <v>1</v>
          </cell>
          <cell r="E1244">
            <v>1</v>
          </cell>
        </row>
        <row r="1245">
          <cell r="A1245" t="str">
            <v>B07544LXPM</v>
          </cell>
          <cell r="B1245">
            <v>6</v>
          </cell>
          <cell r="C1245">
            <v>10</v>
          </cell>
          <cell r="D1245">
            <v>0</v>
          </cell>
          <cell r="E1245">
            <v>9</v>
          </cell>
        </row>
        <row r="1246">
          <cell r="A1246" t="str">
            <v>B07544YP3J</v>
          </cell>
          <cell r="B1246">
            <v>1</v>
          </cell>
          <cell r="C1246">
            <v>5</v>
          </cell>
          <cell r="D1246">
            <v>3</v>
          </cell>
          <cell r="E1246">
            <v>2</v>
          </cell>
        </row>
        <row r="1247">
          <cell r="A1247" t="str">
            <v>B075467ZF2</v>
          </cell>
          <cell r="B1247">
            <v>0</v>
          </cell>
          <cell r="C1247">
            <v>3</v>
          </cell>
          <cell r="D1247">
            <v>0</v>
          </cell>
          <cell r="E1247">
            <v>2</v>
          </cell>
        </row>
        <row r="1248">
          <cell r="A1248" t="str">
            <v>B0758K5JG9</v>
          </cell>
          <cell r="B1248">
            <v>0</v>
          </cell>
          <cell r="C1248">
            <v>6</v>
          </cell>
          <cell r="D1248">
            <v>0</v>
          </cell>
          <cell r="E1248">
            <v>1</v>
          </cell>
        </row>
        <row r="1249">
          <cell r="A1249" t="str">
            <v>B0758WGQVQ</v>
          </cell>
          <cell r="B1249">
            <v>0</v>
          </cell>
          <cell r="C1249">
            <v>0</v>
          </cell>
          <cell r="D1249">
            <v>2</v>
          </cell>
          <cell r="E1249">
            <v>5</v>
          </cell>
        </row>
        <row r="1250">
          <cell r="A1250" t="str">
            <v>B075D48JQV</v>
          </cell>
          <cell r="B1250">
            <v>13</v>
          </cell>
          <cell r="C1250">
            <v>5</v>
          </cell>
          <cell r="D1250">
            <v>2</v>
          </cell>
          <cell r="E1250">
            <v>6</v>
          </cell>
        </row>
        <row r="1251">
          <cell r="A1251" t="str">
            <v>B075D4V7MT</v>
          </cell>
          <cell r="B1251">
            <v>0</v>
          </cell>
          <cell r="C1251">
            <v>0</v>
          </cell>
          <cell r="D1251">
            <v>3</v>
          </cell>
          <cell r="E1251">
            <v>5</v>
          </cell>
        </row>
        <row r="1252">
          <cell r="A1252" t="str">
            <v>B075FJYFMS</v>
          </cell>
          <cell r="B1252">
            <v>6</v>
          </cell>
          <cell r="C1252">
            <v>2</v>
          </cell>
          <cell r="D1252">
            <v>1</v>
          </cell>
          <cell r="E1252">
            <v>3</v>
          </cell>
        </row>
        <row r="1253">
          <cell r="A1253" t="str">
            <v>B075FP41RC</v>
          </cell>
          <cell r="B1253">
            <v>0</v>
          </cell>
          <cell r="C1253">
            <v>2</v>
          </cell>
          <cell r="D1253">
            <v>0</v>
          </cell>
          <cell r="E1253">
            <v>0</v>
          </cell>
        </row>
        <row r="1254">
          <cell r="A1254" t="str">
            <v>B075FQCSXX</v>
          </cell>
          <cell r="B1254">
            <v>0</v>
          </cell>
          <cell r="C1254">
            <v>1</v>
          </cell>
          <cell r="D1254">
            <v>0</v>
          </cell>
          <cell r="E1254">
            <v>0</v>
          </cell>
        </row>
        <row r="1255">
          <cell r="A1255" t="str">
            <v>B075FQDVS2</v>
          </cell>
          <cell r="B1255">
            <v>0</v>
          </cell>
          <cell r="C1255">
            <v>0</v>
          </cell>
          <cell r="D1255">
            <v>0</v>
          </cell>
          <cell r="E1255">
            <v>1</v>
          </cell>
        </row>
        <row r="1256">
          <cell r="A1256" t="str">
            <v>B075FQKVXJ</v>
          </cell>
          <cell r="B1256">
            <v>6</v>
          </cell>
          <cell r="C1256">
            <v>6</v>
          </cell>
          <cell r="D1256">
            <v>0</v>
          </cell>
          <cell r="E1256">
            <v>1</v>
          </cell>
        </row>
        <row r="1257">
          <cell r="A1257" t="str">
            <v>B075FQVX3X</v>
          </cell>
          <cell r="B1257">
            <v>5</v>
          </cell>
          <cell r="C1257">
            <v>1</v>
          </cell>
          <cell r="D1257">
            <v>2</v>
          </cell>
          <cell r="E1257">
            <v>5</v>
          </cell>
        </row>
        <row r="1258">
          <cell r="A1258" t="str">
            <v>B075FQYNL9</v>
          </cell>
          <cell r="B1258">
            <v>0</v>
          </cell>
          <cell r="C1258">
            <v>0</v>
          </cell>
          <cell r="D1258">
            <v>0</v>
          </cell>
          <cell r="E1258">
            <v>1</v>
          </cell>
        </row>
        <row r="1259">
          <cell r="A1259" t="str">
            <v>B075FR1ZMS</v>
          </cell>
          <cell r="B1259">
            <v>0</v>
          </cell>
          <cell r="C1259">
            <v>1</v>
          </cell>
          <cell r="D1259">
            <v>1</v>
          </cell>
          <cell r="E1259">
            <v>1</v>
          </cell>
        </row>
        <row r="1260">
          <cell r="A1260" t="str">
            <v>B075FR5716</v>
          </cell>
          <cell r="B1260">
            <v>1</v>
          </cell>
          <cell r="C1260">
            <v>1</v>
          </cell>
          <cell r="D1260">
            <v>1</v>
          </cell>
          <cell r="E1260">
            <v>1</v>
          </cell>
        </row>
        <row r="1261">
          <cell r="A1261" t="str">
            <v>B075GXG8NP</v>
          </cell>
          <cell r="B1261">
            <v>10</v>
          </cell>
          <cell r="C1261">
            <v>36</v>
          </cell>
          <cell r="D1261">
            <v>5</v>
          </cell>
          <cell r="E1261">
            <v>7</v>
          </cell>
        </row>
        <row r="1262">
          <cell r="A1262" t="str">
            <v>B075HYJ55S</v>
          </cell>
          <cell r="B1262">
            <v>4</v>
          </cell>
          <cell r="C1262">
            <v>7</v>
          </cell>
          <cell r="D1262">
            <v>1</v>
          </cell>
          <cell r="E1262">
            <v>7</v>
          </cell>
        </row>
        <row r="1263">
          <cell r="A1263" t="str">
            <v>B075JBD7YT</v>
          </cell>
          <cell r="B1263">
            <v>6</v>
          </cell>
          <cell r="C1263">
            <v>6</v>
          </cell>
          <cell r="D1263">
            <v>0</v>
          </cell>
          <cell r="E1263">
            <v>13</v>
          </cell>
        </row>
        <row r="1264">
          <cell r="A1264" t="str">
            <v>B075JCK82Q</v>
          </cell>
          <cell r="B1264">
            <v>15</v>
          </cell>
          <cell r="C1264">
            <v>13</v>
          </cell>
          <cell r="D1264">
            <v>2</v>
          </cell>
          <cell r="E1264">
            <v>32</v>
          </cell>
        </row>
        <row r="1265">
          <cell r="A1265" t="str">
            <v>B075TPFKX6</v>
          </cell>
          <cell r="B1265">
            <v>0</v>
          </cell>
          <cell r="C1265">
            <v>0</v>
          </cell>
          <cell r="D1265">
            <v>0</v>
          </cell>
          <cell r="E1265">
            <v>1</v>
          </cell>
        </row>
        <row r="1266">
          <cell r="A1266" t="str">
            <v>B075TTWR1Y</v>
          </cell>
          <cell r="B1266">
            <v>0</v>
          </cell>
          <cell r="C1266">
            <v>0</v>
          </cell>
          <cell r="D1266">
            <v>0</v>
          </cell>
          <cell r="E1266">
            <v>1</v>
          </cell>
        </row>
        <row r="1267">
          <cell r="A1267" t="str">
            <v>B075TVYMW8</v>
          </cell>
          <cell r="B1267">
            <v>8</v>
          </cell>
          <cell r="C1267">
            <v>2</v>
          </cell>
          <cell r="D1267">
            <v>5</v>
          </cell>
          <cell r="E1267">
            <v>11</v>
          </cell>
        </row>
        <row r="1268">
          <cell r="A1268" t="str">
            <v>B075TWTG66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</row>
        <row r="1269">
          <cell r="A1269" t="str">
            <v>B075TXN71D</v>
          </cell>
          <cell r="B1269">
            <v>0</v>
          </cell>
          <cell r="C1269">
            <v>5</v>
          </cell>
          <cell r="D1269">
            <v>4</v>
          </cell>
          <cell r="E1269">
            <v>10</v>
          </cell>
        </row>
        <row r="1270">
          <cell r="A1270" t="str">
            <v>B075TYVV6Q</v>
          </cell>
          <cell r="B1270">
            <v>0</v>
          </cell>
          <cell r="C1270">
            <v>0</v>
          </cell>
          <cell r="D1270">
            <v>0</v>
          </cell>
          <cell r="E1270">
            <v>2</v>
          </cell>
        </row>
        <row r="1271">
          <cell r="A1271" t="str">
            <v>B075TZQ3KD</v>
          </cell>
          <cell r="B1271">
            <v>0</v>
          </cell>
          <cell r="C1271">
            <v>0</v>
          </cell>
          <cell r="D1271">
            <v>0</v>
          </cell>
          <cell r="E1271">
            <v>2</v>
          </cell>
        </row>
        <row r="1272">
          <cell r="A1272" t="str">
            <v>B075TZRMB5</v>
          </cell>
          <cell r="B1272">
            <v>1</v>
          </cell>
          <cell r="C1272">
            <v>0</v>
          </cell>
          <cell r="D1272">
            <v>1</v>
          </cell>
          <cell r="E1272">
            <v>1</v>
          </cell>
        </row>
        <row r="1273">
          <cell r="A1273" t="str">
            <v>B075TZVMF7</v>
          </cell>
          <cell r="B1273">
            <v>0</v>
          </cell>
          <cell r="C1273">
            <v>0</v>
          </cell>
          <cell r="D1273">
            <v>3</v>
          </cell>
          <cell r="E1273">
            <v>4</v>
          </cell>
        </row>
        <row r="1274">
          <cell r="A1274" t="str">
            <v>B075V1YCLM</v>
          </cell>
          <cell r="B1274">
            <v>4</v>
          </cell>
          <cell r="C1274">
            <v>3</v>
          </cell>
          <cell r="D1274">
            <v>1</v>
          </cell>
          <cell r="E1274">
            <v>8</v>
          </cell>
        </row>
        <row r="1275">
          <cell r="A1275" t="str">
            <v>B075V2248V</v>
          </cell>
          <cell r="B1275">
            <v>3</v>
          </cell>
          <cell r="C1275">
            <v>5</v>
          </cell>
          <cell r="D1275">
            <v>5</v>
          </cell>
          <cell r="E1275">
            <v>7</v>
          </cell>
        </row>
        <row r="1276">
          <cell r="A1276" t="str">
            <v>B075ZQYQH1</v>
          </cell>
          <cell r="B1276">
            <v>0</v>
          </cell>
          <cell r="C1276">
            <v>0</v>
          </cell>
          <cell r="D1276">
            <v>0</v>
          </cell>
          <cell r="E1276">
            <v>35</v>
          </cell>
        </row>
        <row r="1277">
          <cell r="A1277" t="str">
            <v>B075ZR87G7</v>
          </cell>
          <cell r="B1277">
            <v>0</v>
          </cell>
          <cell r="C1277">
            <v>0</v>
          </cell>
          <cell r="D1277">
            <v>0</v>
          </cell>
          <cell r="E1277">
            <v>9</v>
          </cell>
        </row>
        <row r="1278">
          <cell r="A1278" t="str">
            <v>B075ZRW8BS</v>
          </cell>
          <cell r="B1278">
            <v>0</v>
          </cell>
          <cell r="C1278">
            <v>0</v>
          </cell>
          <cell r="D1278">
            <v>0</v>
          </cell>
          <cell r="E1278">
            <v>22</v>
          </cell>
        </row>
        <row r="1279">
          <cell r="A1279" t="str">
            <v>B0761QMY9L</v>
          </cell>
          <cell r="B1279">
            <v>0</v>
          </cell>
          <cell r="C1279">
            <v>0</v>
          </cell>
          <cell r="D1279">
            <v>0</v>
          </cell>
          <cell r="E1279">
            <v>3</v>
          </cell>
        </row>
        <row r="1280">
          <cell r="A1280" t="str">
            <v>B0761QSNN4</v>
          </cell>
          <cell r="B1280">
            <v>2</v>
          </cell>
          <cell r="C1280">
            <v>0</v>
          </cell>
          <cell r="D1280">
            <v>0</v>
          </cell>
          <cell r="E1280">
            <v>4</v>
          </cell>
        </row>
        <row r="1281">
          <cell r="A1281" t="str">
            <v>B0761QYL9H</v>
          </cell>
          <cell r="B1281">
            <v>1</v>
          </cell>
          <cell r="C1281">
            <v>0</v>
          </cell>
          <cell r="D1281">
            <v>1</v>
          </cell>
          <cell r="E1281">
            <v>2</v>
          </cell>
        </row>
        <row r="1282">
          <cell r="A1282" t="str">
            <v>B0761RTVXN</v>
          </cell>
          <cell r="B1282">
            <v>1</v>
          </cell>
          <cell r="C1282">
            <v>0</v>
          </cell>
          <cell r="D1282">
            <v>0</v>
          </cell>
          <cell r="E1282">
            <v>1</v>
          </cell>
        </row>
        <row r="1283">
          <cell r="A1283" t="str">
            <v>B0761RZK3N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</row>
        <row r="1284">
          <cell r="A1284" t="str">
            <v>B0761SLNCX</v>
          </cell>
          <cell r="B1284">
            <v>0</v>
          </cell>
          <cell r="C1284">
            <v>0</v>
          </cell>
          <cell r="D1284">
            <v>0</v>
          </cell>
          <cell r="E1284">
            <v>1</v>
          </cell>
        </row>
        <row r="1285">
          <cell r="A1285" t="str">
            <v>B0761SXVQM</v>
          </cell>
          <cell r="B1285">
            <v>0</v>
          </cell>
          <cell r="C1285">
            <v>0</v>
          </cell>
          <cell r="D1285">
            <v>1</v>
          </cell>
          <cell r="E1285">
            <v>1</v>
          </cell>
        </row>
        <row r="1286">
          <cell r="A1286" t="str">
            <v>B0764765Z3</v>
          </cell>
          <cell r="B1286">
            <v>31</v>
          </cell>
          <cell r="C1286">
            <v>12</v>
          </cell>
          <cell r="D1286">
            <v>8</v>
          </cell>
          <cell r="E1286">
            <v>35</v>
          </cell>
        </row>
        <row r="1287">
          <cell r="A1287" t="str">
            <v>B07648YG6F</v>
          </cell>
          <cell r="B1287">
            <v>16</v>
          </cell>
          <cell r="C1287">
            <v>9</v>
          </cell>
          <cell r="D1287">
            <v>6</v>
          </cell>
          <cell r="E1287">
            <v>8</v>
          </cell>
        </row>
        <row r="1288">
          <cell r="A1288" t="str">
            <v>B07649JVSM</v>
          </cell>
          <cell r="B1288">
            <v>0</v>
          </cell>
          <cell r="C1288">
            <v>1</v>
          </cell>
          <cell r="D1288">
            <v>1</v>
          </cell>
          <cell r="E1288">
            <v>3</v>
          </cell>
        </row>
        <row r="1289">
          <cell r="A1289" t="str">
            <v>B0764B9NNG</v>
          </cell>
          <cell r="B1289">
            <v>1</v>
          </cell>
          <cell r="C1289">
            <v>0</v>
          </cell>
          <cell r="D1289">
            <v>0</v>
          </cell>
          <cell r="E1289">
            <v>3</v>
          </cell>
        </row>
        <row r="1290">
          <cell r="A1290" t="str">
            <v>B076FSWDGY</v>
          </cell>
          <cell r="B1290">
            <v>0</v>
          </cell>
          <cell r="C1290">
            <v>0</v>
          </cell>
          <cell r="D1290">
            <v>0</v>
          </cell>
          <cell r="E1290">
            <v>20</v>
          </cell>
        </row>
        <row r="1291">
          <cell r="A1291" t="str">
            <v>B076FX7PFX</v>
          </cell>
          <cell r="B1291">
            <v>10</v>
          </cell>
          <cell r="C1291">
            <v>3</v>
          </cell>
          <cell r="D1291">
            <v>1</v>
          </cell>
          <cell r="E1291">
            <v>10</v>
          </cell>
        </row>
        <row r="1292">
          <cell r="A1292" t="str">
            <v>B076GZF51K</v>
          </cell>
          <cell r="B1292">
            <v>5</v>
          </cell>
          <cell r="C1292">
            <v>2</v>
          </cell>
          <cell r="D1292">
            <v>1</v>
          </cell>
          <cell r="E1292">
            <v>3</v>
          </cell>
        </row>
        <row r="1293">
          <cell r="A1293" t="str">
            <v>B076H1CRLY</v>
          </cell>
          <cell r="B1293">
            <v>4</v>
          </cell>
          <cell r="C1293">
            <v>2</v>
          </cell>
          <cell r="D1293">
            <v>1</v>
          </cell>
          <cell r="E1293">
            <v>1</v>
          </cell>
        </row>
        <row r="1294">
          <cell r="A1294" t="str">
            <v>B076H24VTW</v>
          </cell>
          <cell r="B1294">
            <v>5</v>
          </cell>
          <cell r="C1294">
            <v>1</v>
          </cell>
          <cell r="D1294">
            <v>1</v>
          </cell>
          <cell r="E1294">
            <v>4</v>
          </cell>
        </row>
        <row r="1295">
          <cell r="A1295" t="str">
            <v>B076J4WVXC</v>
          </cell>
          <cell r="B1295">
            <v>0</v>
          </cell>
          <cell r="C1295">
            <v>0</v>
          </cell>
          <cell r="D1295">
            <v>1</v>
          </cell>
          <cell r="E1295">
            <v>1</v>
          </cell>
        </row>
        <row r="1296">
          <cell r="A1296" t="str">
            <v>B076J7KWP5</v>
          </cell>
          <cell r="B1296">
            <v>0</v>
          </cell>
          <cell r="C1296">
            <v>0</v>
          </cell>
          <cell r="D1296">
            <v>0</v>
          </cell>
          <cell r="E1296">
            <v>1</v>
          </cell>
        </row>
        <row r="1297">
          <cell r="A1297" t="str">
            <v>B076J833CD</v>
          </cell>
          <cell r="B1297">
            <v>0</v>
          </cell>
          <cell r="C1297">
            <v>0</v>
          </cell>
          <cell r="D1297">
            <v>1</v>
          </cell>
          <cell r="E1297">
            <v>1</v>
          </cell>
        </row>
        <row r="1298">
          <cell r="A1298" t="str">
            <v>B076S5MPBT</v>
          </cell>
          <cell r="B1298">
            <v>10</v>
          </cell>
          <cell r="C1298">
            <v>4</v>
          </cell>
          <cell r="D1298">
            <v>2</v>
          </cell>
          <cell r="E1298">
            <v>19</v>
          </cell>
        </row>
        <row r="1299">
          <cell r="A1299" t="str">
            <v>B076S6JZC5</v>
          </cell>
          <cell r="B1299">
            <v>165</v>
          </cell>
          <cell r="C1299">
            <v>114</v>
          </cell>
          <cell r="D1299">
            <v>100</v>
          </cell>
          <cell r="E1299">
            <v>155</v>
          </cell>
        </row>
        <row r="1300">
          <cell r="A1300" t="str">
            <v>B076S8QW1B</v>
          </cell>
          <cell r="B1300">
            <v>13</v>
          </cell>
          <cell r="C1300">
            <v>13</v>
          </cell>
          <cell r="D1300">
            <v>5</v>
          </cell>
          <cell r="E1300">
            <v>18</v>
          </cell>
        </row>
        <row r="1301">
          <cell r="A1301" t="str">
            <v>B076SJD8X4</v>
          </cell>
          <cell r="B1301">
            <v>9</v>
          </cell>
          <cell r="C1301">
            <v>1</v>
          </cell>
          <cell r="D1301">
            <v>3</v>
          </cell>
          <cell r="E1301">
            <v>37</v>
          </cell>
        </row>
        <row r="1302">
          <cell r="A1302" t="str">
            <v>B076STWKGB</v>
          </cell>
          <cell r="B1302">
            <v>4</v>
          </cell>
          <cell r="C1302">
            <v>1</v>
          </cell>
          <cell r="D1302">
            <v>0</v>
          </cell>
          <cell r="E1302">
            <v>2</v>
          </cell>
        </row>
        <row r="1303">
          <cell r="A1303" t="str">
            <v>B076STX89V</v>
          </cell>
          <cell r="B1303">
            <v>13</v>
          </cell>
          <cell r="C1303">
            <v>3</v>
          </cell>
          <cell r="D1303">
            <v>12</v>
          </cell>
          <cell r="E1303">
            <v>9</v>
          </cell>
        </row>
        <row r="1304">
          <cell r="A1304" t="str">
            <v>B076TZPL43</v>
          </cell>
          <cell r="B1304">
            <v>0</v>
          </cell>
          <cell r="C1304">
            <v>0</v>
          </cell>
          <cell r="D1304">
            <v>1</v>
          </cell>
          <cell r="E1304">
            <v>2</v>
          </cell>
        </row>
        <row r="1305">
          <cell r="A1305" t="str">
            <v>B076V38YVK</v>
          </cell>
          <cell r="B1305">
            <v>3</v>
          </cell>
          <cell r="C1305">
            <v>2</v>
          </cell>
          <cell r="D1305">
            <v>2</v>
          </cell>
          <cell r="E1305">
            <v>3</v>
          </cell>
        </row>
        <row r="1306">
          <cell r="A1306" t="str">
            <v>B076V3BZ78</v>
          </cell>
          <cell r="B1306">
            <v>1</v>
          </cell>
          <cell r="C1306">
            <v>0</v>
          </cell>
          <cell r="D1306">
            <v>0</v>
          </cell>
          <cell r="E1306">
            <v>1</v>
          </cell>
        </row>
        <row r="1307">
          <cell r="A1307" t="str">
            <v>B076ZJXRXS</v>
          </cell>
          <cell r="B1307">
            <v>1</v>
          </cell>
          <cell r="C1307">
            <v>0</v>
          </cell>
          <cell r="D1307">
            <v>0</v>
          </cell>
          <cell r="E1307">
            <v>4</v>
          </cell>
        </row>
        <row r="1308">
          <cell r="A1308" t="str">
            <v>B0772MW9Z5</v>
          </cell>
          <cell r="B1308">
            <v>3</v>
          </cell>
          <cell r="C1308">
            <v>8</v>
          </cell>
          <cell r="D1308">
            <v>8</v>
          </cell>
          <cell r="E1308">
            <v>7</v>
          </cell>
        </row>
        <row r="1309">
          <cell r="A1309" t="str">
            <v>B0774KKR4H</v>
          </cell>
          <cell r="B1309">
            <v>4</v>
          </cell>
          <cell r="C1309">
            <v>6</v>
          </cell>
          <cell r="D1309">
            <v>8</v>
          </cell>
          <cell r="E1309">
            <v>7</v>
          </cell>
        </row>
        <row r="1310">
          <cell r="A1310" t="str">
            <v>B0776NZB22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</row>
        <row r="1311">
          <cell r="A1311" t="str">
            <v>B0776VDDPW</v>
          </cell>
          <cell r="B1311">
            <v>1</v>
          </cell>
          <cell r="C1311">
            <v>2</v>
          </cell>
          <cell r="D1311">
            <v>1</v>
          </cell>
          <cell r="E1311">
            <v>3</v>
          </cell>
        </row>
        <row r="1312">
          <cell r="A1312" t="str">
            <v>B0778FLKXR</v>
          </cell>
          <cell r="B1312">
            <v>0</v>
          </cell>
          <cell r="C1312">
            <v>0</v>
          </cell>
          <cell r="D1312">
            <v>2</v>
          </cell>
          <cell r="E1312">
            <v>3</v>
          </cell>
        </row>
        <row r="1313">
          <cell r="A1313" t="str">
            <v>B077X8HSY1</v>
          </cell>
          <cell r="B1313">
            <v>18</v>
          </cell>
          <cell r="C1313">
            <v>24</v>
          </cell>
          <cell r="D1313">
            <v>18</v>
          </cell>
          <cell r="E1313">
            <v>34</v>
          </cell>
        </row>
        <row r="1314">
          <cell r="A1314" t="str">
            <v>B077XD9CYP</v>
          </cell>
          <cell r="B1314">
            <v>1</v>
          </cell>
          <cell r="C1314">
            <v>2</v>
          </cell>
          <cell r="D1314">
            <v>0</v>
          </cell>
          <cell r="E1314">
            <v>1</v>
          </cell>
        </row>
        <row r="1315">
          <cell r="A1315" t="str">
            <v>B0785FT29B</v>
          </cell>
          <cell r="B1315">
            <v>0</v>
          </cell>
          <cell r="C1315">
            <v>0</v>
          </cell>
          <cell r="D1315">
            <v>0</v>
          </cell>
          <cell r="E1315">
            <v>2</v>
          </cell>
        </row>
        <row r="1316">
          <cell r="A1316" t="str">
            <v>B0787RYV63</v>
          </cell>
          <cell r="B1316">
            <v>0</v>
          </cell>
          <cell r="C1316">
            <v>0</v>
          </cell>
          <cell r="D1316">
            <v>0</v>
          </cell>
          <cell r="E1316">
            <v>7</v>
          </cell>
        </row>
        <row r="1317">
          <cell r="A1317" t="str">
            <v>B078HGCJPF</v>
          </cell>
          <cell r="B1317">
            <v>8</v>
          </cell>
          <cell r="C1317">
            <v>8</v>
          </cell>
          <cell r="D1317">
            <v>1</v>
          </cell>
          <cell r="E1317">
            <v>2</v>
          </cell>
        </row>
        <row r="1318">
          <cell r="A1318" t="str">
            <v>B078HZL3ZG</v>
          </cell>
          <cell r="B1318">
            <v>24</v>
          </cell>
          <cell r="C1318">
            <v>21</v>
          </cell>
          <cell r="D1318">
            <v>13</v>
          </cell>
          <cell r="E1318">
            <v>28</v>
          </cell>
        </row>
        <row r="1319">
          <cell r="A1319" t="str">
            <v>B078LTW124</v>
          </cell>
          <cell r="B1319">
            <v>4</v>
          </cell>
          <cell r="C1319">
            <v>9</v>
          </cell>
          <cell r="D1319">
            <v>2</v>
          </cell>
          <cell r="E1319">
            <v>7</v>
          </cell>
        </row>
        <row r="1320">
          <cell r="A1320" t="str">
            <v>B078M3WKVL</v>
          </cell>
          <cell r="B1320">
            <v>3</v>
          </cell>
          <cell r="C1320">
            <v>5</v>
          </cell>
          <cell r="D1320">
            <v>2</v>
          </cell>
          <cell r="E1320">
            <v>17</v>
          </cell>
        </row>
        <row r="1321">
          <cell r="A1321" t="str">
            <v>B078M4Y66L</v>
          </cell>
          <cell r="B1321">
            <v>3</v>
          </cell>
          <cell r="C1321">
            <v>8</v>
          </cell>
          <cell r="D1321">
            <v>0</v>
          </cell>
          <cell r="E1321">
            <v>6</v>
          </cell>
        </row>
        <row r="1322">
          <cell r="A1322" t="str">
            <v>B078M6S3S5</v>
          </cell>
          <cell r="B1322">
            <v>5</v>
          </cell>
          <cell r="C1322">
            <v>10</v>
          </cell>
          <cell r="D1322">
            <v>6</v>
          </cell>
          <cell r="E1322">
            <v>14</v>
          </cell>
        </row>
        <row r="1323">
          <cell r="A1323" t="str">
            <v>B078NC5QP5</v>
          </cell>
          <cell r="B1323">
            <v>4</v>
          </cell>
          <cell r="C1323">
            <v>3</v>
          </cell>
          <cell r="D1323">
            <v>9</v>
          </cell>
          <cell r="E1323">
            <v>9</v>
          </cell>
        </row>
        <row r="1324">
          <cell r="A1324" t="str">
            <v>B078NJJ4H7</v>
          </cell>
          <cell r="B1324">
            <v>0</v>
          </cell>
          <cell r="C1324">
            <v>0</v>
          </cell>
          <cell r="D1324">
            <v>0</v>
          </cell>
          <cell r="E1324">
            <v>2</v>
          </cell>
        </row>
        <row r="1325">
          <cell r="A1325" t="str">
            <v>B078NK4W3P</v>
          </cell>
          <cell r="B1325">
            <v>4</v>
          </cell>
          <cell r="C1325">
            <v>4</v>
          </cell>
          <cell r="D1325">
            <v>0</v>
          </cell>
          <cell r="E1325">
            <v>5</v>
          </cell>
        </row>
        <row r="1326">
          <cell r="A1326" t="str">
            <v>B078NL55Z2</v>
          </cell>
          <cell r="B1326">
            <v>0</v>
          </cell>
          <cell r="C1326">
            <v>0</v>
          </cell>
          <cell r="D1326">
            <v>0</v>
          </cell>
          <cell r="E1326">
            <v>2</v>
          </cell>
        </row>
        <row r="1327">
          <cell r="A1327" t="str">
            <v>B078NL91J7</v>
          </cell>
          <cell r="B1327">
            <v>0</v>
          </cell>
          <cell r="C1327">
            <v>0</v>
          </cell>
          <cell r="D1327">
            <v>0</v>
          </cell>
          <cell r="E1327">
            <v>1</v>
          </cell>
        </row>
        <row r="1328">
          <cell r="A1328" t="str">
            <v>B078NL9CDP</v>
          </cell>
          <cell r="B1328">
            <v>0</v>
          </cell>
          <cell r="C1328">
            <v>0</v>
          </cell>
          <cell r="D1328">
            <v>0</v>
          </cell>
          <cell r="E1328">
            <v>1</v>
          </cell>
        </row>
        <row r="1329">
          <cell r="A1329" t="str">
            <v>B078NLBCP2</v>
          </cell>
          <cell r="B1329">
            <v>0</v>
          </cell>
          <cell r="C1329">
            <v>0</v>
          </cell>
          <cell r="D1329">
            <v>0</v>
          </cell>
          <cell r="E1329">
            <v>1</v>
          </cell>
        </row>
        <row r="1330">
          <cell r="A1330" t="str">
            <v>B078NMB32N</v>
          </cell>
          <cell r="B1330">
            <v>0</v>
          </cell>
          <cell r="C1330">
            <v>0</v>
          </cell>
          <cell r="D1330">
            <v>0</v>
          </cell>
          <cell r="E1330">
            <v>1</v>
          </cell>
        </row>
        <row r="1331">
          <cell r="A1331" t="str">
            <v>B078SQY3HT</v>
          </cell>
          <cell r="B1331">
            <v>1</v>
          </cell>
          <cell r="C1331">
            <v>0</v>
          </cell>
          <cell r="D1331">
            <v>0</v>
          </cell>
          <cell r="E1331">
            <v>4</v>
          </cell>
        </row>
        <row r="1332">
          <cell r="A1332" t="str">
            <v>B078VL84ZD</v>
          </cell>
          <cell r="B1332">
            <v>0</v>
          </cell>
          <cell r="C1332">
            <v>0</v>
          </cell>
          <cell r="D1332">
            <v>0</v>
          </cell>
          <cell r="E1332">
            <v>2</v>
          </cell>
        </row>
        <row r="1333">
          <cell r="A1333" t="str">
            <v>B078VZCF7R</v>
          </cell>
          <cell r="B1333">
            <v>0</v>
          </cell>
          <cell r="C1333">
            <v>0</v>
          </cell>
          <cell r="D1333">
            <v>0</v>
          </cell>
          <cell r="E1333">
            <v>12</v>
          </cell>
        </row>
        <row r="1334">
          <cell r="A1334" t="str">
            <v>B078VZD77Q</v>
          </cell>
          <cell r="B1334">
            <v>2</v>
          </cell>
          <cell r="C1334">
            <v>2</v>
          </cell>
          <cell r="D1334">
            <v>0</v>
          </cell>
          <cell r="E1334">
            <v>1</v>
          </cell>
        </row>
        <row r="1335">
          <cell r="A1335" t="str">
            <v>B078VZHXDQ</v>
          </cell>
          <cell r="B1335">
            <v>4</v>
          </cell>
          <cell r="C1335">
            <v>2</v>
          </cell>
          <cell r="D1335">
            <v>5</v>
          </cell>
          <cell r="E1335">
            <v>12</v>
          </cell>
        </row>
        <row r="1336">
          <cell r="A1336" t="str">
            <v>B078VZKK67</v>
          </cell>
          <cell r="B1336">
            <v>7</v>
          </cell>
          <cell r="C1336">
            <v>5</v>
          </cell>
          <cell r="D1336">
            <v>4</v>
          </cell>
          <cell r="E1336">
            <v>3</v>
          </cell>
        </row>
        <row r="1337">
          <cell r="A1337" t="str">
            <v>B078W1415D</v>
          </cell>
          <cell r="B1337">
            <v>10</v>
          </cell>
          <cell r="C1337">
            <v>9</v>
          </cell>
          <cell r="D1337">
            <v>3</v>
          </cell>
          <cell r="E1337">
            <v>3</v>
          </cell>
        </row>
        <row r="1338">
          <cell r="A1338" t="str">
            <v>B078W14YQ1</v>
          </cell>
          <cell r="B1338">
            <v>0</v>
          </cell>
          <cell r="C1338">
            <v>0</v>
          </cell>
          <cell r="D1338">
            <v>10</v>
          </cell>
          <cell r="E1338">
            <v>15</v>
          </cell>
        </row>
        <row r="1339">
          <cell r="A1339" t="str">
            <v>B078W1D7HX</v>
          </cell>
          <cell r="B1339">
            <v>6</v>
          </cell>
          <cell r="C1339">
            <v>3</v>
          </cell>
          <cell r="D1339">
            <v>4</v>
          </cell>
          <cell r="E1339">
            <v>3</v>
          </cell>
        </row>
        <row r="1340">
          <cell r="A1340" t="str">
            <v>B078W1DC66</v>
          </cell>
          <cell r="B1340">
            <v>2</v>
          </cell>
          <cell r="C1340">
            <v>2</v>
          </cell>
          <cell r="D1340">
            <v>2</v>
          </cell>
          <cell r="E1340">
            <v>4</v>
          </cell>
        </row>
        <row r="1341">
          <cell r="A1341" t="str">
            <v>B078W1DC69</v>
          </cell>
          <cell r="B1341">
            <v>18</v>
          </cell>
          <cell r="C1341">
            <v>4</v>
          </cell>
          <cell r="D1341">
            <v>9</v>
          </cell>
          <cell r="E1341">
            <v>9</v>
          </cell>
        </row>
        <row r="1342">
          <cell r="A1342" t="str">
            <v>B078W1JJNK</v>
          </cell>
          <cell r="B1342">
            <v>0</v>
          </cell>
          <cell r="C1342">
            <v>0</v>
          </cell>
          <cell r="D1342">
            <v>7</v>
          </cell>
          <cell r="E1342">
            <v>8</v>
          </cell>
        </row>
        <row r="1343">
          <cell r="A1343" t="str">
            <v>B078W1NBSR</v>
          </cell>
          <cell r="B1343">
            <v>4</v>
          </cell>
          <cell r="C1343">
            <v>3</v>
          </cell>
          <cell r="D1343">
            <v>4</v>
          </cell>
          <cell r="E1343">
            <v>5</v>
          </cell>
        </row>
        <row r="1344">
          <cell r="A1344" t="str">
            <v>B078W1RK6T</v>
          </cell>
          <cell r="B1344">
            <v>0</v>
          </cell>
          <cell r="C1344">
            <v>0</v>
          </cell>
          <cell r="D1344">
            <v>1</v>
          </cell>
          <cell r="E1344">
            <v>9</v>
          </cell>
        </row>
        <row r="1345">
          <cell r="A1345" t="str">
            <v>B078W1XLVS</v>
          </cell>
          <cell r="B1345">
            <v>6</v>
          </cell>
          <cell r="C1345">
            <v>5</v>
          </cell>
          <cell r="D1345">
            <v>5</v>
          </cell>
          <cell r="E1345">
            <v>9</v>
          </cell>
        </row>
        <row r="1346">
          <cell r="A1346" t="str">
            <v>B0791D93PJ</v>
          </cell>
          <cell r="B1346">
            <v>0</v>
          </cell>
          <cell r="C1346">
            <v>82</v>
          </cell>
          <cell r="D1346">
            <v>23</v>
          </cell>
          <cell r="E1346">
            <v>51</v>
          </cell>
        </row>
        <row r="1347">
          <cell r="A1347" t="str">
            <v>B0791DCR6K</v>
          </cell>
          <cell r="B1347">
            <v>0</v>
          </cell>
          <cell r="C1347">
            <v>18</v>
          </cell>
          <cell r="D1347">
            <v>8</v>
          </cell>
          <cell r="E1347">
            <v>19</v>
          </cell>
        </row>
        <row r="1348">
          <cell r="A1348" t="str">
            <v>B0791DD5MN</v>
          </cell>
          <cell r="B1348">
            <v>60</v>
          </cell>
          <cell r="C1348">
            <v>0</v>
          </cell>
          <cell r="D1348">
            <v>0</v>
          </cell>
          <cell r="E1348">
            <v>13</v>
          </cell>
        </row>
        <row r="1349">
          <cell r="A1349" t="str">
            <v>B0791DD7TB</v>
          </cell>
          <cell r="B1349">
            <v>0</v>
          </cell>
          <cell r="C1349">
            <v>71</v>
          </cell>
          <cell r="D1349">
            <v>21</v>
          </cell>
          <cell r="E1349">
            <v>29</v>
          </cell>
        </row>
        <row r="1350">
          <cell r="A1350" t="str">
            <v>B0791DHBB8</v>
          </cell>
          <cell r="B1350">
            <v>0</v>
          </cell>
          <cell r="C1350">
            <v>0</v>
          </cell>
          <cell r="D1350">
            <v>0</v>
          </cell>
          <cell r="E1350">
            <v>23</v>
          </cell>
        </row>
        <row r="1351">
          <cell r="A1351" t="str">
            <v>B0791DK28D</v>
          </cell>
          <cell r="B1351">
            <v>0</v>
          </cell>
          <cell r="C1351">
            <v>22</v>
          </cell>
          <cell r="D1351">
            <v>19</v>
          </cell>
          <cell r="E1351">
            <v>19</v>
          </cell>
        </row>
        <row r="1352">
          <cell r="A1352" t="str">
            <v>B0791DMZGJ</v>
          </cell>
          <cell r="B1352">
            <v>0</v>
          </cell>
          <cell r="C1352">
            <v>19</v>
          </cell>
          <cell r="D1352">
            <v>6</v>
          </cell>
          <cell r="E1352">
            <v>18</v>
          </cell>
        </row>
        <row r="1353">
          <cell r="A1353" t="str">
            <v>B0791DQMR6</v>
          </cell>
          <cell r="B1353">
            <v>0</v>
          </cell>
          <cell r="C1353">
            <v>0</v>
          </cell>
          <cell r="D1353">
            <v>0</v>
          </cell>
          <cell r="E1353">
            <v>8</v>
          </cell>
        </row>
        <row r="1354">
          <cell r="A1354" t="str">
            <v>B0791F133H</v>
          </cell>
          <cell r="B1354">
            <v>0</v>
          </cell>
          <cell r="C1354">
            <v>0</v>
          </cell>
          <cell r="D1354">
            <v>1</v>
          </cell>
          <cell r="E1354">
            <v>83</v>
          </cell>
        </row>
        <row r="1355">
          <cell r="A1355" t="str">
            <v>B0791F19P3</v>
          </cell>
          <cell r="B1355">
            <v>0</v>
          </cell>
          <cell r="C1355">
            <v>3</v>
          </cell>
          <cell r="D1355">
            <v>58</v>
          </cell>
          <cell r="E1355">
            <v>72</v>
          </cell>
        </row>
        <row r="1356">
          <cell r="A1356" t="str">
            <v>B0791F2B3D</v>
          </cell>
          <cell r="B1356">
            <v>1</v>
          </cell>
          <cell r="C1356">
            <v>73</v>
          </cell>
          <cell r="D1356">
            <v>3</v>
          </cell>
          <cell r="E1356">
            <v>13</v>
          </cell>
        </row>
        <row r="1357">
          <cell r="A1357" t="str">
            <v>B079DKC1X2</v>
          </cell>
          <cell r="B1357">
            <v>0</v>
          </cell>
          <cell r="C1357">
            <v>0</v>
          </cell>
          <cell r="D1357">
            <v>0</v>
          </cell>
          <cell r="E1357">
            <v>1</v>
          </cell>
        </row>
        <row r="1358">
          <cell r="A1358" t="str">
            <v>B079DKCKZ3</v>
          </cell>
          <cell r="B1358">
            <v>0</v>
          </cell>
          <cell r="C1358">
            <v>1</v>
          </cell>
          <cell r="D1358">
            <v>0</v>
          </cell>
          <cell r="E1358">
            <v>0</v>
          </cell>
        </row>
        <row r="1359">
          <cell r="A1359" t="str">
            <v>B079DKTZ7V</v>
          </cell>
          <cell r="B1359">
            <v>0</v>
          </cell>
          <cell r="C1359">
            <v>0</v>
          </cell>
          <cell r="D1359">
            <v>0</v>
          </cell>
          <cell r="E1359">
            <v>2</v>
          </cell>
        </row>
        <row r="1360">
          <cell r="A1360" t="str">
            <v>B079GTX7WH</v>
          </cell>
          <cell r="B1360">
            <v>3</v>
          </cell>
          <cell r="C1360">
            <v>2</v>
          </cell>
          <cell r="D1360">
            <v>4</v>
          </cell>
          <cell r="E1360">
            <v>9</v>
          </cell>
        </row>
        <row r="1361">
          <cell r="A1361" t="str">
            <v>B079KG35PS</v>
          </cell>
          <cell r="B1361">
            <v>0</v>
          </cell>
          <cell r="C1361">
            <v>190</v>
          </cell>
          <cell r="D1361">
            <v>74</v>
          </cell>
          <cell r="E1361">
            <v>139</v>
          </cell>
        </row>
        <row r="1362">
          <cell r="A1362" t="str">
            <v>B07C3RFRDP</v>
          </cell>
          <cell r="B1362">
            <v>0</v>
          </cell>
          <cell r="C1362">
            <v>0</v>
          </cell>
          <cell r="D1362">
            <v>0</v>
          </cell>
          <cell r="E1362">
            <v>3</v>
          </cell>
        </row>
        <row r="1363">
          <cell r="A1363" t="str">
            <v>B07CKWBTGQ</v>
          </cell>
          <cell r="B1363">
            <v>0</v>
          </cell>
          <cell r="C1363">
            <v>0</v>
          </cell>
          <cell r="D1363">
            <v>1</v>
          </cell>
          <cell r="E1363">
            <v>3</v>
          </cell>
        </row>
        <row r="1364">
          <cell r="A1364" t="str">
            <v>B07CLMBJH4</v>
          </cell>
          <cell r="B1364">
            <v>0</v>
          </cell>
          <cell r="C1364">
            <v>2</v>
          </cell>
          <cell r="D1364">
            <v>0</v>
          </cell>
          <cell r="E1364">
            <v>3</v>
          </cell>
        </row>
        <row r="1365">
          <cell r="A1365" t="str">
            <v>B07CLX3G72</v>
          </cell>
          <cell r="B1365">
            <v>3</v>
          </cell>
          <cell r="C1365">
            <v>3</v>
          </cell>
          <cell r="D1365">
            <v>1</v>
          </cell>
          <cell r="E1365">
            <v>1</v>
          </cell>
        </row>
        <row r="1366">
          <cell r="A1366" t="str">
            <v>B07CLZ8GD9</v>
          </cell>
          <cell r="B1366">
            <v>2</v>
          </cell>
          <cell r="C1366">
            <v>0</v>
          </cell>
          <cell r="D1366">
            <v>0</v>
          </cell>
          <cell r="E1366">
            <v>1</v>
          </cell>
        </row>
        <row r="1367">
          <cell r="A1367" t="str">
            <v>B07CLZYJ7Q</v>
          </cell>
          <cell r="B1367">
            <v>0</v>
          </cell>
          <cell r="C1367">
            <v>0</v>
          </cell>
          <cell r="D1367">
            <v>0</v>
          </cell>
          <cell r="E1367">
            <v>8</v>
          </cell>
        </row>
        <row r="1368">
          <cell r="A1368" t="str">
            <v>B07CM2NQCQ</v>
          </cell>
          <cell r="B1368">
            <v>9</v>
          </cell>
          <cell r="C1368">
            <v>9</v>
          </cell>
          <cell r="D1368">
            <v>2</v>
          </cell>
          <cell r="E1368">
            <v>5</v>
          </cell>
        </row>
        <row r="1369">
          <cell r="A1369" t="str">
            <v>B07CM74DT8</v>
          </cell>
          <cell r="B1369">
            <v>7</v>
          </cell>
          <cell r="C1369">
            <v>3</v>
          </cell>
          <cell r="D1369">
            <v>0</v>
          </cell>
          <cell r="E1369">
            <v>2</v>
          </cell>
        </row>
        <row r="1370">
          <cell r="A1370" t="str">
            <v>B07CM9C87S</v>
          </cell>
          <cell r="B1370">
            <v>0</v>
          </cell>
          <cell r="C1370">
            <v>0</v>
          </cell>
          <cell r="D1370">
            <v>0</v>
          </cell>
          <cell r="E1370">
            <v>5</v>
          </cell>
        </row>
        <row r="1371">
          <cell r="A1371" t="str">
            <v>B07CYJXNWP</v>
          </cell>
          <cell r="B1371">
            <v>2</v>
          </cell>
          <cell r="C1371">
            <v>1</v>
          </cell>
          <cell r="D1371">
            <v>3</v>
          </cell>
          <cell r="E1371">
            <v>2</v>
          </cell>
        </row>
        <row r="1372">
          <cell r="A1372" t="str">
            <v>B01MRGTJEZ</v>
          </cell>
          <cell r="B1372">
            <v>0</v>
          </cell>
          <cell r="C1372">
            <v>9</v>
          </cell>
          <cell r="D1372">
            <v>4</v>
          </cell>
          <cell r="E1372">
            <v>4</v>
          </cell>
        </row>
        <row r="1373">
          <cell r="A1373" t="str">
            <v>B01MTQRXC6</v>
          </cell>
          <cell r="B1373">
            <v>1</v>
          </cell>
          <cell r="C1373">
            <v>1</v>
          </cell>
          <cell r="D1373">
            <v>2</v>
          </cell>
          <cell r="E1373">
            <v>0</v>
          </cell>
        </row>
        <row r="1374">
          <cell r="A1374" t="str">
            <v>B01N0H280E</v>
          </cell>
          <cell r="B1374">
            <v>0</v>
          </cell>
          <cell r="C1374">
            <v>0</v>
          </cell>
          <cell r="D1374">
            <v>1</v>
          </cell>
          <cell r="E1374">
            <v>0</v>
          </cell>
        </row>
        <row r="1375">
          <cell r="A1375" t="str">
            <v>B01N0H284O</v>
          </cell>
          <cell r="B1375">
            <v>1</v>
          </cell>
          <cell r="C1375">
            <v>1</v>
          </cell>
          <cell r="D1375">
            <v>1</v>
          </cell>
          <cell r="E1375">
            <v>0</v>
          </cell>
        </row>
        <row r="1376">
          <cell r="A1376" t="str">
            <v>B01NA9DMMY</v>
          </cell>
          <cell r="B1376">
            <v>0</v>
          </cell>
          <cell r="C1376">
            <v>0</v>
          </cell>
          <cell r="D1376">
            <v>1</v>
          </cell>
          <cell r="E1376">
            <v>0</v>
          </cell>
        </row>
        <row r="1377">
          <cell r="A1377" t="str">
            <v>B01NAJ29TG</v>
          </cell>
          <cell r="B1377">
            <v>0</v>
          </cell>
          <cell r="C1377">
            <v>0</v>
          </cell>
          <cell r="D1377">
            <v>2</v>
          </cell>
          <cell r="E1377">
            <v>0</v>
          </cell>
        </row>
        <row r="1378">
          <cell r="A1378" t="str">
            <v>B06WLLQK19</v>
          </cell>
          <cell r="B1378">
            <v>14</v>
          </cell>
          <cell r="C1378">
            <v>0</v>
          </cell>
          <cell r="D1378">
            <v>46</v>
          </cell>
          <cell r="E1378">
            <v>0</v>
          </cell>
        </row>
        <row r="1379">
          <cell r="A1379" t="str">
            <v>B06XPWS8YL</v>
          </cell>
          <cell r="B1379">
            <v>1</v>
          </cell>
          <cell r="C1379">
            <v>2</v>
          </cell>
          <cell r="D1379">
            <v>3</v>
          </cell>
          <cell r="E1379">
            <v>1</v>
          </cell>
        </row>
        <row r="1380">
          <cell r="A1380" t="str">
            <v>B071GNGKZ9</v>
          </cell>
          <cell r="B1380">
            <v>24</v>
          </cell>
          <cell r="C1380">
            <v>29</v>
          </cell>
          <cell r="D1380">
            <v>17</v>
          </cell>
          <cell r="E1380">
            <v>22</v>
          </cell>
        </row>
        <row r="1381">
          <cell r="A1381" t="str">
            <v>B071KZMVTG</v>
          </cell>
          <cell r="B1381">
            <v>6</v>
          </cell>
          <cell r="C1381">
            <v>1</v>
          </cell>
          <cell r="D1381">
            <v>1</v>
          </cell>
          <cell r="E1381">
            <v>0</v>
          </cell>
        </row>
        <row r="1382">
          <cell r="A1382" t="str">
            <v>B071X8SKR8</v>
          </cell>
          <cell r="B1382">
            <v>124</v>
          </cell>
          <cell r="C1382">
            <v>139</v>
          </cell>
          <cell r="D1382">
            <v>17</v>
          </cell>
          <cell r="E1382">
            <v>40</v>
          </cell>
        </row>
        <row r="1383">
          <cell r="A1383" t="str">
            <v>B072N7W1XB</v>
          </cell>
          <cell r="B1383">
            <v>33</v>
          </cell>
          <cell r="C1383">
            <v>25</v>
          </cell>
          <cell r="D1383">
            <v>6</v>
          </cell>
          <cell r="E1383">
            <v>14</v>
          </cell>
        </row>
        <row r="1384">
          <cell r="A1384" t="str">
            <v>B072Q4MVDF</v>
          </cell>
          <cell r="B1384">
            <v>0</v>
          </cell>
          <cell r="C1384">
            <v>7</v>
          </cell>
          <cell r="D1384">
            <v>0</v>
          </cell>
          <cell r="E1384">
            <v>0</v>
          </cell>
        </row>
        <row r="1385">
          <cell r="A1385" t="str">
            <v>B073PPLXB3</v>
          </cell>
          <cell r="B1385">
            <v>8</v>
          </cell>
          <cell r="C1385">
            <v>9</v>
          </cell>
          <cell r="D1385">
            <v>2</v>
          </cell>
          <cell r="E1385">
            <v>6</v>
          </cell>
        </row>
        <row r="1386">
          <cell r="A1386" t="str">
            <v>B073PPNNFC</v>
          </cell>
          <cell r="B1386">
            <v>4</v>
          </cell>
          <cell r="C1386">
            <v>3</v>
          </cell>
          <cell r="D1386">
            <v>2</v>
          </cell>
          <cell r="E1386">
            <v>1</v>
          </cell>
        </row>
        <row r="1387">
          <cell r="A1387" t="str">
            <v>B073PPS7FM</v>
          </cell>
          <cell r="B1387">
            <v>29</v>
          </cell>
          <cell r="C1387">
            <v>32</v>
          </cell>
          <cell r="D1387">
            <v>20</v>
          </cell>
          <cell r="E1387">
            <v>28</v>
          </cell>
        </row>
        <row r="1388">
          <cell r="A1388" t="str">
            <v>B073PPSG6W</v>
          </cell>
          <cell r="B1388">
            <v>24</v>
          </cell>
          <cell r="C1388">
            <v>8</v>
          </cell>
          <cell r="D1388">
            <v>6</v>
          </cell>
          <cell r="E1388">
            <v>4</v>
          </cell>
        </row>
        <row r="1389">
          <cell r="A1389" t="str">
            <v>B073PPTS8L</v>
          </cell>
          <cell r="B1389">
            <v>0</v>
          </cell>
          <cell r="C1389">
            <v>2</v>
          </cell>
          <cell r="D1389">
            <v>4</v>
          </cell>
          <cell r="E1389">
            <v>10</v>
          </cell>
        </row>
        <row r="1390">
          <cell r="A1390" t="str">
            <v>B073PPZ7K2</v>
          </cell>
          <cell r="B1390">
            <v>0</v>
          </cell>
          <cell r="C1390">
            <v>0</v>
          </cell>
          <cell r="D1390">
            <v>14</v>
          </cell>
          <cell r="E1390">
            <v>15</v>
          </cell>
        </row>
        <row r="1391">
          <cell r="A1391" t="str">
            <v>B073PQ4WFY</v>
          </cell>
          <cell r="B1391">
            <v>9</v>
          </cell>
          <cell r="C1391">
            <v>3</v>
          </cell>
          <cell r="D1391">
            <v>12</v>
          </cell>
          <cell r="E1391">
            <v>3</v>
          </cell>
        </row>
        <row r="1392">
          <cell r="A1392" t="str">
            <v>B073PQ7KG6</v>
          </cell>
          <cell r="B1392">
            <v>0</v>
          </cell>
          <cell r="C1392">
            <v>0</v>
          </cell>
          <cell r="D1392">
            <v>7</v>
          </cell>
          <cell r="E1392">
            <v>2</v>
          </cell>
        </row>
        <row r="1393">
          <cell r="A1393" t="str">
            <v>B073PQ7KRK</v>
          </cell>
          <cell r="B1393">
            <v>0</v>
          </cell>
          <cell r="C1393">
            <v>0</v>
          </cell>
          <cell r="D1393">
            <v>13</v>
          </cell>
          <cell r="E1393">
            <v>14</v>
          </cell>
        </row>
        <row r="1394">
          <cell r="A1394" t="str">
            <v>B074M8LPDH</v>
          </cell>
          <cell r="B1394">
            <v>0</v>
          </cell>
          <cell r="C1394">
            <v>0</v>
          </cell>
          <cell r="D1394">
            <v>2</v>
          </cell>
          <cell r="E1394">
            <v>0</v>
          </cell>
        </row>
        <row r="1395">
          <cell r="A1395" t="str">
            <v>B074NZSNZ4</v>
          </cell>
          <cell r="B1395">
            <v>0</v>
          </cell>
          <cell r="C1395">
            <v>5</v>
          </cell>
          <cell r="D1395">
            <v>1</v>
          </cell>
          <cell r="E1395">
            <v>0</v>
          </cell>
        </row>
        <row r="1396">
          <cell r="A1396" t="str">
            <v>B074P3869J</v>
          </cell>
          <cell r="B1396">
            <v>0</v>
          </cell>
          <cell r="C1396">
            <v>1</v>
          </cell>
          <cell r="D1396">
            <v>1</v>
          </cell>
          <cell r="E1396">
            <v>0</v>
          </cell>
        </row>
        <row r="1397">
          <cell r="A1397" t="str">
            <v>B075CH4GL1</v>
          </cell>
          <cell r="B1397">
            <v>0</v>
          </cell>
          <cell r="C1397">
            <v>1</v>
          </cell>
          <cell r="D1397">
            <v>2</v>
          </cell>
          <cell r="E1397">
            <v>0</v>
          </cell>
        </row>
        <row r="1398">
          <cell r="A1398" t="str">
            <v>B075FQQFS2</v>
          </cell>
          <cell r="B1398">
            <v>0</v>
          </cell>
          <cell r="C1398">
            <v>1</v>
          </cell>
          <cell r="D1398">
            <v>1</v>
          </cell>
          <cell r="E1398">
            <v>0</v>
          </cell>
        </row>
        <row r="1399">
          <cell r="A1399" t="str">
            <v>B075TV98C6</v>
          </cell>
          <cell r="B1399">
            <v>1</v>
          </cell>
          <cell r="C1399">
            <v>0</v>
          </cell>
          <cell r="D1399">
            <v>2</v>
          </cell>
          <cell r="E1399">
            <v>5</v>
          </cell>
        </row>
        <row r="1400">
          <cell r="A1400" t="str">
            <v>B075TX4639</v>
          </cell>
          <cell r="B1400">
            <v>0</v>
          </cell>
          <cell r="C1400">
            <v>2</v>
          </cell>
          <cell r="D1400">
            <v>4</v>
          </cell>
          <cell r="E1400">
            <v>7</v>
          </cell>
        </row>
        <row r="1401">
          <cell r="A1401" t="str">
            <v>B0761RPB2Q</v>
          </cell>
          <cell r="B1401">
            <v>0</v>
          </cell>
          <cell r="C1401">
            <v>0</v>
          </cell>
          <cell r="D1401">
            <v>0</v>
          </cell>
          <cell r="E1401">
            <v>1</v>
          </cell>
        </row>
        <row r="1402">
          <cell r="A1402" t="str">
            <v>B0761RQPNS</v>
          </cell>
          <cell r="B1402">
            <v>0</v>
          </cell>
          <cell r="C1402">
            <v>1</v>
          </cell>
          <cell r="D1402">
            <v>2</v>
          </cell>
          <cell r="E1402">
            <v>1</v>
          </cell>
        </row>
        <row r="1403">
          <cell r="A1403" t="str">
            <v>B0761VFSR7</v>
          </cell>
          <cell r="B1403">
            <v>1</v>
          </cell>
          <cell r="C1403">
            <v>0</v>
          </cell>
          <cell r="D1403">
            <v>0</v>
          </cell>
          <cell r="E1403">
            <v>0</v>
          </cell>
        </row>
        <row r="1404">
          <cell r="A1404" t="str">
            <v>B076SGFV16</v>
          </cell>
          <cell r="B1404">
            <v>7</v>
          </cell>
          <cell r="C1404">
            <v>3</v>
          </cell>
          <cell r="D1404">
            <v>2</v>
          </cell>
          <cell r="E1404">
            <v>3</v>
          </cell>
        </row>
        <row r="1405">
          <cell r="A1405" t="str">
            <v>B0776PGKY4</v>
          </cell>
          <cell r="B1405">
            <v>2</v>
          </cell>
          <cell r="C1405">
            <v>2</v>
          </cell>
          <cell r="D1405">
            <v>4</v>
          </cell>
          <cell r="E1405">
            <v>2</v>
          </cell>
        </row>
        <row r="1406">
          <cell r="A1406" t="str">
            <v>B077XFL97Z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</row>
        <row r="1407">
          <cell r="A1407" t="str">
            <v>B077XFW386</v>
          </cell>
          <cell r="B1407">
            <v>0</v>
          </cell>
          <cell r="C1407">
            <v>0</v>
          </cell>
          <cell r="D1407">
            <v>1</v>
          </cell>
          <cell r="E1407">
            <v>6</v>
          </cell>
        </row>
        <row r="1408">
          <cell r="A1408" t="str">
            <v>B077XG4ZL6</v>
          </cell>
          <cell r="B1408">
            <v>0</v>
          </cell>
          <cell r="C1408">
            <v>3</v>
          </cell>
          <cell r="D1408">
            <v>1</v>
          </cell>
          <cell r="E1408">
            <v>0</v>
          </cell>
        </row>
        <row r="1409">
          <cell r="A1409" t="str">
            <v>B077XH38B9</v>
          </cell>
          <cell r="B1409">
            <v>0</v>
          </cell>
          <cell r="C1409">
            <v>0</v>
          </cell>
          <cell r="D1409">
            <v>2</v>
          </cell>
          <cell r="E1409">
            <v>0</v>
          </cell>
        </row>
        <row r="1410">
          <cell r="A1410" t="str">
            <v>B077XHM6BN</v>
          </cell>
          <cell r="B1410">
            <v>0</v>
          </cell>
          <cell r="C1410">
            <v>0</v>
          </cell>
          <cell r="D1410">
            <v>4</v>
          </cell>
          <cell r="E1410">
            <v>2</v>
          </cell>
        </row>
        <row r="1411">
          <cell r="A1411" t="str">
            <v>B078NC74C1</v>
          </cell>
          <cell r="B1411">
            <v>0</v>
          </cell>
          <cell r="C1411">
            <v>1</v>
          </cell>
          <cell r="D1411">
            <v>0</v>
          </cell>
          <cell r="E1411">
            <v>1</v>
          </cell>
        </row>
        <row r="1412">
          <cell r="A1412" t="str">
            <v>B078NLVTCY</v>
          </cell>
          <cell r="B1412">
            <v>0</v>
          </cell>
          <cell r="C1412">
            <v>1</v>
          </cell>
          <cell r="D1412">
            <v>0</v>
          </cell>
          <cell r="E1412">
            <v>0</v>
          </cell>
        </row>
        <row r="1413">
          <cell r="A1413" t="str">
            <v>B078W13ZDG</v>
          </cell>
          <cell r="B1413">
            <v>1</v>
          </cell>
          <cell r="C1413">
            <v>0</v>
          </cell>
          <cell r="D1413">
            <v>1</v>
          </cell>
          <cell r="E1413">
            <v>0</v>
          </cell>
        </row>
        <row r="1414">
          <cell r="A1414" t="str">
            <v>B07CM23BJW</v>
          </cell>
          <cell r="B1414">
            <v>0</v>
          </cell>
          <cell r="C1414">
            <v>0</v>
          </cell>
          <cell r="D1414">
            <v>1</v>
          </cell>
          <cell r="E1414">
            <v>0</v>
          </cell>
        </row>
        <row r="1415">
          <cell r="A1415" t="str">
            <v>B07CM2Q4Y8</v>
          </cell>
          <cell r="B1415">
            <v>0</v>
          </cell>
          <cell r="C1415">
            <v>1</v>
          </cell>
          <cell r="D1415">
            <v>1</v>
          </cell>
          <cell r="E1415">
            <v>0</v>
          </cell>
        </row>
        <row r="1416">
          <cell r="A1416" t="str">
            <v>B07CM6VKPF</v>
          </cell>
          <cell r="B1416">
            <v>7</v>
          </cell>
          <cell r="C1416">
            <v>12</v>
          </cell>
          <cell r="D1416">
            <v>4</v>
          </cell>
          <cell r="E1416">
            <v>0</v>
          </cell>
        </row>
        <row r="1417">
          <cell r="A1417" t="str">
            <v>B07CMBWLTQ</v>
          </cell>
          <cell r="B1417">
            <v>0</v>
          </cell>
          <cell r="C1417">
            <v>0</v>
          </cell>
          <cell r="D1417">
            <v>1</v>
          </cell>
          <cell r="E1417">
            <v>0</v>
          </cell>
        </row>
        <row r="1418">
          <cell r="A1418" t="str">
            <v>B07CMGJ1F7</v>
          </cell>
          <cell r="B1418">
            <v>0</v>
          </cell>
          <cell r="C1418">
            <v>0</v>
          </cell>
          <cell r="D1418">
            <v>1</v>
          </cell>
          <cell r="E1418">
            <v>0</v>
          </cell>
        </row>
        <row r="1419">
          <cell r="A1419" t="str">
            <v>B07CN5Y8ZF</v>
          </cell>
          <cell r="B1419">
            <v>0</v>
          </cell>
          <cell r="C1419">
            <v>0</v>
          </cell>
          <cell r="D1419">
            <v>2</v>
          </cell>
          <cell r="E1419">
            <v>1</v>
          </cell>
        </row>
        <row r="1420">
          <cell r="A1420" t="str">
            <v>B071RGFBT6</v>
          </cell>
          <cell r="B1420">
            <v>0</v>
          </cell>
          <cell r="C1420">
            <v>24</v>
          </cell>
          <cell r="D1420">
            <v>6</v>
          </cell>
          <cell r="E1420">
            <v>10</v>
          </cell>
        </row>
        <row r="1421">
          <cell r="A1421" t="str">
            <v>B071N9PNNJ</v>
          </cell>
          <cell r="B1421">
            <v>38</v>
          </cell>
          <cell r="C1421">
            <v>9</v>
          </cell>
          <cell r="D1421">
            <v>2</v>
          </cell>
          <cell r="E1421">
            <v>6</v>
          </cell>
        </row>
        <row r="1422">
          <cell r="A1422" t="str">
            <v>B071N9PTC2</v>
          </cell>
          <cell r="B1422">
            <v>0</v>
          </cell>
          <cell r="C1422">
            <v>5</v>
          </cell>
          <cell r="D1422">
            <v>1</v>
          </cell>
          <cell r="E1422">
            <v>10</v>
          </cell>
        </row>
        <row r="1423">
          <cell r="A1423" t="str">
            <v>B0711158DY</v>
          </cell>
          <cell r="B1423">
            <v>11</v>
          </cell>
          <cell r="C1423">
            <v>4</v>
          </cell>
          <cell r="D1423">
            <v>0</v>
          </cell>
          <cell r="E1423">
            <v>9</v>
          </cell>
        </row>
        <row r="1424">
          <cell r="A1424" t="str">
            <v>B071DJKWRB</v>
          </cell>
          <cell r="B1424">
            <v>0</v>
          </cell>
          <cell r="C1424">
            <v>4</v>
          </cell>
          <cell r="D1424">
            <v>10</v>
          </cell>
          <cell r="E1424">
            <v>7</v>
          </cell>
        </row>
        <row r="1425">
          <cell r="A1425" t="str">
            <v>B01M013099</v>
          </cell>
          <cell r="B1425">
            <v>0</v>
          </cell>
          <cell r="C1425">
            <v>0</v>
          </cell>
          <cell r="D1425">
            <v>0</v>
          </cell>
          <cell r="E1425">
            <v>8</v>
          </cell>
        </row>
        <row r="1426">
          <cell r="A1426" t="str">
            <v>B01MYZMSK4</v>
          </cell>
          <cell r="B1426">
            <v>0</v>
          </cell>
          <cell r="C1426">
            <v>0</v>
          </cell>
          <cell r="D1426">
            <v>0</v>
          </cell>
          <cell r="E1426">
            <v>14</v>
          </cell>
        </row>
        <row r="1427">
          <cell r="A1427" t="str">
            <v>B01N5F9PC6</v>
          </cell>
          <cell r="B1427">
            <v>0</v>
          </cell>
          <cell r="C1427">
            <v>0</v>
          </cell>
          <cell r="D1427">
            <v>0</v>
          </cell>
          <cell r="E1427">
            <v>3</v>
          </cell>
        </row>
        <row r="1428">
          <cell r="A1428" t="str">
            <v>B06VVWKHN6</v>
          </cell>
          <cell r="B1428">
            <v>0</v>
          </cell>
          <cell r="C1428">
            <v>0</v>
          </cell>
          <cell r="D1428">
            <v>0</v>
          </cell>
          <cell r="E1428">
            <v>3</v>
          </cell>
        </row>
        <row r="1429">
          <cell r="A1429" t="str">
            <v>B06XYZHW8G</v>
          </cell>
          <cell r="B1429">
            <v>0</v>
          </cell>
          <cell r="C1429">
            <v>0</v>
          </cell>
          <cell r="D1429">
            <v>0</v>
          </cell>
          <cell r="E1429">
            <v>2</v>
          </cell>
        </row>
        <row r="1430">
          <cell r="A1430" t="str">
            <v>B071119HN4</v>
          </cell>
          <cell r="B1430">
            <v>26</v>
          </cell>
          <cell r="C1430">
            <v>6</v>
          </cell>
          <cell r="D1430">
            <v>2</v>
          </cell>
          <cell r="E1430">
            <v>5</v>
          </cell>
        </row>
        <row r="1431">
          <cell r="A1431" t="str">
            <v>B071RGNDPC</v>
          </cell>
          <cell r="B1431">
            <v>9</v>
          </cell>
          <cell r="C1431">
            <v>19</v>
          </cell>
          <cell r="D1431">
            <v>6</v>
          </cell>
          <cell r="E1431">
            <v>7</v>
          </cell>
        </row>
        <row r="1432">
          <cell r="A1432" t="str">
            <v>B071XXJL4R</v>
          </cell>
          <cell r="B1432">
            <v>11</v>
          </cell>
          <cell r="C1432">
            <v>4</v>
          </cell>
          <cell r="D1432">
            <v>0</v>
          </cell>
          <cell r="E1432">
            <v>4</v>
          </cell>
        </row>
        <row r="1433">
          <cell r="A1433" t="str">
            <v>B073PP2Q5W</v>
          </cell>
          <cell r="B1433">
            <v>2</v>
          </cell>
          <cell r="C1433">
            <v>4</v>
          </cell>
          <cell r="D1433">
            <v>1</v>
          </cell>
          <cell r="E1433">
            <v>8</v>
          </cell>
        </row>
        <row r="1434">
          <cell r="A1434" t="str">
            <v>B073XK53JK</v>
          </cell>
          <cell r="B1434">
            <v>40</v>
          </cell>
          <cell r="C1434">
            <v>24</v>
          </cell>
          <cell r="D1434">
            <v>27</v>
          </cell>
          <cell r="E1434">
            <v>34</v>
          </cell>
        </row>
        <row r="1435">
          <cell r="A1435" t="str">
            <v>B075TX8FX1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</row>
        <row r="1436">
          <cell r="A1436" t="str">
            <v>B076V56JLC</v>
          </cell>
          <cell r="B1436">
            <v>0</v>
          </cell>
          <cell r="C1436">
            <v>0</v>
          </cell>
          <cell r="D1436">
            <v>0</v>
          </cell>
          <cell r="E1436">
            <v>3</v>
          </cell>
        </row>
        <row r="1437">
          <cell r="A1437" t="str">
            <v>B077XDQ2X8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</row>
        <row r="1438">
          <cell r="A1438" t="str">
            <v>B077XDZT5K</v>
          </cell>
          <cell r="B1438">
            <v>0</v>
          </cell>
          <cell r="C1438">
            <v>0</v>
          </cell>
          <cell r="D1438">
            <v>0</v>
          </cell>
          <cell r="E1438">
            <v>4</v>
          </cell>
        </row>
        <row r="1439">
          <cell r="A1439" t="str">
            <v>B077XG52GV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</row>
        <row r="1440">
          <cell r="A1440" t="str">
            <v>B0785FH16F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</row>
        <row r="1441">
          <cell r="A1441" t="str">
            <v>B0787SBRT7</v>
          </cell>
          <cell r="B1441">
            <v>0</v>
          </cell>
          <cell r="C1441">
            <v>1</v>
          </cell>
          <cell r="D1441">
            <v>0</v>
          </cell>
          <cell r="E1441">
            <v>4</v>
          </cell>
        </row>
        <row r="1442">
          <cell r="A1442" t="str">
            <v>B07CM67JFY</v>
          </cell>
          <cell r="B1442">
            <v>1</v>
          </cell>
          <cell r="C1442">
            <v>2</v>
          </cell>
          <cell r="D1442">
            <v>0</v>
          </cell>
          <cell r="E1442">
            <v>1</v>
          </cell>
        </row>
        <row r="1443">
          <cell r="A1443" t="str">
            <v>B01LZ1TK4M</v>
          </cell>
          <cell r="B1443">
            <v>121</v>
          </cell>
          <cell r="C1443">
            <v>156</v>
          </cell>
          <cell r="D1443">
            <v>25</v>
          </cell>
          <cell r="E1443">
            <v>79</v>
          </cell>
        </row>
        <row r="1444">
          <cell r="A1444" t="str">
            <v>B01M10LV88</v>
          </cell>
          <cell r="B1444">
            <v>11</v>
          </cell>
          <cell r="C1444">
            <v>10</v>
          </cell>
          <cell r="D1444">
            <v>6</v>
          </cell>
          <cell r="E1444">
            <v>23</v>
          </cell>
        </row>
        <row r="1445">
          <cell r="A1445" t="str">
            <v>B01MU8UHQP</v>
          </cell>
          <cell r="B1445">
            <v>1</v>
          </cell>
          <cell r="C1445">
            <v>0</v>
          </cell>
          <cell r="D1445">
            <v>0</v>
          </cell>
          <cell r="E1445">
            <v>1</v>
          </cell>
        </row>
        <row r="1446">
          <cell r="A1446" t="str">
            <v>B01MYZMRWZ</v>
          </cell>
          <cell r="B1446">
            <v>7</v>
          </cell>
          <cell r="C1446">
            <v>5</v>
          </cell>
          <cell r="D1446">
            <v>1</v>
          </cell>
          <cell r="E1446">
            <v>19</v>
          </cell>
        </row>
        <row r="1447">
          <cell r="A1447" t="str">
            <v>B01N3L3LBW</v>
          </cell>
          <cell r="B1447">
            <v>0</v>
          </cell>
          <cell r="C1447">
            <v>0</v>
          </cell>
          <cell r="D1447">
            <v>2</v>
          </cell>
          <cell r="E1447">
            <v>2</v>
          </cell>
        </row>
        <row r="1448">
          <cell r="A1448" t="str">
            <v>B01N3XGSPJ</v>
          </cell>
          <cell r="B1448">
            <v>5</v>
          </cell>
          <cell r="C1448">
            <v>13</v>
          </cell>
          <cell r="D1448">
            <v>1</v>
          </cell>
          <cell r="E1448">
            <v>9</v>
          </cell>
        </row>
        <row r="1449">
          <cell r="A1449" t="str">
            <v>B01N4G3471</v>
          </cell>
          <cell r="B1449">
            <v>27</v>
          </cell>
          <cell r="C1449">
            <v>26</v>
          </cell>
          <cell r="D1449">
            <v>27</v>
          </cell>
          <cell r="E1449">
            <v>78</v>
          </cell>
        </row>
        <row r="1450">
          <cell r="A1450" t="str">
            <v>B06VTF8J7J</v>
          </cell>
          <cell r="B1450">
            <v>25</v>
          </cell>
          <cell r="C1450">
            <v>28</v>
          </cell>
          <cell r="D1450">
            <v>18</v>
          </cell>
          <cell r="E1450">
            <v>8</v>
          </cell>
        </row>
        <row r="1451">
          <cell r="A1451" t="str">
            <v>B06W9GJ93J</v>
          </cell>
          <cell r="B1451">
            <v>0</v>
          </cell>
          <cell r="C1451">
            <v>1</v>
          </cell>
          <cell r="D1451">
            <v>0</v>
          </cell>
          <cell r="E1451">
            <v>1</v>
          </cell>
        </row>
        <row r="1452">
          <cell r="A1452" t="str">
            <v>B06WD237JT</v>
          </cell>
          <cell r="B1452">
            <v>2</v>
          </cell>
          <cell r="C1452">
            <v>0</v>
          </cell>
          <cell r="D1452">
            <v>0</v>
          </cell>
          <cell r="E1452">
            <v>3</v>
          </cell>
        </row>
        <row r="1453">
          <cell r="A1453" t="str">
            <v>B06WRQRCHK</v>
          </cell>
          <cell r="B1453">
            <v>0</v>
          </cell>
          <cell r="C1453">
            <v>0</v>
          </cell>
          <cell r="D1453">
            <v>0</v>
          </cell>
          <cell r="E1453">
            <v>19</v>
          </cell>
        </row>
        <row r="1454">
          <cell r="A1454" t="str">
            <v>B06WV8WJHS</v>
          </cell>
          <cell r="B1454">
            <v>0</v>
          </cell>
          <cell r="C1454">
            <v>0</v>
          </cell>
          <cell r="D1454">
            <v>1</v>
          </cell>
          <cell r="E1454">
            <v>1</v>
          </cell>
        </row>
        <row r="1455">
          <cell r="A1455" t="str">
            <v>B06WV8WYPJ</v>
          </cell>
          <cell r="B1455">
            <v>7</v>
          </cell>
          <cell r="C1455">
            <v>3</v>
          </cell>
          <cell r="D1455">
            <v>1</v>
          </cell>
          <cell r="E1455">
            <v>1</v>
          </cell>
        </row>
        <row r="1456">
          <cell r="A1456" t="str">
            <v>B06X1CNCRD</v>
          </cell>
          <cell r="B1456">
            <v>0</v>
          </cell>
          <cell r="C1456">
            <v>0</v>
          </cell>
          <cell r="D1456">
            <v>0</v>
          </cell>
          <cell r="E1456">
            <v>3</v>
          </cell>
        </row>
        <row r="1457">
          <cell r="A1457" t="str">
            <v>B06X1GF3S7</v>
          </cell>
          <cell r="B1457">
            <v>0</v>
          </cell>
          <cell r="C1457">
            <v>4</v>
          </cell>
          <cell r="D1457">
            <v>2</v>
          </cell>
          <cell r="E1457">
            <v>8</v>
          </cell>
        </row>
        <row r="1458">
          <cell r="A1458" t="str">
            <v>B06X3S5CW2</v>
          </cell>
          <cell r="B1458">
            <v>110</v>
          </cell>
          <cell r="C1458">
            <v>121</v>
          </cell>
          <cell r="D1458">
            <v>29</v>
          </cell>
          <cell r="E1458">
            <v>52</v>
          </cell>
        </row>
        <row r="1459">
          <cell r="A1459" t="str">
            <v>B06X6CTFQ9</v>
          </cell>
          <cell r="B1459">
            <v>8</v>
          </cell>
          <cell r="C1459">
            <v>9</v>
          </cell>
          <cell r="D1459">
            <v>6</v>
          </cell>
          <cell r="E1459">
            <v>13</v>
          </cell>
        </row>
        <row r="1460">
          <cell r="A1460" t="str">
            <v>B06X6D8T68</v>
          </cell>
          <cell r="B1460">
            <v>14</v>
          </cell>
          <cell r="C1460">
            <v>22</v>
          </cell>
          <cell r="D1460">
            <v>9</v>
          </cell>
          <cell r="E1460">
            <v>18</v>
          </cell>
        </row>
        <row r="1461">
          <cell r="A1461" t="str">
            <v>B06XCB5NG5</v>
          </cell>
          <cell r="B1461">
            <v>273</v>
          </cell>
          <cell r="C1461">
            <v>270</v>
          </cell>
          <cell r="D1461">
            <v>94</v>
          </cell>
          <cell r="E1461">
            <v>153</v>
          </cell>
        </row>
        <row r="1462">
          <cell r="A1462" t="str">
            <v>B06XD4PJ1N</v>
          </cell>
          <cell r="B1462">
            <v>7</v>
          </cell>
          <cell r="C1462">
            <v>10</v>
          </cell>
          <cell r="D1462">
            <v>3</v>
          </cell>
          <cell r="E1462">
            <v>4</v>
          </cell>
        </row>
        <row r="1463">
          <cell r="A1463" t="str">
            <v>B06XDBB12L</v>
          </cell>
          <cell r="B1463">
            <v>0</v>
          </cell>
          <cell r="C1463">
            <v>10</v>
          </cell>
          <cell r="D1463">
            <v>7</v>
          </cell>
          <cell r="E1463">
            <v>4</v>
          </cell>
        </row>
        <row r="1464">
          <cell r="A1464" t="str">
            <v>B06XDHQSTR</v>
          </cell>
          <cell r="B1464">
            <v>14</v>
          </cell>
          <cell r="C1464">
            <v>26</v>
          </cell>
          <cell r="D1464">
            <v>1</v>
          </cell>
          <cell r="E1464">
            <v>6</v>
          </cell>
        </row>
        <row r="1465">
          <cell r="A1465" t="str">
            <v>B06XDLG9RC</v>
          </cell>
          <cell r="B1465">
            <v>0</v>
          </cell>
          <cell r="C1465">
            <v>0</v>
          </cell>
          <cell r="D1465">
            <v>0</v>
          </cell>
          <cell r="E1465">
            <v>1</v>
          </cell>
        </row>
        <row r="1466">
          <cell r="A1466" t="str">
            <v>B06XF5DVPM</v>
          </cell>
          <cell r="B1466">
            <v>59</v>
          </cell>
          <cell r="C1466">
            <v>100</v>
          </cell>
          <cell r="D1466">
            <v>22</v>
          </cell>
          <cell r="E1466">
            <v>88</v>
          </cell>
        </row>
        <row r="1467">
          <cell r="A1467" t="str">
            <v>B06XF85QR8</v>
          </cell>
          <cell r="B1467">
            <v>132</v>
          </cell>
          <cell r="C1467">
            <v>115</v>
          </cell>
          <cell r="D1467">
            <v>43</v>
          </cell>
          <cell r="E1467">
            <v>82</v>
          </cell>
        </row>
        <row r="1468">
          <cell r="A1468" t="str">
            <v>B06XPB6WN6</v>
          </cell>
          <cell r="B1468">
            <v>19</v>
          </cell>
          <cell r="C1468">
            <v>32</v>
          </cell>
          <cell r="D1468">
            <v>9</v>
          </cell>
          <cell r="E1468">
            <v>9</v>
          </cell>
        </row>
        <row r="1469">
          <cell r="A1469" t="str">
            <v>B06XXNKNDL</v>
          </cell>
          <cell r="B1469">
            <v>0</v>
          </cell>
          <cell r="C1469">
            <v>0</v>
          </cell>
          <cell r="D1469">
            <v>0</v>
          </cell>
          <cell r="E1469">
            <v>7</v>
          </cell>
        </row>
        <row r="1470">
          <cell r="A1470" t="str">
            <v>B06Y1YY9MK</v>
          </cell>
          <cell r="B1470">
            <v>9</v>
          </cell>
          <cell r="C1470">
            <v>9</v>
          </cell>
          <cell r="D1470">
            <v>8</v>
          </cell>
          <cell r="E1470">
            <v>7</v>
          </cell>
        </row>
        <row r="1471">
          <cell r="A1471" t="str">
            <v>B06ZZ4212Q</v>
          </cell>
          <cell r="B1471">
            <v>46</v>
          </cell>
          <cell r="C1471">
            <v>38</v>
          </cell>
          <cell r="D1471">
            <v>13</v>
          </cell>
          <cell r="E1471">
            <v>35</v>
          </cell>
        </row>
        <row r="1472">
          <cell r="A1472" t="str">
            <v>B0711149ZH</v>
          </cell>
          <cell r="B1472">
            <v>11</v>
          </cell>
          <cell r="C1472">
            <v>56</v>
          </cell>
          <cell r="D1472">
            <v>6</v>
          </cell>
          <cell r="E1472">
            <v>4</v>
          </cell>
        </row>
        <row r="1473">
          <cell r="A1473" t="str">
            <v>B071YMNGSG</v>
          </cell>
          <cell r="B1473">
            <v>173</v>
          </cell>
          <cell r="C1473">
            <v>162</v>
          </cell>
          <cell r="D1473">
            <v>59</v>
          </cell>
          <cell r="E1473">
            <v>109</v>
          </cell>
        </row>
        <row r="1474">
          <cell r="A1474" t="str">
            <v>B0722K1SJR</v>
          </cell>
          <cell r="B1474">
            <v>0</v>
          </cell>
          <cell r="C1474">
            <v>0</v>
          </cell>
          <cell r="D1474">
            <v>0</v>
          </cell>
          <cell r="E1474">
            <v>5</v>
          </cell>
        </row>
        <row r="1475">
          <cell r="A1475" t="str">
            <v>B07256TJS7</v>
          </cell>
          <cell r="B1475">
            <v>0</v>
          </cell>
          <cell r="C1475">
            <v>0</v>
          </cell>
          <cell r="D1475">
            <v>0</v>
          </cell>
          <cell r="E1475">
            <v>3</v>
          </cell>
        </row>
        <row r="1476">
          <cell r="A1476" t="str">
            <v>B072L237GX</v>
          </cell>
          <cell r="B1476">
            <v>38</v>
          </cell>
          <cell r="C1476">
            <v>35</v>
          </cell>
          <cell r="D1476">
            <v>6</v>
          </cell>
          <cell r="E1476">
            <v>13</v>
          </cell>
        </row>
        <row r="1477">
          <cell r="A1477" t="str">
            <v>B073P832QP</v>
          </cell>
          <cell r="B1477">
            <v>2</v>
          </cell>
          <cell r="C1477">
            <v>4</v>
          </cell>
          <cell r="D1477">
            <v>2</v>
          </cell>
          <cell r="E1477">
            <v>2</v>
          </cell>
        </row>
        <row r="1478">
          <cell r="A1478" t="str">
            <v>B073PP3ZWD</v>
          </cell>
          <cell r="B1478">
            <v>15</v>
          </cell>
          <cell r="C1478">
            <v>10</v>
          </cell>
          <cell r="D1478">
            <v>5</v>
          </cell>
          <cell r="E1478">
            <v>2</v>
          </cell>
        </row>
        <row r="1479">
          <cell r="A1479" t="str">
            <v>B073PP886W</v>
          </cell>
          <cell r="B1479">
            <v>2</v>
          </cell>
          <cell r="C1479">
            <v>13</v>
          </cell>
          <cell r="D1479">
            <v>3</v>
          </cell>
          <cell r="E1479">
            <v>1</v>
          </cell>
        </row>
        <row r="1480">
          <cell r="A1480" t="str">
            <v>B073PPM5K5</v>
          </cell>
          <cell r="B1480">
            <v>9</v>
          </cell>
          <cell r="C1480">
            <v>4</v>
          </cell>
          <cell r="D1480">
            <v>1</v>
          </cell>
          <cell r="E1480">
            <v>4</v>
          </cell>
        </row>
        <row r="1481">
          <cell r="A1481" t="str">
            <v>B073PPP5ZQ</v>
          </cell>
          <cell r="B1481">
            <v>0</v>
          </cell>
          <cell r="C1481">
            <v>2</v>
          </cell>
          <cell r="D1481">
            <v>2</v>
          </cell>
          <cell r="E1481">
            <v>2</v>
          </cell>
        </row>
        <row r="1482">
          <cell r="A1482" t="str">
            <v>B073PPT396</v>
          </cell>
          <cell r="B1482">
            <v>13</v>
          </cell>
          <cell r="C1482">
            <v>9</v>
          </cell>
          <cell r="D1482">
            <v>16</v>
          </cell>
          <cell r="E1482">
            <v>24</v>
          </cell>
        </row>
        <row r="1483">
          <cell r="A1483" t="str">
            <v>B073PQKB9N</v>
          </cell>
          <cell r="B1483">
            <v>6</v>
          </cell>
          <cell r="C1483">
            <v>10</v>
          </cell>
          <cell r="D1483">
            <v>0</v>
          </cell>
          <cell r="E1483">
            <v>13</v>
          </cell>
        </row>
        <row r="1484">
          <cell r="A1484" t="str">
            <v>B073PQP9C9</v>
          </cell>
          <cell r="B1484">
            <v>5</v>
          </cell>
          <cell r="C1484">
            <v>2</v>
          </cell>
          <cell r="D1484">
            <v>3</v>
          </cell>
          <cell r="E1484">
            <v>11</v>
          </cell>
        </row>
        <row r="1485">
          <cell r="A1485" t="str">
            <v>B073PQRR85</v>
          </cell>
          <cell r="B1485">
            <v>0</v>
          </cell>
          <cell r="C1485">
            <v>0</v>
          </cell>
          <cell r="D1485">
            <v>5</v>
          </cell>
          <cell r="E1485">
            <v>7</v>
          </cell>
        </row>
        <row r="1486">
          <cell r="A1486" t="str">
            <v>B073QLGGF3</v>
          </cell>
          <cell r="B1486">
            <v>5</v>
          </cell>
          <cell r="C1486">
            <v>2</v>
          </cell>
          <cell r="D1486">
            <v>0</v>
          </cell>
          <cell r="E1486">
            <v>2</v>
          </cell>
        </row>
        <row r="1487">
          <cell r="A1487" t="str">
            <v>B073RCF6PN</v>
          </cell>
          <cell r="B1487">
            <v>118</v>
          </cell>
          <cell r="C1487">
            <v>91</v>
          </cell>
          <cell r="D1487">
            <v>30</v>
          </cell>
          <cell r="E1487">
            <v>59</v>
          </cell>
        </row>
        <row r="1488">
          <cell r="A1488" t="str">
            <v>B073RF453P</v>
          </cell>
          <cell r="B1488">
            <v>240</v>
          </cell>
          <cell r="C1488">
            <v>319</v>
          </cell>
          <cell r="D1488">
            <v>22</v>
          </cell>
          <cell r="E1488">
            <v>65</v>
          </cell>
        </row>
        <row r="1489">
          <cell r="A1489" t="str">
            <v>B073XDKHG1</v>
          </cell>
          <cell r="B1489">
            <v>15</v>
          </cell>
          <cell r="C1489">
            <v>16</v>
          </cell>
          <cell r="D1489">
            <v>2</v>
          </cell>
          <cell r="E1489">
            <v>5</v>
          </cell>
        </row>
        <row r="1490">
          <cell r="A1490" t="str">
            <v>B073XHNQ53</v>
          </cell>
          <cell r="B1490">
            <v>0</v>
          </cell>
          <cell r="C1490">
            <v>10</v>
          </cell>
          <cell r="D1490">
            <v>15</v>
          </cell>
          <cell r="E1490">
            <v>11</v>
          </cell>
        </row>
        <row r="1491">
          <cell r="A1491" t="str">
            <v>B073XHQW5Q</v>
          </cell>
          <cell r="B1491">
            <v>8</v>
          </cell>
          <cell r="C1491">
            <v>7</v>
          </cell>
          <cell r="D1491">
            <v>1</v>
          </cell>
          <cell r="E1491">
            <v>2</v>
          </cell>
        </row>
        <row r="1492">
          <cell r="A1492" t="str">
            <v>B073XJ1PM4</v>
          </cell>
          <cell r="B1492">
            <v>0</v>
          </cell>
          <cell r="C1492">
            <v>0</v>
          </cell>
          <cell r="D1492">
            <v>0</v>
          </cell>
          <cell r="E1492">
            <v>1</v>
          </cell>
        </row>
        <row r="1493">
          <cell r="A1493" t="str">
            <v>B073XJSM26</v>
          </cell>
          <cell r="B1493">
            <v>1</v>
          </cell>
          <cell r="C1493">
            <v>1</v>
          </cell>
          <cell r="D1493">
            <v>1</v>
          </cell>
          <cell r="E1493">
            <v>1</v>
          </cell>
        </row>
        <row r="1494">
          <cell r="A1494" t="str">
            <v>B073XK31PD</v>
          </cell>
          <cell r="B1494">
            <v>0</v>
          </cell>
          <cell r="C1494">
            <v>1</v>
          </cell>
          <cell r="D1494">
            <v>1</v>
          </cell>
          <cell r="E1494">
            <v>5</v>
          </cell>
        </row>
        <row r="1495">
          <cell r="A1495" t="str">
            <v>B073XK9BD8</v>
          </cell>
          <cell r="B1495">
            <v>1</v>
          </cell>
          <cell r="C1495">
            <v>1</v>
          </cell>
          <cell r="D1495">
            <v>0</v>
          </cell>
          <cell r="E1495">
            <v>2</v>
          </cell>
        </row>
        <row r="1496">
          <cell r="A1496" t="str">
            <v>B07446XJT4</v>
          </cell>
          <cell r="B1496">
            <v>15</v>
          </cell>
          <cell r="C1496">
            <v>15</v>
          </cell>
          <cell r="D1496">
            <v>9</v>
          </cell>
          <cell r="E1496">
            <v>32</v>
          </cell>
        </row>
        <row r="1497">
          <cell r="A1497" t="str">
            <v>B074KBKF7M</v>
          </cell>
          <cell r="B1497">
            <v>1183</v>
          </cell>
          <cell r="C1497">
            <v>1224</v>
          </cell>
          <cell r="D1497">
            <v>342</v>
          </cell>
          <cell r="E1497">
            <v>785</v>
          </cell>
        </row>
        <row r="1498">
          <cell r="A1498" t="str">
            <v>B074XRJ275</v>
          </cell>
          <cell r="B1498">
            <v>6</v>
          </cell>
          <cell r="C1498">
            <v>0</v>
          </cell>
          <cell r="D1498">
            <v>0</v>
          </cell>
          <cell r="E1498">
            <v>1</v>
          </cell>
        </row>
        <row r="1499">
          <cell r="A1499" t="str">
            <v>B0751G3JK7</v>
          </cell>
          <cell r="B1499">
            <v>3</v>
          </cell>
          <cell r="C1499">
            <v>1</v>
          </cell>
          <cell r="D1499">
            <v>1</v>
          </cell>
          <cell r="E1499">
            <v>1</v>
          </cell>
        </row>
        <row r="1500">
          <cell r="A1500" t="str">
            <v>B0758B7J1R</v>
          </cell>
          <cell r="B1500">
            <v>1</v>
          </cell>
          <cell r="C1500">
            <v>0</v>
          </cell>
          <cell r="D1500">
            <v>0</v>
          </cell>
          <cell r="E1500">
            <v>2</v>
          </cell>
        </row>
        <row r="1501">
          <cell r="A1501" t="str">
            <v>B075D87GRR</v>
          </cell>
          <cell r="B1501">
            <v>3</v>
          </cell>
          <cell r="C1501">
            <v>1</v>
          </cell>
          <cell r="D1501">
            <v>0</v>
          </cell>
          <cell r="E1501">
            <v>3</v>
          </cell>
        </row>
        <row r="1502">
          <cell r="A1502" t="str">
            <v>B075H6J97J</v>
          </cell>
          <cell r="B1502">
            <v>16</v>
          </cell>
          <cell r="C1502">
            <v>1</v>
          </cell>
          <cell r="D1502">
            <v>1</v>
          </cell>
          <cell r="E1502">
            <v>2</v>
          </cell>
        </row>
        <row r="1503">
          <cell r="A1503" t="str">
            <v>B075HY9T2S</v>
          </cell>
          <cell r="B1503">
            <v>2</v>
          </cell>
          <cell r="C1503">
            <v>1</v>
          </cell>
          <cell r="D1503">
            <v>0</v>
          </cell>
          <cell r="E1503">
            <v>4</v>
          </cell>
        </row>
        <row r="1504">
          <cell r="A1504" t="str">
            <v>B075KB8HFW</v>
          </cell>
          <cell r="B1504">
            <v>0</v>
          </cell>
          <cell r="C1504">
            <v>0</v>
          </cell>
          <cell r="D1504">
            <v>0</v>
          </cell>
          <cell r="E1504">
            <v>2</v>
          </cell>
        </row>
        <row r="1505">
          <cell r="A1505" t="str">
            <v>B075KHKDMJ</v>
          </cell>
          <cell r="B1505">
            <v>0</v>
          </cell>
          <cell r="C1505">
            <v>0</v>
          </cell>
          <cell r="D1505">
            <v>2</v>
          </cell>
          <cell r="E1505">
            <v>2</v>
          </cell>
        </row>
        <row r="1506">
          <cell r="A1506" t="str">
            <v>B075SWD7FD</v>
          </cell>
          <cell r="B1506">
            <v>1</v>
          </cell>
          <cell r="C1506">
            <v>0</v>
          </cell>
          <cell r="D1506">
            <v>0</v>
          </cell>
          <cell r="E1506">
            <v>1</v>
          </cell>
        </row>
        <row r="1507">
          <cell r="A1507" t="str">
            <v>B075TVVHK6</v>
          </cell>
          <cell r="B1507">
            <v>0</v>
          </cell>
          <cell r="C1507">
            <v>0</v>
          </cell>
          <cell r="D1507">
            <v>2</v>
          </cell>
          <cell r="E1507">
            <v>3</v>
          </cell>
        </row>
        <row r="1508">
          <cell r="A1508" t="str">
            <v>B075TWL64T</v>
          </cell>
          <cell r="B1508">
            <v>0</v>
          </cell>
          <cell r="C1508">
            <v>0</v>
          </cell>
          <cell r="D1508">
            <v>0</v>
          </cell>
          <cell r="E1508">
            <v>3</v>
          </cell>
        </row>
        <row r="1509">
          <cell r="A1509" t="str">
            <v>B075V195TY</v>
          </cell>
          <cell r="B1509">
            <v>0</v>
          </cell>
          <cell r="C1509">
            <v>4</v>
          </cell>
          <cell r="D1509">
            <v>0</v>
          </cell>
          <cell r="E1509">
            <v>1</v>
          </cell>
        </row>
        <row r="1510">
          <cell r="A1510" t="str">
            <v>B075XKRJJW</v>
          </cell>
          <cell r="B1510">
            <v>10</v>
          </cell>
          <cell r="C1510">
            <v>4</v>
          </cell>
          <cell r="D1510">
            <v>11</v>
          </cell>
          <cell r="E1510">
            <v>35</v>
          </cell>
        </row>
        <row r="1511">
          <cell r="A1511" t="str">
            <v>B075ZL6ZW2</v>
          </cell>
          <cell r="B1511">
            <v>10</v>
          </cell>
          <cell r="C1511">
            <v>9</v>
          </cell>
          <cell r="D1511">
            <v>5</v>
          </cell>
          <cell r="E1511">
            <v>19</v>
          </cell>
        </row>
        <row r="1512">
          <cell r="A1512" t="str">
            <v>B0761R7P9F</v>
          </cell>
          <cell r="B1512">
            <v>3</v>
          </cell>
          <cell r="C1512">
            <v>8</v>
          </cell>
          <cell r="D1512">
            <v>3</v>
          </cell>
          <cell r="E1512">
            <v>15</v>
          </cell>
        </row>
        <row r="1513">
          <cell r="A1513" t="str">
            <v>B0761R7RCH</v>
          </cell>
          <cell r="B1513">
            <v>0</v>
          </cell>
          <cell r="C1513">
            <v>0</v>
          </cell>
          <cell r="D1513">
            <v>1</v>
          </cell>
          <cell r="E1513">
            <v>1</v>
          </cell>
        </row>
        <row r="1514">
          <cell r="A1514" t="str">
            <v>B0761RD2JK</v>
          </cell>
          <cell r="B1514">
            <v>1</v>
          </cell>
          <cell r="C1514">
            <v>0</v>
          </cell>
          <cell r="D1514">
            <v>2</v>
          </cell>
          <cell r="E1514">
            <v>3</v>
          </cell>
        </row>
        <row r="1515">
          <cell r="A1515" t="str">
            <v>B0761SLCPW</v>
          </cell>
          <cell r="B1515">
            <v>1</v>
          </cell>
          <cell r="C1515">
            <v>0</v>
          </cell>
          <cell r="D1515">
            <v>2</v>
          </cell>
          <cell r="E1515">
            <v>1</v>
          </cell>
        </row>
        <row r="1516">
          <cell r="A1516" t="str">
            <v>B0764BKKY6</v>
          </cell>
          <cell r="B1516">
            <v>20</v>
          </cell>
          <cell r="C1516">
            <v>17</v>
          </cell>
          <cell r="D1516">
            <v>16</v>
          </cell>
          <cell r="E1516">
            <v>31</v>
          </cell>
        </row>
        <row r="1517">
          <cell r="A1517" t="str">
            <v>B0764CDMFT</v>
          </cell>
          <cell r="B1517">
            <v>11</v>
          </cell>
          <cell r="C1517">
            <v>7</v>
          </cell>
          <cell r="D1517">
            <v>2</v>
          </cell>
          <cell r="E1517">
            <v>4</v>
          </cell>
        </row>
        <row r="1518">
          <cell r="A1518" t="str">
            <v>B076FVWFWL</v>
          </cell>
          <cell r="B1518">
            <v>2</v>
          </cell>
          <cell r="C1518">
            <v>6</v>
          </cell>
          <cell r="D1518">
            <v>0</v>
          </cell>
          <cell r="E1518">
            <v>8</v>
          </cell>
        </row>
        <row r="1519">
          <cell r="A1519" t="str">
            <v>B076FW2RQW</v>
          </cell>
          <cell r="B1519">
            <v>3</v>
          </cell>
          <cell r="C1519">
            <v>1</v>
          </cell>
          <cell r="D1519">
            <v>0</v>
          </cell>
          <cell r="E1519">
            <v>2</v>
          </cell>
        </row>
        <row r="1520">
          <cell r="A1520" t="str">
            <v>B076H3CYXB</v>
          </cell>
          <cell r="B1520">
            <v>2</v>
          </cell>
          <cell r="C1520">
            <v>1</v>
          </cell>
          <cell r="D1520">
            <v>1</v>
          </cell>
          <cell r="E1520">
            <v>1</v>
          </cell>
        </row>
        <row r="1521">
          <cell r="A1521" t="str">
            <v>B076H3H253</v>
          </cell>
          <cell r="B1521">
            <v>3</v>
          </cell>
          <cell r="C1521">
            <v>1</v>
          </cell>
          <cell r="D1521">
            <v>0</v>
          </cell>
          <cell r="E1521">
            <v>3</v>
          </cell>
        </row>
        <row r="1522">
          <cell r="A1522" t="str">
            <v>B076H43KV1</v>
          </cell>
          <cell r="B1522">
            <v>4</v>
          </cell>
          <cell r="C1522">
            <v>6</v>
          </cell>
          <cell r="D1522">
            <v>0</v>
          </cell>
          <cell r="E1522">
            <v>4</v>
          </cell>
        </row>
        <row r="1523">
          <cell r="A1523" t="str">
            <v>B076S68SMB</v>
          </cell>
          <cell r="B1523">
            <v>68</v>
          </cell>
          <cell r="C1523">
            <v>53</v>
          </cell>
          <cell r="D1523">
            <v>22</v>
          </cell>
          <cell r="E1523">
            <v>41</v>
          </cell>
        </row>
        <row r="1524">
          <cell r="A1524" t="str">
            <v>B076SR2N5S</v>
          </cell>
          <cell r="B1524">
            <v>2</v>
          </cell>
          <cell r="C1524">
            <v>0</v>
          </cell>
          <cell r="D1524">
            <v>0</v>
          </cell>
          <cell r="E1524">
            <v>3</v>
          </cell>
        </row>
        <row r="1525">
          <cell r="A1525" t="str">
            <v>B076SVVHPQ</v>
          </cell>
          <cell r="B1525">
            <v>0</v>
          </cell>
          <cell r="C1525">
            <v>5</v>
          </cell>
          <cell r="D1525">
            <v>4</v>
          </cell>
          <cell r="E1525">
            <v>24</v>
          </cell>
        </row>
        <row r="1526">
          <cell r="A1526" t="str">
            <v>B076T626JS</v>
          </cell>
          <cell r="B1526">
            <v>1</v>
          </cell>
          <cell r="C1526">
            <v>0</v>
          </cell>
          <cell r="D1526">
            <v>0</v>
          </cell>
          <cell r="E1526">
            <v>3</v>
          </cell>
        </row>
        <row r="1527">
          <cell r="A1527" t="str">
            <v>B076T8Y5KL</v>
          </cell>
          <cell r="B1527">
            <v>4</v>
          </cell>
          <cell r="C1527">
            <v>2</v>
          </cell>
          <cell r="D1527">
            <v>1</v>
          </cell>
          <cell r="E1527">
            <v>2</v>
          </cell>
        </row>
        <row r="1528">
          <cell r="A1528" t="str">
            <v>B076TX4SHR</v>
          </cell>
          <cell r="B1528">
            <v>0</v>
          </cell>
          <cell r="C1528">
            <v>1</v>
          </cell>
          <cell r="D1528">
            <v>1</v>
          </cell>
          <cell r="E1528">
            <v>1</v>
          </cell>
        </row>
        <row r="1529">
          <cell r="A1529" t="str">
            <v>B076TZ3LSZ</v>
          </cell>
          <cell r="B1529">
            <v>0</v>
          </cell>
          <cell r="C1529">
            <v>0</v>
          </cell>
          <cell r="D1529">
            <v>1</v>
          </cell>
          <cell r="E1529">
            <v>5</v>
          </cell>
        </row>
        <row r="1530">
          <cell r="A1530" t="str">
            <v>B076V1DD4V</v>
          </cell>
          <cell r="B1530">
            <v>1</v>
          </cell>
          <cell r="C1530">
            <v>0</v>
          </cell>
          <cell r="D1530">
            <v>1</v>
          </cell>
          <cell r="E1530">
            <v>1</v>
          </cell>
        </row>
        <row r="1531">
          <cell r="A1531" t="str">
            <v>B076V2LZMV</v>
          </cell>
          <cell r="B1531">
            <v>0</v>
          </cell>
          <cell r="C1531">
            <v>0</v>
          </cell>
          <cell r="D1531">
            <v>0</v>
          </cell>
          <cell r="E1531">
            <v>2</v>
          </cell>
        </row>
        <row r="1532">
          <cell r="A1532" t="str">
            <v>B076V4L7ZD</v>
          </cell>
          <cell r="B1532">
            <v>12</v>
          </cell>
          <cell r="C1532">
            <v>0</v>
          </cell>
          <cell r="D1532">
            <v>0</v>
          </cell>
          <cell r="E1532">
            <v>2</v>
          </cell>
        </row>
        <row r="1533">
          <cell r="A1533" t="str">
            <v>B076V517C2</v>
          </cell>
          <cell r="B1533">
            <v>1</v>
          </cell>
          <cell r="C1533">
            <v>0</v>
          </cell>
          <cell r="D1533">
            <v>0</v>
          </cell>
          <cell r="E1533">
            <v>2</v>
          </cell>
        </row>
        <row r="1534">
          <cell r="A1534" t="str">
            <v>B076V5RGFN</v>
          </cell>
          <cell r="B1534">
            <v>0</v>
          </cell>
          <cell r="C1534">
            <v>4</v>
          </cell>
          <cell r="D1534">
            <v>3</v>
          </cell>
          <cell r="E1534">
            <v>6</v>
          </cell>
        </row>
        <row r="1535">
          <cell r="A1535" t="str">
            <v>B076V86QN2</v>
          </cell>
          <cell r="B1535">
            <v>1</v>
          </cell>
          <cell r="C1535">
            <v>0</v>
          </cell>
          <cell r="D1535">
            <v>0</v>
          </cell>
          <cell r="E1535">
            <v>2</v>
          </cell>
        </row>
        <row r="1536">
          <cell r="A1536" t="str">
            <v>B0774JPBBP</v>
          </cell>
          <cell r="B1536">
            <v>2</v>
          </cell>
          <cell r="C1536">
            <v>9</v>
          </cell>
          <cell r="D1536">
            <v>4</v>
          </cell>
          <cell r="E1536">
            <v>21</v>
          </cell>
        </row>
        <row r="1537">
          <cell r="A1537" t="str">
            <v>B0778L8G5X</v>
          </cell>
          <cell r="B1537">
            <v>23</v>
          </cell>
          <cell r="C1537">
            <v>14</v>
          </cell>
          <cell r="D1537">
            <v>11</v>
          </cell>
          <cell r="E1537">
            <v>21</v>
          </cell>
        </row>
        <row r="1538">
          <cell r="A1538" t="str">
            <v>B077X8KHMK</v>
          </cell>
          <cell r="B1538">
            <v>6</v>
          </cell>
          <cell r="C1538">
            <v>15</v>
          </cell>
          <cell r="D1538">
            <v>7</v>
          </cell>
          <cell r="E1538">
            <v>17</v>
          </cell>
        </row>
        <row r="1539">
          <cell r="A1539" t="str">
            <v>B0787Q6CLC</v>
          </cell>
          <cell r="B1539">
            <v>1</v>
          </cell>
          <cell r="C1539">
            <v>1</v>
          </cell>
          <cell r="D1539">
            <v>1</v>
          </cell>
          <cell r="E1539">
            <v>2</v>
          </cell>
        </row>
        <row r="1540">
          <cell r="A1540" t="str">
            <v>B0787QDCXW</v>
          </cell>
          <cell r="B1540">
            <v>2</v>
          </cell>
          <cell r="C1540">
            <v>1</v>
          </cell>
          <cell r="D1540">
            <v>1</v>
          </cell>
          <cell r="E1540">
            <v>4</v>
          </cell>
        </row>
        <row r="1541">
          <cell r="A1541" t="str">
            <v>B0787QDCXY</v>
          </cell>
          <cell r="B1541">
            <v>1</v>
          </cell>
          <cell r="C1541">
            <v>0</v>
          </cell>
          <cell r="D1541">
            <v>0</v>
          </cell>
          <cell r="E1541">
            <v>2</v>
          </cell>
        </row>
        <row r="1542">
          <cell r="A1542" t="str">
            <v>B0787QDQ7J</v>
          </cell>
          <cell r="B1542">
            <v>2</v>
          </cell>
          <cell r="C1542">
            <v>2</v>
          </cell>
          <cell r="D1542">
            <v>0</v>
          </cell>
          <cell r="E1542">
            <v>2</v>
          </cell>
        </row>
        <row r="1543">
          <cell r="A1543" t="str">
            <v>B0787R5ZJF</v>
          </cell>
          <cell r="B1543">
            <v>1</v>
          </cell>
          <cell r="C1543">
            <v>0</v>
          </cell>
          <cell r="D1543">
            <v>0</v>
          </cell>
          <cell r="E1543">
            <v>1</v>
          </cell>
        </row>
        <row r="1544">
          <cell r="A1544" t="str">
            <v>B0787SYKQQ</v>
          </cell>
          <cell r="B1544">
            <v>1</v>
          </cell>
          <cell r="C1544">
            <v>0</v>
          </cell>
          <cell r="D1544">
            <v>0</v>
          </cell>
          <cell r="E1544">
            <v>2</v>
          </cell>
        </row>
        <row r="1545">
          <cell r="A1545" t="str">
            <v>B0787THW9D</v>
          </cell>
          <cell r="B1545">
            <v>0</v>
          </cell>
          <cell r="C1545">
            <v>0</v>
          </cell>
          <cell r="D1545">
            <v>0</v>
          </cell>
          <cell r="E1545">
            <v>2</v>
          </cell>
        </row>
        <row r="1546">
          <cell r="A1546" t="str">
            <v>B0787TPPL1</v>
          </cell>
          <cell r="B1546">
            <v>1</v>
          </cell>
          <cell r="C1546">
            <v>0</v>
          </cell>
          <cell r="D1546">
            <v>0</v>
          </cell>
          <cell r="E1546">
            <v>2</v>
          </cell>
        </row>
        <row r="1547">
          <cell r="A1547" t="str">
            <v>B078HGQ1FK</v>
          </cell>
          <cell r="B1547">
            <v>1</v>
          </cell>
          <cell r="C1547">
            <v>2</v>
          </cell>
          <cell r="D1547">
            <v>5</v>
          </cell>
          <cell r="E1547">
            <v>3</v>
          </cell>
        </row>
        <row r="1548">
          <cell r="A1548" t="str">
            <v>B078HRZHH2</v>
          </cell>
          <cell r="B1548">
            <v>72</v>
          </cell>
          <cell r="C1548">
            <v>84</v>
          </cell>
          <cell r="D1548">
            <v>55</v>
          </cell>
          <cell r="E1548">
            <v>129</v>
          </cell>
        </row>
        <row r="1549">
          <cell r="A1549" t="str">
            <v>B078M76W64</v>
          </cell>
          <cell r="B1549">
            <v>0</v>
          </cell>
          <cell r="C1549">
            <v>0</v>
          </cell>
          <cell r="D1549">
            <v>0</v>
          </cell>
          <cell r="E1549">
            <v>10</v>
          </cell>
        </row>
        <row r="1550">
          <cell r="A1550" t="str">
            <v>B078NMJKLD</v>
          </cell>
          <cell r="B1550">
            <v>0</v>
          </cell>
          <cell r="C1550">
            <v>0</v>
          </cell>
          <cell r="D1550">
            <v>2</v>
          </cell>
          <cell r="E1550">
            <v>2</v>
          </cell>
        </row>
        <row r="1551">
          <cell r="A1551" t="str">
            <v>B078NNDRK2</v>
          </cell>
          <cell r="B1551">
            <v>0</v>
          </cell>
          <cell r="C1551">
            <v>0</v>
          </cell>
          <cell r="D1551">
            <v>0</v>
          </cell>
          <cell r="E1551">
            <v>1</v>
          </cell>
        </row>
        <row r="1552">
          <cell r="A1552" t="str">
            <v>B078W1QS4C</v>
          </cell>
          <cell r="B1552">
            <v>3</v>
          </cell>
          <cell r="C1552">
            <v>5</v>
          </cell>
          <cell r="D1552">
            <v>0</v>
          </cell>
          <cell r="E1552">
            <v>3</v>
          </cell>
        </row>
        <row r="1553">
          <cell r="A1553" t="str">
            <v>B079KFMRPJ</v>
          </cell>
          <cell r="B1553">
            <v>0</v>
          </cell>
          <cell r="C1553">
            <v>1</v>
          </cell>
          <cell r="D1553">
            <v>0</v>
          </cell>
          <cell r="E1553">
            <v>1</v>
          </cell>
        </row>
        <row r="1554">
          <cell r="A1554" t="str">
            <v>B07BN98TXT</v>
          </cell>
          <cell r="B1554">
            <v>30</v>
          </cell>
          <cell r="C1554">
            <v>30</v>
          </cell>
          <cell r="D1554">
            <v>9</v>
          </cell>
          <cell r="E1554">
            <v>26</v>
          </cell>
        </row>
        <row r="1555">
          <cell r="A1555" t="str">
            <v>B07CLVLM2K</v>
          </cell>
          <cell r="B1555">
            <v>9</v>
          </cell>
          <cell r="C1555">
            <v>15</v>
          </cell>
          <cell r="D1555">
            <v>3</v>
          </cell>
          <cell r="E1555">
            <v>12</v>
          </cell>
        </row>
        <row r="1556">
          <cell r="A1556" t="str">
            <v>B07CLZ6GFG</v>
          </cell>
          <cell r="B1556">
            <v>0</v>
          </cell>
          <cell r="C1556">
            <v>0</v>
          </cell>
          <cell r="D1556">
            <v>0</v>
          </cell>
          <cell r="E1556">
            <v>1</v>
          </cell>
        </row>
        <row r="1557">
          <cell r="A1557" t="str">
            <v>B07CM1JVNM</v>
          </cell>
          <cell r="B1557">
            <v>0</v>
          </cell>
          <cell r="C1557">
            <v>0</v>
          </cell>
          <cell r="D1557">
            <v>1</v>
          </cell>
          <cell r="E1557">
            <v>2</v>
          </cell>
        </row>
        <row r="1558">
          <cell r="A1558" t="str">
            <v>B07CM296CR</v>
          </cell>
          <cell r="B1558">
            <v>1</v>
          </cell>
          <cell r="C1558">
            <v>0</v>
          </cell>
          <cell r="D1558">
            <v>0</v>
          </cell>
          <cell r="E1558">
            <v>1</v>
          </cell>
        </row>
        <row r="1559">
          <cell r="A1559" t="str">
            <v>B07CNFYNXM</v>
          </cell>
          <cell r="B1559">
            <v>3</v>
          </cell>
          <cell r="C1559">
            <v>42</v>
          </cell>
          <cell r="D1559">
            <v>6</v>
          </cell>
          <cell r="E1559">
            <v>4</v>
          </cell>
        </row>
        <row r="1560">
          <cell r="A1560" t="str">
            <v>B07CQNWD45</v>
          </cell>
          <cell r="B1560">
            <v>166</v>
          </cell>
          <cell r="C1560">
            <v>154</v>
          </cell>
          <cell r="D1560">
            <v>117</v>
          </cell>
          <cell r="E1560">
            <v>234</v>
          </cell>
        </row>
        <row r="1561">
          <cell r="A1561" t="str">
            <v>B07CYKXKXT</v>
          </cell>
          <cell r="B1561">
            <v>3</v>
          </cell>
          <cell r="C1561">
            <v>6</v>
          </cell>
          <cell r="D1561">
            <v>3</v>
          </cell>
          <cell r="E1561">
            <v>6</v>
          </cell>
        </row>
        <row r="1562">
          <cell r="A1562" t="str">
            <v>B07CYQLS1C</v>
          </cell>
          <cell r="B1562">
            <v>5</v>
          </cell>
          <cell r="C1562">
            <v>10</v>
          </cell>
          <cell r="D1562">
            <v>9</v>
          </cell>
          <cell r="E1562">
            <v>11</v>
          </cell>
        </row>
        <row r="1563">
          <cell r="A1563" t="str">
            <v>B07CZCSN6P</v>
          </cell>
          <cell r="B1563">
            <v>5</v>
          </cell>
          <cell r="C1563">
            <v>4</v>
          </cell>
          <cell r="D1563">
            <v>4</v>
          </cell>
          <cell r="E1563">
            <v>3</v>
          </cell>
        </row>
        <row r="1564">
          <cell r="A1564" t="str">
            <v>B07CZFJ68Q</v>
          </cell>
          <cell r="B1564">
            <v>12</v>
          </cell>
          <cell r="C1564">
            <v>7</v>
          </cell>
          <cell r="D1564">
            <v>3</v>
          </cell>
          <cell r="E1564">
            <v>19</v>
          </cell>
        </row>
        <row r="1565">
          <cell r="A1565" t="str">
            <v>B073PQ5QTR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</row>
        <row r="1566">
          <cell r="A1566" t="str">
            <v>B073XKLNR1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</row>
        <row r="1567">
          <cell r="A1567" t="str">
            <v>B0761RR9KT</v>
          </cell>
          <cell r="B1567">
            <v>0</v>
          </cell>
          <cell r="C1567">
            <v>0</v>
          </cell>
          <cell r="D1567">
            <v>1</v>
          </cell>
          <cell r="E1567">
            <v>0</v>
          </cell>
        </row>
        <row r="1568">
          <cell r="A1568" t="str">
            <v>B077XD73VG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</row>
        <row r="1569">
          <cell r="A1569" t="str">
            <v>B01N4IPVT9</v>
          </cell>
          <cell r="B1569">
            <v>0</v>
          </cell>
          <cell r="C1569">
            <v>0</v>
          </cell>
          <cell r="D1569">
            <v>1</v>
          </cell>
          <cell r="E1569">
            <v>0</v>
          </cell>
        </row>
        <row r="1570">
          <cell r="A1570" t="str">
            <v>B06VTFXKRM</v>
          </cell>
          <cell r="B1570">
            <v>5</v>
          </cell>
          <cell r="C1570">
            <v>1</v>
          </cell>
          <cell r="D1570">
            <v>2</v>
          </cell>
          <cell r="E1570">
            <v>0</v>
          </cell>
        </row>
        <row r="1571">
          <cell r="A1571" t="str">
            <v>B06W5JQQJK</v>
          </cell>
          <cell r="B1571">
            <v>0</v>
          </cell>
          <cell r="C1571">
            <v>0</v>
          </cell>
          <cell r="D1571">
            <v>9</v>
          </cell>
          <cell r="E1571">
            <v>0</v>
          </cell>
        </row>
        <row r="1572">
          <cell r="A1572" t="str">
            <v>B06XYZW1W4</v>
          </cell>
          <cell r="B1572">
            <v>1</v>
          </cell>
          <cell r="C1572">
            <v>0</v>
          </cell>
          <cell r="D1572">
            <v>2</v>
          </cell>
          <cell r="E1572">
            <v>0</v>
          </cell>
        </row>
        <row r="1573">
          <cell r="A1573" t="str">
            <v>B071X6KLTF</v>
          </cell>
          <cell r="B1573">
            <v>7</v>
          </cell>
          <cell r="C1573">
            <v>13</v>
          </cell>
          <cell r="D1573">
            <v>12</v>
          </cell>
          <cell r="E1573">
            <v>24</v>
          </cell>
        </row>
        <row r="1574">
          <cell r="A1574" t="str">
            <v>B06VTSC5L4</v>
          </cell>
          <cell r="B1574">
            <v>0</v>
          </cell>
          <cell r="C1574">
            <v>0</v>
          </cell>
          <cell r="D1574">
            <v>0</v>
          </cell>
          <cell r="E1574">
            <v>41</v>
          </cell>
        </row>
        <row r="1575">
          <cell r="A1575" t="str">
            <v>B071GNG8CF</v>
          </cell>
          <cell r="B1575">
            <v>1</v>
          </cell>
          <cell r="C1575">
            <v>22</v>
          </cell>
          <cell r="D1575">
            <v>9</v>
          </cell>
          <cell r="E1575">
            <v>27</v>
          </cell>
        </row>
        <row r="1576">
          <cell r="A1576" t="str">
            <v>B071K8J9Q1</v>
          </cell>
          <cell r="B1576">
            <v>35</v>
          </cell>
          <cell r="C1576">
            <v>18</v>
          </cell>
          <cell r="D1576">
            <v>3</v>
          </cell>
          <cell r="E1576">
            <v>22</v>
          </cell>
        </row>
        <row r="1577">
          <cell r="A1577" t="str">
            <v>B073XKFSWD</v>
          </cell>
          <cell r="B1577">
            <v>38</v>
          </cell>
          <cell r="C1577">
            <v>19</v>
          </cell>
          <cell r="D1577">
            <v>5</v>
          </cell>
          <cell r="E1577">
            <v>17</v>
          </cell>
        </row>
        <row r="1578">
          <cell r="A1578" t="str">
            <v>B073XKLLCJ</v>
          </cell>
          <cell r="B1578">
            <v>21</v>
          </cell>
          <cell r="C1578">
            <v>13</v>
          </cell>
          <cell r="D1578">
            <v>4</v>
          </cell>
          <cell r="E1578">
            <v>20</v>
          </cell>
        </row>
        <row r="1579">
          <cell r="A1579" t="str">
            <v>B06XH95L7W</v>
          </cell>
          <cell r="B1579">
            <v>0</v>
          </cell>
          <cell r="C1579">
            <v>0</v>
          </cell>
          <cell r="D1579">
            <v>2</v>
          </cell>
          <cell r="E1579">
            <v>7</v>
          </cell>
        </row>
        <row r="1580">
          <cell r="A1580" t="str">
            <v>B0721MLN6J</v>
          </cell>
          <cell r="B1580">
            <v>9</v>
          </cell>
          <cell r="C1580">
            <v>17</v>
          </cell>
          <cell r="D1580">
            <v>5</v>
          </cell>
          <cell r="E1580">
            <v>14</v>
          </cell>
        </row>
        <row r="1581">
          <cell r="A1581" t="str">
            <v>B073XHJPTV</v>
          </cell>
          <cell r="B1581">
            <v>39</v>
          </cell>
          <cell r="C1581">
            <v>31</v>
          </cell>
          <cell r="D1581">
            <v>11</v>
          </cell>
          <cell r="E1581">
            <v>40</v>
          </cell>
        </row>
        <row r="1582">
          <cell r="A1582" t="str">
            <v>B073XKCCRR</v>
          </cell>
          <cell r="B1582">
            <v>3</v>
          </cell>
          <cell r="C1582">
            <v>4</v>
          </cell>
          <cell r="D1582">
            <v>3</v>
          </cell>
          <cell r="E1582">
            <v>12</v>
          </cell>
        </row>
        <row r="1583">
          <cell r="A1583" t="str">
            <v>B06XD1PQSH</v>
          </cell>
          <cell r="B1583">
            <v>0</v>
          </cell>
          <cell r="C1583">
            <v>0</v>
          </cell>
          <cell r="D1583">
            <v>0</v>
          </cell>
          <cell r="E1583">
            <v>2</v>
          </cell>
        </row>
        <row r="1584">
          <cell r="A1584" t="str">
            <v>B06XZ1D6S1</v>
          </cell>
          <cell r="B1584">
            <v>3</v>
          </cell>
          <cell r="C1584">
            <v>0</v>
          </cell>
          <cell r="D1584">
            <v>0</v>
          </cell>
          <cell r="E1584">
            <v>0</v>
          </cell>
        </row>
        <row r="1585">
          <cell r="A1585" t="str">
            <v>B0716HNHWJ</v>
          </cell>
          <cell r="B1585">
            <v>0</v>
          </cell>
          <cell r="C1585">
            <v>0</v>
          </cell>
          <cell r="D1585">
            <v>0</v>
          </cell>
          <cell r="E1585">
            <v>2</v>
          </cell>
        </row>
        <row r="1586">
          <cell r="A1586" t="str">
            <v>B071933NTR</v>
          </cell>
          <cell r="B1586">
            <v>1</v>
          </cell>
          <cell r="C1586">
            <v>3</v>
          </cell>
          <cell r="D1586">
            <v>0</v>
          </cell>
          <cell r="E1586">
            <v>0</v>
          </cell>
        </row>
        <row r="1587">
          <cell r="A1587" t="str">
            <v>B071K8JQQW</v>
          </cell>
          <cell r="B1587">
            <v>6</v>
          </cell>
          <cell r="C1587">
            <v>19</v>
          </cell>
          <cell r="D1587">
            <v>8</v>
          </cell>
          <cell r="E1587">
            <v>16</v>
          </cell>
        </row>
        <row r="1588">
          <cell r="A1588" t="str">
            <v>B073PPTRYB</v>
          </cell>
          <cell r="B1588">
            <v>0</v>
          </cell>
          <cell r="C1588">
            <v>0</v>
          </cell>
          <cell r="D1588">
            <v>0</v>
          </cell>
          <cell r="E1588">
            <v>5</v>
          </cell>
        </row>
        <row r="1589">
          <cell r="A1589" t="str">
            <v>B073XJFXTR</v>
          </cell>
          <cell r="B1589">
            <v>0</v>
          </cell>
          <cell r="C1589">
            <v>1</v>
          </cell>
          <cell r="D1589">
            <v>0</v>
          </cell>
          <cell r="E1589">
            <v>0</v>
          </cell>
        </row>
        <row r="1590">
          <cell r="A1590" t="str">
            <v>B07545HBFQ</v>
          </cell>
          <cell r="B1590">
            <v>0</v>
          </cell>
          <cell r="C1590">
            <v>2</v>
          </cell>
          <cell r="D1590">
            <v>0</v>
          </cell>
          <cell r="E1590">
            <v>2</v>
          </cell>
        </row>
        <row r="1591">
          <cell r="A1591" t="str">
            <v>B075ZR5Q7D</v>
          </cell>
          <cell r="B1591">
            <v>0</v>
          </cell>
          <cell r="C1591">
            <v>0</v>
          </cell>
          <cell r="D1591">
            <v>0</v>
          </cell>
          <cell r="E1591">
            <v>11</v>
          </cell>
        </row>
        <row r="1592">
          <cell r="A1592" t="str">
            <v>B0761RP959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</row>
        <row r="1593">
          <cell r="A1593" t="str">
            <v>B07CMX49C7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</row>
        <row r="1594">
          <cell r="A1594" t="str">
            <v>B01MXNX9CA</v>
          </cell>
          <cell r="B1594">
            <v>2</v>
          </cell>
          <cell r="C1594">
            <v>2</v>
          </cell>
          <cell r="D1594">
            <v>1</v>
          </cell>
          <cell r="E1594">
            <v>6</v>
          </cell>
        </row>
        <row r="1595">
          <cell r="A1595" t="str">
            <v>B01N3XXG1T</v>
          </cell>
          <cell r="B1595">
            <v>2</v>
          </cell>
          <cell r="C1595">
            <v>0</v>
          </cell>
          <cell r="D1595">
            <v>0</v>
          </cell>
          <cell r="E1595">
            <v>2</v>
          </cell>
        </row>
        <row r="1596">
          <cell r="A1596" t="str">
            <v>B01N5HI60O</v>
          </cell>
          <cell r="B1596">
            <v>6</v>
          </cell>
          <cell r="C1596">
            <v>10</v>
          </cell>
          <cell r="D1596">
            <v>6</v>
          </cell>
          <cell r="E1596">
            <v>5</v>
          </cell>
        </row>
        <row r="1597">
          <cell r="A1597" t="str">
            <v>B01N77WSH0</v>
          </cell>
          <cell r="B1597">
            <v>2</v>
          </cell>
          <cell r="C1597">
            <v>2</v>
          </cell>
          <cell r="D1597">
            <v>0</v>
          </cell>
          <cell r="E1597">
            <v>2</v>
          </cell>
        </row>
        <row r="1598">
          <cell r="A1598" t="str">
            <v>B01N8PE78Y</v>
          </cell>
          <cell r="B1598">
            <v>4</v>
          </cell>
          <cell r="C1598">
            <v>1</v>
          </cell>
          <cell r="D1598">
            <v>0</v>
          </cell>
          <cell r="E1598">
            <v>1</v>
          </cell>
        </row>
        <row r="1599">
          <cell r="A1599" t="str">
            <v>B06W2HPWH3</v>
          </cell>
          <cell r="B1599">
            <v>90</v>
          </cell>
          <cell r="C1599">
            <v>116</v>
          </cell>
          <cell r="D1599">
            <v>81</v>
          </cell>
          <cell r="E1599">
            <v>173</v>
          </cell>
        </row>
        <row r="1600">
          <cell r="A1600" t="str">
            <v>B06W9GKWNW</v>
          </cell>
          <cell r="B1600">
            <v>23</v>
          </cell>
          <cell r="C1600">
            <v>17</v>
          </cell>
          <cell r="D1600">
            <v>3</v>
          </cell>
          <cell r="E1600">
            <v>14</v>
          </cell>
        </row>
        <row r="1601">
          <cell r="A1601" t="str">
            <v>B06WD238Y8</v>
          </cell>
          <cell r="B1601">
            <v>10</v>
          </cell>
          <cell r="C1601">
            <v>9</v>
          </cell>
          <cell r="D1601">
            <v>1</v>
          </cell>
          <cell r="E1601">
            <v>6</v>
          </cell>
        </row>
        <row r="1602">
          <cell r="A1602" t="str">
            <v>B06WLJD576</v>
          </cell>
          <cell r="B1602">
            <v>58</v>
          </cell>
          <cell r="C1602">
            <v>64</v>
          </cell>
          <cell r="D1602">
            <v>21</v>
          </cell>
          <cell r="E1602">
            <v>62</v>
          </cell>
        </row>
        <row r="1603">
          <cell r="A1603" t="str">
            <v>B06WP3M8MX</v>
          </cell>
          <cell r="B1603">
            <v>157</v>
          </cell>
          <cell r="C1603">
            <v>147</v>
          </cell>
          <cell r="D1603">
            <v>80</v>
          </cell>
          <cell r="E1603">
            <v>205</v>
          </cell>
        </row>
        <row r="1604">
          <cell r="A1604" t="str">
            <v>B06WRPT9NP</v>
          </cell>
          <cell r="B1604">
            <v>73</v>
          </cell>
          <cell r="C1604">
            <v>91</v>
          </cell>
          <cell r="D1604">
            <v>27</v>
          </cell>
          <cell r="E1604">
            <v>89</v>
          </cell>
        </row>
        <row r="1605">
          <cell r="A1605" t="str">
            <v>B06WVDTY12</v>
          </cell>
          <cell r="B1605">
            <v>0</v>
          </cell>
          <cell r="C1605">
            <v>0</v>
          </cell>
          <cell r="D1605">
            <v>0</v>
          </cell>
          <cell r="E1605">
            <v>107</v>
          </cell>
        </row>
        <row r="1606">
          <cell r="A1606" t="str">
            <v>B06WVHZ7TQ</v>
          </cell>
          <cell r="B1606">
            <v>0</v>
          </cell>
          <cell r="C1606">
            <v>32</v>
          </cell>
          <cell r="D1606">
            <v>74</v>
          </cell>
          <cell r="E1606">
            <v>102</v>
          </cell>
        </row>
        <row r="1607">
          <cell r="A1607" t="str">
            <v>B06X3SFGN1</v>
          </cell>
          <cell r="B1607">
            <v>253</v>
          </cell>
          <cell r="C1607">
            <v>311</v>
          </cell>
          <cell r="D1607">
            <v>122</v>
          </cell>
          <cell r="E1607">
            <v>305</v>
          </cell>
        </row>
        <row r="1608">
          <cell r="A1608" t="str">
            <v>B06X3SH98N</v>
          </cell>
          <cell r="B1608">
            <v>1</v>
          </cell>
          <cell r="C1608">
            <v>5</v>
          </cell>
          <cell r="D1608">
            <v>4</v>
          </cell>
          <cell r="E1608">
            <v>3</v>
          </cell>
        </row>
        <row r="1609">
          <cell r="A1609" t="str">
            <v>B06X6DC61C</v>
          </cell>
          <cell r="B1609">
            <v>0</v>
          </cell>
          <cell r="C1609">
            <v>0</v>
          </cell>
          <cell r="D1609">
            <v>3</v>
          </cell>
          <cell r="E1609">
            <v>15</v>
          </cell>
        </row>
        <row r="1610">
          <cell r="A1610" t="str">
            <v>B06XCRV4CK</v>
          </cell>
          <cell r="B1610">
            <v>155</v>
          </cell>
          <cell r="C1610">
            <v>140</v>
          </cell>
          <cell r="D1610">
            <v>89</v>
          </cell>
          <cell r="E1610">
            <v>125</v>
          </cell>
        </row>
        <row r="1611">
          <cell r="A1611" t="str">
            <v>B06XD75WS3</v>
          </cell>
          <cell r="B1611">
            <v>17</v>
          </cell>
          <cell r="C1611">
            <v>21</v>
          </cell>
          <cell r="D1611">
            <v>12</v>
          </cell>
          <cell r="E1611">
            <v>8</v>
          </cell>
        </row>
        <row r="1612">
          <cell r="A1612" t="str">
            <v>B06XD8PL8S</v>
          </cell>
          <cell r="B1612">
            <v>36</v>
          </cell>
          <cell r="C1612">
            <v>14</v>
          </cell>
          <cell r="D1612">
            <v>13</v>
          </cell>
          <cell r="E1612">
            <v>15</v>
          </cell>
        </row>
        <row r="1613">
          <cell r="A1613" t="str">
            <v>B06XD9RH7R</v>
          </cell>
          <cell r="B1613">
            <v>0</v>
          </cell>
          <cell r="C1613">
            <v>0</v>
          </cell>
          <cell r="D1613">
            <v>0</v>
          </cell>
          <cell r="E1613">
            <v>1</v>
          </cell>
        </row>
        <row r="1614">
          <cell r="A1614" t="str">
            <v>B06XF74Z6D</v>
          </cell>
          <cell r="B1614">
            <v>1329</v>
          </cell>
          <cell r="C1614">
            <v>1400</v>
          </cell>
          <cell r="D1614">
            <v>736</v>
          </cell>
          <cell r="E1614">
            <v>1782</v>
          </cell>
        </row>
        <row r="1615">
          <cell r="A1615" t="str">
            <v>B06XFLGXQ8</v>
          </cell>
          <cell r="B1615">
            <v>73</v>
          </cell>
          <cell r="C1615">
            <v>49</v>
          </cell>
          <cell r="D1615">
            <v>40</v>
          </cell>
          <cell r="E1615">
            <v>128</v>
          </cell>
        </row>
        <row r="1616">
          <cell r="A1616" t="str">
            <v>B06XPCYT49</v>
          </cell>
          <cell r="B1616">
            <v>102</v>
          </cell>
          <cell r="C1616">
            <v>78</v>
          </cell>
          <cell r="D1616">
            <v>15</v>
          </cell>
          <cell r="E1616">
            <v>33</v>
          </cell>
        </row>
        <row r="1617">
          <cell r="A1617" t="str">
            <v>B06XPD9Q3H</v>
          </cell>
          <cell r="B1617">
            <v>1</v>
          </cell>
          <cell r="C1617">
            <v>0</v>
          </cell>
          <cell r="D1617">
            <v>2</v>
          </cell>
          <cell r="E1617">
            <v>2</v>
          </cell>
        </row>
        <row r="1618">
          <cell r="A1618" t="str">
            <v>B06XXJVZ4X</v>
          </cell>
          <cell r="B1618">
            <v>0</v>
          </cell>
          <cell r="C1618">
            <v>0</v>
          </cell>
          <cell r="D1618">
            <v>0</v>
          </cell>
          <cell r="E1618">
            <v>10</v>
          </cell>
        </row>
        <row r="1619">
          <cell r="A1619" t="str">
            <v>B06XYYF2K2</v>
          </cell>
          <cell r="B1619">
            <v>1</v>
          </cell>
          <cell r="C1619">
            <v>0</v>
          </cell>
          <cell r="D1619">
            <v>0</v>
          </cell>
          <cell r="E1619">
            <v>1</v>
          </cell>
        </row>
        <row r="1620">
          <cell r="A1620" t="str">
            <v>B06XYZGNQP</v>
          </cell>
          <cell r="B1620">
            <v>1</v>
          </cell>
          <cell r="C1620">
            <v>0</v>
          </cell>
          <cell r="D1620">
            <v>0</v>
          </cell>
          <cell r="E1620">
            <v>1</v>
          </cell>
        </row>
        <row r="1621">
          <cell r="A1621" t="str">
            <v>B06XZ1KL82</v>
          </cell>
          <cell r="B1621">
            <v>0</v>
          </cell>
          <cell r="C1621">
            <v>0</v>
          </cell>
          <cell r="D1621">
            <v>0</v>
          </cell>
          <cell r="E1621">
            <v>5</v>
          </cell>
        </row>
        <row r="1622">
          <cell r="A1622" t="str">
            <v>B06Y29CTJ8</v>
          </cell>
          <cell r="B1622">
            <v>63</v>
          </cell>
          <cell r="C1622">
            <v>54</v>
          </cell>
          <cell r="D1622">
            <v>23</v>
          </cell>
          <cell r="E1622">
            <v>22</v>
          </cell>
        </row>
        <row r="1623">
          <cell r="A1623" t="str">
            <v>B06Y58XH53</v>
          </cell>
          <cell r="B1623">
            <v>0</v>
          </cell>
          <cell r="C1623">
            <v>0</v>
          </cell>
          <cell r="D1623">
            <v>0</v>
          </cell>
          <cell r="E1623">
            <v>3</v>
          </cell>
        </row>
        <row r="1624">
          <cell r="A1624" t="str">
            <v>B06ZZ41ZZZ</v>
          </cell>
          <cell r="B1624">
            <v>151</v>
          </cell>
          <cell r="C1624">
            <v>196</v>
          </cell>
          <cell r="D1624">
            <v>89</v>
          </cell>
          <cell r="E1624">
            <v>192</v>
          </cell>
        </row>
        <row r="1625">
          <cell r="A1625" t="str">
            <v>B071D3SP2Y</v>
          </cell>
          <cell r="B1625">
            <v>0</v>
          </cell>
          <cell r="C1625">
            <v>0</v>
          </cell>
          <cell r="D1625">
            <v>0</v>
          </cell>
          <cell r="E1625">
            <v>78</v>
          </cell>
        </row>
        <row r="1626">
          <cell r="A1626" t="str">
            <v>B0722V25XV</v>
          </cell>
          <cell r="B1626">
            <v>2</v>
          </cell>
          <cell r="C1626">
            <v>3</v>
          </cell>
          <cell r="D1626">
            <v>0</v>
          </cell>
          <cell r="E1626">
            <v>1</v>
          </cell>
        </row>
        <row r="1627">
          <cell r="A1627" t="str">
            <v>B072B8ZRFT</v>
          </cell>
          <cell r="B1627">
            <v>26</v>
          </cell>
          <cell r="C1627">
            <v>27</v>
          </cell>
          <cell r="D1627">
            <v>18</v>
          </cell>
          <cell r="E1627">
            <v>58</v>
          </cell>
        </row>
        <row r="1628">
          <cell r="A1628" t="str">
            <v>B072HGGKVV</v>
          </cell>
          <cell r="B1628">
            <v>2</v>
          </cell>
          <cell r="C1628">
            <v>1</v>
          </cell>
          <cell r="D1628">
            <v>0</v>
          </cell>
          <cell r="E1628">
            <v>6</v>
          </cell>
        </row>
        <row r="1629">
          <cell r="A1629" t="str">
            <v>B072HHQR3S</v>
          </cell>
          <cell r="B1629">
            <v>0</v>
          </cell>
          <cell r="C1629">
            <v>0</v>
          </cell>
          <cell r="D1629">
            <v>0</v>
          </cell>
          <cell r="E1629">
            <v>56</v>
          </cell>
        </row>
        <row r="1630">
          <cell r="A1630" t="str">
            <v>B073P8VFNX</v>
          </cell>
          <cell r="B1630">
            <v>8</v>
          </cell>
          <cell r="C1630">
            <v>9</v>
          </cell>
          <cell r="D1630">
            <v>3</v>
          </cell>
          <cell r="E1630">
            <v>11</v>
          </cell>
        </row>
        <row r="1631">
          <cell r="A1631" t="str">
            <v>B073PPP5ZG</v>
          </cell>
          <cell r="B1631">
            <v>13</v>
          </cell>
          <cell r="C1631">
            <v>6</v>
          </cell>
          <cell r="D1631">
            <v>3</v>
          </cell>
          <cell r="E1631">
            <v>3</v>
          </cell>
        </row>
        <row r="1632">
          <cell r="A1632" t="str">
            <v>B073PQLFVZ</v>
          </cell>
          <cell r="B1632">
            <v>0</v>
          </cell>
          <cell r="C1632">
            <v>0</v>
          </cell>
          <cell r="D1632">
            <v>1</v>
          </cell>
          <cell r="E1632">
            <v>4</v>
          </cell>
        </row>
        <row r="1633">
          <cell r="A1633" t="str">
            <v>B073RCVFHZ</v>
          </cell>
          <cell r="B1633">
            <v>356</v>
          </cell>
          <cell r="C1633">
            <v>480</v>
          </cell>
          <cell r="D1633">
            <v>157</v>
          </cell>
          <cell r="E1633">
            <v>439</v>
          </cell>
        </row>
        <row r="1634">
          <cell r="A1634" t="str">
            <v>B073RDPZ8Y</v>
          </cell>
          <cell r="B1634">
            <v>489</v>
          </cell>
          <cell r="C1634">
            <v>490</v>
          </cell>
          <cell r="D1634">
            <v>193</v>
          </cell>
          <cell r="E1634">
            <v>479</v>
          </cell>
        </row>
        <row r="1635">
          <cell r="A1635" t="str">
            <v>B073VD2LT3</v>
          </cell>
          <cell r="B1635">
            <v>13</v>
          </cell>
          <cell r="C1635">
            <v>16</v>
          </cell>
          <cell r="D1635">
            <v>4</v>
          </cell>
          <cell r="E1635">
            <v>17</v>
          </cell>
        </row>
        <row r="1636">
          <cell r="A1636" t="str">
            <v>B073XF3HFF</v>
          </cell>
          <cell r="B1636">
            <v>21</v>
          </cell>
          <cell r="C1636">
            <v>50</v>
          </cell>
          <cell r="D1636">
            <v>34</v>
          </cell>
          <cell r="E1636">
            <v>43</v>
          </cell>
        </row>
        <row r="1637">
          <cell r="A1637" t="str">
            <v>B073XGTDXZ</v>
          </cell>
          <cell r="B1637">
            <v>0</v>
          </cell>
          <cell r="C1637">
            <v>13</v>
          </cell>
          <cell r="D1637">
            <v>34</v>
          </cell>
          <cell r="E1637">
            <v>75</v>
          </cell>
        </row>
        <row r="1638">
          <cell r="A1638" t="str">
            <v>B073XH82CZ</v>
          </cell>
          <cell r="B1638">
            <v>225</v>
          </cell>
          <cell r="C1638">
            <v>237</v>
          </cell>
          <cell r="D1638">
            <v>108</v>
          </cell>
          <cell r="E1638">
            <v>248</v>
          </cell>
        </row>
        <row r="1639">
          <cell r="A1639" t="str">
            <v>B073XJVJVL</v>
          </cell>
          <cell r="B1639">
            <v>17</v>
          </cell>
          <cell r="C1639">
            <v>23</v>
          </cell>
          <cell r="D1639">
            <v>19</v>
          </cell>
          <cell r="E1639">
            <v>43</v>
          </cell>
        </row>
        <row r="1640">
          <cell r="A1640" t="str">
            <v>B073XKGSHL</v>
          </cell>
          <cell r="B1640">
            <v>9</v>
          </cell>
          <cell r="C1640">
            <v>5</v>
          </cell>
          <cell r="D1640">
            <v>2</v>
          </cell>
          <cell r="E1640">
            <v>2</v>
          </cell>
        </row>
        <row r="1641">
          <cell r="A1641" t="str">
            <v>B0744C2VKV</v>
          </cell>
          <cell r="B1641">
            <v>6</v>
          </cell>
          <cell r="C1641">
            <v>1</v>
          </cell>
          <cell r="D1641">
            <v>3</v>
          </cell>
          <cell r="E1641">
            <v>6</v>
          </cell>
        </row>
        <row r="1642">
          <cell r="A1642" t="str">
            <v>B0744FRRBK</v>
          </cell>
          <cell r="B1642">
            <v>4</v>
          </cell>
          <cell r="C1642">
            <v>4</v>
          </cell>
          <cell r="D1642">
            <v>0</v>
          </cell>
          <cell r="E1642">
            <v>8</v>
          </cell>
        </row>
        <row r="1643">
          <cell r="A1643" t="str">
            <v>B0746DG1LL</v>
          </cell>
          <cell r="B1643">
            <v>397</v>
          </cell>
          <cell r="C1643">
            <v>397</v>
          </cell>
          <cell r="D1643">
            <v>243</v>
          </cell>
          <cell r="E1643">
            <v>494</v>
          </cell>
        </row>
        <row r="1644">
          <cell r="A1644" t="str">
            <v>B074GYN2FB</v>
          </cell>
          <cell r="B1644">
            <v>1</v>
          </cell>
          <cell r="C1644">
            <v>0</v>
          </cell>
          <cell r="D1644">
            <v>2</v>
          </cell>
          <cell r="E1644">
            <v>1</v>
          </cell>
        </row>
        <row r="1645">
          <cell r="A1645" t="str">
            <v>B074K9928N</v>
          </cell>
          <cell r="B1645">
            <v>2172</v>
          </cell>
          <cell r="C1645">
            <v>1902</v>
          </cell>
          <cell r="D1645">
            <v>852</v>
          </cell>
          <cell r="E1645">
            <v>1940</v>
          </cell>
        </row>
        <row r="1646">
          <cell r="A1646" t="str">
            <v>B074NXWPB7</v>
          </cell>
          <cell r="B1646">
            <v>0</v>
          </cell>
          <cell r="C1646">
            <v>0</v>
          </cell>
          <cell r="D1646">
            <v>0</v>
          </cell>
          <cell r="E1646">
            <v>1</v>
          </cell>
        </row>
        <row r="1647">
          <cell r="A1647" t="str">
            <v>B07541K287</v>
          </cell>
          <cell r="B1647">
            <v>0</v>
          </cell>
          <cell r="C1647">
            <v>0</v>
          </cell>
          <cell r="D1647">
            <v>0</v>
          </cell>
          <cell r="E1647">
            <v>1</v>
          </cell>
        </row>
        <row r="1648">
          <cell r="A1648" t="str">
            <v>B075441RW2</v>
          </cell>
          <cell r="B1648">
            <v>1</v>
          </cell>
          <cell r="C1648">
            <v>3</v>
          </cell>
          <cell r="D1648">
            <v>1</v>
          </cell>
          <cell r="E1648">
            <v>4</v>
          </cell>
        </row>
        <row r="1649">
          <cell r="A1649" t="str">
            <v>B07545G7FW</v>
          </cell>
          <cell r="B1649">
            <v>0</v>
          </cell>
          <cell r="C1649">
            <v>2</v>
          </cell>
          <cell r="D1649">
            <v>1</v>
          </cell>
          <cell r="E1649">
            <v>7</v>
          </cell>
        </row>
        <row r="1650">
          <cell r="A1650" t="str">
            <v>B075463P4T</v>
          </cell>
          <cell r="B1650">
            <v>1</v>
          </cell>
          <cell r="C1650">
            <v>2</v>
          </cell>
          <cell r="D1650">
            <v>2</v>
          </cell>
          <cell r="E1650">
            <v>2</v>
          </cell>
        </row>
        <row r="1651">
          <cell r="A1651" t="str">
            <v>B07546TF8G</v>
          </cell>
          <cell r="B1651">
            <v>0</v>
          </cell>
          <cell r="C1651">
            <v>0</v>
          </cell>
          <cell r="D1651">
            <v>0</v>
          </cell>
          <cell r="E1651">
            <v>1</v>
          </cell>
        </row>
        <row r="1652">
          <cell r="A1652" t="str">
            <v>B075D4WP3Z</v>
          </cell>
          <cell r="B1652">
            <v>0</v>
          </cell>
          <cell r="C1652">
            <v>3</v>
          </cell>
          <cell r="D1652">
            <v>2</v>
          </cell>
          <cell r="E1652">
            <v>3</v>
          </cell>
        </row>
        <row r="1653">
          <cell r="A1653" t="str">
            <v>B075FQTSV4</v>
          </cell>
          <cell r="B1653">
            <v>0</v>
          </cell>
          <cell r="C1653">
            <v>0</v>
          </cell>
          <cell r="D1653">
            <v>0</v>
          </cell>
          <cell r="E1653">
            <v>2</v>
          </cell>
        </row>
        <row r="1654">
          <cell r="A1654" t="str">
            <v>B075FQY3BX</v>
          </cell>
          <cell r="B1654">
            <v>3</v>
          </cell>
          <cell r="C1654">
            <v>0</v>
          </cell>
          <cell r="D1654">
            <v>0</v>
          </cell>
          <cell r="E1654">
            <v>1</v>
          </cell>
        </row>
        <row r="1655">
          <cell r="A1655" t="str">
            <v>B075FR2DH2</v>
          </cell>
          <cell r="B1655">
            <v>2</v>
          </cell>
          <cell r="C1655">
            <v>0</v>
          </cell>
          <cell r="D1655">
            <v>0</v>
          </cell>
          <cell r="E1655">
            <v>1</v>
          </cell>
        </row>
        <row r="1656">
          <cell r="A1656" t="str">
            <v>B075FRDV2R</v>
          </cell>
          <cell r="B1656">
            <v>0</v>
          </cell>
          <cell r="C1656">
            <v>0</v>
          </cell>
          <cell r="D1656">
            <v>0</v>
          </cell>
          <cell r="E1656">
            <v>1</v>
          </cell>
        </row>
        <row r="1657">
          <cell r="A1657" t="str">
            <v>B075HWYYBX</v>
          </cell>
          <cell r="B1657">
            <v>15</v>
          </cell>
          <cell r="C1657">
            <v>4</v>
          </cell>
          <cell r="D1657">
            <v>0</v>
          </cell>
          <cell r="E1657">
            <v>5</v>
          </cell>
        </row>
        <row r="1658">
          <cell r="A1658" t="str">
            <v>B075JH21LV</v>
          </cell>
          <cell r="B1658">
            <v>0</v>
          </cell>
          <cell r="C1658">
            <v>0</v>
          </cell>
          <cell r="D1658">
            <v>0</v>
          </cell>
          <cell r="E1658">
            <v>1</v>
          </cell>
        </row>
        <row r="1659">
          <cell r="A1659" t="str">
            <v>B075KFH2QZ</v>
          </cell>
          <cell r="B1659">
            <v>0</v>
          </cell>
          <cell r="C1659">
            <v>0</v>
          </cell>
          <cell r="D1659">
            <v>0</v>
          </cell>
          <cell r="E1659">
            <v>1</v>
          </cell>
        </row>
        <row r="1660">
          <cell r="A1660" t="str">
            <v>B075KFLXK1</v>
          </cell>
          <cell r="B1660">
            <v>17</v>
          </cell>
          <cell r="C1660">
            <v>33</v>
          </cell>
          <cell r="D1660">
            <v>12</v>
          </cell>
          <cell r="E1660">
            <v>20</v>
          </cell>
        </row>
        <row r="1661">
          <cell r="A1661" t="str">
            <v>B075KGZCJL</v>
          </cell>
          <cell r="B1661">
            <v>1</v>
          </cell>
          <cell r="C1661">
            <v>0</v>
          </cell>
          <cell r="D1661">
            <v>0</v>
          </cell>
          <cell r="E1661">
            <v>1</v>
          </cell>
        </row>
        <row r="1662">
          <cell r="A1662" t="str">
            <v>B075KJHBVN</v>
          </cell>
          <cell r="B1662">
            <v>8</v>
          </cell>
          <cell r="C1662">
            <v>11</v>
          </cell>
          <cell r="D1662">
            <v>2</v>
          </cell>
          <cell r="E1662">
            <v>13</v>
          </cell>
        </row>
        <row r="1663">
          <cell r="A1663" t="str">
            <v>B075M5846N</v>
          </cell>
          <cell r="B1663">
            <v>0</v>
          </cell>
          <cell r="C1663">
            <v>2</v>
          </cell>
          <cell r="D1663">
            <v>0</v>
          </cell>
          <cell r="E1663">
            <v>2</v>
          </cell>
        </row>
        <row r="1664">
          <cell r="A1664" t="str">
            <v>B075ZL2BF1</v>
          </cell>
          <cell r="B1664">
            <v>4</v>
          </cell>
          <cell r="C1664">
            <v>5</v>
          </cell>
          <cell r="D1664">
            <v>0</v>
          </cell>
          <cell r="E1664">
            <v>10</v>
          </cell>
        </row>
        <row r="1665">
          <cell r="A1665" t="str">
            <v>B0761RR9B7</v>
          </cell>
          <cell r="B1665">
            <v>0</v>
          </cell>
          <cell r="C1665">
            <v>0</v>
          </cell>
          <cell r="D1665">
            <v>0</v>
          </cell>
          <cell r="E1665">
            <v>1</v>
          </cell>
        </row>
        <row r="1666">
          <cell r="A1666" t="str">
            <v>B0761RZGCR</v>
          </cell>
          <cell r="B1666">
            <v>0</v>
          </cell>
          <cell r="C1666">
            <v>1</v>
          </cell>
          <cell r="D1666">
            <v>0</v>
          </cell>
          <cell r="E1666">
            <v>1</v>
          </cell>
        </row>
        <row r="1667">
          <cell r="A1667" t="str">
            <v>B0761S5D87</v>
          </cell>
          <cell r="B1667">
            <v>0</v>
          </cell>
          <cell r="C1667">
            <v>0</v>
          </cell>
          <cell r="D1667">
            <v>1</v>
          </cell>
          <cell r="E1667">
            <v>2</v>
          </cell>
        </row>
        <row r="1668">
          <cell r="A1668" t="str">
            <v>B0761VWR43</v>
          </cell>
          <cell r="B1668">
            <v>0</v>
          </cell>
          <cell r="C1668">
            <v>0</v>
          </cell>
          <cell r="D1668">
            <v>0</v>
          </cell>
          <cell r="E1668">
            <v>1</v>
          </cell>
        </row>
        <row r="1669">
          <cell r="A1669" t="str">
            <v>B07647WBFP</v>
          </cell>
          <cell r="B1669">
            <v>13</v>
          </cell>
          <cell r="C1669">
            <v>16</v>
          </cell>
          <cell r="D1669">
            <v>7</v>
          </cell>
          <cell r="E1669">
            <v>15</v>
          </cell>
        </row>
        <row r="1670">
          <cell r="A1670" t="str">
            <v>B0764C1M1G</v>
          </cell>
          <cell r="B1670">
            <v>9</v>
          </cell>
          <cell r="C1670">
            <v>14</v>
          </cell>
          <cell r="D1670">
            <v>6</v>
          </cell>
          <cell r="E1670">
            <v>13</v>
          </cell>
        </row>
        <row r="1671">
          <cell r="A1671" t="str">
            <v>B07673GV8S</v>
          </cell>
          <cell r="B1671">
            <v>1</v>
          </cell>
          <cell r="C1671">
            <v>2</v>
          </cell>
          <cell r="D1671">
            <v>0</v>
          </cell>
          <cell r="E1671">
            <v>1</v>
          </cell>
        </row>
        <row r="1672">
          <cell r="A1672" t="str">
            <v>B0767GPK31</v>
          </cell>
          <cell r="B1672">
            <v>2</v>
          </cell>
          <cell r="C1672">
            <v>5</v>
          </cell>
          <cell r="D1672">
            <v>0</v>
          </cell>
          <cell r="E1672">
            <v>5</v>
          </cell>
        </row>
        <row r="1673">
          <cell r="A1673" t="str">
            <v>B076FX9SNM</v>
          </cell>
          <cell r="B1673">
            <v>2</v>
          </cell>
          <cell r="C1673">
            <v>4</v>
          </cell>
          <cell r="D1673">
            <v>1</v>
          </cell>
          <cell r="E1673">
            <v>3</v>
          </cell>
        </row>
        <row r="1674">
          <cell r="A1674" t="str">
            <v>B076GVZ7VL</v>
          </cell>
          <cell r="B1674">
            <v>4</v>
          </cell>
          <cell r="C1674">
            <v>1</v>
          </cell>
          <cell r="D1674">
            <v>4</v>
          </cell>
          <cell r="E1674">
            <v>1</v>
          </cell>
        </row>
        <row r="1675">
          <cell r="A1675" t="str">
            <v>B076GXPZKW</v>
          </cell>
          <cell r="B1675">
            <v>3</v>
          </cell>
          <cell r="C1675">
            <v>4</v>
          </cell>
          <cell r="D1675">
            <v>5</v>
          </cell>
          <cell r="E1675">
            <v>6</v>
          </cell>
        </row>
        <row r="1676">
          <cell r="A1676" t="str">
            <v>B076GYLLR8</v>
          </cell>
          <cell r="B1676">
            <v>0</v>
          </cell>
          <cell r="C1676">
            <v>5</v>
          </cell>
          <cell r="D1676">
            <v>3</v>
          </cell>
          <cell r="E1676">
            <v>4</v>
          </cell>
        </row>
        <row r="1677">
          <cell r="A1677" t="str">
            <v>B076J97YS4</v>
          </cell>
          <cell r="B1677">
            <v>4</v>
          </cell>
          <cell r="C1677">
            <v>0</v>
          </cell>
          <cell r="D1677">
            <v>0</v>
          </cell>
          <cell r="E1677">
            <v>1</v>
          </cell>
        </row>
        <row r="1678">
          <cell r="A1678" t="str">
            <v>B076S7HLLP</v>
          </cell>
          <cell r="B1678">
            <v>46</v>
          </cell>
          <cell r="C1678">
            <v>41</v>
          </cell>
          <cell r="D1678">
            <v>13</v>
          </cell>
          <cell r="E1678">
            <v>42</v>
          </cell>
        </row>
        <row r="1679">
          <cell r="A1679" t="str">
            <v>B076SZ2Y26</v>
          </cell>
          <cell r="B1679">
            <v>4</v>
          </cell>
          <cell r="C1679">
            <v>2</v>
          </cell>
          <cell r="D1679">
            <v>4</v>
          </cell>
          <cell r="E1679">
            <v>4</v>
          </cell>
        </row>
        <row r="1680">
          <cell r="A1680" t="str">
            <v>B076SZC8PW</v>
          </cell>
          <cell r="B1680">
            <v>1</v>
          </cell>
          <cell r="C1680">
            <v>4</v>
          </cell>
          <cell r="D1680">
            <v>0</v>
          </cell>
          <cell r="E1680">
            <v>1</v>
          </cell>
        </row>
        <row r="1681">
          <cell r="A1681" t="str">
            <v>B076TCQQF7</v>
          </cell>
          <cell r="B1681">
            <v>0</v>
          </cell>
          <cell r="C1681">
            <v>6</v>
          </cell>
          <cell r="D1681">
            <v>1</v>
          </cell>
          <cell r="E1681">
            <v>7</v>
          </cell>
        </row>
        <row r="1682">
          <cell r="A1682" t="str">
            <v>B076ZMNTJL</v>
          </cell>
          <cell r="B1682">
            <v>3</v>
          </cell>
          <cell r="C1682">
            <v>2</v>
          </cell>
          <cell r="D1682">
            <v>1</v>
          </cell>
          <cell r="E1682">
            <v>1</v>
          </cell>
        </row>
        <row r="1683">
          <cell r="A1683" t="str">
            <v>B0772SP7QM</v>
          </cell>
          <cell r="B1683">
            <v>21</v>
          </cell>
          <cell r="C1683">
            <v>44</v>
          </cell>
          <cell r="D1683">
            <v>45</v>
          </cell>
          <cell r="E1683">
            <v>55</v>
          </cell>
        </row>
        <row r="1684">
          <cell r="A1684" t="str">
            <v>B077XC1RX2</v>
          </cell>
          <cell r="B1684">
            <v>8</v>
          </cell>
          <cell r="C1684">
            <v>10</v>
          </cell>
          <cell r="D1684">
            <v>15</v>
          </cell>
          <cell r="E1684">
            <v>15</v>
          </cell>
        </row>
        <row r="1685">
          <cell r="A1685" t="str">
            <v>B078HYMPMR</v>
          </cell>
          <cell r="B1685">
            <v>8</v>
          </cell>
          <cell r="C1685">
            <v>7</v>
          </cell>
          <cell r="D1685">
            <v>2</v>
          </cell>
          <cell r="E1685">
            <v>10</v>
          </cell>
        </row>
        <row r="1686">
          <cell r="A1686" t="str">
            <v>B078SP9KN3</v>
          </cell>
          <cell r="B1686">
            <v>0</v>
          </cell>
          <cell r="C1686">
            <v>0</v>
          </cell>
          <cell r="D1686">
            <v>0</v>
          </cell>
          <cell r="E1686">
            <v>2</v>
          </cell>
        </row>
        <row r="1687">
          <cell r="A1687" t="str">
            <v>B078W1B1G2</v>
          </cell>
          <cell r="B1687">
            <v>2</v>
          </cell>
          <cell r="C1687">
            <v>19</v>
          </cell>
          <cell r="D1687">
            <v>1</v>
          </cell>
          <cell r="E1687">
            <v>1</v>
          </cell>
        </row>
        <row r="1688">
          <cell r="A1688" t="str">
            <v>B079GSZTPQ</v>
          </cell>
          <cell r="B1688">
            <v>2</v>
          </cell>
          <cell r="C1688">
            <v>0</v>
          </cell>
          <cell r="D1688">
            <v>0</v>
          </cell>
          <cell r="E1688">
            <v>2</v>
          </cell>
        </row>
        <row r="1689">
          <cell r="A1689" t="str">
            <v>B079KGFXZP</v>
          </cell>
          <cell r="B1689">
            <v>0</v>
          </cell>
          <cell r="C1689">
            <v>2</v>
          </cell>
          <cell r="D1689">
            <v>1</v>
          </cell>
          <cell r="E1689">
            <v>3</v>
          </cell>
        </row>
        <row r="1690">
          <cell r="A1690" t="str">
            <v>B07CLT2QCX</v>
          </cell>
          <cell r="B1690">
            <v>0</v>
          </cell>
          <cell r="C1690">
            <v>0</v>
          </cell>
          <cell r="D1690">
            <v>0</v>
          </cell>
          <cell r="E1690">
            <v>1</v>
          </cell>
        </row>
        <row r="1691">
          <cell r="A1691" t="str">
            <v>B07CLVPZPK</v>
          </cell>
          <cell r="B1691">
            <v>5</v>
          </cell>
          <cell r="C1691">
            <v>14</v>
          </cell>
          <cell r="D1691">
            <v>2</v>
          </cell>
          <cell r="E1691">
            <v>2</v>
          </cell>
        </row>
        <row r="1692">
          <cell r="A1692" t="str">
            <v>B07CM18W2C</v>
          </cell>
          <cell r="B1692">
            <v>0</v>
          </cell>
          <cell r="C1692">
            <v>0</v>
          </cell>
          <cell r="D1692">
            <v>0</v>
          </cell>
          <cell r="E1692">
            <v>1</v>
          </cell>
        </row>
        <row r="1693">
          <cell r="A1693" t="str">
            <v>B07CM3ZT7T</v>
          </cell>
          <cell r="B1693">
            <v>1</v>
          </cell>
          <cell r="C1693">
            <v>1</v>
          </cell>
          <cell r="D1693">
            <v>0</v>
          </cell>
          <cell r="E1693">
            <v>1</v>
          </cell>
        </row>
        <row r="1694">
          <cell r="A1694" t="str">
            <v>B07CM69DS4</v>
          </cell>
          <cell r="B1694">
            <v>0</v>
          </cell>
          <cell r="C1694">
            <v>0</v>
          </cell>
          <cell r="D1694">
            <v>0</v>
          </cell>
          <cell r="E1694">
            <v>1</v>
          </cell>
        </row>
        <row r="1695">
          <cell r="A1695" t="str">
            <v>B07CM8X6DK</v>
          </cell>
          <cell r="B1695">
            <v>2</v>
          </cell>
          <cell r="C1695">
            <v>0</v>
          </cell>
          <cell r="D1695">
            <v>0</v>
          </cell>
          <cell r="E1695">
            <v>1</v>
          </cell>
        </row>
        <row r="1696">
          <cell r="A1696" t="str">
            <v>B07CMWHQG8</v>
          </cell>
          <cell r="B1696">
            <v>1</v>
          </cell>
          <cell r="C1696">
            <v>13</v>
          </cell>
          <cell r="D1696">
            <v>1</v>
          </cell>
          <cell r="E1696">
            <v>2</v>
          </cell>
        </row>
        <row r="1697">
          <cell r="A1697" t="str">
            <v>B07CXY8SDQ</v>
          </cell>
          <cell r="B1697">
            <v>1</v>
          </cell>
          <cell r="C1697">
            <v>2</v>
          </cell>
          <cell r="D1697">
            <v>4</v>
          </cell>
          <cell r="E1697">
            <v>4</v>
          </cell>
        </row>
        <row r="1698">
          <cell r="A1698" t="str">
            <v>B07CYQY73K</v>
          </cell>
          <cell r="B1698">
            <v>0</v>
          </cell>
          <cell r="C1698">
            <v>2</v>
          </cell>
          <cell r="D1698">
            <v>1</v>
          </cell>
          <cell r="E1698">
            <v>4</v>
          </cell>
        </row>
        <row r="1699">
          <cell r="A1699" t="str">
            <v>B07D13SKZD</v>
          </cell>
          <cell r="B1699">
            <v>4</v>
          </cell>
          <cell r="C1699">
            <v>24</v>
          </cell>
          <cell r="D1699">
            <v>3</v>
          </cell>
          <cell r="E1699">
            <v>4</v>
          </cell>
        </row>
        <row r="1700">
          <cell r="A1700" t="str">
            <v>B07D1464BF</v>
          </cell>
          <cell r="B1700">
            <v>2</v>
          </cell>
          <cell r="C1700">
            <v>4</v>
          </cell>
          <cell r="D1700">
            <v>4</v>
          </cell>
          <cell r="E1700">
            <v>16</v>
          </cell>
        </row>
        <row r="1701">
          <cell r="A1701" t="str">
            <v>B07D14H3QY</v>
          </cell>
          <cell r="B1701">
            <v>18</v>
          </cell>
          <cell r="C1701">
            <v>8</v>
          </cell>
          <cell r="D1701">
            <v>9</v>
          </cell>
          <cell r="E1701">
            <v>8</v>
          </cell>
        </row>
        <row r="1702">
          <cell r="A1702" t="str">
            <v>B07D157L12</v>
          </cell>
          <cell r="B1702">
            <v>7</v>
          </cell>
          <cell r="C1702">
            <v>6</v>
          </cell>
          <cell r="D1702">
            <v>5</v>
          </cell>
          <cell r="E1702">
            <v>15</v>
          </cell>
        </row>
        <row r="1703">
          <cell r="A1703" t="str">
            <v>B071K8JDJM</v>
          </cell>
          <cell r="B1703">
            <v>22</v>
          </cell>
          <cell r="C1703">
            <v>13</v>
          </cell>
          <cell r="D1703">
            <v>0</v>
          </cell>
          <cell r="E1703">
            <v>0</v>
          </cell>
        </row>
        <row r="1704">
          <cell r="A1704" t="str">
            <v>B0761S7QSX</v>
          </cell>
          <cell r="B1704">
            <v>0</v>
          </cell>
          <cell r="C1704">
            <v>1</v>
          </cell>
          <cell r="D1704">
            <v>0</v>
          </cell>
          <cell r="E1704">
            <v>0</v>
          </cell>
        </row>
        <row r="1705">
          <cell r="A1705" t="str">
            <v>B076J6991H</v>
          </cell>
          <cell r="B1705">
            <v>2</v>
          </cell>
          <cell r="C1705">
            <v>0</v>
          </cell>
          <cell r="D1705">
            <v>0</v>
          </cell>
          <cell r="E1705">
            <v>1</v>
          </cell>
        </row>
        <row r="1706">
          <cell r="A1706" t="str">
            <v>B0787WXSHG</v>
          </cell>
          <cell r="B1706">
            <v>0</v>
          </cell>
          <cell r="C1706">
            <v>0</v>
          </cell>
          <cell r="D1706">
            <v>0</v>
          </cell>
          <cell r="E1706">
            <v>1</v>
          </cell>
        </row>
        <row r="1707">
          <cell r="A1707" t="str">
            <v>B01MQNL3RF</v>
          </cell>
          <cell r="B1707">
            <v>0</v>
          </cell>
          <cell r="C1707">
            <v>0</v>
          </cell>
          <cell r="D1707">
            <v>1</v>
          </cell>
          <cell r="E1707">
            <v>0</v>
          </cell>
        </row>
        <row r="1708">
          <cell r="A1708" t="str">
            <v>B01MYR8K9H</v>
          </cell>
          <cell r="B1708">
            <v>0</v>
          </cell>
          <cell r="C1708">
            <v>0</v>
          </cell>
          <cell r="D1708">
            <v>2</v>
          </cell>
          <cell r="E1708">
            <v>0</v>
          </cell>
        </row>
        <row r="1709">
          <cell r="A1709" t="str">
            <v>B01N53S23K</v>
          </cell>
          <cell r="B1709">
            <v>0</v>
          </cell>
          <cell r="C1709">
            <v>0</v>
          </cell>
          <cell r="D1709">
            <v>1</v>
          </cell>
          <cell r="E1709">
            <v>0</v>
          </cell>
        </row>
        <row r="1710">
          <cell r="A1710" t="str">
            <v>B06VT7P7W9</v>
          </cell>
          <cell r="B1710">
            <v>0</v>
          </cell>
          <cell r="C1710">
            <v>3</v>
          </cell>
          <cell r="D1710">
            <v>2</v>
          </cell>
          <cell r="E1710">
            <v>0</v>
          </cell>
        </row>
        <row r="1711">
          <cell r="A1711" t="str">
            <v>B06WVHV3M5</v>
          </cell>
          <cell r="B1711">
            <v>0</v>
          </cell>
          <cell r="C1711">
            <v>0</v>
          </cell>
          <cell r="D1711">
            <v>9</v>
          </cell>
          <cell r="E1711">
            <v>0</v>
          </cell>
        </row>
        <row r="1712">
          <cell r="A1712" t="str">
            <v>B06X174FG9</v>
          </cell>
          <cell r="B1712">
            <v>2</v>
          </cell>
          <cell r="C1712">
            <v>1</v>
          </cell>
          <cell r="D1712">
            <v>1</v>
          </cell>
          <cell r="E1712">
            <v>0</v>
          </cell>
        </row>
        <row r="1713">
          <cell r="A1713" t="str">
            <v>B06XPW817S</v>
          </cell>
          <cell r="B1713">
            <v>4</v>
          </cell>
          <cell r="C1713">
            <v>0</v>
          </cell>
          <cell r="D1713">
            <v>2</v>
          </cell>
          <cell r="E1713">
            <v>2</v>
          </cell>
        </row>
        <row r="1714">
          <cell r="A1714" t="str">
            <v>B06XYL56KD</v>
          </cell>
          <cell r="B1714">
            <v>0</v>
          </cell>
          <cell r="C1714">
            <v>0</v>
          </cell>
          <cell r="D1714">
            <v>1</v>
          </cell>
          <cell r="E1714">
            <v>0</v>
          </cell>
        </row>
        <row r="1715">
          <cell r="A1715" t="str">
            <v>B06XYYYP97</v>
          </cell>
          <cell r="B1715">
            <v>0</v>
          </cell>
          <cell r="C1715">
            <v>1</v>
          </cell>
          <cell r="D1715">
            <v>1</v>
          </cell>
          <cell r="E1715">
            <v>0</v>
          </cell>
        </row>
        <row r="1716">
          <cell r="A1716" t="str">
            <v>B073PP7W37</v>
          </cell>
          <cell r="B1716">
            <v>1</v>
          </cell>
          <cell r="C1716">
            <v>4</v>
          </cell>
          <cell r="D1716">
            <v>4</v>
          </cell>
          <cell r="E1716">
            <v>8</v>
          </cell>
        </row>
        <row r="1717">
          <cell r="A1717" t="str">
            <v>B073PPXNXD</v>
          </cell>
          <cell r="B1717">
            <v>0</v>
          </cell>
          <cell r="C1717">
            <v>0</v>
          </cell>
          <cell r="D1717">
            <v>2</v>
          </cell>
          <cell r="E1717">
            <v>4</v>
          </cell>
        </row>
        <row r="1718">
          <cell r="A1718" t="str">
            <v>B073PQ61JH</v>
          </cell>
          <cell r="B1718">
            <v>10</v>
          </cell>
          <cell r="C1718">
            <v>14</v>
          </cell>
          <cell r="D1718">
            <v>2</v>
          </cell>
          <cell r="E1718">
            <v>4</v>
          </cell>
        </row>
        <row r="1719">
          <cell r="A1719" t="str">
            <v>B073PQQ4QW</v>
          </cell>
          <cell r="B1719">
            <v>0</v>
          </cell>
          <cell r="C1719">
            <v>3</v>
          </cell>
          <cell r="D1719">
            <v>5</v>
          </cell>
          <cell r="E1719">
            <v>3</v>
          </cell>
        </row>
        <row r="1720">
          <cell r="A1720" t="str">
            <v>B073PQQCK8</v>
          </cell>
          <cell r="B1720">
            <v>4</v>
          </cell>
          <cell r="C1720">
            <v>2</v>
          </cell>
          <cell r="D1720">
            <v>2</v>
          </cell>
          <cell r="E1720">
            <v>0</v>
          </cell>
        </row>
        <row r="1721">
          <cell r="A1721" t="str">
            <v>B073XJYHF5</v>
          </cell>
          <cell r="B1721">
            <v>2</v>
          </cell>
          <cell r="C1721">
            <v>1</v>
          </cell>
          <cell r="D1721">
            <v>1</v>
          </cell>
          <cell r="E1721">
            <v>0</v>
          </cell>
        </row>
        <row r="1722">
          <cell r="A1722" t="str">
            <v>B07541JWHK</v>
          </cell>
          <cell r="B1722">
            <v>0</v>
          </cell>
          <cell r="C1722">
            <v>0</v>
          </cell>
          <cell r="D1722">
            <v>1</v>
          </cell>
          <cell r="E1722">
            <v>0</v>
          </cell>
        </row>
        <row r="1723">
          <cell r="A1723" t="str">
            <v>B0758KGSVG</v>
          </cell>
          <cell r="B1723">
            <v>0</v>
          </cell>
          <cell r="C1723">
            <v>0</v>
          </cell>
          <cell r="D1723">
            <v>1</v>
          </cell>
          <cell r="E1723">
            <v>0</v>
          </cell>
        </row>
        <row r="1724">
          <cell r="A1724" t="str">
            <v>B075CZ2YNY</v>
          </cell>
          <cell r="B1724">
            <v>0</v>
          </cell>
          <cell r="C1724">
            <v>0</v>
          </cell>
          <cell r="D1724">
            <v>1</v>
          </cell>
          <cell r="E1724">
            <v>0</v>
          </cell>
        </row>
        <row r="1725">
          <cell r="A1725" t="str">
            <v>B075D4935V</v>
          </cell>
          <cell r="B1725">
            <v>2</v>
          </cell>
          <cell r="C1725">
            <v>6</v>
          </cell>
          <cell r="D1725">
            <v>2</v>
          </cell>
          <cell r="E1725">
            <v>0</v>
          </cell>
        </row>
        <row r="1726">
          <cell r="A1726" t="str">
            <v>B075D4FC9J</v>
          </cell>
          <cell r="B1726">
            <v>0</v>
          </cell>
          <cell r="C1726">
            <v>0</v>
          </cell>
          <cell r="D1726">
            <v>1</v>
          </cell>
          <cell r="E1726">
            <v>0</v>
          </cell>
        </row>
        <row r="1727">
          <cell r="A1727" t="str">
            <v>B0761RKMPH</v>
          </cell>
          <cell r="B1727">
            <v>0</v>
          </cell>
          <cell r="C1727">
            <v>0</v>
          </cell>
          <cell r="D1727">
            <v>1</v>
          </cell>
          <cell r="E1727">
            <v>0</v>
          </cell>
        </row>
        <row r="1728">
          <cell r="A1728" t="str">
            <v>B0761RLWB8</v>
          </cell>
          <cell r="B1728">
            <v>0</v>
          </cell>
          <cell r="C1728">
            <v>0</v>
          </cell>
          <cell r="D1728">
            <v>1</v>
          </cell>
          <cell r="E1728">
            <v>0</v>
          </cell>
        </row>
        <row r="1729">
          <cell r="A1729" t="str">
            <v>B0761RW8BW</v>
          </cell>
          <cell r="B1729">
            <v>0</v>
          </cell>
          <cell r="C1729">
            <v>0</v>
          </cell>
          <cell r="D1729">
            <v>1</v>
          </cell>
          <cell r="E1729">
            <v>0</v>
          </cell>
        </row>
        <row r="1730">
          <cell r="A1730" t="str">
            <v>B0774R3HNL</v>
          </cell>
          <cell r="B1730">
            <v>0</v>
          </cell>
          <cell r="C1730">
            <v>0</v>
          </cell>
          <cell r="D1730">
            <v>1</v>
          </cell>
          <cell r="E1730">
            <v>0</v>
          </cell>
        </row>
        <row r="1731">
          <cell r="A1731" t="str">
            <v>B07CMYXHQQ</v>
          </cell>
          <cell r="B1731">
            <v>0</v>
          </cell>
          <cell r="C1731">
            <v>0</v>
          </cell>
          <cell r="D1731">
            <v>1</v>
          </cell>
          <cell r="E1731">
            <v>0</v>
          </cell>
        </row>
        <row r="1732">
          <cell r="A1732" t="str">
            <v>B07CMZWH9V</v>
          </cell>
          <cell r="B1732">
            <v>0</v>
          </cell>
          <cell r="C1732">
            <v>1</v>
          </cell>
          <cell r="D1732">
            <v>1</v>
          </cell>
          <cell r="E1732">
            <v>0</v>
          </cell>
        </row>
        <row r="1733">
          <cell r="A1733" t="str">
            <v>B07D13PMVF</v>
          </cell>
          <cell r="B1733">
            <v>8</v>
          </cell>
          <cell r="C1733">
            <v>0</v>
          </cell>
          <cell r="D1733">
            <v>1</v>
          </cell>
          <cell r="E1733">
            <v>0</v>
          </cell>
        </row>
        <row r="1734">
          <cell r="A1734" t="str">
            <v>B01AXSD6QS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</row>
        <row r="1735">
          <cell r="A1735" t="str">
            <v>B01F78ASF6</v>
          </cell>
          <cell r="B1735">
            <v>0</v>
          </cell>
          <cell r="C1735">
            <v>1</v>
          </cell>
          <cell r="D1735">
            <v>0</v>
          </cell>
          <cell r="E1735">
            <v>0</v>
          </cell>
        </row>
        <row r="1736">
          <cell r="A1736" t="str">
            <v>B01F78ATUU</v>
          </cell>
          <cell r="B1736">
            <v>0</v>
          </cell>
          <cell r="C1736">
            <v>1</v>
          </cell>
          <cell r="D1736">
            <v>0</v>
          </cell>
          <cell r="E1736">
            <v>0</v>
          </cell>
        </row>
        <row r="1737">
          <cell r="A1737" t="str">
            <v>B01F78AVEO</v>
          </cell>
          <cell r="B1737">
            <v>0</v>
          </cell>
          <cell r="C1737">
            <v>1</v>
          </cell>
          <cell r="D1737">
            <v>0</v>
          </cell>
          <cell r="E1737">
            <v>0</v>
          </cell>
        </row>
        <row r="1738">
          <cell r="A1738" t="str">
            <v>B01F78AWZW</v>
          </cell>
          <cell r="B1738">
            <v>0</v>
          </cell>
          <cell r="C1738">
            <v>1</v>
          </cell>
          <cell r="D1738">
            <v>0</v>
          </cell>
          <cell r="E1738">
            <v>0</v>
          </cell>
        </row>
        <row r="1739">
          <cell r="A1739" t="str">
            <v>B01F78AX2Y</v>
          </cell>
          <cell r="B1739">
            <v>0</v>
          </cell>
          <cell r="C1739">
            <v>1</v>
          </cell>
          <cell r="D1739">
            <v>0</v>
          </cell>
          <cell r="E1739">
            <v>0</v>
          </cell>
        </row>
        <row r="1740">
          <cell r="A1740" t="str">
            <v>B01F78AYPK</v>
          </cell>
          <cell r="B1740">
            <v>3</v>
          </cell>
          <cell r="C1740">
            <v>3</v>
          </cell>
          <cell r="D1740">
            <v>0</v>
          </cell>
          <cell r="E1740">
            <v>0</v>
          </cell>
        </row>
        <row r="1741">
          <cell r="A1741" t="str">
            <v>B01F78B2GK</v>
          </cell>
          <cell r="B1741">
            <v>2</v>
          </cell>
          <cell r="C1741">
            <v>1</v>
          </cell>
          <cell r="D1741">
            <v>0</v>
          </cell>
          <cell r="E1741">
            <v>0</v>
          </cell>
        </row>
        <row r="1742">
          <cell r="A1742" t="str">
            <v>B01MRN2YFV</v>
          </cell>
          <cell r="B1742">
            <v>0</v>
          </cell>
          <cell r="C1742">
            <v>2</v>
          </cell>
          <cell r="D1742">
            <v>0</v>
          </cell>
          <cell r="E1742">
            <v>0</v>
          </cell>
        </row>
        <row r="1743">
          <cell r="A1743" t="str">
            <v>B01MYPF70O</v>
          </cell>
          <cell r="B1743">
            <v>0</v>
          </cell>
          <cell r="C1743">
            <v>1</v>
          </cell>
          <cell r="D1743">
            <v>0</v>
          </cell>
          <cell r="E1743">
            <v>0</v>
          </cell>
        </row>
        <row r="1744">
          <cell r="A1744" t="str">
            <v>B01N0GIJRR</v>
          </cell>
          <cell r="B1744">
            <v>2</v>
          </cell>
          <cell r="C1744">
            <v>1</v>
          </cell>
          <cell r="D1744">
            <v>0</v>
          </cell>
          <cell r="E1744">
            <v>0</v>
          </cell>
        </row>
        <row r="1745">
          <cell r="A1745" t="str">
            <v>B06W53P1XJ</v>
          </cell>
          <cell r="B1745">
            <v>0</v>
          </cell>
          <cell r="C1745">
            <v>3</v>
          </cell>
          <cell r="D1745">
            <v>0</v>
          </cell>
          <cell r="E1745">
            <v>0</v>
          </cell>
        </row>
        <row r="1746">
          <cell r="A1746" t="str">
            <v>B06WLLQKCG</v>
          </cell>
          <cell r="B1746">
            <v>2</v>
          </cell>
          <cell r="C1746">
            <v>26</v>
          </cell>
          <cell r="D1746">
            <v>0</v>
          </cell>
          <cell r="E1746">
            <v>0</v>
          </cell>
        </row>
        <row r="1747">
          <cell r="A1747" t="str">
            <v>B06XRSJ6ZH</v>
          </cell>
          <cell r="B1747">
            <v>0</v>
          </cell>
          <cell r="C1747">
            <v>1</v>
          </cell>
          <cell r="D1747">
            <v>0</v>
          </cell>
          <cell r="E1747">
            <v>0</v>
          </cell>
        </row>
        <row r="1748">
          <cell r="A1748" t="str">
            <v>B06XYWZVMM</v>
          </cell>
          <cell r="B1748">
            <v>0</v>
          </cell>
          <cell r="C1748">
            <v>1</v>
          </cell>
          <cell r="D1748">
            <v>0</v>
          </cell>
          <cell r="E1748">
            <v>0</v>
          </cell>
        </row>
        <row r="1749">
          <cell r="A1749" t="str">
            <v>B0711Q8WDR</v>
          </cell>
          <cell r="B1749">
            <v>0</v>
          </cell>
          <cell r="C1749">
            <v>1</v>
          </cell>
          <cell r="D1749">
            <v>0</v>
          </cell>
          <cell r="E1749">
            <v>0</v>
          </cell>
        </row>
        <row r="1750">
          <cell r="A1750" t="str">
            <v>B071ZRG8YN</v>
          </cell>
          <cell r="B1750">
            <v>0</v>
          </cell>
          <cell r="C1750">
            <v>10</v>
          </cell>
          <cell r="D1750">
            <v>0</v>
          </cell>
          <cell r="E1750">
            <v>0</v>
          </cell>
        </row>
        <row r="1751">
          <cell r="A1751" t="str">
            <v>B073PPTVHP</v>
          </cell>
          <cell r="B1751">
            <v>10</v>
          </cell>
          <cell r="C1751">
            <v>4</v>
          </cell>
          <cell r="D1751">
            <v>0</v>
          </cell>
          <cell r="E1751">
            <v>1</v>
          </cell>
        </row>
        <row r="1752">
          <cell r="A1752" t="str">
            <v>B073PPYPXZ</v>
          </cell>
          <cell r="B1752">
            <v>18</v>
          </cell>
          <cell r="C1752">
            <v>10</v>
          </cell>
          <cell r="D1752">
            <v>2</v>
          </cell>
          <cell r="E1752">
            <v>0</v>
          </cell>
        </row>
        <row r="1753">
          <cell r="A1753" t="str">
            <v>B073PQ5WVC</v>
          </cell>
          <cell r="B1753">
            <v>2</v>
          </cell>
          <cell r="C1753">
            <v>1</v>
          </cell>
          <cell r="D1753">
            <v>0</v>
          </cell>
          <cell r="E1753">
            <v>0</v>
          </cell>
        </row>
        <row r="1754">
          <cell r="A1754" t="str">
            <v>B073PQ7Z9P</v>
          </cell>
          <cell r="B1754">
            <v>1</v>
          </cell>
          <cell r="C1754">
            <v>2</v>
          </cell>
          <cell r="D1754">
            <v>0</v>
          </cell>
          <cell r="E1754">
            <v>0</v>
          </cell>
        </row>
        <row r="1755">
          <cell r="A1755" t="str">
            <v>B073PQ8R84</v>
          </cell>
          <cell r="B1755">
            <v>0</v>
          </cell>
          <cell r="C1755">
            <v>1</v>
          </cell>
          <cell r="D1755">
            <v>0</v>
          </cell>
          <cell r="E1755">
            <v>0</v>
          </cell>
        </row>
        <row r="1756">
          <cell r="A1756" t="str">
            <v>B073PQHBRH</v>
          </cell>
          <cell r="B1756">
            <v>0</v>
          </cell>
          <cell r="C1756">
            <v>4</v>
          </cell>
          <cell r="D1756">
            <v>4</v>
          </cell>
          <cell r="E1756">
            <v>3</v>
          </cell>
        </row>
        <row r="1757">
          <cell r="A1757" t="str">
            <v>B073XJW6BF</v>
          </cell>
          <cell r="B1757">
            <v>0</v>
          </cell>
          <cell r="C1757">
            <v>1</v>
          </cell>
          <cell r="D1757">
            <v>0</v>
          </cell>
          <cell r="E1757">
            <v>0</v>
          </cell>
        </row>
        <row r="1758">
          <cell r="A1758" t="str">
            <v>B07541F2N7</v>
          </cell>
          <cell r="B1758">
            <v>0</v>
          </cell>
          <cell r="C1758">
            <v>2</v>
          </cell>
          <cell r="D1758">
            <v>0</v>
          </cell>
          <cell r="E1758">
            <v>0</v>
          </cell>
        </row>
        <row r="1759">
          <cell r="A1759" t="str">
            <v>B07542R99S</v>
          </cell>
          <cell r="B1759">
            <v>0</v>
          </cell>
          <cell r="C1759">
            <v>3</v>
          </cell>
          <cell r="D1759">
            <v>0</v>
          </cell>
          <cell r="E1759">
            <v>0</v>
          </cell>
        </row>
        <row r="1760">
          <cell r="A1760" t="str">
            <v>B07545TD18</v>
          </cell>
          <cell r="B1760">
            <v>0</v>
          </cell>
          <cell r="C1760">
            <v>5</v>
          </cell>
          <cell r="D1760">
            <v>0</v>
          </cell>
          <cell r="E1760">
            <v>0</v>
          </cell>
        </row>
        <row r="1761">
          <cell r="A1761" t="str">
            <v>B075D7D1S1</v>
          </cell>
          <cell r="B1761">
            <v>0</v>
          </cell>
          <cell r="C1761">
            <v>3</v>
          </cell>
          <cell r="D1761">
            <v>0</v>
          </cell>
          <cell r="E1761">
            <v>0</v>
          </cell>
        </row>
        <row r="1762">
          <cell r="A1762" t="str">
            <v>B075FMK5JD</v>
          </cell>
          <cell r="B1762">
            <v>3</v>
          </cell>
          <cell r="C1762">
            <v>0</v>
          </cell>
          <cell r="D1762">
            <v>0</v>
          </cell>
          <cell r="E1762">
            <v>0</v>
          </cell>
        </row>
        <row r="1763">
          <cell r="A1763" t="str">
            <v>B075FMKF16</v>
          </cell>
          <cell r="B1763">
            <v>0</v>
          </cell>
          <cell r="C1763">
            <v>1</v>
          </cell>
          <cell r="D1763">
            <v>0</v>
          </cell>
          <cell r="E1763">
            <v>0</v>
          </cell>
        </row>
        <row r="1764">
          <cell r="A1764" t="str">
            <v>B075FQSTN2</v>
          </cell>
          <cell r="B1764">
            <v>0</v>
          </cell>
          <cell r="C1764">
            <v>1</v>
          </cell>
          <cell r="D1764">
            <v>0</v>
          </cell>
          <cell r="E1764">
            <v>0</v>
          </cell>
        </row>
        <row r="1765">
          <cell r="A1765" t="str">
            <v>B075FR898Y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</row>
        <row r="1766">
          <cell r="A1766" t="str">
            <v>B075FRL5YC</v>
          </cell>
          <cell r="B1766">
            <v>0</v>
          </cell>
          <cell r="C1766">
            <v>1</v>
          </cell>
          <cell r="D1766">
            <v>0</v>
          </cell>
          <cell r="E1766">
            <v>0</v>
          </cell>
        </row>
        <row r="1767">
          <cell r="A1767" t="str">
            <v>B075KFGCJK</v>
          </cell>
          <cell r="B1767">
            <v>0</v>
          </cell>
          <cell r="C1767">
            <v>1</v>
          </cell>
          <cell r="D1767">
            <v>0</v>
          </cell>
          <cell r="E1767">
            <v>0</v>
          </cell>
        </row>
        <row r="1768">
          <cell r="A1768" t="str">
            <v>B075LXWVKN</v>
          </cell>
          <cell r="B1768">
            <v>0</v>
          </cell>
          <cell r="C1768">
            <v>1</v>
          </cell>
          <cell r="D1768">
            <v>0</v>
          </cell>
          <cell r="E1768">
            <v>0</v>
          </cell>
        </row>
        <row r="1769">
          <cell r="A1769" t="str">
            <v>B0761RYZVB</v>
          </cell>
          <cell r="B1769">
            <v>1</v>
          </cell>
          <cell r="C1769">
            <v>2</v>
          </cell>
          <cell r="D1769">
            <v>0</v>
          </cell>
          <cell r="E1769">
            <v>0</v>
          </cell>
        </row>
        <row r="1770">
          <cell r="A1770" t="str">
            <v>B07648MPS3</v>
          </cell>
          <cell r="B1770">
            <v>0</v>
          </cell>
          <cell r="C1770">
            <v>6</v>
          </cell>
          <cell r="D1770">
            <v>0</v>
          </cell>
          <cell r="E1770">
            <v>0</v>
          </cell>
        </row>
        <row r="1771">
          <cell r="A1771" t="str">
            <v>B078HDH67L</v>
          </cell>
          <cell r="B1771">
            <v>4</v>
          </cell>
          <cell r="C1771">
            <v>2</v>
          </cell>
          <cell r="D1771">
            <v>0</v>
          </cell>
          <cell r="E1771">
            <v>0</v>
          </cell>
        </row>
        <row r="1772">
          <cell r="A1772" t="str">
            <v>B078NC743L</v>
          </cell>
          <cell r="B1772">
            <v>0</v>
          </cell>
          <cell r="C1772">
            <v>1</v>
          </cell>
          <cell r="D1772">
            <v>0</v>
          </cell>
          <cell r="E1772">
            <v>0</v>
          </cell>
        </row>
        <row r="1773">
          <cell r="A1773" t="str">
            <v>B078NL2T3C</v>
          </cell>
          <cell r="B1773">
            <v>0</v>
          </cell>
          <cell r="C1773">
            <v>5</v>
          </cell>
          <cell r="D1773">
            <v>0</v>
          </cell>
          <cell r="E1773">
            <v>0</v>
          </cell>
        </row>
        <row r="1774">
          <cell r="A1774" t="str">
            <v>B078NLM1VP</v>
          </cell>
          <cell r="B1774">
            <v>0</v>
          </cell>
          <cell r="C1774">
            <v>1</v>
          </cell>
          <cell r="D1774">
            <v>0</v>
          </cell>
          <cell r="E1774">
            <v>0</v>
          </cell>
        </row>
        <row r="1775">
          <cell r="A1775" t="str">
            <v>B078NLPDT7</v>
          </cell>
          <cell r="B1775">
            <v>0</v>
          </cell>
          <cell r="C1775">
            <v>1</v>
          </cell>
          <cell r="D1775">
            <v>0</v>
          </cell>
          <cell r="E1775">
            <v>0</v>
          </cell>
        </row>
        <row r="1776">
          <cell r="A1776" t="str">
            <v>B078NPZTQ6</v>
          </cell>
          <cell r="B1776">
            <v>0</v>
          </cell>
          <cell r="C1776">
            <v>1</v>
          </cell>
          <cell r="D1776">
            <v>0</v>
          </cell>
          <cell r="E1776">
            <v>0</v>
          </cell>
        </row>
        <row r="1777">
          <cell r="A1777" t="str">
            <v>B078W1CZG6</v>
          </cell>
          <cell r="B1777">
            <v>0</v>
          </cell>
          <cell r="C1777">
            <v>1</v>
          </cell>
          <cell r="D1777">
            <v>0</v>
          </cell>
          <cell r="E1777">
            <v>0</v>
          </cell>
        </row>
        <row r="1778">
          <cell r="A1778" t="str">
            <v>B07C1P1S9L</v>
          </cell>
          <cell r="B1778">
            <v>0</v>
          </cell>
          <cell r="C1778">
            <v>1</v>
          </cell>
          <cell r="D1778">
            <v>0</v>
          </cell>
          <cell r="E1778">
            <v>0</v>
          </cell>
        </row>
        <row r="1779">
          <cell r="A1779" t="str">
            <v>B07CLSMWDL</v>
          </cell>
          <cell r="B1779">
            <v>0</v>
          </cell>
          <cell r="C1779">
            <v>1</v>
          </cell>
          <cell r="D1779">
            <v>0</v>
          </cell>
          <cell r="E1779">
            <v>0</v>
          </cell>
        </row>
        <row r="1780">
          <cell r="A1780" t="str">
            <v>B07CLSVW6W</v>
          </cell>
          <cell r="B1780">
            <v>0</v>
          </cell>
          <cell r="C1780">
            <v>2</v>
          </cell>
          <cell r="D1780">
            <v>0</v>
          </cell>
          <cell r="E1780">
            <v>0</v>
          </cell>
        </row>
        <row r="1781">
          <cell r="A1781" t="str">
            <v>B07CLVG3C2</v>
          </cell>
          <cell r="B1781">
            <v>2</v>
          </cell>
          <cell r="C1781">
            <v>8</v>
          </cell>
          <cell r="D1781">
            <v>0</v>
          </cell>
          <cell r="E1781">
            <v>0</v>
          </cell>
        </row>
        <row r="1782">
          <cell r="A1782" t="str">
            <v>B07CLWY3VJ</v>
          </cell>
          <cell r="B1782">
            <v>0</v>
          </cell>
          <cell r="C1782">
            <v>1</v>
          </cell>
          <cell r="D1782">
            <v>0</v>
          </cell>
          <cell r="E1782">
            <v>0</v>
          </cell>
        </row>
        <row r="1783">
          <cell r="A1783" t="str">
            <v>B07CLZ5S82</v>
          </cell>
          <cell r="B1783">
            <v>0</v>
          </cell>
          <cell r="C1783">
            <v>1</v>
          </cell>
          <cell r="D1783">
            <v>0</v>
          </cell>
          <cell r="E1783">
            <v>0</v>
          </cell>
        </row>
        <row r="1784">
          <cell r="A1784" t="str">
            <v>B07CM22J3Q</v>
          </cell>
          <cell r="B1784">
            <v>0</v>
          </cell>
          <cell r="C1784">
            <v>3</v>
          </cell>
          <cell r="D1784">
            <v>0</v>
          </cell>
          <cell r="E1784">
            <v>0</v>
          </cell>
        </row>
        <row r="1785">
          <cell r="A1785" t="str">
            <v>B07CM2SMGW</v>
          </cell>
          <cell r="B1785">
            <v>0</v>
          </cell>
          <cell r="C1785">
            <v>1</v>
          </cell>
          <cell r="D1785">
            <v>0</v>
          </cell>
          <cell r="E1785">
            <v>0</v>
          </cell>
        </row>
        <row r="1786">
          <cell r="A1786" t="str">
            <v>B07CM3PR1X</v>
          </cell>
          <cell r="B1786">
            <v>0</v>
          </cell>
          <cell r="C1786">
            <v>1</v>
          </cell>
          <cell r="D1786">
            <v>0</v>
          </cell>
          <cell r="E1786">
            <v>0</v>
          </cell>
        </row>
        <row r="1787">
          <cell r="A1787" t="str">
            <v>B07CM58KLT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</row>
        <row r="1788">
          <cell r="A1788" t="str">
            <v>B07CM59KBW</v>
          </cell>
          <cell r="B1788">
            <v>0</v>
          </cell>
          <cell r="C1788">
            <v>2</v>
          </cell>
          <cell r="D1788">
            <v>0</v>
          </cell>
          <cell r="E1788">
            <v>0</v>
          </cell>
        </row>
        <row r="1789">
          <cell r="A1789" t="str">
            <v>B07CM5WWG7</v>
          </cell>
          <cell r="B1789">
            <v>0</v>
          </cell>
          <cell r="C1789">
            <v>1</v>
          </cell>
          <cell r="D1789">
            <v>0</v>
          </cell>
          <cell r="E1789">
            <v>0</v>
          </cell>
        </row>
        <row r="1790">
          <cell r="A1790" t="str">
            <v>B07CM7JVWW</v>
          </cell>
          <cell r="B1790">
            <v>0</v>
          </cell>
          <cell r="C1790">
            <v>4</v>
          </cell>
          <cell r="D1790">
            <v>0</v>
          </cell>
          <cell r="E1790">
            <v>0</v>
          </cell>
        </row>
        <row r="1791">
          <cell r="A1791" t="str">
            <v>B07CM7XVHK</v>
          </cell>
          <cell r="B1791">
            <v>0</v>
          </cell>
          <cell r="C1791">
            <v>1</v>
          </cell>
          <cell r="D1791">
            <v>0</v>
          </cell>
          <cell r="E1791">
            <v>0</v>
          </cell>
        </row>
        <row r="1792">
          <cell r="A1792" t="str">
            <v>B01F78AU72</v>
          </cell>
          <cell r="B1792">
            <v>5</v>
          </cell>
          <cell r="C1792">
            <v>0</v>
          </cell>
          <cell r="D1792">
            <v>0</v>
          </cell>
          <cell r="E1792">
            <v>0</v>
          </cell>
        </row>
        <row r="1793">
          <cell r="A1793" t="str">
            <v>B01F78AVPI</v>
          </cell>
          <cell r="B1793">
            <v>2</v>
          </cell>
          <cell r="C1793">
            <v>0</v>
          </cell>
          <cell r="D1793">
            <v>0</v>
          </cell>
          <cell r="E1793">
            <v>0</v>
          </cell>
        </row>
        <row r="1794">
          <cell r="A1794" t="str">
            <v>B06XPCX29X</v>
          </cell>
          <cell r="B1794">
            <v>1</v>
          </cell>
          <cell r="C1794">
            <v>0</v>
          </cell>
          <cell r="D1794">
            <v>1</v>
          </cell>
          <cell r="E1794">
            <v>0</v>
          </cell>
        </row>
        <row r="1795">
          <cell r="A1795" t="str">
            <v>B06XQG3WN3</v>
          </cell>
          <cell r="B1795">
            <v>1</v>
          </cell>
          <cell r="C1795">
            <v>0</v>
          </cell>
          <cell r="D1795">
            <v>0</v>
          </cell>
          <cell r="E1795">
            <v>0</v>
          </cell>
        </row>
        <row r="1796">
          <cell r="A1796" t="str">
            <v>B06XQG7RR2</v>
          </cell>
          <cell r="B1796">
            <v>1</v>
          </cell>
          <cell r="C1796">
            <v>0</v>
          </cell>
          <cell r="D1796">
            <v>0</v>
          </cell>
          <cell r="E1796">
            <v>1</v>
          </cell>
        </row>
        <row r="1797">
          <cell r="A1797" t="str">
            <v>B06XQVCJ44</v>
          </cell>
          <cell r="B1797">
            <v>1</v>
          </cell>
          <cell r="C1797">
            <v>0</v>
          </cell>
          <cell r="D1797">
            <v>1</v>
          </cell>
          <cell r="E1797">
            <v>0</v>
          </cell>
        </row>
        <row r="1798">
          <cell r="A1798" t="str">
            <v>B06XX16G2Q</v>
          </cell>
          <cell r="B1798">
            <v>3</v>
          </cell>
          <cell r="C1798">
            <v>0</v>
          </cell>
          <cell r="D1798">
            <v>0</v>
          </cell>
          <cell r="E1798">
            <v>0</v>
          </cell>
        </row>
        <row r="1799">
          <cell r="A1799" t="str">
            <v>B06XYK4HHR</v>
          </cell>
          <cell r="B1799">
            <v>1</v>
          </cell>
          <cell r="C1799">
            <v>0</v>
          </cell>
          <cell r="D1799">
            <v>0</v>
          </cell>
          <cell r="E1799">
            <v>1</v>
          </cell>
        </row>
        <row r="1800">
          <cell r="A1800" t="str">
            <v>B06XYYLL91</v>
          </cell>
          <cell r="B1800">
            <v>1</v>
          </cell>
          <cell r="C1800">
            <v>0</v>
          </cell>
          <cell r="D1800">
            <v>0</v>
          </cell>
          <cell r="E1800">
            <v>0</v>
          </cell>
        </row>
        <row r="1801">
          <cell r="A1801" t="str">
            <v>B06XZ157NV</v>
          </cell>
          <cell r="B1801">
            <v>4</v>
          </cell>
          <cell r="C1801">
            <v>0</v>
          </cell>
          <cell r="D1801">
            <v>0</v>
          </cell>
          <cell r="E1801">
            <v>1</v>
          </cell>
        </row>
        <row r="1802">
          <cell r="A1802" t="str">
            <v>B06XZ2NHTS</v>
          </cell>
          <cell r="B1802">
            <v>1</v>
          </cell>
          <cell r="C1802">
            <v>0</v>
          </cell>
          <cell r="D1802">
            <v>0</v>
          </cell>
          <cell r="E1802">
            <v>0</v>
          </cell>
        </row>
        <row r="1803">
          <cell r="A1803" t="str">
            <v>B06Y229TP7</v>
          </cell>
          <cell r="B1803">
            <v>1</v>
          </cell>
          <cell r="C1803">
            <v>0</v>
          </cell>
          <cell r="D1803">
            <v>0</v>
          </cell>
          <cell r="E1803">
            <v>0</v>
          </cell>
        </row>
        <row r="1804">
          <cell r="A1804" t="str">
            <v>B073PPWDT7</v>
          </cell>
          <cell r="B1804">
            <v>7</v>
          </cell>
          <cell r="C1804">
            <v>2</v>
          </cell>
          <cell r="D1804">
            <v>0</v>
          </cell>
          <cell r="E1804">
            <v>5</v>
          </cell>
        </row>
        <row r="1805">
          <cell r="A1805" t="str">
            <v>B073PPWMDR</v>
          </cell>
          <cell r="B1805">
            <v>2</v>
          </cell>
          <cell r="C1805">
            <v>0</v>
          </cell>
          <cell r="D1805">
            <v>0</v>
          </cell>
          <cell r="E1805">
            <v>0</v>
          </cell>
        </row>
        <row r="1806">
          <cell r="A1806" t="str">
            <v>B073PQDCYM</v>
          </cell>
          <cell r="B1806">
            <v>2</v>
          </cell>
          <cell r="C1806">
            <v>0</v>
          </cell>
          <cell r="D1806">
            <v>1</v>
          </cell>
          <cell r="E1806">
            <v>0</v>
          </cell>
        </row>
        <row r="1807">
          <cell r="A1807" t="str">
            <v>B074Z6VKPC</v>
          </cell>
          <cell r="B1807">
            <v>1</v>
          </cell>
          <cell r="C1807">
            <v>0</v>
          </cell>
          <cell r="D1807">
            <v>0</v>
          </cell>
          <cell r="E1807">
            <v>0</v>
          </cell>
        </row>
        <row r="1808">
          <cell r="A1808" t="str">
            <v>B075D1Z8VQ</v>
          </cell>
          <cell r="B1808">
            <v>4</v>
          </cell>
          <cell r="C1808">
            <v>0</v>
          </cell>
          <cell r="D1808">
            <v>0</v>
          </cell>
          <cell r="E1808">
            <v>0</v>
          </cell>
        </row>
        <row r="1809">
          <cell r="A1809" t="str">
            <v>B075D4R6B4</v>
          </cell>
          <cell r="B1809">
            <v>1</v>
          </cell>
          <cell r="C1809">
            <v>0</v>
          </cell>
          <cell r="D1809">
            <v>0</v>
          </cell>
          <cell r="E1809">
            <v>0</v>
          </cell>
        </row>
        <row r="1810">
          <cell r="A1810" t="str">
            <v>B075DD8M7Z</v>
          </cell>
          <cell r="B1810">
            <v>1</v>
          </cell>
          <cell r="C1810">
            <v>0</v>
          </cell>
          <cell r="D1810">
            <v>0</v>
          </cell>
          <cell r="E1810">
            <v>0</v>
          </cell>
        </row>
        <row r="1811">
          <cell r="A1811" t="str">
            <v>B075FR28GQ</v>
          </cell>
          <cell r="B1811">
            <v>1</v>
          </cell>
          <cell r="C1811">
            <v>0</v>
          </cell>
          <cell r="D1811">
            <v>0</v>
          </cell>
          <cell r="E1811">
            <v>0</v>
          </cell>
        </row>
        <row r="1812">
          <cell r="A1812" t="str">
            <v>B0761TZYSS</v>
          </cell>
          <cell r="B1812">
            <v>1</v>
          </cell>
          <cell r="C1812">
            <v>0</v>
          </cell>
          <cell r="D1812">
            <v>0</v>
          </cell>
          <cell r="E1812">
            <v>0</v>
          </cell>
        </row>
        <row r="1813">
          <cell r="A1813" t="str">
            <v>B076J8NQXH</v>
          </cell>
          <cell r="B1813">
            <v>1</v>
          </cell>
          <cell r="C1813">
            <v>0</v>
          </cell>
          <cell r="D1813">
            <v>0</v>
          </cell>
          <cell r="E1813">
            <v>0</v>
          </cell>
        </row>
        <row r="1814">
          <cell r="A1814" t="str">
            <v>B077XGHCKG</v>
          </cell>
          <cell r="B1814">
            <v>2</v>
          </cell>
          <cell r="C1814">
            <v>0</v>
          </cell>
          <cell r="D1814">
            <v>0</v>
          </cell>
          <cell r="E1814">
            <v>0</v>
          </cell>
        </row>
        <row r="1815">
          <cell r="A1815" t="str">
            <v>B078NLC9JW</v>
          </cell>
          <cell r="B1815">
            <v>1</v>
          </cell>
          <cell r="C1815">
            <v>0</v>
          </cell>
          <cell r="D1815">
            <v>0</v>
          </cell>
          <cell r="E1815">
            <v>0</v>
          </cell>
        </row>
        <row r="1816">
          <cell r="A1816" t="str">
            <v>B078NLNLRQ</v>
          </cell>
          <cell r="B1816">
            <v>2</v>
          </cell>
          <cell r="C1816">
            <v>0</v>
          </cell>
          <cell r="D1816">
            <v>0</v>
          </cell>
          <cell r="E1816">
            <v>0</v>
          </cell>
        </row>
        <row r="1817">
          <cell r="A1817" t="str">
            <v>B07BF4PZNM</v>
          </cell>
          <cell r="B1817">
            <v>8</v>
          </cell>
          <cell r="C1817">
            <v>0</v>
          </cell>
          <cell r="D1817">
            <v>0</v>
          </cell>
          <cell r="E1817">
            <v>0</v>
          </cell>
        </row>
        <row r="1818">
          <cell r="A1818" t="str">
            <v>B07BXJRZYN</v>
          </cell>
          <cell r="B1818">
            <v>2</v>
          </cell>
          <cell r="C1818">
            <v>0</v>
          </cell>
          <cell r="D1818">
            <v>0</v>
          </cell>
          <cell r="E1818">
            <v>0</v>
          </cell>
        </row>
        <row r="1819">
          <cell r="A1819" t="str">
            <v>B07BXJTC6S</v>
          </cell>
          <cell r="B1819">
            <v>40</v>
          </cell>
          <cell r="C1819">
            <v>0</v>
          </cell>
          <cell r="D1819">
            <v>0</v>
          </cell>
          <cell r="E1819">
            <v>0</v>
          </cell>
        </row>
        <row r="1820">
          <cell r="A1820" t="str">
            <v>B07BXJTL7C</v>
          </cell>
          <cell r="B1820">
            <v>14</v>
          </cell>
          <cell r="C1820">
            <v>0</v>
          </cell>
          <cell r="D1820">
            <v>0</v>
          </cell>
          <cell r="E1820">
            <v>0</v>
          </cell>
        </row>
        <row r="1821">
          <cell r="A1821" t="str">
            <v>B07BXKKZBF</v>
          </cell>
          <cell r="B1821">
            <v>2</v>
          </cell>
          <cell r="C1821">
            <v>0</v>
          </cell>
          <cell r="D1821">
            <v>0</v>
          </cell>
          <cell r="E1821">
            <v>0</v>
          </cell>
        </row>
        <row r="1822">
          <cell r="A1822" t="str">
            <v>B07BXS81BN</v>
          </cell>
          <cell r="B1822">
            <v>20</v>
          </cell>
          <cell r="C1822">
            <v>0</v>
          </cell>
          <cell r="D1822">
            <v>0</v>
          </cell>
          <cell r="E1822">
            <v>0</v>
          </cell>
        </row>
        <row r="1823">
          <cell r="A1823" t="str">
            <v>B07BXSGG7P</v>
          </cell>
          <cell r="B1823">
            <v>16</v>
          </cell>
          <cell r="C1823">
            <v>0</v>
          </cell>
          <cell r="D1823">
            <v>0</v>
          </cell>
          <cell r="E1823">
            <v>0</v>
          </cell>
        </row>
        <row r="1824">
          <cell r="A1824" t="str">
            <v>B07BXTP8MH</v>
          </cell>
          <cell r="B1824">
            <v>3</v>
          </cell>
          <cell r="C1824">
            <v>0</v>
          </cell>
          <cell r="D1824">
            <v>0</v>
          </cell>
          <cell r="E1824">
            <v>0</v>
          </cell>
        </row>
        <row r="1825">
          <cell r="A1825" t="str">
            <v>B07BXW12Y7</v>
          </cell>
          <cell r="B1825">
            <v>7</v>
          </cell>
          <cell r="C1825">
            <v>0</v>
          </cell>
          <cell r="D1825">
            <v>0</v>
          </cell>
          <cell r="E1825">
            <v>0</v>
          </cell>
        </row>
        <row r="1826">
          <cell r="A1826" t="str">
            <v>B07BXWKKFL</v>
          </cell>
          <cell r="B1826">
            <v>17</v>
          </cell>
          <cell r="C1826">
            <v>0</v>
          </cell>
          <cell r="D1826">
            <v>0</v>
          </cell>
          <cell r="E1826">
            <v>0</v>
          </cell>
        </row>
        <row r="1827">
          <cell r="A1827" t="str">
            <v>B07BXWTB3N</v>
          </cell>
          <cell r="B1827">
            <v>38</v>
          </cell>
          <cell r="C1827">
            <v>0</v>
          </cell>
          <cell r="D1827">
            <v>0</v>
          </cell>
          <cell r="E1827">
            <v>0</v>
          </cell>
        </row>
        <row r="1828">
          <cell r="A1828" t="str">
            <v>B07BXX3Q85</v>
          </cell>
          <cell r="B1828">
            <v>9</v>
          </cell>
          <cell r="C1828">
            <v>0</v>
          </cell>
          <cell r="D1828">
            <v>0</v>
          </cell>
          <cell r="E1828">
            <v>0</v>
          </cell>
        </row>
        <row r="1829">
          <cell r="A1829" t="str">
            <v>B07BXZLXDL</v>
          </cell>
          <cell r="B1829">
            <v>25</v>
          </cell>
          <cell r="C1829">
            <v>0</v>
          </cell>
          <cell r="D1829">
            <v>0</v>
          </cell>
          <cell r="E1829">
            <v>0</v>
          </cell>
        </row>
        <row r="1830">
          <cell r="A1830" t="str">
            <v>B07BXZSJGP</v>
          </cell>
          <cell r="B1830">
            <v>21</v>
          </cell>
          <cell r="C1830">
            <v>0</v>
          </cell>
          <cell r="D1830">
            <v>0</v>
          </cell>
          <cell r="E1830">
            <v>0</v>
          </cell>
        </row>
        <row r="1831">
          <cell r="A1831" t="str">
            <v>B07BY129D9</v>
          </cell>
          <cell r="B1831">
            <v>31</v>
          </cell>
          <cell r="C1831">
            <v>0</v>
          </cell>
          <cell r="D1831">
            <v>0</v>
          </cell>
          <cell r="E1831">
            <v>0</v>
          </cell>
        </row>
        <row r="1832">
          <cell r="A1832" t="str">
            <v>B07CB844DR</v>
          </cell>
          <cell r="B1832">
            <v>33</v>
          </cell>
          <cell r="C1832">
            <v>0</v>
          </cell>
          <cell r="D1832">
            <v>0</v>
          </cell>
          <cell r="E1832">
            <v>0</v>
          </cell>
        </row>
        <row r="1833">
          <cell r="A1833" t="str">
            <v>B07CB8FLPD</v>
          </cell>
          <cell r="B1833">
            <v>11</v>
          </cell>
          <cell r="C1833">
            <v>0</v>
          </cell>
          <cell r="D1833">
            <v>0</v>
          </cell>
          <cell r="E1833">
            <v>0</v>
          </cell>
        </row>
        <row r="1834">
          <cell r="A1834" t="str">
            <v>B07CB9JMFT</v>
          </cell>
          <cell r="B1834">
            <v>8</v>
          </cell>
          <cell r="C1834">
            <v>0</v>
          </cell>
          <cell r="D1834">
            <v>0</v>
          </cell>
          <cell r="E1834">
            <v>0</v>
          </cell>
        </row>
        <row r="1835">
          <cell r="A1835" t="str">
            <v>B07CDW8Z5R</v>
          </cell>
          <cell r="B1835">
            <v>16</v>
          </cell>
          <cell r="C1835">
            <v>0</v>
          </cell>
          <cell r="D1835">
            <v>0</v>
          </cell>
          <cell r="E1835">
            <v>0</v>
          </cell>
        </row>
        <row r="1836">
          <cell r="A1836" t="str">
            <v>B07CLZQ8SD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</row>
        <row r="1837">
          <cell r="A1837" t="str">
            <v>B07CM1S16H</v>
          </cell>
          <cell r="B1837">
            <v>2</v>
          </cell>
          <cell r="C1837">
            <v>0</v>
          </cell>
          <cell r="D1837">
            <v>0</v>
          </cell>
          <cell r="E1837">
            <v>0</v>
          </cell>
        </row>
        <row r="1838">
          <cell r="A1838" t="str">
            <v>B07CN1SYBB</v>
          </cell>
          <cell r="B1838">
            <v>1</v>
          </cell>
          <cell r="C1838">
            <v>0</v>
          </cell>
          <cell r="D1838">
            <v>0</v>
          </cell>
          <cell r="E1838">
            <v>0</v>
          </cell>
        </row>
        <row r="1839">
          <cell r="A1839" t="str">
            <v>B07DPLYF8R</v>
          </cell>
          <cell r="B1839">
            <v>2</v>
          </cell>
          <cell r="C1839">
            <v>0</v>
          </cell>
          <cell r="D1839">
            <v>0</v>
          </cell>
          <cell r="E1839">
            <v>0</v>
          </cell>
        </row>
        <row r="1840">
          <cell r="A1840" t="str">
            <v>B07DPMLL87</v>
          </cell>
          <cell r="B1840">
            <v>1</v>
          </cell>
          <cell r="C1840">
            <v>0</v>
          </cell>
          <cell r="D1840">
            <v>0</v>
          </cell>
          <cell r="E1840">
            <v>0</v>
          </cell>
        </row>
        <row r="1841">
          <cell r="A1841" t="str">
            <v>B07DPNCRCV</v>
          </cell>
          <cell r="B1841">
            <v>1</v>
          </cell>
          <cell r="C1841">
            <v>0</v>
          </cell>
          <cell r="D1841">
            <v>0</v>
          </cell>
          <cell r="E1841">
            <v>0</v>
          </cell>
        </row>
        <row r="1842">
          <cell r="A1842" t="str">
            <v>B07DPNKTLQ</v>
          </cell>
          <cell r="B1842">
            <v>3</v>
          </cell>
          <cell r="C1842">
            <v>0</v>
          </cell>
          <cell r="D1842">
            <v>0</v>
          </cell>
          <cell r="E1842">
            <v>0</v>
          </cell>
        </row>
        <row r="1843">
          <cell r="A1843" t="str">
            <v>B07DPPB249</v>
          </cell>
          <cell r="B1843">
            <v>8</v>
          </cell>
          <cell r="C1843">
            <v>0</v>
          </cell>
          <cell r="D1843">
            <v>0</v>
          </cell>
          <cell r="E1843">
            <v>0</v>
          </cell>
        </row>
        <row r="1844">
          <cell r="A1844" t="str">
            <v>B07F2XRRTR</v>
          </cell>
          <cell r="B1844">
            <v>165</v>
          </cell>
          <cell r="C1844">
            <v>0</v>
          </cell>
          <cell r="D1844">
            <v>0</v>
          </cell>
          <cell r="E1844">
            <v>0</v>
          </cell>
        </row>
        <row r="1845">
          <cell r="A1845" t="str">
            <v>B01M00G3A8</v>
          </cell>
          <cell r="B1845">
            <v>12</v>
          </cell>
          <cell r="C1845">
            <v>12</v>
          </cell>
          <cell r="D1845">
            <v>7</v>
          </cell>
          <cell r="E1845">
            <v>13</v>
          </cell>
        </row>
        <row r="1846">
          <cell r="A1846" t="str">
            <v>B01M0LJF15</v>
          </cell>
          <cell r="B1846">
            <v>57</v>
          </cell>
          <cell r="C1846">
            <v>40</v>
          </cell>
          <cell r="D1846">
            <v>10</v>
          </cell>
          <cell r="E1846">
            <v>30</v>
          </cell>
        </row>
        <row r="1847">
          <cell r="A1847" t="str">
            <v>B01M0OEWJO</v>
          </cell>
          <cell r="B1847">
            <v>0</v>
          </cell>
          <cell r="C1847">
            <v>0</v>
          </cell>
          <cell r="D1847">
            <v>0</v>
          </cell>
          <cell r="E1847">
            <v>5</v>
          </cell>
        </row>
        <row r="1848">
          <cell r="A1848" t="str">
            <v>B01MYZMT4X</v>
          </cell>
          <cell r="B1848">
            <v>15</v>
          </cell>
          <cell r="C1848">
            <v>2</v>
          </cell>
          <cell r="D1848">
            <v>0</v>
          </cell>
          <cell r="E1848">
            <v>2</v>
          </cell>
        </row>
        <row r="1849">
          <cell r="A1849" t="str">
            <v>B06VT69HT9</v>
          </cell>
          <cell r="B1849">
            <v>84</v>
          </cell>
          <cell r="C1849">
            <v>53</v>
          </cell>
          <cell r="D1849">
            <v>30</v>
          </cell>
          <cell r="E1849">
            <v>63</v>
          </cell>
        </row>
        <row r="1850">
          <cell r="A1850" t="str">
            <v>B06VT962JP</v>
          </cell>
          <cell r="B1850">
            <v>42</v>
          </cell>
          <cell r="C1850">
            <v>29</v>
          </cell>
          <cell r="D1850">
            <v>11</v>
          </cell>
          <cell r="E1850">
            <v>31</v>
          </cell>
        </row>
        <row r="1851">
          <cell r="A1851" t="str">
            <v>B06VTMFDNM</v>
          </cell>
          <cell r="B1851">
            <v>71</v>
          </cell>
          <cell r="C1851">
            <v>63</v>
          </cell>
          <cell r="D1851">
            <v>19</v>
          </cell>
          <cell r="E1851">
            <v>87</v>
          </cell>
        </row>
        <row r="1852">
          <cell r="A1852" t="str">
            <v>B06VXYRMKB</v>
          </cell>
          <cell r="B1852">
            <v>3</v>
          </cell>
          <cell r="C1852">
            <v>5</v>
          </cell>
          <cell r="D1852">
            <v>1</v>
          </cell>
          <cell r="E1852">
            <v>2</v>
          </cell>
        </row>
        <row r="1853">
          <cell r="A1853" t="str">
            <v>B06WD1YT33</v>
          </cell>
          <cell r="B1853">
            <v>357</v>
          </cell>
          <cell r="C1853">
            <v>335</v>
          </cell>
          <cell r="D1853">
            <v>104</v>
          </cell>
          <cell r="E1853">
            <v>316</v>
          </cell>
        </row>
        <row r="1854">
          <cell r="A1854" t="str">
            <v>B06WD1ZBJF</v>
          </cell>
          <cell r="B1854">
            <v>0</v>
          </cell>
          <cell r="C1854">
            <v>0</v>
          </cell>
          <cell r="D1854">
            <v>0</v>
          </cell>
          <cell r="E1854">
            <v>1</v>
          </cell>
        </row>
        <row r="1855">
          <cell r="A1855" t="str">
            <v>B06X3SJZ4F</v>
          </cell>
          <cell r="B1855">
            <v>127</v>
          </cell>
          <cell r="C1855">
            <v>93</v>
          </cell>
          <cell r="D1855">
            <v>29</v>
          </cell>
          <cell r="E1855">
            <v>104</v>
          </cell>
        </row>
        <row r="1856">
          <cell r="A1856" t="str">
            <v>B06XD6YJ9P</v>
          </cell>
          <cell r="B1856">
            <v>4</v>
          </cell>
          <cell r="C1856">
            <v>7</v>
          </cell>
          <cell r="D1856">
            <v>1</v>
          </cell>
          <cell r="E1856">
            <v>2</v>
          </cell>
        </row>
        <row r="1857">
          <cell r="A1857" t="str">
            <v>B06XDHVPM1</v>
          </cell>
          <cell r="B1857">
            <v>3</v>
          </cell>
          <cell r="C1857">
            <v>2</v>
          </cell>
          <cell r="D1857">
            <v>2</v>
          </cell>
          <cell r="E1857">
            <v>1</v>
          </cell>
        </row>
        <row r="1858">
          <cell r="A1858" t="str">
            <v>B06XDJSPHC</v>
          </cell>
          <cell r="B1858">
            <v>0</v>
          </cell>
          <cell r="C1858">
            <v>0</v>
          </cell>
          <cell r="D1858">
            <v>0</v>
          </cell>
          <cell r="E1858">
            <v>2</v>
          </cell>
        </row>
        <row r="1859">
          <cell r="A1859" t="str">
            <v>B06XH2287Y</v>
          </cell>
          <cell r="B1859">
            <v>1</v>
          </cell>
          <cell r="C1859">
            <v>1</v>
          </cell>
          <cell r="D1859">
            <v>0</v>
          </cell>
          <cell r="E1859">
            <v>1</v>
          </cell>
        </row>
        <row r="1860">
          <cell r="A1860" t="str">
            <v>B06XQX3XLN</v>
          </cell>
          <cell r="B1860">
            <v>2</v>
          </cell>
          <cell r="C1860">
            <v>0</v>
          </cell>
          <cell r="D1860">
            <v>0</v>
          </cell>
          <cell r="E1860">
            <v>1</v>
          </cell>
        </row>
        <row r="1861">
          <cell r="A1861" t="str">
            <v>B06XYTL5SD</v>
          </cell>
          <cell r="B1861">
            <v>0</v>
          </cell>
          <cell r="C1861">
            <v>0</v>
          </cell>
          <cell r="D1861">
            <v>0</v>
          </cell>
          <cell r="E1861">
            <v>1</v>
          </cell>
        </row>
        <row r="1862">
          <cell r="A1862" t="str">
            <v>B06XYZBB55</v>
          </cell>
          <cell r="B1862">
            <v>4</v>
          </cell>
          <cell r="C1862">
            <v>1</v>
          </cell>
          <cell r="D1862">
            <v>5</v>
          </cell>
          <cell r="E1862">
            <v>7</v>
          </cell>
        </row>
        <row r="1863">
          <cell r="A1863" t="str">
            <v>B06XYZKJKL</v>
          </cell>
          <cell r="B1863">
            <v>0</v>
          </cell>
          <cell r="C1863">
            <v>1</v>
          </cell>
          <cell r="D1863">
            <v>0</v>
          </cell>
          <cell r="E1863">
            <v>0</v>
          </cell>
        </row>
        <row r="1864">
          <cell r="A1864" t="str">
            <v>B06XYZW1W2</v>
          </cell>
          <cell r="B1864">
            <v>0</v>
          </cell>
          <cell r="C1864">
            <v>0</v>
          </cell>
          <cell r="D1864">
            <v>0</v>
          </cell>
          <cell r="E1864">
            <v>1</v>
          </cell>
        </row>
        <row r="1865">
          <cell r="A1865" t="str">
            <v>B0714DLZX6</v>
          </cell>
          <cell r="B1865">
            <v>0</v>
          </cell>
          <cell r="C1865">
            <v>0</v>
          </cell>
          <cell r="D1865">
            <v>0</v>
          </cell>
          <cell r="E1865">
            <v>1</v>
          </cell>
        </row>
        <row r="1866">
          <cell r="A1866" t="str">
            <v>B071JNX9ML</v>
          </cell>
          <cell r="B1866">
            <v>1</v>
          </cell>
          <cell r="C1866">
            <v>1</v>
          </cell>
          <cell r="D1866">
            <v>0</v>
          </cell>
          <cell r="E1866">
            <v>1</v>
          </cell>
        </row>
        <row r="1867">
          <cell r="A1867" t="str">
            <v>B071KTJ7KG</v>
          </cell>
          <cell r="B1867">
            <v>4</v>
          </cell>
          <cell r="C1867">
            <v>2</v>
          </cell>
          <cell r="D1867">
            <v>0</v>
          </cell>
          <cell r="E1867">
            <v>1</v>
          </cell>
        </row>
        <row r="1868">
          <cell r="A1868" t="str">
            <v>B071YF2MKV</v>
          </cell>
          <cell r="B1868">
            <v>36</v>
          </cell>
          <cell r="C1868">
            <v>24</v>
          </cell>
          <cell r="D1868">
            <v>3</v>
          </cell>
          <cell r="E1868">
            <v>6</v>
          </cell>
        </row>
        <row r="1869">
          <cell r="A1869" t="str">
            <v>B071YMNT94</v>
          </cell>
          <cell r="B1869">
            <v>0</v>
          </cell>
          <cell r="C1869">
            <v>2</v>
          </cell>
          <cell r="D1869">
            <v>4</v>
          </cell>
          <cell r="E1869">
            <v>7</v>
          </cell>
        </row>
        <row r="1870">
          <cell r="A1870" t="str">
            <v>B0725S4D1M</v>
          </cell>
          <cell r="B1870">
            <v>0</v>
          </cell>
          <cell r="C1870">
            <v>0</v>
          </cell>
          <cell r="D1870">
            <v>0</v>
          </cell>
          <cell r="E1870">
            <v>3</v>
          </cell>
        </row>
        <row r="1871">
          <cell r="A1871" t="str">
            <v>B07263B9WB</v>
          </cell>
          <cell r="B1871">
            <v>71</v>
          </cell>
          <cell r="C1871">
            <v>72</v>
          </cell>
          <cell r="D1871">
            <v>44</v>
          </cell>
          <cell r="E1871">
            <v>63</v>
          </cell>
        </row>
        <row r="1872">
          <cell r="A1872" t="str">
            <v>B072K5ZX3R</v>
          </cell>
          <cell r="B1872">
            <v>1</v>
          </cell>
          <cell r="C1872">
            <v>0</v>
          </cell>
          <cell r="D1872">
            <v>0</v>
          </cell>
          <cell r="E1872">
            <v>1</v>
          </cell>
        </row>
        <row r="1873">
          <cell r="A1873" t="str">
            <v>B073PPHGGQ</v>
          </cell>
          <cell r="B1873">
            <v>2</v>
          </cell>
          <cell r="C1873">
            <v>2</v>
          </cell>
          <cell r="D1873">
            <v>4</v>
          </cell>
          <cell r="E1873">
            <v>4</v>
          </cell>
        </row>
        <row r="1874">
          <cell r="A1874" t="str">
            <v>B073PPHK1P</v>
          </cell>
          <cell r="B1874">
            <v>0</v>
          </cell>
          <cell r="C1874">
            <v>0</v>
          </cell>
          <cell r="D1874">
            <v>0</v>
          </cell>
          <cell r="E1874">
            <v>1</v>
          </cell>
        </row>
        <row r="1875">
          <cell r="A1875" t="str">
            <v>B073PPNMZS</v>
          </cell>
          <cell r="B1875">
            <v>3</v>
          </cell>
          <cell r="C1875">
            <v>2</v>
          </cell>
          <cell r="D1875">
            <v>0</v>
          </cell>
          <cell r="E1875">
            <v>1</v>
          </cell>
        </row>
        <row r="1876">
          <cell r="A1876" t="str">
            <v>B073PQRF5N</v>
          </cell>
          <cell r="B1876">
            <v>0</v>
          </cell>
          <cell r="C1876">
            <v>0</v>
          </cell>
          <cell r="D1876">
            <v>0</v>
          </cell>
          <cell r="E1876">
            <v>2</v>
          </cell>
        </row>
        <row r="1877">
          <cell r="A1877" t="str">
            <v>B073RCS52P</v>
          </cell>
          <cell r="B1877">
            <v>0</v>
          </cell>
          <cell r="C1877">
            <v>1</v>
          </cell>
          <cell r="D1877">
            <v>7</v>
          </cell>
          <cell r="E1877">
            <v>14</v>
          </cell>
        </row>
        <row r="1878">
          <cell r="A1878" t="str">
            <v>B073RDHBJR</v>
          </cell>
          <cell r="B1878">
            <v>27</v>
          </cell>
          <cell r="C1878">
            <v>30</v>
          </cell>
          <cell r="D1878">
            <v>15</v>
          </cell>
          <cell r="E1878">
            <v>26</v>
          </cell>
        </row>
        <row r="1879">
          <cell r="A1879" t="str">
            <v>B073S4V5M4</v>
          </cell>
          <cell r="B1879">
            <v>0</v>
          </cell>
          <cell r="C1879">
            <v>28</v>
          </cell>
          <cell r="D1879">
            <v>32</v>
          </cell>
          <cell r="E1879">
            <v>102</v>
          </cell>
        </row>
        <row r="1880">
          <cell r="A1880" t="str">
            <v>B073TY12RF</v>
          </cell>
          <cell r="B1880">
            <v>0</v>
          </cell>
          <cell r="C1880">
            <v>0</v>
          </cell>
          <cell r="D1880">
            <v>0</v>
          </cell>
          <cell r="E1880">
            <v>6</v>
          </cell>
        </row>
        <row r="1881">
          <cell r="A1881" t="str">
            <v>B073XHSN99</v>
          </cell>
          <cell r="B1881">
            <v>2</v>
          </cell>
          <cell r="C1881">
            <v>1</v>
          </cell>
          <cell r="D1881">
            <v>0</v>
          </cell>
          <cell r="E1881">
            <v>1</v>
          </cell>
        </row>
        <row r="1882">
          <cell r="A1882" t="str">
            <v>B073XJW2WJ</v>
          </cell>
          <cell r="B1882">
            <v>0</v>
          </cell>
          <cell r="C1882">
            <v>0</v>
          </cell>
          <cell r="D1882">
            <v>0</v>
          </cell>
          <cell r="E1882">
            <v>1</v>
          </cell>
        </row>
        <row r="1883">
          <cell r="A1883" t="str">
            <v>B073Z6DT3Y</v>
          </cell>
          <cell r="B1883">
            <v>2</v>
          </cell>
          <cell r="C1883">
            <v>2</v>
          </cell>
          <cell r="D1883">
            <v>1</v>
          </cell>
          <cell r="E1883">
            <v>11</v>
          </cell>
        </row>
        <row r="1884">
          <cell r="A1884" t="str">
            <v>B07448995P</v>
          </cell>
          <cell r="B1884">
            <v>0</v>
          </cell>
          <cell r="C1884">
            <v>1</v>
          </cell>
          <cell r="D1884">
            <v>0</v>
          </cell>
          <cell r="E1884">
            <v>1</v>
          </cell>
        </row>
        <row r="1885">
          <cell r="A1885" t="str">
            <v>B0744B6MN4</v>
          </cell>
          <cell r="B1885">
            <v>0</v>
          </cell>
          <cell r="C1885">
            <v>2</v>
          </cell>
          <cell r="D1885">
            <v>2</v>
          </cell>
          <cell r="E1885">
            <v>9</v>
          </cell>
        </row>
        <row r="1886">
          <cell r="A1886" t="str">
            <v>B0744B7YRC</v>
          </cell>
          <cell r="B1886">
            <v>17</v>
          </cell>
          <cell r="C1886">
            <v>8</v>
          </cell>
          <cell r="D1886">
            <v>8</v>
          </cell>
          <cell r="E1886">
            <v>29</v>
          </cell>
        </row>
        <row r="1887">
          <cell r="A1887" t="str">
            <v>B074KBBRH3</v>
          </cell>
          <cell r="B1887">
            <v>154</v>
          </cell>
          <cell r="C1887">
            <v>110</v>
          </cell>
          <cell r="D1887">
            <v>56</v>
          </cell>
          <cell r="E1887">
            <v>138</v>
          </cell>
        </row>
        <row r="1888">
          <cell r="A1888" t="str">
            <v>B074V5FJGX</v>
          </cell>
          <cell r="B1888">
            <v>0</v>
          </cell>
          <cell r="C1888">
            <v>1</v>
          </cell>
          <cell r="D1888">
            <v>0</v>
          </cell>
          <cell r="E1888">
            <v>1</v>
          </cell>
        </row>
        <row r="1889">
          <cell r="A1889" t="str">
            <v>B074V6CJLR</v>
          </cell>
          <cell r="B1889">
            <v>4</v>
          </cell>
          <cell r="C1889">
            <v>1</v>
          </cell>
          <cell r="D1889">
            <v>0</v>
          </cell>
          <cell r="E1889">
            <v>1</v>
          </cell>
        </row>
        <row r="1890">
          <cell r="A1890" t="str">
            <v>B074V6NNT4</v>
          </cell>
          <cell r="B1890">
            <v>0</v>
          </cell>
          <cell r="C1890">
            <v>4</v>
          </cell>
          <cell r="D1890">
            <v>1</v>
          </cell>
          <cell r="E1890">
            <v>2</v>
          </cell>
        </row>
        <row r="1891">
          <cell r="A1891" t="str">
            <v>B074V717QH</v>
          </cell>
          <cell r="B1891">
            <v>1</v>
          </cell>
          <cell r="C1891">
            <v>1</v>
          </cell>
          <cell r="D1891">
            <v>0</v>
          </cell>
          <cell r="E1891">
            <v>1</v>
          </cell>
        </row>
        <row r="1892">
          <cell r="A1892" t="str">
            <v>B074V79N2J</v>
          </cell>
          <cell r="B1892">
            <v>2</v>
          </cell>
          <cell r="C1892">
            <v>0</v>
          </cell>
          <cell r="D1892">
            <v>1</v>
          </cell>
          <cell r="E1892">
            <v>2</v>
          </cell>
        </row>
        <row r="1893">
          <cell r="A1893" t="str">
            <v>B074V7JG2M</v>
          </cell>
          <cell r="B1893">
            <v>0</v>
          </cell>
          <cell r="C1893">
            <v>9</v>
          </cell>
          <cell r="D1893">
            <v>1</v>
          </cell>
          <cell r="E1893">
            <v>3</v>
          </cell>
        </row>
        <row r="1894">
          <cell r="A1894" t="str">
            <v>B07517M4QY</v>
          </cell>
          <cell r="B1894">
            <v>0</v>
          </cell>
          <cell r="C1894">
            <v>0</v>
          </cell>
          <cell r="D1894">
            <v>0</v>
          </cell>
          <cell r="E1894">
            <v>2</v>
          </cell>
        </row>
        <row r="1895">
          <cell r="A1895" t="str">
            <v>B07544LVZB</v>
          </cell>
          <cell r="B1895">
            <v>2</v>
          </cell>
          <cell r="C1895">
            <v>7</v>
          </cell>
          <cell r="D1895">
            <v>0</v>
          </cell>
          <cell r="E1895">
            <v>2</v>
          </cell>
        </row>
        <row r="1896">
          <cell r="A1896" t="str">
            <v>B07544M7RD</v>
          </cell>
          <cell r="B1896">
            <v>0</v>
          </cell>
          <cell r="C1896">
            <v>1</v>
          </cell>
          <cell r="D1896">
            <v>0</v>
          </cell>
          <cell r="E1896">
            <v>2</v>
          </cell>
        </row>
        <row r="1897">
          <cell r="A1897" t="str">
            <v>B075DCYJBP</v>
          </cell>
          <cell r="B1897">
            <v>0</v>
          </cell>
          <cell r="C1897">
            <v>0</v>
          </cell>
          <cell r="D1897">
            <v>0</v>
          </cell>
          <cell r="E1897">
            <v>1</v>
          </cell>
        </row>
        <row r="1898">
          <cell r="A1898" t="str">
            <v>B075K5QBR8</v>
          </cell>
          <cell r="B1898">
            <v>18</v>
          </cell>
          <cell r="C1898">
            <v>27</v>
          </cell>
          <cell r="D1898">
            <v>8</v>
          </cell>
          <cell r="E1898">
            <v>45</v>
          </cell>
        </row>
        <row r="1899">
          <cell r="A1899" t="str">
            <v>B075KFBDH8</v>
          </cell>
          <cell r="B1899">
            <v>0</v>
          </cell>
          <cell r="C1899">
            <v>2</v>
          </cell>
          <cell r="D1899">
            <v>0</v>
          </cell>
          <cell r="E1899">
            <v>7</v>
          </cell>
        </row>
        <row r="1900">
          <cell r="A1900" t="str">
            <v>B075SW8RNY</v>
          </cell>
          <cell r="B1900">
            <v>4</v>
          </cell>
          <cell r="C1900">
            <v>2</v>
          </cell>
          <cell r="D1900">
            <v>4</v>
          </cell>
          <cell r="E1900">
            <v>5</v>
          </cell>
        </row>
        <row r="1901">
          <cell r="A1901" t="str">
            <v>B076491DDB</v>
          </cell>
          <cell r="B1901">
            <v>0</v>
          </cell>
          <cell r="C1901">
            <v>1</v>
          </cell>
          <cell r="D1901">
            <v>2</v>
          </cell>
          <cell r="E1901">
            <v>4</v>
          </cell>
        </row>
        <row r="1902">
          <cell r="A1902" t="str">
            <v>B07649JN4W</v>
          </cell>
          <cell r="B1902">
            <v>0</v>
          </cell>
          <cell r="C1902">
            <v>0</v>
          </cell>
          <cell r="D1902">
            <v>0</v>
          </cell>
          <cell r="E1902">
            <v>1</v>
          </cell>
        </row>
        <row r="1903">
          <cell r="A1903" t="str">
            <v>B0764B4GJR</v>
          </cell>
          <cell r="B1903">
            <v>0</v>
          </cell>
          <cell r="C1903">
            <v>0</v>
          </cell>
          <cell r="D1903">
            <v>0</v>
          </cell>
          <cell r="E1903">
            <v>1</v>
          </cell>
        </row>
        <row r="1904">
          <cell r="A1904" t="str">
            <v>B076H3KVQF</v>
          </cell>
          <cell r="B1904">
            <v>0</v>
          </cell>
          <cell r="C1904">
            <v>0</v>
          </cell>
          <cell r="D1904">
            <v>0</v>
          </cell>
          <cell r="E1904">
            <v>1</v>
          </cell>
        </row>
        <row r="1905">
          <cell r="A1905" t="str">
            <v>B076SLVQ2Q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</row>
        <row r="1906">
          <cell r="A1906" t="str">
            <v>B076V2YW2C</v>
          </cell>
          <cell r="B1906">
            <v>0</v>
          </cell>
          <cell r="C1906">
            <v>0</v>
          </cell>
          <cell r="D1906">
            <v>0</v>
          </cell>
          <cell r="E1906">
            <v>3</v>
          </cell>
        </row>
        <row r="1907">
          <cell r="A1907" t="str">
            <v>B076WRWQYT</v>
          </cell>
          <cell r="B1907">
            <v>1</v>
          </cell>
          <cell r="C1907">
            <v>0</v>
          </cell>
          <cell r="D1907">
            <v>0</v>
          </cell>
          <cell r="E1907">
            <v>12</v>
          </cell>
        </row>
        <row r="1908">
          <cell r="A1908" t="str">
            <v>B0774FZDLG</v>
          </cell>
          <cell r="B1908">
            <v>0</v>
          </cell>
          <cell r="C1908">
            <v>1</v>
          </cell>
          <cell r="D1908">
            <v>2</v>
          </cell>
          <cell r="E1908">
            <v>4</v>
          </cell>
        </row>
        <row r="1909">
          <cell r="A1909" t="str">
            <v>B0777HCY6L</v>
          </cell>
          <cell r="B1909">
            <v>60</v>
          </cell>
          <cell r="C1909">
            <v>72</v>
          </cell>
          <cell r="D1909">
            <v>29</v>
          </cell>
          <cell r="E1909">
            <v>91</v>
          </cell>
        </row>
        <row r="1910">
          <cell r="A1910" t="str">
            <v>B077XD94WC</v>
          </cell>
          <cell r="B1910">
            <v>0</v>
          </cell>
          <cell r="C1910">
            <v>2</v>
          </cell>
          <cell r="D1910">
            <v>0</v>
          </cell>
          <cell r="E1910">
            <v>1</v>
          </cell>
        </row>
        <row r="1911">
          <cell r="A1911" t="str">
            <v>B0787FW7C6</v>
          </cell>
          <cell r="B1911">
            <v>1</v>
          </cell>
          <cell r="C1911">
            <v>0</v>
          </cell>
          <cell r="D1911">
            <v>0</v>
          </cell>
          <cell r="E1911">
            <v>1</v>
          </cell>
        </row>
        <row r="1912">
          <cell r="A1912" t="str">
            <v>B0787T7RLZ</v>
          </cell>
          <cell r="B1912">
            <v>3</v>
          </cell>
          <cell r="C1912">
            <v>4</v>
          </cell>
          <cell r="D1912">
            <v>3</v>
          </cell>
          <cell r="E1912">
            <v>5</v>
          </cell>
        </row>
        <row r="1913">
          <cell r="A1913" t="str">
            <v>B0788RPDGZ</v>
          </cell>
          <cell r="B1913">
            <v>44</v>
          </cell>
          <cell r="C1913">
            <v>53</v>
          </cell>
          <cell r="D1913">
            <v>31</v>
          </cell>
          <cell r="E1913">
            <v>73</v>
          </cell>
        </row>
        <row r="1914">
          <cell r="A1914" t="str">
            <v>B078NLQ25K</v>
          </cell>
          <cell r="B1914">
            <v>0</v>
          </cell>
          <cell r="C1914">
            <v>0</v>
          </cell>
          <cell r="D1914">
            <v>1</v>
          </cell>
          <cell r="E1914">
            <v>3</v>
          </cell>
        </row>
        <row r="1915">
          <cell r="A1915" t="str">
            <v>B0791DGV37</v>
          </cell>
          <cell r="B1915">
            <v>0</v>
          </cell>
          <cell r="C1915">
            <v>0</v>
          </cell>
          <cell r="D1915">
            <v>0</v>
          </cell>
          <cell r="E1915">
            <v>2</v>
          </cell>
        </row>
        <row r="1916">
          <cell r="A1916" t="str">
            <v>B079BT81JY</v>
          </cell>
          <cell r="B1916">
            <v>0</v>
          </cell>
          <cell r="C1916">
            <v>0</v>
          </cell>
          <cell r="D1916">
            <v>0</v>
          </cell>
          <cell r="E1916">
            <v>3</v>
          </cell>
        </row>
        <row r="1917">
          <cell r="A1917" t="str">
            <v>B079DHYL31</v>
          </cell>
          <cell r="B1917">
            <v>0</v>
          </cell>
          <cell r="C1917">
            <v>0</v>
          </cell>
          <cell r="D1917">
            <v>1</v>
          </cell>
          <cell r="E1917">
            <v>1</v>
          </cell>
        </row>
        <row r="1918">
          <cell r="A1918" t="str">
            <v>B079J98BZW</v>
          </cell>
          <cell r="B1918">
            <v>0</v>
          </cell>
          <cell r="C1918">
            <v>3</v>
          </cell>
          <cell r="D1918">
            <v>1</v>
          </cell>
          <cell r="E1918">
            <v>6</v>
          </cell>
        </row>
        <row r="1919">
          <cell r="A1919" t="str">
            <v>B07BN8KWW8</v>
          </cell>
          <cell r="B1919">
            <v>0</v>
          </cell>
          <cell r="C1919">
            <v>0</v>
          </cell>
          <cell r="D1919">
            <v>0</v>
          </cell>
          <cell r="E1919">
            <v>5</v>
          </cell>
        </row>
        <row r="1920">
          <cell r="A1920" t="str">
            <v>B07BNLQS8V</v>
          </cell>
          <cell r="B1920">
            <v>0</v>
          </cell>
          <cell r="C1920">
            <v>0</v>
          </cell>
          <cell r="D1920">
            <v>0</v>
          </cell>
          <cell r="E1920">
            <v>2</v>
          </cell>
        </row>
        <row r="1921">
          <cell r="A1921" t="str">
            <v>B07BNPGNSF</v>
          </cell>
          <cell r="B1921">
            <v>0</v>
          </cell>
          <cell r="C1921">
            <v>0</v>
          </cell>
          <cell r="D1921">
            <v>0</v>
          </cell>
          <cell r="E1921">
            <v>1</v>
          </cell>
        </row>
        <row r="1922">
          <cell r="A1922" t="str">
            <v>B07BWC2HBC</v>
          </cell>
          <cell r="B1922">
            <v>2</v>
          </cell>
          <cell r="C1922">
            <v>19</v>
          </cell>
          <cell r="D1922">
            <v>2</v>
          </cell>
          <cell r="E1922">
            <v>1</v>
          </cell>
        </row>
        <row r="1923">
          <cell r="A1923" t="str">
            <v>B07C1NV7WZ</v>
          </cell>
          <cell r="B1923">
            <v>7</v>
          </cell>
          <cell r="C1923">
            <v>3</v>
          </cell>
          <cell r="D1923">
            <v>0</v>
          </cell>
          <cell r="E1923">
            <v>3</v>
          </cell>
        </row>
        <row r="1924">
          <cell r="A1924" t="str">
            <v>B07C3R4C6Z</v>
          </cell>
          <cell r="B1924">
            <v>0</v>
          </cell>
          <cell r="C1924">
            <v>0</v>
          </cell>
          <cell r="D1924">
            <v>0</v>
          </cell>
          <cell r="E1924">
            <v>1</v>
          </cell>
        </row>
        <row r="1925">
          <cell r="A1925" t="str">
            <v>B07C3Z12F3</v>
          </cell>
          <cell r="B1925">
            <v>0</v>
          </cell>
          <cell r="C1925">
            <v>0</v>
          </cell>
          <cell r="D1925">
            <v>0</v>
          </cell>
          <cell r="E1925">
            <v>1</v>
          </cell>
        </row>
        <row r="1926">
          <cell r="A1926" t="str">
            <v>B07CH1CPQD</v>
          </cell>
          <cell r="B1926">
            <v>14</v>
          </cell>
          <cell r="C1926">
            <v>12</v>
          </cell>
          <cell r="D1926">
            <v>1</v>
          </cell>
          <cell r="E1926">
            <v>4</v>
          </cell>
        </row>
        <row r="1927">
          <cell r="A1927" t="str">
            <v>B07CLSYKZ3</v>
          </cell>
          <cell r="B1927">
            <v>0</v>
          </cell>
          <cell r="C1927">
            <v>1</v>
          </cell>
          <cell r="D1927">
            <v>0</v>
          </cell>
          <cell r="E1927">
            <v>3</v>
          </cell>
        </row>
        <row r="1928">
          <cell r="A1928" t="str">
            <v>B07CLWMP15</v>
          </cell>
          <cell r="B1928">
            <v>4</v>
          </cell>
          <cell r="C1928">
            <v>10</v>
          </cell>
          <cell r="D1928">
            <v>2</v>
          </cell>
          <cell r="E1928">
            <v>5</v>
          </cell>
        </row>
        <row r="1929">
          <cell r="A1929" t="str">
            <v>B07CMQH1M7</v>
          </cell>
          <cell r="B1929">
            <v>1</v>
          </cell>
          <cell r="C1929">
            <v>4</v>
          </cell>
          <cell r="D1929">
            <v>2</v>
          </cell>
          <cell r="E1929">
            <v>4</v>
          </cell>
        </row>
        <row r="1930">
          <cell r="A1930" t="str">
            <v>B07CN2Q5S6</v>
          </cell>
          <cell r="B1930">
            <v>2</v>
          </cell>
          <cell r="C1930">
            <v>2</v>
          </cell>
          <cell r="D1930">
            <v>1</v>
          </cell>
          <cell r="E1930">
            <v>5</v>
          </cell>
        </row>
        <row r="1931">
          <cell r="A1931" t="str">
            <v>B07D3RXH5B</v>
          </cell>
          <cell r="B1931">
            <v>130</v>
          </cell>
          <cell r="C1931">
            <v>130</v>
          </cell>
          <cell r="D1931">
            <v>56</v>
          </cell>
          <cell r="E1931">
            <v>105</v>
          </cell>
        </row>
        <row r="1932">
          <cell r="A1932" t="str">
            <v>B07D4CVBK9</v>
          </cell>
          <cell r="B1932">
            <v>21</v>
          </cell>
          <cell r="C1932">
            <v>16</v>
          </cell>
          <cell r="D1932">
            <v>2</v>
          </cell>
          <cell r="E1932">
            <v>1</v>
          </cell>
        </row>
        <row r="1933">
          <cell r="A1933" t="str">
            <v>B07D4DDRZ5</v>
          </cell>
          <cell r="B1933">
            <v>0</v>
          </cell>
          <cell r="C1933">
            <v>0</v>
          </cell>
          <cell r="D1933">
            <v>6</v>
          </cell>
          <cell r="E1933">
            <v>9</v>
          </cell>
        </row>
        <row r="1934">
          <cell r="A1934" t="str">
            <v>B01N7EGVZ1</v>
          </cell>
          <cell r="B1934">
            <v>3</v>
          </cell>
          <cell r="C1934">
            <v>3</v>
          </cell>
          <cell r="D1934">
            <v>2</v>
          </cell>
          <cell r="E1934">
            <v>0</v>
          </cell>
        </row>
        <row r="1935">
          <cell r="A1935" t="str">
            <v>B01NGT93F2</v>
          </cell>
          <cell r="B1935">
            <v>0</v>
          </cell>
          <cell r="C1935">
            <v>0</v>
          </cell>
          <cell r="D1935">
            <v>1</v>
          </cell>
          <cell r="E1935">
            <v>0</v>
          </cell>
        </row>
        <row r="1936">
          <cell r="A1936" t="str">
            <v>B06W53L4BM</v>
          </cell>
          <cell r="B1936">
            <v>0</v>
          </cell>
          <cell r="C1936">
            <v>0</v>
          </cell>
          <cell r="D1936">
            <v>2</v>
          </cell>
          <cell r="E1936">
            <v>0</v>
          </cell>
        </row>
        <row r="1937">
          <cell r="A1937" t="str">
            <v>B06XPVW75N</v>
          </cell>
          <cell r="B1937">
            <v>0</v>
          </cell>
          <cell r="C1937">
            <v>0</v>
          </cell>
          <cell r="D1937">
            <v>1</v>
          </cell>
          <cell r="E1937">
            <v>0</v>
          </cell>
        </row>
        <row r="1938">
          <cell r="A1938" t="str">
            <v>B073PPR41M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</row>
        <row r="1939">
          <cell r="A1939" t="str">
            <v>B073PQFWZP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</row>
        <row r="1940">
          <cell r="A1940" t="str">
            <v>B073XH6QNZ</v>
          </cell>
          <cell r="B1940">
            <v>6</v>
          </cell>
          <cell r="C1940">
            <v>8</v>
          </cell>
          <cell r="D1940">
            <v>2</v>
          </cell>
          <cell r="E1940">
            <v>0</v>
          </cell>
        </row>
        <row r="1941">
          <cell r="A1941" t="str">
            <v>B073XJQR5H</v>
          </cell>
          <cell r="B1941">
            <v>0</v>
          </cell>
          <cell r="C1941">
            <v>0</v>
          </cell>
          <cell r="D1941">
            <v>1</v>
          </cell>
          <cell r="E1941">
            <v>0</v>
          </cell>
        </row>
        <row r="1942">
          <cell r="A1942" t="str">
            <v>B074H2MBW3</v>
          </cell>
          <cell r="B1942">
            <v>1</v>
          </cell>
          <cell r="C1942">
            <v>0</v>
          </cell>
          <cell r="D1942">
            <v>2</v>
          </cell>
          <cell r="E1942">
            <v>0</v>
          </cell>
        </row>
        <row r="1943">
          <cell r="A1943" t="str">
            <v>B074V6VKQR</v>
          </cell>
          <cell r="B1943">
            <v>0</v>
          </cell>
          <cell r="C1943">
            <v>0</v>
          </cell>
          <cell r="D1943">
            <v>1</v>
          </cell>
          <cell r="E1943">
            <v>0</v>
          </cell>
        </row>
        <row r="1944">
          <cell r="A1944" t="str">
            <v>B074V6XKTH</v>
          </cell>
          <cell r="B1944">
            <v>1</v>
          </cell>
          <cell r="C1944">
            <v>3</v>
          </cell>
          <cell r="D1944">
            <v>1</v>
          </cell>
          <cell r="E1944">
            <v>0</v>
          </cell>
        </row>
        <row r="1945">
          <cell r="A1945" t="str">
            <v>B074V6XSS2</v>
          </cell>
          <cell r="B1945">
            <v>0</v>
          </cell>
          <cell r="C1945">
            <v>1</v>
          </cell>
          <cell r="D1945">
            <v>0</v>
          </cell>
          <cell r="E1945">
            <v>0</v>
          </cell>
        </row>
        <row r="1946">
          <cell r="A1946" t="str">
            <v>B074V81TQM</v>
          </cell>
          <cell r="B1946">
            <v>0</v>
          </cell>
          <cell r="C1946">
            <v>0</v>
          </cell>
          <cell r="D1946">
            <v>2</v>
          </cell>
          <cell r="E1946">
            <v>0</v>
          </cell>
        </row>
        <row r="1947">
          <cell r="A1947" t="str">
            <v>B075TTM29Z</v>
          </cell>
          <cell r="B1947">
            <v>0</v>
          </cell>
          <cell r="C1947">
            <v>0</v>
          </cell>
          <cell r="D1947">
            <v>1</v>
          </cell>
          <cell r="E1947">
            <v>0</v>
          </cell>
        </row>
        <row r="4182">
          <cell r="A4182" t="str">
            <v>B075TWFJMD</v>
          </cell>
        </row>
        <row r="4183">
          <cell r="A4183" t="str">
            <v>B075TZVMF7</v>
          </cell>
        </row>
        <row r="4184">
          <cell r="A4184" t="str">
            <v>B075V2248V</v>
          </cell>
        </row>
      </sheetData>
      <sheetData sheetId="1" refreshError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8386</v>
          </cell>
          <cell r="C2">
            <v>140</v>
          </cell>
          <cell r="D2">
            <v>554</v>
          </cell>
          <cell r="E2">
            <v>277</v>
          </cell>
          <cell r="F2">
            <v>831</v>
          </cell>
          <cell r="G2">
            <v>828</v>
          </cell>
          <cell r="H2">
            <v>298</v>
          </cell>
          <cell r="I2">
            <v>230</v>
          </cell>
          <cell r="J2">
            <v>2134</v>
          </cell>
          <cell r="K2">
            <v>2050</v>
          </cell>
          <cell r="L2">
            <v>655</v>
          </cell>
          <cell r="M2">
            <v>60</v>
          </cell>
          <cell r="N2">
            <v>4899</v>
          </cell>
        </row>
        <row r="3">
          <cell r="A3" t="str">
            <v>BS-BN-1501-KO-3XL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BS-BN-1501-WO-4XL</v>
          </cell>
          <cell r="B4">
            <v>10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2</v>
          </cell>
          <cell r="J4">
            <v>6</v>
          </cell>
          <cell r="K4">
            <v>0</v>
          </cell>
          <cell r="L4">
            <v>0</v>
          </cell>
          <cell r="M4">
            <v>0</v>
          </cell>
          <cell r="N4">
            <v>6</v>
          </cell>
        </row>
        <row r="5">
          <cell r="A5" t="str">
            <v>BS-BN-1501-KO-XL</v>
          </cell>
          <cell r="B5">
            <v>4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2</v>
          </cell>
          <cell r="K5">
            <v>0</v>
          </cell>
          <cell r="L5">
            <v>0</v>
          </cell>
          <cell r="M5">
            <v>0</v>
          </cell>
          <cell r="N5">
            <v>2</v>
          </cell>
        </row>
        <row r="6">
          <cell r="A6" t="str">
            <v>BS-BN-1501-GR-4XL</v>
          </cell>
          <cell r="B6">
            <v>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BS-BN-1501-BO-XL</v>
          </cell>
          <cell r="B7">
            <v>1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3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BS-BN-1501-RO-4XL</v>
          </cell>
          <cell r="B8">
            <v>2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3</v>
          </cell>
          <cell r="M8">
            <v>0</v>
          </cell>
          <cell r="N8">
            <v>3</v>
          </cell>
        </row>
        <row r="9">
          <cell r="A9" t="str">
            <v>BS-BN-1501-RO-2XL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BS-BN-1501-WO-3XL</v>
          </cell>
          <cell r="B10">
            <v>3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BS-BN-1501-KO-2XL</v>
          </cell>
          <cell r="B11">
            <v>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BS-BN-1501-GR-2XL</v>
          </cell>
          <cell r="B12">
            <v>2</v>
          </cell>
          <cell r="C12">
            <v>2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BS-HB3555-KO-L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3</v>
          </cell>
          <cell r="I13">
            <v>0</v>
          </cell>
          <cell r="J13">
            <v>2</v>
          </cell>
          <cell r="K13">
            <v>1</v>
          </cell>
          <cell r="L13">
            <v>3</v>
          </cell>
          <cell r="M13">
            <v>0</v>
          </cell>
          <cell r="N13">
            <v>6</v>
          </cell>
        </row>
        <row r="14">
          <cell r="A14" t="str">
            <v>BS-MY-1503-W0-L</v>
          </cell>
          <cell r="B14">
            <v>6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BS-MY-1503-W0-2XL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BS-HB3555-PI-S</v>
          </cell>
          <cell r="B16">
            <v>6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2</v>
          </cell>
          <cell r="I16">
            <v>0</v>
          </cell>
          <cell r="J16">
            <v>2</v>
          </cell>
          <cell r="K16">
            <v>0</v>
          </cell>
          <cell r="L16">
            <v>8</v>
          </cell>
          <cell r="M16">
            <v>0</v>
          </cell>
          <cell r="N16">
            <v>10</v>
          </cell>
        </row>
        <row r="17">
          <cell r="A17" t="str">
            <v>BS-MY-1503-K0-M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BS-MY-1503-K0-L</v>
          </cell>
          <cell r="B18">
            <v>11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BS-HB3555-PI-L</v>
          </cell>
          <cell r="B19">
            <v>5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1</v>
          </cell>
          <cell r="J19">
            <v>2</v>
          </cell>
          <cell r="K19">
            <v>0</v>
          </cell>
          <cell r="L19">
            <v>7</v>
          </cell>
          <cell r="M19">
            <v>0</v>
          </cell>
          <cell r="N19">
            <v>9</v>
          </cell>
        </row>
        <row r="20">
          <cell r="A20" t="str">
            <v>BS-MY-1503-K0-3XL</v>
          </cell>
          <cell r="B20">
            <v>12</v>
          </cell>
          <cell r="C20">
            <v>1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1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BS-HB4032-R1-L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BS-MY-1503-K0-2XL</v>
          </cell>
          <cell r="B22">
            <v>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1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BS-MY-1503-W0-M</v>
          </cell>
          <cell r="B23">
            <v>5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3</v>
          </cell>
          <cell r="H23">
            <v>0</v>
          </cell>
          <cell r="I23">
            <v>1</v>
          </cell>
          <cell r="J23">
            <v>1</v>
          </cell>
          <cell r="K23">
            <v>0</v>
          </cell>
          <cell r="L23">
            <v>0</v>
          </cell>
          <cell r="M23">
            <v>0</v>
          </cell>
          <cell r="N23">
            <v>1</v>
          </cell>
        </row>
        <row r="24">
          <cell r="A24" t="str">
            <v>BS-HB4032-RO-XXL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BS-PW2025-K0-3XL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BS-WH0028-W0-S</v>
          </cell>
          <cell r="B26">
            <v>9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9</v>
          </cell>
          <cell r="M26">
            <v>0</v>
          </cell>
          <cell r="N26">
            <v>9</v>
          </cell>
        </row>
        <row r="27">
          <cell r="A27" t="str">
            <v>BS-PW-YH115-M3-S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BS-PW2025-K0-2XL</v>
          </cell>
          <cell r="B28">
            <v>0</v>
          </cell>
          <cell r="C28">
            <v>1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1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BS-PW2025-K0-XL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BS-WH0028-W0-L</v>
          </cell>
          <cell r="B30">
            <v>3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BS-WH17015-SZ-XXXL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BS-WH17015-C0-L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BS-WH17015-SZ-L</v>
          </cell>
          <cell r="B33">
            <v>8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BS-WH17015-B0-XXL</v>
          </cell>
          <cell r="B34">
            <v>10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BS-WH17015-B0-XXXL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BS-WH16032-R0-XL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2</v>
          </cell>
          <cell r="M36">
            <v>0</v>
          </cell>
          <cell r="N36">
            <v>2</v>
          </cell>
        </row>
        <row r="37">
          <cell r="A37" t="str">
            <v>BS-WH16032-B0-XL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2</v>
          </cell>
          <cell r="K37">
            <v>0</v>
          </cell>
          <cell r="L37">
            <v>0</v>
          </cell>
          <cell r="M37">
            <v>0</v>
          </cell>
          <cell r="N37">
            <v>2</v>
          </cell>
        </row>
        <row r="38">
          <cell r="A38" t="str">
            <v>BS-WH17015-K0-L</v>
          </cell>
          <cell r="B38">
            <v>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BS-WH16032-K0-M</v>
          </cell>
          <cell r="B39">
            <v>7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BS-WH17015-C0-XXXL</v>
          </cell>
          <cell r="B40">
            <v>0</v>
          </cell>
          <cell r="C40">
            <v>1</v>
          </cell>
          <cell r="D40">
            <v>0</v>
          </cell>
          <cell r="E40">
            <v>5</v>
          </cell>
          <cell r="F40">
            <v>5</v>
          </cell>
          <cell r="G40">
            <v>0</v>
          </cell>
          <cell r="H40">
            <v>2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BS-WH17015-B0-XL</v>
          </cell>
          <cell r="B41">
            <v>10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BS-WH16032-B0-L</v>
          </cell>
          <cell r="B42">
            <v>5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1</v>
          </cell>
          <cell r="K42">
            <v>0</v>
          </cell>
          <cell r="L42">
            <v>0</v>
          </cell>
          <cell r="M42">
            <v>0</v>
          </cell>
          <cell r="N42">
            <v>1</v>
          </cell>
        </row>
        <row r="43">
          <cell r="A43" t="str">
            <v>BS-WH1731-R0-XL</v>
          </cell>
          <cell r="B43">
            <v>26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13</v>
          </cell>
          <cell r="H43">
            <v>7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BS-WH17017-G0-XL</v>
          </cell>
          <cell r="B44">
            <v>0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27</v>
          </cell>
          <cell r="H44">
            <v>0</v>
          </cell>
          <cell r="I44">
            <v>9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BS-WHBH1704-K0-XL</v>
          </cell>
          <cell r="B45">
            <v>2</v>
          </cell>
          <cell r="C45">
            <v>1</v>
          </cell>
          <cell r="D45">
            <v>15</v>
          </cell>
          <cell r="E45">
            <v>0</v>
          </cell>
          <cell r="F45">
            <v>15</v>
          </cell>
          <cell r="G45">
            <v>16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BS-WH17017-B0-XXXL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35</v>
          </cell>
          <cell r="H46">
            <v>0</v>
          </cell>
          <cell r="I46">
            <v>6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BS-WHC19-R0-XL</v>
          </cell>
          <cell r="B47">
            <v>5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7</v>
          </cell>
          <cell r="K47">
            <v>0</v>
          </cell>
          <cell r="L47">
            <v>0</v>
          </cell>
          <cell r="M47">
            <v>0</v>
          </cell>
          <cell r="N47">
            <v>7</v>
          </cell>
        </row>
        <row r="48">
          <cell r="A48" t="str">
            <v>BS-WH1731-K0-M</v>
          </cell>
          <cell r="B48">
            <v>28</v>
          </cell>
          <cell r="C48">
            <v>1</v>
          </cell>
          <cell r="D48">
            <v>0</v>
          </cell>
          <cell r="E48">
            <v>0</v>
          </cell>
          <cell r="F48">
            <v>0</v>
          </cell>
          <cell r="G48">
            <v>16</v>
          </cell>
          <cell r="H48">
            <v>3</v>
          </cell>
          <cell r="I48">
            <v>4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BS-WH81677-Y0-XL</v>
          </cell>
          <cell r="B49">
            <v>7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1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BS-WHBH1704-K0-3XL</v>
          </cell>
          <cell r="B50">
            <v>53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2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BS-WH1731-K0-S</v>
          </cell>
          <cell r="B51">
            <v>7</v>
          </cell>
          <cell r="C51">
            <v>0</v>
          </cell>
          <cell r="D51">
            <v>30</v>
          </cell>
          <cell r="E51">
            <v>0</v>
          </cell>
          <cell r="F51">
            <v>30</v>
          </cell>
          <cell r="G51">
            <v>0</v>
          </cell>
          <cell r="H51">
            <v>3</v>
          </cell>
          <cell r="I51">
            <v>2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BS-WH17017-G0-L</v>
          </cell>
          <cell r="B52">
            <v>0</v>
          </cell>
          <cell r="C52">
            <v>0</v>
          </cell>
          <cell r="D52">
            <v>5</v>
          </cell>
          <cell r="E52">
            <v>0</v>
          </cell>
          <cell r="F52">
            <v>5</v>
          </cell>
          <cell r="G52">
            <v>20</v>
          </cell>
          <cell r="H52">
            <v>0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BS-WH1731-R0-L</v>
          </cell>
          <cell r="B53">
            <v>15</v>
          </cell>
          <cell r="C53">
            <v>2</v>
          </cell>
          <cell r="D53">
            <v>0</v>
          </cell>
          <cell r="E53">
            <v>0</v>
          </cell>
          <cell r="F53">
            <v>0</v>
          </cell>
          <cell r="G53">
            <v>10</v>
          </cell>
          <cell r="H53">
            <v>6</v>
          </cell>
          <cell r="I53">
            <v>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BS-WH17015-ZL-M</v>
          </cell>
          <cell r="B54">
            <v>3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1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BS-WH17017-B0-XL</v>
          </cell>
          <cell r="B55">
            <v>0</v>
          </cell>
          <cell r="C55">
            <v>0</v>
          </cell>
          <cell r="D55">
            <v>5</v>
          </cell>
          <cell r="E55">
            <v>0</v>
          </cell>
          <cell r="F55">
            <v>5</v>
          </cell>
          <cell r="G55">
            <v>24</v>
          </cell>
          <cell r="H55">
            <v>0</v>
          </cell>
          <cell r="I55">
            <v>12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BS-WHBH1704-K0-S</v>
          </cell>
          <cell r="B56">
            <v>21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2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BS-WH17017-G0-S</v>
          </cell>
          <cell r="B57">
            <v>4</v>
          </cell>
          <cell r="C57">
            <v>1</v>
          </cell>
          <cell r="D57">
            <v>2</v>
          </cell>
          <cell r="E57">
            <v>0</v>
          </cell>
          <cell r="F57">
            <v>2</v>
          </cell>
          <cell r="G57">
            <v>2</v>
          </cell>
          <cell r="H57">
            <v>2</v>
          </cell>
          <cell r="I57">
            <v>0</v>
          </cell>
          <cell r="J57">
            <v>5</v>
          </cell>
          <cell r="K57">
            <v>0</v>
          </cell>
          <cell r="L57">
            <v>0</v>
          </cell>
          <cell r="M57">
            <v>0</v>
          </cell>
          <cell r="N57">
            <v>5</v>
          </cell>
        </row>
        <row r="58">
          <cell r="A58" t="str">
            <v>BS-WH17017-B0-S</v>
          </cell>
          <cell r="B58">
            <v>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11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BS-WH17017-B0-M</v>
          </cell>
          <cell r="B59">
            <v>0</v>
          </cell>
          <cell r="C59">
            <v>0</v>
          </cell>
          <cell r="D59">
            <v>3</v>
          </cell>
          <cell r="E59">
            <v>0</v>
          </cell>
          <cell r="F59">
            <v>3</v>
          </cell>
          <cell r="G59">
            <v>23</v>
          </cell>
          <cell r="H59">
            <v>2</v>
          </cell>
          <cell r="I59">
            <v>12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BS-WHBH1704-K0-L</v>
          </cell>
          <cell r="B60">
            <v>31</v>
          </cell>
          <cell r="C60">
            <v>1</v>
          </cell>
          <cell r="D60">
            <v>0</v>
          </cell>
          <cell r="E60">
            <v>26</v>
          </cell>
          <cell r="F60">
            <v>26</v>
          </cell>
          <cell r="G60">
            <v>15</v>
          </cell>
          <cell r="H60">
            <v>1</v>
          </cell>
          <cell r="I60">
            <v>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BS-WH1731-P0-XXL</v>
          </cell>
          <cell r="B61">
            <v>20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2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BS-WHBH1704-K0-2XL</v>
          </cell>
          <cell r="B62">
            <v>39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1</v>
          </cell>
          <cell r="H62">
            <v>0</v>
          </cell>
          <cell r="I62">
            <v>1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BS-WH1731-K0-XXL</v>
          </cell>
          <cell r="B63">
            <v>15</v>
          </cell>
          <cell r="C63">
            <v>6</v>
          </cell>
          <cell r="D63">
            <v>2</v>
          </cell>
          <cell r="E63">
            <v>0</v>
          </cell>
          <cell r="F63">
            <v>2</v>
          </cell>
          <cell r="G63">
            <v>2</v>
          </cell>
          <cell r="H63">
            <v>5</v>
          </cell>
          <cell r="I63">
            <v>3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BS-WH17017-G0-XXL</v>
          </cell>
          <cell r="B64">
            <v>7</v>
          </cell>
          <cell r="C64">
            <v>0</v>
          </cell>
          <cell r="D64">
            <v>1</v>
          </cell>
          <cell r="E64">
            <v>0</v>
          </cell>
          <cell r="F64">
            <v>1</v>
          </cell>
          <cell r="G64">
            <v>4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BS-WHC19-K0-M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2</v>
          </cell>
          <cell r="K65">
            <v>0</v>
          </cell>
          <cell r="L65">
            <v>0</v>
          </cell>
          <cell r="M65">
            <v>0</v>
          </cell>
          <cell r="N65">
            <v>2</v>
          </cell>
        </row>
        <row r="66">
          <cell r="A66" t="str">
            <v>BS-WH17017-B0-XXL</v>
          </cell>
          <cell r="B66">
            <v>0</v>
          </cell>
          <cell r="C66">
            <v>1</v>
          </cell>
          <cell r="D66">
            <v>7</v>
          </cell>
          <cell r="E66">
            <v>0</v>
          </cell>
          <cell r="F66">
            <v>7</v>
          </cell>
          <cell r="G66">
            <v>12</v>
          </cell>
          <cell r="H66">
            <v>0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BS-WH81677-B0-XL</v>
          </cell>
          <cell r="B67">
            <v>6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BS-WH1731-P0-XL</v>
          </cell>
          <cell r="B68">
            <v>13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1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BS-WH1731-K0-L</v>
          </cell>
          <cell r="B69">
            <v>43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4</v>
          </cell>
          <cell r="H69">
            <v>13</v>
          </cell>
          <cell r="I69">
            <v>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BS-WH17015-ZL-XXXL</v>
          </cell>
          <cell r="B70">
            <v>4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BS-WH1731-K0-XL</v>
          </cell>
          <cell r="B71">
            <v>79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16</v>
          </cell>
          <cell r="H71">
            <v>5</v>
          </cell>
          <cell r="I71">
            <v>2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BS-WH17017-K0-L</v>
          </cell>
          <cell r="B72">
            <v>3</v>
          </cell>
          <cell r="C72">
            <v>0</v>
          </cell>
          <cell r="D72">
            <v>0</v>
          </cell>
          <cell r="E72">
            <v>33</v>
          </cell>
          <cell r="F72">
            <v>33</v>
          </cell>
          <cell r="G72">
            <v>31</v>
          </cell>
          <cell r="H72">
            <v>4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BS-WH17017-K0-M</v>
          </cell>
          <cell r="B73">
            <v>8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17</v>
          </cell>
          <cell r="H73">
            <v>0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BS-WH17017-G0-XXXL</v>
          </cell>
          <cell r="B74">
            <v>2</v>
          </cell>
          <cell r="C74">
            <v>2</v>
          </cell>
          <cell r="D74">
            <v>0</v>
          </cell>
          <cell r="E74">
            <v>0</v>
          </cell>
          <cell r="F74">
            <v>0</v>
          </cell>
          <cell r="G74">
            <v>22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BS-WH1731-R0-XXL</v>
          </cell>
          <cell r="B75">
            <v>59</v>
          </cell>
          <cell r="C75">
            <v>7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3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BS-WH1731-R0-S</v>
          </cell>
          <cell r="B76">
            <v>0</v>
          </cell>
          <cell r="C76">
            <v>0</v>
          </cell>
          <cell r="D76">
            <v>27</v>
          </cell>
          <cell r="E76">
            <v>0</v>
          </cell>
          <cell r="F76">
            <v>27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BS-WH81677-Y0-L</v>
          </cell>
          <cell r="B77">
            <v>13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BS-WH81677-B0-L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BS-WHBH1704-K0-M</v>
          </cell>
          <cell r="B79">
            <v>22</v>
          </cell>
          <cell r="C79">
            <v>2</v>
          </cell>
          <cell r="D79">
            <v>5</v>
          </cell>
          <cell r="E79">
            <v>0</v>
          </cell>
          <cell r="F79">
            <v>5</v>
          </cell>
          <cell r="G79">
            <v>19</v>
          </cell>
          <cell r="H79">
            <v>2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BS-WH1731-P0-L</v>
          </cell>
          <cell r="B80">
            <v>23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1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BS-WH17017-K0-XXL</v>
          </cell>
          <cell r="B81">
            <v>0</v>
          </cell>
          <cell r="C81">
            <v>0</v>
          </cell>
          <cell r="D81">
            <v>5</v>
          </cell>
          <cell r="E81">
            <v>0</v>
          </cell>
          <cell r="F81">
            <v>5</v>
          </cell>
          <cell r="G81">
            <v>12</v>
          </cell>
          <cell r="H81">
            <v>0</v>
          </cell>
          <cell r="I81">
            <v>6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BS-WH1731-R0-M</v>
          </cell>
          <cell r="B82">
            <v>16</v>
          </cell>
          <cell r="C82">
            <v>3</v>
          </cell>
          <cell r="D82">
            <v>20</v>
          </cell>
          <cell r="E82">
            <v>0</v>
          </cell>
          <cell r="F82">
            <v>20</v>
          </cell>
          <cell r="G82">
            <v>2</v>
          </cell>
          <cell r="H82">
            <v>9</v>
          </cell>
          <cell r="I82">
            <v>3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CS-LY084-H16-M</v>
          </cell>
          <cell r="B83">
            <v>3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1</v>
          </cell>
          <cell r="J83">
            <v>0</v>
          </cell>
          <cell r="K83">
            <v>2</v>
          </cell>
          <cell r="L83">
            <v>2</v>
          </cell>
          <cell r="M83">
            <v>0</v>
          </cell>
          <cell r="N83">
            <v>4</v>
          </cell>
        </row>
        <row r="84">
          <cell r="A84" t="str">
            <v>CS-LY166-B28-3-XXL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1</v>
          </cell>
          <cell r="K84">
            <v>0</v>
          </cell>
          <cell r="L84">
            <v>0</v>
          </cell>
          <cell r="M84">
            <v>0</v>
          </cell>
          <cell r="N84">
            <v>1</v>
          </cell>
        </row>
        <row r="85">
          <cell r="A85" t="str">
            <v>CS-LY166-K73-2-XXL</v>
          </cell>
          <cell r="B85">
            <v>8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0</v>
          </cell>
          <cell r="J85">
            <v>9</v>
          </cell>
          <cell r="K85">
            <v>0</v>
          </cell>
          <cell r="L85">
            <v>0</v>
          </cell>
          <cell r="M85">
            <v>0</v>
          </cell>
          <cell r="N85">
            <v>9</v>
          </cell>
        </row>
        <row r="86">
          <cell r="A86" t="str">
            <v>CS-LY170-LB916-M</v>
          </cell>
          <cell r="B86">
            <v>6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1</v>
          </cell>
          <cell r="J86">
            <v>1</v>
          </cell>
          <cell r="K86">
            <v>0</v>
          </cell>
          <cell r="L86">
            <v>4</v>
          </cell>
          <cell r="M86">
            <v>0</v>
          </cell>
          <cell r="N86">
            <v>5</v>
          </cell>
        </row>
        <row r="87">
          <cell r="A87" t="str">
            <v>CS-LY170-ZL918-M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CS-LY170-LG907-XXL</v>
          </cell>
          <cell r="B88">
            <v>4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9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CS-LY170-PI908-M</v>
          </cell>
          <cell r="B89">
            <v>8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1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1</v>
          </cell>
          <cell r="M89">
            <v>0</v>
          </cell>
          <cell r="N89">
            <v>1</v>
          </cell>
        </row>
        <row r="90">
          <cell r="A90" t="str">
            <v>CS-LY170-Sa911-XL</v>
          </cell>
          <cell r="B90">
            <v>8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CS-LY181-LB916-L</v>
          </cell>
          <cell r="B91">
            <v>5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5</v>
          </cell>
          <cell r="K91">
            <v>0</v>
          </cell>
          <cell r="L91">
            <v>0</v>
          </cell>
          <cell r="M91">
            <v>0</v>
          </cell>
          <cell r="N91">
            <v>5</v>
          </cell>
        </row>
        <row r="92">
          <cell r="A92" t="str">
            <v>CS-LY170-PI908-XXL</v>
          </cell>
          <cell r="B92">
            <v>5</v>
          </cell>
          <cell r="C92">
            <v>0</v>
          </cell>
          <cell r="D92">
            <v>1</v>
          </cell>
          <cell r="E92">
            <v>0</v>
          </cell>
          <cell r="F92">
            <v>1</v>
          </cell>
          <cell r="G92">
            <v>1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CS-LY170-WR917-L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CS-LY171-WR917-XL</v>
          </cell>
          <cell r="B94">
            <v>9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1</v>
          </cell>
          <cell r="H94">
            <v>0</v>
          </cell>
          <cell r="I94">
            <v>1</v>
          </cell>
          <cell r="J94">
            <v>11</v>
          </cell>
          <cell r="K94">
            <v>0</v>
          </cell>
          <cell r="L94">
            <v>0</v>
          </cell>
          <cell r="M94">
            <v>0</v>
          </cell>
          <cell r="N94">
            <v>11</v>
          </cell>
        </row>
        <row r="95">
          <cell r="A95" t="str">
            <v>CS-LY170-Sa911-XXL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CS-LY171-G912-S</v>
          </cell>
          <cell r="B96">
            <v>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1</v>
          </cell>
          <cell r="J96">
            <v>0</v>
          </cell>
          <cell r="K96">
            <v>1</v>
          </cell>
          <cell r="L96">
            <v>2</v>
          </cell>
          <cell r="M96">
            <v>0</v>
          </cell>
          <cell r="N96">
            <v>3</v>
          </cell>
        </row>
        <row r="97">
          <cell r="A97" t="str">
            <v>CS-LY171-WR917-XXL</v>
          </cell>
          <cell r="B97">
            <v>6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5</v>
          </cell>
          <cell r="K97">
            <v>0</v>
          </cell>
          <cell r="L97">
            <v>0</v>
          </cell>
          <cell r="M97">
            <v>0</v>
          </cell>
          <cell r="N97">
            <v>5</v>
          </cell>
        </row>
        <row r="98">
          <cell r="A98" t="str">
            <v>CS-SB030-YL-L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1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CS-SB030-GR-L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EUTK-J01H-SH-4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1</v>
          </cell>
          <cell r="H100">
            <v>0</v>
          </cell>
          <cell r="I100">
            <v>1</v>
          </cell>
          <cell r="J100">
            <v>0</v>
          </cell>
          <cell r="K100">
            <v>2</v>
          </cell>
          <cell r="L100">
            <v>0</v>
          </cell>
          <cell r="M100">
            <v>0</v>
          </cell>
          <cell r="N100">
            <v>2</v>
          </cell>
        </row>
        <row r="101">
          <cell r="A101" t="str">
            <v>EUTK-J01H-GR-8</v>
          </cell>
          <cell r="B101">
            <v>5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1</v>
          </cell>
          <cell r="J101">
            <v>6</v>
          </cell>
          <cell r="K101">
            <v>0</v>
          </cell>
          <cell r="L101">
            <v>0</v>
          </cell>
          <cell r="M101">
            <v>0</v>
          </cell>
          <cell r="N101">
            <v>6</v>
          </cell>
        </row>
        <row r="102">
          <cell r="A102" t="str">
            <v>KZ-CSM073-N5-36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3</v>
          </cell>
          <cell r="J102">
            <v>3</v>
          </cell>
          <cell r="K102">
            <v>0</v>
          </cell>
          <cell r="L102">
            <v>0</v>
          </cell>
          <cell r="M102">
            <v>0</v>
          </cell>
          <cell r="N102">
            <v>3</v>
          </cell>
        </row>
        <row r="103">
          <cell r="A103" t="str">
            <v>LYQ-BS-K1010-B0-XS</v>
          </cell>
          <cell r="B103">
            <v>17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1</v>
          </cell>
          <cell r="H103">
            <v>0</v>
          </cell>
          <cell r="I103">
            <v>0</v>
          </cell>
          <cell r="J103">
            <v>2</v>
          </cell>
          <cell r="K103">
            <v>14</v>
          </cell>
          <cell r="L103">
            <v>0</v>
          </cell>
          <cell r="M103">
            <v>0</v>
          </cell>
          <cell r="N103">
            <v>16</v>
          </cell>
        </row>
        <row r="104">
          <cell r="A104" t="str">
            <v>LYQ-BS-K1010-G0-L</v>
          </cell>
          <cell r="B104">
            <v>25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2</v>
          </cell>
          <cell r="H104">
            <v>0</v>
          </cell>
          <cell r="I104">
            <v>0</v>
          </cell>
          <cell r="J104">
            <v>9</v>
          </cell>
          <cell r="K104">
            <v>17</v>
          </cell>
          <cell r="L104">
            <v>0</v>
          </cell>
          <cell r="M104">
            <v>0</v>
          </cell>
          <cell r="N104">
            <v>26</v>
          </cell>
        </row>
        <row r="105">
          <cell r="A105" t="str">
            <v>LYQ-BS-K1010-K0-S</v>
          </cell>
          <cell r="B105">
            <v>56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1</v>
          </cell>
          <cell r="J105">
            <v>55</v>
          </cell>
          <cell r="K105">
            <v>2</v>
          </cell>
          <cell r="L105">
            <v>0</v>
          </cell>
          <cell r="M105">
            <v>0</v>
          </cell>
          <cell r="N105">
            <v>57</v>
          </cell>
        </row>
        <row r="106">
          <cell r="A106" t="str">
            <v>LYQ-BS-K1010-N0-M</v>
          </cell>
          <cell r="B106">
            <v>78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40</v>
          </cell>
          <cell r="K106">
            <v>38</v>
          </cell>
          <cell r="L106">
            <v>0</v>
          </cell>
          <cell r="M106">
            <v>0</v>
          </cell>
          <cell r="N106">
            <v>78</v>
          </cell>
        </row>
        <row r="107">
          <cell r="A107" t="str">
            <v>LYQ-BS-K1010-N0-XL</v>
          </cell>
          <cell r="B107">
            <v>54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12</v>
          </cell>
          <cell r="H107">
            <v>0</v>
          </cell>
          <cell r="I107">
            <v>0</v>
          </cell>
          <cell r="J107">
            <v>27</v>
          </cell>
          <cell r="K107">
            <v>38</v>
          </cell>
          <cell r="L107">
            <v>0</v>
          </cell>
          <cell r="M107">
            <v>0</v>
          </cell>
          <cell r="N107">
            <v>65</v>
          </cell>
        </row>
        <row r="108">
          <cell r="A108" t="str">
            <v>LYQ-BS-K1010-N0-XS</v>
          </cell>
          <cell r="B108">
            <v>24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2</v>
          </cell>
          <cell r="H108">
            <v>0</v>
          </cell>
          <cell r="I108">
            <v>0</v>
          </cell>
          <cell r="J108">
            <v>17</v>
          </cell>
          <cell r="K108">
            <v>9</v>
          </cell>
          <cell r="L108">
            <v>0</v>
          </cell>
          <cell r="M108">
            <v>0</v>
          </cell>
          <cell r="N108">
            <v>26</v>
          </cell>
        </row>
        <row r="109">
          <cell r="A109" t="str">
            <v>LYQ-BS-K1010-K0-XS</v>
          </cell>
          <cell r="B109">
            <v>12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1</v>
          </cell>
          <cell r="H109">
            <v>0</v>
          </cell>
          <cell r="I109">
            <v>0</v>
          </cell>
          <cell r="J109">
            <v>8</v>
          </cell>
          <cell r="K109">
            <v>0</v>
          </cell>
          <cell r="L109">
            <v>0</v>
          </cell>
          <cell r="M109">
            <v>0</v>
          </cell>
          <cell r="N109">
            <v>8</v>
          </cell>
        </row>
        <row r="110">
          <cell r="A110" t="str">
            <v>LYQ-BS-K1010-B0-XL</v>
          </cell>
          <cell r="B110">
            <v>9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0</v>
          </cell>
          <cell r="J110">
            <v>7</v>
          </cell>
          <cell r="K110">
            <v>0</v>
          </cell>
          <cell r="L110">
            <v>0</v>
          </cell>
          <cell r="M110">
            <v>0</v>
          </cell>
          <cell r="N110">
            <v>7</v>
          </cell>
        </row>
        <row r="111">
          <cell r="A111" t="str">
            <v>LYQ-BS-K1010-G0-XS</v>
          </cell>
          <cell r="B111">
            <v>28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0</v>
          </cell>
          <cell r="J111">
            <v>10</v>
          </cell>
          <cell r="K111">
            <v>17</v>
          </cell>
          <cell r="L111">
            <v>0</v>
          </cell>
          <cell r="M111">
            <v>0</v>
          </cell>
          <cell r="N111">
            <v>27</v>
          </cell>
        </row>
        <row r="112">
          <cell r="A112" t="str">
            <v>LYQ-BS-K1010-K0-L</v>
          </cell>
          <cell r="B112">
            <v>20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2</v>
          </cell>
          <cell r="H112">
            <v>0</v>
          </cell>
          <cell r="I112">
            <v>0</v>
          </cell>
          <cell r="J112">
            <v>22</v>
          </cell>
          <cell r="K112">
            <v>0</v>
          </cell>
          <cell r="L112">
            <v>0</v>
          </cell>
          <cell r="M112">
            <v>0</v>
          </cell>
          <cell r="N112">
            <v>22</v>
          </cell>
        </row>
        <row r="113">
          <cell r="A113" t="str">
            <v>LYQ-BS-K1010-P0-S</v>
          </cell>
          <cell r="B113">
            <v>30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1</v>
          </cell>
          <cell r="H113">
            <v>0</v>
          </cell>
          <cell r="I113">
            <v>0</v>
          </cell>
          <cell r="J113">
            <v>12</v>
          </cell>
          <cell r="K113">
            <v>18</v>
          </cell>
          <cell r="L113">
            <v>0</v>
          </cell>
          <cell r="M113">
            <v>0</v>
          </cell>
          <cell r="N113">
            <v>30</v>
          </cell>
        </row>
        <row r="114">
          <cell r="A114" t="str">
            <v>LYQ-BS-CS04-Wi-M</v>
          </cell>
          <cell r="B114">
            <v>3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1</v>
          </cell>
          <cell r="I114">
            <v>0</v>
          </cell>
          <cell r="J114">
            <v>0</v>
          </cell>
          <cell r="K114">
            <v>4</v>
          </cell>
          <cell r="L114">
            <v>0</v>
          </cell>
          <cell r="M114">
            <v>0</v>
          </cell>
          <cell r="N114">
            <v>4</v>
          </cell>
        </row>
        <row r="115">
          <cell r="A115" t="str">
            <v>LYQ-BS-K1010-W0-M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LYQ-BS-K1010-G0-M</v>
          </cell>
          <cell r="B116">
            <v>19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5</v>
          </cell>
          <cell r="H116">
            <v>1</v>
          </cell>
          <cell r="I116">
            <v>1</v>
          </cell>
          <cell r="J116">
            <v>22</v>
          </cell>
          <cell r="K116">
            <v>1</v>
          </cell>
          <cell r="L116">
            <v>0</v>
          </cell>
          <cell r="M116">
            <v>0</v>
          </cell>
          <cell r="N116">
            <v>23</v>
          </cell>
        </row>
        <row r="117">
          <cell r="A117" t="str">
            <v>LYQ-BS-K1010-K0-XL</v>
          </cell>
          <cell r="B117">
            <v>61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1</v>
          </cell>
          <cell r="J117">
            <v>59</v>
          </cell>
          <cell r="K117">
            <v>0</v>
          </cell>
          <cell r="L117">
            <v>0</v>
          </cell>
          <cell r="M117">
            <v>0</v>
          </cell>
          <cell r="N117">
            <v>59</v>
          </cell>
        </row>
        <row r="118">
          <cell r="A118" t="str">
            <v>LYQ-BS-K1010-KQ-M</v>
          </cell>
          <cell r="B118">
            <v>6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1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LYQ-BS-K1010-W0-XS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1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LYQ-BS-LB01-Wi-XL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1</v>
          </cell>
          <cell r="J120">
            <v>0</v>
          </cell>
          <cell r="K120">
            <v>2</v>
          </cell>
          <cell r="L120">
            <v>0</v>
          </cell>
          <cell r="M120">
            <v>0</v>
          </cell>
          <cell r="N120">
            <v>2</v>
          </cell>
        </row>
        <row r="121">
          <cell r="A121" t="str">
            <v>LYQ-BS-YY05-E0-S</v>
          </cell>
          <cell r="B121">
            <v>6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0</v>
          </cell>
          <cell r="K121">
            <v>7</v>
          </cell>
          <cell r="L121">
            <v>0</v>
          </cell>
          <cell r="M121">
            <v>0</v>
          </cell>
          <cell r="N121">
            <v>7</v>
          </cell>
        </row>
        <row r="122">
          <cell r="A122" t="str">
            <v>LYQ-BS-K1010-Z0-M</v>
          </cell>
          <cell r="B122">
            <v>35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1</v>
          </cell>
          <cell r="H122">
            <v>0</v>
          </cell>
          <cell r="I122">
            <v>0</v>
          </cell>
          <cell r="J122">
            <v>8</v>
          </cell>
          <cell r="K122">
            <v>25</v>
          </cell>
          <cell r="L122">
            <v>0</v>
          </cell>
          <cell r="M122">
            <v>0</v>
          </cell>
          <cell r="N122">
            <v>33</v>
          </cell>
        </row>
        <row r="123">
          <cell r="A123" t="str">
            <v>LYQ-BS-LS06-N5-S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1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LYQ-BS-YH115-G0L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LYQ-BS4600-B0-L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LYQ-BS4600-G1-L</v>
          </cell>
          <cell r="B126">
            <v>28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2</v>
          </cell>
          <cell r="H126">
            <v>0</v>
          </cell>
          <cell r="I126">
            <v>0</v>
          </cell>
          <cell r="J126">
            <v>13</v>
          </cell>
          <cell r="K126">
            <v>17</v>
          </cell>
          <cell r="L126">
            <v>0</v>
          </cell>
          <cell r="M126">
            <v>0</v>
          </cell>
          <cell r="N126">
            <v>30</v>
          </cell>
        </row>
        <row r="127">
          <cell r="A127" t="str">
            <v>LYQ-BS-ZQ2973-K0-M</v>
          </cell>
          <cell r="B127">
            <v>9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1</v>
          </cell>
          <cell r="I127">
            <v>0</v>
          </cell>
          <cell r="J127">
            <v>10</v>
          </cell>
          <cell r="K127">
            <v>0</v>
          </cell>
          <cell r="L127">
            <v>0</v>
          </cell>
          <cell r="M127">
            <v>0</v>
          </cell>
          <cell r="N127">
            <v>10</v>
          </cell>
        </row>
        <row r="128">
          <cell r="A128" t="str">
            <v>LYQ-BS-ZQ2973-W1-L</v>
          </cell>
          <cell r="B128">
            <v>6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1</v>
          </cell>
          <cell r="I128">
            <v>1</v>
          </cell>
          <cell r="J128">
            <v>6</v>
          </cell>
          <cell r="K128">
            <v>0</v>
          </cell>
          <cell r="L128">
            <v>0</v>
          </cell>
          <cell r="M128">
            <v>0</v>
          </cell>
          <cell r="N128">
            <v>6</v>
          </cell>
        </row>
        <row r="129">
          <cell r="A129" t="str">
            <v>LYQ-BS4600-G1-S</v>
          </cell>
          <cell r="B129">
            <v>9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1</v>
          </cell>
          <cell r="H129">
            <v>0</v>
          </cell>
          <cell r="I129">
            <v>0</v>
          </cell>
          <cell r="J129">
            <v>9</v>
          </cell>
          <cell r="K129">
            <v>0</v>
          </cell>
          <cell r="L129">
            <v>0</v>
          </cell>
          <cell r="M129">
            <v>0</v>
          </cell>
          <cell r="N129">
            <v>9</v>
          </cell>
        </row>
        <row r="130">
          <cell r="A130" t="str">
            <v>LYQ-BS4600-G0-XS</v>
          </cell>
          <cell r="B130">
            <v>10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1</v>
          </cell>
          <cell r="H130">
            <v>1</v>
          </cell>
          <cell r="I130">
            <v>0</v>
          </cell>
          <cell r="J130">
            <v>8</v>
          </cell>
          <cell r="K130">
            <v>1</v>
          </cell>
          <cell r="L130">
            <v>0</v>
          </cell>
          <cell r="M130">
            <v>0</v>
          </cell>
          <cell r="N130">
            <v>9</v>
          </cell>
        </row>
        <row r="131">
          <cell r="A131" t="str">
            <v>LYQ-BS4600-P0-XL</v>
          </cell>
          <cell r="B131">
            <v>12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1</v>
          </cell>
          <cell r="H131">
            <v>0</v>
          </cell>
          <cell r="I131">
            <v>0</v>
          </cell>
          <cell r="J131">
            <v>0</v>
          </cell>
          <cell r="K131">
            <v>12</v>
          </cell>
          <cell r="L131">
            <v>0</v>
          </cell>
          <cell r="M131">
            <v>0</v>
          </cell>
          <cell r="N131">
            <v>12</v>
          </cell>
        </row>
        <row r="132">
          <cell r="A132" t="str">
            <v>LYQ-BS4600-P0-S</v>
          </cell>
          <cell r="B132">
            <v>7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2</v>
          </cell>
          <cell r="H132">
            <v>0</v>
          </cell>
          <cell r="I132">
            <v>0</v>
          </cell>
          <cell r="J132">
            <v>4</v>
          </cell>
          <cell r="K132">
            <v>5</v>
          </cell>
          <cell r="L132">
            <v>0</v>
          </cell>
          <cell r="M132">
            <v>0</v>
          </cell>
          <cell r="N132">
            <v>9</v>
          </cell>
        </row>
        <row r="133">
          <cell r="A133" t="str">
            <v>LYQ-BS4600-G1-M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1</v>
          </cell>
          <cell r="H133">
            <v>0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LYQ-BS4600-P0-L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2</v>
          </cell>
          <cell r="H134">
            <v>0</v>
          </cell>
          <cell r="I134">
            <v>0</v>
          </cell>
          <cell r="J134">
            <v>6</v>
          </cell>
          <cell r="K134">
            <v>0</v>
          </cell>
          <cell r="L134">
            <v>0</v>
          </cell>
          <cell r="M134">
            <v>0</v>
          </cell>
          <cell r="N134">
            <v>6</v>
          </cell>
        </row>
        <row r="135">
          <cell r="A135" t="str">
            <v>LYQ-BS4600-G0-L</v>
          </cell>
          <cell r="B135">
            <v>6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LYQ-BS4600-B0-XS</v>
          </cell>
          <cell r="B136">
            <v>9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1</v>
          </cell>
          <cell r="H136">
            <v>0</v>
          </cell>
          <cell r="I136">
            <v>0</v>
          </cell>
          <cell r="J136">
            <v>10</v>
          </cell>
          <cell r="K136">
            <v>0</v>
          </cell>
          <cell r="L136">
            <v>0</v>
          </cell>
          <cell r="M136">
            <v>0</v>
          </cell>
          <cell r="N136">
            <v>10</v>
          </cell>
        </row>
        <row r="137">
          <cell r="A137" t="str">
            <v>LYQ-BS4600-G1-XS</v>
          </cell>
          <cell r="B137">
            <v>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1</v>
          </cell>
          <cell r="H137">
            <v>0</v>
          </cell>
          <cell r="I137">
            <v>0</v>
          </cell>
          <cell r="J137">
            <v>0</v>
          </cell>
          <cell r="K137">
            <v>9</v>
          </cell>
          <cell r="L137">
            <v>0</v>
          </cell>
          <cell r="M137">
            <v>0</v>
          </cell>
          <cell r="N137">
            <v>9</v>
          </cell>
        </row>
        <row r="138">
          <cell r="A138" t="str">
            <v>LYQ-BS4600-B0-M</v>
          </cell>
          <cell r="B138">
            <v>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LYQ-BS4600-N0-M</v>
          </cell>
          <cell r="B139">
            <v>7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1</v>
          </cell>
          <cell r="H139">
            <v>0</v>
          </cell>
          <cell r="I139">
            <v>0</v>
          </cell>
          <cell r="J139">
            <v>5</v>
          </cell>
          <cell r="K139">
            <v>1</v>
          </cell>
          <cell r="L139">
            <v>0</v>
          </cell>
          <cell r="M139">
            <v>0</v>
          </cell>
          <cell r="N139">
            <v>6</v>
          </cell>
        </row>
        <row r="140">
          <cell r="A140" t="str">
            <v>LYQ-BS4600-N0-S</v>
          </cell>
          <cell r="B140">
            <v>12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2</v>
          </cell>
          <cell r="H140">
            <v>0</v>
          </cell>
          <cell r="I140">
            <v>0</v>
          </cell>
          <cell r="J140">
            <v>13</v>
          </cell>
          <cell r="K140">
            <v>0</v>
          </cell>
          <cell r="L140">
            <v>0</v>
          </cell>
          <cell r="M140">
            <v>0</v>
          </cell>
          <cell r="N140">
            <v>13</v>
          </cell>
        </row>
        <row r="141">
          <cell r="A141" t="str">
            <v>LYQ-EUWH5339-K0-XL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LYQ-EUWH5339-R0-2XL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LYQ-EUWH5339-K0-M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1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MY-LYPoint021-W0-L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MY-SB020-BK-S</v>
          </cell>
          <cell r="B145">
            <v>1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1</v>
          </cell>
          <cell r="I145">
            <v>0</v>
          </cell>
          <cell r="J145">
            <v>0</v>
          </cell>
          <cell r="K145">
            <v>2</v>
          </cell>
          <cell r="L145">
            <v>0</v>
          </cell>
          <cell r="M145">
            <v>0</v>
          </cell>
          <cell r="N145">
            <v>2</v>
          </cell>
        </row>
        <row r="146">
          <cell r="A146" t="str">
            <v>MY-SB019-BL-S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1</v>
          </cell>
          <cell r="J146">
            <v>1</v>
          </cell>
          <cell r="K146">
            <v>0</v>
          </cell>
          <cell r="L146">
            <v>0</v>
          </cell>
          <cell r="M146">
            <v>0</v>
          </cell>
          <cell r="N146">
            <v>1</v>
          </cell>
        </row>
        <row r="147">
          <cell r="A147" t="str">
            <v>RE-YZ-BECS186-YH-XXL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RE-YZ-BEWS32-ZL-L</v>
          </cell>
          <cell r="B148">
            <v>4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1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RE-YZ-BEBD001-R0-XL</v>
          </cell>
          <cell r="B149">
            <v>0</v>
          </cell>
          <cell r="C149">
            <v>2</v>
          </cell>
          <cell r="D149">
            <v>10</v>
          </cell>
          <cell r="E149">
            <v>0</v>
          </cell>
          <cell r="F149">
            <v>10</v>
          </cell>
          <cell r="G149">
            <v>0</v>
          </cell>
          <cell r="H149">
            <v>3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RE-YZ-BEBD001-R0-L</v>
          </cell>
          <cell r="B150">
            <v>9</v>
          </cell>
          <cell r="C150">
            <v>1</v>
          </cell>
          <cell r="D150">
            <v>0</v>
          </cell>
          <cell r="E150">
            <v>0</v>
          </cell>
          <cell r="F150">
            <v>0</v>
          </cell>
          <cell r="G150">
            <v>1</v>
          </cell>
          <cell r="H150">
            <v>2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RE-YZ-BELE001-W0-S</v>
          </cell>
          <cell r="B151">
            <v>3</v>
          </cell>
          <cell r="C151">
            <v>2</v>
          </cell>
          <cell r="D151">
            <v>0</v>
          </cell>
          <cell r="E151">
            <v>0</v>
          </cell>
          <cell r="F151">
            <v>0</v>
          </cell>
          <cell r="G151">
            <v>3</v>
          </cell>
          <cell r="H151">
            <v>1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RE-YZ-BELE001-W0-M</v>
          </cell>
          <cell r="B152">
            <v>0</v>
          </cell>
          <cell r="C152">
            <v>4</v>
          </cell>
          <cell r="D152">
            <v>20</v>
          </cell>
          <cell r="E152">
            <v>0</v>
          </cell>
          <cell r="F152">
            <v>20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RE-YZ-BEBD001-R0-M</v>
          </cell>
          <cell r="B153">
            <v>4</v>
          </cell>
          <cell r="C153">
            <v>2</v>
          </cell>
          <cell r="D153">
            <v>7</v>
          </cell>
          <cell r="E153">
            <v>0</v>
          </cell>
          <cell r="F153">
            <v>7</v>
          </cell>
          <cell r="G153">
            <v>1</v>
          </cell>
          <cell r="H153">
            <v>2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RE-YZ-BELE001-W0-XS</v>
          </cell>
          <cell r="B154">
            <v>0</v>
          </cell>
          <cell r="C154">
            <v>1</v>
          </cell>
          <cell r="D154">
            <v>0</v>
          </cell>
          <cell r="E154">
            <v>0</v>
          </cell>
          <cell r="F154">
            <v>0</v>
          </cell>
          <cell r="G154">
            <v>2</v>
          </cell>
          <cell r="H154">
            <v>1</v>
          </cell>
          <cell r="I154">
            <v>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RE-YZ-BELE001-W0-L</v>
          </cell>
          <cell r="B155">
            <v>5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1</v>
          </cell>
          <cell r="H155">
            <v>0</v>
          </cell>
          <cell r="I155">
            <v>2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RE-YZ-BELE001-W0-XL</v>
          </cell>
          <cell r="B156">
            <v>6</v>
          </cell>
          <cell r="C156">
            <v>0</v>
          </cell>
          <cell r="D156">
            <v>10</v>
          </cell>
          <cell r="E156">
            <v>0</v>
          </cell>
          <cell r="F156">
            <v>10</v>
          </cell>
          <cell r="G156">
            <v>0</v>
          </cell>
          <cell r="H156">
            <v>1</v>
          </cell>
          <cell r="I156">
            <v>3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TX-55554-PI-5XL</v>
          </cell>
          <cell r="B157">
            <v>7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1</v>
          </cell>
          <cell r="J157">
            <v>3</v>
          </cell>
          <cell r="K157">
            <v>0</v>
          </cell>
          <cell r="L157">
            <v>0</v>
          </cell>
          <cell r="M157">
            <v>0</v>
          </cell>
          <cell r="N157">
            <v>3</v>
          </cell>
        </row>
        <row r="158">
          <cell r="A158" t="str">
            <v>TX-55554-BO-3XL</v>
          </cell>
          <cell r="B158">
            <v>5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3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WQS-BS-BN1504-BO/RO-M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WQS-BN-1503-RO-S</v>
          </cell>
          <cell r="B160">
            <v>0</v>
          </cell>
          <cell r="C160">
            <v>1</v>
          </cell>
          <cell r="D160">
            <v>0</v>
          </cell>
          <cell r="E160">
            <v>0</v>
          </cell>
          <cell r="F160">
            <v>0</v>
          </cell>
          <cell r="G160">
            <v>2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WQS-BN-1503-WO-2XL</v>
          </cell>
          <cell r="B161">
            <v>3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2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WQS-BN-1503-BO-S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 t="str">
            <v>XZ-BS-007GRXL</v>
          </cell>
          <cell r="B163">
            <v>5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3</v>
          </cell>
          <cell r="K163">
            <v>0</v>
          </cell>
          <cell r="L163">
            <v>0</v>
          </cell>
          <cell r="M163">
            <v>0</v>
          </cell>
          <cell r="N163">
            <v>3</v>
          </cell>
        </row>
        <row r="164">
          <cell r="A164" t="str">
            <v>XZ-BS-007W0XL</v>
          </cell>
          <cell r="B164">
            <v>15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1</v>
          </cell>
          <cell r="I164">
            <v>0</v>
          </cell>
          <cell r="J164">
            <v>2</v>
          </cell>
          <cell r="K164">
            <v>12</v>
          </cell>
          <cell r="L164">
            <v>0</v>
          </cell>
          <cell r="M164">
            <v>0</v>
          </cell>
          <cell r="N164">
            <v>14</v>
          </cell>
        </row>
        <row r="165">
          <cell r="A165" t="str">
            <v>WQS-BN-1503-BO-M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1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WQS-BN-1503-WO-XL</v>
          </cell>
          <cell r="B166">
            <v>5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2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WQS-BN-1503-BO-2XL</v>
          </cell>
          <cell r="B167">
            <v>2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WQS-BS-BN1504-GR-M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1</v>
          </cell>
          <cell r="J168">
            <v>0</v>
          </cell>
          <cell r="K168">
            <v>2</v>
          </cell>
          <cell r="L168">
            <v>0</v>
          </cell>
          <cell r="M168">
            <v>0</v>
          </cell>
          <cell r="N168">
            <v>2</v>
          </cell>
        </row>
        <row r="169">
          <cell r="A169" t="str">
            <v>WQS-BS-BN1504-KO-L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XZ-BS-013GR2-S</v>
          </cell>
          <cell r="B170">
            <v>5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1</v>
          </cell>
          <cell r="J170">
            <v>1</v>
          </cell>
          <cell r="K170">
            <v>0</v>
          </cell>
          <cell r="L170">
            <v>0</v>
          </cell>
          <cell r="M170">
            <v>0</v>
          </cell>
          <cell r="N170">
            <v>1</v>
          </cell>
        </row>
        <row r="171">
          <cell r="A171" t="str">
            <v>XZ-WH150903-GR-3738</v>
          </cell>
        </row>
        <row r="171">
          <cell r="F171">
            <v>0</v>
          </cell>
          <cell r="G171">
            <v>1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XZ-BS-YG7223Co4243</v>
          </cell>
          <cell r="B172">
            <v>6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1</v>
          </cell>
          <cell r="J172">
            <v>6</v>
          </cell>
          <cell r="K172">
            <v>1</v>
          </cell>
          <cell r="L172">
            <v>0</v>
          </cell>
          <cell r="M172">
            <v>0</v>
          </cell>
          <cell r="N172">
            <v>7</v>
          </cell>
        </row>
        <row r="173">
          <cell r="A173" t="str">
            <v>YZ-BE5506-K0-XXL</v>
          </cell>
          <cell r="B173">
            <v>3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1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YZ-BEC19P-K0-M</v>
          </cell>
          <cell r="B174">
            <v>9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YZ-BE5129-K0YH-3XL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YZ-BE5129-K0YH-2XL</v>
          </cell>
          <cell r="B176">
            <v>1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1</v>
          </cell>
          <cell r="H176">
            <v>0</v>
          </cell>
          <cell r="I176">
            <v>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YZ-BEC19P-K0-S</v>
          </cell>
          <cell r="B177">
            <v>9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1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YZ-BEC19P-K0-L</v>
          </cell>
          <cell r="B178">
            <v>8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YZ-BEHY2049-W0-L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A180" t="str">
            <v>YZ-BEC19P-W0-S</v>
          </cell>
          <cell r="B180">
            <v>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1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YZ-BETW32-KTW-M</v>
          </cell>
          <cell r="B181">
            <v>10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YZ-BEYF181-B0-XL</v>
          </cell>
          <cell r="B182">
            <v>6</v>
          </cell>
          <cell r="C182">
            <v>1</v>
          </cell>
          <cell r="D182">
            <v>0</v>
          </cell>
          <cell r="E182">
            <v>0</v>
          </cell>
          <cell r="F182">
            <v>0</v>
          </cell>
          <cell r="G182">
            <v>1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YZ-BETW32-PI-2XL</v>
          </cell>
          <cell r="B183">
            <v>9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1</v>
          </cell>
          <cell r="H183">
            <v>0</v>
          </cell>
          <cell r="I183">
            <v>1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YZ-BETW32-PI-L</v>
          </cell>
          <cell r="B184">
            <v>12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1</v>
          </cell>
          <cell r="H184">
            <v>1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YZ-BETW32-KTW-2XL</v>
          </cell>
          <cell r="B185">
            <v>8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YZ-BETW32-BTW-S</v>
          </cell>
          <cell r="B186">
            <v>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2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YZ-BS-5505DaXL</v>
          </cell>
          <cell r="B187">
            <v>15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59</v>
          </cell>
          <cell r="H187">
            <v>3</v>
          </cell>
          <cell r="I187">
            <v>5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YZ-BEYF183-TW-XXL</v>
          </cell>
          <cell r="B188">
            <v>11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4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YZ-BS-1640-K0-XXL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2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YZ-BS-5505DaXS</v>
          </cell>
          <cell r="B190">
            <v>9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5</v>
          </cell>
          <cell r="H190">
            <v>0</v>
          </cell>
          <cell r="I190">
            <v>1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YZ-BEYF182-R0-XL</v>
          </cell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1</v>
          </cell>
          <cell r="H191">
            <v>0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YZ-BS-5505K0-M</v>
          </cell>
          <cell r="B192">
            <v>27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8</v>
          </cell>
          <cell r="H192">
            <v>1</v>
          </cell>
          <cell r="I192">
            <v>2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YZ-BEYF182-R0-L</v>
          </cell>
          <cell r="B193">
            <v>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3</v>
          </cell>
          <cell r="H193">
            <v>0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YZ-BS-5505JRXL</v>
          </cell>
          <cell r="B194">
            <v>15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3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YZ-BS-5505JR0S</v>
          </cell>
          <cell r="B195">
            <v>24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1</v>
          </cell>
          <cell r="I195">
            <v>0</v>
          </cell>
          <cell r="J195">
            <v>0</v>
          </cell>
          <cell r="K195">
            <v>1</v>
          </cell>
          <cell r="L195">
            <v>20</v>
          </cell>
          <cell r="M195">
            <v>0</v>
          </cell>
          <cell r="N195">
            <v>21</v>
          </cell>
        </row>
        <row r="196">
          <cell r="A196" t="str">
            <v>YZ-BEYF182-R0-S</v>
          </cell>
          <cell r="B196">
            <v>6</v>
          </cell>
          <cell r="C196">
            <v>1</v>
          </cell>
          <cell r="D196">
            <v>0</v>
          </cell>
          <cell r="E196">
            <v>0</v>
          </cell>
          <cell r="F196">
            <v>0</v>
          </cell>
          <cell r="G196">
            <v>1</v>
          </cell>
          <cell r="H196">
            <v>2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YZ-BS-5505K0-XS</v>
          </cell>
          <cell r="B197">
            <v>8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19</v>
          </cell>
          <cell r="H197">
            <v>2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YZ-BEYF182-R0-M</v>
          </cell>
          <cell r="B198">
            <v>3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4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YZ-BS-5505JRM</v>
          </cell>
          <cell r="B199">
            <v>6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9</v>
          </cell>
          <cell r="H199">
            <v>0</v>
          </cell>
          <cell r="I199">
            <v>1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</row>
        <row r="200">
          <cell r="A200" t="str">
            <v>YZ-BS-5505K0-L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YZ-BEYF183-TW-XL</v>
          </cell>
          <cell r="B201">
            <v>11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YZ-BS-5505DaXXL</v>
          </cell>
          <cell r="B202">
            <v>8</v>
          </cell>
          <cell r="C202">
            <v>0</v>
          </cell>
          <cell r="D202">
            <v>0</v>
          </cell>
          <cell r="E202">
            <v>42</v>
          </cell>
          <cell r="F202">
            <v>42</v>
          </cell>
          <cell r="G202">
            <v>23</v>
          </cell>
          <cell r="H202">
            <v>3</v>
          </cell>
          <cell r="I202">
            <v>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A203" t="str">
            <v>YZ-BS-5505K0-S</v>
          </cell>
          <cell r="B203">
            <v>20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6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A204" t="str">
            <v>YZ-BEYF182-R0-XXL</v>
          </cell>
          <cell r="B204">
            <v>9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2</v>
          </cell>
          <cell r="H204">
            <v>3</v>
          </cell>
          <cell r="I204">
            <v>1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A205" t="str">
            <v>YZ-BS-1580-NB-3XL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1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A206" t="str">
            <v>YZ-BEYF181-G0-XL</v>
          </cell>
          <cell r="B206">
            <v>0</v>
          </cell>
          <cell r="C206">
            <v>1</v>
          </cell>
          <cell r="D206">
            <v>0</v>
          </cell>
          <cell r="E206">
            <v>0</v>
          </cell>
          <cell r="F206">
            <v>0</v>
          </cell>
          <cell r="G206">
            <v>4</v>
          </cell>
          <cell r="H206">
            <v>1</v>
          </cell>
          <cell r="I206">
            <v>1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YZ-BS-5505K0-2XL</v>
          </cell>
          <cell r="B207">
            <v>37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5</v>
          </cell>
          <cell r="H207">
            <v>2</v>
          </cell>
          <cell r="I207">
            <v>1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YZ-BEYF184-B0-L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1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YZ-BS-5505Da0L</v>
          </cell>
          <cell r="B209">
            <v>39</v>
          </cell>
          <cell r="C209">
            <v>1</v>
          </cell>
          <cell r="D209">
            <v>0</v>
          </cell>
          <cell r="E209">
            <v>0</v>
          </cell>
          <cell r="F209">
            <v>0</v>
          </cell>
          <cell r="G209">
            <v>27</v>
          </cell>
          <cell r="H209">
            <v>2</v>
          </cell>
          <cell r="I209">
            <v>1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YZ-BS-5505K0-XL</v>
          </cell>
          <cell r="B210">
            <v>23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14</v>
          </cell>
          <cell r="H210">
            <v>0</v>
          </cell>
          <cell r="I210">
            <v>1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YZ-BS-5505JR0L</v>
          </cell>
          <cell r="B211">
            <v>4</v>
          </cell>
          <cell r="C211">
            <v>1</v>
          </cell>
          <cell r="D211">
            <v>0</v>
          </cell>
          <cell r="E211">
            <v>0</v>
          </cell>
          <cell r="F211">
            <v>0</v>
          </cell>
          <cell r="G211">
            <v>3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YZ-BS-5505DaM</v>
          </cell>
          <cell r="B212">
            <v>57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58</v>
          </cell>
          <cell r="H212">
            <v>2</v>
          </cell>
          <cell r="I212">
            <v>2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YZ-BS-BS5119ZLXL5XL</v>
          </cell>
          <cell r="B213">
            <v>24</v>
          </cell>
          <cell r="C213">
            <v>2</v>
          </cell>
          <cell r="D213">
            <v>0</v>
          </cell>
          <cell r="E213">
            <v>0</v>
          </cell>
          <cell r="F213">
            <v>0</v>
          </cell>
          <cell r="G213">
            <v>13</v>
          </cell>
          <cell r="H213">
            <v>2</v>
          </cell>
          <cell r="I213">
            <v>2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YZ-BS-BS5119ZLXL4XL</v>
          </cell>
          <cell r="B214">
            <v>2</v>
          </cell>
          <cell r="C214">
            <v>1</v>
          </cell>
          <cell r="D214">
            <v>5</v>
          </cell>
          <cell r="E214">
            <v>0</v>
          </cell>
          <cell r="F214">
            <v>5</v>
          </cell>
          <cell r="G214">
            <v>0</v>
          </cell>
          <cell r="H214">
            <v>0</v>
          </cell>
          <cell r="I214">
            <v>2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YZ-BS-BShyl5119-YT-XL</v>
          </cell>
          <cell r="B215">
            <v>6</v>
          </cell>
          <cell r="C215">
            <v>0</v>
          </cell>
          <cell r="D215">
            <v>9</v>
          </cell>
          <cell r="E215">
            <v>0</v>
          </cell>
          <cell r="F215">
            <v>9</v>
          </cell>
          <cell r="G215">
            <v>0</v>
          </cell>
          <cell r="H215">
            <v>3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YZ-BS-BKN1703-R0-L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1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YZ-BS-BSLLHTXL</v>
          </cell>
          <cell r="B217">
            <v>0</v>
          </cell>
          <cell r="C217">
            <v>0</v>
          </cell>
          <cell r="D217">
            <v>0</v>
          </cell>
          <cell r="E217">
            <v>5</v>
          </cell>
          <cell r="F217">
            <v>5</v>
          </cell>
          <cell r="G217">
            <v>0</v>
          </cell>
          <cell r="H217">
            <v>1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YZ-BS-BKN1703-R0-XL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1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YZ-BS-BSLLHTM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1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YZ-BS-BKN1703-R0-XS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3</v>
          </cell>
          <cell r="K220">
            <v>0</v>
          </cell>
          <cell r="L220">
            <v>0</v>
          </cell>
          <cell r="M220">
            <v>0</v>
          </cell>
          <cell r="N220">
            <v>3</v>
          </cell>
        </row>
        <row r="221">
          <cell r="A221" t="str">
            <v>YZ-BS-BS5119ZLXLXL</v>
          </cell>
          <cell r="B221">
            <v>19</v>
          </cell>
          <cell r="C221">
            <v>3</v>
          </cell>
          <cell r="D221">
            <v>0</v>
          </cell>
          <cell r="E221">
            <v>0</v>
          </cell>
          <cell r="F221">
            <v>0</v>
          </cell>
          <cell r="G221">
            <v>2</v>
          </cell>
          <cell r="H221">
            <v>1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YZ-BS-5505LbXXL</v>
          </cell>
          <cell r="B222">
            <v>8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5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YZ-BS-BSLLITM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2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YZ-BS-BShyl5119-YT-2XL</v>
          </cell>
          <cell r="B224">
            <v>25</v>
          </cell>
          <cell r="C224">
            <v>5</v>
          </cell>
          <cell r="D224">
            <v>1</v>
          </cell>
          <cell r="E224">
            <v>0</v>
          </cell>
          <cell r="F224">
            <v>1</v>
          </cell>
          <cell r="G224">
            <v>12</v>
          </cell>
          <cell r="H224">
            <v>3</v>
          </cell>
          <cell r="I224">
            <v>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YZ-BS-BShyl5119-YH-4XL</v>
          </cell>
          <cell r="B225">
            <v>10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1</v>
          </cell>
          <cell r="H225">
            <v>0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YZ-BS-5505LbXL</v>
          </cell>
          <cell r="B226">
            <v>2</v>
          </cell>
          <cell r="C226">
            <v>0</v>
          </cell>
          <cell r="D226">
            <v>5</v>
          </cell>
          <cell r="E226">
            <v>0</v>
          </cell>
          <cell r="F226">
            <v>5</v>
          </cell>
          <cell r="G226">
            <v>3</v>
          </cell>
          <cell r="H226">
            <v>1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YZ-BS-HB8631-PI-L</v>
          </cell>
          <cell r="B227">
            <v>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1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YZ-BS-BShyl5119K0XL</v>
          </cell>
          <cell r="B228">
            <v>19</v>
          </cell>
          <cell r="C228">
            <v>3</v>
          </cell>
          <cell r="D228">
            <v>10</v>
          </cell>
          <cell r="E228">
            <v>29</v>
          </cell>
          <cell r="F228">
            <v>39</v>
          </cell>
          <cell r="G228">
            <v>12</v>
          </cell>
          <cell r="H228">
            <v>1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YZ-BS-BSLLK04XL</v>
          </cell>
          <cell r="B229">
            <v>0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YZ-BS-BShyl5119-YH-2XL</v>
          </cell>
          <cell r="B230">
            <v>6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1</v>
          </cell>
          <cell r="I230">
            <v>2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YZ-BS-HB8995-PI-S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YZ-BS-BS5119ZLXL3XL</v>
          </cell>
          <cell r="B232">
            <v>12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1</v>
          </cell>
          <cell r="H232">
            <v>2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YZ-BS-5505LbM</v>
          </cell>
          <cell r="B233">
            <v>0</v>
          </cell>
          <cell r="C233">
            <v>1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1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YZ-BS-BSLLK0L</v>
          </cell>
          <cell r="B234">
            <v>6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YZ-BS-BSLLIT2XL</v>
          </cell>
          <cell r="B235">
            <v>4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4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YZ-BS-BShyl5119K0L</v>
          </cell>
          <cell r="B236">
            <v>19</v>
          </cell>
          <cell r="C236">
            <v>2</v>
          </cell>
          <cell r="D236">
            <v>0</v>
          </cell>
          <cell r="E236">
            <v>0</v>
          </cell>
          <cell r="F236">
            <v>0</v>
          </cell>
          <cell r="G236">
            <v>10</v>
          </cell>
          <cell r="H236">
            <v>3</v>
          </cell>
          <cell r="I236">
            <v>2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YZ-BS-5505LbL</v>
          </cell>
          <cell r="B237">
            <v>11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4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YZ-BS-BKN1703-R0-S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YZ-BS-BShyl5119-YH-XL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1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YZ-BS-BShyl5119-YT-4XL</v>
          </cell>
          <cell r="B240">
            <v>0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2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YZ-BS-BShyl5119K02XL</v>
          </cell>
          <cell r="B241">
            <v>40</v>
          </cell>
          <cell r="C241">
            <v>1</v>
          </cell>
          <cell r="D241">
            <v>0</v>
          </cell>
          <cell r="E241">
            <v>0</v>
          </cell>
          <cell r="F241">
            <v>0</v>
          </cell>
          <cell r="G241">
            <v>10</v>
          </cell>
          <cell r="H241">
            <v>3</v>
          </cell>
          <cell r="I241">
            <v>1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YZ-BS-BShyl5119K0M</v>
          </cell>
          <cell r="B242">
            <v>23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14</v>
          </cell>
          <cell r="H242">
            <v>1</v>
          </cell>
          <cell r="I242">
            <v>2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YZ-BS-BS5119ZLXL2XL</v>
          </cell>
          <cell r="B243">
            <v>6</v>
          </cell>
          <cell r="C243">
            <v>1</v>
          </cell>
          <cell r="D243">
            <v>7</v>
          </cell>
          <cell r="E243">
            <v>0</v>
          </cell>
          <cell r="F243">
            <v>7</v>
          </cell>
          <cell r="G243">
            <v>0</v>
          </cell>
          <cell r="H243">
            <v>1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YZ-BS-BSLLITXL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YZ-BS-BShyl5119-YH-5XL</v>
          </cell>
          <cell r="B245">
            <v>21</v>
          </cell>
          <cell r="C245">
            <v>2</v>
          </cell>
          <cell r="D245">
            <v>0</v>
          </cell>
          <cell r="E245">
            <v>0</v>
          </cell>
          <cell r="F245">
            <v>0</v>
          </cell>
          <cell r="G245">
            <v>15</v>
          </cell>
          <cell r="H245">
            <v>4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 t="str">
            <v>YZ-BS-JG2631R01L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1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YZ-BS-HE9007Sa1L</v>
          </cell>
          <cell r="B247">
            <v>13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1</v>
          </cell>
          <cell r="H247">
            <v>0</v>
          </cell>
          <cell r="I247">
            <v>0</v>
          </cell>
          <cell r="J247">
            <v>6</v>
          </cell>
          <cell r="K247">
            <v>0</v>
          </cell>
          <cell r="L247">
            <v>3</v>
          </cell>
          <cell r="M247">
            <v>0</v>
          </cell>
          <cell r="N247">
            <v>9</v>
          </cell>
        </row>
        <row r="248">
          <cell r="A248" t="str">
            <v>YZ-BS-JG2631ZL2L</v>
          </cell>
          <cell r="B248">
            <v>3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1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YZ-BS-PW2037-B0-L</v>
          </cell>
          <cell r="B249">
            <v>11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1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YZ-BS-PW2037-R0-XL</v>
          </cell>
          <cell r="B250">
            <v>0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1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YZ-BS-HE9008Se5L</v>
          </cell>
          <cell r="B251">
            <v>0</v>
          </cell>
          <cell r="C251">
            <v>0</v>
          </cell>
          <cell r="D251">
            <v>10</v>
          </cell>
          <cell r="E251">
            <v>5</v>
          </cell>
          <cell r="F251">
            <v>15</v>
          </cell>
          <cell r="G251">
            <v>0</v>
          </cell>
          <cell r="H251">
            <v>1</v>
          </cell>
          <cell r="I251">
            <v>1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YZ-BS-HE9008Se9L</v>
          </cell>
          <cell r="B252">
            <v>4</v>
          </cell>
          <cell r="C252">
            <v>0</v>
          </cell>
          <cell r="D252">
            <v>14</v>
          </cell>
          <cell r="E252">
            <v>0</v>
          </cell>
          <cell r="F252">
            <v>14</v>
          </cell>
          <cell r="G252">
            <v>4</v>
          </cell>
          <cell r="H252">
            <v>2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YZ-BS-PW2037-K0-L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</row>
        <row r="254">
          <cell r="A254" t="str">
            <v>YZ-BS-HE9007Se7L</v>
          </cell>
          <cell r="B254">
            <v>0</v>
          </cell>
          <cell r="C254">
            <v>1</v>
          </cell>
          <cell r="D254">
            <v>5</v>
          </cell>
          <cell r="E254">
            <v>0</v>
          </cell>
          <cell r="F254">
            <v>5</v>
          </cell>
          <cell r="G254">
            <v>0</v>
          </cell>
          <cell r="H254">
            <v>1</v>
          </cell>
          <cell r="I254">
            <v>1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</row>
        <row r="255">
          <cell r="A255" t="str">
            <v>YZ-BS-HE9008Sa9L</v>
          </cell>
          <cell r="B255">
            <v>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2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</row>
        <row r="256">
          <cell r="A256" t="str">
            <v>YZ-BS-HE9007Sa7L</v>
          </cell>
          <cell r="B256">
            <v>2</v>
          </cell>
          <cell r="C256">
            <v>0</v>
          </cell>
          <cell r="D256">
            <v>4</v>
          </cell>
          <cell r="E256">
            <v>8</v>
          </cell>
          <cell r="F256">
            <v>12</v>
          </cell>
          <cell r="G256">
            <v>0</v>
          </cell>
          <cell r="H256">
            <v>0</v>
          </cell>
          <cell r="I256">
            <v>1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 t="str">
            <v>YZ-BS-HE13037Wi2L</v>
          </cell>
          <cell r="B257">
            <v>0</v>
          </cell>
          <cell r="C257">
            <v>1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1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</row>
        <row r="258">
          <cell r="A258" t="str">
            <v>YZ-BS-HE9007Se5L</v>
          </cell>
          <cell r="B258">
            <v>7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1</v>
          </cell>
          <cell r="H258">
            <v>0</v>
          </cell>
          <cell r="I258">
            <v>1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</row>
        <row r="259">
          <cell r="A259" t="str">
            <v>YZ-BS-PW2037-R0-L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YZ-BS-HE9008Sa8L</v>
          </cell>
          <cell r="B260">
            <v>3</v>
          </cell>
          <cell r="C260">
            <v>1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1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YZ-BS-JG2631HSM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YZ-BS-PW2037-B0-M</v>
          </cell>
          <cell r="B262">
            <v>1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2</v>
          </cell>
          <cell r="H262">
            <v>0</v>
          </cell>
          <cell r="I262">
            <v>2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YZ-BS-JG2631ZL3L</v>
          </cell>
          <cell r="B263">
            <v>6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1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YZ-BS-JG2631R0S</v>
          </cell>
          <cell r="B264">
            <v>10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12</v>
          </cell>
          <cell r="K264">
            <v>0</v>
          </cell>
          <cell r="L264">
            <v>0</v>
          </cell>
          <cell r="M264">
            <v>0</v>
          </cell>
          <cell r="N264">
            <v>12</v>
          </cell>
        </row>
        <row r="265">
          <cell r="A265" t="str">
            <v>YZ-BS-PW2037-R0-M</v>
          </cell>
          <cell r="B265">
            <v>0</v>
          </cell>
          <cell r="C265">
            <v>1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2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YZ-BS-PW2037-R0-S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1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YZ-BS-PW2037-K0-M</v>
          </cell>
          <cell r="B267">
            <v>11</v>
          </cell>
          <cell r="C267">
            <v>1</v>
          </cell>
          <cell r="D267">
            <v>0</v>
          </cell>
          <cell r="E267">
            <v>0</v>
          </cell>
          <cell r="F267">
            <v>0</v>
          </cell>
          <cell r="G267">
            <v>1</v>
          </cell>
          <cell r="H267">
            <v>1</v>
          </cell>
          <cell r="I267">
            <v>1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YZ-BS-PW2037-K0-XL</v>
          </cell>
          <cell r="B268">
            <v>9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2</v>
          </cell>
          <cell r="I268">
            <v>1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YZ-BS-PW2037-G0-L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1</v>
          </cell>
          <cell r="I269">
            <v>1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YZ-BS-HE9008Sa4L</v>
          </cell>
          <cell r="B270">
            <v>0</v>
          </cell>
          <cell r="C270">
            <v>1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2</v>
          </cell>
          <cell r="I270">
            <v>0</v>
          </cell>
          <cell r="J270">
            <v>3</v>
          </cell>
          <cell r="K270">
            <v>0</v>
          </cell>
          <cell r="L270">
            <v>0</v>
          </cell>
          <cell r="M270">
            <v>0</v>
          </cell>
          <cell r="N270">
            <v>3</v>
          </cell>
        </row>
        <row r="271">
          <cell r="A271" t="str">
            <v>YZ-BS-HE9007Se6L</v>
          </cell>
          <cell r="B271">
            <v>0</v>
          </cell>
          <cell r="C271">
            <v>2</v>
          </cell>
          <cell r="D271">
            <v>0</v>
          </cell>
          <cell r="E271">
            <v>10</v>
          </cell>
          <cell r="F271">
            <v>10</v>
          </cell>
          <cell r="G271">
            <v>1</v>
          </cell>
          <cell r="H271">
            <v>3</v>
          </cell>
          <cell r="I271">
            <v>2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YZ-BS-JG2631R0L</v>
          </cell>
          <cell r="B272">
            <v>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1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YZ-BS-HE9008Sa5L</v>
          </cell>
          <cell r="B273">
            <v>6</v>
          </cell>
          <cell r="C273">
            <v>0</v>
          </cell>
          <cell r="D273">
            <v>0</v>
          </cell>
          <cell r="E273">
            <v>9</v>
          </cell>
          <cell r="F273">
            <v>9</v>
          </cell>
          <cell r="G273">
            <v>0</v>
          </cell>
          <cell r="H273">
            <v>1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YZ-BS-HE9008Sa1L</v>
          </cell>
          <cell r="B274">
            <v>13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YZ-BS-HE9007Sa5L</v>
          </cell>
          <cell r="B275">
            <v>10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2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YZ-BS-HE9007Se8L</v>
          </cell>
          <cell r="B276">
            <v>1</v>
          </cell>
          <cell r="C276">
            <v>0</v>
          </cell>
          <cell r="D276">
            <v>20</v>
          </cell>
          <cell r="E276">
            <v>0</v>
          </cell>
          <cell r="F276">
            <v>20</v>
          </cell>
          <cell r="G276">
            <v>0</v>
          </cell>
          <cell r="H276">
            <v>0</v>
          </cell>
          <cell r="I276">
            <v>1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YZ-BS-ZQ15827W05XL</v>
          </cell>
          <cell r="B277">
            <v>0</v>
          </cell>
          <cell r="C277">
            <v>0</v>
          </cell>
          <cell r="D277">
            <v>0</v>
          </cell>
          <cell r="E277">
            <v>4</v>
          </cell>
          <cell r="F277">
            <v>4</v>
          </cell>
          <cell r="G277">
            <v>0</v>
          </cell>
          <cell r="H277">
            <v>1</v>
          </cell>
          <cell r="I277">
            <v>1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YZ-BS-PW2049-B0-XL</v>
          </cell>
          <cell r="B278">
            <v>5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3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YZ-BS-ZQ15827R2S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1</v>
          </cell>
          <cell r="H279">
            <v>0</v>
          </cell>
          <cell r="I279">
            <v>1</v>
          </cell>
          <cell r="J279">
            <v>6</v>
          </cell>
          <cell r="K279">
            <v>1</v>
          </cell>
          <cell r="L279">
            <v>1</v>
          </cell>
          <cell r="M279">
            <v>0</v>
          </cell>
          <cell r="N279">
            <v>8</v>
          </cell>
        </row>
        <row r="280">
          <cell r="A280" t="str">
            <v>YZ-BS-PW2049-K0-XL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1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YZ-BS1702-GO-M</v>
          </cell>
          <cell r="B281">
            <v>4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1</v>
          </cell>
          <cell r="I281">
            <v>0</v>
          </cell>
          <cell r="J281">
            <v>2</v>
          </cell>
          <cell r="K281">
            <v>0</v>
          </cell>
          <cell r="L281">
            <v>2</v>
          </cell>
          <cell r="M281">
            <v>0</v>
          </cell>
          <cell r="N281">
            <v>4</v>
          </cell>
        </row>
        <row r="282">
          <cell r="A282" t="str">
            <v>YZ-BS-TJ1245W01L</v>
          </cell>
          <cell r="B282">
            <v>0</v>
          </cell>
          <cell r="C282">
            <v>2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1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YZ-BS-ZQ15827R23XL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YZ-BS-PW2049-W0-XL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1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1</v>
          </cell>
        </row>
        <row r="285">
          <cell r="A285" t="str">
            <v>YZ-BS1702-GO-L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2</v>
          </cell>
          <cell r="I285">
            <v>0</v>
          </cell>
          <cell r="J285">
            <v>0</v>
          </cell>
          <cell r="K285">
            <v>0</v>
          </cell>
          <cell r="L285">
            <v>1</v>
          </cell>
          <cell r="M285">
            <v>0</v>
          </cell>
          <cell r="N285">
            <v>1</v>
          </cell>
        </row>
        <row r="286">
          <cell r="A286" t="str">
            <v>YZ-BS-PW2049-P0-S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1</v>
          </cell>
          <cell r="I286">
            <v>3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YZ-BS-PW2049-W0-L</v>
          </cell>
          <cell r="B287">
            <v>5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1</v>
          </cell>
          <cell r="H287">
            <v>0</v>
          </cell>
          <cell r="I287">
            <v>1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 t="str">
            <v>YZ-BS-ZQ15827W0L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1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YZ-BS-TJ1245G0M</v>
          </cell>
          <cell r="B289">
            <v>4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1</v>
          </cell>
          <cell r="H289">
            <v>0</v>
          </cell>
          <cell r="I289">
            <v>1</v>
          </cell>
          <cell r="J289">
            <v>6</v>
          </cell>
          <cell r="K289">
            <v>0</v>
          </cell>
          <cell r="L289">
            <v>0</v>
          </cell>
          <cell r="M289">
            <v>0</v>
          </cell>
          <cell r="N289">
            <v>6</v>
          </cell>
        </row>
        <row r="290">
          <cell r="A290" t="str">
            <v>YZ-BS-TJ1245W03L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1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 t="str">
            <v>YZ-BS-PW2049-GR-S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1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YZ-BS-PW2049-P0-M</v>
          </cell>
          <cell r="B292">
            <v>2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1</v>
          </cell>
          <cell r="I292">
            <v>1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YZ-BS-TJ1245G0L</v>
          </cell>
          <cell r="B293">
            <v>3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1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YZ-BS-TJ1245002L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3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 t="str">
            <v>YZ-BS1702-GO-XL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1</v>
          </cell>
          <cell r="H295">
            <v>0</v>
          </cell>
          <cell r="I295">
            <v>1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YZ-BS-PW2049-GR-L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2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YZ-BS-ZQ15827W0S</v>
          </cell>
          <cell r="B297">
            <v>6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1</v>
          </cell>
          <cell r="H297">
            <v>0</v>
          </cell>
          <cell r="I297">
            <v>0</v>
          </cell>
          <cell r="J297">
            <v>1</v>
          </cell>
          <cell r="K297">
            <v>0</v>
          </cell>
          <cell r="L297">
            <v>0</v>
          </cell>
          <cell r="M297">
            <v>4</v>
          </cell>
          <cell r="N297">
            <v>5</v>
          </cell>
        </row>
        <row r="298">
          <cell r="A298" t="str">
            <v>YZ-BS-PW2049-K0-L</v>
          </cell>
          <cell r="B298">
            <v>8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3</v>
          </cell>
          <cell r="I298">
            <v>1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YZ-BS-ZQ15827R2XL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1</v>
          </cell>
          <cell r="I299">
            <v>1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YZ-BS-PW2049-GR-M</v>
          </cell>
          <cell r="B300">
            <v>5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2</v>
          </cell>
          <cell r="I300">
            <v>2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YZ-BS1702-GO-S</v>
          </cell>
          <cell r="B301">
            <v>6</v>
          </cell>
          <cell r="C301">
            <v>1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2</v>
          </cell>
          <cell r="I301">
            <v>0</v>
          </cell>
          <cell r="J301">
            <v>0</v>
          </cell>
          <cell r="K301">
            <v>1</v>
          </cell>
          <cell r="L301">
            <v>10</v>
          </cell>
          <cell r="M301">
            <v>0</v>
          </cell>
          <cell r="N301">
            <v>11</v>
          </cell>
        </row>
        <row r="302">
          <cell r="A302" t="str">
            <v>YZ-BS-PW2049-K0-M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1</v>
          </cell>
          <cell r="I302">
            <v>1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YZ-BS-TJ124500L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1</v>
          </cell>
          <cell r="H303">
            <v>0</v>
          </cell>
          <cell r="I303">
            <v>1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YZ-BS-ZQ15827W03XL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1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YZ-BS-TJ1245W02L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1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YZ-BS-ZQ15827B04XL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1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YZ-BS-PW2049-K0-S</v>
          </cell>
          <cell r="B307">
            <v>8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2</v>
          </cell>
          <cell r="H307">
            <v>2</v>
          </cell>
          <cell r="I307">
            <v>1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YZ-BS-PW2049-P0-L</v>
          </cell>
          <cell r="B308">
            <v>0</v>
          </cell>
          <cell r="C308">
            <v>2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1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YZ-CSM022-B0-M</v>
          </cell>
          <cell r="B309">
            <v>4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1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YZ-CSM022-B0-L</v>
          </cell>
          <cell r="B310">
            <v>5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1</v>
          </cell>
          <cell r="I310">
            <v>1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YZ-MU5506-K0-XXL</v>
          </cell>
          <cell r="B311">
            <v>3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1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amazon.de</v>
          </cell>
        </row>
        <row r="312"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amazon.fr</v>
          </cell>
        </row>
        <row r="313"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amazon.es</v>
          </cell>
        </row>
        <row r="314"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amazon.it</v>
          </cell>
        </row>
        <row r="315"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amazon.co.uk</v>
          </cell>
        </row>
        <row r="316"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BS-1704-K0-2XL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BS-1704-K0-M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BS-1704-K0-S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BS-1704-K0-XS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BS-BN-1501-BO-2XL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BS-BN-1501-BO-3XL</v>
          </cell>
          <cell r="B322">
            <v>8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BS-BN-1501-BO-4XL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BS-BN-1501-BO-L</v>
          </cell>
          <cell r="B324">
            <v>8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3</v>
          </cell>
          <cell r="K324">
            <v>0</v>
          </cell>
          <cell r="L324">
            <v>0</v>
          </cell>
          <cell r="M324">
            <v>0</v>
          </cell>
          <cell r="N324">
            <v>3</v>
          </cell>
        </row>
        <row r="325">
          <cell r="A325" t="str">
            <v>BS-BN-1501-GR-3XL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BS-BN-1501-GR-L</v>
          </cell>
          <cell r="B326">
            <v>4</v>
          </cell>
          <cell r="C326">
            <v>1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4</v>
          </cell>
          <cell r="M326">
            <v>0</v>
          </cell>
          <cell r="N326">
            <v>4</v>
          </cell>
        </row>
        <row r="327">
          <cell r="A327" t="str">
            <v>BS-BN-1501-GR-XL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BS-BN-1501-KO-4XL</v>
          </cell>
          <cell r="B328">
            <v>6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BS-BN-1501-KO-L</v>
          </cell>
          <cell r="B329">
            <v>5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4</v>
          </cell>
          <cell r="M329">
            <v>0</v>
          </cell>
          <cell r="N329">
            <v>4</v>
          </cell>
        </row>
        <row r="330">
          <cell r="A330" t="str">
            <v>BS-BN-1501-RO-3XL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1</v>
          </cell>
          <cell r="L330">
            <v>2</v>
          </cell>
          <cell r="M330">
            <v>0</v>
          </cell>
          <cell r="N330">
            <v>3</v>
          </cell>
        </row>
        <row r="331">
          <cell r="A331" t="str">
            <v>BS-BN-1501-RO-L</v>
          </cell>
          <cell r="B331">
            <v>4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BS-BN-1501-RO-XL</v>
          </cell>
          <cell r="B332">
            <v>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2</v>
          </cell>
          <cell r="K332">
            <v>0</v>
          </cell>
          <cell r="L332">
            <v>0</v>
          </cell>
          <cell r="M332">
            <v>0</v>
          </cell>
          <cell r="N332">
            <v>2</v>
          </cell>
        </row>
        <row r="333">
          <cell r="A333" t="str">
            <v>BS-BN-1501-WO-2XL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BS-BN-1501-WO-L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BS-BN-1501-WO-XL</v>
          </cell>
          <cell r="B335">
            <v>3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BS-BN-1503-BO-L</v>
          </cell>
          <cell r="B336">
            <v>2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2</v>
          </cell>
          <cell r="K336">
            <v>0</v>
          </cell>
          <cell r="L336">
            <v>0</v>
          </cell>
          <cell r="M336">
            <v>0</v>
          </cell>
          <cell r="N336">
            <v>2</v>
          </cell>
        </row>
        <row r="337">
          <cell r="A337" t="str">
            <v>BS-BN-1503-BO-M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BS-BN-1503-BO-S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BS-BN-1503-GR-3XL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BS-BN-1503-GR-M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BS-BN-1503-GR-S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BS-BN-1503-KO-2XL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BS-BN-1503-KO-L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BS-BN-1503-WO-L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BS-BN-1503-WO-M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BS-BN1001-BO-M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1</v>
          </cell>
          <cell r="K346">
            <v>0</v>
          </cell>
          <cell r="L346">
            <v>0</v>
          </cell>
          <cell r="M346">
            <v>0</v>
          </cell>
          <cell r="N346">
            <v>1</v>
          </cell>
        </row>
        <row r="347">
          <cell r="A347" t="str">
            <v>BS-BN1001-GR-M</v>
          </cell>
          <cell r="B347">
            <v>1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0</v>
          </cell>
          <cell r="L347">
            <v>0</v>
          </cell>
          <cell r="M347">
            <v>0</v>
          </cell>
          <cell r="N347">
            <v>1</v>
          </cell>
        </row>
        <row r="348">
          <cell r="A348" t="str">
            <v>BS-HB2112-WO-L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BS-HB2112-WO-S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BS-HB2112-WO-XL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BS-HB3300-KO-S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BS-HB3300-PI-S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BS-HB3300-WO-S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BS-HB3555-KO-M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BS-HB3555-PI-M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BS-HB4032-BO-L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BS-HB4032-BO-XL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BS-HB4032-BO-XXL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BS-HB4032-R1-M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BS-HB4032-R1-S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BS-HB4032-R1-XL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BS-HB4032-R1-XXL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BS-HB4032-RO-L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BS-HB4032-RO-M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BS-HB4032-RO-S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BS-HB4032-RO-XL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BS-HB5308-BO-L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BS-HB6008-KO-M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BS-HB6008-KO-S</v>
          </cell>
          <cell r="B369">
            <v>6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1</v>
          </cell>
          <cell r="K369">
            <v>0</v>
          </cell>
          <cell r="L369">
            <v>6</v>
          </cell>
          <cell r="M369">
            <v>0</v>
          </cell>
          <cell r="N369">
            <v>7</v>
          </cell>
        </row>
        <row r="370">
          <cell r="A370" t="str">
            <v>BS-HB8143-BO-L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BS-HB8143-KO-M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BS-HB8143-KO-S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BS-MY-1503-K0-XL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BS-MY-1503-W0-3XL</v>
          </cell>
          <cell r="B374">
            <v>1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2</v>
          </cell>
          <cell r="K374">
            <v>0</v>
          </cell>
          <cell r="L374">
            <v>0</v>
          </cell>
          <cell r="M374">
            <v>0</v>
          </cell>
          <cell r="N374">
            <v>2</v>
          </cell>
        </row>
        <row r="375">
          <cell r="A375" t="str">
            <v>BS-MY-1503-W0-XL</v>
          </cell>
          <cell r="B375">
            <v>8</v>
          </cell>
          <cell r="C375">
            <v>1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BS-MY111-B0-L</v>
          </cell>
          <cell r="B376">
            <v>1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BS-MY111-B0-M</v>
          </cell>
          <cell r="B377">
            <v>7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1</v>
          </cell>
          <cell r="L377">
            <v>6</v>
          </cell>
          <cell r="M377">
            <v>0</v>
          </cell>
          <cell r="N377">
            <v>7</v>
          </cell>
        </row>
        <row r="378">
          <cell r="A378" t="str">
            <v>BS-MY111-B0-S</v>
          </cell>
          <cell r="B378">
            <v>8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8</v>
          </cell>
          <cell r="M378">
            <v>0</v>
          </cell>
          <cell r="N378">
            <v>8</v>
          </cell>
        </row>
        <row r="379">
          <cell r="A379" t="str">
            <v>BS-MY111-B0-XL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BS-MY111-K0-M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1</v>
          </cell>
          <cell r="K380">
            <v>0</v>
          </cell>
          <cell r="L380">
            <v>0</v>
          </cell>
          <cell r="M380">
            <v>0</v>
          </cell>
          <cell r="N380">
            <v>1</v>
          </cell>
        </row>
        <row r="381">
          <cell r="A381" t="str">
            <v>BS-MYQZ1709-K0-M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BS-PW-YH115-M3-M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BS-PW2025-K0-4XL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BS-PW2025-K0-5XL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BS-PW2025-K0-L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BS-PW2025-K0-M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BS-PW331-GE-L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BS-PW331-GE-M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BS-PW331-GE-S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BS-PW331-M1-2L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BS-PW331-M1-L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BS-PW331-M1-M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BS-PW331-M1-S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BS-PW331-M2-3L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BS-PW331-M2-M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BS-PW331-M2-S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BS-PW331-M3-3L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BS-PW331-M3-M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BS-PW331-M3-S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BS-TW410-K0-L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BS-TW410-K0-M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BS-TW410-K0-S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BS-TW410-K0-XL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BS-WH0028-W0-M</v>
          </cell>
          <cell r="B404">
            <v>12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2</v>
          </cell>
          <cell r="K404">
            <v>0</v>
          </cell>
          <cell r="L404">
            <v>0</v>
          </cell>
          <cell r="M404">
            <v>0</v>
          </cell>
          <cell r="N404">
            <v>2</v>
          </cell>
        </row>
        <row r="405">
          <cell r="A405" t="str">
            <v>BS-WH0028-W0-XL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BS-WH16032-B0-M</v>
          </cell>
          <cell r="B406">
            <v>6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BS-WH16032-B0-S</v>
          </cell>
          <cell r="B407">
            <v>9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BS-WH16032-K0-L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BS-WH16032-K0-S</v>
          </cell>
          <cell r="B409">
            <v>11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1</v>
          </cell>
          <cell r="K409">
            <v>5</v>
          </cell>
          <cell r="L409">
            <v>0</v>
          </cell>
          <cell r="M409">
            <v>0</v>
          </cell>
          <cell r="N409">
            <v>6</v>
          </cell>
        </row>
        <row r="410">
          <cell r="A410" t="str">
            <v>BS-WH16032-K0-XL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BS-WH16032-P0-L</v>
          </cell>
          <cell r="B411">
            <v>11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BS-WH16032-P0-M</v>
          </cell>
          <cell r="B412">
            <v>12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BS-WH16032-P0-S</v>
          </cell>
          <cell r="B413">
            <v>12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1</v>
          </cell>
          <cell r="M413">
            <v>0</v>
          </cell>
          <cell r="N413">
            <v>1</v>
          </cell>
        </row>
        <row r="414">
          <cell r="A414" t="str">
            <v>BS-WH16032-P0-XL</v>
          </cell>
          <cell r="B414">
            <v>5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BS-WH16032-R0-L</v>
          </cell>
          <cell r="B415">
            <v>1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BS-WH16032-R0-M</v>
          </cell>
          <cell r="B416">
            <v>3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3</v>
          </cell>
          <cell r="K416">
            <v>0</v>
          </cell>
          <cell r="L416">
            <v>0</v>
          </cell>
          <cell r="M416">
            <v>0</v>
          </cell>
          <cell r="N416">
            <v>3</v>
          </cell>
        </row>
        <row r="417">
          <cell r="A417" t="str">
            <v>BS-WH16032-R0-S</v>
          </cell>
          <cell r="B417">
            <v>11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6</v>
          </cell>
          <cell r="M417">
            <v>0</v>
          </cell>
          <cell r="N417">
            <v>6</v>
          </cell>
        </row>
        <row r="418">
          <cell r="A418" t="str">
            <v>BS-WH16032-ZL-L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BS-WH16032-ZL-M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BS-WH16032-ZL-S</v>
          </cell>
          <cell r="B420">
            <v>2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BS-WH16032-ZL-XL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BS-WH17008-G0-L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BS-WH17008-G0-M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BS-WH17008-G0-S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BS-WH17008-K0-L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BS-WH17008-K0-M</v>
          </cell>
          <cell r="B426">
            <v>1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BS-WH17008-K0-XL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BS-WH17011-B0-S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BS-WH17011-R0-M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BS-WH17015-B0-L</v>
          </cell>
          <cell r="B430">
            <v>7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7</v>
          </cell>
          <cell r="K430">
            <v>0</v>
          </cell>
          <cell r="L430">
            <v>0</v>
          </cell>
          <cell r="M430">
            <v>0</v>
          </cell>
          <cell r="N430">
            <v>7</v>
          </cell>
        </row>
        <row r="431">
          <cell r="A431" t="str">
            <v>BS-WH17015-B0-M</v>
          </cell>
          <cell r="B431">
            <v>6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BS-WH17015-C0-M</v>
          </cell>
          <cell r="B432">
            <v>7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4</v>
          </cell>
          <cell r="K432">
            <v>0</v>
          </cell>
          <cell r="L432">
            <v>0</v>
          </cell>
          <cell r="M432">
            <v>0</v>
          </cell>
          <cell r="N432">
            <v>4</v>
          </cell>
        </row>
        <row r="433">
          <cell r="A433" t="str">
            <v>BS-WH17015-C0-XL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BS-WH17015-C0-XXL</v>
          </cell>
          <cell r="B434">
            <v>0</v>
          </cell>
          <cell r="C434">
            <v>0</v>
          </cell>
          <cell r="D434">
            <v>0</v>
          </cell>
          <cell r="E434">
            <v>5</v>
          </cell>
          <cell r="F434">
            <v>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BS-WH17015-K0-M</v>
          </cell>
          <cell r="B435">
            <v>3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BS-WH17015-K0-XL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BS-WH17015-K0-XXL</v>
          </cell>
          <cell r="B437">
            <v>1</v>
          </cell>
          <cell r="C437">
            <v>1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BS-WH17015-K0-XXXL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BS-WH17015-P0-L</v>
          </cell>
          <cell r="B439">
            <v>9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9</v>
          </cell>
          <cell r="K439">
            <v>0</v>
          </cell>
          <cell r="L439">
            <v>0</v>
          </cell>
          <cell r="M439">
            <v>0</v>
          </cell>
          <cell r="N439">
            <v>9</v>
          </cell>
        </row>
        <row r="440">
          <cell r="A440" t="str">
            <v>BS-WH17015-P0-M</v>
          </cell>
          <cell r="B440">
            <v>11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BS-WH17015-P0-XL</v>
          </cell>
          <cell r="B441">
            <v>4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5</v>
          </cell>
          <cell r="K441">
            <v>0</v>
          </cell>
          <cell r="L441">
            <v>0</v>
          </cell>
          <cell r="M441">
            <v>0</v>
          </cell>
          <cell r="N441">
            <v>5</v>
          </cell>
        </row>
        <row r="442">
          <cell r="A442" t="str">
            <v>BS-WH17015-P0-XXL</v>
          </cell>
          <cell r="B442">
            <v>3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3</v>
          </cell>
          <cell r="K442">
            <v>0</v>
          </cell>
          <cell r="L442">
            <v>0</v>
          </cell>
          <cell r="M442">
            <v>0</v>
          </cell>
          <cell r="N442">
            <v>3</v>
          </cell>
        </row>
        <row r="443">
          <cell r="A443" t="str">
            <v>BS-WH17015-P0-XXXL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BS-WH17015-SZ-M</v>
          </cell>
          <cell r="B444">
            <v>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3</v>
          </cell>
          <cell r="K444">
            <v>0</v>
          </cell>
          <cell r="L444">
            <v>0</v>
          </cell>
          <cell r="M444">
            <v>0</v>
          </cell>
          <cell r="N444">
            <v>3</v>
          </cell>
        </row>
        <row r="445">
          <cell r="A445" t="str">
            <v>BS-WH17015-SZ-XL</v>
          </cell>
          <cell r="B445">
            <v>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BS-WH17015-SZ-XXL</v>
          </cell>
          <cell r="B446">
            <v>9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BS-WH17015-ZL-L</v>
          </cell>
          <cell r="B447">
            <v>5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6</v>
          </cell>
          <cell r="K447">
            <v>0</v>
          </cell>
          <cell r="L447">
            <v>0</v>
          </cell>
          <cell r="M447">
            <v>0</v>
          </cell>
          <cell r="N447">
            <v>6</v>
          </cell>
        </row>
        <row r="448">
          <cell r="A448" t="str">
            <v>BS-WH17015-ZL-XL</v>
          </cell>
          <cell r="B448">
            <v>4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BS-WH17015-ZL-XXL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BS-WH17017-B0-L</v>
          </cell>
          <cell r="B450">
            <v>0</v>
          </cell>
          <cell r="C450">
            <v>0</v>
          </cell>
          <cell r="D450">
            <v>25</v>
          </cell>
          <cell r="E450">
            <v>10</v>
          </cell>
          <cell r="F450">
            <v>35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BS-WH17017-G0-M</v>
          </cell>
          <cell r="B451">
            <v>8</v>
          </cell>
          <cell r="C451">
            <v>0</v>
          </cell>
          <cell r="D451">
            <v>10</v>
          </cell>
          <cell r="E451">
            <v>0</v>
          </cell>
          <cell r="F451">
            <v>10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BS-WH17017-K0-S</v>
          </cell>
          <cell r="B452">
            <v>9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BS-WH17017-K0-XL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BS-WH17017-K0-XXXL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BS-WH1731-P0-M</v>
          </cell>
          <cell r="B455">
            <v>26</v>
          </cell>
          <cell r="C455">
            <v>1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BS-WH1731-P0-S</v>
          </cell>
          <cell r="B456">
            <v>10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BS-WH4700-B0-S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BS-WH4700-C0-M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BS-WH4700-K0-M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BS-WH4700-K0-S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BS-WH81677-B0-M</v>
          </cell>
          <cell r="B461">
            <v>3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BS-WH81677-B0-XXL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BS-WH81677-Y0-M</v>
          </cell>
          <cell r="B463">
            <v>9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BS-WH81677-Y0-XXL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BS-WHC19-K0-L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BS-WHC19-K0-S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BS-WHC19-K0-XL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BS-WHC19-K0-XXL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BS-WHC19-P0-L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BS-WHC19-P0-M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BS-WHC19-P0-S</v>
          </cell>
          <cell r="B471">
            <v>8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5</v>
          </cell>
          <cell r="K471">
            <v>0</v>
          </cell>
          <cell r="L471">
            <v>0</v>
          </cell>
          <cell r="M471">
            <v>0</v>
          </cell>
          <cell r="N471">
            <v>5</v>
          </cell>
        </row>
        <row r="472">
          <cell r="A472" t="str">
            <v>BS-WHC19-P0-XL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BS-WHC19-P0-XXL</v>
          </cell>
          <cell r="B473">
            <v>0</v>
          </cell>
          <cell r="C473">
            <v>1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BS-WHC19-R0-L</v>
          </cell>
          <cell r="B474">
            <v>1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BS-WHC19-R0-M</v>
          </cell>
          <cell r="B475">
            <v>6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3</v>
          </cell>
          <cell r="K475">
            <v>0</v>
          </cell>
          <cell r="L475">
            <v>0</v>
          </cell>
          <cell r="M475">
            <v>0</v>
          </cell>
          <cell r="N475">
            <v>3</v>
          </cell>
        </row>
        <row r="476">
          <cell r="A476" t="str">
            <v>BS-WHC19-R0-S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BS-WHC19-R0-XXL</v>
          </cell>
          <cell r="B477">
            <v>3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3</v>
          </cell>
          <cell r="K477">
            <v>0</v>
          </cell>
          <cell r="L477">
            <v>0</v>
          </cell>
          <cell r="M477">
            <v>0</v>
          </cell>
          <cell r="N477">
            <v>3</v>
          </cell>
        </row>
        <row r="478">
          <cell r="A478" t="str">
            <v>BS-WHC19-W0-L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BS-WHC19-W0-M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BS-WHC19-W0-S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BS-WHC19-W0-XL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BS-WHC19-W0-XXL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CFY-BESB1757-BK-L</v>
          </cell>
          <cell r="B483">
            <v>5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5</v>
          </cell>
          <cell r="K483">
            <v>0</v>
          </cell>
          <cell r="L483">
            <v>0</v>
          </cell>
          <cell r="M483">
            <v>0</v>
          </cell>
          <cell r="N483">
            <v>5</v>
          </cell>
        </row>
        <row r="484">
          <cell r="A484" t="str">
            <v>CFY-BESB1757-BK-M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3</v>
          </cell>
          <cell r="K484">
            <v>0</v>
          </cell>
          <cell r="L484">
            <v>0</v>
          </cell>
          <cell r="M484">
            <v>0</v>
          </cell>
          <cell r="N484">
            <v>3</v>
          </cell>
        </row>
        <row r="485">
          <cell r="A485" t="str">
            <v>CFY-BESB1757-BK-S</v>
          </cell>
          <cell r="B485">
            <v>2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2</v>
          </cell>
          <cell r="K485">
            <v>0</v>
          </cell>
          <cell r="L485">
            <v>0</v>
          </cell>
          <cell r="M485">
            <v>0</v>
          </cell>
          <cell r="N485">
            <v>2</v>
          </cell>
        </row>
        <row r="486">
          <cell r="A486" t="str">
            <v>CFY-BESB1757-BK-XL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2</v>
          </cell>
          <cell r="K486">
            <v>0</v>
          </cell>
          <cell r="L486">
            <v>0</v>
          </cell>
          <cell r="M486">
            <v>0</v>
          </cell>
          <cell r="N486">
            <v>2</v>
          </cell>
        </row>
        <row r="487">
          <cell r="A487" t="str">
            <v>CFY-BESB1757-BL-L</v>
          </cell>
          <cell r="B487">
            <v>5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5</v>
          </cell>
          <cell r="K487">
            <v>0</v>
          </cell>
          <cell r="L487">
            <v>0</v>
          </cell>
          <cell r="M487">
            <v>0</v>
          </cell>
          <cell r="N487">
            <v>5</v>
          </cell>
        </row>
        <row r="488">
          <cell r="A488" t="str">
            <v>CFY-BESB1757-BL-M</v>
          </cell>
          <cell r="B488">
            <v>5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5</v>
          </cell>
          <cell r="K488">
            <v>0</v>
          </cell>
          <cell r="L488">
            <v>0</v>
          </cell>
          <cell r="M488">
            <v>0</v>
          </cell>
          <cell r="N488">
            <v>5</v>
          </cell>
        </row>
        <row r="489">
          <cell r="A489" t="str">
            <v>CFY-BESB1757-BL-S</v>
          </cell>
          <cell r="B489">
            <v>4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4</v>
          </cell>
          <cell r="K489">
            <v>0</v>
          </cell>
          <cell r="L489">
            <v>0</v>
          </cell>
          <cell r="M489">
            <v>0</v>
          </cell>
          <cell r="N489">
            <v>4</v>
          </cell>
        </row>
        <row r="490">
          <cell r="A490" t="str">
            <v>CFY-BESB1757-BL-XL</v>
          </cell>
          <cell r="B490">
            <v>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3</v>
          </cell>
          <cell r="K490">
            <v>0</v>
          </cell>
          <cell r="L490">
            <v>0</v>
          </cell>
          <cell r="M490">
            <v>0</v>
          </cell>
          <cell r="N490">
            <v>3</v>
          </cell>
        </row>
        <row r="491">
          <cell r="A491" t="str">
            <v>CFY-BESB1757-GN-L</v>
          </cell>
          <cell r="B491">
            <v>5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5</v>
          </cell>
          <cell r="K491">
            <v>0</v>
          </cell>
          <cell r="L491">
            <v>0</v>
          </cell>
          <cell r="M491">
            <v>0</v>
          </cell>
          <cell r="N491">
            <v>5</v>
          </cell>
        </row>
        <row r="492">
          <cell r="A492" t="str">
            <v>CFY-BESB1757-GN-M</v>
          </cell>
          <cell r="B492">
            <v>6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6</v>
          </cell>
          <cell r="K492">
            <v>0</v>
          </cell>
          <cell r="L492">
            <v>0</v>
          </cell>
          <cell r="M492">
            <v>0</v>
          </cell>
          <cell r="N492">
            <v>6</v>
          </cell>
        </row>
        <row r="493">
          <cell r="A493" t="str">
            <v>CFY-BESB1757-GN-S</v>
          </cell>
          <cell r="B493">
            <v>4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4</v>
          </cell>
          <cell r="K493">
            <v>0</v>
          </cell>
          <cell r="L493">
            <v>0</v>
          </cell>
          <cell r="M493">
            <v>0</v>
          </cell>
          <cell r="N493">
            <v>4</v>
          </cell>
        </row>
        <row r="494">
          <cell r="A494" t="str">
            <v>CFY-BESB1757-GN-XL</v>
          </cell>
          <cell r="B494">
            <v>4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4</v>
          </cell>
          <cell r="K494">
            <v>0</v>
          </cell>
          <cell r="L494">
            <v>0</v>
          </cell>
          <cell r="M494">
            <v>0</v>
          </cell>
          <cell r="N494">
            <v>4</v>
          </cell>
        </row>
        <row r="495">
          <cell r="A495" t="str">
            <v>CFY-BESB1757-GR-L</v>
          </cell>
          <cell r="B495">
            <v>6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6</v>
          </cell>
          <cell r="K495">
            <v>0</v>
          </cell>
          <cell r="L495">
            <v>0</v>
          </cell>
          <cell r="M495">
            <v>0</v>
          </cell>
          <cell r="N495">
            <v>6</v>
          </cell>
        </row>
        <row r="496">
          <cell r="A496" t="str">
            <v>CFY-BESB1757-GR-M</v>
          </cell>
          <cell r="B496">
            <v>5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5</v>
          </cell>
          <cell r="K496">
            <v>0</v>
          </cell>
          <cell r="L496">
            <v>0</v>
          </cell>
          <cell r="M496">
            <v>0</v>
          </cell>
          <cell r="N496">
            <v>5</v>
          </cell>
        </row>
        <row r="497">
          <cell r="A497" t="str">
            <v>CFY-BESB1757-GR-S</v>
          </cell>
          <cell r="B497">
            <v>4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4</v>
          </cell>
          <cell r="K497">
            <v>0</v>
          </cell>
          <cell r="L497">
            <v>0</v>
          </cell>
          <cell r="M497">
            <v>0</v>
          </cell>
          <cell r="N497">
            <v>4</v>
          </cell>
        </row>
        <row r="498">
          <cell r="A498" t="str">
            <v>CFY-BESB1757-GR-XL</v>
          </cell>
          <cell r="B498">
            <v>1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1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</row>
        <row r="499">
          <cell r="A499" t="str">
            <v>CFY-M1798-AG-L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CFY-M1798-AG-M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CFY-M1798-AG-XXL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2</v>
          </cell>
          <cell r="L501">
            <v>0</v>
          </cell>
          <cell r="M501">
            <v>0</v>
          </cell>
          <cell r="N501">
            <v>2</v>
          </cell>
        </row>
        <row r="502">
          <cell r="A502" t="str">
            <v>CFY-M1798-BK-S</v>
          </cell>
          <cell r="B502">
            <v>1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1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</row>
        <row r="503">
          <cell r="A503" t="str">
            <v>CFY-M1798-BL-XXL</v>
          </cell>
          <cell r="B503">
            <v>1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1</v>
          </cell>
          <cell r="L503">
            <v>0</v>
          </cell>
          <cell r="M503">
            <v>0</v>
          </cell>
          <cell r="N503">
            <v>1</v>
          </cell>
        </row>
        <row r="504">
          <cell r="A504" t="str">
            <v>CFY-M1798-RD-L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CFY-M1798-RD-M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2</v>
          </cell>
          <cell r="L505">
            <v>0</v>
          </cell>
          <cell r="M505">
            <v>0</v>
          </cell>
          <cell r="N505">
            <v>2</v>
          </cell>
        </row>
        <row r="506">
          <cell r="A506" t="str">
            <v>CFY-M1798-RD-S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2</v>
          </cell>
          <cell r="L506">
            <v>0</v>
          </cell>
          <cell r="M506">
            <v>0</v>
          </cell>
          <cell r="N506">
            <v>2</v>
          </cell>
        </row>
        <row r="507">
          <cell r="A507" t="str">
            <v>CFY-M1798-RD-XL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CFY-M1798-RD-XXL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1</v>
          </cell>
          <cell r="L508">
            <v>0</v>
          </cell>
          <cell r="M508">
            <v>0</v>
          </cell>
          <cell r="N508">
            <v>1</v>
          </cell>
        </row>
        <row r="509">
          <cell r="A509" t="str">
            <v>CFY-M1830-AG-S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CFY-M1830-AG-XXL</v>
          </cell>
          <cell r="B510">
            <v>2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2</v>
          </cell>
          <cell r="K510">
            <v>0</v>
          </cell>
          <cell r="L510">
            <v>0</v>
          </cell>
          <cell r="M510">
            <v>0</v>
          </cell>
          <cell r="N510">
            <v>2</v>
          </cell>
        </row>
        <row r="511">
          <cell r="A511" t="str">
            <v>CFY-M1830-BL-L</v>
          </cell>
          <cell r="B511">
            <v>1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2</v>
          </cell>
          <cell r="L511">
            <v>0</v>
          </cell>
          <cell r="M511">
            <v>0</v>
          </cell>
          <cell r="N511">
            <v>2</v>
          </cell>
        </row>
        <row r="512">
          <cell r="A512" t="str">
            <v>CFY-M1830-BL-S</v>
          </cell>
          <cell r="B512">
            <v>1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1</v>
          </cell>
          <cell r="L512">
            <v>0</v>
          </cell>
          <cell r="M512">
            <v>0</v>
          </cell>
          <cell r="N512">
            <v>1</v>
          </cell>
        </row>
        <row r="513">
          <cell r="A513" t="str">
            <v>CFY-M1830-BL-XL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CFY-M1830-BL-XXL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1</v>
          </cell>
          <cell r="K514">
            <v>0</v>
          </cell>
          <cell r="L514">
            <v>0</v>
          </cell>
          <cell r="M514">
            <v>0</v>
          </cell>
          <cell r="N514">
            <v>1</v>
          </cell>
        </row>
        <row r="515">
          <cell r="A515" t="str">
            <v>CFY-M1830-LB-L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CFY-M1830-LB-M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CFY-M1830-LB-S</v>
          </cell>
          <cell r="B517">
            <v>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2</v>
          </cell>
          <cell r="L517">
            <v>0</v>
          </cell>
          <cell r="M517">
            <v>0</v>
          </cell>
          <cell r="N517">
            <v>2</v>
          </cell>
        </row>
        <row r="518">
          <cell r="A518" t="str">
            <v>CFY-M1830-LB-XL</v>
          </cell>
          <cell r="B518">
            <v>1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1</v>
          </cell>
          <cell r="L518">
            <v>0</v>
          </cell>
          <cell r="M518">
            <v>0</v>
          </cell>
          <cell r="N518">
            <v>1</v>
          </cell>
        </row>
        <row r="519">
          <cell r="A519" t="str">
            <v>CFY-M1830-LB-XXL</v>
          </cell>
          <cell r="B519">
            <v>2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2</v>
          </cell>
          <cell r="L519">
            <v>0</v>
          </cell>
          <cell r="M519">
            <v>0</v>
          </cell>
          <cell r="N519">
            <v>2</v>
          </cell>
        </row>
        <row r="520">
          <cell r="A520" t="str">
            <v>CFY-M1830-RD-L</v>
          </cell>
          <cell r="B520">
            <v>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1</v>
          </cell>
          <cell r="K520">
            <v>0</v>
          </cell>
          <cell r="L520">
            <v>0</v>
          </cell>
          <cell r="M520">
            <v>0</v>
          </cell>
          <cell r="N520">
            <v>1</v>
          </cell>
        </row>
        <row r="521">
          <cell r="A521" t="str">
            <v>CFY-M1830-RD-M</v>
          </cell>
          <cell r="B521">
            <v>2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2</v>
          </cell>
          <cell r="L521">
            <v>0</v>
          </cell>
          <cell r="M521">
            <v>0</v>
          </cell>
          <cell r="N521">
            <v>2</v>
          </cell>
        </row>
        <row r="522">
          <cell r="A522" t="str">
            <v>CFY-M1830-RD-S</v>
          </cell>
          <cell r="B522">
            <v>1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1</v>
          </cell>
          <cell r="L522">
            <v>0</v>
          </cell>
          <cell r="M522">
            <v>0</v>
          </cell>
          <cell r="N522">
            <v>1</v>
          </cell>
        </row>
        <row r="523">
          <cell r="A523" t="str">
            <v>CFY-M1830-RD-XXL</v>
          </cell>
          <cell r="B523">
            <v>1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1</v>
          </cell>
          <cell r="L523">
            <v>0</v>
          </cell>
          <cell r="M523">
            <v>0</v>
          </cell>
          <cell r="N523">
            <v>1</v>
          </cell>
        </row>
        <row r="524">
          <cell r="A524" t="str">
            <v>CS-BESB032-BL-L</v>
          </cell>
          <cell r="B524">
            <v>2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CS-BESB032-BL-M</v>
          </cell>
          <cell r="B525">
            <v>3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CS-BESB032-BL-S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CS-BESB032-BL-XL</v>
          </cell>
          <cell r="B527">
            <v>4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CS-BESB032-BL-XXL</v>
          </cell>
          <cell r="B528">
            <v>5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CS-BESB032-GN1-L</v>
          </cell>
          <cell r="B529">
            <v>5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CS-BESB032-GN1-M</v>
          </cell>
          <cell r="B530">
            <v>5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CS-BESB032-GN1-S</v>
          </cell>
          <cell r="B531">
            <v>5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CS-BESB032-GN1-XL</v>
          </cell>
          <cell r="B532">
            <v>5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CS-BESB032-GN1-XXL</v>
          </cell>
          <cell r="B533">
            <v>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CS-BESB032-GN2-L</v>
          </cell>
          <cell r="B534">
            <v>5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CS-BESB032-GN2-M</v>
          </cell>
          <cell r="B535">
            <v>5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CS-BESB032-GN2-S</v>
          </cell>
          <cell r="B536">
            <v>5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CS-BESB032-GN2-XL</v>
          </cell>
          <cell r="B537">
            <v>5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CS-BESB032-GN2-XXL</v>
          </cell>
          <cell r="B538">
            <v>4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CS-BESB032-NB-L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CS-BESB032-NB-M</v>
          </cell>
          <cell r="B540">
            <v>4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CS-BESB032-NB-S</v>
          </cell>
          <cell r="B541">
            <v>5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CS-BESB032-NB-XL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CS-BESB032-NB-XXL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CS-BESB032-RD-L</v>
          </cell>
          <cell r="B544">
            <v>4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CS-BESB032-RD-M</v>
          </cell>
          <cell r="B545">
            <v>5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CS-BESB032-RD-S</v>
          </cell>
          <cell r="B546">
            <v>5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CS-BESB032-RD-XL</v>
          </cell>
          <cell r="B547">
            <v>5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CS-BESB032-RD-XXL</v>
          </cell>
          <cell r="B548">
            <v>4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CS-BESB032-YL-L</v>
          </cell>
          <cell r="B549">
            <v>4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CS-BESB032-YL-M</v>
          </cell>
          <cell r="B550">
            <v>5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CS-BESB032-YL-S</v>
          </cell>
          <cell r="B551">
            <v>5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CS-BESB032-YL-XL</v>
          </cell>
          <cell r="B552">
            <v>4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 t="str">
            <v>CS-BESB032-YL-XXL</v>
          </cell>
          <cell r="B553">
            <v>5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CS-LY082-K0-M</v>
          </cell>
          <cell r="B554">
            <v>3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1</v>
          </cell>
          <cell r="K554">
            <v>2</v>
          </cell>
          <cell r="L554">
            <v>0</v>
          </cell>
          <cell r="M554">
            <v>0</v>
          </cell>
          <cell r="N554">
            <v>3</v>
          </cell>
        </row>
        <row r="555">
          <cell r="A555" t="str">
            <v>CS-LY082-K0-S</v>
          </cell>
          <cell r="B555">
            <v>5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5</v>
          </cell>
          <cell r="L555">
            <v>0</v>
          </cell>
          <cell r="M555">
            <v>0</v>
          </cell>
          <cell r="N555">
            <v>5</v>
          </cell>
        </row>
        <row r="556">
          <cell r="A556" t="str">
            <v>CS-LY082-R0-S</v>
          </cell>
          <cell r="B556">
            <v>2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1</v>
          </cell>
          <cell r="K556">
            <v>1</v>
          </cell>
          <cell r="L556">
            <v>0</v>
          </cell>
          <cell r="M556">
            <v>0</v>
          </cell>
          <cell r="N556">
            <v>2</v>
          </cell>
        </row>
        <row r="557">
          <cell r="A557" t="str">
            <v>CS-LY084-H1-L</v>
          </cell>
          <cell r="B557">
            <v>2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2</v>
          </cell>
          <cell r="M557">
            <v>0</v>
          </cell>
          <cell r="N557">
            <v>2</v>
          </cell>
        </row>
        <row r="558">
          <cell r="A558" t="str">
            <v>CS-LY084-H1-M</v>
          </cell>
          <cell r="B558">
            <v>4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1</v>
          </cell>
          <cell r="L558">
            <v>3</v>
          </cell>
          <cell r="M558">
            <v>0</v>
          </cell>
          <cell r="N558">
            <v>4</v>
          </cell>
        </row>
        <row r="559">
          <cell r="A559" t="str">
            <v>CS-LY084-H1-S</v>
          </cell>
          <cell r="B559">
            <v>5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5</v>
          </cell>
          <cell r="M559">
            <v>0</v>
          </cell>
          <cell r="N559">
            <v>5</v>
          </cell>
        </row>
        <row r="560">
          <cell r="A560" t="str">
            <v>CS-LY084-H1-XL</v>
          </cell>
          <cell r="B560">
            <v>3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3</v>
          </cell>
          <cell r="M560">
            <v>0</v>
          </cell>
          <cell r="N560">
            <v>3</v>
          </cell>
        </row>
        <row r="561">
          <cell r="A561" t="str">
            <v>CS-LY084-H1-XXL</v>
          </cell>
          <cell r="B561">
            <v>7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5</v>
          </cell>
          <cell r="L561">
            <v>2</v>
          </cell>
          <cell r="M561">
            <v>0</v>
          </cell>
          <cell r="N561">
            <v>7</v>
          </cell>
        </row>
        <row r="562">
          <cell r="A562" t="str">
            <v>CS-LY084-H10-L</v>
          </cell>
          <cell r="B562">
            <v>3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3</v>
          </cell>
          <cell r="M562">
            <v>0</v>
          </cell>
          <cell r="N562">
            <v>3</v>
          </cell>
        </row>
        <row r="563">
          <cell r="A563" t="str">
            <v>CS-LY084-H10-M</v>
          </cell>
          <cell r="B563">
            <v>2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2</v>
          </cell>
          <cell r="M563">
            <v>0</v>
          </cell>
          <cell r="N563">
            <v>2</v>
          </cell>
        </row>
        <row r="564">
          <cell r="A564" t="str">
            <v>CS-LY084-H10-S</v>
          </cell>
          <cell r="B564">
            <v>7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7</v>
          </cell>
          <cell r="M564">
            <v>0</v>
          </cell>
          <cell r="N564">
            <v>7</v>
          </cell>
        </row>
        <row r="565">
          <cell r="A565" t="str">
            <v>CS-LY084-H10-XL</v>
          </cell>
          <cell r="B565">
            <v>5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5</v>
          </cell>
          <cell r="L565">
            <v>0</v>
          </cell>
          <cell r="M565">
            <v>0</v>
          </cell>
          <cell r="N565">
            <v>5</v>
          </cell>
        </row>
        <row r="566">
          <cell r="A566" t="str">
            <v>CS-LY084-H10-XXL</v>
          </cell>
          <cell r="B566">
            <v>7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2</v>
          </cell>
          <cell r="K566">
            <v>4</v>
          </cell>
          <cell r="L566">
            <v>0</v>
          </cell>
          <cell r="M566">
            <v>0</v>
          </cell>
          <cell r="N566">
            <v>6</v>
          </cell>
        </row>
        <row r="567">
          <cell r="A567" t="str">
            <v>CS-LY084-H12-M</v>
          </cell>
          <cell r="B567">
            <v>4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4</v>
          </cell>
          <cell r="K567">
            <v>0</v>
          </cell>
          <cell r="L567">
            <v>0</v>
          </cell>
          <cell r="M567">
            <v>0</v>
          </cell>
          <cell r="N567">
            <v>4</v>
          </cell>
        </row>
        <row r="568">
          <cell r="A568" t="str">
            <v>CS-LY084-H12-S</v>
          </cell>
          <cell r="B568">
            <v>7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5</v>
          </cell>
          <cell r="L568">
            <v>2</v>
          </cell>
          <cell r="M568">
            <v>0</v>
          </cell>
          <cell r="N568">
            <v>7</v>
          </cell>
        </row>
        <row r="569">
          <cell r="A569" t="str">
            <v>CS-LY084-H12-XL</v>
          </cell>
          <cell r="B569">
            <v>1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1</v>
          </cell>
          <cell r="L569">
            <v>0</v>
          </cell>
          <cell r="M569">
            <v>0</v>
          </cell>
          <cell r="N569">
            <v>1</v>
          </cell>
        </row>
        <row r="570">
          <cell r="A570" t="str">
            <v>CS-LY084-H12-XXL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1</v>
          </cell>
          <cell r="L570">
            <v>0</v>
          </cell>
          <cell r="M570">
            <v>0</v>
          </cell>
          <cell r="N570">
            <v>1</v>
          </cell>
        </row>
        <row r="571">
          <cell r="A571" t="str">
            <v>CS-LY084-H15-M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A572" t="str">
            <v>CS-LY084-H15-S</v>
          </cell>
          <cell r="B572">
            <v>4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4</v>
          </cell>
          <cell r="M572">
            <v>0</v>
          </cell>
          <cell r="N572">
            <v>4</v>
          </cell>
        </row>
        <row r="573">
          <cell r="A573" t="str">
            <v>CS-LY084-H15-XL</v>
          </cell>
          <cell r="B573">
            <v>7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7</v>
          </cell>
          <cell r="L573">
            <v>0</v>
          </cell>
          <cell r="M573">
            <v>0</v>
          </cell>
          <cell r="N573">
            <v>7</v>
          </cell>
        </row>
        <row r="574">
          <cell r="A574" t="str">
            <v>CS-LY084-H15-XXL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A575" t="str">
            <v>CS-LY084-H16-L</v>
          </cell>
          <cell r="B575">
            <v>6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6</v>
          </cell>
          <cell r="M575">
            <v>0</v>
          </cell>
          <cell r="N575">
            <v>6</v>
          </cell>
        </row>
        <row r="576">
          <cell r="A576" t="str">
            <v>CS-LY084-H16-S</v>
          </cell>
          <cell r="B576">
            <v>6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6</v>
          </cell>
          <cell r="M576">
            <v>0</v>
          </cell>
          <cell r="N576">
            <v>6</v>
          </cell>
        </row>
        <row r="577">
          <cell r="A577" t="str">
            <v>CS-LY084-H16-XL</v>
          </cell>
          <cell r="B577">
            <v>1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1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</row>
        <row r="578">
          <cell r="A578" t="str">
            <v>CS-LY084-H16-XXL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A579" t="str">
            <v>CS-LY084-H2-L</v>
          </cell>
          <cell r="B579">
            <v>3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3</v>
          </cell>
          <cell r="L579">
            <v>0</v>
          </cell>
          <cell r="M579">
            <v>0</v>
          </cell>
          <cell r="N579">
            <v>3</v>
          </cell>
        </row>
        <row r="580">
          <cell r="A580" t="str">
            <v>CS-LY084-H2-M</v>
          </cell>
          <cell r="B580">
            <v>3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3</v>
          </cell>
          <cell r="M580">
            <v>0</v>
          </cell>
          <cell r="N580">
            <v>3</v>
          </cell>
        </row>
        <row r="581">
          <cell r="A581" t="str">
            <v>CS-LY084-H2-S</v>
          </cell>
          <cell r="B581">
            <v>6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1</v>
          </cell>
          <cell r="L581">
            <v>4</v>
          </cell>
          <cell r="M581">
            <v>0</v>
          </cell>
          <cell r="N581">
            <v>5</v>
          </cell>
        </row>
        <row r="582">
          <cell r="A582" t="str">
            <v>CS-LY084-H2-XL</v>
          </cell>
          <cell r="B582">
            <v>8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7</v>
          </cell>
          <cell r="L582">
            <v>0</v>
          </cell>
          <cell r="M582">
            <v>0</v>
          </cell>
          <cell r="N582">
            <v>7</v>
          </cell>
        </row>
        <row r="583">
          <cell r="A583" t="str">
            <v>CS-LY084-H2-XXL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A584" t="str">
            <v>CS-LY084-H3-L</v>
          </cell>
          <cell r="B584">
            <v>7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7</v>
          </cell>
          <cell r="L584">
            <v>0</v>
          </cell>
          <cell r="M584">
            <v>0</v>
          </cell>
          <cell r="N584">
            <v>7</v>
          </cell>
        </row>
        <row r="585">
          <cell r="A585" t="str">
            <v>CS-LY084-H3-M</v>
          </cell>
          <cell r="B585">
            <v>4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4</v>
          </cell>
          <cell r="L585">
            <v>0</v>
          </cell>
          <cell r="M585">
            <v>0</v>
          </cell>
          <cell r="N585">
            <v>4</v>
          </cell>
        </row>
        <row r="586">
          <cell r="A586" t="str">
            <v>CS-LY084-H3-S</v>
          </cell>
          <cell r="B586">
            <v>4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1</v>
          </cell>
          <cell r="L586">
            <v>3</v>
          </cell>
          <cell r="M586">
            <v>0</v>
          </cell>
          <cell r="N586">
            <v>4</v>
          </cell>
        </row>
        <row r="587">
          <cell r="A587" t="str">
            <v>CS-LY084-H3-XL</v>
          </cell>
          <cell r="B587">
            <v>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3</v>
          </cell>
          <cell r="K587">
            <v>0</v>
          </cell>
          <cell r="L587">
            <v>0</v>
          </cell>
          <cell r="M587">
            <v>0</v>
          </cell>
          <cell r="N587">
            <v>3</v>
          </cell>
        </row>
        <row r="588">
          <cell r="A588" t="str">
            <v>CS-LY084-H3-XXL</v>
          </cell>
          <cell r="B588">
            <v>7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2</v>
          </cell>
          <cell r="K588">
            <v>5</v>
          </cell>
          <cell r="L588">
            <v>0</v>
          </cell>
          <cell r="M588">
            <v>0</v>
          </cell>
          <cell r="N588">
            <v>7</v>
          </cell>
        </row>
        <row r="589">
          <cell r="A589" t="str">
            <v>CS-LY084-H4-L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1</v>
          </cell>
          <cell r="L589">
            <v>0</v>
          </cell>
          <cell r="M589">
            <v>0</v>
          </cell>
          <cell r="N589">
            <v>1</v>
          </cell>
        </row>
        <row r="590">
          <cell r="A590" t="str">
            <v>CS-LY084-H4-S</v>
          </cell>
          <cell r="B590">
            <v>5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5</v>
          </cell>
          <cell r="L590">
            <v>0</v>
          </cell>
          <cell r="M590">
            <v>0</v>
          </cell>
          <cell r="N590">
            <v>5</v>
          </cell>
        </row>
        <row r="591">
          <cell r="A591" t="str">
            <v>CS-LY084-H4-XL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5</v>
          </cell>
          <cell r="L591">
            <v>0</v>
          </cell>
          <cell r="M591">
            <v>0</v>
          </cell>
          <cell r="N591">
            <v>5</v>
          </cell>
        </row>
        <row r="592">
          <cell r="A592" t="str">
            <v>CS-LY084-H4-XXL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 t="str">
            <v>CS-LY084-H6-L</v>
          </cell>
          <cell r="B593">
            <v>5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1</v>
          </cell>
          <cell r="K593">
            <v>4</v>
          </cell>
          <cell r="L593">
            <v>0</v>
          </cell>
          <cell r="M593">
            <v>0</v>
          </cell>
          <cell r="N593">
            <v>5</v>
          </cell>
        </row>
        <row r="594">
          <cell r="A594" t="str">
            <v>CS-LY084-H6-M</v>
          </cell>
          <cell r="B594">
            <v>9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</v>
          </cell>
          <cell r="K594">
            <v>8</v>
          </cell>
          <cell r="L594">
            <v>0</v>
          </cell>
          <cell r="M594">
            <v>0</v>
          </cell>
          <cell r="N594">
            <v>9</v>
          </cell>
        </row>
        <row r="595">
          <cell r="A595" t="str">
            <v>CS-LY084-H6-S</v>
          </cell>
          <cell r="B595">
            <v>8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8</v>
          </cell>
          <cell r="L595">
            <v>0</v>
          </cell>
          <cell r="M595">
            <v>0</v>
          </cell>
          <cell r="N595">
            <v>8</v>
          </cell>
        </row>
        <row r="596">
          <cell r="A596" t="str">
            <v>CS-LY084-H6-XL</v>
          </cell>
          <cell r="B596">
            <v>4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4</v>
          </cell>
          <cell r="L596">
            <v>0</v>
          </cell>
          <cell r="M596">
            <v>0</v>
          </cell>
          <cell r="N596">
            <v>4</v>
          </cell>
        </row>
        <row r="597">
          <cell r="A597" t="str">
            <v>CS-LY084-H6-XXL</v>
          </cell>
          <cell r="B597">
            <v>4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4</v>
          </cell>
          <cell r="L597">
            <v>0</v>
          </cell>
          <cell r="M597">
            <v>0</v>
          </cell>
          <cell r="N597">
            <v>4</v>
          </cell>
        </row>
        <row r="598">
          <cell r="A598" t="str">
            <v>CS-LY085-G912-L</v>
          </cell>
          <cell r="B598">
            <v>6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1</v>
          </cell>
          <cell r="L598">
            <v>5</v>
          </cell>
          <cell r="M598">
            <v>0</v>
          </cell>
          <cell r="N598">
            <v>6</v>
          </cell>
        </row>
        <row r="599">
          <cell r="A599" t="str">
            <v>CS-LY085-G912-M</v>
          </cell>
          <cell r="B599">
            <v>6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6</v>
          </cell>
          <cell r="M599">
            <v>0</v>
          </cell>
          <cell r="N599">
            <v>6</v>
          </cell>
        </row>
        <row r="600">
          <cell r="A600" t="str">
            <v>CS-LY085-G912-S</v>
          </cell>
          <cell r="B600">
            <v>5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2</v>
          </cell>
          <cell r="L600">
            <v>3</v>
          </cell>
          <cell r="M600">
            <v>0</v>
          </cell>
          <cell r="N600">
            <v>5</v>
          </cell>
        </row>
        <row r="601">
          <cell r="A601" t="str">
            <v>CS-LY085-G912-XL</v>
          </cell>
          <cell r="B601">
            <v>7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7</v>
          </cell>
          <cell r="M601">
            <v>0</v>
          </cell>
          <cell r="N601">
            <v>7</v>
          </cell>
        </row>
        <row r="602">
          <cell r="A602" t="str">
            <v>CS-LY085-G912-XXL</v>
          </cell>
          <cell r="B602">
            <v>6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6</v>
          </cell>
          <cell r="L602">
            <v>0</v>
          </cell>
          <cell r="M602">
            <v>0</v>
          </cell>
          <cell r="N602">
            <v>6</v>
          </cell>
        </row>
        <row r="603">
          <cell r="A603" t="str">
            <v>CS-LY085-LB916-L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 t="str">
            <v>CS-LY085-LB916-M</v>
          </cell>
          <cell r="B604">
            <v>1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CS-LY085-LB916-S</v>
          </cell>
          <cell r="B605">
            <v>6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6</v>
          </cell>
          <cell r="M605">
            <v>0</v>
          </cell>
          <cell r="N605">
            <v>6</v>
          </cell>
        </row>
        <row r="606">
          <cell r="A606" t="str">
            <v>CS-LY085-LB916-XL</v>
          </cell>
          <cell r="B606">
            <v>7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1</v>
          </cell>
          <cell r="K606">
            <v>6</v>
          </cell>
          <cell r="L606">
            <v>0</v>
          </cell>
          <cell r="M606">
            <v>0</v>
          </cell>
          <cell r="N606">
            <v>7</v>
          </cell>
        </row>
        <row r="607">
          <cell r="A607" t="str">
            <v>CS-LY085-LB916-XXL</v>
          </cell>
          <cell r="B607">
            <v>6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2</v>
          </cell>
          <cell r="K607">
            <v>4</v>
          </cell>
          <cell r="L607">
            <v>0</v>
          </cell>
          <cell r="M607">
            <v>0</v>
          </cell>
          <cell r="N607">
            <v>6</v>
          </cell>
        </row>
        <row r="608">
          <cell r="A608" t="str">
            <v>CS-LY085-LG907-L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 t="str">
            <v>CS-LY085-LG907-M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 t="str">
            <v>CS-LY085-LG907-S</v>
          </cell>
          <cell r="B610">
            <v>7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  <cell r="K610">
            <v>6</v>
          </cell>
          <cell r="L610">
            <v>0</v>
          </cell>
          <cell r="M610">
            <v>0</v>
          </cell>
          <cell r="N610">
            <v>7</v>
          </cell>
        </row>
        <row r="611">
          <cell r="A611" t="str">
            <v>CS-LY085-LG907-XL</v>
          </cell>
          <cell r="B611">
            <v>5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3</v>
          </cell>
          <cell r="L611">
            <v>0</v>
          </cell>
          <cell r="M611">
            <v>0</v>
          </cell>
          <cell r="N611">
            <v>3</v>
          </cell>
        </row>
        <row r="612">
          <cell r="A612" t="str">
            <v>CS-LY085-PI908-M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3</v>
          </cell>
          <cell r="M612">
            <v>0</v>
          </cell>
          <cell r="N612">
            <v>3</v>
          </cell>
        </row>
        <row r="613">
          <cell r="A613" t="str">
            <v>CS-LY085-PI908-S</v>
          </cell>
          <cell r="B613">
            <v>5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5</v>
          </cell>
          <cell r="M613">
            <v>0</v>
          </cell>
          <cell r="N613">
            <v>5</v>
          </cell>
        </row>
        <row r="614">
          <cell r="A614" t="str">
            <v>CS-LY085-PI908-XL</v>
          </cell>
          <cell r="B614">
            <v>2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2</v>
          </cell>
          <cell r="M614">
            <v>0</v>
          </cell>
          <cell r="N614">
            <v>2</v>
          </cell>
        </row>
        <row r="615">
          <cell r="A615" t="str">
            <v>CS-LY085-R901-L</v>
          </cell>
          <cell r="B615">
            <v>4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4</v>
          </cell>
          <cell r="M615">
            <v>0</v>
          </cell>
          <cell r="N615">
            <v>4</v>
          </cell>
        </row>
        <row r="616">
          <cell r="A616" t="str">
            <v>CS-LY085-R901-M</v>
          </cell>
          <cell r="B616">
            <v>4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</v>
          </cell>
          <cell r="K616">
            <v>0</v>
          </cell>
          <cell r="L616">
            <v>2</v>
          </cell>
          <cell r="M616">
            <v>0</v>
          </cell>
          <cell r="N616">
            <v>3</v>
          </cell>
        </row>
        <row r="617">
          <cell r="A617" t="str">
            <v>CS-LY085-R901-S</v>
          </cell>
          <cell r="B617">
            <v>3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1</v>
          </cell>
          <cell r="K617">
            <v>0</v>
          </cell>
          <cell r="L617">
            <v>2</v>
          </cell>
          <cell r="M617">
            <v>0</v>
          </cell>
          <cell r="N617">
            <v>3</v>
          </cell>
        </row>
        <row r="618">
          <cell r="A618" t="str">
            <v>CS-LY085-R901-XL</v>
          </cell>
          <cell r="B618">
            <v>3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3</v>
          </cell>
          <cell r="M618">
            <v>0</v>
          </cell>
          <cell r="N618">
            <v>3</v>
          </cell>
        </row>
        <row r="619">
          <cell r="A619" t="str">
            <v>CS-LY085-R901-XXL</v>
          </cell>
          <cell r="B619">
            <v>2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2</v>
          </cell>
          <cell r="M619">
            <v>0</v>
          </cell>
          <cell r="N619">
            <v>2</v>
          </cell>
        </row>
        <row r="620">
          <cell r="A620" t="str">
            <v>CS-LY085-Sa911-S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 t="str">
            <v>CS-LY085-W902-L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A622" t="str">
            <v>CS-LY085-W902-M</v>
          </cell>
          <cell r="B622">
            <v>3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3</v>
          </cell>
          <cell r="K622">
            <v>0</v>
          </cell>
          <cell r="L622">
            <v>0</v>
          </cell>
          <cell r="M622">
            <v>0</v>
          </cell>
          <cell r="N622">
            <v>3</v>
          </cell>
        </row>
        <row r="623">
          <cell r="A623" t="str">
            <v>CS-LY085-W902-S</v>
          </cell>
          <cell r="B623">
            <v>6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6</v>
          </cell>
          <cell r="L623">
            <v>0</v>
          </cell>
          <cell r="M623">
            <v>0</v>
          </cell>
          <cell r="N623">
            <v>6</v>
          </cell>
        </row>
        <row r="624">
          <cell r="A624" t="str">
            <v>CS-LY085-W902-XL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A625" t="str">
            <v>CS-LY085-W902-XXL</v>
          </cell>
          <cell r="B625">
            <v>2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2</v>
          </cell>
          <cell r="L625">
            <v>0</v>
          </cell>
          <cell r="M625">
            <v>0</v>
          </cell>
          <cell r="N625">
            <v>2</v>
          </cell>
        </row>
        <row r="626">
          <cell r="A626" t="str">
            <v>CS-LY085-WR917-M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 t="str">
            <v>CS-LY085-WR917-S</v>
          </cell>
          <cell r="B627">
            <v>7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5</v>
          </cell>
          <cell r="L627">
            <v>0</v>
          </cell>
          <cell r="M627">
            <v>0</v>
          </cell>
          <cell r="N627">
            <v>5</v>
          </cell>
        </row>
        <row r="628">
          <cell r="A628" t="str">
            <v>CS-LY085-WR917-XXL</v>
          </cell>
          <cell r="B628">
            <v>1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CS-LY085-ZL918-M</v>
          </cell>
          <cell r="B629">
            <v>5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1</v>
          </cell>
          <cell r="K629">
            <v>0</v>
          </cell>
          <cell r="L629">
            <v>4</v>
          </cell>
          <cell r="M629">
            <v>0</v>
          </cell>
          <cell r="N629">
            <v>5</v>
          </cell>
        </row>
        <row r="630">
          <cell r="A630" t="str">
            <v>CS-LY085-ZL918-S</v>
          </cell>
          <cell r="B630">
            <v>4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4</v>
          </cell>
          <cell r="M630">
            <v>0</v>
          </cell>
          <cell r="N630">
            <v>4</v>
          </cell>
        </row>
        <row r="631">
          <cell r="A631" t="str">
            <v>CS-LY085-ZL918-XL</v>
          </cell>
          <cell r="B631">
            <v>9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2</v>
          </cell>
          <cell r="K631">
            <v>7</v>
          </cell>
          <cell r="L631">
            <v>0</v>
          </cell>
          <cell r="M631">
            <v>0</v>
          </cell>
          <cell r="N631">
            <v>9</v>
          </cell>
        </row>
        <row r="632">
          <cell r="A632" t="str">
            <v>CS-LY085-ZL918-XXL</v>
          </cell>
          <cell r="B632">
            <v>3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1</v>
          </cell>
          <cell r="K632">
            <v>1</v>
          </cell>
          <cell r="L632">
            <v>0</v>
          </cell>
          <cell r="M632">
            <v>0</v>
          </cell>
          <cell r="N632">
            <v>2</v>
          </cell>
        </row>
        <row r="633">
          <cell r="A633" t="str">
            <v>CS-LY086-B0-L</v>
          </cell>
          <cell r="B633">
            <v>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1</v>
          </cell>
          <cell r="K633">
            <v>0</v>
          </cell>
          <cell r="L633">
            <v>0</v>
          </cell>
          <cell r="M633">
            <v>0</v>
          </cell>
          <cell r="N633">
            <v>1</v>
          </cell>
        </row>
        <row r="634">
          <cell r="A634" t="str">
            <v>CS-LY086-B0-XXL</v>
          </cell>
          <cell r="B634">
            <v>13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12</v>
          </cell>
          <cell r="K634">
            <v>1</v>
          </cell>
          <cell r="L634">
            <v>0</v>
          </cell>
          <cell r="M634">
            <v>0</v>
          </cell>
          <cell r="N634">
            <v>13</v>
          </cell>
        </row>
        <row r="635">
          <cell r="A635" t="str">
            <v>CS-LY086-LB-L</v>
          </cell>
          <cell r="B635">
            <v>4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3</v>
          </cell>
          <cell r="K635">
            <v>0</v>
          </cell>
          <cell r="L635">
            <v>0</v>
          </cell>
          <cell r="M635">
            <v>0</v>
          </cell>
          <cell r="N635">
            <v>3</v>
          </cell>
        </row>
        <row r="636">
          <cell r="A636" t="str">
            <v>CS-LY086-LB-S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A637" t="str">
            <v>CS-LY086-LB-XL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A638" t="str">
            <v>CS-LY086-LB-XXL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A639" t="str">
            <v>CS-LY086-N0-M</v>
          </cell>
          <cell r="B639">
            <v>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3</v>
          </cell>
          <cell r="L639">
            <v>0</v>
          </cell>
          <cell r="M639">
            <v>0</v>
          </cell>
          <cell r="N639">
            <v>3</v>
          </cell>
        </row>
        <row r="640">
          <cell r="A640" t="str">
            <v>CS-LY086-N0-S</v>
          </cell>
          <cell r="B640">
            <v>7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5</v>
          </cell>
          <cell r="L640">
            <v>2</v>
          </cell>
          <cell r="M640">
            <v>0</v>
          </cell>
          <cell r="N640">
            <v>7</v>
          </cell>
        </row>
        <row r="641">
          <cell r="A641" t="str">
            <v>CS-LY166-B28-1-L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 t="str">
            <v>CS-LY166-B28-1-M</v>
          </cell>
          <cell r="B642">
            <v>2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2</v>
          </cell>
          <cell r="K642">
            <v>0</v>
          </cell>
          <cell r="L642">
            <v>0</v>
          </cell>
          <cell r="M642">
            <v>0</v>
          </cell>
          <cell r="N642">
            <v>2</v>
          </cell>
        </row>
        <row r="643">
          <cell r="A643" t="str">
            <v>CS-LY166-B28-1-S</v>
          </cell>
          <cell r="B643">
            <v>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4</v>
          </cell>
          <cell r="L643">
            <v>0</v>
          </cell>
          <cell r="M643">
            <v>0</v>
          </cell>
          <cell r="N643">
            <v>4</v>
          </cell>
        </row>
        <row r="644">
          <cell r="A644" t="str">
            <v>CS-LY166-B28-1-XL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 t="str">
            <v>CS-LY166-B28-1-XXL</v>
          </cell>
          <cell r="B645">
            <v>3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3</v>
          </cell>
          <cell r="K645">
            <v>0</v>
          </cell>
          <cell r="L645">
            <v>0</v>
          </cell>
          <cell r="M645">
            <v>0</v>
          </cell>
          <cell r="N645">
            <v>3</v>
          </cell>
        </row>
        <row r="646">
          <cell r="A646" t="str">
            <v>CS-LY166-B28-3-L</v>
          </cell>
          <cell r="B646">
            <v>6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7</v>
          </cell>
          <cell r="K646">
            <v>0</v>
          </cell>
          <cell r="L646">
            <v>0</v>
          </cell>
          <cell r="M646">
            <v>0</v>
          </cell>
          <cell r="N646">
            <v>7</v>
          </cell>
        </row>
        <row r="647">
          <cell r="A647" t="str">
            <v>CS-LY166-B28-3-M</v>
          </cell>
          <cell r="B647">
            <v>5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6</v>
          </cell>
          <cell r="K647">
            <v>0</v>
          </cell>
          <cell r="L647">
            <v>0</v>
          </cell>
          <cell r="M647">
            <v>0</v>
          </cell>
          <cell r="N647">
            <v>6</v>
          </cell>
        </row>
        <row r="648">
          <cell r="A648" t="str">
            <v>CS-LY166-B28-3-S</v>
          </cell>
          <cell r="B648">
            <v>6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6</v>
          </cell>
          <cell r="K648">
            <v>0</v>
          </cell>
          <cell r="L648">
            <v>0</v>
          </cell>
          <cell r="M648">
            <v>0</v>
          </cell>
          <cell r="N648">
            <v>6</v>
          </cell>
        </row>
        <row r="649">
          <cell r="A649" t="str">
            <v>CS-LY166-B28-3-XL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A650" t="str">
            <v>CS-LY166-B28-4-L</v>
          </cell>
          <cell r="B650">
            <v>9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9</v>
          </cell>
          <cell r="K650">
            <v>0</v>
          </cell>
          <cell r="L650">
            <v>0</v>
          </cell>
          <cell r="M650">
            <v>0</v>
          </cell>
          <cell r="N650">
            <v>9</v>
          </cell>
        </row>
        <row r="651">
          <cell r="A651" t="str">
            <v>CS-LY166-B28-4-M</v>
          </cell>
          <cell r="B651">
            <v>12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12</v>
          </cell>
          <cell r="K651">
            <v>0</v>
          </cell>
          <cell r="L651">
            <v>0</v>
          </cell>
          <cell r="M651">
            <v>0</v>
          </cell>
          <cell r="N651">
            <v>12</v>
          </cell>
        </row>
        <row r="652">
          <cell r="A652" t="str">
            <v>CS-LY166-B28-4-S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A653" t="str">
            <v>CS-LY166-B28-4-XL</v>
          </cell>
          <cell r="B653">
            <v>6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5</v>
          </cell>
          <cell r="K653">
            <v>0</v>
          </cell>
          <cell r="L653">
            <v>0</v>
          </cell>
          <cell r="M653">
            <v>0</v>
          </cell>
          <cell r="N653">
            <v>5</v>
          </cell>
        </row>
        <row r="654">
          <cell r="A654" t="str">
            <v>CS-LY166-B28-4-XXL</v>
          </cell>
          <cell r="B654">
            <v>4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4</v>
          </cell>
          <cell r="K654">
            <v>0</v>
          </cell>
          <cell r="L654">
            <v>0</v>
          </cell>
          <cell r="M654">
            <v>0</v>
          </cell>
          <cell r="N654">
            <v>4</v>
          </cell>
        </row>
        <row r="655">
          <cell r="A655" t="str">
            <v>CS-LY166-B28-5-L</v>
          </cell>
          <cell r="B655">
            <v>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2</v>
          </cell>
          <cell r="K655">
            <v>0</v>
          </cell>
          <cell r="L655">
            <v>0</v>
          </cell>
          <cell r="M655">
            <v>0</v>
          </cell>
          <cell r="N655">
            <v>2</v>
          </cell>
        </row>
        <row r="656">
          <cell r="A656" t="str">
            <v>CS-LY166-B28-5-S</v>
          </cell>
          <cell r="B656">
            <v>4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2</v>
          </cell>
          <cell r="K656">
            <v>2</v>
          </cell>
          <cell r="L656">
            <v>0</v>
          </cell>
          <cell r="M656">
            <v>0</v>
          </cell>
          <cell r="N656">
            <v>4</v>
          </cell>
        </row>
        <row r="657">
          <cell r="A657" t="str">
            <v>CS-LY166-B28-5-XL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 t="str">
            <v>CS-LY166-B28-5-XXL</v>
          </cell>
          <cell r="B658">
            <v>2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2</v>
          </cell>
          <cell r="K658">
            <v>0</v>
          </cell>
          <cell r="L658">
            <v>0</v>
          </cell>
          <cell r="M658">
            <v>0</v>
          </cell>
          <cell r="N658">
            <v>2</v>
          </cell>
        </row>
        <row r="659">
          <cell r="A659" t="str">
            <v>CS-LY166-K33-1-L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A660" t="str">
            <v>CS-LY166-K33-1-M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CS-LY166-K33-1-S</v>
          </cell>
          <cell r="B661">
            <v>4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4</v>
          </cell>
          <cell r="L661">
            <v>0</v>
          </cell>
          <cell r="M661">
            <v>0</v>
          </cell>
          <cell r="N661">
            <v>4</v>
          </cell>
        </row>
        <row r="662">
          <cell r="A662" t="str">
            <v>CS-LY166-K33-1-XL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CS-LY166-K33-1-XXL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 t="str">
            <v>CS-LY166-K33-2-L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CS-LY166-K33-2-S</v>
          </cell>
          <cell r="B665">
            <v>8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8</v>
          </cell>
          <cell r="K665">
            <v>0</v>
          </cell>
          <cell r="L665">
            <v>0</v>
          </cell>
          <cell r="M665">
            <v>0</v>
          </cell>
          <cell r="N665">
            <v>8</v>
          </cell>
        </row>
        <row r="666">
          <cell r="A666" t="str">
            <v>CS-LY166-K33-2-XL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CS-LY166-K33-2-XXL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CS-LY166-K33-4-L</v>
          </cell>
          <cell r="B668">
            <v>2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2</v>
          </cell>
          <cell r="K668">
            <v>0</v>
          </cell>
          <cell r="L668">
            <v>0</v>
          </cell>
          <cell r="M668">
            <v>0</v>
          </cell>
          <cell r="N668">
            <v>2</v>
          </cell>
        </row>
        <row r="669">
          <cell r="A669" t="str">
            <v>CS-LY166-K33-4-M</v>
          </cell>
          <cell r="B669">
            <v>4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4</v>
          </cell>
          <cell r="K669">
            <v>0</v>
          </cell>
          <cell r="L669">
            <v>0</v>
          </cell>
          <cell r="M669">
            <v>0</v>
          </cell>
          <cell r="N669">
            <v>4</v>
          </cell>
        </row>
        <row r="670">
          <cell r="A670" t="str">
            <v>CS-LY166-K33-4-S</v>
          </cell>
          <cell r="B670">
            <v>3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3</v>
          </cell>
          <cell r="M670">
            <v>0</v>
          </cell>
          <cell r="N670">
            <v>3</v>
          </cell>
        </row>
        <row r="671">
          <cell r="A671" t="str">
            <v>CS-LY166-K33-4-XXL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CS-LY166-K73-1-L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CS-LY166-K73-1-M</v>
          </cell>
          <cell r="B673">
            <v>5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5</v>
          </cell>
          <cell r="K673">
            <v>0</v>
          </cell>
          <cell r="L673">
            <v>0</v>
          </cell>
          <cell r="M673">
            <v>0</v>
          </cell>
          <cell r="N673">
            <v>5</v>
          </cell>
        </row>
        <row r="674">
          <cell r="A674" t="str">
            <v>CS-LY166-K73-1-S</v>
          </cell>
          <cell r="B674">
            <v>2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2</v>
          </cell>
          <cell r="L674">
            <v>0</v>
          </cell>
          <cell r="M674">
            <v>0</v>
          </cell>
          <cell r="N674">
            <v>2</v>
          </cell>
        </row>
        <row r="675">
          <cell r="A675" t="str">
            <v>CS-LY166-K73-2-L</v>
          </cell>
          <cell r="B675">
            <v>9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10</v>
          </cell>
          <cell r="K675">
            <v>0</v>
          </cell>
          <cell r="L675">
            <v>0</v>
          </cell>
          <cell r="M675">
            <v>0</v>
          </cell>
          <cell r="N675">
            <v>10</v>
          </cell>
        </row>
        <row r="676">
          <cell r="A676" t="str">
            <v>CS-LY166-K73-2-M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CS-LY166-K73-2-S</v>
          </cell>
          <cell r="B677">
            <v>2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1</v>
          </cell>
          <cell r="K677">
            <v>1</v>
          </cell>
          <cell r="L677">
            <v>0</v>
          </cell>
          <cell r="M677">
            <v>0</v>
          </cell>
          <cell r="N677">
            <v>2</v>
          </cell>
        </row>
        <row r="678">
          <cell r="A678" t="str">
            <v>CS-LY166-K73-2-XL</v>
          </cell>
          <cell r="B678">
            <v>3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2</v>
          </cell>
          <cell r="K678">
            <v>0</v>
          </cell>
          <cell r="L678">
            <v>0</v>
          </cell>
          <cell r="M678">
            <v>0</v>
          </cell>
          <cell r="N678">
            <v>2</v>
          </cell>
        </row>
        <row r="679">
          <cell r="A679" t="str">
            <v>CS-LY170-G912-M</v>
          </cell>
          <cell r="B679">
            <v>3</v>
          </cell>
          <cell r="C679">
            <v>0</v>
          </cell>
          <cell r="D679">
            <v>4</v>
          </cell>
          <cell r="E679">
            <v>0</v>
          </cell>
          <cell r="F679">
            <v>4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CS-LY170-G912-S</v>
          </cell>
          <cell r="B680">
            <v>17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17</v>
          </cell>
          <cell r="M680">
            <v>0</v>
          </cell>
          <cell r="N680">
            <v>17</v>
          </cell>
        </row>
        <row r="681">
          <cell r="A681" t="str">
            <v>CS-LY170-G912-XL</v>
          </cell>
          <cell r="B681">
            <v>3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CS-LY170-G912-XXL</v>
          </cell>
          <cell r="B682">
            <v>13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CS-LY170-LB916-L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A684" t="str">
            <v>CS-LY170-LB916-S</v>
          </cell>
          <cell r="B684">
            <v>9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9</v>
          </cell>
          <cell r="M684">
            <v>0</v>
          </cell>
          <cell r="N684">
            <v>9</v>
          </cell>
        </row>
        <row r="685">
          <cell r="A685" t="str">
            <v>CS-LY170-LB916-XL</v>
          </cell>
          <cell r="B685">
            <v>1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A686" t="str">
            <v>CS-LY170-LB916-XXL</v>
          </cell>
          <cell r="B686">
            <v>3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CS-LY170-LG907-L</v>
          </cell>
          <cell r="B687">
            <v>6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 t="str">
            <v>CS-LY170-LG907-M</v>
          </cell>
          <cell r="B688">
            <v>4</v>
          </cell>
          <cell r="C688">
            <v>0</v>
          </cell>
          <cell r="D688">
            <v>10</v>
          </cell>
          <cell r="E688">
            <v>0</v>
          </cell>
          <cell r="F688">
            <v>10</v>
          </cell>
          <cell r="G688">
            <v>0</v>
          </cell>
          <cell r="H688">
            <v>0</v>
          </cell>
          <cell r="I688">
            <v>0</v>
          </cell>
          <cell r="J688">
            <v>1</v>
          </cell>
          <cell r="K688">
            <v>0</v>
          </cell>
          <cell r="L688">
            <v>3</v>
          </cell>
          <cell r="M688">
            <v>0</v>
          </cell>
          <cell r="N688">
            <v>4</v>
          </cell>
        </row>
        <row r="689">
          <cell r="A689" t="str">
            <v>CS-LY170-LG907-S</v>
          </cell>
          <cell r="B689">
            <v>14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1</v>
          </cell>
          <cell r="L689">
            <v>13</v>
          </cell>
          <cell r="M689">
            <v>0</v>
          </cell>
          <cell r="N689">
            <v>14</v>
          </cell>
        </row>
        <row r="690">
          <cell r="A690" t="str">
            <v>CS-LY170-LG907-XL</v>
          </cell>
          <cell r="B690">
            <v>7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CS-LY170-PI908-L</v>
          </cell>
          <cell r="B691">
            <v>12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CS-LY170-PI908-S</v>
          </cell>
          <cell r="B692">
            <v>15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15</v>
          </cell>
          <cell r="M692">
            <v>0</v>
          </cell>
          <cell r="N692">
            <v>15</v>
          </cell>
        </row>
        <row r="693">
          <cell r="A693" t="str">
            <v>CS-LY170-PI908-XL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CS-LY170-Sa911-L</v>
          </cell>
          <cell r="B694">
            <v>10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CS-LY170-Sa911-M</v>
          </cell>
          <cell r="B695">
            <v>11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CS-LY170-Sa911-S</v>
          </cell>
          <cell r="B696">
            <v>11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1</v>
          </cell>
          <cell r="K696">
            <v>0</v>
          </cell>
          <cell r="L696">
            <v>8</v>
          </cell>
          <cell r="M696">
            <v>0</v>
          </cell>
          <cell r="N696">
            <v>9</v>
          </cell>
        </row>
        <row r="697">
          <cell r="A697" t="str">
            <v>CS-LY170-W902-L</v>
          </cell>
          <cell r="B697">
            <v>4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CS-LY170-W902-M</v>
          </cell>
          <cell r="B698">
            <v>9</v>
          </cell>
          <cell r="C698">
            <v>1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CS-LY170-W902-S</v>
          </cell>
          <cell r="B699">
            <v>4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4</v>
          </cell>
          <cell r="K699">
            <v>0</v>
          </cell>
          <cell r="L699">
            <v>0</v>
          </cell>
          <cell r="M699">
            <v>0</v>
          </cell>
          <cell r="N699">
            <v>4</v>
          </cell>
        </row>
        <row r="700">
          <cell r="A700" t="str">
            <v>CS-LY170-W902-XL</v>
          </cell>
          <cell r="B700">
            <v>8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CS-LY170-W902-XXL</v>
          </cell>
          <cell r="B701">
            <v>14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CS-LY170-WR917-M</v>
          </cell>
          <cell r="B702">
            <v>11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CS-LY170-WR917-S</v>
          </cell>
          <cell r="B703">
            <v>13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11</v>
          </cell>
          <cell r="M703">
            <v>0</v>
          </cell>
          <cell r="N703">
            <v>11</v>
          </cell>
        </row>
        <row r="704">
          <cell r="A704" t="str">
            <v>CS-LY170-WR917-XL</v>
          </cell>
          <cell r="B704">
            <v>4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CS-LY170-WR917-XXL</v>
          </cell>
          <cell r="B705">
            <v>8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CS-LY170-ZL918-L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CS-LY170-ZL918-S</v>
          </cell>
          <cell r="B707">
            <v>8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8</v>
          </cell>
          <cell r="M707">
            <v>0</v>
          </cell>
          <cell r="N707">
            <v>8</v>
          </cell>
        </row>
        <row r="708">
          <cell r="A708" t="str">
            <v>CS-LY170-ZL918-XL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CS-LY170-ZL918-XXL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CS-LY171-G912-L</v>
          </cell>
          <cell r="B710">
            <v>4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4</v>
          </cell>
          <cell r="L710">
            <v>0</v>
          </cell>
          <cell r="M710">
            <v>0</v>
          </cell>
          <cell r="N710">
            <v>4</v>
          </cell>
        </row>
        <row r="711">
          <cell r="A711" t="str">
            <v>CS-LY171-G912-M</v>
          </cell>
          <cell r="B711">
            <v>6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2</v>
          </cell>
          <cell r="K711">
            <v>4</v>
          </cell>
          <cell r="L711">
            <v>0</v>
          </cell>
          <cell r="M711">
            <v>0</v>
          </cell>
          <cell r="N711">
            <v>6</v>
          </cell>
        </row>
        <row r="712">
          <cell r="A712" t="str">
            <v>CS-LY171-G912-XL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CS-LY171-LB916-L</v>
          </cell>
          <cell r="B713">
            <v>7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6</v>
          </cell>
          <cell r="K713">
            <v>0</v>
          </cell>
          <cell r="L713">
            <v>0</v>
          </cell>
          <cell r="M713">
            <v>0</v>
          </cell>
          <cell r="N713">
            <v>6</v>
          </cell>
        </row>
        <row r="714">
          <cell r="A714" t="str">
            <v>CS-LY171-LB916-M</v>
          </cell>
          <cell r="B714">
            <v>3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2</v>
          </cell>
          <cell r="K714">
            <v>1</v>
          </cell>
          <cell r="L714">
            <v>0</v>
          </cell>
          <cell r="M714">
            <v>0</v>
          </cell>
          <cell r="N714">
            <v>3</v>
          </cell>
        </row>
        <row r="715">
          <cell r="A715" t="str">
            <v>CS-LY171-LB916-S</v>
          </cell>
          <cell r="B715">
            <v>7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7</v>
          </cell>
          <cell r="K715">
            <v>0</v>
          </cell>
          <cell r="L715">
            <v>0</v>
          </cell>
          <cell r="M715">
            <v>0</v>
          </cell>
          <cell r="N715">
            <v>7</v>
          </cell>
        </row>
        <row r="716">
          <cell r="A716" t="str">
            <v>CS-LY171-LB916-XL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CS-LY171-LB916-XXL</v>
          </cell>
          <cell r="B717">
            <v>3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1</v>
          </cell>
          <cell r="K717">
            <v>0</v>
          </cell>
          <cell r="L717">
            <v>0</v>
          </cell>
          <cell r="M717">
            <v>0</v>
          </cell>
          <cell r="N717">
            <v>1</v>
          </cell>
        </row>
        <row r="718">
          <cell r="A718" t="str">
            <v>CS-LY171-LG907-L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CS-LY171-LG907-M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CS-LY171-LG907-S</v>
          </cell>
          <cell r="B720">
            <v>1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1</v>
          </cell>
          <cell r="K720">
            <v>0</v>
          </cell>
          <cell r="L720">
            <v>0</v>
          </cell>
          <cell r="M720">
            <v>0</v>
          </cell>
          <cell r="N720">
            <v>1</v>
          </cell>
        </row>
        <row r="721">
          <cell r="A721" t="str">
            <v>CS-LY171-LG907-XL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CS-LY171-PI908-L</v>
          </cell>
          <cell r="B722">
            <v>2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2</v>
          </cell>
          <cell r="L722">
            <v>0</v>
          </cell>
          <cell r="M722">
            <v>0</v>
          </cell>
          <cell r="N722">
            <v>2</v>
          </cell>
        </row>
        <row r="723">
          <cell r="A723" t="str">
            <v>CS-LY171-PI908-M</v>
          </cell>
          <cell r="B723">
            <v>2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2</v>
          </cell>
          <cell r="K723">
            <v>0</v>
          </cell>
          <cell r="L723">
            <v>0</v>
          </cell>
          <cell r="M723">
            <v>0</v>
          </cell>
          <cell r="N723">
            <v>2</v>
          </cell>
        </row>
        <row r="724">
          <cell r="A724" t="str">
            <v>CS-LY171-PI908-S</v>
          </cell>
          <cell r="B724">
            <v>7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6</v>
          </cell>
          <cell r="L724">
            <v>1</v>
          </cell>
          <cell r="M724">
            <v>0</v>
          </cell>
          <cell r="N724">
            <v>7</v>
          </cell>
        </row>
        <row r="725">
          <cell r="A725" t="str">
            <v>CS-LY171-PI908-XL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CS-LY171-PI908-XXL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CS-LY171-Sa911-L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CS-LY171-Sa911-M</v>
          </cell>
          <cell r="B728">
            <v>6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7</v>
          </cell>
          <cell r="K728">
            <v>0</v>
          </cell>
          <cell r="L728">
            <v>0</v>
          </cell>
          <cell r="M728">
            <v>0</v>
          </cell>
          <cell r="N728">
            <v>7</v>
          </cell>
        </row>
        <row r="729">
          <cell r="A729" t="str">
            <v>CS-LY171-Sa911-S</v>
          </cell>
          <cell r="B729">
            <v>3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2</v>
          </cell>
          <cell r="K729">
            <v>0</v>
          </cell>
          <cell r="L729">
            <v>0</v>
          </cell>
          <cell r="M729">
            <v>0</v>
          </cell>
          <cell r="N729">
            <v>2</v>
          </cell>
        </row>
        <row r="730">
          <cell r="A730" t="str">
            <v>CS-LY171-Sa911-XL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A731" t="str">
            <v>CS-LY171-Sa911-XXL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CS-LY171-W902-L</v>
          </cell>
          <cell r="B732">
            <v>4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3</v>
          </cell>
          <cell r="K732">
            <v>0</v>
          </cell>
          <cell r="L732">
            <v>0</v>
          </cell>
          <cell r="M732">
            <v>0</v>
          </cell>
          <cell r="N732">
            <v>3</v>
          </cell>
        </row>
        <row r="733">
          <cell r="A733" t="str">
            <v>CS-LY171-W902-M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CS-LY171-W902-S</v>
          </cell>
          <cell r="B734">
            <v>11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11</v>
          </cell>
          <cell r="K734">
            <v>0</v>
          </cell>
          <cell r="L734">
            <v>0</v>
          </cell>
          <cell r="M734">
            <v>0</v>
          </cell>
          <cell r="N734">
            <v>11</v>
          </cell>
        </row>
        <row r="735">
          <cell r="A735" t="str">
            <v>CS-LY171-W902-XL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A736" t="str">
            <v>CS-LY171-W902-XXL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CS-LY171-WR917-L</v>
          </cell>
          <cell r="B737">
            <v>1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1</v>
          </cell>
          <cell r="K737">
            <v>0</v>
          </cell>
          <cell r="L737">
            <v>0</v>
          </cell>
          <cell r="M737">
            <v>0</v>
          </cell>
          <cell r="N737">
            <v>1</v>
          </cell>
        </row>
        <row r="738">
          <cell r="A738" t="str">
            <v>CS-LY171-WR917-M</v>
          </cell>
          <cell r="B738">
            <v>9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9</v>
          </cell>
          <cell r="K738">
            <v>0</v>
          </cell>
          <cell r="L738">
            <v>0</v>
          </cell>
          <cell r="M738">
            <v>0</v>
          </cell>
          <cell r="N738">
            <v>9</v>
          </cell>
        </row>
        <row r="739">
          <cell r="A739" t="str">
            <v>CS-LY171-WR917-S</v>
          </cell>
          <cell r="B739">
            <v>5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1</v>
          </cell>
          <cell r="K739">
            <v>4</v>
          </cell>
          <cell r="L739">
            <v>0</v>
          </cell>
          <cell r="M739">
            <v>0</v>
          </cell>
          <cell r="N739">
            <v>5</v>
          </cell>
        </row>
        <row r="740">
          <cell r="A740" t="str">
            <v>CS-LY171-ZL918-L</v>
          </cell>
          <cell r="B740">
            <v>2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2</v>
          </cell>
          <cell r="K740">
            <v>0</v>
          </cell>
          <cell r="L740">
            <v>0</v>
          </cell>
          <cell r="M740">
            <v>0</v>
          </cell>
          <cell r="N740">
            <v>2</v>
          </cell>
        </row>
        <row r="741">
          <cell r="A741" t="str">
            <v>CS-LY171-ZL918-M</v>
          </cell>
          <cell r="B741">
            <v>7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7</v>
          </cell>
          <cell r="K741">
            <v>0</v>
          </cell>
          <cell r="L741">
            <v>0</v>
          </cell>
          <cell r="M741">
            <v>0</v>
          </cell>
          <cell r="N741">
            <v>7</v>
          </cell>
        </row>
        <row r="742">
          <cell r="A742" t="str">
            <v>CS-LY171-ZL918-S</v>
          </cell>
          <cell r="B742">
            <v>12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5</v>
          </cell>
          <cell r="K742">
            <v>5</v>
          </cell>
          <cell r="L742">
            <v>2</v>
          </cell>
          <cell r="M742">
            <v>0</v>
          </cell>
          <cell r="N742">
            <v>12</v>
          </cell>
        </row>
        <row r="743">
          <cell r="A743" t="str">
            <v>CS-LY171-ZL918-XL</v>
          </cell>
          <cell r="B743">
            <v>9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10</v>
          </cell>
          <cell r="K743">
            <v>0</v>
          </cell>
          <cell r="L743">
            <v>0</v>
          </cell>
          <cell r="M743">
            <v>0</v>
          </cell>
          <cell r="N743">
            <v>10</v>
          </cell>
        </row>
        <row r="744">
          <cell r="A744" t="str">
            <v>CS-LY171-ZL918-XXL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CS-LY181-G912-L</v>
          </cell>
          <cell r="B745">
            <v>4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1</v>
          </cell>
          <cell r="L745">
            <v>0</v>
          </cell>
          <cell r="M745">
            <v>0</v>
          </cell>
          <cell r="N745">
            <v>1</v>
          </cell>
        </row>
        <row r="746">
          <cell r="A746" t="str">
            <v>CS-LY181-G912-M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 t="str">
            <v>CS-LY181-G912-S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CS-LY181-G912-XL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CS-LY181-LB916-M</v>
          </cell>
          <cell r="B749">
            <v>1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A750" t="str">
            <v>CS-LY181-LB916-S</v>
          </cell>
          <cell r="B750">
            <v>13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12</v>
          </cell>
          <cell r="K750">
            <v>0</v>
          </cell>
          <cell r="L750">
            <v>0</v>
          </cell>
          <cell r="M750">
            <v>0</v>
          </cell>
          <cell r="N750">
            <v>12</v>
          </cell>
        </row>
        <row r="751">
          <cell r="A751" t="str">
            <v>CS-LY181-LB916-XL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A752" t="str">
            <v>CS-LY181-LB916-XXL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CS-LY181-LG907-L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A754" t="str">
            <v>CS-LY181-LG907-M</v>
          </cell>
          <cell r="B754">
            <v>1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CS-LY181-LG907-S</v>
          </cell>
          <cell r="B755">
            <v>4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4</v>
          </cell>
          <cell r="K755">
            <v>0</v>
          </cell>
          <cell r="L755">
            <v>0</v>
          </cell>
          <cell r="M755">
            <v>0</v>
          </cell>
          <cell r="N755">
            <v>4</v>
          </cell>
        </row>
        <row r="756">
          <cell r="A756" t="str">
            <v>CS-LY181-LG907-XL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CS-LY181-LG907-XXL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CS-LY181-PI908-L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CS-LY181-PI908-M</v>
          </cell>
          <cell r="B759">
            <v>1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A760" t="str">
            <v>CS-LY181-PI908-S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CS-LY181-PI908-XL</v>
          </cell>
          <cell r="B761">
            <v>1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CS-LY181-PI908-XXL</v>
          </cell>
          <cell r="B762">
            <v>5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5</v>
          </cell>
          <cell r="K762">
            <v>0</v>
          </cell>
          <cell r="L762">
            <v>0</v>
          </cell>
          <cell r="M762">
            <v>0</v>
          </cell>
          <cell r="N762">
            <v>5</v>
          </cell>
        </row>
        <row r="763">
          <cell r="A763" t="str">
            <v>CS-LY181-Sa911-L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A764" t="str">
            <v>CS-LY181-Sa911-M</v>
          </cell>
          <cell r="B764">
            <v>1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A765" t="str">
            <v>CS-LY181-Sa911-XL</v>
          </cell>
          <cell r="B765">
            <v>0</v>
          </cell>
          <cell r="C765">
            <v>1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CS-LY181-Sa911-XXL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 t="str">
            <v>CS-LY181-W902-L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CS-LY181-W902-M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A769" t="str">
            <v>CS-LY181-W902-XL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CS-LY181-WR917-L</v>
          </cell>
          <cell r="B770">
            <v>7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3</v>
          </cell>
          <cell r="K770">
            <v>0</v>
          </cell>
          <cell r="L770">
            <v>0</v>
          </cell>
          <cell r="M770">
            <v>0</v>
          </cell>
          <cell r="N770">
            <v>3</v>
          </cell>
        </row>
        <row r="771">
          <cell r="A771" t="str">
            <v>CS-LY181-WR917-M</v>
          </cell>
          <cell r="B771">
            <v>14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14</v>
          </cell>
          <cell r="K771">
            <v>0</v>
          </cell>
          <cell r="L771">
            <v>0</v>
          </cell>
          <cell r="M771">
            <v>0</v>
          </cell>
          <cell r="N771">
            <v>14</v>
          </cell>
        </row>
        <row r="772">
          <cell r="A772" t="str">
            <v>CS-LY181-WR917-S</v>
          </cell>
          <cell r="B772">
            <v>11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10</v>
          </cell>
          <cell r="K772">
            <v>0</v>
          </cell>
          <cell r="L772">
            <v>0</v>
          </cell>
          <cell r="M772">
            <v>0</v>
          </cell>
          <cell r="N772">
            <v>10</v>
          </cell>
        </row>
        <row r="773">
          <cell r="A773" t="str">
            <v>CS-LY181-WR917-XL</v>
          </cell>
          <cell r="B773">
            <v>0</v>
          </cell>
          <cell r="C773">
            <v>1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A774" t="str">
            <v>CS-LY181-WR917-XXL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A775" t="str">
            <v>CS-LY181-ZL918-L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A776" t="str">
            <v>CS-LY181-ZL918-M</v>
          </cell>
          <cell r="B776">
            <v>5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2</v>
          </cell>
          <cell r="K776">
            <v>0</v>
          </cell>
          <cell r="L776">
            <v>0</v>
          </cell>
          <cell r="M776">
            <v>0</v>
          </cell>
          <cell r="N776">
            <v>2</v>
          </cell>
        </row>
        <row r="777">
          <cell r="A777" t="str">
            <v>CS-LY181-ZL918-S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CS-LY181-ZL918-XL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CS-LY181-ZL918-XXL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A780" t="str">
            <v>CS-SB003-BK-S</v>
          </cell>
          <cell r="B780">
            <v>5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5</v>
          </cell>
          <cell r="K780">
            <v>0</v>
          </cell>
          <cell r="L780">
            <v>0</v>
          </cell>
          <cell r="M780">
            <v>0</v>
          </cell>
          <cell r="N780">
            <v>5</v>
          </cell>
        </row>
        <row r="781">
          <cell r="A781" t="str">
            <v>CS-SB010-WT-1</v>
          </cell>
          <cell r="B781">
            <v>3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3</v>
          </cell>
          <cell r="M781">
            <v>0</v>
          </cell>
          <cell r="N781">
            <v>3</v>
          </cell>
        </row>
        <row r="782">
          <cell r="A782" t="str">
            <v>CS-SB010-WT-2</v>
          </cell>
          <cell r="B782">
            <v>3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3</v>
          </cell>
          <cell r="M782">
            <v>0</v>
          </cell>
          <cell r="N782">
            <v>3</v>
          </cell>
        </row>
        <row r="783">
          <cell r="A783" t="str">
            <v>CS-SB010-WT-3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A784" t="str">
            <v>CS-SB010-WT-4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A785" t="str">
            <v>CS-SB030-BK-L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A786" t="str">
            <v>CS-SB030-BK-M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1</v>
          </cell>
          <cell r="K786">
            <v>0</v>
          </cell>
          <cell r="L786">
            <v>0</v>
          </cell>
          <cell r="M786">
            <v>0</v>
          </cell>
          <cell r="N786">
            <v>1</v>
          </cell>
        </row>
        <row r="787">
          <cell r="A787" t="str">
            <v>CS-SB030-BK-S</v>
          </cell>
          <cell r="B787">
            <v>5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5</v>
          </cell>
          <cell r="K787">
            <v>0</v>
          </cell>
          <cell r="L787">
            <v>0</v>
          </cell>
          <cell r="M787">
            <v>0</v>
          </cell>
          <cell r="N787">
            <v>5</v>
          </cell>
        </row>
        <row r="788">
          <cell r="A788" t="str">
            <v>CS-SB030-BK-XL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CS-SB030-BK-XXL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CS-SB030-BL-L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A791" t="str">
            <v>CS-SB030-BL-M</v>
          </cell>
          <cell r="B791">
            <v>4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4</v>
          </cell>
          <cell r="K791">
            <v>0</v>
          </cell>
          <cell r="L791">
            <v>0</v>
          </cell>
          <cell r="M791">
            <v>0</v>
          </cell>
          <cell r="N791">
            <v>4</v>
          </cell>
        </row>
        <row r="792">
          <cell r="A792" t="str">
            <v>CS-SB030-BL-S</v>
          </cell>
          <cell r="B792">
            <v>4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3</v>
          </cell>
          <cell r="K792">
            <v>0</v>
          </cell>
          <cell r="L792">
            <v>0</v>
          </cell>
          <cell r="M792">
            <v>0</v>
          </cell>
          <cell r="N792">
            <v>3</v>
          </cell>
        </row>
        <row r="793">
          <cell r="A793" t="str">
            <v>CS-SB030-BL-XL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CS-SB030-BL-XXL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CS-SB030-GR-M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1</v>
          </cell>
          <cell r="K795">
            <v>0</v>
          </cell>
          <cell r="L795">
            <v>0</v>
          </cell>
          <cell r="M795">
            <v>0</v>
          </cell>
          <cell r="N795">
            <v>1</v>
          </cell>
        </row>
        <row r="796">
          <cell r="A796" t="str">
            <v>CS-SB030-GR-S</v>
          </cell>
          <cell r="B796">
            <v>5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4</v>
          </cell>
          <cell r="K796">
            <v>0</v>
          </cell>
          <cell r="L796">
            <v>0</v>
          </cell>
          <cell r="M796">
            <v>0</v>
          </cell>
          <cell r="N796">
            <v>4</v>
          </cell>
        </row>
        <row r="797">
          <cell r="A797" t="str">
            <v>CS-SB030-GR-XL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CS-SB030-GR-XXL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CS-SB030-WT-L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CS-SB030-WT-M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CS-SB030-WT-S</v>
          </cell>
          <cell r="B801">
            <v>3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2</v>
          </cell>
          <cell r="K801">
            <v>0</v>
          </cell>
          <cell r="L801">
            <v>0</v>
          </cell>
          <cell r="M801">
            <v>0</v>
          </cell>
          <cell r="N801">
            <v>2</v>
          </cell>
        </row>
        <row r="802">
          <cell r="A802" t="str">
            <v>CS-SB030-WT-XL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CS-SB030-WT-XXL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CS-SB030-YL-M</v>
          </cell>
          <cell r="B804">
            <v>6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6</v>
          </cell>
          <cell r="K804">
            <v>0</v>
          </cell>
          <cell r="L804">
            <v>0</v>
          </cell>
          <cell r="M804">
            <v>0</v>
          </cell>
          <cell r="N804">
            <v>6</v>
          </cell>
        </row>
        <row r="805">
          <cell r="A805" t="str">
            <v>CS-SB030-YL-S</v>
          </cell>
          <cell r="B805">
            <v>4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5</v>
          </cell>
          <cell r="K805">
            <v>0</v>
          </cell>
          <cell r="L805">
            <v>0</v>
          </cell>
          <cell r="M805">
            <v>0</v>
          </cell>
          <cell r="N805">
            <v>5</v>
          </cell>
        </row>
        <row r="806">
          <cell r="A806" t="str">
            <v>CS-SB030-YL-XL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CS-SB030-YL-XXL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EUTK-J01H-GR-10/12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EUTK-J01H-GR-14/16</v>
          </cell>
          <cell r="B809">
            <v>3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2</v>
          </cell>
          <cell r="K809">
            <v>1</v>
          </cell>
          <cell r="L809">
            <v>0</v>
          </cell>
          <cell r="M809">
            <v>0</v>
          </cell>
          <cell r="N809">
            <v>3</v>
          </cell>
        </row>
        <row r="810">
          <cell r="A810" t="str">
            <v>EUTK-J01H-GR-18/20</v>
          </cell>
          <cell r="B810">
            <v>3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3</v>
          </cell>
          <cell r="L810">
            <v>0</v>
          </cell>
          <cell r="M810">
            <v>0</v>
          </cell>
          <cell r="N810">
            <v>3</v>
          </cell>
        </row>
        <row r="811">
          <cell r="A811" t="str">
            <v>EUTK-J01H-GR-2T</v>
          </cell>
          <cell r="B811">
            <v>1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1</v>
          </cell>
          <cell r="L811">
            <v>0</v>
          </cell>
          <cell r="M811">
            <v>0</v>
          </cell>
          <cell r="N811">
            <v>1</v>
          </cell>
        </row>
        <row r="812">
          <cell r="A812" t="str">
            <v>EUTK-J01H-GR-3T</v>
          </cell>
          <cell r="B812">
            <v>2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2</v>
          </cell>
          <cell r="L812">
            <v>0</v>
          </cell>
          <cell r="M812">
            <v>0</v>
          </cell>
          <cell r="N812">
            <v>2</v>
          </cell>
        </row>
        <row r="813">
          <cell r="A813" t="str">
            <v>EUTK-J01H-GR-4</v>
          </cell>
          <cell r="B813">
            <v>1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1</v>
          </cell>
          <cell r="L813">
            <v>0</v>
          </cell>
          <cell r="M813">
            <v>0</v>
          </cell>
          <cell r="N813">
            <v>1</v>
          </cell>
        </row>
        <row r="814">
          <cell r="A814" t="str">
            <v>EUTK-J01H-GR-4T</v>
          </cell>
          <cell r="B814">
            <v>1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  <cell r="N814">
            <v>1</v>
          </cell>
        </row>
        <row r="815">
          <cell r="A815" t="str">
            <v>EUTK-J01H-GR-5/6</v>
          </cell>
          <cell r="B815">
            <v>7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7</v>
          </cell>
          <cell r="L815">
            <v>0</v>
          </cell>
          <cell r="M815">
            <v>0</v>
          </cell>
          <cell r="N815">
            <v>7</v>
          </cell>
        </row>
        <row r="816">
          <cell r="A816" t="str">
            <v>EUTK-J01H-GR-7</v>
          </cell>
          <cell r="B816">
            <v>3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3</v>
          </cell>
          <cell r="K816">
            <v>1</v>
          </cell>
          <cell r="L816">
            <v>0</v>
          </cell>
          <cell r="M816">
            <v>0</v>
          </cell>
          <cell r="N816">
            <v>4</v>
          </cell>
        </row>
        <row r="817">
          <cell r="A817" t="str">
            <v>EUTK-J01H-K0-10/12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EUTK-J01H-K0-14/16</v>
          </cell>
          <cell r="B818">
            <v>5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5</v>
          </cell>
          <cell r="L818">
            <v>0</v>
          </cell>
          <cell r="M818">
            <v>0</v>
          </cell>
          <cell r="N818">
            <v>5</v>
          </cell>
        </row>
        <row r="819">
          <cell r="A819" t="str">
            <v>EUTK-J01H-K0-18/20</v>
          </cell>
          <cell r="B819">
            <v>3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3</v>
          </cell>
          <cell r="L819">
            <v>0</v>
          </cell>
          <cell r="M819">
            <v>0</v>
          </cell>
          <cell r="N819">
            <v>3</v>
          </cell>
        </row>
        <row r="820">
          <cell r="A820" t="str">
            <v>EUTK-J01H-K0-3T</v>
          </cell>
          <cell r="B820">
            <v>5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4</v>
          </cell>
          <cell r="L820">
            <v>0</v>
          </cell>
          <cell r="M820">
            <v>0</v>
          </cell>
          <cell r="N820">
            <v>4</v>
          </cell>
        </row>
        <row r="821">
          <cell r="A821" t="str">
            <v>EUTK-J01H-K0-4</v>
          </cell>
          <cell r="B821">
            <v>2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2</v>
          </cell>
          <cell r="K821">
            <v>0</v>
          </cell>
          <cell r="L821">
            <v>0</v>
          </cell>
          <cell r="M821">
            <v>0</v>
          </cell>
          <cell r="N821">
            <v>2</v>
          </cell>
        </row>
        <row r="822">
          <cell r="A822" t="str">
            <v>EUTK-J01H-K0-4T</v>
          </cell>
          <cell r="B822">
            <v>2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2</v>
          </cell>
          <cell r="L822">
            <v>0</v>
          </cell>
          <cell r="M822">
            <v>0</v>
          </cell>
          <cell r="N822">
            <v>2</v>
          </cell>
        </row>
        <row r="823">
          <cell r="A823" t="str">
            <v>EUTK-J01H-K0-5/6</v>
          </cell>
          <cell r="B823">
            <v>1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1</v>
          </cell>
          <cell r="L823">
            <v>0</v>
          </cell>
          <cell r="M823">
            <v>0</v>
          </cell>
          <cell r="N823">
            <v>1</v>
          </cell>
        </row>
        <row r="824">
          <cell r="A824" t="str">
            <v>EUTK-J01H-K0-7</v>
          </cell>
          <cell r="B824">
            <v>1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1</v>
          </cell>
          <cell r="L824">
            <v>0</v>
          </cell>
          <cell r="M824">
            <v>0</v>
          </cell>
          <cell r="N824">
            <v>1</v>
          </cell>
        </row>
        <row r="825">
          <cell r="A825" t="str">
            <v>EUTK-J01H-K0-8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A826" t="str">
            <v>EUTK-J01H-SH-10/12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A827" t="str">
            <v>EUTK-J01H-SH-14/16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A828" t="str">
            <v>EUTK-J01H-SH-18/20</v>
          </cell>
          <cell r="B828">
            <v>3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3</v>
          </cell>
          <cell r="K828">
            <v>0</v>
          </cell>
          <cell r="L828">
            <v>0</v>
          </cell>
          <cell r="M828">
            <v>0</v>
          </cell>
          <cell r="N828">
            <v>3</v>
          </cell>
        </row>
        <row r="829">
          <cell r="A829" t="str">
            <v>EUTK-J01H-SH-2T</v>
          </cell>
          <cell r="B829">
            <v>2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2</v>
          </cell>
          <cell r="L829">
            <v>0</v>
          </cell>
          <cell r="M829">
            <v>0</v>
          </cell>
          <cell r="N829">
            <v>2</v>
          </cell>
        </row>
        <row r="830">
          <cell r="A830" t="str">
            <v>EUTK-J01H-SH-3T</v>
          </cell>
          <cell r="B830">
            <v>6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6</v>
          </cell>
          <cell r="L830">
            <v>0</v>
          </cell>
          <cell r="M830">
            <v>0</v>
          </cell>
          <cell r="N830">
            <v>6</v>
          </cell>
        </row>
        <row r="831">
          <cell r="A831" t="str">
            <v>EUTK-J01H-SH-4T</v>
          </cell>
          <cell r="B831">
            <v>2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2</v>
          </cell>
          <cell r="L831">
            <v>0</v>
          </cell>
          <cell r="M831">
            <v>0</v>
          </cell>
          <cell r="N831">
            <v>2</v>
          </cell>
        </row>
        <row r="832">
          <cell r="A832" t="str">
            <v>EUTK-J01H-SH-5/6</v>
          </cell>
          <cell r="B832">
            <v>2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2</v>
          </cell>
          <cell r="L832">
            <v>0</v>
          </cell>
          <cell r="M832">
            <v>0</v>
          </cell>
          <cell r="N832">
            <v>2</v>
          </cell>
        </row>
        <row r="833">
          <cell r="A833" t="str">
            <v>EUTK-J01H-SH-7</v>
          </cell>
          <cell r="B833">
            <v>5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5</v>
          </cell>
          <cell r="L833">
            <v>0</v>
          </cell>
          <cell r="M833">
            <v>0</v>
          </cell>
          <cell r="N833">
            <v>5</v>
          </cell>
        </row>
        <row r="834">
          <cell r="A834" t="str">
            <v>EUTK-J01H-SH-8</v>
          </cell>
          <cell r="B834">
            <v>1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1</v>
          </cell>
          <cell r="K834">
            <v>0</v>
          </cell>
          <cell r="L834">
            <v>0</v>
          </cell>
          <cell r="M834">
            <v>0</v>
          </cell>
          <cell r="N834">
            <v>1</v>
          </cell>
        </row>
        <row r="835">
          <cell r="A835" t="str">
            <v>EUTK-J02H-GR-10/12</v>
          </cell>
          <cell r="B835">
            <v>6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6</v>
          </cell>
          <cell r="K835">
            <v>0</v>
          </cell>
          <cell r="L835">
            <v>0</v>
          </cell>
          <cell r="M835">
            <v>0</v>
          </cell>
          <cell r="N835">
            <v>6</v>
          </cell>
        </row>
        <row r="836">
          <cell r="A836" t="str">
            <v>EUTK-J02H-GR-14/16</v>
          </cell>
          <cell r="B836">
            <v>5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5</v>
          </cell>
          <cell r="K836">
            <v>0</v>
          </cell>
          <cell r="L836">
            <v>0</v>
          </cell>
          <cell r="M836">
            <v>0</v>
          </cell>
          <cell r="N836">
            <v>5</v>
          </cell>
        </row>
        <row r="837">
          <cell r="A837" t="str">
            <v>EUTK-J02H-GR-18/20</v>
          </cell>
          <cell r="B837">
            <v>7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7</v>
          </cell>
          <cell r="L837">
            <v>0</v>
          </cell>
          <cell r="M837">
            <v>0</v>
          </cell>
          <cell r="N837">
            <v>7</v>
          </cell>
        </row>
        <row r="838">
          <cell r="A838" t="str">
            <v>EUTK-J02H-GR-2T</v>
          </cell>
          <cell r="B838">
            <v>2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2</v>
          </cell>
          <cell r="L838">
            <v>0</v>
          </cell>
          <cell r="M838">
            <v>0</v>
          </cell>
          <cell r="N838">
            <v>2</v>
          </cell>
        </row>
        <row r="839">
          <cell r="A839" t="str">
            <v>EUTK-J02H-GR-3T</v>
          </cell>
          <cell r="B839">
            <v>4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4</v>
          </cell>
          <cell r="L839">
            <v>0</v>
          </cell>
          <cell r="M839">
            <v>0</v>
          </cell>
          <cell r="N839">
            <v>4</v>
          </cell>
        </row>
        <row r="840">
          <cell r="A840" t="str">
            <v>EUTK-J02H-GR-4</v>
          </cell>
          <cell r="B840">
            <v>4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4</v>
          </cell>
          <cell r="L840">
            <v>0</v>
          </cell>
          <cell r="M840">
            <v>0</v>
          </cell>
          <cell r="N840">
            <v>4</v>
          </cell>
        </row>
        <row r="841">
          <cell r="A841" t="str">
            <v>EUTK-J02H-GR-4T</v>
          </cell>
          <cell r="B841">
            <v>2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2</v>
          </cell>
          <cell r="L841">
            <v>0</v>
          </cell>
          <cell r="M841">
            <v>0</v>
          </cell>
          <cell r="N841">
            <v>2</v>
          </cell>
        </row>
        <row r="842">
          <cell r="A842" t="str">
            <v>EUTK-J02H-GR-5/6</v>
          </cell>
          <cell r="B842">
            <v>2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1</v>
          </cell>
          <cell r="K842">
            <v>1</v>
          </cell>
          <cell r="L842">
            <v>0</v>
          </cell>
          <cell r="M842">
            <v>0</v>
          </cell>
          <cell r="N842">
            <v>2</v>
          </cell>
        </row>
        <row r="843">
          <cell r="A843" t="str">
            <v>EUTK-J02H-GR-7</v>
          </cell>
          <cell r="B843">
            <v>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1</v>
          </cell>
          <cell r="L843">
            <v>0</v>
          </cell>
          <cell r="M843">
            <v>0</v>
          </cell>
          <cell r="N843">
            <v>1</v>
          </cell>
        </row>
        <row r="844">
          <cell r="A844" t="str">
            <v>EUTK-J02H-GR-8</v>
          </cell>
          <cell r="B844">
            <v>2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2</v>
          </cell>
          <cell r="L844">
            <v>0</v>
          </cell>
          <cell r="M844">
            <v>0</v>
          </cell>
          <cell r="N844">
            <v>2</v>
          </cell>
        </row>
        <row r="845">
          <cell r="A845" t="str">
            <v>EUTK-J02H-K0-10/12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EUTK-J02H-K0-14/16</v>
          </cell>
          <cell r="B846">
            <v>3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3</v>
          </cell>
          <cell r="K846">
            <v>0</v>
          </cell>
          <cell r="L846">
            <v>0</v>
          </cell>
          <cell r="M846">
            <v>0</v>
          </cell>
          <cell r="N846">
            <v>3</v>
          </cell>
        </row>
        <row r="847">
          <cell r="A847" t="str">
            <v>EUTK-J02H-K0-18/20</v>
          </cell>
          <cell r="B847">
            <v>4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4</v>
          </cell>
          <cell r="K847">
            <v>0</v>
          </cell>
          <cell r="L847">
            <v>0</v>
          </cell>
          <cell r="M847">
            <v>0</v>
          </cell>
          <cell r="N847">
            <v>4</v>
          </cell>
        </row>
        <row r="848">
          <cell r="A848" t="str">
            <v>EUTK-J02H-K0-2T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1</v>
          </cell>
          <cell r="L848">
            <v>0</v>
          </cell>
          <cell r="M848">
            <v>0</v>
          </cell>
          <cell r="N848">
            <v>1</v>
          </cell>
        </row>
        <row r="849">
          <cell r="A849" t="str">
            <v>EUTK-J02H-K0-3T</v>
          </cell>
          <cell r="B849">
            <v>2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2</v>
          </cell>
          <cell r="L849">
            <v>0</v>
          </cell>
          <cell r="M849">
            <v>0</v>
          </cell>
          <cell r="N849">
            <v>2</v>
          </cell>
        </row>
        <row r="850">
          <cell r="A850" t="str">
            <v>EUTK-J02H-K0-4</v>
          </cell>
          <cell r="B850">
            <v>7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4</v>
          </cell>
          <cell r="K850">
            <v>3</v>
          </cell>
          <cell r="L850">
            <v>0</v>
          </cell>
          <cell r="M850">
            <v>0</v>
          </cell>
          <cell r="N850">
            <v>7</v>
          </cell>
        </row>
        <row r="851">
          <cell r="A851" t="str">
            <v>EUTK-J02H-K0-4T</v>
          </cell>
          <cell r="B851">
            <v>2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2</v>
          </cell>
          <cell r="L851">
            <v>0</v>
          </cell>
          <cell r="M851">
            <v>0</v>
          </cell>
          <cell r="N851">
            <v>2</v>
          </cell>
        </row>
        <row r="852">
          <cell r="A852" t="str">
            <v>EUTK-J02H-K0-5/6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EUTK-J02H-K0-7</v>
          </cell>
          <cell r="B853">
            <v>1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1</v>
          </cell>
          <cell r="L853">
            <v>0</v>
          </cell>
          <cell r="M853">
            <v>0</v>
          </cell>
          <cell r="N853">
            <v>1</v>
          </cell>
        </row>
        <row r="854">
          <cell r="A854" t="str">
            <v>EUTK-J02H-K0-8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0</v>
          </cell>
        </row>
        <row r="855">
          <cell r="A855" t="str">
            <v>EUTK-J02H-SH-10/12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EUTK-J02H-SH-14/16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EUTK-J02H-SH-18/20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EUTK-J02H-SH-2T</v>
          </cell>
          <cell r="B858">
            <v>2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2</v>
          </cell>
          <cell r="L858">
            <v>0</v>
          </cell>
          <cell r="M858">
            <v>0</v>
          </cell>
          <cell r="N858">
            <v>2</v>
          </cell>
        </row>
        <row r="859">
          <cell r="A859" t="str">
            <v>EUTK-J02H-SH-3T</v>
          </cell>
          <cell r="B859">
            <v>2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2</v>
          </cell>
          <cell r="L859">
            <v>0</v>
          </cell>
          <cell r="M859">
            <v>0</v>
          </cell>
          <cell r="N859">
            <v>2</v>
          </cell>
        </row>
        <row r="860">
          <cell r="A860" t="str">
            <v>EUTK-J02H-SH-4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2</v>
          </cell>
          <cell r="L860">
            <v>0</v>
          </cell>
          <cell r="M860">
            <v>0</v>
          </cell>
          <cell r="N860">
            <v>2</v>
          </cell>
        </row>
        <row r="861">
          <cell r="A861" t="str">
            <v>EUTK-J02H-SH-4T</v>
          </cell>
          <cell r="B861">
            <v>2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2</v>
          </cell>
          <cell r="L861">
            <v>0</v>
          </cell>
          <cell r="M861">
            <v>0</v>
          </cell>
          <cell r="N861">
            <v>2</v>
          </cell>
        </row>
        <row r="862">
          <cell r="A862" t="str">
            <v>EUTK-J02H-SH-5/6</v>
          </cell>
          <cell r="B862">
            <v>2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2</v>
          </cell>
          <cell r="L862">
            <v>0</v>
          </cell>
          <cell r="M862">
            <v>0</v>
          </cell>
          <cell r="N862">
            <v>2</v>
          </cell>
        </row>
        <row r="863">
          <cell r="A863" t="str">
            <v>EUTK-J02H-SH-7</v>
          </cell>
          <cell r="B863">
            <v>4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4</v>
          </cell>
          <cell r="K863">
            <v>0</v>
          </cell>
          <cell r="L863">
            <v>0</v>
          </cell>
          <cell r="M863">
            <v>0</v>
          </cell>
          <cell r="N863">
            <v>4</v>
          </cell>
        </row>
        <row r="864">
          <cell r="A864" t="str">
            <v>EUTK-J02H-SH-8</v>
          </cell>
          <cell r="B864">
            <v>1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1</v>
          </cell>
          <cell r="L864">
            <v>0</v>
          </cell>
          <cell r="M864">
            <v>0</v>
          </cell>
          <cell r="N864">
            <v>1</v>
          </cell>
        </row>
        <row r="865">
          <cell r="A865" t="str">
            <v>KZ-CSM073-BE-30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KZ-CSM073-BE-31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KZ-CSM073-BE-32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</row>
        <row r="868">
          <cell r="A868" t="str">
            <v>KZ-CSM073-BE-35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KZ-CSM073-BE-36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KZ-CSM073-BE-38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KZ-CSM073-BE-40</v>
          </cell>
          <cell r="B871">
            <v>4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3</v>
          </cell>
          <cell r="K871">
            <v>0</v>
          </cell>
          <cell r="L871">
            <v>0</v>
          </cell>
          <cell r="M871">
            <v>0</v>
          </cell>
          <cell r="N871">
            <v>3</v>
          </cell>
        </row>
        <row r="872">
          <cell r="A872" t="str">
            <v>KZ-CSM073-FB-30</v>
          </cell>
          <cell r="B872">
            <v>3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1</v>
          </cell>
        </row>
        <row r="873">
          <cell r="A873" t="str">
            <v>KZ-CSM073-FB-31</v>
          </cell>
          <cell r="B873">
            <v>4</v>
          </cell>
          <cell r="C873">
            <v>1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3</v>
          </cell>
          <cell r="K873">
            <v>0</v>
          </cell>
          <cell r="L873">
            <v>0</v>
          </cell>
          <cell r="M873">
            <v>0</v>
          </cell>
          <cell r="N873">
            <v>3</v>
          </cell>
        </row>
        <row r="874">
          <cell r="A874" t="str">
            <v>KZ-CSM073-FB-32</v>
          </cell>
          <cell r="B874">
            <v>4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3</v>
          </cell>
          <cell r="K874">
            <v>0</v>
          </cell>
          <cell r="L874">
            <v>0</v>
          </cell>
          <cell r="M874">
            <v>0</v>
          </cell>
          <cell r="N874">
            <v>3</v>
          </cell>
        </row>
        <row r="875">
          <cell r="A875" t="str">
            <v>KZ-CSM073-FB-38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KZ-CSM073-FB-40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</row>
        <row r="877">
          <cell r="A877" t="str">
            <v>KZ-CSM073-G7-29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KZ-CSM073-G7-30</v>
          </cell>
          <cell r="B878">
            <v>7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5</v>
          </cell>
          <cell r="K878">
            <v>2</v>
          </cell>
          <cell r="L878">
            <v>0</v>
          </cell>
          <cell r="M878">
            <v>0</v>
          </cell>
          <cell r="N878">
            <v>7</v>
          </cell>
        </row>
        <row r="879">
          <cell r="A879" t="str">
            <v>KZ-CSM073-G7-31</v>
          </cell>
          <cell r="B879">
            <v>1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1</v>
          </cell>
        </row>
        <row r="880">
          <cell r="A880" t="str">
            <v>KZ-CSM073-G7-32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KZ-CSM073-G7-34</v>
          </cell>
          <cell r="B881">
            <v>4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4</v>
          </cell>
          <cell r="K881">
            <v>0</v>
          </cell>
          <cell r="L881">
            <v>0</v>
          </cell>
          <cell r="M881">
            <v>0</v>
          </cell>
          <cell r="N881">
            <v>4</v>
          </cell>
        </row>
        <row r="882">
          <cell r="A882" t="str">
            <v>KZ-CSM073-G7-38</v>
          </cell>
          <cell r="B882">
            <v>0</v>
          </cell>
          <cell r="C882">
            <v>1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  <cell r="N882">
            <v>0</v>
          </cell>
        </row>
        <row r="883">
          <cell r="A883" t="str">
            <v>KZ-CSM073-G7-40</v>
          </cell>
          <cell r="B883">
            <v>1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2</v>
          </cell>
          <cell r="K883">
            <v>0</v>
          </cell>
          <cell r="L883">
            <v>0</v>
          </cell>
          <cell r="M883">
            <v>0</v>
          </cell>
          <cell r="N883">
            <v>2</v>
          </cell>
        </row>
        <row r="884">
          <cell r="A884" t="str">
            <v>KZ-CSM073-K0-30</v>
          </cell>
          <cell r="B884">
            <v>6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5</v>
          </cell>
          <cell r="K884">
            <v>0</v>
          </cell>
          <cell r="L884">
            <v>0</v>
          </cell>
          <cell r="M884">
            <v>0</v>
          </cell>
          <cell r="N884">
            <v>5</v>
          </cell>
        </row>
        <row r="885">
          <cell r="A885" t="str">
            <v>KZ-CSM073-K0-31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</row>
        <row r="886">
          <cell r="A886" t="str">
            <v>KZ-CSM073-K0-33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</row>
        <row r="887">
          <cell r="A887" t="str">
            <v>KZ-CSM073-K0-34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</row>
        <row r="888">
          <cell r="A888" t="str">
            <v>KZ-CSM073-K0-36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KZ-CSM073-K0-38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KZ-CSM073-K0-40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KZ-CSM073-K0-42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KZ-CSM073-KQ-31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  <cell r="N892">
            <v>0</v>
          </cell>
        </row>
        <row r="893">
          <cell r="A893" t="str">
            <v>KZ-CSM073-KQ-32</v>
          </cell>
          <cell r="B893">
            <v>2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1</v>
          </cell>
          <cell r="K893">
            <v>0</v>
          </cell>
          <cell r="L893">
            <v>0</v>
          </cell>
          <cell r="M893">
            <v>0</v>
          </cell>
          <cell r="N893">
            <v>1</v>
          </cell>
        </row>
        <row r="894">
          <cell r="A894" t="str">
            <v>KZ-CSM073-KQ-34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KZ-CSM073-KQ-40</v>
          </cell>
          <cell r="B895">
            <v>3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2</v>
          </cell>
          <cell r="K895">
            <v>0</v>
          </cell>
          <cell r="L895">
            <v>0</v>
          </cell>
          <cell r="M895">
            <v>0</v>
          </cell>
          <cell r="N895">
            <v>2</v>
          </cell>
        </row>
        <row r="896">
          <cell r="A896" t="str">
            <v>KZ-CSM073-KQ-42</v>
          </cell>
          <cell r="B896">
            <v>1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KZ-CSM073-N5-30</v>
          </cell>
          <cell r="B897">
            <v>1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1</v>
          </cell>
          <cell r="K897">
            <v>0</v>
          </cell>
          <cell r="L897">
            <v>0</v>
          </cell>
          <cell r="M897">
            <v>0</v>
          </cell>
          <cell r="N897">
            <v>1</v>
          </cell>
        </row>
        <row r="898">
          <cell r="A898" t="str">
            <v>KZ-CSM073-N5-32</v>
          </cell>
          <cell r="B898">
            <v>11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11</v>
          </cell>
          <cell r="K898">
            <v>0</v>
          </cell>
          <cell r="L898">
            <v>0</v>
          </cell>
          <cell r="M898">
            <v>0</v>
          </cell>
          <cell r="N898">
            <v>11</v>
          </cell>
        </row>
        <row r="899">
          <cell r="A899" t="str">
            <v>KZ-CSM073-N5-33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  <cell r="N899">
            <v>0</v>
          </cell>
        </row>
        <row r="900">
          <cell r="A900" t="str">
            <v>KZ-CSM073-N5-35</v>
          </cell>
          <cell r="B900">
            <v>4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1</v>
          </cell>
          <cell r="K900">
            <v>0</v>
          </cell>
          <cell r="L900">
            <v>0</v>
          </cell>
          <cell r="M900">
            <v>0</v>
          </cell>
          <cell r="N900">
            <v>1</v>
          </cell>
        </row>
        <row r="901">
          <cell r="A901" t="str">
            <v>KZ-CSM073-N5-38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  <cell r="N901">
            <v>0</v>
          </cell>
        </row>
        <row r="902">
          <cell r="A902" t="str">
            <v>KZ-CSM073-WI-32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KZ-CSM073-WI-36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  <cell r="N903">
            <v>0</v>
          </cell>
        </row>
        <row r="904">
          <cell r="A904" t="str">
            <v>KZ-CSM073-WI-38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LYQ-BE1058-B7-L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LYQ-BE1058-B7-M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LYQ-BE1058-B7-S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LYQ-BE1058-B7-XL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LYQ-BE1058-B7-XS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  <cell r="N909">
            <v>0</v>
          </cell>
        </row>
        <row r="910">
          <cell r="A910" t="str">
            <v>LYQ-BE1058-B7-XXL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  <cell r="N910">
            <v>0</v>
          </cell>
        </row>
        <row r="911">
          <cell r="A911" t="str">
            <v>LYQ-BE1058-DG-L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LYQ-BE1058-DG-M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LYQ-BE1058-DG-S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LYQ-BE1058-DG-XL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LYQ-BE1058-DG-XS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 t="str">
            <v>LYQ-BE1058-DG-XXL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LYQ-BE1058-GA-L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LYQ-BE1058-GA-M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LYQ-BE1058-GA-S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  <cell r="N919">
            <v>0</v>
          </cell>
        </row>
        <row r="920">
          <cell r="A920" t="str">
            <v>LYQ-BE1058-GA-XL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  <cell r="N920">
            <v>0</v>
          </cell>
        </row>
        <row r="921">
          <cell r="A921" t="str">
            <v>LYQ-BE1058-GA-XS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LYQ-BE1058-GA-XXL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 t="str">
            <v>LYQ-BE1058-N0-L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 t="str">
            <v>LYQ-BE1058-N0-M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  <cell r="N924">
            <v>0</v>
          </cell>
        </row>
        <row r="925">
          <cell r="A925" t="str">
            <v>LYQ-BE1058-N0-S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LYQ-BE1058-N0-XL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LYQ-BE1058-N0-XS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LYQ-BE1058-N0-XXL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  <cell r="N928">
            <v>0</v>
          </cell>
        </row>
        <row r="929">
          <cell r="A929" t="str">
            <v>LYQ-BE1058-P0-L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LYQ-BE1058-P0-M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LYQ-BE1058-P0-S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  <cell r="N931">
            <v>0</v>
          </cell>
        </row>
        <row r="932">
          <cell r="A932" t="str">
            <v>LYQ-BE1058-P0-XL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  <cell r="N932">
            <v>0</v>
          </cell>
        </row>
        <row r="933">
          <cell r="A933" t="str">
            <v>LYQ-BE1058-P0-XS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LYQ-BE1058-P0-XXL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  <cell r="N934">
            <v>0</v>
          </cell>
        </row>
        <row r="935">
          <cell r="A935" t="str">
            <v>LYQ-BE1058-PR-L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  <cell r="N935">
            <v>0</v>
          </cell>
        </row>
        <row r="936">
          <cell r="A936" t="str">
            <v>LYQ-BE1058-PR-M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LYQ-BE1058-PR-S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LYQ-BE1058-PR-XL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  <cell r="N938">
            <v>0</v>
          </cell>
        </row>
        <row r="939">
          <cell r="A939" t="str">
            <v>LYQ-BE1058-PR-XS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  <cell r="N939">
            <v>0</v>
          </cell>
        </row>
        <row r="940">
          <cell r="A940" t="str">
            <v>LYQ-BE1058-PR-XXL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  <cell r="N940">
            <v>0</v>
          </cell>
        </row>
        <row r="941">
          <cell r="A941" t="str">
            <v>LYQ-BE1058-Z0-L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LYQ-BE1058-Z0-M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  <cell r="N942">
            <v>0</v>
          </cell>
        </row>
        <row r="943">
          <cell r="A943" t="str">
            <v>LYQ-BE1058-Z0-S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  <cell r="N943">
            <v>0</v>
          </cell>
        </row>
        <row r="944">
          <cell r="A944" t="str">
            <v>LYQ-BE1058-Z0-XL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LYQ-BE1058-Z0-XS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  <cell r="N945">
            <v>0</v>
          </cell>
        </row>
        <row r="946">
          <cell r="A946" t="str">
            <v>LYQ-BE1058-Z0-XXL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LYQ-BE1059-B7-L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  <cell r="N947">
            <v>0</v>
          </cell>
        </row>
        <row r="948">
          <cell r="A948" t="str">
            <v>LYQ-BE1059-B7-M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LYQ-BE1059-B7-S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  <cell r="N949">
            <v>0</v>
          </cell>
        </row>
        <row r="950">
          <cell r="A950" t="str">
            <v>LYQ-BE1059-B7-XL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LYQ-BE1059-B7-XS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LYQ-BE1059-B7-XXL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LYQ-BE1059-DGR-L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 t="str">
            <v>LYQ-BE1059-DGR-M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 t="str">
            <v>LYQ-BE1059-DGR-S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  <cell r="N955">
            <v>0</v>
          </cell>
        </row>
        <row r="956">
          <cell r="A956" t="str">
            <v>LYQ-BE1059-DGR-XL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LYQ-BE1059-DGR-XS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 t="str">
            <v>LYQ-BE1059-DGR-XXL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LYQ-BE1059-GR-L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LYQ-BE1059-GR-M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LYQ-BE1059-GR-S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 t="str">
            <v>LYQ-BE1059-GR-XL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LYQ-BE1059-GR-XS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 t="str">
            <v>LYQ-BE1059-GR-XXL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  <cell r="N964">
            <v>0</v>
          </cell>
        </row>
        <row r="965">
          <cell r="A965" t="str">
            <v>LYQ-BE1059-N0-L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LYQ-BE1059-N0-M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LYQ-BE1059-N0-S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 t="str">
            <v>LYQ-BE1059-N0-XL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LYQ-BE1059-N0-XS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LYQ-BE1059-N0-XXL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LYQ-BE1059-P0-L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LYQ-BE1059-P0-M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LYQ-BE1059-P0-S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LYQ-BE1059-P0-XL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LYQ-BE1059-P0-XS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LYQ-BE1059-P0-XXL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LYQ-BE1059-PR-L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 t="str">
            <v>LYQ-BE1059-PR-M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 t="str">
            <v>LYQ-BE1059-PR-S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LYQ-BE1059-PR-XL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 t="str">
            <v>LYQ-BE1059-PR-XS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 t="str">
            <v>LYQ-BE1059-PR-XXL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LYQ-BE1059-Z0-L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 t="str">
            <v>LYQ-BE1059-Z0-M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  <cell r="N984">
            <v>0</v>
          </cell>
        </row>
        <row r="985">
          <cell r="A985" t="str">
            <v>LYQ-BE1059-Z0-S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LYQ-BE1059-Z0-XL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 t="str">
            <v>LYQ-BE1059-Z0-XS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 t="str">
            <v>LYQ-BE1059-Z0-XXL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 t="str">
            <v>LYQ-BS-1010-P0-L</v>
          </cell>
          <cell r="B989">
            <v>81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24</v>
          </cell>
          <cell r="K989">
            <v>53</v>
          </cell>
          <cell r="L989">
            <v>0</v>
          </cell>
          <cell r="M989">
            <v>0</v>
          </cell>
          <cell r="N989">
            <v>77</v>
          </cell>
        </row>
        <row r="990">
          <cell r="A990" t="str">
            <v>LYQ-BS-1010-P0-XL</v>
          </cell>
          <cell r="B990">
            <v>75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7</v>
          </cell>
          <cell r="K990">
            <v>68</v>
          </cell>
          <cell r="L990">
            <v>0</v>
          </cell>
          <cell r="M990">
            <v>0</v>
          </cell>
          <cell r="N990">
            <v>75</v>
          </cell>
        </row>
        <row r="991">
          <cell r="A991" t="str">
            <v>LYQ-BS-29PHJ-BD-S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LYQ-BS-CS04-CO-2XL</v>
          </cell>
          <cell r="B992">
            <v>1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1</v>
          </cell>
          <cell r="K992">
            <v>0</v>
          </cell>
          <cell r="L992">
            <v>0</v>
          </cell>
          <cell r="M992">
            <v>0</v>
          </cell>
          <cell r="N992">
            <v>1</v>
          </cell>
        </row>
        <row r="993">
          <cell r="A993" t="str">
            <v>LYQ-BS-CS04-CO-M</v>
          </cell>
          <cell r="B993">
            <v>3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3</v>
          </cell>
          <cell r="K993">
            <v>0</v>
          </cell>
          <cell r="L993">
            <v>0</v>
          </cell>
          <cell r="M993">
            <v>0</v>
          </cell>
          <cell r="N993">
            <v>3</v>
          </cell>
        </row>
        <row r="994">
          <cell r="A994" t="str">
            <v>LYQ-BS-CS04-CO-XL</v>
          </cell>
          <cell r="B994">
            <v>6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2</v>
          </cell>
          <cell r="K994">
            <v>4</v>
          </cell>
          <cell r="L994">
            <v>0</v>
          </cell>
          <cell r="M994">
            <v>0</v>
          </cell>
          <cell r="N994">
            <v>6</v>
          </cell>
        </row>
        <row r="995">
          <cell r="A995" t="str">
            <v>LYQ-BS-CS04-G0-2XL</v>
          </cell>
          <cell r="B995">
            <v>5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5</v>
          </cell>
          <cell r="L995">
            <v>0</v>
          </cell>
          <cell r="M995">
            <v>0</v>
          </cell>
          <cell r="N995">
            <v>5</v>
          </cell>
        </row>
        <row r="996">
          <cell r="A996" t="str">
            <v>LYQ-BS-CS04-G0-L</v>
          </cell>
          <cell r="B996">
            <v>14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3</v>
          </cell>
          <cell r="K996">
            <v>11</v>
          </cell>
          <cell r="L996">
            <v>0</v>
          </cell>
          <cell r="M996">
            <v>0</v>
          </cell>
          <cell r="N996">
            <v>14</v>
          </cell>
        </row>
        <row r="997">
          <cell r="A997" t="str">
            <v>LYQ-BS-CS04-G0-M</v>
          </cell>
          <cell r="B997">
            <v>11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10</v>
          </cell>
          <cell r="L997">
            <v>0</v>
          </cell>
          <cell r="M997">
            <v>0</v>
          </cell>
          <cell r="N997">
            <v>10</v>
          </cell>
        </row>
        <row r="998">
          <cell r="A998" t="str">
            <v>LYQ-BS-CS04-G0-S</v>
          </cell>
          <cell r="B998">
            <v>12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1</v>
          </cell>
          <cell r="K998">
            <v>10</v>
          </cell>
          <cell r="L998">
            <v>0</v>
          </cell>
          <cell r="M998">
            <v>0</v>
          </cell>
          <cell r="N998">
            <v>11</v>
          </cell>
        </row>
        <row r="999">
          <cell r="A999" t="str">
            <v>LYQ-BS-CS04-GR-L</v>
          </cell>
          <cell r="B999">
            <v>3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3</v>
          </cell>
          <cell r="L999">
            <v>0</v>
          </cell>
          <cell r="M999">
            <v>0</v>
          </cell>
          <cell r="N999">
            <v>3</v>
          </cell>
        </row>
        <row r="1000">
          <cell r="A1000" t="str">
            <v>LYQ-BS-CS04-GR-M</v>
          </cell>
          <cell r="B1000">
            <v>1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1</v>
          </cell>
          <cell r="K1000">
            <v>0</v>
          </cell>
          <cell r="L1000">
            <v>0</v>
          </cell>
          <cell r="M1000">
            <v>0</v>
          </cell>
          <cell r="N1000">
            <v>1</v>
          </cell>
        </row>
        <row r="1001">
          <cell r="A1001" t="str">
            <v>LYQ-BS-CS04-GR-S</v>
          </cell>
          <cell r="B1001">
            <v>7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1</v>
          </cell>
          <cell r="K1001">
            <v>6</v>
          </cell>
          <cell r="L1001">
            <v>0</v>
          </cell>
          <cell r="M1001">
            <v>0</v>
          </cell>
          <cell r="N1001">
            <v>7</v>
          </cell>
        </row>
        <row r="1002">
          <cell r="A1002" t="str">
            <v>LYQ-BS-CS04-GR-XL</v>
          </cell>
          <cell r="B1002">
            <v>2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1</v>
          </cell>
          <cell r="K1002">
            <v>1</v>
          </cell>
          <cell r="L1002">
            <v>0</v>
          </cell>
          <cell r="M1002">
            <v>0</v>
          </cell>
          <cell r="N1002">
            <v>2</v>
          </cell>
        </row>
        <row r="1003">
          <cell r="A1003" t="str">
            <v>LYQ-BS-CS04-K0-S</v>
          </cell>
          <cell r="B1003">
            <v>1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1</v>
          </cell>
          <cell r="K1003">
            <v>0</v>
          </cell>
          <cell r="L1003">
            <v>0</v>
          </cell>
          <cell r="M1003">
            <v>0</v>
          </cell>
          <cell r="N1003">
            <v>1</v>
          </cell>
        </row>
        <row r="1004">
          <cell r="A1004" t="str">
            <v>LYQ-BS-CS04-Wi-2XL</v>
          </cell>
          <cell r="B1004">
            <v>3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2</v>
          </cell>
          <cell r="K1004">
            <v>0</v>
          </cell>
          <cell r="L1004">
            <v>0</v>
          </cell>
          <cell r="M1004">
            <v>0</v>
          </cell>
          <cell r="N1004">
            <v>2</v>
          </cell>
        </row>
        <row r="1005">
          <cell r="A1005" t="str">
            <v>LYQ-BS-CS04-Wi-S</v>
          </cell>
          <cell r="B1005">
            <v>7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</v>
          </cell>
          <cell r="L1005">
            <v>0</v>
          </cell>
          <cell r="M1005">
            <v>0</v>
          </cell>
          <cell r="N1005">
            <v>7</v>
          </cell>
        </row>
        <row r="1006">
          <cell r="A1006" t="str">
            <v>LYQ-BS-HM1205-BR-M</v>
          </cell>
          <cell r="B1006">
            <v>4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3</v>
          </cell>
          <cell r="K1006">
            <v>1</v>
          </cell>
          <cell r="L1006">
            <v>0</v>
          </cell>
          <cell r="M1006">
            <v>0</v>
          </cell>
          <cell r="N1006">
            <v>4</v>
          </cell>
        </row>
        <row r="1007">
          <cell r="A1007" t="str">
            <v>LYQ-BS-HM1205-BR-S</v>
          </cell>
          <cell r="B1007">
            <v>4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1</v>
          </cell>
          <cell r="K1007">
            <v>3</v>
          </cell>
          <cell r="L1007">
            <v>0</v>
          </cell>
          <cell r="M1007">
            <v>0</v>
          </cell>
          <cell r="N1007">
            <v>4</v>
          </cell>
        </row>
        <row r="1008">
          <cell r="A1008" t="str">
            <v>LYQ-BS-HM1205-KH-S</v>
          </cell>
          <cell r="B1008">
            <v>5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5</v>
          </cell>
          <cell r="L1008">
            <v>0</v>
          </cell>
          <cell r="M1008">
            <v>0</v>
          </cell>
          <cell r="N1008">
            <v>5</v>
          </cell>
        </row>
        <row r="1009">
          <cell r="A1009" t="str">
            <v>LYQ-BS-HM1205-KH-XL</v>
          </cell>
          <cell r="B1009">
            <v>1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1</v>
          </cell>
          <cell r="L1009">
            <v>0</v>
          </cell>
          <cell r="M1009">
            <v>0</v>
          </cell>
          <cell r="N1009">
            <v>1</v>
          </cell>
        </row>
        <row r="1010">
          <cell r="A1010" t="str">
            <v>LYQ-BS-HM1205-OR-L</v>
          </cell>
          <cell r="B1010">
            <v>15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15</v>
          </cell>
          <cell r="L1010">
            <v>0</v>
          </cell>
          <cell r="M1010">
            <v>0</v>
          </cell>
          <cell r="N1010">
            <v>15</v>
          </cell>
        </row>
        <row r="1011">
          <cell r="A1011" t="str">
            <v>LYQ-BS-HM1205-OR-M</v>
          </cell>
          <cell r="B1011">
            <v>2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2</v>
          </cell>
          <cell r="L1011">
            <v>0</v>
          </cell>
          <cell r="M1011">
            <v>0</v>
          </cell>
          <cell r="N1011">
            <v>2</v>
          </cell>
        </row>
        <row r="1012">
          <cell r="A1012" t="str">
            <v>LYQ-BS-HM1205-OR-S</v>
          </cell>
          <cell r="B1012">
            <v>6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5</v>
          </cell>
          <cell r="M1012">
            <v>0</v>
          </cell>
          <cell r="N1012">
            <v>5</v>
          </cell>
        </row>
        <row r="1013">
          <cell r="A1013" t="str">
            <v>LYQ-BS-HM1205-W0-L</v>
          </cell>
          <cell r="B1013">
            <v>4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4</v>
          </cell>
          <cell r="K1013">
            <v>0</v>
          </cell>
          <cell r="L1013">
            <v>0</v>
          </cell>
          <cell r="M1013">
            <v>0</v>
          </cell>
          <cell r="N1013">
            <v>4</v>
          </cell>
        </row>
        <row r="1014">
          <cell r="A1014" t="str">
            <v>LYQ-BS-HM1205-W0-S</v>
          </cell>
          <cell r="B1014">
            <v>3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2</v>
          </cell>
          <cell r="K1014">
            <v>1</v>
          </cell>
          <cell r="L1014">
            <v>0</v>
          </cell>
          <cell r="M1014">
            <v>0</v>
          </cell>
          <cell r="N1014">
            <v>3</v>
          </cell>
        </row>
        <row r="1015">
          <cell r="A1015" t="str">
            <v>LYQ-BS-HM1205-W0-XL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  <cell r="N1015">
            <v>0</v>
          </cell>
        </row>
        <row r="1016">
          <cell r="A1016" t="str">
            <v>LYQ-BS-K1010-B0-2X</v>
          </cell>
          <cell r="B1016">
            <v>11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9</v>
          </cell>
          <cell r="K1016">
            <v>0</v>
          </cell>
          <cell r="L1016">
            <v>0</v>
          </cell>
          <cell r="M1016">
            <v>0</v>
          </cell>
          <cell r="N1016">
            <v>9</v>
          </cell>
        </row>
        <row r="1017">
          <cell r="A1017" t="str">
            <v>LYQ-BS-K1010-B0-L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LYQ-BS-K1010-B0-M</v>
          </cell>
          <cell r="B1018">
            <v>7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3</v>
          </cell>
          <cell r="K1018">
            <v>0</v>
          </cell>
          <cell r="L1018">
            <v>0</v>
          </cell>
          <cell r="M1018">
            <v>0</v>
          </cell>
          <cell r="N1018">
            <v>3</v>
          </cell>
        </row>
        <row r="1019">
          <cell r="A1019" t="str">
            <v>LYQ-BS-K1010-B0-S</v>
          </cell>
          <cell r="B1019">
            <v>18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17</v>
          </cell>
          <cell r="K1019">
            <v>0</v>
          </cell>
          <cell r="L1019">
            <v>0</v>
          </cell>
          <cell r="M1019">
            <v>0</v>
          </cell>
          <cell r="N1019">
            <v>17</v>
          </cell>
        </row>
        <row r="1020">
          <cell r="A1020" t="str">
            <v>LYQ-BS-K1010-G0-2X</v>
          </cell>
          <cell r="B1020">
            <v>10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8</v>
          </cell>
          <cell r="K1020">
            <v>0</v>
          </cell>
          <cell r="L1020">
            <v>0</v>
          </cell>
          <cell r="M1020">
            <v>0</v>
          </cell>
          <cell r="N1020">
            <v>8</v>
          </cell>
        </row>
        <row r="1021">
          <cell r="A1021" t="str">
            <v>LYQ-BS-K1010-G0-S</v>
          </cell>
          <cell r="B1021">
            <v>100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14</v>
          </cell>
          <cell r="K1021">
            <v>86</v>
          </cell>
          <cell r="L1021">
            <v>0</v>
          </cell>
          <cell r="M1021">
            <v>0</v>
          </cell>
          <cell r="N1021">
            <v>100</v>
          </cell>
        </row>
        <row r="1022">
          <cell r="A1022" t="str">
            <v>LYQ-BS-K1010-G0-XL</v>
          </cell>
          <cell r="B1022">
            <v>43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17</v>
          </cell>
          <cell r="K1022">
            <v>25</v>
          </cell>
          <cell r="L1022">
            <v>0</v>
          </cell>
          <cell r="M1022">
            <v>0</v>
          </cell>
          <cell r="N1022">
            <v>42</v>
          </cell>
        </row>
        <row r="1023">
          <cell r="A1023" t="str">
            <v>LYQ-BS-K1010-G7-2X</v>
          </cell>
          <cell r="B1023">
            <v>10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5</v>
          </cell>
          <cell r="K1023">
            <v>0</v>
          </cell>
          <cell r="L1023">
            <v>0</v>
          </cell>
          <cell r="M1023">
            <v>0</v>
          </cell>
          <cell r="N1023">
            <v>5</v>
          </cell>
        </row>
        <row r="1024">
          <cell r="A1024" t="str">
            <v>LYQ-BS-K1010-G7-L</v>
          </cell>
          <cell r="B1024">
            <v>4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</v>
          </cell>
          <cell r="K1024">
            <v>0</v>
          </cell>
          <cell r="L1024">
            <v>0</v>
          </cell>
          <cell r="M1024">
            <v>0</v>
          </cell>
          <cell r="N1024">
            <v>1</v>
          </cell>
        </row>
        <row r="1025">
          <cell r="A1025" t="str">
            <v>LYQ-BS-K1010-G7-M</v>
          </cell>
          <cell r="B1025">
            <v>3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  <cell r="N1025">
            <v>0</v>
          </cell>
        </row>
        <row r="1026">
          <cell r="A1026" t="str">
            <v>LYQ-BS-K1010-G7-S</v>
          </cell>
          <cell r="B1026">
            <v>10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LYQ-BS-K1010-G7-XL</v>
          </cell>
          <cell r="B1027">
            <v>3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  <cell r="N1027">
            <v>0</v>
          </cell>
        </row>
        <row r="1028">
          <cell r="A1028" t="str">
            <v>LYQ-BS-K1010-G7-XS</v>
          </cell>
          <cell r="B1028">
            <v>32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30</v>
          </cell>
          <cell r="K1028">
            <v>1</v>
          </cell>
          <cell r="L1028">
            <v>0</v>
          </cell>
          <cell r="M1028">
            <v>0</v>
          </cell>
          <cell r="N1028">
            <v>31</v>
          </cell>
        </row>
        <row r="1029">
          <cell r="A1029" t="str">
            <v>LYQ-BS-K1010-K0-2X</v>
          </cell>
          <cell r="B1029">
            <v>7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</row>
        <row r="1030">
          <cell r="A1030" t="str">
            <v>LYQ-BS-K1010-K0-M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  <cell r="N1030">
            <v>0</v>
          </cell>
        </row>
        <row r="1031">
          <cell r="A1031" t="str">
            <v>LYQ-BS-K1010-KQ-2X</v>
          </cell>
          <cell r="B1031">
            <v>10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8</v>
          </cell>
          <cell r="K1031">
            <v>0</v>
          </cell>
          <cell r="L1031">
            <v>0</v>
          </cell>
          <cell r="M1031">
            <v>0</v>
          </cell>
          <cell r="N1031">
            <v>8</v>
          </cell>
        </row>
        <row r="1032">
          <cell r="A1032" t="str">
            <v>LYQ-BS-K1010-KQ-L</v>
          </cell>
          <cell r="B1032">
            <v>2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A1033" t="str">
            <v>LYQ-BS-K1010-KQ-S</v>
          </cell>
          <cell r="B1033">
            <v>1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1</v>
          </cell>
          <cell r="K1033">
            <v>0</v>
          </cell>
          <cell r="L1033">
            <v>0</v>
          </cell>
          <cell r="M1033">
            <v>0</v>
          </cell>
          <cell r="N1033">
            <v>1</v>
          </cell>
        </row>
        <row r="1034">
          <cell r="A1034" t="str">
            <v>LYQ-BS-K1010-KQ-XL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LYQ-BS-K1010-KQ-XS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A1036" t="str">
            <v>LYQ-BS-K1010-N0-2X</v>
          </cell>
          <cell r="B1036">
            <v>58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22</v>
          </cell>
          <cell r="K1036">
            <v>32</v>
          </cell>
          <cell r="L1036">
            <v>0</v>
          </cell>
          <cell r="M1036">
            <v>0</v>
          </cell>
          <cell r="N1036">
            <v>54</v>
          </cell>
        </row>
        <row r="1037">
          <cell r="A1037" t="str">
            <v>LYQ-BS-K1010-N0-L</v>
          </cell>
          <cell r="B1037">
            <v>27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25</v>
          </cell>
          <cell r="K1037">
            <v>0</v>
          </cell>
          <cell r="L1037">
            <v>0</v>
          </cell>
          <cell r="M1037">
            <v>0</v>
          </cell>
          <cell r="N1037">
            <v>25</v>
          </cell>
        </row>
        <row r="1038">
          <cell r="A1038" t="str">
            <v>LYQ-BS-K1010-N0-S</v>
          </cell>
          <cell r="B1038">
            <v>40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31</v>
          </cell>
          <cell r="K1038">
            <v>10</v>
          </cell>
          <cell r="L1038">
            <v>0</v>
          </cell>
          <cell r="M1038">
            <v>0</v>
          </cell>
          <cell r="N1038">
            <v>41</v>
          </cell>
        </row>
        <row r="1039">
          <cell r="A1039" t="str">
            <v>LYQ-BS-K1010-P0-2X</v>
          </cell>
          <cell r="B1039">
            <v>37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7</v>
          </cell>
          <cell r="K1039">
            <v>30</v>
          </cell>
          <cell r="L1039">
            <v>0</v>
          </cell>
          <cell r="M1039">
            <v>0</v>
          </cell>
          <cell r="N1039">
            <v>37</v>
          </cell>
        </row>
        <row r="1040">
          <cell r="A1040" t="str">
            <v>LYQ-BS-K1010-P0-M</v>
          </cell>
          <cell r="B1040">
            <v>83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27</v>
          </cell>
          <cell r="K1040">
            <v>55</v>
          </cell>
          <cell r="L1040">
            <v>0</v>
          </cell>
          <cell r="M1040">
            <v>0</v>
          </cell>
          <cell r="N1040">
            <v>82</v>
          </cell>
        </row>
        <row r="1041">
          <cell r="A1041" t="str">
            <v>LYQ-BS-K1010-P0-XS</v>
          </cell>
          <cell r="B1041">
            <v>86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45</v>
          </cell>
          <cell r="K1041">
            <v>39</v>
          </cell>
          <cell r="L1041">
            <v>0</v>
          </cell>
          <cell r="M1041">
            <v>1</v>
          </cell>
          <cell r="N1041">
            <v>85</v>
          </cell>
        </row>
        <row r="1042">
          <cell r="A1042" t="str">
            <v>LYQ-BS-K1010-R0-2X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LYQ-BS-K1010-R0-L</v>
          </cell>
          <cell r="B1043">
            <v>9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LYQ-BS-K1010-R0-M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LYQ-BS-K1010-R0-S</v>
          </cell>
          <cell r="B1045">
            <v>3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1</v>
          </cell>
          <cell r="K1045">
            <v>0</v>
          </cell>
          <cell r="L1045">
            <v>0</v>
          </cell>
          <cell r="M1045">
            <v>0</v>
          </cell>
          <cell r="N1045">
            <v>1</v>
          </cell>
        </row>
        <row r="1046">
          <cell r="A1046" t="str">
            <v>LYQ-BS-K1010-R0-XL</v>
          </cell>
          <cell r="B1046">
            <v>6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4</v>
          </cell>
          <cell r="K1046">
            <v>0</v>
          </cell>
          <cell r="L1046">
            <v>0</v>
          </cell>
          <cell r="M1046">
            <v>0</v>
          </cell>
          <cell r="N1046">
            <v>4</v>
          </cell>
        </row>
        <row r="1047">
          <cell r="A1047" t="str">
            <v>LYQ-BS-K1010-R0-XS</v>
          </cell>
          <cell r="B1047">
            <v>4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1</v>
          </cell>
          <cell r="K1047">
            <v>0</v>
          </cell>
          <cell r="L1047">
            <v>0</v>
          </cell>
          <cell r="M1047">
            <v>0</v>
          </cell>
          <cell r="N1047">
            <v>1</v>
          </cell>
        </row>
        <row r="1048">
          <cell r="A1048" t="str">
            <v>LYQ-BS-K1010-W0-2X</v>
          </cell>
          <cell r="B1048">
            <v>3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</row>
        <row r="1049">
          <cell r="A1049" t="str">
            <v>LYQ-BS-K1010-W0-L</v>
          </cell>
          <cell r="B1049">
            <v>1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LYQ-BS-K1010-W0-S</v>
          </cell>
          <cell r="B1050">
            <v>6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A1051" t="str">
            <v>LYQ-BS-K1010-W0-XL</v>
          </cell>
          <cell r="B1051">
            <v>1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LYQ-BS-K1010-Z0-2X</v>
          </cell>
          <cell r="B1052">
            <v>62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8</v>
          </cell>
          <cell r="K1052">
            <v>7</v>
          </cell>
          <cell r="L1052">
            <v>47</v>
          </cell>
          <cell r="M1052">
            <v>0</v>
          </cell>
          <cell r="N1052">
            <v>62</v>
          </cell>
        </row>
        <row r="1053">
          <cell r="A1053" t="str">
            <v>LYQ-BS-K1010-Z0-L</v>
          </cell>
          <cell r="B1053">
            <v>40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3</v>
          </cell>
          <cell r="K1053">
            <v>37</v>
          </cell>
          <cell r="L1053">
            <v>0</v>
          </cell>
          <cell r="M1053">
            <v>0</v>
          </cell>
          <cell r="N1053">
            <v>40</v>
          </cell>
        </row>
        <row r="1054">
          <cell r="A1054" t="str">
            <v>LYQ-BS-K1010-Z0-S</v>
          </cell>
          <cell r="B1054">
            <v>36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7</v>
          </cell>
          <cell r="K1054">
            <v>28</v>
          </cell>
          <cell r="L1054">
            <v>0</v>
          </cell>
          <cell r="M1054">
            <v>0</v>
          </cell>
          <cell r="N1054">
            <v>35</v>
          </cell>
        </row>
        <row r="1055">
          <cell r="A1055" t="str">
            <v>LYQ-BS-K1010-Z0-XL</v>
          </cell>
          <cell r="B1055">
            <v>39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8</v>
          </cell>
          <cell r="K1055">
            <v>30</v>
          </cell>
          <cell r="L1055">
            <v>0</v>
          </cell>
          <cell r="M1055">
            <v>0</v>
          </cell>
          <cell r="N1055">
            <v>38</v>
          </cell>
        </row>
        <row r="1056">
          <cell r="A1056" t="str">
            <v>LYQ-BS-K1010-Z0-XS</v>
          </cell>
          <cell r="B1056">
            <v>117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3</v>
          </cell>
          <cell r="K1056">
            <v>5</v>
          </cell>
          <cell r="L1056">
            <v>86</v>
          </cell>
          <cell r="M1056">
            <v>22</v>
          </cell>
          <cell r="N1056">
            <v>116</v>
          </cell>
        </row>
        <row r="1057">
          <cell r="A1057" t="str">
            <v>LYQ-BS-LB01-G0-L</v>
          </cell>
          <cell r="B1057">
            <v>3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3</v>
          </cell>
          <cell r="L1057">
            <v>0</v>
          </cell>
          <cell r="M1057">
            <v>0</v>
          </cell>
          <cell r="N1057">
            <v>3</v>
          </cell>
        </row>
        <row r="1058">
          <cell r="A1058" t="str">
            <v>LYQ-BS-LB01-G0-M</v>
          </cell>
          <cell r="B1058">
            <v>3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3</v>
          </cell>
          <cell r="L1058">
            <v>0</v>
          </cell>
          <cell r="M1058">
            <v>0</v>
          </cell>
          <cell r="N1058">
            <v>3</v>
          </cell>
        </row>
        <row r="1059">
          <cell r="A1059" t="str">
            <v>LYQ-BS-LB01-G0-S</v>
          </cell>
          <cell r="B1059">
            <v>5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5</v>
          </cell>
          <cell r="L1059">
            <v>0</v>
          </cell>
          <cell r="M1059">
            <v>0</v>
          </cell>
          <cell r="N1059">
            <v>5</v>
          </cell>
        </row>
        <row r="1060">
          <cell r="A1060" t="str">
            <v>LYQ-BS-LB01-G0-XL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A1061" t="str">
            <v>LYQ-BS-LB01-K0-L</v>
          </cell>
          <cell r="B1061">
            <v>5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1</v>
          </cell>
          <cell r="K1061">
            <v>4</v>
          </cell>
          <cell r="L1061">
            <v>0</v>
          </cell>
          <cell r="M1061">
            <v>0</v>
          </cell>
          <cell r="N1061">
            <v>5</v>
          </cell>
        </row>
        <row r="1062">
          <cell r="A1062" t="str">
            <v>LYQ-BS-LB01-K0-M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LYQ-BS-LB01-K0-S</v>
          </cell>
          <cell r="B1063">
            <v>9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2</v>
          </cell>
          <cell r="K1063">
            <v>8</v>
          </cell>
          <cell r="L1063">
            <v>0</v>
          </cell>
          <cell r="M1063">
            <v>0</v>
          </cell>
          <cell r="N1063">
            <v>10</v>
          </cell>
        </row>
        <row r="1064">
          <cell r="A1064" t="str">
            <v>LYQ-BS-LB01-K0-XL</v>
          </cell>
          <cell r="B1064">
            <v>3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1</v>
          </cell>
          <cell r="K1064">
            <v>2</v>
          </cell>
          <cell r="L1064">
            <v>0</v>
          </cell>
          <cell r="M1064">
            <v>0</v>
          </cell>
          <cell r="N1064">
            <v>3</v>
          </cell>
        </row>
        <row r="1065">
          <cell r="A1065" t="str">
            <v>LYQ-BS-LB01-R0-L</v>
          </cell>
          <cell r="B1065">
            <v>3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4</v>
          </cell>
          <cell r="L1065">
            <v>0</v>
          </cell>
          <cell r="M1065">
            <v>0</v>
          </cell>
          <cell r="N1065">
            <v>4</v>
          </cell>
        </row>
        <row r="1066">
          <cell r="A1066" t="str">
            <v>LYQ-BS-LB01-R0-M</v>
          </cell>
          <cell r="B1066">
            <v>4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4</v>
          </cell>
          <cell r="L1066">
            <v>0</v>
          </cell>
          <cell r="M1066">
            <v>0</v>
          </cell>
          <cell r="N1066">
            <v>4</v>
          </cell>
        </row>
        <row r="1067">
          <cell r="A1067" t="str">
            <v>LYQ-BS-LB01-R0-S</v>
          </cell>
          <cell r="B1067">
            <v>4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5</v>
          </cell>
          <cell r="L1067">
            <v>0</v>
          </cell>
          <cell r="M1067">
            <v>0</v>
          </cell>
          <cell r="N1067">
            <v>5</v>
          </cell>
        </row>
        <row r="1068">
          <cell r="A1068" t="str">
            <v>LYQ-BS-LB01-R0-XL</v>
          </cell>
          <cell r="B1068">
            <v>3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3</v>
          </cell>
          <cell r="L1068">
            <v>0</v>
          </cell>
          <cell r="M1068">
            <v>0</v>
          </cell>
          <cell r="N1068">
            <v>3</v>
          </cell>
        </row>
        <row r="1069">
          <cell r="A1069" t="str">
            <v>LYQ-BS-LB01-Wi-L</v>
          </cell>
          <cell r="B1069">
            <v>4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4</v>
          </cell>
          <cell r="L1069">
            <v>0</v>
          </cell>
          <cell r="M1069">
            <v>0</v>
          </cell>
          <cell r="N1069">
            <v>4</v>
          </cell>
        </row>
        <row r="1070">
          <cell r="A1070" t="str">
            <v>LYQ-BS-LB01-Wi-M</v>
          </cell>
          <cell r="B1070">
            <v>3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3</v>
          </cell>
          <cell r="L1070">
            <v>0</v>
          </cell>
          <cell r="M1070">
            <v>0</v>
          </cell>
          <cell r="N1070">
            <v>3</v>
          </cell>
        </row>
        <row r="1071">
          <cell r="A1071" t="str">
            <v>LYQ-BS-LB01-Wi-S</v>
          </cell>
          <cell r="B1071">
            <v>1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1</v>
          </cell>
          <cell r="L1071">
            <v>0</v>
          </cell>
          <cell r="M1071">
            <v>0</v>
          </cell>
          <cell r="N1071">
            <v>1</v>
          </cell>
        </row>
        <row r="1072">
          <cell r="A1072" t="str">
            <v>LYQ-BS-LS06-E0-L</v>
          </cell>
          <cell r="B1072">
            <v>6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6</v>
          </cell>
          <cell r="L1072">
            <v>0</v>
          </cell>
          <cell r="M1072">
            <v>0</v>
          </cell>
          <cell r="N1072">
            <v>6</v>
          </cell>
        </row>
        <row r="1073">
          <cell r="A1073" t="str">
            <v>LYQ-BS-LS06-E0-M</v>
          </cell>
          <cell r="B1073">
            <v>3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3</v>
          </cell>
          <cell r="L1073">
            <v>0</v>
          </cell>
          <cell r="M1073">
            <v>0</v>
          </cell>
          <cell r="N1073">
            <v>3</v>
          </cell>
        </row>
        <row r="1074">
          <cell r="A1074" t="str">
            <v>LYQ-BS-LS06-E0-S</v>
          </cell>
          <cell r="B1074">
            <v>3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1</v>
          </cell>
          <cell r="K1074">
            <v>2</v>
          </cell>
          <cell r="L1074">
            <v>0</v>
          </cell>
          <cell r="M1074">
            <v>0</v>
          </cell>
          <cell r="N1074">
            <v>3</v>
          </cell>
        </row>
        <row r="1075">
          <cell r="A1075" t="str">
            <v>LYQ-BS-LS06-E0-XL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1</v>
          </cell>
          <cell r="L1075">
            <v>0</v>
          </cell>
          <cell r="M1075">
            <v>0</v>
          </cell>
          <cell r="N1075">
            <v>1</v>
          </cell>
        </row>
        <row r="1076">
          <cell r="A1076" t="str">
            <v>LYQ-BS-LS06-K0-XL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LYQ-BS-MX02-K0-L</v>
          </cell>
          <cell r="B1077">
            <v>6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6</v>
          </cell>
          <cell r="L1077">
            <v>0</v>
          </cell>
          <cell r="M1077">
            <v>0</v>
          </cell>
          <cell r="N1077">
            <v>6</v>
          </cell>
        </row>
        <row r="1078">
          <cell r="A1078" t="str">
            <v>LYQ-BS-MX02-K0-M</v>
          </cell>
          <cell r="B1078">
            <v>4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4</v>
          </cell>
          <cell r="L1078">
            <v>0</v>
          </cell>
          <cell r="M1078">
            <v>0</v>
          </cell>
          <cell r="N1078">
            <v>4</v>
          </cell>
        </row>
        <row r="1079">
          <cell r="A1079" t="str">
            <v>LYQ-BS-MX02-K0-S</v>
          </cell>
          <cell r="B1079">
            <v>2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2</v>
          </cell>
          <cell r="L1079">
            <v>0</v>
          </cell>
          <cell r="M1079">
            <v>0</v>
          </cell>
          <cell r="N1079">
            <v>2</v>
          </cell>
        </row>
        <row r="1080">
          <cell r="A1080" t="str">
            <v>LYQ-BS-MX02-N0-L</v>
          </cell>
          <cell r="B1080">
            <v>1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1</v>
          </cell>
          <cell r="L1080">
            <v>0</v>
          </cell>
          <cell r="M1080">
            <v>0</v>
          </cell>
          <cell r="N1080">
            <v>1</v>
          </cell>
        </row>
        <row r="1081">
          <cell r="A1081" t="str">
            <v>LYQ-BS-MX02-N0-M</v>
          </cell>
          <cell r="B1081">
            <v>3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3</v>
          </cell>
          <cell r="L1081">
            <v>0</v>
          </cell>
          <cell r="M1081">
            <v>0</v>
          </cell>
          <cell r="N1081">
            <v>3</v>
          </cell>
        </row>
        <row r="1082">
          <cell r="A1082" t="str">
            <v>LYQ-BS-MX02-N0-S</v>
          </cell>
          <cell r="B1082">
            <v>4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4</v>
          </cell>
          <cell r="L1082">
            <v>0</v>
          </cell>
          <cell r="M1082">
            <v>0</v>
          </cell>
          <cell r="N1082">
            <v>4</v>
          </cell>
        </row>
        <row r="1083">
          <cell r="A1083" t="str">
            <v>LYQ-BS-MX02-N0-XL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1</v>
          </cell>
          <cell r="L1083">
            <v>0</v>
          </cell>
          <cell r="M1083">
            <v>0</v>
          </cell>
          <cell r="N1083">
            <v>1</v>
          </cell>
        </row>
        <row r="1084">
          <cell r="A1084" t="str">
            <v>LYQ-BS-MX02-P0-L</v>
          </cell>
          <cell r="B1084">
            <v>5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5</v>
          </cell>
          <cell r="L1084">
            <v>0</v>
          </cell>
          <cell r="M1084">
            <v>0</v>
          </cell>
          <cell r="N1084">
            <v>5</v>
          </cell>
        </row>
        <row r="1085">
          <cell r="A1085" t="str">
            <v>LYQ-BS-MX02-P0-M</v>
          </cell>
          <cell r="B1085">
            <v>2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2</v>
          </cell>
          <cell r="L1085">
            <v>0</v>
          </cell>
          <cell r="M1085">
            <v>0</v>
          </cell>
          <cell r="N1085">
            <v>2</v>
          </cell>
        </row>
        <row r="1086">
          <cell r="A1086" t="str">
            <v>LYQ-BS-MX02-P0-S</v>
          </cell>
          <cell r="B1086">
            <v>2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2</v>
          </cell>
          <cell r="L1086">
            <v>0</v>
          </cell>
          <cell r="M1086">
            <v>0</v>
          </cell>
          <cell r="N1086">
            <v>2</v>
          </cell>
        </row>
        <row r="1087">
          <cell r="A1087" t="str">
            <v>LYQ-BS-MX02-P0-XL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LYQ-BS-MX02-R0-L</v>
          </cell>
          <cell r="B1088">
            <v>3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3</v>
          </cell>
          <cell r="L1088">
            <v>0</v>
          </cell>
          <cell r="M1088">
            <v>0</v>
          </cell>
          <cell r="N1088">
            <v>3</v>
          </cell>
        </row>
        <row r="1089">
          <cell r="A1089" t="str">
            <v>LYQ-BS-MX02-R0-M</v>
          </cell>
          <cell r="B1089">
            <v>7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7</v>
          </cell>
          <cell r="L1089">
            <v>0</v>
          </cell>
          <cell r="M1089">
            <v>0</v>
          </cell>
          <cell r="N1089">
            <v>7</v>
          </cell>
        </row>
        <row r="1090">
          <cell r="A1090" t="str">
            <v>LYQ-BS-MX02-R0-S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A1091" t="str">
            <v>LYQ-BS-MX02-R0-XL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A1092" t="str">
            <v>LYQ-BS-TW03-B0-L</v>
          </cell>
          <cell r="B1092">
            <v>4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4</v>
          </cell>
          <cell r="L1092">
            <v>0</v>
          </cell>
          <cell r="M1092">
            <v>0</v>
          </cell>
          <cell r="N1092">
            <v>4</v>
          </cell>
        </row>
        <row r="1093">
          <cell r="A1093" t="str">
            <v>LYQ-BS-TW03-B0-M</v>
          </cell>
          <cell r="B1093">
            <v>1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1</v>
          </cell>
          <cell r="L1093">
            <v>0</v>
          </cell>
          <cell r="M1093">
            <v>0</v>
          </cell>
          <cell r="N1093">
            <v>1</v>
          </cell>
        </row>
        <row r="1094">
          <cell r="A1094" t="str">
            <v>LYQ-BS-TW03-B0-S</v>
          </cell>
          <cell r="B1094">
            <v>5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5</v>
          </cell>
          <cell r="L1094">
            <v>0</v>
          </cell>
          <cell r="M1094">
            <v>0</v>
          </cell>
          <cell r="N1094">
            <v>5</v>
          </cell>
        </row>
        <row r="1095">
          <cell r="A1095" t="str">
            <v>LYQ-BS-TW03-B0-XL</v>
          </cell>
          <cell r="B1095">
            <v>3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3</v>
          </cell>
          <cell r="L1095">
            <v>0</v>
          </cell>
          <cell r="M1095">
            <v>0</v>
          </cell>
          <cell r="N1095">
            <v>3</v>
          </cell>
        </row>
        <row r="1096">
          <cell r="A1096" t="str">
            <v>LYQ-BS-TW03-B0-XXL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A1097" t="str">
            <v>LYQ-BS-TW03-K0-L</v>
          </cell>
          <cell r="B1097">
            <v>5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5</v>
          </cell>
          <cell r="L1097">
            <v>0</v>
          </cell>
          <cell r="M1097">
            <v>0</v>
          </cell>
          <cell r="N1097">
            <v>5</v>
          </cell>
        </row>
        <row r="1098">
          <cell r="A1098" t="str">
            <v>LYQ-BS-TW03-K0-M</v>
          </cell>
          <cell r="B1098">
            <v>3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3</v>
          </cell>
          <cell r="L1098">
            <v>0</v>
          </cell>
          <cell r="M1098">
            <v>0</v>
          </cell>
          <cell r="N1098">
            <v>3</v>
          </cell>
        </row>
        <row r="1099">
          <cell r="A1099" t="str">
            <v>LYQ-BS-TW03-K0-S</v>
          </cell>
          <cell r="B1099">
            <v>4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1</v>
          </cell>
          <cell r="K1099">
            <v>3</v>
          </cell>
          <cell r="L1099">
            <v>0</v>
          </cell>
          <cell r="M1099">
            <v>0</v>
          </cell>
          <cell r="N1099">
            <v>4</v>
          </cell>
        </row>
        <row r="1100">
          <cell r="A1100" t="str">
            <v>LYQ-BS-TW03-K0-XL</v>
          </cell>
          <cell r="B1100">
            <v>4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4</v>
          </cell>
          <cell r="L1100">
            <v>0</v>
          </cell>
          <cell r="M1100">
            <v>0</v>
          </cell>
          <cell r="N1100">
            <v>4</v>
          </cell>
        </row>
        <row r="1101">
          <cell r="A1101" t="str">
            <v>LYQ-BS-TW03-K0-XXL</v>
          </cell>
          <cell r="B1101">
            <v>3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3</v>
          </cell>
          <cell r="L1101">
            <v>0</v>
          </cell>
          <cell r="M1101">
            <v>0</v>
          </cell>
          <cell r="N1101">
            <v>3</v>
          </cell>
        </row>
        <row r="1102">
          <cell r="A1102" t="str">
            <v>LYQ-BS-YH115-B0M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A1103" t="str">
            <v>LYQ-BS-YH115-B0S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A1104" t="str">
            <v>LYQ-BS-YH115-B0XL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A1105" t="str">
            <v>LYQ-BS-YH115-G0M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A1106" t="str">
            <v>LYQ-BS-YH115-G0S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A1107" t="str">
            <v>LYQ-BS-YH115-G0XL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</row>
        <row r="1108">
          <cell r="A1108" t="str">
            <v>LYQ-BS-YH115-R0XL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A1109" t="str">
            <v>LYQ-BS-YH115-R1L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A1110" t="str">
            <v>LYQ-BS-YY05-E0-L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1</v>
          </cell>
          <cell r="L1110">
            <v>0</v>
          </cell>
          <cell r="M1110">
            <v>0</v>
          </cell>
          <cell r="N1110">
            <v>1</v>
          </cell>
        </row>
        <row r="1111">
          <cell r="A1111" t="str">
            <v>LYQ-BS-YY05-E0-M</v>
          </cell>
          <cell r="B1111">
            <v>2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2</v>
          </cell>
          <cell r="L1111">
            <v>0</v>
          </cell>
          <cell r="M1111">
            <v>0</v>
          </cell>
          <cell r="N1111">
            <v>2</v>
          </cell>
        </row>
        <row r="1112">
          <cell r="A1112" t="str">
            <v>LYQ-BS-YY05-E0-XL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A1113" t="str">
            <v>LYQ-BS-YY05-K0-M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</row>
        <row r="1114">
          <cell r="A1114" t="str">
            <v>LYQ-BS-YY05-K0-S</v>
          </cell>
          <cell r="B1114">
            <v>2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1</v>
          </cell>
          <cell r="K1114">
            <v>1</v>
          </cell>
          <cell r="L1114">
            <v>0</v>
          </cell>
          <cell r="M1114">
            <v>0</v>
          </cell>
          <cell r="N1114">
            <v>2</v>
          </cell>
        </row>
        <row r="1115">
          <cell r="A1115" t="str">
            <v>LYQ-BS-YY05-R0-L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A1116" t="str">
            <v>LYQ-BS-YY05-R0-S</v>
          </cell>
          <cell r="B1116">
            <v>6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1</v>
          </cell>
          <cell r="K1116">
            <v>5</v>
          </cell>
          <cell r="L1116">
            <v>0</v>
          </cell>
          <cell r="M1116">
            <v>0</v>
          </cell>
          <cell r="N1116">
            <v>6</v>
          </cell>
        </row>
        <row r="1117">
          <cell r="A1117" t="str">
            <v>LYQ-BS-YY05-R0-XL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</row>
        <row r="1118">
          <cell r="A1118" t="str">
            <v>LYQ-BS-YY05-ZL-L</v>
          </cell>
          <cell r="B1118">
            <v>1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1</v>
          </cell>
          <cell r="L1118">
            <v>0</v>
          </cell>
          <cell r="M1118">
            <v>0</v>
          </cell>
          <cell r="N1118">
            <v>1</v>
          </cell>
        </row>
        <row r="1119">
          <cell r="A1119" t="str">
            <v>LYQ-BS-YY05-ZL-M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A1120" t="str">
            <v>LYQ-BS-YY05-ZL-S</v>
          </cell>
          <cell r="B1120">
            <v>2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2</v>
          </cell>
          <cell r="L1120">
            <v>0</v>
          </cell>
          <cell r="M1120">
            <v>0</v>
          </cell>
          <cell r="N1120">
            <v>2</v>
          </cell>
        </row>
        <row r="1121">
          <cell r="A1121" t="str">
            <v>LYQ-BS-YY05-ZL-XL</v>
          </cell>
          <cell r="B1121">
            <v>1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1</v>
          </cell>
          <cell r="K1121">
            <v>0</v>
          </cell>
          <cell r="L1121">
            <v>0</v>
          </cell>
          <cell r="M1121">
            <v>0</v>
          </cell>
          <cell r="N1121">
            <v>1</v>
          </cell>
        </row>
        <row r="1122">
          <cell r="A1122" t="str">
            <v>LYQ-BS-ZQ2973-BD-L</v>
          </cell>
          <cell r="B1122">
            <v>2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3</v>
          </cell>
          <cell r="K1122">
            <v>0</v>
          </cell>
          <cell r="L1122">
            <v>0</v>
          </cell>
          <cell r="M1122">
            <v>0</v>
          </cell>
          <cell r="N1122">
            <v>3</v>
          </cell>
        </row>
        <row r="1123">
          <cell r="A1123" t="str">
            <v>LYQ-BS-ZQ2973-BD-S</v>
          </cell>
          <cell r="B1123">
            <v>9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7</v>
          </cell>
          <cell r="K1123">
            <v>0</v>
          </cell>
          <cell r="L1123">
            <v>0</v>
          </cell>
          <cell r="M1123">
            <v>0</v>
          </cell>
          <cell r="N1123">
            <v>7</v>
          </cell>
        </row>
        <row r="1124">
          <cell r="A1124" t="str">
            <v>LYQ-BS-ZQ2973-BD-XXL</v>
          </cell>
          <cell r="B1124">
            <v>4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3</v>
          </cell>
          <cell r="K1124">
            <v>0</v>
          </cell>
          <cell r="L1124">
            <v>0</v>
          </cell>
          <cell r="M1124">
            <v>0</v>
          </cell>
          <cell r="N1124">
            <v>3</v>
          </cell>
        </row>
        <row r="1125">
          <cell r="A1125" t="str">
            <v>LYQ-BS-ZQ2973-E0-L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</row>
        <row r="1126">
          <cell r="A1126" t="str">
            <v>LYQ-BS-ZQ2973-E0-M</v>
          </cell>
          <cell r="B1126">
            <v>12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11</v>
          </cell>
          <cell r="K1126">
            <v>0</v>
          </cell>
          <cell r="L1126">
            <v>0</v>
          </cell>
          <cell r="M1126">
            <v>0</v>
          </cell>
          <cell r="N1126">
            <v>11</v>
          </cell>
        </row>
        <row r="1127">
          <cell r="A1127" t="str">
            <v>LYQ-BS-ZQ2973-E0-S</v>
          </cell>
          <cell r="B1127">
            <v>9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8</v>
          </cell>
          <cell r="K1127">
            <v>0</v>
          </cell>
          <cell r="L1127">
            <v>0</v>
          </cell>
          <cell r="M1127">
            <v>0</v>
          </cell>
          <cell r="N1127">
            <v>8</v>
          </cell>
        </row>
        <row r="1128">
          <cell r="A1128" t="str">
            <v>LYQ-BS-ZQ2973-E0-XL</v>
          </cell>
          <cell r="B1128">
            <v>1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1</v>
          </cell>
          <cell r="K1128">
            <v>0</v>
          </cell>
          <cell r="L1128">
            <v>0</v>
          </cell>
          <cell r="M1128">
            <v>0</v>
          </cell>
          <cell r="N1128">
            <v>1</v>
          </cell>
        </row>
        <row r="1129">
          <cell r="A1129" t="str">
            <v>LYQ-BS-ZQ2973-E0-XXL</v>
          </cell>
          <cell r="B1129">
            <v>4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4</v>
          </cell>
          <cell r="K1129">
            <v>0</v>
          </cell>
          <cell r="L1129">
            <v>0</v>
          </cell>
          <cell r="M1129">
            <v>0</v>
          </cell>
          <cell r="N1129">
            <v>4</v>
          </cell>
        </row>
        <row r="1130">
          <cell r="A1130" t="str">
            <v>LYQ-BS-ZQ2973-G7-M</v>
          </cell>
          <cell r="B1130">
            <v>11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10</v>
          </cell>
          <cell r="K1130">
            <v>0</v>
          </cell>
          <cell r="L1130">
            <v>0</v>
          </cell>
          <cell r="M1130">
            <v>0</v>
          </cell>
          <cell r="N1130">
            <v>10</v>
          </cell>
        </row>
        <row r="1131">
          <cell r="A1131" t="str">
            <v>LYQ-BS-ZQ2973-G7-S</v>
          </cell>
          <cell r="B1131">
            <v>2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</row>
        <row r="1132">
          <cell r="A1132" t="str">
            <v>LYQ-BS-ZQ2973-G7-XL</v>
          </cell>
          <cell r="B1132">
            <v>17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17</v>
          </cell>
          <cell r="K1132">
            <v>0</v>
          </cell>
          <cell r="L1132">
            <v>0</v>
          </cell>
          <cell r="M1132">
            <v>0</v>
          </cell>
          <cell r="N1132">
            <v>17</v>
          </cell>
        </row>
        <row r="1133">
          <cell r="A1133" t="str">
            <v>LYQ-BS-ZQ2973-G7-XXL</v>
          </cell>
          <cell r="B1133">
            <v>3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2</v>
          </cell>
          <cell r="K1133">
            <v>0</v>
          </cell>
          <cell r="L1133">
            <v>0</v>
          </cell>
          <cell r="M1133">
            <v>0</v>
          </cell>
          <cell r="N1133">
            <v>2</v>
          </cell>
        </row>
        <row r="1134">
          <cell r="A1134" t="str">
            <v>LYQ-BS-ZQ2973-K0-L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A1135" t="str">
            <v>LYQ-BS-ZQ2973-K0-S</v>
          </cell>
          <cell r="B1135">
            <v>1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</row>
        <row r="1136">
          <cell r="A1136" t="str">
            <v>LYQ-BS-ZQ2973-K0-XL</v>
          </cell>
          <cell r="B1136">
            <v>6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6</v>
          </cell>
          <cell r="K1136">
            <v>0</v>
          </cell>
          <cell r="L1136">
            <v>0</v>
          </cell>
          <cell r="M1136">
            <v>0</v>
          </cell>
          <cell r="N1136">
            <v>6</v>
          </cell>
        </row>
        <row r="1137">
          <cell r="A1137" t="str">
            <v>LYQ-BS-ZQ2973-K0-XXL</v>
          </cell>
          <cell r="B1137">
            <v>1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1</v>
          </cell>
          <cell r="K1137">
            <v>0</v>
          </cell>
          <cell r="L1137">
            <v>0</v>
          </cell>
          <cell r="M1137">
            <v>0</v>
          </cell>
          <cell r="N1137">
            <v>1</v>
          </cell>
        </row>
        <row r="1138">
          <cell r="A1138" t="str">
            <v>LYQ-BS-ZQ2973-KQ-L</v>
          </cell>
          <cell r="B1138">
            <v>20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19</v>
          </cell>
          <cell r="K1138">
            <v>0</v>
          </cell>
          <cell r="L1138">
            <v>0</v>
          </cell>
          <cell r="M1138">
            <v>0</v>
          </cell>
          <cell r="N1138">
            <v>19</v>
          </cell>
        </row>
        <row r="1139">
          <cell r="A1139" t="str">
            <v>LYQ-BS-ZQ2973-KQ-M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</row>
        <row r="1140">
          <cell r="A1140" t="str">
            <v>LYQ-BS-ZQ2973-KQ-S</v>
          </cell>
          <cell r="B1140">
            <v>6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5</v>
          </cell>
          <cell r="K1140">
            <v>0</v>
          </cell>
          <cell r="L1140">
            <v>0</v>
          </cell>
          <cell r="M1140">
            <v>0</v>
          </cell>
          <cell r="N1140">
            <v>5</v>
          </cell>
        </row>
        <row r="1141">
          <cell r="A1141" t="str">
            <v>LYQ-BS-ZQ2973-KQ-XL</v>
          </cell>
          <cell r="B1141">
            <v>21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21</v>
          </cell>
          <cell r="K1141">
            <v>0</v>
          </cell>
          <cell r="L1141">
            <v>0</v>
          </cell>
          <cell r="M1141">
            <v>0</v>
          </cell>
          <cell r="N1141">
            <v>21</v>
          </cell>
        </row>
        <row r="1142">
          <cell r="A1142" t="str">
            <v>LYQ-BS-ZQ2973-KQ-XXL</v>
          </cell>
          <cell r="B1142">
            <v>8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7</v>
          </cell>
          <cell r="K1142">
            <v>0</v>
          </cell>
          <cell r="L1142">
            <v>0</v>
          </cell>
          <cell r="M1142">
            <v>0</v>
          </cell>
          <cell r="N1142">
            <v>7</v>
          </cell>
        </row>
        <row r="1143">
          <cell r="A1143" t="str">
            <v>LYQ-BS-ZQ2973-MH-L</v>
          </cell>
          <cell r="B1143">
            <v>8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8</v>
          </cell>
          <cell r="K1143">
            <v>0</v>
          </cell>
          <cell r="L1143">
            <v>0</v>
          </cell>
          <cell r="M1143">
            <v>0</v>
          </cell>
          <cell r="N1143">
            <v>8</v>
          </cell>
        </row>
        <row r="1144">
          <cell r="A1144" t="str">
            <v>LYQ-BS-ZQ2973-MH-M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</row>
        <row r="1145">
          <cell r="A1145" t="str">
            <v>LYQ-BS-ZQ2973-MH-S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</row>
        <row r="1146">
          <cell r="A1146" t="str">
            <v>LYQ-BS-ZQ2973-MH-XL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A1147" t="str">
            <v>LYQ-BS-ZQ2973-MH-XXL</v>
          </cell>
          <cell r="B1147">
            <v>3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3</v>
          </cell>
          <cell r="K1147">
            <v>0</v>
          </cell>
          <cell r="L1147">
            <v>0</v>
          </cell>
          <cell r="M1147">
            <v>0</v>
          </cell>
          <cell r="N1147">
            <v>3</v>
          </cell>
        </row>
        <row r="1148">
          <cell r="A1148" t="str">
            <v>LYQ-BS-ZQ2973-W1-M</v>
          </cell>
          <cell r="B1148">
            <v>3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3</v>
          </cell>
          <cell r="K1148">
            <v>0</v>
          </cell>
          <cell r="L1148">
            <v>0</v>
          </cell>
          <cell r="M1148">
            <v>0</v>
          </cell>
          <cell r="N1148">
            <v>3</v>
          </cell>
        </row>
        <row r="1149">
          <cell r="A1149" t="str">
            <v>LYQ-BS-ZQ2973-W1-S</v>
          </cell>
          <cell r="B1149">
            <v>44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43</v>
          </cell>
          <cell r="K1149">
            <v>0</v>
          </cell>
          <cell r="L1149">
            <v>0</v>
          </cell>
          <cell r="M1149">
            <v>0</v>
          </cell>
          <cell r="N1149">
            <v>43</v>
          </cell>
        </row>
        <row r="1150">
          <cell r="A1150" t="str">
            <v>LYQ-BS-ZQ2973-W1-XL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</row>
        <row r="1151">
          <cell r="A1151" t="str">
            <v>LYQ-BS-ZQ2973-W1-XXL</v>
          </cell>
          <cell r="B1151">
            <v>5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1</v>
          </cell>
          <cell r="K1151">
            <v>0</v>
          </cell>
          <cell r="L1151">
            <v>0</v>
          </cell>
          <cell r="M1151">
            <v>0</v>
          </cell>
          <cell r="N1151">
            <v>1</v>
          </cell>
        </row>
        <row r="1152">
          <cell r="A1152" t="str">
            <v>LYQ-BS-ZQ2973-ZL-L</v>
          </cell>
          <cell r="B1152">
            <v>11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10</v>
          </cell>
          <cell r="K1152">
            <v>0</v>
          </cell>
          <cell r="L1152">
            <v>0</v>
          </cell>
          <cell r="M1152">
            <v>0</v>
          </cell>
          <cell r="N1152">
            <v>10</v>
          </cell>
        </row>
        <row r="1153">
          <cell r="A1153" t="str">
            <v>LYQ-BS-ZQ2973-ZL-M</v>
          </cell>
          <cell r="B1153">
            <v>2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2</v>
          </cell>
          <cell r="K1153">
            <v>0</v>
          </cell>
          <cell r="L1153">
            <v>0</v>
          </cell>
          <cell r="M1153">
            <v>0</v>
          </cell>
          <cell r="N1153">
            <v>2</v>
          </cell>
        </row>
        <row r="1154">
          <cell r="A1154" t="str">
            <v>LYQ-BS-ZQ2973-ZL-S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</row>
        <row r="1155">
          <cell r="A1155" t="str">
            <v>LYQ-BS-ZQ2973-ZL-XL</v>
          </cell>
          <cell r="B1155">
            <v>1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</row>
        <row r="1156">
          <cell r="A1156" t="str">
            <v>LYQ-BS-ZQ2973-ZL-XXL</v>
          </cell>
          <cell r="B1156">
            <v>3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4</v>
          </cell>
          <cell r="K1156">
            <v>0</v>
          </cell>
          <cell r="L1156">
            <v>0</v>
          </cell>
          <cell r="M1156">
            <v>0</v>
          </cell>
          <cell r="N1156">
            <v>4</v>
          </cell>
        </row>
        <row r="1157">
          <cell r="A1157" t="str">
            <v>LYQ-BS4600-B0-S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</row>
        <row r="1158">
          <cell r="A1158" t="str">
            <v>LYQ-BS4600-B0-XL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</row>
        <row r="1159">
          <cell r="A1159" t="str">
            <v>LYQ-BS4600-G0-M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</row>
        <row r="1160">
          <cell r="A1160" t="str">
            <v>LYQ-BS4600-G0-S</v>
          </cell>
          <cell r="B1160">
            <v>8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5</v>
          </cell>
          <cell r="K1160">
            <v>0</v>
          </cell>
          <cell r="L1160">
            <v>0</v>
          </cell>
          <cell r="M1160">
            <v>0</v>
          </cell>
          <cell r="N1160">
            <v>5</v>
          </cell>
        </row>
        <row r="1161">
          <cell r="A1161" t="str">
            <v>LYQ-BS4600-G1-XL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</row>
        <row r="1162">
          <cell r="A1162" t="str">
            <v>LYQ-BS4600-N0-L</v>
          </cell>
          <cell r="B1162">
            <v>10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1</v>
          </cell>
          <cell r="K1162">
            <v>4</v>
          </cell>
          <cell r="L1162">
            <v>0</v>
          </cell>
          <cell r="M1162">
            <v>0</v>
          </cell>
          <cell r="N1162">
            <v>5</v>
          </cell>
        </row>
        <row r="1163">
          <cell r="A1163" t="str">
            <v>LYQ-BS4600-N0-XL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</row>
        <row r="1164">
          <cell r="A1164" t="str">
            <v>LYQ-BS4600-N0-XS</v>
          </cell>
          <cell r="B1164">
            <v>10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1</v>
          </cell>
          <cell r="K1164">
            <v>9</v>
          </cell>
          <cell r="L1164">
            <v>0</v>
          </cell>
          <cell r="M1164">
            <v>0</v>
          </cell>
          <cell r="N1164">
            <v>10</v>
          </cell>
        </row>
        <row r="1165">
          <cell r="A1165" t="str">
            <v>LYQ-BS4600-P0-M</v>
          </cell>
          <cell r="B1165">
            <v>11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9</v>
          </cell>
          <cell r="L1165">
            <v>0</v>
          </cell>
          <cell r="M1165">
            <v>0</v>
          </cell>
          <cell r="N1165">
            <v>9</v>
          </cell>
        </row>
        <row r="1166">
          <cell r="A1166" t="str">
            <v>LYQ-CSM048-G0-L</v>
          </cell>
          <cell r="B1166">
            <v>8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2</v>
          </cell>
          <cell r="K1166">
            <v>6</v>
          </cell>
          <cell r="L1166">
            <v>0</v>
          </cell>
          <cell r="M1166">
            <v>0</v>
          </cell>
          <cell r="N1166">
            <v>8</v>
          </cell>
        </row>
        <row r="1167">
          <cell r="A1167" t="str">
            <v>LYQ-CSM048-G0-M</v>
          </cell>
          <cell r="B1167">
            <v>8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3</v>
          </cell>
          <cell r="K1167">
            <v>4</v>
          </cell>
          <cell r="L1167">
            <v>0</v>
          </cell>
          <cell r="M1167">
            <v>0</v>
          </cell>
          <cell r="N1167">
            <v>7</v>
          </cell>
        </row>
        <row r="1168">
          <cell r="A1168" t="str">
            <v>LYQ-CSM048-G0-S</v>
          </cell>
          <cell r="B1168">
            <v>4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2</v>
          </cell>
          <cell r="K1168">
            <v>0</v>
          </cell>
          <cell r="L1168">
            <v>0</v>
          </cell>
          <cell r="M1168">
            <v>0</v>
          </cell>
          <cell r="N1168">
            <v>2</v>
          </cell>
        </row>
        <row r="1169">
          <cell r="A1169" t="str">
            <v>LYQ-CSM048-G0-XL</v>
          </cell>
          <cell r="B1169">
            <v>6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3</v>
          </cell>
          <cell r="K1169">
            <v>3</v>
          </cell>
          <cell r="L1169">
            <v>0</v>
          </cell>
          <cell r="M1169">
            <v>0</v>
          </cell>
          <cell r="N1169">
            <v>6</v>
          </cell>
        </row>
        <row r="1170">
          <cell r="A1170" t="str">
            <v>LYQ-CSM048-GR0-L</v>
          </cell>
          <cell r="B1170">
            <v>8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6</v>
          </cell>
          <cell r="K1170">
            <v>2</v>
          </cell>
          <cell r="L1170">
            <v>0</v>
          </cell>
          <cell r="M1170">
            <v>0</v>
          </cell>
          <cell r="N1170">
            <v>8</v>
          </cell>
        </row>
        <row r="1171">
          <cell r="A1171" t="str">
            <v>LYQ-CSM048-GR0-M</v>
          </cell>
          <cell r="B1171">
            <v>5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4</v>
          </cell>
          <cell r="K1171">
            <v>0</v>
          </cell>
          <cell r="L1171">
            <v>0</v>
          </cell>
          <cell r="M1171">
            <v>0</v>
          </cell>
          <cell r="N1171">
            <v>4</v>
          </cell>
        </row>
        <row r="1172">
          <cell r="A1172" t="str">
            <v>LYQ-CSM048-GR0-S</v>
          </cell>
          <cell r="B1172">
            <v>8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3</v>
          </cell>
          <cell r="K1172">
            <v>4</v>
          </cell>
          <cell r="L1172">
            <v>0</v>
          </cell>
          <cell r="M1172">
            <v>0</v>
          </cell>
          <cell r="N1172">
            <v>7</v>
          </cell>
        </row>
        <row r="1173">
          <cell r="A1173" t="str">
            <v>LYQ-CSM048-GR0-XL</v>
          </cell>
          <cell r="B1173">
            <v>4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3</v>
          </cell>
          <cell r="K1173">
            <v>1</v>
          </cell>
          <cell r="L1173">
            <v>0</v>
          </cell>
          <cell r="M1173">
            <v>0</v>
          </cell>
          <cell r="N1173">
            <v>4</v>
          </cell>
        </row>
        <row r="1174">
          <cell r="A1174" t="str">
            <v>LYQ-CSM048-GR1-L</v>
          </cell>
          <cell r="B1174">
            <v>4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4</v>
          </cell>
          <cell r="K1174">
            <v>0</v>
          </cell>
          <cell r="L1174">
            <v>0</v>
          </cell>
          <cell r="M1174">
            <v>0</v>
          </cell>
          <cell r="N1174">
            <v>4</v>
          </cell>
        </row>
        <row r="1175">
          <cell r="A1175" t="str">
            <v>LYQ-CSM048-GR1-M</v>
          </cell>
          <cell r="B1175">
            <v>7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3</v>
          </cell>
          <cell r="K1175">
            <v>4</v>
          </cell>
          <cell r="L1175">
            <v>0</v>
          </cell>
          <cell r="M1175">
            <v>0</v>
          </cell>
          <cell r="N1175">
            <v>7</v>
          </cell>
        </row>
        <row r="1176">
          <cell r="A1176" t="str">
            <v>LYQ-CSM048-GR1-S</v>
          </cell>
          <cell r="B1176">
            <v>6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6</v>
          </cell>
          <cell r="L1176">
            <v>0</v>
          </cell>
          <cell r="M1176">
            <v>0</v>
          </cell>
          <cell r="N1176">
            <v>6</v>
          </cell>
        </row>
        <row r="1177">
          <cell r="A1177" t="str">
            <v>LYQ-CSM048-GR1-XL</v>
          </cell>
          <cell r="B1177">
            <v>14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2</v>
          </cell>
          <cell r="K1177">
            <v>12</v>
          </cell>
          <cell r="L1177">
            <v>0</v>
          </cell>
          <cell r="M1177">
            <v>0</v>
          </cell>
          <cell r="N1177">
            <v>14</v>
          </cell>
        </row>
        <row r="1178">
          <cell r="A1178" t="str">
            <v>LYQ-CSM048-K0-L</v>
          </cell>
          <cell r="B1178">
            <v>3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1</v>
          </cell>
          <cell r="K1178">
            <v>2</v>
          </cell>
          <cell r="L1178">
            <v>0</v>
          </cell>
          <cell r="M1178">
            <v>0</v>
          </cell>
          <cell r="N1178">
            <v>3</v>
          </cell>
        </row>
        <row r="1179">
          <cell r="A1179" t="str">
            <v>LYQ-CSM048-K0-M</v>
          </cell>
          <cell r="B1179">
            <v>11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9</v>
          </cell>
          <cell r="K1179">
            <v>2</v>
          </cell>
          <cell r="L1179">
            <v>0</v>
          </cell>
          <cell r="M1179">
            <v>0</v>
          </cell>
          <cell r="N1179">
            <v>11</v>
          </cell>
        </row>
        <row r="1180">
          <cell r="A1180" t="str">
            <v>LYQ-CSM048-K0-S</v>
          </cell>
          <cell r="B1180">
            <v>14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14</v>
          </cell>
          <cell r="K1180">
            <v>0</v>
          </cell>
          <cell r="L1180">
            <v>0</v>
          </cell>
          <cell r="M1180">
            <v>0</v>
          </cell>
          <cell r="N1180">
            <v>14</v>
          </cell>
        </row>
        <row r="1181">
          <cell r="A1181" t="str">
            <v>LYQ-CSM048-K0-XL</v>
          </cell>
          <cell r="B1181">
            <v>15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6</v>
          </cell>
          <cell r="K1181">
            <v>9</v>
          </cell>
          <cell r="L1181">
            <v>0</v>
          </cell>
          <cell r="M1181">
            <v>0</v>
          </cell>
          <cell r="N1181">
            <v>15</v>
          </cell>
        </row>
        <row r="1182">
          <cell r="A1182" t="str">
            <v>LYQ-CSM048-R0-L</v>
          </cell>
          <cell r="B1182">
            <v>7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7</v>
          </cell>
          <cell r="K1182">
            <v>0</v>
          </cell>
          <cell r="L1182">
            <v>0</v>
          </cell>
          <cell r="M1182">
            <v>0</v>
          </cell>
          <cell r="N1182">
            <v>7</v>
          </cell>
        </row>
        <row r="1183">
          <cell r="A1183" t="str">
            <v>LYQ-CSM048-R0-M</v>
          </cell>
          <cell r="B1183">
            <v>15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15</v>
          </cell>
          <cell r="L1183">
            <v>0</v>
          </cell>
          <cell r="M1183">
            <v>0</v>
          </cell>
          <cell r="N1183">
            <v>15</v>
          </cell>
        </row>
        <row r="1184">
          <cell r="A1184" t="str">
            <v>LYQ-CSM048-R0-S</v>
          </cell>
          <cell r="B1184">
            <v>4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2</v>
          </cell>
          <cell r="K1184">
            <v>2</v>
          </cell>
          <cell r="L1184">
            <v>0</v>
          </cell>
          <cell r="M1184">
            <v>0</v>
          </cell>
          <cell r="N1184">
            <v>4</v>
          </cell>
        </row>
        <row r="1185">
          <cell r="A1185" t="str">
            <v>LYQ-CSM048-R0-XL</v>
          </cell>
          <cell r="B1185">
            <v>8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1</v>
          </cell>
          <cell r="K1185">
            <v>7</v>
          </cell>
          <cell r="L1185">
            <v>0</v>
          </cell>
          <cell r="M1185">
            <v>0</v>
          </cell>
          <cell r="N1185">
            <v>8</v>
          </cell>
        </row>
        <row r="1186">
          <cell r="A1186" t="str">
            <v>LYQ-CSM048-ZL-L</v>
          </cell>
          <cell r="B1186">
            <v>11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4</v>
          </cell>
          <cell r="K1186">
            <v>7</v>
          </cell>
          <cell r="L1186">
            <v>0</v>
          </cell>
          <cell r="M1186">
            <v>0</v>
          </cell>
          <cell r="N1186">
            <v>11</v>
          </cell>
        </row>
        <row r="1187">
          <cell r="A1187" t="str">
            <v>LYQ-CSM048-ZL-M</v>
          </cell>
          <cell r="B1187">
            <v>2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2</v>
          </cell>
          <cell r="K1187">
            <v>0</v>
          </cell>
          <cell r="L1187">
            <v>0</v>
          </cell>
          <cell r="M1187">
            <v>0</v>
          </cell>
          <cell r="N1187">
            <v>2</v>
          </cell>
        </row>
        <row r="1188">
          <cell r="A1188" t="str">
            <v>LYQ-CSM048-ZL-S</v>
          </cell>
          <cell r="B1188">
            <v>6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2</v>
          </cell>
          <cell r="K1188">
            <v>4</v>
          </cell>
          <cell r="L1188">
            <v>0</v>
          </cell>
          <cell r="M1188">
            <v>0</v>
          </cell>
          <cell r="N1188">
            <v>6</v>
          </cell>
        </row>
        <row r="1189">
          <cell r="A1189" t="str">
            <v>LYQ-CSM048-ZL-XL</v>
          </cell>
          <cell r="B1189">
            <v>3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3</v>
          </cell>
          <cell r="K1189">
            <v>0</v>
          </cell>
          <cell r="L1189">
            <v>0</v>
          </cell>
          <cell r="M1189">
            <v>0</v>
          </cell>
          <cell r="N1189">
            <v>3</v>
          </cell>
        </row>
        <row r="1190">
          <cell r="A1190" t="str">
            <v>LYQ-CSM051-B0-L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A1191" t="str">
            <v>LYQ-CSM051-B0-M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</row>
        <row r="1192">
          <cell r="A1192" t="str">
            <v>LYQ-CSM051-B0-S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A1193" t="str">
            <v>LYQ-CSM051-B0-XL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</row>
        <row r="1194">
          <cell r="A1194" t="str">
            <v>LYQ-EU7232-M</v>
          </cell>
          <cell r="B1194">
            <v>1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1</v>
          </cell>
          <cell r="K1194">
            <v>0</v>
          </cell>
          <cell r="L1194">
            <v>0</v>
          </cell>
          <cell r="M1194">
            <v>0</v>
          </cell>
          <cell r="N1194">
            <v>1</v>
          </cell>
        </row>
        <row r="1195">
          <cell r="A1195" t="str">
            <v>LYQ-EUWH5339-B0-2XL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</row>
        <row r="1196">
          <cell r="A1196" t="str">
            <v>LYQ-EUWH5339-B0-L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</row>
        <row r="1197">
          <cell r="A1197" t="str">
            <v>LYQ-EUWH5339-B0-M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</row>
        <row r="1198">
          <cell r="A1198" t="str">
            <v>LYQ-EUWH5339-B0-S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</row>
        <row r="1199">
          <cell r="A1199" t="str">
            <v>LYQ-EUWH5339-B0-XL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</row>
        <row r="1200">
          <cell r="A1200" t="str">
            <v>LYQ-EUWH5339-BE-2XL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</row>
        <row r="1201">
          <cell r="A1201" t="str">
            <v>LYQ-EUWH5339-BE-L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</row>
        <row r="1202">
          <cell r="A1202" t="str">
            <v>LYQ-EUWH5339-BE-M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</row>
        <row r="1203">
          <cell r="A1203" t="str">
            <v>LYQ-EUWH5339-BE-XL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</row>
        <row r="1204">
          <cell r="A1204" t="str">
            <v>LYQ-EUWH5339-K0-L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</row>
        <row r="1205">
          <cell r="A1205" t="str">
            <v>LYQ-EUWH5339-K0-S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</row>
        <row r="1206">
          <cell r="A1206" t="str">
            <v>LYQ-EUWH5339-R0-L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A1207" t="str">
            <v>LYQ-EUWH5339-R0-M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</row>
        <row r="1208">
          <cell r="A1208" t="str">
            <v>LYQ-EUWH5339-R0-S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</row>
        <row r="1209">
          <cell r="A1209" t="str">
            <v>LYQ-EUWH5339-R0-XL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</row>
        <row r="1210">
          <cell r="A1210" t="str">
            <v>LYQ-WH1109-B0-M</v>
          </cell>
          <cell r="B1210">
            <v>1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</row>
        <row r="1211">
          <cell r="A1211" t="str">
            <v>LYQ-WH1109-B0-S</v>
          </cell>
          <cell r="B1211">
            <v>3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3</v>
          </cell>
          <cell r="M1211">
            <v>0</v>
          </cell>
          <cell r="N1211">
            <v>3</v>
          </cell>
        </row>
        <row r="1212">
          <cell r="A1212" t="str">
            <v>LYQ-WH1109-DG-L</v>
          </cell>
          <cell r="B1212">
            <v>3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1</v>
          </cell>
          <cell r="K1212">
            <v>1</v>
          </cell>
          <cell r="L1212">
            <v>0</v>
          </cell>
          <cell r="M1212">
            <v>0</v>
          </cell>
          <cell r="N1212">
            <v>2</v>
          </cell>
        </row>
        <row r="1213">
          <cell r="A1213" t="str">
            <v>LYQ-WH1109-DG-M</v>
          </cell>
          <cell r="B1213">
            <v>4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1</v>
          </cell>
          <cell r="K1213">
            <v>3</v>
          </cell>
          <cell r="L1213">
            <v>0</v>
          </cell>
          <cell r="M1213">
            <v>0</v>
          </cell>
          <cell r="N1213">
            <v>4</v>
          </cell>
        </row>
        <row r="1214">
          <cell r="A1214" t="str">
            <v>LYQ-WH1109-DG-S</v>
          </cell>
          <cell r="B1214">
            <v>10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10</v>
          </cell>
          <cell r="L1214">
            <v>0</v>
          </cell>
          <cell r="M1214">
            <v>0</v>
          </cell>
          <cell r="N1214">
            <v>10</v>
          </cell>
        </row>
        <row r="1215">
          <cell r="A1215" t="str">
            <v>LYQ-WH1109-DG-XL</v>
          </cell>
          <cell r="B1215">
            <v>6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6</v>
          </cell>
          <cell r="L1215">
            <v>0</v>
          </cell>
          <cell r="M1215">
            <v>0</v>
          </cell>
          <cell r="N1215">
            <v>6</v>
          </cell>
        </row>
        <row r="1216">
          <cell r="A1216" t="str">
            <v>LYQ-WH1109-DG-XXL</v>
          </cell>
          <cell r="B1216">
            <v>2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2</v>
          </cell>
          <cell r="M1216">
            <v>0</v>
          </cell>
          <cell r="N1216">
            <v>2</v>
          </cell>
        </row>
        <row r="1217">
          <cell r="A1217" t="str">
            <v>LYQ-WH1109-G0-M</v>
          </cell>
          <cell r="B1217">
            <v>2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2</v>
          </cell>
          <cell r="M1217">
            <v>0</v>
          </cell>
          <cell r="N1217">
            <v>2</v>
          </cell>
        </row>
        <row r="1218">
          <cell r="A1218" t="str">
            <v>LYQ-WH1109-G0-S</v>
          </cell>
          <cell r="B1218">
            <v>2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2</v>
          </cell>
          <cell r="M1218">
            <v>0</v>
          </cell>
          <cell r="N1218">
            <v>2</v>
          </cell>
        </row>
        <row r="1219">
          <cell r="A1219" t="str">
            <v>LYQ-WH1109-G0-XL</v>
          </cell>
          <cell r="B1219">
            <v>3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3</v>
          </cell>
          <cell r="M1219">
            <v>0</v>
          </cell>
          <cell r="N1219">
            <v>3</v>
          </cell>
        </row>
        <row r="1220">
          <cell r="A1220" t="str">
            <v>LYQ-WH1109-G0-XXL</v>
          </cell>
          <cell r="B1220">
            <v>2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2</v>
          </cell>
          <cell r="M1220">
            <v>0</v>
          </cell>
          <cell r="N1220">
            <v>2</v>
          </cell>
        </row>
        <row r="1221">
          <cell r="A1221" t="str">
            <v>LYQ-WH1109-G7-L</v>
          </cell>
          <cell r="B1221">
            <v>9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8</v>
          </cell>
          <cell r="L1221">
            <v>1</v>
          </cell>
          <cell r="M1221">
            <v>0</v>
          </cell>
          <cell r="N1221">
            <v>9</v>
          </cell>
        </row>
        <row r="1222">
          <cell r="A1222" t="str">
            <v>LYQ-WH1109-G7-M</v>
          </cell>
          <cell r="B1222">
            <v>6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5</v>
          </cell>
          <cell r="L1222">
            <v>1</v>
          </cell>
          <cell r="M1222">
            <v>0</v>
          </cell>
          <cell r="N1222">
            <v>6</v>
          </cell>
        </row>
        <row r="1223">
          <cell r="A1223" t="str">
            <v>LYQ-WH1109-G7-S</v>
          </cell>
          <cell r="B1223">
            <v>2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2</v>
          </cell>
          <cell r="M1223">
            <v>0</v>
          </cell>
          <cell r="N1223">
            <v>2</v>
          </cell>
        </row>
        <row r="1224">
          <cell r="A1224" t="str">
            <v>LYQ-WH1109-G7-XL</v>
          </cell>
          <cell r="B1224">
            <v>3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3</v>
          </cell>
          <cell r="M1224">
            <v>0</v>
          </cell>
          <cell r="N1224">
            <v>3</v>
          </cell>
        </row>
        <row r="1225">
          <cell r="A1225" t="str">
            <v>LYQ-WH1109-G7-XXL</v>
          </cell>
          <cell r="B1225">
            <v>1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1</v>
          </cell>
          <cell r="M1225">
            <v>0</v>
          </cell>
          <cell r="N1225">
            <v>1</v>
          </cell>
        </row>
        <row r="1226">
          <cell r="A1226" t="str">
            <v>LYQ-WH1109-LG-L</v>
          </cell>
          <cell r="B1226">
            <v>2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1</v>
          </cell>
          <cell r="K1226">
            <v>0</v>
          </cell>
          <cell r="L1226">
            <v>1</v>
          </cell>
          <cell r="M1226">
            <v>0</v>
          </cell>
          <cell r="N1226">
            <v>2</v>
          </cell>
        </row>
        <row r="1227">
          <cell r="A1227" t="str">
            <v>LYQ-WH1109-LG-M</v>
          </cell>
          <cell r="B1227">
            <v>9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1</v>
          </cell>
          <cell r="K1227">
            <v>7</v>
          </cell>
          <cell r="L1227">
            <v>0</v>
          </cell>
          <cell r="M1227">
            <v>0</v>
          </cell>
          <cell r="N1227">
            <v>8</v>
          </cell>
        </row>
        <row r="1228">
          <cell r="A1228" t="str">
            <v>LYQ-WH1109-LG-S</v>
          </cell>
          <cell r="B1228">
            <v>2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2</v>
          </cell>
          <cell r="M1228">
            <v>0</v>
          </cell>
          <cell r="N1228">
            <v>2</v>
          </cell>
        </row>
        <row r="1229">
          <cell r="A1229" t="str">
            <v>LYQ-WH1109-LG-XL</v>
          </cell>
          <cell r="B1229">
            <v>2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1</v>
          </cell>
          <cell r="M1229">
            <v>0</v>
          </cell>
          <cell r="N1229">
            <v>1</v>
          </cell>
        </row>
        <row r="1230">
          <cell r="A1230" t="str">
            <v>LYQ-WH1109-LG-XXL</v>
          </cell>
          <cell r="B1230">
            <v>2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2</v>
          </cell>
          <cell r="M1230">
            <v>0</v>
          </cell>
          <cell r="N1230">
            <v>2</v>
          </cell>
        </row>
        <row r="1231">
          <cell r="A1231" t="str">
            <v>LYQ-WH1312-B0-L</v>
          </cell>
          <cell r="B1231">
            <v>4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2</v>
          </cell>
          <cell r="L1231">
            <v>2</v>
          </cell>
          <cell r="M1231">
            <v>0</v>
          </cell>
          <cell r="N1231">
            <v>4</v>
          </cell>
        </row>
        <row r="1232">
          <cell r="A1232" t="str">
            <v>LYQ-WH1312-B0-M</v>
          </cell>
          <cell r="B1232">
            <v>1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1</v>
          </cell>
          <cell r="L1232">
            <v>0</v>
          </cell>
          <cell r="M1232">
            <v>0</v>
          </cell>
          <cell r="N1232">
            <v>1</v>
          </cell>
        </row>
        <row r="1233">
          <cell r="A1233" t="str">
            <v>LYQ-WH1312-B0-S</v>
          </cell>
          <cell r="B1233">
            <v>7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5</v>
          </cell>
          <cell r="L1233">
            <v>2</v>
          </cell>
          <cell r="M1233">
            <v>0</v>
          </cell>
          <cell r="N1233">
            <v>7</v>
          </cell>
        </row>
        <row r="1234">
          <cell r="A1234" t="str">
            <v>LYQ-WH1312-B0-XL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</row>
        <row r="1235">
          <cell r="A1235" t="str">
            <v>LYQ-WH1312-P0-L</v>
          </cell>
          <cell r="B1235">
            <v>3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1</v>
          </cell>
          <cell r="L1235">
            <v>2</v>
          </cell>
          <cell r="M1235">
            <v>0</v>
          </cell>
          <cell r="N1235">
            <v>3</v>
          </cell>
        </row>
        <row r="1236">
          <cell r="A1236" t="str">
            <v>LYQ-WH1312-P0-M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A1237" t="str">
            <v>LYQ-WH1312-P0-S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</row>
        <row r="1238">
          <cell r="A1238" t="str">
            <v>LYQ-WH1312-P0-XL</v>
          </cell>
          <cell r="B1238">
            <v>3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3</v>
          </cell>
          <cell r="M1238">
            <v>0</v>
          </cell>
          <cell r="N1238">
            <v>3</v>
          </cell>
        </row>
        <row r="1239">
          <cell r="A1239" t="str">
            <v>LYQ-WH16331-BG-S</v>
          </cell>
          <cell r="B1239">
            <v>1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1</v>
          </cell>
          <cell r="K1239">
            <v>0</v>
          </cell>
          <cell r="L1239">
            <v>0</v>
          </cell>
          <cell r="M1239">
            <v>0</v>
          </cell>
          <cell r="N1239">
            <v>1</v>
          </cell>
        </row>
        <row r="1240">
          <cell r="A1240" t="str">
            <v>LYQ-WH16331-K0-XL</v>
          </cell>
          <cell r="B1240">
            <v>1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1</v>
          </cell>
          <cell r="L1240">
            <v>0</v>
          </cell>
          <cell r="M1240">
            <v>0</v>
          </cell>
          <cell r="N1240">
            <v>1</v>
          </cell>
        </row>
        <row r="1241">
          <cell r="A1241" t="str">
            <v>MY-BS-LYRound020-BL-L</v>
          </cell>
          <cell r="B1241">
            <v>2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</row>
        <row r="1242">
          <cell r="A1242" t="str">
            <v>MY-BS-LYRound020-BL-M</v>
          </cell>
          <cell r="B1242">
            <v>1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A1243" t="str">
            <v>MY-BS-LYRound020-BL-S</v>
          </cell>
          <cell r="B1243">
            <v>1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</row>
        <row r="1244">
          <cell r="A1244" t="str">
            <v>MY-BS-LYRound020-BL-XL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</row>
        <row r="1245">
          <cell r="A1245" t="str">
            <v>MY-BS-LYRound020-GN-L</v>
          </cell>
          <cell r="B1245">
            <v>2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</row>
        <row r="1246">
          <cell r="A1246" t="str">
            <v>MY-BS-LYRound020-GN-M</v>
          </cell>
          <cell r="B1246">
            <v>2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A1247" t="str">
            <v>MY-BS-LYRound020-GN-S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A1248" t="str">
            <v>MY-BS-LYRound020-GN-XL</v>
          </cell>
          <cell r="B1248">
            <v>1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</row>
        <row r="1249">
          <cell r="A1249" t="str">
            <v>MY-BS-LYRound020-NY-L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</row>
        <row r="1250">
          <cell r="A1250" t="str">
            <v>MY-BS-LYRound020-NY-M</v>
          </cell>
          <cell r="B1250">
            <v>2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</row>
        <row r="1251">
          <cell r="A1251" t="str">
            <v>MY-BS-LYRound020-NY-S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</row>
        <row r="1252">
          <cell r="A1252" t="str">
            <v>MY-BS-LYRound020-NY-XL</v>
          </cell>
          <cell r="B1252">
            <v>1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</row>
        <row r="1253">
          <cell r="A1253" t="str">
            <v>MY-CSM070-B0-L</v>
          </cell>
          <cell r="B1253">
            <v>5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5</v>
          </cell>
          <cell r="L1253">
            <v>0</v>
          </cell>
          <cell r="M1253">
            <v>0</v>
          </cell>
          <cell r="N1253">
            <v>5</v>
          </cell>
        </row>
        <row r="1254">
          <cell r="A1254" t="str">
            <v>MY-CSM070-C0-L</v>
          </cell>
          <cell r="B1254">
            <v>4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4</v>
          </cell>
          <cell r="L1254">
            <v>0</v>
          </cell>
          <cell r="M1254">
            <v>0</v>
          </cell>
          <cell r="N1254">
            <v>4</v>
          </cell>
        </row>
        <row r="1255">
          <cell r="A1255" t="str">
            <v>MY-CSM070-GR-L</v>
          </cell>
          <cell r="B1255">
            <v>4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4</v>
          </cell>
          <cell r="L1255">
            <v>0</v>
          </cell>
          <cell r="M1255">
            <v>0</v>
          </cell>
          <cell r="N1255">
            <v>4</v>
          </cell>
        </row>
        <row r="1256">
          <cell r="A1256" t="str">
            <v>MY-CSM070-PI-L</v>
          </cell>
          <cell r="B1256">
            <v>3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2</v>
          </cell>
          <cell r="L1256">
            <v>0</v>
          </cell>
          <cell r="M1256">
            <v>0</v>
          </cell>
          <cell r="N1256">
            <v>2</v>
          </cell>
        </row>
        <row r="1257">
          <cell r="A1257" t="str">
            <v>MY-CSM071-C0-L</v>
          </cell>
          <cell r="B1257">
            <v>4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4</v>
          </cell>
          <cell r="L1257">
            <v>0</v>
          </cell>
          <cell r="M1257">
            <v>0</v>
          </cell>
          <cell r="N1257">
            <v>4</v>
          </cell>
        </row>
        <row r="1258">
          <cell r="A1258" t="str">
            <v>MY-CSM071-G1-L</v>
          </cell>
          <cell r="B1258">
            <v>5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5</v>
          </cell>
          <cell r="L1258">
            <v>0</v>
          </cell>
          <cell r="M1258">
            <v>0</v>
          </cell>
          <cell r="N1258">
            <v>5</v>
          </cell>
        </row>
        <row r="1259">
          <cell r="A1259" t="str">
            <v>MY-CSM071-GR-L</v>
          </cell>
          <cell r="B1259">
            <v>3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3</v>
          </cell>
          <cell r="L1259">
            <v>0</v>
          </cell>
          <cell r="M1259">
            <v>0</v>
          </cell>
          <cell r="N1259">
            <v>3</v>
          </cell>
        </row>
        <row r="1260">
          <cell r="A1260" t="str">
            <v>MY-EU1925-E0-2XL</v>
          </cell>
          <cell r="B1260">
            <v>2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1</v>
          </cell>
          <cell r="L1260">
            <v>0</v>
          </cell>
          <cell r="M1260">
            <v>0</v>
          </cell>
          <cell r="N1260">
            <v>1</v>
          </cell>
        </row>
        <row r="1261">
          <cell r="A1261" t="str">
            <v>MY-EU1925-E0-L</v>
          </cell>
          <cell r="B1261">
            <v>2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2</v>
          </cell>
          <cell r="L1261">
            <v>0</v>
          </cell>
          <cell r="M1261">
            <v>0</v>
          </cell>
          <cell r="N1261">
            <v>2</v>
          </cell>
        </row>
        <row r="1262">
          <cell r="A1262" t="str">
            <v>MY-EU1925-E0-S</v>
          </cell>
          <cell r="B1262">
            <v>1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1</v>
          </cell>
          <cell r="K1262">
            <v>0</v>
          </cell>
          <cell r="L1262">
            <v>0</v>
          </cell>
          <cell r="M1262">
            <v>0</v>
          </cell>
          <cell r="N1262">
            <v>1</v>
          </cell>
        </row>
        <row r="1263">
          <cell r="A1263" t="str">
            <v>MY-EU1925-E0-XL</v>
          </cell>
          <cell r="B1263">
            <v>5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5</v>
          </cell>
          <cell r="L1263">
            <v>0</v>
          </cell>
          <cell r="M1263">
            <v>0</v>
          </cell>
          <cell r="N1263">
            <v>5</v>
          </cell>
        </row>
        <row r="1264">
          <cell r="A1264" t="str">
            <v>MY-EU1925-G7-2XL</v>
          </cell>
          <cell r="B1264">
            <v>3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3</v>
          </cell>
          <cell r="L1264">
            <v>0</v>
          </cell>
          <cell r="M1264">
            <v>0</v>
          </cell>
          <cell r="N1264">
            <v>3</v>
          </cell>
        </row>
        <row r="1265">
          <cell r="A1265" t="str">
            <v>MY-EU1925-G7-L</v>
          </cell>
          <cell r="B1265">
            <v>1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1</v>
          </cell>
          <cell r="L1265">
            <v>0</v>
          </cell>
          <cell r="M1265">
            <v>0</v>
          </cell>
          <cell r="N1265">
            <v>1</v>
          </cell>
        </row>
        <row r="1266">
          <cell r="A1266" t="str">
            <v>MY-EU1925-G7-XL</v>
          </cell>
          <cell r="B1266">
            <v>3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3</v>
          </cell>
          <cell r="L1266">
            <v>0</v>
          </cell>
          <cell r="M1266">
            <v>0</v>
          </cell>
          <cell r="N1266">
            <v>3</v>
          </cell>
        </row>
        <row r="1267">
          <cell r="A1267" t="str">
            <v>MY-EU1925-R6-2XL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</row>
        <row r="1268">
          <cell r="A1268" t="str">
            <v>MY-EU1925-R6-S</v>
          </cell>
          <cell r="B1268">
            <v>2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2</v>
          </cell>
          <cell r="L1268">
            <v>0</v>
          </cell>
          <cell r="M1268">
            <v>0</v>
          </cell>
          <cell r="N1268">
            <v>2</v>
          </cell>
        </row>
        <row r="1269">
          <cell r="A1269" t="str">
            <v>MY-EU1925-W0-2XL</v>
          </cell>
          <cell r="B1269">
            <v>1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1</v>
          </cell>
          <cell r="L1269">
            <v>0</v>
          </cell>
          <cell r="M1269">
            <v>0</v>
          </cell>
          <cell r="N1269">
            <v>1</v>
          </cell>
        </row>
        <row r="1270">
          <cell r="A1270" t="str">
            <v>MY-EU1925-W0-L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A1271" t="str">
            <v>MY-EU1925-W0-S</v>
          </cell>
          <cell r="B1271">
            <v>1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1</v>
          </cell>
          <cell r="L1271">
            <v>0</v>
          </cell>
          <cell r="M1271">
            <v>0</v>
          </cell>
          <cell r="N1271">
            <v>1</v>
          </cell>
        </row>
        <row r="1272">
          <cell r="A1272" t="str">
            <v>MY-LYPoint021-BL-L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</row>
        <row r="1273">
          <cell r="A1273" t="str">
            <v>MY-LYPoint021-BL-M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A1274" t="str">
            <v>MY-LYPoint021-BL-S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</row>
        <row r="1275">
          <cell r="A1275" t="str">
            <v>MY-LYPoint021-BL-XL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</row>
        <row r="1276">
          <cell r="A1276" t="str">
            <v>MY-LYPoint021-DG-L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</row>
        <row r="1277">
          <cell r="A1277" t="str">
            <v>MY-LYPoint021-DG-M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</row>
        <row r="1278">
          <cell r="A1278" t="str">
            <v>MY-LYPoint021-DG-S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</row>
        <row r="1279">
          <cell r="A1279" t="str">
            <v>MY-LYPoint021-DG-XL</v>
          </cell>
          <cell r="B1279">
            <v>5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4</v>
          </cell>
          <cell r="K1279">
            <v>0</v>
          </cell>
          <cell r="L1279">
            <v>0</v>
          </cell>
          <cell r="M1279">
            <v>0</v>
          </cell>
          <cell r="N1279">
            <v>4</v>
          </cell>
        </row>
        <row r="1280">
          <cell r="A1280" t="str">
            <v>MY-LYPoint021-GN-L</v>
          </cell>
          <cell r="B1280">
            <v>2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A1281" t="str">
            <v>MY-LYPoint021-GN-M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</row>
        <row r="1282">
          <cell r="A1282" t="str">
            <v>MY-LYPoint021-GN-S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A1283" t="str">
            <v>MY-LYPoint021-GN-XL</v>
          </cell>
          <cell r="B1283">
            <v>1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A1284" t="str">
            <v>MY-LYPoint021-GR-L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A1285" t="str">
            <v>MY-LYPoint021-GR-M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</row>
        <row r="1286">
          <cell r="A1286" t="str">
            <v>MY-LYPoint021-GR-S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A1287" t="str">
            <v>MY-LYPoint021-GR-XL</v>
          </cell>
          <cell r="B1287">
            <v>1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A1288" t="str">
            <v>MY-LYPoint021-K0-L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A1289" t="str">
            <v>MY-LYPoint021-K0-M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A1290" t="str">
            <v>MY-LYPoint021-K0-S1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A1291" t="str">
            <v>MY-LYPoint021-K0-XL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A1292" t="str">
            <v>MY-LYPoint021-KQ-L</v>
          </cell>
          <cell r="B1292">
            <v>1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MY-LYPoint021-KQ-M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MY-LYPoint021-KQ-S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MY-LYPoint021-KQ-XL</v>
          </cell>
          <cell r="B1295">
            <v>1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A1296" t="str">
            <v>MY-LYPoint021-LB-L</v>
          </cell>
          <cell r="B1296">
            <v>1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MY-LYPoint021-LB-M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A1298" t="str">
            <v>MY-LYPoint021-LB-S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</row>
        <row r="1299">
          <cell r="A1299" t="str">
            <v>MY-LYPoint021-LB-XL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</row>
        <row r="1300">
          <cell r="A1300" t="str">
            <v>MY-LYPoint021-NY-L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MY-LYPoint021-NY-M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A1302" t="str">
            <v>MY-LYPoint021-NY-S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A1303" t="str">
            <v>MY-LYPoint021-NY-XL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A1304" t="str">
            <v>MY-LYPoint021-OR-XL</v>
          </cell>
          <cell r="B1304">
            <v>3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2</v>
          </cell>
          <cell r="K1304">
            <v>0</v>
          </cell>
          <cell r="L1304">
            <v>0</v>
          </cell>
          <cell r="M1304">
            <v>0</v>
          </cell>
          <cell r="N1304">
            <v>2</v>
          </cell>
        </row>
        <row r="1305">
          <cell r="A1305" t="str">
            <v>MY-LYPoint021-W0-M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MY-LYPoint021-W0-S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A1307" t="str">
            <v>MY-LYPoint021-W0-XL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</row>
        <row r="1308">
          <cell r="A1308" t="str">
            <v>MY-LYPoint021-WR-L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</row>
        <row r="1309">
          <cell r="A1309" t="str">
            <v>MY-LYPoint021-WR-M</v>
          </cell>
          <cell r="B1309">
            <v>1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A1310" t="str">
            <v>MY-LYPoint021-WR-S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</row>
        <row r="1311">
          <cell r="A1311" t="str">
            <v>MY-LYPoint021-WR-XL</v>
          </cell>
          <cell r="B1311">
            <v>1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</row>
        <row r="1312">
          <cell r="A1312" t="str">
            <v>MY-LYRound020-BL-L</v>
          </cell>
          <cell r="B1312">
            <v>2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</row>
        <row r="1313">
          <cell r="A1313" t="str">
            <v>MY-LYRound020-BL-M</v>
          </cell>
          <cell r="B1313">
            <v>1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</row>
        <row r="1314">
          <cell r="A1314" t="str">
            <v>MY-LYRound020-BL-S</v>
          </cell>
          <cell r="B1314">
            <v>1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</row>
        <row r="1315">
          <cell r="A1315" t="str">
            <v>MY-LYRound020-BL-XL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</row>
        <row r="1316">
          <cell r="A1316" t="str">
            <v>MY-LYRound020-DG-L</v>
          </cell>
          <cell r="B1316">
            <v>2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</row>
        <row r="1317">
          <cell r="A1317" t="str">
            <v>MY-LYRound020-DG-M</v>
          </cell>
          <cell r="B1317">
            <v>2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</row>
        <row r="1318">
          <cell r="A1318" t="str">
            <v>MY-LYRound020-DG-S</v>
          </cell>
          <cell r="B1318">
            <v>5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1</v>
          </cell>
          <cell r="K1318">
            <v>4</v>
          </cell>
          <cell r="L1318">
            <v>0</v>
          </cell>
          <cell r="M1318">
            <v>0</v>
          </cell>
          <cell r="N1318">
            <v>5</v>
          </cell>
        </row>
        <row r="1319">
          <cell r="A1319" t="str">
            <v>MY-LYRound020-DG-XL</v>
          </cell>
          <cell r="B1319">
            <v>1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</row>
        <row r="1320">
          <cell r="A1320" t="str">
            <v>MY-LYRound020-GN-L</v>
          </cell>
          <cell r="B1320">
            <v>2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</row>
        <row r="1321">
          <cell r="A1321" t="str">
            <v>MY-LYRound020-GN-M</v>
          </cell>
          <cell r="B1321">
            <v>2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A1322" t="str">
            <v>MY-LYRound020-GN-S</v>
          </cell>
          <cell r="B1322">
            <v>1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</row>
        <row r="1323">
          <cell r="A1323" t="str">
            <v>MY-LYRound020-GN-XL</v>
          </cell>
          <cell r="B1323">
            <v>1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MY-LYRound020-GR-L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</row>
        <row r="1325">
          <cell r="A1325" t="str">
            <v>MY-LYRound020-GR-M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</row>
        <row r="1326">
          <cell r="A1326" t="str">
            <v>MY-LYRound020-GR-S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</row>
        <row r="1327">
          <cell r="A1327" t="str">
            <v>MY-LYRound020-GR-XL</v>
          </cell>
          <cell r="B1327">
            <v>2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</row>
        <row r="1328">
          <cell r="A1328" t="str">
            <v>MY-LYRound020-K0-L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</row>
        <row r="1329">
          <cell r="A1329" t="str">
            <v>MY-LYRound020-K0-M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A1330" t="str">
            <v>MY-LYRound020-K0-S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</row>
        <row r="1331">
          <cell r="A1331" t="str">
            <v>MY-LYRound020-K0-XL</v>
          </cell>
          <cell r="B1331">
            <v>2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</row>
        <row r="1332">
          <cell r="A1332" t="str">
            <v>MY-LYRound020-KQ-L</v>
          </cell>
          <cell r="B1332">
            <v>1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A1333" t="str">
            <v>MY-LYRound020-KQ-M</v>
          </cell>
          <cell r="B1333">
            <v>2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A1334" t="str">
            <v>MY-LYRound020-KQ-S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MY-LYRound020-KQ-XL</v>
          </cell>
          <cell r="B1335">
            <v>2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A1336" t="str">
            <v>MY-LYRound020-LB-L</v>
          </cell>
          <cell r="B1336">
            <v>1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MY-LYRound020-LB-M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</row>
        <row r="1338">
          <cell r="A1338" t="str">
            <v>MY-LYRound020-LB-S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A1339" t="str">
            <v>MY-LYRound020-LB-XL</v>
          </cell>
          <cell r="B1339">
            <v>1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MY-LYRound020-NY-L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A1341" t="str">
            <v>MY-LYRound020-NY-M</v>
          </cell>
          <cell r="B1341">
            <v>2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</row>
        <row r="1342">
          <cell r="A1342" t="str">
            <v>MY-LYRound020-NY-S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MY-LYRound020-NY-XL</v>
          </cell>
          <cell r="B1343">
            <v>1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A1344" t="str">
            <v>MY-LYRound020-OR-S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</row>
        <row r="1345">
          <cell r="A1345" t="str">
            <v>MY-LYRound020-W0-L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</row>
        <row r="1346">
          <cell r="A1346" t="str">
            <v>MY-LYRound020-W0-M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A1347" t="str">
            <v>MY-LYRound020-W0-S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</row>
        <row r="1348">
          <cell r="A1348" t="str">
            <v>MY-LYRound020-W0-XL</v>
          </cell>
          <cell r="B1348">
            <v>8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8</v>
          </cell>
          <cell r="K1348">
            <v>0</v>
          </cell>
          <cell r="L1348">
            <v>0</v>
          </cell>
          <cell r="M1348">
            <v>0</v>
          </cell>
          <cell r="N1348">
            <v>8</v>
          </cell>
        </row>
        <row r="1349">
          <cell r="A1349" t="str">
            <v>MY-LYRound020-WR-L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</row>
        <row r="1350">
          <cell r="A1350" t="str">
            <v>MY-LYRound020-WR-M</v>
          </cell>
          <cell r="B1350">
            <v>1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A1351" t="str">
            <v>MY-LYRound020-WR-S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MY-LYRound020-WR-XL</v>
          </cell>
          <cell r="B1352">
            <v>2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A1353" t="str">
            <v>MY-SB011-BL-M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MY-SB011-CF-L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A1355" t="str">
            <v>MY-SB011-DG-L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</row>
        <row r="1356">
          <cell r="A1356" t="str">
            <v>MY-SB011-DG-XL</v>
          </cell>
          <cell r="B1356">
            <v>1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A1357" t="str">
            <v>MY-SB011-RD-L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</row>
        <row r="1358">
          <cell r="A1358" t="str">
            <v>MY-SB011-WT-L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</row>
        <row r="1359">
          <cell r="A1359" t="str">
            <v>MY-SB011-WT-M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</row>
        <row r="1360">
          <cell r="A1360" t="str">
            <v>MY-SB011-WT-S</v>
          </cell>
          <cell r="B1360">
            <v>5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3</v>
          </cell>
          <cell r="K1360">
            <v>0</v>
          </cell>
          <cell r="L1360">
            <v>0</v>
          </cell>
          <cell r="M1360">
            <v>0</v>
          </cell>
          <cell r="N1360">
            <v>3</v>
          </cell>
        </row>
        <row r="1361">
          <cell r="A1361" t="str">
            <v>MY-SB015-BL-L</v>
          </cell>
          <cell r="B1361">
            <v>1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1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</row>
        <row r="1362">
          <cell r="A1362" t="str">
            <v>MY-SB015-BL-S</v>
          </cell>
          <cell r="B1362">
            <v>1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1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</row>
        <row r="1363">
          <cell r="A1363" t="str">
            <v>MY-SB015-DG-S</v>
          </cell>
          <cell r="B1363">
            <v>6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1</v>
          </cell>
          <cell r="K1363">
            <v>5</v>
          </cell>
          <cell r="L1363">
            <v>0</v>
          </cell>
          <cell r="M1363">
            <v>0</v>
          </cell>
          <cell r="N1363">
            <v>6</v>
          </cell>
        </row>
        <row r="1364">
          <cell r="A1364" t="str">
            <v>MY-SB015-LG-L</v>
          </cell>
          <cell r="B1364">
            <v>6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1</v>
          </cell>
          <cell r="K1364">
            <v>5</v>
          </cell>
          <cell r="L1364">
            <v>0</v>
          </cell>
          <cell r="M1364">
            <v>0</v>
          </cell>
          <cell r="N1364">
            <v>6</v>
          </cell>
        </row>
        <row r="1365">
          <cell r="A1365" t="str">
            <v>MY-SB015-LG-S</v>
          </cell>
          <cell r="B1365">
            <v>9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9</v>
          </cell>
          <cell r="L1365">
            <v>0</v>
          </cell>
          <cell r="M1365">
            <v>0</v>
          </cell>
          <cell r="N1365">
            <v>9</v>
          </cell>
        </row>
        <row r="1366">
          <cell r="A1366" t="str">
            <v>MY-SB015-LG-XL</v>
          </cell>
          <cell r="B1366">
            <v>1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1</v>
          </cell>
          <cell r="L1366">
            <v>0</v>
          </cell>
          <cell r="M1366">
            <v>0</v>
          </cell>
          <cell r="N1366">
            <v>1</v>
          </cell>
        </row>
        <row r="1367">
          <cell r="A1367" t="str">
            <v>MY-SB015-PP-S</v>
          </cell>
          <cell r="B1367">
            <v>6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6</v>
          </cell>
          <cell r="L1367">
            <v>0</v>
          </cell>
          <cell r="M1367">
            <v>0</v>
          </cell>
          <cell r="N1367">
            <v>6</v>
          </cell>
        </row>
        <row r="1368">
          <cell r="A1368" t="str">
            <v>MY-SB015-WR-S</v>
          </cell>
          <cell r="B1368">
            <v>1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A1369" t="str">
            <v>MY-SB019-BK-L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A1370" t="str">
            <v>MY-SB019-BK-M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</row>
        <row r="1371">
          <cell r="A1371" t="str">
            <v>MY-SB019-BK-S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</row>
        <row r="1372">
          <cell r="A1372" t="str">
            <v>MY-SB019-BK-XL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</row>
        <row r="1373">
          <cell r="A1373" t="str">
            <v>MY-SB019-BL-L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</row>
        <row r="1374">
          <cell r="A1374" t="str">
            <v>MY-SB019-BL-M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</row>
        <row r="1375">
          <cell r="A1375" t="str">
            <v>MY-SB019-BL-XL</v>
          </cell>
          <cell r="B1375">
            <v>1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1</v>
          </cell>
          <cell r="L1375">
            <v>0</v>
          </cell>
          <cell r="M1375">
            <v>0</v>
          </cell>
          <cell r="N1375">
            <v>1</v>
          </cell>
        </row>
        <row r="1376">
          <cell r="A1376" t="str">
            <v>MY-SB019-DG-L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</row>
        <row r="1377">
          <cell r="A1377" t="str">
            <v>MY-SB019-DG-M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</row>
        <row r="1378">
          <cell r="A1378" t="str">
            <v>MY-SB019-DG-S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</row>
        <row r="1379">
          <cell r="A1379" t="str">
            <v>MY-SB019-DG-XL</v>
          </cell>
          <cell r="B1379">
            <v>2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2</v>
          </cell>
          <cell r="L1379">
            <v>0</v>
          </cell>
          <cell r="M1379">
            <v>0</v>
          </cell>
          <cell r="N1379">
            <v>2</v>
          </cell>
        </row>
        <row r="1380">
          <cell r="A1380" t="str">
            <v>MY-SB019-LG-L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</row>
        <row r="1381">
          <cell r="A1381" t="str">
            <v>MY-SB019-LG-M</v>
          </cell>
          <cell r="B1381">
            <v>4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2</v>
          </cell>
          <cell r="L1381">
            <v>0</v>
          </cell>
          <cell r="M1381">
            <v>0</v>
          </cell>
          <cell r="N1381">
            <v>2</v>
          </cell>
        </row>
        <row r="1382">
          <cell r="A1382" t="str">
            <v>MY-SB019-LG-S</v>
          </cell>
          <cell r="B1382">
            <v>1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1</v>
          </cell>
          <cell r="L1382">
            <v>0</v>
          </cell>
          <cell r="M1382">
            <v>0</v>
          </cell>
          <cell r="N1382">
            <v>1</v>
          </cell>
        </row>
        <row r="1383">
          <cell r="A1383" t="str">
            <v>MY-SB019-LG-XL</v>
          </cell>
          <cell r="B1383">
            <v>4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4</v>
          </cell>
          <cell r="L1383">
            <v>0</v>
          </cell>
          <cell r="M1383">
            <v>0</v>
          </cell>
          <cell r="N1383">
            <v>4</v>
          </cell>
        </row>
        <row r="1384">
          <cell r="A1384" t="str">
            <v>MY-SB019-RD-L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</row>
        <row r="1385">
          <cell r="A1385" t="str">
            <v>MY-SB019-RD-M</v>
          </cell>
          <cell r="B1385">
            <v>1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1</v>
          </cell>
          <cell r="L1385">
            <v>0</v>
          </cell>
          <cell r="M1385">
            <v>0</v>
          </cell>
          <cell r="N1385">
            <v>1</v>
          </cell>
        </row>
        <row r="1386">
          <cell r="A1386" t="str">
            <v>MY-SB019-RD-S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A1387" t="str">
            <v>MY-SB019-RD-XL</v>
          </cell>
          <cell r="B1387">
            <v>5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3</v>
          </cell>
          <cell r="K1387">
            <v>2</v>
          </cell>
          <cell r="L1387">
            <v>0</v>
          </cell>
          <cell r="M1387">
            <v>0</v>
          </cell>
          <cell r="N1387">
            <v>5</v>
          </cell>
        </row>
        <row r="1388">
          <cell r="A1388" t="str">
            <v>MY-SB020-BK-M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A1389" t="str">
            <v>MY-SB020-BL-S</v>
          </cell>
          <cell r="B1389">
            <v>1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1</v>
          </cell>
          <cell r="L1389">
            <v>0</v>
          </cell>
          <cell r="M1389">
            <v>0</v>
          </cell>
          <cell r="N1389">
            <v>1</v>
          </cell>
        </row>
        <row r="1390">
          <cell r="A1390" t="str">
            <v>MY-SB020-DG-L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</row>
        <row r="1391">
          <cell r="A1391" t="str">
            <v>MY-SB020-DG-M</v>
          </cell>
          <cell r="B1391">
            <v>1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1</v>
          </cell>
          <cell r="K1391">
            <v>0</v>
          </cell>
          <cell r="L1391">
            <v>0</v>
          </cell>
          <cell r="M1391">
            <v>0</v>
          </cell>
          <cell r="N1391">
            <v>1</v>
          </cell>
        </row>
        <row r="1392">
          <cell r="A1392" t="str">
            <v>MY-SB020-DG-S</v>
          </cell>
          <cell r="B1392">
            <v>2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2</v>
          </cell>
          <cell r="L1392">
            <v>0</v>
          </cell>
          <cell r="M1392">
            <v>0</v>
          </cell>
          <cell r="N1392">
            <v>2</v>
          </cell>
        </row>
        <row r="1393">
          <cell r="A1393" t="str">
            <v>MY-SB020-DG-XL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</row>
        <row r="1394">
          <cell r="A1394" t="str">
            <v>MY-SB026-BK-M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A1395" t="str">
            <v>MY-SB026-DG-M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</row>
        <row r="1396">
          <cell r="A1396" t="str">
            <v>MY-SB026-DG-S</v>
          </cell>
          <cell r="B1396">
            <v>1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1</v>
          </cell>
          <cell r="K1396">
            <v>0</v>
          </cell>
          <cell r="L1396">
            <v>0</v>
          </cell>
          <cell r="M1396">
            <v>0</v>
          </cell>
          <cell r="N1396">
            <v>1</v>
          </cell>
        </row>
        <row r="1397">
          <cell r="A1397" t="str">
            <v>MY-SB026-KK-S</v>
          </cell>
          <cell r="B1397">
            <v>1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1</v>
          </cell>
          <cell r="K1397">
            <v>0</v>
          </cell>
          <cell r="L1397">
            <v>0</v>
          </cell>
          <cell r="M1397">
            <v>0</v>
          </cell>
          <cell r="N1397">
            <v>1</v>
          </cell>
        </row>
        <row r="1398">
          <cell r="A1398" t="str">
            <v>MY-SB026-LG-S</v>
          </cell>
          <cell r="B1398">
            <v>3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3</v>
          </cell>
          <cell r="K1398">
            <v>0</v>
          </cell>
          <cell r="L1398">
            <v>0</v>
          </cell>
          <cell r="M1398">
            <v>0</v>
          </cell>
          <cell r="N1398">
            <v>3</v>
          </cell>
        </row>
        <row r="1399">
          <cell r="A1399" t="str">
            <v>MY-SB026-RD-S</v>
          </cell>
          <cell r="B1399">
            <v>1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1</v>
          </cell>
          <cell r="K1399">
            <v>0</v>
          </cell>
          <cell r="L1399">
            <v>0</v>
          </cell>
          <cell r="M1399">
            <v>0</v>
          </cell>
          <cell r="N1399">
            <v>1</v>
          </cell>
        </row>
        <row r="1400">
          <cell r="A1400" t="str">
            <v>MY-SB027-BK-S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</row>
        <row r="1401">
          <cell r="A1401" t="str">
            <v>MY-SB027-BL-S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</row>
        <row r="1402">
          <cell r="A1402" t="str">
            <v>MY-SB027-DG-L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</row>
        <row r="1403">
          <cell r="A1403" t="str">
            <v>MY-SB027-DG-S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</row>
        <row r="1404">
          <cell r="A1404" t="str">
            <v>MY-SB027-GN-S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A1405" t="str">
            <v>MY-SB027-GN-XL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</row>
        <row r="1406">
          <cell r="A1406" t="str">
            <v>MY-SB027-KK-XL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</row>
        <row r="1407">
          <cell r="A1407" t="str">
            <v>MY-WH7622-G0-S</v>
          </cell>
          <cell r="B1407">
            <v>3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1</v>
          </cell>
          <cell r="K1407">
            <v>2</v>
          </cell>
          <cell r="L1407">
            <v>0</v>
          </cell>
          <cell r="M1407">
            <v>0</v>
          </cell>
          <cell r="N1407">
            <v>3</v>
          </cell>
        </row>
        <row r="1408">
          <cell r="A1408" t="str">
            <v>MY-WH7622-K0-L</v>
          </cell>
          <cell r="B1408">
            <v>6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5</v>
          </cell>
          <cell r="K1408">
            <v>1</v>
          </cell>
          <cell r="L1408">
            <v>0</v>
          </cell>
          <cell r="M1408">
            <v>0</v>
          </cell>
          <cell r="N1408">
            <v>6</v>
          </cell>
        </row>
        <row r="1409">
          <cell r="A1409" t="str">
            <v>MY-WH7622-K0-M</v>
          </cell>
          <cell r="B1409">
            <v>10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5</v>
          </cell>
          <cell r="K1409">
            <v>4</v>
          </cell>
          <cell r="L1409">
            <v>0</v>
          </cell>
          <cell r="M1409">
            <v>0</v>
          </cell>
          <cell r="N1409">
            <v>9</v>
          </cell>
        </row>
        <row r="1410">
          <cell r="A1410" t="str">
            <v>MY-WH7622-K0-S</v>
          </cell>
          <cell r="B1410">
            <v>11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5</v>
          </cell>
          <cell r="K1410">
            <v>6</v>
          </cell>
          <cell r="L1410">
            <v>0</v>
          </cell>
          <cell r="M1410">
            <v>0</v>
          </cell>
          <cell r="N1410">
            <v>11</v>
          </cell>
        </row>
        <row r="1411">
          <cell r="A1411" t="str">
            <v>MY-WH7622-K0-XL</v>
          </cell>
          <cell r="B1411">
            <v>15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14</v>
          </cell>
          <cell r="L1411">
            <v>0</v>
          </cell>
          <cell r="M1411">
            <v>0</v>
          </cell>
          <cell r="N1411">
            <v>14</v>
          </cell>
        </row>
        <row r="1412">
          <cell r="A1412" t="str">
            <v>MY-WH7622-KH-S</v>
          </cell>
          <cell r="B1412">
            <v>2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2</v>
          </cell>
          <cell r="M1412">
            <v>0</v>
          </cell>
          <cell r="N1412">
            <v>2</v>
          </cell>
        </row>
        <row r="1413">
          <cell r="A1413" t="str">
            <v>MY-WH7622-R0-XL</v>
          </cell>
          <cell r="B1413">
            <v>4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2</v>
          </cell>
          <cell r="K1413">
            <v>0</v>
          </cell>
          <cell r="L1413">
            <v>0</v>
          </cell>
          <cell r="M1413">
            <v>0</v>
          </cell>
          <cell r="N1413">
            <v>2</v>
          </cell>
        </row>
        <row r="1414">
          <cell r="A1414" t="str">
            <v>MY-WH7624-BG-L</v>
          </cell>
          <cell r="B1414">
            <v>8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8</v>
          </cell>
          <cell r="L1414">
            <v>0</v>
          </cell>
          <cell r="M1414">
            <v>0</v>
          </cell>
          <cell r="N1414">
            <v>8</v>
          </cell>
        </row>
        <row r="1415">
          <cell r="A1415" t="str">
            <v>MY-WH7624-BG-M</v>
          </cell>
          <cell r="B1415">
            <v>9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8</v>
          </cell>
          <cell r="L1415">
            <v>0</v>
          </cell>
          <cell r="M1415">
            <v>0</v>
          </cell>
          <cell r="N1415">
            <v>8</v>
          </cell>
        </row>
        <row r="1416">
          <cell r="A1416" t="str">
            <v>MY-WH7624-BG-S</v>
          </cell>
          <cell r="B1416">
            <v>5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5</v>
          </cell>
          <cell r="L1416">
            <v>0</v>
          </cell>
          <cell r="M1416">
            <v>0</v>
          </cell>
          <cell r="N1416">
            <v>5</v>
          </cell>
        </row>
        <row r="1417">
          <cell r="A1417" t="str">
            <v>MY-WH7624-BG-XL</v>
          </cell>
          <cell r="B1417">
            <v>6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6</v>
          </cell>
          <cell r="L1417">
            <v>0</v>
          </cell>
          <cell r="M1417">
            <v>0</v>
          </cell>
          <cell r="N1417">
            <v>6</v>
          </cell>
        </row>
        <row r="1418">
          <cell r="A1418" t="str">
            <v>MY-WH7624-G0-L</v>
          </cell>
          <cell r="B1418">
            <v>8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1</v>
          </cell>
          <cell r="K1418">
            <v>7</v>
          </cell>
          <cell r="L1418">
            <v>0</v>
          </cell>
          <cell r="M1418">
            <v>0</v>
          </cell>
          <cell r="N1418">
            <v>8</v>
          </cell>
        </row>
        <row r="1419">
          <cell r="A1419" t="str">
            <v>MY-WH7624-G0-M</v>
          </cell>
          <cell r="B1419">
            <v>5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1</v>
          </cell>
          <cell r="K1419">
            <v>4</v>
          </cell>
          <cell r="L1419">
            <v>0</v>
          </cell>
          <cell r="M1419">
            <v>0</v>
          </cell>
          <cell r="N1419">
            <v>5</v>
          </cell>
        </row>
        <row r="1420">
          <cell r="A1420" t="str">
            <v>MY-WH7624-G0-S</v>
          </cell>
          <cell r="B1420">
            <v>2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2</v>
          </cell>
          <cell r="L1420">
            <v>0</v>
          </cell>
          <cell r="M1420">
            <v>0</v>
          </cell>
          <cell r="N1420">
            <v>2</v>
          </cell>
        </row>
        <row r="1421">
          <cell r="A1421" t="str">
            <v>MY-WH7624-G0-XL</v>
          </cell>
          <cell r="B1421">
            <v>6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5</v>
          </cell>
          <cell r="L1421">
            <v>0</v>
          </cell>
          <cell r="M1421">
            <v>0</v>
          </cell>
          <cell r="N1421">
            <v>5</v>
          </cell>
        </row>
        <row r="1422">
          <cell r="A1422" t="str">
            <v>MY-WH7624-G7-L</v>
          </cell>
          <cell r="B1422">
            <v>1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1</v>
          </cell>
          <cell r="M1422">
            <v>0</v>
          </cell>
          <cell r="N1422">
            <v>1</v>
          </cell>
        </row>
        <row r="1423">
          <cell r="A1423" t="str">
            <v>MY-WH7624-G7-S</v>
          </cell>
          <cell r="B1423">
            <v>5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5</v>
          </cell>
          <cell r="L1423">
            <v>0</v>
          </cell>
          <cell r="M1423">
            <v>0</v>
          </cell>
          <cell r="N1423">
            <v>5</v>
          </cell>
        </row>
        <row r="1424">
          <cell r="A1424" t="str">
            <v>MY-WH7624-G7-XL</v>
          </cell>
          <cell r="B1424">
            <v>6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6</v>
          </cell>
          <cell r="L1424">
            <v>0</v>
          </cell>
          <cell r="M1424">
            <v>0</v>
          </cell>
          <cell r="N1424">
            <v>6</v>
          </cell>
        </row>
        <row r="1425">
          <cell r="A1425" t="str">
            <v>MY-WH7624-K0-XL</v>
          </cell>
          <cell r="B1425">
            <v>1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A1426" t="str">
            <v>MY-WH7624-R0-M</v>
          </cell>
          <cell r="B1426">
            <v>3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1</v>
          </cell>
          <cell r="K1426">
            <v>2</v>
          </cell>
          <cell r="L1426">
            <v>0</v>
          </cell>
          <cell r="M1426">
            <v>0</v>
          </cell>
          <cell r="N1426">
            <v>3</v>
          </cell>
        </row>
        <row r="1427">
          <cell r="A1427" t="str">
            <v>MY-WH7624-R0-S</v>
          </cell>
          <cell r="B1427">
            <v>5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5</v>
          </cell>
          <cell r="L1427">
            <v>0</v>
          </cell>
          <cell r="M1427">
            <v>0</v>
          </cell>
          <cell r="N1427">
            <v>5</v>
          </cell>
        </row>
        <row r="1428">
          <cell r="A1428" t="str">
            <v>MY-WH7624-W0-L</v>
          </cell>
          <cell r="B1428">
            <v>3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1</v>
          </cell>
          <cell r="K1428">
            <v>2</v>
          </cell>
          <cell r="L1428">
            <v>0</v>
          </cell>
          <cell r="M1428">
            <v>0</v>
          </cell>
          <cell r="N1428">
            <v>3</v>
          </cell>
        </row>
        <row r="1429">
          <cell r="A1429" t="str">
            <v>MY-WH7624-W0-M</v>
          </cell>
          <cell r="B1429">
            <v>2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2</v>
          </cell>
          <cell r="L1429">
            <v>0</v>
          </cell>
          <cell r="M1429">
            <v>0</v>
          </cell>
          <cell r="N1429">
            <v>2</v>
          </cell>
        </row>
        <row r="1430">
          <cell r="A1430" t="str">
            <v>MY-WH7624-W0-S</v>
          </cell>
          <cell r="B1430">
            <v>11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11</v>
          </cell>
          <cell r="L1430">
            <v>0</v>
          </cell>
          <cell r="M1430">
            <v>0</v>
          </cell>
          <cell r="N1430">
            <v>11</v>
          </cell>
        </row>
        <row r="1431">
          <cell r="A1431" t="str">
            <v>MY-WH7624-W0-XL</v>
          </cell>
          <cell r="B1431">
            <v>10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10</v>
          </cell>
          <cell r="L1431">
            <v>0</v>
          </cell>
          <cell r="M1431">
            <v>0</v>
          </cell>
          <cell r="N1431">
            <v>10</v>
          </cell>
        </row>
        <row r="1432">
          <cell r="A1432" t="str">
            <v>MY-WH7672-G0-L</v>
          </cell>
          <cell r="B1432">
            <v>1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1</v>
          </cell>
          <cell r="M1432">
            <v>0</v>
          </cell>
          <cell r="N1432">
            <v>1</v>
          </cell>
        </row>
        <row r="1433">
          <cell r="A1433" t="str">
            <v>MY-WH7672-G0-S</v>
          </cell>
          <cell r="B1433">
            <v>2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2</v>
          </cell>
          <cell r="M1433">
            <v>0</v>
          </cell>
          <cell r="N1433">
            <v>2</v>
          </cell>
        </row>
        <row r="1434">
          <cell r="A1434" t="str">
            <v>MY-WH7672-K0-S</v>
          </cell>
          <cell r="B1434">
            <v>1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1</v>
          </cell>
          <cell r="M1434">
            <v>0</v>
          </cell>
          <cell r="N1434">
            <v>1</v>
          </cell>
        </row>
        <row r="1435">
          <cell r="A1435" t="str">
            <v>MY-WH7672-P0-L</v>
          </cell>
          <cell r="B1435">
            <v>1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1</v>
          </cell>
          <cell r="L1435">
            <v>0</v>
          </cell>
          <cell r="M1435">
            <v>0</v>
          </cell>
          <cell r="N1435">
            <v>1</v>
          </cell>
        </row>
        <row r="1436">
          <cell r="A1436" t="str">
            <v>MY-WH7672-W0-M</v>
          </cell>
          <cell r="B1436">
            <v>2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1</v>
          </cell>
          <cell r="K1436">
            <v>0</v>
          </cell>
          <cell r="L1436">
            <v>1</v>
          </cell>
          <cell r="M1436">
            <v>0</v>
          </cell>
          <cell r="N1436">
            <v>2</v>
          </cell>
        </row>
        <row r="1437">
          <cell r="A1437" t="str">
            <v>MY-WH7672-W0-S</v>
          </cell>
          <cell r="B1437">
            <v>2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2</v>
          </cell>
          <cell r="M1437">
            <v>0</v>
          </cell>
          <cell r="N1437">
            <v>2</v>
          </cell>
        </row>
        <row r="1438">
          <cell r="A1438" t="str">
            <v>MY-WH7672-W0-XL</v>
          </cell>
          <cell r="B1438">
            <v>1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1</v>
          </cell>
          <cell r="L1438">
            <v>0</v>
          </cell>
          <cell r="M1438">
            <v>0</v>
          </cell>
          <cell r="N1438">
            <v>1</v>
          </cell>
        </row>
        <row r="1439">
          <cell r="A1439" t="str">
            <v>MY-WH7688-B0-L</v>
          </cell>
          <cell r="B1439">
            <v>1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1</v>
          </cell>
          <cell r="L1439">
            <v>0</v>
          </cell>
          <cell r="M1439">
            <v>0</v>
          </cell>
          <cell r="N1439">
            <v>1</v>
          </cell>
        </row>
        <row r="1440">
          <cell r="A1440" t="str">
            <v>MY-WH7688-B0-M</v>
          </cell>
          <cell r="B1440">
            <v>1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1</v>
          </cell>
          <cell r="M1440">
            <v>0</v>
          </cell>
          <cell r="N1440">
            <v>1</v>
          </cell>
        </row>
        <row r="1441">
          <cell r="A1441" t="str">
            <v>MY-WH7688-B0-XL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MY-WH7688-B0-XXL</v>
          </cell>
          <cell r="B1442">
            <v>1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1</v>
          </cell>
          <cell r="K1442">
            <v>0</v>
          </cell>
          <cell r="L1442">
            <v>0</v>
          </cell>
          <cell r="M1442">
            <v>0</v>
          </cell>
          <cell r="N1442">
            <v>1</v>
          </cell>
        </row>
        <row r="1443">
          <cell r="A1443" t="str">
            <v>MY-WH7688-BG-L</v>
          </cell>
          <cell r="B1443">
            <v>1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1</v>
          </cell>
          <cell r="M1443">
            <v>0</v>
          </cell>
          <cell r="N1443">
            <v>1</v>
          </cell>
        </row>
        <row r="1444">
          <cell r="A1444" t="str">
            <v>MY-WH7688-W0-L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MY-WH7688-W0-S</v>
          </cell>
          <cell r="B1445">
            <v>1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1</v>
          </cell>
          <cell r="M1445">
            <v>0</v>
          </cell>
          <cell r="N1445">
            <v>1</v>
          </cell>
        </row>
        <row r="1446">
          <cell r="A1446" t="str">
            <v>RE-YZ-BEBD001-R0-S</v>
          </cell>
          <cell r="B1446">
            <v>0</v>
          </cell>
          <cell r="C1446">
            <v>0</v>
          </cell>
          <cell r="D1446">
            <v>20</v>
          </cell>
          <cell r="E1446">
            <v>0</v>
          </cell>
          <cell r="F1446">
            <v>20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</row>
        <row r="1447">
          <cell r="A1447" t="str">
            <v>RE-YZ-BEBD001-R0-XS</v>
          </cell>
          <cell r="B1447">
            <v>10</v>
          </cell>
          <cell r="C1447">
            <v>0</v>
          </cell>
          <cell r="D1447">
            <v>5</v>
          </cell>
          <cell r="E1447">
            <v>0</v>
          </cell>
          <cell r="F1447">
            <v>5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A1448" t="str">
            <v>RE-YZ-BECS186-OR-L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</row>
        <row r="1449">
          <cell r="A1449" t="str">
            <v>RE-YZ-BECS186-OR-M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</row>
        <row r="1450">
          <cell r="A1450" t="str">
            <v>RE-YZ-BECS186-OR-S</v>
          </cell>
          <cell r="B1450">
            <v>1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</row>
        <row r="1451">
          <cell r="A1451" t="str">
            <v>RE-YZ-BECS186-OR-XL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</row>
        <row r="1452">
          <cell r="A1452" t="str">
            <v>RE-YZ-BECS186-OR-XXL</v>
          </cell>
          <cell r="B1452">
            <v>1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RE-YZ-BECS186-YH-L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</row>
        <row r="1454">
          <cell r="A1454" t="str">
            <v>RE-YZ-BECS186-YH-M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A1455" t="str">
            <v>RE-YZ-BECS186-YH-S</v>
          </cell>
          <cell r="B1455">
            <v>1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</row>
        <row r="1456">
          <cell r="A1456" t="str">
            <v>RE-YZ-BECS186-YH-XL</v>
          </cell>
          <cell r="B1456">
            <v>2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</row>
        <row r="1457">
          <cell r="A1457" t="str">
            <v>RE-YZ-BELK185-B0-L</v>
          </cell>
          <cell r="B1457">
            <v>2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</row>
        <row r="1458">
          <cell r="A1458" t="str">
            <v>RE-YZ-BELK185-B0-M</v>
          </cell>
          <cell r="B1458">
            <v>4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RE-YZ-BELK185-B0-S</v>
          </cell>
          <cell r="B1459">
            <v>5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</row>
        <row r="1460">
          <cell r="A1460" t="str">
            <v>RE-YZ-BELK185-B0-XL</v>
          </cell>
          <cell r="B1460">
            <v>4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</row>
        <row r="1461">
          <cell r="A1461" t="str">
            <v>RE-YZ-BELK185-B0-XXL</v>
          </cell>
          <cell r="B1461">
            <v>1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A1462" t="str">
            <v>RE-YZ-BELK185-K0-L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</row>
        <row r="1463">
          <cell r="A1463" t="str">
            <v>RE-YZ-BELK185-K0-M</v>
          </cell>
          <cell r="B1463">
            <v>4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RE-YZ-BELK185-K0-S</v>
          </cell>
          <cell r="B1464">
            <v>4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</row>
        <row r="1465">
          <cell r="A1465" t="str">
            <v>RE-YZ-BELK185-K0-XL</v>
          </cell>
          <cell r="B1465">
            <v>3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A1466" t="str">
            <v>RE-YZ-BELK185-K0-XXL</v>
          </cell>
          <cell r="B1466">
            <v>3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RE-YZ-BELK185-Y9-L</v>
          </cell>
          <cell r="B1467">
            <v>5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A1468" t="str">
            <v>RE-YZ-BELK185-Y9-M</v>
          </cell>
          <cell r="B1468">
            <v>4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</row>
        <row r="1469">
          <cell r="A1469" t="str">
            <v>RE-YZ-BELK185-Y9-S</v>
          </cell>
          <cell r="B1469">
            <v>5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A1470" t="str">
            <v>RE-YZ-BELK185-Y9-XL</v>
          </cell>
          <cell r="B1470">
            <v>5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</row>
        <row r="1471">
          <cell r="A1471" t="str">
            <v>RE-YZ-BELK185-Y9-XXL</v>
          </cell>
          <cell r="B1471">
            <v>5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</row>
        <row r="1472">
          <cell r="A1472" t="str">
            <v>RE-YZ-BETW001-K0-L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A1473" t="str">
            <v>RE-YZ-BETW001-K0-M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</row>
        <row r="1474">
          <cell r="A1474" t="str">
            <v>RE-YZ-BETW001-K0-S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</row>
        <row r="1475">
          <cell r="A1475" t="str">
            <v>RE-YZ-BETW001-K0-XL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A1476" t="str">
            <v>RE-YZ-BETW001-K0-XS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RE-YZ-BEWS32-BD-2XL</v>
          </cell>
          <cell r="B1477">
            <v>4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RE-YZ-BEWS32-BD-L</v>
          </cell>
          <cell r="B1478">
            <v>5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A1479" t="str">
            <v>RE-YZ-BEWS32-BD-M</v>
          </cell>
          <cell r="B1479">
            <v>5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A1480" t="str">
            <v>RE-YZ-BEWS32-BD-S</v>
          </cell>
          <cell r="B1480">
            <v>5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RE-YZ-BEWS32-BD-XL</v>
          </cell>
          <cell r="B1481">
            <v>5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A1482" t="str">
            <v>RE-YZ-BEWS32-K0-2XL</v>
          </cell>
          <cell r="B1482">
            <v>2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A1483" t="str">
            <v>RE-YZ-BEWS32-K0-L</v>
          </cell>
          <cell r="B1483">
            <v>3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</row>
        <row r="1484">
          <cell r="A1484" t="str">
            <v>RE-YZ-BEWS32-K0-M</v>
          </cell>
          <cell r="B1484">
            <v>3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A1485" t="str">
            <v>RE-YZ-BEWS32-K0-S</v>
          </cell>
          <cell r="B1485">
            <v>5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</row>
        <row r="1486">
          <cell r="A1486" t="str">
            <v>RE-YZ-BEWS32-K0-XL</v>
          </cell>
          <cell r="B1486">
            <v>5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</row>
        <row r="1487">
          <cell r="A1487" t="str">
            <v>RE-YZ-BEWS32-ZL-2XL</v>
          </cell>
          <cell r="B1487">
            <v>4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A1488" t="str">
            <v>RE-YZ-BEWS32-ZL-M</v>
          </cell>
          <cell r="B1488">
            <v>5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A1489" t="str">
            <v>RE-YZ-BEWS32-ZL-S</v>
          </cell>
          <cell r="B1489">
            <v>5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RE-YZ-BEWS32-ZL-XL</v>
          </cell>
          <cell r="B1490">
            <v>5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A1491" t="str">
            <v>SB-YL005-KS30</v>
          </cell>
          <cell r="B1491">
            <v>1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1</v>
          </cell>
          <cell r="K1491">
            <v>0</v>
          </cell>
          <cell r="L1491">
            <v>0</v>
          </cell>
          <cell r="M1491">
            <v>0</v>
          </cell>
          <cell r="N1491">
            <v>1</v>
          </cell>
        </row>
        <row r="1492">
          <cell r="A1492" t="str">
            <v>SB-YL005-KS60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A1493" t="str">
            <v>SB-YL005-KS70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</row>
        <row r="1494">
          <cell r="A1494" t="str">
            <v>SCF-EUA01-009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A1495" t="str">
            <v>SCF-EUC01-003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</row>
        <row r="1496">
          <cell r="A1496" t="str">
            <v>SCF-EUC01-007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</row>
        <row r="1497">
          <cell r="A1497" t="str">
            <v>SCF-EUC01-008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</row>
        <row r="1498">
          <cell r="A1498" t="str">
            <v>SCF-EUC01-010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</row>
        <row r="1499">
          <cell r="A1499" t="str">
            <v>SCF-EUC01-011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</row>
        <row r="1500">
          <cell r="A1500" t="str">
            <v>SCF-EUC01-013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</row>
        <row r="1501">
          <cell r="A1501" t="str">
            <v>SCF-EUC01-014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</row>
        <row r="1502">
          <cell r="A1502" t="str">
            <v>SCF-EUC01-016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</row>
        <row r="1503">
          <cell r="A1503" t="str">
            <v>SCF-EUC01-018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</row>
        <row r="1504">
          <cell r="A1504" t="str">
            <v>SJ-BS-ZZN204K04L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</row>
        <row r="1505">
          <cell r="A1505" t="str">
            <v>TX-55554-BO-2XL</v>
          </cell>
          <cell r="B1505">
            <v>9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3</v>
          </cell>
          <cell r="K1505">
            <v>0</v>
          </cell>
          <cell r="L1505">
            <v>0</v>
          </cell>
          <cell r="M1505">
            <v>0</v>
          </cell>
          <cell r="N1505">
            <v>3</v>
          </cell>
        </row>
        <row r="1506">
          <cell r="A1506" t="str">
            <v>TX-55554-BO-4XL</v>
          </cell>
          <cell r="B1506">
            <v>9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4</v>
          </cell>
          <cell r="K1506">
            <v>0</v>
          </cell>
          <cell r="L1506">
            <v>0</v>
          </cell>
          <cell r="M1506">
            <v>0</v>
          </cell>
          <cell r="N1506">
            <v>4</v>
          </cell>
        </row>
        <row r="1507">
          <cell r="A1507" t="str">
            <v>TX-55554-BO-5XL</v>
          </cell>
          <cell r="B1507">
            <v>10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5</v>
          </cell>
          <cell r="K1507">
            <v>0</v>
          </cell>
          <cell r="L1507">
            <v>0</v>
          </cell>
          <cell r="M1507">
            <v>0</v>
          </cell>
          <cell r="N1507">
            <v>5</v>
          </cell>
        </row>
        <row r="1508">
          <cell r="A1508" t="str">
            <v>TX-55554-GO-2XL</v>
          </cell>
          <cell r="B1508">
            <v>9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3</v>
          </cell>
          <cell r="K1508">
            <v>0</v>
          </cell>
          <cell r="L1508">
            <v>0</v>
          </cell>
          <cell r="M1508">
            <v>0</v>
          </cell>
          <cell r="N1508">
            <v>3</v>
          </cell>
        </row>
        <row r="1509">
          <cell r="A1509" t="str">
            <v>TX-55554-GO-3XL</v>
          </cell>
          <cell r="B1509">
            <v>8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2</v>
          </cell>
          <cell r="K1509">
            <v>0</v>
          </cell>
          <cell r="L1509">
            <v>0</v>
          </cell>
          <cell r="M1509">
            <v>0</v>
          </cell>
          <cell r="N1509">
            <v>2</v>
          </cell>
        </row>
        <row r="1510">
          <cell r="A1510" t="str">
            <v>TX-55554-GO-4XL</v>
          </cell>
          <cell r="B1510">
            <v>9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4</v>
          </cell>
          <cell r="K1510">
            <v>0</v>
          </cell>
          <cell r="L1510">
            <v>0</v>
          </cell>
          <cell r="M1510">
            <v>0</v>
          </cell>
          <cell r="N1510">
            <v>4</v>
          </cell>
        </row>
        <row r="1511">
          <cell r="A1511" t="str">
            <v>TX-55554-GO-5XL</v>
          </cell>
          <cell r="B1511">
            <v>10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5</v>
          </cell>
          <cell r="K1511">
            <v>0</v>
          </cell>
          <cell r="L1511">
            <v>0</v>
          </cell>
          <cell r="M1511">
            <v>0</v>
          </cell>
          <cell r="N1511">
            <v>5</v>
          </cell>
        </row>
        <row r="1512">
          <cell r="A1512" t="str">
            <v>TX-55554-GR-2XL</v>
          </cell>
          <cell r="B1512">
            <v>7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1</v>
          </cell>
          <cell r="K1512">
            <v>0</v>
          </cell>
          <cell r="L1512">
            <v>0</v>
          </cell>
          <cell r="M1512">
            <v>0</v>
          </cell>
          <cell r="N1512">
            <v>1</v>
          </cell>
        </row>
        <row r="1513">
          <cell r="A1513" t="str">
            <v>TX-55554-GR-3XL</v>
          </cell>
          <cell r="B1513">
            <v>10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5</v>
          </cell>
          <cell r="K1513">
            <v>0</v>
          </cell>
          <cell r="L1513">
            <v>0</v>
          </cell>
          <cell r="M1513">
            <v>0</v>
          </cell>
          <cell r="N1513">
            <v>5</v>
          </cell>
        </row>
        <row r="1514">
          <cell r="A1514" t="str">
            <v>TX-55554-GR-4XL</v>
          </cell>
          <cell r="B1514">
            <v>9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4</v>
          </cell>
          <cell r="K1514">
            <v>0</v>
          </cell>
          <cell r="L1514">
            <v>0</v>
          </cell>
          <cell r="M1514">
            <v>0</v>
          </cell>
          <cell r="N1514">
            <v>4</v>
          </cell>
        </row>
        <row r="1515">
          <cell r="A1515" t="str">
            <v>TX-55554-GR-5XL</v>
          </cell>
          <cell r="B1515">
            <v>10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5</v>
          </cell>
          <cell r="K1515">
            <v>0</v>
          </cell>
          <cell r="L1515">
            <v>0</v>
          </cell>
          <cell r="M1515">
            <v>0</v>
          </cell>
          <cell r="N1515">
            <v>5</v>
          </cell>
        </row>
        <row r="1516">
          <cell r="A1516" t="str">
            <v>TX-55554-KO-2XL</v>
          </cell>
          <cell r="B1516">
            <v>9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3</v>
          </cell>
          <cell r="K1516">
            <v>0</v>
          </cell>
          <cell r="L1516">
            <v>0</v>
          </cell>
          <cell r="M1516">
            <v>0</v>
          </cell>
          <cell r="N1516">
            <v>3</v>
          </cell>
        </row>
        <row r="1517">
          <cell r="A1517" t="str">
            <v>TX-55554-KO-3XL</v>
          </cell>
          <cell r="B1517">
            <v>9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4</v>
          </cell>
          <cell r="K1517">
            <v>0</v>
          </cell>
          <cell r="L1517">
            <v>0</v>
          </cell>
          <cell r="M1517">
            <v>0</v>
          </cell>
          <cell r="N1517">
            <v>4</v>
          </cell>
        </row>
        <row r="1518">
          <cell r="A1518" t="str">
            <v>TX-55554-KO-4XL</v>
          </cell>
          <cell r="B1518">
            <v>10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5</v>
          </cell>
          <cell r="K1518">
            <v>0</v>
          </cell>
          <cell r="L1518">
            <v>0</v>
          </cell>
          <cell r="M1518">
            <v>0</v>
          </cell>
          <cell r="N1518">
            <v>5</v>
          </cell>
        </row>
        <row r="1519">
          <cell r="A1519" t="str">
            <v>TX-55554-KO-5XL</v>
          </cell>
          <cell r="B1519">
            <v>9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4</v>
          </cell>
          <cell r="K1519">
            <v>0</v>
          </cell>
          <cell r="L1519">
            <v>0</v>
          </cell>
          <cell r="M1519">
            <v>0</v>
          </cell>
          <cell r="N1519">
            <v>4</v>
          </cell>
        </row>
        <row r="1520">
          <cell r="A1520" t="str">
            <v>TX-55554-PI-2XL</v>
          </cell>
          <cell r="B1520">
            <v>7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1</v>
          </cell>
          <cell r="K1520">
            <v>0</v>
          </cell>
          <cell r="L1520">
            <v>0</v>
          </cell>
          <cell r="M1520">
            <v>0</v>
          </cell>
          <cell r="N1520">
            <v>1</v>
          </cell>
        </row>
        <row r="1521">
          <cell r="A1521" t="str">
            <v>TX-55554-PI-3XL</v>
          </cell>
          <cell r="B1521">
            <v>5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A1522" t="str">
            <v>TX-55554-PI-4XL</v>
          </cell>
          <cell r="B1522">
            <v>2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A1523" t="str">
            <v>TX-55554-PO-2XL</v>
          </cell>
          <cell r="B1523">
            <v>9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3</v>
          </cell>
          <cell r="K1523">
            <v>0</v>
          </cell>
          <cell r="L1523">
            <v>0</v>
          </cell>
          <cell r="M1523">
            <v>0</v>
          </cell>
          <cell r="N1523">
            <v>3</v>
          </cell>
        </row>
        <row r="1524">
          <cell r="A1524" t="str">
            <v>TX-55554-PO-3XL</v>
          </cell>
          <cell r="B1524">
            <v>10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5</v>
          </cell>
          <cell r="K1524">
            <v>0</v>
          </cell>
          <cell r="L1524">
            <v>0</v>
          </cell>
          <cell r="M1524">
            <v>0</v>
          </cell>
          <cell r="N1524">
            <v>5</v>
          </cell>
        </row>
        <row r="1525">
          <cell r="A1525" t="str">
            <v>TX-55554-PO-4XL</v>
          </cell>
          <cell r="B1525">
            <v>9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4</v>
          </cell>
          <cell r="K1525">
            <v>0</v>
          </cell>
          <cell r="L1525">
            <v>0</v>
          </cell>
          <cell r="M1525">
            <v>0</v>
          </cell>
          <cell r="N1525">
            <v>4</v>
          </cell>
        </row>
        <row r="1526">
          <cell r="A1526" t="str">
            <v>TX-55554-PO-5XL</v>
          </cell>
          <cell r="B1526">
            <v>9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4</v>
          </cell>
          <cell r="K1526">
            <v>0</v>
          </cell>
          <cell r="L1526">
            <v>0</v>
          </cell>
          <cell r="M1526">
            <v>0</v>
          </cell>
          <cell r="N1526">
            <v>4</v>
          </cell>
        </row>
        <row r="1527">
          <cell r="A1527" t="str">
            <v>TX-55554-WO-2XL</v>
          </cell>
          <cell r="B1527">
            <v>9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3</v>
          </cell>
          <cell r="K1527">
            <v>0</v>
          </cell>
          <cell r="L1527">
            <v>0</v>
          </cell>
          <cell r="M1527">
            <v>0</v>
          </cell>
          <cell r="N1527">
            <v>3</v>
          </cell>
        </row>
        <row r="1528">
          <cell r="A1528" t="str">
            <v>TX-55554-WO-3XL</v>
          </cell>
          <cell r="B1528">
            <v>10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5</v>
          </cell>
          <cell r="K1528">
            <v>0</v>
          </cell>
          <cell r="L1528">
            <v>0</v>
          </cell>
          <cell r="M1528">
            <v>0</v>
          </cell>
          <cell r="N1528">
            <v>5</v>
          </cell>
        </row>
        <row r="1529">
          <cell r="A1529" t="str">
            <v>TX-55554-WO-4XL</v>
          </cell>
          <cell r="B1529">
            <v>8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3</v>
          </cell>
          <cell r="K1529">
            <v>0</v>
          </cell>
          <cell r="L1529">
            <v>0</v>
          </cell>
          <cell r="M1529">
            <v>0</v>
          </cell>
          <cell r="N1529">
            <v>3</v>
          </cell>
        </row>
        <row r="1530">
          <cell r="A1530" t="str">
            <v>TX-55554-WO-5XL</v>
          </cell>
          <cell r="B1530">
            <v>8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3</v>
          </cell>
          <cell r="K1530">
            <v>0</v>
          </cell>
          <cell r="L1530">
            <v>0</v>
          </cell>
          <cell r="M1530">
            <v>0</v>
          </cell>
          <cell r="N1530">
            <v>3</v>
          </cell>
        </row>
        <row r="1531">
          <cell r="A1531" t="str">
            <v>WQS-BN-1503-BO-L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WQS-BN-1503-BO-XL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WQS-BN-1503-GR-2XL</v>
          </cell>
          <cell r="B1533">
            <v>4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WQS-BN-1503-GR-L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WQS-BN-1503-GR-M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WQS-BN-1503-GR-S</v>
          </cell>
          <cell r="B1536">
            <v>3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WQS-BN-1503-GR-XL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WQS-BN-1503-KO-2XL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WQS-BN-1503-KO-L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WQS-BN-1503-KO-M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WQS-BN-1503-KO-S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WQS-BN-1503-KO-XL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WQS-BN-1503-RO-2XL</v>
          </cell>
          <cell r="B1543">
            <v>2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WQS-BN-1503-RO-L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WQS-BN-1503-RO-M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WQS-BN-1503-RO-XL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WQS-BN-1503-WO-L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WQS-BN-1503-WO-M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WQS-BN-1503-WO-S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WQS-BS-BN1504-BO/RO-L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A1551" t="str">
            <v>WQS-BS-BN1504-BO/RO-S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A1552" t="str">
            <v>WQS-BS-BN1504-GR-2XL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A1553" t="str">
            <v>WQS-BS-BN1504-GR-S</v>
          </cell>
          <cell r="B1553">
            <v>5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5</v>
          </cell>
          <cell r="L1553">
            <v>0</v>
          </cell>
          <cell r="M1553">
            <v>0</v>
          </cell>
          <cell r="N1553">
            <v>5</v>
          </cell>
        </row>
        <row r="1554">
          <cell r="A1554" t="str">
            <v>WQS-BS-BN1504-KO-M</v>
          </cell>
          <cell r="B1554">
            <v>3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1</v>
          </cell>
          <cell r="K1554">
            <v>2</v>
          </cell>
          <cell r="L1554">
            <v>0</v>
          </cell>
          <cell r="M1554">
            <v>0</v>
          </cell>
          <cell r="N1554">
            <v>3</v>
          </cell>
        </row>
        <row r="1555">
          <cell r="A1555" t="str">
            <v>WQS-BS-BN1504-KO-S</v>
          </cell>
          <cell r="B1555">
            <v>3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3</v>
          </cell>
          <cell r="M1555">
            <v>0</v>
          </cell>
          <cell r="N1555">
            <v>3</v>
          </cell>
        </row>
        <row r="1556">
          <cell r="A1556" t="str">
            <v>WQS-BS-BN1504-RO-M</v>
          </cell>
          <cell r="B1556">
            <v>10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11</v>
          </cell>
          <cell r="L1556">
            <v>0</v>
          </cell>
          <cell r="M1556">
            <v>0</v>
          </cell>
          <cell r="N1556">
            <v>11</v>
          </cell>
        </row>
        <row r="1557">
          <cell r="A1557" t="str">
            <v>WQS-BS-BN1504-RO-S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A1558" t="str">
            <v>WQS-BS-BN1504-RO-XL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A1559" t="str">
            <v>WY-SB017-BK-L</v>
          </cell>
          <cell r="B1559">
            <v>1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1</v>
          </cell>
          <cell r="K1559">
            <v>0</v>
          </cell>
          <cell r="L1559">
            <v>0</v>
          </cell>
          <cell r="M1559">
            <v>0</v>
          </cell>
          <cell r="N1559">
            <v>1</v>
          </cell>
        </row>
        <row r="1560">
          <cell r="A1560" t="str">
            <v>WY-SB017-BK-M</v>
          </cell>
          <cell r="B1560">
            <v>3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2</v>
          </cell>
          <cell r="K1560">
            <v>0</v>
          </cell>
          <cell r="L1560">
            <v>0</v>
          </cell>
          <cell r="M1560">
            <v>0</v>
          </cell>
          <cell r="N1560">
            <v>2</v>
          </cell>
        </row>
        <row r="1561">
          <cell r="A1561" t="str">
            <v>WY-SB017-BK-S</v>
          </cell>
          <cell r="B1561">
            <v>2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1</v>
          </cell>
          <cell r="K1561">
            <v>0</v>
          </cell>
          <cell r="L1561">
            <v>0</v>
          </cell>
          <cell r="M1561">
            <v>0</v>
          </cell>
          <cell r="N1561">
            <v>1</v>
          </cell>
        </row>
        <row r="1562">
          <cell r="A1562" t="str">
            <v>WY-SB017-BK-XL</v>
          </cell>
          <cell r="B1562">
            <v>2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2</v>
          </cell>
          <cell r="K1562">
            <v>0</v>
          </cell>
          <cell r="L1562">
            <v>0</v>
          </cell>
          <cell r="M1562">
            <v>0</v>
          </cell>
          <cell r="N1562">
            <v>2</v>
          </cell>
        </row>
        <row r="1563">
          <cell r="A1563" t="str">
            <v>WY-SB017-BK-XXL</v>
          </cell>
          <cell r="B1563">
            <v>2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2</v>
          </cell>
          <cell r="K1563">
            <v>0</v>
          </cell>
          <cell r="L1563">
            <v>0</v>
          </cell>
          <cell r="M1563">
            <v>0</v>
          </cell>
          <cell r="N1563">
            <v>2</v>
          </cell>
        </row>
        <row r="1564">
          <cell r="A1564" t="str">
            <v>WY-SB017-DG-M</v>
          </cell>
          <cell r="B1564">
            <v>3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3</v>
          </cell>
          <cell r="K1564">
            <v>0</v>
          </cell>
          <cell r="L1564">
            <v>0</v>
          </cell>
          <cell r="M1564">
            <v>0</v>
          </cell>
          <cell r="N1564">
            <v>3</v>
          </cell>
        </row>
        <row r="1565">
          <cell r="A1565" t="str">
            <v>WY-SB017-DG-S</v>
          </cell>
          <cell r="B1565">
            <v>5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5</v>
          </cell>
          <cell r="K1565">
            <v>0</v>
          </cell>
          <cell r="L1565">
            <v>0</v>
          </cell>
          <cell r="M1565">
            <v>0</v>
          </cell>
          <cell r="N1565">
            <v>5</v>
          </cell>
        </row>
        <row r="1566">
          <cell r="A1566" t="str">
            <v>WY-SB017-DG-XL</v>
          </cell>
          <cell r="B1566">
            <v>2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2</v>
          </cell>
          <cell r="K1566">
            <v>0</v>
          </cell>
          <cell r="L1566">
            <v>0</v>
          </cell>
          <cell r="M1566">
            <v>0</v>
          </cell>
          <cell r="N1566">
            <v>2</v>
          </cell>
        </row>
        <row r="1567">
          <cell r="A1567" t="str">
            <v>WY-SB017-DG-XXL</v>
          </cell>
          <cell r="B1567">
            <v>4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4</v>
          </cell>
          <cell r="K1567">
            <v>0</v>
          </cell>
          <cell r="L1567">
            <v>0</v>
          </cell>
          <cell r="M1567">
            <v>0</v>
          </cell>
          <cell r="N1567">
            <v>4</v>
          </cell>
        </row>
        <row r="1568">
          <cell r="A1568" t="str">
            <v>WY-SB017-LG-L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A1569" t="str">
            <v>WY-SB017-LG-S</v>
          </cell>
          <cell r="B1569">
            <v>8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8</v>
          </cell>
          <cell r="K1569">
            <v>0</v>
          </cell>
          <cell r="L1569">
            <v>0</v>
          </cell>
          <cell r="M1569">
            <v>0</v>
          </cell>
          <cell r="N1569">
            <v>8</v>
          </cell>
        </row>
        <row r="1570">
          <cell r="A1570" t="str">
            <v>WY-SB017-LG-XL</v>
          </cell>
          <cell r="B1570">
            <v>3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3</v>
          </cell>
          <cell r="K1570">
            <v>0</v>
          </cell>
          <cell r="L1570">
            <v>0</v>
          </cell>
          <cell r="M1570">
            <v>0</v>
          </cell>
          <cell r="N1570">
            <v>3</v>
          </cell>
        </row>
        <row r="1571">
          <cell r="A1571" t="str">
            <v>WY-SB017-LG-XXL</v>
          </cell>
          <cell r="B1571">
            <v>1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1</v>
          </cell>
          <cell r="K1571">
            <v>0</v>
          </cell>
          <cell r="L1571">
            <v>0</v>
          </cell>
          <cell r="M1571">
            <v>0</v>
          </cell>
          <cell r="N1571">
            <v>1</v>
          </cell>
        </row>
        <row r="1572">
          <cell r="A1572" t="str">
            <v>WY-SB017-NY-M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A1573" t="str">
            <v>WY-SB017-NY-S</v>
          </cell>
          <cell r="B1573">
            <v>5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5</v>
          </cell>
          <cell r="K1573">
            <v>0</v>
          </cell>
          <cell r="L1573">
            <v>0</v>
          </cell>
          <cell r="M1573">
            <v>0</v>
          </cell>
          <cell r="N1573">
            <v>5</v>
          </cell>
        </row>
        <row r="1574">
          <cell r="A1574" t="str">
            <v>WY-SB017-NY-XL</v>
          </cell>
          <cell r="B1574">
            <v>3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3</v>
          </cell>
          <cell r="K1574">
            <v>0</v>
          </cell>
          <cell r="L1574">
            <v>0</v>
          </cell>
          <cell r="M1574">
            <v>0</v>
          </cell>
          <cell r="N1574">
            <v>3</v>
          </cell>
        </row>
        <row r="1575">
          <cell r="A1575" t="str">
            <v>WY-SB017-NY-XXL</v>
          </cell>
          <cell r="B1575">
            <v>4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4</v>
          </cell>
          <cell r="K1575">
            <v>0</v>
          </cell>
          <cell r="L1575">
            <v>0</v>
          </cell>
          <cell r="M1575">
            <v>0</v>
          </cell>
          <cell r="N1575">
            <v>4</v>
          </cell>
        </row>
        <row r="1576">
          <cell r="A1576" t="str">
            <v>WY-SB017-PK-M</v>
          </cell>
          <cell r="B1576">
            <v>1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A1577" t="str">
            <v>WY-SB017-PK-XL</v>
          </cell>
          <cell r="B1577">
            <v>4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4</v>
          </cell>
          <cell r="K1577">
            <v>0</v>
          </cell>
          <cell r="L1577">
            <v>0</v>
          </cell>
          <cell r="M1577">
            <v>0</v>
          </cell>
          <cell r="N1577">
            <v>4</v>
          </cell>
        </row>
        <row r="1578">
          <cell r="A1578" t="str">
            <v>WY-SB017-PK-XXL</v>
          </cell>
          <cell r="B1578">
            <v>4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4</v>
          </cell>
          <cell r="K1578">
            <v>0</v>
          </cell>
          <cell r="L1578">
            <v>0</v>
          </cell>
          <cell r="M1578">
            <v>0</v>
          </cell>
          <cell r="N1578">
            <v>4</v>
          </cell>
        </row>
        <row r="1579">
          <cell r="A1579" t="str">
            <v>WY-SB017-RD-L</v>
          </cell>
          <cell r="B1579">
            <v>3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3</v>
          </cell>
          <cell r="K1579">
            <v>0</v>
          </cell>
          <cell r="L1579">
            <v>0</v>
          </cell>
          <cell r="M1579">
            <v>0</v>
          </cell>
          <cell r="N1579">
            <v>3</v>
          </cell>
        </row>
        <row r="1580">
          <cell r="A1580" t="str">
            <v>WY-SB017-RD-M</v>
          </cell>
          <cell r="B1580">
            <v>4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4</v>
          </cell>
          <cell r="K1580">
            <v>0</v>
          </cell>
          <cell r="L1580">
            <v>0</v>
          </cell>
          <cell r="M1580">
            <v>0</v>
          </cell>
          <cell r="N1580">
            <v>4</v>
          </cell>
        </row>
        <row r="1581">
          <cell r="A1581" t="str">
            <v>WY-SB017-RD-S</v>
          </cell>
          <cell r="B1581">
            <v>5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5</v>
          </cell>
          <cell r="K1581">
            <v>0</v>
          </cell>
          <cell r="L1581">
            <v>0</v>
          </cell>
          <cell r="M1581">
            <v>0</v>
          </cell>
          <cell r="N1581">
            <v>5</v>
          </cell>
        </row>
        <row r="1582">
          <cell r="A1582" t="str">
            <v>WY-SB017-RD-XL</v>
          </cell>
          <cell r="B1582">
            <v>3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3</v>
          </cell>
          <cell r="K1582">
            <v>0</v>
          </cell>
          <cell r="L1582">
            <v>0</v>
          </cell>
          <cell r="M1582">
            <v>0</v>
          </cell>
          <cell r="N1582">
            <v>3</v>
          </cell>
        </row>
        <row r="1583">
          <cell r="A1583" t="str">
            <v>WY-SB017-RD-XXL</v>
          </cell>
          <cell r="B1583">
            <v>4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4</v>
          </cell>
          <cell r="K1583">
            <v>0</v>
          </cell>
          <cell r="L1583">
            <v>0</v>
          </cell>
          <cell r="M1583">
            <v>0</v>
          </cell>
          <cell r="N1583">
            <v>4</v>
          </cell>
        </row>
        <row r="1584">
          <cell r="A1584" t="str">
            <v>XZ-BS-013GR1-L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A1585" t="str">
            <v>XZ-BS-013GR1-M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A1586" t="str">
            <v>XZ-BS-013GR1-S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XZ-BS-013GR1-XL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XZ-BS-013GR2-L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XZ-BS-013GR2-M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A1590" t="str">
            <v>XZ-BS-013GR2-XL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XZ-BS-013GR3-2XL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XZ-BS-013GR3-L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A1593" t="str">
            <v>XZ-BS-013GR3-M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XZ-BS-013GR3-S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XZ-BS-013GR3-XL</v>
          </cell>
          <cell r="B1595">
            <v>1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A1596" t="str">
            <v>XZ-BS-013PI3-L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XZ-BS-013PI3-M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A1598" t="str">
            <v>XZ-BS-013PI3-S</v>
          </cell>
          <cell r="B1598">
            <v>7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XZ-BS-013WH1-M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XZ-BS-013WH1-S</v>
          </cell>
          <cell r="B1600">
            <v>2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A1601" t="str">
            <v>XZ-BS-013WH2-M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A1602" t="str">
            <v>XZ-BS-013WH2-S</v>
          </cell>
          <cell r="B1602">
            <v>2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1</v>
          </cell>
          <cell r="K1602">
            <v>0</v>
          </cell>
          <cell r="L1602">
            <v>0</v>
          </cell>
          <cell r="M1602">
            <v>0</v>
          </cell>
          <cell r="N1602">
            <v>1</v>
          </cell>
        </row>
        <row r="1603">
          <cell r="A1603" t="str">
            <v>XZ-BS-013WH3-L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A1604" t="str">
            <v>XZ-BS-013WH3-M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A1605" t="str">
            <v>XZ-BS-013WH3-S</v>
          </cell>
          <cell r="B1605">
            <v>10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1</v>
          </cell>
          <cell r="K1605">
            <v>6</v>
          </cell>
          <cell r="L1605">
            <v>0</v>
          </cell>
          <cell r="M1605">
            <v>0</v>
          </cell>
          <cell r="N1605">
            <v>7</v>
          </cell>
        </row>
        <row r="1606">
          <cell r="A1606" t="str">
            <v>XZ-BS-2115Gr35</v>
          </cell>
          <cell r="B1606">
            <v>1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1</v>
          </cell>
          <cell r="L1606">
            <v>0</v>
          </cell>
          <cell r="M1606">
            <v>0</v>
          </cell>
          <cell r="N1606">
            <v>1</v>
          </cell>
        </row>
        <row r="1607">
          <cell r="A1607" t="str">
            <v>XZ-BS-2115Li35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XZ-BS-2115Pi35</v>
          </cell>
          <cell r="B1608">
            <v>4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2</v>
          </cell>
          <cell r="K1608">
            <v>2</v>
          </cell>
          <cell r="L1608">
            <v>0</v>
          </cell>
          <cell r="M1608">
            <v>0</v>
          </cell>
          <cell r="N1608">
            <v>4</v>
          </cell>
        </row>
        <row r="1609">
          <cell r="A1609" t="str">
            <v>XZ-BS-HM168-B0-36/37</v>
          </cell>
          <cell r="B1609">
            <v>2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2</v>
          </cell>
          <cell r="L1609">
            <v>0</v>
          </cell>
          <cell r="M1609">
            <v>0</v>
          </cell>
          <cell r="N1609">
            <v>2</v>
          </cell>
        </row>
        <row r="1610">
          <cell r="A1610" t="str">
            <v>XZ-BS-HM168-B0-38/39</v>
          </cell>
          <cell r="B1610">
            <v>2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A1611" t="str">
            <v>XZ-BS-HM168-CO-40/41</v>
          </cell>
          <cell r="B1611">
            <v>1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1</v>
          </cell>
          <cell r="K1611">
            <v>0</v>
          </cell>
          <cell r="L1611">
            <v>0</v>
          </cell>
          <cell r="M1611">
            <v>0</v>
          </cell>
          <cell r="N1611">
            <v>1</v>
          </cell>
        </row>
        <row r="1612">
          <cell r="A1612" t="str">
            <v>XZ-BS-HM168-CO-42/43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A1613" t="str">
            <v>XZ-BS-HM168-P0-38/39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</row>
        <row r="1614">
          <cell r="A1614" t="str">
            <v>XZ-BS-HM168-R0-36/37</v>
          </cell>
          <cell r="B1614">
            <v>13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16</v>
          </cell>
          <cell r="L1614">
            <v>0</v>
          </cell>
          <cell r="M1614">
            <v>0</v>
          </cell>
          <cell r="N1614">
            <v>16</v>
          </cell>
        </row>
        <row r="1615">
          <cell r="A1615" t="str">
            <v>XZ-BS-HM168-R0-38/39</v>
          </cell>
          <cell r="B1615">
            <v>4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2</v>
          </cell>
          <cell r="K1615">
            <v>3</v>
          </cell>
          <cell r="L1615">
            <v>0</v>
          </cell>
          <cell r="M1615">
            <v>0</v>
          </cell>
          <cell r="N1615">
            <v>5</v>
          </cell>
        </row>
        <row r="1616">
          <cell r="A1616" t="str">
            <v>XZ-BS-HMMF360-BE-L</v>
          </cell>
          <cell r="B1616">
            <v>12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1</v>
          </cell>
          <cell r="K1616">
            <v>11</v>
          </cell>
          <cell r="L1616">
            <v>0</v>
          </cell>
          <cell r="M1616">
            <v>0</v>
          </cell>
          <cell r="N1616">
            <v>12</v>
          </cell>
        </row>
        <row r="1617">
          <cell r="A1617" t="str">
            <v>XZ-BS-HMMF360-BE-M</v>
          </cell>
          <cell r="B1617">
            <v>3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3</v>
          </cell>
          <cell r="L1617">
            <v>0</v>
          </cell>
          <cell r="M1617">
            <v>0</v>
          </cell>
          <cell r="N1617">
            <v>3</v>
          </cell>
        </row>
        <row r="1618">
          <cell r="A1618" t="str">
            <v>XZ-BS-HMMF360-DB-M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XZ-BS-HMMF360-GR-L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A1620" t="str">
            <v>XZ-BS-HMMF360-GR-M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A1621" t="str">
            <v>XZ-BS-HMMX360-GR-3637</v>
          </cell>
          <cell r="B1621">
            <v>4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4</v>
          </cell>
          <cell r="K1621">
            <v>0</v>
          </cell>
          <cell r="L1621">
            <v>0</v>
          </cell>
          <cell r="M1621">
            <v>0</v>
          </cell>
          <cell r="N1621">
            <v>4</v>
          </cell>
        </row>
        <row r="1622">
          <cell r="A1622" t="str">
            <v>XZ-BS-HMMX360-GR-4041</v>
          </cell>
          <cell r="B1622">
            <v>12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12</v>
          </cell>
          <cell r="K1622">
            <v>0</v>
          </cell>
          <cell r="L1622">
            <v>0</v>
          </cell>
          <cell r="M1622">
            <v>0</v>
          </cell>
          <cell r="N1622">
            <v>12</v>
          </cell>
        </row>
        <row r="1623">
          <cell r="A1623" t="str">
            <v>XZ-BS-HMSD269-R0-26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A1624" t="str">
            <v>XZ-BS-PW-2001-BG-36</v>
          </cell>
          <cell r="B1624">
            <v>4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2</v>
          </cell>
          <cell r="K1624">
            <v>0</v>
          </cell>
          <cell r="L1624">
            <v>0</v>
          </cell>
          <cell r="M1624">
            <v>0</v>
          </cell>
          <cell r="N1624">
            <v>2</v>
          </cell>
        </row>
        <row r="1625">
          <cell r="A1625" t="str">
            <v>XZ-BS-PW-2001-BG-37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XZ-BS-PW-2001-BG-38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XZ-BS-PW-2001-BG-39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A1628" t="str">
            <v>XZ-BS-PW-2001-BG-40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</row>
        <row r="1629">
          <cell r="A1629" t="str">
            <v>XZ-BS-PW-2001-C0-36</v>
          </cell>
          <cell r="B1629">
            <v>1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  <cell r="N1629">
            <v>1</v>
          </cell>
        </row>
        <row r="1630">
          <cell r="A1630" t="str">
            <v>XZ-BS-PW-2001-C0-37</v>
          </cell>
          <cell r="B1630">
            <v>1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1</v>
          </cell>
          <cell r="K1630">
            <v>0</v>
          </cell>
          <cell r="L1630">
            <v>0</v>
          </cell>
          <cell r="M1630">
            <v>0</v>
          </cell>
          <cell r="N1630">
            <v>1</v>
          </cell>
        </row>
        <row r="1631">
          <cell r="A1631" t="str">
            <v>XZ-BS-PW-2001-C0-38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XZ-BS-PW-2001-C0-39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A1633" t="str">
            <v>XZ-BS-PW-2001-C0-40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</row>
        <row r="1634">
          <cell r="A1634" t="str">
            <v>XZ-BS-PW-2001-C0-41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A1635" t="str">
            <v>XZ-BS-PW-2001-G0-36</v>
          </cell>
          <cell r="B1635">
            <v>8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8</v>
          </cell>
          <cell r="L1635">
            <v>0</v>
          </cell>
          <cell r="M1635">
            <v>0</v>
          </cell>
          <cell r="N1635">
            <v>8</v>
          </cell>
        </row>
        <row r="1636">
          <cell r="A1636" t="str">
            <v>XZ-BS-PW-2001-G0-37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A1637" t="str">
            <v>XZ-BS-PW-2001-G0-40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A1638" t="str">
            <v>XZ-BS-PW-2001-K0-36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A1639" t="str">
            <v>XZ-BS-PW-2001-K0-39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</row>
        <row r="1640">
          <cell r="A1640" t="str">
            <v>XZ-BS-PW-2001-K0-40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A1641" t="str">
            <v>XZ-BS-PW-2001-N0-36</v>
          </cell>
          <cell r="B1641">
            <v>8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2</v>
          </cell>
          <cell r="K1641">
            <v>6</v>
          </cell>
          <cell r="L1641">
            <v>0</v>
          </cell>
          <cell r="M1641">
            <v>0</v>
          </cell>
          <cell r="N1641">
            <v>8</v>
          </cell>
        </row>
        <row r="1642">
          <cell r="A1642" t="str">
            <v>XZ-BS-PW-2001-N0-40</v>
          </cell>
          <cell r="B1642">
            <v>9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8</v>
          </cell>
          <cell r="K1642">
            <v>0</v>
          </cell>
          <cell r="L1642">
            <v>0</v>
          </cell>
          <cell r="M1642">
            <v>0</v>
          </cell>
          <cell r="N1642">
            <v>8</v>
          </cell>
        </row>
        <row r="1643">
          <cell r="A1643" t="str">
            <v>XZ-BS-PW-2001-N0-41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XZ-BS-PW-2001-R0-36</v>
          </cell>
          <cell r="B1644">
            <v>15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1</v>
          </cell>
          <cell r="K1644">
            <v>14</v>
          </cell>
          <cell r="L1644">
            <v>0</v>
          </cell>
          <cell r="M1644">
            <v>0</v>
          </cell>
          <cell r="N1644">
            <v>15</v>
          </cell>
        </row>
        <row r="1645">
          <cell r="A1645" t="str">
            <v>XZ-BS-PW-2001-R0-37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A1646" t="str">
            <v>XZ-BS-PW-2001-R0-39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</row>
        <row r="1647">
          <cell r="A1647" t="str">
            <v>XZ-BS-WH771-GR-37</v>
          </cell>
          <cell r="B1647">
            <v>1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1</v>
          </cell>
          <cell r="K1647">
            <v>0</v>
          </cell>
          <cell r="L1647">
            <v>0</v>
          </cell>
          <cell r="M1647">
            <v>0</v>
          </cell>
          <cell r="N1647">
            <v>1</v>
          </cell>
        </row>
        <row r="1648">
          <cell r="A1648" t="str">
            <v>XZ-BS-WH771-K0-39</v>
          </cell>
          <cell r="B1648">
            <v>1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1</v>
          </cell>
          <cell r="K1648">
            <v>0</v>
          </cell>
          <cell r="L1648">
            <v>0</v>
          </cell>
          <cell r="M1648">
            <v>0</v>
          </cell>
          <cell r="N1648">
            <v>1</v>
          </cell>
        </row>
        <row r="1649">
          <cell r="A1649" t="str">
            <v>XZ-BS-YG7223Co4445</v>
          </cell>
          <cell r="B1649">
            <v>40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2</v>
          </cell>
          <cell r="K1649">
            <v>38</v>
          </cell>
          <cell r="L1649">
            <v>0</v>
          </cell>
          <cell r="M1649">
            <v>0</v>
          </cell>
          <cell r="N1649">
            <v>40</v>
          </cell>
        </row>
        <row r="1650">
          <cell r="A1650" t="str">
            <v>XZ-BS-YG7223Da4243</v>
          </cell>
          <cell r="B1650">
            <v>6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6</v>
          </cell>
          <cell r="K1650">
            <v>0</v>
          </cell>
          <cell r="L1650">
            <v>0</v>
          </cell>
          <cell r="M1650">
            <v>0</v>
          </cell>
          <cell r="N1650">
            <v>6</v>
          </cell>
        </row>
        <row r="1651">
          <cell r="A1651" t="str">
            <v>XZ-BS-YG7223Da4445</v>
          </cell>
          <cell r="B1651">
            <v>19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8</v>
          </cell>
          <cell r="K1651">
            <v>10</v>
          </cell>
          <cell r="L1651">
            <v>0</v>
          </cell>
          <cell r="M1651">
            <v>0</v>
          </cell>
          <cell r="N1651">
            <v>18</v>
          </cell>
        </row>
        <row r="1652">
          <cell r="A1652" t="str">
            <v>XZ-BS-YG7223Pu3637</v>
          </cell>
          <cell r="B1652">
            <v>1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1</v>
          </cell>
          <cell r="K1652">
            <v>0</v>
          </cell>
          <cell r="L1652">
            <v>0</v>
          </cell>
          <cell r="M1652">
            <v>0</v>
          </cell>
          <cell r="N1652">
            <v>1</v>
          </cell>
        </row>
        <row r="1653">
          <cell r="A1653" t="str">
            <v>XZ-BS-YG7223RB3637</v>
          </cell>
          <cell r="B1653">
            <v>3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3</v>
          </cell>
          <cell r="K1653">
            <v>0</v>
          </cell>
          <cell r="L1653">
            <v>0</v>
          </cell>
          <cell r="M1653">
            <v>0</v>
          </cell>
          <cell r="N1653">
            <v>3</v>
          </cell>
        </row>
        <row r="1654">
          <cell r="A1654" t="str">
            <v>XZ-BS-ZQ7032-B0-24</v>
          </cell>
          <cell r="B1654">
            <v>9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9</v>
          </cell>
          <cell r="L1654">
            <v>0</v>
          </cell>
          <cell r="M1654">
            <v>0</v>
          </cell>
          <cell r="N1654">
            <v>9</v>
          </cell>
        </row>
        <row r="1655">
          <cell r="A1655" t="str">
            <v>XZ-BS-ZQ7032-K0-24</v>
          </cell>
          <cell r="B1655">
            <v>5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1</v>
          </cell>
          <cell r="K1655">
            <v>5</v>
          </cell>
          <cell r="L1655">
            <v>0</v>
          </cell>
          <cell r="M1655">
            <v>0</v>
          </cell>
          <cell r="N1655">
            <v>6</v>
          </cell>
        </row>
        <row r="1656">
          <cell r="A1656" t="str">
            <v>XZ-BS-ZQ7032-K0-27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</row>
        <row r="1657">
          <cell r="A1657" t="str">
            <v>XZ-BS-ZQ7032-K0-28</v>
          </cell>
          <cell r="B1657">
            <v>10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10</v>
          </cell>
          <cell r="L1657">
            <v>0</v>
          </cell>
          <cell r="M1657">
            <v>0</v>
          </cell>
          <cell r="N1657">
            <v>10</v>
          </cell>
        </row>
        <row r="1658">
          <cell r="A1658" t="str">
            <v>XZ-BS-ZQCB3056-B0-24</v>
          </cell>
          <cell r="B1658">
            <v>4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4</v>
          </cell>
          <cell r="L1658">
            <v>0</v>
          </cell>
          <cell r="M1658">
            <v>0</v>
          </cell>
          <cell r="N1658">
            <v>4</v>
          </cell>
        </row>
        <row r="1659">
          <cell r="A1659" t="str">
            <v>XZ-BS-ZQCB3056-B0-28</v>
          </cell>
          <cell r="B1659">
            <v>9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9</v>
          </cell>
          <cell r="L1659">
            <v>0</v>
          </cell>
          <cell r="M1659">
            <v>0</v>
          </cell>
          <cell r="N1659">
            <v>9</v>
          </cell>
        </row>
        <row r="1660">
          <cell r="A1660" t="str">
            <v>XZ-BS-ZQCB3056-E0-24</v>
          </cell>
          <cell r="B1660">
            <v>2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2</v>
          </cell>
          <cell r="L1660">
            <v>0</v>
          </cell>
          <cell r="M1660">
            <v>0</v>
          </cell>
          <cell r="N1660">
            <v>2</v>
          </cell>
        </row>
        <row r="1661">
          <cell r="A1661" t="str">
            <v>XZ-BS-ZQCB3056-R1-28</v>
          </cell>
          <cell r="B1661">
            <v>5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5</v>
          </cell>
          <cell r="L1661">
            <v>0</v>
          </cell>
          <cell r="M1661">
            <v>0</v>
          </cell>
          <cell r="N1661">
            <v>5</v>
          </cell>
        </row>
        <row r="1662">
          <cell r="A1662" t="str">
            <v>XZ-BS-ZQCB3056-R2-24</v>
          </cell>
          <cell r="B1662">
            <v>1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1</v>
          </cell>
          <cell r="K1662">
            <v>0</v>
          </cell>
          <cell r="L1662">
            <v>0</v>
          </cell>
          <cell r="M1662">
            <v>0</v>
          </cell>
          <cell r="N1662">
            <v>1</v>
          </cell>
        </row>
        <row r="1663">
          <cell r="A1663" t="str">
            <v>XZ-BS-ZQCB3056-kQ-24</v>
          </cell>
          <cell r="B1663">
            <v>2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1</v>
          </cell>
          <cell r="K1663">
            <v>1</v>
          </cell>
          <cell r="L1663">
            <v>0</v>
          </cell>
          <cell r="M1663">
            <v>0</v>
          </cell>
          <cell r="N1663">
            <v>2</v>
          </cell>
        </row>
        <row r="1664">
          <cell r="A1664" t="str">
            <v>XZ-WH1509-B0-3536</v>
          </cell>
          <cell r="B1664">
            <v>6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1</v>
          </cell>
          <cell r="L1664">
            <v>5</v>
          </cell>
          <cell r="M1664">
            <v>0</v>
          </cell>
          <cell r="N1664">
            <v>6</v>
          </cell>
        </row>
        <row r="1665">
          <cell r="A1665" t="str">
            <v>XZ-WH1509-B0-3940</v>
          </cell>
          <cell r="B1665">
            <v>2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2</v>
          </cell>
          <cell r="K1665">
            <v>0</v>
          </cell>
          <cell r="L1665">
            <v>0</v>
          </cell>
          <cell r="M1665">
            <v>0</v>
          </cell>
          <cell r="N1665">
            <v>2</v>
          </cell>
        </row>
        <row r="1666">
          <cell r="A1666" t="str">
            <v>XZ-WH1509-W0-3536</v>
          </cell>
          <cell r="B1666">
            <v>4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4</v>
          </cell>
          <cell r="K1666">
            <v>0</v>
          </cell>
          <cell r="L1666">
            <v>0</v>
          </cell>
          <cell r="M1666">
            <v>0</v>
          </cell>
          <cell r="N1666">
            <v>4</v>
          </cell>
        </row>
        <row r="1667">
          <cell r="A1667" t="str">
            <v>XZ-WH1509-W0-3738</v>
          </cell>
          <cell r="B1667">
            <v>6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6</v>
          </cell>
          <cell r="L1667">
            <v>0</v>
          </cell>
          <cell r="M1667">
            <v>0</v>
          </cell>
          <cell r="N1667">
            <v>6</v>
          </cell>
        </row>
        <row r="1668">
          <cell r="A1668" t="str">
            <v>XZ-WH1509-Y0-3536</v>
          </cell>
          <cell r="B1668">
            <v>6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2</v>
          </cell>
          <cell r="K1668">
            <v>0</v>
          </cell>
          <cell r="L1668">
            <v>4</v>
          </cell>
          <cell r="M1668">
            <v>0</v>
          </cell>
          <cell r="N1668">
            <v>6</v>
          </cell>
        </row>
        <row r="1669">
          <cell r="A1669" t="str">
            <v>XZ-WH1509-Y0-3940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</row>
        <row r="1670">
          <cell r="A1670" t="str">
            <v>XZ-WH150903-G1-3536</v>
          </cell>
          <cell r="B1670">
            <v>12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12</v>
          </cell>
          <cell r="M1670">
            <v>0</v>
          </cell>
          <cell r="N1670">
            <v>12</v>
          </cell>
        </row>
        <row r="1671">
          <cell r="A1671" t="str">
            <v>XZ-WH150903-G2-3536</v>
          </cell>
          <cell r="B1671">
            <v>19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19</v>
          </cell>
          <cell r="M1671">
            <v>0</v>
          </cell>
          <cell r="N1671">
            <v>19</v>
          </cell>
        </row>
        <row r="1672">
          <cell r="A1672" t="str">
            <v>XZ-WH150903-G2-3738</v>
          </cell>
          <cell r="B1672">
            <v>11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11</v>
          </cell>
          <cell r="M1672">
            <v>0</v>
          </cell>
          <cell r="N1672">
            <v>11</v>
          </cell>
        </row>
        <row r="1673">
          <cell r="A1673" t="str">
            <v>XZ-WH150903-G2-3940</v>
          </cell>
          <cell r="B1673">
            <v>4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4</v>
          </cell>
          <cell r="M1673">
            <v>0</v>
          </cell>
          <cell r="N1673">
            <v>4</v>
          </cell>
        </row>
        <row r="1674">
          <cell r="A1674" t="str">
            <v>XZ-WH150903-GR-3536</v>
          </cell>
          <cell r="B1674">
            <v>15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8</v>
          </cell>
          <cell r="L1674">
            <v>7</v>
          </cell>
          <cell r="M1674">
            <v>0</v>
          </cell>
          <cell r="N1674">
            <v>15</v>
          </cell>
        </row>
        <row r="1675">
          <cell r="A1675" t="str">
            <v>XZ-WH150903-P0-3536</v>
          </cell>
          <cell r="B1675">
            <v>11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11</v>
          </cell>
          <cell r="L1675">
            <v>0</v>
          </cell>
          <cell r="M1675">
            <v>0</v>
          </cell>
          <cell r="N1675">
            <v>11</v>
          </cell>
        </row>
        <row r="1676">
          <cell r="A1676" t="str">
            <v>XZ-WH6606-BR-35</v>
          </cell>
          <cell r="B1676">
            <v>8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5</v>
          </cell>
          <cell r="L1676">
            <v>3</v>
          </cell>
          <cell r="M1676">
            <v>0</v>
          </cell>
          <cell r="N1676">
            <v>8</v>
          </cell>
        </row>
        <row r="1677">
          <cell r="A1677" t="str">
            <v>XZ-WH6606-BR-36</v>
          </cell>
          <cell r="B1677">
            <v>5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1</v>
          </cell>
          <cell r="K1677">
            <v>3</v>
          </cell>
          <cell r="L1677">
            <v>0</v>
          </cell>
          <cell r="M1677">
            <v>0</v>
          </cell>
          <cell r="N1677">
            <v>4</v>
          </cell>
        </row>
        <row r="1678">
          <cell r="A1678" t="str">
            <v>XZ-WH6606-BR-37</v>
          </cell>
          <cell r="B1678">
            <v>12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11</v>
          </cell>
          <cell r="L1678">
            <v>0</v>
          </cell>
          <cell r="M1678">
            <v>0</v>
          </cell>
          <cell r="N1678">
            <v>11</v>
          </cell>
        </row>
        <row r="1679">
          <cell r="A1679" t="str">
            <v>XZ-WH6606-BR-38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</row>
        <row r="1680">
          <cell r="A1680" t="str">
            <v>XZ-WH6606-BR-39</v>
          </cell>
          <cell r="B1680">
            <v>4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2</v>
          </cell>
          <cell r="K1680">
            <v>0</v>
          </cell>
          <cell r="L1680">
            <v>0</v>
          </cell>
          <cell r="M1680">
            <v>0</v>
          </cell>
          <cell r="N1680">
            <v>2</v>
          </cell>
        </row>
        <row r="1681">
          <cell r="A1681" t="str">
            <v>XZ-WH6606-BR-40</v>
          </cell>
          <cell r="B1681">
            <v>7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4</v>
          </cell>
          <cell r="K1681">
            <v>3</v>
          </cell>
          <cell r="L1681">
            <v>0</v>
          </cell>
          <cell r="M1681">
            <v>0</v>
          </cell>
          <cell r="N1681">
            <v>7</v>
          </cell>
        </row>
        <row r="1682">
          <cell r="A1682" t="str">
            <v>XZ-WH6606-C0-35</v>
          </cell>
          <cell r="B1682">
            <v>9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5</v>
          </cell>
          <cell r="L1682">
            <v>4</v>
          </cell>
          <cell r="M1682">
            <v>0</v>
          </cell>
          <cell r="N1682">
            <v>9</v>
          </cell>
        </row>
        <row r="1683">
          <cell r="A1683" t="str">
            <v>XZ-WH6606-C0-36</v>
          </cell>
          <cell r="B1683">
            <v>9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5</v>
          </cell>
          <cell r="L1683">
            <v>4</v>
          </cell>
          <cell r="M1683">
            <v>0</v>
          </cell>
          <cell r="N1683">
            <v>9</v>
          </cell>
        </row>
        <row r="1684">
          <cell r="A1684" t="str">
            <v>XZ-WH6606-C0-37</v>
          </cell>
          <cell r="B1684">
            <v>2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2</v>
          </cell>
          <cell r="L1684">
            <v>0</v>
          </cell>
          <cell r="M1684">
            <v>0</v>
          </cell>
          <cell r="N1684">
            <v>2</v>
          </cell>
        </row>
        <row r="1685">
          <cell r="A1685" t="str">
            <v>XZ-WH6606-C0-38</v>
          </cell>
          <cell r="B1685">
            <v>2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2</v>
          </cell>
          <cell r="L1685">
            <v>0</v>
          </cell>
          <cell r="M1685">
            <v>0</v>
          </cell>
          <cell r="N1685">
            <v>2</v>
          </cell>
        </row>
        <row r="1686">
          <cell r="A1686" t="str">
            <v>XZ-WH6606-C0-39</v>
          </cell>
          <cell r="B1686">
            <v>1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1</v>
          </cell>
          <cell r="K1686">
            <v>0</v>
          </cell>
          <cell r="L1686">
            <v>0</v>
          </cell>
          <cell r="M1686">
            <v>0</v>
          </cell>
          <cell r="N1686">
            <v>1</v>
          </cell>
        </row>
        <row r="1687">
          <cell r="A1687" t="str">
            <v>XZ-WH6606-C0-40</v>
          </cell>
          <cell r="B1687">
            <v>2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2</v>
          </cell>
          <cell r="K1687">
            <v>0</v>
          </cell>
          <cell r="L1687">
            <v>0</v>
          </cell>
          <cell r="M1687">
            <v>0</v>
          </cell>
          <cell r="N1687">
            <v>2</v>
          </cell>
        </row>
        <row r="1688">
          <cell r="A1688" t="str">
            <v>XZ-WH6606-K0-35</v>
          </cell>
          <cell r="B1688">
            <v>8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1</v>
          </cell>
          <cell r="K1688">
            <v>7</v>
          </cell>
          <cell r="L1688">
            <v>0</v>
          </cell>
          <cell r="M1688">
            <v>0</v>
          </cell>
          <cell r="N1688">
            <v>8</v>
          </cell>
        </row>
        <row r="1689">
          <cell r="A1689" t="str">
            <v>XZ-WH6606-K0-36</v>
          </cell>
          <cell r="B1689">
            <v>4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4</v>
          </cell>
          <cell r="L1689">
            <v>0</v>
          </cell>
          <cell r="M1689">
            <v>0</v>
          </cell>
          <cell r="N1689">
            <v>4</v>
          </cell>
        </row>
        <row r="1690">
          <cell r="A1690" t="str">
            <v>XZ-WH6606-K0-37</v>
          </cell>
          <cell r="B1690">
            <v>9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1</v>
          </cell>
          <cell r="K1690">
            <v>8</v>
          </cell>
          <cell r="L1690">
            <v>0</v>
          </cell>
          <cell r="M1690">
            <v>0</v>
          </cell>
          <cell r="N1690">
            <v>9</v>
          </cell>
        </row>
        <row r="1691">
          <cell r="A1691" t="str">
            <v>XZ-WH6606-K0-39</v>
          </cell>
          <cell r="B1691">
            <v>6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3</v>
          </cell>
          <cell r="K1691">
            <v>3</v>
          </cell>
          <cell r="L1691">
            <v>0</v>
          </cell>
          <cell r="M1691">
            <v>0</v>
          </cell>
          <cell r="N1691">
            <v>6</v>
          </cell>
        </row>
        <row r="1692">
          <cell r="A1692" t="str">
            <v>XZ-WH6606-K0-40</v>
          </cell>
          <cell r="B1692">
            <v>13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1</v>
          </cell>
          <cell r="K1692">
            <v>12</v>
          </cell>
          <cell r="L1692">
            <v>0</v>
          </cell>
          <cell r="M1692">
            <v>0</v>
          </cell>
          <cell r="N1692">
            <v>13</v>
          </cell>
        </row>
        <row r="1693">
          <cell r="A1693" t="str">
            <v>XZ-WH6606-P0-35</v>
          </cell>
          <cell r="B1693">
            <v>8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1</v>
          </cell>
          <cell r="K1693">
            <v>5</v>
          </cell>
          <cell r="L1693">
            <v>2</v>
          </cell>
          <cell r="M1693">
            <v>0</v>
          </cell>
          <cell r="N1693">
            <v>8</v>
          </cell>
        </row>
        <row r="1694">
          <cell r="A1694" t="str">
            <v>XZ-WH6606-P0-36</v>
          </cell>
          <cell r="B1694">
            <v>7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2</v>
          </cell>
          <cell r="L1694">
            <v>5</v>
          </cell>
          <cell r="M1694">
            <v>0</v>
          </cell>
          <cell r="N1694">
            <v>7</v>
          </cell>
        </row>
        <row r="1695">
          <cell r="A1695" t="str">
            <v>XZ-WH6606-P0-37</v>
          </cell>
          <cell r="B1695">
            <v>5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5</v>
          </cell>
          <cell r="L1695">
            <v>0</v>
          </cell>
          <cell r="M1695">
            <v>0</v>
          </cell>
          <cell r="N1695">
            <v>5</v>
          </cell>
        </row>
        <row r="1696">
          <cell r="A1696" t="str">
            <v>XZ-WH6606-P0-38</v>
          </cell>
          <cell r="B1696">
            <v>2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2</v>
          </cell>
          <cell r="K1696">
            <v>0</v>
          </cell>
          <cell r="L1696">
            <v>0</v>
          </cell>
          <cell r="M1696">
            <v>0</v>
          </cell>
          <cell r="N1696">
            <v>2</v>
          </cell>
        </row>
        <row r="1697">
          <cell r="A1697" t="str">
            <v>XZ-WH6606-P0-39</v>
          </cell>
          <cell r="B1697">
            <v>1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1</v>
          </cell>
          <cell r="K1697">
            <v>0</v>
          </cell>
          <cell r="L1697">
            <v>0</v>
          </cell>
          <cell r="M1697">
            <v>0</v>
          </cell>
          <cell r="N1697">
            <v>1</v>
          </cell>
        </row>
        <row r="1698">
          <cell r="A1698" t="str">
            <v>XZ-WH6606-P0-40</v>
          </cell>
          <cell r="B1698">
            <v>1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1</v>
          </cell>
          <cell r="K1698">
            <v>0</v>
          </cell>
          <cell r="L1698">
            <v>0</v>
          </cell>
          <cell r="M1698">
            <v>0</v>
          </cell>
          <cell r="N1698">
            <v>1</v>
          </cell>
        </row>
        <row r="1699">
          <cell r="A1699" t="str">
            <v>XZ-WH6606-R0-35</v>
          </cell>
          <cell r="B1699">
            <v>10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5</v>
          </cell>
          <cell r="L1699">
            <v>5</v>
          </cell>
          <cell r="M1699">
            <v>0</v>
          </cell>
          <cell r="N1699">
            <v>10</v>
          </cell>
        </row>
        <row r="1700">
          <cell r="A1700" t="str">
            <v>XZ-WH6606-R0-36</v>
          </cell>
          <cell r="B1700">
            <v>7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6</v>
          </cell>
          <cell r="L1700">
            <v>1</v>
          </cell>
          <cell r="M1700">
            <v>0</v>
          </cell>
          <cell r="N1700">
            <v>7</v>
          </cell>
        </row>
        <row r="1701">
          <cell r="A1701" t="str">
            <v>XZ-WH6606-R0-37</v>
          </cell>
          <cell r="B1701">
            <v>5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1</v>
          </cell>
          <cell r="K1701">
            <v>4</v>
          </cell>
          <cell r="L1701">
            <v>0</v>
          </cell>
          <cell r="M1701">
            <v>0</v>
          </cell>
          <cell r="N1701">
            <v>5</v>
          </cell>
        </row>
        <row r="1702">
          <cell r="A1702" t="str">
            <v>XZ-WH6606-R0-38</v>
          </cell>
          <cell r="B1702">
            <v>5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5</v>
          </cell>
          <cell r="L1702">
            <v>0</v>
          </cell>
          <cell r="M1702">
            <v>0</v>
          </cell>
          <cell r="N1702">
            <v>5</v>
          </cell>
        </row>
        <row r="1703">
          <cell r="A1703" t="str">
            <v>XZ-WH6606-R0-39</v>
          </cell>
          <cell r="B1703">
            <v>4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1</v>
          </cell>
          <cell r="K1703">
            <v>3</v>
          </cell>
          <cell r="L1703">
            <v>0</v>
          </cell>
          <cell r="M1703">
            <v>0</v>
          </cell>
          <cell r="N1703">
            <v>4</v>
          </cell>
        </row>
        <row r="1704">
          <cell r="A1704" t="str">
            <v>XZ-WH6606-R0-40</v>
          </cell>
          <cell r="B1704">
            <v>5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5</v>
          </cell>
          <cell r="L1704">
            <v>0</v>
          </cell>
          <cell r="M1704">
            <v>0</v>
          </cell>
          <cell r="N1704">
            <v>5</v>
          </cell>
        </row>
        <row r="1705">
          <cell r="A1705" t="str">
            <v>XZ-WH6606-ZL-35</v>
          </cell>
          <cell r="B1705">
            <v>4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1</v>
          </cell>
          <cell r="K1705">
            <v>3</v>
          </cell>
          <cell r="L1705">
            <v>0</v>
          </cell>
          <cell r="M1705">
            <v>0</v>
          </cell>
          <cell r="N1705">
            <v>4</v>
          </cell>
        </row>
        <row r="1706">
          <cell r="A1706" t="str">
            <v>XZ-WH6606-ZL-36</v>
          </cell>
          <cell r="B1706">
            <v>6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6</v>
          </cell>
          <cell r="L1706">
            <v>0</v>
          </cell>
          <cell r="M1706">
            <v>0</v>
          </cell>
          <cell r="N1706">
            <v>6</v>
          </cell>
        </row>
        <row r="1707">
          <cell r="A1707" t="str">
            <v>XZ-WH6606-ZL-37</v>
          </cell>
          <cell r="B1707">
            <v>15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5</v>
          </cell>
          <cell r="K1707">
            <v>10</v>
          </cell>
          <cell r="L1707">
            <v>0</v>
          </cell>
          <cell r="M1707">
            <v>0</v>
          </cell>
          <cell r="N1707">
            <v>15</v>
          </cell>
        </row>
        <row r="1708">
          <cell r="A1708" t="str">
            <v>XZ-WH6606-ZL-39</v>
          </cell>
          <cell r="B1708">
            <v>2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1</v>
          </cell>
          <cell r="K1708">
            <v>0</v>
          </cell>
          <cell r="L1708">
            <v>0</v>
          </cell>
          <cell r="M1708">
            <v>0</v>
          </cell>
          <cell r="N1708">
            <v>1</v>
          </cell>
        </row>
        <row r="1709">
          <cell r="A1709" t="str">
            <v>XZ-WH6606-ZL-40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</row>
        <row r="1710">
          <cell r="A1710" t="str">
            <v>XZ-WHBH004-B0-3637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</row>
        <row r="1711">
          <cell r="A1711" t="str">
            <v>XZ-WHBH004-B0-3839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</row>
        <row r="1712">
          <cell r="A1712" t="str">
            <v>XZ-WHBH004-B0-4041</v>
          </cell>
          <cell r="B1712">
            <v>13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6</v>
          </cell>
          <cell r="K1712">
            <v>0</v>
          </cell>
          <cell r="L1712">
            <v>0</v>
          </cell>
          <cell r="M1712">
            <v>0</v>
          </cell>
          <cell r="N1712">
            <v>6</v>
          </cell>
        </row>
        <row r="1713">
          <cell r="A1713" t="str">
            <v>XZ-WHBH004-P0-3839</v>
          </cell>
          <cell r="B1713">
            <v>4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</row>
        <row r="1714">
          <cell r="A1714" t="str">
            <v>XZ-WHBH004-P0-4041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A1715" t="str">
            <v>XZ-WHMX006-G0-L</v>
          </cell>
          <cell r="B1715">
            <v>6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2</v>
          </cell>
          <cell r="K1715">
            <v>4</v>
          </cell>
          <cell r="L1715">
            <v>0</v>
          </cell>
          <cell r="M1715">
            <v>0</v>
          </cell>
          <cell r="N1715">
            <v>6</v>
          </cell>
        </row>
        <row r="1716">
          <cell r="A1716" t="str">
            <v>XZ-WHMX006-G0-S</v>
          </cell>
          <cell r="B1716">
            <v>6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1</v>
          </cell>
          <cell r="L1716">
            <v>5</v>
          </cell>
          <cell r="M1716">
            <v>0</v>
          </cell>
          <cell r="N1716">
            <v>6</v>
          </cell>
        </row>
        <row r="1717">
          <cell r="A1717" t="str">
            <v>XZ-WHMX006-R0-L</v>
          </cell>
          <cell r="B1717">
            <v>5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1</v>
          </cell>
          <cell r="L1717">
            <v>4</v>
          </cell>
          <cell r="M1717">
            <v>0</v>
          </cell>
          <cell r="N1717">
            <v>5</v>
          </cell>
        </row>
        <row r="1718">
          <cell r="A1718" t="str">
            <v>XZ-WHMX006-R0-M</v>
          </cell>
          <cell r="B1718">
            <v>3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1</v>
          </cell>
          <cell r="L1718">
            <v>2</v>
          </cell>
          <cell r="M1718">
            <v>0</v>
          </cell>
          <cell r="N1718">
            <v>3</v>
          </cell>
        </row>
        <row r="1719">
          <cell r="A1719" t="str">
            <v>XZ-WHMX006-R0-S</v>
          </cell>
          <cell r="B1719">
            <v>6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1</v>
          </cell>
          <cell r="L1719">
            <v>5</v>
          </cell>
          <cell r="M1719">
            <v>0</v>
          </cell>
          <cell r="N1719">
            <v>6</v>
          </cell>
        </row>
        <row r="1720">
          <cell r="A1720" t="str">
            <v>YZ-BE181-B0-L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YZ-BE181-B0-M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YZ-BE181-B0-S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YZ-BE181-B0-XL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YZ-BE181-B0-XXL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YZ-BE181-G0-L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YZ-BE181-G0-M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YZ-BE181-G0-S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YZ-BE181-G0-XL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YZ-BE181-G0-XXL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YZ-BE181-Wi-L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YZ-BE181-Wi-M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YZ-BE181-Wi-S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A1733" t="str">
            <v>YZ-BE181-Wi-XL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A1734" t="str">
            <v>YZ-BE181-Wi-XXL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YZ-BE5129-G0-2XL</v>
          </cell>
          <cell r="B1735">
            <v>2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A1736" t="str">
            <v>YZ-BE5129-G0-3XL</v>
          </cell>
          <cell r="B1736">
            <v>4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YZ-BE5129-G0-L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A1738" t="str">
            <v>YZ-BE5129-G0-M</v>
          </cell>
          <cell r="B1738">
            <v>2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YZ-BE5129-G0-XL</v>
          </cell>
          <cell r="B1739">
            <v>2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YZ-BE5129-G0YH-2XL</v>
          </cell>
          <cell r="B1740">
            <v>4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YZ-BE5129-G0YH-3XL</v>
          </cell>
          <cell r="B1741">
            <v>4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YZ-BE5129-G0YH-L</v>
          </cell>
          <cell r="B1742">
            <v>4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YZ-BE5129-G0YH-M</v>
          </cell>
          <cell r="B1743">
            <v>4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YZ-BE5129-G0YH-XL</v>
          </cell>
          <cell r="B1744">
            <v>2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YZ-BE5129-K0-2XL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YZ-BE5129-K0-3XL</v>
          </cell>
          <cell r="B1746">
            <v>2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YZ-BE5129-K0-L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A1748" t="str">
            <v>YZ-BE5129-K0-M</v>
          </cell>
          <cell r="B1748">
            <v>3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YZ-BE5129-K0-XL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YZ-BE5129-K0YH-L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A1751" t="str">
            <v>YZ-BE5129-K0YH-M</v>
          </cell>
          <cell r="B1751">
            <v>4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YZ-BE5129-K0YH-XL</v>
          </cell>
          <cell r="B1752">
            <v>4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A1753" t="str">
            <v>YZ-BE5129-ZLYH-2XL</v>
          </cell>
          <cell r="B1753">
            <v>5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YZ-BE5129-ZLYH-3XL</v>
          </cell>
          <cell r="B1754">
            <v>5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YZ-BE5129-ZLYH-L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YZ-BE5129-ZLYH-M</v>
          </cell>
          <cell r="B1756">
            <v>4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YZ-BE5129-ZLYH-XL</v>
          </cell>
          <cell r="B1757">
            <v>4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YZ-BE5506-HS-L</v>
          </cell>
          <cell r="B1758">
            <v>3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YZ-BE5506-HS-M</v>
          </cell>
          <cell r="B1759">
            <v>2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YZ-BE5506-HS-S</v>
          </cell>
          <cell r="B1760">
            <v>3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A1761" t="str">
            <v>YZ-BE5506-HS-XL</v>
          </cell>
          <cell r="B1761">
            <v>1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YZ-BE5506-HS-XS</v>
          </cell>
          <cell r="B1762">
            <v>2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YZ-BE5506-HS-XXL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YZ-BE5506-K0-L</v>
          </cell>
          <cell r="B1764">
            <v>4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YZ-BE5506-K0-M</v>
          </cell>
          <cell r="B1765">
            <v>4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YZ-BE5506-K0-S</v>
          </cell>
          <cell r="B1766">
            <v>4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YZ-BE5506-K0-XL</v>
          </cell>
          <cell r="B1767">
            <v>3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YZ-BE5506-K0-XS</v>
          </cell>
          <cell r="B1768">
            <v>4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YZ-BE5506-ZL-L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YZ-BE5506-ZL-M</v>
          </cell>
          <cell r="B1770">
            <v>1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YZ-BE5506-ZL-S</v>
          </cell>
          <cell r="B1771">
            <v>5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YZ-BE5506-ZL-XL</v>
          </cell>
          <cell r="B1772">
            <v>4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YZ-BE5506-ZL-XS</v>
          </cell>
          <cell r="B1773">
            <v>5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YZ-BE5506-ZL-XXL</v>
          </cell>
          <cell r="B1774">
            <v>3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YZ-BEC19P-K0-2XL</v>
          </cell>
          <cell r="B1775">
            <v>9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YZ-BEC19P-K0-XL</v>
          </cell>
          <cell r="B1776">
            <v>10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A1777" t="str">
            <v>YZ-BEC19P-OR-2XL</v>
          </cell>
          <cell r="B1777">
            <v>10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YZ-BEC19P-OR-L</v>
          </cell>
          <cell r="B1778">
            <v>9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YZ-BEC19P-OR-M</v>
          </cell>
          <cell r="B1779">
            <v>10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YZ-BEC19P-OR-S</v>
          </cell>
          <cell r="B1780">
            <v>10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YZ-BEC19P-OR-XL</v>
          </cell>
          <cell r="B1781">
            <v>9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YZ-BEC19P-R0-2XL</v>
          </cell>
          <cell r="B1782">
            <v>10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YZ-BEC19P-R0-L</v>
          </cell>
          <cell r="B1783">
            <v>10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YZ-BEC19P-R0-M</v>
          </cell>
          <cell r="B1784">
            <v>9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YZ-BEC19P-R0-S</v>
          </cell>
          <cell r="B1785">
            <v>10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YZ-BEC19P-R0-XL</v>
          </cell>
          <cell r="B1786">
            <v>10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YZ-BEC19P-W0-2XL</v>
          </cell>
          <cell r="B1787">
            <v>10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YZ-BEC19P-W0-L</v>
          </cell>
          <cell r="B1788">
            <v>9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YZ-BEC19P-W0-M</v>
          </cell>
          <cell r="B1789">
            <v>7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YZ-BEC19P-W0-XL</v>
          </cell>
          <cell r="B1790">
            <v>10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YZ-BEHM511-ZL-L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YZ-BEHM511-ZL-M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YZ-BEHY025-B0-L</v>
          </cell>
          <cell r="B1793">
            <v>5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YZ-BEHY025-B0-M</v>
          </cell>
          <cell r="B1794">
            <v>4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YZ-BEHY025-B0-S</v>
          </cell>
          <cell r="B1795">
            <v>5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YZ-BEHY025-B0-XL</v>
          </cell>
          <cell r="B1796">
            <v>5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YZ-BEHY025-B0-XXL</v>
          </cell>
          <cell r="B1797">
            <v>5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YZ-BEHY025-K0-L</v>
          </cell>
          <cell r="B1798">
            <v>5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YZ-BEHY025-K0-M</v>
          </cell>
          <cell r="B1799">
            <v>5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YZ-BEHY025-K0-S</v>
          </cell>
          <cell r="B1800">
            <v>5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YZ-BEHY025-K0-XL</v>
          </cell>
          <cell r="B1801">
            <v>5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YZ-BEHY025-K0-XXL</v>
          </cell>
          <cell r="B1802">
            <v>4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YZ-BEHY025-OR-L</v>
          </cell>
          <cell r="B1803">
            <v>5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YZ-BEHY025-OR-M</v>
          </cell>
          <cell r="B1804">
            <v>5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YZ-BEHY025-OR-S</v>
          </cell>
          <cell r="B1805">
            <v>5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YZ-BEHY025-OR-XL</v>
          </cell>
          <cell r="B1806">
            <v>5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YZ-BEHY025-OR-XXL</v>
          </cell>
          <cell r="B1807">
            <v>5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YZ-BEHY025-R0-L</v>
          </cell>
          <cell r="B1808">
            <v>5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YZ-BEHY025-R0-M</v>
          </cell>
          <cell r="B1809">
            <v>5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YZ-BEHY025-R0-S</v>
          </cell>
          <cell r="B1810">
            <v>5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YZ-BEHY025-R0-XL</v>
          </cell>
          <cell r="B1811">
            <v>5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YZ-BEHY025-R0-XXL</v>
          </cell>
          <cell r="B1812">
            <v>5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YZ-BEHY2049-B0-L</v>
          </cell>
          <cell r="B1813">
            <v>5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YZ-BEHY2049-B0-M</v>
          </cell>
          <cell r="B1814">
            <v>5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YZ-BEHY2049-B0-S</v>
          </cell>
          <cell r="B1815">
            <v>5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YZ-BEHY2049-B0-XL</v>
          </cell>
          <cell r="B1816">
            <v>4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YZ-BEHY2049-GR-L</v>
          </cell>
          <cell r="B1817">
            <v>5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YZ-BEHY2049-GR-M</v>
          </cell>
          <cell r="B1818">
            <v>5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YZ-BEHY2049-GR-S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YZ-BEHY2049-GR-XL</v>
          </cell>
          <cell r="B1820">
            <v>5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YZ-BEHY2049-K0-L</v>
          </cell>
          <cell r="B1821">
            <v>5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YZ-BEHY2049-K0-M</v>
          </cell>
          <cell r="B1822">
            <v>4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YZ-BEHY2049-K0-S</v>
          </cell>
          <cell r="B1823">
            <v>3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YZ-BEHY2049-K0-XL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YZ-BEHY2049-P0-L</v>
          </cell>
          <cell r="B1825">
            <v>5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YZ-BEHY2049-P0-M</v>
          </cell>
          <cell r="B1826">
            <v>4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YZ-BEHY2049-P0-S</v>
          </cell>
          <cell r="B1827">
            <v>3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YZ-BEHY2049-P0-XL</v>
          </cell>
          <cell r="B1828">
            <v>5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YZ-BEHY2049-W0-M</v>
          </cell>
          <cell r="B1829">
            <v>4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YZ-BEHY2049-W0-S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YZ-BEHY2049-W0-XL</v>
          </cell>
          <cell r="B1831">
            <v>5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YZ-BELK185-B0-L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YZ-BELK185-B0-M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YZ-BELK185-B0-S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YZ-BELK185-B0-XL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YZ-BELK185-B0-XXL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YZ-BELK185-K0-L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YZ-BELK185-K0-M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YZ-BELK185-K0-S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YZ-BELK185-K0-XL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YZ-BELK185-K0-XXL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YZ-BELK185-Y9-L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YZ-BELK185-Y9-M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YZ-BELK185-Y9-S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YZ-BELK185-Y9-XL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YZ-BELK185-Y9-XXL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YZ-BELS1458-FB-3X</v>
          </cell>
          <cell r="B1847">
            <v>5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YZ-BELS1458-FB-4X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YZ-BELS1458-FB-5X</v>
          </cell>
          <cell r="B1849">
            <v>3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YZ-BELS1458-FB-6X</v>
          </cell>
          <cell r="B1850">
            <v>1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YZ-BELS1458-K0-3X</v>
          </cell>
          <cell r="B1851">
            <v>3</v>
          </cell>
          <cell r="C1851">
            <v>1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YZ-BELS1458-K0-4X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YZ-BELS1458-K0-5X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YZ-BELS1458-K0-6X</v>
          </cell>
          <cell r="B1854">
            <v>0</v>
          </cell>
          <cell r="C1854">
            <v>1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YZ-BELS1458-PI-3X</v>
          </cell>
          <cell r="B1855">
            <v>3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YZ-BELS1458-PI-4X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YZ-BELS1458-PI-5X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YZ-BELS1458-PI-6X</v>
          </cell>
          <cell r="B1858">
            <v>4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YZ-BEPLUS24-G0-2XL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YZ-BEPLUS24-G0-3XL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YZ-BEPLUS24-G0-L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YZ-BEPLUS24-G0-M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YZ-BEPLUS24-G0-XL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YZ-BEPLUS24-K0-2XL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YZ-BEPLUS24-K0-3XL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YZ-BEPLUS24-K0-L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YZ-BEPLUS24-K0-M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YZ-BEPLUS24-K0-XL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A1869" t="str">
            <v>YZ-BEPLUS24-PI-2XL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YZ-BEPLUS24-PI-3XL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YZ-BEPLUS24-PI-L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YZ-BEPLUS24-PI-M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YZ-BEPLUS24-PI-XL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YZ-BESM806-B0-2XL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YZ-BESM806-B0-L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YZ-BESM806-B0-M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</row>
        <row r="1877">
          <cell r="A1877" t="str">
            <v>YZ-BESM806-B0-S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YZ-BESM806-B0-XL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YZ-BESM806-K0-2XL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YZ-BESM806-K0-L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YZ-BESM806-K0-M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YZ-BESM806-K0-S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YZ-BESM806-K0-XL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YZ-BESM807-G0-L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YZ-BESM807-G0-M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YZ-BESM807-G0-S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YZ-BESM807-K0-2XL</v>
          </cell>
          <cell r="B1887">
            <v>4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YZ-BESM807-K0-L</v>
          </cell>
          <cell r="B1888">
            <v>1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YZ-BESM807-K0-M</v>
          </cell>
          <cell r="B1889">
            <v>1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YZ-BESM807-K0-S</v>
          </cell>
          <cell r="B1890">
            <v>3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YZ-BESM807-K0-XL</v>
          </cell>
          <cell r="B1891">
            <v>3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A1892" t="str">
            <v>YZ-BESM807-OR-L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A1893" t="str">
            <v>YZ-BESM807-OR-M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A1894" t="str">
            <v>YZ-BESM807-OR-S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YZ-BESM807-WI-L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YZ-BESM807-WI-M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A1897" t="str">
            <v>YZ-BESM807-WI-S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A1898" t="str">
            <v>YZ-BESM807-Y0-L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A1899" t="str">
            <v>YZ-BESM807-Y0-M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</row>
        <row r="1900">
          <cell r="A1900" t="str">
            <v>YZ-BESM807-Y0-S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</row>
        <row r="1901">
          <cell r="A1901" t="str">
            <v>YZ-BETW32-BTW-2XL</v>
          </cell>
          <cell r="B1901">
            <v>9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A1902" t="str">
            <v>YZ-BETW32-BTW-L</v>
          </cell>
          <cell r="B1902">
            <v>6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YZ-BETW32-BTW-M</v>
          </cell>
          <cell r="B1903">
            <v>7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A1904" t="str">
            <v>YZ-BETW32-BTW-XL</v>
          </cell>
          <cell r="B1904">
            <v>8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A1905" t="str">
            <v>YZ-BETW32-KTW-L</v>
          </cell>
          <cell r="B1905">
            <v>9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A1906" t="str">
            <v>YZ-BETW32-KTW-S</v>
          </cell>
          <cell r="B1906">
            <v>19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YZ-BETW32-KTW-XL</v>
          </cell>
          <cell r="B1907">
            <v>11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A1908" t="str">
            <v>YZ-BETW32-PI-M</v>
          </cell>
          <cell r="B1908">
            <v>7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A1909" t="str">
            <v>YZ-BETW32-PI-S</v>
          </cell>
          <cell r="B1909">
            <v>9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YZ-BETW32-PI-XL</v>
          </cell>
          <cell r="B1910">
            <v>10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A1911" t="str">
            <v>YZ-BEWH173-K0-L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A1912" t="str">
            <v>YZ-BEWH173-WI-M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A1913" t="str">
            <v>YZ-BEWH173-ZL-L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A1914" t="str">
            <v>YZ-BEWH173-ZL-M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YZ-BEWH173-ZL-XL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YZ-BEWH173-ZL-XXL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YZ-BEWS32-BD-2XL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YZ-BEWS32-BD-L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YZ-BEWS32-BD-M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YZ-BEWS32-BD-S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YZ-BEWS32-BD-XL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YZ-BEWS32-K0-2XL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YZ-BEWS32-K0-L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YZ-BEWS32-K0-M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YZ-BEWS32-K0-S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YZ-BEWS32-K0-XL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YZ-BEWS32-ZL-2XL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YZ-BEWS32-ZL-L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YZ-BEWS32-ZL-M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YZ-BEWS32-ZL-S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YZ-BEWS32-ZL-XL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YZ-BEYF181-B0-L</v>
          </cell>
          <cell r="B1932">
            <v>3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YZ-BEYF181-B0-M</v>
          </cell>
          <cell r="B1933">
            <v>11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YZ-BEYF181-B0-S</v>
          </cell>
          <cell r="B1934">
            <v>5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YZ-BEYF181-B0-XXL</v>
          </cell>
          <cell r="B1935">
            <v>4</v>
          </cell>
          <cell r="C1935">
            <v>0</v>
          </cell>
          <cell r="D1935">
            <v>5</v>
          </cell>
          <cell r="E1935">
            <v>0</v>
          </cell>
          <cell r="F1935">
            <v>5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YZ-BEYF181-G0-L</v>
          </cell>
          <cell r="B1936">
            <v>1</v>
          </cell>
          <cell r="C1936">
            <v>0</v>
          </cell>
          <cell r="D1936">
            <v>0</v>
          </cell>
          <cell r="E1936">
            <v>5</v>
          </cell>
          <cell r="F1936">
            <v>5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YZ-BEYF181-G0-M</v>
          </cell>
          <cell r="B1937">
            <v>5</v>
          </cell>
          <cell r="C1937">
            <v>0</v>
          </cell>
          <cell r="D1937">
            <v>5</v>
          </cell>
          <cell r="E1937">
            <v>0</v>
          </cell>
          <cell r="F1937">
            <v>5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YZ-BEYF181-G0-S</v>
          </cell>
          <cell r="B1938">
            <v>6</v>
          </cell>
          <cell r="C1938">
            <v>0</v>
          </cell>
          <cell r="D1938">
            <v>5</v>
          </cell>
          <cell r="E1938">
            <v>0</v>
          </cell>
          <cell r="F1938">
            <v>5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YZ-BEYF181-G0-XXL</v>
          </cell>
          <cell r="B1939">
            <v>0</v>
          </cell>
          <cell r="C1939">
            <v>0</v>
          </cell>
          <cell r="D1939">
            <v>5</v>
          </cell>
          <cell r="E1939">
            <v>0</v>
          </cell>
          <cell r="F1939">
            <v>5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A1940" t="str">
            <v>YZ-BEYF181-K0-L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YZ-BEYF181-K0-M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A1942" t="str">
            <v>YZ-BEYF181-K0-S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YZ-BEYF181-K0-XL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YZ-BEYF181-K0-XXL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A1945" t="str">
            <v>YZ-BEYF181-OR-L</v>
          </cell>
          <cell r="B1945">
            <v>9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A1946" t="str">
            <v>YZ-BEYF181-OR-M</v>
          </cell>
          <cell r="B1946">
            <v>9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YZ-BEYF181-OR-S</v>
          </cell>
          <cell r="B1947">
            <v>9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A1948" t="str">
            <v>YZ-BEYF181-OR-XL</v>
          </cell>
          <cell r="B1948">
            <v>0</v>
          </cell>
          <cell r="C1948">
            <v>0</v>
          </cell>
          <cell r="D1948">
            <v>0</v>
          </cell>
          <cell r="E1948">
            <v>9</v>
          </cell>
          <cell r="F1948">
            <v>9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A1949" t="str">
            <v>YZ-BEYF181-OR-XXL</v>
          </cell>
          <cell r="B1949">
            <v>8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A1950" t="str">
            <v>YZ-BEYF181-PI-L</v>
          </cell>
          <cell r="B1950">
            <v>3</v>
          </cell>
          <cell r="C1950">
            <v>1</v>
          </cell>
          <cell r="D1950">
            <v>3</v>
          </cell>
          <cell r="E1950">
            <v>0</v>
          </cell>
          <cell r="F1950">
            <v>3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A1951" t="str">
            <v>YZ-BEYF181-PI-M</v>
          </cell>
          <cell r="B1951">
            <v>11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A1952" t="str">
            <v>YZ-BEYF181-PI-S</v>
          </cell>
          <cell r="B1952">
            <v>8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</row>
        <row r="1953">
          <cell r="A1953" t="str">
            <v>YZ-BEYF181-PI-XL</v>
          </cell>
          <cell r="B1953">
            <v>5</v>
          </cell>
          <cell r="C1953">
            <v>0</v>
          </cell>
          <cell r="D1953">
            <v>1</v>
          </cell>
          <cell r="E1953">
            <v>0</v>
          </cell>
          <cell r="F1953">
            <v>1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A1954" t="str">
            <v>YZ-BEYF181-PI-XXL</v>
          </cell>
          <cell r="B1954">
            <v>6</v>
          </cell>
          <cell r="C1954">
            <v>0</v>
          </cell>
          <cell r="D1954">
            <v>5</v>
          </cell>
          <cell r="E1954">
            <v>0</v>
          </cell>
          <cell r="F1954">
            <v>5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A1955" t="str">
            <v>YZ-BEYF181-WI-L</v>
          </cell>
          <cell r="B1955">
            <v>0</v>
          </cell>
          <cell r="C1955">
            <v>0</v>
          </cell>
          <cell r="D1955">
            <v>5</v>
          </cell>
          <cell r="E1955">
            <v>0</v>
          </cell>
          <cell r="F1955">
            <v>5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YZ-BEYF181-WI-M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A1957" t="str">
            <v>YZ-BEYF181-WI-S</v>
          </cell>
          <cell r="B1957">
            <v>0</v>
          </cell>
          <cell r="C1957">
            <v>0</v>
          </cell>
          <cell r="D1957">
            <v>5</v>
          </cell>
          <cell r="E1957">
            <v>0</v>
          </cell>
          <cell r="F1957">
            <v>5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A1958" t="str">
            <v>YZ-BEYF181-WI-XL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A1959" t="str">
            <v>YZ-BEYF181-WI-XXL</v>
          </cell>
          <cell r="B1959">
            <v>0</v>
          </cell>
          <cell r="C1959">
            <v>0</v>
          </cell>
          <cell r="D1959">
            <v>5</v>
          </cell>
          <cell r="E1959">
            <v>0</v>
          </cell>
          <cell r="F1959">
            <v>5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YZ-BEYF181-YH-L</v>
          </cell>
          <cell r="B1960">
            <v>0</v>
          </cell>
          <cell r="C1960">
            <v>0</v>
          </cell>
          <cell r="D1960">
            <v>0</v>
          </cell>
          <cell r="E1960">
            <v>6</v>
          </cell>
          <cell r="F1960">
            <v>6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A1961" t="str">
            <v>YZ-BEYF181-YH-M</v>
          </cell>
          <cell r="B1961">
            <v>6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YZ-BEYF181-YH-S</v>
          </cell>
          <cell r="B1962">
            <v>5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YZ-BEYF181-YH-XL</v>
          </cell>
          <cell r="B1963">
            <v>0</v>
          </cell>
          <cell r="C1963">
            <v>0</v>
          </cell>
          <cell r="D1963">
            <v>0</v>
          </cell>
          <cell r="E1963">
            <v>6</v>
          </cell>
          <cell r="F1963">
            <v>6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YZ-BEYF181-YH-XXL</v>
          </cell>
          <cell r="B1964">
            <v>1</v>
          </cell>
          <cell r="C1964">
            <v>0</v>
          </cell>
          <cell r="D1964">
            <v>0</v>
          </cell>
          <cell r="E1964">
            <v>5</v>
          </cell>
          <cell r="F1964">
            <v>5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YZ-BEYF183-TW-L</v>
          </cell>
          <cell r="B1965">
            <v>1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YZ-BEYF183-TW-M</v>
          </cell>
          <cell r="B1966">
            <v>11</v>
          </cell>
          <cell r="C1966">
            <v>1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YZ-BEYF183-TW-S</v>
          </cell>
          <cell r="B1967">
            <v>8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YZ-BEYF184-B0-M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YZ-BEYF184-B0-S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YZ-BEYF184-B0-XL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YZ-BEYF184-B0-XXL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YZ-BEYF184-K0-L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YZ-BEYF184-K0-M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YZ-BEYF184-K0-S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YZ-BEYF184-K0-XL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YZ-BEYF184-K0-XXL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YZ-BEYF184-ZL-L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YZ-BEYF184-ZL-M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YZ-BEYF184-ZL-S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YZ-BEYF184-ZL-XL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YZ-BEYF184-ZL-XXL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YZ-BS-1580-K0-2XL</v>
          </cell>
          <cell r="B1982">
            <v>0</v>
          </cell>
          <cell r="C1982">
            <v>1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YZ-BS-1580-K0-3XL</v>
          </cell>
          <cell r="B1983">
            <v>0</v>
          </cell>
          <cell r="C1983">
            <v>2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YZ-BS-1580-K0-L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YZ-BS-1580-K0-M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YZ-BS-1580-K0-XL</v>
          </cell>
          <cell r="B1986">
            <v>0</v>
          </cell>
          <cell r="C1986">
            <v>1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YZ-BS-1580-NB-2XL</v>
          </cell>
          <cell r="B1987">
            <v>10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11</v>
          </cell>
          <cell r="K1987">
            <v>0</v>
          </cell>
          <cell r="L1987">
            <v>0</v>
          </cell>
          <cell r="M1987">
            <v>0</v>
          </cell>
          <cell r="N1987">
            <v>11</v>
          </cell>
        </row>
        <row r="1988">
          <cell r="A1988" t="str">
            <v>YZ-BS-1580-NB-L</v>
          </cell>
          <cell r="B1988">
            <v>25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3</v>
          </cell>
          <cell r="K1988">
            <v>3</v>
          </cell>
          <cell r="L1988">
            <v>4</v>
          </cell>
          <cell r="M1988">
            <v>16</v>
          </cell>
          <cell r="N1988">
            <v>26</v>
          </cell>
        </row>
        <row r="1989">
          <cell r="A1989" t="str">
            <v>YZ-BS-1580-NB-M</v>
          </cell>
          <cell r="B1989">
            <v>25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7</v>
          </cell>
          <cell r="K1989">
            <v>2</v>
          </cell>
          <cell r="L1989">
            <v>1</v>
          </cell>
          <cell r="M1989">
            <v>14</v>
          </cell>
          <cell r="N1989">
            <v>24</v>
          </cell>
        </row>
        <row r="1990">
          <cell r="A1990" t="str">
            <v>YZ-BS-1580-NB-XL</v>
          </cell>
          <cell r="B1990">
            <v>4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A1991" t="str">
            <v>YZ-BS-1640-B0-L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YZ-BS-1640-B0-S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YZ-BS-1640-K0-L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YZ-BS-1640-K0-M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YZ-BS-1640-K0-S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YZ-BS-1640-K0-XL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YZ-BS-5505-R0-2XL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YZ-BS-5505-R0-L</v>
          </cell>
          <cell r="B1998">
            <v>2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YZ-BS-5505-R0-M</v>
          </cell>
          <cell r="B1999">
            <v>1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YZ-BS-5505-R0-S</v>
          </cell>
          <cell r="B2000">
            <v>4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YZ-BS-5505-R0-XL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YZ-BS-5505-R0-XS</v>
          </cell>
          <cell r="B2002">
            <v>1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YZ-BS-5505DaS</v>
          </cell>
          <cell r="B2003">
            <v>6</v>
          </cell>
          <cell r="C2003">
            <v>0</v>
          </cell>
          <cell r="D2003">
            <v>25</v>
          </cell>
          <cell r="E2003">
            <v>0</v>
          </cell>
          <cell r="F2003">
            <v>25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YZ-BS-5505JRXS</v>
          </cell>
          <cell r="B2004">
            <v>14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9</v>
          </cell>
          <cell r="K2004">
            <v>1</v>
          </cell>
          <cell r="L2004">
            <v>5</v>
          </cell>
          <cell r="M2004">
            <v>0</v>
          </cell>
          <cell r="N2004">
            <v>15</v>
          </cell>
        </row>
        <row r="2005">
          <cell r="A2005" t="str">
            <v>YZ-BS-5505JRXXL</v>
          </cell>
          <cell r="B2005">
            <v>16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14</v>
          </cell>
          <cell r="K2005">
            <v>0</v>
          </cell>
          <cell r="L2005">
            <v>0</v>
          </cell>
          <cell r="M2005">
            <v>0</v>
          </cell>
          <cell r="N2005">
            <v>14</v>
          </cell>
        </row>
        <row r="2006">
          <cell r="A2006" t="str">
            <v>YZ-BS-5505Lb0XS</v>
          </cell>
          <cell r="B2006">
            <v>6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4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</row>
        <row r="2007">
          <cell r="A2007" t="str">
            <v>YZ-BS-5505LbS</v>
          </cell>
          <cell r="B2007">
            <v>1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YZ-BS-7438B04XL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YZ-BS-7438B0L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YZ-BS-7438B0XL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YZ-BS-7438B0XXXL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YZ-BS-7438K0L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YZ-BS-7438K0M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YZ-BS-7438K0XXXL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YZ-BS-BKN1703-R0-M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A2016" t="str">
            <v>YZ-BS-BSLLHT2XL</v>
          </cell>
          <cell r="B2016">
            <v>1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YZ-BS-BSLLHT3XL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YZ-BS-BSLLHT4XL</v>
          </cell>
          <cell r="B2018">
            <v>0</v>
          </cell>
          <cell r="C2018">
            <v>1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YZ-BS-BSLLHTL</v>
          </cell>
          <cell r="B2019">
            <v>0</v>
          </cell>
          <cell r="C2019">
            <v>1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A2020" t="str">
            <v>YZ-BS-BSLLIT3XL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A2021" t="str">
            <v>YZ-BS-BSLLIT4XL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YZ-BS-BSLLITL</v>
          </cell>
          <cell r="B2022">
            <v>1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A2023" t="str">
            <v>YZ-BS-BSLLK02XL</v>
          </cell>
          <cell r="B2023">
            <v>6</v>
          </cell>
          <cell r="C2023">
            <v>1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YZ-BS-BSLLK03XL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A2025" t="str">
            <v>YZ-BS-BSLLK0M</v>
          </cell>
          <cell r="B2025">
            <v>6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A2026" t="str">
            <v>YZ-BS-BSLLK0XL</v>
          </cell>
          <cell r="B2026">
            <v>7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A2027" t="str">
            <v>YZ-BS-BShyl5119-YH-3XL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A2028" t="str">
            <v>YZ-BS-BShyl5119-YT-3XL</v>
          </cell>
          <cell r="B2028">
            <v>0</v>
          </cell>
          <cell r="C2028">
            <v>0</v>
          </cell>
          <cell r="D2028">
            <v>5</v>
          </cell>
          <cell r="E2028">
            <v>0</v>
          </cell>
          <cell r="F2028">
            <v>5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A2029" t="str">
            <v>YZ-BS-BShyl5119-YT-5XL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A2030" t="str">
            <v>YZ-BS-BShyl5119K03XL</v>
          </cell>
          <cell r="B2030">
            <v>0</v>
          </cell>
          <cell r="C2030">
            <v>0</v>
          </cell>
          <cell r="D2030">
            <v>40</v>
          </cell>
          <cell r="E2030">
            <v>0</v>
          </cell>
          <cell r="F2030">
            <v>40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A2031" t="str">
            <v>YZ-BS-HB8631-BO-L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</row>
        <row r="2032">
          <cell r="A2032" t="str">
            <v>YZ-BS-HB8631-BO-M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A2033" t="str">
            <v>YZ-BS-HB8631-BO-S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A2034" t="str">
            <v>YZ-BS-HB8631-GO-L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A2035" t="str">
            <v>YZ-BS-HB8631-GO-M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A2036" t="str">
            <v>YZ-BS-HB8631-PI-M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A2037" t="str">
            <v>YZ-BS-HB8631-PI-S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A2038" t="str">
            <v>YZ-BS-HB8995-GO-L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A2039" t="str">
            <v>YZ-BS-HB8995-GO-M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A2040" t="str">
            <v>YZ-BS-HB8995-GO-S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A2041" t="str">
            <v>YZ-BS-HB8995-PI-L</v>
          </cell>
          <cell r="B2041">
            <v>0</v>
          </cell>
          <cell r="C2041">
            <v>1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A2042" t="str">
            <v>YZ-BS-HB8995-PI-M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A2043" t="str">
            <v>YZ-BS-HB8995-PO-L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A2044" t="str">
            <v>YZ-BS-HB8995-PO-M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A2045" t="str">
            <v>YZ-BS-HB8995-PO-S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YZ-BS-HE13037EZ1L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YZ-BS-HE13037EZ2L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A2048" t="str">
            <v>YZ-BS-HE13037EZ4L</v>
          </cell>
          <cell r="B2048">
            <v>0</v>
          </cell>
          <cell r="C2048">
            <v>1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YZ-BS-HE13037EZ5L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A2050" t="str">
            <v>YZ-BS-HE13037Or1L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A2051" t="str">
            <v>YZ-BS-HE13037Or2L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A2052" t="str">
            <v>YZ-BS-HE13037Or3L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</row>
        <row r="2053">
          <cell r="A2053" t="str">
            <v>YZ-BS-HE13037Or4L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</row>
        <row r="2054">
          <cell r="A2054" t="str">
            <v>YZ-BS-HE13037Or5L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A2055" t="str">
            <v>YZ-BS-HE13037Pu1L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A2056" t="str">
            <v>YZ-BS-HE13037Pu2L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A2057" t="str">
            <v>YZ-BS-HE13037Pu3L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A2058" t="str">
            <v>YZ-BS-HE13037Pu4L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A2059" t="str">
            <v>YZ-BS-HE13037Pu5L</v>
          </cell>
          <cell r="B2059">
            <v>0</v>
          </cell>
          <cell r="C2059">
            <v>1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A2060" t="str">
            <v>YZ-BS-HE13037Wi1L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A2061" t="str">
            <v>YZ-BS-HE13037Wi3L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A2062" t="str">
            <v>YZ-BS-HE13037Wi4L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A2063" t="str">
            <v>YZ-BS-HE9007Sa2L</v>
          </cell>
          <cell r="B2063">
            <v>9</v>
          </cell>
          <cell r="C2063">
            <v>1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7</v>
          </cell>
          <cell r="K2063">
            <v>0</v>
          </cell>
          <cell r="L2063">
            <v>0</v>
          </cell>
          <cell r="M2063">
            <v>0</v>
          </cell>
          <cell r="N2063">
            <v>7</v>
          </cell>
        </row>
        <row r="2064">
          <cell r="A2064" t="str">
            <v>YZ-BS-HE9007Sa3L</v>
          </cell>
          <cell r="B2064">
            <v>1</v>
          </cell>
          <cell r="C2064">
            <v>0</v>
          </cell>
          <cell r="D2064">
            <v>5</v>
          </cell>
          <cell r="E2064">
            <v>0</v>
          </cell>
          <cell r="F2064">
            <v>5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A2065" t="str">
            <v>YZ-BS-HE9007Sa4L</v>
          </cell>
          <cell r="B2065">
            <v>0</v>
          </cell>
          <cell r="C2065">
            <v>0</v>
          </cell>
          <cell r="D2065">
            <v>10</v>
          </cell>
          <cell r="E2065">
            <v>5</v>
          </cell>
          <cell r="F2065">
            <v>15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A2066" t="str">
            <v>YZ-BS-HE9007Sa6L</v>
          </cell>
          <cell r="B2066">
            <v>16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A2067" t="str">
            <v>YZ-BS-HE9007Sa8L</v>
          </cell>
          <cell r="B2067">
            <v>11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A2068" t="str">
            <v>YZ-BS-HE9007Sa9L</v>
          </cell>
          <cell r="B2068">
            <v>0</v>
          </cell>
          <cell r="C2068">
            <v>0</v>
          </cell>
          <cell r="D2068">
            <v>15</v>
          </cell>
          <cell r="E2068">
            <v>0</v>
          </cell>
          <cell r="F2068">
            <v>15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A2069" t="str">
            <v>YZ-BS-HE9007Se1L</v>
          </cell>
          <cell r="B2069">
            <v>6</v>
          </cell>
          <cell r="C2069">
            <v>1</v>
          </cell>
          <cell r="D2069">
            <v>5</v>
          </cell>
          <cell r="E2069">
            <v>0</v>
          </cell>
          <cell r="F2069">
            <v>5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A2070" t="str">
            <v>YZ-BS-HE9007Se2L</v>
          </cell>
          <cell r="B2070">
            <v>2</v>
          </cell>
          <cell r="C2070">
            <v>0</v>
          </cell>
          <cell r="D2070">
            <v>6</v>
          </cell>
          <cell r="E2070">
            <v>3</v>
          </cell>
          <cell r="F2070">
            <v>9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A2071" t="str">
            <v>YZ-BS-HE9007Se3L</v>
          </cell>
          <cell r="B2071">
            <v>1</v>
          </cell>
          <cell r="C2071">
            <v>0</v>
          </cell>
          <cell r="D2071">
            <v>2</v>
          </cell>
          <cell r="E2071">
            <v>2</v>
          </cell>
          <cell r="F2071">
            <v>4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A2072" t="str">
            <v>YZ-BS-HE9007Se4L</v>
          </cell>
          <cell r="B2072">
            <v>0</v>
          </cell>
          <cell r="C2072">
            <v>0</v>
          </cell>
          <cell r="D2072">
            <v>8</v>
          </cell>
          <cell r="E2072">
            <v>7</v>
          </cell>
          <cell r="F2072">
            <v>15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A2073" t="str">
            <v>YZ-BS-HE9007Se9L</v>
          </cell>
          <cell r="B2073">
            <v>0</v>
          </cell>
          <cell r="C2073">
            <v>1</v>
          </cell>
          <cell r="D2073">
            <v>20</v>
          </cell>
          <cell r="E2073">
            <v>0</v>
          </cell>
          <cell r="F2073">
            <v>20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A2074" t="str">
            <v>YZ-BS-HE9008Sa2L</v>
          </cell>
          <cell r="B2074">
            <v>5</v>
          </cell>
          <cell r="C2074">
            <v>0</v>
          </cell>
          <cell r="D2074">
            <v>0</v>
          </cell>
          <cell r="E2074">
            <v>10</v>
          </cell>
          <cell r="F2074">
            <v>10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A2075" t="str">
            <v>YZ-BS-HE9008Sa3L</v>
          </cell>
          <cell r="B2075">
            <v>3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1</v>
          </cell>
          <cell r="L2075">
            <v>1</v>
          </cell>
          <cell r="M2075">
            <v>0</v>
          </cell>
          <cell r="N2075">
            <v>2</v>
          </cell>
        </row>
        <row r="2076">
          <cell r="A2076" t="str">
            <v>YZ-BS-HE9008Sa6L</v>
          </cell>
          <cell r="B2076">
            <v>13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A2077" t="str">
            <v>YZ-BS-HE9008Sa7L</v>
          </cell>
          <cell r="B2077">
            <v>3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A2078" t="str">
            <v>YZ-BS-HE9008Se1L</v>
          </cell>
          <cell r="B2078">
            <v>9</v>
          </cell>
          <cell r="C2078">
            <v>0</v>
          </cell>
          <cell r="D2078">
            <v>5</v>
          </cell>
          <cell r="E2078">
            <v>0</v>
          </cell>
          <cell r="F2078">
            <v>5</v>
          </cell>
          <cell r="G2078">
            <v>0</v>
          </cell>
          <cell r="H2078">
            <v>0</v>
          </cell>
          <cell r="I2078">
            <v>0</v>
          </cell>
          <cell r="J2078">
            <v>6</v>
          </cell>
          <cell r="K2078">
            <v>0</v>
          </cell>
          <cell r="L2078">
            <v>1</v>
          </cell>
          <cell r="M2078">
            <v>0</v>
          </cell>
          <cell r="N2078">
            <v>7</v>
          </cell>
        </row>
        <row r="2079">
          <cell r="A2079" t="str">
            <v>YZ-BS-HE9008Se2L</v>
          </cell>
          <cell r="B2079">
            <v>3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A2080" t="str">
            <v>YZ-BS-HE9008Se3L</v>
          </cell>
          <cell r="B2080">
            <v>1</v>
          </cell>
          <cell r="C2080">
            <v>1</v>
          </cell>
          <cell r="D2080">
            <v>2</v>
          </cell>
          <cell r="E2080">
            <v>4</v>
          </cell>
          <cell r="F2080">
            <v>6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A2081" t="str">
            <v>YZ-BS-HE9008Se4L</v>
          </cell>
          <cell r="B2081">
            <v>0</v>
          </cell>
          <cell r="C2081">
            <v>0</v>
          </cell>
          <cell r="D2081">
            <v>5</v>
          </cell>
          <cell r="E2081">
            <v>4</v>
          </cell>
          <cell r="F2081">
            <v>9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A2082" t="str">
            <v>YZ-BS-HE9008Se6L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A2083" t="str">
            <v>YZ-BS-HE9008Se7L</v>
          </cell>
          <cell r="B2083">
            <v>0</v>
          </cell>
          <cell r="C2083">
            <v>2</v>
          </cell>
          <cell r="D2083">
            <v>16</v>
          </cell>
          <cell r="E2083">
            <v>5</v>
          </cell>
          <cell r="F2083">
            <v>21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A2084" t="str">
            <v>YZ-BS-HE9008Se8L</v>
          </cell>
          <cell r="B2084">
            <v>0</v>
          </cell>
          <cell r="C2084">
            <v>0</v>
          </cell>
          <cell r="D2084">
            <v>2</v>
          </cell>
          <cell r="E2084">
            <v>5</v>
          </cell>
          <cell r="F2084">
            <v>7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A2085" t="str">
            <v>YZ-BS-HM1727-Pi-2XL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A2086" t="str">
            <v>YZ-BS-HM1727-Pi-3XL</v>
          </cell>
          <cell r="B2086">
            <v>0</v>
          </cell>
          <cell r="C2086">
            <v>1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A2087" t="str">
            <v>YZ-BS-HM1727-Pi-4XL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A2088" t="str">
            <v>YZ-BS-HM1727-Pi-M</v>
          </cell>
          <cell r="B2088">
            <v>0</v>
          </cell>
          <cell r="C2088">
            <v>1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A2089" t="str">
            <v>YZ-BS-HM1727-Pi-S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A2090" t="str">
            <v>YZ-BS-HM1727-Pi-XL</v>
          </cell>
          <cell r="B2090">
            <v>0</v>
          </cell>
          <cell r="C2090">
            <v>1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A2091" t="str">
            <v>YZ-BS-HM30CH-L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A2092" t="str">
            <v>YZ-BS-JG2631HS1L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A2093" t="str">
            <v>YZ-BS-JG2631HSL</v>
          </cell>
          <cell r="B2093">
            <v>0</v>
          </cell>
          <cell r="C2093">
            <v>1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A2094" t="str">
            <v>YZ-BS-JG2631HSS</v>
          </cell>
          <cell r="B2094">
            <v>3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A2095" t="str">
            <v>YZ-BS-JG2631HSXS</v>
          </cell>
          <cell r="B2095">
            <v>8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2</v>
          </cell>
          <cell r="K2095">
            <v>0</v>
          </cell>
          <cell r="L2095">
            <v>0</v>
          </cell>
          <cell r="M2095">
            <v>0</v>
          </cell>
          <cell r="N2095">
            <v>2</v>
          </cell>
        </row>
        <row r="2096">
          <cell r="A2096" t="str">
            <v>YZ-BS-JG2631R0M</v>
          </cell>
          <cell r="B2096">
            <v>1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  <row r="2097">
          <cell r="A2097" t="str">
            <v>YZ-BS-JG2631R0XS</v>
          </cell>
          <cell r="B2097">
            <v>10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9</v>
          </cell>
          <cell r="K2097">
            <v>0</v>
          </cell>
          <cell r="L2097">
            <v>1</v>
          </cell>
          <cell r="M2097">
            <v>0</v>
          </cell>
          <cell r="N2097">
            <v>10</v>
          </cell>
        </row>
        <row r="2098">
          <cell r="A2098" t="str">
            <v>YZ-BS-JG2631ZL1L</v>
          </cell>
          <cell r="B2098">
            <v>0</v>
          </cell>
          <cell r="C2098">
            <v>1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0</v>
          </cell>
        </row>
        <row r="2099">
          <cell r="A2099" t="str">
            <v>YZ-BS-JG2631ZLL</v>
          </cell>
          <cell r="B2099">
            <v>1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0</v>
          </cell>
        </row>
        <row r="2100">
          <cell r="A2100" t="str">
            <v>YZ-BS-JG2631ZLM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0</v>
          </cell>
        </row>
        <row r="2101">
          <cell r="A2101" t="str">
            <v>YZ-BS-PW2037-B0-S</v>
          </cell>
          <cell r="B2101">
            <v>8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0</v>
          </cell>
        </row>
        <row r="2102">
          <cell r="A2102" t="str">
            <v>YZ-BS-PW2037-G0-M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0</v>
          </cell>
        </row>
        <row r="2103">
          <cell r="A2103" t="str">
            <v>YZ-BS-PW2037-G0-S</v>
          </cell>
          <cell r="B2103">
            <v>1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0</v>
          </cell>
        </row>
        <row r="2104">
          <cell r="A2104" t="str">
            <v>YZ-BS-PW2037-K0-S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0</v>
          </cell>
        </row>
        <row r="2105">
          <cell r="A2105" t="str">
            <v>YZ-BS-PW2038-B0-L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0</v>
          </cell>
        </row>
        <row r="2106">
          <cell r="A2106" t="str">
            <v>YZ-BS-PW2038-B0-M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0</v>
          </cell>
        </row>
        <row r="2107">
          <cell r="A2107" t="str">
            <v>YZ-BS-PW2038-B0-S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0</v>
          </cell>
        </row>
        <row r="2108">
          <cell r="A2108" t="str">
            <v>YZ-BS-PW2038-HT-L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0</v>
          </cell>
        </row>
        <row r="2109">
          <cell r="A2109" t="str">
            <v>YZ-BS-PW2038-HT-M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0</v>
          </cell>
        </row>
        <row r="2110">
          <cell r="A2110" t="str">
            <v>YZ-BS-PW2038-HT-S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0</v>
          </cell>
        </row>
        <row r="2111">
          <cell r="A2111" t="str">
            <v>YZ-BS-PW2038-K0-L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0</v>
          </cell>
        </row>
        <row r="2112">
          <cell r="A2112" t="str">
            <v>YZ-BS-PW2038-K0-M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0</v>
          </cell>
        </row>
        <row r="2113">
          <cell r="A2113" t="str">
            <v>YZ-BS-PW2038-K0-S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0</v>
          </cell>
        </row>
        <row r="2114">
          <cell r="A2114" t="str">
            <v>YZ-BS-PW2038-K0-XL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0</v>
          </cell>
        </row>
        <row r="2115">
          <cell r="A2115" t="str">
            <v>YZ-BS-PW2038-L0-L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0</v>
          </cell>
        </row>
        <row r="2116">
          <cell r="A2116" t="str">
            <v>YZ-BS-PW2038-L0-M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0</v>
          </cell>
        </row>
        <row r="2117">
          <cell r="A2117" t="str">
            <v>YZ-BS-PW2038-L0-S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0</v>
          </cell>
        </row>
        <row r="2118">
          <cell r="A2118" t="str">
            <v>YZ-BS-PW2038-Y0-L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0</v>
          </cell>
        </row>
        <row r="2119">
          <cell r="A2119" t="str">
            <v>YZ-BS-PW2038-Y0-M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0</v>
          </cell>
        </row>
        <row r="2120">
          <cell r="A2120" t="str">
            <v>YZ-BS-PW2038-Y0-S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0</v>
          </cell>
        </row>
        <row r="2121">
          <cell r="A2121" t="str">
            <v>YZ-BS-PW2038-Y0-XL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0</v>
          </cell>
        </row>
        <row r="2122">
          <cell r="A2122" t="str">
            <v>YZ-BS-PW2049-B0-L</v>
          </cell>
          <cell r="B2122">
            <v>0</v>
          </cell>
          <cell r="C2122">
            <v>1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0</v>
          </cell>
        </row>
        <row r="2123">
          <cell r="A2123" t="str">
            <v>YZ-BS-PW2049-B0-M</v>
          </cell>
          <cell r="B2123">
            <v>19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0</v>
          </cell>
        </row>
        <row r="2124">
          <cell r="A2124" t="str">
            <v>YZ-BS-PW2049-B0-S</v>
          </cell>
          <cell r="B2124">
            <v>0</v>
          </cell>
          <cell r="C2124">
            <v>2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0</v>
          </cell>
        </row>
        <row r="2125">
          <cell r="A2125" t="str">
            <v>YZ-BS-PW2049-GR-XL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0</v>
          </cell>
        </row>
        <row r="2126">
          <cell r="A2126" t="str">
            <v>YZ-BS-PW2049-P0-XL</v>
          </cell>
          <cell r="B2126">
            <v>6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9</v>
          </cell>
          <cell r="M2126">
            <v>0</v>
          </cell>
          <cell r="N2126">
            <v>9</v>
          </cell>
        </row>
        <row r="2127">
          <cell r="A2127" t="str">
            <v>YZ-BS-PW2049-W0-M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0</v>
          </cell>
        </row>
        <row r="2128">
          <cell r="A2128" t="str">
            <v>YZ-BS-PW2049-W0-S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0</v>
          </cell>
        </row>
        <row r="2129">
          <cell r="A2129" t="str">
            <v>YZ-BS-TJ1245001L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0</v>
          </cell>
        </row>
        <row r="2130">
          <cell r="A2130" t="str">
            <v>YZ-BS-TJ1245003L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0</v>
          </cell>
        </row>
        <row r="2131">
          <cell r="A2131" t="str">
            <v>YZ-BS-TJ124500M</v>
          </cell>
          <cell r="B2131">
            <v>10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2</v>
          </cell>
          <cell r="K2131">
            <v>1</v>
          </cell>
          <cell r="L2131">
            <v>0</v>
          </cell>
          <cell r="M2131">
            <v>1</v>
          </cell>
          <cell r="N2131">
            <v>4</v>
          </cell>
        </row>
        <row r="2132">
          <cell r="A2132" t="str">
            <v>YZ-BS-TJ1245G01L</v>
          </cell>
          <cell r="B2132">
            <v>0</v>
          </cell>
          <cell r="C2132">
            <v>1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0</v>
          </cell>
        </row>
        <row r="2133">
          <cell r="A2133" t="str">
            <v>YZ-BS-TJ1245G02L</v>
          </cell>
          <cell r="B2133">
            <v>0</v>
          </cell>
          <cell r="C2133">
            <v>1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0</v>
          </cell>
        </row>
        <row r="2134">
          <cell r="A2134" t="str">
            <v>YZ-BS-TJ1245G03L</v>
          </cell>
          <cell r="B2134">
            <v>0</v>
          </cell>
          <cell r="C2134">
            <v>1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0</v>
          </cell>
        </row>
        <row r="2135">
          <cell r="A2135" t="str">
            <v>YZ-BS-TJ1245W0L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0</v>
          </cell>
        </row>
        <row r="2136">
          <cell r="A2136" t="str">
            <v>YZ-BS-TJ1245W0M</v>
          </cell>
          <cell r="B2136">
            <v>3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1</v>
          </cell>
          <cell r="K2136">
            <v>0</v>
          </cell>
          <cell r="L2136">
            <v>0</v>
          </cell>
          <cell r="M2136">
            <v>0</v>
          </cell>
          <cell r="N2136">
            <v>1</v>
          </cell>
        </row>
        <row r="2137">
          <cell r="A2137" t="str">
            <v>YZ-BS-WH2038-B1-L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0</v>
          </cell>
        </row>
        <row r="2138">
          <cell r="A2138" t="str">
            <v>YZ-BS-WH2038-B1-M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0</v>
          </cell>
        </row>
        <row r="2139">
          <cell r="A2139" t="str">
            <v>YZ-BS-WH2038-F0-L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0</v>
          </cell>
        </row>
        <row r="2140">
          <cell r="A2140" t="str">
            <v>YZ-BS-WH2038-F0-M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0</v>
          </cell>
        </row>
        <row r="2141">
          <cell r="A2141" t="str">
            <v>YZ-BS-ZQ15827B02XL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0</v>
          </cell>
        </row>
        <row r="2142">
          <cell r="A2142" t="str">
            <v>YZ-BS-ZQ15827B03XL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0</v>
          </cell>
        </row>
        <row r="2143">
          <cell r="A2143" t="str">
            <v>YZ-BS-ZQ15827B05XL</v>
          </cell>
          <cell r="B2143">
            <v>0</v>
          </cell>
          <cell r="C2143">
            <v>2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0</v>
          </cell>
        </row>
        <row r="2144">
          <cell r="A2144" t="str">
            <v>YZ-BS-ZQ15827B0L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0</v>
          </cell>
        </row>
        <row r="2145">
          <cell r="A2145" t="str">
            <v>YZ-BS-ZQ15827B0M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0</v>
          </cell>
        </row>
        <row r="2146">
          <cell r="A2146" t="str">
            <v>YZ-BS-ZQ15827B0S</v>
          </cell>
          <cell r="B2146">
            <v>14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1</v>
          </cell>
          <cell r="K2146">
            <v>0</v>
          </cell>
          <cell r="L2146">
            <v>0</v>
          </cell>
          <cell r="M2146">
            <v>2</v>
          </cell>
          <cell r="N2146">
            <v>3</v>
          </cell>
        </row>
        <row r="2147">
          <cell r="A2147" t="str">
            <v>YZ-BS-ZQ15827B0XL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0</v>
          </cell>
        </row>
        <row r="2148">
          <cell r="A2148" t="str">
            <v>YZ-BS-ZQ15827R22XL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0</v>
          </cell>
        </row>
        <row r="2149">
          <cell r="A2149" t="str">
            <v>YZ-BS-ZQ15827R24XL</v>
          </cell>
          <cell r="B2149">
            <v>0</v>
          </cell>
          <cell r="C2149">
            <v>0</v>
          </cell>
          <cell r="D2149">
            <v>0</v>
          </cell>
          <cell r="E2149">
            <v>10</v>
          </cell>
          <cell r="F2149">
            <v>10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0</v>
          </cell>
        </row>
        <row r="2150">
          <cell r="A2150" t="str">
            <v>YZ-BS-ZQ15827R25XL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0</v>
          </cell>
        </row>
        <row r="2151">
          <cell r="A2151" t="str">
            <v>YZ-BS-ZQ15827R2L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0</v>
          </cell>
        </row>
        <row r="2152">
          <cell r="A2152" t="str">
            <v>YZ-BS-ZQ15827R2M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0</v>
          </cell>
        </row>
        <row r="2153">
          <cell r="A2153" t="str">
            <v>YZ-BS-ZQ15827W02XL</v>
          </cell>
          <cell r="B2153">
            <v>0</v>
          </cell>
          <cell r="C2153">
            <v>1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0</v>
          </cell>
        </row>
        <row r="2154">
          <cell r="A2154" t="str">
            <v>YZ-BS-ZQ15827W04XL</v>
          </cell>
          <cell r="B2154">
            <v>0</v>
          </cell>
          <cell r="C2154">
            <v>1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0</v>
          </cell>
        </row>
        <row r="2155">
          <cell r="A2155" t="str">
            <v>YZ-BS-ZQ15827W0M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0</v>
          </cell>
        </row>
        <row r="2156">
          <cell r="A2156" t="str">
            <v>YZ-BS-ZQ15827W0XL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0</v>
          </cell>
        </row>
        <row r="2157">
          <cell r="A2157" t="str">
            <v>YZ-BS1702-GO-XS</v>
          </cell>
          <cell r="B2157">
            <v>13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1</v>
          </cell>
          <cell r="L2157">
            <v>13</v>
          </cell>
          <cell r="M2157">
            <v>0</v>
          </cell>
          <cell r="N2157">
            <v>14</v>
          </cell>
        </row>
        <row r="2158">
          <cell r="A2158" t="str">
            <v>YZ-CSM022-B0-S</v>
          </cell>
          <cell r="B2158">
            <v>3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0</v>
          </cell>
        </row>
        <row r="2159">
          <cell r="A2159" t="str">
            <v>YZ-CSM022-B0-XL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0</v>
          </cell>
        </row>
        <row r="2160">
          <cell r="A2160" t="str">
            <v>YZ-CSM022-W0-L</v>
          </cell>
          <cell r="B2160">
            <v>10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0</v>
          </cell>
        </row>
        <row r="2161">
          <cell r="A2161" t="str">
            <v>YZ-CSM022-W0-M</v>
          </cell>
          <cell r="B2161">
            <v>8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7</v>
          </cell>
          <cell r="K2161">
            <v>0</v>
          </cell>
          <cell r="L2161">
            <v>0</v>
          </cell>
          <cell r="M2161">
            <v>0</v>
          </cell>
          <cell r="N2161">
            <v>7</v>
          </cell>
        </row>
        <row r="2162">
          <cell r="A2162" t="str">
            <v>YZ-CSM022-W0-S</v>
          </cell>
          <cell r="B2162">
            <v>10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10</v>
          </cell>
          <cell r="K2162">
            <v>0</v>
          </cell>
          <cell r="L2162">
            <v>0</v>
          </cell>
          <cell r="M2162">
            <v>0</v>
          </cell>
          <cell r="N2162">
            <v>10</v>
          </cell>
        </row>
        <row r="2163">
          <cell r="A2163" t="str">
            <v>YZ-CSM022-W0-XL</v>
          </cell>
          <cell r="B2163">
            <v>10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0</v>
          </cell>
        </row>
        <row r="2164">
          <cell r="A2164" t="str">
            <v>YZ-ME-HE9007Sa1L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0</v>
          </cell>
        </row>
        <row r="2165">
          <cell r="A2165" t="str">
            <v>YZ-ME-HE9007Sa2L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0</v>
          </cell>
        </row>
        <row r="2166">
          <cell r="A2166" t="str">
            <v>YZ-ME-HE9007Sa3L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0</v>
          </cell>
        </row>
        <row r="2167">
          <cell r="A2167" t="str">
            <v>YZ-ME-HE9007Sa4L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0</v>
          </cell>
        </row>
        <row r="2168">
          <cell r="A2168" t="str">
            <v>YZ-ME-HE9007Sa5L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0</v>
          </cell>
        </row>
        <row r="2169">
          <cell r="A2169" t="str">
            <v>YZ-ME-HE9007Sa6L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0</v>
          </cell>
        </row>
        <row r="2170">
          <cell r="A2170" t="str">
            <v>YZ-ME-HE9007Sa7L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0</v>
          </cell>
        </row>
        <row r="2171">
          <cell r="A2171" t="str">
            <v>YZ-ME-HE9007Sa8L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0</v>
          </cell>
        </row>
        <row r="2172">
          <cell r="A2172" t="str">
            <v>YZ-ME-HE9007Sa9L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0</v>
          </cell>
        </row>
        <row r="2173">
          <cell r="A2173" t="str">
            <v>YZ-ME-HE9007Se1L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0</v>
          </cell>
        </row>
        <row r="2174">
          <cell r="A2174" t="str">
            <v>YZ-ME-HE9007Se2L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0</v>
          </cell>
        </row>
        <row r="2175">
          <cell r="A2175" t="str">
            <v>YZ-ME-HE9007Se3L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0</v>
          </cell>
        </row>
        <row r="2176">
          <cell r="A2176" t="str">
            <v>YZ-ME-HE9007Se4L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0</v>
          </cell>
        </row>
        <row r="2177">
          <cell r="A2177" t="str">
            <v>YZ-ME-HE9007Se5L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0</v>
          </cell>
        </row>
        <row r="2178">
          <cell r="A2178" t="str">
            <v>YZ-ME-HE9007Se6L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0</v>
          </cell>
        </row>
        <row r="2179">
          <cell r="A2179" t="str">
            <v>YZ-ME-HE9007Se7L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0</v>
          </cell>
        </row>
        <row r="2180">
          <cell r="A2180" t="str">
            <v>YZ-ME-HE9007Se8L</v>
          </cell>
          <cell r="B2180">
            <v>2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1</v>
          </cell>
          <cell r="K2180">
            <v>0</v>
          </cell>
          <cell r="L2180">
            <v>1</v>
          </cell>
          <cell r="M2180">
            <v>0</v>
          </cell>
          <cell r="N2180">
            <v>2</v>
          </cell>
        </row>
        <row r="2181">
          <cell r="A2181" t="str">
            <v>YZ-ME-HE9007Se9L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0</v>
          </cell>
        </row>
        <row r="2182">
          <cell r="A2182" t="str">
            <v>YZ-ME-HE9008Sa1L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0</v>
          </cell>
        </row>
        <row r="2183">
          <cell r="A2183" t="str">
            <v>YZ-ME-HE9008Sa2L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0</v>
          </cell>
        </row>
        <row r="2184">
          <cell r="A2184" t="str">
            <v>YZ-ME-HE9008Sa3L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0</v>
          </cell>
        </row>
        <row r="2185">
          <cell r="A2185" t="str">
            <v>YZ-ME-HE9008Sa4L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0</v>
          </cell>
        </row>
        <row r="2186">
          <cell r="A2186" t="str">
            <v>YZ-ME-HE9008Sa5L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0</v>
          </cell>
        </row>
        <row r="2187">
          <cell r="A2187" t="str">
            <v>YZ-ME-HE9008Sa6L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0</v>
          </cell>
        </row>
        <row r="2188">
          <cell r="A2188" t="str">
            <v>YZ-ME-HE9008Sa7L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0</v>
          </cell>
        </row>
        <row r="2189">
          <cell r="A2189" t="str">
            <v>YZ-ME-HE9008Sa8L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0</v>
          </cell>
        </row>
        <row r="2190">
          <cell r="A2190" t="str">
            <v>YZ-ME-HE9008Sa9L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0</v>
          </cell>
        </row>
        <row r="2191">
          <cell r="A2191" t="str">
            <v>YZ-ME-HE9008Se1L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0</v>
          </cell>
        </row>
        <row r="2192">
          <cell r="A2192" t="str">
            <v>YZ-ME-HE9008Se2L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0</v>
          </cell>
        </row>
        <row r="2193">
          <cell r="A2193" t="str">
            <v>YZ-ME-HE9008Se3L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0</v>
          </cell>
        </row>
        <row r="2194">
          <cell r="A2194" t="str">
            <v>YZ-ME-HE9008Se4L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0</v>
          </cell>
        </row>
        <row r="2195">
          <cell r="A2195" t="str">
            <v>YZ-ME-HE9008Se5L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0</v>
          </cell>
        </row>
        <row r="2196">
          <cell r="A2196" t="str">
            <v>YZ-ME-HE9008Se6L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0</v>
          </cell>
        </row>
        <row r="2197">
          <cell r="A2197" t="str">
            <v>YZ-ME-HE9008Se7L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0</v>
          </cell>
        </row>
        <row r="2198">
          <cell r="A2198" t="str">
            <v>YZ-ME-HE9008Se8L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0</v>
          </cell>
        </row>
        <row r="2199">
          <cell r="A2199" t="str">
            <v>YZ-ME-HE9008Se9L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0</v>
          </cell>
        </row>
        <row r="2200">
          <cell r="A2200" t="str">
            <v>YZ-MEBL03-B0-2XL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0</v>
          </cell>
        </row>
        <row r="2201">
          <cell r="A2201" t="str">
            <v>YZ-MEBL03-B0-3XL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0</v>
          </cell>
        </row>
        <row r="2202">
          <cell r="A2202" t="str">
            <v>YZ-MEBL03-B0-L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0</v>
          </cell>
        </row>
        <row r="2203">
          <cell r="A2203" t="str">
            <v>YZ-MEBL03-B0-M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0</v>
          </cell>
        </row>
        <row r="2204">
          <cell r="A2204" t="str">
            <v>YZ-MEBL03-B0-S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0</v>
          </cell>
        </row>
        <row r="2205">
          <cell r="A2205" t="str">
            <v>YZ-MEBL03-B0-XL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0</v>
          </cell>
        </row>
        <row r="2206">
          <cell r="A2206" t="str">
            <v>YZ-MEBL03-K0-2XL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0</v>
          </cell>
        </row>
        <row r="2207">
          <cell r="A2207" t="str">
            <v>YZ-MEBL03-K0-3XL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0</v>
          </cell>
        </row>
        <row r="2208">
          <cell r="A2208" t="str">
            <v>YZ-MEBL03-K0-L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0</v>
          </cell>
        </row>
        <row r="2209">
          <cell r="A2209" t="str">
            <v>YZ-MEBL03-K0-M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0</v>
          </cell>
        </row>
        <row r="2210">
          <cell r="A2210" t="str">
            <v>YZ-MEBL03-K0-S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0</v>
          </cell>
        </row>
        <row r="2211">
          <cell r="A2211" t="str">
            <v>YZ-MEBL03-K0-XL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0</v>
          </cell>
        </row>
        <row r="2212">
          <cell r="A2212" t="str">
            <v>YZ-MEBL03-R2-2XL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0</v>
          </cell>
        </row>
        <row r="2213">
          <cell r="A2213" t="str">
            <v>YZ-MEBL03-R2-3XL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0</v>
          </cell>
        </row>
        <row r="2214">
          <cell r="A2214" t="str">
            <v>YZ-MEBL03-R2-L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0</v>
          </cell>
        </row>
        <row r="2215">
          <cell r="A2215" t="str">
            <v>YZ-MEBL03-R2-M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0</v>
          </cell>
        </row>
        <row r="2216">
          <cell r="A2216" t="str">
            <v>YZ-MEBL03-R2-S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0</v>
          </cell>
        </row>
        <row r="2217">
          <cell r="A2217" t="str">
            <v>YZ-MEBL03-R2-XL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0</v>
          </cell>
        </row>
        <row r="2218">
          <cell r="A2218" t="str">
            <v>YZ-MEZQ388-K0-L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0</v>
          </cell>
        </row>
        <row r="2219">
          <cell r="A2219" t="str">
            <v>YZ-MEZQ388-K0-M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0</v>
          </cell>
        </row>
        <row r="2220">
          <cell r="A2220" t="str">
            <v>YZ-MEZQ388-K0-S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0</v>
          </cell>
        </row>
        <row r="2221">
          <cell r="A2221" t="str">
            <v>YZ-MEZQ388-K0-XL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0</v>
          </cell>
        </row>
        <row r="2222">
          <cell r="A2222" t="str">
            <v>YZ-MEZQ388-K0-XS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0</v>
          </cell>
        </row>
        <row r="2223">
          <cell r="A2223" t="str">
            <v>YZ-MEZQ388-W0-L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0</v>
          </cell>
        </row>
        <row r="2224">
          <cell r="A2224" t="str">
            <v>YZ-MEZQ388-W0-M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0</v>
          </cell>
        </row>
        <row r="2225">
          <cell r="A2225" t="str">
            <v>YZ-MEZQ388-W0-S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0</v>
          </cell>
        </row>
        <row r="2226">
          <cell r="A2226" t="str">
            <v>YZ-MEZQ388-W0-XL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0</v>
          </cell>
        </row>
        <row r="2227">
          <cell r="A2227" t="str">
            <v>YZ-MEZQ388-W0-XS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0</v>
          </cell>
        </row>
        <row r="2228">
          <cell r="A2228" t="str">
            <v>YZ-MU5129-G0YH-3XL</v>
          </cell>
          <cell r="B2228">
            <v>4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0</v>
          </cell>
        </row>
        <row r="2229">
          <cell r="A2229" t="str">
            <v>YZ-MU5506-HS-L</v>
          </cell>
          <cell r="B2229">
            <v>3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0</v>
          </cell>
        </row>
        <row r="2230">
          <cell r="A2230" t="str">
            <v>YZ-MU5506-HS-M</v>
          </cell>
          <cell r="B2230">
            <v>2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0</v>
          </cell>
        </row>
        <row r="2231">
          <cell r="A2231" t="str">
            <v>YZ-MU5506-HS-S</v>
          </cell>
          <cell r="B2231">
            <v>3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0</v>
          </cell>
        </row>
        <row r="2232">
          <cell r="A2232" t="str">
            <v>YZ-MU5506-HS-XL</v>
          </cell>
          <cell r="B2232">
            <v>1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0</v>
          </cell>
        </row>
        <row r="2233">
          <cell r="A2233" t="str">
            <v>YZ-MU5506-HS-XS</v>
          </cell>
          <cell r="B2233">
            <v>2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0</v>
          </cell>
        </row>
        <row r="2234">
          <cell r="A2234" t="str">
            <v>YZ-MU5506-HS-XXL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0</v>
          </cell>
        </row>
        <row r="2235">
          <cell r="A2235" t="str">
            <v>YZ-MU5506-K0-L</v>
          </cell>
          <cell r="B2235">
            <v>4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0</v>
          </cell>
        </row>
        <row r="2236">
          <cell r="A2236" t="str">
            <v>YZ-MU5506-K0-M</v>
          </cell>
          <cell r="B2236">
            <v>4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0</v>
          </cell>
        </row>
        <row r="2237">
          <cell r="A2237" t="str">
            <v>YZ-MU5506-K0-S</v>
          </cell>
          <cell r="B2237">
            <v>4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0</v>
          </cell>
        </row>
        <row r="2238">
          <cell r="A2238" t="str">
            <v>YZ-MU5506-K0-XL</v>
          </cell>
          <cell r="B2238">
            <v>3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0</v>
          </cell>
        </row>
        <row r="2239">
          <cell r="A2239" t="str">
            <v>YZ-MU5506-K0-XS</v>
          </cell>
          <cell r="B2239">
            <v>4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0</v>
          </cell>
        </row>
        <row r="2240">
          <cell r="A2240" t="str">
            <v>YZ-MU5506-ZL-L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0</v>
          </cell>
        </row>
        <row r="2241">
          <cell r="A2241" t="str">
            <v>YZ-MU5506-ZL-M</v>
          </cell>
          <cell r="B2241">
            <v>1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0</v>
          </cell>
        </row>
        <row r="2242">
          <cell r="A2242" t="str">
            <v>YZ-MU5506-ZL-S</v>
          </cell>
          <cell r="B2242">
            <v>5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0</v>
          </cell>
        </row>
        <row r="2243">
          <cell r="A2243" t="str">
            <v>YZ-MU5506-ZL-XL</v>
          </cell>
          <cell r="B2243">
            <v>4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0</v>
          </cell>
        </row>
        <row r="2244">
          <cell r="A2244" t="str">
            <v>YZ-MU5506-ZL-XS</v>
          </cell>
          <cell r="B2244">
            <v>5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0</v>
          </cell>
        </row>
        <row r="2245">
          <cell r="A2245" t="str">
            <v>YZ-MU5506-ZL-XXL</v>
          </cell>
          <cell r="B2245">
            <v>3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0</v>
          </cell>
        </row>
        <row r="2246">
          <cell r="A2246" t="str">
            <v>YZ-MUHM511-ZL-L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0</v>
          </cell>
        </row>
        <row r="2247">
          <cell r="A2247" t="str">
            <v>YZ-MUHM511-ZL-M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0</v>
          </cell>
        </row>
        <row r="2248">
          <cell r="A2248" t="str">
            <v>YZ-WH6699-R0-M</v>
          </cell>
          <cell r="B2248">
            <v>2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2</v>
          </cell>
          <cell r="K2248">
            <v>0</v>
          </cell>
          <cell r="L2248">
            <v>0</v>
          </cell>
          <cell r="M2248">
            <v>0</v>
          </cell>
          <cell r="N2248">
            <v>2</v>
          </cell>
        </row>
        <row r="2249">
          <cell r="A2249" t="str">
            <v>YZ-WH6699-R0-XL</v>
          </cell>
          <cell r="B2249">
            <v>3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3</v>
          </cell>
          <cell r="K2249">
            <v>0</v>
          </cell>
          <cell r="L2249">
            <v>0</v>
          </cell>
          <cell r="M2249">
            <v>0</v>
          </cell>
          <cell r="N2249">
            <v>3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  <cell r="N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  <cell r="N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  <cell r="N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  <cell r="N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  <cell r="N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  <cell r="N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  <cell r="N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  <cell r="N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  <cell r="N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  <cell r="N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  <cell r="N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  <cell r="N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  <cell r="N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  <cell r="N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44"/>
  <sheetViews>
    <sheetView topLeftCell="AG265" workbookViewId="0">
      <selection activeCell="AV6" sqref="AV6:AV2258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spans="1:49">
      <c r="A2" s="9">
        <f>时间!$B$1</f>
        <v>43255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IFERROR(VLOOKUP(D2,[5]数据处理!$A:$B,2,0),0)</f>
        <v>0</v>
      </c>
      <c r="K2"/>
      <c r="L2" s="30">
        <f>IFERROR(VLOOKUP(D2,[5]数据处理!$A:$F,6,0),0)</f>
        <v>0</v>
      </c>
      <c r="M2" s="30">
        <f>IFERROR(VLOOKUP(D2,[5]数据处理!$A:$G,7,0),0)</f>
        <v>0</v>
      </c>
      <c r="N2">
        <f>SUM(J2:M2)</f>
        <v>0</v>
      </c>
      <c r="O2">
        <f>IFERROR(VLOOKUP(D2,[5]数据处理!$A:$C,3,0),0)</f>
        <v>0</v>
      </c>
      <c r="P2">
        <f>IFERROR(VLOOKUP($D2,[5]数据处理!$A:$M,13,0),0)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2018/6/25-2018/7/1</v>
      </c>
      <c r="E3" s="11" t="str">
        <f>TEXT(时间!$B$8,"yyyy/M/d")&amp;"-"&amp;TEXT(时间!$B$7,"yyyy/M/d")</f>
        <v>2018/6/18-2018/6/24</v>
      </c>
      <c r="F3" s="11" t="str">
        <f>TEXT(时间!$B$10,"yyyy/M/d")&amp;"-"&amp;TEXT(时间!$B$9,"yyyy/M/d")</f>
        <v>2018/6/11-2018/6/17</v>
      </c>
      <c r="G3" s="11" t="str">
        <f>TEXT(时间!$B$12,"yyyy/M/d")&amp;"-"&amp;TEXT(时间!$B$11,"yyyy/M/d")</f>
        <v>2018/6/4-2018/6/10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43276</v>
      </c>
      <c r="AG4" s="18">
        <f>时间!$B$7</f>
        <v>43275</v>
      </c>
      <c r="AH4" s="18">
        <f>时间!$B$8</f>
        <v>43269</v>
      </c>
      <c r="AI4" s="18">
        <f>时间!$B$9</f>
        <v>43268</v>
      </c>
      <c r="AJ4" s="18">
        <f>时间!$B$6</f>
        <v>43276</v>
      </c>
      <c r="AK4" s="18">
        <f>时间!$B$7</f>
        <v>43275</v>
      </c>
      <c r="AL4" s="18">
        <f>时间!$B$8</f>
        <v>43269</v>
      </c>
      <c r="AM4" s="18">
        <f>时间!$B$9</f>
        <v>43268</v>
      </c>
      <c r="AN4" s="18">
        <f>时间!$B$6</f>
        <v>43276</v>
      </c>
      <c r="AO4" s="18">
        <f>时间!$B$7</f>
        <v>43275</v>
      </c>
      <c r="AP4" s="18">
        <f>时间!$B$8</f>
        <v>43269</v>
      </c>
      <c r="AQ4" s="18">
        <f>时间!$B$9</f>
        <v>43268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SUM(D6:D65536)</f>
        <v>1786</v>
      </c>
      <c r="E5" s="5">
        <f>SUM(E6:E65536)</f>
        <v>1615</v>
      </c>
      <c r="F5" s="5">
        <f>SUM(F6:F65536)</f>
        <v>1769</v>
      </c>
      <c r="G5" s="5">
        <f>SUM(G6:G65536)</f>
        <v>1850</v>
      </c>
      <c r="I5" s="5">
        <f t="shared" ref="D5:O5" si="0">SUM(I6:I19999)</f>
        <v>8389</v>
      </c>
      <c r="J5" s="5">
        <f t="shared" si="0"/>
        <v>554</v>
      </c>
      <c r="K5" s="5">
        <f t="shared" si="0"/>
        <v>277</v>
      </c>
      <c r="L5" s="5">
        <f t="shared" si="0"/>
        <v>828</v>
      </c>
      <c r="M5" s="5">
        <f t="shared" si="0"/>
        <v>10048</v>
      </c>
      <c r="N5" s="5">
        <f t="shared" si="0"/>
        <v>140</v>
      </c>
      <c r="O5" s="5">
        <f t="shared" si="0"/>
        <v>4902</v>
      </c>
      <c r="AB5" s="5">
        <f>SUM(AB6:AB19999)</f>
        <v>3864.48625</v>
      </c>
      <c r="AC5" s="5">
        <f>SUM(AC6:AC19999)</f>
        <v>1597.62</v>
      </c>
      <c r="AD5" s="5">
        <f>SUM(AD6:AD19999)</f>
        <v>1623.83</v>
      </c>
      <c r="AE5" s="5">
        <f>SUM(AE6:AE19999)</f>
        <v>2058.48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tr">
        <f>VLOOKUP(A6,'[1]sku-asin（子）'!$A:$B,2,0)</f>
        <v>B06XX16G2Q</v>
      </c>
      <c r="C6" t="str">
        <f>VLOOKUP(A6,'[1]子sku-父sku'!$A:$B,2,0)</f>
        <v>BS-1704</v>
      </c>
      <c r="D6" s="28">
        <f>IFERROR(VLOOKUP(A6,[2]库存报告使用数据处理!$A:$C,3,0),0)</f>
        <v>0</v>
      </c>
      <c r="E6" s="28">
        <f>IFERROR(VLOOKUP(A6,[2]库存报告使用数据处理!$A:$D,4,0),0)</f>
        <v>1</v>
      </c>
      <c r="F6" s="28">
        <f>IFERROR(VLOOKUP(A6,[2]库存报告使用数据处理!$A:$E,5,0),0)</f>
        <v>0</v>
      </c>
      <c r="G6" s="28">
        <f>IFERROR(VLOOKUP(A6,[2]库存报告使用数据处理!$A:$F,6,0),0)</f>
        <v>0</v>
      </c>
      <c r="H6" s="29">
        <f>IFERROR(VLOOKUP(A6,[2]库存报告使用数据处理!$A:$G,7,0),0)</f>
        <v>5.2</v>
      </c>
      <c r="I6">
        <f>IFERROR(VLOOKUP(A6,[5]数据处理!$A:$B,2,0),0)</f>
        <v>0</v>
      </c>
      <c r="J6" s="30">
        <f>IFERROR(VLOOKUP(A6,[5]数据处理!$A:$D,4,0),0)</f>
        <v>0</v>
      </c>
      <c r="K6" s="30">
        <f>IFERROR(VLOOKUP(A6,[5]数据处理!$A:$E,5,0),0)</f>
        <v>0</v>
      </c>
      <c r="L6" s="30">
        <f>IFERROR(VLOOKUP(A6,[5]数据处理!$A:$G,7,0),0)</f>
        <v>0</v>
      </c>
      <c r="M6">
        <f t="shared" ref="M6:M69" si="1">SUM(I6:L6)</f>
        <v>0</v>
      </c>
      <c r="N6">
        <f>IFERROR(VLOOKUP(A6,[5]数据处理!$A:$C,3,0),0)</f>
        <v>0</v>
      </c>
      <c r="O6">
        <f>IFERROR(VLOOKUP($A6,[5]数据处理!$A:$N,14,0),0)</f>
        <v>0</v>
      </c>
      <c r="P6">
        <f>IFERROR(VLOOKUP($A6,[3]库存报告使用数据!$A$1:$B$65536,2,0),"")</f>
        <v>0</v>
      </c>
      <c r="Q6">
        <f>IFERROR(VLOOKUP($A6,[3]库存报告使用数据!$A$1:$E$65536,5,0),"")</f>
        <v>392</v>
      </c>
      <c r="R6">
        <f>IFERROR(VLOOKUP($A6,[3]库存报告使用数据!$A$1:$H$65536,8,0),"")</f>
        <v>0</v>
      </c>
      <c r="S6">
        <f>IFERROR(VLOOKUP($A6,[3]库存报告使用数据!$A$1:$K$65536,11,0),"")</f>
        <v>0</v>
      </c>
      <c r="T6">
        <f>IFERROR(VLOOKUP($A6,[3]库存报告使用数据!$A$1:$C$65536,3,0),"")</f>
        <v>0</v>
      </c>
      <c r="U6">
        <f>IFERROR(VLOOKUP($A6,[3]库存报告使用数据!$A$1:$F$65536,6,0),"")</f>
        <v>0</v>
      </c>
      <c r="V6">
        <f>IFERROR(VLOOKUP($A6,[3]库存报告使用数据!$A$1:$I$65536,9,0),"")</f>
        <v>0</v>
      </c>
      <c r="W6">
        <f>IFERROR(VLOOKUP($A6,[3]库存报告使用数据!$A$1:$L$65536,12,0),"")</f>
        <v>0</v>
      </c>
      <c r="X6" s="20" t="str">
        <f t="shared" ref="X6:X69" si="2">IFERROR(T6/P6,"")</f>
        <v/>
      </c>
      <c r="Y6" s="20">
        <f t="shared" ref="Y6:Y69" si="3">IFERROR(U6/Q6,"")</f>
        <v>0</v>
      </c>
      <c r="Z6" s="20" t="str">
        <f t="shared" ref="Z6:Z69" si="4">IFERROR(V6/R6,"")</f>
        <v/>
      </c>
      <c r="AA6" s="20" t="str">
        <f t="shared" ref="AA6:AA69" si="5">IFERROR(W6/S6,"")</f>
        <v/>
      </c>
      <c r="AB6">
        <f>IFERROR(VLOOKUP($A6,[3]库存报告使用数据!$A$1:$D$65536,4,0),"")</f>
        <v>0</v>
      </c>
      <c r="AC6">
        <f>IFERROR(VLOOKUP($A6,[3]库存报告使用数据!$A$1:$G$65536,7,0),"")</f>
        <v>0</v>
      </c>
      <c r="AD6">
        <f>IFERROR(VLOOKUP($A6,[3]库存报告使用数据!$A$1:$J$65536,10,0),"")</f>
        <v>0</v>
      </c>
      <c r="AE6">
        <f>IFERROR(VLOOKUP($A6,[3]库存报告使用数据!$A$1:$M$65536,13,0),"")</f>
        <v>0</v>
      </c>
      <c r="AF6" s="20" t="str">
        <f t="shared" ref="AF6:AF69" si="6">IF(OR(AB6="",AB6=0),"",IF(AND(D6*$H6=0,AB6&gt;0),"无销售广告费为"&amp;AB6,IFERROR(AB6/(D6*$H6),0)))</f>
        <v/>
      </c>
      <c r="AG6" s="20" t="str">
        <f t="shared" ref="AG6:AG69" si="7">IF(OR(AC6="",AC6=0),"",IF(AND(E6*$H6=0,AC6&gt;0),"无销售广告费为"&amp;AC6,IFERROR(AC6/(E6*$H6),0)))</f>
        <v/>
      </c>
      <c r="AH6" s="20" t="str">
        <f t="shared" ref="AH6:AH69" si="8">IF(OR(AD6="",AD6=0),"",IF(AND(F6*$H6=0,AD6&gt;0),"无销售广告费为"&amp;AD6,IFERROR(AD6/(F6*$H6),0)))</f>
        <v/>
      </c>
      <c r="AI6" s="20" t="str">
        <f t="shared" ref="AI6:AI69" si="9">IF(OR(AE6="",AE6=0),"",IF(AND(G6*$H6=0,AE6&gt;0),"无销售广告费为"&amp;AE6,IFERROR(AE6/(G6*$H6),0)))</f>
        <v/>
      </c>
      <c r="AJ6">
        <f>IFERROR(VLOOKUP($B6,[4]库存报告使用数据!$A$1:$B$65536,2,0),0)</f>
        <v>3</v>
      </c>
      <c r="AK6">
        <f>IFERROR(VLOOKUP($B6,[4]库存报告使用数据!$A$1:$C$65536,3,0),)</f>
        <v>0</v>
      </c>
      <c r="AL6">
        <f>IFERROR(VLOOKUP($B6,[4]库存报告使用数据!$A$1:$D$65536,4,0),)</f>
        <v>0</v>
      </c>
      <c r="AM6">
        <f>IFERROR(VLOOKUP($B6,[4]库存报告使用数据!$A$1:$E$65536,5,0),)</f>
        <v>0</v>
      </c>
      <c r="AN6" s="20">
        <f t="shared" ref="AN6:AN69" si="10">IFERROR(D6/AJ6,"")</f>
        <v>0</v>
      </c>
      <c r="AO6" s="20" t="str">
        <f t="shared" ref="AO6:AO69" si="11">IFERROR(E6/AK6,"")</f>
        <v/>
      </c>
      <c r="AP6" s="20" t="str">
        <f t="shared" ref="AP6:AP69" si="12">IFERROR(F6/AL6,"")</f>
        <v/>
      </c>
      <c r="AQ6" s="20" t="str">
        <f t="shared" ref="AQ6:AQ69" si="13">IFERROR(G6/AM6,"")</f>
        <v/>
      </c>
      <c r="AR6" s="32">
        <f t="shared" ref="AR6:AR69" si="14">IFERROR(D6/7,"")</f>
        <v>0</v>
      </c>
      <c r="AS6" s="32">
        <f t="shared" ref="AS6:AS69" si="15">IF(AR6="","上周无销量",60*AR6)</f>
        <v>0</v>
      </c>
      <c r="AT6" s="32">
        <f t="shared" ref="AT6:AT69" si="16">IF(AS6="上周无销量","上周无销量/总库存"&amp;M6,M6-AS6)</f>
        <v>0</v>
      </c>
      <c r="AU6" s="28" t="str">
        <f t="shared" ref="AU6:AU69" si="17">IF(AR6="","库存为"&amp;M6,IF(AS6=0,"库存为"&amp;M6,INT(M6/AR6)))</f>
        <v>库存为0</v>
      </c>
      <c r="AV6" s="34" t="str">
        <f>IFERROR(时间!$B$4+AU6,"上周无销量")</f>
        <v>上周无销量</v>
      </c>
    </row>
    <row r="7" spans="1:48">
      <c r="A7" s="18" t="s">
        <v>52</v>
      </c>
      <c r="B7" t="str">
        <f>VLOOKUP(A7,'[1]sku-asin（子）'!$A:$B,2,0)</f>
        <v>B06XXGM6BK</v>
      </c>
      <c r="C7" t="str">
        <f>VLOOKUP(A7,'[1]子sku-父sku'!$A:$B,2,0)</f>
        <v>BS-1704</v>
      </c>
      <c r="D7" s="28">
        <f>IFERROR(VLOOKUP(A7,[2]库存报告使用数据处理!$A:$C,3,0),0)</f>
        <v>0</v>
      </c>
      <c r="E7" s="28">
        <f>IFERROR(VLOOKUP(A7,[2]库存报告使用数据处理!$A:$D,4,0),0)</f>
        <v>0</v>
      </c>
      <c r="F7" s="28">
        <f>IFERROR(VLOOKUP(A7,[2]库存报告使用数据处理!$A:$E,5,0),0)</f>
        <v>0</v>
      </c>
      <c r="G7" s="28">
        <f>IFERROR(VLOOKUP(A7,[2]库存报告使用数据处理!$A:$F,6,0),0)</f>
        <v>1</v>
      </c>
      <c r="H7" s="29">
        <f>IFERROR(VLOOKUP(A7,[2]库存报告使用数据处理!$A:$G,7,0),0)</f>
        <v>5.2</v>
      </c>
      <c r="I7">
        <f>IFERROR(VLOOKUP(A7,[5]数据处理!$A:$B,2,0),0)</f>
        <v>0</v>
      </c>
      <c r="J7" s="30">
        <f>IFERROR(VLOOKUP(A7,[5]数据处理!$A:$D,4,0),0)</f>
        <v>0</v>
      </c>
      <c r="K7" s="30">
        <f>IFERROR(VLOOKUP(A7,[5]数据处理!$A:$E,5,0),0)</f>
        <v>0</v>
      </c>
      <c r="L7" s="30">
        <f>IFERROR(VLOOKUP(A7,[5]数据处理!$A:$G,7,0),0)</f>
        <v>0</v>
      </c>
      <c r="M7">
        <f t="shared" si="1"/>
        <v>0</v>
      </c>
      <c r="N7">
        <f>IFERROR(VLOOKUP(A7,[5]数据处理!$A:$C,3,0),0)</f>
        <v>0</v>
      </c>
      <c r="O7">
        <f>IFERROR(VLOOKUP($A7,[5]数据处理!$A:$N,14,0),0)</f>
        <v>0</v>
      </c>
      <c r="P7">
        <f>IFERROR(VLOOKUP($A7,[3]库存报告使用数据!$A$1:$B$65536,2,0),"")</f>
        <v>0</v>
      </c>
      <c r="Q7">
        <f>IFERROR(VLOOKUP($A7,[3]库存报告使用数据!$A$1:$E$65536,5,0),"")</f>
        <v>0</v>
      </c>
      <c r="R7">
        <f>IFERROR(VLOOKUP($A7,[3]库存报告使用数据!$A$1:$H$65536,8,0),"")</f>
        <v>0</v>
      </c>
      <c r="S7">
        <f>IFERROR(VLOOKUP($A7,[3]库存报告使用数据!$A$1:$K$65536,11,0),"")</f>
        <v>867</v>
      </c>
      <c r="T7">
        <f>IFERROR(VLOOKUP($A7,[3]库存报告使用数据!$A$1:$C$65536,3,0),"")</f>
        <v>0</v>
      </c>
      <c r="U7">
        <f>IFERROR(VLOOKUP($A7,[3]库存报告使用数据!$A$1:$F$65536,6,0),"")</f>
        <v>0</v>
      </c>
      <c r="V7">
        <f>IFERROR(VLOOKUP($A7,[3]库存报告使用数据!$A$1:$I$65536,9,0),"")</f>
        <v>0</v>
      </c>
      <c r="W7">
        <f>IFERROR(VLOOKUP($A7,[3]库存报告使用数据!$A$1:$L$65536,12,0),"")</f>
        <v>2</v>
      </c>
      <c r="X7" s="20" t="str">
        <f t="shared" si="2"/>
        <v/>
      </c>
      <c r="Y7" s="20" t="str">
        <f t="shared" si="3"/>
        <v/>
      </c>
      <c r="Z7" s="20" t="str">
        <f t="shared" si="4"/>
        <v/>
      </c>
      <c r="AA7" s="20">
        <f t="shared" si="5"/>
        <v>0.00230680507497117</v>
      </c>
      <c r="AB7">
        <f>IFERROR(VLOOKUP($A7,[3]库存报告使用数据!$A$1:$D$65536,4,0),"")</f>
        <v>0</v>
      </c>
      <c r="AC7">
        <f>IFERROR(VLOOKUP($A7,[3]库存报告使用数据!$A$1:$G$65536,7,0),"")</f>
        <v>0</v>
      </c>
      <c r="AD7">
        <f>IFERROR(VLOOKUP($A7,[3]库存报告使用数据!$A$1:$J$65536,10,0),"")</f>
        <v>0</v>
      </c>
      <c r="AE7">
        <f>IFERROR(VLOOKUP($A7,[3]库存报告使用数据!$A$1:$M$65536,13,0),"")</f>
        <v>0</v>
      </c>
      <c r="AF7" s="20" t="str">
        <f t="shared" si="6"/>
        <v/>
      </c>
      <c r="AG7" s="20" t="str">
        <f t="shared" si="7"/>
        <v/>
      </c>
      <c r="AH7" s="20" t="str">
        <f t="shared" si="8"/>
        <v/>
      </c>
      <c r="AI7" s="20" t="str">
        <f t="shared" si="9"/>
        <v/>
      </c>
      <c r="AJ7">
        <f>IFERROR(VLOOKUP($B7,[4]库存报告使用数据!$A$1:$B$65536,2,0),0)</f>
        <v>0</v>
      </c>
      <c r="AK7">
        <f>IFERROR(VLOOKUP($B7,[4]库存报告使用数据!$A$1:$C$65536,3,0),)</f>
        <v>0</v>
      </c>
      <c r="AL7">
        <f>IFERROR(VLOOKUP($B7,[4]库存报告使用数据!$A$1:$D$65536,4,0),)</f>
        <v>0</v>
      </c>
      <c r="AM7">
        <f>IFERROR(VLOOKUP($B7,[4]库存报告使用数据!$A$1:$E$65536,5,0),)</f>
        <v>5</v>
      </c>
      <c r="AN7" s="20" t="str">
        <f t="shared" si="10"/>
        <v/>
      </c>
      <c r="AO7" s="20" t="str">
        <f t="shared" si="11"/>
        <v/>
      </c>
      <c r="AP7" s="20" t="str">
        <f t="shared" si="12"/>
        <v/>
      </c>
      <c r="AQ7" s="20">
        <f t="shared" si="13"/>
        <v>0.2</v>
      </c>
      <c r="AR7" s="32">
        <f t="shared" si="14"/>
        <v>0</v>
      </c>
      <c r="AS7" s="32">
        <f t="shared" si="15"/>
        <v>0</v>
      </c>
      <c r="AT7" s="32">
        <f t="shared" si="16"/>
        <v>0</v>
      </c>
      <c r="AU7" s="28" t="str">
        <f t="shared" si="17"/>
        <v>库存为0</v>
      </c>
      <c r="AV7" s="34" t="str">
        <f>IFERROR(时间!$B$4+AU7,"上周无销量")</f>
        <v>上周无销量</v>
      </c>
    </row>
    <row r="8" spans="1:48">
      <c r="A8" s="18" t="s">
        <v>53</v>
      </c>
      <c r="B8" t="str">
        <f>VLOOKUP(A8,'[1]sku-asin（子）'!$A:$B,2,0)</f>
        <v>B06XXGLMV2</v>
      </c>
      <c r="C8" t="str">
        <f>VLOOKUP(A8,'[1]子sku-父sku'!$A:$B,2,0)</f>
        <v>BS-1704</v>
      </c>
      <c r="D8" s="28">
        <f>IFERROR(VLOOKUP(A8,[2]库存报告使用数据处理!$A:$C,3,0),0)</f>
        <v>0</v>
      </c>
      <c r="E8" s="28">
        <f>IFERROR(VLOOKUP(A8,[2]库存报告使用数据处理!$A:$D,4,0),0)</f>
        <v>0</v>
      </c>
      <c r="F8" s="28">
        <f>IFERROR(VLOOKUP(A8,[2]库存报告使用数据处理!$A:$E,5,0),0)</f>
        <v>0</v>
      </c>
      <c r="G8" s="28">
        <f>IFERROR(VLOOKUP(A8,[2]库存报告使用数据处理!$A:$F,6,0),0)</f>
        <v>0</v>
      </c>
      <c r="H8" s="29">
        <f>IFERROR(VLOOKUP(A8,[2]库存报告使用数据处理!$A:$G,7,0),0)</f>
        <v>0</v>
      </c>
      <c r="I8">
        <f>IFERROR(VLOOKUP(A8,[5]数据处理!$A:$B,2,0),0)</f>
        <v>0</v>
      </c>
      <c r="J8" s="30">
        <f>IFERROR(VLOOKUP(A8,[5]数据处理!$A:$D,4,0),0)</f>
        <v>0</v>
      </c>
      <c r="K8" s="30">
        <f>IFERROR(VLOOKUP(A8,[5]数据处理!$A:$E,5,0),0)</f>
        <v>0</v>
      </c>
      <c r="L8" s="30">
        <f>IFERROR(VLOOKUP(A8,[5]数据处理!$A:$G,7,0),0)</f>
        <v>0</v>
      </c>
      <c r="M8">
        <f t="shared" si="1"/>
        <v>0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IFERROR(VLOOKUP($A8,[3]库存报告使用数据!$A$1:$B$65536,2,0),"")</f>
        <v/>
      </c>
      <c r="Q8" t="str">
        <f>IFERROR(VLOOKUP($A8,[3]库存报告使用数据!$A$1:$E$65536,5,0),"")</f>
        <v/>
      </c>
      <c r="R8" t="str">
        <f>IFERROR(VLOOKUP($A8,[3]库存报告使用数据!$A$1:$H$65536,8,0),"")</f>
        <v/>
      </c>
      <c r="S8" t="str">
        <f>IFERROR(VLOOKUP($A8,[3]库存报告使用数据!$A$1:$K$65536,11,0),"")</f>
        <v/>
      </c>
      <c r="T8" t="str">
        <f>IFERROR(VLOOKUP($A8,[3]库存报告使用数据!$A$1:$C$65536,3,0),"")</f>
        <v/>
      </c>
      <c r="U8" t="str">
        <f>IFERROR(VLOOKUP($A8,[3]库存报告使用数据!$A$1:$F$65536,6,0),"")</f>
        <v/>
      </c>
      <c r="V8" t="str">
        <f>IFERROR(VLOOKUP($A8,[3]库存报告使用数据!$A$1:$I$65536,9,0),"")</f>
        <v/>
      </c>
      <c r="W8" t="str">
        <f>IFERROR(VLOOKUP($A8,[3]库存报告使用数据!$A$1:$L$65536,12,0),"")</f>
        <v/>
      </c>
      <c r="X8" s="20" t="str">
        <f t="shared" si="2"/>
        <v/>
      </c>
      <c r="Y8" s="20" t="str">
        <f t="shared" si="3"/>
        <v/>
      </c>
      <c r="Z8" s="20" t="str">
        <f t="shared" si="4"/>
        <v/>
      </c>
      <c r="AA8" s="20" t="str">
        <f t="shared" si="5"/>
        <v/>
      </c>
      <c r="AB8" t="str">
        <f>IFERROR(VLOOKUP($A8,[3]库存报告使用数据!$A$1:$D$65536,4,0),"")</f>
        <v/>
      </c>
      <c r="AC8" t="str">
        <f>IFERROR(VLOOKUP($A8,[3]库存报告使用数据!$A$1:$G$65536,7,0),"")</f>
        <v/>
      </c>
      <c r="AD8" t="str">
        <f>IFERROR(VLOOKUP($A8,[3]库存报告使用数据!$A$1:$J$65536,10,0),"")</f>
        <v/>
      </c>
      <c r="AE8" t="str">
        <f>IFERROR(VLOOKUP($A8,[3]库存报告使用数据!$A$1:$M$65536,13,0),"")</f>
        <v/>
      </c>
      <c r="AF8" s="20" t="str">
        <f t="shared" si="6"/>
        <v/>
      </c>
      <c r="AG8" s="20" t="str">
        <f t="shared" si="7"/>
        <v/>
      </c>
      <c r="AH8" s="20" t="str">
        <f t="shared" si="8"/>
        <v/>
      </c>
      <c r="AI8" s="20" t="str">
        <f t="shared" si="9"/>
        <v/>
      </c>
      <c r="AJ8">
        <f>IFERROR(VLOOKUP($B8,[4]库存报告使用数据!$A$1:$B$65536,2,0),0)</f>
        <v>0</v>
      </c>
      <c r="AK8">
        <f>IFERROR(VLOOKUP($B8,[4]库存报告使用数据!$A$1:$C$65536,3,0),)</f>
        <v>0</v>
      </c>
      <c r="AL8">
        <f>IFERROR(VLOOKUP($B8,[4]库存报告使用数据!$A$1:$D$65536,4,0),)</f>
        <v>0</v>
      </c>
      <c r="AM8">
        <f>IFERROR(VLOOKUP($B8,[4]库存报告使用数据!$A$1:$E$65536,5,0),)</f>
        <v>0</v>
      </c>
      <c r="AN8" s="20" t="str">
        <f t="shared" si="10"/>
        <v/>
      </c>
      <c r="AO8" s="20" t="str">
        <f t="shared" si="11"/>
        <v/>
      </c>
      <c r="AP8" s="20" t="str">
        <f t="shared" si="12"/>
        <v/>
      </c>
      <c r="AQ8" s="20" t="str">
        <f t="shared" si="13"/>
        <v/>
      </c>
      <c r="AR8" s="32">
        <f t="shared" si="14"/>
        <v>0</v>
      </c>
      <c r="AS8" s="32">
        <f t="shared" si="15"/>
        <v>0</v>
      </c>
      <c r="AT8" s="32">
        <f t="shared" si="16"/>
        <v>0</v>
      </c>
      <c r="AU8" s="28" t="str">
        <f t="shared" si="17"/>
        <v>库存为0</v>
      </c>
      <c r="AV8" s="34" t="str">
        <f>IFERROR(时间!$B$4+AU8,"上周无销量")</f>
        <v>上周无销量</v>
      </c>
    </row>
    <row r="9" spans="1:48">
      <c r="A9" s="18" t="s">
        <v>54</v>
      </c>
      <c r="B9" t="str">
        <f>VLOOKUP(A9,'[1]sku-asin（子）'!$A:$B,2,0)</f>
        <v>B06XXC3JHJ</v>
      </c>
      <c r="C9" t="str">
        <f>VLOOKUP(A9,'[1]子sku-父sku'!$A:$B,2,0)</f>
        <v>BS-1704</v>
      </c>
      <c r="D9" s="28">
        <f>IFERROR(VLOOKUP(A9,[2]库存报告使用数据处理!$A:$C,3,0),0)</f>
        <v>0</v>
      </c>
      <c r="E9" s="28">
        <f>IFERROR(VLOOKUP(A9,[2]库存报告使用数据处理!$A:$D,4,0),0)</f>
        <v>0</v>
      </c>
      <c r="F9" s="28">
        <f>IFERROR(VLOOKUP(A9,[2]库存报告使用数据处理!$A:$E,5,0),0)</f>
        <v>2</v>
      </c>
      <c r="G9" s="28">
        <f>IFERROR(VLOOKUP(A9,[2]库存报告使用数据处理!$A:$F,6,0),0)</f>
        <v>2</v>
      </c>
      <c r="H9" s="29">
        <f>IFERROR(VLOOKUP(A9,[2]库存报告使用数据处理!$A:$G,7,0),0)</f>
        <v>7.095</v>
      </c>
      <c r="I9">
        <f>IFERROR(VLOOKUP(A9,[5]数据处理!$A:$B,2,0),0)</f>
        <v>0</v>
      </c>
      <c r="J9" s="30">
        <f>IFERROR(VLOOKUP(A9,[5]数据处理!$A:$D,4,0),0)</f>
        <v>0</v>
      </c>
      <c r="K9" s="30">
        <f>IFERROR(VLOOKUP(A9,[5]数据处理!$A:$E,5,0),0)</f>
        <v>0</v>
      </c>
      <c r="L9" s="30">
        <f>IFERROR(VLOOKUP(A9,[5]数据处理!$A:$G,7,0),0)</f>
        <v>0</v>
      </c>
      <c r="M9">
        <f t="shared" si="1"/>
        <v>0</v>
      </c>
      <c r="N9">
        <f>IFERROR(VLOOKUP(A9,[5]数据处理!$A:$C,3,0),0)</f>
        <v>0</v>
      </c>
      <c r="O9">
        <f>IFERROR(VLOOKUP($A9,[5]数据处理!$A:$N,14,0),0)</f>
        <v>0</v>
      </c>
      <c r="P9">
        <f>IFERROR(VLOOKUP($A9,[3]库存报告使用数据!$A$1:$B$65536,2,0),"")</f>
        <v>0</v>
      </c>
      <c r="Q9">
        <f>IFERROR(VLOOKUP($A9,[3]库存报告使用数据!$A$1:$E$65536,5,0),"")</f>
        <v>0</v>
      </c>
      <c r="R9">
        <f>IFERROR(VLOOKUP($A9,[3]库存报告使用数据!$A$1:$H$65536,8,0),"")</f>
        <v>1762</v>
      </c>
      <c r="S9">
        <f>IFERROR(VLOOKUP($A9,[3]库存报告使用数据!$A$1:$K$65536,11,0),"")</f>
        <v>14901</v>
      </c>
      <c r="T9">
        <f>IFERROR(VLOOKUP($A9,[3]库存报告使用数据!$A$1:$C$65536,3,0),"")</f>
        <v>0</v>
      </c>
      <c r="U9">
        <f>IFERROR(VLOOKUP($A9,[3]库存报告使用数据!$A$1:$F$65536,6,0),"")</f>
        <v>0</v>
      </c>
      <c r="V9">
        <f>IFERROR(VLOOKUP($A9,[3]库存报告使用数据!$A$1:$I$65536,9,0),"")</f>
        <v>18</v>
      </c>
      <c r="W9">
        <f>IFERROR(VLOOKUP($A9,[3]库存报告使用数据!$A$1:$L$65536,12,0),"")</f>
        <v>124</v>
      </c>
      <c r="X9" s="20" t="str">
        <f t="shared" si="2"/>
        <v/>
      </c>
      <c r="Y9" s="20" t="str">
        <f t="shared" si="3"/>
        <v/>
      </c>
      <c r="Z9" s="20">
        <f t="shared" si="4"/>
        <v>0.0102156640181612</v>
      </c>
      <c r="AA9" s="20">
        <f t="shared" si="5"/>
        <v>0.00832158915509026</v>
      </c>
      <c r="AB9">
        <f>IFERROR(VLOOKUP($A9,[3]库存报告使用数据!$A$1:$D$65536,4,0),"")</f>
        <v>0</v>
      </c>
      <c r="AC9">
        <f>IFERROR(VLOOKUP($A9,[3]库存报告使用数据!$A$1:$G$65536,7,0),"")</f>
        <v>0</v>
      </c>
      <c r="AD9">
        <f>IFERROR(VLOOKUP($A9,[3]库存报告使用数据!$A$1:$J$65536,10,0),"")</f>
        <v>2.86</v>
      </c>
      <c r="AE9">
        <f>IFERROR(VLOOKUP($A9,[3]库存报告使用数据!$A$1:$M$65536,13,0),"")</f>
        <v>19.86</v>
      </c>
      <c r="AF9" s="20" t="str">
        <f t="shared" si="6"/>
        <v/>
      </c>
      <c r="AG9" s="20" t="str">
        <f t="shared" si="7"/>
        <v/>
      </c>
      <c r="AH9" s="20">
        <f t="shared" si="8"/>
        <v>0.201550387596899</v>
      </c>
      <c r="AI9" s="20">
        <f t="shared" si="9"/>
        <v>1.39957716701903</v>
      </c>
      <c r="AJ9">
        <f>IFERROR(VLOOKUP($B9,[4]库存报告使用数据!$A$1:$B$65536,2,0),0)</f>
        <v>0</v>
      </c>
      <c r="AK9">
        <f>IFERROR(VLOOKUP($B9,[4]库存报告使用数据!$A$1:$C$65536,3,0),)</f>
        <v>0</v>
      </c>
      <c r="AL9">
        <f>IFERROR(VLOOKUP($B9,[4]库存报告使用数据!$A$1:$D$65536,4,0),)</f>
        <v>9</v>
      </c>
      <c r="AM9">
        <f>IFERROR(VLOOKUP($B9,[4]库存报告使用数据!$A$1:$E$65536,5,0),)</f>
        <v>121</v>
      </c>
      <c r="AN9" s="20" t="str">
        <f t="shared" si="10"/>
        <v/>
      </c>
      <c r="AO9" s="20" t="str">
        <f t="shared" si="11"/>
        <v/>
      </c>
      <c r="AP9" s="20">
        <f t="shared" si="12"/>
        <v>0.222222222222222</v>
      </c>
      <c r="AQ9" s="20">
        <f t="shared" si="13"/>
        <v>0.0165289256198347</v>
      </c>
      <c r="AR9" s="32">
        <f t="shared" si="14"/>
        <v>0</v>
      </c>
      <c r="AS9" s="32">
        <f t="shared" si="15"/>
        <v>0</v>
      </c>
      <c r="AT9" s="32">
        <f t="shared" si="16"/>
        <v>0</v>
      </c>
      <c r="AU9" s="28" t="str">
        <f t="shared" si="17"/>
        <v>库存为0</v>
      </c>
      <c r="AV9" s="34" t="str">
        <f>IFERROR(时间!$B$4+AU9,"上周无销量")</f>
        <v>上周无销量</v>
      </c>
    </row>
    <row r="10" spans="1:48">
      <c r="A10" s="18" t="s">
        <v>55</v>
      </c>
      <c r="B10" t="str">
        <f>VLOOKUP(A10,'[1]sku-asin（子）'!$A:$B,2,0)</f>
        <v>B0711154W5</v>
      </c>
      <c r="C10" t="str">
        <f>VLOOKUP(A10,'[1]子sku-父sku'!$A:$B,2,0)</f>
        <v>BS-BN-1501</v>
      </c>
      <c r="D10" s="28">
        <f>IFERROR(VLOOKUP(A10,[2]库存报告使用数据处理!$A:$C,3,0),0)</f>
        <v>0</v>
      </c>
      <c r="E10" s="28">
        <f>IFERROR(VLOOKUP(A10,[2]库存报告使用数据处理!$A:$D,4,0),0)</f>
        <v>3</v>
      </c>
      <c r="F10" s="28">
        <f>IFERROR(VLOOKUP(A10,[2]库存报告使用数据处理!$A:$E,5,0),0)</f>
        <v>1</v>
      </c>
      <c r="G10" s="28">
        <f>IFERROR(VLOOKUP(A10,[2]库存报告使用数据处理!$A:$F,6,0),0)</f>
        <v>2</v>
      </c>
      <c r="H10" s="29">
        <f>IFERROR(VLOOKUP(A10,[2]库存报告使用数据处理!$A:$G,7,0),0)</f>
        <v>14.89</v>
      </c>
      <c r="I10">
        <f>IFERROR(VLOOKUP(A10,[5]数据处理!$A:$B,2,0),0)</f>
        <v>0</v>
      </c>
      <c r="J10" s="30">
        <f>IFERROR(VLOOKUP(A10,[5]数据处理!$A:$D,4,0),0)</f>
        <v>0</v>
      </c>
      <c r="K10" s="30">
        <f>IFERROR(VLOOKUP(A10,[5]数据处理!$A:$E,5,0),0)</f>
        <v>0</v>
      </c>
      <c r="L10" s="30">
        <f>IFERROR(VLOOKUP(A10,[5]数据处理!$A:$G,7,0),0)</f>
        <v>0</v>
      </c>
      <c r="M10">
        <f t="shared" si="1"/>
        <v>0</v>
      </c>
      <c r="N10">
        <f>IFERROR(VLOOKUP(A10,[5]数据处理!$A:$C,3,0),0)</f>
        <v>0</v>
      </c>
      <c r="O10">
        <f>IFERROR(VLOOKUP($A10,[5]数据处理!$A:$N,14,0),0)</f>
        <v>0</v>
      </c>
      <c r="P10">
        <f>IFERROR(VLOOKUP($A10,[3]库存报告使用数据!$A$1:$B$65536,2,0),"")</f>
        <v>0</v>
      </c>
      <c r="Q10">
        <f>IFERROR(VLOOKUP($A10,[3]库存报告使用数据!$A$1:$E$65536,5,0),"")</f>
        <v>495</v>
      </c>
      <c r="R10">
        <f>IFERROR(VLOOKUP($A10,[3]库存报告使用数据!$A$1:$H$65536,8,0),"")</f>
        <v>3489</v>
      </c>
      <c r="S10">
        <f>IFERROR(VLOOKUP($A10,[3]库存报告使用数据!$A$1:$K$65536,11,0),"")</f>
        <v>3735</v>
      </c>
      <c r="T10">
        <f>IFERROR(VLOOKUP($A10,[3]库存报告使用数据!$A$1:$C$65536,3,0),"")</f>
        <v>0</v>
      </c>
      <c r="U10">
        <f>IFERROR(VLOOKUP($A10,[3]库存报告使用数据!$A$1:$F$65536,6,0),"")</f>
        <v>4</v>
      </c>
      <c r="V10">
        <f>IFERROR(VLOOKUP($A10,[3]库存报告使用数据!$A$1:$I$65536,9,0),"")</f>
        <v>8</v>
      </c>
      <c r="W10">
        <f>IFERROR(VLOOKUP($A10,[3]库存报告使用数据!$A$1:$L$65536,12,0),"")</f>
        <v>9</v>
      </c>
      <c r="X10" s="20" t="str">
        <f t="shared" si="2"/>
        <v/>
      </c>
      <c r="Y10" s="20">
        <f t="shared" si="3"/>
        <v>0.00808080808080808</v>
      </c>
      <c r="Z10" s="20">
        <f t="shared" si="4"/>
        <v>0.00229292060762396</v>
      </c>
      <c r="AA10" s="20">
        <f t="shared" si="5"/>
        <v>0.00240963855421687</v>
      </c>
      <c r="AB10">
        <f>IFERROR(VLOOKUP($A10,[3]库存报告使用数据!$A$1:$D$65536,4,0),"")</f>
        <v>0</v>
      </c>
      <c r="AC10">
        <f>IFERROR(VLOOKUP($A10,[3]库存报告使用数据!$A$1:$G$65536,7,0),"")</f>
        <v>0.66</v>
      </c>
      <c r="AD10">
        <f>IFERROR(VLOOKUP($A10,[3]库存报告使用数据!$A$1:$J$65536,10,0),"")</f>
        <v>1.02</v>
      </c>
      <c r="AE10">
        <f>IFERROR(VLOOKUP($A10,[3]库存报告使用数据!$A$1:$M$65536,13,0),"")</f>
        <v>1.19</v>
      </c>
      <c r="AF10" s="20" t="str">
        <f t="shared" si="6"/>
        <v/>
      </c>
      <c r="AG10" s="20">
        <f t="shared" si="7"/>
        <v>0.0147750167897918</v>
      </c>
      <c r="AH10" s="20">
        <f t="shared" si="8"/>
        <v>0.0685023505708529</v>
      </c>
      <c r="AI10" s="20">
        <f t="shared" si="9"/>
        <v>0.0399597044996642</v>
      </c>
      <c r="AJ10">
        <f>IFERROR(VLOOKUP($B10,[4]库存报告使用数据!$A$1:$B$65536,2,0),0)</f>
        <v>0</v>
      </c>
      <c r="AK10">
        <f>IFERROR(VLOOKUP($B10,[4]库存报告使用数据!$A$1:$C$65536,3,0),)</f>
        <v>21</v>
      </c>
      <c r="AL10">
        <f>IFERROR(VLOOKUP($B10,[4]库存报告使用数据!$A$1:$D$65536,4,0),)</f>
        <v>3</v>
      </c>
      <c r="AM10">
        <f>IFERROR(VLOOKUP($B10,[4]库存报告使用数据!$A$1:$E$65536,5,0),)</f>
        <v>18</v>
      </c>
      <c r="AN10" s="20" t="str">
        <f t="shared" si="10"/>
        <v/>
      </c>
      <c r="AO10" s="20">
        <f t="shared" si="11"/>
        <v>0.142857142857143</v>
      </c>
      <c r="AP10" s="20">
        <f t="shared" si="12"/>
        <v>0.333333333333333</v>
      </c>
      <c r="AQ10" s="20">
        <f t="shared" si="13"/>
        <v>0.111111111111111</v>
      </c>
      <c r="AR10" s="32">
        <f t="shared" si="14"/>
        <v>0</v>
      </c>
      <c r="AS10" s="32">
        <f t="shared" si="15"/>
        <v>0</v>
      </c>
      <c r="AT10" s="32">
        <f t="shared" si="16"/>
        <v>0</v>
      </c>
      <c r="AU10" s="28" t="str">
        <f t="shared" si="17"/>
        <v>库存为0</v>
      </c>
      <c r="AV10" s="34" t="str">
        <f>IFERROR(时间!$B$4+AU10,"上周无销量")</f>
        <v>上周无销量</v>
      </c>
    </row>
    <row r="11" spans="1:48">
      <c r="A11" s="18" t="s">
        <v>56</v>
      </c>
      <c r="B11" t="str">
        <f>VLOOKUP(A11,'[1]sku-asin（子）'!$A:$B,2,0)</f>
        <v>B06ZY9HV1B</v>
      </c>
      <c r="C11" t="str">
        <f>VLOOKUP(A11,'[1]子sku-父sku'!$A:$B,2,0)</f>
        <v>BS-BN-1501</v>
      </c>
      <c r="D11" s="28">
        <f>IFERROR(VLOOKUP(A11,[2]库存报告使用数据处理!$A:$C,3,0),0)</f>
        <v>2</v>
      </c>
      <c r="E11" s="28">
        <f>IFERROR(VLOOKUP(A11,[2]库存报告使用数据处理!$A:$D,4,0),0)</f>
        <v>5</v>
      </c>
      <c r="F11" s="28">
        <f>IFERROR(VLOOKUP(A11,[2]库存报告使用数据处理!$A:$E,5,0),0)</f>
        <v>0</v>
      </c>
      <c r="G11" s="28">
        <f>IFERROR(VLOOKUP(A11,[2]库存报告使用数据处理!$A:$F,6,0),0)</f>
        <v>2</v>
      </c>
      <c r="H11" s="29">
        <f>IFERROR(VLOOKUP(A11,[2]库存报告使用数据处理!$A:$G,7,0),0)</f>
        <v>15.4466666666667</v>
      </c>
      <c r="I11">
        <f>IFERROR(VLOOKUP(A11,[5]数据处理!$A:$B,2,0),0)</f>
        <v>8</v>
      </c>
      <c r="J11" s="30">
        <f>IFERROR(VLOOKUP(A11,[5]数据处理!$A:$D,4,0),0)</f>
        <v>0</v>
      </c>
      <c r="K11" s="30">
        <f>IFERROR(VLOOKUP(A11,[5]数据处理!$A:$E,5,0),0)</f>
        <v>0</v>
      </c>
      <c r="L11" s="30">
        <f>IFERROR(VLOOKUP(A11,[5]数据处理!$A:$G,7,0),0)</f>
        <v>0</v>
      </c>
      <c r="M11">
        <f t="shared" si="1"/>
        <v>8</v>
      </c>
      <c r="N11">
        <f>IFERROR(VLOOKUP(A11,[5]数据处理!$A:$C,3,0),0)</f>
        <v>0</v>
      </c>
      <c r="O11">
        <f>IFERROR(VLOOKUP($A11,[5]数据处理!$A:$N,14,0),0)</f>
        <v>0</v>
      </c>
      <c r="P11">
        <f>IFERROR(VLOOKUP($A11,[3]库存报告使用数据!$A$1:$B$65536,2,0),"")</f>
        <v>22733</v>
      </c>
      <c r="Q11">
        <f>IFERROR(VLOOKUP($A11,[3]库存报告使用数据!$A$1:$E$65536,5,0),"")</f>
        <v>25674</v>
      </c>
      <c r="R11">
        <f>IFERROR(VLOOKUP($A11,[3]库存报告使用数据!$A$1:$H$65536,8,0),"")</f>
        <v>0</v>
      </c>
      <c r="S11">
        <f>IFERROR(VLOOKUP($A11,[3]库存报告使用数据!$A$1:$K$65536,11,0),"")</f>
        <v>830</v>
      </c>
      <c r="T11">
        <f>IFERROR(VLOOKUP($A11,[3]库存报告使用数据!$A$1:$C$65536,3,0),"")</f>
        <v>59</v>
      </c>
      <c r="U11">
        <f>IFERROR(VLOOKUP($A11,[3]库存报告使用数据!$A$1:$F$65536,6,0),"")</f>
        <v>36</v>
      </c>
      <c r="V11">
        <f>IFERROR(VLOOKUP($A11,[3]库存报告使用数据!$A$1:$I$65536,9,0),"")</f>
        <v>0</v>
      </c>
      <c r="W11">
        <f>IFERROR(VLOOKUP($A11,[3]库存报告使用数据!$A$1:$L$65536,12,0),"")</f>
        <v>2</v>
      </c>
      <c r="X11" s="20">
        <f t="shared" si="2"/>
        <v>0.00259534597281485</v>
      </c>
      <c r="Y11" s="20">
        <f t="shared" si="3"/>
        <v>0.00140219677494742</v>
      </c>
      <c r="Z11" s="20" t="str">
        <f t="shared" si="4"/>
        <v/>
      </c>
      <c r="AA11" s="20">
        <f t="shared" si="5"/>
        <v>0.00240963855421687</v>
      </c>
      <c r="AB11">
        <f>IFERROR(VLOOKUP($A11,[3]库存报告使用数据!$A$1:$D$65536,4,0),"")</f>
        <v>7.94</v>
      </c>
      <c r="AC11">
        <f>IFERROR(VLOOKUP($A11,[3]库存报告使用数据!$A$1:$G$65536,7,0),"")</f>
        <v>5.09</v>
      </c>
      <c r="AD11">
        <f>IFERROR(VLOOKUP($A11,[3]库存报告使用数据!$A$1:$J$65536,10,0),"")</f>
        <v>0</v>
      </c>
      <c r="AE11">
        <f>IFERROR(VLOOKUP($A11,[3]库存报告使用数据!$A$1:$M$65536,13,0),"")</f>
        <v>0.19</v>
      </c>
      <c r="AF11" s="20">
        <f t="shared" si="6"/>
        <v>0.257013379369874</v>
      </c>
      <c r="AG11" s="20">
        <f t="shared" si="7"/>
        <v>0.065904186447993</v>
      </c>
      <c r="AH11" s="20" t="str">
        <f t="shared" si="8"/>
        <v/>
      </c>
      <c r="AI11" s="20">
        <f t="shared" si="9"/>
        <v>0.00615019421665946</v>
      </c>
      <c r="AJ11">
        <f>IFERROR(VLOOKUP($B11,[4]库存报告使用数据!$A$1:$B$65536,2,0),0)</f>
        <v>23</v>
      </c>
      <c r="AK11">
        <f>IFERROR(VLOOKUP($B11,[4]库存报告使用数据!$A$1:$C$65536,3,0),)</f>
        <v>19</v>
      </c>
      <c r="AL11">
        <f>IFERROR(VLOOKUP($B11,[4]库存报告使用数据!$A$1:$D$65536,4,0),)</f>
        <v>0</v>
      </c>
      <c r="AM11">
        <f>IFERROR(VLOOKUP($B11,[4]库存报告使用数据!$A$1:$E$65536,5,0),)</f>
        <v>7</v>
      </c>
      <c r="AN11" s="20">
        <f t="shared" si="10"/>
        <v>0.0869565217391304</v>
      </c>
      <c r="AO11" s="20">
        <f t="shared" si="11"/>
        <v>0.263157894736842</v>
      </c>
      <c r="AP11" s="20" t="str">
        <f t="shared" si="12"/>
        <v/>
      </c>
      <c r="AQ11" s="20">
        <f t="shared" si="13"/>
        <v>0.285714285714286</v>
      </c>
      <c r="AR11" s="32">
        <f t="shared" si="14"/>
        <v>0.285714285714286</v>
      </c>
      <c r="AS11" s="32">
        <f t="shared" si="15"/>
        <v>17.1428571428571</v>
      </c>
      <c r="AT11" s="32">
        <f t="shared" si="16"/>
        <v>-9.14285714285714</v>
      </c>
      <c r="AU11" s="28">
        <f t="shared" si="17"/>
        <v>28</v>
      </c>
      <c r="AV11" s="34">
        <f>IFERROR(时间!$B$4+AU11,"上周无销量")</f>
        <v>43311</v>
      </c>
    </row>
    <row r="12" spans="1:48">
      <c r="A12" s="18" t="s">
        <v>57</v>
      </c>
      <c r="B12" t="str">
        <f>VLOOKUP(A12,'[1]sku-asin（子）'!$A:$B,2,0)</f>
        <v>B071N9PTC2</v>
      </c>
      <c r="C12" t="str">
        <f>VLOOKUP(A12,'[1]子sku-父sku'!$A:$B,2,0)</f>
        <v>BS-BN-1501</v>
      </c>
      <c r="D12" s="28">
        <f>IFERROR(VLOOKUP(A12,[2]库存报告使用数据处理!$A:$C,3,0),0)</f>
        <v>1</v>
      </c>
      <c r="E12" s="28">
        <f>IFERROR(VLOOKUP(A12,[2]库存报告使用数据处理!$A:$D,4,0),0)</f>
        <v>2</v>
      </c>
      <c r="F12" s="28">
        <f>IFERROR(VLOOKUP(A12,[2]库存报告使用数据处理!$A:$E,5,0),0)</f>
        <v>1</v>
      </c>
      <c r="G12" s="28">
        <f>IFERROR(VLOOKUP(A12,[2]库存报告使用数据处理!$A:$F,6,0),0)</f>
        <v>3</v>
      </c>
      <c r="H12" s="29">
        <f>IFERROR(VLOOKUP(A12,[2]库存报告使用数据处理!$A:$G,7,0),0)</f>
        <v>14.89</v>
      </c>
      <c r="I12">
        <f>IFERROR(VLOOKUP(A12,[5]数据处理!$A:$B,2,0),0)</f>
        <v>0</v>
      </c>
      <c r="J12" s="30">
        <f>IFERROR(VLOOKUP(A12,[5]数据处理!$A:$D,4,0),0)</f>
        <v>0</v>
      </c>
      <c r="K12" s="30">
        <f>IFERROR(VLOOKUP(A12,[5]数据处理!$A:$E,5,0),0)</f>
        <v>0</v>
      </c>
      <c r="L12" s="30">
        <f>IFERROR(VLOOKUP(A12,[5]数据处理!$A:$G,7,0),0)</f>
        <v>0</v>
      </c>
      <c r="M12">
        <f t="shared" si="1"/>
        <v>0</v>
      </c>
      <c r="N12">
        <f>IFERROR(VLOOKUP(A12,[5]数据处理!$A:$C,3,0),0)</f>
        <v>0</v>
      </c>
      <c r="O12">
        <f>IFERROR(VLOOKUP($A12,[5]数据处理!$A:$N,14,0),0)</f>
        <v>0</v>
      </c>
      <c r="P12">
        <f>IFERROR(VLOOKUP($A12,[3]库存报告使用数据!$A$1:$B$65536,2,0),"")</f>
        <v>0</v>
      </c>
      <c r="Q12">
        <f>IFERROR(VLOOKUP($A12,[3]库存报告使用数据!$A$1:$E$65536,5,0),"")</f>
        <v>312</v>
      </c>
      <c r="R12">
        <f>IFERROR(VLOOKUP($A12,[3]库存报告使用数据!$A$1:$H$65536,8,0),"")</f>
        <v>1123</v>
      </c>
      <c r="S12">
        <f>IFERROR(VLOOKUP($A12,[3]库存报告使用数据!$A$1:$K$65536,11,0),"")</f>
        <v>755</v>
      </c>
      <c r="T12">
        <f>IFERROR(VLOOKUP($A12,[3]库存报告使用数据!$A$1:$C$65536,3,0),"")</f>
        <v>0</v>
      </c>
      <c r="U12">
        <f>IFERROR(VLOOKUP($A12,[3]库存报告使用数据!$A$1:$F$65536,6,0),"")</f>
        <v>1</v>
      </c>
      <c r="V12">
        <f>IFERROR(VLOOKUP($A12,[3]库存报告使用数据!$A$1:$I$65536,9,0),"")</f>
        <v>2</v>
      </c>
      <c r="W12">
        <f>IFERROR(VLOOKUP($A12,[3]库存报告使用数据!$A$1:$L$65536,12,0),"")</f>
        <v>2</v>
      </c>
      <c r="X12" s="20" t="str">
        <f t="shared" si="2"/>
        <v/>
      </c>
      <c r="Y12" s="20">
        <f t="shared" si="3"/>
        <v>0.00320512820512821</v>
      </c>
      <c r="Z12" s="20">
        <f t="shared" si="4"/>
        <v>0.00178094390026714</v>
      </c>
      <c r="AA12" s="20">
        <f t="shared" si="5"/>
        <v>0.00264900662251656</v>
      </c>
      <c r="AB12">
        <f>IFERROR(VLOOKUP($A12,[3]库存报告使用数据!$A$1:$D$65536,4,0),"")</f>
        <v>0</v>
      </c>
      <c r="AC12">
        <f>IFERROR(VLOOKUP($A12,[3]库存报告使用数据!$A$1:$G$65536,7,0),"")</f>
        <v>0.13</v>
      </c>
      <c r="AD12">
        <f>IFERROR(VLOOKUP($A12,[3]库存报告使用数据!$A$1:$J$65536,10,0),"")</f>
        <v>0.34</v>
      </c>
      <c r="AE12">
        <f>IFERROR(VLOOKUP($A12,[3]库存报告使用数据!$A$1:$M$65536,13,0),"")</f>
        <v>0.33</v>
      </c>
      <c r="AF12" s="20" t="str">
        <f t="shared" si="6"/>
        <v/>
      </c>
      <c r="AG12" s="20">
        <f t="shared" si="7"/>
        <v>0.00436534586971122</v>
      </c>
      <c r="AH12" s="20">
        <f t="shared" si="8"/>
        <v>0.022834116856951</v>
      </c>
      <c r="AI12" s="20">
        <f t="shared" si="9"/>
        <v>0.0073875083948959</v>
      </c>
      <c r="AJ12">
        <f>IFERROR(VLOOKUP($B12,[4]库存报告使用数据!$A$1:$B$65536,2,0),0)</f>
        <v>0</v>
      </c>
      <c r="AK12">
        <f>IFERROR(VLOOKUP($B12,[4]库存报告使用数据!$A$1:$C$65536,3,0),)</f>
        <v>5</v>
      </c>
      <c r="AL12">
        <f>IFERROR(VLOOKUP($B12,[4]库存报告使用数据!$A$1:$D$65536,4,0),)</f>
        <v>1</v>
      </c>
      <c r="AM12">
        <f>IFERROR(VLOOKUP($B12,[4]库存报告使用数据!$A$1:$E$65536,5,0),)</f>
        <v>10</v>
      </c>
      <c r="AN12" s="20" t="str">
        <f t="shared" si="10"/>
        <v/>
      </c>
      <c r="AO12" s="20">
        <f t="shared" si="11"/>
        <v>0.4</v>
      </c>
      <c r="AP12" s="20">
        <f t="shared" si="12"/>
        <v>1</v>
      </c>
      <c r="AQ12" s="20">
        <f t="shared" si="13"/>
        <v>0.3</v>
      </c>
      <c r="AR12" s="32">
        <f t="shared" si="14"/>
        <v>0.142857142857143</v>
      </c>
      <c r="AS12" s="32">
        <f t="shared" si="15"/>
        <v>8.57142857142857</v>
      </c>
      <c r="AT12" s="32">
        <f t="shared" si="16"/>
        <v>-8.57142857142857</v>
      </c>
      <c r="AU12" s="28">
        <f t="shared" si="17"/>
        <v>0</v>
      </c>
      <c r="AV12" s="34">
        <f>IFERROR(时间!$B$4+AU12,"上周无销量")</f>
        <v>43283</v>
      </c>
    </row>
    <row r="13" spans="1:48">
      <c r="A13" s="18" t="s">
        <v>58</v>
      </c>
      <c r="B13" t="str">
        <f>VLOOKUP(A13,'[1]sku-asin（子）'!$A:$B,2,0)</f>
        <v>B071115242</v>
      </c>
      <c r="C13" t="str">
        <f>VLOOKUP(A13,'[1]子sku-父sku'!$A:$B,2,0)</f>
        <v>BS-BN-1501</v>
      </c>
      <c r="D13" s="28">
        <f>IFERROR(VLOOKUP(A13,[2]库存报告使用数据处理!$A:$C,3,0),0)</f>
        <v>1</v>
      </c>
      <c r="E13" s="28">
        <f>IFERROR(VLOOKUP(A13,[2]库存报告使用数据处理!$A:$D,4,0),0)</f>
        <v>1</v>
      </c>
      <c r="F13" s="28">
        <f>IFERROR(VLOOKUP(A13,[2]库存报告使用数据处理!$A:$E,5,0),0)</f>
        <v>0</v>
      </c>
      <c r="G13" s="28">
        <f>IFERROR(VLOOKUP(A13,[2]库存报告使用数据处理!$A:$F,6,0),0)</f>
        <v>2</v>
      </c>
      <c r="H13" s="29">
        <f>IFERROR(VLOOKUP(A13,[2]库存报告使用数据处理!$A:$G,7,0),0)</f>
        <v>16.1425</v>
      </c>
      <c r="I13">
        <f>IFERROR(VLOOKUP(A13,[5]数据处理!$A:$B,2,0),0)</f>
        <v>8</v>
      </c>
      <c r="J13" s="30">
        <f>IFERROR(VLOOKUP(A13,[5]数据处理!$A:$D,4,0),0)</f>
        <v>0</v>
      </c>
      <c r="K13" s="30">
        <f>IFERROR(VLOOKUP(A13,[5]数据处理!$A:$E,5,0),0)</f>
        <v>0</v>
      </c>
      <c r="L13" s="30">
        <f>IFERROR(VLOOKUP(A13,[5]数据处理!$A:$G,7,0),0)</f>
        <v>0</v>
      </c>
      <c r="M13">
        <f t="shared" si="1"/>
        <v>8</v>
      </c>
      <c r="N13">
        <f>IFERROR(VLOOKUP(A13,[5]数据处理!$A:$C,3,0),0)</f>
        <v>0</v>
      </c>
      <c r="O13">
        <f>IFERROR(VLOOKUP($A13,[5]数据处理!$A:$N,14,0),0)</f>
        <v>3</v>
      </c>
      <c r="P13">
        <f>IFERROR(VLOOKUP($A13,[3]库存报告使用数据!$A$1:$B$65536,2,0),"")</f>
        <v>760</v>
      </c>
      <c r="Q13">
        <f>IFERROR(VLOOKUP($A13,[3]库存报告使用数据!$A$1:$E$65536,5,0),"")</f>
        <v>335</v>
      </c>
      <c r="R13">
        <f>IFERROR(VLOOKUP($A13,[3]库存报告使用数据!$A$1:$H$65536,8,0),"")</f>
        <v>1952</v>
      </c>
      <c r="S13">
        <f>IFERROR(VLOOKUP($A13,[3]库存报告使用数据!$A$1:$K$65536,11,0),"")</f>
        <v>1130</v>
      </c>
      <c r="T13">
        <f>IFERROR(VLOOKUP($A13,[3]库存报告使用数据!$A$1:$C$65536,3,0),"")</f>
        <v>0</v>
      </c>
      <c r="U13">
        <f>IFERROR(VLOOKUP($A13,[3]库存报告使用数据!$A$1:$F$65536,6,0),"")</f>
        <v>0</v>
      </c>
      <c r="V13">
        <f>IFERROR(VLOOKUP($A13,[3]库存报告使用数据!$A$1:$I$65536,9,0),"")</f>
        <v>0</v>
      </c>
      <c r="W13">
        <f>IFERROR(VLOOKUP($A13,[3]库存报告使用数据!$A$1:$L$65536,12,0),"")</f>
        <v>1</v>
      </c>
      <c r="X13" s="20">
        <f t="shared" si="2"/>
        <v>0</v>
      </c>
      <c r="Y13" s="20">
        <f t="shared" si="3"/>
        <v>0</v>
      </c>
      <c r="Z13" s="20">
        <f t="shared" si="4"/>
        <v>0</v>
      </c>
      <c r="AA13" s="20">
        <f t="shared" si="5"/>
        <v>0.000884955752212389</v>
      </c>
      <c r="AB13">
        <f>IFERROR(VLOOKUP($A13,[3]库存报告使用数据!$A$1:$D$65536,4,0),"")</f>
        <v>0</v>
      </c>
      <c r="AC13">
        <f>IFERROR(VLOOKUP($A13,[3]库存报告使用数据!$A$1:$G$65536,7,0),"")</f>
        <v>0</v>
      </c>
      <c r="AD13">
        <f>IFERROR(VLOOKUP($A13,[3]库存报告使用数据!$A$1:$J$65536,10,0),"")</f>
        <v>0</v>
      </c>
      <c r="AE13">
        <f>IFERROR(VLOOKUP($A13,[3]库存报告使用数据!$A$1:$M$65536,13,0),"")</f>
        <v>0.2</v>
      </c>
      <c r="AF13" s="20" t="str">
        <f t="shared" si="6"/>
        <v/>
      </c>
      <c r="AG13" s="20" t="str">
        <f t="shared" si="7"/>
        <v/>
      </c>
      <c r="AH13" s="20" t="str">
        <f t="shared" si="8"/>
        <v/>
      </c>
      <c r="AI13" s="20">
        <f t="shared" si="9"/>
        <v>0.00619482731918848</v>
      </c>
      <c r="AJ13">
        <f>IFERROR(VLOOKUP($B13,[4]库存报告使用数据!$A$1:$B$65536,2,0),0)</f>
        <v>24</v>
      </c>
      <c r="AK13">
        <f>IFERROR(VLOOKUP($B13,[4]库存报告使用数据!$A$1:$C$65536,3,0),)</f>
        <v>12</v>
      </c>
      <c r="AL13">
        <f>IFERROR(VLOOKUP($B13,[4]库存报告使用数据!$A$1:$D$65536,4,0),)</f>
        <v>3</v>
      </c>
      <c r="AM13">
        <f>IFERROR(VLOOKUP($B13,[4]库存报告使用数据!$A$1:$E$65536,5,0),)</f>
        <v>9</v>
      </c>
      <c r="AN13" s="20">
        <f t="shared" si="10"/>
        <v>0.0416666666666667</v>
      </c>
      <c r="AO13" s="20">
        <f t="shared" si="11"/>
        <v>0.0833333333333333</v>
      </c>
      <c r="AP13" s="20">
        <f t="shared" si="12"/>
        <v>0</v>
      </c>
      <c r="AQ13" s="20">
        <f t="shared" si="13"/>
        <v>0.222222222222222</v>
      </c>
      <c r="AR13" s="32">
        <f t="shared" si="14"/>
        <v>0.142857142857143</v>
      </c>
      <c r="AS13" s="32">
        <f t="shared" si="15"/>
        <v>8.57142857142857</v>
      </c>
      <c r="AT13" s="32">
        <f t="shared" si="16"/>
        <v>-0.571428571428571</v>
      </c>
      <c r="AU13" s="28">
        <f t="shared" si="17"/>
        <v>56</v>
      </c>
      <c r="AV13" s="34">
        <f>IFERROR(时间!$B$4+AU13,"上周无销量")</f>
        <v>43339</v>
      </c>
    </row>
    <row r="14" spans="1:48">
      <c r="A14" s="18" t="s">
        <v>59</v>
      </c>
      <c r="B14" t="str">
        <f>VLOOKUP(A14,'[1]sku-asin（子）'!$A:$B,2,0)</f>
        <v>B071RGN23Z</v>
      </c>
      <c r="C14" t="str">
        <f>VLOOKUP(A14,'[1]子sku-父sku'!$A:$B,2,0)</f>
        <v>BS-BN-1501</v>
      </c>
      <c r="D14" s="28">
        <f>IFERROR(VLOOKUP(A14,[2]库存报告使用数据处理!$A:$C,3,0),0)</f>
        <v>1</v>
      </c>
      <c r="E14" s="28">
        <f>IFERROR(VLOOKUP(A14,[2]库存报告使用数据处理!$A:$D,4,0),0)</f>
        <v>2</v>
      </c>
      <c r="F14" s="28">
        <f>IFERROR(VLOOKUP(A14,[2]库存报告使用数据处理!$A:$E,5,0),0)</f>
        <v>3</v>
      </c>
      <c r="G14" s="28">
        <f>IFERROR(VLOOKUP(A14,[2]库存报告使用数据处理!$A:$F,6,0),0)</f>
        <v>1</v>
      </c>
      <c r="H14" s="29">
        <f>IFERROR(VLOOKUP(A14,[2]库存报告使用数据处理!$A:$G,7,0),0)</f>
        <v>14.89</v>
      </c>
      <c r="I14">
        <f>IFERROR(VLOOKUP(A14,[5]数据处理!$A:$B,2,0),0)</f>
        <v>1</v>
      </c>
      <c r="J14" s="30">
        <f>IFERROR(VLOOKUP(A14,[5]数据处理!$A:$D,4,0),0)</f>
        <v>0</v>
      </c>
      <c r="K14" s="30">
        <f>IFERROR(VLOOKUP(A14,[5]数据处理!$A:$E,5,0),0)</f>
        <v>0</v>
      </c>
      <c r="L14" s="30">
        <f>IFERROR(VLOOKUP(A14,[5]数据处理!$A:$G,7,0),0)</f>
        <v>0</v>
      </c>
      <c r="M14">
        <f t="shared" si="1"/>
        <v>1</v>
      </c>
      <c r="N14">
        <f>IFERROR(VLOOKUP(A14,[5]数据处理!$A:$C,3,0),0)</f>
        <v>1</v>
      </c>
      <c r="O14">
        <f>IFERROR(VLOOKUP($A14,[5]数据处理!$A:$N,14,0),0)</f>
        <v>0</v>
      </c>
      <c r="P14">
        <f>IFERROR(VLOOKUP($A14,[3]库存报告使用数据!$A$1:$B$65536,2,0),"")</f>
        <v>1548</v>
      </c>
      <c r="Q14">
        <f>IFERROR(VLOOKUP($A14,[3]库存报告使用数据!$A$1:$E$65536,5,0),"")</f>
        <v>56</v>
      </c>
      <c r="R14">
        <f>IFERROR(VLOOKUP($A14,[3]库存报告使用数据!$A$1:$H$65536,8,0),"")</f>
        <v>4</v>
      </c>
      <c r="S14">
        <f>IFERROR(VLOOKUP($A14,[3]库存报告使用数据!$A$1:$K$65536,11,0),"")</f>
        <v>12</v>
      </c>
      <c r="T14">
        <f>IFERROR(VLOOKUP($A14,[3]库存报告使用数据!$A$1:$C$65536,3,0),"")</f>
        <v>1</v>
      </c>
      <c r="U14">
        <f>IFERROR(VLOOKUP($A14,[3]库存报告使用数据!$A$1:$F$65536,6,0),"")</f>
        <v>0</v>
      </c>
      <c r="V14">
        <f>IFERROR(VLOOKUP($A14,[3]库存报告使用数据!$A$1:$I$65536,9,0),"")</f>
        <v>0</v>
      </c>
      <c r="W14">
        <f>IFERROR(VLOOKUP($A14,[3]库存报告使用数据!$A$1:$L$65536,12,0),"")</f>
        <v>0</v>
      </c>
      <c r="X14" s="20">
        <f t="shared" si="2"/>
        <v>0.000645994832041344</v>
      </c>
      <c r="Y14" s="20">
        <f t="shared" si="3"/>
        <v>0</v>
      </c>
      <c r="Z14" s="20">
        <f t="shared" si="4"/>
        <v>0</v>
      </c>
      <c r="AA14" s="20">
        <f t="shared" si="5"/>
        <v>0</v>
      </c>
      <c r="AB14">
        <f>IFERROR(VLOOKUP($A14,[3]库存报告使用数据!$A$1:$D$65536,4,0),"")</f>
        <v>0.13</v>
      </c>
      <c r="AC14">
        <f>IFERROR(VLOOKUP($A14,[3]库存报告使用数据!$A$1:$G$65536,7,0),"")</f>
        <v>0</v>
      </c>
      <c r="AD14">
        <f>IFERROR(VLOOKUP($A14,[3]库存报告使用数据!$A$1:$J$65536,10,0),"")</f>
        <v>0</v>
      </c>
      <c r="AE14">
        <f>IFERROR(VLOOKUP($A14,[3]库存报告使用数据!$A$1:$M$65536,13,0),"")</f>
        <v>0</v>
      </c>
      <c r="AF14" s="20">
        <f t="shared" si="6"/>
        <v>0.00873069173942243</v>
      </c>
      <c r="AG14" s="20" t="str">
        <f t="shared" si="7"/>
        <v/>
      </c>
      <c r="AH14" s="20" t="str">
        <f t="shared" si="8"/>
        <v/>
      </c>
      <c r="AI14" s="20" t="str">
        <f t="shared" si="9"/>
        <v/>
      </c>
      <c r="AJ14">
        <f>IFERROR(VLOOKUP($B14,[4]库存报告使用数据!$A$1:$B$65536,2,0),0)</f>
        <v>12</v>
      </c>
      <c r="AK14">
        <f>IFERROR(VLOOKUP($B14,[4]库存报告使用数据!$A$1:$C$65536,3,0),)</f>
        <v>10</v>
      </c>
      <c r="AL14">
        <f>IFERROR(VLOOKUP($B14,[4]库存报告使用数据!$A$1:$D$65536,4,0),)</f>
        <v>9</v>
      </c>
      <c r="AM14">
        <f>IFERROR(VLOOKUP($B14,[4]库存报告使用数据!$A$1:$E$65536,5,0),)</f>
        <v>15</v>
      </c>
      <c r="AN14" s="20">
        <f t="shared" si="10"/>
        <v>0.0833333333333333</v>
      </c>
      <c r="AO14" s="20">
        <f t="shared" si="11"/>
        <v>0.2</v>
      </c>
      <c r="AP14" s="20">
        <f t="shared" si="12"/>
        <v>0.333333333333333</v>
      </c>
      <c r="AQ14" s="20">
        <f t="shared" si="13"/>
        <v>0.0666666666666667</v>
      </c>
      <c r="AR14" s="32">
        <f t="shared" si="14"/>
        <v>0.142857142857143</v>
      </c>
      <c r="AS14" s="32">
        <f t="shared" si="15"/>
        <v>8.57142857142857</v>
      </c>
      <c r="AT14" s="32">
        <f t="shared" si="16"/>
        <v>-7.57142857142857</v>
      </c>
      <c r="AU14" s="28">
        <f t="shared" si="17"/>
        <v>7</v>
      </c>
      <c r="AV14" s="34">
        <f>IFERROR(时间!$B$4+AU14,"上周无销量")</f>
        <v>43290</v>
      </c>
    </row>
    <row r="15" spans="1:48">
      <c r="A15" s="18" t="s">
        <v>60</v>
      </c>
      <c r="B15" t="str">
        <f>VLOOKUP(A15,'[1]sku-asin（子）'!$A:$B,2,0)</f>
        <v>B071N9PNNJ</v>
      </c>
      <c r="C15" t="str">
        <f>VLOOKUP(A15,'[1]子sku-父sku'!$A:$B,2,0)</f>
        <v>BS-BN-1501</v>
      </c>
      <c r="D15" s="28">
        <f>IFERROR(VLOOKUP(A15,[2]库存报告使用数据处理!$A:$C,3,0),0)</f>
        <v>0</v>
      </c>
      <c r="E15" s="28">
        <f>IFERROR(VLOOKUP(A15,[2]库存报告使用数据处理!$A:$D,4,0),0)</f>
        <v>1</v>
      </c>
      <c r="F15" s="28">
        <f>IFERROR(VLOOKUP(A15,[2]库存报告使用数据处理!$A:$E,5,0),0)</f>
        <v>4</v>
      </c>
      <c r="G15" s="28">
        <f>IFERROR(VLOOKUP(A15,[2]库存报告使用数据处理!$A:$F,6,0),0)</f>
        <v>3</v>
      </c>
      <c r="H15" s="29">
        <f>IFERROR(VLOOKUP(A15,[2]库存报告使用数据处理!$A:$G,7,0),0)</f>
        <v>14.89</v>
      </c>
      <c r="I15">
        <f>IFERROR(VLOOKUP(A15,[5]数据处理!$A:$B,2,0),0)</f>
        <v>2</v>
      </c>
      <c r="J15" s="30">
        <f>IFERROR(VLOOKUP(A15,[5]数据处理!$A:$D,4,0),0)</f>
        <v>0</v>
      </c>
      <c r="K15" s="30">
        <f>IFERROR(VLOOKUP(A15,[5]数据处理!$A:$E,5,0),0)</f>
        <v>0</v>
      </c>
      <c r="L15" s="30">
        <f>IFERROR(VLOOKUP(A15,[5]数据处理!$A:$G,7,0),0)</f>
        <v>0</v>
      </c>
      <c r="M15">
        <f t="shared" si="1"/>
        <v>2</v>
      </c>
      <c r="N15">
        <f>IFERROR(VLOOKUP(A15,[5]数据处理!$A:$C,3,0),0)</f>
        <v>2</v>
      </c>
      <c r="O15">
        <f>IFERROR(VLOOKUP($A15,[5]数据处理!$A:$N,14,0),0)</f>
        <v>0</v>
      </c>
      <c r="P15">
        <f>IFERROR(VLOOKUP($A15,[3]库存报告使用数据!$A$1:$B$65536,2,0),"")</f>
        <v>19837</v>
      </c>
      <c r="Q15">
        <f>IFERROR(VLOOKUP($A15,[3]库存报告使用数据!$A$1:$E$65536,5,0),"")</f>
        <v>601</v>
      </c>
      <c r="R15">
        <f>IFERROR(VLOOKUP($A15,[3]库存报告使用数据!$A$1:$H$65536,8,0),"")</f>
        <v>9</v>
      </c>
      <c r="S15">
        <f>IFERROR(VLOOKUP($A15,[3]库存报告使用数据!$A$1:$K$65536,11,0),"")</f>
        <v>21</v>
      </c>
      <c r="T15">
        <f>IFERROR(VLOOKUP($A15,[3]库存报告使用数据!$A$1:$C$65536,3,0),"")</f>
        <v>30</v>
      </c>
      <c r="U15">
        <f>IFERROR(VLOOKUP($A15,[3]库存报告使用数据!$A$1:$F$65536,6,0),"")</f>
        <v>3</v>
      </c>
      <c r="V15">
        <f>IFERROR(VLOOKUP($A15,[3]库存报告使用数据!$A$1:$I$65536,9,0),"")</f>
        <v>0</v>
      </c>
      <c r="W15">
        <f>IFERROR(VLOOKUP($A15,[3]库存报告使用数据!$A$1:$L$65536,12,0),"")</f>
        <v>0</v>
      </c>
      <c r="X15" s="20">
        <f t="shared" si="2"/>
        <v>0.00151232545243736</v>
      </c>
      <c r="Y15" s="20">
        <f t="shared" si="3"/>
        <v>0.00499168053244592</v>
      </c>
      <c r="Z15" s="20">
        <f t="shared" si="4"/>
        <v>0</v>
      </c>
      <c r="AA15" s="20">
        <f t="shared" si="5"/>
        <v>0</v>
      </c>
      <c r="AB15">
        <f>IFERROR(VLOOKUP($A15,[3]库存报告使用数据!$A$1:$D$65536,4,0),"")</f>
        <v>3.98</v>
      </c>
      <c r="AC15">
        <f>IFERROR(VLOOKUP($A15,[3]库存报告使用数据!$A$1:$G$65536,7,0),"")</f>
        <v>0.35</v>
      </c>
      <c r="AD15">
        <f>IFERROR(VLOOKUP($A15,[3]库存报告使用数据!$A$1:$J$65536,10,0),"")</f>
        <v>0</v>
      </c>
      <c r="AE15">
        <f>IFERROR(VLOOKUP($A15,[3]库存报告使用数据!$A$1:$M$65536,13,0),"")</f>
        <v>0</v>
      </c>
      <c r="AF15" s="20" t="str">
        <f t="shared" si="6"/>
        <v>无销售广告费为3.98</v>
      </c>
      <c r="AG15" s="20">
        <f t="shared" si="7"/>
        <v>0.0235057085292142</v>
      </c>
      <c r="AH15" s="20" t="str">
        <f t="shared" si="8"/>
        <v/>
      </c>
      <c r="AI15" s="20" t="str">
        <f t="shared" si="9"/>
        <v/>
      </c>
      <c r="AJ15">
        <f>IFERROR(VLOOKUP($B15,[4]库存报告使用数据!$A$1:$B$65536,2,0),0)</f>
        <v>38</v>
      </c>
      <c r="AK15">
        <f>IFERROR(VLOOKUP($B15,[4]库存报告使用数据!$A$1:$C$65536,3,0),)</f>
        <v>9</v>
      </c>
      <c r="AL15">
        <f>IFERROR(VLOOKUP($B15,[4]库存报告使用数据!$A$1:$D$65536,4,0),)</f>
        <v>2</v>
      </c>
      <c r="AM15">
        <f>IFERROR(VLOOKUP($B15,[4]库存报告使用数据!$A$1:$E$65536,5,0),)</f>
        <v>6</v>
      </c>
      <c r="AN15" s="20">
        <f t="shared" si="10"/>
        <v>0</v>
      </c>
      <c r="AO15" s="20">
        <f t="shared" si="11"/>
        <v>0.111111111111111</v>
      </c>
      <c r="AP15" s="20">
        <f t="shared" si="12"/>
        <v>2</v>
      </c>
      <c r="AQ15" s="20">
        <f t="shared" si="13"/>
        <v>0.5</v>
      </c>
      <c r="AR15" s="32">
        <f t="shared" si="14"/>
        <v>0</v>
      </c>
      <c r="AS15" s="32">
        <f t="shared" si="15"/>
        <v>0</v>
      </c>
      <c r="AT15" s="32">
        <f t="shared" si="16"/>
        <v>2</v>
      </c>
      <c r="AU15" s="28" t="str">
        <f t="shared" si="17"/>
        <v>库存为2</v>
      </c>
      <c r="AV15" s="34" t="str">
        <f>IFERROR(时间!$B$4+AU15,"上周无销量")</f>
        <v>上周无销量</v>
      </c>
    </row>
    <row r="16" spans="1:48">
      <c r="A16" s="18" t="s">
        <v>61</v>
      </c>
      <c r="B16" t="str">
        <f>VLOOKUP(A16,'[1]sku-asin（子）'!$A:$B,2,0)</f>
        <v>B071Y6DGRB</v>
      </c>
      <c r="C16" t="str">
        <f>VLOOKUP(A16,'[1]子sku-父sku'!$A:$B,2,0)</f>
        <v>BS-BN-1501</v>
      </c>
      <c r="D16" s="28">
        <f>IFERROR(VLOOKUP(A16,[2]库存报告使用数据处理!$A:$C,3,0),0)</f>
        <v>4</v>
      </c>
      <c r="E16" s="28">
        <f>IFERROR(VLOOKUP(A16,[2]库存报告使用数据处理!$A:$D,4,0),0)</f>
        <v>3</v>
      </c>
      <c r="F16" s="28">
        <f>IFERROR(VLOOKUP(A16,[2]库存报告使用数据处理!$A:$E,5,0),0)</f>
        <v>1</v>
      </c>
      <c r="G16" s="28">
        <f>IFERROR(VLOOKUP(A16,[2]库存报告使用数据处理!$A:$F,6,0),0)</f>
        <v>0</v>
      </c>
      <c r="H16" s="29">
        <f>IFERROR(VLOOKUP(A16,[2]库存报告使用数据处理!$A:$G,7,0),0)</f>
        <v>14.89</v>
      </c>
      <c r="I16">
        <f>IFERROR(VLOOKUP(A16,[5]数据处理!$A:$B,2,0),0)</f>
        <v>1</v>
      </c>
      <c r="J16" s="30">
        <f>IFERROR(VLOOKUP(A16,[5]数据处理!$A:$D,4,0),0)</f>
        <v>0</v>
      </c>
      <c r="K16" s="30">
        <f>IFERROR(VLOOKUP(A16,[5]数据处理!$A:$E,5,0),0)</f>
        <v>0</v>
      </c>
      <c r="L16" s="30">
        <f>IFERROR(VLOOKUP(A16,[5]数据处理!$A:$G,7,0),0)</f>
        <v>0</v>
      </c>
      <c r="M16">
        <f t="shared" si="1"/>
        <v>1</v>
      </c>
      <c r="N16">
        <f>IFERROR(VLOOKUP(A16,[5]数据处理!$A:$C,3,0),0)</f>
        <v>0</v>
      </c>
      <c r="O16">
        <f>IFERROR(VLOOKUP($A16,[5]数据处理!$A:$N,14,0),0)</f>
        <v>0</v>
      </c>
      <c r="P16">
        <f>IFERROR(VLOOKUP($A16,[3]库存报告使用数据!$A$1:$B$65536,2,0),"")</f>
        <v>5383</v>
      </c>
      <c r="Q16">
        <f>IFERROR(VLOOKUP($A16,[3]库存报告使用数据!$A$1:$E$65536,5,0),"")</f>
        <v>4316</v>
      </c>
      <c r="R16">
        <f>IFERROR(VLOOKUP($A16,[3]库存报告使用数据!$A$1:$H$65536,8,0),"")</f>
        <v>16542</v>
      </c>
      <c r="S16">
        <f>IFERROR(VLOOKUP($A16,[3]库存报告使用数据!$A$1:$K$65536,11,0),"")</f>
        <v>14670</v>
      </c>
      <c r="T16">
        <f>IFERROR(VLOOKUP($A16,[3]库存报告使用数据!$A$1:$C$65536,3,0),"")</f>
        <v>10</v>
      </c>
      <c r="U16">
        <f>IFERROR(VLOOKUP($A16,[3]库存报告使用数据!$A$1:$F$65536,6,0),"")</f>
        <v>9</v>
      </c>
      <c r="V16">
        <f>IFERROR(VLOOKUP($A16,[3]库存报告使用数据!$A$1:$I$65536,9,0),"")</f>
        <v>34</v>
      </c>
      <c r="W16">
        <f>IFERROR(VLOOKUP($A16,[3]库存报告使用数据!$A$1:$L$65536,12,0),"")</f>
        <v>26</v>
      </c>
      <c r="X16" s="20">
        <f t="shared" si="2"/>
        <v>0.00185770016719301</v>
      </c>
      <c r="Y16" s="20">
        <f t="shared" si="3"/>
        <v>0.0020852641334569</v>
      </c>
      <c r="Z16" s="20">
        <f t="shared" si="4"/>
        <v>0.00205537419900858</v>
      </c>
      <c r="AA16" s="20">
        <f t="shared" si="5"/>
        <v>0.00177232447171097</v>
      </c>
      <c r="AB16">
        <f>IFERROR(VLOOKUP($A16,[3]库存报告使用数据!$A$1:$D$65536,4,0),"")</f>
        <v>1.15</v>
      </c>
      <c r="AC16">
        <f>IFERROR(VLOOKUP($A16,[3]库存报告使用数据!$A$1:$G$65536,7,0),"")</f>
        <v>1.33</v>
      </c>
      <c r="AD16">
        <f>IFERROR(VLOOKUP($A16,[3]库存报告使用数据!$A$1:$J$65536,10,0),"")</f>
        <v>4.63</v>
      </c>
      <c r="AE16">
        <f>IFERROR(VLOOKUP($A16,[3]库存报告使用数据!$A$1:$M$65536,13,0),"")</f>
        <v>3.38</v>
      </c>
      <c r="AF16" s="20">
        <f t="shared" si="6"/>
        <v>0.0193082605775688</v>
      </c>
      <c r="AG16" s="20">
        <f t="shared" si="7"/>
        <v>0.029773897470338</v>
      </c>
      <c r="AH16" s="20">
        <f t="shared" si="8"/>
        <v>0.310946944257891</v>
      </c>
      <c r="AI16" s="20" t="str">
        <f t="shared" si="9"/>
        <v>无销售广告费为3.38</v>
      </c>
      <c r="AJ16">
        <f>IFERROR(VLOOKUP($B16,[4]库存报告使用数据!$A$1:$B$65536,2,0),0)</f>
        <v>13</v>
      </c>
      <c r="AK16">
        <f>IFERROR(VLOOKUP($B16,[4]库存报告使用数据!$A$1:$C$65536,3,0),)</f>
        <v>11</v>
      </c>
      <c r="AL16">
        <f>IFERROR(VLOOKUP($B16,[4]库存报告使用数据!$A$1:$D$65536,4,0),)</f>
        <v>15</v>
      </c>
      <c r="AM16">
        <f>IFERROR(VLOOKUP($B16,[4]库存报告使用数据!$A$1:$E$65536,5,0),)</f>
        <v>17</v>
      </c>
      <c r="AN16" s="20">
        <f t="shared" si="10"/>
        <v>0.307692307692308</v>
      </c>
      <c r="AO16" s="20">
        <f t="shared" si="11"/>
        <v>0.272727272727273</v>
      </c>
      <c r="AP16" s="20">
        <f t="shared" si="12"/>
        <v>0.0666666666666667</v>
      </c>
      <c r="AQ16" s="20">
        <f t="shared" si="13"/>
        <v>0</v>
      </c>
      <c r="AR16" s="32">
        <f t="shared" si="14"/>
        <v>0.571428571428571</v>
      </c>
      <c r="AS16" s="32">
        <f t="shared" si="15"/>
        <v>34.2857142857143</v>
      </c>
      <c r="AT16" s="32">
        <f t="shared" si="16"/>
        <v>-33.2857142857143</v>
      </c>
      <c r="AU16" s="28">
        <f t="shared" si="17"/>
        <v>1</v>
      </c>
      <c r="AV16" s="34">
        <f>IFERROR(时间!$B$4+AU16,"上周无销量")</f>
        <v>43284</v>
      </c>
    </row>
    <row r="17" spans="1:48">
      <c r="A17" s="18" t="s">
        <v>62</v>
      </c>
      <c r="B17" t="str">
        <f>VLOOKUP(A17,'[1]sku-asin（子）'!$A:$B,2,0)</f>
        <v>B071N9PLPJ</v>
      </c>
      <c r="C17" t="str">
        <f>VLOOKUP(A17,'[1]子sku-父sku'!$A:$B,2,0)</f>
        <v>BS-BN-1501</v>
      </c>
      <c r="D17" s="28">
        <f>IFERROR(VLOOKUP(A17,[2]库存报告使用数据处理!$A:$C,3,0),0)</f>
        <v>1</v>
      </c>
      <c r="E17" s="28">
        <f>IFERROR(VLOOKUP(A17,[2]库存报告使用数据处理!$A:$D,4,0),0)</f>
        <v>2</v>
      </c>
      <c r="F17" s="28">
        <f>IFERROR(VLOOKUP(A17,[2]库存报告使用数据处理!$A:$E,5,0),0)</f>
        <v>0</v>
      </c>
      <c r="G17" s="28">
        <f>IFERROR(VLOOKUP(A17,[2]库存报告使用数据处理!$A:$F,6,0),0)</f>
        <v>1</v>
      </c>
      <c r="H17" s="29">
        <f>IFERROR(VLOOKUP(A17,[2]库存报告使用数据处理!$A:$G,7,0),0)</f>
        <v>14.89</v>
      </c>
      <c r="I17">
        <f>IFERROR(VLOOKUP(A17,[5]数据处理!$A:$B,2,0),0)</f>
        <v>6</v>
      </c>
      <c r="J17" s="30">
        <f>IFERROR(VLOOKUP(A17,[5]数据处理!$A:$D,4,0),0)</f>
        <v>0</v>
      </c>
      <c r="K17" s="30">
        <f>IFERROR(VLOOKUP(A17,[5]数据处理!$A:$E,5,0),0)</f>
        <v>0</v>
      </c>
      <c r="L17" s="30">
        <f>IFERROR(VLOOKUP(A17,[5]数据处理!$A:$G,7,0),0)</f>
        <v>0</v>
      </c>
      <c r="M17">
        <f t="shared" si="1"/>
        <v>6</v>
      </c>
      <c r="N17">
        <f>IFERROR(VLOOKUP(A17,[5]数据处理!$A:$C,3,0),0)</f>
        <v>0</v>
      </c>
      <c r="O17">
        <f>IFERROR(VLOOKUP($A17,[5]数据处理!$A:$N,14,0),0)</f>
        <v>0</v>
      </c>
      <c r="P17">
        <f>IFERROR(VLOOKUP($A17,[3]库存报告使用数据!$A$1:$B$65536,2,0),"")</f>
        <v>567</v>
      </c>
      <c r="Q17">
        <f>IFERROR(VLOOKUP($A17,[3]库存报告使用数据!$A$1:$E$65536,5,0),"")</f>
        <v>45</v>
      </c>
      <c r="R17">
        <f>IFERROR(VLOOKUP($A17,[3]库存报告使用数据!$A$1:$H$65536,8,0),"")</f>
        <v>8</v>
      </c>
      <c r="S17">
        <f>IFERROR(VLOOKUP($A17,[3]库存报告使用数据!$A$1:$K$65536,11,0),"")</f>
        <v>4</v>
      </c>
      <c r="T17">
        <f>IFERROR(VLOOKUP($A17,[3]库存报告使用数据!$A$1:$C$65536,3,0),"")</f>
        <v>2</v>
      </c>
      <c r="U17">
        <f>IFERROR(VLOOKUP($A17,[3]库存报告使用数据!$A$1:$F$65536,6,0),"")</f>
        <v>0</v>
      </c>
      <c r="V17">
        <f>IFERROR(VLOOKUP($A17,[3]库存报告使用数据!$A$1:$I$65536,9,0),"")</f>
        <v>0</v>
      </c>
      <c r="W17">
        <f>IFERROR(VLOOKUP($A17,[3]库存报告使用数据!$A$1:$L$65536,12,0),"")</f>
        <v>0</v>
      </c>
      <c r="X17" s="20">
        <f t="shared" si="2"/>
        <v>0.00352733686067019</v>
      </c>
      <c r="Y17" s="20">
        <f t="shared" si="3"/>
        <v>0</v>
      </c>
      <c r="Z17" s="20">
        <f t="shared" si="4"/>
        <v>0</v>
      </c>
      <c r="AA17" s="20">
        <f t="shared" si="5"/>
        <v>0</v>
      </c>
      <c r="AB17">
        <f>IFERROR(VLOOKUP($A17,[3]库存报告使用数据!$A$1:$D$65536,4,0),"")</f>
        <v>0.23</v>
      </c>
      <c r="AC17">
        <f>IFERROR(VLOOKUP($A17,[3]库存报告使用数据!$A$1:$G$65536,7,0),"")</f>
        <v>0</v>
      </c>
      <c r="AD17">
        <f>IFERROR(VLOOKUP($A17,[3]库存报告使用数据!$A$1:$J$65536,10,0),"")</f>
        <v>0</v>
      </c>
      <c r="AE17">
        <f>IFERROR(VLOOKUP($A17,[3]库存报告使用数据!$A$1:$M$65536,13,0),"")</f>
        <v>0</v>
      </c>
      <c r="AF17" s="20">
        <f t="shared" si="6"/>
        <v>0.0154466084620551</v>
      </c>
      <c r="AG17" s="20" t="str">
        <f t="shared" si="7"/>
        <v/>
      </c>
      <c r="AH17" s="20" t="str">
        <f t="shared" si="8"/>
        <v/>
      </c>
      <c r="AI17" s="20" t="str">
        <f t="shared" si="9"/>
        <v/>
      </c>
      <c r="AJ17">
        <f>IFERROR(VLOOKUP($B17,[4]库存报告使用数据!$A$1:$B$65536,2,0),0)</f>
        <v>13</v>
      </c>
      <c r="AK17">
        <f>IFERROR(VLOOKUP($B17,[4]库存报告使用数据!$A$1:$C$65536,3,0),)</f>
        <v>2</v>
      </c>
      <c r="AL17">
        <f>IFERROR(VLOOKUP($B17,[4]库存报告使用数据!$A$1:$D$65536,4,0),)</f>
        <v>1</v>
      </c>
      <c r="AM17">
        <f>IFERROR(VLOOKUP($B17,[4]库存报告使用数据!$A$1:$E$65536,5,0),)</f>
        <v>2</v>
      </c>
      <c r="AN17" s="20">
        <f t="shared" si="10"/>
        <v>0.0769230769230769</v>
      </c>
      <c r="AO17" s="20">
        <f t="shared" si="11"/>
        <v>1</v>
      </c>
      <c r="AP17" s="20">
        <f t="shared" si="12"/>
        <v>0</v>
      </c>
      <c r="AQ17" s="20">
        <f t="shared" si="13"/>
        <v>0.5</v>
      </c>
      <c r="AR17" s="32">
        <f t="shared" si="14"/>
        <v>0.142857142857143</v>
      </c>
      <c r="AS17" s="32">
        <f t="shared" si="15"/>
        <v>8.57142857142857</v>
      </c>
      <c r="AT17" s="32">
        <f t="shared" si="16"/>
        <v>-2.57142857142857</v>
      </c>
      <c r="AU17" s="28">
        <f t="shared" si="17"/>
        <v>42</v>
      </c>
      <c r="AV17" s="34">
        <f>IFERROR(时间!$B$4+AU17,"上周无销量")</f>
        <v>43325</v>
      </c>
    </row>
    <row r="18" spans="1:48">
      <c r="A18" s="18" t="s">
        <v>63</v>
      </c>
      <c r="B18" t="str">
        <f>VLOOKUP(A18,'[1]sku-asin（子）'!$A:$B,2,0)</f>
        <v>B071119HN4</v>
      </c>
      <c r="C18" t="str">
        <f>VLOOKUP(A18,'[1]子sku-父sku'!$A:$B,2,0)</f>
        <v>BS-BN-1501</v>
      </c>
      <c r="D18" s="28">
        <f>IFERROR(VLOOKUP(A18,[2]库存报告使用数据处理!$A:$C,3,0),0)</f>
        <v>1</v>
      </c>
      <c r="E18" s="28">
        <f>IFERROR(VLOOKUP(A18,[2]库存报告使用数据处理!$A:$D,4,0),0)</f>
        <v>1</v>
      </c>
      <c r="F18" s="28">
        <f>IFERROR(VLOOKUP(A18,[2]库存报告使用数据处理!$A:$E,5,0),0)</f>
        <v>1</v>
      </c>
      <c r="G18" s="28">
        <f>IFERROR(VLOOKUP(A18,[2]库存报告使用数据处理!$A:$F,6,0),0)</f>
        <v>1</v>
      </c>
      <c r="H18" s="29">
        <f>IFERROR(VLOOKUP(A18,[2]库存报告使用数据处理!$A:$G,7,0),0)</f>
        <v>14.89</v>
      </c>
      <c r="I18">
        <f>IFERROR(VLOOKUP(A18,[5]数据处理!$A:$B,2,0),0)</f>
        <v>4</v>
      </c>
      <c r="J18" s="30">
        <f>IFERROR(VLOOKUP(A18,[5]数据处理!$A:$D,4,0),0)</f>
        <v>0</v>
      </c>
      <c r="K18" s="30">
        <f>IFERROR(VLOOKUP(A18,[5]数据处理!$A:$E,5,0),0)</f>
        <v>0</v>
      </c>
      <c r="L18" s="30">
        <f>IFERROR(VLOOKUP(A18,[5]数据处理!$A:$G,7,0),0)</f>
        <v>0</v>
      </c>
      <c r="M18">
        <f t="shared" si="1"/>
        <v>4</v>
      </c>
      <c r="N18">
        <f>IFERROR(VLOOKUP(A18,[5]数据处理!$A:$C,3,0),0)</f>
        <v>1</v>
      </c>
      <c r="O18">
        <f>IFERROR(VLOOKUP($A18,[5]数据处理!$A:$N,14,0),0)</f>
        <v>4</v>
      </c>
      <c r="P18">
        <f>IFERROR(VLOOKUP($A18,[3]库存报告使用数据!$A$1:$B$65536,2,0),"")</f>
        <v>13552</v>
      </c>
      <c r="Q18">
        <f>IFERROR(VLOOKUP($A18,[3]库存报告使用数据!$A$1:$E$65536,5,0),"")</f>
        <v>2220</v>
      </c>
      <c r="R18">
        <f>IFERROR(VLOOKUP($A18,[3]库存报告使用数据!$A$1:$H$65536,8,0),"")</f>
        <v>791</v>
      </c>
      <c r="S18">
        <f>IFERROR(VLOOKUP($A18,[3]库存报告使用数据!$A$1:$K$65536,11,0),"")</f>
        <v>747</v>
      </c>
      <c r="T18">
        <f>IFERROR(VLOOKUP($A18,[3]库存报告使用数据!$A$1:$C$65536,3,0),"")</f>
        <v>34</v>
      </c>
      <c r="U18">
        <f>IFERROR(VLOOKUP($A18,[3]库存报告使用数据!$A$1:$F$65536,6,0),"")</f>
        <v>17</v>
      </c>
      <c r="V18">
        <f>IFERROR(VLOOKUP($A18,[3]库存报告使用数据!$A$1:$I$65536,9,0),"")</f>
        <v>3</v>
      </c>
      <c r="W18">
        <f>IFERROR(VLOOKUP($A18,[3]库存报告使用数据!$A$1:$L$65536,12,0),"")</f>
        <v>2</v>
      </c>
      <c r="X18" s="20">
        <f t="shared" si="2"/>
        <v>0.00250885478158205</v>
      </c>
      <c r="Y18" s="20">
        <f t="shared" si="3"/>
        <v>0.00765765765765766</v>
      </c>
      <c r="Z18" s="20">
        <f t="shared" si="4"/>
        <v>0.00379266750948167</v>
      </c>
      <c r="AA18" s="20">
        <f t="shared" si="5"/>
        <v>0.00267737617135207</v>
      </c>
      <c r="AB18">
        <f>IFERROR(VLOOKUP($A18,[3]库存报告使用数据!$A$1:$D$65536,4,0),"")</f>
        <v>5.33</v>
      </c>
      <c r="AC18">
        <f>IFERROR(VLOOKUP($A18,[3]库存报告使用数据!$A$1:$G$65536,7,0),"")</f>
        <v>2.08</v>
      </c>
      <c r="AD18">
        <f>IFERROR(VLOOKUP($A18,[3]库存报告使用数据!$A$1:$J$65536,10,0),"")</f>
        <v>0.24</v>
      </c>
      <c r="AE18">
        <f>IFERROR(VLOOKUP($A18,[3]库存报告使用数据!$A$1:$M$65536,13,0),"")</f>
        <v>0.12</v>
      </c>
      <c r="AF18" s="20">
        <f t="shared" si="6"/>
        <v>0.35795836131632</v>
      </c>
      <c r="AG18" s="20">
        <f t="shared" si="7"/>
        <v>0.139691067830759</v>
      </c>
      <c r="AH18" s="20">
        <f t="shared" si="8"/>
        <v>0.0161182001343183</v>
      </c>
      <c r="AI18" s="20">
        <f t="shared" si="9"/>
        <v>0.00805910006715917</v>
      </c>
      <c r="AJ18">
        <f>IFERROR(VLOOKUP($B18,[4]库存报告使用数据!$A$1:$B$65536,2,0),0)</f>
        <v>26</v>
      </c>
      <c r="AK18">
        <f>IFERROR(VLOOKUP($B18,[4]库存报告使用数据!$A$1:$C$65536,3,0),)</f>
        <v>6</v>
      </c>
      <c r="AL18">
        <f>IFERROR(VLOOKUP($B18,[4]库存报告使用数据!$A$1:$D$65536,4,0),)</f>
        <v>2</v>
      </c>
      <c r="AM18">
        <f>IFERROR(VLOOKUP($B18,[4]库存报告使用数据!$A$1:$E$65536,5,0),)</f>
        <v>5</v>
      </c>
      <c r="AN18" s="20">
        <f t="shared" si="10"/>
        <v>0.0384615384615385</v>
      </c>
      <c r="AO18" s="20">
        <f t="shared" si="11"/>
        <v>0.166666666666667</v>
      </c>
      <c r="AP18" s="20">
        <f t="shared" si="12"/>
        <v>0.5</v>
      </c>
      <c r="AQ18" s="20">
        <f t="shared" si="13"/>
        <v>0.2</v>
      </c>
      <c r="AR18" s="32">
        <f t="shared" si="14"/>
        <v>0.142857142857143</v>
      </c>
      <c r="AS18" s="32">
        <f t="shared" si="15"/>
        <v>8.57142857142857</v>
      </c>
      <c r="AT18" s="32">
        <f t="shared" si="16"/>
        <v>-4.57142857142857</v>
      </c>
      <c r="AU18" s="28">
        <f t="shared" si="17"/>
        <v>28</v>
      </c>
      <c r="AV18" s="34">
        <f>IFERROR(时间!$B$4+AU18,"上周无销量")</f>
        <v>43311</v>
      </c>
    </row>
    <row r="19" spans="1:48">
      <c r="A19" s="18" t="s">
        <v>64</v>
      </c>
      <c r="B19" t="str">
        <f>VLOOKUP(A19,'[1]sku-asin（子）'!$A:$B,2,0)</f>
        <v>B071RGFBT6</v>
      </c>
      <c r="C19" t="str">
        <f>VLOOKUP(A19,'[1]子sku-父sku'!$A:$B,2,0)</f>
        <v>BS-BN-1501</v>
      </c>
      <c r="D19" s="28">
        <f>IFERROR(VLOOKUP(A19,[2]库存报告使用数据处理!$A:$C,3,0),0)</f>
        <v>1</v>
      </c>
      <c r="E19" s="28">
        <f>IFERROR(VLOOKUP(A19,[2]库存报告使用数据处理!$A:$D,4,0),0)</f>
        <v>6</v>
      </c>
      <c r="F19" s="28">
        <f>IFERROR(VLOOKUP(A19,[2]库存报告使用数据处理!$A:$E,5,0),0)</f>
        <v>2</v>
      </c>
      <c r="G19" s="28">
        <f>IFERROR(VLOOKUP(A19,[2]库存报告使用数据处理!$A:$F,6,0),0)</f>
        <v>4</v>
      </c>
      <c r="H19" s="29">
        <f>IFERROR(VLOOKUP(A19,[2]库存报告使用数据处理!$A:$G,7,0),0)</f>
        <v>14.89</v>
      </c>
      <c r="I19">
        <f>IFERROR(VLOOKUP(A19,[5]数据处理!$A:$B,2,0),0)</f>
        <v>0</v>
      </c>
      <c r="J19" s="30">
        <f>IFERROR(VLOOKUP(A19,[5]数据处理!$A:$D,4,0),0)</f>
        <v>0</v>
      </c>
      <c r="K19" s="30">
        <f>IFERROR(VLOOKUP(A19,[5]数据处理!$A:$E,5,0),0)</f>
        <v>0</v>
      </c>
      <c r="L19" s="30">
        <f>IFERROR(VLOOKUP(A19,[5]数据处理!$A:$G,7,0),0)</f>
        <v>0</v>
      </c>
      <c r="M19">
        <f t="shared" si="1"/>
        <v>0</v>
      </c>
      <c r="N19">
        <f>IFERROR(VLOOKUP(A19,[5]数据处理!$A:$C,3,0),0)</f>
        <v>0</v>
      </c>
      <c r="O19">
        <f>IFERROR(VLOOKUP($A19,[5]数据处理!$A:$N,14,0),0)</f>
        <v>0</v>
      </c>
      <c r="P19">
        <f>IFERROR(VLOOKUP($A19,[3]库存报告使用数据!$A$1:$B$65536,2,0),"")</f>
        <v>22</v>
      </c>
      <c r="Q19">
        <f>IFERROR(VLOOKUP($A19,[3]库存报告使用数据!$A$1:$E$65536,5,0),"")</f>
        <v>985</v>
      </c>
      <c r="R19">
        <f>IFERROR(VLOOKUP($A19,[3]库存报告使用数据!$A$1:$H$65536,8,0),"")</f>
        <v>129</v>
      </c>
      <c r="S19">
        <f>IFERROR(VLOOKUP($A19,[3]库存报告使用数据!$A$1:$K$65536,11,0),"")</f>
        <v>99</v>
      </c>
      <c r="T19">
        <f>IFERROR(VLOOKUP($A19,[3]库存报告使用数据!$A$1:$C$65536,3,0),"")</f>
        <v>0</v>
      </c>
      <c r="U19">
        <f>IFERROR(VLOOKUP($A19,[3]库存报告使用数据!$A$1:$F$65536,6,0),"")</f>
        <v>3</v>
      </c>
      <c r="V19">
        <f>IFERROR(VLOOKUP($A19,[3]库存报告使用数据!$A$1:$I$65536,9,0),"")</f>
        <v>0</v>
      </c>
      <c r="W19">
        <f>IFERROR(VLOOKUP($A19,[3]库存报告使用数据!$A$1:$L$65536,12,0),"")</f>
        <v>0</v>
      </c>
      <c r="X19" s="20">
        <f t="shared" si="2"/>
        <v>0</v>
      </c>
      <c r="Y19" s="20">
        <f t="shared" si="3"/>
        <v>0.00304568527918782</v>
      </c>
      <c r="Z19" s="20">
        <f t="shared" si="4"/>
        <v>0</v>
      </c>
      <c r="AA19" s="20">
        <f t="shared" si="5"/>
        <v>0</v>
      </c>
      <c r="AB19">
        <f>IFERROR(VLOOKUP($A19,[3]库存报告使用数据!$A$1:$D$65536,4,0),"")</f>
        <v>0</v>
      </c>
      <c r="AC19">
        <f>IFERROR(VLOOKUP($A19,[3]库存报告使用数据!$A$1:$G$65536,7,0),"")</f>
        <v>0.35</v>
      </c>
      <c r="AD19">
        <f>IFERROR(VLOOKUP($A19,[3]库存报告使用数据!$A$1:$J$65536,10,0),"")</f>
        <v>0</v>
      </c>
      <c r="AE19">
        <f>IFERROR(VLOOKUP($A19,[3]库存报告使用数据!$A$1:$M$65536,13,0),"")</f>
        <v>0</v>
      </c>
      <c r="AF19" s="20" t="str">
        <f t="shared" si="6"/>
        <v/>
      </c>
      <c r="AG19" s="20">
        <f t="shared" si="7"/>
        <v>0.00391761808820237</v>
      </c>
      <c r="AH19" s="20" t="str">
        <f t="shared" si="8"/>
        <v/>
      </c>
      <c r="AI19" s="20" t="str">
        <f t="shared" si="9"/>
        <v/>
      </c>
      <c r="AJ19">
        <f>IFERROR(VLOOKUP($B19,[4]库存报告使用数据!$A$1:$B$65536,2,0),0)</f>
        <v>0</v>
      </c>
      <c r="AK19">
        <f>IFERROR(VLOOKUP($B19,[4]库存报告使用数据!$A$1:$C$65536,3,0),)</f>
        <v>24</v>
      </c>
      <c r="AL19">
        <f>IFERROR(VLOOKUP($B19,[4]库存报告使用数据!$A$1:$D$65536,4,0),)</f>
        <v>6</v>
      </c>
      <c r="AM19">
        <f>IFERROR(VLOOKUP($B19,[4]库存报告使用数据!$A$1:$E$65536,5,0),)</f>
        <v>10</v>
      </c>
      <c r="AN19" s="20" t="str">
        <f t="shared" si="10"/>
        <v/>
      </c>
      <c r="AO19" s="20">
        <f t="shared" si="11"/>
        <v>0.25</v>
      </c>
      <c r="AP19" s="20">
        <f t="shared" si="12"/>
        <v>0.333333333333333</v>
      </c>
      <c r="AQ19" s="20">
        <f t="shared" si="13"/>
        <v>0.4</v>
      </c>
      <c r="AR19" s="32">
        <f t="shared" si="14"/>
        <v>0.142857142857143</v>
      </c>
      <c r="AS19" s="32">
        <f t="shared" si="15"/>
        <v>8.57142857142857</v>
      </c>
      <c r="AT19" s="32">
        <f t="shared" si="16"/>
        <v>-8.57142857142857</v>
      </c>
      <c r="AU19" s="28">
        <f t="shared" si="17"/>
        <v>0</v>
      </c>
      <c r="AV19" s="34">
        <f>IFERROR(时间!$B$4+AU19,"上周无销量")</f>
        <v>43283</v>
      </c>
    </row>
    <row r="20" spans="1:48">
      <c r="A20" s="18" t="s">
        <v>65</v>
      </c>
      <c r="B20" t="str">
        <f>VLOOKUP(A20,'[1]sku-asin（子）'!$A:$B,2,0)</f>
        <v>B0711153ZT</v>
      </c>
      <c r="C20" t="str">
        <f>VLOOKUP(A20,'[1]子sku-父sku'!$A:$B,2,0)</f>
        <v>BS-BN-1501</v>
      </c>
      <c r="D20" s="28">
        <f>IFERROR(VLOOKUP(A20,[2]库存报告使用数据处理!$A:$C,3,0),0)</f>
        <v>7</v>
      </c>
      <c r="E20" s="28">
        <f>IFERROR(VLOOKUP(A20,[2]库存报告使用数据处理!$A:$D,4,0),0)</f>
        <v>0</v>
      </c>
      <c r="F20" s="28">
        <f>IFERROR(VLOOKUP(A20,[2]库存报告使用数据处理!$A:$E,5,0),0)</f>
        <v>0</v>
      </c>
      <c r="G20" s="28">
        <f>IFERROR(VLOOKUP(A20,[2]库存报告使用数据处理!$A:$F,6,0),0)</f>
        <v>2</v>
      </c>
      <c r="H20" s="29">
        <f>IFERROR(VLOOKUP(A20,[2]库存报告使用数据处理!$A:$G,7,0),0)</f>
        <v>14.89</v>
      </c>
      <c r="I20">
        <f>IFERROR(VLOOKUP(A20,[5]数据处理!$A:$B,2,0),0)</f>
        <v>1</v>
      </c>
      <c r="J20" s="30">
        <f>IFERROR(VLOOKUP(A20,[5]数据处理!$A:$D,4,0),0)</f>
        <v>0</v>
      </c>
      <c r="K20" s="30">
        <f>IFERROR(VLOOKUP(A20,[5]数据处理!$A:$E,5,0),0)</f>
        <v>0</v>
      </c>
      <c r="L20" s="30">
        <f>IFERROR(VLOOKUP(A20,[5]数据处理!$A:$G,7,0),0)</f>
        <v>0</v>
      </c>
      <c r="M20">
        <f t="shared" si="1"/>
        <v>1</v>
      </c>
      <c r="N20">
        <f>IFERROR(VLOOKUP(A20,[5]数据处理!$A:$C,3,0),0)</f>
        <v>0</v>
      </c>
      <c r="O20">
        <f>IFERROR(VLOOKUP($A20,[5]数据处理!$A:$N,14,0),0)</f>
        <v>0</v>
      </c>
      <c r="P20">
        <f>IFERROR(VLOOKUP($A20,[3]库存报告使用数据!$A$1:$B$65536,2,0),"")</f>
        <v>4484</v>
      </c>
      <c r="Q20">
        <f>IFERROR(VLOOKUP($A20,[3]库存报告使用数据!$A$1:$E$65536,5,0),"")</f>
        <v>892</v>
      </c>
      <c r="R20">
        <f>IFERROR(VLOOKUP($A20,[3]库存报告使用数据!$A$1:$H$65536,8,0),"")</f>
        <v>0</v>
      </c>
      <c r="S20">
        <f>IFERROR(VLOOKUP($A20,[3]库存报告使用数据!$A$1:$K$65536,11,0),"")</f>
        <v>6</v>
      </c>
      <c r="T20">
        <f>IFERROR(VLOOKUP($A20,[3]库存报告使用数据!$A$1:$C$65536,3,0),"")</f>
        <v>7</v>
      </c>
      <c r="U20">
        <f>IFERROR(VLOOKUP($A20,[3]库存报告使用数据!$A$1:$F$65536,6,0),"")</f>
        <v>2</v>
      </c>
      <c r="V20">
        <f>IFERROR(VLOOKUP($A20,[3]库存报告使用数据!$A$1:$I$65536,9,0),"")</f>
        <v>0</v>
      </c>
      <c r="W20">
        <f>IFERROR(VLOOKUP($A20,[3]库存报告使用数据!$A$1:$L$65536,12,0),"")</f>
        <v>0</v>
      </c>
      <c r="X20" s="20">
        <f t="shared" si="2"/>
        <v>0.00156110615521855</v>
      </c>
      <c r="Y20" s="20">
        <f t="shared" si="3"/>
        <v>0.00224215246636771</v>
      </c>
      <c r="Z20" s="20" t="str">
        <f t="shared" si="4"/>
        <v/>
      </c>
      <c r="AA20" s="20">
        <f t="shared" si="5"/>
        <v>0</v>
      </c>
      <c r="AB20">
        <f>IFERROR(VLOOKUP($A20,[3]库存报告使用数据!$A$1:$D$65536,4,0),"")</f>
        <v>0.72</v>
      </c>
      <c r="AC20">
        <f>IFERROR(VLOOKUP($A20,[3]库存报告使用数据!$A$1:$G$65536,7,0),"")</f>
        <v>0.33</v>
      </c>
      <c r="AD20">
        <f>IFERROR(VLOOKUP($A20,[3]库存报告使用数据!$A$1:$J$65536,10,0),"")</f>
        <v>0</v>
      </c>
      <c r="AE20">
        <f>IFERROR(VLOOKUP($A20,[3]库存报告使用数据!$A$1:$M$65536,13,0),"")</f>
        <v>0</v>
      </c>
      <c r="AF20" s="20">
        <f t="shared" si="6"/>
        <v>0.006907800057565</v>
      </c>
      <c r="AG20" s="20" t="str">
        <f t="shared" si="7"/>
        <v>无销售广告费为0.33</v>
      </c>
      <c r="AH20" s="20" t="str">
        <f t="shared" si="8"/>
        <v/>
      </c>
      <c r="AI20" s="20" t="str">
        <f t="shared" si="9"/>
        <v/>
      </c>
      <c r="AJ20">
        <f>IFERROR(VLOOKUP($B20,[4]库存报告使用数据!$A$1:$B$65536,2,0),0)</f>
        <v>32</v>
      </c>
      <c r="AK20">
        <f>IFERROR(VLOOKUP($B20,[4]库存报告使用数据!$A$1:$C$65536,3,0),)</f>
        <v>5</v>
      </c>
      <c r="AL20">
        <f>IFERROR(VLOOKUP($B20,[4]库存报告使用数据!$A$1:$D$65536,4,0),)</f>
        <v>0</v>
      </c>
      <c r="AM20">
        <f>IFERROR(VLOOKUP($B20,[4]库存报告使用数据!$A$1:$E$65536,5,0),)</f>
        <v>6</v>
      </c>
      <c r="AN20" s="20">
        <f t="shared" si="10"/>
        <v>0.21875</v>
      </c>
      <c r="AO20" s="20">
        <f t="shared" si="11"/>
        <v>0</v>
      </c>
      <c r="AP20" s="20" t="str">
        <f t="shared" si="12"/>
        <v/>
      </c>
      <c r="AQ20" s="20">
        <f t="shared" si="13"/>
        <v>0.333333333333333</v>
      </c>
      <c r="AR20" s="32">
        <f t="shared" si="14"/>
        <v>1</v>
      </c>
      <c r="AS20" s="32">
        <f t="shared" si="15"/>
        <v>60</v>
      </c>
      <c r="AT20" s="32">
        <f t="shared" si="16"/>
        <v>-59</v>
      </c>
      <c r="AU20" s="28">
        <f t="shared" si="17"/>
        <v>1</v>
      </c>
      <c r="AV20" s="34">
        <f>IFERROR(时间!$B$4+AU20,"上周无销量")</f>
        <v>43284</v>
      </c>
    </row>
    <row r="21" spans="1:48">
      <c r="A21" s="18" t="s">
        <v>66</v>
      </c>
      <c r="B21" t="str">
        <f>VLOOKUP(A21,'[1]sku-asin（子）'!$A:$B,2,0)</f>
        <v>B071N9PTC4</v>
      </c>
      <c r="C21" t="str">
        <f>VLOOKUP(A21,'[1]子sku-父sku'!$A:$B,2,0)</f>
        <v>BS-BN-1501</v>
      </c>
      <c r="D21" s="28">
        <f>IFERROR(VLOOKUP(A21,[2]库存报告使用数据处理!$A:$C,3,0),0)</f>
        <v>2</v>
      </c>
      <c r="E21" s="28">
        <f>IFERROR(VLOOKUP(A21,[2]库存报告使用数据处理!$A:$D,4,0),0)</f>
        <v>3</v>
      </c>
      <c r="F21" s="28">
        <f>IFERROR(VLOOKUP(A21,[2]库存报告使用数据处理!$A:$E,5,0),0)</f>
        <v>3</v>
      </c>
      <c r="G21" s="28">
        <f>IFERROR(VLOOKUP(A21,[2]库存报告使用数据处理!$A:$F,6,0),0)</f>
        <v>1</v>
      </c>
      <c r="H21" s="29">
        <f>IFERROR(VLOOKUP(A21,[2]库存报告使用数据处理!$A:$G,7,0),0)</f>
        <v>14.89</v>
      </c>
      <c r="I21">
        <f>IFERROR(VLOOKUP(A21,[5]数据处理!$A:$B,2,0),0)</f>
        <v>1</v>
      </c>
      <c r="J21" s="30">
        <f>IFERROR(VLOOKUP(A21,[5]数据处理!$A:$D,4,0),0)</f>
        <v>0</v>
      </c>
      <c r="K21" s="30">
        <f>IFERROR(VLOOKUP(A21,[5]数据处理!$A:$E,5,0),0)</f>
        <v>0</v>
      </c>
      <c r="L21" s="30">
        <f>IFERROR(VLOOKUP(A21,[5]数据处理!$A:$G,7,0),0)</f>
        <v>0</v>
      </c>
      <c r="M21">
        <f t="shared" si="1"/>
        <v>1</v>
      </c>
      <c r="N21">
        <f>IFERROR(VLOOKUP(A21,[5]数据处理!$A:$C,3,0),0)</f>
        <v>0</v>
      </c>
      <c r="O21">
        <f>IFERROR(VLOOKUP($A21,[5]数据处理!$A:$N,14,0),0)</f>
        <v>0</v>
      </c>
      <c r="P21">
        <f>IFERROR(VLOOKUP($A21,[3]库存报告使用数据!$A$1:$B$65536,2,0),"")</f>
        <v>41</v>
      </c>
      <c r="Q21">
        <f>IFERROR(VLOOKUP($A21,[3]库存报告使用数据!$A$1:$E$65536,5,0),"")</f>
        <v>1134</v>
      </c>
      <c r="R21">
        <f>IFERROR(VLOOKUP($A21,[3]库存报告使用数据!$A$1:$H$65536,8,0),"")</f>
        <v>4519</v>
      </c>
      <c r="S21">
        <f>IFERROR(VLOOKUP($A21,[3]库存报告使用数据!$A$1:$K$65536,11,0),"")</f>
        <v>3089</v>
      </c>
      <c r="T21">
        <f>IFERROR(VLOOKUP($A21,[3]库存报告使用数据!$A$1:$C$65536,3,0),"")</f>
        <v>0</v>
      </c>
      <c r="U21">
        <f>IFERROR(VLOOKUP($A21,[3]库存报告使用数据!$A$1:$F$65536,6,0),"")</f>
        <v>1</v>
      </c>
      <c r="V21">
        <f>IFERROR(VLOOKUP($A21,[3]库存报告使用数据!$A$1:$I$65536,9,0),"")</f>
        <v>5</v>
      </c>
      <c r="W21">
        <f>IFERROR(VLOOKUP($A21,[3]库存报告使用数据!$A$1:$L$65536,12,0),"")</f>
        <v>3</v>
      </c>
      <c r="X21" s="20">
        <f t="shared" si="2"/>
        <v>0</v>
      </c>
      <c r="Y21" s="20">
        <f t="shared" si="3"/>
        <v>0.000881834215167548</v>
      </c>
      <c r="Z21" s="20">
        <f t="shared" si="4"/>
        <v>0.00110643947776057</v>
      </c>
      <c r="AA21" s="20">
        <f t="shared" si="5"/>
        <v>0.000971188086759469</v>
      </c>
      <c r="AB21">
        <f>IFERROR(VLOOKUP($A21,[3]库存报告使用数据!$A$1:$D$65536,4,0),"")</f>
        <v>0</v>
      </c>
      <c r="AC21">
        <f>IFERROR(VLOOKUP($A21,[3]库存报告使用数据!$A$1:$G$65536,7,0),"")</f>
        <v>0.11</v>
      </c>
      <c r="AD21">
        <f>IFERROR(VLOOKUP($A21,[3]库存报告使用数据!$A$1:$J$65536,10,0),"")</f>
        <v>0.45</v>
      </c>
      <c r="AE21">
        <f>IFERROR(VLOOKUP($A21,[3]库存报告使用数据!$A$1:$M$65536,13,0),"")</f>
        <v>0.27</v>
      </c>
      <c r="AF21" s="20" t="str">
        <f t="shared" si="6"/>
        <v/>
      </c>
      <c r="AG21" s="20">
        <f t="shared" si="7"/>
        <v>0.00246250279829863</v>
      </c>
      <c r="AH21" s="20">
        <f t="shared" si="8"/>
        <v>0.010073875083949</v>
      </c>
      <c r="AI21" s="20">
        <f t="shared" si="9"/>
        <v>0.0181329751511081</v>
      </c>
      <c r="AJ21">
        <f>IFERROR(VLOOKUP($B21,[4]库存报告使用数据!$A$1:$B$65536,2,0),0)</f>
        <v>5</v>
      </c>
      <c r="AK21">
        <f>IFERROR(VLOOKUP($B21,[4]库存报告使用数据!$A$1:$C$65536,3,0),)</f>
        <v>17</v>
      </c>
      <c r="AL21">
        <f>IFERROR(VLOOKUP($B21,[4]库存报告使用数据!$A$1:$D$65536,4,0),)</f>
        <v>3</v>
      </c>
      <c r="AM21">
        <f>IFERROR(VLOOKUP($B21,[4]库存报告使用数据!$A$1:$E$65536,5,0),)</f>
        <v>14</v>
      </c>
      <c r="AN21" s="20">
        <f t="shared" si="10"/>
        <v>0.4</v>
      </c>
      <c r="AO21" s="20">
        <f t="shared" si="11"/>
        <v>0.176470588235294</v>
      </c>
      <c r="AP21" s="20">
        <f t="shared" si="12"/>
        <v>1</v>
      </c>
      <c r="AQ21" s="20">
        <f t="shared" si="13"/>
        <v>0.0714285714285714</v>
      </c>
      <c r="AR21" s="32">
        <f t="shared" si="14"/>
        <v>0.285714285714286</v>
      </c>
      <c r="AS21" s="32">
        <f t="shared" si="15"/>
        <v>17.1428571428571</v>
      </c>
      <c r="AT21" s="32">
        <f t="shared" si="16"/>
        <v>-16.1428571428571</v>
      </c>
      <c r="AU21" s="28">
        <f t="shared" si="17"/>
        <v>3</v>
      </c>
      <c r="AV21" s="34">
        <f>IFERROR(时间!$B$4+AU21,"上周无销量")</f>
        <v>43286</v>
      </c>
    </row>
    <row r="22" spans="1:48">
      <c r="A22" s="18" t="s">
        <v>67</v>
      </c>
      <c r="B22" t="str">
        <f>VLOOKUP(A22,'[1]sku-asin（子）'!$A:$B,2,0)</f>
        <v>B0711158DY</v>
      </c>
      <c r="C22" t="str">
        <f>VLOOKUP(A22,'[1]子sku-父sku'!$A:$B,2,0)</f>
        <v>BS-BN-1501</v>
      </c>
      <c r="D22" s="28">
        <f>IFERROR(VLOOKUP(A22,[2]库存报告使用数据处理!$A:$C,3,0),0)</f>
        <v>2</v>
      </c>
      <c r="E22" s="28">
        <f>IFERROR(VLOOKUP(A22,[2]库存报告使用数据处理!$A:$D,4,0),0)</f>
        <v>4</v>
      </c>
      <c r="F22" s="28">
        <f>IFERROR(VLOOKUP(A22,[2]库存报告使用数据处理!$A:$E,5,0),0)</f>
        <v>0</v>
      </c>
      <c r="G22" s="28">
        <f>IFERROR(VLOOKUP(A22,[2]库存报告使用数据处理!$A:$F,6,0),0)</f>
        <v>2</v>
      </c>
      <c r="H22" s="29">
        <f>IFERROR(VLOOKUP(A22,[2]库存报告使用数据处理!$A:$G,7,0),0)</f>
        <v>14.89</v>
      </c>
      <c r="I22">
        <f>IFERROR(VLOOKUP(A22,[5]数据处理!$A:$B,2,0),0)</f>
        <v>6</v>
      </c>
      <c r="J22" s="30">
        <f>IFERROR(VLOOKUP(A22,[5]数据处理!$A:$D,4,0),0)</f>
        <v>0</v>
      </c>
      <c r="K22" s="30">
        <f>IFERROR(VLOOKUP(A22,[5]数据处理!$A:$E,5,0),0)</f>
        <v>0</v>
      </c>
      <c r="L22" s="30">
        <f>IFERROR(VLOOKUP(A22,[5]数据处理!$A:$G,7,0),0)</f>
        <v>0</v>
      </c>
      <c r="M22">
        <f t="shared" si="1"/>
        <v>6</v>
      </c>
      <c r="N22">
        <f>IFERROR(VLOOKUP(A22,[5]数据处理!$A:$C,3,0),0)</f>
        <v>0</v>
      </c>
      <c r="O22">
        <f>IFERROR(VLOOKUP($A22,[5]数据处理!$A:$N,14,0),0)</f>
        <v>0</v>
      </c>
      <c r="P22">
        <f>IFERROR(VLOOKUP($A22,[3]库存报告使用数据!$A$1:$B$65536,2,0),"")</f>
        <v>243</v>
      </c>
      <c r="Q22">
        <f>IFERROR(VLOOKUP($A22,[3]库存报告使用数据!$A$1:$E$65536,5,0),"")</f>
        <v>4</v>
      </c>
      <c r="R22">
        <f>IFERROR(VLOOKUP($A22,[3]库存报告使用数据!$A$1:$H$65536,8,0),"")</f>
        <v>1</v>
      </c>
      <c r="S22">
        <f>IFERROR(VLOOKUP($A22,[3]库存报告使用数据!$A$1:$K$65536,11,0),"")</f>
        <v>1</v>
      </c>
      <c r="T22">
        <f>IFERROR(VLOOKUP($A22,[3]库存报告使用数据!$A$1:$C$65536,3,0),"")</f>
        <v>3</v>
      </c>
      <c r="U22">
        <f>IFERROR(VLOOKUP($A22,[3]库存报告使用数据!$A$1:$F$65536,6,0),"")</f>
        <v>0</v>
      </c>
      <c r="V22">
        <f>IFERROR(VLOOKUP($A22,[3]库存报告使用数据!$A$1:$I$65536,9,0),"")</f>
        <v>0</v>
      </c>
      <c r="W22">
        <f>IFERROR(VLOOKUP($A22,[3]库存报告使用数据!$A$1:$L$65536,12,0),"")</f>
        <v>0</v>
      </c>
      <c r="X22" s="20">
        <f t="shared" si="2"/>
        <v>0.0123456790123457</v>
      </c>
      <c r="Y22" s="20">
        <f t="shared" si="3"/>
        <v>0</v>
      </c>
      <c r="Z22" s="20">
        <f t="shared" si="4"/>
        <v>0</v>
      </c>
      <c r="AA22" s="20">
        <f t="shared" si="5"/>
        <v>0</v>
      </c>
      <c r="AB22">
        <f>IFERROR(VLOOKUP($A22,[3]库存报告使用数据!$A$1:$D$65536,4,0),"")</f>
        <v>0.32</v>
      </c>
      <c r="AC22">
        <f>IFERROR(VLOOKUP($A22,[3]库存报告使用数据!$A$1:$G$65536,7,0),"")</f>
        <v>0</v>
      </c>
      <c r="AD22">
        <f>IFERROR(VLOOKUP($A22,[3]库存报告使用数据!$A$1:$J$65536,10,0),"")</f>
        <v>0</v>
      </c>
      <c r="AE22">
        <f>IFERROR(VLOOKUP($A22,[3]库存报告使用数据!$A$1:$M$65536,13,0),"")</f>
        <v>0</v>
      </c>
      <c r="AF22" s="20">
        <f t="shared" si="6"/>
        <v>0.0107454667562122</v>
      </c>
      <c r="AG22" s="20" t="str">
        <f t="shared" si="7"/>
        <v/>
      </c>
      <c r="AH22" s="20" t="str">
        <f t="shared" si="8"/>
        <v/>
      </c>
      <c r="AI22" s="20" t="str">
        <f t="shared" si="9"/>
        <v/>
      </c>
      <c r="AJ22">
        <f>IFERROR(VLOOKUP($B22,[4]库存报告使用数据!$A$1:$B$65536,2,0),0)</f>
        <v>11</v>
      </c>
      <c r="AK22">
        <f>IFERROR(VLOOKUP($B22,[4]库存报告使用数据!$A$1:$C$65536,3,0),)</f>
        <v>4</v>
      </c>
      <c r="AL22">
        <f>IFERROR(VLOOKUP($B22,[4]库存报告使用数据!$A$1:$D$65536,4,0),)</f>
        <v>0</v>
      </c>
      <c r="AM22">
        <f>IFERROR(VLOOKUP($B22,[4]库存报告使用数据!$A$1:$E$65536,5,0),)</f>
        <v>9</v>
      </c>
      <c r="AN22" s="20">
        <f t="shared" si="10"/>
        <v>0.181818181818182</v>
      </c>
      <c r="AO22" s="20">
        <f t="shared" si="11"/>
        <v>1</v>
      </c>
      <c r="AP22" s="20" t="str">
        <f t="shared" si="12"/>
        <v/>
      </c>
      <c r="AQ22" s="20">
        <f t="shared" si="13"/>
        <v>0.222222222222222</v>
      </c>
      <c r="AR22" s="32">
        <f t="shared" si="14"/>
        <v>0.285714285714286</v>
      </c>
      <c r="AS22" s="32">
        <f t="shared" si="15"/>
        <v>17.1428571428571</v>
      </c>
      <c r="AT22" s="32">
        <f t="shared" si="16"/>
        <v>-11.1428571428571</v>
      </c>
      <c r="AU22" s="28">
        <f t="shared" si="17"/>
        <v>21</v>
      </c>
      <c r="AV22" s="34">
        <f>IFERROR(时间!$B$4+AU22,"上周无销量")</f>
        <v>43304</v>
      </c>
    </row>
    <row r="23" spans="1:48">
      <c r="A23" s="18" t="s">
        <v>68</v>
      </c>
      <c r="B23" t="str">
        <f>VLOOKUP(A23,'[1]sku-asin（子）'!$A:$B,2,0)</f>
        <v>B06ZY9HRMD</v>
      </c>
      <c r="C23" t="str">
        <f>VLOOKUP(A23,'[1]子sku-父sku'!$A:$B,2,0)</f>
        <v>BS-BN-1501</v>
      </c>
      <c r="D23" s="28">
        <f>IFERROR(VLOOKUP(A23,[2]库存报告使用数据处理!$A:$C,3,0),0)</f>
        <v>0</v>
      </c>
      <c r="E23" s="28">
        <f>IFERROR(VLOOKUP(A23,[2]库存报告使用数据处理!$A:$D,4,0),0)</f>
        <v>1</v>
      </c>
      <c r="F23" s="28">
        <f>IFERROR(VLOOKUP(A23,[2]库存报告使用数据处理!$A:$E,5,0),0)</f>
        <v>0</v>
      </c>
      <c r="G23" s="28">
        <f>IFERROR(VLOOKUP(A23,[2]库存报告使用数据处理!$A:$F,6,0),0)</f>
        <v>1</v>
      </c>
      <c r="H23" s="29">
        <f>IFERROR(VLOOKUP(A23,[2]库存报告使用数据处理!$A:$G,7,0),0)</f>
        <v>17.395</v>
      </c>
      <c r="I23">
        <f>IFERROR(VLOOKUP(A23,[5]数据处理!$A:$B,2,0),0)</f>
        <v>5</v>
      </c>
      <c r="J23" s="30">
        <f>IFERROR(VLOOKUP(A23,[5]数据处理!$A:$D,4,0),0)</f>
        <v>0</v>
      </c>
      <c r="K23" s="30">
        <f>IFERROR(VLOOKUP(A23,[5]数据处理!$A:$E,5,0),0)</f>
        <v>0</v>
      </c>
      <c r="L23" s="30">
        <f>IFERROR(VLOOKUP(A23,[5]数据处理!$A:$G,7,0),0)</f>
        <v>0</v>
      </c>
      <c r="M23">
        <f t="shared" si="1"/>
        <v>5</v>
      </c>
      <c r="N23">
        <f>IFERROR(VLOOKUP(A23,[5]数据处理!$A:$C,3,0),0)</f>
        <v>0</v>
      </c>
      <c r="O23">
        <f>IFERROR(VLOOKUP($A23,[5]数据处理!$A:$N,14,0),0)</f>
        <v>4</v>
      </c>
      <c r="P23">
        <f>IFERROR(VLOOKUP($A23,[3]库存报告使用数据!$A$1:$B$65536,2,0),"")</f>
        <v>498</v>
      </c>
      <c r="Q23">
        <f>IFERROR(VLOOKUP($A23,[3]库存报告使用数据!$A$1:$E$65536,5,0),"")</f>
        <v>9</v>
      </c>
      <c r="R23">
        <f>IFERROR(VLOOKUP($A23,[3]库存报告使用数据!$A$1:$H$65536,8,0),"")</f>
        <v>12</v>
      </c>
      <c r="S23">
        <f>IFERROR(VLOOKUP($A23,[3]库存报告使用数据!$A$1:$K$65536,11,0),"")</f>
        <v>16</v>
      </c>
      <c r="T23">
        <f>IFERROR(VLOOKUP($A23,[3]库存报告使用数据!$A$1:$C$65536,3,0),"")</f>
        <v>0</v>
      </c>
      <c r="U23">
        <f>IFERROR(VLOOKUP($A23,[3]库存报告使用数据!$A$1:$F$65536,6,0),"")</f>
        <v>1</v>
      </c>
      <c r="V23">
        <f>IFERROR(VLOOKUP($A23,[3]库存报告使用数据!$A$1:$I$65536,9,0),"")</f>
        <v>0</v>
      </c>
      <c r="W23">
        <f>IFERROR(VLOOKUP($A23,[3]库存报告使用数据!$A$1:$L$65536,12,0),"")</f>
        <v>0</v>
      </c>
      <c r="X23" s="20">
        <f t="shared" si="2"/>
        <v>0</v>
      </c>
      <c r="Y23" s="20">
        <f t="shared" si="3"/>
        <v>0.111111111111111</v>
      </c>
      <c r="Z23" s="20">
        <f t="shared" si="4"/>
        <v>0</v>
      </c>
      <c r="AA23" s="20">
        <f t="shared" si="5"/>
        <v>0</v>
      </c>
      <c r="AB23">
        <f>IFERROR(VLOOKUP($A23,[3]库存报告使用数据!$A$1:$D$65536,4,0),"")</f>
        <v>0</v>
      </c>
      <c r="AC23">
        <f>IFERROR(VLOOKUP($A23,[3]库存报告使用数据!$A$1:$G$65536,7,0),"")</f>
        <v>0.02</v>
      </c>
      <c r="AD23">
        <f>IFERROR(VLOOKUP($A23,[3]库存报告使用数据!$A$1:$J$65536,10,0),"")</f>
        <v>0</v>
      </c>
      <c r="AE23">
        <f>IFERROR(VLOOKUP($A23,[3]库存报告使用数据!$A$1:$M$65536,13,0),"")</f>
        <v>0</v>
      </c>
      <c r="AF23" s="20" t="str">
        <f t="shared" si="6"/>
        <v/>
      </c>
      <c r="AG23" s="20">
        <f t="shared" si="7"/>
        <v>0.00114975567691865</v>
      </c>
      <c r="AH23" s="20" t="str">
        <f t="shared" si="8"/>
        <v/>
      </c>
      <c r="AI23" s="20" t="str">
        <f t="shared" si="9"/>
        <v/>
      </c>
      <c r="AJ23">
        <f>IFERROR(VLOOKUP($B23,[4]库存报告使用数据!$A$1:$B$65536,2,0),0)</f>
        <v>12</v>
      </c>
      <c r="AK23">
        <f>IFERROR(VLOOKUP($B23,[4]库存报告使用数据!$A$1:$C$65536,3,0),)</f>
        <v>4</v>
      </c>
      <c r="AL23">
        <f>IFERROR(VLOOKUP($B23,[4]库存报告使用数据!$A$1:$D$65536,4,0),)</f>
        <v>1</v>
      </c>
      <c r="AM23">
        <f>IFERROR(VLOOKUP($B23,[4]库存报告使用数据!$A$1:$E$65536,5,0),)</f>
        <v>5</v>
      </c>
      <c r="AN23" s="20">
        <f t="shared" si="10"/>
        <v>0</v>
      </c>
      <c r="AO23" s="20">
        <f t="shared" si="11"/>
        <v>0.25</v>
      </c>
      <c r="AP23" s="20">
        <f t="shared" si="12"/>
        <v>0</v>
      </c>
      <c r="AQ23" s="20">
        <f t="shared" si="13"/>
        <v>0.2</v>
      </c>
      <c r="AR23" s="32">
        <f t="shared" si="14"/>
        <v>0</v>
      </c>
      <c r="AS23" s="32">
        <f t="shared" si="15"/>
        <v>0</v>
      </c>
      <c r="AT23" s="32">
        <f t="shared" si="16"/>
        <v>5</v>
      </c>
      <c r="AU23" s="28" t="str">
        <f t="shared" si="17"/>
        <v>库存为5</v>
      </c>
      <c r="AV23" s="34" t="str">
        <f>IFERROR(时间!$B$4+AU23,"上周无销量")</f>
        <v>上周无销量</v>
      </c>
    </row>
    <row r="24" spans="1:48">
      <c r="A24" s="18" t="s">
        <v>69</v>
      </c>
      <c r="B24" t="str">
        <f>VLOOKUP(A24,'[1]sku-asin（子）'!$A:$B,2,0)</f>
        <v>B071XX591N</v>
      </c>
      <c r="C24" t="str">
        <f>VLOOKUP(A24,'[1]子sku-父sku'!$A:$B,2,0)</f>
        <v>BS-BN-1501</v>
      </c>
      <c r="D24" s="28">
        <f>IFERROR(VLOOKUP(A24,[2]库存报告使用数据处理!$A:$C,3,0),0)</f>
        <v>4</v>
      </c>
      <c r="E24" s="28">
        <f>IFERROR(VLOOKUP(A24,[2]库存报告使用数据处理!$A:$D,4,0),0)</f>
        <v>2</v>
      </c>
      <c r="F24" s="28">
        <f>IFERROR(VLOOKUP(A24,[2]库存报告使用数据处理!$A:$E,5,0),0)</f>
        <v>1</v>
      </c>
      <c r="G24" s="28">
        <f>IFERROR(VLOOKUP(A24,[2]库存报告使用数据处理!$A:$F,6,0),0)</f>
        <v>2</v>
      </c>
      <c r="H24" s="29">
        <f>IFERROR(VLOOKUP(A24,[2]库存报告使用数据处理!$A:$G,7,0),0)</f>
        <v>14.89</v>
      </c>
      <c r="I24">
        <f>IFERROR(VLOOKUP(A24,[5]数据处理!$A:$B,2,0),0)</f>
        <v>4</v>
      </c>
      <c r="J24" s="30">
        <f>IFERROR(VLOOKUP(A24,[5]数据处理!$A:$D,4,0),0)</f>
        <v>0</v>
      </c>
      <c r="K24" s="30">
        <f>IFERROR(VLOOKUP(A24,[5]数据处理!$A:$E,5,0),0)</f>
        <v>0</v>
      </c>
      <c r="L24" s="30">
        <f>IFERROR(VLOOKUP(A24,[5]数据处理!$A:$G,7,0),0)</f>
        <v>1</v>
      </c>
      <c r="M24">
        <f t="shared" si="1"/>
        <v>5</v>
      </c>
      <c r="N24">
        <f>IFERROR(VLOOKUP(A24,[5]数据处理!$A:$C,3,0),0)</f>
        <v>0</v>
      </c>
      <c r="O24">
        <f>IFERROR(VLOOKUP($A24,[5]数据处理!$A:$N,14,0),0)</f>
        <v>2</v>
      </c>
      <c r="P24">
        <f>IFERROR(VLOOKUP($A24,[3]库存报告使用数据!$A$1:$B$65536,2,0),"")</f>
        <v>1710</v>
      </c>
      <c r="Q24">
        <f>IFERROR(VLOOKUP($A24,[3]库存报告使用数据!$A$1:$E$65536,5,0),"")</f>
        <v>4755</v>
      </c>
      <c r="R24">
        <f>IFERROR(VLOOKUP($A24,[3]库存报告使用数据!$A$1:$H$65536,8,0),"")</f>
        <v>22936</v>
      </c>
      <c r="S24">
        <f>IFERROR(VLOOKUP($A24,[3]库存报告使用数据!$A$1:$K$65536,11,0),"")</f>
        <v>15955</v>
      </c>
      <c r="T24">
        <f>IFERROR(VLOOKUP($A24,[3]库存报告使用数据!$A$1:$C$65536,3,0),"")</f>
        <v>2</v>
      </c>
      <c r="U24">
        <f>IFERROR(VLOOKUP($A24,[3]库存报告使用数据!$A$1:$F$65536,6,0),"")</f>
        <v>6</v>
      </c>
      <c r="V24">
        <f>IFERROR(VLOOKUP($A24,[3]库存报告使用数据!$A$1:$I$65536,9,0),"")</f>
        <v>30</v>
      </c>
      <c r="W24">
        <f>IFERROR(VLOOKUP($A24,[3]库存报告使用数据!$A$1:$L$65536,12,0),"")</f>
        <v>26</v>
      </c>
      <c r="X24" s="20">
        <f t="shared" si="2"/>
        <v>0.00116959064327485</v>
      </c>
      <c r="Y24" s="20">
        <f t="shared" si="3"/>
        <v>0.00126182965299685</v>
      </c>
      <c r="Z24" s="20">
        <f t="shared" si="4"/>
        <v>0.00130798744332054</v>
      </c>
      <c r="AA24" s="20">
        <f t="shared" si="5"/>
        <v>0.00162958320275776</v>
      </c>
      <c r="AB24">
        <f>IFERROR(VLOOKUP($A24,[3]库存报告使用数据!$A$1:$D$65536,4,0),"")</f>
        <v>0.3</v>
      </c>
      <c r="AC24">
        <f>IFERROR(VLOOKUP($A24,[3]库存报告使用数据!$A$1:$G$65536,7,0),"")</f>
        <v>0.85</v>
      </c>
      <c r="AD24">
        <f>IFERROR(VLOOKUP($A24,[3]库存报告使用数据!$A$1:$J$65536,10,0),"")</f>
        <v>3.3</v>
      </c>
      <c r="AE24">
        <f>IFERROR(VLOOKUP($A24,[3]库存报告使用数据!$A$1:$M$65536,13,0),"")</f>
        <v>2.86</v>
      </c>
      <c r="AF24" s="20">
        <f t="shared" si="6"/>
        <v>0.00503693754197448</v>
      </c>
      <c r="AG24" s="20">
        <f t="shared" si="7"/>
        <v>0.0285426460711887</v>
      </c>
      <c r="AH24" s="20">
        <f t="shared" si="8"/>
        <v>0.221625251846877</v>
      </c>
      <c r="AI24" s="20">
        <f t="shared" si="9"/>
        <v>0.0960376091336467</v>
      </c>
      <c r="AJ24">
        <f>IFERROR(VLOOKUP($B24,[4]库存报告使用数据!$A$1:$B$65536,2,0),0)</f>
        <v>4</v>
      </c>
      <c r="AK24">
        <f>IFERROR(VLOOKUP($B24,[4]库存报告使用数据!$A$1:$C$65536,3,0),)</f>
        <v>14</v>
      </c>
      <c r="AL24">
        <f>IFERROR(VLOOKUP($B24,[4]库存报告使用数据!$A$1:$D$65536,4,0),)</f>
        <v>11</v>
      </c>
      <c r="AM24">
        <f>IFERROR(VLOOKUP($B24,[4]库存报告使用数据!$A$1:$E$65536,5,0),)</f>
        <v>18</v>
      </c>
      <c r="AN24" s="20">
        <f t="shared" si="10"/>
        <v>1</v>
      </c>
      <c r="AO24" s="20">
        <f t="shared" si="11"/>
        <v>0.142857142857143</v>
      </c>
      <c r="AP24" s="20">
        <f t="shared" si="12"/>
        <v>0.0909090909090909</v>
      </c>
      <c r="AQ24" s="20">
        <f t="shared" si="13"/>
        <v>0.111111111111111</v>
      </c>
      <c r="AR24" s="32">
        <f t="shared" si="14"/>
        <v>0.571428571428571</v>
      </c>
      <c r="AS24" s="32">
        <f t="shared" si="15"/>
        <v>34.2857142857143</v>
      </c>
      <c r="AT24" s="32">
        <f t="shared" si="16"/>
        <v>-29.2857142857143</v>
      </c>
      <c r="AU24" s="28">
        <f t="shared" si="17"/>
        <v>8</v>
      </c>
      <c r="AV24" s="34">
        <f>IFERROR(时间!$B$4+AU24,"上周无销量")</f>
        <v>43291</v>
      </c>
    </row>
    <row r="25" spans="1:48">
      <c r="A25" s="18" t="s">
        <v>70</v>
      </c>
      <c r="B25" t="str">
        <f>VLOOKUP(A25,'[1]sku-asin（子）'!$A:$B,2,0)</f>
        <v>B071DJKWRB</v>
      </c>
      <c r="C25" t="str">
        <f>VLOOKUP(A25,'[1]子sku-父sku'!$A:$B,2,0)</f>
        <v>BS-BN-1501</v>
      </c>
      <c r="D25" s="28">
        <f>IFERROR(VLOOKUP(A25,[2]库存报告使用数据处理!$A:$C,3,0),0)</f>
        <v>1</v>
      </c>
      <c r="E25" s="28">
        <f>IFERROR(VLOOKUP(A25,[2]库存报告使用数据处理!$A:$D,4,0),0)</f>
        <v>1</v>
      </c>
      <c r="F25" s="28">
        <f>IFERROR(VLOOKUP(A25,[2]库存报告使用数据处理!$A:$E,5,0),0)</f>
        <v>4</v>
      </c>
      <c r="G25" s="28">
        <f>IFERROR(VLOOKUP(A25,[2]库存报告使用数据处理!$A:$F,6,0),0)</f>
        <v>2</v>
      </c>
      <c r="H25" s="29">
        <f>IFERROR(VLOOKUP(A25,[2]库存报告使用数据处理!$A:$G,7,0),0)</f>
        <v>14.89</v>
      </c>
      <c r="I25">
        <f>IFERROR(VLOOKUP(A25,[5]数据处理!$A:$B,2,0),0)</f>
        <v>0</v>
      </c>
      <c r="J25" s="30">
        <f>IFERROR(VLOOKUP(A25,[5]数据处理!$A:$D,4,0),0)</f>
        <v>0</v>
      </c>
      <c r="K25" s="30">
        <f>IFERROR(VLOOKUP(A25,[5]数据处理!$A:$E,5,0),0)</f>
        <v>0</v>
      </c>
      <c r="L25" s="30">
        <f>IFERROR(VLOOKUP(A25,[5]数据处理!$A:$G,7,0),0)</f>
        <v>0</v>
      </c>
      <c r="M25">
        <f t="shared" si="1"/>
        <v>0</v>
      </c>
      <c r="N25">
        <f>IFERROR(VLOOKUP(A25,[5]数据处理!$A:$C,3,0),0)</f>
        <v>0</v>
      </c>
      <c r="O25">
        <f>IFERROR(VLOOKUP($A25,[5]数据处理!$A:$N,14,0),0)</f>
        <v>0</v>
      </c>
      <c r="P25">
        <f>IFERROR(VLOOKUP($A25,[3]库存报告使用数据!$A$1:$B$65536,2,0),"")</f>
        <v>20774</v>
      </c>
      <c r="Q25">
        <f>IFERROR(VLOOKUP($A25,[3]库存报告使用数据!$A$1:$E$65536,5,0),"")</f>
        <v>55</v>
      </c>
      <c r="R25">
        <f>IFERROR(VLOOKUP($A25,[3]库存报告使用数据!$A$1:$H$65536,8,0),"")</f>
        <v>1375</v>
      </c>
      <c r="S25">
        <f>IFERROR(VLOOKUP($A25,[3]库存报告使用数据!$A$1:$K$65536,11,0),"")</f>
        <v>3717</v>
      </c>
      <c r="T25">
        <f>IFERROR(VLOOKUP($A25,[3]库存报告使用数据!$A$1:$C$65536,3,0),"")</f>
        <v>0</v>
      </c>
      <c r="U25">
        <f>IFERROR(VLOOKUP($A25,[3]库存报告使用数据!$A$1:$F$65536,6,0),"")</f>
        <v>0</v>
      </c>
      <c r="V25">
        <f>IFERROR(VLOOKUP($A25,[3]库存报告使用数据!$A$1:$I$65536,9,0),"")</f>
        <v>4</v>
      </c>
      <c r="W25">
        <f>IFERROR(VLOOKUP($A25,[3]库存报告使用数据!$A$1:$L$65536,12,0),"")</f>
        <v>6</v>
      </c>
      <c r="X25" s="20">
        <f t="shared" si="2"/>
        <v>0</v>
      </c>
      <c r="Y25" s="20">
        <f t="shared" si="3"/>
        <v>0</v>
      </c>
      <c r="Z25" s="20">
        <f t="shared" si="4"/>
        <v>0.00290909090909091</v>
      </c>
      <c r="AA25" s="20">
        <f t="shared" si="5"/>
        <v>0.00161420500403551</v>
      </c>
      <c r="AB25">
        <f>IFERROR(VLOOKUP($A25,[3]库存报告使用数据!$A$1:$D$65536,4,0),"")</f>
        <v>0</v>
      </c>
      <c r="AC25">
        <f>IFERROR(VLOOKUP($A25,[3]库存报告使用数据!$A$1:$G$65536,7,0),"")</f>
        <v>0</v>
      </c>
      <c r="AD25">
        <f>IFERROR(VLOOKUP($A25,[3]库存报告使用数据!$A$1:$J$65536,10,0),"")</f>
        <v>0.63</v>
      </c>
      <c r="AE25">
        <f>IFERROR(VLOOKUP($A25,[3]库存报告使用数据!$A$1:$M$65536,13,0),"")</f>
        <v>0.56</v>
      </c>
      <c r="AF25" s="20" t="str">
        <f t="shared" si="6"/>
        <v/>
      </c>
      <c r="AG25" s="20" t="str">
        <f t="shared" si="7"/>
        <v/>
      </c>
      <c r="AH25" s="20">
        <f t="shared" si="8"/>
        <v>0.0105775688381464</v>
      </c>
      <c r="AI25" s="20">
        <f t="shared" si="9"/>
        <v>0.0188045668233714</v>
      </c>
      <c r="AJ25">
        <f>IFERROR(VLOOKUP($B25,[4]库存报告使用数据!$A$1:$B$65536,2,0),0)</f>
        <v>0</v>
      </c>
      <c r="AK25">
        <f>IFERROR(VLOOKUP($B25,[4]库存报告使用数据!$A$1:$C$65536,3,0),)</f>
        <v>4</v>
      </c>
      <c r="AL25">
        <f>IFERROR(VLOOKUP($B25,[4]库存报告使用数据!$A$1:$D$65536,4,0),)</f>
        <v>10</v>
      </c>
      <c r="AM25">
        <f>IFERROR(VLOOKUP($B25,[4]库存报告使用数据!$A$1:$E$65536,5,0),)</f>
        <v>7</v>
      </c>
      <c r="AN25" s="20" t="str">
        <f t="shared" si="10"/>
        <v/>
      </c>
      <c r="AO25" s="20">
        <f t="shared" si="11"/>
        <v>0.25</v>
      </c>
      <c r="AP25" s="20">
        <f t="shared" si="12"/>
        <v>0.4</v>
      </c>
      <c r="AQ25" s="20">
        <f t="shared" si="13"/>
        <v>0.285714285714286</v>
      </c>
      <c r="AR25" s="32">
        <f t="shared" si="14"/>
        <v>0.142857142857143</v>
      </c>
      <c r="AS25" s="32">
        <f t="shared" si="15"/>
        <v>8.57142857142857</v>
      </c>
      <c r="AT25" s="32">
        <f t="shared" si="16"/>
        <v>-8.57142857142857</v>
      </c>
      <c r="AU25" s="28">
        <f t="shared" si="17"/>
        <v>0</v>
      </c>
      <c r="AV25" s="34">
        <f>IFERROR(时间!$B$4+AU25,"上周无销量")</f>
        <v>43283</v>
      </c>
    </row>
    <row r="26" spans="1:48">
      <c r="A26" s="18" t="s">
        <v>71</v>
      </c>
      <c r="B26" t="str">
        <f>VLOOKUP(A26,'[1]sku-asin（子）'!$A:$B,2,0)</f>
        <v>B06ZY9HTD9</v>
      </c>
      <c r="C26" t="str">
        <f>VLOOKUP(A26,'[1]子sku-父sku'!$A:$B,2,0)</f>
        <v>BS-BN-1501</v>
      </c>
      <c r="D26" s="28">
        <f>IFERROR(VLOOKUP(A26,[2]库存报告使用数据处理!$A:$C,3,0),0)</f>
        <v>2</v>
      </c>
      <c r="E26" s="28">
        <f>IFERROR(VLOOKUP(A26,[2]库存报告使用数据处理!$A:$D,4,0),0)</f>
        <v>3</v>
      </c>
      <c r="F26" s="28">
        <f>IFERROR(VLOOKUP(A26,[2]库存报告使用数据处理!$A:$E,5,0),0)</f>
        <v>1</v>
      </c>
      <c r="G26" s="28">
        <f>IFERROR(VLOOKUP(A26,[2]库存报告使用数据处理!$A:$F,6,0),0)</f>
        <v>1</v>
      </c>
      <c r="H26" s="29">
        <f>IFERROR(VLOOKUP(A26,[2]库存报告使用数据处理!$A:$G,7,0),0)</f>
        <v>15.9057142857143</v>
      </c>
      <c r="I26">
        <f>IFERROR(VLOOKUP(A26,[5]数据处理!$A:$B,2,0),0)</f>
        <v>2</v>
      </c>
      <c r="J26" s="30">
        <f>IFERROR(VLOOKUP(A26,[5]数据处理!$A:$D,4,0),0)</f>
        <v>0</v>
      </c>
      <c r="K26" s="30">
        <f>IFERROR(VLOOKUP(A26,[5]数据处理!$A:$E,5,0),0)</f>
        <v>0</v>
      </c>
      <c r="L26" s="30">
        <f>IFERROR(VLOOKUP(A26,[5]数据处理!$A:$G,7,0),0)</f>
        <v>0</v>
      </c>
      <c r="M26">
        <f t="shared" si="1"/>
        <v>2</v>
      </c>
      <c r="N26">
        <f>IFERROR(VLOOKUP(A26,[5]数据处理!$A:$C,3,0),0)</f>
        <v>0</v>
      </c>
      <c r="O26">
        <f>IFERROR(VLOOKUP($A26,[5]数据处理!$A:$N,14,0),0)</f>
        <v>3</v>
      </c>
      <c r="P26">
        <f>IFERROR(VLOOKUP($A26,[3]库存报告使用数据!$A$1:$B$65536,2,0),"")</f>
        <v>1002</v>
      </c>
      <c r="Q26">
        <f>IFERROR(VLOOKUP($A26,[3]库存报告使用数据!$A$1:$E$65536,5,0),"")</f>
        <v>48</v>
      </c>
      <c r="R26">
        <f>IFERROR(VLOOKUP($A26,[3]库存报告使用数据!$A$1:$H$65536,8,0),"")</f>
        <v>10</v>
      </c>
      <c r="S26">
        <f>IFERROR(VLOOKUP($A26,[3]库存报告使用数据!$A$1:$K$65536,11,0),"")</f>
        <v>18</v>
      </c>
      <c r="T26">
        <f>IFERROR(VLOOKUP($A26,[3]库存报告使用数据!$A$1:$C$65536,3,0),"")</f>
        <v>1</v>
      </c>
      <c r="U26">
        <f>IFERROR(VLOOKUP($A26,[3]库存报告使用数据!$A$1:$F$65536,6,0),"")</f>
        <v>0</v>
      </c>
      <c r="V26">
        <f>IFERROR(VLOOKUP($A26,[3]库存报告使用数据!$A$1:$I$65536,9,0),"")</f>
        <v>0</v>
      </c>
      <c r="W26">
        <f>IFERROR(VLOOKUP($A26,[3]库存报告使用数据!$A$1:$L$65536,12,0),"")</f>
        <v>0</v>
      </c>
      <c r="X26" s="20">
        <f t="shared" si="2"/>
        <v>0.000998003992015968</v>
      </c>
      <c r="Y26" s="20">
        <f t="shared" si="3"/>
        <v>0</v>
      </c>
      <c r="Z26" s="20">
        <f t="shared" si="4"/>
        <v>0</v>
      </c>
      <c r="AA26" s="20">
        <f t="shared" si="5"/>
        <v>0</v>
      </c>
      <c r="AB26">
        <f>IFERROR(VLOOKUP($A26,[3]库存报告使用数据!$A$1:$D$65536,4,0),"")</f>
        <v>0.11</v>
      </c>
      <c r="AC26">
        <f>IFERROR(VLOOKUP($A26,[3]库存报告使用数据!$A$1:$G$65536,7,0),"")</f>
        <v>0</v>
      </c>
      <c r="AD26">
        <f>IFERROR(VLOOKUP($A26,[3]库存报告使用数据!$A$1:$J$65536,10,0),"")</f>
        <v>0</v>
      </c>
      <c r="AE26">
        <f>IFERROR(VLOOKUP($A26,[3]库存报告使用数据!$A$1:$M$65536,13,0),"")</f>
        <v>0</v>
      </c>
      <c r="AF26" s="20">
        <f t="shared" si="6"/>
        <v>0.00345787677384587</v>
      </c>
      <c r="AG26" s="20" t="str">
        <f t="shared" si="7"/>
        <v/>
      </c>
      <c r="AH26" s="20" t="str">
        <f t="shared" si="8"/>
        <v/>
      </c>
      <c r="AI26" s="20" t="str">
        <f t="shared" si="9"/>
        <v/>
      </c>
      <c r="AJ26">
        <f>IFERROR(VLOOKUP($B26,[4]库存报告使用数据!$A$1:$B$65536,2,0),0)</f>
        <v>14</v>
      </c>
      <c r="AK26">
        <f>IFERROR(VLOOKUP($B26,[4]库存报告使用数据!$A$1:$C$65536,3,0),)</f>
        <v>14</v>
      </c>
      <c r="AL26">
        <f>IFERROR(VLOOKUP($B26,[4]库存报告使用数据!$A$1:$D$65536,4,0),)</f>
        <v>4</v>
      </c>
      <c r="AM26">
        <f>IFERROR(VLOOKUP($B26,[4]库存报告使用数据!$A$1:$E$65536,5,0),)</f>
        <v>2</v>
      </c>
      <c r="AN26" s="20">
        <f t="shared" si="10"/>
        <v>0.142857142857143</v>
      </c>
      <c r="AO26" s="20">
        <f t="shared" si="11"/>
        <v>0.214285714285714</v>
      </c>
      <c r="AP26" s="20">
        <f t="shared" si="12"/>
        <v>0.25</v>
      </c>
      <c r="AQ26" s="20">
        <f t="shared" si="13"/>
        <v>0.5</v>
      </c>
      <c r="AR26" s="32">
        <f t="shared" si="14"/>
        <v>0.285714285714286</v>
      </c>
      <c r="AS26" s="32">
        <f t="shared" si="15"/>
        <v>17.1428571428571</v>
      </c>
      <c r="AT26" s="32">
        <f t="shared" si="16"/>
        <v>-15.1428571428571</v>
      </c>
      <c r="AU26" s="28">
        <f t="shared" si="17"/>
        <v>7</v>
      </c>
      <c r="AV26" s="34">
        <f>IFERROR(时间!$B$4+AU26,"上周无销量")</f>
        <v>43290</v>
      </c>
    </row>
    <row r="27" spans="1:48">
      <c r="A27" s="18" t="s">
        <v>72</v>
      </c>
      <c r="B27" t="str">
        <f>VLOOKUP(A27,'[1]sku-asin（子）'!$A:$B,2,0)</f>
        <v>B071XXJL4R</v>
      </c>
      <c r="C27" t="str">
        <f>VLOOKUP(A27,'[1]子sku-父sku'!$A:$B,2,0)</f>
        <v>BS-BN-1501</v>
      </c>
      <c r="D27" s="28">
        <f>IFERROR(VLOOKUP(A27,[2]库存报告使用数据处理!$A:$C,3,0),0)</f>
        <v>1</v>
      </c>
      <c r="E27" s="28">
        <f>IFERROR(VLOOKUP(A27,[2]库存报告使用数据处理!$A:$D,4,0),0)</f>
        <v>3</v>
      </c>
      <c r="F27" s="28">
        <f>IFERROR(VLOOKUP(A27,[2]库存报告使用数据处理!$A:$E,5,0),0)</f>
        <v>1</v>
      </c>
      <c r="G27" s="28">
        <f>IFERROR(VLOOKUP(A27,[2]库存报告使用数据处理!$A:$F,6,0),0)</f>
        <v>1</v>
      </c>
      <c r="H27" s="29">
        <f>IFERROR(VLOOKUP(A27,[2]库存报告使用数据处理!$A:$G,7,0),0)</f>
        <v>14.89</v>
      </c>
      <c r="I27">
        <f>IFERROR(VLOOKUP(A27,[5]数据处理!$A:$B,2,0),0)</f>
        <v>2</v>
      </c>
      <c r="J27" s="30">
        <f>IFERROR(VLOOKUP(A27,[5]数据处理!$A:$D,4,0),0)</f>
        <v>0</v>
      </c>
      <c r="K27" s="30">
        <f>IFERROR(VLOOKUP(A27,[5]数据处理!$A:$E,5,0),0)</f>
        <v>0</v>
      </c>
      <c r="L27" s="30">
        <f>IFERROR(VLOOKUP(A27,[5]数据处理!$A:$G,7,0),0)</f>
        <v>0</v>
      </c>
      <c r="M27">
        <f t="shared" si="1"/>
        <v>2</v>
      </c>
      <c r="N27">
        <f>IFERROR(VLOOKUP(A27,[5]数据处理!$A:$C,3,0),0)</f>
        <v>0</v>
      </c>
      <c r="O27">
        <f>IFERROR(VLOOKUP($A27,[5]数据处理!$A:$N,14,0),0)</f>
        <v>3</v>
      </c>
      <c r="P27">
        <f>IFERROR(VLOOKUP($A27,[3]库存报告使用数据!$A$1:$B$65536,2,0),"")</f>
        <v>1917</v>
      </c>
      <c r="Q27">
        <f>IFERROR(VLOOKUP($A27,[3]库存报告使用数据!$A$1:$E$65536,5,0),"")</f>
        <v>63</v>
      </c>
      <c r="R27">
        <f>IFERROR(VLOOKUP($A27,[3]库存报告使用数据!$A$1:$H$65536,8,0),"")</f>
        <v>17</v>
      </c>
      <c r="S27">
        <f>IFERROR(VLOOKUP($A27,[3]库存报告使用数据!$A$1:$K$65536,11,0),"")</f>
        <v>23</v>
      </c>
      <c r="T27">
        <f>IFERROR(VLOOKUP($A27,[3]库存报告使用数据!$A$1:$C$65536,3,0),"")</f>
        <v>4</v>
      </c>
      <c r="U27">
        <f>IFERROR(VLOOKUP($A27,[3]库存报告使用数据!$A$1:$F$65536,6,0),"")</f>
        <v>0</v>
      </c>
      <c r="V27">
        <f>IFERROR(VLOOKUP($A27,[3]库存报告使用数据!$A$1:$I$65536,9,0),"")</f>
        <v>0</v>
      </c>
      <c r="W27">
        <f>IFERROR(VLOOKUP($A27,[3]库存报告使用数据!$A$1:$L$65536,12,0),"")</f>
        <v>0</v>
      </c>
      <c r="X27" s="20">
        <f t="shared" si="2"/>
        <v>0.00208659363588941</v>
      </c>
      <c r="Y27" s="20">
        <f t="shared" si="3"/>
        <v>0</v>
      </c>
      <c r="Z27" s="20">
        <f t="shared" si="4"/>
        <v>0</v>
      </c>
      <c r="AA27" s="20">
        <f t="shared" si="5"/>
        <v>0</v>
      </c>
      <c r="AB27">
        <f>IFERROR(VLOOKUP($A27,[3]库存报告使用数据!$A$1:$D$65536,4,0),"")</f>
        <v>0.54</v>
      </c>
      <c r="AC27">
        <f>IFERROR(VLOOKUP($A27,[3]库存报告使用数据!$A$1:$G$65536,7,0),"")</f>
        <v>0</v>
      </c>
      <c r="AD27">
        <f>IFERROR(VLOOKUP($A27,[3]库存报告使用数据!$A$1:$J$65536,10,0),"")</f>
        <v>0</v>
      </c>
      <c r="AE27">
        <f>IFERROR(VLOOKUP($A27,[3]库存报告使用数据!$A$1:$M$65536,13,0),"")</f>
        <v>0</v>
      </c>
      <c r="AF27" s="20">
        <f t="shared" si="6"/>
        <v>0.0362659503022163</v>
      </c>
      <c r="AG27" s="20" t="str">
        <f t="shared" si="7"/>
        <v/>
      </c>
      <c r="AH27" s="20" t="str">
        <f t="shared" si="8"/>
        <v/>
      </c>
      <c r="AI27" s="20" t="str">
        <f t="shared" si="9"/>
        <v/>
      </c>
      <c r="AJ27">
        <f>IFERROR(VLOOKUP($B27,[4]库存报告使用数据!$A$1:$B$65536,2,0),0)</f>
        <v>11</v>
      </c>
      <c r="AK27">
        <f>IFERROR(VLOOKUP($B27,[4]库存报告使用数据!$A$1:$C$65536,3,0),)</f>
        <v>4</v>
      </c>
      <c r="AL27">
        <f>IFERROR(VLOOKUP($B27,[4]库存报告使用数据!$A$1:$D$65536,4,0),)</f>
        <v>0</v>
      </c>
      <c r="AM27">
        <f>IFERROR(VLOOKUP($B27,[4]库存报告使用数据!$A$1:$E$65536,5,0),)</f>
        <v>4</v>
      </c>
      <c r="AN27" s="20">
        <f t="shared" si="10"/>
        <v>0.0909090909090909</v>
      </c>
      <c r="AO27" s="20">
        <f t="shared" si="11"/>
        <v>0.75</v>
      </c>
      <c r="AP27" s="20" t="str">
        <f t="shared" si="12"/>
        <v/>
      </c>
      <c r="AQ27" s="20">
        <f t="shared" si="13"/>
        <v>0.25</v>
      </c>
      <c r="AR27" s="32">
        <f t="shared" si="14"/>
        <v>0.142857142857143</v>
      </c>
      <c r="AS27" s="32">
        <f t="shared" si="15"/>
        <v>8.57142857142857</v>
      </c>
      <c r="AT27" s="32">
        <f t="shared" si="16"/>
        <v>-6.57142857142857</v>
      </c>
      <c r="AU27" s="28">
        <f t="shared" si="17"/>
        <v>14</v>
      </c>
      <c r="AV27" s="34">
        <f>IFERROR(时间!$B$4+AU27,"上周无销量")</f>
        <v>43297</v>
      </c>
    </row>
    <row r="28" spans="1:48">
      <c r="A28" s="18" t="s">
        <v>73</v>
      </c>
      <c r="B28" t="str">
        <f>VLOOKUP(A28,'[1]sku-asin（子）'!$A:$B,2,0)</f>
        <v>B071V2B5SZ</v>
      </c>
      <c r="C28" t="str">
        <f>VLOOKUP(A28,'[1]子sku-父sku'!$A:$B,2,0)</f>
        <v>BS-BN-1501</v>
      </c>
      <c r="D28" s="28">
        <f>IFERROR(VLOOKUP(A28,[2]库存报告使用数据处理!$A:$C,3,0),0)</f>
        <v>0</v>
      </c>
      <c r="E28" s="28">
        <f>IFERROR(VLOOKUP(A28,[2]库存报告使用数据处理!$A:$D,4,0),0)</f>
        <v>0</v>
      </c>
      <c r="F28" s="28">
        <f>IFERROR(VLOOKUP(A28,[2]库存报告使用数据处理!$A:$E,5,0),0)</f>
        <v>0</v>
      </c>
      <c r="G28" s="28">
        <f>IFERROR(VLOOKUP(A28,[2]库存报告使用数据处理!$A:$F,6,0),0)</f>
        <v>0</v>
      </c>
      <c r="H28" s="29">
        <f>IFERROR(VLOOKUP(A28,[2]库存报告使用数据处理!$A:$G,7,0),0)</f>
        <v>0</v>
      </c>
      <c r="I28">
        <f>IFERROR(VLOOKUP(A28,[5]数据处理!$A:$B,2,0),0)</f>
        <v>4</v>
      </c>
      <c r="J28" s="30">
        <f>IFERROR(VLOOKUP(A28,[5]数据处理!$A:$D,4,0),0)</f>
        <v>0</v>
      </c>
      <c r="K28" s="30">
        <f>IFERROR(VLOOKUP(A28,[5]数据处理!$A:$E,5,0),0)</f>
        <v>0</v>
      </c>
      <c r="L28" s="30">
        <f>IFERROR(VLOOKUP(A28,[5]数据处理!$A:$G,7,0),0)</f>
        <v>0</v>
      </c>
      <c r="M28">
        <f t="shared" si="1"/>
        <v>4</v>
      </c>
      <c r="N28">
        <f>IFERROR(VLOOKUP(A28,[5]数据处理!$A:$C,3,0),0)</f>
        <v>0</v>
      </c>
      <c r="O28">
        <f>IFERROR(VLOOKUP($A28,[5]数据处理!$A:$N,14,0),0)</f>
        <v>0</v>
      </c>
      <c r="P28">
        <f>IFERROR(VLOOKUP($A28,[3]库存报告使用数据!$A$1:$B$65536,2,0),"")</f>
        <v>1164</v>
      </c>
      <c r="Q28">
        <f>IFERROR(VLOOKUP($A28,[3]库存报告使用数据!$A$1:$E$65536,5,0),"")</f>
        <v>18</v>
      </c>
      <c r="R28">
        <f>IFERROR(VLOOKUP($A28,[3]库存报告使用数据!$A$1:$H$65536,8,0),"")</f>
        <v>4</v>
      </c>
      <c r="S28">
        <f>IFERROR(VLOOKUP($A28,[3]库存报告使用数据!$A$1:$K$65536,11,0),"")</f>
        <v>3</v>
      </c>
      <c r="T28">
        <f>IFERROR(VLOOKUP($A28,[3]库存报告使用数据!$A$1:$C$65536,3,0),"")</f>
        <v>3</v>
      </c>
      <c r="U28">
        <f>IFERROR(VLOOKUP($A28,[3]库存报告使用数据!$A$1:$F$65536,6,0),"")</f>
        <v>0</v>
      </c>
      <c r="V28">
        <f>IFERROR(VLOOKUP($A28,[3]库存报告使用数据!$A$1:$I$65536,9,0),"")</f>
        <v>0</v>
      </c>
      <c r="W28">
        <f>IFERROR(VLOOKUP($A28,[3]库存报告使用数据!$A$1:$L$65536,12,0),"")</f>
        <v>0</v>
      </c>
      <c r="X28" s="20">
        <f t="shared" si="2"/>
        <v>0.00257731958762887</v>
      </c>
      <c r="Y28" s="20">
        <f t="shared" si="3"/>
        <v>0</v>
      </c>
      <c r="Z28" s="20">
        <f t="shared" si="4"/>
        <v>0</v>
      </c>
      <c r="AA28" s="20">
        <f t="shared" si="5"/>
        <v>0</v>
      </c>
      <c r="AB28">
        <f>IFERROR(VLOOKUP($A28,[3]库存报告使用数据!$A$1:$D$65536,4,0),"")</f>
        <v>0.23</v>
      </c>
      <c r="AC28">
        <f>IFERROR(VLOOKUP($A28,[3]库存报告使用数据!$A$1:$G$65536,7,0),"")</f>
        <v>0</v>
      </c>
      <c r="AD28">
        <f>IFERROR(VLOOKUP($A28,[3]库存报告使用数据!$A$1:$J$65536,10,0),"")</f>
        <v>0</v>
      </c>
      <c r="AE28">
        <f>IFERROR(VLOOKUP($A28,[3]库存报告使用数据!$A$1:$M$65536,13,0),"")</f>
        <v>0</v>
      </c>
      <c r="AF28" s="20" t="str">
        <f t="shared" si="6"/>
        <v>无销售广告费为0.23</v>
      </c>
      <c r="AG28" s="20" t="str">
        <f t="shared" si="7"/>
        <v/>
      </c>
      <c r="AH28" s="20" t="str">
        <f t="shared" si="8"/>
        <v/>
      </c>
      <c r="AI28" s="20" t="str">
        <f t="shared" si="9"/>
        <v/>
      </c>
      <c r="AJ28">
        <f>IFERROR(VLOOKUP($B28,[4]库存报告使用数据!$A$1:$B$65536,2,0),0)</f>
        <v>32</v>
      </c>
      <c r="AK28">
        <f>IFERROR(VLOOKUP($B28,[4]库存报告使用数据!$A$1:$C$65536,3,0),)</f>
        <v>3</v>
      </c>
      <c r="AL28">
        <f>IFERROR(VLOOKUP($B28,[4]库存报告使用数据!$A$1:$D$65536,4,0),)</f>
        <v>2</v>
      </c>
      <c r="AM28">
        <f>IFERROR(VLOOKUP($B28,[4]库存报告使用数据!$A$1:$E$65536,5,0),)</f>
        <v>4</v>
      </c>
      <c r="AN28" s="20">
        <f t="shared" si="10"/>
        <v>0</v>
      </c>
      <c r="AO28" s="20">
        <f t="shared" si="11"/>
        <v>0</v>
      </c>
      <c r="AP28" s="20">
        <f t="shared" si="12"/>
        <v>0</v>
      </c>
      <c r="AQ28" s="20">
        <f t="shared" si="13"/>
        <v>0</v>
      </c>
      <c r="AR28" s="32">
        <f t="shared" si="14"/>
        <v>0</v>
      </c>
      <c r="AS28" s="32">
        <f t="shared" si="15"/>
        <v>0</v>
      </c>
      <c r="AT28" s="32">
        <f t="shared" si="16"/>
        <v>4</v>
      </c>
      <c r="AU28" s="28" t="str">
        <f t="shared" si="17"/>
        <v>库存为4</v>
      </c>
      <c r="AV28" s="34" t="str">
        <f>IFERROR(时间!$B$4+AU28,"上周无销量")</f>
        <v>上周无销量</v>
      </c>
    </row>
    <row r="29" spans="1:48">
      <c r="A29" s="18" t="s">
        <v>74</v>
      </c>
      <c r="B29" t="str">
        <f>VLOOKUP(A29,'[1]sku-asin（子）'!$A:$B,2,0)</f>
        <v>B071DJKQ1B</v>
      </c>
      <c r="C29" t="str">
        <f>VLOOKUP(A29,'[1]子sku-父sku'!$A:$B,2,0)</f>
        <v>BS-BN-1501</v>
      </c>
      <c r="D29" s="28">
        <f>IFERROR(VLOOKUP(A29,[2]库存报告使用数据处理!$A:$C,3,0),0)</f>
        <v>1</v>
      </c>
      <c r="E29" s="28">
        <f>IFERROR(VLOOKUP(A29,[2]库存报告使用数据处理!$A:$D,4,0),0)</f>
        <v>3</v>
      </c>
      <c r="F29" s="28">
        <f>IFERROR(VLOOKUP(A29,[2]库存报告使用数据处理!$A:$E,5,0),0)</f>
        <v>5</v>
      </c>
      <c r="G29" s="28">
        <f>IFERROR(VLOOKUP(A29,[2]库存报告使用数据处理!$A:$F,6,0),0)</f>
        <v>1</v>
      </c>
      <c r="H29" s="29">
        <f>IFERROR(VLOOKUP(A29,[2]库存报告使用数据处理!$A:$G,7,0),0)</f>
        <v>14.89</v>
      </c>
      <c r="I29">
        <f>IFERROR(VLOOKUP(A29,[5]数据处理!$A:$B,2,0),0)</f>
        <v>2</v>
      </c>
      <c r="J29" s="30">
        <f>IFERROR(VLOOKUP(A29,[5]数据处理!$A:$D,4,0),0)</f>
        <v>0</v>
      </c>
      <c r="K29" s="30">
        <f>IFERROR(VLOOKUP(A29,[5]数据处理!$A:$E,5,0),0)</f>
        <v>0</v>
      </c>
      <c r="L29" s="30">
        <f>IFERROR(VLOOKUP(A29,[5]数据处理!$A:$G,7,0),0)</f>
        <v>0</v>
      </c>
      <c r="M29">
        <f t="shared" si="1"/>
        <v>2</v>
      </c>
      <c r="N29">
        <f>IFERROR(VLOOKUP(A29,[5]数据处理!$A:$C,3,0),0)</f>
        <v>0</v>
      </c>
      <c r="O29">
        <f>IFERROR(VLOOKUP($A29,[5]数据处理!$A:$N,14,0),0)</f>
        <v>2</v>
      </c>
      <c r="P29">
        <f>IFERROR(VLOOKUP($A29,[3]库存报告使用数据!$A$1:$B$65536,2,0),"")</f>
        <v>5666</v>
      </c>
      <c r="Q29">
        <f>IFERROR(VLOOKUP($A29,[3]库存报告使用数据!$A$1:$E$65536,5,0),"")</f>
        <v>1739</v>
      </c>
      <c r="R29">
        <f>IFERROR(VLOOKUP($A29,[3]库存报告使用数据!$A$1:$H$65536,8,0),"")</f>
        <v>3990</v>
      </c>
      <c r="S29">
        <f>IFERROR(VLOOKUP($A29,[3]库存报告使用数据!$A$1:$K$65536,11,0),"")</f>
        <v>4146</v>
      </c>
      <c r="T29">
        <f>IFERROR(VLOOKUP($A29,[3]库存报告使用数据!$A$1:$C$65536,3,0),"")</f>
        <v>9</v>
      </c>
      <c r="U29">
        <f>IFERROR(VLOOKUP($A29,[3]库存报告使用数据!$A$1:$F$65536,6,0),"")</f>
        <v>6</v>
      </c>
      <c r="V29">
        <f>IFERROR(VLOOKUP($A29,[3]库存报告使用数据!$A$1:$I$65536,9,0),"")</f>
        <v>18</v>
      </c>
      <c r="W29">
        <f>IFERROR(VLOOKUP($A29,[3]库存报告使用数据!$A$1:$L$65536,12,0),"")</f>
        <v>8</v>
      </c>
      <c r="X29" s="20">
        <f t="shared" si="2"/>
        <v>0.0015884221673138</v>
      </c>
      <c r="Y29" s="20">
        <f t="shared" si="3"/>
        <v>0.00345025876940771</v>
      </c>
      <c r="Z29" s="20">
        <f t="shared" si="4"/>
        <v>0.00451127819548872</v>
      </c>
      <c r="AA29" s="20">
        <f t="shared" si="5"/>
        <v>0.00192957067052581</v>
      </c>
      <c r="AB29">
        <f>IFERROR(VLOOKUP($A29,[3]库存报告使用数据!$A$1:$D$65536,4,0),"")</f>
        <v>1.28</v>
      </c>
      <c r="AC29">
        <f>IFERROR(VLOOKUP($A29,[3]库存报告使用数据!$A$1:$G$65536,7,0),"")</f>
        <v>0.82</v>
      </c>
      <c r="AD29">
        <f>IFERROR(VLOOKUP($A29,[3]库存报告使用数据!$A$1:$J$65536,10,0),"")</f>
        <v>2.99</v>
      </c>
      <c r="AE29">
        <f>IFERROR(VLOOKUP($A29,[3]库存报告使用数据!$A$1:$M$65536,13,0),"")</f>
        <v>1.17</v>
      </c>
      <c r="AF29" s="20">
        <f t="shared" si="6"/>
        <v>0.0859637340496978</v>
      </c>
      <c r="AG29" s="20">
        <f t="shared" si="7"/>
        <v>0.0183568390418625</v>
      </c>
      <c r="AH29" s="20">
        <f t="shared" si="8"/>
        <v>0.0401611820013432</v>
      </c>
      <c r="AI29" s="20">
        <f t="shared" si="9"/>
        <v>0.0785762256548019</v>
      </c>
      <c r="AJ29">
        <f>IFERROR(VLOOKUP($B29,[4]库存报告使用数据!$A$1:$B$65536,2,0),0)</f>
        <v>18</v>
      </c>
      <c r="AK29">
        <f>IFERROR(VLOOKUP($B29,[4]库存报告使用数据!$A$1:$C$65536,3,0),)</f>
        <v>10</v>
      </c>
      <c r="AL29">
        <f>IFERROR(VLOOKUP($B29,[4]库存报告使用数据!$A$1:$D$65536,4,0),)</f>
        <v>9</v>
      </c>
      <c r="AM29">
        <f>IFERROR(VLOOKUP($B29,[4]库存报告使用数据!$A$1:$E$65536,5,0),)</f>
        <v>6</v>
      </c>
      <c r="AN29" s="20">
        <f t="shared" si="10"/>
        <v>0.0555555555555556</v>
      </c>
      <c r="AO29" s="20">
        <f t="shared" si="11"/>
        <v>0.3</v>
      </c>
      <c r="AP29" s="20">
        <f t="shared" si="12"/>
        <v>0.555555555555556</v>
      </c>
      <c r="AQ29" s="20">
        <f t="shared" si="13"/>
        <v>0.166666666666667</v>
      </c>
      <c r="AR29" s="32">
        <f t="shared" si="14"/>
        <v>0.142857142857143</v>
      </c>
      <c r="AS29" s="32">
        <f t="shared" si="15"/>
        <v>8.57142857142857</v>
      </c>
      <c r="AT29" s="32">
        <f t="shared" si="16"/>
        <v>-6.57142857142857</v>
      </c>
      <c r="AU29" s="28">
        <f t="shared" si="17"/>
        <v>14</v>
      </c>
      <c r="AV29" s="34">
        <f>IFERROR(时间!$B$4+AU29,"上周无销量")</f>
        <v>43297</v>
      </c>
    </row>
    <row r="30" spans="1:48">
      <c r="A30" s="18" t="s">
        <v>75</v>
      </c>
      <c r="B30" t="str">
        <f>VLOOKUP(A30,'[1]sku-asin（子）'!$A:$B,2,0)</f>
        <v>B071RGFBLT</v>
      </c>
      <c r="C30" t="str">
        <f>VLOOKUP(A30,'[1]子sku-父sku'!$A:$B,2,0)</f>
        <v>BS-BN-1501</v>
      </c>
      <c r="D30" s="28">
        <f>IFERROR(VLOOKUP(A30,[2]库存报告使用数据处理!$A:$C,3,0),0)</f>
        <v>6</v>
      </c>
      <c r="E30" s="28">
        <f>IFERROR(VLOOKUP(A30,[2]库存报告使用数据处理!$A:$D,4,0),0)</f>
        <v>3</v>
      </c>
      <c r="F30" s="28">
        <f>IFERROR(VLOOKUP(A30,[2]库存报告使用数据处理!$A:$E,5,0),0)</f>
        <v>2</v>
      </c>
      <c r="G30" s="28">
        <f>IFERROR(VLOOKUP(A30,[2]库存报告使用数据处理!$A:$F,6,0),0)</f>
        <v>0</v>
      </c>
      <c r="H30" s="29">
        <f>IFERROR(VLOOKUP(A30,[2]库存报告使用数据处理!$A:$G,7,0),0)</f>
        <v>14.89</v>
      </c>
      <c r="I30">
        <f>IFERROR(VLOOKUP(A30,[5]数据处理!$A:$B,2,0),0)</f>
        <v>0</v>
      </c>
      <c r="J30" s="30">
        <f>IFERROR(VLOOKUP(A30,[5]数据处理!$A:$D,4,0),0)</f>
        <v>0</v>
      </c>
      <c r="K30" s="30">
        <f>IFERROR(VLOOKUP(A30,[5]数据处理!$A:$E,5,0),0)</f>
        <v>0</v>
      </c>
      <c r="L30" s="30">
        <f>IFERROR(VLOOKUP(A30,[5]数据处理!$A:$G,7,0),0)</f>
        <v>0</v>
      </c>
      <c r="M30">
        <f t="shared" si="1"/>
        <v>0</v>
      </c>
      <c r="N30">
        <f>IFERROR(VLOOKUP(A30,[5]数据处理!$A:$C,3,0),0)</f>
        <v>0</v>
      </c>
      <c r="O30">
        <f>IFERROR(VLOOKUP($A30,[5]数据处理!$A:$N,14,0),0)</f>
        <v>0</v>
      </c>
      <c r="P30">
        <f>IFERROR(VLOOKUP($A30,[3]库存报告使用数据!$A$1:$B$65536,2,0),"")</f>
        <v>147</v>
      </c>
      <c r="Q30">
        <f>IFERROR(VLOOKUP($A30,[3]库存报告使用数据!$A$1:$E$65536,5,0),"")</f>
        <v>94</v>
      </c>
      <c r="R30">
        <f>IFERROR(VLOOKUP($A30,[3]库存报告使用数据!$A$1:$H$65536,8,0),"")</f>
        <v>32</v>
      </c>
      <c r="S30">
        <f>IFERROR(VLOOKUP($A30,[3]库存报告使用数据!$A$1:$K$65536,11,0),"")</f>
        <v>43</v>
      </c>
      <c r="T30">
        <f>IFERROR(VLOOKUP($A30,[3]库存报告使用数据!$A$1:$C$65536,3,0),"")</f>
        <v>0</v>
      </c>
      <c r="U30">
        <f>IFERROR(VLOOKUP($A30,[3]库存报告使用数据!$A$1:$F$65536,6,0),"")</f>
        <v>1</v>
      </c>
      <c r="V30">
        <f>IFERROR(VLOOKUP($A30,[3]库存报告使用数据!$A$1:$I$65536,9,0),"")</f>
        <v>1</v>
      </c>
      <c r="W30">
        <f>IFERROR(VLOOKUP($A30,[3]库存报告使用数据!$A$1:$L$65536,12,0),"")</f>
        <v>0</v>
      </c>
      <c r="X30" s="20">
        <f t="shared" si="2"/>
        <v>0</v>
      </c>
      <c r="Y30" s="20">
        <f t="shared" si="3"/>
        <v>0.0106382978723404</v>
      </c>
      <c r="Z30" s="20">
        <f t="shared" si="4"/>
        <v>0.03125</v>
      </c>
      <c r="AA30" s="20">
        <f t="shared" si="5"/>
        <v>0</v>
      </c>
      <c r="AB30">
        <f>IFERROR(VLOOKUP($A30,[3]库存报告使用数据!$A$1:$D$65536,4,0),"")</f>
        <v>0</v>
      </c>
      <c r="AC30">
        <f>IFERROR(VLOOKUP($A30,[3]库存报告使用数据!$A$1:$G$65536,7,0),"")</f>
        <v>0.19</v>
      </c>
      <c r="AD30">
        <f>IFERROR(VLOOKUP($A30,[3]库存报告使用数据!$A$1:$J$65536,10,0),"")</f>
        <v>0.2</v>
      </c>
      <c r="AE30">
        <f>IFERROR(VLOOKUP($A30,[3]库存报告使用数据!$A$1:$M$65536,13,0),"")</f>
        <v>0</v>
      </c>
      <c r="AF30" s="20" t="str">
        <f t="shared" si="6"/>
        <v/>
      </c>
      <c r="AG30" s="20">
        <f t="shared" si="7"/>
        <v>0.004253413924334</v>
      </c>
      <c r="AH30" s="20">
        <f t="shared" si="8"/>
        <v>0.00671591672263264</v>
      </c>
      <c r="AI30" s="20" t="str">
        <f t="shared" si="9"/>
        <v/>
      </c>
      <c r="AJ30">
        <f>IFERROR(VLOOKUP($B30,[4]库存报告使用数据!$A$1:$B$65536,2,0),0)</f>
        <v>14</v>
      </c>
      <c r="AK30">
        <f>IFERROR(VLOOKUP($B30,[4]库存报告使用数据!$A$1:$C$65536,3,0),)</f>
        <v>12</v>
      </c>
      <c r="AL30">
        <f>IFERROR(VLOOKUP($B30,[4]库存报告使用数据!$A$1:$D$65536,4,0),)</f>
        <v>3</v>
      </c>
      <c r="AM30">
        <f>IFERROR(VLOOKUP($B30,[4]库存报告使用数据!$A$1:$E$65536,5,0),)</f>
        <v>10</v>
      </c>
      <c r="AN30" s="20">
        <f t="shared" si="10"/>
        <v>0.428571428571429</v>
      </c>
      <c r="AO30" s="20">
        <f t="shared" si="11"/>
        <v>0.25</v>
      </c>
      <c r="AP30" s="20">
        <f t="shared" si="12"/>
        <v>0.666666666666667</v>
      </c>
      <c r="AQ30" s="20">
        <f t="shared" si="13"/>
        <v>0</v>
      </c>
      <c r="AR30" s="32">
        <f t="shared" si="14"/>
        <v>0.857142857142857</v>
      </c>
      <c r="AS30" s="32">
        <f t="shared" si="15"/>
        <v>51.4285714285714</v>
      </c>
      <c r="AT30" s="32">
        <f t="shared" si="16"/>
        <v>-51.4285714285714</v>
      </c>
      <c r="AU30" s="28">
        <f t="shared" si="17"/>
        <v>0</v>
      </c>
      <c r="AV30" s="34">
        <f>IFERROR(时间!$B$4+AU30,"上周无销量")</f>
        <v>43283</v>
      </c>
    </row>
    <row r="31" spans="1:48">
      <c r="A31" s="18" t="s">
        <v>76</v>
      </c>
      <c r="B31" t="str">
        <f>VLOOKUP(A31,'[1]sku-asin（子）'!$A:$B,2,0)</f>
        <v>B0711149ZH</v>
      </c>
      <c r="C31" t="str">
        <f>VLOOKUP(A31,'[1]子sku-父sku'!$A:$B,2,0)</f>
        <v>BS-BN-1501</v>
      </c>
      <c r="D31" s="28">
        <f>IFERROR(VLOOKUP(A31,[2]库存报告使用数据处理!$A:$C,3,0),0)</f>
        <v>2</v>
      </c>
      <c r="E31" s="28">
        <f>IFERROR(VLOOKUP(A31,[2]库存报告使用数据处理!$A:$D,4,0),0)</f>
        <v>4</v>
      </c>
      <c r="F31" s="28">
        <f>IFERROR(VLOOKUP(A31,[2]库存报告使用数据处理!$A:$E,5,0),0)</f>
        <v>3</v>
      </c>
      <c r="G31" s="28">
        <f>IFERROR(VLOOKUP(A31,[2]库存报告使用数据处理!$A:$F,6,0),0)</f>
        <v>0</v>
      </c>
      <c r="H31" s="29">
        <f>IFERROR(VLOOKUP(A31,[2]库存报告使用数据处理!$A:$G,7,0),0)</f>
        <v>14.89</v>
      </c>
      <c r="I31">
        <f>IFERROR(VLOOKUP(A31,[5]数据处理!$A:$B,2,0),0)</f>
        <v>3</v>
      </c>
      <c r="J31" s="30">
        <f>IFERROR(VLOOKUP(A31,[5]数据处理!$A:$D,4,0),0)</f>
        <v>0</v>
      </c>
      <c r="K31" s="30">
        <f>IFERROR(VLOOKUP(A31,[5]数据处理!$A:$E,5,0),0)</f>
        <v>0</v>
      </c>
      <c r="L31" s="30">
        <f>IFERROR(VLOOKUP(A31,[5]数据处理!$A:$G,7,0),0)</f>
        <v>0</v>
      </c>
      <c r="M31">
        <f t="shared" si="1"/>
        <v>3</v>
      </c>
      <c r="N31">
        <f>IFERROR(VLOOKUP(A31,[5]数据处理!$A:$C,3,0),0)</f>
        <v>0</v>
      </c>
      <c r="O31">
        <f>IFERROR(VLOOKUP($A31,[5]数据处理!$A:$N,14,0),0)</f>
        <v>0</v>
      </c>
      <c r="P31">
        <f>IFERROR(VLOOKUP($A31,[3]库存报告使用数据!$A$1:$B$65536,2,0),"")</f>
        <v>6845</v>
      </c>
      <c r="Q31">
        <f>IFERROR(VLOOKUP($A31,[3]库存报告使用数据!$A$1:$E$65536,5,0),"")</f>
        <v>32692</v>
      </c>
      <c r="R31">
        <f>IFERROR(VLOOKUP($A31,[3]库存报告使用数据!$A$1:$H$65536,8,0),"")</f>
        <v>5768</v>
      </c>
      <c r="S31">
        <f>IFERROR(VLOOKUP($A31,[3]库存报告使用数据!$A$1:$K$65536,11,0),"")</f>
        <v>4076</v>
      </c>
      <c r="T31">
        <f>IFERROR(VLOOKUP($A31,[3]库存报告使用数据!$A$1:$C$65536,3,0),"")</f>
        <v>16</v>
      </c>
      <c r="U31">
        <f>IFERROR(VLOOKUP($A31,[3]库存报告使用数据!$A$1:$F$65536,6,0),"")</f>
        <v>46</v>
      </c>
      <c r="V31">
        <f>IFERROR(VLOOKUP($A31,[3]库存报告使用数据!$A$1:$I$65536,9,0),"")</f>
        <v>13</v>
      </c>
      <c r="W31">
        <f>IFERROR(VLOOKUP($A31,[3]库存报告使用数据!$A$1:$L$65536,12,0),"")</f>
        <v>10</v>
      </c>
      <c r="X31" s="20">
        <f t="shared" si="2"/>
        <v>0.00233747260774288</v>
      </c>
      <c r="Y31" s="20">
        <f t="shared" si="3"/>
        <v>0.00140707206656063</v>
      </c>
      <c r="Z31" s="20">
        <f t="shared" si="4"/>
        <v>0.00225381414701803</v>
      </c>
      <c r="AA31" s="20">
        <f t="shared" si="5"/>
        <v>0.00245338567222767</v>
      </c>
      <c r="AB31">
        <f>IFERROR(VLOOKUP($A31,[3]库存报告使用数据!$A$1:$D$65536,4,0),"")</f>
        <v>2.56</v>
      </c>
      <c r="AC31">
        <f>IFERROR(VLOOKUP($A31,[3]库存报告使用数据!$A$1:$G$65536,7,0),"")</f>
        <v>5.78</v>
      </c>
      <c r="AD31">
        <f>IFERROR(VLOOKUP($A31,[3]库存报告使用数据!$A$1:$J$65536,10,0),"")</f>
        <v>2.09</v>
      </c>
      <c r="AE31">
        <f>IFERROR(VLOOKUP($A31,[3]库存报告使用数据!$A$1:$M$65536,13,0),"")</f>
        <v>1.53</v>
      </c>
      <c r="AF31" s="20">
        <f t="shared" si="6"/>
        <v>0.0859637340496978</v>
      </c>
      <c r="AG31" s="20">
        <f t="shared" si="7"/>
        <v>0.0970449966420416</v>
      </c>
      <c r="AH31" s="20">
        <f t="shared" si="8"/>
        <v>0.0467875531676741</v>
      </c>
      <c r="AI31" s="20" t="str">
        <f t="shared" si="9"/>
        <v>无销售广告费为1.53</v>
      </c>
      <c r="AJ31">
        <f>IFERROR(VLOOKUP($B31,[4]库存报告使用数据!$A$1:$B$65536,2,0),0)</f>
        <v>11</v>
      </c>
      <c r="AK31">
        <f>IFERROR(VLOOKUP($B31,[4]库存报告使用数据!$A$1:$C$65536,3,0),)</f>
        <v>56</v>
      </c>
      <c r="AL31">
        <f>IFERROR(VLOOKUP($B31,[4]库存报告使用数据!$A$1:$D$65536,4,0),)</f>
        <v>6</v>
      </c>
      <c r="AM31">
        <f>IFERROR(VLOOKUP($B31,[4]库存报告使用数据!$A$1:$E$65536,5,0),)</f>
        <v>4</v>
      </c>
      <c r="AN31" s="20">
        <f t="shared" si="10"/>
        <v>0.181818181818182</v>
      </c>
      <c r="AO31" s="20">
        <f t="shared" si="11"/>
        <v>0.0714285714285714</v>
      </c>
      <c r="AP31" s="20">
        <f t="shared" si="12"/>
        <v>0.5</v>
      </c>
      <c r="AQ31" s="20">
        <f t="shared" si="13"/>
        <v>0</v>
      </c>
      <c r="AR31" s="32">
        <f t="shared" si="14"/>
        <v>0.285714285714286</v>
      </c>
      <c r="AS31" s="32">
        <f t="shared" si="15"/>
        <v>17.1428571428571</v>
      </c>
      <c r="AT31" s="32">
        <f t="shared" si="16"/>
        <v>-14.1428571428571</v>
      </c>
      <c r="AU31" s="28">
        <f t="shared" si="17"/>
        <v>10</v>
      </c>
      <c r="AV31" s="34">
        <f>IFERROR(时间!$B$4+AU31,"上周无销量")</f>
        <v>43293</v>
      </c>
    </row>
    <row r="32" spans="1:48">
      <c r="A32" s="18" t="s">
        <v>77</v>
      </c>
      <c r="B32" t="str">
        <f>VLOOKUP(A32,'[1]sku-asin（子）'!$A:$B,2,0)</f>
        <v>B071Y6HHFS</v>
      </c>
      <c r="C32" t="str">
        <f>VLOOKUP(A32,'[1]子sku-父sku'!$A:$B,2,0)</f>
        <v>BS-BN-1501</v>
      </c>
      <c r="D32" s="28">
        <f>IFERROR(VLOOKUP(A32,[2]库存报告使用数据处理!$A:$C,3,0),0)</f>
        <v>1</v>
      </c>
      <c r="E32" s="28">
        <f>IFERROR(VLOOKUP(A32,[2]库存报告使用数据处理!$A:$D,4,0),0)</f>
        <v>0</v>
      </c>
      <c r="F32" s="28">
        <f>IFERROR(VLOOKUP(A32,[2]库存报告使用数据处理!$A:$E,5,0),0)</f>
        <v>0</v>
      </c>
      <c r="G32" s="28">
        <f>IFERROR(VLOOKUP(A32,[2]库存报告使用数据处理!$A:$F,6,0),0)</f>
        <v>0</v>
      </c>
      <c r="H32" s="29">
        <f>IFERROR(VLOOKUP(A32,[2]库存报告使用数据处理!$A:$G,7,0),0)</f>
        <v>14.89</v>
      </c>
      <c r="I32">
        <f>IFERROR(VLOOKUP(A32,[5]数据处理!$A:$B,2,0),0)</f>
        <v>10</v>
      </c>
      <c r="J32" s="30">
        <f>IFERROR(VLOOKUP(A32,[5]数据处理!$A:$D,4,0),0)</f>
        <v>0</v>
      </c>
      <c r="K32" s="30">
        <f>IFERROR(VLOOKUP(A32,[5]数据处理!$A:$E,5,0),0)</f>
        <v>0</v>
      </c>
      <c r="L32" s="30">
        <f>IFERROR(VLOOKUP(A32,[5]数据处理!$A:$G,7,0),0)</f>
        <v>0</v>
      </c>
      <c r="M32">
        <f t="shared" si="1"/>
        <v>10</v>
      </c>
      <c r="N32">
        <f>IFERROR(VLOOKUP(A32,[5]数据处理!$A:$C,3,0),0)</f>
        <v>0</v>
      </c>
      <c r="O32">
        <f>IFERROR(VLOOKUP($A32,[5]数据处理!$A:$N,14,0),0)</f>
        <v>6</v>
      </c>
      <c r="P32">
        <f>IFERROR(VLOOKUP($A32,[3]库存报告使用数据!$A$1:$B$65536,2,0),"")</f>
        <v>293</v>
      </c>
      <c r="Q32">
        <f>IFERROR(VLOOKUP($A32,[3]库存报告使用数据!$A$1:$E$65536,5,0),"")</f>
        <v>84</v>
      </c>
      <c r="R32">
        <f>IFERROR(VLOOKUP($A32,[3]库存报告使用数据!$A$1:$H$65536,8,0),"")</f>
        <v>26</v>
      </c>
      <c r="S32">
        <f>IFERROR(VLOOKUP($A32,[3]库存报告使用数据!$A$1:$K$65536,11,0),"")</f>
        <v>23</v>
      </c>
      <c r="T32">
        <f>IFERROR(VLOOKUP($A32,[3]库存报告使用数据!$A$1:$C$65536,3,0),"")</f>
        <v>0</v>
      </c>
      <c r="U32">
        <f>IFERROR(VLOOKUP($A32,[3]库存报告使用数据!$A$1:$F$65536,6,0),"")</f>
        <v>0</v>
      </c>
      <c r="V32">
        <f>IFERROR(VLOOKUP($A32,[3]库存报告使用数据!$A$1:$I$65536,9,0),"")</f>
        <v>0</v>
      </c>
      <c r="W32">
        <f>IFERROR(VLOOKUP($A32,[3]库存报告使用数据!$A$1:$L$65536,12,0),"")</f>
        <v>0</v>
      </c>
      <c r="X32" s="20">
        <f t="shared" si="2"/>
        <v>0</v>
      </c>
      <c r="Y32" s="20">
        <f t="shared" si="3"/>
        <v>0</v>
      </c>
      <c r="Z32" s="20">
        <f t="shared" si="4"/>
        <v>0</v>
      </c>
      <c r="AA32" s="20">
        <f t="shared" si="5"/>
        <v>0</v>
      </c>
      <c r="AB32">
        <f>IFERROR(VLOOKUP($A32,[3]库存报告使用数据!$A$1:$D$65536,4,0),"")</f>
        <v>0</v>
      </c>
      <c r="AC32">
        <f>IFERROR(VLOOKUP($A32,[3]库存报告使用数据!$A$1:$G$65536,7,0),"")</f>
        <v>0</v>
      </c>
      <c r="AD32">
        <f>IFERROR(VLOOKUP($A32,[3]库存报告使用数据!$A$1:$J$65536,10,0),"")</f>
        <v>0</v>
      </c>
      <c r="AE32">
        <f>IFERROR(VLOOKUP($A32,[3]库存报告使用数据!$A$1:$M$65536,13,0),"")</f>
        <v>0</v>
      </c>
      <c r="AF32" s="20" t="str">
        <f t="shared" si="6"/>
        <v/>
      </c>
      <c r="AG32" s="20" t="str">
        <f t="shared" si="7"/>
        <v/>
      </c>
      <c r="AH32" s="20" t="str">
        <f t="shared" si="8"/>
        <v/>
      </c>
      <c r="AI32" s="20" t="str">
        <f t="shared" si="9"/>
        <v/>
      </c>
      <c r="AJ32">
        <f>IFERROR(VLOOKUP($B32,[4]库存报告使用数据!$A$1:$B$65536,2,0),0)</f>
        <v>3</v>
      </c>
      <c r="AK32">
        <f>IFERROR(VLOOKUP($B32,[4]库存报告使用数据!$A$1:$C$65536,3,0),)</f>
        <v>9</v>
      </c>
      <c r="AL32">
        <f>IFERROR(VLOOKUP($B32,[4]库存报告使用数据!$A$1:$D$65536,4,0),)</f>
        <v>4</v>
      </c>
      <c r="AM32">
        <f>IFERROR(VLOOKUP($B32,[4]库存报告使用数据!$A$1:$E$65536,5,0),)</f>
        <v>8</v>
      </c>
      <c r="AN32" s="20">
        <f t="shared" si="10"/>
        <v>0.333333333333333</v>
      </c>
      <c r="AO32" s="20">
        <f t="shared" si="11"/>
        <v>0</v>
      </c>
      <c r="AP32" s="20">
        <f t="shared" si="12"/>
        <v>0</v>
      </c>
      <c r="AQ32" s="20">
        <f t="shared" si="13"/>
        <v>0</v>
      </c>
      <c r="AR32" s="32">
        <f t="shared" si="14"/>
        <v>0.142857142857143</v>
      </c>
      <c r="AS32" s="32">
        <f t="shared" si="15"/>
        <v>8.57142857142857</v>
      </c>
      <c r="AT32" s="32">
        <f t="shared" si="16"/>
        <v>1.42857142857143</v>
      </c>
      <c r="AU32" s="28">
        <f t="shared" si="17"/>
        <v>70</v>
      </c>
      <c r="AV32" s="34">
        <f>IFERROR(时间!$B$4+AU32,"上周无销量")</f>
        <v>43353</v>
      </c>
    </row>
    <row r="33" spans="1:48">
      <c r="A33" s="18" t="s">
        <v>78</v>
      </c>
      <c r="B33" t="str">
        <f>VLOOKUP(A33,'[1]sku-asin（子）'!$A:$B,2,0)</f>
        <v>B0711154HM</v>
      </c>
      <c r="C33" t="str">
        <f>VLOOKUP(A33,'[1]子sku-父sku'!$A:$B,2,0)</f>
        <v>BS-BN-1501</v>
      </c>
      <c r="D33" s="28">
        <f>IFERROR(VLOOKUP(A33,[2]库存报告使用数据处理!$A:$C,3,0),0)</f>
        <v>1</v>
      </c>
      <c r="E33" s="28">
        <f>IFERROR(VLOOKUP(A33,[2]库存报告使用数据处理!$A:$D,4,0),0)</f>
        <v>0</v>
      </c>
      <c r="F33" s="28">
        <f>IFERROR(VLOOKUP(A33,[2]库存报告使用数据处理!$A:$E,5,0),0)</f>
        <v>1</v>
      </c>
      <c r="G33" s="28">
        <f>IFERROR(VLOOKUP(A33,[2]库存报告使用数据处理!$A:$F,6,0),0)</f>
        <v>2</v>
      </c>
      <c r="H33" s="29">
        <f>IFERROR(VLOOKUP(A33,[2]库存报告使用数据处理!$A:$G,7,0),0)</f>
        <v>16.1425</v>
      </c>
      <c r="I33">
        <f>IFERROR(VLOOKUP(A33,[5]数据处理!$A:$B,2,0),0)</f>
        <v>4</v>
      </c>
      <c r="J33" s="30">
        <f>IFERROR(VLOOKUP(A33,[5]数据处理!$A:$D,4,0),0)</f>
        <v>0</v>
      </c>
      <c r="K33" s="30">
        <f>IFERROR(VLOOKUP(A33,[5]数据处理!$A:$E,5,0),0)</f>
        <v>0</v>
      </c>
      <c r="L33" s="30">
        <f>IFERROR(VLOOKUP(A33,[5]数据处理!$A:$G,7,0),0)</f>
        <v>0</v>
      </c>
      <c r="M33">
        <f t="shared" si="1"/>
        <v>4</v>
      </c>
      <c r="N33">
        <f>IFERROR(VLOOKUP(A33,[5]数据处理!$A:$C,3,0),0)</f>
        <v>0</v>
      </c>
      <c r="O33">
        <f>IFERROR(VLOOKUP($A33,[5]数据处理!$A:$N,14,0),0)</f>
        <v>0</v>
      </c>
      <c r="P33">
        <f>IFERROR(VLOOKUP($A33,[3]库存报告使用数据!$A$1:$B$65536,2,0),"")</f>
        <v>519</v>
      </c>
      <c r="Q33">
        <f>IFERROR(VLOOKUP($A33,[3]库存报告使用数据!$A$1:$E$65536,5,0),"")</f>
        <v>11</v>
      </c>
      <c r="R33">
        <f>IFERROR(VLOOKUP($A33,[3]库存报告使用数据!$A$1:$H$65536,8,0),"")</f>
        <v>9</v>
      </c>
      <c r="S33">
        <f>IFERROR(VLOOKUP($A33,[3]库存报告使用数据!$A$1:$K$65536,11,0),"")</f>
        <v>16</v>
      </c>
      <c r="T33">
        <f>IFERROR(VLOOKUP($A33,[3]库存报告使用数据!$A$1:$C$65536,3,0),"")</f>
        <v>2</v>
      </c>
      <c r="U33">
        <f>IFERROR(VLOOKUP($A33,[3]库存报告使用数据!$A$1:$F$65536,6,0),"")</f>
        <v>0</v>
      </c>
      <c r="V33">
        <f>IFERROR(VLOOKUP($A33,[3]库存报告使用数据!$A$1:$I$65536,9,0),"")</f>
        <v>0</v>
      </c>
      <c r="W33">
        <f>IFERROR(VLOOKUP($A33,[3]库存报告使用数据!$A$1:$L$65536,12,0),"")</f>
        <v>0</v>
      </c>
      <c r="X33" s="20">
        <f t="shared" si="2"/>
        <v>0.00385356454720617</v>
      </c>
      <c r="Y33" s="20">
        <f t="shared" si="3"/>
        <v>0</v>
      </c>
      <c r="Z33" s="20">
        <f t="shared" si="4"/>
        <v>0</v>
      </c>
      <c r="AA33" s="20">
        <f t="shared" si="5"/>
        <v>0</v>
      </c>
      <c r="AB33">
        <f>IFERROR(VLOOKUP($A33,[3]库存报告使用数据!$A$1:$D$65536,4,0),"")</f>
        <v>0.28</v>
      </c>
      <c r="AC33">
        <f>IFERROR(VLOOKUP($A33,[3]库存报告使用数据!$A$1:$G$65536,7,0),"")</f>
        <v>0</v>
      </c>
      <c r="AD33">
        <f>IFERROR(VLOOKUP($A33,[3]库存报告使用数据!$A$1:$J$65536,10,0),"")</f>
        <v>0</v>
      </c>
      <c r="AE33">
        <f>IFERROR(VLOOKUP($A33,[3]库存报告使用数据!$A$1:$M$65536,13,0),"")</f>
        <v>0</v>
      </c>
      <c r="AF33" s="20">
        <f t="shared" si="6"/>
        <v>0.0173455164937277</v>
      </c>
      <c r="AG33" s="20" t="str">
        <f t="shared" si="7"/>
        <v/>
      </c>
      <c r="AH33" s="20" t="str">
        <f t="shared" si="8"/>
        <v/>
      </c>
      <c r="AI33" s="20" t="str">
        <f t="shared" si="9"/>
        <v/>
      </c>
      <c r="AJ33">
        <f>IFERROR(VLOOKUP($B33,[4]库存报告使用数据!$A$1:$B$65536,2,0),0)</f>
        <v>14</v>
      </c>
      <c r="AK33">
        <f>IFERROR(VLOOKUP($B33,[4]库存报告使用数据!$A$1:$C$65536,3,0),)</f>
        <v>6</v>
      </c>
      <c r="AL33">
        <f>IFERROR(VLOOKUP($B33,[4]库存报告使用数据!$A$1:$D$65536,4,0),)</f>
        <v>0</v>
      </c>
      <c r="AM33">
        <f>IFERROR(VLOOKUP($B33,[4]库存报告使用数据!$A$1:$E$65536,5,0),)</f>
        <v>4</v>
      </c>
      <c r="AN33" s="20">
        <f t="shared" si="10"/>
        <v>0.0714285714285714</v>
      </c>
      <c r="AO33" s="20">
        <f t="shared" si="11"/>
        <v>0</v>
      </c>
      <c r="AP33" s="20" t="str">
        <f t="shared" si="12"/>
        <v/>
      </c>
      <c r="AQ33" s="20">
        <f t="shared" si="13"/>
        <v>0.5</v>
      </c>
      <c r="AR33" s="32">
        <f t="shared" si="14"/>
        <v>0.142857142857143</v>
      </c>
      <c r="AS33" s="32">
        <f t="shared" si="15"/>
        <v>8.57142857142857</v>
      </c>
      <c r="AT33" s="32">
        <f t="shared" si="16"/>
        <v>-4.57142857142857</v>
      </c>
      <c r="AU33" s="28">
        <f t="shared" si="17"/>
        <v>28</v>
      </c>
      <c r="AV33" s="34">
        <f>IFERROR(时间!$B$4+AU33,"上周无销量")</f>
        <v>43311</v>
      </c>
    </row>
    <row r="34" spans="1:48">
      <c r="A34" s="18" t="s">
        <v>79</v>
      </c>
      <c r="B34" t="str">
        <f>VLOOKUP(A34,'[1]sku-asin（子）'!$A:$B,2,0)</f>
        <v>B071RGNDPC</v>
      </c>
      <c r="C34" t="str">
        <f>VLOOKUP(A34,'[1]子sku-父sku'!$A:$B,2,0)</f>
        <v>BS-BN-1501</v>
      </c>
      <c r="D34" s="28">
        <f>IFERROR(VLOOKUP(A34,[2]库存报告使用数据处理!$A:$C,3,0),0)</f>
        <v>2</v>
      </c>
      <c r="E34" s="28">
        <f>IFERROR(VLOOKUP(A34,[2]库存报告使用数据处理!$A:$D,4,0),0)</f>
        <v>1</v>
      </c>
      <c r="F34" s="28">
        <f>IFERROR(VLOOKUP(A34,[2]库存报告使用数据处理!$A:$E,5,0),0)</f>
        <v>2</v>
      </c>
      <c r="G34" s="28">
        <f>IFERROR(VLOOKUP(A34,[2]库存报告使用数据处理!$A:$F,6,0),0)</f>
        <v>2</v>
      </c>
      <c r="H34" s="29">
        <f>IFERROR(VLOOKUP(A34,[2]库存报告使用数据处理!$A:$G,7,0),0)</f>
        <v>14.89</v>
      </c>
      <c r="I34">
        <f>IFERROR(VLOOKUP(A34,[5]数据处理!$A:$B,2,0),0)</f>
        <v>3</v>
      </c>
      <c r="J34" s="30">
        <f>IFERROR(VLOOKUP(A34,[5]数据处理!$A:$D,4,0),0)</f>
        <v>0</v>
      </c>
      <c r="K34" s="30">
        <f>IFERROR(VLOOKUP(A34,[5]数据处理!$A:$E,5,0),0)</f>
        <v>0</v>
      </c>
      <c r="L34" s="30">
        <f>IFERROR(VLOOKUP(A34,[5]数据处理!$A:$G,7,0),0)</f>
        <v>0</v>
      </c>
      <c r="M34">
        <f t="shared" si="1"/>
        <v>3</v>
      </c>
      <c r="N34">
        <f>IFERROR(VLOOKUP(A34,[5]数据处理!$A:$C,3,0),0)</f>
        <v>0</v>
      </c>
      <c r="O34">
        <f>IFERROR(VLOOKUP($A34,[5]数据处理!$A:$N,14,0),0)</f>
        <v>0</v>
      </c>
      <c r="P34">
        <f>IFERROR(VLOOKUP($A34,[3]库存报告使用数据!$A$1:$B$65536,2,0),"")</f>
        <v>2426</v>
      </c>
      <c r="Q34">
        <f>IFERROR(VLOOKUP($A34,[3]库存报告使用数据!$A$1:$E$65536,5,0),"")</f>
        <v>102</v>
      </c>
      <c r="R34">
        <f>IFERROR(VLOOKUP($A34,[3]库存报告使用数据!$A$1:$H$65536,8,0),"")</f>
        <v>13</v>
      </c>
      <c r="S34">
        <f>IFERROR(VLOOKUP($A34,[3]库存报告使用数据!$A$1:$K$65536,11,0),"")</f>
        <v>16</v>
      </c>
      <c r="T34">
        <f>IFERROR(VLOOKUP($A34,[3]库存报告使用数据!$A$1:$C$65536,3,0),"")</f>
        <v>0</v>
      </c>
      <c r="U34">
        <f>IFERROR(VLOOKUP($A34,[3]库存报告使用数据!$A$1:$F$65536,6,0),"")</f>
        <v>0</v>
      </c>
      <c r="V34">
        <f>IFERROR(VLOOKUP($A34,[3]库存报告使用数据!$A$1:$I$65536,9,0),"")</f>
        <v>0</v>
      </c>
      <c r="W34">
        <f>IFERROR(VLOOKUP($A34,[3]库存报告使用数据!$A$1:$L$65536,12,0),"")</f>
        <v>0</v>
      </c>
      <c r="X34" s="20">
        <f t="shared" si="2"/>
        <v>0</v>
      </c>
      <c r="Y34" s="20">
        <f t="shared" si="3"/>
        <v>0</v>
      </c>
      <c r="Z34" s="20">
        <f t="shared" si="4"/>
        <v>0</v>
      </c>
      <c r="AA34" s="20">
        <f t="shared" si="5"/>
        <v>0</v>
      </c>
      <c r="AB34">
        <f>IFERROR(VLOOKUP($A34,[3]库存报告使用数据!$A$1:$D$65536,4,0),"")</f>
        <v>0</v>
      </c>
      <c r="AC34">
        <f>IFERROR(VLOOKUP($A34,[3]库存报告使用数据!$A$1:$G$65536,7,0),"")</f>
        <v>0</v>
      </c>
      <c r="AD34">
        <f>IFERROR(VLOOKUP($A34,[3]库存报告使用数据!$A$1:$J$65536,10,0),"")</f>
        <v>0</v>
      </c>
      <c r="AE34">
        <f>IFERROR(VLOOKUP($A34,[3]库存报告使用数据!$A$1:$M$65536,13,0),"")</f>
        <v>0</v>
      </c>
      <c r="AF34" s="20" t="str">
        <f t="shared" si="6"/>
        <v/>
      </c>
      <c r="AG34" s="20" t="str">
        <f t="shared" si="7"/>
        <v/>
      </c>
      <c r="AH34" s="20" t="str">
        <f t="shared" si="8"/>
        <v/>
      </c>
      <c r="AI34" s="20" t="str">
        <f t="shared" si="9"/>
        <v/>
      </c>
      <c r="AJ34">
        <f>IFERROR(VLOOKUP($B34,[4]库存报告使用数据!$A$1:$B$65536,2,0),0)</f>
        <v>9</v>
      </c>
      <c r="AK34">
        <f>IFERROR(VLOOKUP($B34,[4]库存报告使用数据!$A$1:$C$65536,3,0),)</f>
        <v>19</v>
      </c>
      <c r="AL34">
        <f>IFERROR(VLOOKUP($B34,[4]库存报告使用数据!$A$1:$D$65536,4,0),)</f>
        <v>6</v>
      </c>
      <c r="AM34">
        <f>IFERROR(VLOOKUP($B34,[4]库存报告使用数据!$A$1:$E$65536,5,0),)</f>
        <v>7</v>
      </c>
      <c r="AN34" s="20">
        <f t="shared" si="10"/>
        <v>0.222222222222222</v>
      </c>
      <c r="AO34" s="20">
        <f t="shared" si="11"/>
        <v>0.0526315789473684</v>
      </c>
      <c r="AP34" s="20">
        <f t="shared" si="12"/>
        <v>0.333333333333333</v>
      </c>
      <c r="AQ34" s="20">
        <f t="shared" si="13"/>
        <v>0.285714285714286</v>
      </c>
      <c r="AR34" s="32">
        <f t="shared" si="14"/>
        <v>0.285714285714286</v>
      </c>
      <c r="AS34" s="32">
        <f t="shared" si="15"/>
        <v>17.1428571428571</v>
      </c>
      <c r="AT34" s="32">
        <f t="shared" si="16"/>
        <v>-14.1428571428571</v>
      </c>
      <c r="AU34" s="28">
        <f t="shared" si="17"/>
        <v>10</v>
      </c>
      <c r="AV34" s="34">
        <f>IFERROR(时间!$B$4+AU34,"上周无销量")</f>
        <v>43293</v>
      </c>
    </row>
    <row r="35" spans="1:48">
      <c r="A35" s="18" t="s">
        <v>80</v>
      </c>
      <c r="B35" t="str">
        <f>VLOOKUP(A35,'[1]sku-asin（子）'!$A:$B,2,0)</f>
        <v>B071RL6SM5</v>
      </c>
      <c r="C35" t="str">
        <f>VLOOKUP(A35,'[1]子sku-父sku'!$A:$B,2,0)</f>
        <v>BS-BN-1503</v>
      </c>
      <c r="D35" s="28">
        <f>IFERROR(VLOOKUP(A35,[2]库存报告使用数据处理!$A:$C,3,0),0)</f>
        <v>0</v>
      </c>
      <c r="E35" s="28">
        <f>IFERROR(VLOOKUP(A35,[2]库存报告使用数据处理!$A:$D,4,0),0)</f>
        <v>0</v>
      </c>
      <c r="F35" s="28">
        <f>IFERROR(VLOOKUP(A35,[2]库存报告使用数据处理!$A:$E,5,0),0)</f>
        <v>0</v>
      </c>
      <c r="G35" s="28">
        <f>IFERROR(VLOOKUP(A35,[2]库存报告使用数据处理!$A:$F,6,0),0)</f>
        <v>0</v>
      </c>
      <c r="H35" s="29">
        <f>IFERROR(VLOOKUP(A35,[2]库存报告使用数据处理!$A:$G,7,0),0)</f>
        <v>0</v>
      </c>
      <c r="I35">
        <f>IFERROR(VLOOKUP(A35,[5]数据处理!$A:$B,2,0),0)</f>
        <v>2</v>
      </c>
      <c r="J35" s="30">
        <f>IFERROR(VLOOKUP(A35,[5]数据处理!$A:$D,4,0),0)</f>
        <v>0</v>
      </c>
      <c r="K35" s="30">
        <f>IFERROR(VLOOKUP(A35,[5]数据处理!$A:$E,5,0),0)</f>
        <v>0</v>
      </c>
      <c r="L35" s="30">
        <f>IFERROR(VLOOKUP(A35,[5]数据处理!$A:$G,7,0),0)</f>
        <v>0</v>
      </c>
      <c r="M35">
        <f t="shared" si="1"/>
        <v>2</v>
      </c>
      <c r="N35">
        <f>IFERROR(VLOOKUP(A35,[5]数据处理!$A:$C,3,0),0)</f>
        <v>0</v>
      </c>
      <c r="O35">
        <f>IFERROR(VLOOKUP($A35,[5]数据处理!$A:$N,14,0),0)</f>
        <v>2</v>
      </c>
      <c r="P35" t="str">
        <f>IFERROR(VLOOKUP($A35,[3]库存报告使用数据!$A$1:$B$65536,2,0),"")</f>
        <v/>
      </c>
      <c r="Q35" t="str">
        <f>IFERROR(VLOOKUP($A35,[3]库存报告使用数据!$A$1:$E$65536,5,0),"")</f>
        <v/>
      </c>
      <c r="R35" t="str">
        <f>IFERROR(VLOOKUP($A35,[3]库存报告使用数据!$A$1:$H$65536,8,0),"")</f>
        <v/>
      </c>
      <c r="S35" t="str">
        <f>IFERROR(VLOOKUP($A35,[3]库存报告使用数据!$A$1:$K$65536,11,0),"")</f>
        <v/>
      </c>
      <c r="T35" t="str">
        <f>IFERROR(VLOOKUP($A35,[3]库存报告使用数据!$A$1:$C$65536,3,0),"")</f>
        <v/>
      </c>
      <c r="U35" t="str">
        <f>IFERROR(VLOOKUP($A35,[3]库存报告使用数据!$A$1:$F$65536,6,0),"")</f>
        <v/>
      </c>
      <c r="V35" t="str">
        <f>IFERROR(VLOOKUP($A35,[3]库存报告使用数据!$A$1:$I$65536,9,0),"")</f>
        <v/>
      </c>
      <c r="W35" t="str">
        <f>IFERROR(VLOOKUP($A35,[3]库存报告使用数据!$A$1:$L$65536,12,0),"")</f>
        <v/>
      </c>
      <c r="X35" s="20" t="str">
        <f t="shared" si="2"/>
        <v/>
      </c>
      <c r="Y35" s="20" t="str">
        <f t="shared" si="3"/>
        <v/>
      </c>
      <c r="Z35" s="20" t="str">
        <f t="shared" si="4"/>
        <v/>
      </c>
      <c r="AA35" s="20" t="str">
        <f t="shared" si="5"/>
        <v/>
      </c>
      <c r="AB35" t="str">
        <f>IFERROR(VLOOKUP($A35,[3]库存报告使用数据!$A$1:$D$65536,4,0),"")</f>
        <v/>
      </c>
      <c r="AC35" t="str">
        <f>IFERROR(VLOOKUP($A35,[3]库存报告使用数据!$A$1:$G$65536,7,0),"")</f>
        <v/>
      </c>
      <c r="AD35" t="str">
        <f>IFERROR(VLOOKUP($A35,[3]库存报告使用数据!$A$1:$J$65536,10,0),"")</f>
        <v/>
      </c>
      <c r="AE35" t="str">
        <f>IFERROR(VLOOKUP($A35,[3]库存报告使用数据!$A$1:$M$65536,13,0),"")</f>
        <v/>
      </c>
      <c r="AF35" s="20" t="str">
        <f t="shared" si="6"/>
        <v/>
      </c>
      <c r="AG35" s="20" t="str">
        <f t="shared" si="7"/>
        <v/>
      </c>
      <c r="AH35" s="20" t="str">
        <f t="shared" si="8"/>
        <v/>
      </c>
      <c r="AI35" s="20" t="str">
        <f t="shared" si="9"/>
        <v/>
      </c>
      <c r="AJ35">
        <f>IFERROR(VLOOKUP($B35,[4]库存报告使用数据!$A$1:$B$65536,2,0),0)</f>
        <v>0</v>
      </c>
      <c r="AK35">
        <f>IFERROR(VLOOKUP($B35,[4]库存报告使用数据!$A$1:$C$65536,3,0),)</f>
        <v>0</v>
      </c>
      <c r="AL35">
        <f>IFERROR(VLOOKUP($B35,[4]库存报告使用数据!$A$1:$D$65536,4,0),)</f>
        <v>0</v>
      </c>
      <c r="AM35">
        <f>IFERROR(VLOOKUP($B35,[4]库存报告使用数据!$A$1:$E$65536,5,0),)</f>
        <v>0</v>
      </c>
      <c r="AN35" s="20" t="str">
        <f t="shared" si="10"/>
        <v/>
      </c>
      <c r="AO35" s="20" t="str">
        <f t="shared" si="11"/>
        <v/>
      </c>
      <c r="AP35" s="20" t="str">
        <f t="shared" si="12"/>
        <v/>
      </c>
      <c r="AQ35" s="20" t="str">
        <f t="shared" si="13"/>
        <v/>
      </c>
      <c r="AR35" s="32">
        <f t="shared" si="14"/>
        <v>0</v>
      </c>
      <c r="AS35" s="32">
        <f t="shared" si="15"/>
        <v>0</v>
      </c>
      <c r="AT35" s="32">
        <f t="shared" si="16"/>
        <v>2</v>
      </c>
      <c r="AU35" s="28" t="str">
        <f t="shared" si="17"/>
        <v>库存为2</v>
      </c>
      <c r="AV35" s="34" t="str">
        <f>IFERROR(时间!$B$4+AU35,"上周无销量")</f>
        <v>上周无销量</v>
      </c>
    </row>
    <row r="36" spans="1:48">
      <c r="A36" s="18" t="s">
        <v>81</v>
      </c>
      <c r="B36" t="str">
        <f>VLOOKUP(A36,'[1]sku-asin（子）'!$A:$B,2,0)</f>
        <v>B071DN4LW1</v>
      </c>
      <c r="C36" t="str">
        <f>VLOOKUP(A36,'[1]子sku-父sku'!$A:$B,2,0)</f>
        <v>BS-BN-1503</v>
      </c>
      <c r="D36" s="28">
        <f>IFERROR(VLOOKUP(A36,[2]库存报告使用数据处理!$A:$C,3,0),0)</f>
        <v>0</v>
      </c>
      <c r="E36" s="28">
        <f>IFERROR(VLOOKUP(A36,[2]库存报告使用数据处理!$A:$D,4,0),0)</f>
        <v>0</v>
      </c>
      <c r="F36" s="28">
        <f>IFERROR(VLOOKUP(A36,[2]库存报告使用数据处理!$A:$E,5,0),0)</f>
        <v>0</v>
      </c>
      <c r="G36" s="28">
        <f>IFERROR(VLOOKUP(A36,[2]库存报告使用数据处理!$A:$F,6,0),0)</f>
        <v>0</v>
      </c>
      <c r="H36" s="29">
        <f>IFERROR(VLOOKUP(A36,[2]库存报告使用数据处理!$A:$G,7,0),0)</f>
        <v>0</v>
      </c>
      <c r="I36">
        <f>IFERROR(VLOOKUP(A36,[5]数据处理!$A:$B,2,0),0)</f>
        <v>0</v>
      </c>
      <c r="J36" s="30">
        <f>IFERROR(VLOOKUP(A36,[5]数据处理!$A:$D,4,0),0)</f>
        <v>0</v>
      </c>
      <c r="K36" s="30">
        <f>IFERROR(VLOOKUP(A36,[5]数据处理!$A:$E,5,0),0)</f>
        <v>0</v>
      </c>
      <c r="L36" s="30">
        <f>IFERROR(VLOOKUP(A36,[5]数据处理!$A:$G,7,0),0)</f>
        <v>0</v>
      </c>
      <c r="M36">
        <f t="shared" si="1"/>
        <v>0</v>
      </c>
      <c r="N36">
        <f>IFERROR(VLOOKUP(A36,[5]数据处理!$A:$C,3,0),0)</f>
        <v>0</v>
      </c>
      <c r="O36">
        <f>IFERROR(VLOOKUP($A36,[5]数据处理!$A:$N,14,0),0)</f>
        <v>0</v>
      </c>
      <c r="P36" t="str">
        <f>IFERROR(VLOOKUP($A36,[3]库存报告使用数据!$A$1:$B$65536,2,0),"")</f>
        <v/>
      </c>
      <c r="Q36" t="str">
        <f>IFERROR(VLOOKUP($A36,[3]库存报告使用数据!$A$1:$E$65536,5,0),"")</f>
        <v/>
      </c>
      <c r="R36" t="str">
        <f>IFERROR(VLOOKUP($A36,[3]库存报告使用数据!$A$1:$H$65536,8,0),"")</f>
        <v/>
      </c>
      <c r="S36" t="str">
        <f>IFERROR(VLOOKUP($A36,[3]库存报告使用数据!$A$1:$K$65536,11,0),"")</f>
        <v/>
      </c>
      <c r="T36" t="str">
        <f>IFERROR(VLOOKUP($A36,[3]库存报告使用数据!$A$1:$C$65536,3,0),"")</f>
        <v/>
      </c>
      <c r="U36" t="str">
        <f>IFERROR(VLOOKUP($A36,[3]库存报告使用数据!$A$1:$F$65536,6,0),"")</f>
        <v/>
      </c>
      <c r="V36" t="str">
        <f>IFERROR(VLOOKUP($A36,[3]库存报告使用数据!$A$1:$I$65536,9,0),"")</f>
        <v/>
      </c>
      <c r="W36" t="str">
        <f>IFERROR(VLOOKUP($A36,[3]库存报告使用数据!$A$1:$L$65536,12,0),"")</f>
        <v/>
      </c>
      <c r="X36" s="20" t="str">
        <f t="shared" si="2"/>
        <v/>
      </c>
      <c r="Y36" s="20" t="str">
        <f t="shared" si="3"/>
        <v/>
      </c>
      <c r="Z36" s="20" t="str">
        <f t="shared" si="4"/>
        <v/>
      </c>
      <c r="AA36" s="20" t="str">
        <f t="shared" si="5"/>
        <v/>
      </c>
      <c r="AB36" t="str">
        <f>IFERROR(VLOOKUP($A36,[3]库存报告使用数据!$A$1:$D$65536,4,0),"")</f>
        <v/>
      </c>
      <c r="AC36" t="str">
        <f>IFERROR(VLOOKUP($A36,[3]库存报告使用数据!$A$1:$G$65536,7,0),"")</f>
        <v/>
      </c>
      <c r="AD36" t="str">
        <f>IFERROR(VLOOKUP($A36,[3]库存报告使用数据!$A$1:$J$65536,10,0),"")</f>
        <v/>
      </c>
      <c r="AE36" t="str">
        <f>IFERROR(VLOOKUP($A36,[3]库存报告使用数据!$A$1:$M$65536,13,0),"")</f>
        <v/>
      </c>
      <c r="AF36" s="20" t="str">
        <f t="shared" si="6"/>
        <v/>
      </c>
      <c r="AG36" s="20" t="str">
        <f t="shared" si="7"/>
        <v/>
      </c>
      <c r="AH36" s="20" t="str">
        <f t="shared" si="8"/>
        <v/>
      </c>
      <c r="AI36" s="20" t="str">
        <f t="shared" si="9"/>
        <v/>
      </c>
      <c r="AJ36">
        <f>IFERROR(VLOOKUP($B36,[4]库存报告使用数据!$A$1:$B$65536,2,0),0)</f>
        <v>0</v>
      </c>
      <c r="AK36">
        <f>IFERROR(VLOOKUP($B36,[4]库存报告使用数据!$A$1:$C$65536,3,0),)</f>
        <v>0</v>
      </c>
      <c r="AL36">
        <f>IFERROR(VLOOKUP($B36,[4]库存报告使用数据!$A$1:$D$65536,4,0),)</f>
        <v>0</v>
      </c>
      <c r="AM36">
        <f>IFERROR(VLOOKUP($B36,[4]库存报告使用数据!$A$1:$E$65536,5,0),)</f>
        <v>0</v>
      </c>
      <c r="AN36" s="20" t="str">
        <f t="shared" si="10"/>
        <v/>
      </c>
      <c r="AO36" s="20" t="str">
        <f t="shared" si="11"/>
        <v/>
      </c>
      <c r="AP36" s="20" t="str">
        <f t="shared" si="12"/>
        <v/>
      </c>
      <c r="AQ36" s="20" t="str">
        <f t="shared" si="13"/>
        <v/>
      </c>
      <c r="AR36" s="32">
        <f t="shared" si="14"/>
        <v>0</v>
      </c>
      <c r="AS36" s="32">
        <f t="shared" si="15"/>
        <v>0</v>
      </c>
      <c r="AT36" s="32">
        <f t="shared" si="16"/>
        <v>0</v>
      </c>
      <c r="AU36" s="28" t="str">
        <f t="shared" si="17"/>
        <v>库存为0</v>
      </c>
      <c r="AV36" s="34" t="str">
        <f>IFERROR(时间!$B$4+AU36,"上周无销量")</f>
        <v>上周无销量</v>
      </c>
    </row>
    <row r="37" spans="1:48">
      <c r="A37" s="18" t="s">
        <v>82</v>
      </c>
      <c r="B37" t="str">
        <f>VLOOKUP(A37,'[1]sku-asin（子）'!$A:$B,2,0)</f>
        <v>B0727P44M2</v>
      </c>
      <c r="C37" t="str">
        <f>VLOOKUP(A37,'[1]子sku-父sku'!$A:$B,2,0)</f>
        <v>BS-BN-1503</v>
      </c>
      <c r="D37" s="28">
        <f>IFERROR(VLOOKUP(A37,[2]库存报告使用数据处理!$A:$C,3,0),0)</f>
        <v>0</v>
      </c>
      <c r="E37" s="28">
        <f>IFERROR(VLOOKUP(A37,[2]库存报告使用数据处理!$A:$D,4,0),0)</f>
        <v>0</v>
      </c>
      <c r="F37" s="28">
        <f>IFERROR(VLOOKUP(A37,[2]库存报告使用数据处理!$A:$E,5,0),0)</f>
        <v>0</v>
      </c>
      <c r="G37" s="28">
        <f>IFERROR(VLOOKUP(A37,[2]库存报告使用数据处理!$A:$F,6,0),0)</f>
        <v>0</v>
      </c>
      <c r="H37" s="29">
        <f>IFERROR(VLOOKUP(A37,[2]库存报告使用数据处理!$A:$G,7,0),0)</f>
        <v>0</v>
      </c>
      <c r="I37">
        <f>IFERROR(VLOOKUP(A37,[5]数据处理!$A:$B,2,0),0)</f>
        <v>0</v>
      </c>
      <c r="J37" s="30">
        <f>IFERROR(VLOOKUP(A37,[5]数据处理!$A:$D,4,0),0)</f>
        <v>0</v>
      </c>
      <c r="K37" s="30">
        <f>IFERROR(VLOOKUP(A37,[5]数据处理!$A:$E,5,0),0)</f>
        <v>0</v>
      </c>
      <c r="L37" s="30">
        <f>IFERROR(VLOOKUP(A37,[5]数据处理!$A:$G,7,0),0)</f>
        <v>0</v>
      </c>
      <c r="M37">
        <f t="shared" si="1"/>
        <v>0</v>
      </c>
      <c r="N37">
        <f>IFERROR(VLOOKUP(A37,[5]数据处理!$A:$C,3,0),0)</f>
        <v>0</v>
      </c>
      <c r="O37">
        <f>IFERROR(VLOOKUP($A37,[5]数据处理!$A:$N,14,0),0)</f>
        <v>0</v>
      </c>
      <c r="P37" t="str">
        <f>IFERROR(VLOOKUP($A37,[3]库存报告使用数据!$A$1:$B$65536,2,0),"")</f>
        <v/>
      </c>
      <c r="Q37" t="str">
        <f>IFERROR(VLOOKUP($A37,[3]库存报告使用数据!$A$1:$E$65536,5,0),"")</f>
        <v/>
      </c>
      <c r="R37" t="str">
        <f>IFERROR(VLOOKUP($A37,[3]库存报告使用数据!$A$1:$H$65536,8,0),"")</f>
        <v/>
      </c>
      <c r="S37" t="str">
        <f>IFERROR(VLOOKUP($A37,[3]库存报告使用数据!$A$1:$K$65536,11,0),"")</f>
        <v/>
      </c>
      <c r="T37" t="str">
        <f>IFERROR(VLOOKUP($A37,[3]库存报告使用数据!$A$1:$C$65536,3,0),"")</f>
        <v/>
      </c>
      <c r="U37" t="str">
        <f>IFERROR(VLOOKUP($A37,[3]库存报告使用数据!$A$1:$F$65536,6,0),"")</f>
        <v/>
      </c>
      <c r="V37" t="str">
        <f>IFERROR(VLOOKUP($A37,[3]库存报告使用数据!$A$1:$I$65536,9,0),"")</f>
        <v/>
      </c>
      <c r="W37" t="str">
        <f>IFERROR(VLOOKUP($A37,[3]库存报告使用数据!$A$1:$L$65536,12,0),"")</f>
        <v/>
      </c>
      <c r="X37" s="20" t="str">
        <f t="shared" si="2"/>
        <v/>
      </c>
      <c r="Y37" s="20" t="str">
        <f t="shared" si="3"/>
        <v/>
      </c>
      <c r="Z37" s="20" t="str">
        <f t="shared" si="4"/>
        <v/>
      </c>
      <c r="AA37" s="20" t="str">
        <f t="shared" si="5"/>
        <v/>
      </c>
      <c r="AB37" t="str">
        <f>IFERROR(VLOOKUP($A37,[3]库存报告使用数据!$A$1:$D$65536,4,0),"")</f>
        <v/>
      </c>
      <c r="AC37" t="str">
        <f>IFERROR(VLOOKUP($A37,[3]库存报告使用数据!$A$1:$G$65536,7,0),"")</f>
        <v/>
      </c>
      <c r="AD37" t="str">
        <f>IFERROR(VLOOKUP($A37,[3]库存报告使用数据!$A$1:$J$65536,10,0),"")</f>
        <v/>
      </c>
      <c r="AE37" t="str">
        <f>IFERROR(VLOOKUP($A37,[3]库存报告使用数据!$A$1:$M$65536,13,0),"")</f>
        <v/>
      </c>
      <c r="AF37" s="20" t="str">
        <f t="shared" si="6"/>
        <v/>
      </c>
      <c r="AG37" s="20" t="str">
        <f t="shared" si="7"/>
        <v/>
      </c>
      <c r="AH37" s="20" t="str">
        <f t="shared" si="8"/>
        <v/>
      </c>
      <c r="AI37" s="20" t="str">
        <f t="shared" si="9"/>
        <v/>
      </c>
      <c r="AJ37">
        <f>IFERROR(VLOOKUP($B37,[4]库存报告使用数据!$A$1:$B$65536,2,0),0)</f>
        <v>0</v>
      </c>
      <c r="AK37">
        <f>IFERROR(VLOOKUP($B37,[4]库存报告使用数据!$A$1:$C$65536,3,0),)</f>
        <v>0</v>
      </c>
      <c r="AL37">
        <f>IFERROR(VLOOKUP($B37,[4]库存报告使用数据!$A$1:$D$65536,4,0),)</f>
        <v>0</v>
      </c>
      <c r="AM37">
        <f>IFERROR(VLOOKUP($B37,[4]库存报告使用数据!$A$1:$E$65536,5,0),)</f>
        <v>0</v>
      </c>
      <c r="AN37" s="20" t="str">
        <f t="shared" si="10"/>
        <v/>
      </c>
      <c r="AO37" s="20" t="str">
        <f t="shared" si="11"/>
        <v/>
      </c>
      <c r="AP37" s="20" t="str">
        <f t="shared" si="12"/>
        <v/>
      </c>
      <c r="AQ37" s="20" t="str">
        <f t="shared" si="13"/>
        <v/>
      </c>
      <c r="AR37" s="32">
        <f t="shared" si="14"/>
        <v>0</v>
      </c>
      <c r="AS37" s="32">
        <f t="shared" si="15"/>
        <v>0</v>
      </c>
      <c r="AT37" s="32">
        <f t="shared" si="16"/>
        <v>0</v>
      </c>
      <c r="AU37" s="28" t="str">
        <f t="shared" si="17"/>
        <v>库存为0</v>
      </c>
      <c r="AV37" s="34" t="str">
        <f>IFERROR(时间!$B$4+AU37,"上周无销量")</f>
        <v>上周无销量</v>
      </c>
    </row>
    <row r="38" spans="1:48">
      <c r="A38" s="18" t="s">
        <v>83</v>
      </c>
      <c r="B38" t="str">
        <f>VLOOKUP(A38,'[1]sku-asin（子）'!$A:$B,2,0)</f>
        <v>B0718WVYJV</v>
      </c>
      <c r="C38" t="str">
        <f>VLOOKUP(A38,'[1]子sku-父sku'!$A:$B,2,0)</f>
        <v>BS-BN-1503</v>
      </c>
      <c r="D38" s="28">
        <f>IFERROR(VLOOKUP(A38,[2]库存报告使用数据处理!$A:$C,3,0),0)</f>
        <v>0</v>
      </c>
      <c r="E38" s="28">
        <f>IFERROR(VLOOKUP(A38,[2]库存报告使用数据处理!$A:$D,4,0),0)</f>
        <v>0</v>
      </c>
      <c r="F38" s="28">
        <f>IFERROR(VLOOKUP(A38,[2]库存报告使用数据处理!$A:$E,5,0),0)</f>
        <v>3</v>
      </c>
      <c r="G38" s="28">
        <f>IFERROR(VLOOKUP(A38,[2]库存报告使用数据处理!$A:$F,6,0),0)</f>
        <v>0</v>
      </c>
      <c r="H38" s="29">
        <f>IFERROR(VLOOKUP(A38,[2]库存报告使用数据处理!$A:$G,7,0),0)</f>
        <v>7.79333333333333</v>
      </c>
      <c r="I38">
        <f>IFERROR(VLOOKUP(A38,[5]数据处理!$A:$B,2,0),0)</f>
        <v>0</v>
      </c>
      <c r="J38" s="30">
        <f>IFERROR(VLOOKUP(A38,[5]数据处理!$A:$D,4,0),0)</f>
        <v>0</v>
      </c>
      <c r="K38" s="30">
        <f>IFERROR(VLOOKUP(A38,[5]数据处理!$A:$E,5,0),0)</f>
        <v>0</v>
      </c>
      <c r="L38" s="30">
        <f>IFERROR(VLOOKUP(A38,[5]数据处理!$A:$G,7,0),0)</f>
        <v>0</v>
      </c>
      <c r="M38">
        <f t="shared" si="1"/>
        <v>0</v>
      </c>
      <c r="N38">
        <f>IFERROR(VLOOKUP(A38,[5]数据处理!$A:$C,3,0),0)</f>
        <v>0</v>
      </c>
      <c r="O38">
        <f>IFERROR(VLOOKUP($A38,[5]数据处理!$A:$N,14,0),0)</f>
        <v>0</v>
      </c>
      <c r="P38" t="str">
        <f>IFERROR(VLOOKUP($A38,[3]库存报告使用数据!$A$1:$B$65536,2,0),"")</f>
        <v/>
      </c>
      <c r="Q38" t="str">
        <f>IFERROR(VLOOKUP($A38,[3]库存报告使用数据!$A$1:$E$65536,5,0),"")</f>
        <v/>
      </c>
      <c r="R38" t="str">
        <f>IFERROR(VLOOKUP($A38,[3]库存报告使用数据!$A$1:$H$65536,8,0),"")</f>
        <v/>
      </c>
      <c r="S38" t="str">
        <f>IFERROR(VLOOKUP($A38,[3]库存报告使用数据!$A$1:$K$65536,11,0),"")</f>
        <v/>
      </c>
      <c r="T38" t="str">
        <f>IFERROR(VLOOKUP($A38,[3]库存报告使用数据!$A$1:$C$65536,3,0),"")</f>
        <v/>
      </c>
      <c r="U38" t="str">
        <f>IFERROR(VLOOKUP($A38,[3]库存报告使用数据!$A$1:$F$65536,6,0),"")</f>
        <v/>
      </c>
      <c r="V38" t="str">
        <f>IFERROR(VLOOKUP($A38,[3]库存报告使用数据!$A$1:$I$65536,9,0),"")</f>
        <v/>
      </c>
      <c r="W38" t="str">
        <f>IFERROR(VLOOKUP($A38,[3]库存报告使用数据!$A$1:$L$65536,12,0),"")</f>
        <v/>
      </c>
      <c r="X38" s="20" t="str">
        <f t="shared" si="2"/>
        <v/>
      </c>
      <c r="Y38" s="20" t="str">
        <f t="shared" si="3"/>
        <v/>
      </c>
      <c r="Z38" s="20" t="str">
        <f t="shared" si="4"/>
        <v/>
      </c>
      <c r="AA38" s="20" t="str">
        <f t="shared" si="5"/>
        <v/>
      </c>
      <c r="AB38" t="str">
        <f>IFERROR(VLOOKUP($A38,[3]库存报告使用数据!$A$1:$D$65536,4,0),"")</f>
        <v/>
      </c>
      <c r="AC38" t="str">
        <f>IFERROR(VLOOKUP($A38,[3]库存报告使用数据!$A$1:$G$65536,7,0),"")</f>
        <v/>
      </c>
      <c r="AD38" t="str">
        <f>IFERROR(VLOOKUP($A38,[3]库存报告使用数据!$A$1:$J$65536,10,0),"")</f>
        <v/>
      </c>
      <c r="AE38" t="str">
        <f>IFERROR(VLOOKUP($A38,[3]库存报告使用数据!$A$1:$M$65536,13,0),"")</f>
        <v/>
      </c>
      <c r="AF38" s="20" t="str">
        <f t="shared" si="6"/>
        <v/>
      </c>
      <c r="AG38" s="20" t="str">
        <f t="shared" si="7"/>
        <v/>
      </c>
      <c r="AH38" s="20" t="str">
        <f t="shared" si="8"/>
        <v/>
      </c>
      <c r="AI38" s="20" t="str">
        <f t="shared" si="9"/>
        <v/>
      </c>
      <c r="AJ38">
        <f>IFERROR(VLOOKUP($B38,[4]库存报告使用数据!$A$1:$B$65536,2,0),0)</f>
        <v>0</v>
      </c>
      <c r="AK38">
        <f>IFERROR(VLOOKUP($B38,[4]库存报告使用数据!$A$1:$C$65536,3,0),)</f>
        <v>0</v>
      </c>
      <c r="AL38">
        <f>IFERROR(VLOOKUP($B38,[4]库存报告使用数据!$A$1:$D$65536,4,0),)</f>
        <v>3</v>
      </c>
      <c r="AM38">
        <f>IFERROR(VLOOKUP($B38,[4]库存报告使用数据!$A$1:$E$65536,5,0),)</f>
        <v>10</v>
      </c>
      <c r="AN38" s="20" t="str">
        <f t="shared" si="10"/>
        <v/>
      </c>
      <c r="AO38" s="20" t="str">
        <f t="shared" si="11"/>
        <v/>
      </c>
      <c r="AP38" s="20">
        <f t="shared" si="12"/>
        <v>1</v>
      </c>
      <c r="AQ38" s="20">
        <f t="shared" si="13"/>
        <v>0</v>
      </c>
      <c r="AR38" s="32">
        <f t="shared" si="14"/>
        <v>0</v>
      </c>
      <c r="AS38" s="32">
        <f t="shared" si="15"/>
        <v>0</v>
      </c>
      <c r="AT38" s="32">
        <f t="shared" si="16"/>
        <v>0</v>
      </c>
      <c r="AU38" s="28" t="str">
        <f t="shared" si="17"/>
        <v>库存为0</v>
      </c>
      <c r="AV38" s="34" t="str">
        <f>IFERROR(时间!$B$4+AU38,"上周无销量")</f>
        <v>上周无销量</v>
      </c>
    </row>
    <row r="39" spans="1:48">
      <c r="A39" s="18" t="s">
        <v>84</v>
      </c>
      <c r="B39" t="str">
        <f>VLOOKUP(A39,'[1]sku-asin（子）'!$A:$B,2,0)</f>
        <v>B07114WY73</v>
      </c>
      <c r="C39" t="str">
        <f>VLOOKUP(A39,'[1]子sku-父sku'!$A:$B,2,0)</f>
        <v>BS-BN-1503</v>
      </c>
      <c r="D39" s="28">
        <f>IFERROR(VLOOKUP(A39,[2]库存报告使用数据处理!$A:$C,3,0),0)</f>
        <v>0</v>
      </c>
      <c r="E39" s="28">
        <f>IFERROR(VLOOKUP(A39,[2]库存报告使用数据处理!$A:$D,4,0),0)</f>
        <v>0</v>
      </c>
      <c r="F39" s="28">
        <f>IFERROR(VLOOKUP(A39,[2]库存报告使用数据处理!$A:$E,5,0),0)</f>
        <v>0</v>
      </c>
      <c r="G39" s="28">
        <f>IFERROR(VLOOKUP(A39,[2]库存报告使用数据处理!$A:$F,6,0),0)</f>
        <v>0</v>
      </c>
      <c r="H39" s="29">
        <f>IFERROR(VLOOKUP(A39,[2]库存报告使用数据处理!$A:$G,7,0),0)</f>
        <v>0</v>
      </c>
      <c r="I39">
        <f>IFERROR(VLOOKUP(A39,[5]数据处理!$A:$B,2,0),0)</f>
        <v>0</v>
      </c>
      <c r="J39" s="30">
        <f>IFERROR(VLOOKUP(A39,[5]数据处理!$A:$D,4,0),0)</f>
        <v>0</v>
      </c>
      <c r="K39" s="30">
        <f>IFERROR(VLOOKUP(A39,[5]数据处理!$A:$E,5,0),0)</f>
        <v>0</v>
      </c>
      <c r="L39" s="30">
        <f>IFERROR(VLOOKUP(A39,[5]数据处理!$A:$G,7,0),0)</f>
        <v>0</v>
      </c>
      <c r="M39">
        <f t="shared" si="1"/>
        <v>0</v>
      </c>
      <c r="N39">
        <f>IFERROR(VLOOKUP(A39,[5]数据处理!$A:$C,3,0),0)</f>
        <v>0</v>
      </c>
      <c r="O39">
        <f>IFERROR(VLOOKUP($A39,[5]数据处理!$A:$N,14,0),0)</f>
        <v>0</v>
      </c>
      <c r="P39" t="str">
        <f>IFERROR(VLOOKUP($A39,[3]库存报告使用数据!$A$1:$B$65536,2,0),"")</f>
        <v/>
      </c>
      <c r="Q39" t="str">
        <f>IFERROR(VLOOKUP($A39,[3]库存报告使用数据!$A$1:$E$65536,5,0),"")</f>
        <v/>
      </c>
      <c r="R39" t="str">
        <f>IFERROR(VLOOKUP($A39,[3]库存报告使用数据!$A$1:$H$65536,8,0),"")</f>
        <v/>
      </c>
      <c r="S39" t="str">
        <f>IFERROR(VLOOKUP($A39,[3]库存报告使用数据!$A$1:$K$65536,11,0),"")</f>
        <v/>
      </c>
      <c r="T39" t="str">
        <f>IFERROR(VLOOKUP($A39,[3]库存报告使用数据!$A$1:$C$65536,3,0),"")</f>
        <v/>
      </c>
      <c r="U39" t="str">
        <f>IFERROR(VLOOKUP($A39,[3]库存报告使用数据!$A$1:$F$65536,6,0),"")</f>
        <v/>
      </c>
      <c r="V39" t="str">
        <f>IFERROR(VLOOKUP($A39,[3]库存报告使用数据!$A$1:$I$65536,9,0),"")</f>
        <v/>
      </c>
      <c r="W39" t="str">
        <f>IFERROR(VLOOKUP($A39,[3]库存报告使用数据!$A$1:$L$65536,12,0),"")</f>
        <v/>
      </c>
      <c r="X39" s="20" t="str">
        <f t="shared" si="2"/>
        <v/>
      </c>
      <c r="Y39" s="20" t="str">
        <f t="shared" si="3"/>
        <v/>
      </c>
      <c r="Z39" s="20" t="str">
        <f t="shared" si="4"/>
        <v/>
      </c>
      <c r="AA39" s="20" t="str">
        <f t="shared" si="5"/>
        <v/>
      </c>
      <c r="AB39" t="str">
        <f>IFERROR(VLOOKUP($A39,[3]库存报告使用数据!$A$1:$D$65536,4,0),"")</f>
        <v/>
      </c>
      <c r="AC39" t="str">
        <f>IFERROR(VLOOKUP($A39,[3]库存报告使用数据!$A$1:$G$65536,7,0),"")</f>
        <v/>
      </c>
      <c r="AD39" t="str">
        <f>IFERROR(VLOOKUP($A39,[3]库存报告使用数据!$A$1:$J$65536,10,0),"")</f>
        <v/>
      </c>
      <c r="AE39" t="str">
        <f>IFERROR(VLOOKUP($A39,[3]库存报告使用数据!$A$1:$M$65536,13,0),"")</f>
        <v/>
      </c>
      <c r="AF39" s="20" t="str">
        <f t="shared" si="6"/>
        <v/>
      </c>
      <c r="AG39" s="20" t="str">
        <f t="shared" si="7"/>
        <v/>
      </c>
      <c r="AH39" s="20" t="str">
        <f t="shared" si="8"/>
        <v/>
      </c>
      <c r="AI39" s="20" t="str">
        <f t="shared" si="9"/>
        <v/>
      </c>
      <c r="AJ39">
        <f>IFERROR(VLOOKUP($B39,[4]库存报告使用数据!$A$1:$B$65536,2,0),0)</f>
        <v>0</v>
      </c>
      <c r="AK39">
        <f>IFERROR(VLOOKUP($B39,[4]库存报告使用数据!$A$1:$C$65536,3,0),)</f>
        <v>0</v>
      </c>
      <c r="AL39">
        <f>IFERROR(VLOOKUP($B39,[4]库存报告使用数据!$A$1:$D$65536,4,0),)</f>
        <v>0</v>
      </c>
      <c r="AM39">
        <f>IFERROR(VLOOKUP($B39,[4]库存报告使用数据!$A$1:$E$65536,5,0),)</f>
        <v>0</v>
      </c>
      <c r="AN39" s="20" t="str">
        <f t="shared" si="10"/>
        <v/>
      </c>
      <c r="AO39" s="20" t="str">
        <f t="shared" si="11"/>
        <v/>
      </c>
      <c r="AP39" s="20" t="str">
        <f t="shared" si="12"/>
        <v/>
      </c>
      <c r="AQ39" s="20" t="str">
        <f t="shared" si="13"/>
        <v/>
      </c>
      <c r="AR39" s="32">
        <f t="shared" si="14"/>
        <v>0</v>
      </c>
      <c r="AS39" s="32">
        <f t="shared" si="15"/>
        <v>0</v>
      </c>
      <c r="AT39" s="32">
        <f t="shared" si="16"/>
        <v>0</v>
      </c>
      <c r="AU39" s="28" t="str">
        <f t="shared" si="17"/>
        <v>库存为0</v>
      </c>
      <c r="AV39" s="34" t="str">
        <f>IFERROR(时间!$B$4+AU39,"上周无销量")</f>
        <v>上周无销量</v>
      </c>
    </row>
    <row r="40" spans="1:48">
      <c r="A40" s="18" t="s">
        <v>85</v>
      </c>
      <c r="B40" t="str">
        <f>VLOOKUP(A40,'[1]sku-asin（子）'!$A:$B,2,0)</f>
        <v>B07253D4WR</v>
      </c>
      <c r="C40" t="str">
        <f>VLOOKUP(A40,'[1]子sku-父sku'!$A:$B,2,0)</f>
        <v>BS-BN-1503</v>
      </c>
      <c r="D40" s="28">
        <f>IFERROR(VLOOKUP(A40,[2]库存报告使用数据处理!$A:$C,3,0),0)</f>
        <v>0</v>
      </c>
      <c r="E40" s="28">
        <f>IFERROR(VLOOKUP(A40,[2]库存报告使用数据处理!$A:$D,4,0),0)</f>
        <v>0</v>
      </c>
      <c r="F40" s="28">
        <f>IFERROR(VLOOKUP(A40,[2]库存报告使用数据处理!$A:$E,5,0),0)</f>
        <v>0</v>
      </c>
      <c r="G40" s="28">
        <f>IFERROR(VLOOKUP(A40,[2]库存报告使用数据处理!$A:$F,6,0),0)</f>
        <v>0</v>
      </c>
      <c r="H40" s="29">
        <f>IFERROR(VLOOKUP(A40,[2]库存报告使用数据处理!$A:$G,7,0),0)</f>
        <v>0</v>
      </c>
      <c r="I40">
        <f>IFERROR(VLOOKUP(A40,[5]数据处理!$A:$B,2,0),0)</f>
        <v>0</v>
      </c>
      <c r="J40" s="30">
        <f>IFERROR(VLOOKUP(A40,[5]数据处理!$A:$D,4,0),0)</f>
        <v>0</v>
      </c>
      <c r="K40" s="30">
        <f>IFERROR(VLOOKUP(A40,[5]数据处理!$A:$E,5,0),0)</f>
        <v>0</v>
      </c>
      <c r="L40" s="30">
        <f>IFERROR(VLOOKUP(A40,[5]数据处理!$A:$G,7,0),0)</f>
        <v>0</v>
      </c>
      <c r="M40">
        <f t="shared" si="1"/>
        <v>0</v>
      </c>
      <c r="N40">
        <f>IFERROR(VLOOKUP(A40,[5]数据处理!$A:$C,3,0),0)</f>
        <v>0</v>
      </c>
      <c r="O40">
        <f>IFERROR(VLOOKUP($A40,[5]数据处理!$A:$N,14,0),0)</f>
        <v>0</v>
      </c>
      <c r="P40" t="str">
        <f>IFERROR(VLOOKUP($A40,[3]库存报告使用数据!$A$1:$B$65536,2,0),"")</f>
        <v/>
      </c>
      <c r="Q40" t="str">
        <f>IFERROR(VLOOKUP($A40,[3]库存报告使用数据!$A$1:$E$65536,5,0),"")</f>
        <v/>
      </c>
      <c r="R40" t="str">
        <f>IFERROR(VLOOKUP($A40,[3]库存报告使用数据!$A$1:$H$65536,8,0),"")</f>
        <v/>
      </c>
      <c r="S40" t="str">
        <f>IFERROR(VLOOKUP($A40,[3]库存报告使用数据!$A$1:$K$65536,11,0),"")</f>
        <v/>
      </c>
      <c r="T40" t="str">
        <f>IFERROR(VLOOKUP($A40,[3]库存报告使用数据!$A$1:$C$65536,3,0),"")</f>
        <v/>
      </c>
      <c r="U40" t="str">
        <f>IFERROR(VLOOKUP($A40,[3]库存报告使用数据!$A$1:$F$65536,6,0),"")</f>
        <v/>
      </c>
      <c r="V40" t="str">
        <f>IFERROR(VLOOKUP($A40,[3]库存报告使用数据!$A$1:$I$65536,9,0),"")</f>
        <v/>
      </c>
      <c r="W40" t="str">
        <f>IFERROR(VLOOKUP($A40,[3]库存报告使用数据!$A$1:$L$65536,12,0),"")</f>
        <v/>
      </c>
      <c r="X40" s="20" t="str">
        <f t="shared" si="2"/>
        <v/>
      </c>
      <c r="Y40" s="20" t="str">
        <f t="shared" si="3"/>
        <v/>
      </c>
      <c r="Z40" s="20" t="str">
        <f t="shared" si="4"/>
        <v/>
      </c>
      <c r="AA40" s="20" t="str">
        <f t="shared" si="5"/>
        <v/>
      </c>
      <c r="AB40" t="str">
        <f>IFERROR(VLOOKUP($A40,[3]库存报告使用数据!$A$1:$D$65536,4,0),"")</f>
        <v/>
      </c>
      <c r="AC40" t="str">
        <f>IFERROR(VLOOKUP($A40,[3]库存报告使用数据!$A$1:$G$65536,7,0),"")</f>
        <v/>
      </c>
      <c r="AD40" t="str">
        <f>IFERROR(VLOOKUP($A40,[3]库存报告使用数据!$A$1:$J$65536,10,0),"")</f>
        <v/>
      </c>
      <c r="AE40" t="str">
        <f>IFERROR(VLOOKUP($A40,[3]库存报告使用数据!$A$1:$M$65536,13,0),"")</f>
        <v/>
      </c>
      <c r="AF40" s="20" t="str">
        <f t="shared" si="6"/>
        <v/>
      </c>
      <c r="AG40" s="20" t="str">
        <f t="shared" si="7"/>
        <v/>
      </c>
      <c r="AH40" s="20" t="str">
        <f t="shared" si="8"/>
        <v/>
      </c>
      <c r="AI40" s="20" t="str">
        <f t="shared" si="9"/>
        <v/>
      </c>
      <c r="AJ40">
        <f>IFERROR(VLOOKUP($B40,[4]库存报告使用数据!$A$1:$B$65536,2,0),0)</f>
        <v>0</v>
      </c>
      <c r="AK40">
        <f>IFERROR(VLOOKUP($B40,[4]库存报告使用数据!$A$1:$C$65536,3,0),)</f>
        <v>0</v>
      </c>
      <c r="AL40">
        <f>IFERROR(VLOOKUP($B40,[4]库存报告使用数据!$A$1:$D$65536,4,0),)</f>
        <v>0</v>
      </c>
      <c r="AM40">
        <f>IFERROR(VLOOKUP($B40,[4]库存报告使用数据!$A$1:$E$65536,5,0),)</f>
        <v>0</v>
      </c>
      <c r="AN40" s="20" t="str">
        <f t="shared" si="10"/>
        <v/>
      </c>
      <c r="AO40" s="20" t="str">
        <f t="shared" si="11"/>
        <v/>
      </c>
      <c r="AP40" s="20" t="str">
        <f t="shared" si="12"/>
        <v/>
      </c>
      <c r="AQ40" s="20" t="str">
        <f t="shared" si="13"/>
        <v/>
      </c>
      <c r="AR40" s="32">
        <f t="shared" si="14"/>
        <v>0</v>
      </c>
      <c r="AS40" s="32">
        <f t="shared" si="15"/>
        <v>0</v>
      </c>
      <c r="AT40" s="32">
        <f t="shared" si="16"/>
        <v>0</v>
      </c>
      <c r="AU40" s="28" t="str">
        <f t="shared" si="17"/>
        <v>库存为0</v>
      </c>
      <c r="AV40" s="34" t="str">
        <f>IFERROR(时间!$B$4+AU40,"上周无销量")</f>
        <v>上周无销量</v>
      </c>
    </row>
    <row r="41" spans="1:48">
      <c r="A41" s="18" t="s">
        <v>86</v>
      </c>
      <c r="B41" t="str">
        <f>VLOOKUP(A41,'[1]sku-asin（子）'!$A:$B,2,0)</f>
        <v>B0713QKFKC</v>
      </c>
      <c r="C41" t="str">
        <f>VLOOKUP(A41,'[1]子sku-父sku'!$A:$B,2,0)</f>
        <v>BS-BN-1503</v>
      </c>
      <c r="D41" s="28">
        <f>IFERROR(VLOOKUP(A41,[2]库存报告使用数据处理!$A:$C,3,0),0)</f>
        <v>0</v>
      </c>
      <c r="E41" s="28">
        <f>IFERROR(VLOOKUP(A41,[2]库存报告使用数据处理!$A:$D,4,0),0)</f>
        <v>0</v>
      </c>
      <c r="F41" s="28">
        <f>IFERROR(VLOOKUP(A41,[2]库存报告使用数据处理!$A:$E,5,0),0)</f>
        <v>0</v>
      </c>
      <c r="G41" s="28">
        <f>IFERROR(VLOOKUP(A41,[2]库存报告使用数据处理!$A:$F,6,0),0)</f>
        <v>0</v>
      </c>
      <c r="H41" s="29">
        <f>IFERROR(VLOOKUP(A41,[2]库存报告使用数据处理!$A:$G,7,0),0)</f>
        <v>0</v>
      </c>
      <c r="I41">
        <f>IFERROR(VLOOKUP(A41,[5]数据处理!$A:$B,2,0),0)</f>
        <v>0</v>
      </c>
      <c r="J41" s="30">
        <f>IFERROR(VLOOKUP(A41,[5]数据处理!$A:$D,4,0),0)</f>
        <v>0</v>
      </c>
      <c r="K41" s="30">
        <f>IFERROR(VLOOKUP(A41,[5]数据处理!$A:$E,5,0),0)</f>
        <v>0</v>
      </c>
      <c r="L41" s="30">
        <f>IFERROR(VLOOKUP(A41,[5]数据处理!$A:$G,7,0),0)</f>
        <v>0</v>
      </c>
      <c r="M41">
        <f t="shared" si="1"/>
        <v>0</v>
      </c>
      <c r="N41">
        <f>IFERROR(VLOOKUP(A41,[5]数据处理!$A:$C,3,0),0)</f>
        <v>0</v>
      </c>
      <c r="O41">
        <f>IFERROR(VLOOKUP($A41,[5]数据处理!$A:$N,14,0),0)</f>
        <v>0</v>
      </c>
      <c r="P41" t="str">
        <f>IFERROR(VLOOKUP($A41,[3]库存报告使用数据!$A$1:$B$65536,2,0),"")</f>
        <v/>
      </c>
      <c r="Q41" t="str">
        <f>IFERROR(VLOOKUP($A41,[3]库存报告使用数据!$A$1:$E$65536,5,0),"")</f>
        <v/>
      </c>
      <c r="R41" t="str">
        <f>IFERROR(VLOOKUP($A41,[3]库存报告使用数据!$A$1:$H$65536,8,0),"")</f>
        <v/>
      </c>
      <c r="S41" t="str">
        <f>IFERROR(VLOOKUP($A41,[3]库存报告使用数据!$A$1:$K$65536,11,0),"")</f>
        <v/>
      </c>
      <c r="T41" t="str">
        <f>IFERROR(VLOOKUP($A41,[3]库存报告使用数据!$A$1:$C$65536,3,0),"")</f>
        <v/>
      </c>
      <c r="U41" t="str">
        <f>IFERROR(VLOOKUP($A41,[3]库存报告使用数据!$A$1:$F$65536,6,0),"")</f>
        <v/>
      </c>
      <c r="V41" t="str">
        <f>IFERROR(VLOOKUP($A41,[3]库存报告使用数据!$A$1:$I$65536,9,0),"")</f>
        <v/>
      </c>
      <c r="W41" t="str">
        <f>IFERROR(VLOOKUP($A41,[3]库存报告使用数据!$A$1:$L$65536,12,0),"")</f>
        <v/>
      </c>
      <c r="X41" s="20" t="str">
        <f t="shared" si="2"/>
        <v/>
      </c>
      <c r="Y41" s="20" t="str">
        <f t="shared" si="3"/>
        <v/>
      </c>
      <c r="Z41" s="20" t="str">
        <f t="shared" si="4"/>
        <v/>
      </c>
      <c r="AA41" s="20" t="str">
        <f t="shared" si="5"/>
        <v/>
      </c>
      <c r="AB41" t="str">
        <f>IFERROR(VLOOKUP($A41,[3]库存报告使用数据!$A$1:$D$65536,4,0),"")</f>
        <v/>
      </c>
      <c r="AC41" t="str">
        <f>IFERROR(VLOOKUP($A41,[3]库存报告使用数据!$A$1:$G$65536,7,0),"")</f>
        <v/>
      </c>
      <c r="AD41" t="str">
        <f>IFERROR(VLOOKUP($A41,[3]库存报告使用数据!$A$1:$J$65536,10,0),"")</f>
        <v/>
      </c>
      <c r="AE41" t="str">
        <f>IFERROR(VLOOKUP($A41,[3]库存报告使用数据!$A$1:$M$65536,13,0),"")</f>
        <v/>
      </c>
      <c r="AF41" s="20" t="str">
        <f t="shared" si="6"/>
        <v/>
      </c>
      <c r="AG41" s="20" t="str">
        <f t="shared" si="7"/>
        <v/>
      </c>
      <c r="AH41" s="20" t="str">
        <f t="shared" si="8"/>
        <v/>
      </c>
      <c r="AI41" s="20" t="str">
        <f t="shared" si="9"/>
        <v/>
      </c>
      <c r="AJ41">
        <f>IFERROR(VLOOKUP($B41,[4]库存报告使用数据!$A$1:$B$65536,2,0),0)</f>
        <v>0</v>
      </c>
      <c r="AK41">
        <f>IFERROR(VLOOKUP($B41,[4]库存报告使用数据!$A$1:$C$65536,3,0),)</f>
        <v>0</v>
      </c>
      <c r="AL41">
        <f>IFERROR(VLOOKUP($B41,[4]库存报告使用数据!$A$1:$D$65536,4,0),)</f>
        <v>0</v>
      </c>
      <c r="AM41">
        <f>IFERROR(VLOOKUP($B41,[4]库存报告使用数据!$A$1:$E$65536,5,0),)</f>
        <v>0</v>
      </c>
      <c r="AN41" s="20" t="str">
        <f t="shared" si="10"/>
        <v/>
      </c>
      <c r="AO41" s="20" t="str">
        <f t="shared" si="11"/>
        <v/>
      </c>
      <c r="AP41" s="20" t="str">
        <f t="shared" si="12"/>
        <v/>
      </c>
      <c r="AQ41" s="20" t="str">
        <f t="shared" si="13"/>
        <v/>
      </c>
      <c r="AR41" s="32">
        <f t="shared" si="14"/>
        <v>0</v>
      </c>
      <c r="AS41" s="32">
        <f t="shared" si="15"/>
        <v>0</v>
      </c>
      <c r="AT41" s="32">
        <f t="shared" si="16"/>
        <v>0</v>
      </c>
      <c r="AU41" s="28" t="str">
        <f t="shared" si="17"/>
        <v>库存为0</v>
      </c>
      <c r="AV41" s="34" t="str">
        <f>IFERROR(时间!$B$4+AU41,"上周无销量")</f>
        <v>上周无销量</v>
      </c>
    </row>
    <row r="42" spans="1:48">
      <c r="A42" s="18" t="s">
        <v>87</v>
      </c>
      <c r="B42" t="str">
        <f>VLOOKUP(A42,'[1]sku-asin（子）'!$A:$B,2,0)</f>
        <v>B0716BBDVV</v>
      </c>
      <c r="C42" t="str">
        <f>VLOOKUP(A42,'[1]子sku-父sku'!$A:$B,2,0)</f>
        <v>BS-BN-1503</v>
      </c>
      <c r="D42" s="28">
        <f>IFERROR(VLOOKUP(A42,[2]库存报告使用数据处理!$A:$C,3,0),0)</f>
        <v>0</v>
      </c>
      <c r="E42" s="28">
        <f>IFERROR(VLOOKUP(A42,[2]库存报告使用数据处理!$A:$D,4,0),0)</f>
        <v>0</v>
      </c>
      <c r="F42" s="28">
        <f>IFERROR(VLOOKUP(A42,[2]库存报告使用数据处理!$A:$E,5,0),0)</f>
        <v>0</v>
      </c>
      <c r="G42" s="28">
        <f>IFERROR(VLOOKUP(A42,[2]库存报告使用数据处理!$A:$F,6,0),0)</f>
        <v>0</v>
      </c>
      <c r="H42" s="29">
        <f>IFERROR(VLOOKUP(A42,[2]库存报告使用数据处理!$A:$G,7,0),0)</f>
        <v>0</v>
      </c>
      <c r="I42">
        <f>IFERROR(VLOOKUP(A42,[5]数据处理!$A:$B,2,0),0)</f>
        <v>0</v>
      </c>
      <c r="J42" s="30">
        <f>IFERROR(VLOOKUP(A42,[5]数据处理!$A:$D,4,0),0)</f>
        <v>0</v>
      </c>
      <c r="K42" s="30">
        <f>IFERROR(VLOOKUP(A42,[5]数据处理!$A:$E,5,0),0)</f>
        <v>0</v>
      </c>
      <c r="L42" s="30">
        <f>IFERROR(VLOOKUP(A42,[5]数据处理!$A:$G,7,0),0)</f>
        <v>0</v>
      </c>
      <c r="M42">
        <f t="shared" si="1"/>
        <v>0</v>
      </c>
      <c r="N42">
        <f>IFERROR(VLOOKUP(A42,[5]数据处理!$A:$C,3,0),0)</f>
        <v>0</v>
      </c>
      <c r="O42">
        <f>IFERROR(VLOOKUP($A42,[5]数据处理!$A:$N,14,0),0)</f>
        <v>0</v>
      </c>
      <c r="P42" t="str">
        <f>IFERROR(VLOOKUP($A42,[3]库存报告使用数据!$A$1:$B$65536,2,0),"")</f>
        <v/>
      </c>
      <c r="Q42" t="str">
        <f>IFERROR(VLOOKUP($A42,[3]库存报告使用数据!$A$1:$E$65536,5,0),"")</f>
        <v/>
      </c>
      <c r="R42" t="str">
        <f>IFERROR(VLOOKUP($A42,[3]库存报告使用数据!$A$1:$H$65536,8,0),"")</f>
        <v/>
      </c>
      <c r="S42" t="str">
        <f>IFERROR(VLOOKUP($A42,[3]库存报告使用数据!$A$1:$K$65536,11,0),"")</f>
        <v/>
      </c>
      <c r="T42" t="str">
        <f>IFERROR(VLOOKUP($A42,[3]库存报告使用数据!$A$1:$C$65536,3,0),"")</f>
        <v/>
      </c>
      <c r="U42" t="str">
        <f>IFERROR(VLOOKUP($A42,[3]库存报告使用数据!$A$1:$F$65536,6,0),"")</f>
        <v/>
      </c>
      <c r="V42" t="str">
        <f>IFERROR(VLOOKUP($A42,[3]库存报告使用数据!$A$1:$I$65536,9,0),"")</f>
        <v/>
      </c>
      <c r="W42" t="str">
        <f>IFERROR(VLOOKUP($A42,[3]库存报告使用数据!$A$1:$L$65536,12,0),"")</f>
        <v/>
      </c>
      <c r="X42" s="20" t="str">
        <f t="shared" si="2"/>
        <v/>
      </c>
      <c r="Y42" s="20" t="str">
        <f t="shared" si="3"/>
        <v/>
      </c>
      <c r="Z42" s="20" t="str">
        <f t="shared" si="4"/>
        <v/>
      </c>
      <c r="AA42" s="20" t="str">
        <f t="shared" si="5"/>
        <v/>
      </c>
      <c r="AB42" t="str">
        <f>IFERROR(VLOOKUP($A42,[3]库存报告使用数据!$A$1:$D$65536,4,0),"")</f>
        <v/>
      </c>
      <c r="AC42" t="str">
        <f>IFERROR(VLOOKUP($A42,[3]库存报告使用数据!$A$1:$G$65536,7,0),"")</f>
        <v/>
      </c>
      <c r="AD42" t="str">
        <f>IFERROR(VLOOKUP($A42,[3]库存报告使用数据!$A$1:$J$65536,10,0),"")</f>
        <v/>
      </c>
      <c r="AE42" t="str">
        <f>IFERROR(VLOOKUP($A42,[3]库存报告使用数据!$A$1:$M$65536,13,0),"")</f>
        <v/>
      </c>
      <c r="AF42" s="20" t="str">
        <f t="shared" si="6"/>
        <v/>
      </c>
      <c r="AG42" s="20" t="str">
        <f t="shared" si="7"/>
        <v/>
      </c>
      <c r="AH42" s="20" t="str">
        <f t="shared" si="8"/>
        <v/>
      </c>
      <c r="AI42" s="20" t="str">
        <f t="shared" si="9"/>
        <v/>
      </c>
      <c r="AJ42">
        <f>IFERROR(VLOOKUP($B42,[4]库存报告使用数据!$A$1:$B$65536,2,0),0)</f>
        <v>0</v>
      </c>
      <c r="AK42">
        <f>IFERROR(VLOOKUP($B42,[4]库存报告使用数据!$A$1:$C$65536,3,0),)</f>
        <v>0</v>
      </c>
      <c r="AL42">
        <f>IFERROR(VLOOKUP($B42,[4]库存报告使用数据!$A$1:$D$65536,4,0),)</f>
        <v>0</v>
      </c>
      <c r="AM42">
        <f>IFERROR(VLOOKUP($B42,[4]库存报告使用数据!$A$1:$E$65536,5,0),)</f>
        <v>0</v>
      </c>
      <c r="AN42" s="20" t="str">
        <f t="shared" si="10"/>
        <v/>
      </c>
      <c r="AO42" s="20" t="str">
        <f t="shared" si="11"/>
        <v/>
      </c>
      <c r="AP42" s="20" t="str">
        <f t="shared" si="12"/>
        <v/>
      </c>
      <c r="AQ42" s="20" t="str">
        <f t="shared" si="13"/>
        <v/>
      </c>
      <c r="AR42" s="32">
        <f t="shared" si="14"/>
        <v>0</v>
      </c>
      <c r="AS42" s="32">
        <f t="shared" si="15"/>
        <v>0</v>
      </c>
      <c r="AT42" s="32">
        <f t="shared" si="16"/>
        <v>0</v>
      </c>
      <c r="AU42" s="28" t="str">
        <f t="shared" si="17"/>
        <v>库存为0</v>
      </c>
      <c r="AV42" s="34" t="str">
        <f>IFERROR(时间!$B$4+AU42,"上周无销量")</f>
        <v>上周无销量</v>
      </c>
    </row>
    <row r="43" spans="1:48">
      <c r="A43" s="18" t="s">
        <v>88</v>
      </c>
      <c r="B43" t="str">
        <f>VLOOKUP(A43,'[1]sku-asin（子）'!$A:$B,2,0)</f>
        <v>B071DN4Q1M</v>
      </c>
      <c r="C43" t="str">
        <f>VLOOKUP(A43,'[1]子sku-父sku'!$A:$B,2,0)</f>
        <v>BS-BN-1503</v>
      </c>
      <c r="D43" s="28">
        <f>IFERROR(VLOOKUP(A43,[2]库存报告使用数据处理!$A:$C,3,0),0)</f>
        <v>0</v>
      </c>
      <c r="E43" s="28">
        <f>IFERROR(VLOOKUP(A43,[2]库存报告使用数据处理!$A:$D,4,0),0)</f>
        <v>0</v>
      </c>
      <c r="F43" s="28">
        <f>IFERROR(VLOOKUP(A43,[2]库存报告使用数据处理!$A:$E,5,0),0)</f>
        <v>0</v>
      </c>
      <c r="G43" s="28">
        <f>IFERROR(VLOOKUP(A43,[2]库存报告使用数据处理!$A:$F,6,0),0)</f>
        <v>0</v>
      </c>
      <c r="H43" s="29">
        <f>IFERROR(VLOOKUP(A43,[2]库存报告使用数据处理!$A:$G,7,0),0)</f>
        <v>0</v>
      </c>
      <c r="I43">
        <f>IFERROR(VLOOKUP(A43,[5]数据处理!$A:$B,2,0),0)</f>
        <v>0</v>
      </c>
      <c r="J43" s="30">
        <f>IFERROR(VLOOKUP(A43,[5]数据处理!$A:$D,4,0),0)</f>
        <v>0</v>
      </c>
      <c r="K43" s="30">
        <f>IFERROR(VLOOKUP(A43,[5]数据处理!$A:$E,5,0),0)</f>
        <v>0</v>
      </c>
      <c r="L43" s="30">
        <f>IFERROR(VLOOKUP(A43,[5]数据处理!$A:$G,7,0),0)</f>
        <v>0</v>
      </c>
      <c r="M43">
        <f t="shared" si="1"/>
        <v>0</v>
      </c>
      <c r="N43">
        <f>IFERROR(VLOOKUP(A43,[5]数据处理!$A:$C,3,0),0)</f>
        <v>0</v>
      </c>
      <c r="O43">
        <f>IFERROR(VLOOKUP($A43,[5]数据处理!$A:$N,14,0),0)</f>
        <v>0</v>
      </c>
      <c r="P43" t="str">
        <f>IFERROR(VLOOKUP($A43,[3]库存报告使用数据!$A$1:$B$65536,2,0),"")</f>
        <v/>
      </c>
      <c r="Q43" t="str">
        <f>IFERROR(VLOOKUP($A43,[3]库存报告使用数据!$A$1:$E$65536,5,0),"")</f>
        <v/>
      </c>
      <c r="R43" t="str">
        <f>IFERROR(VLOOKUP($A43,[3]库存报告使用数据!$A$1:$H$65536,8,0),"")</f>
        <v/>
      </c>
      <c r="S43" t="str">
        <f>IFERROR(VLOOKUP($A43,[3]库存报告使用数据!$A$1:$K$65536,11,0),"")</f>
        <v/>
      </c>
      <c r="T43" t="str">
        <f>IFERROR(VLOOKUP($A43,[3]库存报告使用数据!$A$1:$C$65536,3,0),"")</f>
        <v/>
      </c>
      <c r="U43" t="str">
        <f>IFERROR(VLOOKUP($A43,[3]库存报告使用数据!$A$1:$F$65536,6,0),"")</f>
        <v/>
      </c>
      <c r="V43" t="str">
        <f>IFERROR(VLOOKUP($A43,[3]库存报告使用数据!$A$1:$I$65536,9,0),"")</f>
        <v/>
      </c>
      <c r="W43" t="str">
        <f>IFERROR(VLOOKUP($A43,[3]库存报告使用数据!$A$1:$L$65536,12,0),"")</f>
        <v/>
      </c>
      <c r="X43" s="20" t="str">
        <f t="shared" si="2"/>
        <v/>
      </c>
      <c r="Y43" s="20" t="str">
        <f t="shared" si="3"/>
        <v/>
      </c>
      <c r="Z43" s="20" t="str">
        <f t="shared" si="4"/>
        <v/>
      </c>
      <c r="AA43" s="20" t="str">
        <f t="shared" si="5"/>
        <v/>
      </c>
      <c r="AB43" t="str">
        <f>IFERROR(VLOOKUP($A43,[3]库存报告使用数据!$A$1:$D$65536,4,0),"")</f>
        <v/>
      </c>
      <c r="AC43" t="str">
        <f>IFERROR(VLOOKUP($A43,[3]库存报告使用数据!$A$1:$G$65536,7,0),"")</f>
        <v/>
      </c>
      <c r="AD43" t="str">
        <f>IFERROR(VLOOKUP($A43,[3]库存报告使用数据!$A$1:$J$65536,10,0),"")</f>
        <v/>
      </c>
      <c r="AE43" t="str">
        <f>IFERROR(VLOOKUP($A43,[3]库存报告使用数据!$A$1:$M$65536,13,0),"")</f>
        <v/>
      </c>
      <c r="AF43" s="20" t="str">
        <f t="shared" si="6"/>
        <v/>
      </c>
      <c r="AG43" s="20" t="str">
        <f t="shared" si="7"/>
        <v/>
      </c>
      <c r="AH43" s="20" t="str">
        <f t="shared" si="8"/>
        <v/>
      </c>
      <c r="AI43" s="20" t="str">
        <f t="shared" si="9"/>
        <v/>
      </c>
      <c r="AJ43">
        <f>IFERROR(VLOOKUP($B43,[4]库存报告使用数据!$A$1:$B$65536,2,0),0)</f>
        <v>0</v>
      </c>
      <c r="AK43">
        <f>IFERROR(VLOOKUP($B43,[4]库存报告使用数据!$A$1:$C$65536,3,0),)</f>
        <v>0</v>
      </c>
      <c r="AL43">
        <f>IFERROR(VLOOKUP($B43,[4]库存报告使用数据!$A$1:$D$65536,4,0),)</f>
        <v>0</v>
      </c>
      <c r="AM43">
        <f>IFERROR(VLOOKUP($B43,[4]库存报告使用数据!$A$1:$E$65536,5,0),)</f>
        <v>0</v>
      </c>
      <c r="AN43" s="20" t="str">
        <f t="shared" si="10"/>
        <v/>
      </c>
      <c r="AO43" s="20" t="str">
        <f t="shared" si="11"/>
        <v/>
      </c>
      <c r="AP43" s="20" t="str">
        <f t="shared" si="12"/>
        <v/>
      </c>
      <c r="AQ43" s="20" t="str">
        <f t="shared" si="13"/>
        <v/>
      </c>
      <c r="AR43" s="32">
        <f t="shared" si="14"/>
        <v>0</v>
      </c>
      <c r="AS43" s="32">
        <f t="shared" si="15"/>
        <v>0</v>
      </c>
      <c r="AT43" s="32">
        <f t="shared" si="16"/>
        <v>0</v>
      </c>
      <c r="AU43" s="28" t="str">
        <f t="shared" si="17"/>
        <v>库存为0</v>
      </c>
      <c r="AV43" s="34" t="str">
        <f>IFERROR(时间!$B$4+AU43,"上周无销量")</f>
        <v>上周无销量</v>
      </c>
    </row>
    <row r="44" spans="1:48">
      <c r="A44" s="18" t="s">
        <v>89</v>
      </c>
      <c r="B44" t="str">
        <f>VLOOKUP(A44,'[1]sku-asin（子）'!$A:$B,2,0)</f>
        <v>B07253CYT2</v>
      </c>
      <c r="C44" t="str">
        <f>VLOOKUP(A44,'[1]子sku-父sku'!$A:$B,2,0)</f>
        <v>BS-BN-1503</v>
      </c>
      <c r="D44" s="28">
        <f>IFERROR(VLOOKUP(A44,[2]库存报告使用数据处理!$A:$C,3,0),0)</f>
        <v>0</v>
      </c>
      <c r="E44" s="28">
        <f>IFERROR(VLOOKUP(A44,[2]库存报告使用数据处理!$A:$D,4,0),0)</f>
        <v>0</v>
      </c>
      <c r="F44" s="28">
        <f>IFERROR(VLOOKUP(A44,[2]库存报告使用数据处理!$A:$E,5,0),0)</f>
        <v>0</v>
      </c>
      <c r="G44" s="28">
        <f>IFERROR(VLOOKUP(A44,[2]库存报告使用数据处理!$A:$F,6,0),0)</f>
        <v>0</v>
      </c>
      <c r="H44" s="29">
        <f>IFERROR(VLOOKUP(A44,[2]库存报告使用数据处理!$A:$G,7,0),0)</f>
        <v>0</v>
      </c>
      <c r="I44">
        <f>IFERROR(VLOOKUP(A44,[5]数据处理!$A:$B,2,0),0)</f>
        <v>0</v>
      </c>
      <c r="J44" s="30">
        <f>IFERROR(VLOOKUP(A44,[5]数据处理!$A:$D,4,0),0)</f>
        <v>0</v>
      </c>
      <c r="K44" s="30">
        <f>IFERROR(VLOOKUP(A44,[5]数据处理!$A:$E,5,0),0)</f>
        <v>0</v>
      </c>
      <c r="L44" s="30">
        <f>IFERROR(VLOOKUP(A44,[5]数据处理!$A:$G,7,0),0)</f>
        <v>0</v>
      </c>
      <c r="M44">
        <f t="shared" si="1"/>
        <v>0</v>
      </c>
      <c r="N44">
        <f>IFERROR(VLOOKUP(A44,[5]数据处理!$A:$C,3,0),0)</f>
        <v>0</v>
      </c>
      <c r="O44">
        <f>IFERROR(VLOOKUP($A44,[5]数据处理!$A:$N,14,0),0)</f>
        <v>0</v>
      </c>
      <c r="P44" t="str">
        <f>IFERROR(VLOOKUP($A44,[3]库存报告使用数据!$A$1:$B$65536,2,0),"")</f>
        <v/>
      </c>
      <c r="Q44" t="str">
        <f>IFERROR(VLOOKUP($A44,[3]库存报告使用数据!$A$1:$E$65536,5,0),"")</f>
        <v/>
      </c>
      <c r="R44" t="str">
        <f>IFERROR(VLOOKUP($A44,[3]库存报告使用数据!$A$1:$H$65536,8,0),"")</f>
        <v/>
      </c>
      <c r="S44" t="str">
        <f>IFERROR(VLOOKUP($A44,[3]库存报告使用数据!$A$1:$K$65536,11,0),"")</f>
        <v/>
      </c>
      <c r="T44" t="str">
        <f>IFERROR(VLOOKUP($A44,[3]库存报告使用数据!$A$1:$C$65536,3,0),"")</f>
        <v/>
      </c>
      <c r="U44" t="str">
        <f>IFERROR(VLOOKUP($A44,[3]库存报告使用数据!$A$1:$F$65536,6,0),"")</f>
        <v/>
      </c>
      <c r="V44" t="str">
        <f>IFERROR(VLOOKUP($A44,[3]库存报告使用数据!$A$1:$I$65536,9,0),"")</f>
        <v/>
      </c>
      <c r="W44" t="str">
        <f>IFERROR(VLOOKUP($A44,[3]库存报告使用数据!$A$1:$L$65536,12,0),"")</f>
        <v/>
      </c>
      <c r="X44" s="20" t="str">
        <f t="shared" si="2"/>
        <v/>
      </c>
      <c r="Y44" s="20" t="str">
        <f t="shared" si="3"/>
        <v/>
      </c>
      <c r="Z44" s="20" t="str">
        <f t="shared" si="4"/>
        <v/>
      </c>
      <c r="AA44" s="20" t="str">
        <f t="shared" si="5"/>
        <v/>
      </c>
      <c r="AB44" t="str">
        <f>IFERROR(VLOOKUP($A44,[3]库存报告使用数据!$A$1:$D$65536,4,0),"")</f>
        <v/>
      </c>
      <c r="AC44" t="str">
        <f>IFERROR(VLOOKUP($A44,[3]库存报告使用数据!$A$1:$G$65536,7,0),"")</f>
        <v/>
      </c>
      <c r="AD44" t="str">
        <f>IFERROR(VLOOKUP($A44,[3]库存报告使用数据!$A$1:$J$65536,10,0),"")</f>
        <v/>
      </c>
      <c r="AE44" t="str">
        <f>IFERROR(VLOOKUP($A44,[3]库存报告使用数据!$A$1:$M$65536,13,0),"")</f>
        <v/>
      </c>
      <c r="AF44" s="20" t="str">
        <f t="shared" si="6"/>
        <v/>
      </c>
      <c r="AG44" s="20" t="str">
        <f t="shared" si="7"/>
        <v/>
      </c>
      <c r="AH44" s="20" t="str">
        <f t="shared" si="8"/>
        <v/>
      </c>
      <c r="AI44" s="20" t="str">
        <f t="shared" si="9"/>
        <v/>
      </c>
      <c r="AJ44">
        <f>IFERROR(VLOOKUP($B44,[4]库存报告使用数据!$A$1:$B$65536,2,0),0)</f>
        <v>0</v>
      </c>
      <c r="AK44">
        <f>IFERROR(VLOOKUP($B44,[4]库存报告使用数据!$A$1:$C$65536,3,0),)</f>
        <v>0</v>
      </c>
      <c r="AL44">
        <f>IFERROR(VLOOKUP($B44,[4]库存报告使用数据!$A$1:$D$65536,4,0),)</f>
        <v>0</v>
      </c>
      <c r="AM44">
        <f>IFERROR(VLOOKUP($B44,[4]库存报告使用数据!$A$1:$E$65536,5,0),)</f>
        <v>0</v>
      </c>
      <c r="AN44" s="20" t="str">
        <f t="shared" si="10"/>
        <v/>
      </c>
      <c r="AO44" s="20" t="str">
        <f t="shared" si="11"/>
        <v/>
      </c>
      <c r="AP44" s="20" t="str">
        <f t="shared" si="12"/>
        <v/>
      </c>
      <c r="AQ44" s="20" t="str">
        <f t="shared" si="13"/>
        <v/>
      </c>
      <c r="AR44" s="32">
        <f t="shared" si="14"/>
        <v>0</v>
      </c>
      <c r="AS44" s="32">
        <f t="shared" si="15"/>
        <v>0</v>
      </c>
      <c r="AT44" s="32">
        <f t="shared" si="16"/>
        <v>0</v>
      </c>
      <c r="AU44" s="28" t="str">
        <f t="shared" si="17"/>
        <v>库存为0</v>
      </c>
      <c r="AV44" s="34" t="str">
        <f>IFERROR(时间!$B$4+AU44,"上周无销量")</f>
        <v>上周无销量</v>
      </c>
    </row>
    <row r="45" spans="1:48">
      <c r="A45" s="18" t="s">
        <v>90</v>
      </c>
      <c r="B45" t="str">
        <f>VLOOKUP(A45,'[1]sku-asin（子）'!$A:$B,2,0)</f>
        <v>B06ZZ31SK3</v>
      </c>
      <c r="C45" t="str">
        <f>VLOOKUP(A45,'[1]子sku-父sku'!$A:$B,2,0)</f>
        <v>BS-BN1001</v>
      </c>
      <c r="D45" s="28">
        <f>IFERROR(VLOOKUP(A45,[2]库存报告使用数据处理!$A:$C,3,0),0)</f>
        <v>0</v>
      </c>
      <c r="E45" s="28">
        <f>IFERROR(VLOOKUP(A45,[2]库存报告使用数据处理!$A:$D,4,0),0)</f>
        <v>0</v>
      </c>
      <c r="F45" s="28">
        <f>IFERROR(VLOOKUP(A45,[2]库存报告使用数据处理!$A:$E,5,0),0)</f>
        <v>0</v>
      </c>
      <c r="G45" s="28">
        <f>IFERROR(VLOOKUP(A45,[2]库存报告使用数据处理!$A:$F,6,0),0)</f>
        <v>0</v>
      </c>
      <c r="H45" s="29">
        <f>IFERROR(VLOOKUP(A45,[2]库存报告使用数据处理!$A:$G,7,0),0)</f>
        <v>0</v>
      </c>
      <c r="I45">
        <f>IFERROR(VLOOKUP(A45,[5]数据处理!$A:$B,2,0),0)</f>
        <v>1</v>
      </c>
      <c r="J45" s="30">
        <f>IFERROR(VLOOKUP(A45,[5]数据处理!$A:$D,4,0),0)</f>
        <v>0</v>
      </c>
      <c r="K45" s="30">
        <f>IFERROR(VLOOKUP(A45,[5]数据处理!$A:$E,5,0),0)</f>
        <v>0</v>
      </c>
      <c r="L45" s="30">
        <f>IFERROR(VLOOKUP(A45,[5]数据处理!$A:$G,7,0),0)</f>
        <v>0</v>
      </c>
      <c r="M45">
        <f t="shared" si="1"/>
        <v>1</v>
      </c>
      <c r="N45">
        <f>IFERROR(VLOOKUP(A45,[5]数据处理!$A:$C,3,0),0)</f>
        <v>0</v>
      </c>
      <c r="O45">
        <f>IFERROR(VLOOKUP($A45,[5]数据处理!$A:$N,14,0),0)</f>
        <v>1</v>
      </c>
      <c r="P45" t="str">
        <f>IFERROR(VLOOKUP($A45,[3]库存报告使用数据!$A$1:$B$65536,2,0),"")</f>
        <v/>
      </c>
      <c r="Q45" t="str">
        <f>IFERROR(VLOOKUP($A45,[3]库存报告使用数据!$A$1:$E$65536,5,0),"")</f>
        <v/>
      </c>
      <c r="R45" t="str">
        <f>IFERROR(VLOOKUP($A45,[3]库存报告使用数据!$A$1:$H$65536,8,0),"")</f>
        <v/>
      </c>
      <c r="S45" t="str">
        <f>IFERROR(VLOOKUP($A45,[3]库存报告使用数据!$A$1:$K$65536,11,0),"")</f>
        <v/>
      </c>
      <c r="T45" t="str">
        <f>IFERROR(VLOOKUP($A45,[3]库存报告使用数据!$A$1:$C$65536,3,0),"")</f>
        <v/>
      </c>
      <c r="U45" t="str">
        <f>IFERROR(VLOOKUP($A45,[3]库存报告使用数据!$A$1:$F$65536,6,0),"")</f>
        <v/>
      </c>
      <c r="V45" t="str">
        <f>IFERROR(VLOOKUP($A45,[3]库存报告使用数据!$A$1:$I$65536,9,0),"")</f>
        <v/>
      </c>
      <c r="W45" t="str">
        <f>IFERROR(VLOOKUP($A45,[3]库存报告使用数据!$A$1:$L$65536,12,0),"")</f>
        <v/>
      </c>
      <c r="X45" s="20" t="str">
        <f t="shared" si="2"/>
        <v/>
      </c>
      <c r="Y45" s="20" t="str">
        <f t="shared" si="3"/>
        <v/>
      </c>
      <c r="Z45" s="20" t="str">
        <f t="shared" si="4"/>
        <v/>
      </c>
      <c r="AA45" s="20" t="str">
        <f t="shared" si="5"/>
        <v/>
      </c>
      <c r="AB45" t="str">
        <f>IFERROR(VLOOKUP($A45,[3]库存报告使用数据!$A$1:$D$65536,4,0),"")</f>
        <v/>
      </c>
      <c r="AC45" t="str">
        <f>IFERROR(VLOOKUP($A45,[3]库存报告使用数据!$A$1:$G$65536,7,0),"")</f>
        <v/>
      </c>
      <c r="AD45" t="str">
        <f>IFERROR(VLOOKUP($A45,[3]库存报告使用数据!$A$1:$J$65536,10,0),"")</f>
        <v/>
      </c>
      <c r="AE45" t="str">
        <f>IFERROR(VLOOKUP($A45,[3]库存报告使用数据!$A$1:$M$65536,13,0),"")</f>
        <v/>
      </c>
      <c r="AF45" s="20" t="str">
        <f t="shared" si="6"/>
        <v/>
      </c>
      <c r="AG45" s="20" t="str">
        <f t="shared" si="7"/>
        <v/>
      </c>
      <c r="AH45" s="20" t="str">
        <f t="shared" si="8"/>
        <v/>
      </c>
      <c r="AI45" s="20" t="str">
        <f t="shared" si="9"/>
        <v/>
      </c>
      <c r="AJ45">
        <f>IFERROR(VLOOKUP($B45,[4]库存报告使用数据!$A$1:$B$65536,2,0),0)</f>
        <v>0</v>
      </c>
      <c r="AK45">
        <f>IFERROR(VLOOKUP($B45,[4]库存报告使用数据!$A$1:$C$65536,3,0),)</f>
        <v>0</v>
      </c>
      <c r="AL45">
        <f>IFERROR(VLOOKUP($B45,[4]库存报告使用数据!$A$1:$D$65536,4,0),)</f>
        <v>0</v>
      </c>
      <c r="AM45">
        <f>IFERROR(VLOOKUP($B45,[4]库存报告使用数据!$A$1:$E$65536,5,0),)</f>
        <v>0</v>
      </c>
      <c r="AN45" s="20" t="str">
        <f t="shared" si="10"/>
        <v/>
      </c>
      <c r="AO45" s="20" t="str">
        <f t="shared" si="11"/>
        <v/>
      </c>
      <c r="AP45" s="20" t="str">
        <f t="shared" si="12"/>
        <v/>
      </c>
      <c r="AQ45" s="20" t="str">
        <f t="shared" si="13"/>
        <v/>
      </c>
      <c r="AR45" s="32">
        <f t="shared" si="14"/>
        <v>0</v>
      </c>
      <c r="AS45" s="32">
        <f t="shared" si="15"/>
        <v>0</v>
      </c>
      <c r="AT45" s="32">
        <f t="shared" si="16"/>
        <v>1</v>
      </c>
      <c r="AU45" s="28" t="str">
        <f t="shared" si="17"/>
        <v>库存为1</v>
      </c>
      <c r="AV45" s="34" t="str">
        <f>IFERROR(时间!$B$4+AU45,"上周无销量")</f>
        <v>上周无销量</v>
      </c>
    </row>
    <row r="46" spans="1:48">
      <c r="A46" s="18" t="s">
        <v>91</v>
      </c>
      <c r="B46" t="str">
        <f>VLOOKUP(A46,'[1]sku-asin（子）'!$A:$B,2,0)</f>
        <v>B071CL2X4W</v>
      </c>
      <c r="C46" t="str">
        <f>VLOOKUP(A46,'[1]子sku-父sku'!$A:$B,2,0)</f>
        <v>BS-BN1001</v>
      </c>
      <c r="D46" s="28">
        <f>IFERROR(VLOOKUP(A46,[2]库存报告使用数据处理!$A:$C,3,0),0)</f>
        <v>0</v>
      </c>
      <c r="E46" s="28">
        <f>IFERROR(VLOOKUP(A46,[2]库存报告使用数据处理!$A:$D,4,0),0)</f>
        <v>0</v>
      </c>
      <c r="F46" s="28">
        <f>IFERROR(VLOOKUP(A46,[2]库存报告使用数据处理!$A:$E,5,0),0)</f>
        <v>0</v>
      </c>
      <c r="G46" s="28">
        <f>IFERROR(VLOOKUP(A46,[2]库存报告使用数据处理!$A:$F,6,0),0)</f>
        <v>0</v>
      </c>
      <c r="H46" s="29">
        <f>IFERROR(VLOOKUP(A46,[2]库存报告使用数据处理!$A:$G,7,0),0)</f>
        <v>0</v>
      </c>
      <c r="I46">
        <f>IFERROR(VLOOKUP(A46,[5]数据处理!$A:$B,2,0),0)</f>
        <v>1</v>
      </c>
      <c r="J46" s="30">
        <f>IFERROR(VLOOKUP(A46,[5]数据处理!$A:$D,4,0),0)</f>
        <v>0</v>
      </c>
      <c r="K46" s="30">
        <f>IFERROR(VLOOKUP(A46,[5]数据处理!$A:$E,5,0),0)</f>
        <v>0</v>
      </c>
      <c r="L46" s="30">
        <f>IFERROR(VLOOKUP(A46,[5]数据处理!$A:$G,7,0),0)</f>
        <v>0</v>
      </c>
      <c r="M46">
        <f t="shared" si="1"/>
        <v>1</v>
      </c>
      <c r="N46">
        <f>IFERROR(VLOOKUP(A46,[5]数据处理!$A:$C,3,0),0)</f>
        <v>0</v>
      </c>
      <c r="O46">
        <f>IFERROR(VLOOKUP($A46,[5]数据处理!$A:$N,14,0),0)</f>
        <v>1</v>
      </c>
      <c r="P46" t="str">
        <f>IFERROR(VLOOKUP($A46,[3]库存报告使用数据!$A$1:$B$65536,2,0),"")</f>
        <v/>
      </c>
      <c r="Q46" t="str">
        <f>IFERROR(VLOOKUP($A46,[3]库存报告使用数据!$A$1:$E$65536,5,0),"")</f>
        <v/>
      </c>
      <c r="R46" t="str">
        <f>IFERROR(VLOOKUP($A46,[3]库存报告使用数据!$A$1:$H$65536,8,0),"")</f>
        <v/>
      </c>
      <c r="S46" t="str">
        <f>IFERROR(VLOOKUP($A46,[3]库存报告使用数据!$A$1:$K$65536,11,0),"")</f>
        <v/>
      </c>
      <c r="T46" t="str">
        <f>IFERROR(VLOOKUP($A46,[3]库存报告使用数据!$A$1:$C$65536,3,0),"")</f>
        <v/>
      </c>
      <c r="U46" t="str">
        <f>IFERROR(VLOOKUP($A46,[3]库存报告使用数据!$A$1:$F$65536,6,0),"")</f>
        <v/>
      </c>
      <c r="V46" t="str">
        <f>IFERROR(VLOOKUP($A46,[3]库存报告使用数据!$A$1:$I$65536,9,0),"")</f>
        <v/>
      </c>
      <c r="W46" t="str">
        <f>IFERROR(VLOOKUP($A46,[3]库存报告使用数据!$A$1:$L$65536,12,0),"")</f>
        <v/>
      </c>
      <c r="X46" s="20" t="str">
        <f t="shared" si="2"/>
        <v/>
      </c>
      <c r="Y46" s="20" t="str">
        <f t="shared" si="3"/>
        <v/>
      </c>
      <c r="Z46" s="20" t="str">
        <f t="shared" si="4"/>
        <v/>
      </c>
      <c r="AA46" s="20" t="str">
        <f t="shared" si="5"/>
        <v/>
      </c>
      <c r="AB46" t="str">
        <f>IFERROR(VLOOKUP($A46,[3]库存报告使用数据!$A$1:$D$65536,4,0),"")</f>
        <v/>
      </c>
      <c r="AC46" t="str">
        <f>IFERROR(VLOOKUP($A46,[3]库存报告使用数据!$A$1:$G$65536,7,0),"")</f>
        <v/>
      </c>
      <c r="AD46" t="str">
        <f>IFERROR(VLOOKUP($A46,[3]库存报告使用数据!$A$1:$J$65536,10,0),"")</f>
        <v/>
      </c>
      <c r="AE46" t="str">
        <f>IFERROR(VLOOKUP($A46,[3]库存报告使用数据!$A$1:$M$65536,13,0),"")</f>
        <v/>
      </c>
      <c r="AF46" s="20" t="str">
        <f t="shared" si="6"/>
        <v/>
      </c>
      <c r="AG46" s="20" t="str">
        <f t="shared" si="7"/>
        <v/>
      </c>
      <c r="AH46" s="20" t="str">
        <f t="shared" si="8"/>
        <v/>
      </c>
      <c r="AI46" s="20" t="str">
        <f t="shared" si="9"/>
        <v/>
      </c>
      <c r="AJ46">
        <f>IFERROR(VLOOKUP($B46,[4]库存报告使用数据!$A$1:$B$65536,2,0),0)</f>
        <v>0</v>
      </c>
      <c r="AK46">
        <f>IFERROR(VLOOKUP($B46,[4]库存报告使用数据!$A$1:$C$65536,3,0),)</f>
        <v>0</v>
      </c>
      <c r="AL46">
        <f>IFERROR(VLOOKUP($B46,[4]库存报告使用数据!$A$1:$D$65536,4,0),)</f>
        <v>0</v>
      </c>
      <c r="AM46">
        <f>IFERROR(VLOOKUP($B46,[4]库存报告使用数据!$A$1:$E$65536,5,0),)</f>
        <v>0</v>
      </c>
      <c r="AN46" s="20" t="str">
        <f t="shared" si="10"/>
        <v/>
      </c>
      <c r="AO46" s="20" t="str">
        <f t="shared" si="11"/>
        <v/>
      </c>
      <c r="AP46" s="20" t="str">
        <f t="shared" si="12"/>
        <v/>
      </c>
      <c r="AQ46" s="20" t="str">
        <f t="shared" si="13"/>
        <v/>
      </c>
      <c r="AR46" s="32">
        <f t="shared" si="14"/>
        <v>0</v>
      </c>
      <c r="AS46" s="32">
        <f t="shared" si="15"/>
        <v>0</v>
      </c>
      <c r="AT46" s="32">
        <f t="shared" si="16"/>
        <v>1</v>
      </c>
      <c r="AU46" s="28" t="str">
        <f t="shared" si="17"/>
        <v>库存为1</v>
      </c>
      <c r="AV46" s="34" t="str">
        <f>IFERROR(时间!$B$4+AU46,"上周无销量")</f>
        <v>上周无销量</v>
      </c>
    </row>
    <row r="47" spans="1:48">
      <c r="A47" s="18" t="s">
        <v>92</v>
      </c>
      <c r="B47" t="str">
        <f>VLOOKUP(A47,'[1]sku-asin（子）'!$A:$B,2,0)</f>
        <v>B06XTLNTQT</v>
      </c>
      <c r="C47" t="str">
        <f>VLOOKUP(A47,'[1]子sku-父sku'!$A:$B,2,0)</f>
        <v>BS-HB2112</v>
      </c>
      <c r="D47" s="28">
        <f>IFERROR(VLOOKUP(A47,[2]库存报告使用数据处理!$A:$C,3,0),0)</f>
        <v>0</v>
      </c>
      <c r="E47" s="28">
        <f>IFERROR(VLOOKUP(A47,[2]库存报告使用数据处理!$A:$D,4,0),0)</f>
        <v>0</v>
      </c>
      <c r="F47" s="28">
        <f>IFERROR(VLOOKUP(A47,[2]库存报告使用数据处理!$A:$E,5,0),0)</f>
        <v>0</v>
      </c>
      <c r="G47" s="28">
        <f>IFERROR(VLOOKUP(A47,[2]库存报告使用数据处理!$A:$F,6,0),0)</f>
        <v>0</v>
      </c>
      <c r="H47" s="29">
        <f>IFERROR(VLOOKUP(A47,[2]库存报告使用数据处理!$A:$G,7,0),0)</f>
        <v>0</v>
      </c>
      <c r="I47">
        <f>IFERROR(VLOOKUP(A47,[5]数据处理!$A:$B,2,0),0)</f>
        <v>0</v>
      </c>
      <c r="J47" s="30">
        <f>IFERROR(VLOOKUP(A47,[5]数据处理!$A:$D,4,0),0)</f>
        <v>0</v>
      </c>
      <c r="K47" s="30">
        <f>IFERROR(VLOOKUP(A47,[5]数据处理!$A:$E,5,0),0)</f>
        <v>0</v>
      </c>
      <c r="L47" s="30">
        <f>IFERROR(VLOOKUP(A47,[5]数据处理!$A:$G,7,0),0)</f>
        <v>0</v>
      </c>
      <c r="M47">
        <f t="shared" si="1"/>
        <v>0</v>
      </c>
      <c r="N47">
        <f>IFERROR(VLOOKUP(A47,[5]数据处理!$A:$C,3,0),0)</f>
        <v>0</v>
      </c>
      <c r="O47">
        <f>IFERROR(VLOOKUP($A47,[5]数据处理!$A:$N,14,0),0)</f>
        <v>0</v>
      </c>
      <c r="P47" t="str">
        <f>IFERROR(VLOOKUP($A47,[3]库存报告使用数据!$A$1:$B$65536,2,0),"")</f>
        <v/>
      </c>
      <c r="Q47" t="str">
        <f>IFERROR(VLOOKUP($A47,[3]库存报告使用数据!$A$1:$E$65536,5,0),"")</f>
        <v/>
      </c>
      <c r="R47" t="str">
        <f>IFERROR(VLOOKUP($A47,[3]库存报告使用数据!$A$1:$H$65536,8,0),"")</f>
        <v/>
      </c>
      <c r="S47" t="str">
        <f>IFERROR(VLOOKUP($A47,[3]库存报告使用数据!$A$1:$K$65536,11,0),"")</f>
        <v/>
      </c>
      <c r="T47" t="str">
        <f>IFERROR(VLOOKUP($A47,[3]库存报告使用数据!$A$1:$C$65536,3,0),"")</f>
        <v/>
      </c>
      <c r="U47" t="str">
        <f>IFERROR(VLOOKUP($A47,[3]库存报告使用数据!$A$1:$F$65536,6,0),"")</f>
        <v/>
      </c>
      <c r="V47" t="str">
        <f>IFERROR(VLOOKUP($A47,[3]库存报告使用数据!$A$1:$I$65536,9,0),"")</f>
        <v/>
      </c>
      <c r="W47" t="str">
        <f>IFERROR(VLOOKUP($A47,[3]库存报告使用数据!$A$1:$L$65536,12,0),"")</f>
        <v/>
      </c>
      <c r="X47" s="20" t="str">
        <f t="shared" si="2"/>
        <v/>
      </c>
      <c r="Y47" s="20" t="str">
        <f t="shared" si="3"/>
        <v/>
      </c>
      <c r="Z47" s="20" t="str">
        <f t="shared" si="4"/>
        <v/>
      </c>
      <c r="AA47" s="20" t="str">
        <f t="shared" si="5"/>
        <v/>
      </c>
      <c r="AB47" t="str">
        <f>IFERROR(VLOOKUP($A47,[3]库存报告使用数据!$A$1:$D$65536,4,0),"")</f>
        <v/>
      </c>
      <c r="AC47" t="str">
        <f>IFERROR(VLOOKUP($A47,[3]库存报告使用数据!$A$1:$G$65536,7,0),"")</f>
        <v/>
      </c>
      <c r="AD47" t="str">
        <f>IFERROR(VLOOKUP($A47,[3]库存报告使用数据!$A$1:$J$65536,10,0),"")</f>
        <v/>
      </c>
      <c r="AE47" t="str">
        <f>IFERROR(VLOOKUP($A47,[3]库存报告使用数据!$A$1:$M$65536,13,0),"")</f>
        <v/>
      </c>
      <c r="AF47" s="20" t="str">
        <f t="shared" si="6"/>
        <v/>
      </c>
      <c r="AG47" s="20" t="str">
        <f t="shared" si="7"/>
        <v/>
      </c>
      <c r="AH47" s="20" t="str">
        <f t="shared" si="8"/>
        <v/>
      </c>
      <c r="AI47" s="20" t="str">
        <f t="shared" si="9"/>
        <v/>
      </c>
      <c r="AJ47">
        <f>IFERROR(VLOOKUP($B47,[4]库存报告使用数据!$A$1:$B$65536,2,0),0)</f>
        <v>0</v>
      </c>
      <c r="AK47">
        <f>IFERROR(VLOOKUP($B47,[4]库存报告使用数据!$A$1:$C$65536,3,0),)</f>
        <v>0</v>
      </c>
      <c r="AL47">
        <f>IFERROR(VLOOKUP($B47,[4]库存报告使用数据!$A$1:$D$65536,4,0),)</f>
        <v>0</v>
      </c>
      <c r="AM47">
        <f>IFERROR(VLOOKUP($B47,[4]库存报告使用数据!$A$1:$E$65536,5,0),)</f>
        <v>0</v>
      </c>
      <c r="AN47" s="20" t="str">
        <f t="shared" si="10"/>
        <v/>
      </c>
      <c r="AO47" s="20" t="str">
        <f t="shared" si="11"/>
        <v/>
      </c>
      <c r="AP47" s="20" t="str">
        <f t="shared" si="12"/>
        <v/>
      </c>
      <c r="AQ47" s="20" t="str">
        <f t="shared" si="13"/>
        <v/>
      </c>
      <c r="AR47" s="32">
        <f t="shared" si="14"/>
        <v>0</v>
      </c>
      <c r="AS47" s="32">
        <f t="shared" si="15"/>
        <v>0</v>
      </c>
      <c r="AT47" s="32">
        <f t="shared" si="16"/>
        <v>0</v>
      </c>
      <c r="AU47" s="28" t="str">
        <f t="shared" si="17"/>
        <v>库存为0</v>
      </c>
      <c r="AV47" s="34" t="str">
        <f>IFERROR(时间!$B$4+AU47,"上周无销量")</f>
        <v>上周无销量</v>
      </c>
    </row>
    <row r="48" spans="1:48">
      <c r="A48" s="18" t="s">
        <v>93</v>
      </c>
      <c r="B48" t="str">
        <f>VLOOKUP(A48,'[1]sku-asin（子）'!$A:$B,2,0)</f>
        <v>B06XTLT78D</v>
      </c>
      <c r="C48" t="str">
        <f>VLOOKUP(A48,'[1]子sku-父sku'!$A:$B,2,0)</f>
        <v>BS-HB2112</v>
      </c>
      <c r="D48" s="28">
        <f>IFERROR(VLOOKUP(A48,[2]库存报告使用数据处理!$A:$C,3,0),0)</f>
        <v>0</v>
      </c>
      <c r="E48" s="28">
        <f>IFERROR(VLOOKUP(A48,[2]库存报告使用数据处理!$A:$D,4,0),0)</f>
        <v>0</v>
      </c>
      <c r="F48" s="28">
        <f>IFERROR(VLOOKUP(A48,[2]库存报告使用数据处理!$A:$E,5,0),0)</f>
        <v>0</v>
      </c>
      <c r="G48" s="28">
        <f>IFERROR(VLOOKUP(A48,[2]库存报告使用数据处理!$A:$F,6,0),0)</f>
        <v>0</v>
      </c>
      <c r="H48" s="29">
        <f>IFERROR(VLOOKUP(A48,[2]库存报告使用数据处理!$A:$G,7,0),0)</f>
        <v>0</v>
      </c>
      <c r="I48">
        <f>IFERROR(VLOOKUP(A48,[5]数据处理!$A:$B,2,0),0)</f>
        <v>0</v>
      </c>
      <c r="J48" s="30">
        <f>IFERROR(VLOOKUP(A48,[5]数据处理!$A:$D,4,0),0)</f>
        <v>0</v>
      </c>
      <c r="K48" s="30">
        <f>IFERROR(VLOOKUP(A48,[5]数据处理!$A:$E,5,0),0)</f>
        <v>0</v>
      </c>
      <c r="L48" s="30">
        <f>IFERROR(VLOOKUP(A48,[5]数据处理!$A:$G,7,0),0)</f>
        <v>0</v>
      </c>
      <c r="M48">
        <f t="shared" si="1"/>
        <v>0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IFERROR(VLOOKUP($A48,[3]库存报告使用数据!$A$1:$B$65536,2,0),"")</f>
        <v/>
      </c>
      <c r="Q48" t="str">
        <f>IFERROR(VLOOKUP($A48,[3]库存报告使用数据!$A$1:$E$65536,5,0),"")</f>
        <v/>
      </c>
      <c r="R48" t="str">
        <f>IFERROR(VLOOKUP($A48,[3]库存报告使用数据!$A$1:$H$65536,8,0),"")</f>
        <v/>
      </c>
      <c r="S48" t="str">
        <f>IFERROR(VLOOKUP($A48,[3]库存报告使用数据!$A$1:$K$65536,11,0),"")</f>
        <v/>
      </c>
      <c r="T48" t="str">
        <f>IFERROR(VLOOKUP($A48,[3]库存报告使用数据!$A$1:$C$65536,3,0),"")</f>
        <v/>
      </c>
      <c r="U48" t="str">
        <f>IFERROR(VLOOKUP($A48,[3]库存报告使用数据!$A$1:$F$65536,6,0),"")</f>
        <v/>
      </c>
      <c r="V48" t="str">
        <f>IFERROR(VLOOKUP($A48,[3]库存报告使用数据!$A$1:$I$65536,9,0),"")</f>
        <v/>
      </c>
      <c r="W48" t="str">
        <f>IFERROR(VLOOKUP($A48,[3]库存报告使用数据!$A$1:$L$65536,12,0),"")</f>
        <v/>
      </c>
      <c r="X48" s="20" t="str">
        <f t="shared" si="2"/>
        <v/>
      </c>
      <c r="Y48" s="20" t="str">
        <f t="shared" si="3"/>
        <v/>
      </c>
      <c r="Z48" s="20" t="str">
        <f t="shared" si="4"/>
        <v/>
      </c>
      <c r="AA48" s="20" t="str">
        <f t="shared" si="5"/>
        <v/>
      </c>
      <c r="AB48" t="str">
        <f>IFERROR(VLOOKUP($A48,[3]库存报告使用数据!$A$1:$D$65536,4,0),"")</f>
        <v/>
      </c>
      <c r="AC48" t="str">
        <f>IFERROR(VLOOKUP($A48,[3]库存报告使用数据!$A$1:$G$65536,7,0),"")</f>
        <v/>
      </c>
      <c r="AD48" t="str">
        <f>IFERROR(VLOOKUP($A48,[3]库存报告使用数据!$A$1:$J$65536,10,0),"")</f>
        <v/>
      </c>
      <c r="AE48" t="str">
        <f>IFERROR(VLOOKUP($A48,[3]库存报告使用数据!$A$1:$M$65536,13,0),"")</f>
        <v/>
      </c>
      <c r="AF48" s="20" t="str">
        <f t="shared" si="6"/>
        <v/>
      </c>
      <c r="AG48" s="20" t="str">
        <f t="shared" si="7"/>
        <v/>
      </c>
      <c r="AH48" s="20" t="str">
        <f t="shared" si="8"/>
        <v/>
      </c>
      <c r="AI48" s="20" t="str">
        <f t="shared" si="9"/>
        <v/>
      </c>
      <c r="AJ48">
        <f>IFERROR(VLOOKUP($B48,[4]库存报告使用数据!$A$1:$B$65536,2,0),0)</f>
        <v>0</v>
      </c>
      <c r="AK48">
        <f>IFERROR(VLOOKUP($B48,[4]库存报告使用数据!$A$1:$C$65536,3,0),)</f>
        <v>0</v>
      </c>
      <c r="AL48">
        <f>IFERROR(VLOOKUP($B48,[4]库存报告使用数据!$A$1:$D$65536,4,0),)</f>
        <v>0</v>
      </c>
      <c r="AM48">
        <f>IFERROR(VLOOKUP($B48,[4]库存报告使用数据!$A$1:$E$65536,5,0),)</f>
        <v>0</v>
      </c>
      <c r="AN48" s="20" t="str">
        <f t="shared" si="10"/>
        <v/>
      </c>
      <c r="AO48" s="20" t="str">
        <f t="shared" si="11"/>
        <v/>
      </c>
      <c r="AP48" s="20" t="str">
        <f t="shared" si="12"/>
        <v/>
      </c>
      <c r="AQ48" s="20" t="str">
        <f t="shared" si="13"/>
        <v/>
      </c>
      <c r="AR48" s="32">
        <f t="shared" si="14"/>
        <v>0</v>
      </c>
      <c r="AS48" s="32">
        <f t="shared" si="15"/>
        <v>0</v>
      </c>
      <c r="AT48" s="32">
        <f t="shared" si="16"/>
        <v>0</v>
      </c>
      <c r="AU48" s="28" t="str">
        <f t="shared" si="17"/>
        <v>库存为0</v>
      </c>
      <c r="AV48" s="34" t="str">
        <f>IFERROR(时间!$B$4+AU48,"上周无销量")</f>
        <v>上周无销量</v>
      </c>
    </row>
    <row r="49" spans="1:48">
      <c r="A49" s="18" t="s">
        <v>94</v>
      </c>
      <c r="B49" t="str">
        <f>VLOOKUP(A49,'[1]sku-asin（子）'!$A:$B,2,0)</f>
        <v>B06XTP8MFD</v>
      </c>
      <c r="C49" t="str">
        <f>VLOOKUP(A49,'[1]子sku-父sku'!$A:$B,2,0)</f>
        <v>BS-HB2112</v>
      </c>
      <c r="D49" s="28">
        <f>IFERROR(VLOOKUP(A49,[2]库存报告使用数据处理!$A:$C,3,0),0)</f>
        <v>0</v>
      </c>
      <c r="E49" s="28">
        <f>IFERROR(VLOOKUP(A49,[2]库存报告使用数据处理!$A:$D,4,0),0)</f>
        <v>0</v>
      </c>
      <c r="F49" s="28">
        <f>IFERROR(VLOOKUP(A49,[2]库存报告使用数据处理!$A:$E,5,0),0)</f>
        <v>0</v>
      </c>
      <c r="G49" s="28">
        <f>IFERROR(VLOOKUP(A49,[2]库存报告使用数据处理!$A:$F,6,0),0)</f>
        <v>0</v>
      </c>
      <c r="H49" s="29">
        <f>IFERROR(VLOOKUP(A49,[2]库存报告使用数据处理!$A:$G,7,0),0)</f>
        <v>0</v>
      </c>
      <c r="I49">
        <f>IFERROR(VLOOKUP(A49,[5]数据处理!$A:$B,2,0),0)</f>
        <v>0</v>
      </c>
      <c r="J49" s="30">
        <f>IFERROR(VLOOKUP(A49,[5]数据处理!$A:$D,4,0),0)</f>
        <v>0</v>
      </c>
      <c r="K49" s="30">
        <f>IFERROR(VLOOKUP(A49,[5]数据处理!$A:$E,5,0),0)</f>
        <v>0</v>
      </c>
      <c r="L49" s="30">
        <f>IFERROR(VLOOKUP(A49,[5]数据处理!$A:$G,7,0),0)</f>
        <v>0</v>
      </c>
      <c r="M49">
        <f t="shared" si="1"/>
        <v>0</v>
      </c>
      <c r="N49">
        <f>IFERROR(VLOOKUP(A49,[5]数据处理!$A:$C,3,0),0)</f>
        <v>0</v>
      </c>
      <c r="O49">
        <f>IFERROR(VLOOKUP($A49,[5]数据处理!$A:$N,14,0),0)</f>
        <v>0</v>
      </c>
      <c r="P49" t="str">
        <f>IFERROR(VLOOKUP($A49,[3]库存报告使用数据!$A$1:$B$65536,2,0),"")</f>
        <v/>
      </c>
      <c r="Q49" t="str">
        <f>IFERROR(VLOOKUP($A49,[3]库存报告使用数据!$A$1:$E$65536,5,0),"")</f>
        <v/>
      </c>
      <c r="R49" t="str">
        <f>IFERROR(VLOOKUP($A49,[3]库存报告使用数据!$A$1:$H$65536,8,0),"")</f>
        <v/>
      </c>
      <c r="S49" t="str">
        <f>IFERROR(VLOOKUP($A49,[3]库存报告使用数据!$A$1:$K$65536,11,0),"")</f>
        <v/>
      </c>
      <c r="T49" t="str">
        <f>IFERROR(VLOOKUP($A49,[3]库存报告使用数据!$A$1:$C$65536,3,0),"")</f>
        <v/>
      </c>
      <c r="U49" t="str">
        <f>IFERROR(VLOOKUP($A49,[3]库存报告使用数据!$A$1:$F$65536,6,0),"")</f>
        <v/>
      </c>
      <c r="V49" t="str">
        <f>IFERROR(VLOOKUP($A49,[3]库存报告使用数据!$A$1:$I$65536,9,0),"")</f>
        <v/>
      </c>
      <c r="W49" t="str">
        <f>IFERROR(VLOOKUP($A49,[3]库存报告使用数据!$A$1:$L$65536,12,0),"")</f>
        <v/>
      </c>
      <c r="X49" s="20" t="str">
        <f t="shared" si="2"/>
        <v/>
      </c>
      <c r="Y49" s="20" t="str">
        <f t="shared" si="3"/>
        <v/>
      </c>
      <c r="Z49" s="20" t="str">
        <f t="shared" si="4"/>
        <v/>
      </c>
      <c r="AA49" s="20" t="str">
        <f t="shared" si="5"/>
        <v/>
      </c>
      <c r="AB49" t="str">
        <f>IFERROR(VLOOKUP($A49,[3]库存报告使用数据!$A$1:$D$65536,4,0),"")</f>
        <v/>
      </c>
      <c r="AC49" t="str">
        <f>IFERROR(VLOOKUP($A49,[3]库存报告使用数据!$A$1:$G$65536,7,0),"")</f>
        <v/>
      </c>
      <c r="AD49" t="str">
        <f>IFERROR(VLOOKUP($A49,[3]库存报告使用数据!$A$1:$J$65536,10,0),"")</f>
        <v/>
      </c>
      <c r="AE49" t="str">
        <f>IFERROR(VLOOKUP($A49,[3]库存报告使用数据!$A$1:$M$65536,13,0),"")</f>
        <v/>
      </c>
      <c r="AF49" s="20" t="str">
        <f t="shared" si="6"/>
        <v/>
      </c>
      <c r="AG49" s="20" t="str">
        <f t="shared" si="7"/>
        <v/>
      </c>
      <c r="AH49" s="20" t="str">
        <f t="shared" si="8"/>
        <v/>
      </c>
      <c r="AI49" s="20" t="str">
        <f t="shared" si="9"/>
        <v/>
      </c>
      <c r="AJ49">
        <f>IFERROR(VLOOKUP($B49,[4]库存报告使用数据!$A$1:$B$65536,2,0),0)</f>
        <v>0</v>
      </c>
      <c r="AK49">
        <f>IFERROR(VLOOKUP($B49,[4]库存报告使用数据!$A$1:$C$65536,3,0),)</f>
        <v>0</v>
      </c>
      <c r="AL49">
        <f>IFERROR(VLOOKUP($B49,[4]库存报告使用数据!$A$1:$D$65536,4,0),)</f>
        <v>0</v>
      </c>
      <c r="AM49">
        <f>IFERROR(VLOOKUP($B49,[4]库存报告使用数据!$A$1:$E$65536,5,0),)</f>
        <v>0</v>
      </c>
      <c r="AN49" s="20" t="str">
        <f t="shared" si="10"/>
        <v/>
      </c>
      <c r="AO49" s="20" t="str">
        <f t="shared" si="11"/>
        <v/>
      </c>
      <c r="AP49" s="20" t="str">
        <f t="shared" si="12"/>
        <v/>
      </c>
      <c r="AQ49" s="20" t="str">
        <f t="shared" si="13"/>
        <v/>
      </c>
      <c r="AR49" s="32">
        <f t="shared" si="14"/>
        <v>0</v>
      </c>
      <c r="AS49" s="32">
        <f t="shared" si="15"/>
        <v>0</v>
      </c>
      <c r="AT49" s="32">
        <f t="shared" si="16"/>
        <v>0</v>
      </c>
      <c r="AU49" s="28" t="str">
        <f t="shared" si="17"/>
        <v>库存为0</v>
      </c>
      <c r="AV49" s="34" t="str">
        <f>IFERROR(时间!$B$4+AU49,"上周无销量")</f>
        <v>上周无销量</v>
      </c>
    </row>
    <row r="50" spans="1:48">
      <c r="A50" s="18" t="s">
        <v>95</v>
      </c>
      <c r="B50" t="str">
        <f>VLOOKUP(A50,'[1]sku-asin（子）'!$A:$B,2,0)</f>
        <v>B06XPR3QLF</v>
      </c>
      <c r="C50" t="str">
        <f>VLOOKUP(A50,'[1]子sku-父sku'!$A:$B,2,0)</f>
        <v>BS-HB3300</v>
      </c>
      <c r="D50" s="28">
        <f>IFERROR(VLOOKUP(A50,[2]库存报告使用数据处理!$A:$C,3,0),0)</f>
        <v>0</v>
      </c>
      <c r="E50" s="28">
        <f>IFERROR(VLOOKUP(A50,[2]库存报告使用数据处理!$A:$D,4,0),0)</f>
        <v>0</v>
      </c>
      <c r="F50" s="28">
        <f>IFERROR(VLOOKUP(A50,[2]库存报告使用数据处理!$A:$E,5,0),0)</f>
        <v>0</v>
      </c>
      <c r="G50" s="28">
        <f>IFERROR(VLOOKUP(A50,[2]库存报告使用数据处理!$A:$F,6,0),0)</f>
        <v>0</v>
      </c>
      <c r="H50" s="29">
        <f>IFERROR(VLOOKUP(A50,[2]库存报告使用数据处理!$A:$G,7,0),0)</f>
        <v>0</v>
      </c>
      <c r="I50">
        <f>IFERROR(VLOOKUP(A50,[5]数据处理!$A:$B,2,0),0)</f>
        <v>0</v>
      </c>
      <c r="J50" s="30">
        <f>IFERROR(VLOOKUP(A50,[5]数据处理!$A:$D,4,0),0)</f>
        <v>0</v>
      </c>
      <c r="K50" s="30">
        <f>IFERROR(VLOOKUP(A50,[5]数据处理!$A:$E,5,0),0)</f>
        <v>0</v>
      </c>
      <c r="L50" s="30">
        <f>IFERROR(VLOOKUP(A50,[5]数据处理!$A:$G,7,0),0)</f>
        <v>0</v>
      </c>
      <c r="M50">
        <f t="shared" si="1"/>
        <v>0</v>
      </c>
      <c r="N50">
        <f>IFERROR(VLOOKUP(A50,[5]数据处理!$A:$C,3,0),0)</f>
        <v>0</v>
      </c>
      <c r="O50">
        <f>IFERROR(VLOOKUP($A50,[5]数据处理!$A:$N,14,0),0)</f>
        <v>0</v>
      </c>
      <c r="P50" t="str">
        <f>IFERROR(VLOOKUP($A50,[3]库存报告使用数据!$A$1:$B$65536,2,0),"")</f>
        <v/>
      </c>
      <c r="Q50" t="str">
        <f>IFERROR(VLOOKUP($A50,[3]库存报告使用数据!$A$1:$E$65536,5,0),"")</f>
        <v/>
      </c>
      <c r="R50" t="str">
        <f>IFERROR(VLOOKUP($A50,[3]库存报告使用数据!$A$1:$H$65536,8,0),"")</f>
        <v/>
      </c>
      <c r="S50" t="str">
        <f>IFERROR(VLOOKUP($A50,[3]库存报告使用数据!$A$1:$K$65536,11,0),"")</f>
        <v/>
      </c>
      <c r="T50" t="str">
        <f>IFERROR(VLOOKUP($A50,[3]库存报告使用数据!$A$1:$C$65536,3,0),"")</f>
        <v/>
      </c>
      <c r="U50" t="str">
        <f>IFERROR(VLOOKUP($A50,[3]库存报告使用数据!$A$1:$F$65536,6,0),"")</f>
        <v/>
      </c>
      <c r="V50" t="str">
        <f>IFERROR(VLOOKUP($A50,[3]库存报告使用数据!$A$1:$I$65536,9,0),"")</f>
        <v/>
      </c>
      <c r="W50" t="str">
        <f>IFERROR(VLOOKUP($A50,[3]库存报告使用数据!$A$1:$L$65536,12,0),"")</f>
        <v/>
      </c>
      <c r="X50" s="20" t="str">
        <f t="shared" si="2"/>
        <v/>
      </c>
      <c r="Y50" s="20" t="str">
        <f t="shared" si="3"/>
        <v/>
      </c>
      <c r="Z50" s="20" t="str">
        <f t="shared" si="4"/>
        <v/>
      </c>
      <c r="AA50" s="20" t="str">
        <f t="shared" si="5"/>
        <v/>
      </c>
      <c r="AB50" t="str">
        <f>IFERROR(VLOOKUP($A50,[3]库存报告使用数据!$A$1:$D$65536,4,0),"")</f>
        <v/>
      </c>
      <c r="AC50" t="str">
        <f>IFERROR(VLOOKUP($A50,[3]库存报告使用数据!$A$1:$G$65536,7,0),"")</f>
        <v/>
      </c>
      <c r="AD50" t="str">
        <f>IFERROR(VLOOKUP($A50,[3]库存报告使用数据!$A$1:$J$65536,10,0),"")</f>
        <v/>
      </c>
      <c r="AE50" t="str">
        <f>IFERROR(VLOOKUP($A50,[3]库存报告使用数据!$A$1:$M$65536,13,0),"")</f>
        <v/>
      </c>
      <c r="AF50" s="20" t="str">
        <f t="shared" si="6"/>
        <v/>
      </c>
      <c r="AG50" s="20" t="str">
        <f t="shared" si="7"/>
        <v/>
      </c>
      <c r="AH50" s="20" t="str">
        <f t="shared" si="8"/>
        <v/>
      </c>
      <c r="AI50" s="20" t="str">
        <f t="shared" si="9"/>
        <v/>
      </c>
      <c r="AJ50">
        <f>IFERROR(VLOOKUP($B50,[4]库存报告使用数据!$A$1:$B$65536,2,0),0)</f>
        <v>0</v>
      </c>
      <c r="AK50">
        <f>IFERROR(VLOOKUP($B50,[4]库存报告使用数据!$A$1:$C$65536,3,0),)</f>
        <v>0</v>
      </c>
      <c r="AL50">
        <f>IFERROR(VLOOKUP($B50,[4]库存报告使用数据!$A$1:$D$65536,4,0),)</f>
        <v>0</v>
      </c>
      <c r="AM50">
        <f>IFERROR(VLOOKUP($B50,[4]库存报告使用数据!$A$1:$E$65536,5,0),)</f>
        <v>0</v>
      </c>
      <c r="AN50" s="20" t="str">
        <f t="shared" si="10"/>
        <v/>
      </c>
      <c r="AO50" s="20" t="str">
        <f t="shared" si="11"/>
        <v/>
      </c>
      <c r="AP50" s="20" t="str">
        <f t="shared" si="12"/>
        <v/>
      </c>
      <c r="AQ50" s="20" t="str">
        <f t="shared" si="13"/>
        <v/>
      </c>
      <c r="AR50" s="32">
        <f t="shared" si="14"/>
        <v>0</v>
      </c>
      <c r="AS50" s="32">
        <f t="shared" si="15"/>
        <v>0</v>
      </c>
      <c r="AT50" s="32">
        <f t="shared" si="16"/>
        <v>0</v>
      </c>
      <c r="AU50" s="28" t="str">
        <f t="shared" si="17"/>
        <v>库存为0</v>
      </c>
      <c r="AV50" s="34" t="str">
        <f>IFERROR(时间!$B$4+AU50,"上周无销量")</f>
        <v>上周无销量</v>
      </c>
    </row>
    <row r="51" spans="1:48">
      <c r="A51" s="18" t="s">
        <v>96</v>
      </c>
      <c r="B51" t="str">
        <f>VLOOKUP(A51,'[1]sku-asin（子）'!$A:$B,2,0)</f>
        <v>B06XPJ6RHV</v>
      </c>
      <c r="C51" t="str">
        <f>VLOOKUP(A51,'[1]子sku-父sku'!$A:$B,2,0)</f>
        <v>BS-HB3300</v>
      </c>
      <c r="D51" s="28">
        <f>IFERROR(VLOOKUP(A51,[2]库存报告使用数据处理!$A:$C,3,0),0)</f>
        <v>0</v>
      </c>
      <c r="E51" s="28">
        <f>IFERROR(VLOOKUP(A51,[2]库存报告使用数据处理!$A:$D,4,0),0)</f>
        <v>2</v>
      </c>
      <c r="F51" s="28">
        <f>IFERROR(VLOOKUP(A51,[2]库存报告使用数据处理!$A:$E,5,0),0)</f>
        <v>2</v>
      </c>
      <c r="G51" s="28">
        <f>IFERROR(VLOOKUP(A51,[2]库存报告使用数据处理!$A:$F,6,0),0)</f>
        <v>2</v>
      </c>
      <c r="H51" s="29">
        <f>IFERROR(VLOOKUP(A51,[2]库存报告使用数据处理!$A:$G,7,0),0)</f>
        <v>5.2</v>
      </c>
      <c r="I51">
        <f>IFERROR(VLOOKUP(A51,[5]数据处理!$A:$B,2,0),0)</f>
        <v>0</v>
      </c>
      <c r="J51" s="30">
        <f>IFERROR(VLOOKUP(A51,[5]数据处理!$A:$D,4,0),0)</f>
        <v>0</v>
      </c>
      <c r="K51" s="30">
        <f>IFERROR(VLOOKUP(A51,[5]数据处理!$A:$E,5,0),0)</f>
        <v>0</v>
      </c>
      <c r="L51" s="30">
        <f>IFERROR(VLOOKUP(A51,[5]数据处理!$A:$G,7,0),0)</f>
        <v>0</v>
      </c>
      <c r="M51">
        <f t="shared" si="1"/>
        <v>0</v>
      </c>
      <c r="N51">
        <f>IFERROR(VLOOKUP(A51,[5]数据处理!$A:$C,3,0),0)</f>
        <v>0</v>
      </c>
      <c r="O51">
        <f>IFERROR(VLOOKUP($A51,[5]数据处理!$A:$N,14,0),0)</f>
        <v>0</v>
      </c>
      <c r="P51" t="str">
        <f>IFERROR(VLOOKUP($A51,[3]库存报告使用数据!$A$1:$B$65536,2,0),"")</f>
        <v/>
      </c>
      <c r="Q51" t="str">
        <f>IFERROR(VLOOKUP($A51,[3]库存报告使用数据!$A$1:$E$65536,5,0),"")</f>
        <v/>
      </c>
      <c r="R51" t="str">
        <f>IFERROR(VLOOKUP($A51,[3]库存报告使用数据!$A$1:$H$65536,8,0),"")</f>
        <v/>
      </c>
      <c r="S51" t="str">
        <f>IFERROR(VLOOKUP($A51,[3]库存报告使用数据!$A$1:$K$65536,11,0),"")</f>
        <v/>
      </c>
      <c r="T51" t="str">
        <f>IFERROR(VLOOKUP($A51,[3]库存报告使用数据!$A$1:$C$65536,3,0),"")</f>
        <v/>
      </c>
      <c r="U51" t="str">
        <f>IFERROR(VLOOKUP($A51,[3]库存报告使用数据!$A$1:$F$65536,6,0),"")</f>
        <v/>
      </c>
      <c r="V51" t="str">
        <f>IFERROR(VLOOKUP($A51,[3]库存报告使用数据!$A$1:$I$65536,9,0),"")</f>
        <v/>
      </c>
      <c r="W51" t="str">
        <f>IFERROR(VLOOKUP($A51,[3]库存报告使用数据!$A$1:$L$65536,12,0),"")</f>
        <v/>
      </c>
      <c r="X51" s="20" t="str">
        <f t="shared" si="2"/>
        <v/>
      </c>
      <c r="Y51" s="20" t="str">
        <f t="shared" si="3"/>
        <v/>
      </c>
      <c r="Z51" s="20" t="str">
        <f t="shared" si="4"/>
        <v/>
      </c>
      <c r="AA51" s="20" t="str">
        <f t="shared" si="5"/>
        <v/>
      </c>
      <c r="AB51" t="str">
        <f>IFERROR(VLOOKUP($A51,[3]库存报告使用数据!$A$1:$D$65536,4,0),"")</f>
        <v/>
      </c>
      <c r="AC51" t="str">
        <f>IFERROR(VLOOKUP($A51,[3]库存报告使用数据!$A$1:$G$65536,7,0),"")</f>
        <v/>
      </c>
      <c r="AD51" t="str">
        <f>IFERROR(VLOOKUP($A51,[3]库存报告使用数据!$A$1:$J$65536,10,0),"")</f>
        <v/>
      </c>
      <c r="AE51" t="str">
        <f>IFERROR(VLOOKUP($A51,[3]库存报告使用数据!$A$1:$M$65536,13,0),"")</f>
        <v/>
      </c>
      <c r="AF51" s="20" t="str">
        <f t="shared" si="6"/>
        <v/>
      </c>
      <c r="AG51" s="20" t="str">
        <f t="shared" si="7"/>
        <v/>
      </c>
      <c r="AH51" s="20" t="str">
        <f t="shared" si="8"/>
        <v/>
      </c>
      <c r="AI51" s="20" t="str">
        <f t="shared" si="9"/>
        <v/>
      </c>
      <c r="AJ51">
        <f>IFERROR(VLOOKUP($B51,[4]库存报告使用数据!$A$1:$B$65536,2,0),0)</f>
        <v>0</v>
      </c>
      <c r="AK51">
        <f>IFERROR(VLOOKUP($B51,[4]库存报告使用数据!$A$1:$C$65536,3,0),)</f>
        <v>29</v>
      </c>
      <c r="AL51">
        <f>IFERROR(VLOOKUP($B51,[4]库存报告使用数据!$A$1:$D$65536,4,0),)</f>
        <v>27</v>
      </c>
      <c r="AM51">
        <f>IFERROR(VLOOKUP($B51,[4]库存报告使用数据!$A$1:$E$65536,5,0),)</f>
        <v>48</v>
      </c>
      <c r="AN51" s="20" t="str">
        <f t="shared" si="10"/>
        <v/>
      </c>
      <c r="AO51" s="20">
        <f t="shared" si="11"/>
        <v>0.0689655172413793</v>
      </c>
      <c r="AP51" s="20">
        <f t="shared" si="12"/>
        <v>0.0740740740740741</v>
      </c>
      <c r="AQ51" s="20">
        <f t="shared" si="13"/>
        <v>0.0416666666666667</v>
      </c>
      <c r="AR51" s="32">
        <f t="shared" si="14"/>
        <v>0</v>
      </c>
      <c r="AS51" s="32">
        <f t="shared" si="15"/>
        <v>0</v>
      </c>
      <c r="AT51" s="32">
        <f t="shared" si="16"/>
        <v>0</v>
      </c>
      <c r="AU51" s="28" t="str">
        <f t="shared" si="17"/>
        <v>库存为0</v>
      </c>
      <c r="AV51" s="34" t="str">
        <f>IFERROR(时间!$B$4+AU51,"上周无销量")</f>
        <v>上周无销量</v>
      </c>
    </row>
    <row r="52" spans="1:48">
      <c r="A52" s="18" t="s">
        <v>97</v>
      </c>
      <c r="B52" t="str">
        <f>VLOOKUP(A52,'[1]sku-asin（子）'!$A:$B,2,0)</f>
        <v>B06XPY2TP3</v>
      </c>
      <c r="C52" t="str">
        <f>VLOOKUP(A52,'[1]子sku-父sku'!$A:$B,2,0)</f>
        <v>BS-HB3300</v>
      </c>
      <c r="D52" s="28">
        <f>IFERROR(VLOOKUP(A52,[2]库存报告使用数据处理!$A:$C,3,0),0)</f>
        <v>0</v>
      </c>
      <c r="E52" s="28">
        <f>IFERROR(VLOOKUP(A52,[2]库存报告使用数据处理!$A:$D,4,0),0)</f>
        <v>0</v>
      </c>
      <c r="F52" s="28">
        <f>IFERROR(VLOOKUP(A52,[2]库存报告使用数据处理!$A:$E,5,0),0)</f>
        <v>0</v>
      </c>
      <c r="G52" s="28">
        <f>IFERROR(VLOOKUP(A52,[2]库存报告使用数据处理!$A:$F,6,0),0)</f>
        <v>0</v>
      </c>
      <c r="H52" s="29">
        <f>IFERROR(VLOOKUP(A52,[2]库存报告使用数据处理!$A:$G,7,0),0)</f>
        <v>0</v>
      </c>
      <c r="I52">
        <f>IFERROR(VLOOKUP(A52,[5]数据处理!$A:$B,2,0),0)</f>
        <v>0</v>
      </c>
      <c r="J52" s="30">
        <f>IFERROR(VLOOKUP(A52,[5]数据处理!$A:$D,4,0),0)</f>
        <v>0</v>
      </c>
      <c r="K52" s="30">
        <f>IFERROR(VLOOKUP(A52,[5]数据处理!$A:$E,5,0),0)</f>
        <v>0</v>
      </c>
      <c r="L52" s="30">
        <f>IFERROR(VLOOKUP(A52,[5]数据处理!$A:$G,7,0),0)</f>
        <v>0</v>
      </c>
      <c r="M52">
        <f t="shared" si="1"/>
        <v>0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IFERROR(VLOOKUP($A52,[3]库存报告使用数据!$A$1:$B$65536,2,0),"")</f>
        <v/>
      </c>
      <c r="Q52" t="str">
        <f>IFERROR(VLOOKUP($A52,[3]库存报告使用数据!$A$1:$E$65536,5,0),"")</f>
        <v/>
      </c>
      <c r="R52" t="str">
        <f>IFERROR(VLOOKUP($A52,[3]库存报告使用数据!$A$1:$H$65536,8,0),"")</f>
        <v/>
      </c>
      <c r="S52" t="str">
        <f>IFERROR(VLOOKUP($A52,[3]库存报告使用数据!$A$1:$K$65536,11,0),"")</f>
        <v/>
      </c>
      <c r="T52" t="str">
        <f>IFERROR(VLOOKUP($A52,[3]库存报告使用数据!$A$1:$C$65536,3,0),"")</f>
        <v/>
      </c>
      <c r="U52" t="str">
        <f>IFERROR(VLOOKUP($A52,[3]库存报告使用数据!$A$1:$F$65536,6,0),"")</f>
        <v/>
      </c>
      <c r="V52" t="str">
        <f>IFERROR(VLOOKUP($A52,[3]库存报告使用数据!$A$1:$I$65536,9,0),"")</f>
        <v/>
      </c>
      <c r="W52" t="str">
        <f>IFERROR(VLOOKUP($A52,[3]库存报告使用数据!$A$1:$L$65536,12,0),"")</f>
        <v/>
      </c>
      <c r="X52" s="20" t="str">
        <f t="shared" si="2"/>
        <v/>
      </c>
      <c r="Y52" s="20" t="str">
        <f t="shared" si="3"/>
        <v/>
      </c>
      <c r="Z52" s="20" t="str">
        <f t="shared" si="4"/>
        <v/>
      </c>
      <c r="AA52" s="20" t="str">
        <f t="shared" si="5"/>
        <v/>
      </c>
      <c r="AB52" t="str">
        <f>IFERROR(VLOOKUP($A52,[3]库存报告使用数据!$A$1:$D$65536,4,0),"")</f>
        <v/>
      </c>
      <c r="AC52" t="str">
        <f>IFERROR(VLOOKUP($A52,[3]库存报告使用数据!$A$1:$G$65536,7,0),"")</f>
        <v/>
      </c>
      <c r="AD52" t="str">
        <f>IFERROR(VLOOKUP($A52,[3]库存报告使用数据!$A$1:$J$65536,10,0),"")</f>
        <v/>
      </c>
      <c r="AE52" t="str">
        <f>IFERROR(VLOOKUP($A52,[3]库存报告使用数据!$A$1:$M$65536,13,0),"")</f>
        <v/>
      </c>
      <c r="AF52" s="20" t="str">
        <f t="shared" si="6"/>
        <v/>
      </c>
      <c r="AG52" s="20" t="str">
        <f t="shared" si="7"/>
        <v/>
      </c>
      <c r="AH52" s="20" t="str">
        <f t="shared" si="8"/>
        <v/>
      </c>
      <c r="AI52" s="20" t="str">
        <f t="shared" si="9"/>
        <v/>
      </c>
      <c r="AJ52">
        <f>IFERROR(VLOOKUP($B52,[4]库存报告使用数据!$A$1:$B$65536,2,0),0)</f>
        <v>0</v>
      </c>
      <c r="AK52">
        <f>IFERROR(VLOOKUP($B52,[4]库存报告使用数据!$A$1:$C$65536,3,0),)</f>
        <v>0</v>
      </c>
      <c r="AL52">
        <f>IFERROR(VLOOKUP($B52,[4]库存报告使用数据!$A$1:$D$65536,4,0),)</f>
        <v>0</v>
      </c>
      <c r="AM52">
        <f>IFERROR(VLOOKUP($B52,[4]库存报告使用数据!$A$1:$E$65536,5,0),)</f>
        <v>0</v>
      </c>
      <c r="AN52" s="20" t="str">
        <f t="shared" si="10"/>
        <v/>
      </c>
      <c r="AO52" s="20" t="str">
        <f t="shared" si="11"/>
        <v/>
      </c>
      <c r="AP52" s="20" t="str">
        <f t="shared" si="12"/>
        <v/>
      </c>
      <c r="AQ52" s="20" t="str">
        <f t="shared" si="13"/>
        <v/>
      </c>
      <c r="AR52" s="32">
        <f t="shared" si="14"/>
        <v>0</v>
      </c>
      <c r="AS52" s="32">
        <f t="shared" si="15"/>
        <v>0</v>
      </c>
      <c r="AT52" s="32">
        <f t="shared" si="16"/>
        <v>0</v>
      </c>
      <c r="AU52" s="28" t="str">
        <f t="shared" si="17"/>
        <v>库存为0</v>
      </c>
      <c r="AV52" s="34" t="str">
        <f>IFERROR(时间!$B$4+AU52,"上周无销量")</f>
        <v>上周无销量</v>
      </c>
    </row>
    <row r="53" spans="1:48">
      <c r="A53" s="18" t="s">
        <v>98</v>
      </c>
      <c r="B53" t="str">
        <f>VLOOKUP(A53,'[1]sku-asin（子）'!$A:$B,2,0)</f>
        <v>B06XH5FTSX</v>
      </c>
      <c r="C53" t="str">
        <f>VLOOKUP(A53,'[1]子sku-父sku'!$A:$B,2,0)</f>
        <v>BS-HB3555</v>
      </c>
      <c r="D53" s="28">
        <f>IFERROR(VLOOKUP(A53,[2]库存报告使用数据处理!$A:$C,3,0),0)</f>
        <v>4</v>
      </c>
      <c r="E53" s="28">
        <f>IFERROR(VLOOKUP(A53,[2]库存报告使用数据处理!$A:$D,4,0),0)</f>
        <v>6</v>
      </c>
      <c r="F53" s="28">
        <f>IFERROR(VLOOKUP(A53,[2]库存报告使用数据处理!$A:$E,5,0),0)</f>
        <v>1</v>
      </c>
      <c r="G53" s="28">
        <f>IFERROR(VLOOKUP(A53,[2]库存报告使用数据处理!$A:$F,6,0),0)</f>
        <v>1</v>
      </c>
      <c r="H53" s="29">
        <f>IFERROR(VLOOKUP(A53,[2]库存报告使用数据处理!$A:$G,7,0),0)</f>
        <v>5.2</v>
      </c>
      <c r="I53">
        <f>IFERROR(VLOOKUP(A53,[5]数据处理!$A:$B,2,0),0)</f>
        <v>0</v>
      </c>
      <c r="J53" s="30">
        <f>IFERROR(VLOOKUP(A53,[5]数据处理!$A:$D,4,0),0)</f>
        <v>0</v>
      </c>
      <c r="K53" s="30">
        <f>IFERROR(VLOOKUP(A53,[5]数据处理!$A:$E,5,0),0)</f>
        <v>0</v>
      </c>
      <c r="L53" s="30">
        <f>IFERROR(VLOOKUP(A53,[5]数据处理!$A:$G,7,0),0)</f>
        <v>0</v>
      </c>
      <c r="M53">
        <f t="shared" si="1"/>
        <v>0</v>
      </c>
      <c r="N53">
        <f>IFERROR(VLOOKUP(A53,[5]数据处理!$A:$C,3,0),0)</f>
        <v>0</v>
      </c>
      <c r="O53">
        <f>IFERROR(VLOOKUP($A53,[5]数据处理!$A:$N,14,0),0)</f>
        <v>6</v>
      </c>
      <c r="P53">
        <f>IFERROR(VLOOKUP($A53,[3]库存报告使用数据!$A$1:$B$65536,2,0),"")</f>
        <v>47</v>
      </c>
      <c r="Q53">
        <f>IFERROR(VLOOKUP($A53,[3]库存报告使用数据!$A$1:$E$65536,5,0),"")</f>
        <v>26</v>
      </c>
      <c r="R53">
        <f>IFERROR(VLOOKUP($A53,[3]库存报告使用数据!$A$1:$H$65536,8,0),"")</f>
        <v>20</v>
      </c>
      <c r="S53">
        <f>IFERROR(VLOOKUP($A53,[3]库存报告使用数据!$A$1:$K$65536,11,0),"")</f>
        <v>24</v>
      </c>
      <c r="T53">
        <f>IFERROR(VLOOKUP($A53,[3]库存报告使用数据!$A$1:$C$65536,3,0),"")</f>
        <v>0</v>
      </c>
      <c r="U53">
        <f>IFERROR(VLOOKUP($A53,[3]库存报告使用数据!$A$1:$F$65536,6,0),"")</f>
        <v>0</v>
      </c>
      <c r="V53">
        <f>IFERROR(VLOOKUP($A53,[3]库存报告使用数据!$A$1:$I$65536,9,0),"")</f>
        <v>0</v>
      </c>
      <c r="W53">
        <f>IFERROR(VLOOKUP($A53,[3]库存报告使用数据!$A$1:$L$65536,12,0),"")</f>
        <v>1</v>
      </c>
      <c r="X53" s="20">
        <f t="shared" si="2"/>
        <v>0</v>
      </c>
      <c r="Y53" s="20">
        <f t="shared" si="3"/>
        <v>0</v>
      </c>
      <c r="Z53" s="20">
        <f t="shared" si="4"/>
        <v>0</v>
      </c>
      <c r="AA53" s="20">
        <f t="shared" si="5"/>
        <v>0.0416666666666667</v>
      </c>
      <c r="AB53">
        <f>IFERROR(VLOOKUP($A53,[3]库存报告使用数据!$A$1:$D$65536,4,0),"")</f>
        <v>0</v>
      </c>
      <c r="AC53">
        <f>IFERROR(VLOOKUP($A53,[3]库存报告使用数据!$A$1:$G$65536,7,0),"")</f>
        <v>0</v>
      </c>
      <c r="AD53">
        <f>IFERROR(VLOOKUP($A53,[3]库存报告使用数据!$A$1:$J$65536,10,0),"")</f>
        <v>0</v>
      </c>
      <c r="AE53">
        <f>IFERROR(VLOOKUP($A53,[3]库存报告使用数据!$A$1:$M$65536,13,0),"")</f>
        <v>0.16</v>
      </c>
      <c r="AF53" s="20" t="str">
        <f t="shared" si="6"/>
        <v/>
      </c>
      <c r="AG53" s="20" t="str">
        <f t="shared" si="7"/>
        <v/>
      </c>
      <c r="AH53" s="20" t="str">
        <f t="shared" si="8"/>
        <v/>
      </c>
      <c r="AI53" s="20">
        <f t="shared" si="9"/>
        <v>0.0307692307692308</v>
      </c>
      <c r="AJ53">
        <f>IFERROR(VLOOKUP($B53,[4]库存报告使用数据!$A$1:$B$65536,2,0),0)</f>
        <v>39</v>
      </c>
      <c r="AK53">
        <f>IFERROR(VLOOKUP($B53,[4]库存报告使用数据!$A$1:$C$65536,3,0),)</f>
        <v>17</v>
      </c>
      <c r="AL53">
        <f>IFERROR(VLOOKUP($B53,[4]库存报告使用数据!$A$1:$D$65536,4,0),)</f>
        <v>3</v>
      </c>
      <c r="AM53">
        <f>IFERROR(VLOOKUP($B53,[4]库存报告使用数据!$A$1:$E$65536,5,0),)</f>
        <v>14</v>
      </c>
      <c r="AN53" s="20">
        <f t="shared" si="10"/>
        <v>0.102564102564103</v>
      </c>
      <c r="AO53" s="20">
        <f t="shared" si="11"/>
        <v>0.352941176470588</v>
      </c>
      <c r="AP53" s="20">
        <f t="shared" si="12"/>
        <v>0.333333333333333</v>
      </c>
      <c r="AQ53" s="20">
        <f t="shared" si="13"/>
        <v>0.0714285714285714</v>
      </c>
      <c r="AR53" s="32">
        <f t="shared" si="14"/>
        <v>0.571428571428571</v>
      </c>
      <c r="AS53" s="32">
        <f t="shared" si="15"/>
        <v>34.2857142857143</v>
      </c>
      <c r="AT53" s="32">
        <f t="shared" si="16"/>
        <v>-34.2857142857143</v>
      </c>
      <c r="AU53" s="28">
        <f t="shared" si="17"/>
        <v>0</v>
      </c>
      <c r="AV53" s="34">
        <f>IFERROR(时间!$B$4+AU53,"上周无销量")</f>
        <v>43283</v>
      </c>
    </row>
    <row r="54" spans="1:48">
      <c r="A54" s="18" t="s">
        <v>99</v>
      </c>
      <c r="B54" t="str">
        <f>VLOOKUP(A54,'[1]sku-asin（子）'!$A:$B,2,0)</f>
        <v>B06XH95L7W</v>
      </c>
      <c r="C54" t="str">
        <f>VLOOKUP(A54,'[1]子sku-父sku'!$A:$B,2,0)</f>
        <v>BS-HB3555</v>
      </c>
      <c r="D54" s="28">
        <f>IFERROR(VLOOKUP(A54,[2]库存报告使用数据处理!$A:$C,3,0),0)</f>
        <v>0</v>
      </c>
      <c r="E54" s="28">
        <f>IFERROR(VLOOKUP(A54,[2]库存报告使用数据处理!$A:$D,4,0),0)</f>
        <v>0</v>
      </c>
      <c r="F54" s="28">
        <f>IFERROR(VLOOKUP(A54,[2]库存报告使用数据处理!$A:$E,5,0),0)</f>
        <v>1</v>
      </c>
      <c r="G54" s="28">
        <f>IFERROR(VLOOKUP(A54,[2]库存报告使用数据处理!$A:$F,6,0),0)</f>
        <v>2</v>
      </c>
      <c r="H54" s="29">
        <f>IFERROR(VLOOKUP(A54,[2]库存报告使用数据处理!$A:$G,7,0),0)</f>
        <v>5.2</v>
      </c>
      <c r="I54">
        <f>IFERROR(VLOOKUP(A54,[5]数据处理!$A:$B,2,0),0)</f>
        <v>0</v>
      </c>
      <c r="J54" s="30">
        <f>IFERROR(VLOOKUP(A54,[5]数据处理!$A:$D,4,0),0)</f>
        <v>0</v>
      </c>
      <c r="K54" s="30">
        <f>IFERROR(VLOOKUP(A54,[5]数据处理!$A:$E,5,0),0)</f>
        <v>0</v>
      </c>
      <c r="L54" s="30">
        <f>IFERROR(VLOOKUP(A54,[5]数据处理!$A:$G,7,0),0)</f>
        <v>0</v>
      </c>
      <c r="M54">
        <f t="shared" si="1"/>
        <v>0</v>
      </c>
      <c r="N54">
        <f>IFERROR(VLOOKUP(A54,[5]数据处理!$A:$C,3,0),0)</f>
        <v>0</v>
      </c>
      <c r="O54">
        <f>IFERROR(VLOOKUP($A54,[5]数据处理!$A:$N,14,0),0)</f>
        <v>0</v>
      </c>
      <c r="P54">
        <f>IFERROR(VLOOKUP($A54,[3]库存报告使用数据!$A$1:$B$65536,2,0),"")</f>
        <v>0</v>
      </c>
      <c r="Q54">
        <f>IFERROR(VLOOKUP($A54,[3]库存报告使用数据!$A$1:$E$65536,5,0),"")</f>
        <v>0</v>
      </c>
      <c r="R54">
        <f>IFERROR(VLOOKUP($A54,[3]库存报告使用数据!$A$1:$H$65536,8,0),"")</f>
        <v>1</v>
      </c>
      <c r="S54">
        <f>IFERROR(VLOOKUP($A54,[3]库存报告使用数据!$A$1:$K$65536,11,0),"")</f>
        <v>17</v>
      </c>
      <c r="T54">
        <f>IFERROR(VLOOKUP($A54,[3]库存报告使用数据!$A$1:$C$65536,3,0),"")</f>
        <v>0</v>
      </c>
      <c r="U54">
        <f>IFERROR(VLOOKUP($A54,[3]库存报告使用数据!$A$1:$F$65536,6,0),"")</f>
        <v>0</v>
      </c>
      <c r="V54">
        <f>IFERROR(VLOOKUP($A54,[3]库存报告使用数据!$A$1:$I$65536,9,0),"")</f>
        <v>0</v>
      </c>
      <c r="W54">
        <f>IFERROR(VLOOKUP($A54,[3]库存报告使用数据!$A$1:$L$65536,12,0),"")</f>
        <v>0</v>
      </c>
      <c r="X54" s="20" t="str">
        <f t="shared" si="2"/>
        <v/>
      </c>
      <c r="Y54" s="20" t="str">
        <f t="shared" si="3"/>
        <v/>
      </c>
      <c r="Z54" s="20">
        <f t="shared" si="4"/>
        <v>0</v>
      </c>
      <c r="AA54" s="20">
        <f t="shared" si="5"/>
        <v>0</v>
      </c>
      <c r="AB54">
        <f>IFERROR(VLOOKUP($A54,[3]库存报告使用数据!$A$1:$D$65536,4,0),"")</f>
        <v>0</v>
      </c>
      <c r="AC54">
        <f>IFERROR(VLOOKUP($A54,[3]库存报告使用数据!$A$1:$G$65536,7,0),"")</f>
        <v>0</v>
      </c>
      <c r="AD54">
        <f>IFERROR(VLOOKUP($A54,[3]库存报告使用数据!$A$1:$J$65536,10,0),"")</f>
        <v>0</v>
      </c>
      <c r="AE54">
        <f>IFERROR(VLOOKUP($A54,[3]库存报告使用数据!$A$1:$M$65536,13,0),"")</f>
        <v>0</v>
      </c>
      <c r="AF54" s="20" t="str">
        <f t="shared" si="6"/>
        <v/>
      </c>
      <c r="AG54" s="20" t="str">
        <f t="shared" si="7"/>
        <v/>
      </c>
      <c r="AH54" s="20" t="str">
        <f t="shared" si="8"/>
        <v/>
      </c>
      <c r="AI54" s="20" t="str">
        <f t="shared" si="9"/>
        <v/>
      </c>
      <c r="AJ54">
        <f>IFERROR(VLOOKUP($B54,[4]库存报告使用数据!$A$1:$B$65536,2,0),0)</f>
        <v>0</v>
      </c>
      <c r="AK54">
        <f>IFERROR(VLOOKUP($B54,[4]库存报告使用数据!$A$1:$C$65536,3,0),)</f>
        <v>0</v>
      </c>
      <c r="AL54">
        <f>IFERROR(VLOOKUP($B54,[4]库存报告使用数据!$A$1:$D$65536,4,0),)</f>
        <v>2</v>
      </c>
      <c r="AM54">
        <f>IFERROR(VLOOKUP($B54,[4]库存报告使用数据!$A$1:$E$65536,5,0),)</f>
        <v>7</v>
      </c>
      <c r="AN54" s="20" t="str">
        <f t="shared" si="10"/>
        <v/>
      </c>
      <c r="AO54" s="20" t="str">
        <f t="shared" si="11"/>
        <v/>
      </c>
      <c r="AP54" s="20">
        <f t="shared" si="12"/>
        <v>0.5</v>
      </c>
      <c r="AQ54" s="20">
        <f t="shared" si="13"/>
        <v>0.285714285714286</v>
      </c>
      <c r="AR54" s="32">
        <f t="shared" si="14"/>
        <v>0</v>
      </c>
      <c r="AS54" s="32">
        <f t="shared" si="15"/>
        <v>0</v>
      </c>
      <c r="AT54" s="32">
        <f t="shared" si="16"/>
        <v>0</v>
      </c>
      <c r="AU54" s="28" t="str">
        <f t="shared" si="17"/>
        <v>库存为0</v>
      </c>
      <c r="AV54" s="34" t="str">
        <f>IFERROR(时间!$B$4+AU54,"上周无销量")</f>
        <v>上周无销量</v>
      </c>
    </row>
    <row r="55" spans="1:48">
      <c r="A55" s="18" t="s">
        <v>100</v>
      </c>
      <c r="B55" t="str">
        <f>VLOOKUP(A55,'[1]sku-asin（子）'!$A:$B,2,0)</f>
        <v>B06XH78YXT</v>
      </c>
      <c r="C55" t="str">
        <f>VLOOKUP(A55,'[1]子sku-父sku'!$A:$B,2,0)</f>
        <v>BS-HB3555</v>
      </c>
      <c r="D55" s="28">
        <f>IFERROR(VLOOKUP(A55,[2]库存报告使用数据处理!$A:$C,3,0),0)</f>
        <v>4</v>
      </c>
      <c r="E55" s="28">
        <f>IFERROR(VLOOKUP(A55,[2]库存报告使用数据处理!$A:$D,4,0),0)</f>
        <v>2</v>
      </c>
      <c r="F55" s="28">
        <f>IFERROR(VLOOKUP(A55,[2]库存报告使用数据处理!$A:$E,5,0),0)</f>
        <v>1</v>
      </c>
      <c r="G55" s="28">
        <f>IFERROR(VLOOKUP(A55,[2]库存报告使用数据处理!$A:$F,6,0),0)</f>
        <v>0</v>
      </c>
      <c r="H55" s="29">
        <f>IFERROR(VLOOKUP(A55,[2]库存报告使用数据处理!$A:$G,7,0),0)</f>
        <v>5.2</v>
      </c>
      <c r="I55">
        <f>IFERROR(VLOOKUP(A55,[5]数据处理!$A:$B,2,0),0)</f>
        <v>5</v>
      </c>
      <c r="J55" s="30">
        <f>IFERROR(VLOOKUP(A55,[5]数据处理!$A:$D,4,0),0)</f>
        <v>0</v>
      </c>
      <c r="K55" s="30">
        <f>IFERROR(VLOOKUP(A55,[5]数据处理!$A:$E,5,0),0)</f>
        <v>0</v>
      </c>
      <c r="L55" s="30">
        <f>IFERROR(VLOOKUP(A55,[5]数据处理!$A:$G,7,0),0)</f>
        <v>0</v>
      </c>
      <c r="M55">
        <f t="shared" si="1"/>
        <v>5</v>
      </c>
      <c r="N55">
        <f>IFERROR(VLOOKUP(A55,[5]数据处理!$A:$C,3,0),0)</f>
        <v>0</v>
      </c>
      <c r="O55">
        <f>IFERROR(VLOOKUP($A55,[5]数据处理!$A:$N,14,0),0)</f>
        <v>9</v>
      </c>
      <c r="P55">
        <f>IFERROR(VLOOKUP($A55,[3]库存报告使用数据!$A$1:$B$65536,2,0),"")</f>
        <v>169</v>
      </c>
      <c r="Q55">
        <f>IFERROR(VLOOKUP($A55,[3]库存报告使用数据!$A$1:$E$65536,5,0),"")</f>
        <v>86</v>
      </c>
      <c r="R55">
        <f>IFERROR(VLOOKUP($A55,[3]库存报告使用数据!$A$1:$H$65536,8,0),"")</f>
        <v>103</v>
      </c>
      <c r="S55">
        <f>IFERROR(VLOOKUP($A55,[3]库存报告使用数据!$A$1:$K$65536,11,0),"")</f>
        <v>87</v>
      </c>
      <c r="T55">
        <f>IFERROR(VLOOKUP($A55,[3]库存报告使用数据!$A$1:$C$65536,3,0),"")</f>
        <v>1</v>
      </c>
      <c r="U55">
        <f>IFERROR(VLOOKUP($A55,[3]库存报告使用数据!$A$1:$F$65536,6,0),"")</f>
        <v>0</v>
      </c>
      <c r="V55">
        <f>IFERROR(VLOOKUP($A55,[3]库存报告使用数据!$A$1:$I$65536,9,0),"")</f>
        <v>1</v>
      </c>
      <c r="W55">
        <f>IFERROR(VLOOKUP($A55,[3]库存报告使用数据!$A$1:$L$65536,12,0),"")</f>
        <v>1</v>
      </c>
      <c r="X55" s="20">
        <f t="shared" si="2"/>
        <v>0.00591715976331361</v>
      </c>
      <c r="Y55" s="20">
        <f t="shared" si="3"/>
        <v>0</v>
      </c>
      <c r="Z55" s="20">
        <f t="shared" si="4"/>
        <v>0.00970873786407767</v>
      </c>
      <c r="AA55" s="20">
        <f t="shared" si="5"/>
        <v>0.0114942528735632</v>
      </c>
      <c r="AB55">
        <f>IFERROR(VLOOKUP($A55,[3]库存报告使用数据!$A$1:$D$65536,4,0),"")</f>
        <v>0.09</v>
      </c>
      <c r="AC55">
        <f>IFERROR(VLOOKUP($A55,[3]库存报告使用数据!$A$1:$G$65536,7,0),"")</f>
        <v>0</v>
      </c>
      <c r="AD55">
        <f>IFERROR(VLOOKUP($A55,[3]库存报告使用数据!$A$1:$J$65536,10,0),"")</f>
        <v>0.2</v>
      </c>
      <c r="AE55">
        <f>IFERROR(VLOOKUP($A55,[3]库存报告使用数据!$A$1:$M$65536,13,0),"")</f>
        <v>0.2</v>
      </c>
      <c r="AF55" s="20">
        <f t="shared" si="6"/>
        <v>0.00432692307692308</v>
      </c>
      <c r="AG55" s="20" t="str">
        <f t="shared" si="7"/>
        <v/>
      </c>
      <c r="AH55" s="20">
        <f t="shared" si="8"/>
        <v>0.0384615384615385</v>
      </c>
      <c r="AI55" s="20" t="str">
        <f t="shared" si="9"/>
        <v>无销售广告费为0.2</v>
      </c>
      <c r="AJ55">
        <f>IFERROR(VLOOKUP($B55,[4]库存报告使用数据!$A$1:$B$65536,2,0),0)</f>
        <v>38</v>
      </c>
      <c r="AK55">
        <f>IFERROR(VLOOKUP($B55,[4]库存报告使用数据!$A$1:$C$65536,3,0),)</f>
        <v>20</v>
      </c>
      <c r="AL55">
        <f>IFERROR(VLOOKUP($B55,[4]库存报告使用数据!$A$1:$D$65536,4,0),)</f>
        <v>6</v>
      </c>
      <c r="AM55">
        <f>IFERROR(VLOOKUP($B55,[4]库存报告使用数据!$A$1:$E$65536,5,0),)</f>
        <v>8</v>
      </c>
      <c r="AN55" s="20">
        <f t="shared" si="10"/>
        <v>0.105263157894737</v>
      </c>
      <c r="AO55" s="20">
        <f t="shared" si="11"/>
        <v>0.1</v>
      </c>
      <c r="AP55" s="20">
        <f t="shared" si="12"/>
        <v>0.166666666666667</v>
      </c>
      <c r="AQ55" s="20">
        <f t="shared" si="13"/>
        <v>0</v>
      </c>
      <c r="AR55" s="32">
        <f t="shared" si="14"/>
        <v>0.571428571428571</v>
      </c>
      <c r="AS55" s="32">
        <f t="shared" si="15"/>
        <v>34.2857142857143</v>
      </c>
      <c r="AT55" s="32">
        <f t="shared" si="16"/>
        <v>-29.2857142857143</v>
      </c>
      <c r="AU55" s="28">
        <f t="shared" si="17"/>
        <v>8</v>
      </c>
      <c r="AV55" s="34">
        <f>IFERROR(时间!$B$4+AU55,"上周无销量")</f>
        <v>43291</v>
      </c>
    </row>
    <row r="56" spans="1:48">
      <c r="A56" s="18" t="s">
        <v>101</v>
      </c>
      <c r="B56" t="str">
        <f>VLOOKUP(A56,'[1]sku-asin（子）'!$A:$B,2,0)</f>
        <v>B06XH7KN3V</v>
      </c>
      <c r="C56" t="str">
        <f>VLOOKUP(A56,'[1]子sku-父sku'!$A:$B,2,0)</f>
        <v>BS-HB3555</v>
      </c>
      <c r="D56" s="28">
        <f>IFERROR(VLOOKUP(A56,[2]库存报告使用数据处理!$A:$C,3,0),0)</f>
        <v>0</v>
      </c>
      <c r="E56" s="28">
        <f>IFERROR(VLOOKUP(A56,[2]库存报告使用数据处理!$A:$D,4,0),0)</f>
        <v>0</v>
      </c>
      <c r="F56" s="28">
        <f>IFERROR(VLOOKUP(A56,[2]库存报告使用数据处理!$A:$E,5,0),0)</f>
        <v>0</v>
      </c>
      <c r="G56" s="28">
        <f>IFERROR(VLOOKUP(A56,[2]库存报告使用数据处理!$A:$F,6,0),0)</f>
        <v>0</v>
      </c>
      <c r="H56" s="29">
        <f>IFERROR(VLOOKUP(A56,[2]库存报告使用数据处理!$A:$G,7,0),0)</f>
        <v>0</v>
      </c>
      <c r="I56">
        <f>IFERROR(VLOOKUP(A56,[5]数据处理!$A:$B,2,0),0)</f>
        <v>0</v>
      </c>
      <c r="J56" s="30">
        <f>IFERROR(VLOOKUP(A56,[5]数据处理!$A:$D,4,0),0)</f>
        <v>0</v>
      </c>
      <c r="K56" s="30">
        <f>IFERROR(VLOOKUP(A56,[5]数据处理!$A:$E,5,0),0)</f>
        <v>0</v>
      </c>
      <c r="L56" s="30">
        <f>IFERROR(VLOOKUP(A56,[5]数据处理!$A:$G,7,0),0)</f>
        <v>0</v>
      </c>
      <c r="M56">
        <f t="shared" si="1"/>
        <v>0</v>
      </c>
      <c r="N56">
        <f>IFERROR(VLOOKUP(A56,[5]数据处理!$A:$C,3,0),0)</f>
        <v>0</v>
      </c>
      <c r="O56">
        <f>IFERROR(VLOOKUP($A56,[5]数据处理!$A:$N,14,0),0)</f>
        <v>0</v>
      </c>
      <c r="P56" t="str">
        <f>IFERROR(VLOOKUP($A56,[3]库存报告使用数据!$A$1:$B$65536,2,0),"")</f>
        <v/>
      </c>
      <c r="Q56" t="str">
        <f>IFERROR(VLOOKUP($A56,[3]库存报告使用数据!$A$1:$E$65536,5,0),"")</f>
        <v/>
      </c>
      <c r="R56" t="str">
        <f>IFERROR(VLOOKUP($A56,[3]库存报告使用数据!$A$1:$H$65536,8,0),"")</f>
        <v/>
      </c>
      <c r="S56" t="str">
        <f>IFERROR(VLOOKUP($A56,[3]库存报告使用数据!$A$1:$K$65536,11,0),"")</f>
        <v/>
      </c>
      <c r="T56" t="str">
        <f>IFERROR(VLOOKUP($A56,[3]库存报告使用数据!$A$1:$C$65536,3,0),"")</f>
        <v/>
      </c>
      <c r="U56" t="str">
        <f>IFERROR(VLOOKUP($A56,[3]库存报告使用数据!$A$1:$F$65536,6,0),"")</f>
        <v/>
      </c>
      <c r="V56" t="str">
        <f>IFERROR(VLOOKUP($A56,[3]库存报告使用数据!$A$1:$I$65536,9,0),"")</f>
        <v/>
      </c>
      <c r="W56" t="str">
        <f>IFERROR(VLOOKUP($A56,[3]库存报告使用数据!$A$1:$L$65536,12,0),"")</f>
        <v/>
      </c>
      <c r="X56" s="20" t="str">
        <f t="shared" si="2"/>
        <v/>
      </c>
      <c r="Y56" s="20" t="str">
        <f t="shared" si="3"/>
        <v/>
      </c>
      <c r="Z56" s="20" t="str">
        <f t="shared" si="4"/>
        <v/>
      </c>
      <c r="AA56" s="20" t="str">
        <f t="shared" si="5"/>
        <v/>
      </c>
      <c r="AB56" t="str">
        <f>IFERROR(VLOOKUP($A56,[3]库存报告使用数据!$A$1:$D$65536,4,0),"")</f>
        <v/>
      </c>
      <c r="AC56" t="str">
        <f>IFERROR(VLOOKUP($A56,[3]库存报告使用数据!$A$1:$G$65536,7,0),"")</f>
        <v/>
      </c>
      <c r="AD56" t="str">
        <f>IFERROR(VLOOKUP($A56,[3]库存报告使用数据!$A$1:$J$65536,10,0),"")</f>
        <v/>
      </c>
      <c r="AE56" t="str">
        <f>IFERROR(VLOOKUP($A56,[3]库存报告使用数据!$A$1:$M$65536,13,0),"")</f>
        <v/>
      </c>
      <c r="AF56" s="20" t="str">
        <f t="shared" si="6"/>
        <v/>
      </c>
      <c r="AG56" s="20" t="str">
        <f t="shared" si="7"/>
        <v/>
      </c>
      <c r="AH56" s="20" t="str">
        <f t="shared" si="8"/>
        <v/>
      </c>
      <c r="AI56" s="20" t="str">
        <f t="shared" si="9"/>
        <v/>
      </c>
      <c r="AJ56">
        <f>IFERROR(VLOOKUP($B56,[4]库存报告使用数据!$A$1:$B$65536,2,0),0)</f>
        <v>0</v>
      </c>
      <c r="AK56">
        <f>IFERROR(VLOOKUP($B56,[4]库存报告使用数据!$A$1:$C$65536,3,0),)</f>
        <v>0</v>
      </c>
      <c r="AL56">
        <f>IFERROR(VLOOKUP($B56,[4]库存报告使用数据!$A$1:$D$65536,4,0),)</f>
        <v>0</v>
      </c>
      <c r="AM56">
        <f>IFERROR(VLOOKUP($B56,[4]库存报告使用数据!$A$1:$E$65536,5,0),)</f>
        <v>0</v>
      </c>
      <c r="AN56" s="20" t="str">
        <f t="shared" si="10"/>
        <v/>
      </c>
      <c r="AO56" s="20" t="str">
        <f t="shared" si="11"/>
        <v/>
      </c>
      <c r="AP56" s="20" t="str">
        <f t="shared" si="12"/>
        <v/>
      </c>
      <c r="AQ56" s="20" t="str">
        <f t="shared" si="13"/>
        <v/>
      </c>
      <c r="AR56" s="32">
        <f t="shared" si="14"/>
        <v>0</v>
      </c>
      <c r="AS56" s="32">
        <f t="shared" si="15"/>
        <v>0</v>
      </c>
      <c r="AT56" s="32">
        <f t="shared" si="16"/>
        <v>0</v>
      </c>
      <c r="AU56" s="28" t="str">
        <f t="shared" si="17"/>
        <v>库存为0</v>
      </c>
      <c r="AV56" s="34" t="str">
        <f>IFERROR(时间!$B$4+AU56,"上周无销量")</f>
        <v>上周无销量</v>
      </c>
    </row>
    <row r="57" spans="1:48">
      <c r="A57" s="18" t="s">
        <v>102</v>
      </c>
      <c r="B57" t="str">
        <f>VLOOKUP(A57,'[1]sku-asin（子）'!$A:$B,2,0)</f>
        <v>B06XH65K15</v>
      </c>
      <c r="C57" t="str">
        <f>VLOOKUP(A57,'[1]子sku-父sku'!$A:$B,2,0)</f>
        <v>BS-HB3555</v>
      </c>
      <c r="D57" s="28">
        <f>IFERROR(VLOOKUP(A57,[2]库存报告使用数据处理!$A:$C,3,0),0)</f>
        <v>7</v>
      </c>
      <c r="E57" s="28">
        <f>IFERROR(VLOOKUP(A57,[2]库存报告使用数据处理!$A:$D,4,0),0)</f>
        <v>2</v>
      </c>
      <c r="F57" s="28">
        <f>IFERROR(VLOOKUP(A57,[2]库存报告使用数据处理!$A:$E,5,0),0)</f>
        <v>0</v>
      </c>
      <c r="G57" s="28">
        <f>IFERROR(VLOOKUP(A57,[2]库存报告使用数据处理!$A:$F,6,0),0)</f>
        <v>3</v>
      </c>
      <c r="H57" s="29">
        <f>IFERROR(VLOOKUP(A57,[2]库存报告使用数据处理!$A:$G,7,0),0)</f>
        <v>5.975</v>
      </c>
      <c r="I57">
        <f>IFERROR(VLOOKUP(A57,[5]数据处理!$A:$B,2,0),0)</f>
        <v>6</v>
      </c>
      <c r="J57" s="30">
        <f>IFERROR(VLOOKUP(A57,[5]数据处理!$A:$D,4,0),0)</f>
        <v>0</v>
      </c>
      <c r="K57" s="30">
        <f>IFERROR(VLOOKUP(A57,[5]数据处理!$A:$E,5,0),0)</f>
        <v>0</v>
      </c>
      <c r="L57" s="30">
        <f>IFERROR(VLOOKUP(A57,[5]数据处理!$A:$G,7,0),0)</f>
        <v>0</v>
      </c>
      <c r="M57">
        <f t="shared" si="1"/>
        <v>6</v>
      </c>
      <c r="N57">
        <f>IFERROR(VLOOKUP(A57,[5]数据处理!$A:$C,3,0),0)</f>
        <v>0</v>
      </c>
      <c r="O57">
        <f>IFERROR(VLOOKUP($A57,[5]数据处理!$A:$N,14,0),0)</f>
        <v>10</v>
      </c>
      <c r="P57">
        <f>IFERROR(VLOOKUP($A57,[3]库存报告使用数据!$A$1:$B$65536,2,0),"")</f>
        <v>140</v>
      </c>
      <c r="Q57">
        <f>IFERROR(VLOOKUP($A57,[3]库存报告使用数据!$A$1:$E$65536,5,0),"")</f>
        <v>20</v>
      </c>
      <c r="R57">
        <f>IFERROR(VLOOKUP($A57,[3]库存报告使用数据!$A$1:$H$65536,8,0),"")</f>
        <v>19</v>
      </c>
      <c r="S57">
        <f>IFERROR(VLOOKUP($A57,[3]库存报告使用数据!$A$1:$K$65536,11,0),"")</f>
        <v>19</v>
      </c>
      <c r="T57">
        <f>IFERROR(VLOOKUP($A57,[3]库存报告使用数据!$A$1:$C$65536,3,0),"")</f>
        <v>1</v>
      </c>
      <c r="U57">
        <f>IFERROR(VLOOKUP($A57,[3]库存报告使用数据!$A$1:$F$65536,6,0),"")</f>
        <v>0</v>
      </c>
      <c r="V57">
        <f>IFERROR(VLOOKUP($A57,[3]库存报告使用数据!$A$1:$I$65536,9,0),"")</f>
        <v>0</v>
      </c>
      <c r="W57">
        <f>IFERROR(VLOOKUP($A57,[3]库存报告使用数据!$A$1:$L$65536,12,0),"")</f>
        <v>0</v>
      </c>
      <c r="X57" s="20">
        <f t="shared" si="2"/>
        <v>0.00714285714285714</v>
      </c>
      <c r="Y57" s="20">
        <f t="shared" si="3"/>
        <v>0</v>
      </c>
      <c r="Z57" s="20">
        <f t="shared" si="4"/>
        <v>0</v>
      </c>
      <c r="AA57" s="20">
        <f t="shared" si="5"/>
        <v>0</v>
      </c>
      <c r="AB57">
        <f>IFERROR(VLOOKUP($A57,[3]库存报告使用数据!$A$1:$D$65536,4,0),"")</f>
        <v>0.15</v>
      </c>
      <c r="AC57">
        <f>IFERROR(VLOOKUP($A57,[3]库存报告使用数据!$A$1:$G$65536,7,0),"")</f>
        <v>0</v>
      </c>
      <c r="AD57">
        <f>IFERROR(VLOOKUP($A57,[3]库存报告使用数据!$A$1:$J$65536,10,0),"")</f>
        <v>0</v>
      </c>
      <c r="AE57">
        <f>IFERROR(VLOOKUP($A57,[3]库存报告使用数据!$A$1:$M$65536,13,0),"")</f>
        <v>0</v>
      </c>
      <c r="AF57" s="20">
        <f t="shared" si="6"/>
        <v>0.00358637178720861</v>
      </c>
      <c r="AG57" s="20" t="str">
        <f t="shared" si="7"/>
        <v/>
      </c>
      <c r="AH57" s="20" t="str">
        <f t="shared" si="8"/>
        <v/>
      </c>
      <c r="AI57" s="20" t="str">
        <f t="shared" si="9"/>
        <v/>
      </c>
      <c r="AJ57">
        <f>IFERROR(VLOOKUP($B57,[4]库存报告使用数据!$A$1:$B$65536,2,0),0)</f>
        <v>42</v>
      </c>
      <c r="AK57">
        <f>IFERROR(VLOOKUP($B57,[4]库存报告使用数据!$A$1:$C$65536,3,0),)</f>
        <v>27</v>
      </c>
      <c r="AL57">
        <f>IFERROR(VLOOKUP($B57,[4]库存报告使用数据!$A$1:$D$65536,4,0),)</f>
        <v>8</v>
      </c>
      <c r="AM57">
        <f>IFERROR(VLOOKUP($B57,[4]库存报告使用数据!$A$1:$E$65536,5,0),)</f>
        <v>12</v>
      </c>
      <c r="AN57" s="20">
        <f t="shared" si="10"/>
        <v>0.166666666666667</v>
      </c>
      <c r="AO57" s="20">
        <f t="shared" si="11"/>
        <v>0.0740740740740741</v>
      </c>
      <c r="AP57" s="20">
        <f t="shared" si="12"/>
        <v>0</v>
      </c>
      <c r="AQ57" s="20">
        <f t="shared" si="13"/>
        <v>0.25</v>
      </c>
      <c r="AR57" s="32">
        <f t="shared" si="14"/>
        <v>1</v>
      </c>
      <c r="AS57" s="32">
        <f t="shared" si="15"/>
        <v>60</v>
      </c>
      <c r="AT57" s="32">
        <f t="shared" si="16"/>
        <v>-54</v>
      </c>
      <c r="AU57" s="28">
        <f t="shared" si="17"/>
        <v>6</v>
      </c>
      <c r="AV57" s="34">
        <f>IFERROR(时间!$B$4+AU57,"上周无销量")</f>
        <v>43289</v>
      </c>
    </row>
    <row r="58" spans="1:48">
      <c r="A58" s="18" t="s">
        <v>103</v>
      </c>
      <c r="B58" t="str">
        <f>VLOOKUP(A58,'[1]sku-asin（子）'!$A:$B,2,0)</f>
        <v>B06XS9L3CM</v>
      </c>
      <c r="C58" t="str">
        <f>VLOOKUP(A58,'[1]子sku-父sku'!$A:$B,2,0)</f>
        <v>BS-HB4032</v>
      </c>
      <c r="D58" s="28">
        <f>IFERROR(VLOOKUP(A58,[2]库存报告使用数据处理!$A:$C,3,0),0)</f>
        <v>0</v>
      </c>
      <c r="E58" s="28">
        <f>IFERROR(VLOOKUP(A58,[2]库存报告使用数据处理!$A:$D,4,0),0)</f>
        <v>0</v>
      </c>
      <c r="F58" s="28">
        <f>IFERROR(VLOOKUP(A58,[2]库存报告使用数据处理!$A:$E,5,0),0)</f>
        <v>0</v>
      </c>
      <c r="G58" s="28">
        <f>IFERROR(VLOOKUP(A58,[2]库存报告使用数据处理!$A:$F,6,0),0)</f>
        <v>0</v>
      </c>
      <c r="H58" s="29">
        <f>IFERROR(VLOOKUP(A58,[2]库存报告使用数据处理!$A:$G,7,0),0)</f>
        <v>0</v>
      </c>
      <c r="I58">
        <f>IFERROR(VLOOKUP(A58,[5]数据处理!$A:$B,2,0),0)</f>
        <v>0</v>
      </c>
      <c r="J58" s="30">
        <f>IFERROR(VLOOKUP(A58,[5]数据处理!$A:$D,4,0),0)</f>
        <v>0</v>
      </c>
      <c r="K58" s="30">
        <f>IFERROR(VLOOKUP(A58,[5]数据处理!$A:$E,5,0),0)</f>
        <v>0</v>
      </c>
      <c r="L58" s="30">
        <f>IFERROR(VLOOKUP(A58,[5]数据处理!$A:$G,7,0),0)</f>
        <v>0</v>
      </c>
      <c r="M58">
        <f t="shared" si="1"/>
        <v>0</v>
      </c>
      <c r="N58">
        <f>IFERROR(VLOOKUP(A58,[5]数据处理!$A:$C,3,0),0)</f>
        <v>0</v>
      </c>
      <c r="O58">
        <f>IFERROR(VLOOKUP($A58,[5]数据处理!$A:$N,14,0),0)</f>
        <v>0</v>
      </c>
      <c r="P58" t="str">
        <f>IFERROR(VLOOKUP($A58,[3]库存报告使用数据!$A$1:$B$65536,2,0),"")</f>
        <v/>
      </c>
      <c r="Q58" t="str">
        <f>IFERROR(VLOOKUP($A58,[3]库存报告使用数据!$A$1:$E$65536,5,0),"")</f>
        <v/>
      </c>
      <c r="R58" t="str">
        <f>IFERROR(VLOOKUP($A58,[3]库存报告使用数据!$A$1:$H$65536,8,0),"")</f>
        <v/>
      </c>
      <c r="S58" t="str">
        <f>IFERROR(VLOOKUP($A58,[3]库存报告使用数据!$A$1:$K$65536,11,0),"")</f>
        <v/>
      </c>
      <c r="T58" t="str">
        <f>IFERROR(VLOOKUP($A58,[3]库存报告使用数据!$A$1:$C$65536,3,0),"")</f>
        <v/>
      </c>
      <c r="U58" t="str">
        <f>IFERROR(VLOOKUP($A58,[3]库存报告使用数据!$A$1:$F$65536,6,0),"")</f>
        <v/>
      </c>
      <c r="V58" t="str">
        <f>IFERROR(VLOOKUP($A58,[3]库存报告使用数据!$A$1:$I$65536,9,0),"")</f>
        <v/>
      </c>
      <c r="W58" t="str">
        <f>IFERROR(VLOOKUP($A58,[3]库存报告使用数据!$A$1:$L$65536,12,0),"")</f>
        <v/>
      </c>
      <c r="X58" s="20" t="str">
        <f t="shared" si="2"/>
        <v/>
      </c>
      <c r="Y58" s="20" t="str">
        <f t="shared" si="3"/>
        <v/>
      </c>
      <c r="Z58" s="20" t="str">
        <f t="shared" si="4"/>
        <v/>
      </c>
      <c r="AA58" s="20" t="str">
        <f t="shared" si="5"/>
        <v/>
      </c>
      <c r="AB58" t="str">
        <f>IFERROR(VLOOKUP($A58,[3]库存报告使用数据!$A$1:$D$65536,4,0),"")</f>
        <v/>
      </c>
      <c r="AC58" t="str">
        <f>IFERROR(VLOOKUP($A58,[3]库存报告使用数据!$A$1:$G$65536,7,0),"")</f>
        <v/>
      </c>
      <c r="AD58" t="str">
        <f>IFERROR(VLOOKUP($A58,[3]库存报告使用数据!$A$1:$J$65536,10,0),"")</f>
        <v/>
      </c>
      <c r="AE58" t="str">
        <f>IFERROR(VLOOKUP($A58,[3]库存报告使用数据!$A$1:$M$65536,13,0),"")</f>
        <v/>
      </c>
      <c r="AF58" s="20" t="str">
        <f t="shared" si="6"/>
        <v/>
      </c>
      <c r="AG58" s="20" t="str">
        <f t="shared" si="7"/>
        <v/>
      </c>
      <c r="AH58" s="20" t="str">
        <f t="shared" si="8"/>
        <v/>
      </c>
      <c r="AI58" s="20" t="str">
        <f t="shared" si="9"/>
        <v/>
      </c>
      <c r="AJ58">
        <f>IFERROR(VLOOKUP($B58,[4]库存报告使用数据!$A$1:$B$65536,2,0),0)</f>
        <v>0</v>
      </c>
      <c r="AK58">
        <f>IFERROR(VLOOKUP($B58,[4]库存报告使用数据!$A$1:$C$65536,3,0),)</f>
        <v>0</v>
      </c>
      <c r="AL58">
        <f>IFERROR(VLOOKUP($B58,[4]库存报告使用数据!$A$1:$D$65536,4,0),)</f>
        <v>0</v>
      </c>
      <c r="AM58">
        <f>IFERROR(VLOOKUP($B58,[4]库存报告使用数据!$A$1:$E$65536,5,0),)</f>
        <v>0</v>
      </c>
      <c r="AN58" s="20" t="str">
        <f t="shared" si="10"/>
        <v/>
      </c>
      <c r="AO58" s="20" t="str">
        <f t="shared" si="11"/>
        <v/>
      </c>
      <c r="AP58" s="20" t="str">
        <f t="shared" si="12"/>
        <v/>
      </c>
      <c r="AQ58" s="20" t="str">
        <f t="shared" si="13"/>
        <v/>
      </c>
      <c r="AR58" s="32">
        <f t="shared" si="14"/>
        <v>0</v>
      </c>
      <c r="AS58" s="32">
        <f t="shared" si="15"/>
        <v>0</v>
      </c>
      <c r="AT58" s="32">
        <f t="shared" si="16"/>
        <v>0</v>
      </c>
      <c r="AU58" s="28" t="str">
        <f t="shared" si="17"/>
        <v>库存为0</v>
      </c>
      <c r="AV58" s="34" t="str">
        <f>IFERROR(时间!$B$4+AU58,"上周无销量")</f>
        <v>上周无销量</v>
      </c>
    </row>
    <row r="59" spans="1:48">
      <c r="A59" s="18" t="s">
        <v>104</v>
      </c>
      <c r="B59" t="str">
        <f>VLOOKUP(A59,'[1]sku-asin（子）'!$A:$B,2,0)</f>
        <v>B06XS8WNL5</v>
      </c>
      <c r="C59" t="str">
        <f>VLOOKUP(A59,'[1]子sku-父sku'!$A:$B,2,0)</f>
        <v>BS-HB4032</v>
      </c>
      <c r="D59" s="28">
        <f>IFERROR(VLOOKUP(A59,[2]库存报告使用数据处理!$A:$C,3,0),0)</f>
        <v>0</v>
      </c>
      <c r="E59" s="28">
        <f>IFERROR(VLOOKUP(A59,[2]库存报告使用数据处理!$A:$D,4,0),0)</f>
        <v>0</v>
      </c>
      <c r="F59" s="28">
        <f>IFERROR(VLOOKUP(A59,[2]库存报告使用数据处理!$A:$E,5,0),0)</f>
        <v>1</v>
      </c>
      <c r="G59" s="28">
        <f>IFERROR(VLOOKUP(A59,[2]库存报告使用数据处理!$A:$F,6,0),0)</f>
        <v>5</v>
      </c>
      <c r="H59" s="29">
        <f>IFERROR(VLOOKUP(A59,[2]库存报告使用数据处理!$A:$G,7,0),0)</f>
        <v>5.2</v>
      </c>
      <c r="I59">
        <f>IFERROR(VLOOKUP(A59,[5]数据处理!$A:$B,2,0),0)</f>
        <v>0</v>
      </c>
      <c r="J59" s="30">
        <f>IFERROR(VLOOKUP(A59,[5]数据处理!$A:$D,4,0),0)</f>
        <v>0</v>
      </c>
      <c r="K59" s="30">
        <f>IFERROR(VLOOKUP(A59,[5]数据处理!$A:$E,5,0),0)</f>
        <v>0</v>
      </c>
      <c r="L59" s="30">
        <f>IFERROR(VLOOKUP(A59,[5]数据处理!$A:$G,7,0),0)</f>
        <v>0</v>
      </c>
      <c r="M59">
        <f t="shared" si="1"/>
        <v>0</v>
      </c>
      <c r="N59">
        <f>IFERROR(VLOOKUP(A59,[5]数据处理!$A:$C,3,0),0)</f>
        <v>0</v>
      </c>
      <c r="O59">
        <f>IFERROR(VLOOKUP($A59,[5]数据处理!$A:$N,14,0),0)</f>
        <v>0</v>
      </c>
      <c r="P59">
        <f>IFERROR(VLOOKUP($A59,[3]库存报告使用数据!$A$1:$B$65536,2,0),"")</f>
        <v>0</v>
      </c>
      <c r="Q59">
        <f>IFERROR(VLOOKUP($A59,[3]库存报告使用数据!$A$1:$E$65536,5,0),"")</f>
        <v>0</v>
      </c>
      <c r="R59">
        <f>IFERROR(VLOOKUP($A59,[3]库存报告使用数据!$A$1:$H$65536,8,0),"")</f>
        <v>46</v>
      </c>
      <c r="S59">
        <f>IFERROR(VLOOKUP($A59,[3]库存报告使用数据!$A$1:$K$65536,11,0),"")</f>
        <v>1381</v>
      </c>
      <c r="T59">
        <f>IFERROR(VLOOKUP($A59,[3]库存报告使用数据!$A$1:$C$65536,3,0),"")</f>
        <v>0</v>
      </c>
      <c r="U59">
        <f>IFERROR(VLOOKUP($A59,[3]库存报告使用数据!$A$1:$F$65536,6,0),"")</f>
        <v>0</v>
      </c>
      <c r="V59">
        <f>IFERROR(VLOOKUP($A59,[3]库存报告使用数据!$A$1:$I$65536,9,0),"")</f>
        <v>2</v>
      </c>
      <c r="W59">
        <f>IFERROR(VLOOKUP($A59,[3]库存报告使用数据!$A$1:$L$65536,12,0),"")</f>
        <v>25</v>
      </c>
      <c r="X59" s="20" t="str">
        <f t="shared" si="2"/>
        <v/>
      </c>
      <c r="Y59" s="20" t="str">
        <f t="shared" si="3"/>
        <v/>
      </c>
      <c r="Z59" s="20">
        <f t="shared" si="4"/>
        <v>0.0434782608695652</v>
      </c>
      <c r="AA59" s="20">
        <f t="shared" si="5"/>
        <v>0.0181028240405503</v>
      </c>
      <c r="AB59">
        <f>IFERROR(VLOOKUP($A59,[3]库存报告使用数据!$A$1:$D$65536,4,0),"")</f>
        <v>0</v>
      </c>
      <c r="AC59">
        <f>IFERROR(VLOOKUP($A59,[3]库存报告使用数据!$A$1:$G$65536,7,0),"")</f>
        <v>0</v>
      </c>
      <c r="AD59">
        <f>IFERROR(VLOOKUP($A59,[3]库存报告使用数据!$A$1:$J$65536,10,0),"")</f>
        <v>0</v>
      </c>
      <c r="AE59">
        <f>IFERROR(VLOOKUP($A59,[3]库存报告使用数据!$A$1:$M$65536,13,0),"")</f>
        <v>0</v>
      </c>
      <c r="AF59" s="20" t="str">
        <f t="shared" si="6"/>
        <v/>
      </c>
      <c r="AG59" s="20" t="str">
        <f t="shared" si="7"/>
        <v/>
      </c>
      <c r="AH59" s="20" t="str">
        <f t="shared" si="8"/>
        <v/>
      </c>
      <c r="AI59" s="20" t="str">
        <f t="shared" si="9"/>
        <v/>
      </c>
      <c r="AJ59">
        <f>IFERROR(VLOOKUP($B59,[4]库存报告使用数据!$A$1:$B$65536,2,0),0)</f>
        <v>0</v>
      </c>
      <c r="AK59">
        <f>IFERROR(VLOOKUP($B59,[4]库存报告使用数据!$A$1:$C$65536,3,0),)</f>
        <v>0</v>
      </c>
      <c r="AL59">
        <f>IFERROR(VLOOKUP($B59,[4]库存报告使用数据!$A$1:$D$65536,4,0),)</f>
        <v>13</v>
      </c>
      <c r="AM59">
        <f>IFERROR(VLOOKUP($B59,[4]库存报告使用数据!$A$1:$E$65536,5,0),)</f>
        <v>45</v>
      </c>
      <c r="AN59" s="20" t="str">
        <f t="shared" si="10"/>
        <v/>
      </c>
      <c r="AO59" s="20" t="str">
        <f t="shared" si="11"/>
        <v/>
      </c>
      <c r="AP59" s="20">
        <f t="shared" si="12"/>
        <v>0.0769230769230769</v>
      </c>
      <c r="AQ59" s="20">
        <f t="shared" si="13"/>
        <v>0.111111111111111</v>
      </c>
      <c r="AR59" s="32">
        <f t="shared" si="14"/>
        <v>0</v>
      </c>
      <c r="AS59" s="32">
        <f t="shared" si="15"/>
        <v>0</v>
      </c>
      <c r="AT59" s="32">
        <f t="shared" si="16"/>
        <v>0</v>
      </c>
      <c r="AU59" s="28" t="str">
        <f t="shared" si="17"/>
        <v>库存为0</v>
      </c>
      <c r="AV59" s="34" t="str">
        <f>IFERROR(时间!$B$4+AU59,"上周无销量")</f>
        <v>上周无销量</v>
      </c>
    </row>
    <row r="60" spans="1:48">
      <c r="A60" s="18" t="s">
        <v>105</v>
      </c>
      <c r="B60" t="str">
        <f>VLOOKUP(A60,'[1]sku-asin（子）'!$A:$B,2,0)</f>
        <v>B06XS19NQT</v>
      </c>
      <c r="C60" t="str">
        <f>VLOOKUP(A60,'[1]子sku-父sku'!$A:$B,2,0)</f>
        <v>BS-HB4032</v>
      </c>
      <c r="D60" s="28">
        <f>IFERROR(VLOOKUP(A60,[2]库存报告使用数据处理!$A:$C,3,0),0)</f>
        <v>0</v>
      </c>
      <c r="E60" s="28">
        <f>IFERROR(VLOOKUP(A60,[2]库存报告使用数据处理!$A:$D,4,0),0)</f>
        <v>1</v>
      </c>
      <c r="F60" s="28">
        <f>IFERROR(VLOOKUP(A60,[2]库存报告使用数据处理!$A:$E,5,0),0)</f>
        <v>1</v>
      </c>
      <c r="G60" s="28">
        <f>IFERROR(VLOOKUP(A60,[2]库存报告使用数据处理!$A:$F,6,0),0)</f>
        <v>3</v>
      </c>
      <c r="H60" s="29">
        <f>IFERROR(VLOOKUP(A60,[2]库存报告使用数据处理!$A:$G,7,0),0)</f>
        <v>5.758</v>
      </c>
      <c r="I60">
        <f>IFERROR(VLOOKUP(A60,[5]数据处理!$A:$B,2,0),0)</f>
        <v>0</v>
      </c>
      <c r="J60" s="30">
        <f>IFERROR(VLOOKUP(A60,[5]数据处理!$A:$D,4,0),0)</f>
        <v>0</v>
      </c>
      <c r="K60" s="30">
        <f>IFERROR(VLOOKUP(A60,[5]数据处理!$A:$E,5,0),0)</f>
        <v>0</v>
      </c>
      <c r="L60" s="30">
        <f>IFERROR(VLOOKUP(A60,[5]数据处理!$A:$G,7,0),0)</f>
        <v>0</v>
      </c>
      <c r="M60">
        <f t="shared" si="1"/>
        <v>0</v>
      </c>
      <c r="N60">
        <f>IFERROR(VLOOKUP(A60,[5]数据处理!$A:$C,3,0),0)</f>
        <v>0</v>
      </c>
      <c r="O60">
        <f>IFERROR(VLOOKUP($A60,[5]数据处理!$A:$N,14,0),0)</f>
        <v>0</v>
      </c>
      <c r="P60">
        <f>IFERROR(VLOOKUP($A60,[3]库存报告使用数据!$A$1:$B$65536,2,0),"")</f>
        <v>0</v>
      </c>
      <c r="Q60">
        <f>IFERROR(VLOOKUP($A60,[3]库存报告使用数据!$A$1:$E$65536,5,0),"")</f>
        <v>4571</v>
      </c>
      <c r="R60">
        <f>IFERROR(VLOOKUP($A60,[3]库存报告使用数据!$A$1:$H$65536,8,0),"")</f>
        <v>217</v>
      </c>
      <c r="S60">
        <f>IFERROR(VLOOKUP($A60,[3]库存报告使用数据!$A$1:$K$65536,11,0),"")</f>
        <v>16619</v>
      </c>
      <c r="T60">
        <f>IFERROR(VLOOKUP($A60,[3]库存报告使用数据!$A$1:$C$65536,3,0),"")</f>
        <v>0</v>
      </c>
      <c r="U60">
        <f>IFERROR(VLOOKUP($A60,[3]库存报告使用数据!$A$1:$F$65536,6,0),"")</f>
        <v>31</v>
      </c>
      <c r="V60">
        <f>IFERROR(VLOOKUP($A60,[3]库存报告使用数据!$A$1:$I$65536,9,0),"")</f>
        <v>6</v>
      </c>
      <c r="W60">
        <f>IFERROR(VLOOKUP($A60,[3]库存报告使用数据!$A$1:$L$65536,12,0),"")</f>
        <v>79</v>
      </c>
      <c r="X60" s="20" t="str">
        <f t="shared" si="2"/>
        <v/>
      </c>
      <c r="Y60" s="20">
        <f t="shared" si="3"/>
        <v>0.00678188580179392</v>
      </c>
      <c r="Z60" s="20">
        <f t="shared" si="4"/>
        <v>0.0276497695852535</v>
      </c>
      <c r="AA60" s="20">
        <f t="shared" si="5"/>
        <v>0.00475359528250797</v>
      </c>
      <c r="AB60">
        <f>IFERROR(VLOOKUP($A60,[3]库存报告使用数据!$A$1:$D$65536,4,0),"")</f>
        <v>0</v>
      </c>
      <c r="AC60">
        <f>IFERROR(VLOOKUP($A60,[3]库存报告使用数据!$A$1:$G$65536,7,0),"")</f>
        <v>0</v>
      </c>
      <c r="AD60">
        <f>IFERROR(VLOOKUP($A60,[3]库存报告使用数据!$A$1:$J$65536,10,0),"")</f>
        <v>0</v>
      </c>
      <c r="AE60">
        <f>IFERROR(VLOOKUP($A60,[3]库存报告使用数据!$A$1:$M$65536,13,0),"")</f>
        <v>0</v>
      </c>
      <c r="AF60" s="20" t="str">
        <f t="shared" si="6"/>
        <v/>
      </c>
      <c r="AG60" s="20" t="str">
        <f t="shared" si="7"/>
        <v/>
      </c>
      <c r="AH60" s="20" t="str">
        <f t="shared" si="8"/>
        <v/>
      </c>
      <c r="AI60" s="20" t="str">
        <f t="shared" si="9"/>
        <v/>
      </c>
      <c r="AJ60">
        <f>IFERROR(VLOOKUP($B60,[4]库存报告使用数据!$A$1:$B$65536,2,0),0)</f>
        <v>0</v>
      </c>
      <c r="AK60">
        <f>IFERROR(VLOOKUP($B60,[4]库存报告使用数据!$A$1:$C$65536,3,0),)</f>
        <v>21</v>
      </c>
      <c r="AL60">
        <f>IFERROR(VLOOKUP($B60,[4]库存报告使用数据!$A$1:$D$65536,4,0),)</f>
        <v>0</v>
      </c>
      <c r="AM60">
        <f>IFERROR(VLOOKUP($B60,[4]库存报告使用数据!$A$1:$E$65536,5,0),)</f>
        <v>46</v>
      </c>
      <c r="AN60" s="20" t="str">
        <f t="shared" si="10"/>
        <v/>
      </c>
      <c r="AO60" s="20">
        <f t="shared" si="11"/>
        <v>0.0476190476190476</v>
      </c>
      <c r="AP60" s="20" t="str">
        <f t="shared" si="12"/>
        <v/>
      </c>
      <c r="AQ60" s="20">
        <f t="shared" si="13"/>
        <v>0.0652173913043478</v>
      </c>
      <c r="AR60" s="32">
        <f t="shared" si="14"/>
        <v>0</v>
      </c>
      <c r="AS60" s="32">
        <f t="shared" si="15"/>
        <v>0</v>
      </c>
      <c r="AT60" s="32">
        <f t="shared" si="16"/>
        <v>0</v>
      </c>
      <c r="AU60" s="28" t="str">
        <f t="shared" si="17"/>
        <v>库存为0</v>
      </c>
      <c r="AV60" s="34" t="str">
        <f>IFERROR(时间!$B$4+AU60,"上周无销量")</f>
        <v>上周无销量</v>
      </c>
    </row>
    <row r="61" spans="1:48">
      <c r="A61" s="18" t="s">
        <v>106</v>
      </c>
      <c r="B61" t="str">
        <f>VLOOKUP(A61,'[1]sku-asin（子）'!$A:$B,2,0)</f>
        <v>B06XSCQC98</v>
      </c>
      <c r="C61" t="str">
        <f>VLOOKUP(A61,'[1]子sku-父sku'!$A:$B,2,0)</f>
        <v>BS-HB4032</v>
      </c>
      <c r="D61" s="28">
        <f>IFERROR(VLOOKUP(A61,[2]库存报告使用数据处理!$A:$C,3,0),0)</f>
        <v>1</v>
      </c>
      <c r="E61" s="28">
        <f>IFERROR(VLOOKUP(A61,[2]库存报告使用数据处理!$A:$D,4,0),0)</f>
        <v>0</v>
      </c>
      <c r="F61" s="28">
        <f>IFERROR(VLOOKUP(A61,[2]库存报告使用数据处理!$A:$E,5,0),0)</f>
        <v>0</v>
      </c>
      <c r="G61" s="28">
        <f>IFERROR(VLOOKUP(A61,[2]库存报告使用数据处理!$A:$F,6,0),0)</f>
        <v>0</v>
      </c>
      <c r="H61" s="29">
        <f>IFERROR(VLOOKUP(A61,[2]库存报告使用数据处理!$A:$G,7,0),0)</f>
        <v>5.2</v>
      </c>
      <c r="I61">
        <f>IFERROR(VLOOKUP(A61,[5]数据处理!$A:$B,2,0),0)</f>
        <v>0</v>
      </c>
      <c r="J61" s="30">
        <f>IFERROR(VLOOKUP(A61,[5]数据处理!$A:$D,4,0),0)</f>
        <v>0</v>
      </c>
      <c r="K61" s="30">
        <f>IFERROR(VLOOKUP(A61,[5]数据处理!$A:$E,5,0),0)</f>
        <v>0</v>
      </c>
      <c r="L61" s="30">
        <f>IFERROR(VLOOKUP(A61,[5]数据处理!$A:$G,7,0),0)</f>
        <v>0</v>
      </c>
      <c r="M61">
        <f t="shared" si="1"/>
        <v>0</v>
      </c>
      <c r="N61">
        <f>IFERROR(VLOOKUP(A61,[5]数据处理!$A:$C,3,0),0)</f>
        <v>0</v>
      </c>
      <c r="O61">
        <f>IFERROR(VLOOKUP($A61,[5]数据处理!$A:$N,14,0),0)</f>
        <v>0</v>
      </c>
      <c r="P61">
        <f>IFERROR(VLOOKUP($A61,[3]库存报告使用数据!$A$1:$B$65536,2,0),"")</f>
        <v>0</v>
      </c>
      <c r="Q61">
        <f>IFERROR(VLOOKUP($A61,[3]库存报告使用数据!$A$1:$E$65536,5,0),"")</f>
        <v>223</v>
      </c>
      <c r="R61">
        <f>IFERROR(VLOOKUP($A61,[3]库存报告使用数据!$A$1:$H$65536,8,0),"")</f>
        <v>587</v>
      </c>
      <c r="S61">
        <f>IFERROR(VLOOKUP($A61,[3]库存报告使用数据!$A$1:$K$65536,11,0),"")</f>
        <v>1280</v>
      </c>
      <c r="T61">
        <f>IFERROR(VLOOKUP($A61,[3]库存报告使用数据!$A$1:$C$65536,3,0),"")</f>
        <v>0</v>
      </c>
      <c r="U61">
        <f>IFERROR(VLOOKUP($A61,[3]库存报告使用数据!$A$1:$F$65536,6,0),"")</f>
        <v>1</v>
      </c>
      <c r="V61">
        <f>IFERROR(VLOOKUP($A61,[3]库存报告使用数据!$A$1:$I$65536,9,0),"")</f>
        <v>6</v>
      </c>
      <c r="W61">
        <f>IFERROR(VLOOKUP($A61,[3]库存报告使用数据!$A$1:$L$65536,12,0),"")</f>
        <v>0</v>
      </c>
      <c r="X61" s="20" t="str">
        <f t="shared" si="2"/>
        <v/>
      </c>
      <c r="Y61" s="20">
        <f t="shared" si="3"/>
        <v>0.00448430493273543</v>
      </c>
      <c r="Z61" s="20">
        <f t="shared" si="4"/>
        <v>0.010221465076661</v>
      </c>
      <c r="AA61" s="20">
        <f t="shared" si="5"/>
        <v>0</v>
      </c>
      <c r="AB61">
        <f>IFERROR(VLOOKUP($A61,[3]库存报告使用数据!$A$1:$D$65536,4,0),"")</f>
        <v>0</v>
      </c>
      <c r="AC61">
        <f>IFERROR(VLOOKUP($A61,[3]库存报告使用数据!$A$1:$G$65536,7,0),"")</f>
        <v>0</v>
      </c>
      <c r="AD61">
        <f>IFERROR(VLOOKUP($A61,[3]库存报告使用数据!$A$1:$J$65536,10,0),"")</f>
        <v>0</v>
      </c>
      <c r="AE61">
        <f>IFERROR(VLOOKUP($A61,[3]库存报告使用数据!$A$1:$M$65536,13,0),"")</f>
        <v>0</v>
      </c>
      <c r="AF61" s="20" t="str">
        <f t="shared" si="6"/>
        <v/>
      </c>
      <c r="AG61" s="20" t="str">
        <f t="shared" si="7"/>
        <v/>
      </c>
      <c r="AH61" s="20" t="str">
        <f t="shared" si="8"/>
        <v/>
      </c>
      <c r="AI61" s="20" t="str">
        <f t="shared" si="9"/>
        <v/>
      </c>
      <c r="AJ61">
        <f>IFERROR(VLOOKUP($B61,[4]库存报告使用数据!$A$1:$B$65536,2,0),0)</f>
        <v>5</v>
      </c>
      <c r="AK61">
        <f>IFERROR(VLOOKUP($B61,[4]库存报告使用数据!$A$1:$C$65536,3,0),)</f>
        <v>9</v>
      </c>
      <c r="AL61">
        <f>IFERROR(VLOOKUP($B61,[4]库存报告使用数据!$A$1:$D$65536,4,0),)</f>
        <v>0</v>
      </c>
      <c r="AM61">
        <f>IFERROR(VLOOKUP($B61,[4]库存报告使用数据!$A$1:$E$65536,5,0),)</f>
        <v>2</v>
      </c>
      <c r="AN61" s="20">
        <f t="shared" si="10"/>
        <v>0.2</v>
      </c>
      <c r="AO61" s="20">
        <f t="shared" si="11"/>
        <v>0</v>
      </c>
      <c r="AP61" s="20" t="str">
        <f t="shared" si="12"/>
        <v/>
      </c>
      <c r="AQ61" s="20">
        <f t="shared" si="13"/>
        <v>0</v>
      </c>
      <c r="AR61" s="32">
        <f t="shared" si="14"/>
        <v>0.142857142857143</v>
      </c>
      <c r="AS61" s="32">
        <f t="shared" si="15"/>
        <v>8.57142857142857</v>
      </c>
      <c r="AT61" s="32">
        <f t="shared" si="16"/>
        <v>-8.57142857142857</v>
      </c>
      <c r="AU61" s="28">
        <f t="shared" si="17"/>
        <v>0</v>
      </c>
      <c r="AV61" s="34">
        <f>IFERROR(时间!$B$4+AU61,"上周无销量")</f>
        <v>43283</v>
      </c>
    </row>
    <row r="62" spans="1:48">
      <c r="A62" s="18" t="s">
        <v>107</v>
      </c>
      <c r="B62" t="str">
        <f>VLOOKUP(A62,'[1]sku-asin（子）'!$A:$B,2,0)</f>
        <v>B06XS9ZYJV</v>
      </c>
      <c r="C62" t="str">
        <f>VLOOKUP(A62,'[1]子sku-父sku'!$A:$B,2,0)</f>
        <v>BS-HB4032</v>
      </c>
      <c r="D62" s="28">
        <f>IFERROR(VLOOKUP(A62,[2]库存报告使用数据处理!$A:$C,3,0),0)</f>
        <v>0</v>
      </c>
      <c r="E62" s="28">
        <f>IFERROR(VLOOKUP(A62,[2]库存报告使用数据处理!$A:$D,4,0),0)</f>
        <v>0</v>
      </c>
      <c r="F62" s="28">
        <f>IFERROR(VLOOKUP(A62,[2]库存报告使用数据处理!$A:$E,5,0),0)</f>
        <v>0</v>
      </c>
      <c r="G62" s="28">
        <f>IFERROR(VLOOKUP(A62,[2]库存报告使用数据处理!$A:$F,6,0),0)</f>
        <v>2</v>
      </c>
      <c r="H62" s="29">
        <f>IFERROR(VLOOKUP(A62,[2]库存报告使用数据处理!$A:$G,7,0),0)</f>
        <v>6.595</v>
      </c>
      <c r="I62">
        <f>IFERROR(VLOOKUP(A62,[5]数据处理!$A:$B,2,0),0)</f>
        <v>0</v>
      </c>
      <c r="J62" s="30">
        <f>IFERROR(VLOOKUP(A62,[5]数据处理!$A:$D,4,0),0)</f>
        <v>0</v>
      </c>
      <c r="K62" s="30">
        <f>IFERROR(VLOOKUP(A62,[5]数据处理!$A:$E,5,0),0)</f>
        <v>0</v>
      </c>
      <c r="L62" s="30">
        <f>IFERROR(VLOOKUP(A62,[5]数据处理!$A:$G,7,0),0)</f>
        <v>0</v>
      </c>
      <c r="M62">
        <f t="shared" si="1"/>
        <v>0</v>
      </c>
      <c r="N62">
        <f>IFERROR(VLOOKUP(A62,[5]数据处理!$A:$C,3,0),0)</f>
        <v>0</v>
      </c>
      <c r="O62">
        <f>IFERROR(VLOOKUP($A62,[5]数据处理!$A:$N,14,0),0)</f>
        <v>0</v>
      </c>
      <c r="P62">
        <f>IFERROR(VLOOKUP($A62,[3]库存报告使用数据!$A$1:$B$65536,2,0),"")</f>
        <v>0</v>
      </c>
      <c r="Q62">
        <f>IFERROR(VLOOKUP($A62,[3]库存报告使用数据!$A$1:$E$65536,5,0),"")</f>
        <v>0</v>
      </c>
      <c r="R62">
        <f>IFERROR(VLOOKUP($A62,[3]库存报告使用数据!$A$1:$H$65536,8,0),"")</f>
        <v>0</v>
      </c>
      <c r="S62">
        <f>IFERROR(VLOOKUP($A62,[3]库存报告使用数据!$A$1:$K$65536,11,0),"")</f>
        <v>7798</v>
      </c>
      <c r="T62">
        <f>IFERROR(VLOOKUP($A62,[3]库存报告使用数据!$A$1:$C$65536,3,0),"")</f>
        <v>0</v>
      </c>
      <c r="U62">
        <f>IFERROR(VLOOKUP($A62,[3]库存报告使用数据!$A$1:$F$65536,6,0),"")</f>
        <v>0</v>
      </c>
      <c r="V62">
        <f>IFERROR(VLOOKUP($A62,[3]库存报告使用数据!$A$1:$I$65536,9,0),"")</f>
        <v>0</v>
      </c>
      <c r="W62">
        <f>IFERROR(VLOOKUP($A62,[3]库存报告使用数据!$A$1:$L$65536,12,0),"")</f>
        <v>19</v>
      </c>
      <c r="X62" s="20" t="str">
        <f t="shared" si="2"/>
        <v/>
      </c>
      <c r="Y62" s="20" t="str">
        <f t="shared" si="3"/>
        <v/>
      </c>
      <c r="Z62" s="20" t="str">
        <f t="shared" si="4"/>
        <v/>
      </c>
      <c r="AA62" s="20">
        <f t="shared" si="5"/>
        <v>0.00243652218517569</v>
      </c>
      <c r="AB62">
        <f>IFERROR(VLOOKUP($A62,[3]库存报告使用数据!$A$1:$D$65536,4,0),"")</f>
        <v>0</v>
      </c>
      <c r="AC62">
        <f>IFERROR(VLOOKUP($A62,[3]库存报告使用数据!$A$1:$G$65536,7,0),"")</f>
        <v>0</v>
      </c>
      <c r="AD62">
        <f>IFERROR(VLOOKUP($A62,[3]库存报告使用数据!$A$1:$J$65536,10,0),"")</f>
        <v>0</v>
      </c>
      <c r="AE62">
        <f>IFERROR(VLOOKUP($A62,[3]库存报告使用数据!$A$1:$M$65536,13,0),"")</f>
        <v>0</v>
      </c>
      <c r="AF62" s="20" t="str">
        <f t="shared" si="6"/>
        <v/>
      </c>
      <c r="AG62" s="20" t="str">
        <f t="shared" si="7"/>
        <v/>
      </c>
      <c r="AH62" s="20" t="str">
        <f t="shared" si="8"/>
        <v/>
      </c>
      <c r="AI62" s="20" t="str">
        <f t="shared" si="9"/>
        <v/>
      </c>
      <c r="AJ62">
        <f>IFERROR(VLOOKUP($B62,[4]库存报告使用数据!$A$1:$B$65536,2,0),0)</f>
        <v>0</v>
      </c>
      <c r="AK62">
        <f>IFERROR(VLOOKUP($B62,[4]库存报告使用数据!$A$1:$C$65536,3,0),)</f>
        <v>0</v>
      </c>
      <c r="AL62">
        <f>IFERROR(VLOOKUP($B62,[4]库存报告使用数据!$A$1:$D$65536,4,0),)</f>
        <v>0</v>
      </c>
      <c r="AM62">
        <f>IFERROR(VLOOKUP($B62,[4]库存报告使用数据!$A$1:$E$65536,5,0),)</f>
        <v>12</v>
      </c>
      <c r="AN62" s="20" t="str">
        <f t="shared" si="10"/>
        <v/>
      </c>
      <c r="AO62" s="20" t="str">
        <f t="shared" si="11"/>
        <v/>
      </c>
      <c r="AP62" s="20" t="str">
        <f t="shared" si="12"/>
        <v/>
      </c>
      <c r="AQ62" s="20">
        <f t="shared" si="13"/>
        <v>0.166666666666667</v>
      </c>
      <c r="AR62" s="32">
        <f t="shared" si="14"/>
        <v>0</v>
      </c>
      <c r="AS62" s="32">
        <f t="shared" si="15"/>
        <v>0</v>
      </c>
      <c r="AT62" s="32">
        <f t="shared" si="16"/>
        <v>0</v>
      </c>
      <c r="AU62" s="28" t="str">
        <f t="shared" si="17"/>
        <v>库存为0</v>
      </c>
      <c r="AV62" s="34" t="str">
        <f>IFERROR(时间!$B$4+AU62,"上周无销量")</f>
        <v>上周无销量</v>
      </c>
    </row>
    <row r="63" spans="1:48">
      <c r="A63" s="18" t="s">
        <v>108</v>
      </c>
      <c r="B63" t="str">
        <f>VLOOKUP(A63,'[1]sku-asin（子）'!$A:$B,2,0)</f>
        <v>B06XS7W8MN</v>
      </c>
      <c r="C63" t="str">
        <f>VLOOKUP(A63,'[1]子sku-父sku'!$A:$B,2,0)</f>
        <v>BS-HB4032</v>
      </c>
      <c r="D63" s="28">
        <f>IFERROR(VLOOKUP(A63,[2]库存报告使用数据处理!$A:$C,3,0),0)</f>
        <v>0</v>
      </c>
      <c r="E63" s="28">
        <f>IFERROR(VLOOKUP(A63,[2]库存报告使用数据处理!$A:$D,4,0),0)</f>
        <v>0</v>
      </c>
      <c r="F63" s="28">
        <f>IFERROR(VLOOKUP(A63,[2]库存报告使用数据处理!$A:$E,5,0),0)</f>
        <v>0</v>
      </c>
      <c r="G63" s="28">
        <f>IFERROR(VLOOKUP(A63,[2]库存报告使用数据处理!$A:$F,6,0),0)</f>
        <v>0</v>
      </c>
      <c r="H63" s="29">
        <f>IFERROR(VLOOKUP(A63,[2]库存报告使用数据处理!$A:$G,7,0),0)</f>
        <v>0</v>
      </c>
      <c r="I63">
        <f>IFERROR(VLOOKUP(A63,[5]数据处理!$A:$B,2,0),0)</f>
        <v>0</v>
      </c>
      <c r="J63" s="30">
        <f>IFERROR(VLOOKUP(A63,[5]数据处理!$A:$D,4,0),0)</f>
        <v>0</v>
      </c>
      <c r="K63" s="30">
        <f>IFERROR(VLOOKUP(A63,[5]数据处理!$A:$E,5,0),0)</f>
        <v>0</v>
      </c>
      <c r="L63" s="30">
        <f>IFERROR(VLOOKUP(A63,[5]数据处理!$A:$G,7,0),0)</f>
        <v>0</v>
      </c>
      <c r="M63">
        <f t="shared" si="1"/>
        <v>0</v>
      </c>
      <c r="N63">
        <f>IFERROR(VLOOKUP(A63,[5]数据处理!$A:$C,3,0),0)</f>
        <v>0</v>
      </c>
      <c r="O63">
        <f>IFERROR(VLOOKUP($A63,[5]数据处理!$A:$N,14,0),0)</f>
        <v>0</v>
      </c>
      <c r="P63" t="str">
        <f>IFERROR(VLOOKUP($A63,[3]库存报告使用数据!$A$1:$B$65536,2,0),"")</f>
        <v/>
      </c>
      <c r="Q63" t="str">
        <f>IFERROR(VLOOKUP($A63,[3]库存报告使用数据!$A$1:$E$65536,5,0),"")</f>
        <v/>
      </c>
      <c r="R63" t="str">
        <f>IFERROR(VLOOKUP($A63,[3]库存报告使用数据!$A$1:$H$65536,8,0),"")</f>
        <v/>
      </c>
      <c r="S63" t="str">
        <f>IFERROR(VLOOKUP($A63,[3]库存报告使用数据!$A$1:$K$65536,11,0),"")</f>
        <v/>
      </c>
      <c r="T63" t="str">
        <f>IFERROR(VLOOKUP($A63,[3]库存报告使用数据!$A$1:$C$65536,3,0),"")</f>
        <v/>
      </c>
      <c r="U63" t="str">
        <f>IFERROR(VLOOKUP($A63,[3]库存报告使用数据!$A$1:$F$65536,6,0),"")</f>
        <v/>
      </c>
      <c r="V63" t="str">
        <f>IFERROR(VLOOKUP($A63,[3]库存报告使用数据!$A$1:$I$65536,9,0),"")</f>
        <v/>
      </c>
      <c r="W63" t="str">
        <f>IFERROR(VLOOKUP($A63,[3]库存报告使用数据!$A$1:$L$65536,12,0),"")</f>
        <v/>
      </c>
      <c r="X63" s="20" t="str">
        <f t="shared" si="2"/>
        <v/>
      </c>
      <c r="Y63" s="20" t="str">
        <f t="shared" si="3"/>
        <v/>
      </c>
      <c r="Z63" s="20" t="str">
        <f t="shared" si="4"/>
        <v/>
      </c>
      <c r="AA63" s="20" t="str">
        <f t="shared" si="5"/>
        <v/>
      </c>
      <c r="AB63" t="str">
        <f>IFERROR(VLOOKUP($A63,[3]库存报告使用数据!$A$1:$D$65536,4,0),"")</f>
        <v/>
      </c>
      <c r="AC63" t="str">
        <f>IFERROR(VLOOKUP($A63,[3]库存报告使用数据!$A$1:$G$65536,7,0),"")</f>
        <v/>
      </c>
      <c r="AD63" t="str">
        <f>IFERROR(VLOOKUP($A63,[3]库存报告使用数据!$A$1:$J$65536,10,0),"")</f>
        <v/>
      </c>
      <c r="AE63" t="str">
        <f>IFERROR(VLOOKUP($A63,[3]库存报告使用数据!$A$1:$M$65536,13,0),"")</f>
        <v/>
      </c>
      <c r="AF63" s="20" t="str">
        <f t="shared" si="6"/>
        <v/>
      </c>
      <c r="AG63" s="20" t="str">
        <f t="shared" si="7"/>
        <v/>
      </c>
      <c r="AH63" s="20" t="str">
        <f t="shared" si="8"/>
        <v/>
      </c>
      <c r="AI63" s="20" t="str">
        <f t="shared" si="9"/>
        <v/>
      </c>
      <c r="AJ63">
        <f>IFERROR(VLOOKUP($B63,[4]库存报告使用数据!$A$1:$B$65536,2,0),0)</f>
        <v>0</v>
      </c>
      <c r="AK63">
        <f>IFERROR(VLOOKUP($B63,[4]库存报告使用数据!$A$1:$C$65536,3,0),)</f>
        <v>0</v>
      </c>
      <c r="AL63">
        <f>IFERROR(VLOOKUP($B63,[4]库存报告使用数据!$A$1:$D$65536,4,0),)</f>
        <v>0</v>
      </c>
      <c r="AM63">
        <f>IFERROR(VLOOKUP($B63,[4]库存报告使用数据!$A$1:$E$65536,5,0),)</f>
        <v>0</v>
      </c>
      <c r="AN63" s="20" t="str">
        <f t="shared" si="10"/>
        <v/>
      </c>
      <c r="AO63" s="20" t="str">
        <f t="shared" si="11"/>
        <v/>
      </c>
      <c r="AP63" s="20" t="str">
        <f t="shared" si="12"/>
        <v/>
      </c>
      <c r="AQ63" s="20" t="str">
        <f t="shared" si="13"/>
        <v/>
      </c>
      <c r="AR63" s="32">
        <f t="shared" si="14"/>
        <v>0</v>
      </c>
      <c r="AS63" s="32">
        <f t="shared" si="15"/>
        <v>0</v>
      </c>
      <c r="AT63" s="32">
        <f t="shared" si="16"/>
        <v>0</v>
      </c>
      <c r="AU63" s="28" t="str">
        <f t="shared" si="17"/>
        <v>库存为0</v>
      </c>
      <c r="AV63" s="34" t="str">
        <f>IFERROR(时间!$B$4+AU63,"上周无销量")</f>
        <v>上周无销量</v>
      </c>
    </row>
    <row r="64" spans="1:48">
      <c r="A64" s="18" t="s">
        <v>109</v>
      </c>
      <c r="B64" t="str">
        <f>VLOOKUP(A64,'[1]sku-asin（子）'!$A:$B,2,0)</f>
        <v>B06XSB57JL</v>
      </c>
      <c r="C64" t="str">
        <f>VLOOKUP(A64,'[1]子sku-父sku'!$A:$B,2,0)</f>
        <v>BS-HB4032</v>
      </c>
      <c r="D64" s="28">
        <f>IFERROR(VLOOKUP(A64,[2]库存报告使用数据处理!$A:$C,3,0),0)</f>
        <v>0</v>
      </c>
      <c r="E64" s="28">
        <f>IFERROR(VLOOKUP(A64,[2]库存报告使用数据处理!$A:$D,4,0),0)</f>
        <v>0</v>
      </c>
      <c r="F64" s="28">
        <f>IFERROR(VLOOKUP(A64,[2]库存报告使用数据处理!$A:$E,5,0),0)</f>
        <v>0</v>
      </c>
      <c r="G64" s="28">
        <f>IFERROR(VLOOKUP(A64,[2]库存报告使用数据处理!$A:$F,6,0),0)</f>
        <v>0</v>
      </c>
      <c r="H64" s="29">
        <f>IFERROR(VLOOKUP(A64,[2]库存报告使用数据处理!$A:$G,7,0),0)</f>
        <v>0</v>
      </c>
      <c r="I64">
        <f>IFERROR(VLOOKUP(A64,[5]数据处理!$A:$B,2,0),0)</f>
        <v>0</v>
      </c>
      <c r="J64" s="30">
        <f>IFERROR(VLOOKUP(A64,[5]数据处理!$A:$D,4,0),0)</f>
        <v>0</v>
      </c>
      <c r="K64" s="30">
        <f>IFERROR(VLOOKUP(A64,[5]数据处理!$A:$E,5,0),0)</f>
        <v>0</v>
      </c>
      <c r="L64" s="30">
        <f>IFERROR(VLOOKUP(A64,[5]数据处理!$A:$G,7,0),0)</f>
        <v>0</v>
      </c>
      <c r="M64">
        <f t="shared" si="1"/>
        <v>0</v>
      </c>
      <c r="N64">
        <f>IFERROR(VLOOKUP(A64,[5]数据处理!$A:$C,3,0),0)</f>
        <v>0</v>
      </c>
      <c r="O64">
        <f>IFERROR(VLOOKUP($A64,[5]数据处理!$A:$N,14,0),0)</f>
        <v>0</v>
      </c>
      <c r="P64">
        <f>IFERROR(VLOOKUP($A64,[3]库存报告使用数据!$A$1:$B$65536,2,0),"")</f>
        <v>0</v>
      </c>
      <c r="Q64">
        <f>IFERROR(VLOOKUP($A64,[3]库存报告使用数据!$A$1:$E$65536,5,0),"")</f>
        <v>0</v>
      </c>
      <c r="R64">
        <f>IFERROR(VLOOKUP($A64,[3]库存报告使用数据!$A$1:$H$65536,8,0),"")</f>
        <v>0</v>
      </c>
      <c r="S64">
        <f>IFERROR(VLOOKUP($A64,[3]库存报告使用数据!$A$1:$K$65536,11,0),"")</f>
        <v>0</v>
      </c>
      <c r="T64">
        <f>IFERROR(VLOOKUP($A64,[3]库存报告使用数据!$A$1:$C$65536,3,0),"")</f>
        <v>0</v>
      </c>
      <c r="U64">
        <f>IFERROR(VLOOKUP($A64,[3]库存报告使用数据!$A$1:$F$65536,6,0),"")</f>
        <v>0</v>
      </c>
      <c r="V64">
        <f>IFERROR(VLOOKUP($A64,[3]库存报告使用数据!$A$1:$I$65536,9,0),"")</f>
        <v>0</v>
      </c>
      <c r="W64">
        <f>IFERROR(VLOOKUP($A64,[3]库存报告使用数据!$A$1:$L$65536,12,0),"")</f>
        <v>0</v>
      </c>
      <c r="X64" s="20" t="str">
        <f t="shared" si="2"/>
        <v/>
      </c>
      <c r="Y64" s="20" t="str">
        <f t="shared" si="3"/>
        <v/>
      </c>
      <c r="Z64" s="20" t="str">
        <f t="shared" si="4"/>
        <v/>
      </c>
      <c r="AA64" s="20" t="str">
        <f t="shared" si="5"/>
        <v/>
      </c>
      <c r="AB64">
        <f>IFERROR(VLOOKUP($A64,[3]库存报告使用数据!$A$1:$D$65536,4,0),"")</f>
        <v>0</v>
      </c>
      <c r="AC64">
        <f>IFERROR(VLOOKUP($A64,[3]库存报告使用数据!$A$1:$G$65536,7,0),"")</f>
        <v>0</v>
      </c>
      <c r="AD64">
        <f>IFERROR(VLOOKUP($A64,[3]库存报告使用数据!$A$1:$J$65536,10,0),"")</f>
        <v>0</v>
      </c>
      <c r="AE64">
        <f>IFERROR(VLOOKUP($A64,[3]库存报告使用数据!$A$1:$M$65536,13,0),"")</f>
        <v>0</v>
      </c>
      <c r="AF64" s="20" t="str">
        <f t="shared" si="6"/>
        <v/>
      </c>
      <c r="AG64" s="20" t="str">
        <f t="shared" si="7"/>
        <v/>
      </c>
      <c r="AH64" s="20" t="str">
        <f t="shared" si="8"/>
        <v/>
      </c>
      <c r="AI64" s="20" t="str">
        <f t="shared" si="9"/>
        <v/>
      </c>
      <c r="AJ64">
        <f>IFERROR(VLOOKUP($B64,[4]库存报告使用数据!$A$1:$B$65536,2,0),0)</f>
        <v>0</v>
      </c>
      <c r="AK64">
        <f>IFERROR(VLOOKUP($B64,[4]库存报告使用数据!$A$1:$C$65536,3,0),)</f>
        <v>0</v>
      </c>
      <c r="AL64">
        <f>IFERROR(VLOOKUP($B64,[4]库存报告使用数据!$A$1:$D$65536,4,0),)</f>
        <v>0</v>
      </c>
      <c r="AM64">
        <f>IFERROR(VLOOKUP($B64,[4]库存报告使用数据!$A$1:$E$65536,5,0),)</f>
        <v>0</v>
      </c>
      <c r="AN64" s="20" t="str">
        <f t="shared" si="10"/>
        <v/>
      </c>
      <c r="AO64" s="20" t="str">
        <f t="shared" si="11"/>
        <v/>
      </c>
      <c r="AP64" s="20" t="str">
        <f t="shared" si="12"/>
        <v/>
      </c>
      <c r="AQ64" s="20" t="str">
        <f t="shared" si="13"/>
        <v/>
      </c>
      <c r="AR64" s="32">
        <f t="shared" si="14"/>
        <v>0</v>
      </c>
      <c r="AS64" s="32">
        <f t="shared" si="15"/>
        <v>0</v>
      </c>
      <c r="AT64" s="32">
        <f t="shared" si="16"/>
        <v>0</v>
      </c>
      <c r="AU64" s="28" t="str">
        <f t="shared" si="17"/>
        <v>库存为0</v>
      </c>
      <c r="AV64" s="34" t="str">
        <f>IFERROR(时间!$B$4+AU64,"上周无销量")</f>
        <v>上周无销量</v>
      </c>
    </row>
    <row r="65" spans="1:48">
      <c r="A65" s="18" t="s">
        <v>110</v>
      </c>
      <c r="B65" t="str">
        <f>VLOOKUP(A65,'[1]sku-asin（子）'!$A:$B,2,0)</f>
        <v>B06XRSJ6ZH</v>
      </c>
      <c r="C65" t="str">
        <f>VLOOKUP(A65,'[1]子sku-父sku'!$A:$B,2,0)</f>
        <v>BS-HB4032</v>
      </c>
      <c r="D65" s="28">
        <f>IFERROR(VLOOKUP(A65,[2]库存报告使用数据处理!$A:$C,3,0),0)</f>
        <v>0</v>
      </c>
      <c r="E65" s="28">
        <f>IFERROR(VLOOKUP(A65,[2]库存报告使用数据处理!$A:$D,4,0),0)</f>
        <v>0</v>
      </c>
      <c r="F65" s="28">
        <f>IFERROR(VLOOKUP(A65,[2]库存报告使用数据处理!$A:$E,5,0),0)</f>
        <v>0</v>
      </c>
      <c r="G65" s="28">
        <f>IFERROR(VLOOKUP(A65,[2]库存报告使用数据处理!$A:$F,6,0),0)</f>
        <v>0</v>
      </c>
      <c r="H65" s="29">
        <f>IFERROR(VLOOKUP(A65,[2]库存报告使用数据处理!$A:$G,7,0),0)</f>
        <v>0</v>
      </c>
      <c r="I65">
        <f>IFERROR(VLOOKUP(A65,[5]数据处理!$A:$B,2,0),0)</f>
        <v>0</v>
      </c>
      <c r="J65" s="30">
        <f>IFERROR(VLOOKUP(A65,[5]数据处理!$A:$D,4,0),0)</f>
        <v>0</v>
      </c>
      <c r="K65" s="30">
        <f>IFERROR(VLOOKUP(A65,[5]数据处理!$A:$E,5,0),0)</f>
        <v>0</v>
      </c>
      <c r="L65" s="30">
        <f>IFERROR(VLOOKUP(A65,[5]数据处理!$A:$G,7,0),0)</f>
        <v>0</v>
      </c>
      <c r="M65">
        <f t="shared" si="1"/>
        <v>0</v>
      </c>
      <c r="N65">
        <f>IFERROR(VLOOKUP(A65,[5]数据处理!$A:$C,3,0),0)</f>
        <v>0</v>
      </c>
      <c r="O65">
        <f>IFERROR(VLOOKUP($A65,[5]数据处理!$A:$N,14,0),0)</f>
        <v>0</v>
      </c>
      <c r="P65">
        <f>IFERROR(VLOOKUP($A65,[3]库存报告使用数据!$A$1:$B$65536,2,0),"")</f>
        <v>0</v>
      </c>
      <c r="Q65">
        <f>IFERROR(VLOOKUP($A65,[3]库存报告使用数据!$A$1:$E$65536,5,0),"")</f>
        <v>595</v>
      </c>
      <c r="R65">
        <f>IFERROR(VLOOKUP($A65,[3]库存报告使用数据!$A$1:$H$65536,8,0),"")</f>
        <v>0</v>
      </c>
      <c r="S65">
        <f>IFERROR(VLOOKUP($A65,[3]库存报告使用数据!$A$1:$K$65536,11,0),"")</f>
        <v>0</v>
      </c>
      <c r="T65">
        <f>IFERROR(VLOOKUP($A65,[3]库存报告使用数据!$A$1:$C$65536,3,0),"")</f>
        <v>0</v>
      </c>
      <c r="U65">
        <f>IFERROR(VLOOKUP($A65,[3]库存报告使用数据!$A$1:$F$65536,6,0),"")</f>
        <v>2</v>
      </c>
      <c r="V65">
        <f>IFERROR(VLOOKUP($A65,[3]库存报告使用数据!$A$1:$I$65536,9,0),"")</f>
        <v>0</v>
      </c>
      <c r="W65">
        <f>IFERROR(VLOOKUP($A65,[3]库存报告使用数据!$A$1:$L$65536,12,0),"")</f>
        <v>0</v>
      </c>
      <c r="X65" s="20" t="str">
        <f t="shared" si="2"/>
        <v/>
      </c>
      <c r="Y65" s="20">
        <f t="shared" si="3"/>
        <v>0.00336134453781513</v>
      </c>
      <c r="Z65" s="20" t="str">
        <f t="shared" si="4"/>
        <v/>
      </c>
      <c r="AA65" s="20" t="str">
        <f t="shared" si="5"/>
        <v/>
      </c>
      <c r="AB65">
        <f>IFERROR(VLOOKUP($A65,[3]库存报告使用数据!$A$1:$D$65536,4,0),"")</f>
        <v>0</v>
      </c>
      <c r="AC65">
        <f>IFERROR(VLOOKUP($A65,[3]库存报告使用数据!$A$1:$G$65536,7,0),"")</f>
        <v>0</v>
      </c>
      <c r="AD65">
        <f>IFERROR(VLOOKUP($A65,[3]库存报告使用数据!$A$1:$J$65536,10,0),"")</f>
        <v>0</v>
      </c>
      <c r="AE65">
        <f>IFERROR(VLOOKUP($A65,[3]库存报告使用数据!$A$1:$M$65536,13,0),"")</f>
        <v>0</v>
      </c>
      <c r="AF65" s="20" t="str">
        <f t="shared" si="6"/>
        <v/>
      </c>
      <c r="AG65" s="20" t="str">
        <f t="shared" si="7"/>
        <v/>
      </c>
      <c r="AH65" s="20" t="str">
        <f t="shared" si="8"/>
        <v/>
      </c>
      <c r="AI65" s="20" t="str">
        <f t="shared" si="9"/>
        <v/>
      </c>
      <c r="AJ65">
        <f>IFERROR(VLOOKUP($B65,[4]库存报告使用数据!$A$1:$B$65536,2,0),0)</f>
        <v>0</v>
      </c>
      <c r="AK65">
        <f>IFERROR(VLOOKUP($B65,[4]库存报告使用数据!$A$1:$C$65536,3,0),)</f>
        <v>1</v>
      </c>
      <c r="AL65">
        <f>IFERROR(VLOOKUP($B65,[4]库存报告使用数据!$A$1:$D$65536,4,0),)</f>
        <v>0</v>
      </c>
      <c r="AM65">
        <f>IFERROR(VLOOKUP($B65,[4]库存报告使用数据!$A$1:$E$65536,5,0),)</f>
        <v>0</v>
      </c>
      <c r="AN65" s="20" t="str">
        <f t="shared" si="10"/>
        <v/>
      </c>
      <c r="AO65" s="20">
        <f t="shared" si="11"/>
        <v>0</v>
      </c>
      <c r="AP65" s="20" t="str">
        <f t="shared" si="12"/>
        <v/>
      </c>
      <c r="AQ65" s="20" t="str">
        <f t="shared" si="13"/>
        <v/>
      </c>
      <c r="AR65" s="32">
        <f t="shared" si="14"/>
        <v>0</v>
      </c>
      <c r="AS65" s="32">
        <f t="shared" si="15"/>
        <v>0</v>
      </c>
      <c r="AT65" s="32">
        <f t="shared" si="16"/>
        <v>0</v>
      </c>
      <c r="AU65" s="28" t="str">
        <f t="shared" si="17"/>
        <v>库存为0</v>
      </c>
      <c r="AV65" s="34" t="str">
        <f>IFERROR(时间!$B$4+AU65,"上周无销量")</f>
        <v>上周无销量</v>
      </c>
    </row>
    <row r="66" spans="1:48">
      <c r="A66" s="18" t="s">
        <v>111</v>
      </c>
      <c r="B66" t="str">
        <f>VLOOKUP(A66,'[1]sku-asin（子）'!$A:$B,2,0)</f>
        <v>B06XS7WBRS</v>
      </c>
      <c r="C66" t="str">
        <f>VLOOKUP(A66,'[1]子sku-父sku'!$A:$B,2,0)</f>
        <v>BS-HB4032</v>
      </c>
      <c r="D66" s="28">
        <f>IFERROR(VLOOKUP(A66,[2]库存报告使用数据处理!$A:$C,3,0),0)</f>
        <v>0</v>
      </c>
      <c r="E66" s="28">
        <f>IFERROR(VLOOKUP(A66,[2]库存报告使用数据处理!$A:$D,4,0),0)</f>
        <v>0</v>
      </c>
      <c r="F66" s="28">
        <f>IFERROR(VLOOKUP(A66,[2]库存报告使用数据处理!$A:$E,5,0),0)</f>
        <v>0</v>
      </c>
      <c r="G66" s="28">
        <f>IFERROR(VLOOKUP(A66,[2]库存报告使用数据处理!$A:$F,6,0),0)</f>
        <v>1</v>
      </c>
      <c r="H66" s="29">
        <f>IFERROR(VLOOKUP(A66,[2]库存报告使用数据处理!$A:$G,7,0),0)</f>
        <v>7.99</v>
      </c>
      <c r="I66">
        <f>IFERROR(VLOOKUP(A66,[5]数据处理!$A:$B,2,0),0)</f>
        <v>0</v>
      </c>
      <c r="J66" s="30">
        <f>IFERROR(VLOOKUP(A66,[5]数据处理!$A:$D,4,0),0)</f>
        <v>0</v>
      </c>
      <c r="K66" s="30">
        <f>IFERROR(VLOOKUP(A66,[5]数据处理!$A:$E,5,0),0)</f>
        <v>0</v>
      </c>
      <c r="L66" s="30">
        <f>IFERROR(VLOOKUP(A66,[5]数据处理!$A:$G,7,0),0)</f>
        <v>0</v>
      </c>
      <c r="M66">
        <f t="shared" si="1"/>
        <v>0</v>
      </c>
      <c r="N66">
        <f>IFERROR(VLOOKUP(A66,[5]数据处理!$A:$C,3,0),0)</f>
        <v>0</v>
      </c>
      <c r="O66">
        <f>IFERROR(VLOOKUP($A66,[5]数据处理!$A:$N,14,0),0)</f>
        <v>0</v>
      </c>
      <c r="P66">
        <f>IFERROR(VLOOKUP($A66,[3]库存报告使用数据!$A$1:$B$65536,2,0),"")</f>
        <v>0</v>
      </c>
      <c r="Q66">
        <f>IFERROR(VLOOKUP($A66,[3]库存报告使用数据!$A$1:$E$65536,5,0),"")</f>
        <v>0</v>
      </c>
      <c r="R66">
        <f>IFERROR(VLOOKUP($A66,[3]库存报告使用数据!$A$1:$H$65536,8,0),"")</f>
        <v>0</v>
      </c>
      <c r="S66">
        <f>IFERROR(VLOOKUP($A66,[3]库存报告使用数据!$A$1:$K$65536,11,0),"")</f>
        <v>124</v>
      </c>
      <c r="T66">
        <f>IFERROR(VLOOKUP($A66,[3]库存报告使用数据!$A$1:$C$65536,3,0),"")</f>
        <v>0</v>
      </c>
      <c r="U66">
        <f>IFERROR(VLOOKUP($A66,[3]库存报告使用数据!$A$1:$F$65536,6,0),"")</f>
        <v>0</v>
      </c>
      <c r="V66">
        <f>IFERROR(VLOOKUP($A66,[3]库存报告使用数据!$A$1:$I$65536,9,0),"")</f>
        <v>0</v>
      </c>
      <c r="W66">
        <f>IFERROR(VLOOKUP($A66,[3]库存报告使用数据!$A$1:$L$65536,12,0),"")</f>
        <v>1</v>
      </c>
      <c r="X66" s="20" t="str">
        <f t="shared" si="2"/>
        <v/>
      </c>
      <c r="Y66" s="20" t="str">
        <f t="shared" si="3"/>
        <v/>
      </c>
      <c r="Z66" s="20" t="str">
        <f t="shared" si="4"/>
        <v/>
      </c>
      <c r="AA66" s="20">
        <f t="shared" si="5"/>
        <v>0.00806451612903226</v>
      </c>
      <c r="AB66">
        <f>IFERROR(VLOOKUP($A66,[3]库存报告使用数据!$A$1:$D$65536,4,0),"")</f>
        <v>0</v>
      </c>
      <c r="AC66">
        <f>IFERROR(VLOOKUP($A66,[3]库存报告使用数据!$A$1:$G$65536,7,0),"")</f>
        <v>0</v>
      </c>
      <c r="AD66">
        <f>IFERROR(VLOOKUP($A66,[3]库存报告使用数据!$A$1:$J$65536,10,0),"")</f>
        <v>0</v>
      </c>
      <c r="AE66">
        <f>IFERROR(VLOOKUP($A66,[3]库存报告使用数据!$A$1:$M$65536,13,0),"")</f>
        <v>0</v>
      </c>
      <c r="AF66" s="20" t="str">
        <f t="shared" si="6"/>
        <v/>
      </c>
      <c r="AG66" s="20" t="str">
        <f t="shared" si="7"/>
        <v/>
      </c>
      <c r="AH66" s="20" t="str">
        <f t="shared" si="8"/>
        <v/>
      </c>
      <c r="AI66" s="20" t="str">
        <f t="shared" si="9"/>
        <v/>
      </c>
      <c r="AJ66">
        <f>IFERROR(VLOOKUP($B66,[4]库存报告使用数据!$A$1:$B$65536,2,0),0)</f>
        <v>0</v>
      </c>
      <c r="AK66">
        <f>IFERROR(VLOOKUP($B66,[4]库存报告使用数据!$A$1:$C$65536,3,0),)</f>
        <v>0</v>
      </c>
      <c r="AL66">
        <f>IFERROR(VLOOKUP($B66,[4]库存报告使用数据!$A$1:$D$65536,4,0),)</f>
        <v>0</v>
      </c>
      <c r="AM66">
        <f>IFERROR(VLOOKUP($B66,[4]库存报告使用数据!$A$1:$E$65536,5,0),)</f>
        <v>3</v>
      </c>
      <c r="AN66" s="20" t="str">
        <f t="shared" si="10"/>
        <v/>
      </c>
      <c r="AO66" s="20" t="str">
        <f t="shared" si="11"/>
        <v/>
      </c>
      <c r="AP66" s="20" t="str">
        <f t="shared" si="12"/>
        <v/>
      </c>
      <c r="AQ66" s="20">
        <f t="shared" si="13"/>
        <v>0.333333333333333</v>
      </c>
      <c r="AR66" s="32">
        <f t="shared" si="14"/>
        <v>0</v>
      </c>
      <c r="AS66" s="32">
        <f t="shared" si="15"/>
        <v>0</v>
      </c>
      <c r="AT66" s="32">
        <f t="shared" si="16"/>
        <v>0</v>
      </c>
      <c r="AU66" s="28" t="str">
        <f t="shared" si="17"/>
        <v>库存为0</v>
      </c>
      <c r="AV66" s="34" t="str">
        <f>IFERROR(时间!$B$4+AU66,"上周无销量")</f>
        <v>上周无销量</v>
      </c>
    </row>
    <row r="67" spans="1:48">
      <c r="A67" s="18" t="s">
        <v>112</v>
      </c>
      <c r="B67" t="str">
        <f>VLOOKUP(A67,'[1]sku-asin（子）'!$A:$B,2,0)</f>
        <v>B06XS17BX4</v>
      </c>
      <c r="C67" t="str">
        <f>VLOOKUP(A67,'[1]子sku-父sku'!$A:$B,2,0)</f>
        <v>BS-HB4032</v>
      </c>
      <c r="D67" s="28">
        <f>IFERROR(VLOOKUP(A67,[2]库存报告使用数据处理!$A:$C,3,0),0)</f>
        <v>0</v>
      </c>
      <c r="E67" s="28">
        <f>IFERROR(VLOOKUP(A67,[2]库存报告使用数据处理!$A:$D,4,0),0)</f>
        <v>0</v>
      </c>
      <c r="F67" s="28">
        <f>IFERROR(VLOOKUP(A67,[2]库存报告使用数据处理!$A:$E,5,0),0)</f>
        <v>0</v>
      </c>
      <c r="G67" s="28">
        <f>IFERROR(VLOOKUP(A67,[2]库存报告使用数据处理!$A:$F,6,0),0)</f>
        <v>0</v>
      </c>
      <c r="H67" s="29">
        <f>IFERROR(VLOOKUP(A67,[2]库存报告使用数据处理!$A:$G,7,0),0)</f>
        <v>0</v>
      </c>
      <c r="I67">
        <f>IFERROR(VLOOKUP(A67,[5]数据处理!$A:$B,2,0),0)</f>
        <v>0</v>
      </c>
      <c r="J67" s="30">
        <f>IFERROR(VLOOKUP(A67,[5]数据处理!$A:$D,4,0),0)</f>
        <v>0</v>
      </c>
      <c r="K67" s="30">
        <f>IFERROR(VLOOKUP(A67,[5]数据处理!$A:$E,5,0),0)</f>
        <v>0</v>
      </c>
      <c r="L67" s="30">
        <f>IFERROR(VLOOKUP(A67,[5]数据处理!$A:$G,7,0),0)</f>
        <v>0</v>
      </c>
      <c r="M67">
        <f t="shared" si="1"/>
        <v>0</v>
      </c>
      <c r="N67">
        <f>IFERROR(VLOOKUP(A67,[5]数据处理!$A:$C,3,0),0)</f>
        <v>0</v>
      </c>
      <c r="O67">
        <f>IFERROR(VLOOKUP($A67,[5]数据处理!$A:$N,14,0),0)</f>
        <v>0</v>
      </c>
      <c r="P67" t="str">
        <f>IFERROR(VLOOKUP($A67,[3]库存报告使用数据!$A$1:$B$65536,2,0),"")</f>
        <v/>
      </c>
      <c r="Q67" t="str">
        <f>IFERROR(VLOOKUP($A67,[3]库存报告使用数据!$A$1:$E$65536,5,0),"")</f>
        <v/>
      </c>
      <c r="R67" t="str">
        <f>IFERROR(VLOOKUP($A67,[3]库存报告使用数据!$A$1:$H$65536,8,0),"")</f>
        <v/>
      </c>
      <c r="S67" t="str">
        <f>IFERROR(VLOOKUP($A67,[3]库存报告使用数据!$A$1:$K$65536,11,0),"")</f>
        <v/>
      </c>
      <c r="T67" t="str">
        <f>IFERROR(VLOOKUP($A67,[3]库存报告使用数据!$A$1:$C$65536,3,0),"")</f>
        <v/>
      </c>
      <c r="U67" t="str">
        <f>IFERROR(VLOOKUP($A67,[3]库存报告使用数据!$A$1:$F$65536,6,0),"")</f>
        <v/>
      </c>
      <c r="V67" t="str">
        <f>IFERROR(VLOOKUP($A67,[3]库存报告使用数据!$A$1:$I$65536,9,0),"")</f>
        <v/>
      </c>
      <c r="W67" t="str">
        <f>IFERROR(VLOOKUP($A67,[3]库存报告使用数据!$A$1:$L$65536,12,0),"")</f>
        <v/>
      </c>
      <c r="X67" s="20" t="str">
        <f t="shared" si="2"/>
        <v/>
      </c>
      <c r="Y67" s="20" t="str">
        <f t="shared" si="3"/>
        <v/>
      </c>
      <c r="Z67" s="20" t="str">
        <f t="shared" si="4"/>
        <v/>
      </c>
      <c r="AA67" s="20" t="str">
        <f t="shared" si="5"/>
        <v/>
      </c>
      <c r="AB67" t="str">
        <f>IFERROR(VLOOKUP($A67,[3]库存报告使用数据!$A$1:$D$65536,4,0),"")</f>
        <v/>
      </c>
      <c r="AC67" t="str">
        <f>IFERROR(VLOOKUP($A67,[3]库存报告使用数据!$A$1:$G$65536,7,0),"")</f>
        <v/>
      </c>
      <c r="AD67" t="str">
        <f>IFERROR(VLOOKUP($A67,[3]库存报告使用数据!$A$1:$J$65536,10,0),"")</f>
        <v/>
      </c>
      <c r="AE67" t="str">
        <f>IFERROR(VLOOKUP($A67,[3]库存报告使用数据!$A$1:$M$65536,13,0),"")</f>
        <v/>
      </c>
      <c r="AF67" s="20" t="str">
        <f t="shared" si="6"/>
        <v/>
      </c>
      <c r="AG67" s="20" t="str">
        <f t="shared" si="7"/>
        <v/>
      </c>
      <c r="AH67" s="20" t="str">
        <f t="shared" si="8"/>
        <v/>
      </c>
      <c r="AI67" s="20" t="str">
        <f t="shared" si="9"/>
        <v/>
      </c>
      <c r="AJ67">
        <f>IFERROR(VLOOKUP($B67,[4]库存报告使用数据!$A$1:$B$65536,2,0),0)</f>
        <v>0</v>
      </c>
      <c r="AK67">
        <f>IFERROR(VLOOKUP($B67,[4]库存报告使用数据!$A$1:$C$65536,3,0),)</f>
        <v>0</v>
      </c>
      <c r="AL67">
        <f>IFERROR(VLOOKUP($B67,[4]库存报告使用数据!$A$1:$D$65536,4,0),)</f>
        <v>0</v>
      </c>
      <c r="AM67">
        <f>IFERROR(VLOOKUP($B67,[4]库存报告使用数据!$A$1:$E$65536,5,0),)</f>
        <v>0</v>
      </c>
      <c r="AN67" s="20" t="str">
        <f t="shared" si="10"/>
        <v/>
      </c>
      <c r="AO67" s="20" t="str">
        <f t="shared" si="11"/>
        <v/>
      </c>
      <c r="AP67" s="20" t="str">
        <f t="shared" si="12"/>
        <v/>
      </c>
      <c r="AQ67" s="20" t="str">
        <f t="shared" si="13"/>
        <v/>
      </c>
      <c r="AR67" s="32">
        <f t="shared" si="14"/>
        <v>0</v>
      </c>
      <c r="AS67" s="32">
        <f t="shared" si="15"/>
        <v>0</v>
      </c>
      <c r="AT67" s="32">
        <f t="shared" si="16"/>
        <v>0</v>
      </c>
      <c r="AU67" s="28" t="str">
        <f t="shared" si="17"/>
        <v>库存为0</v>
      </c>
      <c r="AV67" s="34" t="str">
        <f>IFERROR(时间!$B$4+AU67,"上周无销量")</f>
        <v>上周无销量</v>
      </c>
    </row>
    <row r="68" spans="1:48">
      <c r="A68" s="18" t="s">
        <v>113</v>
      </c>
      <c r="B68" t="str">
        <f>VLOOKUP(A68,'[1]sku-asin（子）'!$A:$B,2,0)</f>
        <v>B06XS9P5PY</v>
      </c>
      <c r="C68" t="str">
        <f>VLOOKUP(A68,'[1]子sku-父sku'!$A:$B,2,0)</f>
        <v>BS-HB4032</v>
      </c>
      <c r="D68" s="28">
        <f>IFERROR(VLOOKUP(A68,[2]库存报告使用数据处理!$A:$C,3,0),0)</f>
        <v>0</v>
      </c>
      <c r="E68" s="28">
        <f>IFERROR(VLOOKUP(A68,[2]库存报告使用数据处理!$A:$D,4,0),0)</f>
        <v>0</v>
      </c>
      <c r="F68" s="28">
        <f>IFERROR(VLOOKUP(A68,[2]库存报告使用数据处理!$A:$E,5,0),0)</f>
        <v>0</v>
      </c>
      <c r="G68" s="28">
        <f>IFERROR(VLOOKUP(A68,[2]库存报告使用数据处理!$A:$F,6,0),0)</f>
        <v>0</v>
      </c>
      <c r="H68" s="29">
        <f>IFERROR(VLOOKUP(A68,[2]库存报告使用数据处理!$A:$G,7,0),0)</f>
        <v>0</v>
      </c>
      <c r="I68">
        <f>IFERROR(VLOOKUP(A68,[5]数据处理!$A:$B,2,0),0)</f>
        <v>0</v>
      </c>
      <c r="J68" s="30">
        <f>IFERROR(VLOOKUP(A68,[5]数据处理!$A:$D,4,0),0)</f>
        <v>0</v>
      </c>
      <c r="K68" s="30">
        <f>IFERROR(VLOOKUP(A68,[5]数据处理!$A:$E,5,0),0)</f>
        <v>0</v>
      </c>
      <c r="L68" s="30">
        <f>IFERROR(VLOOKUP(A68,[5]数据处理!$A:$G,7,0),0)</f>
        <v>0</v>
      </c>
      <c r="M68">
        <f t="shared" si="1"/>
        <v>0</v>
      </c>
      <c r="N68">
        <f>IFERROR(VLOOKUP(A68,[5]数据处理!$A:$C,3,0),0)</f>
        <v>0</v>
      </c>
      <c r="O68">
        <f>IFERROR(VLOOKUP($A68,[5]数据处理!$A:$N,14,0),0)</f>
        <v>0</v>
      </c>
      <c r="P68" t="str">
        <f>IFERROR(VLOOKUP($A68,[3]库存报告使用数据!$A$1:$B$65536,2,0),"")</f>
        <v/>
      </c>
      <c r="Q68" t="str">
        <f>IFERROR(VLOOKUP($A68,[3]库存报告使用数据!$A$1:$E$65536,5,0),"")</f>
        <v/>
      </c>
      <c r="R68" t="str">
        <f>IFERROR(VLOOKUP($A68,[3]库存报告使用数据!$A$1:$H$65536,8,0),"")</f>
        <v/>
      </c>
      <c r="S68" t="str">
        <f>IFERROR(VLOOKUP($A68,[3]库存报告使用数据!$A$1:$K$65536,11,0),"")</f>
        <v/>
      </c>
      <c r="T68" t="str">
        <f>IFERROR(VLOOKUP($A68,[3]库存报告使用数据!$A$1:$C$65536,3,0),"")</f>
        <v/>
      </c>
      <c r="U68" t="str">
        <f>IFERROR(VLOOKUP($A68,[3]库存报告使用数据!$A$1:$F$65536,6,0),"")</f>
        <v/>
      </c>
      <c r="V68" t="str">
        <f>IFERROR(VLOOKUP($A68,[3]库存报告使用数据!$A$1:$I$65536,9,0),"")</f>
        <v/>
      </c>
      <c r="W68" t="str">
        <f>IFERROR(VLOOKUP($A68,[3]库存报告使用数据!$A$1:$L$65536,12,0),"")</f>
        <v/>
      </c>
      <c r="X68" s="20" t="str">
        <f t="shared" si="2"/>
        <v/>
      </c>
      <c r="Y68" s="20" t="str">
        <f t="shared" si="3"/>
        <v/>
      </c>
      <c r="Z68" s="20" t="str">
        <f t="shared" si="4"/>
        <v/>
      </c>
      <c r="AA68" s="20" t="str">
        <f t="shared" si="5"/>
        <v/>
      </c>
      <c r="AB68" t="str">
        <f>IFERROR(VLOOKUP($A68,[3]库存报告使用数据!$A$1:$D$65536,4,0),"")</f>
        <v/>
      </c>
      <c r="AC68" t="str">
        <f>IFERROR(VLOOKUP($A68,[3]库存报告使用数据!$A$1:$G$65536,7,0),"")</f>
        <v/>
      </c>
      <c r="AD68" t="str">
        <f>IFERROR(VLOOKUP($A68,[3]库存报告使用数据!$A$1:$J$65536,10,0),"")</f>
        <v/>
      </c>
      <c r="AE68" t="str">
        <f>IFERROR(VLOOKUP($A68,[3]库存报告使用数据!$A$1:$M$65536,13,0),"")</f>
        <v/>
      </c>
      <c r="AF68" s="20" t="str">
        <f t="shared" si="6"/>
        <v/>
      </c>
      <c r="AG68" s="20" t="str">
        <f t="shared" si="7"/>
        <v/>
      </c>
      <c r="AH68" s="20" t="str">
        <f t="shared" si="8"/>
        <v/>
      </c>
      <c r="AI68" s="20" t="str">
        <f t="shared" si="9"/>
        <v/>
      </c>
      <c r="AJ68">
        <f>IFERROR(VLOOKUP($B68,[4]库存报告使用数据!$A$1:$B$65536,2,0),0)</f>
        <v>0</v>
      </c>
      <c r="AK68">
        <f>IFERROR(VLOOKUP($B68,[4]库存报告使用数据!$A$1:$C$65536,3,0),)</f>
        <v>0</v>
      </c>
      <c r="AL68">
        <f>IFERROR(VLOOKUP($B68,[4]库存报告使用数据!$A$1:$D$65536,4,0),)</f>
        <v>0</v>
      </c>
      <c r="AM68">
        <f>IFERROR(VLOOKUP($B68,[4]库存报告使用数据!$A$1:$E$65536,5,0),)</f>
        <v>0</v>
      </c>
      <c r="AN68" s="20" t="str">
        <f t="shared" si="10"/>
        <v/>
      </c>
      <c r="AO68" s="20" t="str">
        <f t="shared" si="11"/>
        <v/>
      </c>
      <c r="AP68" s="20" t="str">
        <f t="shared" si="12"/>
        <v/>
      </c>
      <c r="AQ68" s="20" t="str">
        <f t="shared" si="13"/>
        <v/>
      </c>
      <c r="AR68" s="32">
        <f t="shared" si="14"/>
        <v>0</v>
      </c>
      <c r="AS68" s="32">
        <f t="shared" si="15"/>
        <v>0</v>
      </c>
      <c r="AT68" s="32">
        <f t="shared" si="16"/>
        <v>0</v>
      </c>
      <c r="AU68" s="28" t="str">
        <f t="shared" si="17"/>
        <v>库存为0</v>
      </c>
      <c r="AV68" s="34" t="str">
        <f>IFERROR(时间!$B$4+AU68,"上周无销量")</f>
        <v>上周无销量</v>
      </c>
    </row>
    <row r="69" spans="1:48">
      <c r="A69" s="18" t="s">
        <v>114</v>
      </c>
      <c r="B69" t="str">
        <f>VLOOKUP(A69,'[1]sku-asin（子）'!$A:$B,2,0)</f>
        <v>B06XRRM4F8</v>
      </c>
      <c r="C69" t="str">
        <f>VLOOKUP(A69,'[1]子sku-父sku'!$A:$B,2,0)</f>
        <v>BS-HB4032</v>
      </c>
      <c r="D69" s="28">
        <f>IFERROR(VLOOKUP(A69,[2]库存报告使用数据处理!$A:$C,3,0),0)</f>
        <v>0</v>
      </c>
      <c r="E69" s="28">
        <f>IFERROR(VLOOKUP(A69,[2]库存报告使用数据处理!$A:$D,4,0),0)</f>
        <v>0</v>
      </c>
      <c r="F69" s="28">
        <f>IFERROR(VLOOKUP(A69,[2]库存报告使用数据处理!$A:$E,5,0),0)</f>
        <v>0</v>
      </c>
      <c r="G69" s="28">
        <f>IFERROR(VLOOKUP(A69,[2]库存报告使用数据处理!$A:$F,6,0),0)</f>
        <v>1</v>
      </c>
      <c r="H69" s="29">
        <f>IFERROR(VLOOKUP(A69,[2]库存报告使用数据处理!$A:$G,7,0),0)</f>
        <v>7.99</v>
      </c>
      <c r="I69">
        <f>IFERROR(VLOOKUP(A69,[5]数据处理!$A:$B,2,0),0)</f>
        <v>0</v>
      </c>
      <c r="J69" s="30">
        <f>IFERROR(VLOOKUP(A69,[5]数据处理!$A:$D,4,0),0)</f>
        <v>0</v>
      </c>
      <c r="K69" s="30">
        <f>IFERROR(VLOOKUP(A69,[5]数据处理!$A:$E,5,0),0)</f>
        <v>0</v>
      </c>
      <c r="L69" s="30">
        <f>IFERROR(VLOOKUP(A69,[5]数据处理!$A:$G,7,0),0)</f>
        <v>0</v>
      </c>
      <c r="M69">
        <f t="shared" si="1"/>
        <v>0</v>
      </c>
      <c r="N69">
        <f>IFERROR(VLOOKUP(A69,[5]数据处理!$A:$C,3,0),0)</f>
        <v>0</v>
      </c>
      <c r="O69">
        <f>IFERROR(VLOOKUP($A69,[5]数据处理!$A:$N,14,0),0)</f>
        <v>0</v>
      </c>
      <c r="P69">
        <f>IFERROR(VLOOKUP($A69,[3]库存报告使用数据!$A$1:$B$65536,2,0),"")</f>
        <v>0</v>
      </c>
      <c r="Q69">
        <f>IFERROR(VLOOKUP($A69,[3]库存报告使用数据!$A$1:$E$65536,5,0),"")</f>
        <v>0</v>
      </c>
      <c r="R69">
        <f>IFERROR(VLOOKUP($A69,[3]库存报告使用数据!$A$1:$H$65536,8,0),"")</f>
        <v>0</v>
      </c>
      <c r="S69">
        <f>IFERROR(VLOOKUP($A69,[3]库存报告使用数据!$A$1:$K$65536,11,0),"")</f>
        <v>307</v>
      </c>
      <c r="T69">
        <f>IFERROR(VLOOKUP($A69,[3]库存报告使用数据!$A$1:$C$65536,3,0),"")</f>
        <v>0</v>
      </c>
      <c r="U69">
        <f>IFERROR(VLOOKUP($A69,[3]库存报告使用数据!$A$1:$F$65536,6,0),"")</f>
        <v>0</v>
      </c>
      <c r="V69">
        <f>IFERROR(VLOOKUP($A69,[3]库存报告使用数据!$A$1:$I$65536,9,0),"")</f>
        <v>0</v>
      </c>
      <c r="W69">
        <f>IFERROR(VLOOKUP($A69,[3]库存报告使用数据!$A$1:$L$65536,12,0),"")</f>
        <v>0</v>
      </c>
      <c r="X69" s="20" t="str">
        <f t="shared" si="2"/>
        <v/>
      </c>
      <c r="Y69" s="20" t="str">
        <f t="shared" si="3"/>
        <v/>
      </c>
      <c r="Z69" s="20" t="str">
        <f t="shared" si="4"/>
        <v/>
      </c>
      <c r="AA69" s="20">
        <f t="shared" si="5"/>
        <v>0</v>
      </c>
      <c r="AB69">
        <f>IFERROR(VLOOKUP($A69,[3]库存报告使用数据!$A$1:$D$65536,4,0),"")</f>
        <v>0</v>
      </c>
      <c r="AC69">
        <f>IFERROR(VLOOKUP($A69,[3]库存报告使用数据!$A$1:$G$65536,7,0),"")</f>
        <v>0</v>
      </c>
      <c r="AD69">
        <f>IFERROR(VLOOKUP($A69,[3]库存报告使用数据!$A$1:$J$65536,10,0),"")</f>
        <v>0</v>
      </c>
      <c r="AE69">
        <f>IFERROR(VLOOKUP($A69,[3]库存报告使用数据!$A$1:$M$65536,13,0),"")</f>
        <v>0</v>
      </c>
      <c r="AF69" s="20" t="str">
        <f t="shared" si="6"/>
        <v/>
      </c>
      <c r="AG69" s="20" t="str">
        <f t="shared" si="7"/>
        <v/>
      </c>
      <c r="AH69" s="20" t="str">
        <f t="shared" si="8"/>
        <v/>
      </c>
      <c r="AI69" s="20" t="str">
        <f t="shared" si="9"/>
        <v/>
      </c>
      <c r="AJ69">
        <f>IFERROR(VLOOKUP($B69,[4]库存报告使用数据!$A$1:$B$65536,2,0),0)</f>
        <v>0</v>
      </c>
      <c r="AK69">
        <f>IFERROR(VLOOKUP($B69,[4]库存报告使用数据!$A$1:$C$65536,3,0),)</f>
        <v>0</v>
      </c>
      <c r="AL69">
        <f>IFERROR(VLOOKUP($B69,[4]库存报告使用数据!$A$1:$D$65536,4,0),)</f>
        <v>0</v>
      </c>
      <c r="AM69">
        <f>IFERROR(VLOOKUP($B69,[4]库存报告使用数据!$A$1:$E$65536,5,0),)</f>
        <v>3</v>
      </c>
      <c r="AN69" s="20" t="str">
        <f t="shared" si="10"/>
        <v/>
      </c>
      <c r="AO69" s="20" t="str">
        <f t="shared" si="11"/>
        <v/>
      </c>
      <c r="AP69" s="20" t="str">
        <f t="shared" si="12"/>
        <v/>
      </c>
      <c r="AQ69" s="20">
        <f t="shared" si="13"/>
        <v>0.333333333333333</v>
      </c>
      <c r="AR69" s="32">
        <f t="shared" si="14"/>
        <v>0</v>
      </c>
      <c r="AS69" s="32">
        <f t="shared" si="15"/>
        <v>0</v>
      </c>
      <c r="AT69" s="32">
        <f t="shared" si="16"/>
        <v>0</v>
      </c>
      <c r="AU69" s="28" t="str">
        <f t="shared" si="17"/>
        <v>库存为0</v>
      </c>
      <c r="AV69" s="34" t="str">
        <f>IFERROR(时间!$B$4+AU69,"上周无销量")</f>
        <v>上周无销量</v>
      </c>
    </row>
    <row r="70" spans="1:48">
      <c r="A70" s="18" t="s">
        <v>115</v>
      </c>
      <c r="B70" t="str">
        <f>VLOOKUP(A70,'[1]sku-asin（子）'!$A:$B,2,0)</f>
        <v>B06XS6MPRY</v>
      </c>
      <c r="C70" t="str">
        <f>VLOOKUP(A70,'[1]子sku-父sku'!$A:$B,2,0)</f>
        <v>BS-HB4032</v>
      </c>
      <c r="D70" s="28">
        <f>IFERROR(VLOOKUP(A70,[2]库存报告使用数据处理!$A:$C,3,0),0)</f>
        <v>0</v>
      </c>
      <c r="E70" s="28">
        <f>IFERROR(VLOOKUP(A70,[2]库存报告使用数据处理!$A:$D,4,0),0)</f>
        <v>0</v>
      </c>
      <c r="F70" s="28">
        <f>IFERROR(VLOOKUP(A70,[2]库存报告使用数据处理!$A:$E,5,0),0)</f>
        <v>0</v>
      </c>
      <c r="G70" s="28">
        <f>IFERROR(VLOOKUP(A70,[2]库存报告使用数据处理!$A:$F,6,0),0)</f>
        <v>1</v>
      </c>
      <c r="H70" s="29">
        <f>IFERROR(VLOOKUP(A70,[2]库存报告使用数据处理!$A:$G,7,0),0)</f>
        <v>5.2</v>
      </c>
      <c r="I70">
        <f>IFERROR(VLOOKUP(A70,[5]数据处理!$A:$B,2,0),0)</f>
        <v>0</v>
      </c>
      <c r="J70" s="30">
        <f>IFERROR(VLOOKUP(A70,[5]数据处理!$A:$D,4,0),0)</f>
        <v>0</v>
      </c>
      <c r="K70" s="30">
        <f>IFERROR(VLOOKUP(A70,[5]数据处理!$A:$E,5,0),0)</f>
        <v>0</v>
      </c>
      <c r="L70" s="30">
        <f>IFERROR(VLOOKUP(A70,[5]数据处理!$A:$G,7,0),0)</f>
        <v>0</v>
      </c>
      <c r="M70">
        <f t="shared" ref="M70:M133" si="18">SUM(I70:L70)</f>
        <v>0</v>
      </c>
      <c r="N70">
        <f>IFERROR(VLOOKUP(A70,[5]数据处理!$A:$C,3,0),0)</f>
        <v>0</v>
      </c>
      <c r="O70">
        <f>IFERROR(VLOOKUP($A70,[5]数据处理!$A:$N,14,0),0)</f>
        <v>0</v>
      </c>
      <c r="P70">
        <f>IFERROR(VLOOKUP($A70,[3]库存报告使用数据!$A$1:$B$65536,2,0),"")</f>
        <v>0</v>
      </c>
      <c r="Q70">
        <f>IFERROR(VLOOKUP($A70,[3]库存报告使用数据!$A$1:$E$65536,5,0),"")</f>
        <v>0</v>
      </c>
      <c r="R70">
        <f>IFERROR(VLOOKUP($A70,[3]库存报告使用数据!$A$1:$H$65536,8,0),"")</f>
        <v>0</v>
      </c>
      <c r="S70">
        <f>IFERROR(VLOOKUP($A70,[3]库存报告使用数据!$A$1:$K$65536,11,0),"")</f>
        <v>358</v>
      </c>
      <c r="T70">
        <f>IFERROR(VLOOKUP($A70,[3]库存报告使用数据!$A$1:$C$65536,3,0),"")</f>
        <v>0</v>
      </c>
      <c r="U70">
        <f>IFERROR(VLOOKUP($A70,[3]库存报告使用数据!$A$1:$F$65536,6,0),"")</f>
        <v>0</v>
      </c>
      <c r="V70">
        <f>IFERROR(VLOOKUP($A70,[3]库存报告使用数据!$A$1:$I$65536,9,0),"")</f>
        <v>0</v>
      </c>
      <c r="W70">
        <f>IFERROR(VLOOKUP($A70,[3]库存报告使用数据!$A$1:$L$65536,12,0),"")</f>
        <v>3</v>
      </c>
      <c r="X70" s="20" t="str">
        <f t="shared" ref="X70:X133" si="19">IFERROR(T70/P70,"")</f>
        <v/>
      </c>
      <c r="Y70" s="20" t="str">
        <f t="shared" ref="Y70:Y133" si="20">IFERROR(U70/Q70,"")</f>
        <v/>
      </c>
      <c r="Z70" s="20" t="str">
        <f t="shared" ref="Z70:Z133" si="21">IFERROR(V70/R70,"")</f>
        <v/>
      </c>
      <c r="AA70" s="20">
        <f t="shared" ref="AA70:AA133" si="22">IFERROR(W70/S70,"")</f>
        <v>0.00837988826815642</v>
      </c>
      <c r="AB70">
        <f>IFERROR(VLOOKUP($A70,[3]库存报告使用数据!$A$1:$D$65536,4,0),"")</f>
        <v>0</v>
      </c>
      <c r="AC70">
        <f>IFERROR(VLOOKUP($A70,[3]库存报告使用数据!$A$1:$G$65536,7,0),"")</f>
        <v>0</v>
      </c>
      <c r="AD70">
        <f>IFERROR(VLOOKUP($A70,[3]库存报告使用数据!$A$1:$J$65536,10,0),"")</f>
        <v>0</v>
      </c>
      <c r="AE70">
        <f>IFERROR(VLOOKUP($A70,[3]库存报告使用数据!$A$1:$M$65536,13,0),"")</f>
        <v>0</v>
      </c>
      <c r="AF70" s="20" t="str">
        <f t="shared" ref="AF70:AF133" si="23">IF(OR(AB70="",AB70=0),"",IF(AND(D70*$H70=0,AB70&gt;0),"无销售广告费为"&amp;AB70,IFERROR(AB70/(D70*$H70),0)))</f>
        <v/>
      </c>
      <c r="AG70" s="20" t="str">
        <f t="shared" ref="AG70:AG133" si="24">IF(OR(AC70="",AC70=0),"",IF(AND(E70*$H70=0,AC70&gt;0),"无销售广告费为"&amp;AC70,IFERROR(AC70/(E70*$H70),0)))</f>
        <v/>
      </c>
      <c r="AH70" s="20" t="str">
        <f t="shared" ref="AH70:AH133" si="25">IF(OR(AD70="",AD70=0),"",IF(AND(F70*$H70=0,AD70&gt;0),"无销售广告费为"&amp;AD70,IFERROR(AD70/(F70*$H70),0)))</f>
        <v/>
      </c>
      <c r="AI70" s="20" t="str">
        <f t="shared" ref="AI70:AI133" si="26">IF(OR(AE70="",AE70=0),"",IF(AND(G70*$H70=0,AE70&gt;0),"无销售广告费为"&amp;AE70,IFERROR(AE70/(G70*$H70),0)))</f>
        <v/>
      </c>
      <c r="AJ70">
        <f>IFERROR(VLOOKUP($B70,[4]库存报告使用数据!$A$1:$B$65536,2,0),0)</f>
        <v>0</v>
      </c>
      <c r="AK70">
        <f>IFERROR(VLOOKUP($B70,[4]库存报告使用数据!$A$1:$C$65536,3,0),)</f>
        <v>0</v>
      </c>
      <c r="AL70">
        <f>IFERROR(VLOOKUP($B70,[4]库存报告使用数据!$A$1:$D$65536,4,0),)</f>
        <v>0</v>
      </c>
      <c r="AM70">
        <f>IFERROR(VLOOKUP($B70,[4]库存报告使用数据!$A$1:$E$65536,5,0),)</f>
        <v>28</v>
      </c>
      <c r="AN70" s="20" t="str">
        <f t="shared" ref="AN70:AN133" si="27">IFERROR(D70/AJ70,"")</f>
        <v/>
      </c>
      <c r="AO70" s="20" t="str">
        <f t="shared" ref="AO70:AO133" si="28">IFERROR(E70/AK70,"")</f>
        <v/>
      </c>
      <c r="AP70" s="20" t="str">
        <f t="shared" ref="AP70:AP133" si="29">IFERROR(F70/AL70,"")</f>
        <v/>
      </c>
      <c r="AQ70" s="20">
        <f t="shared" ref="AQ70:AQ133" si="30">IFERROR(G70/AM70,"")</f>
        <v>0.0357142857142857</v>
      </c>
      <c r="AR70" s="32">
        <f t="shared" ref="AR70:AR133" si="31">IFERROR(D70/7,"")</f>
        <v>0</v>
      </c>
      <c r="AS70" s="32">
        <f t="shared" ref="AS70:AS133" si="32">IF(AR70="","上周无销量",60*AR70)</f>
        <v>0</v>
      </c>
      <c r="AT70" s="32">
        <f t="shared" ref="AT70:AT133" si="33">IF(AS70="上周无销量","上周无销量/总库存"&amp;M70,M70-AS70)</f>
        <v>0</v>
      </c>
      <c r="AU70" s="28" t="str">
        <f t="shared" ref="AU70:AU133" si="34">IF(AR70="","库存为"&amp;M70,IF(AS70=0,"库存为"&amp;M70,INT(M70/AR70)))</f>
        <v>库存为0</v>
      </c>
      <c r="AV70" s="34" t="str">
        <f>IFERROR(时间!$B$4+AU70,"上周无销量")</f>
        <v>上周无销量</v>
      </c>
    </row>
    <row r="71" spans="1:48">
      <c r="A71" s="18" t="s">
        <v>116</v>
      </c>
      <c r="B71" t="str">
        <f>VLOOKUP(A71,'[1]sku-asin（子）'!$A:$B,2,0)</f>
        <v>B06XWWLLPF</v>
      </c>
      <c r="C71" t="str">
        <f>VLOOKUP(A71,'[1]子sku-父sku'!$A:$B,2,0)</f>
        <v>BS-HB5308</v>
      </c>
      <c r="D71" s="28">
        <f>IFERROR(VLOOKUP(A71,[2]库存报告使用数据处理!$A:$C,3,0),0)</f>
        <v>0</v>
      </c>
      <c r="E71" s="28">
        <f>IFERROR(VLOOKUP(A71,[2]库存报告使用数据处理!$A:$D,4,0),0)</f>
        <v>0</v>
      </c>
      <c r="F71" s="28">
        <f>IFERROR(VLOOKUP(A71,[2]库存报告使用数据处理!$A:$E,5,0),0)</f>
        <v>0</v>
      </c>
      <c r="G71" s="28">
        <f>IFERROR(VLOOKUP(A71,[2]库存报告使用数据处理!$A:$F,6,0),0)</f>
        <v>0</v>
      </c>
      <c r="H71" s="29">
        <f>IFERROR(VLOOKUP(A71,[2]库存报告使用数据处理!$A:$G,7,0),0)</f>
        <v>0</v>
      </c>
      <c r="I71">
        <f>IFERROR(VLOOKUP(A71,[5]数据处理!$A:$B,2,0),0)</f>
        <v>0</v>
      </c>
      <c r="J71" s="30">
        <f>IFERROR(VLOOKUP(A71,[5]数据处理!$A:$D,4,0),0)</f>
        <v>0</v>
      </c>
      <c r="K71" s="30">
        <f>IFERROR(VLOOKUP(A71,[5]数据处理!$A:$E,5,0),0)</f>
        <v>0</v>
      </c>
      <c r="L71" s="30">
        <f>IFERROR(VLOOKUP(A71,[5]数据处理!$A:$G,7,0),0)</f>
        <v>0</v>
      </c>
      <c r="M71">
        <f t="shared" si="18"/>
        <v>0</v>
      </c>
      <c r="N71">
        <f>IFERROR(VLOOKUP(A71,[5]数据处理!$A:$C,3,0),0)</f>
        <v>0</v>
      </c>
      <c r="O71">
        <f>IFERROR(VLOOKUP($A71,[5]数据处理!$A:$N,14,0),0)</f>
        <v>0</v>
      </c>
      <c r="P71" t="str">
        <f>IFERROR(VLOOKUP($A71,[3]库存报告使用数据!$A$1:$B$65536,2,0),"")</f>
        <v/>
      </c>
      <c r="Q71" t="str">
        <f>IFERROR(VLOOKUP($A71,[3]库存报告使用数据!$A$1:$E$65536,5,0),"")</f>
        <v/>
      </c>
      <c r="R71" t="str">
        <f>IFERROR(VLOOKUP($A71,[3]库存报告使用数据!$A$1:$H$65536,8,0),"")</f>
        <v/>
      </c>
      <c r="S71" t="str">
        <f>IFERROR(VLOOKUP($A71,[3]库存报告使用数据!$A$1:$K$65536,11,0),"")</f>
        <v/>
      </c>
      <c r="T71" t="str">
        <f>IFERROR(VLOOKUP($A71,[3]库存报告使用数据!$A$1:$C$65536,3,0),"")</f>
        <v/>
      </c>
      <c r="U71" t="str">
        <f>IFERROR(VLOOKUP($A71,[3]库存报告使用数据!$A$1:$F$65536,6,0),"")</f>
        <v/>
      </c>
      <c r="V71" t="str">
        <f>IFERROR(VLOOKUP($A71,[3]库存报告使用数据!$A$1:$I$65536,9,0),"")</f>
        <v/>
      </c>
      <c r="W71" t="str">
        <f>IFERROR(VLOOKUP($A71,[3]库存报告使用数据!$A$1:$L$65536,12,0),"")</f>
        <v/>
      </c>
      <c r="X71" s="20" t="str">
        <f t="shared" si="19"/>
        <v/>
      </c>
      <c r="Y71" s="20" t="str">
        <f t="shared" si="20"/>
        <v/>
      </c>
      <c r="Z71" s="20" t="str">
        <f t="shared" si="21"/>
        <v/>
      </c>
      <c r="AA71" s="20" t="str">
        <f t="shared" si="22"/>
        <v/>
      </c>
      <c r="AB71" t="str">
        <f>IFERROR(VLOOKUP($A71,[3]库存报告使用数据!$A$1:$D$65536,4,0),"")</f>
        <v/>
      </c>
      <c r="AC71" t="str">
        <f>IFERROR(VLOOKUP($A71,[3]库存报告使用数据!$A$1:$G$65536,7,0),"")</f>
        <v/>
      </c>
      <c r="AD71" t="str">
        <f>IFERROR(VLOOKUP($A71,[3]库存报告使用数据!$A$1:$J$65536,10,0),"")</f>
        <v/>
      </c>
      <c r="AE71" t="str">
        <f>IFERROR(VLOOKUP($A71,[3]库存报告使用数据!$A$1:$M$65536,13,0),"")</f>
        <v/>
      </c>
      <c r="AF71" s="20" t="str">
        <f t="shared" si="23"/>
        <v/>
      </c>
      <c r="AG71" s="20" t="str">
        <f t="shared" si="24"/>
        <v/>
      </c>
      <c r="AH71" s="20" t="str">
        <f t="shared" si="25"/>
        <v/>
      </c>
      <c r="AI71" s="20" t="str">
        <f t="shared" si="26"/>
        <v/>
      </c>
      <c r="AJ71">
        <f>IFERROR(VLOOKUP($B71,[4]库存报告使用数据!$A$1:$B$65536,2,0),0)</f>
        <v>0</v>
      </c>
      <c r="AK71">
        <f>IFERROR(VLOOKUP($B71,[4]库存报告使用数据!$A$1:$C$65536,3,0),)</f>
        <v>0</v>
      </c>
      <c r="AL71">
        <f>IFERROR(VLOOKUP($B71,[4]库存报告使用数据!$A$1:$D$65536,4,0),)</f>
        <v>0</v>
      </c>
      <c r="AM71">
        <f>IFERROR(VLOOKUP($B71,[4]库存报告使用数据!$A$1:$E$65536,5,0),)</f>
        <v>0</v>
      </c>
      <c r="AN71" s="20" t="str">
        <f t="shared" si="27"/>
        <v/>
      </c>
      <c r="AO71" s="20" t="str">
        <f t="shared" si="28"/>
        <v/>
      </c>
      <c r="AP71" s="20" t="str">
        <f t="shared" si="29"/>
        <v/>
      </c>
      <c r="AQ71" s="20" t="str">
        <f t="shared" si="30"/>
        <v/>
      </c>
      <c r="AR71" s="32">
        <f t="shared" si="31"/>
        <v>0</v>
      </c>
      <c r="AS71" s="32">
        <f t="shared" si="32"/>
        <v>0</v>
      </c>
      <c r="AT71" s="32">
        <f t="shared" si="33"/>
        <v>0</v>
      </c>
      <c r="AU71" s="28" t="str">
        <f t="shared" si="34"/>
        <v>库存为0</v>
      </c>
      <c r="AV71" s="34" t="str">
        <f>IFERROR(时间!$B$4+AU71,"上周无销量")</f>
        <v>上周无销量</v>
      </c>
    </row>
    <row r="72" spans="1:48">
      <c r="A72" s="18" t="s">
        <v>117</v>
      </c>
      <c r="B72" t="str">
        <f>VLOOKUP(A72,'[1]sku-asin（子）'!$A:$B,2,0)</f>
        <v>B06Y675BCK</v>
      </c>
      <c r="C72" t="str">
        <f>VLOOKUP(A72,'[1]子sku-父sku'!$A:$B,2,0)</f>
        <v>BS-HB6008</v>
      </c>
      <c r="D72" s="28">
        <f>IFERROR(VLOOKUP(A72,[2]库存报告使用数据处理!$A:$C,3,0),0)</f>
        <v>0</v>
      </c>
      <c r="E72" s="28">
        <f>IFERROR(VLOOKUP(A72,[2]库存报告使用数据处理!$A:$D,4,0),0)</f>
        <v>0</v>
      </c>
      <c r="F72" s="28">
        <f>IFERROR(VLOOKUP(A72,[2]库存报告使用数据处理!$A:$E,5,0),0)</f>
        <v>0</v>
      </c>
      <c r="G72" s="28">
        <f>IFERROR(VLOOKUP(A72,[2]库存报告使用数据处理!$A:$F,6,0),0)</f>
        <v>3</v>
      </c>
      <c r="H72" s="29">
        <f>IFERROR(VLOOKUP(A72,[2]库存报告使用数据处理!$A:$G,7,0),0)</f>
        <v>5.2</v>
      </c>
      <c r="I72">
        <f>IFERROR(VLOOKUP(A72,[5]数据处理!$A:$B,2,0),0)</f>
        <v>0</v>
      </c>
      <c r="J72" s="30">
        <f>IFERROR(VLOOKUP(A72,[5]数据处理!$A:$D,4,0),0)</f>
        <v>0</v>
      </c>
      <c r="K72" s="30">
        <f>IFERROR(VLOOKUP(A72,[5]数据处理!$A:$E,5,0),0)</f>
        <v>0</v>
      </c>
      <c r="L72" s="30">
        <f>IFERROR(VLOOKUP(A72,[5]数据处理!$A:$G,7,0),0)</f>
        <v>0</v>
      </c>
      <c r="M72">
        <f t="shared" si="18"/>
        <v>0</v>
      </c>
      <c r="N72">
        <f>IFERROR(VLOOKUP(A72,[5]数据处理!$A:$C,3,0),0)</f>
        <v>0</v>
      </c>
      <c r="O72">
        <f>IFERROR(VLOOKUP($A72,[5]数据处理!$A:$N,14,0),0)</f>
        <v>0</v>
      </c>
      <c r="P72" t="str">
        <f>IFERROR(VLOOKUP($A72,[3]库存报告使用数据!$A$1:$B$65536,2,0),"")</f>
        <v/>
      </c>
      <c r="Q72" t="str">
        <f>IFERROR(VLOOKUP($A72,[3]库存报告使用数据!$A$1:$E$65536,5,0),"")</f>
        <v/>
      </c>
      <c r="R72" t="str">
        <f>IFERROR(VLOOKUP($A72,[3]库存报告使用数据!$A$1:$H$65536,8,0),"")</f>
        <v/>
      </c>
      <c r="S72" t="str">
        <f>IFERROR(VLOOKUP($A72,[3]库存报告使用数据!$A$1:$K$65536,11,0),"")</f>
        <v/>
      </c>
      <c r="T72" t="str">
        <f>IFERROR(VLOOKUP($A72,[3]库存报告使用数据!$A$1:$C$65536,3,0),"")</f>
        <v/>
      </c>
      <c r="U72" t="str">
        <f>IFERROR(VLOOKUP($A72,[3]库存报告使用数据!$A$1:$F$65536,6,0),"")</f>
        <v/>
      </c>
      <c r="V72" t="str">
        <f>IFERROR(VLOOKUP($A72,[3]库存报告使用数据!$A$1:$I$65536,9,0),"")</f>
        <v/>
      </c>
      <c r="W72" t="str">
        <f>IFERROR(VLOOKUP($A72,[3]库存报告使用数据!$A$1:$L$65536,12,0),"")</f>
        <v/>
      </c>
      <c r="X72" s="20" t="str">
        <f t="shared" si="19"/>
        <v/>
      </c>
      <c r="Y72" s="20" t="str">
        <f t="shared" si="20"/>
        <v/>
      </c>
      <c r="Z72" s="20" t="str">
        <f t="shared" si="21"/>
        <v/>
      </c>
      <c r="AA72" s="20" t="str">
        <f t="shared" si="22"/>
        <v/>
      </c>
      <c r="AB72" t="str">
        <f>IFERROR(VLOOKUP($A72,[3]库存报告使用数据!$A$1:$D$65536,4,0),"")</f>
        <v/>
      </c>
      <c r="AC72" t="str">
        <f>IFERROR(VLOOKUP($A72,[3]库存报告使用数据!$A$1:$G$65536,7,0),"")</f>
        <v/>
      </c>
      <c r="AD72" t="str">
        <f>IFERROR(VLOOKUP($A72,[3]库存报告使用数据!$A$1:$J$65536,10,0),"")</f>
        <v/>
      </c>
      <c r="AE72" t="str">
        <f>IFERROR(VLOOKUP($A72,[3]库存报告使用数据!$A$1:$M$65536,13,0),"")</f>
        <v/>
      </c>
      <c r="AF72" s="20" t="str">
        <f t="shared" si="23"/>
        <v/>
      </c>
      <c r="AG72" s="20" t="str">
        <f t="shared" si="24"/>
        <v/>
      </c>
      <c r="AH72" s="20" t="str">
        <f t="shared" si="25"/>
        <v/>
      </c>
      <c r="AI72" s="20" t="str">
        <f t="shared" si="26"/>
        <v/>
      </c>
      <c r="AJ72">
        <f>IFERROR(VLOOKUP($B72,[4]库存报告使用数据!$A$1:$B$65536,2,0),0)</f>
        <v>0</v>
      </c>
      <c r="AK72">
        <f>IFERROR(VLOOKUP($B72,[4]库存报告使用数据!$A$1:$C$65536,3,0),)</f>
        <v>0</v>
      </c>
      <c r="AL72">
        <f>IFERROR(VLOOKUP($B72,[4]库存报告使用数据!$A$1:$D$65536,4,0),)</f>
        <v>0</v>
      </c>
      <c r="AM72">
        <f>IFERROR(VLOOKUP($B72,[4]库存报告使用数据!$A$1:$E$65536,5,0),)</f>
        <v>17</v>
      </c>
      <c r="AN72" s="20" t="str">
        <f t="shared" si="27"/>
        <v/>
      </c>
      <c r="AO72" s="20" t="str">
        <f t="shared" si="28"/>
        <v/>
      </c>
      <c r="AP72" s="20" t="str">
        <f t="shared" si="29"/>
        <v/>
      </c>
      <c r="AQ72" s="20">
        <f t="shared" si="30"/>
        <v>0.176470588235294</v>
      </c>
      <c r="AR72" s="32">
        <f t="shared" si="31"/>
        <v>0</v>
      </c>
      <c r="AS72" s="32">
        <f t="shared" si="32"/>
        <v>0</v>
      </c>
      <c r="AT72" s="32">
        <f t="shared" si="33"/>
        <v>0</v>
      </c>
      <c r="AU72" s="28" t="str">
        <f t="shared" si="34"/>
        <v>库存为0</v>
      </c>
      <c r="AV72" s="34" t="str">
        <f>IFERROR(时间!$B$4+AU72,"上周无销量")</f>
        <v>上周无销量</v>
      </c>
    </row>
    <row r="73" spans="1:48">
      <c r="A73" s="18" t="s">
        <v>118</v>
      </c>
      <c r="B73" t="str">
        <f>VLOOKUP(A73,'[1]sku-asin（子）'!$A:$B,2,0)</f>
        <v>B06Y68W52F</v>
      </c>
      <c r="C73" t="str">
        <f>VLOOKUP(A73,'[1]子sku-父sku'!$A:$B,2,0)</f>
        <v>BS-HB6008</v>
      </c>
      <c r="D73" s="28">
        <f>IFERROR(VLOOKUP(A73,[2]库存报告使用数据处理!$A:$C,3,0),0)</f>
        <v>1</v>
      </c>
      <c r="E73" s="28">
        <f>IFERROR(VLOOKUP(A73,[2]库存报告使用数据处理!$A:$D,4,0),0)</f>
        <v>3</v>
      </c>
      <c r="F73" s="28">
        <f>IFERROR(VLOOKUP(A73,[2]库存报告使用数据处理!$A:$E,5,0),0)</f>
        <v>0</v>
      </c>
      <c r="G73" s="28">
        <f>IFERROR(VLOOKUP(A73,[2]库存报告使用数据处理!$A:$F,6,0),0)</f>
        <v>0</v>
      </c>
      <c r="H73" s="29">
        <f>IFERROR(VLOOKUP(A73,[2]库存报告使用数据处理!$A:$G,7,0),0)</f>
        <v>5.2</v>
      </c>
      <c r="I73">
        <f>IFERROR(VLOOKUP(A73,[5]数据处理!$A:$B,2,0),0)</f>
        <v>6</v>
      </c>
      <c r="J73" s="30">
        <f>IFERROR(VLOOKUP(A73,[5]数据处理!$A:$D,4,0),0)</f>
        <v>0</v>
      </c>
      <c r="K73" s="30">
        <f>IFERROR(VLOOKUP(A73,[5]数据处理!$A:$E,5,0),0)</f>
        <v>0</v>
      </c>
      <c r="L73" s="30">
        <f>IFERROR(VLOOKUP(A73,[5]数据处理!$A:$G,7,0),0)</f>
        <v>0</v>
      </c>
      <c r="M73">
        <f t="shared" si="18"/>
        <v>6</v>
      </c>
      <c r="N73">
        <f>IFERROR(VLOOKUP(A73,[5]数据处理!$A:$C,3,0),0)</f>
        <v>0</v>
      </c>
      <c r="O73">
        <f>IFERROR(VLOOKUP($A73,[5]数据处理!$A:$N,14,0),0)</f>
        <v>7</v>
      </c>
      <c r="P73" t="str">
        <f>IFERROR(VLOOKUP($A73,[3]库存报告使用数据!$A$1:$B$65536,2,0),"")</f>
        <v/>
      </c>
      <c r="Q73" t="str">
        <f>IFERROR(VLOOKUP($A73,[3]库存报告使用数据!$A$1:$E$65536,5,0),"")</f>
        <v/>
      </c>
      <c r="R73" t="str">
        <f>IFERROR(VLOOKUP($A73,[3]库存报告使用数据!$A$1:$H$65536,8,0),"")</f>
        <v/>
      </c>
      <c r="S73" t="str">
        <f>IFERROR(VLOOKUP($A73,[3]库存报告使用数据!$A$1:$K$65536,11,0),"")</f>
        <v/>
      </c>
      <c r="T73" t="str">
        <f>IFERROR(VLOOKUP($A73,[3]库存报告使用数据!$A$1:$C$65536,3,0),"")</f>
        <v/>
      </c>
      <c r="U73" t="str">
        <f>IFERROR(VLOOKUP($A73,[3]库存报告使用数据!$A$1:$F$65536,6,0),"")</f>
        <v/>
      </c>
      <c r="V73" t="str">
        <f>IFERROR(VLOOKUP($A73,[3]库存报告使用数据!$A$1:$I$65536,9,0),"")</f>
        <v/>
      </c>
      <c r="W73" t="str">
        <f>IFERROR(VLOOKUP($A73,[3]库存报告使用数据!$A$1:$L$65536,12,0),"")</f>
        <v/>
      </c>
      <c r="X73" s="20" t="str">
        <f t="shared" si="19"/>
        <v/>
      </c>
      <c r="Y73" s="20" t="str">
        <f t="shared" si="20"/>
        <v/>
      </c>
      <c r="Z73" s="20" t="str">
        <f t="shared" si="21"/>
        <v/>
      </c>
      <c r="AA73" s="20" t="str">
        <f t="shared" si="22"/>
        <v/>
      </c>
      <c r="AB73" t="str">
        <f>IFERROR(VLOOKUP($A73,[3]库存报告使用数据!$A$1:$D$65536,4,0),"")</f>
        <v/>
      </c>
      <c r="AC73" t="str">
        <f>IFERROR(VLOOKUP($A73,[3]库存报告使用数据!$A$1:$G$65536,7,0),"")</f>
        <v/>
      </c>
      <c r="AD73" t="str">
        <f>IFERROR(VLOOKUP($A73,[3]库存报告使用数据!$A$1:$J$65536,10,0),"")</f>
        <v/>
      </c>
      <c r="AE73" t="str">
        <f>IFERROR(VLOOKUP($A73,[3]库存报告使用数据!$A$1:$M$65536,13,0),"")</f>
        <v/>
      </c>
      <c r="AF73" s="20" t="str">
        <f t="shared" si="23"/>
        <v/>
      </c>
      <c r="AG73" s="20" t="str">
        <f t="shared" si="24"/>
        <v/>
      </c>
      <c r="AH73" s="20" t="str">
        <f t="shared" si="25"/>
        <v/>
      </c>
      <c r="AI73" s="20" t="str">
        <f t="shared" si="26"/>
        <v/>
      </c>
      <c r="AJ73">
        <f>IFERROR(VLOOKUP($B73,[4]库存报告使用数据!$A$1:$B$65536,2,0),0)</f>
        <v>92</v>
      </c>
      <c r="AK73">
        <f>IFERROR(VLOOKUP($B73,[4]库存报告使用数据!$A$1:$C$65536,3,0),)</f>
        <v>70</v>
      </c>
      <c r="AL73">
        <f>IFERROR(VLOOKUP($B73,[4]库存报告使用数据!$A$1:$D$65536,4,0),)</f>
        <v>29</v>
      </c>
      <c r="AM73">
        <f>IFERROR(VLOOKUP($B73,[4]库存报告使用数据!$A$1:$E$65536,5,0),)</f>
        <v>11</v>
      </c>
      <c r="AN73" s="20">
        <f t="shared" si="27"/>
        <v>0.0108695652173913</v>
      </c>
      <c r="AO73" s="20">
        <f t="shared" si="28"/>
        <v>0.0428571428571429</v>
      </c>
      <c r="AP73" s="20">
        <f t="shared" si="29"/>
        <v>0</v>
      </c>
      <c r="AQ73" s="20">
        <f t="shared" si="30"/>
        <v>0</v>
      </c>
      <c r="AR73" s="32">
        <f t="shared" si="31"/>
        <v>0.142857142857143</v>
      </c>
      <c r="AS73" s="32">
        <f t="shared" si="32"/>
        <v>8.57142857142857</v>
      </c>
      <c r="AT73" s="32">
        <f t="shared" si="33"/>
        <v>-2.57142857142857</v>
      </c>
      <c r="AU73" s="28">
        <f t="shared" si="34"/>
        <v>42</v>
      </c>
      <c r="AV73" s="34">
        <f>IFERROR(时间!$B$4+AU73,"上周无销量")</f>
        <v>43325</v>
      </c>
    </row>
    <row r="74" spans="1:48">
      <c r="A74" s="18" t="s">
        <v>119</v>
      </c>
      <c r="B74" t="str">
        <f>VLOOKUP(A74,'[1]sku-asin（子）'!$A:$B,2,0)</f>
        <v>B06XQ1524K</v>
      </c>
      <c r="C74" t="str">
        <f>VLOOKUP(A74,'[1]子sku-父sku'!$A:$B,2,0)</f>
        <v>BS-HB8143</v>
      </c>
      <c r="D74" s="28">
        <f>IFERROR(VLOOKUP(A74,[2]库存报告使用数据处理!$A:$C,3,0),0)</f>
        <v>0</v>
      </c>
      <c r="E74" s="28">
        <f>IFERROR(VLOOKUP(A74,[2]库存报告使用数据处理!$A:$D,4,0),0)</f>
        <v>0</v>
      </c>
      <c r="F74" s="28">
        <f>IFERROR(VLOOKUP(A74,[2]库存报告使用数据处理!$A:$E,5,0),0)</f>
        <v>0</v>
      </c>
      <c r="G74" s="28">
        <f>IFERROR(VLOOKUP(A74,[2]库存报告使用数据处理!$A:$F,6,0),0)</f>
        <v>0</v>
      </c>
      <c r="H74" s="29">
        <f>IFERROR(VLOOKUP(A74,[2]库存报告使用数据处理!$A:$G,7,0),0)</f>
        <v>0</v>
      </c>
      <c r="I74">
        <f>IFERROR(VLOOKUP(A74,[5]数据处理!$A:$B,2,0),0)</f>
        <v>0</v>
      </c>
      <c r="J74" s="30">
        <f>IFERROR(VLOOKUP(A74,[5]数据处理!$A:$D,4,0),0)</f>
        <v>0</v>
      </c>
      <c r="K74" s="30">
        <f>IFERROR(VLOOKUP(A74,[5]数据处理!$A:$E,5,0),0)</f>
        <v>0</v>
      </c>
      <c r="L74" s="30">
        <f>IFERROR(VLOOKUP(A74,[5]数据处理!$A:$G,7,0),0)</f>
        <v>0</v>
      </c>
      <c r="M74">
        <f t="shared" si="18"/>
        <v>0</v>
      </c>
      <c r="N74">
        <f>IFERROR(VLOOKUP(A74,[5]数据处理!$A:$C,3,0),0)</f>
        <v>0</v>
      </c>
      <c r="O74">
        <f>IFERROR(VLOOKUP($A74,[5]数据处理!$A:$N,14,0),0)</f>
        <v>0</v>
      </c>
      <c r="P74" t="str">
        <f>IFERROR(VLOOKUP($A74,[3]库存报告使用数据!$A$1:$B$65536,2,0),"")</f>
        <v/>
      </c>
      <c r="Q74" t="str">
        <f>IFERROR(VLOOKUP($A74,[3]库存报告使用数据!$A$1:$E$65536,5,0),"")</f>
        <v/>
      </c>
      <c r="R74" t="str">
        <f>IFERROR(VLOOKUP($A74,[3]库存报告使用数据!$A$1:$H$65536,8,0),"")</f>
        <v/>
      </c>
      <c r="S74" t="str">
        <f>IFERROR(VLOOKUP($A74,[3]库存报告使用数据!$A$1:$K$65536,11,0),"")</f>
        <v/>
      </c>
      <c r="T74" t="str">
        <f>IFERROR(VLOOKUP($A74,[3]库存报告使用数据!$A$1:$C$65536,3,0),"")</f>
        <v/>
      </c>
      <c r="U74" t="str">
        <f>IFERROR(VLOOKUP($A74,[3]库存报告使用数据!$A$1:$F$65536,6,0),"")</f>
        <v/>
      </c>
      <c r="V74" t="str">
        <f>IFERROR(VLOOKUP($A74,[3]库存报告使用数据!$A$1:$I$65536,9,0),"")</f>
        <v/>
      </c>
      <c r="W74" t="str">
        <f>IFERROR(VLOOKUP($A74,[3]库存报告使用数据!$A$1:$L$65536,12,0),"")</f>
        <v/>
      </c>
      <c r="X74" s="20" t="str">
        <f t="shared" si="19"/>
        <v/>
      </c>
      <c r="Y74" s="20" t="str">
        <f t="shared" si="20"/>
        <v/>
      </c>
      <c r="Z74" s="20" t="str">
        <f t="shared" si="21"/>
        <v/>
      </c>
      <c r="AA74" s="20" t="str">
        <f t="shared" si="22"/>
        <v/>
      </c>
      <c r="AB74" t="str">
        <f>IFERROR(VLOOKUP($A74,[3]库存报告使用数据!$A$1:$D$65536,4,0),"")</f>
        <v/>
      </c>
      <c r="AC74" t="str">
        <f>IFERROR(VLOOKUP($A74,[3]库存报告使用数据!$A$1:$G$65536,7,0),"")</f>
        <v/>
      </c>
      <c r="AD74" t="str">
        <f>IFERROR(VLOOKUP($A74,[3]库存报告使用数据!$A$1:$J$65536,10,0),"")</f>
        <v/>
      </c>
      <c r="AE74" t="str">
        <f>IFERROR(VLOOKUP($A74,[3]库存报告使用数据!$A$1:$M$65536,13,0),"")</f>
        <v/>
      </c>
      <c r="AF74" s="20" t="str">
        <f t="shared" si="23"/>
        <v/>
      </c>
      <c r="AG74" s="20" t="str">
        <f t="shared" si="24"/>
        <v/>
      </c>
      <c r="AH74" s="20" t="str">
        <f t="shared" si="25"/>
        <v/>
      </c>
      <c r="AI74" s="20" t="str">
        <f t="shared" si="26"/>
        <v/>
      </c>
      <c r="AJ74">
        <f>IFERROR(VLOOKUP($B74,[4]库存报告使用数据!$A$1:$B$65536,2,0),0)</f>
        <v>0</v>
      </c>
      <c r="AK74">
        <f>IFERROR(VLOOKUP($B74,[4]库存报告使用数据!$A$1:$C$65536,3,0),)</f>
        <v>0</v>
      </c>
      <c r="AL74">
        <f>IFERROR(VLOOKUP($B74,[4]库存报告使用数据!$A$1:$D$65536,4,0),)</f>
        <v>0</v>
      </c>
      <c r="AM74">
        <f>IFERROR(VLOOKUP($B74,[4]库存报告使用数据!$A$1:$E$65536,5,0),)</f>
        <v>0</v>
      </c>
      <c r="AN74" s="20" t="str">
        <f t="shared" si="27"/>
        <v/>
      </c>
      <c r="AO74" s="20" t="str">
        <f t="shared" si="28"/>
        <v/>
      </c>
      <c r="AP74" s="20" t="str">
        <f t="shared" si="29"/>
        <v/>
      </c>
      <c r="AQ74" s="20" t="str">
        <f t="shared" si="30"/>
        <v/>
      </c>
      <c r="AR74" s="32">
        <f t="shared" si="31"/>
        <v>0</v>
      </c>
      <c r="AS74" s="32">
        <f t="shared" si="32"/>
        <v>0</v>
      </c>
      <c r="AT74" s="32">
        <f t="shared" si="33"/>
        <v>0</v>
      </c>
      <c r="AU74" s="28" t="str">
        <f t="shared" si="34"/>
        <v>库存为0</v>
      </c>
      <c r="AV74" s="34" t="str">
        <f>IFERROR(时间!$B$4+AU74,"上周无销量")</f>
        <v>上周无销量</v>
      </c>
    </row>
    <row r="75" spans="1:48">
      <c r="A75" s="18" t="s">
        <v>120</v>
      </c>
      <c r="B75" t="str">
        <f>VLOOKUP(A75,'[1]sku-asin（子）'!$A:$B,2,0)</f>
        <v>B06XPJ3F96</v>
      </c>
      <c r="C75" t="str">
        <f>VLOOKUP(A75,'[1]子sku-父sku'!$A:$B,2,0)</f>
        <v>BS-HB8143</v>
      </c>
      <c r="D75" s="28">
        <f>IFERROR(VLOOKUP(A75,[2]库存报告使用数据处理!$A:$C,3,0),0)</f>
        <v>0</v>
      </c>
      <c r="E75" s="28">
        <f>IFERROR(VLOOKUP(A75,[2]库存报告使用数据处理!$A:$D,4,0),0)</f>
        <v>0</v>
      </c>
      <c r="F75" s="28">
        <f>IFERROR(VLOOKUP(A75,[2]库存报告使用数据处理!$A:$E,5,0),0)</f>
        <v>0</v>
      </c>
      <c r="G75" s="28">
        <f>IFERROR(VLOOKUP(A75,[2]库存报告使用数据处理!$A:$F,6,0),0)</f>
        <v>0</v>
      </c>
      <c r="H75" s="29">
        <f>IFERROR(VLOOKUP(A75,[2]库存报告使用数据处理!$A:$G,7,0),0)</f>
        <v>0</v>
      </c>
      <c r="I75">
        <f>IFERROR(VLOOKUP(A75,[5]数据处理!$A:$B,2,0),0)</f>
        <v>0</v>
      </c>
      <c r="J75" s="30">
        <f>IFERROR(VLOOKUP(A75,[5]数据处理!$A:$D,4,0),0)</f>
        <v>0</v>
      </c>
      <c r="K75" s="30">
        <f>IFERROR(VLOOKUP(A75,[5]数据处理!$A:$E,5,0),0)</f>
        <v>0</v>
      </c>
      <c r="L75" s="30">
        <f>IFERROR(VLOOKUP(A75,[5]数据处理!$A:$G,7,0),0)</f>
        <v>0</v>
      </c>
      <c r="M75">
        <f t="shared" si="18"/>
        <v>0</v>
      </c>
      <c r="N75">
        <f>IFERROR(VLOOKUP(A75,[5]数据处理!$A:$C,3,0),0)</f>
        <v>0</v>
      </c>
      <c r="O75">
        <f>IFERROR(VLOOKUP($A75,[5]数据处理!$A:$N,14,0),0)</f>
        <v>0</v>
      </c>
      <c r="P75" t="str">
        <f>IFERROR(VLOOKUP($A75,[3]库存报告使用数据!$A$1:$B$65536,2,0),"")</f>
        <v/>
      </c>
      <c r="Q75" t="str">
        <f>IFERROR(VLOOKUP($A75,[3]库存报告使用数据!$A$1:$E$65536,5,0),"")</f>
        <v/>
      </c>
      <c r="R75" t="str">
        <f>IFERROR(VLOOKUP($A75,[3]库存报告使用数据!$A$1:$H$65536,8,0),"")</f>
        <v/>
      </c>
      <c r="S75" t="str">
        <f>IFERROR(VLOOKUP($A75,[3]库存报告使用数据!$A$1:$K$65536,11,0),"")</f>
        <v/>
      </c>
      <c r="T75" t="str">
        <f>IFERROR(VLOOKUP($A75,[3]库存报告使用数据!$A$1:$C$65536,3,0),"")</f>
        <v/>
      </c>
      <c r="U75" t="str">
        <f>IFERROR(VLOOKUP($A75,[3]库存报告使用数据!$A$1:$F$65536,6,0),"")</f>
        <v/>
      </c>
      <c r="V75" t="str">
        <f>IFERROR(VLOOKUP($A75,[3]库存报告使用数据!$A$1:$I$65536,9,0),"")</f>
        <v/>
      </c>
      <c r="W75" t="str">
        <f>IFERROR(VLOOKUP($A75,[3]库存报告使用数据!$A$1:$L$65536,12,0),"")</f>
        <v/>
      </c>
      <c r="X75" s="20" t="str">
        <f t="shared" si="19"/>
        <v/>
      </c>
      <c r="Y75" s="20" t="str">
        <f t="shared" si="20"/>
        <v/>
      </c>
      <c r="Z75" s="20" t="str">
        <f t="shared" si="21"/>
        <v/>
      </c>
      <c r="AA75" s="20" t="str">
        <f t="shared" si="22"/>
        <v/>
      </c>
      <c r="AB75" t="str">
        <f>IFERROR(VLOOKUP($A75,[3]库存报告使用数据!$A$1:$D$65536,4,0),"")</f>
        <v/>
      </c>
      <c r="AC75" t="str">
        <f>IFERROR(VLOOKUP($A75,[3]库存报告使用数据!$A$1:$G$65536,7,0),"")</f>
        <v/>
      </c>
      <c r="AD75" t="str">
        <f>IFERROR(VLOOKUP($A75,[3]库存报告使用数据!$A$1:$J$65536,10,0),"")</f>
        <v/>
      </c>
      <c r="AE75" t="str">
        <f>IFERROR(VLOOKUP($A75,[3]库存报告使用数据!$A$1:$M$65536,13,0),"")</f>
        <v/>
      </c>
      <c r="AF75" s="20" t="str">
        <f t="shared" si="23"/>
        <v/>
      </c>
      <c r="AG75" s="20" t="str">
        <f t="shared" si="24"/>
        <v/>
      </c>
      <c r="AH75" s="20" t="str">
        <f t="shared" si="25"/>
        <v/>
      </c>
      <c r="AI75" s="20" t="str">
        <f t="shared" si="26"/>
        <v/>
      </c>
      <c r="AJ75">
        <f>IFERROR(VLOOKUP($B75,[4]库存报告使用数据!$A$1:$B$65536,2,0),0)</f>
        <v>0</v>
      </c>
      <c r="AK75">
        <f>IFERROR(VLOOKUP($B75,[4]库存报告使用数据!$A$1:$C$65536,3,0),)</f>
        <v>0</v>
      </c>
      <c r="AL75">
        <f>IFERROR(VLOOKUP($B75,[4]库存报告使用数据!$A$1:$D$65536,4,0),)</f>
        <v>0</v>
      </c>
      <c r="AM75">
        <f>IFERROR(VLOOKUP($B75,[4]库存报告使用数据!$A$1:$E$65536,5,0),)</f>
        <v>0</v>
      </c>
      <c r="AN75" s="20" t="str">
        <f t="shared" si="27"/>
        <v/>
      </c>
      <c r="AO75" s="20" t="str">
        <f t="shared" si="28"/>
        <v/>
      </c>
      <c r="AP75" s="20" t="str">
        <f t="shared" si="29"/>
        <v/>
      </c>
      <c r="AQ75" s="20" t="str">
        <f t="shared" si="30"/>
        <v/>
      </c>
      <c r="AR75" s="32">
        <f t="shared" si="31"/>
        <v>0</v>
      </c>
      <c r="AS75" s="32">
        <f t="shared" si="32"/>
        <v>0</v>
      </c>
      <c r="AT75" s="32">
        <f t="shared" si="33"/>
        <v>0</v>
      </c>
      <c r="AU75" s="28" t="str">
        <f t="shared" si="34"/>
        <v>库存为0</v>
      </c>
      <c r="AV75" s="34" t="str">
        <f>IFERROR(时间!$B$4+AU75,"上周无销量")</f>
        <v>上周无销量</v>
      </c>
    </row>
    <row r="76" spans="1:48">
      <c r="A76" s="18" t="s">
        <v>121</v>
      </c>
      <c r="B76" t="str">
        <f>VLOOKUP(A76,'[1]sku-asin（子）'!$A:$B,2,0)</f>
        <v>B06XPJ3F96</v>
      </c>
      <c r="C76" t="str">
        <f>VLOOKUP(A76,'[1]子sku-父sku'!$A:$B,2,0)</f>
        <v>BS-HB8143</v>
      </c>
      <c r="D76" s="28">
        <f>IFERROR(VLOOKUP(A76,[2]库存报告使用数据处理!$A:$C,3,0),0)</f>
        <v>0</v>
      </c>
      <c r="E76" s="28">
        <f>IFERROR(VLOOKUP(A76,[2]库存报告使用数据处理!$A:$D,4,0),0)</f>
        <v>0</v>
      </c>
      <c r="F76" s="28">
        <f>IFERROR(VLOOKUP(A76,[2]库存报告使用数据处理!$A:$E,5,0),0)</f>
        <v>0</v>
      </c>
      <c r="G76" s="28">
        <f>IFERROR(VLOOKUP(A76,[2]库存报告使用数据处理!$A:$F,6,0),0)</f>
        <v>0</v>
      </c>
      <c r="H76" s="29">
        <f>IFERROR(VLOOKUP(A76,[2]库存报告使用数据处理!$A:$G,7,0),0)</f>
        <v>0</v>
      </c>
      <c r="I76">
        <f>IFERROR(VLOOKUP(A76,[5]数据处理!$A:$B,2,0),0)</f>
        <v>0</v>
      </c>
      <c r="J76" s="30">
        <f>IFERROR(VLOOKUP(A76,[5]数据处理!$A:$D,4,0),0)</f>
        <v>0</v>
      </c>
      <c r="K76" s="30">
        <f>IFERROR(VLOOKUP(A76,[5]数据处理!$A:$E,5,0),0)</f>
        <v>0</v>
      </c>
      <c r="L76" s="30">
        <f>IFERROR(VLOOKUP(A76,[5]数据处理!$A:$G,7,0),0)</f>
        <v>0</v>
      </c>
      <c r="M76">
        <f t="shared" si="18"/>
        <v>0</v>
      </c>
      <c r="N76">
        <f>IFERROR(VLOOKUP(A76,[5]数据处理!$A:$C,3,0),0)</f>
        <v>0</v>
      </c>
      <c r="O76">
        <f>IFERROR(VLOOKUP($A76,[5]数据处理!$A:$N,14,0),0)</f>
        <v>0</v>
      </c>
      <c r="P76" t="str">
        <f>IFERROR(VLOOKUP($A76,[3]库存报告使用数据!$A$1:$B$65536,2,0),"")</f>
        <v/>
      </c>
      <c r="Q76" t="str">
        <f>IFERROR(VLOOKUP($A76,[3]库存报告使用数据!$A$1:$E$65536,5,0),"")</f>
        <v/>
      </c>
      <c r="R76" t="str">
        <f>IFERROR(VLOOKUP($A76,[3]库存报告使用数据!$A$1:$H$65536,8,0),"")</f>
        <v/>
      </c>
      <c r="S76" t="str">
        <f>IFERROR(VLOOKUP($A76,[3]库存报告使用数据!$A$1:$K$65536,11,0),"")</f>
        <v/>
      </c>
      <c r="T76" t="str">
        <f>IFERROR(VLOOKUP($A76,[3]库存报告使用数据!$A$1:$C$65536,3,0),"")</f>
        <v/>
      </c>
      <c r="U76" t="str">
        <f>IFERROR(VLOOKUP($A76,[3]库存报告使用数据!$A$1:$F$65536,6,0),"")</f>
        <v/>
      </c>
      <c r="V76" t="str">
        <f>IFERROR(VLOOKUP($A76,[3]库存报告使用数据!$A$1:$I$65536,9,0),"")</f>
        <v/>
      </c>
      <c r="W76" t="str">
        <f>IFERROR(VLOOKUP($A76,[3]库存报告使用数据!$A$1:$L$65536,12,0),"")</f>
        <v/>
      </c>
      <c r="X76" s="20" t="str">
        <f t="shared" si="19"/>
        <v/>
      </c>
      <c r="Y76" s="20" t="str">
        <f t="shared" si="20"/>
        <v/>
      </c>
      <c r="Z76" s="20" t="str">
        <f t="shared" si="21"/>
        <v/>
      </c>
      <c r="AA76" s="20" t="str">
        <f t="shared" si="22"/>
        <v/>
      </c>
      <c r="AB76" t="str">
        <f>IFERROR(VLOOKUP($A76,[3]库存报告使用数据!$A$1:$D$65536,4,0),"")</f>
        <v/>
      </c>
      <c r="AC76" t="str">
        <f>IFERROR(VLOOKUP($A76,[3]库存报告使用数据!$A$1:$G$65536,7,0),"")</f>
        <v/>
      </c>
      <c r="AD76" t="str">
        <f>IFERROR(VLOOKUP($A76,[3]库存报告使用数据!$A$1:$J$65536,10,0),"")</f>
        <v/>
      </c>
      <c r="AE76" t="str">
        <f>IFERROR(VLOOKUP($A76,[3]库存报告使用数据!$A$1:$M$65536,13,0),"")</f>
        <v/>
      </c>
      <c r="AF76" s="20" t="str">
        <f t="shared" si="23"/>
        <v/>
      </c>
      <c r="AG76" s="20" t="str">
        <f t="shared" si="24"/>
        <v/>
      </c>
      <c r="AH76" s="20" t="str">
        <f t="shared" si="25"/>
        <v/>
      </c>
      <c r="AI76" s="20" t="str">
        <f t="shared" si="26"/>
        <v/>
      </c>
      <c r="AJ76">
        <f>IFERROR(VLOOKUP($B76,[4]库存报告使用数据!$A$1:$B$65536,2,0),0)</f>
        <v>0</v>
      </c>
      <c r="AK76">
        <f>IFERROR(VLOOKUP($B76,[4]库存报告使用数据!$A$1:$C$65536,3,0),)</f>
        <v>0</v>
      </c>
      <c r="AL76">
        <f>IFERROR(VLOOKUP($B76,[4]库存报告使用数据!$A$1:$D$65536,4,0),)</f>
        <v>0</v>
      </c>
      <c r="AM76">
        <f>IFERROR(VLOOKUP($B76,[4]库存报告使用数据!$A$1:$E$65536,5,0),)</f>
        <v>0</v>
      </c>
      <c r="AN76" s="20" t="str">
        <f t="shared" si="27"/>
        <v/>
      </c>
      <c r="AO76" s="20" t="str">
        <f t="shared" si="28"/>
        <v/>
      </c>
      <c r="AP76" s="20" t="str">
        <f t="shared" si="29"/>
        <v/>
      </c>
      <c r="AQ76" s="20" t="str">
        <f t="shared" si="30"/>
        <v/>
      </c>
      <c r="AR76" s="32">
        <f t="shared" si="31"/>
        <v>0</v>
      </c>
      <c r="AS76" s="32">
        <f t="shared" si="32"/>
        <v>0</v>
      </c>
      <c r="AT76" s="32">
        <f t="shared" si="33"/>
        <v>0</v>
      </c>
      <c r="AU76" s="28" t="str">
        <f t="shared" si="34"/>
        <v>库存为0</v>
      </c>
      <c r="AV76" s="34" t="str">
        <f>IFERROR(时间!$B$4+AU76,"上周无销量")</f>
        <v>上周无销量</v>
      </c>
    </row>
    <row r="77" spans="1:48">
      <c r="A77" s="18" t="s">
        <v>122</v>
      </c>
      <c r="B77" t="str">
        <f>VLOOKUP(A77,'[1]sku-asin（子）'!$A:$B,2,0)</f>
        <v>B06WCZXF3W</v>
      </c>
      <c r="C77" t="str">
        <f>VLOOKUP(A77,'[1]子sku-父sku'!$A:$B,2,0)</f>
        <v>BS-MY-1503</v>
      </c>
      <c r="D77" s="28">
        <f>IFERROR(VLOOKUP(A77,[2]库存报告使用数据处理!$A:$C,3,0),0)</f>
        <v>3</v>
      </c>
      <c r="E77" s="28">
        <f>IFERROR(VLOOKUP(A77,[2]库存报告使用数据处理!$A:$D,4,0),0)</f>
        <v>6</v>
      </c>
      <c r="F77" s="28">
        <f>IFERROR(VLOOKUP(A77,[2]库存报告使用数据处理!$A:$E,5,0),0)</f>
        <v>6</v>
      </c>
      <c r="G77" s="28">
        <f>IFERROR(VLOOKUP(A77,[2]库存报告使用数据处理!$A:$F,6,0),0)</f>
        <v>4</v>
      </c>
      <c r="H77" s="29">
        <f>IFERROR(VLOOKUP(A77,[2]库存报告使用数据处理!$A:$G,7,0),0)</f>
        <v>17.1905263157895</v>
      </c>
      <c r="I77">
        <f>IFERROR(VLOOKUP(A77,[5]数据处理!$A:$B,2,0),0)</f>
        <v>2</v>
      </c>
      <c r="J77" s="30">
        <f>IFERROR(VLOOKUP(A77,[5]数据处理!$A:$D,4,0),0)</f>
        <v>0</v>
      </c>
      <c r="K77" s="30">
        <f>IFERROR(VLOOKUP(A77,[5]数据处理!$A:$E,5,0),0)</f>
        <v>0</v>
      </c>
      <c r="L77" s="30">
        <f>IFERROR(VLOOKUP(A77,[5]数据处理!$A:$G,7,0),0)</f>
        <v>1</v>
      </c>
      <c r="M77">
        <f t="shared" si="18"/>
        <v>3</v>
      </c>
      <c r="N77">
        <f>IFERROR(VLOOKUP(A77,[5]数据处理!$A:$C,3,0),0)</f>
        <v>0</v>
      </c>
      <c r="O77">
        <f>IFERROR(VLOOKUP($A77,[5]数据处理!$A:$N,14,0),0)</f>
        <v>0</v>
      </c>
      <c r="P77" t="str">
        <f>IFERROR(VLOOKUP($A77,[3]库存报告使用数据!$A$1:$B$65536,2,0),"")</f>
        <v/>
      </c>
      <c r="Q77" t="str">
        <f>IFERROR(VLOOKUP($A77,[3]库存报告使用数据!$A$1:$E$65536,5,0),"")</f>
        <v/>
      </c>
      <c r="R77" t="str">
        <f>IFERROR(VLOOKUP($A77,[3]库存报告使用数据!$A$1:$H$65536,8,0),"")</f>
        <v/>
      </c>
      <c r="S77" t="str">
        <f>IFERROR(VLOOKUP($A77,[3]库存报告使用数据!$A$1:$K$65536,11,0),"")</f>
        <v/>
      </c>
      <c r="T77" t="str">
        <f>IFERROR(VLOOKUP($A77,[3]库存报告使用数据!$A$1:$C$65536,3,0),"")</f>
        <v/>
      </c>
      <c r="U77" t="str">
        <f>IFERROR(VLOOKUP($A77,[3]库存报告使用数据!$A$1:$F$65536,6,0),"")</f>
        <v/>
      </c>
      <c r="V77" t="str">
        <f>IFERROR(VLOOKUP($A77,[3]库存报告使用数据!$A$1:$I$65536,9,0),"")</f>
        <v/>
      </c>
      <c r="W77" t="str">
        <f>IFERROR(VLOOKUP($A77,[3]库存报告使用数据!$A$1:$L$65536,12,0),"")</f>
        <v/>
      </c>
      <c r="X77" s="20" t="str">
        <f t="shared" si="19"/>
        <v/>
      </c>
      <c r="Y77" s="20" t="str">
        <f t="shared" si="20"/>
        <v/>
      </c>
      <c r="Z77" s="20" t="str">
        <f t="shared" si="21"/>
        <v/>
      </c>
      <c r="AA77" s="20" t="str">
        <f t="shared" si="22"/>
        <v/>
      </c>
      <c r="AB77" t="str">
        <f>IFERROR(VLOOKUP($A77,[3]库存报告使用数据!$A$1:$D$65536,4,0),"")</f>
        <v/>
      </c>
      <c r="AC77" t="str">
        <f>IFERROR(VLOOKUP($A77,[3]库存报告使用数据!$A$1:$G$65536,7,0),"")</f>
        <v/>
      </c>
      <c r="AD77" t="str">
        <f>IFERROR(VLOOKUP($A77,[3]库存报告使用数据!$A$1:$J$65536,10,0),"")</f>
        <v/>
      </c>
      <c r="AE77" t="str">
        <f>IFERROR(VLOOKUP($A77,[3]库存报告使用数据!$A$1:$M$65536,13,0),"")</f>
        <v/>
      </c>
      <c r="AF77" s="20" t="str">
        <f t="shared" si="23"/>
        <v/>
      </c>
      <c r="AG77" s="20" t="str">
        <f t="shared" si="24"/>
        <v/>
      </c>
      <c r="AH77" s="20" t="str">
        <f t="shared" si="25"/>
        <v/>
      </c>
      <c r="AI77" s="20" t="str">
        <f t="shared" si="26"/>
        <v/>
      </c>
      <c r="AJ77">
        <f>IFERROR(VLOOKUP($B77,[4]库存报告使用数据!$A$1:$B$65536,2,0),0)</f>
        <v>95</v>
      </c>
      <c r="AK77">
        <f>IFERROR(VLOOKUP($B77,[4]库存报告使用数据!$A$1:$C$65536,3,0),)</f>
        <v>18</v>
      </c>
      <c r="AL77">
        <f>IFERROR(VLOOKUP($B77,[4]库存报告使用数据!$A$1:$D$65536,4,0),)</f>
        <v>6</v>
      </c>
      <c r="AM77">
        <f>IFERROR(VLOOKUP($B77,[4]库存报告使用数据!$A$1:$E$65536,5,0),)</f>
        <v>34</v>
      </c>
      <c r="AN77" s="20">
        <f t="shared" si="27"/>
        <v>0.0315789473684211</v>
      </c>
      <c r="AO77" s="20">
        <f t="shared" si="28"/>
        <v>0.333333333333333</v>
      </c>
      <c r="AP77" s="20">
        <f t="shared" si="29"/>
        <v>1</v>
      </c>
      <c r="AQ77" s="20">
        <f t="shared" si="30"/>
        <v>0.117647058823529</v>
      </c>
      <c r="AR77" s="32">
        <f t="shared" si="31"/>
        <v>0.428571428571429</v>
      </c>
      <c r="AS77" s="32">
        <f t="shared" si="32"/>
        <v>25.7142857142857</v>
      </c>
      <c r="AT77" s="32">
        <f t="shared" si="33"/>
        <v>-22.7142857142857</v>
      </c>
      <c r="AU77" s="28">
        <f t="shared" si="34"/>
        <v>7</v>
      </c>
      <c r="AV77" s="34">
        <f>IFERROR(时间!$B$4+AU77,"上周无销量")</f>
        <v>43290</v>
      </c>
    </row>
    <row r="78" spans="1:48">
      <c r="A78" s="18" t="s">
        <v>123</v>
      </c>
      <c r="B78" t="str">
        <f>VLOOKUP(A78,'[1]sku-asin（子）'!$A:$B,2,0)</f>
        <v>B06VT64ZXD</v>
      </c>
      <c r="C78" t="str">
        <f>VLOOKUP(A78,'[1]子sku-父sku'!$A:$B,2,0)</f>
        <v>BS-MY-1503</v>
      </c>
      <c r="D78" s="28">
        <f>IFERROR(VLOOKUP(A78,[2]库存报告使用数据处理!$A:$C,3,0),0)</f>
        <v>5</v>
      </c>
      <c r="E78" s="28">
        <f>IFERROR(VLOOKUP(A78,[2]库存报告使用数据处理!$A:$D,4,0),0)</f>
        <v>0</v>
      </c>
      <c r="F78" s="28">
        <f>IFERROR(VLOOKUP(A78,[2]库存报告使用数据处理!$A:$E,5,0),0)</f>
        <v>2</v>
      </c>
      <c r="G78" s="28">
        <f>IFERROR(VLOOKUP(A78,[2]库存报告使用数据处理!$A:$F,6,0),0)</f>
        <v>5</v>
      </c>
      <c r="H78" s="29">
        <f>IFERROR(VLOOKUP(A78,[2]库存报告使用数据处理!$A:$G,7,0),0)</f>
        <v>17.5875</v>
      </c>
      <c r="I78">
        <f>IFERROR(VLOOKUP(A78,[5]数据处理!$A:$B,2,0),0)</f>
        <v>12</v>
      </c>
      <c r="J78" s="30">
        <f>IFERROR(VLOOKUP(A78,[5]数据处理!$A:$D,4,0),0)</f>
        <v>0</v>
      </c>
      <c r="K78" s="30">
        <f>IFERROR(VLOOKUP(A78,[5]数据处理!$A:$E,5,0),0)</f>
        <v>0</v>
      </c>
      <c r="L78" s="30">
        <f>IFERROR(VLOOKUP(A78,[5]数据处理!$A:$G,7,0),0)</f>
        <v>1</v>
      </c>
      <c r="M78">
        <f t="shared" si="18"/>
        <v>13</v>
      </c>
      <c r="N78">
        <f>IFERROR(VLOOKUP(A78,[5]数据处理!$A:$C,3,0),0)</f>
        <v>1</v>
      </c>
      <c r="O78">
        <f>IFERROR(VLOOKUP($A78,[5]数据处理!$A:$N,14,0),0)</f>
        <v>0</v>
      </c>
      <c r="P78" t="str">
        <f>IFERROR(VLOOKUP($A78,[3]库存报告使用数据!$A$1:$B$65536,2,0),"")</f>
        <v/>
      </c>
      <c r="Q78" t="str">
        <f>IFERROR(VLOOKUP($A78,[3]库存报告使用数据!$A$1:$E$65536,5,0),"")</f>
        <v/>
      </c>
      <c r="R78" t="str">
        <f>IFERROR(VLOOKUP($A78,[3]库存报告使用数据!$A$1:$H$65536,8,0),"")</f>
        <v/>
      </c>
      <c r="S78" t="str">
        <f>IFERROR(VLOOKUP($A78,[3]库存报告使用数据!$A$1:$K$65536,11,0),"")</f>
        <v/>
      </c>
      <c r="T78" t="str">
        <f>IFERROR(VLOOKUP($A78,[3]库存报告使用数据!$A$1:$C$65536,3,0),"")</f>
        <v/>
      </c>
      <c r="U78" t="str">
        <f>IFERROR(VLOOKUP($A78,[3]库存报告使用数据!$A$1:$F$65536,6,0),"")</f>
        <v/>
      </c>
      <c r="V78" t="str">
        <f>IFERROR(VLOOKUP($A78,[3]库存报告使用数据!$A$1:$I$65536,9,0),"")</f>
        <v/>
      </c>
      <c r="W78" t="str">
        <f>IFERROR(VLOOKUP($A78,[3]库存报告使用数据!$A$1:$L$65536,12,0),"")</f>
        <v/>
      </c>
      <c r="X78" s="20" t="str">
        <f t="shared" si="19"/>
        <v/>
      </c>
      <c r="Y78" s="20" t="str">
        <f t="shared" si="20"/>
        <v/>
      </c>
      <c r="Z78" s="20" t="str">
        <f t="shared" si="21"/>
        <v/>
      </c>
      <c r="AA78" s="20" t="str">
        <f t="shared" si="22"/>
        <v/>
      </c>
      <c r="AB78" t="str">
        <f>IFERROR(VLOOKUP($A78,[3]库存报告使用数据!$A$1:$D$65536,4,0),"")</f>
        <v/>
      </c>
      <c r="AC78" t="str">
        <f>IFERROR(VLOOKUP($A78,[3]库存报告使用数据!$A$1:$G$65536,7,0),"")</f>
        <v/>
      </c>
      <c r="AD78" t="str">
        <f>IFERROR(VLOOKUP($A78,[3]库存报告使用数据!$A$1:$J$65536,10,0),"")</f>
        <v/>
      </c>
      <c r="AE78" t="str">
        <f>IFERROR(VLOOKUP($A78,[3]库存报告使用数据!$A$1:$M$65536,13,0),"")</f>
        <v/>
      </c>
      <c r="AF78" s="20" t="str">
        <f t="shared" si="23"/>
        <v/>
      </c>
      <c r="AG78" s="20" t="str">
        <f t="shared" si="24"/>
        <v/>
      </c>
      <c r="AH78" s="20" t="str">
        <f t="shared" si="25"/>
        <v/>
      </c>
      <c r="AI78" s="20" t="str">
        <f t="shared" si="26"/>
        <v/>
      </c>
      <c r="AJ78">
        <f>IFERROR(VLOOKUP($B78,[4]库存报告使用数据!$A$1:$B$65536,2,0),0)</f>
        <v>65</v>
      </c>
      <c r="AK78">
        <f>IFERROR(VLOOKUP($B78,[4]库存报告使用数据!$A$1:$C$65536,3,0),)</f>
        <v>30</v>
      </c>
      <c r="AL78">
        <f>IFERROR(VLOOKUP($B78,[4]库存报告使用数据!$A$1:$D$65536,4,0),)</f>
        <v>17</v>
      </c>
      <c r="AM78">
        <f>IFERROR(VLOOKUP($B78,[4]库存报告使用数据!$A$1:$E$65536,5,0),)</f>
        <v>40</v>
      </c>
      <c r="AN78" s="20">
        <f t="shared" si="27"/>
        <v>0.0769230769230769</v>
      </c>
      <c r="AO78" s="20">
        <f t="shared" si="28"/>
        <v>0</v>
      </c>
      <c r="AP78" s="20">
        <f t="shared" si="29"/>
        <v>0.117647058823529</v>
      </c>
      <c r="AQ78" s="20">
        <f t="shared" si="30"/>
        <v>0.125</v>
      </c>
      <c r="AR78" s="32">
        <f t="shared" si="31"/>
        <v>0.714285714285714</v>
      </c>
      <c r="AS78" s="32">
        <f t="shared" si="32"/>
        <v>42.8571428571429</v>
      </c>
      <c r="AT78" s="32">
        <f t="shared" si="33"/>
        <v>-29.8571428571429</v>
      </c>
      <c r="AU78" s="28">
        <f t="shared" si="34"/>
        <v>18</v>
      </c>
      <c r="AV78" s="34">
        <f>IFERROR(时间!$B$4+AU78,"上周无销量")</f>
        <v>43301</v>
      </c>
    </row>
    <row r="79" spans="1:48">
      <c r="A79" s="18" t="s">
        <v>124</v>
      </c>
      <c r="B79" t="str">
        <f>VLOOKUP(A79,'[1]sku-asin（子）'!$A:$B,2,0)</f>
        <v>B06WLH8K89</v>
      </c>
      <c r="C79" t="str">
        <f>VLOOKUP(A79,'[1]子sku-父sku'!$A:$B,2,0)</f>
        <v>BS-MY-1503</v>
      </c>
      <c r="D79" s="28">
        <f>IFERROR(VLOOKUP(A79,[2]库存报告使用数据处理!$A:$C,3,0),0)</f>
        <v>5</v>
      </c>
      <c r="E79" s="28">
        <f>IFERROR(VLOOKUP(A79,[2]库存报告使用数据处理!$A:$D,4,0),0)</f>
        <v>8</v>
      </c>
      <c r="F79" s="28">
        <f>IFERROR(VLOOKUP(A79,[2]库存报告使用数据处理!$A:$E,5,0),0)</f>
        <v>6</v>
      </c>
      <c r="G79" s="28">
        <f>IFERROR(VLOOKUP(A79,[2]库存报告使用数据处理!$A:$F,6,0),0)</f>
        <v>5</v>
      </c>
      <c r="H79" s="29">
        <f>IFERROR(VLOOKUP(A79,[2]库存报告使用数据处理!$A:$G,7,0),0)</f>
        <v>16.58625</v>
      </c>
      <c r="I79">
        <f>IFERROR(VLOOKUP(A79,[5]数据处理!$A:$B,2,0),0)</f>
        <v>11</v>
      </c>
      <c r="J79" s="30">
        <f>IFERROR(VLOOKUP(A79,[5]数据处理!$A:$D,4,0),0)</f>
        <v>0</v>
      </c>
      <c r="K79" s="30">
        <f>IFERROR(VLOOKUP(A79,[5]数据处理!$A:$E,5,0),0)</f>
        <v>0</v>
      </c>
      <c r="L79" s="30">
        <f>IFERROR(VLOOKUP(A79,[5]数据处理!$A:$G,7,0),0)</f>
        <v>0</v>
      </c>
      <c r="M79">
        <f t="shared" si="18"/>
        <v>11</v>
      </c>
      <c r="N79">
        <f>IFERROR(VLOOKUP(A79,[5]数据处理!$A:$C,3,0),0)</f>
        <v>0</v>
      </c>
      <c r="O79">
        <f>IFERROR(VLOOKUP($A79,[5]数据处理!$A:$N,14,0),0)</f>
        <v>0</v>
      </c>
      <c r="P79">
        <f>IFERROR(VLOOKUP($A79,[3]库存报告使用数据!$A$1:$B$65536,2,0),"")</f>
        <v>0</v>
      </c>
      <c r="Q79">
        <f>IFERROR(VLOOKUP($A79,[3]库存报告使用数据!$A$1:$E$65536,5,0),"")</f>
        <v>15332</v>
      </c>
      <c r="R79">
        <f>IFERROR(VLOOKUP($A79,[3]库存报告使用数据!$A$1:$H$65536,8,0),"")</f>
        <v>14576</v>
      </c>
      <c r="S79">
        <f>IFERROR(VLOOKUP($A79,[3]库存报告使用数据!$A$1:$K$65536,11,0),"")</f>
        <v>12592</v>
      </c>
      <c r="T79">
        <f>IFERROR(VLOOKUP($A79,[3]库存报告使用数据!$A$1:$C$65536,3,0),"")</f>
        <v>175</v>
      </c>
      <c r="U79">
        <f>IFERROR(VLOOKUP($A79,[3]库存报告使用数据!$A$1:$F$65536,6,0),"")</f>
        <v>86</v>
      </c>
      <c r="V79">
        <f>IFERROR(VLOOKUP($A79,[3]库存报告使用数据!$A$1:$I$65536,9,0),"")</f>
        <v>56</v>
      </c>
      <c r="W79">
        <f>IFERROR(VLOOKUP($A79,[3]库存报告使用数据!$A$1:$L$65536,12,0),"")</f>
        <v>50</v>
      </c>
      <c r="X79" s="20" t="str">
        <f t="shared" si="19"/>
        <v/>
      </c>
      <c r="Y79" s="20">
        <f t="shared" si="20"/>
        <v>0.0056091834072528</v>
      </c>
      <c r="Z79" s="20">
        <f t="shared" si="21"/>
        <v>0.00384193194291987</v>
      </c>
      <c r="AA79" s="20">
        <f t="shared" si="22"/>
        <v>0.0039707750952986</v>
      </c>
      <c r="AB79">
        <f>IFERROR(VLOOKUP($A79,[3]库存报告使用数据!$A$1:$D$65536,4,0),"")</f>
        <v>22.9725</v>
      </c>
      <c r="AC79">
        <f>IFERROR(VLOOKUP($A79,[3]库存报告使用数据!$A$1:$G$65536,7,0),"")</f>
        <v>0</v>
      </c>
      <c r="AD79">
        <f>IFERROR(VLOOKUP($A79,[3]库存报告使用数据!$A$1:$J$65536,10,0),"")</f>
        <v>0</v>
      </c>
      <c r="AE79">
        <f>IFERROR(VLOOKUP($A79,[3]库存报告使用数据!$A$1:$M$65536,13,0),"")</f>
        <v>0</v>
      </c>
      <c r="AF79" s="20">
        <f t="shared" si="23"/>
        <v>0.277006556635768</v>
      </c>
      <c r="AG79" s="20" t="str">
        <f t="shared" si="24"/>
        <v/>
      </c>
      <c r="AH79" s="20" t="str">
        <f t="shared" si="25"/>
        <v/>
      </c>
      <c r="AI79" s="20" t="str">
        <f t="shared" si="26"/>
        <v/>
      </c>
      <c r="AJ79">
        <f>IFERROR(VLOOKUP($B79,[4]库存报告使用数据!$A$1:$B$65536,2,0),0)</f>
        <v>177</v>
      </c>
      <c r="AK79">
        <f>IFERROR(VLOOKUP($B79,[4]库存报告使用数据!$A$1:$C$65536,3,0),)</f>
        <v>148</v>
      </c>
      <c r="AL79">
        <f>IFERROR(VLOOKUP($B79,[4]库存报告使用数据!$A$1:$D$65536,4,0),)</f>
        <v>34</v>
      </c>
      <c r="AM79">
        <f>IFERROR(VLOOKUP($B79,[4]库存报告使用数据!$A$1:$E$65536,5,0),)</f>
        <v>53</v>
      </c>
      <c r="AN79" s="20">
        <f t="shared" si="27"/>
        <v>0.0282485875706215</v>
      </c>
      <c r="AO79" s="20">
        <f t="shared" si="28"/>
        <v>0.0540540540540541</v>
      </c>
      <c r="AP79" s="20">
        <f t="shared" si="29"/>
        <v>0.176470588235294</v>
      </c>
      <c r="AQ79" s="20">
        <f t="shared" si="30"/>
        <v>0.0943396226415094</v>
      </c>
      <c r="AR79" s="32">
        <f t="shared" si="31"/>
        <v>0.714285714285714</v>
      </c>
      <c r="AS79" s="32">
        <f t="shared" si="32"/>
        <v>42.8571428571429</v>
      </c>
      <c r="AT79" s="32">
        <f t="shared" si="33"/>
        <v>-31.8571428571429</v>
      </c>
      <c r="AU79" s="28">
        <f t="shared" si="34"/>
        <v>15</v>
      </c>
      <c r="AV79" s="34">
        <f>IFERROR(时间!$B$4+AU79,"上周无销量")</f>
        <v>43298</v>
      </c>
    </row>
    <row r="80" spans="1:48">
      <c r="A80" s="18" t="s">
        <v>125</v>
      </c>
      <c r="B80" t="str">
        <f>VLOOKUP(A80,'[1]sku-asin（子）'!$A:$B,2,0)</f>
        <v>B06VSZVQPR</v>
      </c>
      <c r="C80" t="str">
        <f>VLOOKUP(A80,'[1]子sku-父sku'!$A:$B,2,0)</f>
        <v>BS-MY-1503</v>
      </c>
      <c r="D80" s="28">
        <f>IFERROR(VLOOKUP(A80,[2]库存报告使用数据处理!$A:$C,3,0),0)</f>
        <v>6</v>
      </c>
      <c r="E80" s="28">
        <f>IFERROR(VLOOKUP(A80,[2]库存报告使用数据处理!$A:$D,4,0),0)</f>
        <v>5</v>
      </c>
      <c r="F80" s="28">
        <f>IFERROR(VLOOKUP(A80,[2]库存报告使用数据处理!$A:$E,5,0),0)</f>
        <v>2</v>
      </c>
      <c r="G80" s="28">
        <f>IFERROR(VLOOKUP(A80,[2]库存报告使用数据处理!$A:$F,6,0),0)</f>
        <v>3</v>
      </c>
      <c r="H80" s="29">
        <f>IFERROR(VLOOKUP(A80,[2]库存报告使用数据处理!$A:$G,7,0),0)</f>
        <v>14.628125</v>
      </c>
      <c r="I80">
        <f>IFERROR(VLOOKUP(A80,[5]数据处理!$A:$B,2,0),0)</f>
        <v>1</v>
      </c>
      <c r="J80" s="30">
        <f>IFERROR(VLOOKUP(A80,[5]数据处理!$A:$D,4,0),0)</f>
        <v>0</v>
      </c>
      <c r="K80" s="30">
        <f>IFERROR(VLOOKUP(A80,[5]数据处理!$A:$E,5,0),0)</f>
        <v>0</v>
      </c>
      <c r="L80" s="30">
        <f>IFERROR(VLOOKUP(A80,[5]数据处理!$A:$G,7,0),0)</f>
        <v>0</v>
      </c>
      <c r="M80">
        <f t="shared" si="18"/>
        <v>1</v>
      </c>
      <c r="N80">
        <f>IFERROR(VLOOKUP(A80,[5]数据处理!$A:$C,3,0),0)</f>
        <v>0</v>
      </c>
      <c r="O80">
        <f>IFERROR(VLOOKUP($A80,[5]数据处理!$A:$N,14,0),0)</f>
        <v>0</v>
      </c>
      <c r="P80" t="str">
        <f>IFERROR(VLOOKUP($A80,[3]库存报告使用数据!$A$1:$B$65536,2,0),"")</f>
        <v/>
      </c>
      <c r="Q80" t="str">
        <f>IFERROR(VLOOKUP($A80,[3]库存报告使用数据!$A$1:$E$65536,5,0),"")</f>
        <v/>
      </c>
      <c r="R80" t="str">
        <f>IFERROR(VLOOKUP($A80,[3]库存报告使用数据!$A$1:$H$65536,8,0),"")</f>
        <v/>
      </c>
      <c r="S80" t="str">
        <f>IFERROR(VLOOKUP($A80,[3]库存报告使用数据!$A$1:$K$65536,11,0),"")</f>
        <v/>
      </c>
      <c r="T80" t="str">
        <f>IFERROR(VLOOKUP($A80,[3]库存报告使用数据!$A$1:$C$65536,3,0),"")</f>
        <v/>
      </c>
      <c r="U80" t="str">
        <f>IFERROR(VLOOKUP($A80,[3]库存报告使用数据!$A$1:$F$65536,6,0),"")</f>
        <v/>
      </c>
      <c r="V80" t="str">
        <f>IFERROR(VLOOKUP($A80,[3]库存报告使用数据!$A$1:$I$65536,9,0),"")</f>
        <v/>
      </c>
      <c r="W80" t="str">
        <f>IFERROR(VLOOKUP($A80,[3]库存报告使用数据!$A$1:$L$65536,12,0),"")</f>
        <v/>
      </c>
      <c r="X80" s="20" t="str">
        <f t="shared" si="19"/>
        <v/>
      </c>
      <c r="Y80" s="20" t="str">
        <f t="shared" si="20"/>
        <v/>
      </c>
      <c r="Z80" s="20" t="str">
        <f t="shared" si="21"/>
        <v/>
      </c>
      <c r="AA80" s="20" t="str">
        <f t="shared" si="22"/>
        <v/>
      </c>
      <c r="AB80" t="str">
        <f>IFERROR(VLOOKUP($A80,[3]库存报告使用数据!$A$1:$D$65536,4,0),"")</f>
        <v/>
      </c>
      <c r="AC80" t="str">
        <f>IFERROR(VLOOKUP($A80,[3]库存报告使用数据!$A$1:$G$65536,7,0),"")</f>
        <v/>
      </c>
      <c r="AD80" t="str">
        <f>IFERROR(VLOOKUP($A80,[3]库存报告使用数据!$A$1:$J$65536,10,0),"")</f>
        <v/>
      </c>
      <c r="AE80" t="str">
        <f>IFERROR(VLOOKUP($A80,[3]库存报告使用数据!$A$1:$M$65536,13,0),"")</f>
        <v/>
      </c>
      <c r="AF80" s="20" t="str">
        <f t="shared" si="23"/>
        <v/>
      </c>
      <c r="AG80" s="20" t="str">
        <f t="shared" si="24"/>
        <v/>
      </c>
      <c r="AH80" s="20" t="str">
        <f t="shared" si="25"/>
        <v/>
      </c>
      <c r="AI80" s="20" t="str">
        <f t="shared" si="26"/>
        <v/>
      </c>
      <c r="AJ80">
        <f>IFERROR(VLOOKUP($B80,[4]库存报告使用数据!$A$1:$B$65536,2,0),0)</f>
        <v>49</v>
      </c>
      <c r="AK80">
        <f>IFERROR(VLOOKUP($B80,[4]库存报告使用数据!$A$1:$C$65536,3,0),)</f>
        <v>14</v>
      </c>
      <c r="AL80">
        <f>IFERROR(VLOOKUP($B80,[4]库存报告使用数据!$A$1:$D$65536,4,0),)</f>
        <v>29</v>
      </c>
      <c r="AM80">
        <f>IFERROR(VLOOKUP($B80,[4]库存报告使用数据!$A$1:$E$65536,5,0),)</f>
        <v>93</v>
      </c>
      <c r="AN80" s="20">
        <f t="shared" si="27"/>
        <v>0.122448979591837</v>
      </c>
      <c r="AO80" s="20">
        <f t="shared" si="28"/>
        <v>0.357142857142857</v>
      </c>
      <c r="AP80" s="20">
        <f t="shared" si="29"/>
        <v>0.0689655172413793</v>
      </c>
      <c r="AQ80" s="20">
        <f t="shared" si="30"/>
        <v>0.032258064516129</v>
      </c>
      <c r="AR80" s="32">
        <f t="shared" si="31"/>
        <v>0.857142857142857</v>
      </c>
      <c r="AS80" s="32">
        <f t="shared" si="32"/>
        <v>51.4285714285714</v>
      </c>
      <c r="AT80" s="32">
        <f t="shared" si="33"/>
        <v>-50.4285714285714</v>
      </c>
      <c r="AU80" s="28">
        <f t="shared" si="34"/>
        <v>1</v>
      </c>
      <c r="AV80" s="34">
        <f>IFERROR(时间!$B$4+AU80,"上周无销量")</f>
        <v>43284</v>
      </c>
    </row>
    <row r="81" spans="1:48">
      <c r="A81" s="18" t="s">
        <v>126</v>
      </c>
      <c r="B81" t="str">
        <f>VLOOKUP(A81,'[1]sku-asin（子）'!$A:$B,2,0)</f>
        <v>B06WD11FNS</v>
      </c>
      <c r="C81" t="str">
        <f>VLOOKUP(A81,'[1]子sku-父sku'!$A:$B,2,0)</f>
        <v>BS-MY-1503</v>
      </c>
      <c r="D81" s="28">
        <f>IFERROR(VLOOKUP(A81,[2]库存报告使用数据处理!$A:$C,3,0),0)</f>
        <v>1</v>
      </c>
      <c r="E81" s="28">
        <f>IFERROR(VLOOKUP(A81,[2]库存报告使用数据处理!$A:$D,4,0),0)</f>
        <v>6</v>
      </c>
      <c r="F81" s="28">
        <f>IFERROR(VLOOKUP(A81,[2]库存报告使用数据处理!$A:$E,5,0),0)</f>
        <v>3</v>
      </c>
      <c r="G81" s="28">
        <f>IFERROR(VLOOKUP(A81,[2]库存报告使用数据处理!$A:$F,6,0),0)</f>
        <v>6</v>
      </c>
      <c r="H81" s="29">
        <f>IFERROR(VLOOKUP(A81,[2]库存报告使用数据处理!$A:$G,7,0),0)</f>
        <v>17.026875</v>
      </c>
      <c r="I81">
        <f>IFERROR(VLOOKUP(A81,[5]数据处理!$A:$B,2,0),0)</f>
        <v>0</v>
      </c>
      <c r="J81" s="30">
        <f>IFERROR(VLOOKUP(A81,[5]数据处理!$A:$D,4,0),0)</f>
        <v>0</v>
      </c>
      <c r="K81" s="30">
        <f>IFERROR(VLOOKUP(A81,[5]数据处理!$A:$E,5,0),0)</f>
        <v>0</v>
      </c>
      <c r="L81" s="30">
        <f>IFERROR(VLOOKUP(A81,[5]数据处理!$A:$G,7,0),0)</f>
        <v>0</v>
      </c>
      <c r="M81">
        <f t="shared" si="18"/>
        <v>0</v>
      </c>
      <c r="N81">
        <f>IFERROR(VLOOKUP(A81,[5]数据处理!$A:$C,3,0),0)</f>
        <v>0</v>
      </c>
      <c r="O81">
        <f>IFERROR(VLOOKUP($A81,[5]数据处理!$A:$N,14,0),0)</f>
        <v>0</v>
      </c>
      <c r="P81" t="str">
        <f>IFERROR(VLOOKUP($A81,[3]库存报告使用数据!$A$1:$B$65536,2,0),"")</f>
        <v/>
      </c>
      <c r="Q81" t="str">
        <f>IFERROR(VLOOKUP($A81,[3]库存报告使用数据!$A$1:$E$65536,5,0),"")</f>
        <v/>
      </c>
      <c r="R81" t="str">
        <f>IFERROR(VLOOKUP($A81,[3]库存报告使用数据!$A$1:$H$65536,8,0),"")</f>
        <v/>
      </c>
      <c r="S81" t="str">
        <f>IFERROR(VLOOKUP($A81,[3]库存报告使用数据!$A$1:$K$65536,11,0),"")</f>
        <v/>
      </c>
      <c r="T81" t="str">
        <f>IFERROR(VLOOKUP($A81,[3]库存报告使用数据!$A$1:$C$65536,3,0),"")</f>
        <v/>
      </c>
      <c r="U81" t="str">
        <f>IFERROR(VLOOKUP($A81,[3]库存报告使用数据!$A$1:$F$65536,6,0),"")</f>
        <v/>
      </c>
      <c r="V81" t="str">
        <f>IFERROR(VLOOKUP($A81,[3]库存报告使用数据!$A$1:$I$65536,9,0),"")</f>
        <v/>
      </c>
      <c r="W81" t="str">
        <f>IFERROR(VLOOKUP($A81,[3]库存报告使用数据!$A$1:$L$65536,12,0),"")</f>
        <v/>
      </c>
      <c r="X81" s="20" t="str">
        <f t="shared" si="19"/>
        <v/>
      </c>
      <c r="Y81" s="20" t="str">
        <f t="shared" si="20"/>
        <v/>
      </c>
      <c r="Z81" s="20" t="str">
        <f t="shared" si="21"/>
        <v/>
      </c>
      <c r="AA81" s="20" t="str">
        <f t="shared" si="22"/>
        <v/>
      </c>
      <c r="AB81" t="str">
        <f>IFERROR(VLOOKUP($A81,[3]库存报告使用数据!$A$1:$D$65536,4,0),"")</f>
        <v/>
      </c>
      <c r="AC81" t="str">
        <f>IFERROR(VLOOKUP($A81,[3]库存报告使用数据!$A$1:$G$65536,7,0),"")</f>
        <v/>
      </c>
      <c r="AD81" t="str">
        <f>IFERROR(VLOOKUP($A81,[3]库存报告使用数据!$A$1:$J$65536,10,0),"")</f>
        <v/>
      </c>
      <c r="AE81" t="str">
        <f>IFERROR(VLOOKUP($A81,[3]库存报告使用数据!$A$1:$M$65536,13,0),"")</f>
        <v/>
      </c>
      <c r="AF81" s="20" t="str">
        <f t="shared" si="23"/>
        <v/>
      </c>
      <c r="AG81" s="20" t="str">
        <f t="shared" si="24"/>
        <v/>
      </c>
      <c r="AH81" s="20" t="str">
        <f t="shared" si="25"/>
        <v/>
      </c>
      <c r="AI81" s="20" t="str">
        <f t="shared" si="26"/>
        <v/>
      </c>
      <c r="AJ81">
        <f>IFERROR(VLOOKUP($B81,[4]库存报告使用数据!$A$1:$B$65536,2,0),0)</f>
        <v>14</v>
      </c>
      <c r="AK81">
        <f>IFERROR(VLOOKUP($B81,[4]库存报告使用数据!$A$1:$C$65536,3,0),)</f>
        <v>171</v>
      </c>
      <c r="AL81">
        <f>IFERROR(VLOOKUP($B81,[4]库存报告使用数据!$A$1:$D$65536,4,0),)</f>
        <v>24</v>
      </c>
      <c r="AM81">
        <f>IFERROR(VLOOKUP($B81,[4]库存报告使用数据!$A$1:$E$65536,5,0),)</f>
        <v>49</v>
      </c>
      <c r="AN81" s="20">
        <f t="shared" si="27"/>
        <v>0.0714285714285714</v>
      </c>
      <c r="AO81" s="20">
        <f t="shared" si="28"/>
        <v>0.0350877192982456</v>
      </c>
      <c r="AP81" s="20">
        <f t="shared" si="29"/>
        <v>0.125</v>
      </c>
      <c r="AQ81" s="20">
        <f t="shared" si="30"/>
        <v>0.122448979591837</v>
      </c>
      <c r="AR81" s="32">
        <f t="shared" si="31"/>
        <v>0.142857142857143</v>
      </c>
      <c r="AS81" s="32">
        <f t="shared" si="32"/>
        <v>8.57142857142857</v>
      </c>
      <c r="AT81" s="32">
        <f t="shared" si="33"/>
        <v>-8.57142857142857</v>
      </c>
      <c r="AU81" s="28">
        <f t="shared" si="34"/>
        <v>0</v>
      </c>
      <c r="AV81" s="34">
        <f>IFERROR(时间!$B$4+AU81,"上周无销量")</f>
        <v>43283</v>
      </c>
    </row>
    <row r="82" spans="1:48">
      <c r="A82" s="18" t="s">
        <v>127</v>
      </c>
      <c r="B82" t="str">
        <f>VLOOKUP(A82,'[1]sku-asin（子）'!$A:$B,2,0)</f>
        <v>B06W52N684</v>
      </c>
      <c r="C82" t="str">
        <f>VLOOKUP(A82,'[1]子sku-父sku'!$A:$B,2,0)</f>
        <v>BS-MY-1503</v>
      </c>
      <c r="D82" s="28">
        <f>IFERROR(VLOOKUP(A82,[2]库存报告使用数据处理!$A:$C,3,0),0)</f>
        <v>3</v>
      </c>
      <c r="E82" s="28">
        <f>IFERROR(VLOOKUP(A82,[2]库存报告使用数据处理!$A:$D,4,0),0)</f>
        <v>2</v>
      </c>
      <c r="F82" s="28">
        <f>IFERROR(VLOOKUP(A82,[2]库存报告使用数据处理!$A:$E,5,0),0)</f>
        <v>1</v>
      </c>
      <c r="G82" s="28">
        <f>IFERROR(VLOOKUP(A82,[2]库存报告使用数据处理!$A:$F,6,0),0)</f>
        <v>3</v>
      </c>
      <c r="H82" s="29">
        <f>IFERROR(VLOOKUP(A82,[2]库存报告使用数据处理!$A:$G,7,0),0)</f>
        <v>18.0811111111111</v>
      </c>
      <c r="I82">
        <f>IFERROR(VLOOKUP(A82,[5]数据处理!$A:$B,2,0),0)</f>
        <v>0</v>
      </c>
      <c r="J82" s="30">
        <f>IFERROR(VLOOKUP(A82,[5]数据处理!$A:$D,4,0),0)</f>
        <v>0</v>
      </c>
      <c r="K82" s="30">
        <f>IFERROR(VLOOKUP(A82,[5]数据处理!$A:$E,5,0),0)</f>
        <v>0</v>
      </c>
      <c r="L82" s="30">
        <f>IFERROR(VLOOKUP(A82,[5]数据处理!$A:$G,7,0),0)</f>
        <v>1</v>
      </c>
      <c r="M82">
        <f t="shared" si="18"/>
        <v>1</v>
      </c>
      <c r="N82">
        <f>IFERROR(VLOOKUP(A82,[5]数据处理!$A:$C,3,0),0)</f>
        <v>0</v>
      </c>
      <c r="O82">
        <f>IFERROR(VLOOKUP($A82,[5]数据处理!$A:$N,14,0),0)</f>
        <v>0</v>
      </c>
      <c r="P82" t="str">
        <f>IFERROR(VLOOKUP($A82,[3]库存报告使用数据!$A$1:$B$65536,2,0),"")</f>
        <v/>
      </c>
      <c r="Q82" t="str">
        <f>IFERROR(VLOOKUP($A82,[3]库存报告使用数据!$A$1:$E$65536,5,0),"")</f>
        <v/>
      </c>
      <c r="R82" t="str">
        <f>IFERROR(VLOOKUP($A82,[3]库存报告使用数据!$A$1:$H$65536,8,0),"")</f>
        <v/>
      </c>
      <c r="S82" t="str">
        <f>IFERROR(VLOOKUP($A82,[3]库存报告使用数据!$A$1:$K$65536,11,0),"")</f>
        <v/>
      </c>
      <c r="T82" t="str">
        <f>IFERROR(VLOOKUP($A82,[3]库存报告使用数据!$A$1:$C$65536,3,0),"")</f>
        <v/>
      </c>
      <c r="U82" t="str">
        <f>IFERROR(VLOOKUP($A82,[3]库存报告使用数据!$A$1:$F$65536,6,0),"")</f>
        <v/>
      </c>
      <c r="V82" t="str">
        <f>IFERROR(VLOOKUP($A82,[3]库存报告使用数据!$A$1:$I$65536,9,0),"")</f>
        <v/>
      </c>
      <c r="W82" t="str">
        <f>IFERROR(VLOOKUP($A82,[3]库存报告使用数据!$A$1:$L$65536,12,0),"")</f>
        <v/>
      </c>
      <c r="X82" s="20" t="str">
        <f t="shared" si="19"/>
        <v/>
      </c>
      <c r="Y82" s="20" t="str">
        <f t="shared" si="20"/>
        <v/>
      </c>
      <c r="Z82" s="20" t="str">
        <f t="shared" si="21"/>
        <v/>
      </c>
      <c r="AA82" s="20" t="str">
        <f t="shared" si="22"/>
        <v/>
      </c>
      <c r="AB82" t="str">
        <f>IFERROR(VLOOKUP($A82,[3]库存报告使用数据!$A$1:$D$65536,4,0),"")</f>
        <v/>
      </c>
      <c r="AC82" t="str">
        <f>IFERROR(VLOOKUP($A82,[3]库存报告使用数据!$A$1:$G$65536,7,0),"")</f>
        <v/>
      </c>
      <c r="AD82" t="str">
        <f>IFERROR(VLOOKUP($A82,[3]库存报告使用数据!$A$1:$J$65536,10,0),"")</f>
        <v/>
      </c>
      <c r="AE82" t="str">
        <f>IFERROR(VLOOKUP($A82,[3]库存报告使用数据!$A$1:$M$65536,13,0),"")</f>
        <v/>
      </c>
      <c r="AF82" s="20" t="str">
        <f t="shared" si="23"/>
        <v/>
      </c>
      <c r="AG82" s="20" t="str">
        <f t="shared" si="24"/>
        <v/>
      </c>
      <c r="AH82" s="20" t="str">
        <f t="shared" si="25"/>
        <v/>
      </c>
      <c r="AI82" s="20" t="str">
        <f t="shared" si="26"/>
        <v/>
      </c>
      <c r="AJ82">
        <f>IFERROR(VLOOKUP($B82,[4]库存报告使用数据!$A$1:$B$65536,2,0),0)</f>
        <v>17</v>
      </c>
      <c r="AK82">
        <f>IFERROR(VLOOKUP($B82,[4]库存报告使用数据!$A$1:$C$65536,3,0),)</f>
        <v>23</v>
      </c>
      <c r="AL82">
        <f>IFERROR(VLOOKUP($B82,[4]库存报告使用数据!$A$1:$D$65536,4,0),)</f>
        <v>1</v>
      </c>
      <c r="AM82">
        <f>IFERROR(VLOOKUP($B82,[4]库存报告使用数据!$A$1:$E$65536,5,0),)</f>
        <v>8</v>
      </c>
      <c r="AN82" s="20">
        <f t="shared" si="27"/>
        <v>0.176470588235294</v>
      </c>
      <c r="AO82" s="20">
        <f t="shared" si="28"/>
        <v>0.0869565217391304</v>
      </c>
      <c r="AP82" s="20">
        <f t="shared" si="29"/>
        <v>1</v>
      </c>
      <c r="AQ82" s="20">
        <f t="shared" si="30"/>
        <v>0.375</v>
      </c>
      <c r="AR82" s="32">
        <f t="shared" si="31"/>
        <v>0.428571428571429</v>
      </c>
      <c r="AS82" s="32">
        <f t="shared" si="32"/>
        <v>25.7142857142857</v>
      </c>
      <c r="AT82" s="32">
        <f t="shared" si="33"/>
        <v>-24.7142857142857</v>
      </c>
      <c r="AU82" s="28">
        <f t="shared" si="34"/>
        <v>2</v>
      </c>
      <c r="AV82" s="34">
        <f>IFERROR(时间!$B$4+AU82,"上周无销量")</f>
        <v>43285</v>
      </c>
    </row>
    <row r="83" spans="1:48">
      <c r="A83" s="18" t="s">
        <v>128</v>
      </c>
      <c r="B83" t="str">
        <f>VLOOKUP(A83,'[1]sku-asin（子）'!$A:$B,2,0)</f>
        <v>B06WCZWPKW</v>
      </c>
      <c r="C83" t="str">
        <f>VLOOKUP(A83,'[1]子sku-父sku'!$A:$B,2,0)</f>
        <v>BS-MY-1503</v>
      </c>
      <c r="D83" s="28">
        <f>IFERROR(VLOOKUP(A83,[2]库存报告使用数据处理!$A:$C,3,0),0)</f>
        <v>2</v>
      </c>
      <c r="E83" s="28">
        <f>IFERROR(VLOOKUP(A83,[2]库存报告使用数据处理!$A:$D,4,0),0)</f>
        <v>3</v>
      </c>
      <c r="F83" s="28">
        <f>IFERROR(VLOOKUP(A83,[2]库存报告使用数据处理!$A:$E,5,0),0)</f>
        <v>0</v>
      </c>
      <c r="G83" s="28">
        <f>IFERROR(VLOOKUP(A83,[2]库存报告使用数据处理!$A:$F,6,0),0)</f>
        <v>2</v>
      </c>
      <c r="H83" s="29">
        <f>IFERROR(VLOOKUP(A83,[2]库存报告使用数据处理!$A:$G,7,0),0)</f>
        <v>17.19</v>
      </c>
      <c r="I83">
        <f>IFERROR(VLOOKUP(A83,[5]数据处理!$A:$B,2,0),0)</f>
        <v>1</v>
      </c>
      <c r="J83" s="30">
        <f>IFERROR(VLOOKUP(A83,[5]数据处理!$A:$D,4,0),0)</f>
        <v>0</v>
      </c>
      <c r="K83" s="30">
        <f>IFERROR(VLOOKUP(A83,[5]数据处理!$A:$E,5,0),0)</f>
        <v>0</v>
      </c>
      <c r="L83" s="30">
        <f>IFERROR(VLOOKUP(A83,[5]数据处理!$A:$G,7,0),0)</f>
        <v>0</v>
      </c>
      <c r="M83">
        <f t="shared" si="18"/>
        <v>1</v>
      </c>
      <c r="N83">
        <f>IFERROR(VLOOKUP(A83,[5]数据处理!$A:$C,3,0),0)</f>
        <v>0</v>
      </c>
      <c r="O83">
        <f>IFERROR(VLOOKUP($A83,[5]数据处理!$A:$N,14,0),0)</f>
        <v>2</v>
      </c>
      <c r="P83" t="str">
        <f>IFERROR(VLOOKUP($A83,[3]库存报告使用数据!$A$1:$B$65536,2,0),"")</f>
        <v/>
      </c>
      <c r="Q83" t="str">
        <f>IFERROR(VLOOKUP($A83,[3]库存报告使用数据!$A$1:$E$65536,5,0),"")</f>
        <v/>
      </c>
      <c r="R83" t="str">
        <f>IFERROR(VLOOKUP($A83,[3]库存报告使用数据!$A$1:$H$65536,8,0),"")</f>
        <v/>
      </c>
      <c r="S83" t="str">
        <f>IFERROR(VLOOKUP($A83,[3]库存报告使用数据!$A$1:$K$65536,11,0),"")</f>
        <v/>
      </c>
      <c r="T83" t="str">
        <f>IFERROR(VLOOKUP($A83,[3]库存报告使用数据!$A$1:$C$65536,3,0),"")</f>
        <v/>
      </c>
      <c r="U83" t="str">
        <f>IFERROR(VLOOKUP($A83,[3]库存报告使用数据!$A$1:$F$65536,6,0),"")</f>
        <v/>
      </c>
      <c r="V83" t="str">
        <f>IFERROR(VLOOKUP($A83,[3]库存报告使用数据!$A$1:$I$65536,9,0),"")</f>
        <v/>
      </c>
      <c r="W83" t="str">
        <f>IFERROR(VLOOKUP($A83,[3]库存报告使用数据!$A$1:$L$65536,12,0),"")</f>
        <v/>
      </c>
      <c r="X83" s="20" t="str">
        <f t="shared" si="19"/>
        <v/>
      </c>
      <c r="Y83" s="20" t="str">
        <f t="shared" si="20"/>
        <v/>
      </c>
      <c r="Z83" s="20" t="str">
        <f t="shared" si="21"/>
        <v/>
      </c>
      <c r="AA83" s="20" t="str">
        <f t="shared" si="22"/>
        <v/>
      </c>
      <c r="AB83" t="str">
        <f>IFERROR(VLOOKUP($A83,[3]库存报告使用数据!$A$1:$D$65536,4,0),"")</f>
        <v/>
      </c>
      <c r="AC83" t="str">
        <f>IFERROR(VLOOKUP($A83,[3]库存报告使用数据!$A$1:$G$65536,7,0),"")</f>
        <v/>
      </c>
      <c r="AD83" t="str">
        <f>IFERROR(VLOOKUP($A83,[3]库存报告使用数据!$A$1:$J$65536,10,0),"")</f>
        <v/>
      </c>
      <c r="AE83" t="str">
        <f>IFERROR(VLOOKUP($A83,[3]库存报告使用数据!$A$1:$M$65536,13,0),"")</f>
        <v/>
      </c>
      <c r="AF83" s="20" t="str">
        <f t="shared" si="23"/>
        <v/>
      </c>
      <c r="AG83" s="20" t="str">
        <f t="shared" si="24"/>
        <v/>
      </c>
      <c r="AH83" s="20" t="str">
        <f t="shared" si="25"/>
        <v/>
      </c>
      <c r="AI83" s="20" t="str">
        <f t="shared" si="26"/>
        <v/>
      </c>
      <c r="AJ83">
        <f>IFERROR(VLOOKUP($B83,[4]库存报告使用数据!$A$1:$B$65536,2,0),0)</f>
        <v>25</v>
      </c>
      <c r="AK83">
        <f>IFERROR(VLOOKUP($B83,[4]库存报告使用数据!$A$1:$C$65536,3,0),)</f>
        <v>53</v>
      </c>
      <c r="AL83">
        <f>IFERROR(VLOOKUP($B83,[4]库存报告使用数据!$A$1:$D$65536,4,0),)</f>
        <v>8</v>
      </c>
      <c r="AM83">
        <f>IFERROR(VLOOKUP($B83,[4]库存报告使用数据!$A$1:$E$65536,5,0),)</f>
        <v>8</v>
      </c>
      <c r="AN83" s="20">
        <f t="shared" si="27"/>
        <v>0.08</v>
      </c>
      <c r="AO83" s="20">
        <f t="shared" si="28"/>
        <v>0.0566037735849057</v>
      </c>
      <c r="AP83" s="20">
        <f t="shared" si="29"/>
        <v>0</v>
      </c>
      <c r="AQ83" s="20">
        <f t="shared" si="30"/>
        <v>0.25</v>
      </c>
      <c r="AR83" s="32">
        <f t="shared" si="31"/>
        <v>0.285714285714286</v>
      </c>
      <c r="AS83" s="32">
        <f t="shared" si="32"/>
        <v>17.1428571428571</v>
      </c>
      <c r="AT83" s="32">
        <f t="shared" si="33"/>
        <v>-16.1428571428571</v>
      </c>
      <c r="AU83" s="28">
        <f t="shared" si="34"/>
        <v>3</v>
      </c>
      <c r="AV83" s="34">
        <f>IFERROR(时间!$B$4+AU83,"上周无销量")</f>
        <v>43286</v>
      </c>
    </row>
    <row r="84" spans="1:48">
      <c r="A84" s="18" t="s">
        <v>129</v>
      </c>
      <c r="B84" t="str">
        <f>VLOOKUP(A84,'[1]sku-asin（子）'!$A:$B,2,0)</f>
        <v>B06W2GP6PJ</v>
      </c>
      <c r="C84" t="str">
        <f>VLOOKUP(A84,'[1]子sku-父sku'!$A:$B,2,0)</f>
        <v>BS-MY-1503</v>
      </c>
      <c r="D84" s="28">
        <f>IFERROR(VLOOKUP(A84,[2]库存报告使用数据处理!$A:$C,3,0),0)</f>
        <v>1</v>
      </c>
      <c r="E84" s="28">
        <f>IFERROR(VLOOKUP(A84,[2]库存报告使用数据处理!$A:$D,4,0),0)</f>
        <v>0</v>
      </c>
      <c r="F84" s="28">
        <f>IFERROR(VLOOKUP(A84,[2]库存报告使用数据处理!$A:$E,5,0),0)</f>
        <v>1</v>
      </c>
      <c r="G84" s="28">
        <f>IFERROR(VLOOKUP(A84,[2]库存报告使用数据处理!$A:$F,6,0),0)</f>
        <v>2</v>
      </c>
      <c r="H84" s="29">
        <f>IFERROR(VLOOKUP(A84,[2]库存报告使用数据处理!$A:$G,7,0),0)</f>
        <v>14.995</v>
      </c>
      <c r="I84">
        <f>IFERROR(VLOOKUP(A84,[5]数据处理!$A:$B,2,0),0)</f>
        <v>6</v>
      </c>
      <c r="J84" s="30">
        <f>IFERROR(VLOOKUP(A84,[5]数据处理!$A:$D,4,0),0)</f>
        <v>0</v>
      </c>
      <c r="K84" s="30">
        <f>IFERROR(VLOOKUP(A84,[5]数据处理!$A:$E,5,0),0)</f>
        <v>0</v>
      </c>
      <c r="L84" s="30">
        <f>IFERROR(VLOOKUP(A84,[5]数据处理!$A:$G,7,0),0)</f>
        <v>0</v>
      </c>
      <c r="M84">
        <f t="shared" si="18"/>
        <v>6</v>
      </c>
      <c r="N84">
        <f>IFERROR(VLOOKUP(A84,[5]数据处理!$A:$C,3,0),0)</f>
        <v>0</v>
      </c>
      <c r="O84">
        <f>IFERROR(VLOOKUP($A84,[5]数据处理!$A:$N,14,0),0)</f>
        <v>0</v>
      </c>
      <c r="P84" t="str">
        <f>IFERROR(VLOOKUP($A84,[3]库存报告使用数据!$A$1:$B$65536,2,0),"")</f>
        <v/>
      </c>
      <c r="Q84" t="str">
        <f>IFERROR(VLOOKUP($A84,[3]库存报告使用数据!$A$1:$E$65536,5,0),"")</f>
        <v/>
      </c>
      <c r="R84" t="str">
        <f>IFERROR(VLOOKUP($A84,[3]库存报告使用数据!$A$1:$H$65536,8,0),"")</f>
        <v/>
      </c>
      <c r="S84" t="str">
        <f>IFERROR(VLOOKUP($A84,[3]库存报告使用数据!$A$1:$K$65536,11,0),"")</f>
        <v/>
      </c>
      <c r="T84" t="str">
        <f>IFERROR(VLOOKUP($A84,[3]库存报告使用数据!$A$1:$C$65536,3,0),"")</f>
        <v/>
      </c>
      <c r="U84" t="str">
        <f>IFERROR(VLOOKUP($A84,[3]库存报告使用数据!$A$1:$F$65536,6,0),"")</f>
        <v/>
      </c>
      <c r="V84" t="str">
        <f>IFERROR(VLOOKUP($A84,[3]库存报告使用数据!$A$1:$I$65536,9,0),"")</f>
        <v/>
      </c>
      <c r="W84" t="str">
        <f>IFERROR(VLOOKUP($A84,[3]库存报告使用数据!$A$1:$L$65536,12,0),"")</f>
        <v/>
      </c>
      <c r="X84" s="20" t="str">
        <f t="shared" si="19"/>
        <v/>
      </c>
      <c r="Y84" s="20" t="str">
        <f t="shared" si="20"/>
        <v/>
      </c>
      <c r="Z84" s="20" t="str">
        <f t="shared" si="21"/>
        <v/>
      </c>
      <c r="AA84" s="20" t="str">
        <f t="shared" si="22"/>
        <v/>
      </c>
      <c r="AB84" t="str">
        <f>IFERROR(VLOOKUP($A84,[3]库存报告使用数据!$A$1:$D$65536,4,0),"")</f>
        <v/>
      </c>
      <c r="AC84" t="str">
        <f>IFERROR(VLOOKUP($A84,[3]库存报告使用数据!$A$1:$G$65536,7,0),"")</f>
        <v/>
      </c>
      <c r="AD84" t="str">
        <f>IFERROR(VLOOKUP($A84,[3]库存报告使用数据!$A$1:$J$65536,10,0),"")</f>
        <v/>
      </c>
      <c r="AE84" t="str">
        <f>IFERROR(VLOOKUP($A84,[3]库存报告使用数据!$A$1:$M$65536,13,0),"")</f>
        <v/>
      </c>
      <c r="AF84" s="20" t="str">
        <f t="shared" si="23"/>
        <v/>
      </c>
      <c r="AG84" s="20" t="str">
        <f t="shared" si="24"/>
        <v/>
      </c>
      <c r="AH84" s="20" t="str">
        <f t="shared" si="25"/>
        <v/>
      </c>
      <c r="AI84" s="20" t="str">
        <f t="shared" si="26"/>
        <v/>
      </c>
      <c r="AJ84">
        <f>IFERROR(VLOOKUP($B84,[4]库存报告使用数据!$A$1:$B$65536,2,0),0)</f>
        <v>28</v>
      </c>
      <c r="AK84">
        <f>IFERROR(VLOOKUP($B84,[4]库存报告使用数据!$A$1:$C$65536,3,0),)</f>
        <v>14</v>
      </c>
      <c r="AL84">
        <f>IFERROR(VLOOKUP($B84,[4]库存报告使用数据!$A$1:$D$65536,4,0),)</f>
        <v>7</v>
      </c>
      <c r="AM84">
        <f>IFERROR(VLOOKUP($B84,[4]库存报告使用数据!$A$1:$E$65536,5,0),)</f>
        <v>9</v>
      </c>
      <c r="AN84" s="20">
        <f t="shared" si="27"/>
        <v>0.0357142857142857</v>
      </c>
      <c r="AO84" s="20">
        <f t="shared" si="28"/>
        <v>0</v>
      </c>
      <c r="AP84" s="20">
        <f t="shared" si="29"/>
        <v>0.142857142857143</v>
      </c>
      <c r="AQ84" s="20">
        <f t="shared" si="30"/>
        <v>0.222222222222222</v>
      </c>
      <c r="AR84" s="32">
        <f t="shared" si="31"/>
        <v>0.142857142857143</v>
      </c>
      <c r="AS84" s="32">
        <f t="shared" si="32"/>
        <v>8.57142857142857</v>
      </c>
      <c r="AT84" s="32">
        <f t="shared" si="33"/>
        <v>-2.57142857142857</v>
      </c>
      <c r="AU84" s="28">
        <f t="shared" si="34"/>
        <v>42</v>
      </c>
      <c r="AV84" s="34">
        <f>IFERROR(时间!$B$4+AU84,"上周无销量")</f>
        <v>43325</v>
      </c>
    </row>
    <row r="85" spans="1:48">
      <c r="A85" s="18" t="s">
        <v>130</v>
      </c>
      <c r="B85" t="str">
        <f>VLOOKUP(A85,'[1]sku-asin（子）'!$A:$B,2,0)</f>
        <v>B06WLHGK71</v>
      </c>
      <c r="C85" t="str">
        <f>VLOOKUP(A85,'[1]子sku-父sku'!$A:$B,2,0)</f>
        <v>BS-MY-1503</v>
      </c>
      <c r="D85" s="28">
        <f>IFERROR(VLOOKUP(A85,[2]库存报告使用数据处理!$A:$C,3,0),0)</f>
        <v>1</v>
      </c>
      <c r="E85" s="28">
        <f>IFERROR(VLOOKUP(A85,[2]库存报告使用数据处理!$A:$D,4,0),0)</f>
        <v>3</v>
      </c>
      <c r="F85" s="28">
        <f>IFERROR(VLOOKUP(A85,[2]库存报告使用数据处理!$A:$E,5,0),0)</f>
        <v>0</v>
      </c>
      <c r="G85" s="28">
        <f>IFERROR(VLOOKUP(A85,[2]库存报告使用数据处理!$A:$F,6,0),0)</f>
        <v>1</v>
      </c>
      <c r="H85" s="29">
        <f>IFERROR(VLOOKUP(A85,[2]库存报告使用数据处理!$A:$G,7,0),0)</f>
        <v>16.012</v>
      </c>
      <c r="I85">
        <f>IFERROR(VLOOKUP(A85,[5]数据处理!$A:$B,2,0),0)</f>
        <v>5</v>
      </c>
      <c r="J85" s="30">
        <f>IFERROR(VLOOKUP(A85,[5]数据处理!$A:$D,4,0),0)</f>
        <v>0</v>
      </c>
      <c r="K85" s="30">
        <f>IFERROR(VLOOKUP(A85,[5]数据处理!$A:$E,5,0),0)</f>
        <v>0</v>
      </c>
      <c r="L85" s="30">
        <f>IFERROR(VLOOKUP(A85,[5]数据处理!$A:$G,7,0),0)</f>
        <v>3</v>
      </c>
      <c r="M85">
        <f t="shared" si="18"/>
        <v>8</v>
      </c>
      <c r="N85">
        <f>IFERROR(VLOOKUP(A85,[5]数据处理!$A:$C,3,0),0)</f>
        <v>0</v>
      </c>
      <c r="O85">
        <f>IFERROR(VLOOKUP($A85,[5]数据处理!$A:$N,14,0),0)</f>
        <v>1</v>
      </c>
      <c r="P85" t="str">
        <f>IFERROR(VLOOKUP($A85,[3]库存报告使用数据!$A$1:$B$65536,2,0),"")</f>
        <v/>
      </c>
      <c r="Q85" t="str">
        <f>IFERROR(VLOOKUP($A85,[3]库存报告使用数据!$A$1:$E$65536,5,0),"")</f>
        <v/>
      </c>
      <c r="R85" t="str">
        <f>IFERROR(VLOOKUP($A85,[3]库存报告使用数据!$A$1:$H$65536,8,0),"")</f>
        <v/>
      </c>
      <c r="S85" t="str">
        <f>IFERROR(VLOOKUP($A85,[3]库存报告使用数据!$A$1:$K$65536,11,0),"")</f>
        <v/>
      </c>
      <c r="T85" t="str">
        <f>IFERROR(VLOOKUP($A85,[3]库存报告使用数据!$A$1:$C$65536,3,0),"")</f>
        <v/>
      </c>
      <c r="U85" t="str">
        <f>IFERROR(VLOOKUP($A85,[3]库存报告使用数据!$A$1:$F$65536,6,0),"")</f>
        <v/>
      </c>
      <c r="V85" t="str">
        <f>IFERROR(VLOOKUP($A85,[3]库存报告使用数据!$A$1:$I$65536,9,0),"")</f>
        <v/>
      </c>
      <c r="W85" t="str">
        <f>IFERROR(VLOOKUP($A85,[3]库存报告使用数据!$A$1:$L$65536,12,0),"")</f>
        <v/>
      </c>
      <c r="X85" s="20" t="str">
        <f t="shared" si="19"/>
        <v/>
      </c>
      <c r="Y85" s="20" t="str">
        <f t="shared" si="20"/>
        <v/>
      </c>
      <c r="Z85" s="20" t="str">
        <f t="shared" si="21"/>
        <v/>
      </c>
      <c r="AA85" s="20" t="str">
        <f t="shared" si="22"/>
        <v/>
      </c>
      <c r="AB85" t="str">
        <f>IFERROR(VLOOKUP($A85,[3]库存报告使用数据!$A$1:$D$65536,4,0),"")</f>
        <v/>
      </c>
      <c r="AC85" t="str">
        <f>IFERROR(VLOOKUP($A85,[3]库存报告使用数据!$A$1:$G$65536,7,0),"")</f>
        <v/>
      </c>
      <c r="AD85" t="str">
        <f>IFERROR(VLOOKUP($A85,[3]库存报告使用数据!$A$1:$J$65536,10,0),"")</f>
        <v/>
      </c>
      <c r="AE85" t="str">
        <f>IFERROR(VLOOKUP($A85,[3]库存报告使用数据!$A$1:$M$65536,13,0),"")</f>
        <v/>
      </c>
      <c r="AF85" s="20" t="str">
        <f t="shared" si="23"/>
        <v/>
      </c>
      <c r="AG85" s="20" t="str">
        <f t="shared" si="24"/>
        <v/>
      </c>
      <c r="AH85" s="20" t="str">
        <f t="shared" si="25"/>
        <v/>
      </c>
      <c r="AI85" s="20" t="str">
        <f t="shared" si="26"/>
        <v/>
      </c>
      <c r="AJ85">
        <f>IFERROR(VLOOKUP($B85,[4]库存报告使用数据!$A$1:$B$65536,2,0),0)</f>
        <v>24</v>
      </c>
      <c r="AK85">
        <f>IFERROR(VLOOKUP($B85,[4]库存报告使用数据!$A$1:$C$65536,3,0),)</f>
        <v>78</v>
      </c>
      <c r="AL85">
        <f>IFERROR(VLOOKUP($B85,[4]库存报告使用数据!$A$1:$D$65536,4,0),)</f>
        <v>18</v>
      </c>
      <c r="AM85">
        <f>IFERROR(VLOOKUP($B85,[4]库存报告使用数据!$A$1:$E$65536,5,0),)</f>
        <v>29</v>
      </c>
      <c r="AN85" s="20">
        <f t="shared" si="27"/>
        <v>0.0416666666666667</v>
      </c>
      <c r="AO85" s="20">
        <f t="shared" si="28"/>
        <v>0.0384615384615385</v>
      </c>
      <c r="AP85" s="20">
        <f t="shared" si="29"/>
        <v>0</v>
      </c>
      <c r="AQ85" s="20">
        <f t="shared" si="30"/>
        <v>0.0344827586206897</v>
      </c>
      <c r="AR85" s="32">
        <f t="shared" si="31"/>
        <v>0.142857142857143</v>
      </c>
      <c r="AS85" s="32">
        <f t="shared" si="32"/>
        <v>8.57142857142857</v>
      </c>
      <c r="AT85" s="32">
        <f t="shared" si="33"/>
        <v>-0.571428571428571</v>
      </c>
      <c r="AU85" s="28">
        <f t="shared" si="34"/>
        <v>56</v>
      </c>
      <c r="AV85" s="34">
        <f>IFERROR(时间!$B$4+AU85,"上周无销量")</f>
        <v>43339</v>
      </c>
    </row>
    <row r="86" spans="1:48">
      <c r="A86" s="18" t="s">
        <v>131</v>
      </c>
      <c r="B86" t="str">
        <f>VLOOKUP(A86,'[1]sku-asin（子）'!$A:$B,2,0)</f>
        <v>B06WGM4MNC</v>
      </c>
      <c r="C86" t="str">
        <f>VLOOKUP(A86,'[1]子sku-父sku'!$A:$B,2,0)</f>
        <v>BS-MY-1503</v>
      </c>
      <c r="D86" s="28">
        <f>IFERROR(VLOOKUP(A86,[2]库存报告使用数据处理!$A:$C,3,0),0)</f>
        <v>0</v>
      </c>
      <c r="E86" s="28">
        <f>IFERROR(VLOOKUP(A86,[2]库存报告使用数据处理!$A:$D,4,0),0)</f>
        <v>1</v>
      </c>
      <c r="F86" s="28">
        <f>IFERROR(VLOOKUP(A86,[2]库存报告使用数据处理!$A:$E,5,0),0)</f>
        <v>0</v>
      </c>
      <c r="G86" s="28">
        <f>IFERROR(VLOOKUP(A86,[2]库存报告使用数据处理!$A:$F,6,0),0)</f>
        <v>3</v>
      </c>
      <c r="H86" s="29">
        <f>IFERROR(VLOOKUP(A86,[2]库存报告使用数据处理!$A:$G,7,0),0)</f>
        <v>18.4425</v>
      </c>
      <c r="I86">
        <f>IFERROR(VLOOKUP(A86,[5]数据处理!$A:$B,2,0),0)</f>
        <v>8</v>
      </c>
      <c r="J86" s="30">
        <f>IFERROR(VLOOKUP(A86,[5]数据处理!$A:$D,4,0),0)</f>
        <v>0</v>
      </c>
      <c r="K86" s="30">
        <f>IFERROR(VLOOKUP(A86,[5]数据处理!$A:$E,5,0),0)</f>
        <v>0</v>
      </c>
      <c r="L86" s="30">
        <f>IFERROR(VLOOKUP(A86,[5]数据处理!$A:$G,7,0),0)</f>
        <v>0</v>
      </c>
      <c r="M86">
        <f t="shared" si="18"/>
        <v>8</v>
      </c>
      <c r="N86">
        <f>IFERROR(VLOOKUP(A86,[5]数据处理!$A:$C,3,0),0)</f>
        <v>1</v>
      </c>
      <c r="O86">
        <f>IFERROR(VLOOKUP($A86,[5]数据处理!$A:$N,14,0),0)</f>
        <v>0</v>
      </c>
      <c r="P86">
        <f>IFERROR(VLOOKUP($A86,[3]库存报告使用数据!$A$1:$B$65536,2,0),"")</f>
        <v>0</v>
      </c>
      <c r="Q86">
        <f>IFERROR(VLOOKUP($A86,[3]库存报告使用数据!$A$1:$E$65536,5,0),"")</f>
        <v>8613</v>
      </c>
      <c r="R86">
        <f>IFERROR(VLOOKUP($A86,[3]库存报告使用数据!$A$1:$H$65536,8,0),"")</f>
        <v>7256</v>
      </c>
      <c r="S86">
        <f>IFERROR(VLOOKUP($A86,[3]库存报告使用数据!$A$1:$K$65536,11,0),"")</f>
        <v>5989</v>
      </c>
      <c r="T86">
        <f>IFERROR(VLOOKUP($A86,[3]库存报告使用数据!$A$1:$C$65536,3,0),"")</f>
        <v>43</v>
      </c>
      <c r="U86">
        <f>IFERROR(VLOOKUP($A86,[3]库存报告使用数据!$A$1:$F$65536,6,0),"")</f>
        <v>38</v>
      </c>
      <c r="V86">
        <f>IFERROR(VLOOKUP($A86,[3]库存报告使用数据!$A$1:$I$65536,9,0),"")</f>
        <v>30</v>
      </c>
      <c r="W86">
        <f>IFERROR(VLOOKUP($A86,[3]库存报告使用数据!$A$1:$L$65536,12,0),"")</f>
        <v>26</v>
      </c>
      <c r="X86" s="20" t="str">
        <f t="shared" si="19"/>
        <v/>
      </c>
      <c r="Y86" s="20">
        <f t="shared" si="20"/>
        <v>0.0044119354464182</v>
      </c>
      <c r="Z86" s="20">
        <f t="shared" si="21"/>
        <v>0.00413450937155458</v>
      </c>
      <c r="AA86" s="20">
        <f t="shared" si="22"/>
        <v>0.0043412923693438</v>
      </c>
      <c r="AB86">
        <f>IFERROR(VLOOKUP($A86,[3]库存报告使用数据!$A$1:$D$65536,4,0),"")</f>
        <v>8.1675</v>
      </c>
      <c r="AC86">
        <f>IFERROR(VLOOKUP($A86,[3]库存报告使用数据!$A$1:$G$65536,7,0),"")</f>
        <v>0</v>
      </c>
      <c r="AD86">
        <f>IFERROR(VLOOKUP($A86,[3]库存报告使用数据!$A$1:$J$65536,10,0),"")</f>
        <v>0</v>
      </c>
      <c r="AE86">
        <f>IFERROR(VLOOKUP($A86,[3]库存报告使用数据!$A$1:$M$65536,13,0),"")</f>
        <v>0</v>
      </c>
      <c r="AF86" s="20" t="str">
        <f t="shared" si="23"/>
        <v>无销售广告费为8.1675</v>
      </c>
      <c r="AG86" s="20" t="str">
        <f t="shared" si="24"/>
        <v/>
      </c>
      <c r="AH86" s="20" t="str">
        <f t="shared" si="25"/>
        <v/>
      </c>
      <c r="AI86" s="20" t="str">
        <f t="shared" si="26"/>
        <v/>
      </c>
      <c r="AJ86">
        <f>IFERROR(VLOOKUP($B86,[4]库存报告使用数据!$A$1:$B$65536,2,0),0)</f>
        <v>55</v>
      </c>
      <c r="AK86">
        <f>IFERROR(VLOOKUP($B86,[4]库存报告使用数据!$A$1:$C$65536,3,0),)</f>
        <v>40</v>
      </c>
      <c r="AL86">
        <f>IFERROR(VLOOKUP($B86,[4]库存报告使用数据!$A$1:$D$65536,4,0),)</f>
        <v>8</v>
      </c>
      <c r="AM86">
        <f>IFERROR(VLOOKUP($B86,[4]库存报告使用数据!$A$1:$E$65536,5,0),)</f>
        <v>34</v>
      </c>
      <c r="AN86" s="20">
        <f t="shared" si="27"/>
        <v>0</v>
      </c>
      <c r="AO86" s="20">
        <f t="shared" si="28"/>
        <v>0.025</v>
      </c>
      <c r="AP86" s="20">
        <f t="shared" si="29"/>
        <v>0</v>
      </c>
      <c r="AQ86" s="20">
        <f t="shared" si="30"/>
        <v>0.0882352941176471</v>
      </c>
      <c r="AR86" s="32">
        <f t="shared" si="31"/>
        <v>0</v>
      </c>
      <c r="AS86" s="32">
        <f t="shared" si="32"/>
        <v>0</v>
      </c>
      <c r="AT86" s="32">
        <f t="shared" si="33"/>
        <v>8</v>
      </c>
      <c r="AU86" s="28" t="str">
        <f t="shared" si="34"/>
        <v>库存为8</v>
      </c>
      <c r="AV86" s="34" t="str">
        <f>IFERROR(时间!$B$4+AU86,"上周无销量")</f>
        <v>上周无销量</v>
      </c>
    </row>
    <row r="87" spans="1:48">
      <c r="A87" s="18" t="s">
        <v>132</v>
      </c>
      <c r="B87" t="str">
        <f>VLOOKUP(A87,'[1]sku-asin（子）'!$A:$B,2,0)</f>
        <v>B071LTWW7P</v>
      </c>
      <c r="C87" t="str">
        <f>VLOOKUP(A87,'[1]子sku-父sku'!$A:$B,2,0)</f>
        <v>BS-MY111</v>
      </c>
      <c r="D87" s="28">
        <f>IFERROR(VLOOKUP(A87,[2]库存报告使用数据处理!$A:$C,3,0),0)</f>
        <v>0</v>
      </c>
      <c r="E87" s="28">
        <f>IFERROR(VLOOKUP(A87,[2]库存报告使用数据处理!$A:$D,4,0),0)</f>
        <v>0</v>
      </c>
      <c r="F87" s="28">
        <f>IFERROR(VLOOKUP(A87,[2]库存报告使用数据处理!$A:$E,5,0),0)</f>
        <v>1</v>
      </c>
      <c r="G87" s="28">
        <f>IFERROR(VLOOKUP(A87,[2]库存报告使用数据处理!$A:$F,6,0),0)</f>
        <v>1</v>
      </c>
      <c r="H87" s="29">
        <f>IFERROR(VLOOKUP(A87,[2]库存报告使用数据处理!$A:$G,7,0),0)</f>
        <v>19.49</v>
      </c>
      <c r="I87">
        <f>IFERROR(VLOOKUP(A87,[5]数据处理!$A:$B,2,0),0)</f>
        <v>1</v>
      </c>
      <c r="J87" s="30">
        <f>IFERROR(VLOOKUP(A87,[5]数据处理!$A:$D,4,0),0)</f>
        <v>0</v>
      </c>
      <c r="K87" s="30">
        <f>IFERROR(VLOOKUP(A87,[5]数据处理!$A:$E,5,0),0)</f>
        <v>0</v>
      </c>
      <c r="L87" s="30">
        <f>IFERROR(VLOOKUP(A87,[5]数据处理!$A:$G,7,0),0)</f>
        <v>0</v>
      </c>
      <c r="M87">
        <f t="shared" si="18"/>
        <v>1</v>
      </c>
      <c r="N87">
        <f>IFERROR(VLOOKUP(A87,[5]数据处理!$A:$C,3,0),0)</f>
        <v>0</v>
      </c>
      <c r="O87">
        <f>IFERROR(VLOOKUP($A87,[5]数据处理!$A:$N,14,0),0)</f>
        <v>0</v>
      </c>
      <c r="P87" t="str">
        <f>IFERROR(VLOOKUP($A87,[3]库存报告使用数据!$A$1:$B$65536,2,0),"")</f>
        <v/>
      </c>
      <c r="Q87" t="str">
        <f>IFERROR(VLOOKUP($A87,[3]库存报告使用数据!$A$1:$E$65536,5,0),"")</f>
        <v/>
      </c>
      <c r="R87" t="str">
        <f>IFERROR(VLOOKUP($A87,[3]库存报告使用数据!$A$1:$H$65536,8,0),"")</f>
        <v/>
      </c>
      <c r="S87" t="str">
        <f>IFERROR(VLOOKUP($A87,[3]库存报告使用数据!$A$1:$K$65536,11,0),"")</f>
        <v/>
      </c>
      <c r="T87" t="str">
        <f>IFERROR(VLOOKUP($A87,[3]库存报告使用数据!$A$1:$C$65536,3,0),"")</f>
        <v/>
      </c>
      <c r="U87" t="str">
        <f>IFERROR(VLOOKUP($A87,[3]库存报告使用数据!$A$1:$F$65536,6,0),"")</f>
        <v/>
      </c>
      <c r="V87" t="str">
        <f>IFERROR(VLOOKUP($A87,[3]库存报告使用数据!$A$1:$I$65536,9,0),"")</f>
        <v/>
      </c>
      <c r="W87" t="str">
        <f>IFERROR(VLOOKUP($A87,[3]库存报告使用数据!$A$1:$L$65536,12,0),"")</f>
        <v/>
      </c>
      <c r="X87" s="20" t="str">
        <f t="shared" si="19"/>
        <v/>
      </c>
      <c r="Y87" s="20" t="str">
        <f t="shared" si="20"/>
        <v/>
      </c>
      <c r="Z87" s="20" t="str">
        <f t="shared" si="21"/>
        <v/>
      </c>
      <c r="AA87" s="20" t="str">
        <f t="shared" si="22"/>
        <v/>
      </c>
      <c r="AB87" t="str">
        <f>IFERROR(VLOOKUP($A87,[3]库存报告使用数据!$A$1:$D$65536,4,0),"")</f>
        <v/>
      </c>
      <c r="AC87" t="str">
        <f>IFERROR(VLOOKUP($A87,[3]库存报告使用数据!$A$1:$G$65536,7,0),"")</f>
        <v/>
      </c>
      <c r="AD87" t="str">
        <f>IFERROR(VLOOKUP($A87,[3]库存报告使用数据!$A$1:$J$65536,10,0),"")</f>
        <v/>
      </c>
      <c r="AE87" t="str">
        <f>IFERROR(VLOOKUP($A87,[3]库存报告使用数据!$A$1:$M$65536,13,0),"")</f>
        <v/>
      </c>
      <c r="AF87" s="20" t="str">
        <f t="shared" si="23"/>
        <v/>
      </c>
      <c r="AG87" s="20" t="str">
        <f t="shared" si="24"/>
        <v/>
      </c>
      <c r="AH87" s="20" t="str">
        <f t="shared" si="25"/>
        <v/>
      </c>
      <c r="AI87" s="20" t="str">
        <f t="shared" si="26"/>
        <v/>
      </c>
      <c r="AJ87">
        <f>IFERROR(VLOOKUP($B87,[4]库存报告使用数据!$A$1:$B$65536,2,0),0)</f>
        <v>5</v>
      </c>
      <c r="AK87">
        <f>IFERROR(VLOOKUP($B87,[4]库存报告使用数据!$A$1:$C$65536,3,0),)</f>
        <v>6</v>
      </c>
      <c r="AL87">
        <f>IFERROR(VLOOKUP($B87,[4]库存报告使用数据!$A$1:$D$65536,4,0),)</f>
        <v>6</v>
      </c>
      <c r="AM87">
        <f>IFERROR(VLOOKUP($B87,[4]库存报告使用数据!$A$1:$E$65536,5,0),)</f>
        <v>12</v>
      </c>
      <c r="AN87" s="20">
        <f t="shared" si="27"/>
        <v>0</v>
      </c>
      <c r="AO87" s="20">
        <f t="shared" si="28"/>
        <v>0</v>
      </c>
      <c r="AP87" s="20">
        <f t="shared" si="29"/>
        <v>0.166666666666667</v>
      </c>
      <c r="AQ87" s="20">
        <f t="shared" si="30"/>
        <v>0.0833333333333333</v>
      </c>
      <c r="AR87" s="32">
        <f t="shared" si="31"/>
        <v>0</v>
      </c>
      <c r="AS87" s="32">
        <f t="shared" si="32"/>
        <v>0</v>
      </c>
      <c r="AT87" s="32">
        <f t="shared" si="33"/>
        <v>1</v>
      </c>
      <c r="AU87" s="28" t="str">
        <f t="shared" si="34"/>
        <v>库存为1</v>
      </c>
      <c r="AV87" s="34" t="str">
        <f>IFERROR(时间!$B$4+AU87,"上周无销量")</f>
        <v>上周无销量</v>
      </c>
    </row>
    <row r="88" spans="1:48">
      <c r="A88" s="18" t="s">
        <v>133</v>
      </c>
      <c r="B88" t="str">
        <f>VLOOKUP(A88,'[1]sku-asin（子）'!$A:$B,2,0)</f>
        <v>B0719XB27K</v>
      </c>
      <c r="C88" t="str">
        <f>VLOOKUP(A88,'[1]子sku-父sku'!$A:$B,2,0)</f>
        <v>BS-MY111</v>
      </c>
      <c r="D88" s="28">
        <f>IFERROR(VLOOKUP(A88,[2]库存报告使用数据处理!$A:$C,3,0),0)</f>
        <v>0</v>
      </c>
      <c r="E88" s="28">
        <f>IFERROR(VLOOKUP(A88,[2]库存报告使用数据处理!$A:$D,4,0),0)</f>
        <v>0</v>
      </c>
      <c r="F88" s="28">
        <f>IFERROR(VLOOKUP(A88,[2]库存报告使用数据处理!$A:$E,5,0),0)</f>
        <v>0</v>
      </c>
      <c r="G88" s="28">
        <f>IFERROR(VLOOKUP(A88,[2]库存报告使用数据处理!$A:$F,6,0),0)</f>
        <v>0</v>
      </c>
      <c r="H88" s="29">
        <f>IFERROR(VLOOKUP(A88,[2]库存报告使用数据处理!$A:$G,7,0),0)</f>
        <v>0</v>
      </c>
      <c r="I88">
        <f>IFERROR(VLOOKUP(A88,[5]数据处理!$A:$B,2,0),0)</f>
        <v>7</v>
      </c>
      <c r="J88" s="30">
        <f>IFERROR(VLOOKUP(A88,[5]数据处理!$A:$D,4,0),0)</f>
        <v>0</v>
      </c>
      <c r="K88" s="30">
        <f>IFERROR(VLOOKUP(A88,[5]数据处理!$A:$E,5,0),0)</f>
        <v>0</v>
      </c>
      <c r="L88" s="30">
        <f>IFERROR(VLOOKUP(A88,[5]数据处理!$A:$G,7,0),0)</f>
        <v>0</v>
      </c>
      <c r="M88">
        <f t="shared" si="18"/>
        <v>7</v>
      </c>
      <c r="N88">
        <f>IFERROR(VLOOKUP(A88,[5]数据处理!$A:$C,3,0),0)</f>
        <v>0</v>
      </c>
      <c r="O88">
        <f>IFERROR(VLOOKUP($A88,[5]数据处理!$A:$N,14,0),0)</f>
        <v>7</v>
      </c>
      <c r="P88" t="str">
        <f>IFERROR(VLOOKUP($A88,[3]库存报告使用数据!$A$1:$B$65536,2,0),"")</f>
        <v/>
      </c>
      <c r="Q88" t="str">
        <f>IFERROR(VLOOKUP($A88,[3]库存报告使用数据!$A$1:$E$65536,5,0),"")</f>
        <v/>
      </c>
      <c r="R88" t="str">
        <f>IFERROR(VLOOKUP($A88,[3]库存报告使用数据!$A$1:$H$65536,8,0),"")</f>
        <v/>
      </c>
      <c r="S88" t="str">
        <f>IFERROR(VLOOKUP($A88,[3]库存报告使用数据!$A$1:$K$65536,11,0),"")</f>
        <v/>
      </c>
      <c r="T88" t="str">
        <f>IFERROR(VLOOKUP($A88,[3]库存报告使用数据!$A$1:$C$65536,3,0),"")</f>
        <v/>
      </c>
      <c r="U88" t="str">
        <f>IFERROR(VLOOKUP($A88,[3]库存报告使用数据!$A$1:$F$65536,6,0),"")</f>
        <v/>
      </c>
      <c r="V88" t="str">
        <f>IFERROR(VLOOKUP($A88,[3]库存报告使用数据!$A$1:$I$65536,9,0),"")</f>
        <v/>
      </c>
      <c r="W88" t="str">
        <f>IFERROR(VLOOKUP($A88,[3]库存报告使用数据!$A$1:$L$65536,12,0),"")</f>
        <v/>
      </c>
      <c r="X88" s="20" t="str">
        <f t="shared" si="19"/>
        <v/>
      </c>
      <c r="Y88" s="20" t="str">
        <f t="shared" si="20"/>
        <v/>
      </c>
      <c r="Z88" s="20" t="str">
        <f t="shared" si="21"/>
        <v/>
      </c>
      <c r="AA88" s="20" t="str">
        <f t="shared" si="22"/>
        <v/>
      </c>
      <c r="AB88" t="str">
        <f>IFERROR(VLOOKUP($A88,[3]库存报告使用数据!$A$1:$D$65536,4,0),"")</f>
        <v/>
      </c>
      <c r="AC88" t="str">
        <f>IFERROR(VLOOKUP($A88,[3]库存报告使用数据!$A$1:$G$65536,7,0),"")</f>
        <v/>
      </c>
      <c r="AD88" t="str">
        <f>IFERROR(VLOOKUP($A88,[3]库存报告使用数据!$A$1:$J$65536,10,0),"")</f>
        <v/>
      </c>
      <c r="AE88" t="str">
        <f>IFERROR(VLOOKUP($A88,[3]库存报告使用数据!$A$1:$M$65536,13,0),"")</f>
        <v/>
      </c>
      <c r="AF88" s="20" t="str">
        <f t="shared" si="23"/>
        <v/>
      </c>
      <c r="AG88" s="20" t="str">
        <f t="shared" si="24"/>
        <v/>
      </c>
      <c r="AH88" s="20" t="str">
        <f t="shared" si="25"/>
        <v/>
      </c>
      <c r="AI88" s="20" t="str">
        <f t="shared" si="26"/>
        <v/>
      </c>
      <c r="AJ88">
        <f>IFERROR(VLOOKUP($B88,[4]库存报告使用数据!$A$1:$B$65536,2,0),0)</f>
        <v>2</v>
      </c>
      <c r="AK88">
        <f>IFERROR(VLOOKUP($B88,[4]库存报告使用数据!$A$1:$C$65536,3,0),)</f>
        <v>2</v>
      </c>
      <c r="AL88">
        <f>IFERROR(VLOOKUP($B88,[4]库存报告使用数据!$A$1:$D$65536,4,0),)</f>
        <v>2</v>
      </c>
      <c r="AM88">
        <f>IFERROR(VLOOKUP($B88,[4]库存报告使用数据!$A$1:$E$65536,5,0),)</f>
        <v>3</v>
      </c>
      <c r="AN88" s="20">
        <f t="shared" si="27"/>
        <v>0</v>
      </c>
      <c r="AO88" s="20">
        <f t="shared" si="28"/>
        <v>0</v>
      </c>
      <c r="AP88" s="20">
        <f t="shared" si="29"/>
        <v>0</v>
      </c>
      <c r="AQ88" s="20">
        <f t="shared" si="30"/>
        <v>0</v>
      </c>
      <c r="AR88" s="32">
        <f t="shared" si="31"/>
        <v>0</v>
      </c>
      <c r="AS88" s="32">
        <f t="shared" si="32"/>
        <v>0</v>
      </c>
      <c r="AT88" s="32">
        <f t="shared" si="33"/>
        <v>7</v>
      </c>
      <c r="AU88" s="28" t="str">
        <f t="shared" si="34"/>
        <v>库存为7</v>
      </c>
      <c r="AV88" s="34" t="str">
        <f>IFERROR(时间!$B$4+AU88,"上周无销量")</f>
        <v>上周无销量</v>
      </c>
    </row>
    <row r="89" spans="1:48">
      <c r="A89" s="18" t="s">
        <v>134</v>
      </c>
      <c r="B89" t="str">
        <f>VLOOKUP(A89,'[1]sku-asin（子）'!$A:$B,2,0)</f>
        <v>B07125GXYP</v>
      </c>
      <c r="C89" t="str">
        <f>VLOOKUP(A89,'[1]子sku-父sku'!$A:$B,2,0)</f>
        <v>BS-MY111</v>
      </c>
      <c r="D89" s="28">
        <f>IFERROR(VLOOKUP(A89,[2]库存报告使用数据处理!$A:$C,3,0),0)</f>
        <v>0</v>
      </c>
      <c r="E89" s="28">
        <f>IFERROR(VLOOKUP(A89,[2]库存报告使用数据处理!$A:$D,4,0),0)</f>
        <v>0</v>
      </c>
      <c r="F89" s="28">
        <f>IFERROR(VLOOKUP(A89,[2]库存报告使用数据处理!$A:$E,5,0),0)</f>
        <v>0</v>
      </c>
      <c r="G89" s="28">
        <f>IFERROR(VLOOKUP(A89,[2]库存报告使用数据处理!$A:$F,6,0),0)</f>
        <v>0</v>
      </c>
      <c r="H89" s="29">
        <f>IFERROR(VLOOKUP(A89,[2]库存报告使用数据处理!$A:$G,7,0),0)</f>
        <v>0</v>
      </c>
      <c r="I89">
        <f>IFERROR(VLOOKUP(A89,[5]数据处理!$A:$B,2,0),0)</f>
        <v>8</v>
      </c>
      <c r="J89" s="30">
        <f>IFERROR(VLOOKUP(A89,[5]数据处理!$A:$D,4,0),0)</f>
        <v>0</v>
      </c>
      <c r="K89" s="30">
        <f>IFERROR(VLOOKUP(A89,[5]数据处理!$A:$E,5,0),0)</f>
        <v>0</v>
      </c>
      <c r="L89" s="30">
        <f>IFERROR(VLOOKUP(A89,[5]数据处理!$A:$G,7,0),0)</f>
        <v>0</v>
      </c>
      <c r="M89">
        <f t="shared" si="18"/>
        <v>8</v>
      </c>
      <c r="N89">
        <f>IFERROR(VLOOKUP(A89,[5]数据处理!$A:$C,3,0),0)</f>
        <v>0</v>
      </c>
      <c r="O89">
        <f>IFERROR(VLOOKUP($A89,[5]数据处理!$A:$N,14,0),0)</f>
        <v>8</v>
      </c>
      <c r="P89" t="str">
        <f>IFERROR(VLOOKUP($A89,[3]库存报告使用数据!$A$1:$B$65536,2,0),"")</f>
        <v/>
      </c>
      <c r="Q89" t="str">
        <f>IFERROR(VLOOKUP($A89,[3]库存报告使用数据!$A$1:$E$65536,5,0),"")</f>
        <v/>
      </c>
      <c r="R89" t="str">
        <f>IFERROR(VLOOKUP($A89,[3]库存报告使用数据!$A$1:$H$65536,8,0),"")</f>
        <v/>
      </c>
      <c r="S89" t="str">
        <f>IFERROR(VLOOKUP($A89,[3]库存报告使用数据!$A$1:$K$65536,11,0),"")</f>
        <v/>
      </c>
      <c r="T89" t="str">
        <f>IFERROR(VLOOKUP($A89,[3]库存报告使用数据!$A$1:$C$65536,3,0),"")</f>
        <v/>
      </c>
      <c r="U89" t="str">
        <f>IFERROR(VLOOKUP($A89,[3]库存报告使用数据!$A$1:$F$65536,6,0),"")</f>
        <v/>
      </c>
      <c r="V89" t="str">
        <f>IFERROR(VLOOKUP($A89,[3]库存报告使用数据!$A$1:$I$65536,9,0),"")</f>
        <v/>
      </c>
      <c r="W89" t="str">
        <f>IFERROR(VLOOKUP($A89,[3]库存报告使用数据!$A$1:$L$65536,12,0),"")</f>
        <v/>
      </c>
      <c r="X89" s="20" t="str">
        <f t="shared" si="19"/>
        <v/>
      </c>
      <c r="Y89" s="20" t="str">
        <f t="shared" si="20"/>
        <v/>
      </c>
      <c r="Z89" s="20" t="str">
        <f t="shared" si="21"/>
        <v/>
      </c>
      <c r="AA89" s="20" t="str">
        <f t="shared" si="22"/>
        <v/>
      </c>
      <c r="AB89" t="str">
        <f>IFERROR(VLOOKUP($A89,[3]库存报告使用数据!$A$1:$D$65536,4,0),"")</f>
        <v/>
      </c>
      <c r="AC89" t="str">
        <f>IFERROR(VLOOKUP($A89,[3]库存报告使用数据!$A$1:$G$65536,7,0),"")</f>
        <v/>
      </c>
      <c r="AD89" t="str">
        <f>IFERROR(VLOOKUP($A89,[3]库存报告使用数据!$A$1:$J$65536,10,0),"")</f>
        <v/>
      </c>
      <c r="AE89" t="str">
        <f>IFERROR(VLOOKUP($A89,[3]库存报告使用数据!$A$1:$M$65536,13,0),"")</f>
        <v/>
      </c>
      <c r="AF89" s="20" t="str">
        <f t="shared" si="23"/>
        <v/>
      </c>
      <c r="AG89" s="20" t="str">
        <f t="shared" si="24"/>
        <v/>
      </c>
      <c r="AH89" s="20" t="str">
        <f t="shared" si="25"/>
        <v/>
      </c>
      <c r="AI89" s="20" t="str">
        <f t="shared" si="26"/>
        <v/>
      </c>
      <c r="AJ89">
        <f>IFERROR(VLOOKUP($B89,[4]库存报告使用数据!$A$1:$B$65536,2,0),0)</f>
        <v>17</v>
      </c>
      <c r="AK89">
        <f>IFERROR(VLOOKUP($B89,[4]库存报告使用数据!$A$1:$C$65536,3,0),)</f>
        <v>12</v>
      </c>
      <c r="AL89">
        <f>IFERROR(VLOOKUP($B89,[4]库存报告使用数据!$A$1:$D$65536,4,0),)</f>
        <v>11</v>
      </c>
      <c r="AM89">
        <f>IFERROR(VLOOKUP($B89,[4]库存报告使用数据!$A$1:$E$65536,5,0),)</f>
        <v>12</v>
      </c>
      <c r="AN89" s="20">
        <f t="shared" si="27"/>
        <v>0</v>
      </c>
      <c r="AO89" s="20">
        <f t="shared" si="28"/>
        <v>0</v>
      </c>
      <c r="AP89" s="20">
        <f t="shared" si="29"/>
        <v>0</v>
      </c>
      <c r="AQ89" s="20">
        <f t="shared" si="30"/>
        <v>0</v>
      </c>
      <c r="AR89" s="32">
        <f t="shared" si="31"/>
        <v>0</v>
      </c>
      <c r="AS89" s="32">
        <f t="shared" si="32"/>
        <v>0</v>
      </c>
      <c r="AT89" s="32">
        <f t="shared" si="33"/>
        <v>8</v>
      </c>
      <c r="AU89" s="28" t="str">
        <f t="shared" si="34"/>
        <v>库存为8</v>
      </c>
      <c r="AV89" s="34" t="str">
        <f>IFERROR(时间!$B$4+AU89,"上周无销量")</f>
        <v>上周无销量</v>
      </c>
    </row>
    <row r="90" spans="1:48">
      <c r="A90" s="18" t="s">
        <v>135</v>
      </c>
      <c r="B90" t="str">
        <f>VLOOKUP(A90,'[1]sku-asin（子）'!$A:$B,2,0)</f>
        <v>B072M2GWPB</v>
      </c>
      <c r="C90" t="str">
        <f>VLOOKUP(A90,'[1]子sku-父sku'!$A:$B,2,0)</f>
        <v>BS-MY111</v>
      </c>
      <c r="D90" s="28">
        <f>IFERROR(VLOOKUP(A90,[2]库存报告使用数据处理!$A:$C,3,0),0)</f>
        <v>0</v>
      </c>
      <c r="E90" s="28">
        <f>IFERROR(VLOOKUP(A90,[2]库存报告使用数据处理!$A:$D,4,0),0)</f>
        <v>0</v>
      </c>
      <c r="F90" s="28">
        <f>IFERROR(VLOOKUP(A90,[2]库存报告使用数据处理!$A:$E,5,0),0)</f>
        <v>0</v>
      </c>
      <c r="G90" s="28">
        <f>IFERROR(VLOOKUP(A90,[2]库存报告使用数据处理!$A:$F,6,0),0)</f>
        <v>0</v>
      </c>
      <c r="H90" s="29">
        <f>IFERROR(VLOOKUP(A90,[2]库存报告使用数据处理!$A:$G,7,0),0)</f>
        <v>0</v>
      </c>
      <c r="I90">
        <f>IFERROR(VLOOKUP(A90,[5]数据处理!$A:$B,2,0),0)</f>
        <v>0</v>
      </c>
      <c r="J90" s="30">
        <f>IFERROR(VLOOKUP(A90,[5]数据处理!$A:$D,4,0),0)</f>
        <v>0</v>
      </c>
      <c r="K90" s="30">
        <f>IFERROR(VLOOKUP(A90,[5]数据处理!$A:$E,5,0),0)</f>
        <v>0</v>
      </c>
      <c r="L90" s="30">
        <f>IFERROR(VLOOKUP(A90,[5]数据处理!$A:$G,7,0),0)</f>
        <v>0</v>
      </c>
      <c r="M90">
        <f t="shared" si="18"/>
        <v>0</v>
      </c>
      <c r="N90">
        <f>IFERROR(VLOOKUP(A90,[5]数据处理!$A:$C,3,0),0)</f>
        <v>0</v>
      </c>
      <c r="O90">
        <f>IFERROR(VLOOKUP($A90,[5]数据处理!$A:$N,14,0),0)</f>
        <v>0</v>
      </c>
      <c r="P90" t="str">
        <f>IFERROR(VLOOKUP($A90,[3]库存报告使用数据!$A$1:$B$65536,2,0),"")</f>
        <v/>
      </c>
      <c r="Q90" t="str">
        <f>IFERROR(VLOOKUP($A90,[3]库存报告使用数据!$A$1:$E$65536,5,0),"")</f>
        <v/>
      </c>
      <c r="R90" t="str">
        <f>IFERROR(VLOOKUP($A90,[3]库存报告使用数据!$A$1:$H$65536,8,0),"")</f>
        <v/>
      </c>
      <c r="S90" t="str">
        <f>IFERROR(VLOOKUP($A90,[3]库存报告使用数据!$A$1:$K$65536,11,0),"")</f>
        <v/>
      </c>
      <c r="T90" t="str">
        <f>IFERROR(VLOOKUP($A90,[3]库存报告使用数据!$A$1:$C$65536,3,0),"")</f>
        <v/>
      </c>
      <c r="U90" t="str">
        <f>IFERROR(VLOOKUP($A90,[3]库存报告使用数据!$A$1:$F$65536,6,0),"")</f>
        <v/>
      </c>
      <c r="V90" t="str">
        <f>IFERROR(VLOOKUP($A90,[3]库存报告使用数据!$A$1:$I$65536,9,0),"")</f>
        <v/>
      </c>
      <c r="W90" t="str">
        <f>IFERROR(VLOOKUP($A90,[3]库存报告使用数据!$A$1:$L$65536,12,0),"")</f>
        <v/>
      </c>
      <c r="X90" s="20" t="str">
        <f t="shared" si="19"/>
        <v/>
      </c>
      <c r="Y90" s="20" t="str">
        <f t="shared" si="20"/>
        <v/>
      </c>
      <c r="Z90" s="20" t="str">
        <f t="shared" si="21"/>
        <v/>
      </c>
      <c r="AA90" s="20" t="str">
        <f t="shared" si="22"/>
        <v/>
      </c>
      <c r="AB90" t="str">
        <f>IFERROR(VLOOKUP($A90,[3]库存报告使用数据!$A$1:$D$65536,4,0),"")</f>
        <v/>
      </c>
      <c r="AC90" t="str">
        <f>IFERROR(VLOOKUP($A90,[3]库存报告使用数据!$A$1:$G$65536,7,0),"")</f>
        <v/>
      </c>
      <c r="AD90" t="str">
        <f>IFERROR(VLOOKUP($A90,[3]库存报告使用数据!$A$1:$J$65536,10,0),"")</f>
        <v/>
      </c>
      <c r="AE90" t="str">
        <f>IFERROR(VLOOKUP($A90,[3]库存报告使用数据!$A$1:$M$65536,13,0),"")</f>
        <v/>
      </c>
      <c r="AF90" s="20" t="str">
        <f t="shared" si="23"/>
        <v/>
      </c>
      <c r="AG90" s="20" t="str">
        <f t="shared" si="24"/>
        <v/>
      </c>
      <c r="AH90" s="20" t="str">
        <f t="shared" si="25"/>
        <v/>
      </c>
      <c r="AI90" s="20" t="str">
        <f t="shared" si="26"/>
        <v/>
      </c>
      <c r="AJ90">
        <f>IFERROR(VLOOKUP($B90,[4]库存报告使用数据!$A$1:$B$65536,2,0),0)</f>
        <v>0</v>
      </c>
      <c r="AK90">
        <f>IFERROR(VLOOKUP($B90,[4]库存报告使用数据!$A$1:$C$65536,3,0),)</f>
        <v>0</v>
      </c>
      <c r="AL90">
        <f>IFERROR(VLOOKUP($B90,[4]库存报告使用数据!$A$1:$D$65536,4,0),)</f>
        <v>0</v>
      </c>
      <c r="AM90">
        <f>IFERROR(VLOOKUP($B90,[4]库存报告使用数据!$A$1:$E$65536,5,0),)</f>
        <v>0</v>
      </c>
      <c r="AN90" s="20" t="str">
        <f t="shared" si="27"/>
        <v/>
      </c>
      <c r="AO90" s="20" t="str">
        <f t="shared" si="28"/>
        <v/>
      </c>
      <c r="AP90" s="20" t="str">
        <f t="shared" si="29"/>
        <v/>
      </c>
      <c r="AQ90" s="20" t="str">
        <f t="shared" si="30"/>
        <v/>
      </c>
      <c r="AR90" s="32">
        <f t="shared" si="31"/>
        <v>0</v>
      </c>
      <c r="AS90" s="32">
        <f t="shared" si="32"/>
        <v>0</v>
      </c>
      <c r="AT90" s="32">
        <f t="shared" si="33"/>
        <v>0</v>
      </c>
      <c r="AU90" s="28" t="str">
        <f t="shared" si="34"/>
        <v>库存为0</v>
      </c>
      <c r="AV90" s="34" t="str">
        <f>IFERROR(时间!$B$4+AU90,"上周无销量")</f>
        <v>上周无销量</v>
      </c>
    </row>
    <row r="91" spans="1:48">
      <c r="A91" s="18" t="s">
        <v>136</v>
      </c>
      <c r="B91" t="str">
        <f>VLOOKUP(A91,'[1]sku-asin（子）'!$A:$B,2,0)</f>
        <v>B071PFKGTL</v>
      </c>
      <c r="C91" t="str">
        <f>VLOOKUP(A91,'[1]子sku-父sku'!$A:$B,2,0)</f>
        <v>BS-MY111</v>
      </c>
      <c r="D91" s="28">
        <f>IFERROR(VLOOKUP(A91,[2]库存报告使用数据处理!$A:$C,3,0),0)</f>
        <v>1</v>
      </c>
      <c r="E91" s="28">
        <f>IFERROR(VLOOKUP(A91,[2]库存报告使用数据处理!$A:$D,4,0),0)</f>
        <v>1</v>
      </c>
      <c r="F91" s="28">
        <f>IFERROR(VLOOKUP(A91,[2]库存报告使用数据处理!$A:$E,5,0),0)</f>
        <v>0</v>
      </c>
      <c r="G91" s="28">
        <f>IFERROR(VLOOKUP(A91,[2]库存报告使用数据处理!$A:$F,6,0),0)</f>
        <v>4</v>
      </c>
      <c r="H91" s="29">
        <f>IFERROR(VLOOKUP(A91,[2]库存报告使用数据处理!$A:$G,7,0),0)</f>
        <v>17.49</v>
      </c>
      <c r="I91">
        <f>IFERROR(VLOOKUP(A91,[5]数据处理!$A:$B,2,0),0)</f>
        <v>0</v>
      </c>
      <c r="J91" s="30">
        <f>IFERROR(VLOOKUP(A91,[5]数据处理!$A:$D,4,0),0)</f>
        <v>0</v>
      </c>
      <c r="K91" s="30">
        <f>IFERROR(VLOOKUP(A91,[5]数据处理!$A:$E,5,0),0)</f>
        <v>0</v>
      </c>
      <c r="L91" s="30">
        <f>IFERROR(VLOOKUP(A91,[5]数据处理!$A:$G,7,0),0)</f>
        <v>0</v>
      </c>
      <c r="M91">
        <f t="shared" si="18"/>
        <v>0</v>
      </c>
      <c r="N91">
        <f>IFERROR(VLOOKUP(A91,[5]数据处理!$A:$C,3,0),0)</f>
        <v>0</v>
      </c>
      <c r="O91">
        <f>IFERROR(VLOOKUP($A91,[5]数据处理!$A:$N,14,0),0)</f>
        <v>1</v>
      </c>
      <c r="P91" t="str">
        <f>IFERROR(VLOOKUP($A91,[3]库存报告使用数据!$A$1:$B$65536,2,0),"")</f>
        <v/>
      </c>
      <c r="Q91" t="str">
        <f>IFERROR(VLOOKUP($A91,[3]库存报告使用数据!$A$1:$E$65536,5,0),"")</f>
        <v/>
      </c>
      <c r="R91" t="str">
        <f>IFERROR(VLOOKUP($A91,[3]库存报告使用数据!$A$1:$H$65536,8,0),"")</f>
        <v/>
      </c>
      <c r="S91" t="str">
        <f>IFERROR(VLOOKUP($A91,[3]库存报告使用数据!$A$1:$K$65536,11,0),"")</f>
        <v/>
      </c>
      <c r="T91" t="str">
        <f>IFERROR(VLOOKUP($A91,[3]库存报告使用数据!$A$1:$C$65536,3,0),"")</f>
        <v/>
      </c>
      <c r="U91" t="str">
        <f>IFERROR(VLOOKUP($A91,[3]库存报告使用数据!$A$1:$F$65536,6,0),"")</f>
        <v/>
      </c>
      <c r="V91" t="str">
        <f>IFERROR(VLOOKUP($A91,[3]库存报告使用数据!$A$1:$I$65536,9,0),"")</f>
        <v/>
      </c>
      <c r="W91" t="str">
        <f>IFERROR(VLOOKUP($A91,[3]库存报告使用数据!$A$1:$L$65536,12,0),"")</f>
        <v/>
      </c>
      <c r="X91" s="20" t="str">
        <f t="shared" si="19"/>
        <v/>
      </c>
      <c r="Y91" s="20" t="str">
        <f t="shared" si="20"/>
        <v/>
      </c>
      <c r="Z91" s="20" t="str">
        <f t="shared" si="21"/>
        <v/>
      </c>
      <c r="AA91" s="20" t="str">
        <f t="shared" si="22"/>
        <v/>
      </c>
      <c r="AB91" t="str">
        <f>IFERROR(VLOOKUP($A91,[3]库存报告使用数据!$A$1:$D$65536,4,0),"")</f>
        <v/>
      </c>
      <c r="AC91" t="str">
        <f>IFERROR(VLOOKUP($A91,[3]库存报告使用数据!$A$1:$G$65536,7,0),"")</f>
        <v/>
      </c>
      <c r="AD91" t="str">
        <f>IFERROR(VLOOKUP($A91,[3]库存报告使用数据!$A$1:$J$65536,10,0),"")</f>
        <v/>
      </c>
      <c r="AE91" t="str">
        <f>IFERROR(VLOOKUP($A91,[3]库存报告使用数据!$A$1:$M$65536,13,0),"")</f>
        <v/>
      </c>
      <c r="AF91" s="20" t="str">
        <f t="shared" si="23"/>
        <v/>
      </c>
      <c r="AG91" s="20" t="str">
        <f t="shared" si="24"/>
        <v/>
      </c>
      <c r="AH91" s="20" t="str">
        <f t="shared" si="25"/>
        <v/>
      </c>
      <c r="AI91" s="20" t="str">
        <f t="shared" si="26"/>
        <v/>
      </c>
      <c r="AJ91">
        <f>IFERROR(VLOOKUP($B91,[4]库存报告使用数据!$A$1:$B$65536,2,0),0)</f>
        <v>17</v>
      </c>
      <c r="AK91">
        <f>IFERROR(VLOOKUP($B91,[4]库存报告使用数据!$A$1:$C$65536,3,0),)</f>
        <v>34</v>
      </c>
      <c r="AL91">
        <f>IFERROR(VLOOKUP($B91,[4]库存报告使用数据!$A$1:$D$65536,4,0),)</f>
        <v>8</v>
      </c>
      <c r="AM91">
        <f>IFERROR(VLOOKUP($B91,[4]库存报告使用数据!$A$1:$E$65536,5,0),)</f>
        <v>33</v>
      </c>
      <c r="AN91" s="20">
        <f t="shared" si="27"/>
        <v>0.0588235294117647</v>
      </c>
      <c r="AO91" s="20">
        <f t="shared" si="28"/>
        <v>0.0294117647058824</v>
      </c>
      <c r="AP91" s="20">
        <f t="shared" si="29"/>
        <v>0</v>
      </c>
      <c r="AQ91" s="20">
        <f t="shared" si="30"/>
        <v>0.121212121212121</v>
      </c>
      <c r="AR91" s="32">
        <f t="shared" si="31"/>
        <v>0.142857142857143</v>
      </c>
      <c r="AS91" s="32">
        <f t="shared" si="32"/>
        <v>8.57142857142857</v>
      </c>
      <c r="AT91" s="32">
        <f t="shared" si="33"/>
        <v>-8.57142857142857</v>
      </c>
      <c r="AU91" s="28">
        <f t="shared" si="34"/>
        <v>0</v>
      </c>
      <c r="AV91" s="34">
        <f>IFERROR(时间!$B$4+AU91,"上周无销量")</f>
        <v>43283</v>
      </c>
    </row>
    <row r="92" spans="1:48">
      <c r="A92" s="18" t="s">
        <v>137</v>
      </c>
      <c r="B92" t="str">
        <f>VLOOKUP(A92,'[1]sku-asin（子）'!$A:$B,2,0)</f>
        <v>B06XT1G4PS</v>
      </c>
      <c r="C92" t="str">
        <f>VLOOKUP(A92,'[1]子sku-父sku'!$A:$B,2,0)</f>
        <v>BS-MYQZ1709</v>
      </c>
      <c r="D92" s="28">
        <f>IFERROR(VLOOKUP(A92,[2]库存报告使用数据处理!$A:$C,3,0),0)</f>
        <v>0</v>
      </c>
      <c r="E92" s="28">
        <f>IFERROR(VLOOKUP(A92,[2]库存报告使用数据处理!$A:$D,4,0),0)</f>
        <v>0</v>
      </c>
      <c r="F92" s="28">
        <f>IFERROR(VLOOKUP(A92,[2]库存报告使用数据处理!$A:$E,5,0),0)</f>
        <v>0</v>
      </c>
      <c r="G92" s="28">
        <f>IFERROR(VLOOKUP(A92,[2]库存报告使用数据处理!$A:$F,6,0),0)</f>
        <v>0</v>
      </c>
      <c r="H92" s="29">
        <f>IFERROR(VLOOKUP(A92,[2]库存报告使用数据处理!$A:$G,7,0),0)</f>
        <v>0</v>
      </c>
      <c r="I92">
        <f>IFERROR(VLOOKUP(A92,[5]数据处理!$A:$B,2,0),0)</f>
        <v>0</v>
      </c>
      <c r="J92" s="30">
        <f>IFERROR(VLOOKUP(A92,[5]数据处理!$A:$D,4,0),0)</f>
        <v>0</v>
      </c>
      <c r="K92" s="30">
        <f>IFERROR(VLOOKUP(A92,[5]数据处理!$A:$E,5,0),0)</f>
        <v>0</v>
      </c>
      <c r="L92" s="30">
        <f>IFERROR(VLOOKUP(A92,[5]数据处理!$A:$G,7,0),0)</f>
        <v>0</v>
      </c>
      <c r="M92">
        <f t="shared" si="18"/>
        <v>0</v>
      </c>
      <c r="N92">
        <f>IFERROR(VLOOKUP(A92,[5]数据处理!$A:$C,3,0),0)</f>
        <v>0</v>
      </c>
      <c r="O92">
        <f>IFERROR(VLOOKUP($A92,[5]数据处理!$A:$N,14,0),0)</f>
        <v>0</v>
      </c>
      <c r="P92" t="str">
        <f>IFERROR(VLOOKUP($A92,[3]库存报告使用数据!$A$1:$B$65536,2,0),"")</f>
        <v/>
      </c>
      <c r="Q92" t="str">
        <f>IFERROR(VLOOKUP($A92,[3]库存报告使用数据!$A$1:$E$65536,5,0),"")</f>
        <v/>
      </c>
      <c r="R92" t="str">
        <f>IFERROR(VLOOKUP($A92,[3]库存报告使用数据!$A$1:$H$65536,8,0),"")</f>
        <v/>
      </c>
      <c r="S92" t="str">
        <f>IFERROR(VLOOKUP($A92,[3]库存报告使用数据!$A$1:$K$65536,11,0),"")</f>
        <v/>
      </c>
      <c r="T92" t="str">
        <f>IFERROR(VLOOKUP($A92,[3]库存报告使用数据!$A$1:$C$65536,3,0),"")</f>
        <v/>
      </c>
      <c r="U92" t="str">
        <f>IFERROR(VLOOKUP($A92,[3]库存报告使用数据!$A$1:$F$65536,6,0),"")</f>
        <v/>
      </c>
      <c r="V92" t="str">
        <f>IFERROR(VLOOKUP($A92,[3]库存报告使用数据!$A$1:$I$65536,9,0),"")</f>
        <v/>
      </c>
      <c r="W92" t="str">
        <f>IFERROR(VLOOKUP($A92,[3]库存报告使用数据!$A$1:$L$65536,12,0),"")</f>
        <v/>
      </c>
      <c r="X92" s="20" t="str">
        <f t="shared" si="19"/>
        <v/>
      </c>
      <c r="Y92" s="20" t="str">
        <f t="shared" si="20"/>
        <v/>
      </c>
      <c r="Z92" s="20" t="str">
        <f t="shared" si="21"/>
        <v/>
      </c>
      <c r="AA92" s="20" t="str">
        <f t="shared" si="22"/>
        <v/>
      </c>
      <c r="AB92" t="str">
        <f>IFERROR(VLOOKUP($A92,[3]库存报告使用数据!$A$1:$D$65536,4,0),"")</f>
        <v/>
      </c>
      <c r="AC92" t="str">
        <f>IFERROR(VLOOKUP($A92,[3]库存报告使用数据!$A$1:$G$65536,7,0),"")</f>
        <v/>
      </c>
      <c r="AD92" t="str">
        <f>IFERROR(VLOOKUP($A92,[3]库存报告使用数据!$A$1:$J$65536,10,0),"")</f>
        <v/>
      </c>
      <c r="AE92" t="str">
        <f>IFERROR(VLOOKUP($A92,[3]库存报告使用数据!$A$1:$M$65536,13,0),"")</f>
        <v/>
      </c>
      <c r="AF92" s="20" t="str">
        <f t="shared" si="23"/>
        <v/>
      </c>
      <c r="AG92" s="20" t="str">
        <f t="shared" si="24"/>
        <v/>
      </c>
      <c r="AH92" s="20" t="str">
        <f t="shared" si="25"/>
        <v/>
      </c>
      <c r="AI92" s="20" t="str">
        <f t="shared" si="26"/>
        <v/>
      </c>
      <c r="AJ92">
        <f>IFERROR(VLOOKUP($B92,[4]库存报告使用数据!$A$1:$B$65536,2,0),0)</f>
        <v>0</v>
      </c>
      <c r="AK92">
        <f>IFERROR(VLOOKUP($B92,[4]库存报告使用数据!$A$1:$C$65536,3,0),)</f>
        <v>0</v>
      </c>
      <c r="AL92">
        <f>IFERROR(VLOOKUP($B92,[4]库存报告使用数据!$A$1:$D$65536,4,0),)</f>
        <v>0</v>
      </c>
      <c r="AM92">
        <f>IFERROR(VLOOKUP($B92,[4]库存报告使用数据!$A$1:$E$65536,5,0),)</f>
        <v>0</v>
      </c>
      <c r="AN92" s="20" t="str">
        <f t="shared" si="27"/>
        <v/>
      </c>
      <c r="AO92" s="20" t="str">
        <f t="shared" si="28"/>
        <v/>
      </c>
      <c r="AP92" s="20" t="str">
        <f t="shared" si="29"/>
        <v/>
      </c>
      <c r="AQ92" s="20" t="str">
        <f t="shared" si="30"/>
        <v/>
      </c>
      <c r="AR92" s="32">
        <f t="shared" si="31"/>
        <v>0</v>
      </c>
      <c r="AS92" s="32">
        <f t="shared" si="32"/>
        <v>0</v>
      </c>
      <c r="AT92" s="32">
        <f t="shared" si="33"/>
        <v>0</v>
      </c>
      <c r="AU92" s="28" t="str">
        <f t="shared" si="34"/>
        <v>库存为0</v>
      </c>
      <c r="AV92" s="34" t="str">
        <f>IFERROR(时间!$B$4+AU92,"上周无销量")</f>
        <v>上周无销量</v>
      </c>
    </row>
    <row r="93" spans="1:48">
      <c r="A93" s="18" t="s">
        <v>138</v>
      </c>
      <c r="B93" t="str">
        <f>VLOOKUP(A93,'[1]sku-asin（子）'!$A:$B,2,0)</f>
        <v>B071CP42PK</v>
      </c>
      <c r="C93" t="str">
        <f>VLOOKUP(A93,'[1]子sku-父sku'!$A:$B,2,0)</f>
        <v>BS-PW-YH115</v>
      </c>
      <c r="D93" s="28">
        <f>IFERROR(VLOOKUP(A93,[2]库存报告使用数据处理!$A:$C,3,0),0)</f>
        <v>0</v>
      </c>
      <c r="E93" s="28">
        <f>IFERROR(VLOOKUP(A93,[2]库存报告使用数据处理!$A:$D,4,0),0)</f>
        <v>0</v>
      </c>
      <c r="F93" s="28">
        <f>IFERROR(VLOOKUP(A93,[2]库存报告使用数据处理!$A:$E,5,0),0)</f>
        <v>0</v>
      </c>
      <c r="G93" s="28">
        <f>IFERROR(VLOOKUP(A93,[2]库存报告使用数据处理!$A:$F,6,0),0)</f>
        <v>0</v>
      </c>
      <c r="H93" s="29">
        <f>IFERROR(VLOOKUP(A93,[2]库存报告使用数据处理!$A:$G,7,0),0)</f>
        <v>0</v>
      </c>
      <c r="I93">
        <f>IFERROR(VLOOKUP(A93,[5]数据处理!$A:$B,2,0),0)</f>
        <v>0</v>
      </c>
      <c r="J93" s="30">
        <f>IFERROR(VLOOKUP(A93,[5]数据处理!$A:$D,4,0),0)</f>
        <v>0</v>
      </c>
      <c r="K93" s="30">
        <f>IFERROR(VLOOKUP(A93,[5]数据处理!$A:$E,5,0),0)</f>
        <v>0</v>
      </c>
      <c r="L93" s="30">
        <f>IFERROR(VLOOKUP(A93,[5]数据处理!$A:$G,7,0),0)</f>
        <v>0</v>
      </c>
      <c r="M93">
        <f t="shared" si="18"/>
        <v>0</v>
      </c>
      <c r="N93">
        <f>IFERROR(VLOOKUP(A93,[5]数据处理!$A:$C,3,0),0)</f>
        <v>0</v>
      </c>
      <c r="O93">
        <f>IFERROR(VLOOKUP($A93,[5]数据处理!$A:$N,14,0),0)</f>
        <v>0</v>
      </c>
      <c r="P93" t="str">
        <f>IFERROR(VLOOKUP($A93,[3]库存报告使用数据!$A$1:$B$65536,2,0),"")</f>
        <v/>
      </c>
      <c r="Q93" t="str">
        <f>IFERROR(VLOOKUP($A93,[3]库存报告使用数据!$A$1:$E$65536,5,0),"")</f>
        <v/>
      </c>
      <c r="R93" t="str">
        <f>IFERROR(VLOOKUP($A93,[3]库存报告使用数据!$A$1:$H$65536,8,0),"")</f>
        <v/>
      </c>
      <c r="S93" t="str">
        <f>IFERROR(VLOOKUP($A93,[3]库存报告使用数据!$A$1:$K$65536,11,0),"")</f>
        <v/>
      </c>
      <c r="T93" t="str">
        <f>IFERROR(VLOOKUP($A93,[3]库存报告使用数据!$A$1:$C$65536,3,0),"")</f>
        <v/>
      </c>
      <c r="U93" t="str">
        <f>IFERROR(VLOOKUP($A93,[3]库存报告使用数据!$A$1:$F$65536,6,0),"")</f>
        <v/>
      </c>
      <c r="V93" t="str">
        <f>IFERROR(VLOOKUP($A93,[3]库存报告使用数据!$A$1:$I$65536,9,0),"")</f>
        <v/>
      </c>
      <c r="W93" t="str">
        <f>IFERROR(VLOOKUP($A93,[3]库存报告使用数据!$A$1:$L$65536,12,0),"")</f>
        <v/>
      </c>
      <c r="X93" s="20" t="str">
        <f t="shared" si="19"/>
        <v/>
      </c>
      <c r="Y93" s="20" t="str">
        <f t="shared" si="20"/>
        <v/>
      </c>
      <c r="Z93" s="20" t="str">
        <f t="shared" si="21"/>
        <v/>
      </c>
      <c r="AA93" s="20" t="str">
        <f t="shared" si="22"/>
        <v/>
      </c>
      <c r="AB93" t="str">
        <f>IFERROR(VLOOKUP($A93,[3]库存报告使用数据!$A$1:$D$65536,4,0),"")</f>
        <v/>
      </c>
      <c r="AC93" t="str">
        <f>IFERROR(VLOOKUP($A93,[3]库存报告使用数据!$A$1:$G$65536,7,0),"")</f>
        <v/>
      </c>
      <c r="AD93" t="str">
        <f>IFERROR(VLOOKUP($A93,[3]库存报告使用数据!$A$1:$J$65536,10,0),"")</f>
        <v/>
      </c>
      <c r="AE93" t="str">
        <f>IFERROR(VLOOKUP($A93,[3]库存报告使用数据!$A$1:$M$65536,13,0),"")</f>
        <v/>
      </c>
      <c r="AF93" s="20" t="str">
        <f t="shared" si="23"/>
        <v/>
      </c>
      <c r="AG93" s="20" t="str">
        <f t="shared" si="24"/>
        <v/>
      </c>
      <c r="AH93" s="20" t="str">
        <f t="shared" si="25"/>
        <v/>
      </c>
      <c r="AI93" s="20" t="str">
        <f t="shared" si="26"/>
        <v/>
      </c>
      <c r="AJ93">
        <f>IFERROR(VLOOKUP($B93,[4]库存报告使用数据!$A$1:$B$65536,2,0),0)</f>
        <v>0</v>
      </c>
      <c r="AK93">
        <f>IFERROR(VLOOKUP($B93,[4]库存报告使用数据!$A$1:$C$65536,3,0),)</f>
        <v>0</v>
      </c>
      <c r="AL93">
        <f>IFERROR(VLOOKUP($B93,[4]库存报告使用数据!$A$1:$D$65536,4,0),)</f>
        <v>0</v>
      </c>
      <c r="AM93">
        <f>IFERROR(VLOOKUP($B93,[4]库存报告使用数据!$A$1:$E$65536,5,0),)</f>
        <v>0</v>
      </c>
      <c r="AN93" s="20" t="str">
        <f t="shared" si="27"/>
        <v/>
      </c>
      <c r="AO93" s="20" t="str">
        <f t="shared" si="28"/>
        <v/>
      </c>
      <c r="AP93" s="20" t="str">
        <f t="shared" si="29"/>
        <v/>
      </c>
      <c r="AQ93" s="20" t="str">
        <f t="shared" si="30"/>
        <v/>
      </c>
      <c r="AR93" s="32">
        <f t="shared" si="31"/>
        <v>0</v>
      </c>
      <c r="AS93" s="32">
        <f t="shared" si="32"/>
        <v>0</v>
      </c>
      <c r="AT93" s="32">
        <f t="shared" si="33"/>
        <v>0</v>
      </c>
      <c r="AU93" s="28" t="str">
        <f t="shared" si="34"/>
        <v>库存为0</v>
      </c>
      <c r="AV93" s="34" t="str">
        <f>IFERROR(时间!$B$4+AU93,"上周无销量")</f>
        <v>上周无销量</v>
      </c>
    </row>
    <row r="94" spans="1:48">
      <c r="A94" s="18" t="s">
        <v>139</v>
      </c>
      <c r="B94" t="str">
        <f>VLOOKUP(A94,'[1]sku-asin（子）'!$A:$B,2,0)</f>
        <v>B071D831NB</v>
      </c>
      <c r="C94" t="str">
        <f>VLOOKUP(A94,'[1]子sku-父sku'!$A:$B,2,0)</f>
        <v>BS-PW-YH115</v>
      </c>
      <c r="D94" s="28">
        <f>IFERROR(VLOOKUP(A94,[2]库存报告使用数据处理!$A:$C,3,0),0)</f>
        <v>0</v>
      </c>
      <c r="E94" s="28">
        <f>IFERROR(VLOOKUP(A94,[2]库存报告使用数据处理!$A:$D,4,0),0)</f>
        <v>0</v>
      </c>
      <c r="F94" s="28">
        <f>IFERROR(VLOOKUP(A94,[2]库存报告使用数据处理!$A:$E,5,0),0)</f>
        <v>0</v>
      </c>
      <c r="G94" s="28">
        <f>IFERROR(VLOOKUP(A94,[2]库存报告使用数据处理!$A:$F,6,0),0)</f>
        <v>0</v>
      </c>
      <c r="H94" s="29">
        <f>IFERROR(VLOOKUP(A94,[2]库存报告使用数据处理!$A:$G,7,0),0)</f>
        <v>0</v>
      </c>
      <c r="I94">
        <f>IFERROR(VLOOKUP(A94,[5]数据处理!$A:$B,2,0),0)</f>
        <v>0</v>
      </c>
      <c r="J94" s="30">
        <f>IFERROR(VLOOKUP(A94,[5]数据处理!$A:$D,4,0),0)</f>
        <v>0</v>
      </c>
      <c r="K94" s="30">
        <f>IFERROR(VLOOKUP(A94,[5]数据处理!$A:$E,5,0),0)</f>
        <v>0</v>
      </c>
      <c r="L94" s="30">
        <f>IFERROR(VLOOKUP(A94,[5]数据处理!$A:$G,7,0),0)</f>
        <v>0</v>
      </c>
      <c r="M94">
        <f t="shared" si="18"/>
        <v>0</v>
      </c>
      <c r="N94">
        <f>IFERROR(VLOOKUP(A94,[5]数据处理!$A:$C,3,0),0)</f>
        <v>0</v>
      </c>
      <c r="O94">
        <f>IFERROR(VLOOKUP($A94,[5]数据处理!$A:$N,14,0),0)</f>
        <v>0</v>
      </c>
      <c r="P94" t="str">
        <f>IFERROR(VLOOKUP($A94,[3]库存报告使用数据!$A$1:$B$65536,2,0),"")</f>
        <v/>
      </c>
      <c r="Q94" t="str">
        <f>IFERROR(VLOOKUP($A94,[3]库存报告使用数据!$A$1:$E$65536,5,0),"")</f>
        <v/>
      </c>
      <c r="R94" t="str">
        <f>IFERROR(VLOOKUP($A94,[3]库存报告使用数据!$A$1:$H$65536,8,0),"")</f>
        <v/>
      </c>
      <c r="S94" t="str">
        <f>IFERROR(VLOOKUP($A94,[3]库存报告使用数据!$A$1:$K$65536,11,0),"")</f>
        <v/>
      </c>
      <c r="T94" t="str">
        <f>IFERROR(VLOOKUP($A94,[3]库存报告使用数据!$A$1:$C$65536,3,0),"")</f>
        <v/>
      </c>
      <c r="U94" t="str">
        <f>IFERROR(VLOOKUP($A94,[3]库存报告使用数据!$A$1:$F$65536,6,0),"")</f>
        <v/>
      </c>
      <c r="V94" t="str">
        <f>IFERROR(VLOOKUP($A94,[3]库存报告使用数据!$A$1:$I$65536,9,0),"")</f>
        <v/>
      </c>
      <c r="W94" t="str">
        <f>IFERROR(VLOOKUP($A94,[3]库存报告使用数据!$A$1:$L$65536,12,0),"")</f>
        <v/>
      </c>
      <c r="X94" s="20" t="str">
        <f t="shared" si="19"/>
        <v/>
      </c>
      <c r="Y94" s="20" t="str">
        <f t="shared" si="20"/>
        <v/>
      </c>
      <c r="Z94" s="20" t="str">
        <f t="shared" si="21"/>
        <v/>
      </c>
      <c r="AA94" s="20" t="str">
        <f t="shared" si="22"/>
        <v/>
      </c>
      <c r="AB94" t="str">
        <f>IFERROR(VLOOKUP($A94,[3]库存报告使用数据!$A$1:$D$65536,4,0),"")</f>
        <v/>
      </c>
      <c r="AC94" t="str">
        <f>IFERROR(VLOOKUP($A94,[3]库存报告使用数据!$A$1:$G$65536,7,0),"")</f>
        <v/>
      </c>
      <c r="AD94" t="str">
        <f>IFERROR(VLOOKUP($A94,[3]库存报告使用数据!$A$1:$J$65536,10,0),"")</f>
        <v/>
      </c>
      <c r="AE94" t="str">
        <f>IFERROR(VLOOKUP($A94,[3]库存报告使用数据!$A$1:$M$65536,13,0),"")</f>
        <v/>
      </c>
      <c r="AF94" s="20" t="str">
        <f t="shared" si="23"/>
        <v/>
      </c>
      <c r="AG94" s="20" t="str">
        <f t="shared" si="24"/>
        <v/>
      </c>
      <c r="AH94" s="20" t="str">
        <f t="shared" si="25"/>
        <v/>
      </c>
      <c r="AI94" s="20" t="str">
        <f t="shared" si="26"/>
        <v/>
      </c>
      <c r="AJ94">
        <f>IFERROR(VLOOKUP($B94,[4]库存报告使用数据!$A$1:$B$65536,2,0),0)</f>
        <v>0</v>
      </c>
      <c r="AK94">
        <f>IFERROR(VLOOKUP($B94,[4]库存报告使用数据!$A$1:$C$65536,3,0),)</f>
        <v>0</v>
      </c>
      <c r="AL94">
        <f>IFERROR(VLOOKUP($B94,[4]库存报告使用数据!$A$1:$D$65536,4,0),)</f>
        <v>0</v>
      </c>
      <c r="AM94">
        <f>IFERROR(VLOOKUP($B94,[4]库存报告使用数据!$A$1:$E$65536,5,0),)</f>
        <v>0</v>
      </c>
      <c r="AN94" s="20" t="str">
        <f t="shared" si="27"/>
        <v/>
      </c>
      <c r="AO94" s="20" t="str">
        <f t="shared" si="28"/>
        <v/>
      </c>
      <c r="AP94" s="20" t="str">
        <f t="shared" si="29"/>
        <v/>
      </c>
      <c r="AQ94" s="20" t="str">
        <f t="shared" si="30"/>
        <v/>
      </c>
      <c r="AR94" s="32">
        <f t="shared" si="31"/>
        <v>0</v>
      </c>
      <c r="AS94" s="32">
        <f t="shared" si="32"/>
        <v>0</v>
      </c>
      <c r="AT94" s="32">
        <f t="shared" si="33"/>
        <v>0</v>
      </c>
      <c r="AU94" s="28" t="str">
        <f t="shared" si="34"/>
        <v>库存为0</v>
      </c>
      <c r="AV94" s="34" t="str">
        <f>IFERROR(时间!$B$4+AU94,"上周无销量")</f>
        <v>上周无销量</v>
      </c>
    </row>
    <row r="95" spans="1:48">
      <c r="A95" s="18" t="s">
        <v>140</v>
      </c>
      <c r="B95" t="str">
        <f>VLOOKUP(A95,'[1]sku-asin（子）'!$A:$B,2,0)</f>
        <v>B06W2JPMW2</v>
      </c>
      <c r="C95" t="str">
        <f>VLOOKUP(A95,'[1]子sku-父sku'!$A:$B,2,0)</f>
        <v>BS-PW2025</v>
      </c>
      <c r="D95" s="28">
        <f>IFERROR(VLOOKUP(A95,[2]库存报告使用数据处理!$A:$C,3,0),0)</f>
        <v>29</v>
      </c>
      <c r="E95" s="28">
        <f>IFERROR(VLOOKUP(A95,[2]库存报告使用数据处理!$A:$D,4,0),0)</f>
        <v>13</v>
      </c>
      <c r="F95" s="28">
        <f>IFERROR(VLOOKUP(A95,[2]库存报告使用数据处理!$A:$E,5,0),0)</f>
        <v>7</v>
      </c>
      <c r="G95" s="28">
        <f>IFERROR(VLOOKUP(A95,[2]库存报告使用数据处理!$A:$F,6,0),0)</f>
        <v>7</v>
      </c>
      <c r="H95" s="29">
        <f>IFERROR(VLOOKUP(A95,[2]库存报告使用数据处理!$A:$G,7,0),0)</f>
        <v>12.5741071428571</v>
      </c>
      <c r="I95">
        <f>IFERROR(VLOOKUP(A95,[5]数据处理!$A:$B,2,0),0)</f>
        <v>0</v>
      </c>
      <c r="J95" s="30">
        <f>IFERROR(VLOOKUP(A95,[5]数据处理!$A:$D,4,0),0)</f>
        <v>0</v>
      </c>
      <c r="K95" s="30">
        <f>IFERROR(VLOOKUP(A95,[5]数据处理!$A:$E,5,0),0)</f>
        <v>0</v>
      </c>
      <c r="L95" s="30">
        <f>IFERROR(VLOOKUP(A95,[5]数据处理!$A:$G,7,0),0)</f>
        <v>1</v>
      </c>
      <c r="M95">
        <f t="shared" si="18"/>
        <v>1</v>
      </c>
      <c r="N95">
        <f>IFERROR(VLOOKUP(A95,[5]数据处理!$A:$C,3,0),0)</f>
        <v>1</v>
      </c>
      <c r="O95">
        <f>IFERROR(VLOOKUP($A95,[5]数据处理!$A:$N,14,0),0)</f>
        <v>0</v>
      </c>
      <c r="P95">
        <f>IFERROR(VLOOKUP($A95,[3]库存报告使用数据!$A$1:$B$65536,2,0),"")</f>
        <v>57906</v>
      </c>
      <c r="Q95">
        <f>IFERROR(VLOOKUP($A95,[3]库存报告使用数据!$A$1:$E$65536,5,0),"")</f>
        <v>1296</v>
      </c>
      <c r="R95">
        <f>IFERROR(VLOOKUP($A95,[3]库存报告使用数据!$A$1:$H$65536,8,0),"")</f>
        <v>1309</v>
      </c>
      <c r="S95">
        <f>IFERROR(VLOOKUP($A95,[3]库存报告使用数据!$A$1:$K$65536,11,0),"")</f>
        <v>1770</v>
      </c>
      <c r="T95">
        <f>IFERROR(VLOOKUP($A95,[3]库存报告使用数据!$A$1:$C$65536,3,0),"")</f>
        <v>332</v>
      </c>
      <c r="U95">
        <f>IFERROR(VLOOKUP($A95,[3]库存报告使用数据!$A$1:$F$65536,6,0),"")</f>
        <v>13</v>
      </c>
      <c r="V95">
        <f>IFERROR(VLOOKUP($A95,[3]库存报告使用数据!$A$1:$I$65536,9,0),"")</f>
        <v>11</v>
      </c>
      <c r="W95">
        <f>IFERROR(VLOOKUP($A95,[3]库存报告使用数据!$A$1:$L$65536,12,0),"")</f>
        <v>12</v>
      </c>
      <c r="X95" s="20">
        <f t="shared" si="19"/>
        <v>0.00573343004179187</v>
      </c>
      <c r="Y95" s="20">
        <f t="shared" si="20"/>
        <v>0.0100308641975309</v>
      </c>
      <c r="Z95" s="20">
        <f t="shared" si="21"/>
        <v>0.00840336134453781</v>
      </c>
      <c r="AA95" s="20">
        <f t="shared" si="22"/>
        <v>0.00677966101694915</v>
      </c>
      <c r="AB95">
        <f>IFERROR(VLOOKUP($A95,[3]库存报告使用数据!$A$1:$D$65536,4,0),"")</f>
        <v>63.5</v>
      </c>
      <c r="AC95">
        <f>IFERROR(VLOOKUP($A95,[3]库存报告使用数据!$A$1:$G$65536,7,0),"")</f>
        <v>1.42</v>
      </c>
      <c r="AD95">
        <f>IFERROR(VLOOKUP($A95,[3]库存报告使用数据!$A$1:$J$65536,10,0),"")</f>
        <v>1.08</v>
      </c>
      <c r="AE95">
        <f>IFERROR(VLOOKUP($A95,[3]库存报告使用数据!$A$1:$M$65536,13,0),"")</f>
        <v>1.3</v>
      </c>
      <c r="AF95" s="20">
        <f t="shared" si="23"/>
        <v>0.174140012291661</v>
      </c>
      <c r="AG95" s="20">
        <f t="shared" si="24"/>
        <v>0.00868696027398011</v>
      </c>
      <c r="AH95" s="20">
        <f t="shared" si="25"/>
        <v>0.0122701129020806</v>
      </c>
      <c r="AI95" s="20">
        <f t="shared" si="26"/>
        <v>0.014769580345097</v>
      </c>
      <c r="AJ95">
        <f>IFERROR(VLOOKUP($B95,[4]库存报告使用数据!$A$1:$B$65536,2,0),0)</f>
        <v>225</v>
      </c>
      <c r="AK95">
        <f>IFERROR(VLOOKUP($B95,[4]库存报告使用数据!$A$1:$C$65536,3,0),)</f>
        <v>80</v>
      </c>
      <c r="AL95">
        <f>IFERROR(VLOOKUP($B95,[4]库存报告使用数据!$A$1:$D$65536,4,0),)</f>
        <v>17</v>
      </c>
      <c r="AM95">
        <f>IFERROR(VLOOKUP($B95,[4]库存报告使用数据!$A$1:$E$65536,5,0),)</f>
        <v>50</v>
      </c>
      <c r="AN95" s="20">
        <f t="shared" si="27"/>
        <v>0.128888888888889</v>
      </c>
      <c r="AO95" s="20">
        <f t="shared" si="28"/>
        <v>0.1625</v>
      </c>
      <c r="AP95" s="20">
        <f t="shared" si="29"/>
        <v>0.411764705882353</v>
      </c>
      <c r="AQ95" s="20">
        <f t="shared" si="30"/>
        <v>0.14</v>
      </c>
      <c r="AR95" s="32">
        <f t="shared" si="31"/>
        <v>4.14285714285714</v>
      </c>
      <c r="AS95" s="32">
        <f t="shared" si="32"/>
        <v>248.571428571429</v>
      </c>
      <c r="AT95" s="32">
        <f t="shared" si="33"/>
        <v>-247.571428571429</v>
      </c>
      <c r="AU95" s="28">
        <f t="shared" si="34"/>
        <v>0</v>
      </c>
      <c r="AV95" s="34">
        <f>IFERROR(时间!$B$4+AU95,"上周无销量")</f>
        <v>43283</v>
      </c>
    </row>
    <row r="96" spans="1:48">
      <c r="A96" s="18" t="s">
        <v>141</v>
      </c>
      <c r="B96" t="str">
        <f>VLOOKUP(A96,'[1]sku-asin（子）'!$A:$B,2,0)</f>
        <v>B06W54R1BX</v>
      </c>
      <c r="C96" t="str">
        <f>VLOOKUP(A96,'[1]子sku-父sku'!$A:$B,2,0)</f>
        <v>BS-PW2025</v>
      </c>
      <c r="D96" s="28">
        <f>IFERROR(VLOOKUP(A96,[2]库存报告使用数据处理!$A:$C,3,0),0)</f>
        <v>13</v>
      </c>
      <c r="E96" s="28">
        <f>IFERROR(VLOOKUP(A96,[2]库存报告使用数据处理!$A:$D,4,0),0)</f>
        <v>9</v>
      </c>
      <c r="F96" s="28">
        <f>IFERROR(VLOOKUP(A96,[2]库存报告使用数据处理!$A:$E,5,0),0)</f>
        <v>0</v>
      </c>
      <c r="G96" s="28">
        <f>IFERROR(VLOOKUP(A96,[2]库存报告使用数据处理!$A:$F,6,0),0)</f>
        <v>6</v>
      </c>
      <c r="H96" s="29">
        <f>IFERROR(VLOOKUP(A96,[2]库存报告使用数据处理!$A:$G,7,0),0)</f>
        <v>12.9992857142857</v>
      </c>
      <c r="I96">
        <f>IFERROR(VLOOKUP(A96,[5]数据处理!$A:$B,2,0),0)</f>
        <v>0</v>
      </c>
      <c r="J96" s="30">
        <f>IFERROR(VLOOKUP(A96,[5]数据处理!$A:$D,4,0),0)</f>
        <v>0</v>
      </c>
      <c r="K96" s="30">
        <f>IFERROR(VLOOKUP(A96,[5]数据处理!$A:$E,5,0),0)</f>
        <v>0</v>
      </c>
      <c r="L96" s="30">
        <f>IFERROR(VLOOKUP(A96,[5]数据处理!$A:$G,7,0),0)</f>
        <v>0</v>
      </c>
      <c r="M96">
        <f t="shared" si="18"/>
        <v>0</v>
      </c>
      <c r="N96">
        <f>IFERROR(VLOOKUP(A96,[5]数据处理!$A:$C,3,0),0)</f>
        <v>0</v>
      </c>
      <c r="O96">
        <f>IFERROR(VLOOKUP($A96,[5]数据处理!$A:$N,14,0),0)</f>
        <v>0</v>
      </c>
      <c r="P96" t="str">
        <f>IFERROR(VLOOKUP($A96,[3]库存报告使用数据!$A$1:$B$65536,2,0),"")</f>
        <v/>
      </c>
      <c r="Q96" t="str">
        <f>IFERROR(VLOOKUP($A96,[3]库存报告使用数据!$A$1:$E$65536,5,0),"")</f>
        <v/>
      </c>
      <c r="R96" t="str">
        <f>IFERROR(VLOOKUP($A96,[3]库存报告使用数据!$A$1:$H$65536,8,0),"")</f>
        <v/>
      </c>
      <c r="S96" t="str">
        <f>IFERROR(VLOOKUP($A96,[3]库存报告使用数据!$A$1:$K$65536,11,0),"")</f>
        <v/>
      </c>
      <c r="T96" t="str">
        <f>IFERROR(VLOOKUP($A96,[3]库存报告使用数据!$A$1:$C$65536,3,0),"")</f>
        <v/>
      </c>
      <c r="U96" t="str">
        <f>IFERROR(VLOOKUP($A96,[3]库存报告使用数据!$A$1:$F$65536,6,0),"")</f>
        <v/>
      </c>
      <c r="V96" t="str">
        <f>IFERROR(VLOOKUP($A96,[3]库存报告使用数据!$A$1:$I$65536,9,0),"")</f>
        <v/>
      </c>
      <c r="W96" t="str">
        <f>IFERROR(VLOOKUP($A96,[3]库存报告使用数据!$A$1:$L$65536,12,0),"")</f>
        <v/>
      </c>
      <c r="X96" s="20" t="str">
        <f t="shared" si="19"/>
        <v/>
      </c>
      <c r="Y96" s="20" t="str">
        <f t="shared" si="20"/>
        <v/>
      </c>
      <c r="Z96" s="20" t="str">
        <f t="shared" si="21"/>
        <v/>
      </c>
      <c r="AA96" s="20" t="str">
        <f t="shared" si="22"/>
        <v/>
      </c>
      <c r="AB96" t="str">
        <f>IFERROR(VLOOKUP($A96,[3]库存报告使用数据!$A$1:$D$65536,4,0),"")</f>
        <v/>
      </c>
      <c r="AC96" t="str">
        <f>IFERROR(VLOOKUP($A96,[3]库存报告使用数据!$A$1:$G$65536,7,0),"")</f>
        <v/>
      </c>
      <c r="AD96" t="str">
        <f>IFERROR(VLOOKUP($A96,[3]库存报告使用数据!$A$1:$J$65536,10,0),"")</f>
        <v/>
      </c>
      <c r="AE96" t="str">
        <f>IFERROR(VLOOKUP($A96,[3]库存报告使用数据!$A$1:$M$65536,13,0),"")</f>
        <v/>
      </c>
      <c r="AF96" s="20" t="str">
        <f t="shared" si="23"/>
        <v/>
      </c>
      <c r="AG96" s="20" t="str">
        <f t="shared" si="24"/>
        <v/>
      </c>
      <c r="AH96" s="20" t="str">
        <f t="shared" si="25"/>
        <v/>
      </c>
      <c r="AI96" s="20" t="str">
        <f t="shared" si="26"/>
        <v/>
      </c>
      <c r="AJ96">
        <f>IFERROR(VLOOKUP($B96,[4]库存报告使用数据!$A$1:$B$65536,2,0),0)</f>
        <v>65</v>
      </c>
      <c r="AK96">
        <f>IFERROR(VLOOKUP($B96,[4]库存报告使用数据!$A$1:$C$65536,3,0),)</f>
        <v>29</v>
      </c>
      <c r="AL96">
        <f>IFERROR(VLOOKUP($B96,[4]库存报告使用数据!$A$1:$D$65536,4,0),)</f>
        <v>0</v>
      </c>
      <c r="AM96">
        <f>IFERROR(VLOOKUP($B96,[4]库存报告使用数据!$A$1:$E$65536,5,0),)</f>
        <v>15</v>
      </c>
      <c r="AN96" s="20">
        <f t="shared" si="27"/>
        <v>0.2</v>
      </c>
      <c r="AO96" s="20">
        <f t="shared" si="28"/>
        <v>0.310344827586207</v>
      </c>
      <c r="AP96" s="20" t="str">
        <f t="shared" si="29"/>
        <v/>
      </c>
      <c r="AQ96" s="20">
        <f t="shared" si="30"/>
        <v>0.4</v>
      </c>
      <c r="AR96" s="32">
        <f t="shared" si="31"/>
        <v>1.85714285714286</v>
      </c>
      <c r="AS96" s="32">
        <f t="shared" si="32"/>
        <v>111.428571428571</v>
      </c>
      <c r="AT96" s="32">
        <f t="shared" si="33"/>
        <v>-111.428571428571</v>
      </c>
      <c r="AU96" s="28">
        <f t="shared" si="34"/>
        <v>0</v>
      </c>
      <c r="AV96" s="34">
        <f>IFERROR(时间!$B$4+AU96,"上周无销量")</f>
        <v>43283</v>
      </c>
    </row>
    <row r="97" spans="1:48">
      <c r="A97" s="18" t="s">
        <v>142</v>
      </c>
      <c r="B97" t="str">
        <f>VLOOKUP(A97,'[1]sku-asin（子）'!$A:$B,2,0)</f>
        <v>B06VVBGMWP</v>
      </c>
      <c r="C97" t="str">
        <f>VLOOKUP(A97,'[1]子sku-父sku'!$A:$B,2,0)</f>
        <v>BS-PW2025</v>
      </c>
      <c r="D97" s="28">
        <f>IFERROR(VLOOKUP(A97,[2]库存报告使用数据处理!$A:$C,3,0),0)</f>
        <v>1</v>
      </c>
      <c r="E97" s="28">
        <f>IFERROR(VLOOKUP(A97,[2]库存报告使用数据处理!$A:$D,4,0),0)</f>
        <v>5</v>
      </c>
      <c r="F97" s="28">
        <f>IFERROR(VLOOKUP(A97,[2]库存报告使用数据处理!$A:$E,5,0),0)</f>
        <v>5</v>
      </c>
      <c r="G97" s="28">
        <f>IFERROR(VLOOKUP(A97,[2]库存报告使用数据处理!$A:$F,6,0),0)</f>
        <v>1</v>
      </c>
      <c r="H97" s="29">
        <f>IFERROR(VLOOKUP(A97,[2]库存报告使用数据处理!$A:$G,7,0),0)</f>
        <v>12.7075</v>
      </c>
      <c r="I97">
        <f>IFERROR(VLOOKUP(A97,[5]数据处理!$A:$B,2,0),0)</f>
        <v>0</v>
      </c>
      <c r="J97" s="30">
        <f>IFERROR(VLOOKUP(A97,[5]数据处理!$A:$D,4,0),0)</f>
        <v>0</v>
      </c>
      <c r="K97" s="30">
        <f>IFERROR(VLOOKUP(A97,[5]数据处理!$A:$E,5,0),0)</f>
        <v>0</v>
      </c>
      <c r="L97" s="30">
        <f>IFERROR(VLOOKUP(A97,[5]数据处理!$A:$G,7,0),0)</f>
        <v>0</v>
      </c>
      <c r="M97">
        <f t="shared" si="18"/>
        <v>0</v>
      </c>
      <c r="N97">
        <f>IFERROR(VLOOKUP(A97,[5]数据处理!$A:$C,3,0),0)</f>
        <v>0</v>
      </c>
      <c r="O97">
        <f>IFERROR(VLOOKUP($A97,[5]数据处理!$A:$N,14,0),0)</f>
        <v>0</v>
      </c>
      <c r="P97" t="str">
        <f>IFERROR(VLOOKUP($A97,[3]库存报告使用数据!$A$1:$B$65536,2,0),"")</f>
        <v/>
      </c>
      <c r="Q97" t="str">
        <f>IFERROR(VLOOKUP($A97,[3]库存报告使用数据!$A$1:$E$65536,5,0),"")</f>
        <v/>
      </c>
      <c r="R97" t="str">
        <f>IFERROR(VLOOKUP($A97,[3]库存报告使用数据!$A$1:$H$65536,8,0),"")</f>
        <v/>
      </c>
      <c r="S97" t="str">
        <f>IFERROR(VLOOKUP($A97,[3]库存报告使用数据!$A$1:$K$65536,11,0),"")</f>
        <v/>
      </c>
      <c r="T97" t="str">
        <f>IFERROR(VLOOKUP($A97,[3]库存报告使用数据!$A$1:$C$65536,3,0),"")</f>
        <v/>
      </c>
      <c r="U97" t="str">
        <f>IFERROR(VLOOKUP($A97,[3]库存报告使用数据!$A$1:$F$65536,6,0),"")</f>
        <v/>
      </c>
      <c r="V97" t="str">
        <f>IFERROR(VLOOKUP($A97,[3]库存报告使用数据!$A$1:$I$65536,9,0),"")</f>
        <v/>
      </c>
      <c r="W97" t="str">
        <f>IFERROR(VLOOKUP($A97,[3]库存报告使用数据!$A$1:$L$65536,12,0),"")</f>
        <v/>
      </c>
      <c r="X97" s="20" t="str">
        <f t="shared" si="19"/>
        <v/>
      </c>
      <c r="Y97" s="20" t="str">
        <f t="shared" si="20"/>
        <v/>
      </c>
      <c r="Z97" s="20" t="str">
        <f t="shared" si="21"/>
        <v/>
      </c>
      <c r="AA97" s="20" t="str">
        <f t="shared" si="22"/>
        <v/>
      </c>
      <c r="AB97" t="str">
        <f>IFERROR(VLOOKUP($A97,[3]库存报告使用数据!$A$1:$D$65536,4,0),"")</f>
        <v/>
      </c>
      <c r="AC97" t="str">
        <f>IFERROR(VLOOKUP($A97,[3]库存报告使用数据!$A$1:$G$65536,7,0),"")</f>
        <v/>
      </c>
      <c r="AD97" t="str">
        <f>IFERROR(VLOOKUP($A97,[3]库存报告使用数据!$A$1:$J$65536,10,0),"")</f>
        <v/>
      </c>
      <c r="AE97" t="str">
        <f>IFERROR(VLOOKUP($A97,[3]库存报告使用数据!$A$1:$M$65536,13,0),"")</f>
        <v/>
      </c>
      <c r="AF97" s="20" t="str">
        <f t="shared" si="23"/>
        <v/>
      </c>
      <c r="AG97" s="20" t="str">
        <f t="shared" si="24"/>
        <v/>
      </c>
      <c r="AH97" s="20" t="str">
        <f t="shared" si="25"/>
        <v/>
      </c>
      <c r="AI97" s="20" t="str">
        <f t="shared" si="26"/>
        <v/>
      </c>
      <c r="AJ97">
        <f>IFERROR(VLOOKUP($B97,[4]库存报告使用数据!$A$1:$B$65536,2,0),0)</f>
        <v>2</v>
      </c>
      <c r="AK97">
        <f>IFERROR(VLOOKUP($B97,[4]库存报告使用数据!$A$1:$C$65536,3,0),)</f>
        <v>16</v>
      </c>
      <c r="AL97">
        <f>IFERROR(VLOOKUP($B97,[4]库存报告使用数据!$A$1:$D$65536,4,0),)</f>
        <v>9</v>
      </c>
      <c r="AM97">
        <f>IFERROR(VLOOKUP($B97,[4]库存报告使用数据!$A$1:$E$65536,5,0),)</f>
        <v>16</v>
      </c>
      <c r="AN97" s="20">
        <f t="shared" si="27"/>
        <v>0.5</v>
      </c>
      <c r="AO97" s="20">
        <f t="shared" si="28"/>
        <v>0.3125</v>
      </c>
      <c r="AP97" s="20">
        <f t="shared" si="29"/>
        <v>0.555555555555556</v>
      </c>
      <c r="AQ97" s="20">
        <f t="shared" si="30"/>
        <v>0.0625</v>
      </c>
      <c r="AR97" s="32">
        <f t="shared" si="31"/>
        <v>0.142857142857143</v>
      </c>
      <c r="AS97" s="32">
        <f t="shared" si="32"/>
        <v>8.57142857142857</v>
      </c>
      <c r="AT97" s="32">
        <f t="shared" si="33"/>
        <v>-8.57142857142857</v>
      </c>
      <c r="AU97" s="28">
        <f t="shared" si="34"/>
        <v>0</v>
      </c>
      <c r="AV97" s="34">
        <f>IFERROR(时间!$B$4+AU97,"上周无销量")</f>
        <v>43283</v>
      </c>
    </row>
    <row r="98" spans="1:48">
      <c r="A98" s="18" t="s">
        <v>143</v>
      </c>
      <c r="B98" t="str">
        <f>VLOOKUP(A98,'[1]sku-asin（子）'!$A:$B,2,0)</f>
        <v>B06X6FZKG9</v>
      </c>
      <c r="C98" t="str">
        <f>VLOOKUP(A98,'[1]子sku-父sku'!$A:$B,2,0)</f>
        <v>BS-PW2025</v>
      </c>
      <c r="D98" s="28">
        <f>IFERROR(VLOOKUP(A98,[2]库存报告使用数据处理!$A:$C,3,0),0)</f>
        <v>9</v>
      </c>
      <c r="E98" s="28">
        <f>IFERROR(VLOOKUP(A98,[2]库存报告使用数据处理!$A:$D,4,0),0)</f>
        <v>3</v>
      </c>
      <c r="F98" s="28">
        <f>IFERROR(VLOOKUP(A98,[2]库存报告使用数据处理!$A:$E,5,0),0)</f>
        <v>1</v>
      </c>
      <c r="G98" s="28">
        <f>IFERROR(VLOOKUP(A98,[2]库存报告使用数据处理!$A:$F,6,0),0)</f>
        <v>1</v>
      </c>
      <c r="H98" s="29">
        <f>IFERROR(VLOOKUP(A98,[2]库存报告使用数据处理!$A:$G,7,0),0)</f>
        <v>12.3207142857143</v>
      </c>
      <c r="I98">
        <f>IFERROR(VLOOKUP(A98,[5]数据处理!$A:$B,2,0),0)</f>
        <v>0</v>
      </c>
      <c r="J98" s="30">
        <f>IFERROR(VLOOKUP(A98,[5]数据处理!$A:$D,4,0),0)</f>
        <v>0</v>
      </c>
      <c r="K98" s="30">
        <f>IFERROR(VLOOKUP(A98,[5]数据处理!$A:$E,5,0),0)</f>
        <v>0</v>
      </c>
      <c r="L98" s="30">
        <f>IFERROR(VLOOKUP(A98,[5]数据处理!$A:$G,7,0),0)</f>
        <v>0</v>
      </c>
      <c r="M98">
        <f t="shared" si="18"/>
        <v>0</v>
      </c>
      <c r="N98">
        <f>IFERROR(VLOOKUP(A98,[5]数据处理!$A:$C,3,0),0)</f>
        <v>0</v>
      </c>
      <c r="O98">
        <f>IFERROR(VLOOKUP($A98,[5]数据处理!$A:$N,14,0),0)</f>
        <v>0</v>
      </c>
      <c r="P98">
        <f>IFERROR(VLOOKUP($A98,[3]库存报告使用数据!$A$1:$B$65536,2,0),"")</f>
        <v>51</v>
      </c>
      <c r="Q98">
        <f>IFERROR(VLOOKUP($A98,[3]库存报告使用数据!$A$1:$E$65536,5,0),"")</f>
        <v>32</v>
      </c>
      <c r="R98">
        <f>IFERROR(VLOOKUP($A98,[3]库存报告使用数据!$A$1:$H$65536,8,0),"")</f>
        <v>30</v>
      </c>
      <c r="S98">
        <f>IFERROR(VLOOKUP($A98,[3]库存报告使用数据!$A$1:$K$65536,11,0),"")</f>
        <v>24</v>
      </c>
      <c r="T98">
        <f>IFERROR(VLOOKUP($A98,[3]库存报告使用数据!$A$1:$C$65536,3,0),"")</f>
        <v>0</v>
      </c>
      <c r="U98">
        <f>IFERROR(VLOOKUP($A98,[3]库存报告使用数据!$A$1:$F$65536,6,0),"")</f>
        <v>0</v>
      </c>
      <c r="V98">
        <f>IFERROR(VLOOKUP($A98,[3]库存报告使用数据!$A$1:$I$65536,9,0),"")</f>
        <v>1</v>
      </c>
      <c r="W98">
        <f>IFERROR(VLOOKUP($A98,[3]库存报告使用数据!$A$1:$L$65536,12,0),"")</f>
        <v>0</v>
      </c>
      <c r="X98" s="20">
        <f t="shared" si="19"/>
        <v>0</v>
      </c>
      <c r="Y98" s="20">
        <f t="shared" si="20"/>
        <v>0</v>
      </c>
      <c r="Z98" s="20">
        <f t="shared" si="21"/>
        <v>0.0333333333333333</v>
      </c>
      <c r="AA98" s="20">
        <f t="shared" si="22"/>
        <v>0</v>
      </c>
      <c r="AB98">
        <f>IFERROR(VLOOKUP($A98,[3]库存报告使用数据!$A$1:$D$65536,4,0),"")</f>
        <v>0</v>
      </c>
      <c r="AC98">
        <f>IFERROR(VLOOKUP($A98,[3]库存报告使用数据!$A$1:$G$65536,7,0),"")</f>
        <v>0</v>
      </c>
      <c r="AD98">
        <f>IFERROR(VLOOKUP($A98,[3]库存报告使用数据!$A$1:$J$65536,10,0),"")</f>
        <v>0.27</v>
      </c>
      <c r="AE98">
        <f>IFERROR(VLOOKUP($A98,[3]库存报告使用数据!$A$1:$M$65536,13,0),"")</f>
        <v>0</v>
      </c>
      <c r="AF98" s="20" t="str">
        <f t="shared" si="23"/>
        <v/>
      </c>
      <c r="AG98" s="20" t="str">
        <f t="shared" si="24"/>
        <v/>
      </c>
      <c r="AH98" s="20">
        <f t="shared" si="25"/>
        <v>0.021914313873268</v>
      </c>
      <c r="AI98" s="20" t="str">
        <f t="shared" si="26"/>
        <v/>
      </c>
      <c r="AJ98">
        <f>IFERROR(VLOOKUP($B98,[4]库存报告使用数据!$A$1:$B$65536,2,0),0)</f>
        <v>26</v>
      </c>
      <c r="AK98">
        <f>IFERROR(VLOOKUP($B98,[4]库存报告使用数据!$A$1:$C$65536,3,0),)</f>
        <v>16</v>
      </c>
      <c r="AL98">
        <f>IFERROR(VLOOKUP($B98,[4]库存报告使用数据!$A$1:$D$65536,4,0),)</f>
        <v>7</v>
      </c>
      <c r="AM98">
        <f>IFERROR(VLOOKUP($B98,[4]库存报告使用数据!$A$1:$E$65536,5,0),)</f>
        <v>13</v>
      </c>
      <c r="AN98" s="20">
        <f t="shared" si="27"/>
        <v>0.346153846153846</v>
      </c>
      <c r="AO98" s="20">
        <f t="shared" si="28"/>
        <v>0.1875</v>
      </c>
      <c r="AP98" s="20">
        <f t="shared" si="29"/>
        <v>0.142857142857143</v>
      </c>
      <c r="AQ98" s="20">
        <f t="shared" si="30"/>
        <v>0.0769230769230769</v>
      </c>
      <c r="AR98" s="32">
        <f t="shared" si="31"/>
        <v>1.28571428571429</v>
      </c>
      <c r="AS98" s="32">
        <f t="shared" si="32"/>
        <v>77.1428571428572</v>
      </c>
      <c r="AT98" s="32">
        <f t="shared" si="33"/>
        <v>-77.1428571428572</v>
      </c>
      <c r="AU98" s="28">
        <f t="shared" si="34"/>
        <v>0</v>
      </c>
      <c r="AV98" s="34">
        <f>IFERROR(时间!$B$4+AU98,"上周无销量")</f>
        <v>43283</v>
      </c>
    </row>
    <row r="99" spans="1:48">
      <c r="A99" s="18" t="s">
        <v>144</v>
      </c>
      <c r="B99" t="str">
        <f>VLOOKUP(A99,'[1]sku-asin（子）'!$A:$B,2,0)</f>
        <v>B06VV32R23</v>
      </c>
      <c r="C99" t="str">
        <f>VLOOKUP(A99,'[1]子sku-父sku'!$A:$B,2,0)</f>
        <v>BS-PW2025</v>
      </c>
      <c r="D99" s="28">
        <f>IFERROR(VLOOKUP(A99,[2]库存报告使用数据处理!$A:$C,3,0),0)</f>
        <v>0</v>
      </c>
      <c r="E99" s="28">
        <f>IFERROR(VLOOKUP(A99,[2]库存报告使用数据处理!$A:$D,4,0),0)</f>
        <v>8</v>
      </c>
      <c r="F99" s="28">
        <f>IFERROR(VLOOKUP(A99,[2]库存报告使用数据处理!$A:$E,5,0),0)</f>
        <v>6</v>
      </c>
      <c r="G99" s="28">
        <f>IFERROR(VLOOKUP(A99,[2]库存报告使用数据处理!$A:$F,6,0),0)</f>
        <v>2</v>
      </c>
      <c r="H99" s="29">
        <f>IFERROR(VLOOKUP(A99,[2]库存报告使用数据处理!$A:$G,7,0),0)</f>
        <v>14.653125</v>
      </c>
      <c r="I99">
        <f>IFERROR(VLOOKUP(A99,[5]数据处理!$A:$B,2,0),0)</f>
        <v>0</v>
      </c>
      <c r="J99" s="30">
        <f>IFERROR(VLOOKUP(A99,[5]数据处理!$A:$D,4,0),0)</f>
        <v>0</v>
      </c>
      <c r="K99" s="30">
        <f>IFERROR(VLOOKUP(A99,[5]数据处理!$A:$E,5,0),0)</f>
        <v>0</v>
      </c>
      <c r="L99" s="30">
        <f>IFERROR(VLOOKUP(A99,[5]数据处理!$A:$G,7,0),0)</f>
        <v>0</v>
      </c>
      <c r="M99">
        <f t="shared" si="18"/>
        <v>0</v>
      </c>
      <c r="N99">
        <f>IFERROR(VLOOKUP(A99,[5]数据处理!$A:$C,3,0),0)</f>
        <v>0</v>
      </c>
      <c r="O99">
        <f>IFERROR(VLOOKUP($A99,[5]数据处理!$A:$N,14,0),0)</f>
        <v>0</v>
      </c>
      <c r="P99" t="str">
        <f>IFERROR(VLOOKUP($A99,[3]库存报告使用数据!$A$1:$B$65536,2,0),"")</f>
        <v/>
      </c>
      <c r="Q99" t="str">
        <f>IFERROR(VLOOKUP($A99,[3]库存报告使用数据!$A$1:$E$65536,5,0),"")</f>
        <v/>
      </c>
      <c r="R99" t="str">
        <f>IFERROR(VLOOKUP($A99,[3]库存报告使用数据!$A$1:$H$65536,8,0),"")</f>
        <v/>
      </c>
      <c r="S99" t="str">
        <f>IFERROR(VLOOKUP($A99,[3]库存报告使用数据!$A$1:$K$65536,11,0),"")</f>
        <v/>
      </c>
      <c r="T99" t="str">
        <f>IFERROR(VLOOKUP($A99,[3]库存报告使用数据!$A$1:$C$65536,3,0),"")</f>
        <v/>
      </c>
      <c r="U99" t="str">
        <f>IFERROR(VLOOKUP($A99,[3]库存报告使用数据!$A$1:$F$65536,6,0),"")</f>
        <v/>
      </c>
      <c r="V99" t="str">
        <f>IFERROR(VLOOKUP($A99,[3]库存报告使用数据!$A$1:$I$65536,9,0),"")</f>
        <v/>
      </c>
      <c r="W99" t="str">
        <f>IFERROR(VLOOKUP($A99,[3]库存报告使用数据!$A$1:$L$65536,12,0),"")</f>
        <v/>
      </c>
      <c r="X99" s="20" t="str">
        <f t="shared" si="19"/>
        <v/>
      </c>
      <c r="Y99" s="20" t="str">
        <f t="shared" si="20"/>
        <v/>
      </c>
      <c r="Z99" s="20" t="str">
        <f t="shared" si="21"/>
        <v/>
      </c>
      <c r="AA99" s="20" t="str">
        <f t="shared" si="22"/>
        <v/>
      </c>
      <c r="AB99" t="str">
        <f>IFERROR(VLOOKUP($A99,[3]库存报告使用数据!$A$1:$D$65536,4,0),"")</f>
        <v/>
      </c>
      <c r="AC99" t="str">
        <f>IFERROR(VLOOKUP($A99,[3]库存报告使用数据!$A$1:$G$65536,7,0),"")</f>
        <v/>
      </c>
      <c r="AD99" t="str">
        <f>IFERROR(VLOOKUP($A99,[3]库存报告使用数据!$A$1:$J$65536,10,0),"")</f>
        <v/>
      </c>
      <c r="AE99" t="str">
        <f>IFERROR(VLOOKUP($A99,[3]库存报告使用数据!$A$1:$M$65536,13,0),"")</f>
        <v/>
      </c>
      <c r="AF99" s="20" t="str">
        <f t="shared" si="23"/>
        <v/>
      </c>
      <c r="AG99" s="20" t="str">
        <f t="shared" si="24"/>
        <v/>
      </c>
      <c r="AH99" s="20" t="str">
        <f t="shared" si="25"/>
        <v/>
      </c>
      <c r="AI99" s="20" t="str">
        <f t="shared" si="26"/>
        <v/>
      </c>
      <c r="AJ99">
        <f>IFERROR(VLOOKUP($B99,[4]库存报告使用数据!$A$1:$B$65536,2,0),0)</f>
        <v>0</v>
      </c>
      <c r="AK99">
        <f>IFERROR(VLOOKUP($B99,[4]库存报告使用数据!$A$1:$C$65536,3,0),)</f>
        <v>19</v>
      </c>
      <c r="AL99">
        <f>IFERROR(VLOOKUP($B99,[4]库存报告使用数据!$A$1:$D$65536,4,0),)</f>
        <v>10</v>
      </c>
      <c r="AM99">
        <f>IFERROR(VLOOKUP($B99,[4]库存报告使用数据!$A$1:$E$65536,5,0),)</f>
        <v>13</v>
      </c>
      <c r="AN99" s="20" t="str">
        <f t="shared" si="27"/>
        <v/>
      </c>
      <c r="AO99" s="20">
        <f t="shared" si="28"/>
        <v>0.421052631578947</v>
      </c>
      <c r="AP99" s="20">
        <f t="shared" si="29"/>
        <v>0.6</v>
      </c>
      <c r="AQ99" s="20">
        <f t="shared" si="30"/>
        <v>0.153846153846154</v>
      </c>
      <c r="AR99" s="32">
        <f t="shared" si="31"/>
        <v>0</v>
      </c>
      <c r="AS99" s="32">
        <f t="shared" si="32"/>
        <v>0</v>
      </c>
      <c r="AT99" s="32">
        <f t="shared" si="33"/>
        <v>0</v>
      </c>
      <c r="AU99" s="28" t="str">
        <f t="shared" si="34"/>
        <v>库存为0</v>
      </c>
      <c r="AV99" s="34" t="str">
        <f>IFERROR(时间!$B$4+AU99,"上周无销量")</f>
        <v>上周无销量</v>
      </c>
    </row>
    <row r="100" spans="1:48">
      <c r="A100" s="18" t="s">
        <v>145</v>
      </c>
      <c r="B100" t="str">
        <f>VLOOKUP(A100,'[1]sku-asin（子）'!$A:$B,2,0)</f>
        <v>B06VTV3DQ6</v>
      </c>
      <c r="C100" t="str">
        <f>VLOOKUP(A100,'[1]子sku-父sku'!$A:$B,2,0)</f>
        <v>BS-PW2025</v>
      </c>
      <c r="D100" s="28">
        <f>IFERROR(VLOOKUP(A100,[2]库存报告使用数据处理!$A:$C,3,0),0)</f>
        <v>7</v>
      </c>
      <c r="E100" s="28">
        <f>IFERROR(VLOOKUP(A100,[2]库存报告使用数据处理!$A:$D,4,0),0)</f>
        <v>1</v>
      </c>
      <c r="F100" s="28">
        <f>IFERROR(VLOOKUP(A100,[2]库存报告使用数据处理!$A:$E,5,0),0)</f>
        <v>5</v>
      </c>
      <c r="G100" s="28">
        <f>IFERROR(VLOOKUP(A100,[2]库存报告使用数据处理!$A:$F,6,0),0)</f>
        <v>5</v>
      </c>
      <c r="H100" s="29">
        <f>IFERROR(VLOOKUP(A100,[2]库存报告使用数据处理!$A:$G,7,0),0)</f>
        <v>12.3605555555556</v>
      </c>
      <c r="I100">
        <f>IFERROR(VLOOKUP(A100,[5]数据处理!$A:$B,2,0),0)</f>
        <v>0</v>
      </c>
      <c r="J100" s="30">
        <f>IFERROR(VLOOKUP(A100,[5]数据处理!$A:$D,4,0),0)</f>
        <v>0</v>
      </c>
      <c r="K100" s="30">
        <f>IFERROR(VLOOKUP(A100,[5]数据处理!$A:$E,5,0),0)</f>
        <v>0</v>
      </c>
      <c r="L100" s="30">
        <f>IFERROR(VLOOKUP(A100,[5]数据处理!$A:$G,7,0),0)</f>
        <v>0</v>
      </c>
      <c r="M100">
        <f t="shared" si="18"/>
        <v>0</v>
      </c>
      <c r="N100">
        <f>IFERROR(VLOOKUP(A100,[5]数据处理!$A:$C,3,0),0)</f>
        <v>0</v>
      </c>
      <c r="O100">
        <f>IFERROR(VLOOKUP($A100,[5]数据处理!$A:$N,14,0),0)</f>
        <v>0</v>
      </c>
      <c r="P100">
        <f>IFERROR(VLOOKUP($A100,[3]库存报告使用数据!$A$1:$B$65536,2,0),"")</f>
        <v>84</v>
      </c>
      <c r="Q100">
        <f>IFERROR(VLOOKUP($A100,[3]库存报告使用数据!$A$1:$E$65536,5,0),"")</f>
        <v>10</v>
      </c>
      <c r="R100">
        <f>IFERROR(VLOOKUP($A100,[3]库存报告使用数据!$A$1:$H$65536,8,0),"")</f>
        <v>41</v>
      </c>
      <c r="S100">
        <f>IFERROR(VLOOKUP($A100,[3]库存报告使用数据!$A$1:$K$65536,11,0),"")</f>
        <v>56</v>
      </c>
      <c r="T100">
        <f>IFERROR(VLOOKUP($A100,[3]库存报告使用数据!$A$1:$C$65536,3,0),"")</f>
        <v>1</v>
      </c>
      <c r="U100">
        <f>IFERROR(VLOOKUP($A100,[3]库存报告使用数据!$A$1:$F$65536,6,0),"")</f>
        <v>0</v>
      </c>
      <c r="V100">
        <f>IFERROR(VLOOKUP($A100,[3]库存报告使用数据!$A$1:$I$65536,9,0),"")</f>
        <v>1</v>
      </c>
      <c r="W100">
        <f>IFERROR(VLOOKUP($A100,[3]库存报告使用数据!$A$1:$L$65536,12,0),"")</f>
        <v>0</v>
      </c>
      <c r="X100" s="20">
        <f t="shared" si="19"/>
        <v>0.0119047619047619</v>
      </c>
      <c r="Y100" s="20">
        <f t="shared" si="20"/>
        <v>0</v>
      </c>
      <c r="Z100" s="20">
        <f t="shared" si="21"/>
        <v>0.024390243902439</v>
      </c>
      <c r="AA100" s="20">
        <f t="shared" si="22"/>
        <v>0</v>
      </c>
      <c r="AB100">
        <f>IFERROR(VLOOKUP($A100,[3]库存报告使用数据!$A$1:$D$65536,4,0),"")</f>
        <v>0.26</v>
      </c>
      <c r="AC100">
        <f>IFERROR(VLOOKUP($A100,[3]库存报告使用数据!$A$1:$G$65536,7,0),"")</f>
        <v>0</v>
      </c>
      <c r="AD100">
        <f>IFERROR(VLOOKUP($A100,[3]库存报告使用数据!$A$1:$J$65536,10,0),"")</f>
        <v>0.27</v>
      </c>
      <c r="AE100">
        <f>IFERROR(VLOOKUP($A100,[3]库存报告使用数据!$A$1:$M$65536,13,0),"")</f>
        <v>0</v>
      </c>
      <c r="AF100" s="20">
        <f t="shared" si="23"/>
        <v>0.00300495046326319</v>
      </c>
      <c r="AG100" s="20" t="str">
        <f t="shared" si="24"/>
        <v/>
      </c>
      <c r="AH100" s="20">
        <f t="shared" si="25"/>
        <v>0.0043687356735134</v>
      </c>
      <c r="AI100" s="20" t="str">
        <f t="shared" si="26"/>
        <v/>
      </c>
      <c r="AJ100">
        <f>IFERROR(VLOOKUP($B100,[4]库存报告使用数据!$A$1:$B$65536,2,0),0)</f>
        <v>38</v>
      </c>
      <c r="AK100">
        <f>IFERROR(VLOOKUP($B100,[4]库存报告使用数据!$A$1:$C$65536,3,0),)</f>
        <v>8</v>
      </c>
      <c r="AL100">
        <f>IFERROR(VLOOKUP($B100,[4]库存报告使用数据!$A$1:$D$65536,4,0),)</f>
        <v>8</v>
      </c>
      <c r="AM100">
        <f>IFERROR(VLOOKUP($B100,[4]库存报告使用数据!$A$1:$E$65536,5,0),)</f>
        <v>39</v>
      </c>
      <c r="AN100" s="20">
        <f t="shared" si="27"/>
        <v>0.184210526315789</v>
      </c>
      <c r="AO100" s="20">
        <f t="shared" si="28"/>
        <v>0.125</v>
      </c>
      <c r="AP100" s="20">
        <f t="shared" si="29"/>
        <v>0.625</v>
      </c>
      <c r="AQ100" s="20">
        <f t="shared" si="30"/>
        <v>0.128205128205128</v>
      </c>
      <c r="AR100" s="32">
        <f t="shared" si="31"/>
        <v>1</v>
      </c>
      <c r="AS100" s="32">
        <f t="shared" si="32"/>
        <v>60</v>
      </c>
      <c r="AT100" s="32">
        <f t="shared" si="33"/>
        <v>-60</v>
      </c>
      <c r="AU100" s="28">
        <f t="shared" si="34"/>
        <v>0</v>
      </c>
      <c r="AV100" s="34">
        <f>IFERROR(时间!$B$4+AU100,"上周无销量")</f>
        <v>43283</v>
      </c>
    </row>
    <row r="101" spans="1:48">
      <c r="A101" s="18" t="s">
        <v>146</v>
      </c>
      <c r="B101" t="str">
        <f>VLOOKUP(A101,'[1]sku-asin（子）'!$A:$B,2,0)</f>
        <v>B06WGP4C1W</v>
      </c>
      <c r="C101" t="str">
        <f>VLOOKUP(A101,'[1]子sku-父sku'!$A:$B,2,0)</f>
        <v>BS-PW2025</v>
      </c>
      <c r="D101" s="28">
        <f>IFERROR(VLOOKUP(A101,[2]库存报告使用数据处理!$A:$C,3,0),0)</f>
        <v>2</v>
      </c>
      <c r="E101" s="28">
        <f>IFERROR(VLOOKUP(A101,[2]库存报告使用数据处理!$A:$D,4,0),0)</f>
        <v>2</v>
      </c>
      <c r="F101" s="28">
        <f>IFERROR(VLOOKUP(A101,[2]库存报告使用数据处理!$A:$E,5,0),0)</f>
        <v>4</v>
      </c>
      <c r="G101" s="28">
        <f>IFERROR(VLOOKUP(A101,[2]库存报告使用数据处理!$A:$F,6,0),0)</f>
        <v>4</v>
      </c>
      <c r="H101" s="29">
        <f>IFERROR(VLOOKUP(A101,[2]库存报告使用数据处理!$A:$G,7,0),0)</f>
        <v>14.5408333333333</v>
      </c>
      <c r="I101">
        <f>IFERROR(VLOOKUP(A101,[5]数据处理!$A:$B,2,0),0)</f>
        <v>0</v>
      </c>
      <c r="J101" s="30">
        <f>IFERROR(VLOOKUP(A101,[5]数据处理!$A:$D,4,0),0)</f>
        <v>0</v>
      </c>
      <c r="K101" s="30">
        <f>IFERROR(VLOOKUP(A101,[5]数据处理!$A:$E,5,0),0)</f>
        <v>0</v>
      </c>
      <c r="L101" s="30">
        <f>IFERROR(VLOOKUP(A101,[5]数据处理!$A:$G,7,0),0)</f>
        <v>0</v>
      </c>
      <c r="M101">
        <f t="shared" si="18"/>
        <v>0</v>
      </c>
      <c r="N101">
        <f>IFERROR(VLOOKUP(A101,[5]数据处理!$A:$C,3,0),0)</f>
        <v>0</v>
      </c>
      <c r="O101">
        <f>IFERROR(VLOOKUP($A101,[5]数据处理!$A:$N,14,0),0)</f>
        <v>0</v>
      </c>
      <c r="P101">
        <f>IFERROR(VLOOKUP($A101,[3]库存报告使用数据!$A$1:$B$65536,2,0),"")</f>
        <v>590</v>
      </c>
      <c r="Q101">
        <f>IFERROR(VLOOKUP($A101,[3]库存报告使用数据!$A$1:$E$65536,5,0),"")</f>
        <v>251</v>
      </c>
      <c r="R101">
        <f>IFERROR(VLOOKUP($A101,[3]库存报告使用数据!$A$1:$H$65536,8,0),"")</f>
        <v>220</v>
      </c>
      <c r="S101">
        <f>IFERROR(VLOOKUP($A101,[3]库存报告使用数据!$A$1:$K$65536,11,0),"")</f>
        <v>622</v>
      </c>
      <c r="T101">
        <f>IFERROR(VLOOKUP($A101,[3]库存报告使用数据!$A$1:$C$65536,3,0),"")</f>
        <v>4</v>
      </c>
      <c r="U101">
        <f>IFERROR(VLOOKUP($A101,[3]库存报告使用数据!$A$1:$F$65536,6,0),"")</f>
        <v>4</v>
      </c>
      <c r="V101">
        <f>IFERROR(VLOOKUP($A101,[3]库存报告使用数据!$A$1:$I$65536,9,0),"")</f>
        <v>2</v>
      </c>
      <c r="W101">
        <f>IFERROR(VLOOKUP($A101,[3]库存报告使用数据!$A$1:$L$65536,12,0),"")</f>
        <v>6</v>
      </c>
      <c r="X101" s="20">
        <f t="shared" si="19"/>
        <v>0.00677966101694915</v>
      </c>
      <c r="Y101" s="20">
        <f t="shared" si="20"/>
        <v>0.0159362549800797</v>
      </c>
      <c r="Z101" s="20">
        <f t="shared" si="21"/>
        <v>0.00909090909090909</v>
      </c>
      <c r="AA101" s="20">
        <f t="shared" si="22"/>
        <v>0.00964630225080386</v>
      </c>
      <c r="AB101">
        <f>IFERROR(VLOOKUP($A101,[3]库存报告使用数据!$A$1:$D$65536,4,0),"")</f>
        <v>0.62</v>
      </c>
      <c r="AC101">
        <f>IFERROR(VLOOKUP($A101,[3]库存报告使用数据!$A$1:$G$65536,7,0),"")</f>
        <v>0.13</v>
      </c>
      <c r="AD101">
        <f>IFERROR(VLOOKUP($A101,[3]库存报告使用数据!$A$1:$J$65536,10,0),"")</f>
        <v>0.2</v>
      </c>
      <c r="AE101">
        <f>IFERROR(VLOOKUP($A101,[3]库存报告使用数据!$A$1:$M$65536,13,0),"")</f>
        <v>0.38</v>
      </c>
      <c r="AF101" s="20">
        <f t="shared" si="23"/>
        <v>0.0213192733107915</v>
      </c>
      <c r="AG101" s="20">
        <f t="shared" si="24"/>
        <v>0.00447017021032725</v>
      </c>
      <c r="AH101" s="20">
        <f t="shared" si="25"/>
        <v>0.0034385924694825</v>
      </c>
      <c r="AI101" s="20">
        <f t="shared" si="26"/>
        <v>0.00653332569201675</v>
      </c>
      <c r="AJ101">
        <f>IFERROR(VLOOKUP($B101,[4]库存报告使用数据!$A$1:$B$65536,2,0),0)</f>
        <v>18</v>
      </c>
      <c r="AK101">
        <f>IFERROR(VLOOKUP($B101,[4]库存报告使用数据!$A$1:$C$65536,3,0),)</f>
        <v>20</v>
      </c>
      <c r="AL101">
        <f>IFERROR(VLOOKUP($B101,[4]库存报告使用数据!$A$1:$D$65536,4,0),)</f>
        <v>9</v>
      </c>
      <c r="AM101">
        <f>IFERROR(VLOOKUP($B101,[4]库存报告使用数据!$A$1:$E$65536,5,0),)</f>
        <v>22</v>
      </c>
      <c r="AN101" s="20">
        <f t="shared" si="27"/>
        <v>0.111111111111111</v>
      </c>
      <c r="AO101" s="20">
        <f t="shared" si="28"/>
        <v>0.1</v>
      </c>
      <c r="AP101" s="20">
        <f t="shared" si="29"/>
        <v>0.444444444444444</v>
      </c>
      <c r="AQ101" s="20">
        <f t="shared" si="30"/>
        <v>0.181818181818182</v>
      </c>
      <c r="AR101" s="32">
        <f t="shared" si="31"/>
        <v>0.285714285714286</v>
      </c>
      <c r="AS101" s="32">
        <f t="shared" si="32"/>
        <v>17.1428571428571</v>
      </c>
      <c r="AT101" s="32">
        <f t="shared" si="33"/>
        <v>-17.1428571428571</v>
      </c>
      <c r="AU101" s="28">
        <f t="shared" si="34"/>
        <v>0</v>
      </c>
      <c r="AV101" s="34">
        <f>IFERROR(时间!$B$4+AU101,"上周无销量")</f>
        <v>43283</v>
      </c>
    </row>
    <row r="102" spans="1:48">
      <c r="A102" s="18" t="s">
        <v>147</v>
      </c>
      <c r="B102" t="str">
        <f>VLOOKUP(A102,'[1]sku-asin（子）'!$A:$B,2,0)</f>
        <v>B06XXYL2SS</v>
      </c>
      <c r="C102" t="str">
        <f>VLOOKUP(A102,'[1]子sku-父sku'!$A:$B,2,0)</f>
        <v>BS-PW331</v>
      </c>
      <c r="D102" s="28">
        <f>IFERROR(VLOOKUP(A102,[2]库存报告使用数据处理!$A:$C,3,0),0)</f>
        <v>0</v>
      </c>
      <c r="E102" s="28">
        <f>IFERROR(VLOOKUP(A102,[2]库存报告使用数据处理!$A:$D,4,0),0)</f>
        <v>0</v>
      </c>
      <c r="F102" s="28">
        <f>IFERROR(VLOOKUP(A102,[2]库存报告使用数据处理!$A:$E,5,0),0)</f>
        <v>0</v>
      </c>
      <c r="G102" s="28">
        <f>IFERROR(VLOOKUP(A102,[2]库存报告使用数据处理!$A:$F,6,0),0)</f>
        <v>0</v>
      </c>
      <c r="H102" s="29">
        <f>IFERROR(VLOOKUP(A102,[2]库存报告使用数据处理!$A:$G,7,0),0)</f>
        <v>0</v>
      </c>
      <c r="I102">
        <f>IFERROR(VLOOKUP(A102,[5]数据处理!$A:$B,2,0),0)</f>
        <v>0</v>
      </c>
      <c r="J102" s="30">
        <f>IFERROR(VLOOKUP(A102,[5]数据处理!$A:$D,4,0),0)</f>
        <v>0</v>
      </c>
      <c r="K102" s="30">
        <f>IFERROR(VLOOKUP(A102,[5]数据处理!$A:$E,5,0),0)</f>
        <v>0</v>
      </c>
      <c r="L102" s="30">
        <f>IFERROR(VLOOKUP(A102,[5]数据处理!$A:$G,7,0),0)</f>
        <v>0</v>
      </c>
      <c r="M102">
        <f t="shared" si="18"/>
        <v>0</v>
      </c>
      <c r="N102">
        <f>IFERROR(VLOOKUP(A102,[5]数据处理!$A:$C,3,0),0)</f>
        <v>0</v>
      </c>
      <c r="O102">
        <f>IFERROR(VLOOKUP($A102,[5]数据处理!$A:$N,14,0),0)</f>
        <v>0</v>
      </c>
      <c r="P102" t="str">
        <f>IFERROR(VLOOKUP($A102,[3]库存报告使用数据!$A$1:$B$65536,2,0),"")</f>
        <v/>
      </c>
      <c r="Q102" t="str">
        <f>IFERROR(VLOOKUP($A102,[3]库存报告使用数据!$A$1:$E$65536,5,0),"")</f>
        <v/>
      </c>
      <c r="R102" t="str">
        <f>IFERROR(VLOOKUP($A102,[3]库存报告使用数据!$A$1:$H$65536,8,0),"")</f>
        <v/>
      </c>
      <c r="S102" t="str">
        <f>IFERROR(VLOOKUP($A102,[3]库存报告使用数据!$A$1:$K$65536,11,0),"")</f>
        <v/>
      </c>
      <c r="T102" t="str">
        <f>IFERROR(VLOOKUP($A102,[3]库存报告使用数据!$A$1:$C$65536,3,0),"")</f>
        <v/>
      </c>
      <c r="U102" t="str">
        <f>IFERROR(VLOOKUP($A102,[3]库存报告使用数据!$A$1:$F$65536,6,0),"")</f>
        <v/>
      </c>
      <c r="V102" t="str">
        <f>IFERROR(VLOOKUP($A102,[3]库存报告使用数据!$A$1:$I$65536,9,0),"")</f>
        <v/>
      </c>
      <c r="W102" t="str">
        <f>IFERROR(VLOOKUP($A102,[3]库存报告使用数据!$A$1:$L$65536,12,0),"")</f>
        <v/>
      </c>
      <c r="X102" s="20" t="str">
        <f t="shared" si="19"/>
        <v/>
      </c>
      <c r="Y102" s="20" t="str">
        <f t="shared" si="20"/>
        <v/>
      </c>
      <c r="Z102" s="20" t="str">
        <f t="shared" si="21"/>
        <v/>
      </c>
      <c r="AA102" s="20" t="str">
        <f t="shared" si="22"/>
        <v/>
      </c>
      <c r="AB102" t="str">
        <f>IFERROR(VLOOKUP($A102,[3]库存报告使用数据!$A$1:$D$65536,4,0),"")</f>
        <v/>
      </c>
      <c r="AC102" t="str">
        <f>IFERROR(VLOOKUP($A102,[3]库存报告使用数据!$A$1:$G$65536,7,0),"")</f>
        <v/>
      </c>
      <c r="AD102" t="str">
        <f>IFERROR(VLOOKUP($A102,[3]库存报告使用数据!$A$1:$J$65536,10,0),"")</f>
        <v/>
      </c>
      <c r="AE102" t="str">
        <f>IFERROR(VLOOKUP($A102,[3]库存报告使用数据!$A$1:$M$65536,13,0),"")</f>
        <v/>
      </c>
      <c r="AF102" s="20" t="str">
        <f t="shared" si="23"/>
        <v/>
      </c>
      <c r="AG102" s="20" t="str">
        <f t="shared" si="24"/>
        <v/>
      </c>
      <c r="AH102" s="20" t="str">
        <f t="shared" si="25"/>
        <v/>
      </c>
      <c r="AI102" s="20" t="str">
        <f t="shared" si="26"/>
        <v/>
      </c>
      <c r="AJ102">
        <f>IFERROR(VLOOKUP($B102,[4]库存报告使用数据!$A$1:$B$65536,2,0),0)</f>
        <v>0</v>
      </c>
      <c r="AK102">
        <f>IFERROR(VLOOKUP($B102,[4]库存报告使用数据!$A$1:$C$65536,3,0),)</f>
        <v>0</v>
      </c>
      <c r="AL102">
        <f>IFERROR(VLOOKUP($B102,[4]库存报告使用数据!$A$1:$D$65536,4,0),)</f>
        <v>0</v>
      </c>
      <c r="AM102">
        <f>IFERROR(VLOOKUP($B102,[4]库存报告使用数据!$A$1:$E$65536,5,0),)</f>
        <v>0</v>
      </c>
      <c r="AN102" s="20" t="str">
        <f t="shared" si="27"/>
        <v/>
      </c>
      <c r="AO102" s="20" t="str">
        <f t="shared" si="28"/>
        <v/>
      </c>
      <c r="AP102" s="20" t="str">
        <f t="shared" si="29"/>
        <v/>
      </c>
      <c r="AQ102" s="20" t="str">
        <f t="shared" si="30"/>
        <v/>
      </c>
      <c r="AR102" s="32">
        <f t="shared" si="31"/>
        <v>0</v>
      </c>
      <c r="AS102" s="32">
        <f t="shared" si="32"/>
        <v>0</v>
      </c>
      <c r="AT102" s="32">
        <f t="shared" si="33"/>
        <v>0</v>
      </c>
      <c r="AU102" s="28" t="str">
        <f t="shared" si="34"/>
        <v>库存为0</v>
      </c>
      <c r="AV102" s="34" t="str">
        <f>IFERROR(时间!$B$4+AU102,"上周无销量")</f>
        <v>上周无销量</v>
      </c>
    </row>
    <row r="103" spans="1:48">
      <c r="A103" s="18" t="s">
        <v>148</v>
      </c>
      <c r="B103" t="str">
        <f>VLOOKUP(A103,'[1]sku-asin（子）'!$A:$B,2,0)</f>
        <v>B06XY113L6</v>
      </c>
      <c r="C103" t="str">
        <f>VLOOKUP(A103,'[1]子sku-父sku'!$A:$B,2,0)</f>
        <v>BS-PW331</v>
      </c>
      <c r="D103" s="28">
        <f>IFERROR(VLOOKUP(A103,[2]库存报告使用数据处理!$A:$C,3,0),0)</f>
        <v>0</v>
      </c>
      <c r="E103" s="28">
        <f>IFERROR(VLOOKUP(A103,[2]库存报告使用数据处理!$A:$D,4,0),0)</f>
        <v>0</v>
      </c>
      <c r="F103" s="28">
        <f>IFERROR(VLOOKUP(A103,[2]库存报告使用数据处理!$A:$E,5,0),0)</f>
        <v>0</v>
      </c>
      <c r="G103" s="28">
        <f>IFERROR(VLOOKUP(A103,[2]库存报告使用数据处理!$A:$F,6,0),0)</f>
        <v>0</v>
      </c>
      <c r="H103" s="29">
        <f>IFERROR(VLOOKUP(A103,[2]库存报告使用数据处理!$A:$G,7,0),0)</f>
        <v>0</v>
      </c>
      <c r="I103">
        <f>IFERROR(VLOOKUP(A103,[5]数据处理!$A:$B,2,0),0)</f>
        <v>0</v>
      </c>
      <c r="J103" s="30">
        <f>IFERROR(VLOOKUP(A103,[5]数据处理!$A:$D,4,0),0)</f>
        <v>0</v>
      </c>
      <c r="K103" s="30">
        <f>IFERROR(VLOOKUP(A103,[5]数据处理!$A:$E,5,0),0)</f>
        <v>0</v>
      </c>
      <c r="L103" s="30">
        <f>IFERROR(VLOOKUP(A103,[5]数据处理!$A:$G,7,0),0)</f>
        <v>0</v>
      </c>
      <c r="M103">
        <f t="shared" si="18"/>
        <v>0</v>
      </c>
      <c r="N103">
        <f>IFERROR(VLOOKUP(A103,[5]数据处理!$A:$C,3,0),0)</f>
        <v>0</v>
      </c>
      <c r="O103">
        <f>IFERROR(VLOOKUP($A103,[5]数据处理!$A:$N,14,0),0)</f>
        <v>0</v>
      </c>
      <c r="P103" t="str">
        <f>IFERROR(VLOOKUP($A103,[3]库存报告使用数据!$A$1:$B$65536,2,0),"")</f>
        <v/>
      </c>
      <c r="Q103" t="str">
        <f>IFERROR(VLOOKUP($A103,[3]库存报告使用数据!$A$1:$E$65536,5,0),"")</f>
        <v/>
      </c>
      <c r="R103" t="str">
        <f>IFERROR(VLOOKUP($A103,[3]库存报告使用数据!$A$1:$H$65536,8,0),"")</f>
        <v/>
      </c>
      <c r="S103" t="str">
        <f>IFERROR(VLOOKUP($A103,[3]库存报告使用数据!$A$1:$K$65536,11,0),"")</f>
        <v/>
      </c>
      <c r="T103" t="str">
        <f>IFERROR(VLOOKUP($A103,[3]库存报告使用数据!$A$1:$C$65536,3,0),"")</f>
        <v/>
      </c>
      <c r="U103" t="str">
        <f>IFERROR(VLOOKUP($A103,[3]库存报告使用数据!$A$1:$F$65536,6,0),"")</f>
        <v/>
      </c>
      <c r="V103" t="str">
        <f>IFERROR(VLOOKUP($A103,[3]库存报告使用数据!$A$1:$I$65536,9,0),"")</f>
        <v/>
      </c>
      <c r="W103" t="str">
        <f>IFERROR(VLOOKUP($A103,[3]库存报告使用数据!$A$1:$L$65536,12,0),"")</f>
        <v/>
      </c>
      <c r="X103" s="20" t="str">
        <f t="shared" si="19"/>
        <v/>
      </c>
      <c r="Y103" s="20" t="str">
        <f t="shared" si="20"/>
        <v/>
      </c>
      <c r="Z103" s="20" t="str">
        <f t="shared" si="21"/>
        <v/>
      </c>
      <c r="AA103" s="20" t="str">
        <f t="shared" si="22"/>
        <v/>
      </c>
      <c r="AB103" t="str">
        <f>IFERROR(VLOOKUP($A103,[3]库存报告使用数据!$A$1:$D$65536,4,0),"")</f>
        <v/>
      </c>
      <c r="AC103" t="str">
        <f>IFERROR(VLOOKUP($A103,[3]库存报告使用数据!$A$1:$G$65536,7,0),"")</f>
        <v/>
      </c>
      <c r="AD103" t="str">
        <f>IFERROR(VLOOKUP($A103,[3]库存报告使用数据!$A$1:$J$65536,10,0),"")</f>
        <v/>
      </c>
      <c r="AE103" t="str">
        <f>IFERROR(VLOOKUP($A103,[3]库存报告使用数据!$A$1:$M$65536,13,0),"")</f>
        <v/>
      </c>
      <c r="AF103" s="20" t="str">
        <f t="shared" si="23"/>
        <v/>
      </c>
      <c r="AG103" s="20" t="str">
        <f t="shared" si="24"/>
        <v/>
      </c>
      <c r="AH103" s="20" t="str">
        <f t="shared" si="25"/>
        <v/>
      </c>
      <c r="AI103" s="20" t="str">
        <f t="shared" si="26"/>
        <v/>
      </c>
      <c r="AJ103">
        <f>IFERROR(VLOOKUP($B103,[4]库存报告使用数据!$A$1:$B$65536,2,0),0)</f>
        <v>0</v>
      </c>
      <c r="AK103">
        <f>IFERROR(VLOOKUP($B103,[4]库存报告使用数据!$A$1:$C$65536,3,0),)</f>
        <v>0</v>
      </c>
      <c r="AL103">
        <f>IFERROR(VLOOKUP($B103,[4]库存报告使用数据!$A$1:$D$65536,4,0),)</f>
        <v>0</v>
      </c>
      <c r="AM103">
        <f>IFERROR(VLOOKUP($B103,[4]库存报告使用数据!$A$1:$E$65536,5,0),)</f>
        <v>0</v>
      </c>
      <c r="AN103" s="20" t="str">
        <f t="shared" si="27"/>
        <v/>
      </c>
      <c r="AO103" s="20" t="str">
        <f t="shared" si="28"/>
        <v/>
      </c>
      <c r="AP103" s="20" t="str">
        <f t="shared" si="29"/>
        <v/>
      </c>
      <c r="AQ103" s="20" t="str">
        <f t="shared" si="30"/>
        <v/>
      </c>
      <c r="AR103" s="32">
        <f t="shared" si="31"/>
        <v>0</v>
      </c>
      <c r="AS103" s="32">
        <f t="shared" si="32"/>
        <v>0</v>
      </c>
      <c r="AT103" s="32">
        <f t="shared" si="33"/>
        <v>0</v>
      </c>
      <c r="AU103" s="28" t="str">
        <f t="shared" si="34"/>
        <v>库存为0</v>
      </c>
      <c r="AV103" s="34" t="str">
        <f>IFERROR(时间!$B$4+AU103,"上周无销量")</f>
        <v>上周无销量</v>
      </c>
    </row>
    <row r="104" spans="1:48">
      <c r="A104" s="18" t="s">
        <v>149</v>
      </c>
      <c r="B104" t="str">
        <f>VLOOKUP(A104,'[1]sku-asin（子）'!$A:$B,2,0)</f>
        <v>B06XY1TQK1</v>
      </c>
      <c r="C104" t="str">
        <f>VLOOKUP(A104,'[1]子sku-父sku'!$A:$B,2,0)</f>
        <v>BS-PW331</v>
      </c>
      <c r="D104" s="28">
        <f>IFERROR(VLOOKUP(A104,[2]库存报告使用数据处理!$A:$C,3,0),0)</f>
        <v>0</v>
      </c>
      <c r="E104" s="28">
        <f>IFERROR(VLOOKUP(A104,[2]库存报告使用数据处理!$A:$D,4,0),0)</f>
        <v>0</v>
      </c>
      <c r="F104" s="28">
        <f>IFERROR(VLOOKUP(A104,[2]库存报告使用数据处理!$A:$E,5,0),0)</f>
        <v>0</v>
      </c>
      <c r="G104" s="28">
        <f>IFERROR(VLOOKUP(A104,[2]库存报告使用数据处理!$A:$F,6,0),0)</f>
        <v>3</v>
      </c>
      <c r="H104" s="29">
        <f>IFERROR(VLOOKUP(A104,[2]库存报告使用数据处理!$A:$G,7,0),0)</f>
        <v>5.2</v>
      </c>
      <c r="I104">
        <f>IFERROR(VLOOKUP(A104,[5]数据处理!$A:$B,2,0),0)</f>
        <v>0</v>
      </c>
      <c r="J104" s="30">
        <f>IFERROR(VLOOKUP(A104,[5]数据处理!$A:$D,4,0),0)</f>
        <v>0</v>
      </c>
      <c r="K104" s="30">
        <f>IFERROR(VLOOKUP(A104,[5]数据处理!$A:$E,5,0),0)</f>
        <v>0</v>
      </c>
      <c r="L104" s="30">
        <f>IFERROR(VLOOKUP(A104,[5]数据处理!$A:$G,7,0),0)</f>
        <v>0</v>
      </c>
      <c r="M104">
        <f t="shared" si="18"/>
        <v>0</v>
      </c>
      <c r="N104">
        <f>IFERROR(VLOOKUP(A104,[5]数据处理!$A:$C,3,0),0)</f>
        <v>0</v>
      </c>
      <c r="O104">
        <f>IFERROR(VLOOKUP($A104,[5]数据处理!$A:$N,14,0),0)</f>
        <v>0</v>
      </c>
      <c r="P104">
        <f>IFERROR(VLOOKUP($A104,[3]库存报告使用数据!$A$1:$B$65536,2,0),"")</f>
        <v>0</v>
      </c>
      <c r="Q104">
        <f>IFERROR(VLOOKUP($A104,[3]库存报告使用数据!$A$1:$E$65536,5,0),"")</f>
        <v>0</v>
      </c>
      <c r="R104">
        <f>IFERROR(VLOOKUP($A104,[3]库存报告使用数据!$A$1:$H$65536,8,0),"")</f>
        <v>0</v>
      </c>
      <c r="S104">
        <f>IFERROR(VLOOKUP($A104,[3]库存报告使用数据!$A$1:$K$65536,11,0),"")</f>
        <v>4</v>
      </c>
      <c r="T104">
        <f>IFERROR(VLOOKUP($A104,[3]库存报告使用数据!$A$1:$C$65536,3,0),"")</f>
        <v>0</v>
      </c>
      <c r="U104">
        <f>IFERROR(VLOOKUP($A104,[3]库存报告使用数据!$A$1:$F$65536,6,0),"")</f>
        <v>0</v>
      </c>
      <c r="V104">
        <f>IFERROR(VLOOKUP($A104,[3]库存报告使用数据!$A$1:$I$65536,9,0),"")</f>
        <v>0</v>
      </c>
      <c r="W104">
        <f>IFERROR(VLOOKUP($A104,[3]库存报告使用数据!$A$1:$L$65536,12,0),"")</f>
        <v>0</v>
      </c>
      <c r="X104" s="20" t="str">
        <f t="shared" si="19"/>
        <v/>
      </c>
      <c r="Y104" s="20" t="str">
        <f t="shared" si="20"/>
        <v/>
      </c>
      <c r="Z104" s="20" t="str">
        <f t="shared" si="21"/>
        <v/>
      </c>
      <c r="AA104" s="20">
        <f t="shared" si="22"/>
        <v>0</v>
      </c>
      <c r="AB104">
        <f>IFERROR(VLOOKUP($A104,[3]库存报告使用数据!$A$1:$D$65536,4,0),"")</f>
        <v>0</v>
      </c>
      <c r="AC104">
        <f>IFERROR(VLOOKUP($A104,[3]库存报告使用数据!$A$1:$G$65536,7,0),"")</f>
        <v>0</v>
      </c>
      <c r="AD104">
        <f>IFERROR(VLOOKUP($A104,[3]库存报告使用数据!$A$1:$J$65536,10,0),"")</f>
        <v>0</v>
      </c>
      <c r="AE104">
        <f>IFERROR(VLOOKUP($A104,[3]库存报告使用数据!$A$1:$M$65536,13,0),"")</f>
        <v>0</v>
      </c>
      <c r="AF104" s="20" t="str">
        <f t="shared" si="23"/>
        <v/>
      </c>
      <c r="AG104" s="20" t="str">
        <f t="shared" si="24"/>
        <v/>
      </c>
      <c r="AH104" s="20" t="str">
        <f t="shared" si="25"/>
        <v/>
      </c>
      <c r="AI104" s="20" t="str">
        <f t="shared" si="26"/>
        <v/>
      </c>
      <c r="AJ104">
        <f>IFERROR(VLOOKUP($B104,[4]库存报告使用数据!$A$1:$B$65536,2,0),0)</f>
        <v>0</v>
      </c>
      <c r="AK104">
        <f>IFERROR(VLOOKUP($B104,[4]库存报告使用数据!$A$1:$C$65536,3,0),)</f>
        <v>0</v>
      </c>
      <c r="AL104">
        <f>IFERROR(VLOOKUP($B104,[4]库存报告使用数据!$A$1:$D$65536,4,0),)</f>
        <v>0</v>
      </c>
      <c r="AM104">
        <f>IFERROR(VLOOKUP($B104,[4]库存报告使用数据!$A$1:$E$65536,5,0),)</f>
        <v>110</v>
      </c>
      <c r="AN104" s="20" t="str">
        <f t="shared" si="27"/>
        <v/>
      </c>
      <c r="AO104" s="20" t="str">
        <f t="shared" si="28"/>
        <v/>
      </c>
      <c r="AP104" s="20" t="str">
        <f t="shared" si="29"/>
        <v/>
      </c>
      <c r="AQ104" s="20">
        <f t="shared" si="30"/>
        <v>0.0272727272727273</v>
      </c>
      <c r="AR104" s="32">
        <f t="shared" si="31"/>
        <v>0</v>
      </c>
      <c r="AS104" s="32">
        <f t="shared" si="32"/>
        <v>0</v>
      </c>
      <c r="AT104" s="32">
        <f t="shared" si="33"/>
        <v>0</v>
      </c>
      <c r="AU104" s="28" t="str">
        <f t="shared" si="34"/>
        <v>库存为0</v>
      </c>
      <c r="AV104" s="34" t="str">
        <f>IFERROR(时间!$B$4+AU104,"上周无销量")</f>
        <v>上周无销量</v>
      </c>
    </row>
    <row r="105" spans="1:48">
      <c r="A105" s="18" t="s">
        <v>150</v>
      </c>
      <c r="B105" t="str">
        <f>VLOOKUP(A105,'[1]sku-asin（子）'!$A:$B,2,0)</f>
        <v>B06XY1JVBJ</v>
      </c>
      <c r="C105" t="str">
        <f>VLOOKUP(A105,'[1]子sku-父sku'!$A:$B,2,0)</f>
        <v>BS-PW331</v>
      </c>
      <c r="D105" s="28">
        <f>IFERROR(VLOOKUP(A105,[2]库存报告使用数据处理!$A:$C,3,0),0)</f>
        <v>0</v>
      </c>
      <c r="E105" s="28">
        <f>IFERROR(VLOOKUP(A105,[2]库存报告使用数据处理!$A:$D,4,0),0)</f>
        <v>0</v>
      </c>
      <c r="F105" s="28">
        <f>IFERROR(VLOOKUP(A105,[2]库存报告使用数据处理!$A:$E,5,0),0)</f>
        <v>0</v>
      </c>
      <c r="G105" s="28">
        <f>IFERROR(VLOOKUP(A105,[2]库存报告使用数据处理!$A:$F,6,0),0)</f>
        <v>0</v>
      </c>
      <c r="H105" s="29">
        <f>IFERROR(VLOOKUP(A105,[2]库存报告使用数据处理!$A:$G,7,0),0)</f>
        <v>0</v>
      </c>
      <c r="I105">
        <f>IFERROR(VLOOKUP(A105,[5]数据处理!$A:$B,2,0),0)</f>
        <v>0</v>
      </c>
      <c r="J105" s="30">
        <f>IFERROR(VLOOKUP(A105,[5]数据处理!$A:$D,4,0),0)</f>
        <v>0</v>
      </c>
      <c r="K105" s="30">
        <f>IFERROR(VLOOKUP(A105,[5]数据处理!$A:$E,5,0),0)</f>
        <v>0</v>
      </c>
      <c r="L105" s="30">
        <f>IFERROR(VLOOKUP(A105,[5]数据处理!$A:$G,7,0),0)</f>
        <v>0</v>
      </c>
      <c r="M105">
        <f t="shared" si="18"/>
        <v>0</v>
      </c>
      <c r="N105">
        <f>IFERROR(VLOOKUP(A105,[5]数据处理!$A:$C,3,0),0)</f>
        <v>0</v>
      </c>
      <c r="O105">
        <f>IFERROR(VLOOKUP($A105,[5]数据处理!$A:$N,14,0),0)</f>
        <v>0</v>
      </c>
      <c r="P105" t="str">
        <f>IFERROR(VLOOKUP($A105,[3]库存报告使用数据!$A$1:$B$65536,2,0),"")</f>
        <v/>
      </c>
      <c r="Q105" t="str">
        <f>IFERROR(VLOOKUP($A105,[3]库存报告使用数据!$A$1:$E$65536,5,0),"")</f>
        <v/>
      </c>
      <c r="R105" t="str">
        <f>IFERROR(VLOOKUP($A105,[3]库存报告使用数据!$A$1:$H$65536,8,0),"")</f>
        <v/>
      </c>
      <c r="S105" t="str">
        <f>IFERROR(VLOOKUP($A105,[3]库存报告使用数据!$A$1:$K$65536,11,0),"")</f>
        <v/>
      </c>
      <c r="T105" t="str">
        <f>IFERROR(VLOOKUP($A105,[3]库存报告使用数据!$A$1:$C$65536,3,0),"")</f>
        <v/>
      </c>
      <c r="U105" t="str">
        <f>IFERROR(VLOOKUP($A105,[3]库存报告使用数据!$A$1:$F$65536,6,0),"")</f>
        <v/>
      </c>
      <c r="V105" t="str">
        <f>IFERROR(VLOOKUP($A105,[3]库存报告使用数据!$A$1:$I$65536,9,0),"")</f>
        <v/>
      </c>
      <c r="W105" t="str">
        <f>IFERROR(VLOOKUP($A105,[3]库存报告使用数据!$A$1:$L$65536,12,0),"")</f>
        <v/>
      </c>
      <c r="X105" s="20" t="str">
        <f t="shared" si="19"/>
        <v/>
      </c>
      <c r="Y105" s="20" t="str">
        <f t="shared" si="20"/>
        <v/>
      </c>
      <c r="Z105" s="20" t="str">
        <f t="shared" si="21"/>
        <v/>
      </c>
      <c r="AA105" s="20" t="str">
        <f t="shared" si="22"/>
        <v/>
      </c>
      <c r="AB105" t="str">
        <f>IFERROR(VLOOKUP($A105,[3]库存报告使用数据!$A$1:$D$65536,4,0),"")</f>
        <v/>
      </c>
      <c r="AC105" t="str">
        <f>IFERROR(VLOOKUP($A105,[3]库存报告使用数据!$A$1:$G$65536,7,0),"")</f>
        <v/>
      </c>
      <c r="AD105" t="str">
        <f>IFERROR(VLOOKUP($A105,[3]库存报告使用数据!$A$1:$J$65536,10,0),"")</f>
        <v/>
      </c>
      <c r="AE105" t="str">
        <f>IFERROR(VLOOKUP($A105,[3]库存报告使用数据!$A$1:$M$65536,13,0),"")</f>
        <v/>
      </c>
      <c r="AF105" s="20" t="str">
        <f t="shared" si="23"/>
        <v/>
      </c>
      <c r="AG105" s="20" t="str">
        <f t="shared" si="24"/>
        <v/>
      </c>
      <c r="AH105" s="20" t="str">
        <f t="shared" si="25"/>
        <v/>
      </c>
      <c r="AI105" s="20" t="str">
        <f t="shared" si="26"/>
        <v/>
      </c>
      <c r="AJ105">
        <f>IFERROR(VLOOKUP($B105,[4]库存报告使用数据!$A$1:$B$65536,2,0),0)</f>
        <v>0</v>
      </c>
      <c r="AK105">
        <f>IFERROR(VLOOKUP($B105,[4]库存报告使用数据!$A$1:$C$65536,3,0),)</f>
        <v>0</v>
      </c>
      <c r="AL105">
        <f>IFERROR(VLOOKUP($B105,[4]库存报告使用数据!$A$1:$D$65536,4,0),)</f>
        <v>0</v>
      </c>
      <c r="AM105">
        <f>IFERROR(VLOOKUP($B105,[4]库存报告使用数据!$A$1:$E$65536,5,0),)</f>
        <v>0</v>
      </c>
      <c r="AN105" s="20" t="str">
        <f t="shared" si="27"/>
        <v/>
      </c>
      <c r="AO105" s="20" t="str">
        <f t="shared" si="28"/>
        <v/>
      </c>
      <c r="AP105" s="20" t="str">
        <f t="shared" si="29"/>
        <v/>
      </c>
      <c r="AQ105" s="20" t="str">
        <f t="shared" si="30"/>
        <v/>
      </c>
      <c r="AR105" s="32">
        <f t="shared" si="31"/>
        <v>0</v>
      </c>
      <c r="AS105" s="32">
        <f t="shared" si="32"/>
        <v>0</v>
      </c>
      <c r="AT105" s="32">
        <f t="shared" si="33"/>
        <v>0</v>
      </c>
      <c r="AU105" s="28" t="str">
        <f t="shared" si="34"/>
        <v>库存为0</v>
      </c>
      <c r="AV105" s="34" t="str">
        <f>IFERROR(时间!$B$4+AU105,"上周无销量")</f>
        <v>上周无销量</v>
      </c>
    </row>
    <row r="106" spans="1:48">
      <c r="A106" s="18" t="s">
        <v>151</v>
      </c>
      <c r="B106" t="str">
        <f>VLOOKUP(A106,'[1]sku-asin（子）'!$A:$B,2,0)</f>
        <v>B06XY1WKG4</v>
      </c>
      <c r="C106" t="str">
        <f>VLOOKUP(A106,'[1]子sku-父sku'!$A:$B,2,0)</f>
        <v>BS-PW331</v>
      </c>
      <c r="D106" s="28">
        <f>IFERROR(VLOOKUP(A106,[2]库存报告使用数据处理!$A:$C,3,0),0)</f>
        <v>0</v>
      </c>
      <c r="E106" s="28">
        <f>IFERROR(VLOOKUP(A106,[2]库存报告使用数据处理!$A:$D,4,0),0)</f>
        <v>0</v>
      </c>
      <c r="F106" s="28">
        <f>IFERROR(VLOOKUP(A106,[2]库存报告使用数据处理!$A:$E,5,0),0)</f>
        <v>0</v>
      </c>
      <c r="G106" s="28">
        <f>IFERROR(VLOOKUP(A106,[2]库存报告使用数据处理!$A:$F,6,0),0)</f>
        <v>0</v>
      </c>
      <c r="H106" s="29">
        <f>IFERROR(VLOOKUP(A106,[2]库存报告使用数据处理!$A:$G,7,0),0)</f>
        <v>0</v>
      </c>
      <c r="I106">
        <f>IFERROR(VLOOKUP(A106,[5]数据处理!$A:$B,2,0),0)</f>
        <v>0</v>
      </c>
      <c r="J106" s="30">
        <f>IFERROR(VLOOKUP(A106,[5]数据处理!$A:$D,4,0),0)</f>
        <v>0</v>
      </c>
      <c r="K106" s="30">
        <f>IFERROR(VLOOKUP(A106,[5]数据处理!$A:$E,5,0),0)</f>
        <v>0</v>
      </c>
      <c r="L106" s="30">
        <f>IFERROR(VLOOKUP(A106,[5]数据处理!$A:$G,7,0),0)</f>
        <v>0</v>
      </c>
      <c r="M106">
        <f t="shared" si="18"/>
        <v>0</v>
      </c>
      <c r="N106">
        <f>IFERROR(VLOOKUP(A106,[5]数据处理!$A:$C,3,0),0)</f>
        <v>0</v>
      </c>
      <c r="O106">
        <f>IFERROR(VLOOKUP($A106,[5]数据处理!$A:$N,14,0),0)</f>
        <v>0</v>
      </c>
      <c r="P106" t="str">
        <f>IFERROR(VLOOKUP($A106,[3]库存报告使用数据!$A$1:$B$65536,2,0),"")</f>
        <v/>
      </c>
      <c r="Q106" t="str">
        <f>IFERROR(VLOOKUP($A106,[3]库存报告使用数据!$A$1:$E$65536,5,0),"")</f>
        <v/>
      </c>
      <c r="R106" t="str">
        <f>IFERROR(VLOOKUP($A106,[3]库存报告使用数据!$A$1:$H$65536,8,0),"")</f>
        <v/>
      </c>
      <c r="S106" t="str">
        <f>IFERROR(VLOOKUP($A106,[3]库存报告使用数据!$A$1:$K$65536,11,0),"")</f>
        <v/>
      </c>
      <c r="T106" t="str">
        <f>IFERROR(VLOOKUP($A106,[3]库存报告使用数据!$A$1:$C$65536,3,0),"")</f>
        <v/>
      </c>
      <c r="U106" t="str">
        <f>IFERROR(VLOOKUP($A106,[3]库存报告使用数据!$A$1:$F$65536,6,0),"")</f>
        <v/>
      </c>
      <c r="V106" t="str">
        <f>IFERROR(VLOOKUP($A106,[3]库存报告使用数据!$A$1:$I$65536,9,0),"")</f>
        <v/>
      </c>
      <c r="W106" t="str">
        <f>IFERROR(VLOOKUP($A106,[3]库存报告使用数据!$A$1:$L$65536,12,0),"")</f>
        <v/>
      </c>
      <c r="X106" s="20" t="str">
        <f t="shared" si="19"/>
        <v/>
      </c>
      <c r="Y106" s="20" t="str">
        <f t="shared" si="20"/>
        <v/>
      </c>
      <c r="Z106" s="20" t="str">
        <f t="shared" si="21"/>
        <v/>
      </c>
      <c r="AA106" s="20" t="str">
        <f t="shared" si="22"/>
        <v/>
      </c>
      <c r="AB106" t="str">
        <f>IFERROR(VLOOKUP($A106,[3]库存报告使用数据!$A$1:$D$65536,4,0),"")</f>
        <v/>
      </c>
      <c r="AC106" t="str">
        <f>IFERROR(VLOOKUP($A106,[3]库存报告使用数据!$A$1:$G$65536,7,0),"")</f>
        <v/>
      </c>
      <c r="AD106" t="str">
        <f>IFERROR(VLOOKUP($A106,[3]库存报告使用数据!$A$1:$J$65536,10,0),"")</f>
        <v/>
      </c>
      <c r="AE106" t="str">
        <f>IFERROR(VLOOKUP($A106,[3]库存报告使用数据!$A$1:$M$65536,13,0),"")</f>
        <v/>
      </c>
      <c r="AF106" s="20" t="str">
        <f t="shared" si="23"/>
        <v/>
      </c>
      <c r="AG106" s="20" t="str">
        <f t="shared" si="24"/>
        <v/>
      </c>
      <c r="AH106" s="20" t="str">
        <f t="shared" si="25"/>
        <v/>
      </c>
      <c r="AI106" s="20" t="str">
        <f t="shared" si="26"/>
        <v/>
      </c>
      <c r="AJ106">
        <f>IFERROR(VLOOKUP($B106,[4]库存报告使用数据!$A$1:$B$65536,2,0),0)</f>
        <v>0</v>
      </c>
      <c r="AK106">
        <f>IFERROR(VLOOKUP($B106,[4]库存报告使用数据!$A$1:$C$65536,3,0),)</f>
        <v>0</v>
      </c>
      <c r="AL106">
        <f>IFERROR(VLOOKUP($B106,[4]库存报告使用数据!$A$1:$D$65536,4,0),)</f>
        <v>0</v>
      </c>
      <c r="AM106">
        <f>IFERROR(VLOOKUP($B106,[4]库存报告使用数据!$A$1:$E$65536,5,0),)</f>
        <v>0</v>
      </c>
      <c r="AN106" s="20" t="str">
        <f t="shared" si="27"/>
        <v/>
      </c>
      <c r="AO106" s="20" t="str">
        <f t="shared" si="28"/>
        <v/>
      </c>
      <c r="AP106" s="20" t="str">
        <f t="shared" si="29"/>
        <v/>
      </c>
      <c r="AQ106" s="20" t="str">
        <f t="shared" si="30"/>
        <v/>
      </c>
      <c r="AR106" s="32">
        <f t="shared" si="31"/>
        <v>0</v>
      </c>
      <c r="AS106" s="32">
        <f t="shared" si="32"/>
        <v>0</v>
      </c>
      <c r="AT106" s="32">
        <f t="shared" si="33"/>
        <v>0</v>
      </c>
      <c r="AU106" s="28" t="str">
        <f t="shared" si="34"/>
        <v>库存为0</v>
      </c>
      <c r="AV106" s="34" t="str">
        <f>IFERROR(时间!$B$4+AU106,"上周无销量")</f>
        <v>上周无销量</v>
      </c>
    </row>
    <row r="107" spans="1:48">
      <c r="A107" s="18" t="s">
        <v>152</v>
      </c>
      <c r="B107" t="str">
        <f>VLOOKUP(A107,'[1]sku-asin（子）'!$A:$B,2,0)</f>
        <v>B06XXJMXVW</v>
      </c>
      <c r="C107" t="str">
        <f>VLOOKUP(A107,'[1]子sku-父sku'!$A:$B,2,0)</f>
        <v>BS-PW331</v>
      </c>
      <c r="D107" s="28">
        <f>IFERROR(VLOOKUP(A107,[2]库存报告使用数据处理!$A:$C,3,0),0)</f>
        <v>0</v>
      </c>
      <c r="E107" s="28">
        <f>IFERROR(VLOOKUP(A107,[2]库存报告使用数据处理!$A:$D,4,0),0)</f>
        <v>0</v>
      </c>
      <c r="F107" s="28">
        <f>IFERROR(VLOOKUP(A107,[2]库存报告使用数据处理!$A:$E,5,0),0)</f>
        <v>0</v>
      </c>
      <c r="G107" s="28">
        <f>IFERROR(VLOOKUP(A107,[2]库存报告使用数据处理!$A:$F,6,0),0)</f>
        <v>0</v>
      </c>
      <c r="H107" s="29">
        <f>IFERROR(VLOOKUP(A107,[2]库存报告使用数据处理!$A:$G,7,0),0)</f>
        <v>0</v>
      </c>
      <c r="I107">
        <f>IFERROR(VLOOKUP(A107,[5]数据处理!$A:$B,2,0),0)</f>
        <v>0</v>
      </c>
      <c r="J107" s="30">
        <f>IFERROR(VLOOKUP(A107,[5]数据处理!$A:$D,4,0),0)</f>
        <v>0</v>
      </c>
      <c r="K107" s="30">
        <f>IFERROR(VLOOKUP(A107,[5]数据处理!$A:$E,5,0),0)</f>
        <v>0</v>
      </c>
      <c r="L107" s="30">
        <f>IFERROR(VLOOKUP(A107,[5]数据处理!$A:$G,7,0),0)</f>
        <v>0</v>
      </c>
      <c r="M107">
        <f t="shared" si="18"/>
        <v>0</v>
      </c>
      <c r="N107">
        <f>IFERROR(VLOOKUP(A107,[5]数据处理!$A:$C,3,0),0)</f>
        <v>0</v>
      </c>
      <c r="O107">
        <f>IFERROR(VLOOKUP($A107,[5]数据处理!$A:$N,14,0),0)</f>
        <v>0</v>
      </c>
      <c r="P107" t="str">
        <f>IFERROR(VLOOKUP($A107,[3]库存报告使用数据!$A$1:$B$65536,2,0),"")</f>
        <v/>
      </c>
      <c r="Q107" t="str">
        <f>IFERROR(VLOOKUP($A107,[3]库存报告使用数据!$A$1:$E$65536,5,0),"")</f>
        <v/>
      </c>
      <c r="R107" t="str">
        <f>IFERROR(VLOOKUP($A107,[3]库存报告使用数据!$A$1:$H$65536,8,0),"")</f>
        <v/>
      </c>
      <c r="S107" t="str">
        <f>IFERROR(VLOOKUP($A107,[3]库存报告使用数据!$A$1:$K$65536,11,0),"")</f>
        <v/>
      </c>
      <c r="T107" t="str">
        <f>IFERROR(VLOOKUP($A107,[3]库存报告使用数据!$A$1:$C$65536,3,0),"")</f>
        <v/>
      </c>
      <c r="U107" t="str">
        <f>IFERROR(VLOOKUP($A107,[3]库存报告使用数据!$A$1:$F$65536,6,0),"")</f>
        <v/>
      </c>
      <c r="V107" t="str">
        <f>IFERROR(VLOOKUP($A107,[3]库存报告使用数据!$A$1:$I$65536,9,0),"")</f>
        <v/>
      </c>
      <c r="W107" t="str">
        <f>IFERROR(VLOOKUP($A107,[3]库存报告使用数据!$A$1:$L$65536,12,0),"")</f>
        <v/>
      </c>
      <c r="X107" s="20" t="str">
        <f t="shared" si="19"/>
        <v/>
      </c>
      <c r="Y107" s="20" t="str">
        <f t="shared" si="20"/>
        <v/>
      </c>
      <c r="Z107" s="20" t="str">
        <f t="shared" si="21"/>
        <v/>
      </c>
      <c r="AA107" s="20" t="str">
        <f t="shared" si="22"/>
        <v/>
      </c>
      <c r="AB107" t="str">
        <f>IFERROR(VLOOKUP($A107,[3]库存报告使用数据!$A$1:$D$65536,4,0),"")</f>
        <v/>
      </c>
      <c r="AC107" t="str">
        <f>IFERROR(VLOOKUP($A107,[3]库存报告使用数据!$A$1:$G$65536,7,0),"")</f>
        <v/>
      </c>
      <c r="AD107" t="str">
        <f>IFERROR(VLOOKUP($A107,[3]库存报告使用数据!$A$1:$J$65536,10,0),"")</f>
        <v/>
      </c>
      <c r="AE107" t="str">
        <f>IFERROR(VLOOKUP($A107,[3]库存报告使用数据!$A$1:$M$65536,13,0),"")</f>
        <v/>
      </c>
      <c r="AF107" s="20" t="str">
        <f t="shared" si="23"/>
        <v/>
      </c>
      <c r="AG107" s="20" t="str">
        <f t="shared" si="24"/>
        <v/>
      </c>
      <c r="AH107" s="20" t="str">
        <f t="shared" si="25"/>
        <v/>
      </c>
      <c r="AI107" s="20" t="str">
        <f t="shared" si="26"/>
        <v/>
      </c>
      <c r="AJ107">
        <f>IFERROR(VLOOKUP($B107,[4]库存报告使用数据!$A$1:$B$65536,2,0),0)</f>
        <v>0</v>
      </c>
      <c r="AK107">
        <f>IFERROR(VLOOKUP($B107,[4]库存报告使用数据!$A$1:$C$65536,3,0),)</f>
        <v>0</v>
      </c>
      <c r="AL107">
        <f>IFERROR(VLOOKUP($B107,[4]库存报告使用数据!$A$1:$D$65536,4,0),)</f>
        <v>0</v>
      </c>
      <c r="AM107">
        <f>IFERROR(VLOOKUP($B107,[4]库存报告使用数据!$A$1:$E$65536,5,0),)</f>
        <v>0</v>
      </c>
      <c r="AN107" s="20" t="str">
        <f t="shared" si="27"/>
        <v/>
      </c>
      <c r="AO107" s="20" t="str">
        <f t="shared" si="28"/>
        <v/>
      </c>
      <c r="AP107" s="20" t="str">
        <f t="shared" si="29"/>
        <v/>
      </c>
      <c r="AQ107" s="20" t="str">
        <f t="shared" si="30"/>
        <v/>
      </c>
      <c r="AR107" s="32">
        <f t="shared" si="31"/>
        <v>0</v>
      </c>
      <c r="AS107" s="32">
        <f t="shared" si="32"/>
        <v>0</v>
      </c>
      <c r="AT107" s="32">
        <f t="shared" si="33"/>
        <v>0</v>
      </c>
      <c r="AU107" s="28" t="str">
        <f t="shared" si="34"/>
        <v>库存为0</v>
      </c>
      <c r="AV107" s="34" t="str">
        <f>IFERROR(时间!$B$4+AU107,"上周无销量")</f>
        <v>上周无销量</v>
      </c>
    </row>
    <row r="108" spans="1:48">
      <c r="A108" s="18" t="s">
        <v>153</v>
      </c>
      <c r="B108" t="str">
        <f>VLOOKUP(A108,'[1]sku-asin（子）'!$A:$B,2,0)</f>
        <v>B06XXYQJ5B</v>
      </c>
      <c r="C108" t="str">
        <f>VLOOKUP(A108,'[1]子sku-父sku'!$A:$B,2,0)</f>
        <v>BS-PW331</v>
      </c>
      <c r="D108" s="28">
        <f>IFERROR(VLOOKUP(A108,[2]库存报告使用数据处理!$A:$C,3,0),0)</f>
        <v>1</v>
      </c>
      <c r="E108" s="28">
        <f>IFERROR(VLOOKUP(A108,[2]库存报告使用数据处理!$A:$D,4,0),0)</f>
        <v>0</v>
      </c>
      <c r="F108" s="28">
        <f>IFERROR(VLOOKUP(A108,[2]库存报告使用数据处理!$A:$E,5,0),0)</f>
        <v>0</v>
      </c>
      <c r="G108" s="28">
        <f>IFERROR(VLOOKUP(A108,[2]库存报告使用数据处理!$A:$F,6,0),0)</f>
        <v>3</v>
      </c>
      <c r="H108" s="29">
        <f>IFERROR(VLOOKUP(A108,[2]库存报告使用数据处理!$A:$G,7,0),0)</f>
        <v>5.2</v>
      </c>
      <c r="I108">
        <f>IFERROR(VLOOKUP(A108,[5]数据处理!$A:$B,2,0),0)</f>
        <v>0</v>
      </c>
      <c r="J108" s="30">
        <f>IFERROR(VLOOKUP(A108,[5]数据处理!$A:$D,4,0),0)</f>
        <v>0</v>
      </c>
      <c r="K108" s="30">
        <f>IFERROR(VLOOKUP(A108,[5]数据处理!$A:$E,5,0),0)</f>
        <v>0</v>
      </c>
      <c r="L108" s="30">
        <f>IFERROR(VLOOKUP(A108,[5]数据处理!$A:$G,7,0),0)</f>
        <v>0</v>
      </c>
      <c r="M108">
        <f t="shared" si="18"/>
        <v>0</v>
      </c>
      <c r="N108">
        <f>IFERROR(VLOOKUP(A108,[5]数据处理!$A:$C,3,0),0)</f>
        <v>0</v>
      </c>
      <c r="O108">
        <f>IFERROR(VLOOKUP($A108,[5]数据处理!$A:$N,14,0),0)</f>
        <v>0</v>
      </c>
      <c r="P108">
        <f>IFERROR(VLOOKUP($A108,[3]库存报告使用数据!$A$1:$B$65536,2,0),"")</f>
        <v>0</v>
      </c>
      <c r="Q108">
        <f>IFERROR(VLOOKUP($A108,[3]库存报告使用数据!$A$1:$E$65536,5,0),"")</f>
        <v>0</v>
      </c>
      <c r="R108">
        <f>IFERROR(VLOOKUP($A108,[3]库存报告使用数据!$A$1:$H$65536,8,0),"")</f>
        <v>0</v>
      </c>
      <c r="S108">
        <f>IFERROR(VLOOKUP($A108,[3]库存报告使用数据!$A$1:$K$65536,11,0),"")</f>
        <v>5</v>
      </c>
      <c r="T108">
        <f>IFERROR(VLOOKUP($A108,[3]库存报告使用数据!$A$1:$C$65536,3,0),"")</f>
        <v>0</v>
      </c>
      <c r="U108">
        <f>IFERROR(VLOOKUP($A108,[3]库存报告使用数据!$A$1:$F$65536,6,0),"")</f>
        <v>0</v>
      </c>
      <c r="V108">
        <f>IFERROR(VLOOKUP($A108,[3]库存报告使用数据!$A$1:$I$65536,9,0),"")</f>
        <v>0</v>
      </c>
      <c r="W108">
        <f>IFERROR(VLOOKUP($A108,[3]库存报告使用数据!$A$1:$L$65536,12,0),"")</f>
        <v>0</v>
      </c>
      <c r="X108" s="20" t="str">
        <f t="shared" si="19"/>
        <v/>
      </c>
      <c r="Y108" s="20" t="str">
        <f t="shared" si="20"/>
        <v/>
      </c>
      <c r="Z108" s="20" t="str">
        <f t="shared" si="21"/>
        <v/>
      </c>
      <c r="AA108" s="20">
        <f t="shared" si="22"/>
        <v>0</v>
      </c>
      <c r="AB108">
        <f>IFERROR(VLOOKUP($A108,[3]库存报告使用数据!$A$1:$D$65536,4,0),"")</f>
        <v>0</v>
      </c>
      <c r="AC108">
        <f>IFERROR(VLOOKUP($A108,[3]库存报告使用数据!$A$1:$G$65536,7,0),"")</f>
        <v>0</v>
      </c>
      <c r="AD108">
        <f>IFERROR(VLOOKUP($A108,[3]库存报告使用数据!$A$1:$J$65536,10,0),"")</f>
        <v>0</v>
      </c>
      <c r="AE108">
        <f>IFERROR(VLOOKUP($A108,[3]库存报告使用数据!$A$1:$M$65536,13,0),"")</f>
        <v>0</v>
      </c>
      <c r="AF108" s="20" t="str">
        <f t="shared" si="23"/>
        <v/>
      </c>
      <c r="AG108" s="20" t="str">
        <f t="shared" si="24"/>
        <v/>
      </c>
      <c r="AH108" s="20" t="str">
        <f t="shared" si="25"/>
        <v/>
      </c>
      <c r="AI108" s="20" t="str">
        <f t="shared" si="26"/>
        <v/>
      </c>
      <c r="AJ108">
        <f>IFERROR(VLOOKUP($B108,[4]库存报告使用数据!$A$1:$B$65536,2,0),0)</f>
        <v>16</v>
      </c>
      <c r="AK108">
        <f>IFERROR(VLOOKUP($B108,[4]库存报告使用数据!$A$1:$C$65536,3,0),)</f>
        <v>0</v>
      </c>
      <c r="AL108">
        <f>IFERROR(VLOOKUP($B108,[4]库存报告使用数据!$A$1:$D$65536,4,0),)</f>
        <v>0</v>
      </c>
      <c r="AM108">
        <f>IFERROR(VLOOKUP($B108,[4]库存报告使用数据!$A$1:$E$65536,5,0),)</f>
        <v>75</v>
      </c>
      <c r="AN108" s="20">
        <f t="shared" si="27"/>
        <v>0.0625</v>
      </c>
      <c r="AO108" s="20" t="str">
        <f t="shared" si="28"/>
        <v/>
      </c>
      <c r="AP108" s="20" t="str">
        <f t="shared" si="29"/>
        <v/>
      </c>
      <c r="AQ108" s="20">
        <f t="shared" si="30"/>
        <v>0.04</v>
      </c>
      <c r="AR108" s="32">
        <f t="shared" si="31"/>
        <v>0.142857142857143</v>
      </c>
      <c r="AS108" s="32">
        <f t="shared" si="32"/>
        <v>8.57142857142857</v>
      </c>
      <c r="AT108" s="32">
        <f t="shared" si="33"/>
        <v>-8.57142857142857</v>
      </c>
      <c r="AU108" s="28">
        <f t="shared" si="34"/>
        <v>0</v>
      </c>
      <c r="AV108" s="34">
        <f>IFERROR(时间!$B$4+AU108,"上周无销量")</f>
        <v>43283</v>
      </c>
    </row>
    <row r="109" spans="1:48">
      <c r="A109" s="18" t="s">
        <v>154</v>
      </c>
      <c r="B109" t="str">
        <f>VLOOKUP(A109,'[1]sku-asin（子）'!$A:$B,2,0)</f>
        <v>B06XXXZSDR</v>
      </c>
      <c r="C109" t="str">
        <f>VLOOKUP(A109,'[1]子sku-父sku'!$A:$B,2,0)</f>
        <v>BS-PW331</v>
      </c>
      <c r="D109" s="28">
        <f>IFERROR(VLOOKUP(A109,[2]库存报告使用数据处理!$A:$C,3,0),0)</f>
        <v>0</v>
      </c>
      <c r="E109" s="28">
        <f>IFERROR(VLOOKUP(A109,[2]库存报告使用数据处理!$A:$D,4,0),0)</f>
        <v>0</v>
      </c>
      <c r="F109" s="28">
        <f>IFERROR(VLOOKUP(A109,[2]库存报告使用数据处理!$A:$E,5,0),0)</f>
        <v>0</v>
      </c>
      <c r="G109" s="28">
        <f>IFERROR(VLOOKUP(A109,[2]库存报告使用数据处理!$A:$F,6,0),0)</f>
        <v>0</v>
      </c>
      <c r="H109" s="29">
        <f>IFERROR(VLOOKUP(A109,[2]库存报告使用数据处理!$A:$G,7,0),0)</f>
        <v>0</v>
      </c>
      <c r="I109">
        <f>IFERROR(VLOOKUP(A109,[5]数据处理!$A:$B,2,0),0)</f>
        <v>0</v>
      </c>
      <c r="J109" s="30">
        <f>IFERROR(VLOOKUP(A109,[5]数据处理!$A:$D,4,0),0)</f>
        <v>0</v>
      </c>
      <c r="K109" s="30">
        <f>IFERROR(VLOOKUP(A109,[5]数据处理!$A:$E,5,0),0)</f>
        <v>0</v>
      </c>
      <c r="L109" s="30">
        <f>IFERROR(VLOOKUP(A109,[5]数据处理!$A:$G,7,0),0)</f>
        <v>0</v>
      </c>
      <c r="M109">
        <f t="shared" si="18"/>
        <v>0</v>
      </c>
      <c r="N109">
        <f>IFERROR(VLOOKUP(A109,[5]数据处理!$A:$C,3,0),0)</f>
        <v>0</v>
      </c>
      <c r="O109">
        <f>IFERROR(VLOOKUP($A109,[5]数据处理!$A:$N,14,0),0)</f>
        <v>0</v>
      </c>
      <c r="P109" t="str">
        <f>IFERROR(VLOOKUP($A109,[3]库存报告使用数据!$A$1:$B$65536,2,0),"")</f>
        <v/>
      </c>
      <c r="Q109" t="str">
        <f>IFERROR(VLOOKUP($A109,[3]库存报告使用数据!$A$1:$E$65536,5,0),"")</f>
        <v/>
      </c>
      <c r="R109" t="str">
        <f>IFERROR(VLOOKUP($A109,[3]库存报告使用数据!$A$1:$H$65536,8,0),"")</f>
        <v/>
      </c>
      <c r="S109" t="str">
        <f>IFERROR(VLOOKUP($A109,[3]库存报告使用数据!$A$1:$K$65536,11,0),"")</f>
        <v/>
      </c>
      <c r="T109" t="str">
        <f>IFERROR(VLOOKUP($A109,[3]库存报告使用数据!$A$1:$C$65536,3,0),"")</f>
        <v/>
      </c>
      <c r="U109" t="str">
        <f>IFERROR(VLOOKUP($A109,[3]库存报告使用数据!$A$1:$F$65536,6,0),"")</f>
        <v/>
      </c>
      <c r="V109" t="str">
        <f>IFERROR(VLOOKUP($A109,[3]库存报告使用数据!$A$1:$I$65536,9,0),"")</f>
        <v/>
      </c>
      <c r="W109" t="str">
        <f>IFERROR(VLOOKUP($A109,[3]库存报告使用数据!$A$1:$L$65536,12,0),"")</f>
        <v/>
      </c>
      <c r="X109" s="20" t="str">
        <f t="shared" si="19"/>
        <v/>
      </c>
      <c r="Y109" s="20" t="str">
        <f t="shared" si="20"/>
        <v/>
      </c>
      <c r="Z109" s="20" t="str">
        <f t="shared" si="21"/>
        <v/>
      </c>
      <c r="AA109" s="20" t="str">
        <f t="shared" si="22"/>
        <v/>
      </c>
      <c r="AB109" t="str">
        <f>IFERROR(VLOOKUP($A109,[3]库存报告使用数据!$A$1:$D$65536,4,0),"")</f>
        <v/>
      </c>
      <c r="AC109" t="str">
        <f>IFERROR(VLOOKUP($A109,[3]库存报告使用数据!$A$1:$G$65536,7,0),"")</f>
        <v/>
      </c>
      <c r="AD109" t="str">
        <f>IFERROR(VLOOKUP($A109,[3]库存报告使用数据!$A$1:$J$65536,10,0),"")</f>
        <v/>
      </c>
      <c r="AE109" t="str">
        <f>IFERROR(VLOOKUP($A109,[3]库存报告使用数据!$A$1:$M$65536,13,0),"")</f>
        <v/>
      </c>
      <c r="AF109" s="20" t="str">
        <f t="shared" si="23"/>
        <v/>
      </c>
      <c r="AG109" s="20" t="str">
        <f t="shared" si="24"/>
        <v/>
      </c>
      <c r="AH109" s="20" t="str">
        <f t="shared" si="25"/>
        <v/>
      </c>
      <c r="AI109" s="20" t="str">
        <f t="shared" si="26"/>
        <v/>
      </c>
      <c r="AJ109">
        <f>IFERROR(VLOOKUP($B109,[4]库存报告使用数据!$A$1:$B$65536,2,0),0)</f>
        <v>0</v>
      </c>
      <c r="AK109">
        <f>IFERROR(VLOOKUP($B109,[4]库存报告使用数据!$A$1:$C$65536,3,0),)</f>
        <v>0</v>
      </c>
      <c r="AL109">
        <f>IFERROR(VLOOKUP($B109,[4]库存报告使用数据!$A$1:$D$65536,4,0),)</f>
        <v>0</v>
      </c>
      <c r="AM109">
        <f>IFERROR(VLOOKUP($B109,[4]库存报告使用数据!$A$1:$E$65536,5,0),)</f>
        <v>0</v>
      </c>
      <c r="AN109" s="20" t="str">
        <f t="shared" si="27"/>
        <v/>
      </c>
      <c r="AO109" s="20" t="str">
        <f t="shared" si="28"/>
        <v/>
      </c>
      <c r="AP109" s="20" t="str">
        <f t="shared" si="29"/>
        <v/>
      </c>
      <c r="AQ109" s="20" t="str">
        <f t="shared" si="30"/>
        <v/>
      </c>
      <c r="AR109" s="32">
        <f t="shared" si="31"/>
        <v>0</v>
      </c>
      <c r="AS109" s="32">
        <f t="shared" si="32"/>
        <v>0</v>
      </c>
      <c r="AT109" s="32">
        <f t="shared" si="33"/>
        <v>0</v>
      </c>
      <c r="AU109" s="28" t="str">
        <f t="shared" si="34"/>
        <v>库存为0</v>
      </c>
      <c r="AV109" s="34" t="str">
        <f>IFERROR(时间!$B$4+AU109,"上周无销量")</f>
        <v>上周无销量</v>
      </c>
    </row>
    <row r="110" spans="1:48">
      <c r="A110" s="18" t="s">
        <v>155</v>
      </c>
      <c r="B110" t="str">
        <f>VLOOKUP(A110,'[1]sku-asin（子）'!$A:$B,2,0)</f>
        <v>B06XXZPX25</v>
      </c>
      <c r="C110" t="str">
        <f>VLOOKUP(A110,'[1]子sku-父sku'!$A:$B,2,0)</f>
        <v>BS-PW331</v>
      </c>
      <c r="D110" s="28">
        <f>IFERROR(VLOOKUP(A110,[2]库存报告使用数据处理!$A:$C,3,0),0)</f>
        <v>0</v>
      </c>
      <c r="E110" s="28">
        <f>IFERROR(VLOOKUP(A110,[2]库存报告使用数据处理!$A:$D,4,0),0)</f>
        <v>0</v>
      </c>
      <c r="F110" s="28">
        <f>IFERROR(VLOOKUP(A110,[2]库存报告使用数据处理!$A:$E,5,0),0)</f>
        <v>0</v>
      </c>
      <c r="G110" s="28">
        <f>IFERROR(VLOOKUP(A110,[2]库存报告使用数据处理!$A:$F,6,0),0)</f>
        <v>1</v>
      </c>
      <c r="H110" s="29">
        <f>IFERROR(VLOOKUP(A110,[2]库存报告使用数据处理!$A:$G,7,0),0)</f>
        <v>5.2</v>
      </c>
      <c r="I110">
        <f>IFERROR(VLOOKUP(A110,[5]数据处理!$A:$B,2,0),0)</f>
        <v>0</v>
      </c>
      <c r="J110" s="30">
        <f>IFERROR(VLOOKUP(A110,[5]数据处理!$A:$D,4,0),0)</f>
        <v>0</v>
      </c>
      <c r="K110" s="30">
        <f>IFERROR(VLOOKUP(A110,[5]数据处理!$A:$E,5,0),0)</f>
        <v>0</v>
      </c>
      <c r="L110" s="30">
        <f>IFERROR(VLOOKUP(A110,[5]数据处理!$A:$G,7,0),0)</f>
        <v>0</v>
      </c>
      <c r="M110">
        <f t="shared" si="18"/>
        <v>0</v>
      </c>
      <c r="N110">
        <f>IFERROR(VLOOKUP(A110,[5]数据处理!$A:$C,3,0),0)</f>
        <v>0</v>
      </c>
      <c r="O110">
        <f>IFERROR(VLOOKUP($A110,[5]数据处理!$A:$N,14,0),0)</f>
        <v>0</v>
      </c>
      <c r="P110">
        <f>IFERROR(VLOOKUP($A110,[3]库存报告使用数据!$A$1:$B$65536,2,0),"")</f>
        <v>0</v>
      </c>
      <c r="Q110">
        <f>IFERROR(VLOOKUP($A110,[3]库存报告使用数据!$A$1:$E$65536,5,0),"")</f>
        <v>0</v>
      </c>
      <c r="R110">
        <f>IFERROR(VLOOKUP($A110,[3]库存报告使用数据!$A$1:$H$65536,8,0),"")</f>
        <v>0</v>
      </c>
      <c r="S110">
        <f>IFERROR(VLOOKUP($A110,[3]库存报告使用数据!$A$1:$K$65536,11,0),"")</f>
        <v>659</v>
      </c>
      <c r="T110">
        <f>IFERROR(VLOOKUP($A110,[3]库存报告使用数据!$A$1:$C$65536,3,0),"")</f>
        <v>0</v>
      </c>
      <c r="U110">
        <f>IFERROR(VLOOKUP($A110,[3]库存报告使用数据!$A$1:$F$65536,6,0),"")</f>
        <v>0</v>
      </c>
      <c r="V110">
        <f>IFERROR(VLOOKUP($A110,[3]库存报告使用数据!$A$1:$I$65536,9,0),"")</f>
        <v>0</v>
      </c>
      <c r="W110">
        <f>IFERROR(VLOOKUP($A110,[3]库存报告使用数据!$A$1:$L$65536,12,0),"")</f>
        <v>4</v>
      </c>
      <c r="X110" s="20" t="str">
        <f t="shared" si="19"/>
        <v/>
      </c>
      <c r="Y110" s="20" t="str">
        <f t="shared" si="20"/>
        <v/>
      </c>
      <c r="Z110" s="20" t="str">
        <f t="shared" si="21"/>
        <v/>
      </c>
      <c r="AA110" s="20">
        <f t="shared" si="22"/>
        <v>0.00606980273141123</v>
      </c>
      <c r="AB110">
        <f>IFERROR(VLOOKUP($A110,[3]库存报告使用数据!$A$1:$D$65536,4,0),"")</f>
        <v>0</v>
      </c>
      <c r="AC110">
        <f>IFERROR(VLOOKUP($A110,[3]库存报告使用数据!$A$1:$G$65536,7,0),"")</f>
        <v>0</v>
      </c>
      <c r="AD110">
        <f>IFERROR(VLOOKUP($A110,[3]库存报告使用数据!$A$1:$J$65536,10,0),"")</f>
        <v>0</v>
      </c>
      <c r="AE110">
        <f>IFERROR(VLOOKUP($A110,[3]库存报告使用数据!$A$1:$M$65536,13,0),"")</f>
        <v>0.31</v>
      </c>
      <c r="AF110" s="20" t="str">
        <f t="shared" si="23"/>
        <v/>
      </c>
      <c r="AG110" s="20" t="str">
        <f t="shared" si="24"/>
        <v/>
      </c>
      <c r="AH110" s="20" t="str">
        <f t="shared" si="25"/>
        <v/>
      </c>
      <c r="AI110" s="20">
        <f t="shared" si="26"/>
        <v>0.0596153846153846</v>
      </c>
      <c r="AJ110">
        <f>IFERROR(VLOOKUP($B110,[4]库存报告使用数据!$A$1:$B$65536,2,0),0)</f>
        <v>0</v>
      </c>
      <c r="AK110">
        <f>IFERROR(VLOOKUP($B110,[4]库存报告使用数据!$A$1:$C$65536,3,0),)</f>
        <v>0</v>
      </c>
      <c r="AL110">
        <f>IFERROR(VLOOKUP($B110,[4]库存报告使用数据!$A$1:$D$65536,4,0),)</f>
        <v>0</v>
      </c>
      <c r="AM110">
        <f>IFERROR(VLOOKUP($B110,[4]库存报告使用数据!$A$1:$E$65536,5,0),)</f>
        <v>9</v>
      </c>
      <c r="AN110" s="20" t="str">
        <f t="shared" si="27"/>
        <v/>
      </c>
      <c r="AO110" s="20" t="str">
        <f t="shared" si="28"/>
        <v/>
      </c>
      <c r="AP110" s="20" t="str">
        <f t="shared" si="29"/>
        <v/>
      </c>
      <c r="AQ110" s="20">
        <f t="shared" si="30"/>
        <v>0.111111111111111</v>
      </c>
      <c r="AR110" s="32">
        <f t="shared" si="31"/>
        <v>0</v>
      </c>
      <c r="AS110" s="32">
        <f t="shared" si="32"/>
        <v>0</v>
      </c>
      <c r="AT110" s="32">
        <f t="shared" si="33"/>
        <v>0</v>
      </c>
      <c r="AU110" s="28" t="str">
        <f t="shared" si="34"/>
        <v>库存为0</v>
      </c>
      <c r="AV110" s="34" t="str">
        <f>IFERROR(时间!$B$4+AU110,"上周无销量")</f>
        <v>上周无销量</v>
      </c>
    </row>
    <row r="111" spans="1:48">
      <c r="A111" s="18" t="s">
        <v>156</v>
      </c>
      <c r="B111" t="str">
        <f>VLOOKUP(A111,'[1]sku-asin（子）'!$A:$B,2,0)</f>
        <v>B06XXTB93V</v>
      </c>
      <c r="C111" t="str">
        <f>VLOOKUP(A111,'[1]子sku-父sku'!$A:$B,2,0)</f>
        <v>BS-PW331</v>
      </c>
      <c r="D111" s="28">
        <f>IFERROR(VLOOKUP(A111,[2]库存报告使用数据处理!$A:$C,3,0),0)</f>
        <v>0</v>
      </c>
      <c r="E111" s="28">
        <f>IFERROR(VLOOKUP(A111,[2]库存报告使用数据处理!$A:$D,4,0),0)</f>
        <v>1</v>
      </c>
      <c r="F111" s="28">
        <f>IFERROR(VLOOKUP(A111,[2]库存报告使用数据处理!$A:$E,5,0),0)</f>
        <v>0</v>
      </c>
      <c r="G111" s="28">
        <f>IFERROR(VLOOKUP(A111,[2]库存报告使用数据处理!$A:$F,6,0),0)</f>
        <v>0</v>
      </c>
      <c r="H111" s="29">
        <f>IFERROR(VLOOKUP(A111,[2]库存报告使用数据处理!$A:$G,7,0),0)</f>
        <v>5.2</v>
      </c>
      <c r="I111">
        <f>IFERROR(VLOOKUP(A111,[5]数据处理!$A:$B,2,0),0)</f>
        <v>0</v>
      </c>
      <c r="J111" s="30">
        <f>IFERROR(VLOOKUP(A111,[5]数据处理!$A:$D,4,0),0)</f>
        <v>0</v>
      </c>
      <c r="K111" s="30">
        <f>IFERROR(VLOOKUP(A111,[5]数据处理!$A:$E,5,0),0)</f>
        <v>0</v>
      </c>
      <c r="L111" s="30">
        <f>IFERROR(VLOOKUP(A111,[5]数据处理!$A:$G,7,0),0)</f>
        <v>0</v>
      </c>
      <c r="M111">
        <f t="shared" si="18"/>
        <v>0</v>
      </c>
      <c r="N111">
        <f>IFERROR(VLOOKUP(A111,[5]数据处理!$A:$C,3,0),0)</f>
        <v>0</v>
      </c>
      <c r="O111">
        <f>IFERROR(VLOOKUP($A111,[5]数据处理!$A:$N,14,0),0)</f>
        <v>0</v>
      </c>
      <c r="P111">
        <f>IFERROR(VLOOKUP($A111,[3]库存报告使用数据!$A$1:$B$65536,2,0),"")</f>
        <v>0</v>
      </c>
      <c r="Q111">
        <f>IFERROR(VLOOKUP($A111,[3]库存报告使用数据!$A$1:$E$65536,5,0),"")</f>
        <v>0</v>
      </c>
      <c r="R111">
        <f>IFERROR(VLOOKUP($A111,[3]库存报告使用数据!$A$1:$H$65536,8,0),"")</f>
        <v>1</v>
      </c>
      <c r="S111">
        <f>IFERROR(VLOOKUP($A111,[3]库存报告使用数据!$A$1:$K$65536,11,0),"")</f>
        <v>0</v>
      </c>
      <c r="T111">
        <f>IFERROR(VLOOKUP($A111,[3]库存报告使用数据!$A$1:$C$65536,3,0),"")</f>
        <v>0</v>
      </c>
      <c r="U111">
        <f>IFERROR(VLOOKUP($A111,[3]库存报告使用数据!$A$1:$F$65536,6,0),"")</f>
        <v>0</v>
      </c>
      <c r="V111">
        <f>IFERROR(VLOOKUP($A111,[3]库存报告使用数据!$A$1:$I$65536,9,0),"")</f>
        <v>0</v>
      </c>
      <c r="W111">
        <f>IFERROR(VLOOKUP($A111,[3]库存报告使用数据!$A$1:$L$65536,12,0),"")</f>
        <v>0</v>
      </c>
      <c r="X111" s="20" t="str">
        <f t="shared" si="19"/>
        <v/>
      </c>
      <c r="Y111" s="20" t="str">
        <f t="shared" si="20"/>
        <v/>
      </c>
      <c r="Z111" s="20">
        <f t="shared" si="21"/>
        <v>0</v>
      </c>
      <c r="AA111" s="20" t="str">
        <f t="shared" si="22"/>
        <v/>
      </c>
      <c r="AB111">
        <f>IFERROR(VLOOKUP($A111,[3]库存报告使用数据!$A$1:$D$65536,4,0),"")</f>
        <v>0</v>
      </c>
      <c r="AC111">
        <f>IFERROR(VLOOKUP($A111,[3]库存报告使用数据!$A$1:$G$65536,7,0),"")</f>
        <v>0</v>
      </c>
      <c r="AD111">
        <f>IFERROR(VLOOKUP($A111,[3]库存报告使用数据!$A$1:$J$65536,10,0),"")</f>
        <v>0</v>
      </c>
      <c r="AE111">
        <f>IFERROR(VLOOKUP($A111,[3]库存报告使用数据!$A$1:$M$65536,13,0),"")</f>
        <v>0</v>
      </c>
      <c r="AF111" s="20" t="str">
        <f t="shared" si="23"/>
        <v/>
      </c>
      <c r="AG111" s="20" t="str">
        <f t="shared" si="24"/>
        <v/>
      </c>
      <c r="AH111" s="20" t="str">
        <f t="shared" si="25"/>
        <v/>
      </c>
      <c r="AI111" s="20" t="str">
        <f t="shared" si="26"/>
        <v/>
      </c>
      <c r="AJ111">
        <f>IFERROR(VLOOKUP($B111,[4]库存报告使用数据!$A$1:$B$65536,2,0),0)</f>
        <v>0</v>
      </c>
      <c r="AK111">
        <f>IFERROR(VLOOKUP($B111,[4]库存报告使用数据!$A$1:$C$65536,3,0),)</f>
        <v>11</v>
      </c>
      <c r="AL111">
        <f>IFERROR(VLOOKUP($B111,[4]库存报告使用数据!$A$1:$D$65536,4,0),)</f>
        <v>0</v>
      </c>
      <c r="AM111">
        <f>IFERROR(VLOOKUP($B111,[4]库存报告使用数据!$A$1:$E$65536,5,0),)</f>
        <v>0</v>
      </c>
      <c r="AN111" s="20" t="str">
        <f t="shared" si="27"/>
        <v/>
      </c>
      <c r="AO111" s="20">
        <f t="shared" si="28"/>
        <v>0.0909090909090909</v>
      </c>
      <c r="AP111" s="20" t="str">
        <f t="shared" si="29"/>
        <v/>
      </c>
      <c r="AQ111" s="20" t="str">
        <f t="shared" si="30"/>
        <v/>
      </c>
      <c r="AR111" s="32">
        <f t="shared" si="31"/>
        <v>0</v>
      </c>
      <c r="AS111" s="32">
        <f t="shared" si="32"/>
        <v>0</v>
      </c>
      <c r="AT111" s="32">
        <f t="shared" si="33"/>
        <v>0</v>
      </c>
      <c r="AU111" s="28" t="str">
        <f t="shared" si="34"/>
        <v>库存为0</v>
      </c>
      <c r="AV111" s="34" t="str">
        <f>IFERROR(时间!$B$4+AU111,"上周无销量")</f>
        <v>上周无销量</v>
      </c>
    </row>
    <row r="112" spans="1:48">
      <c r="A112" s="18" t="s">
        <v>157</v>
      </c>
      <c r="B112" t="str">
        <f>VLOOKUP(A112,'[1]sku-asin（子）'!$A:$B,2,0)</f>
        <v>B06XY1HSY9</v>
      </c>
      <c r="C112" t="str">
        <f>VLOOKUP(A112,'[1]子sku-父sku'!$A:$B,2,0)</f>
        <v>BS-PW331</v>
      </c>
      <c r="D112" s="28">
        <f>IFERROR(VLOOKUP(A112,[2]库存报告使用数据处理!$A:$C,3,0),0)</f>
        <v>0</v>
      </c>
      <c r="E112" s="28">
        <f>IFERROR(VLOOKUP(A112,[2]库存报告使用数据处理!$A:$D,4,0),0)</f>
        <v>0</v>
      </c>
      <c r="F112" s="28">
        <f>IFERROR(VLOOKUP(A112,[2]库存报告使用数据处理!$A:$E,5,0),0)</f>
        <v>0</v>
      </c>
      <c r="G112" s="28">
        <f>IFERROR(VLOOKUP(A112,[2]库存报告使用数据处理!$A:$F,6,0),0)</f>
        <v>0</v>
      </c>
      <c r="H112" s="29">
        <f>IFERROR(VLOOKUP(A112,[2]库存报告使用数据处理!$A:$G,7,0),0)</f>
        <v>0</v>
      </c>
      <c r="I112">
        <f>IFERROR(VLOOKUP(A112,[5]数据处理!$A:$B,2,0),0)</f>
        <v>0</v>
      </c>
      <c r="J112" s="30">
        <f>IFERROR(VLOOKUP(A112,[5]数据处理!$A:$D,4,0),0)</f>
        <v>0</v>
      </c>
      <c r="K112" s="30">
        <f>IFERROR(VLOOKUP(A112,[5]数据处理!$A:$E,5,0),0)</f>
        <v>0</v>
      </c>
      <c r="L112" s="30">
        <f>IFERROR(VLOOKUP(A112,[5]数据处理!$A:$G,7,0),0)</f>
        <v>0</v>
      </c>
      <c r="M112">
        <f t="shared" si="18"/>
        <v>0</v>
      </c>
      <c r="N112">
        <f>IFERROR(VLOOKUP(A112,[5]数据处理!$A:$C,3,0),0)</f>
        <v>0</v>
      </c>
      <c r="O112">
        <f>IFERROR(VLOOKUP($A112,[5]数据处理!$A:$N,14,0),0)</f>
        <v>0</v>
      </c>
      <c r="P112" t="str">
        <f>IFERROR(VLOOKUP($A112,[3]库存报告使用数据!$A$1:$B$65536,2,0),"")</f>
        <v/>
      </c>
      <c r="Q112" t="str">
        <f>IFERROR(VLOOKUP($A112,[3]库存报告使用数据!$A$1:$E$65536,5,0),"")</f>
        <v/>
      </c>
      <c r="R112" t="str">
        <f>IFERROR(VLOOKUP($A112,[3]库存报告使用数据!$A$1:$H$65536,8,0),"")</f>
        <v/>
      </c>
      <c r="S112" t="str">
        <f>IFERROR(VLOOKUP($A112,[3]库存报告使用数据!$A$1:$K$65536,11,0),"")</f>
        <v/>
      </c>
      <c r="T112" t="str">
        <f>IFERROR(VLOOKUP($A112,[3]库存报告使用数据!$A$1:$C$65536,3,0),"")</f>
        <v/>
      </c>
      <c r="U112" t="str">
        <f>IFERROR(VLOOKUP($A112,[3]库存报告使用数据!$A$1:$F$65536,6,0),"")</f>
        <v/>
      </c>
      <c r="V112" t="str">
        <f>IFERROR(VLOOKUP($A112,[3]库存报告使用数据!$A$1:$I$65536,9,0),"")</f>
        <v/>
      </c>
      <c r="W112" t="str">
        <f>IFERROR(VLOOKUP($A112,[3]库存报告使用数据!$A$1:$L$65536,12,0),"")</f>
        <v/>
      </c>
      <c r="X112" s="20" t="str">
        <f t="shared" si="19"/>
        <v/>
      </c>
      <c r="Y112" s="20" t="str">
        <f t="shared" si="20"/>
        <v/>
      </c>
      <c r="Z112" s="20" t="str">
        <f t="shared" si="21"/>
        <v/>
      </c>
      <c r="AA112" s="20" t="str">
        <f t="shared" si="22"/>
        <v/>
      </c>
      <c r="AB112" t="str">
        <f>IFERROR(VLOOKUP($A112,[3]库存报告使用数据!$A$1:$D$65536,4,0),"")</f>
        <v/>
      </c>
      <c r="AC112" t="str">
        <f>IFERROR(VLOOKUP($A112,[3]库存报告使用数据!$A$1:$G$65536,7,0),"")</f>
        <v/>
      </c>
      <c r="AD112" t="str">
        <f>IFERROR(VLOOKUP($A112,[3]库存报告使用数据!$A$1:$J$65536,10,0),"")</f>
        <v/>
      </c>
      <c r="AE112" t="str">
        <f>IFERROR(VLOOKUP($A112,[3]库存报告使用数据!$A$1:$M$65536,13,0),"")</f>
        <v/>
      </c>
      <c r="AF112" s="20" t="str">
        <f t="shared" si="23"/>
        <v/>
      </c>
      <c r="AG112" s="20" t="str">
        <f t="shared" si="24"/>
        <v/>
      </c>
      <c r="AH112" s="20" t="str">
        <f t="shared" si="25"/>
        <v/>
      </c>
      <c r="AI112" s="20" t="str">
        <f t="shared" si="26"/>
        <v/>
      </c>
      <c r="AJ112">
        <f>IFERROR(VLOOKUP($B112,[4]库存报告使用数据!$A$1:$B$65536,2,0),0)</f>
        <v>0</v>
      </c>
      <c r="AK112">
        <f>IFERROR(VLOOKUP($B112,[4]库存报告使用数据!$A$1:$C$65536,3,0),)</f>
        <v>0</v>
      </c>
      <c r="AL112">
        <f>IFERROR(VLOOKUP($B112,[4]库存报告使用数据!$A$1:$D$65536,4,0),)</f>
        <v>0</v>
      </c>
      <c r="AM112">
        <f>IFERROR(VLOOKUP($B112,[4]库存报告使用数据!$A$1:$E$65536,5,0),)</f>
        <v>0</v>
      </c>
      <c r="AN112" s="20" t="str">
        <f t="shared" si="27"/>
        <v/>
      </c>
      <c r="AO112" s="20" t="str">
        <f t="shared" si="28"/>
        <v/>
      </c>
      <c r="AP112" s="20" t="str">
        <f t="shared" si="29"/>
        <v/>
      </c>
      <c r="AQ112" s="20" t="str">
        <f t="shared" si="30"/>
        <v/>
      </c>
      <c r="AR112" s="32">
        <f t="shared" si="31"/>
        <v>0</v>
      </c>
      <c r="AS112" s="32">
        <f t="shared" si="32"/>
        <v>0</v>
      </c>
      <c r="AT112" s="32">
        <f t="shared" si="33"/>
        <v>0</v>
      </c>
      <c r="AU112" s="28" t="str">
        <f t="shared" si="34"/>
        <v>库存为0</v>
      </c>
      <c r="AV112" s="34" t="str">
        <f>IFERROR(时间!$B$4+AU112,"上周无销量")</f>
        <v>上周无销量</v>
      </c>
    </row>
    <row r="113" spans="1:48">
      <c r="A113" s="18" t="s">
        <v>158</v>
      </c>
      <c r="B113" t="str">
        <f>VLOOKUP(A113,'[1]sku-asin（子）'!$A:$B,2,0)</f>
        <v>B06XXZKZ4T</v>
      </c>
      <c r="C113" t="str">
        <f>VLOOKUP(A113,'[1]子sku-父sku'!$A:$B,2,0)</f>
        <v>BS-PW331</v>
      </c>
      <c r="D113" s="28">
        <f>IFERROR(VLOOKUP(A113,[2]库存报告使用数据处理!$A:$C,3,0),0)</f>
        <v>0</v>
      </c>
      <c r="E113" s="28">
        <f>IFERROR(VLOOKUP(A113,[2]库存报告使用数据处理!$A:$D,4,0),0)</f>
        <v>0</v>
      </c>
      <c r="F113" s="28">
        <f>IFERROR(VLOOKUP(A113,[2]库存报告使用数据处理!$A:$E,5,0),0)</f>
        <v>0</v>
      </c>
      <c r="G113" s="28">
        <f>IFERROR(VLOOKUP(A113,[2]库存报告使用数据处理!$A:$F,6,0),0)</f>
        <v>0</v>
      </c>
      <c r="H113" s="29">
        <f>IFERROR(VLOOKUP(A113,[2]库存报告使用数据处理!$A:$G,7,0),0)</f>
        <v>0</v>
      </c>
      <c r="I113">
        <f>IFERROR(VLOOKUP(A113,[5]数据处理!$A:$B,2,0),0)</f>
        <v>0</v>
      </c>
      <c r="J113" s="30">
        <f>IFERROR(VLOOKUP(A113,[5]数据处理!$A:$D,4,0),0)</f>
        <v>0</v>
      </c>
      <c r="K113" s="30">
        <f>IFERROR(VLOOKUP(A113,[5]数据处理!$A:$E,5,0),0)</f>
        <v>0</v>
      </c>
      <c r="L113" s="30">
        <f>IFERROR(VLOOKUP(A113,[5]数据处理!$A:$G,7,0),0)</f>
        <v>0</v>
      </c>
      <c r="M113">
        <f t="shared" si="18"/>
        <v>0</v>
      </c>
      <c r="N113">
        <f>IFERROR(VLOOKUP(A113,[5]数据处理!$A:$C,3,0),0)</f>
        <v>0</v>
      </c>
      <c r="O113">
        <f>IFERROR(VLOOKUP($A113,[5]数据处理!$A:$N,14,0),0)</f>
        <v>0</v>
      </c>
      <c r="P113" t="str">
        <f>IFERROR(VLOOKUP($A113,[3]库存报告使用数据!$A$1:$B$65536,2,0),"")</f>
        <v/>
      </c>
      <c r="Q113" t="str">
        <f>IFERROR(VLOOKUP($A113,[3]库存报告使用数据!$A$1:$E$65536,5,0),"")</f>
        <v/>
      </c>
      <c r="R113" t="str">
        <f>IFERROR(VLOOKUP($A113,[3]库存报告使用数据!$A$1:$H$65536,8,0),"")</f>
        <v/>
      </c>
      <c r="S113" t="str">
        <f>IFERROR(VLOOKUP($A113,[3]库存报告使用数据!$A$1:$K$65536,11,0),"")</f>
        <v/>
      </c>
      <c r="T113" t="str">
        <f>IFERROR(VLOOKUP($A113,[3]库存报告使用数据!$A$1:$C$65536,3,0),"")</f>
        <v/>
      </c>
      <c r="U113" t="str">
        <f>IFERROR(VLOOKUP($A113,[3]库存报告使用数据!$A$1:$F$65536,6,0),"")</f>
        <v/>
      </c>
      <c r="V113" t="str">
        <f>IFERROR(VLOOKUP($A113,[3]库存报告使用数据!$A$1:$I$65536,9,0),"")</f>
        <v/>
      </c>
      <c r="W113" t="str">
        <f>IFERROR(VLOOKUP($A113,[3]库存报告使用数据!$A$1:$L$65536,12,0),"")</f>
        <v/>
      </c>
      <c r="X113" s="20" t="str">
        <f t="shared" si="19"/>
        <v/>
      </c>
      <c r="Y113" s="20" t="str">
        <f t="shared" si="20"/>
        <v/>
      </c>
      <c r="Z113" s="20" t="str">
        <f t="shared" si="21"/>
        <v/>
      </c>
      <c r="AA113" s="20" t="str">
        <f t="shared" si="22"/>
        <v/>
      </c>
      <c r="AB113" t="str">
        <f>IFERROR(VLOOKUP($A113,[3]库存报告使用数据!$A$1:$D$65536,4,0),"")</f>
        <v/>
      </c>
      <c r="AC113" t="str">
        <f>IFERROR(VLOOKUP($A113,[3]库存报告使用数据!$A$1:$G$65536,7,0),"")</f>
        <v/>
      </c>
      <c r="AD113" t="str">
        <f>IFERROR(VLOOKUP($A113,[3]库存报告使用数据!$A$1:$J$65536,10,0),"")</f>
        <v/>
      </c>
      <c r="AE113" t="str">
        <f>IFERROR(VLOOKUP($A113,[3]库存报告使用数据!$A$1:$M$65536,13,0),"")</f>
        <v/>
      </c>
      <c r="AF113" s="20" t="str">
        <f t="shared" si="23"/>
        <v/>
      </c>
      <c r="AG113" s="20" t="str">
        <f t="shared" si="24"/>
        <v/>
      </c>
      <c r="AH113" s="20" t="str">
        <f t="shared" si="25"/>
        <v/>
      </c>
      <c r="AI113" s="20" t="str">
        <f t="shared" si="26"/>
        <v/>
      </c>
      <c r="AJ113">
        <f>IFERROR(VLOOKUP($B113,[4]库存报告使用数据!$A$1:$B$65536,2,0),0)</f>
        <v>0</v>
      </c>
      <c r="AK113">
        <f>IFERROR(VLOOKUP($B113,[4]库存报告使用数据!$A$1:$C$65536,3,0),)</f>
        <v>0</v>
      </c>
      <c r="AL113">
        <f>IFERROR(VLOOKUP($B113,[4]库存报告使用数据!$A$1:$D$65536,4,0),)</f>
        <v>0</v>
      </c>
      <c r="AM113">
        <f>IFERROR(VLOOKUP($B113,[4]库存报告使用数据!$A$1:$E$65536,5,0),)</f>
        <v>0</v>
      </c>
      <c r="AN113" s="20" t="str">
        <f t="shared" si="27"/>
        <v/>
      </c>
      <c r="AO113" s="20" t="str">
        <f t="shared" si="28"/>
        <v/>
      </c>
      <c r="AP113" s="20" t="str">
        <f t="shared" si="29"/>
        <v/>
      </c>
      <c r="AQ113" s="20" t="str">
        <f t="shared" si="30"/>
        <v/>
      </c>
      <c r="AR113" s="32">
        <f t="shared" si="31"/>
        <v>0</v>
      </c>
      <c r="AS113" s="32">
        <f t="shared" si="32"/>
        <v>0</v>
      </c>
      <c r="AT113" s="32">
        <f t="shared" si="33"/>
        <v>0</v>
      </c>
      <c r="AU113" s="28" t="str">
        <f t="shared" si="34"/>
        <v>库存为0</v>
      </c>
      <c r="AV113" s="34" t="str">
        <f>IFERROR(时间!$B$4+AU113,"上周无销量")</f>
        <v>上周无销量</v>
      </c>
    </row>
    <row r="114" spans="1:48">
      <c r="A114" s="18" t="s">
        <v>159</v>
      </c>
      <c r="B114" t="str">
        <f>VLOOKUP(A114,'[1]sku-asin（子）'!$A:$B,2,0)</f>
        <v>B06XY468J9</v>
      </c>
      <c r="C114" t="str">
        <f>VLOOKUP(A114,'[1]子sku-父sku'!$A:$B,2,0)</f>
        <v>BS-PW331</v>
      </c>
      <c r="D114" s="28">
        <f>IFERROR(VLOOKUP(A114,[2]库存报告使用数据处理!$A:$C,3,0),0)</f>
        <v>0</v>
      </c>
      <c r="E114" s="28">
        <f>IFERROR(VLOOKUP(A114,[2]库存报告使用数据处理!$A:$D,4,0),0)</f>
        <v>0</v>
      </c>
      <c r="F114" s="28">
        <f>IFERROR(VLOOKUP(A114,[2]库存报告使用数据处理!$A:$E,5,0),0)</f>
        <v>0</v>
      </c>
      <c r="G114" s="28">
        <f>IFERROR(VLOOKUP(A114,[2]库存报告使用数据处理!$A:$F,6,0),0)</f>
        <v>0</v>
      </c>
      <c r="H114" s="29">
        <f>IFERROR(VLOOKUP(A114,[2]库存报告使用数据处理!$A:$G,7,0),0)</f>
        <v>0</v>
      </c>
      <c r="I114">
        <f>IFERROR(VLOOKUP(A114,[5]数据处理!$A:$B,2,0),0)</f>
        <v>0</v>
      </c>
      <c r="J114" s="30">
        <f>IFERROR(VLOOKUP(A114,[5]数据处理!$A:$D,4,0),0)</f>
        <v>0</v>
      </c>
      <c r="K114" s="30">
        <f>IFERROR(VLOOKUP(A114,[5]数据处理!$A:$E,5,0),0)</f>
        <v>0</v>
      </c>
      <c r="L114" s="30">
        <f>IFERROR(VLOOKUP(A114,[5]数据处理!$A:$G,7,0),0)</f>
        <v>0</v>
      </c>
      <c r="M114">
        <f t="shared" si="18"/>
        <v>0</v>
      </c>
      <c r="N114">
        <f>IFERROR(VLOOKUP(A114,[5]数据处理!$A:$C,3,0),0)</f>
        <v>0</v>
      </c>
      <c r="O114">
        <f>IFERROR(VLOOKUP($A114,[5]数据处理!$A:$N,14,0),0)</f>
        <v>0</v>
      </c>
      <c r="P114" t="str">
        <f>IFERROR(VLOOKUP($A114,[3]库存报告使用数据!$A$1:$B$65536,2,0),"")</f>
        <v/>
      </c>
      <c r="Q114" t="str">
        <f>IFERROR(VLOOKUP($A114,[3]库存报告使用数据!$A$1:$E$65536,5,0),"")</f>
        <v/>
      </c>
      <c r="R114" t="str">
        <f>IFERROR(VLOOKUP($A114,[3]库存报告使用数据!$A$1:$H$65536,8,0),"")</f>
        <v/>
      </c>
      <c r="S114" t="str">
        <f>IFERROR(VLOOKUP($A114,[3]库存报告使用数据!$A$1:$K$65536,11,0),"")</f>
        <v/>
      </c>
      <c r="T114" t="str">
        <f>IFERROR(VLOOKUP($A114,[3]库存报告使用数据!$A$1:$C$65536,3,0),"")</f>
        <v/>
      </c>
      <c r="U114" t="str">
        <f>IFERROR(VLOOKUP($A114,[3]库存报告使用数据!$A$1:$F$65536,6,0),"")</f>
        <v/>
      </c>
      <c r="V114" t="str">
        <f>IFERROR(VLOOKUP($A114,[3]库存报告使用数据!$A$1:$I$65536,9,0),"")</f>
        <v/>
      </c>
      <c r="W114" t="str">
        <f>IFERROR(VLOOKUP($A114,[3]库存报告使用数据!$A$1:$L$65536,12,0),"")</f>
        <v/>
      </c>
      <c r="X114" s="20" t="str">
        <f t="shared" si="19"/>
        <v/>
      </c>
      <c r="Y114" s="20" t="str">
        <f t="shared" si="20"/>
        <v/>
      </c>
      <c r="Z114" s="20" t="str">
        <f t="shared" si="21"/>
        <v/>
      </c>
      <c r="AA114" s="20" t="str">
        <f t="shared" si="22"/>
        <v/>
      </c>
      <c r="AB114" t="str">
        <f>IFERROR(VLOOKUP($A114,[3]库存报告使用数据!$A$1:$D$65536,4,0),"")</f>
        <v/>
      </c>
      <c r="AC114" t="str">
        <f>IFERROR(VLOOKUP($A114,[3]库存报告使用数据!$A$1:$G$65536,7,0),"")</f>
        <v/>
      </c>
      <c r="AD114" t="str">
        <f>IFERROR(VLOOKUP($A114,[3]库存报告使用数据!$A$1:$J$65536,10,0),"")</f>
        <v/>
      </c>
      <c r="AE114" t="str">
        <f>IFERROR(VLOOKUP($A114,[3]库存报告使用数据!$A$1:$M$65536,13,0),"")</f>
        <v/>
      </c>
      <c r="AF114" s="20" t="str">
        <f t="shared" si="23"/>
        <v/>
      </c>
      <c r="AG114" s="20" t="str">
        <f t="shared" si="24"/>
        <v/>
      </c>
      <c r="AH114" s="20" t="str">
        <f t="shared" si="25"/>
        <v/>
      </c>
      <c r="AI114" s="20" t="str">
        <f t="shared" si="26"/>
        <v/>
      </c>
      <c r="AJ114">
        <f>IFERROR(VLOOKUP($B114,[4]库存报告使用数据!$A$1:$B$65536,2,0),0)</f>
        <v>0</v>
      </c>
      <c r="AK114">
        <f>IFERROR(VLOOKUP($B114,[4]库存报告使用数据!$A$1:$C$65536,3,0),)</f>
        <v>0</v>
      </c>
      <c r="AL114">
        <f>IFERROR(VLOOKUP($B114,[4]库存报告使用数据!$A$1:$D$65536,4,0),)</f>
        <v>0</v>
      </c>
      <c r="AM114">
        <f>IFERROR(VLOOKUP($B114,[4]库存报告使用数据!$A$1:$E$65536,5,0),)</f>
        <v>0</v>
      </c>
      <c r="AN114" s="20" t="str">
        <f t="shared" si="27"/>
        <v/>
      </c>
      <c r="AO114" s="20" t="str">
        <f t="shared" si="28"/>
        <v/>
      </c>
      <c r="AP114" s="20" t="str">
        <f t="shared" si="29"/>
        <v/>
      </c>
      <c r="AQ114" s="20" t="str">
        <f t="shared" si="30"/>
        <v/>
      </c>
      <c r="AR114" s="32">
        <f t="shared" si="31"/>
        <v>0</v>
      </c>
      <c r="AS114" s="32">
        <f t="shared" si="32"/>
        <v>0</v>
      </c>
      <c r="AT114" s="32">
        <f t="shared" si="33"/>
        <v>0</v>
      </c>
      <c r="AU114" s="28" t="str">
        <f t="shared" si="34"/>
        <v>库存为0</v>
      </c>
      <c r="AV114" s="34" t="str">
        <f>IFERROR(时间!$B$4+AU114,"上周无销量")</f>
        <v>上周无销量</v>
      </c>
    </row>
    <row r="115" spans="1:48">
      <c r="A115" s="18" t="s">
        <v>160</v>
      </c>
      <c r="B115" t="str">
        <f>VLOOKUP(A115,'[1]sku-asin（子）'!$A:$B,2,0)</f>
        <v>B06Y599C7K</v>
      </c>
      <c r="C115" t="str">
        <f>VLOOKUP(A115,'[1]子sku-父sku'!$A:$B,2,0)</f>
        <v>BS-TW410</v>
      </c>
      <c r="D115" s="28">
        <f>IFERROR(VLOOKUP(A115,[2]库存报告使用数据处理!$A:$C,3,0),0)</f>
        <v>0</v>
      </c>
      <c r="E115" s="28">
        <f>IFERROR(VLOOKUP(A115,[2]库存报告使用数据处理!$A:$D,4,0),0)</f>
        <v>0</v>
      </c>
      <c r="F115" s="28">
        <f>IFERROR(VLOOKUP(A115,[2]库存报告使用数据处理!$A:$E,5,0),0)</f>
        <v>0</v>
      </c>
      <c r="G115" s="28">
        <f>IFERROR(VLOOKUP(A115,[2]库存报告使用数据处理!$A:$F,6,0),0)</f>
        <v>0</v>
      </c>
      <c r="H115" s="29">
        <f>IFERROR(VLOOKUP(A115,[2]库存报告使用数据处理!$A:$G,7,0),0)</f>
        <v>0</v>
      </c>
      <c r="I115">
        <f>IFERROR(VLOOKUP(A115,[5]数据处理!$A:$B,2,0),0)</f>
        <v>0</v>
      </c>
      <c r="J115" s="30">
        <f>IFERROR(VLOOKUP(A115,[5]数据处理!$A:$D,4,0),0)</f>
        <v>0</v>
      </c>
      <c r="K115" s="30">
        <f>IFERROR(VLOOKUP(A115,[5]数据处理!$A:$E,5,0),0)</f>
        <v>0</v>
      </c>
      <c r="L115" s="30">
        <f>IFERROR(VLOOKUP(A115,[5]数据处理!$A:$G,7,0),0)</f>
        <v>0</v>
      </c>
      <c r="M115">
        <f t="shared" si="18"/>
        <v>0</v>
      </c>
      <c r="N115">
        <f>IFERROR(VLOOKUP(A115,[5]数据处理!$A:$C,3,0),0)</f>
        <v>0</v>
      </c>
      <c r="O115">
        <f>IFERROR(VLOOKUP($A115,[5]数据处理!$A:$N,14,0),0)</f>
        <v>0</v>
      </c>
      <c r="P115" t="str">
        <f>IFERROR(VLOOKUP($A115,[3]库存报告使用数据!$A$1:$B$65536,2,0),"")</f>
        <v/>
      </c>
      <c r="Q115" t="str">
        <f>IFERROR(VLOOKUP($A115,[3]库存报告使用数据!$A$1:$E$65536,5,0),"")</f>
        <v/>
      </c>
      <c r="R115" t="str">
        <f>IFERROR(VLOOKUP($A115,[3]库存报告使用数据!$A$1:$H$65536,8,0),"")</f>
        <v/>
      </c>
      <c r="S115" t="str">
        <f>IFERROR(VLOOKUP($A115,[3]库存报告使用数据!$A$1:$K$65536,11,0),"")</f>
        <v/>
      </c>
      <c r="T115" t="str">
        <f>IFERROR(VLOOKUP($A115,[3]库存报告使用数据!$A$1:$C$65536,3,0),"")</f>
        <v/>
      </c>
      <c r="U115" t="str">
        <f>IFERROR(VLOOKUP($A115,[3]库存报告使用数据!$A$1:$F$65536,6,0),"")</f>
        <v/>
      </c>
      <c r="V115" t="str">
        <f>IFERROR(VLOOKUP($A115,[3]库存报告使用数据!$A$1:$I$65536,9,0),"")</f>
        <v/>
      </c>
      <c r="W115" t="str">
        <f>IFERROR(VLOOKUP($A115,[3]库存报告使用数据!$A$1:$L$65536,12,0),"")</f>
        <v/>
      </c>
      <c r="X115" s="20" t="str">
        <f t="shared" si="19"/>
        <v/>
      </c>
      <c r="Y115" s="20" t="str">
        <f t="shared" si="20"/>
        <v/>
      </c>
      <c r="Z115" s="20" t="str">
        <f t="shared" si="21"/>
        <v/>
      </c>
      <c r="AA115" s="20" t="str">
        <f t="shared" si="22"/>
        <v/>
      </c>
      <c r="AB115" t="str">
        <f>IFERROR(VLOOKUP($A115,[3]库存报告使用数据!$A$1:$D$65536,4,0),"")</f>
        <v/>
      </c>
      <c r="AC115" t="str">
        <f>IFERROR(VLOOKUP($A115,[3]库存报告使用数据!$A$1:$G$65536,7,0),"")</f>
        <v/>
      </c>
      <c r="AD115" t="str">
        <f>IFERROR(VLOOKUP($A115,[3]库存报告使用数据!$A$1:$J$65536,10,0),"")</f>
        <v/>
      </c>
      <c r="AE115" t="str">
        <f>IFERROR(VLOOKUP($A115,[3]库存报告使用数据!$A$1:$M$65536,13,0),"")</f>
        <v/>
      </c>
      <c r="AF115" s="20" t="str">
        <f t="shared" si="23"/>
        <v/>
      </c>
      <c r="AG115" s="20" t="str">
        <f t="shared" si="24"/>
        <v/>
      </c>
      <c r="AH115" s="20" t="str">
        <f t="shared" si="25"/>
        <v/>
      </c>
      <c r="AI115" s="20" t="str">
        <f t="shared" si="26"/>
        <v/>
      </c>
      <c r="AJ115">
        <f>IFERROR(VLOOKUP($B115,[4]库存报告使用数据!$A$1:$B$65536,2,0),0)</f>
        <v>0</v>
      </c>
      <c r="AK115">
        <f>IFERROR(VLOOKUP($B115,[4]库存报告使用数据!$A$1:$C$65536,3,0),)</f>
        <v>0</v>
      </c>
      <c r="AL115">
        <f>IFERROR(VLOOKUP($B115,[4]库存报告使用数据!$A$1:$D$65536,4,0),)</f>
        <v>0</v>
      </c>
      <c r="AM115">
        <f>IFERROR(VLOOKUP($B115,[4]库存报告使用数据!$A$1:$E$65536,5,0),)</f>
        <v>0</v>
      </c>
      <c r="AN115" s="20" t="str">
        <f t="shared" si="27"/>
        <v/>
      </c>
      <c r="AO115" s="20" t="str">
        <f t="shared" si="28"/>
        <v/>
      </c>
      <c r="AP115" s="20" t="str">
        <f t="shared" si="29"/>
        <v/>
      </c>
      <c r="AQ115" s="20" t="str">
        <f t="shared" si="30"/>
        <v/>
      </c>
      <c r="AR115" s="32">
        <f t="shared" si="31"/>
        <v>0</v>
      </c>
      <c r="AS115" s="32">
        <f t="shared" si="32"/>
        <v>0</v>
      </c>
      <c r="AT115" s="32">
        <f t="shared" si="33"/>
        <v>0</v>
      </c>
      <c r="AU115" s="28" t="str">
        <f t="shared" si="34"/>
        <v>库存为0</v>
      </c>
      <c r="AV115" s="34" t="str">
        <f>IFERROR(时间!$B$4+AU115,"上周无销量")</f>
        <v>上周无销量</v>
      </c>
    </row>
    <row r="116" spans="1:48">
      <c r="A116" s="18" t="s">
        <v>161</v>
      </c>
      <c r="B116" t="str">
        <f>VLOOKUP(A116,'[1]sku-asin（子）'!$A:$B,2,0)</f>
        <v>B06Y5K998L</v>
      </c>
      <c r="C116" t="str">
        <f>VLOOKUP(A116,'[1]子sku-父sku'!$A:$B,2,0)</f>
        <v>BS-TW410</v>
      </c>
      <c r="D116" s="28">
        <f>IFERROR(VLOOKUP(A116,[2]库存报告使用数据处理!$A:$C,3,0),0)</f>
        <v>0</v>
      </c>
      <c r="E116" s="28">
        <f>IFERROR(VLOOKUP(A116,[2]库存报告使用数据处理!$A:$D,4,0),0)</f>
        <v>0</v>
      </c>
      <c r="F116" s="28">
        <f>IFERROR(VLOOKUP(A116,[2]库存报告使用数据处理!$A:$E,5,0),0)</f>
        <v>0</v>
      </c>
      <c r="G116" s="28">
        <f>IFERROR(VLOOKUP(A116,[2]库存报告使用数据处理!$A:$F,6,0),0)</f>
        <v>0</v>
      </c>
      <c r="H116" s="29">
        <f>IFERROR(VLOOKUP(A116,[2]库存报告使用数据处理!$A:$G,7,0),0)</f>
        <v>0</v>
      </c>
      <c r="I116">
        <f>IFERROR(VLOOKUP(A116,[5]数据处理!$A:$B,2,0),0)</f>
        <v>0</v>
      </c>
      <c r="J116" s="30">
        <f>IFERROR(VLOOKUP(A116,[5]数据处理!$A:$D,4,0),0)</f>
        <v>0</v>
      </c>
      <c r="K116" s="30">
        <f>IFERROR(VLOOKUP(A116,[5]数据处理!$A:$E,5,0),0)</f>
        <v>0</v>
      </c>
      <c r="L116" s="30">
        <f>IFERROR(VLOOKUP(A116,[5]数据处理!$A:$G,7,0),0)</f>
        <v>0</v>
      </c>
      <c r="M116">
        <f t="shared" si="18"/>
        <v>0</v>
      </c>
      <c r="N116">
        <f>IFERROR(VLOOKUP(A116,[5]数据处理!$A:$C,3,0),0)</f>
        <v>0</v>
      </c>
      <c r="O116">
        <f>IFERROR(VLOOKUP($A116,[5]数据处理!$A:$N,14,0),0)</f>
        <v>0</v>
      </c>
      <c r="P116" t="str">
        <f>IFERROR(VLOOKUP($A116,[3]库存报告使用数据!$A$1:$B$65536,2,0),"")</f>
        <v/>
      </c>
      <c r="Q116" t="str">
        <f>IFERROR(VLOOKUP($A116,[3]库存报告使用数据!$A$1:$E$65536,5,0),"")</f>
        <v/>
      </c>
      <c r="R116" t="str">
        <f>IFERROR(VLOOKUP($A116,[3]库存报告使用数据!$A$1:$H$65536,8,0),"")</f>
        <v/>
      </c>
      <c r="S116" t="str">
        <f>IFERROR(VLOOKUP($A116,[3]库存报告使用数据!$A$1:$K$65536,11,0),"")</f>
        <v/>
      </c>
      <c r="T116" t="str">
        <f>IFERROR(VLOOKUP($A116,[3]库存报告使用数据!$A$1:$C$65536,3,0),"")</f>
        <v/>
      </c>
      <c r="U116" t="str">
        <f>IFERROR(VLOOKUP($A116,[3]库存报告使用数据!$A$1:$F$65536,6,0),"")</f>
        <v/>
      </c>
      <c r="V116" t="str">
        <f>IFERROR(VLOOKUP($A116,[3]库存报告使用数据!$A$1:$I$65536,9,0),"")</f>
        <v/>
      </c>
      <c r="W116" t="str">
        <f>IFERROR(VLOOKUP($A116,[3]库存报告使用数据!$A$1:$L$65536,12,0),"")</f>
        <v/>
      </c>
      <c r="X116" s="20" t="str">
        <f t="shared" si="19"/>
        <v/>
      </c>
      <c r="Y116" s="20" t="str">
        <f t="shared" si="20"/>
        <v/>
      </c>
      <c r="Z116" s="20" t="str">
        <f t="shared" si="21"/>
        <v/>
      </c>
      <c r="AA116" s="20" t="str">
        <f t="shared" si="22"/>
        <v/>
      </c>
      <c r="AB116" t="str">
        <f>IFERROR(VLOOKUP($A116,[3]库存报告使用数据!$A$1:$D$65536,4,0),"")</f>
        <v/>
      </c>
      <c r="AC116" t="str">
        <f>IFERROR(VLOOKUP($A116,[3]库存报告使用数据!$A$1:$G$65536,7,0),"")</f>
        <v/>
      </c>
      <c r="AD116" t="str">
        <f>IFERROR(VLOOKUP($A116,[3]库存报告使用数据!$A$1:$J$65536,10,0),"")</f>
        <v/>
      </c>
      <c r="AE116" t="str">
        <f>IFERROR(VLOOKUP($A116,[3]库存报告使用数据!$A$1:$M$65536,13,0),"")</f>
        <v/>
      </c>
      <c r="AF116" s="20" t="str">
        <f t="shared" si="23"/>
        <v/>
      </c>
      <c r="AG116" s="20" t="str">
        <f t="shared" si="24"/>
        <v/>
      </c>
      <c r="AH116" s="20" t="str">
        <f t="shared" si="25"/>
        <v/>
      </c>
      <c r="AI116" s="20" t="str">
        <f t="shared" si="26"/>
        <v/>
      </c>
      <c r="AJ116">
        <f>IFERROR(VLOOKUP($B116,[4]库存报告使用数据!$A$1:$B$65536,2,0),0)</f>
        <v>0</v>
      </c>
      <c r="AK116">
        <f>IFERROR(VLOOKUP($B116,[4]库存报告使用数据!$A$1:$C$65536,3,0),)</f>
        <v>0</v>
      </c>
      <c r="AL116">
        <f>IFERROR(VLOOKUP($B116,[4]库存报告使用数据!$A$1:$D$65536,4,0),)</f>
        <v>0</v>
      </c>
      <c r="AM116">
        <f>IFERROR(VLOOKUP($B116,[4]库存报告使用数据!$A$1:$E$65536,5,0),)</f>
        <v>0</v>
      </c>
      <c r="AN116" s="20" t="str">
        <f t="shared" si="27"/>
        <v/>
      </c>
      <c r="AO116" s="20" t="str">
        <f t="shared" si="28"/>
        <v/>
      </c>
      <c r="AP116" s="20" t="str">
        <f t="shared" si="29"/>
        <v/>
      </c>
      <c r="AQ116" s="20" t="str">
        <f t="shared" si="30"/>
        <v/>
      </c>
      <c r="AR116" s="32">
        <f t="shared" si="31"/>
        <v>0</v>
      </c>
      <c r="AS116" s="32">
        <f t="shared" si="32"/>
        <v>0</v>
      </c>
      <c r="AT116" s="32">
        <f t="shared" si="33"/>
        <v>0</v>
      </c>
      <c r="AU116" s="28" t="str">
        <f t="shared" si="34"/>
        <v>库存为0</v>
      </c>
      <c r="AV116" s="34" t="str">
        <f>IFERROR(时间!$B$4+AU116,"上周无销量")</f>
        <v>上周无销量</v>
      </c>
    </row>
    <row r="117" spans="1:48">
      <c r="A117" s="18" t="s">
        <v>162</v>
      </c>
      <c r="B117" t="str">
        <f>VLOOKUP(A117,'[1]sku-asin（子）'!$A:$B,2,0)</f>
        <v>B06Y5PCRSK</v>
      </c>
      <c r="C117" t="str">
        <f>VLOOKUP(A117,'[1]子sku-父sku'!$A:$B,2,0)</f>
        <v>BS-TW410</v>
      </c>
      <c r="D117" s="28">
        <f>IFERROR(VLOOKUP(A117,[2]库存报告使用数据处理!$A:$C,3,0),0)</f>
        <v>0</v>
      </c>
      <c r="E117" s="28">
        <f>IFERROR(VLOOKUP(A117,[2]库存报告使用数据处理!$A:$D,4,0),0)</f>
        <v>0</v>
      </c>
      <c r="F117" s="28">
        <f>IFERROR(VLOOKUP(A117,[2]库存报告使用数据处理!$A:$E,5,0),0)</f>
        <v>0</v>
      </c>
      <c r="G117" s="28">
        <f>IFERROR(VLOOKUP(A117,[2]库存报告使用数据处理!$A:$F,6,0),0)</f>
        <v>0</v>
      </c>
      <c r="H117" s="29">
        <f>IFERROR(VLOOKUP(A117,[2]库存报告使用数据处理!$A:$G,7,0),0)</f>
        <v>0</v>
      </c>
      <c r="I117">
        <f>IFERROR(VLOOKUP(A117,[5]数据处理!$A:$B,2,0),0)</f>
        <v>0</v>
      </c>
      <c r="J117" s="30">
        <f>IFERROR(VLOOKUP(A117,[5]数据处理!$A:$D,4,0),0)</f>
        <v>0</v>
      </c>
      <c r="K117" s="30">
        <f>IFERROR(VLOOKUP(A117,[5]数据处理!$A:$E,5,0),0)</f>
        <v>0</v>
      </c>
      <c r="L117" s="30">
        <f>IFERROR(VLOOKUP(A117,[5]数据处理!$A:$G,7,0),0)</f>
        <v>0</v>
      </c>
      <c r="M117">
        <f t="shared" si="18"/>
        <v>0</v>
      </c>
      <c r="N117">
        <f>IFERROR(VLOOKUP(A117,[5]数据处理!$A:$C,3,0),0)</f>
        <v>0</v>
      </c>
      <c r="O117">
        <f>IFERROR(VLOOKUP($A117,[5]数据处理!$A:$N,14,0),0)</f>
        <v>0</v>
      </c>
      <c r="P117" t="str">
        <f>IFERROR(VLOOKUP($A117,[3]库存报告使用数据!$A$1:$B$65536,2,0),"")</f>
        <v/>
      </c>
      <c r="Q117" t="str">
        <f>IFERROR(VLOOKUP($A117,[3]库存报告使用数据!$A$1:$E$65536,5,0),"")</f>
        <v/>
      </c>
      <c r="R117" t="str">
        <f>IFERROR(VLOOKUP($A117,[3]库存报告使用数据!$A$1:$H$65536,8,0),"")</f>
        <v/>
      </c>
      <c r="S117" t="str">
        <f>IFERROR(VLOOKUP($A117,[3]库存报告使用数据!$A$1:$K$65536,11,0),"")</f>
        <v/>
      </c>
      <c r="T117" t="str">
        <f>IFERROR(VLOOKUP($A117,[3]库存报告使用数据!$A$1:$C$65536,3,0),"")</f>
        <v/>
      </c>
      <c r="U117" t="str">
        <f>IFERROR(VLOOKUP($A117,[3]库存报告使用数据!$A$1:$F$65536,6,0),"")</f>
        <v/>
      </c>
      <c r="V117" t="str">
        <f>IFERROR(VLOOKUP($A117,[3]库存报告使用数据!$A$1:$I$65536,9,0),"")</f>
        <v/>
      </c>
      <c r="W117" t="str">
        <f>IFERROR(VLOOKUP($A117,[3]库存报告使用数据!$A$1:$L$65536,12,0),"")</f>
        <v/>
      </c>
      <c r="X117" s="20" t="str">
        <f t="shared" si="19"/>
        <v/>
      </c>
      <c r="Y117" s="20" t="str">
        <f t="shared" si="20"/>
        <v/>
      </c>
      <c r="Z117" s="20" t="str">
        <f t="shared" si="21"/>
        <v/>
      </c>
      <c r="AA117" s="20" t="str">
        <f t="shared" si="22"/>
        <v/>
      </c>
      <c r="AB117" t="str">
        <f>IFERROR(VLOOKUP($A117,[3]库存报告使用数据!$A$1:$D$65536,4,0),"")</f>
        <v/>
      </c>
      <c r="AC117" t="str">
        <f>IFERROR(VLOOKUP($A117,[3]库存报告使用数据!$A$1:$G$65536,7,0),"")</f>
        <v/>
      </c>
      <c r="AD117" t="str">
        <f>IFERROR(VLOOKUP($A117,[3]库存报告使用数据!$A$1:$J$65536,10,0),"")</f>
        <v/>
      </c>
      <c r="AE117" t="str">
        <f>IFERROR(VLOOKUP($A117,[3]库存报告使用数据!$A$1:$M$65536,13,0),"")</f>
        <v/>
      </c>
      <c r="AF117" s="20" t="str">
        <f t="shared" si="23"/>
        <v/>
      </c>
      <c r="AG117" s="20" t="str">
        <f t="shared" si="24"/>
        <v/>
      </c>
      <c r="AH117" s="20" t="str">
        <f t="shared" si="25"/>
        <v/>
      </c>
      <c r="AI117" s="20" t="str">
        <f t="shared" si="26"/>
        <v/>
      </c>
      <c r="AJ117">
        <f>IFERROR(VLOOKUP($B117,[4]库存报告使用数据!$A$1:$B$65536,2,0),0)</f>
        <v>0</v>
      </c>
      <c r="AK117">
        <f>IFERROR(VLOOKUP($B117,[4]库存报告使用数据!$A$1:$C$65536,3,0),)</f>
        <v>0</v>
      </c>
      <c r="AL117">
        <f>IFERROR(VLOOKUP($B117,[4]库存报告使用数据!$A$1:$D$65536,4,0),)</f>
        <v>0</v>
      </c>
      <c r="AM117">
        <f>IFERROR(VLOOKUP($B117,[4]库存报告使用数据!$A$1:$E$65536,5,0),)</f>
        <v>0</v>
      </c>
      <c r="AN117" s="20" t="str">
        <f t="shared" si="27"/>
        <v/>
      </c>
      <c r="AO117" s="20" t="str">
        <f t="shared" si="28"/>
        <v/>
      </c>
      <c r="AP117" s="20" t="str">
        <f t="shared" si="29"/>
        <v/>
      </c>
      <c r="AQ117" s="20" t="str">
        <f t="shared" si="30"/>
        <v/>
      </c>
      <c r="AR117" s="32">
        <f t="shared" si="31"/>
        <v>0</v>
      </c>
      <c r="AS117" s="32">
        <f t="shared" si="32"/>
        <v>0</v>
      </c>
      <c r="AT117" s="32">
        <f t="shared" si="33"/>
        <v>0</v>
      </c>
      <c r="AU117" s="28" t="str">
        <f t="shared" si="34"/>
        <v>库存为0</v>
      </c>
      <c r="AV117" s="34" t="str">
        <f>IFERROR(时间!$B$4+AU117,"上周无销量")</f>
        <v>上周无销量</v>
      </c>
    </row>
    <row r="118" spans="1:48">
      <c r="A118" s="18" t="s">
        <v>163</v>
      </c>
      <c r="B118" t="str">
        <f>VLOOKUP(A118,'[1]sku-asin（子）'!$A:$B,2,0)</f>
        <v>B06Y599C7K</v>
      </c>
      <c r="C118" t="str">
        <f>VLOOKUP(A118,'[1]子sku-父sku'!$A:$B,2,0)</f>
        <v>BS-TW410</v>
      </c>
      <c r="D118" s="28">
        <f>IFERROR(VLOOKUP(A118,[2]库存报告使用数据处理!$A:$C,3,0),0)</f>
        <v>0</v>
      </c>
      <c r="E118" s="28">
        <f>IFERROR(VLOOKUP(A118,[2]库存报告使用数据处理!$A:$D,4,0),0)</f>
        <v>0</v>
      </c>
      <c r="F118" s="28">
        <f>IFERROR(VLOOKUP(A118,[2]库存报告使用数据处理!$A:$E,5,0),0)</f>
        <v>0</v>
      </c>
      <c r="G118" s="28">
        <f>IFERROR(VLOOKUP(A118,[2]库存报告使用数据处理!$A:$F,6,0),0)</f>
        <v>0</v>
      </c>
      <c r="H118" s="29">
        <f>IFERROR(VLOOKUP(A118,[2]库存报告使用数据处理!$A:$G,7,0),0)</f>
        <v>0</v>
      </c>
      <c r="I118">
        <f>IFERROR(VLOOKUP(A118,[5]数据处理!$A:$B,2,0),0)</f>
        <v>0</v>
      </c>
      <c r="J118" s="30">
        <f>IFERROR(VLOOKUP(A118,[5]数据处理!$A:$D,4,0),0)</f>
        <v>0</v>
      </c>
      <c r="K118" s="30">
        <f>IFERROR(VLOOKUP(A118,[5]数据处理!$A:$E,5,0),0)</f>
        <v>0</v>
      </c>
      <c r="L118" s="30">
        <f>IFERROR(VLOOKUP(A118,[5]数据处理!$A:$G,7,0),0)</f>
        <v>0</v>
      </c>
      <c r="M118">
        <f t="shared" si="18"/>
        <v>0</v>
      </c>
      <c r="N118">
        <f>IFERROR(VLOOKUP(A118,[5]数据处理!$A:$C,3,0),0)</f>
        <v>0</v>
      </c>
      <c r="O118">
        <f>IFERROR(VLOOKUP($A118,[5]数据处理!$A:$N,14,0),0)</f>
        <v>0</v>
      </c>
      <c r="P118" t="str">
        <f>IFERROR(VLOOKUP($A118,[3]库存报告使用数据!$A$1:$B$65536,2,0),"")</f>
        <v/>
      </c>
      <c r="Q118" t="str">
        <f>IFERROR(VLOOKUP($A118,[3]库存报告使用数据!$A$1:$E$65536,5,0),"")</f>
        <v/>
      </c>
      <c r="R118" t="str">
        <f>IFERROR(VLOOKUP($A118,[3]库存报告使用数据!$A$1:$H$65536,8,0),"")</f>
        <v/>
      </c>
      <c r="S118" t="str">
        <f>IFERROR(VLOOKUP($A118,[3]库存报告使用数据!$A$1:$K$65536,11,0),"")</f>
        <v/>
      </c>
      <c r="T118" t="str">
        <f>IFERROR(VLOOKUP($A118,[3]库存报告使用数据!$A$1:$C$65536,3,0),"")</f>
        <v/>
      </c>
      <c r="U118" t="str">
        <f>IFERROR(VLOOKUP($A118,[3]库存报告使用数据!$A$1:$F$65536,6,0),"")</f>
        <v/>
      </c>
      <c r="V118" t="str">
        <f>IFERROR(VLOOKUP($A118,[3]库存报告使用数据!$A$1:$I$65536,9,0),"")</f>
        <v/>
      </c>
      <c r="W118" t="str">
        <f>IFERROR(VLOOKUP($A118,[3]库存报告使用数据!$A$1:$L$65536,12,0),"")</f>
        <v/>
      </c>
      <c r="X118" s="20" t="str">
        <f t="shared" si="19"/>
        <v/>
      </c>
      <c r="Y118" s="20" t="str">
        <f t="shared" si="20"/>
        <v/>
      </c>
      <c r="Z118" s="20" t="str">
        <f t="shared" si="21"/>
        <v/>
      </c>
      <c r="AA118" s="20" t="str">
        <f t="shared" si="22"/>
        <v/>
      </c>
      <c r="AB118" t="str">
        <f>IFERROR(VLOOKUP($A118,[3]库存报告使用数据!$A$1:$D$65536,4,0),"")</f>
        <v/>
      </c>
      <c r="AC118" t="str">
        <f>IFERROR(VLOOKUP($A118,[3]库存报告使用数据!$A$1:$G$65536,7,0),"")</f>
        <v/>
      </c>
      <c r="AD118" t="str">
        <f>IFERROR(VLOOKUP($A118,[3]库存报告使用数据!$A$1:$J$65536,10,0),"")</f>
        <v/>
      </c>
      <c r="AE118" t="str">
        <f>IFERROR(VLOOKUP($A118,[3]库存报告使用数据!$A$1:$M$65536,13,0),"")</f>
        <v/>
      </c>
      <c r="AF118" s="20" t="str">
        <f t="shared" si="23"/>
        <v/>
      </c>
      <c r="AG118" s="20" t="str">
        <f t="shared" si="24"/>
        <v/>
      </c>
      <c r="AH118" s="20" t="str">
        <f t="shared" si="25"/>
        <v/>
      </c>
      <c r="AI118" s="20" t="str">
        <f t="shared" si="26"/>
        <v/>
      </c>
      <c r="AJ118">
        <f>IFERROR(VLOOKUP($B118,[4]库存报告使用数据!$A$1:$B$65536,2,0),0)</f>
        <v>0</v>
      </c>
      <c r="AK118">
        <f>IFERROR(VLOOKUP($B118,[4]库存报告使用数据!$A$1:$C$65536,3,0),)</f>
        <v>0</v>
      </c>
      <c r="AL118">
        <f>IFERROR(VLOOKUP($B118,[4]库存报告使用数据!$A$1:$D$65536,4,0),)</f>
        <v>0</v>
      </c>
      <c r="AM118">
        <f>IFERROR(VLOOKUP($B118,[4]库存报告使用数据!$A$1:$E$65536,5,0),)</f>
        <v>0</v>
      </c>
      <c r="AN118" s="20" t="str">
        <f t="shared" si="27"/>
        <v/>
      </c>
      <c r="AO118" s="20" t="str">
        <f t="shared" si="28"/>
        <v/>
      </c>
      <c r="AP118" s="20" t="str">
        <f t="shared" si="29"/>
        <v/>
      </c>
      <c r="AQ118" s="20" t="str">
        <f t="shared" si="30"/>
        <v/>
      </c>
      <c r="AR118" s="32">
        <f t="shared" si="31"/>
        <v>0</v>
      </c>
      <c r="AS118" s="32">
        <f t="shared" si="32"/>
        <v>0</v>
      </c>
      <c r="AT118" s="32">
        <f t="shared" si="33"/>
        <v>0</v>
      </c>
      <c r="AU118" s="28" t="str">
        <f t="shared" si="34"/>
        <v>库存为0</v>
      </c>
      <c r="AV118" s="34" t="str">
        <f>IFERROR(时间!$B$4+AU118,"上周无销量")</f>
        <v>上周无销量</v>
      </c>
    </row>
    <row r="119" spans="1:48">
      <c r="A119" s="18" t="s">
        <v>164</v>
      </c>
      <c r="B119" t="str">
        <f>VLOOKUP(A119,'[1]sku-asin（子）'!$A:$B,2,0)</f>
        <v>B06XRFZ12B</v>
      </c>
      <c r="C119" t="str">
        <f>VLOOKUP(A119,'[1]子sku-父sku'!$A:$B,2,0)</f>
        <v>BS-WH0028</v>
      </c>
      <c r="D119" s="28">
        <f>IFERROR(VLOOKUP(A119,[2]库存报告使用数据处理!$A:$C,3,0),0)</f>
        <v>1</v>
      </c>
      <c r="E119" s="28">
        <f>IFERROR(VLOOKUP(A119,[2]库存报告使用数据处理!$A:$D,4,0),0)</f>
        <v>0</v>
      </c>
      <c r="F119" s="28">
        <f>IFERROR(VLOOKUP(A119,[2]库存报告使用数据处理!$A:$E,5,0),0)</f>
        <v>1</v>
      </c>
      <c r="G119" s="28">
        <f>IFERROR(VLOOKUP(A119,[2]库存报告使用数据处理!$A:$F,6,0),0)</f>
        <v>1</v>
      </c>
      <c r="H119" s="29">
        <f>IFERROR(VLOOKUP(A119,[2]库存报告使用数据处理!$A:$G,7,0),0)</f>
        <v>19.6566666666667</v>
      </c>
      <c r="I119">
        <f>IFERROR(VLOOKUP(A119,[5]数据处理!$A:$B,2,0),0)</f>
        <v>3</v>
      </c>
      <c r="J119" s="30">
        <f>IFERROR(VLOOKUP(A119,[5]数据处理!$A:$D,4,0),0)</f>
        <v>0</v>
      </c>
      <c r="K119" s="30">
        <f>IFERROR(VLOOKUP(A119,[5]数据处理!$A:$E,5,0),0)</f>
        <v>0</v>
      </c>
      <c r="L119" s="30">
        <f>IFERROR(VLOOKUP(A119,[5]数据处理!$A:$G,7,0),0)</f>
        <v>0</v>
      </c>
      <c r="M119">
        <f t="shared" si="18"/>
        <v>3</v>
      </c>
      <c r="N119">
        <f>IFERROR(VLOOKUP(A119,[5]数据处理!$A:$C,3,0),0)</f>
        <v>0</v>
      </c>
      <c r="O119">
        <f>IFERROR(VLOOKUP($A119,[5]数据处理!$A:$N,14,0),0)</f>
        <v>0</v>
      </c>
      <c r="P119" t="str">
        <f>IFERROR(VLOOKUP($A119,[3]库存报告使用数据!$A$1:$B$65536,2,0),"")</f>
        <v/>
      </c>
      <c r="Q119" t="str">
        <f>IFERROR(VLOOKUP($A119,[3]库存报告使用数据!$A$1:$E$65536,5,0),"")</f>
        <v/>
      </c>
      <c r="R119" t="str">
        <f>IFERROR(VLOOKUP($A119,[3]库存报告使用数据!$A$1:$H$65536,8,0),"")</f>
        <v/>
      </c>
      <c r="S119" t="str">
        <f>IFERROR(VLOOKUP($A119,[3]库存报告使用数据!$A$1:$K$65536,11,0),"")</f>
        <v/>
      </c>
      <c r="T119" t="str">
        <f>IFERROR(VLOOKUP($A119,[3]库存报告使用数据!$A$1:$C$65536,3,0),"")</f>
        <v/>
      </c>
      <c r="U119" t="str">
        <f>IFERROR(VLOOKUP($A119,[3]库存报告使用数据!$A$1:$F$65536,6,0),"")</f>
        <v/>
      </c>
      <c r="V119" t="str">
        <f>IFERROR(VLOOKUP($A119,[3]库存报告使用数据!$A$1:$I$65536,9,0),"")</f>
        <v/>
      </c>
      <c r="W119" t="str">
        <f>IFERROR(VLOOKUP($A119,[3]库存报告使用数据!$A$1:$L$65536,12,0),"")</f>
        <v/>
      </c>
      <c r="X119" s="20" t="str">
        <f t="shared" si="19"/>
        <v/>
      </c>
      <c r="Y119" s="20" t="str">
        <f t="shared" si="20"/>
        <v/>
      </c>
      <c r="Z119" s="20" t="str">
        <f t="shared" si="21"/>
        <v/>
      </c>
      <c r="AA119" s="20" t="str">
        <f t="shared" si="22"/>
        <v/>
      </c>
      <c r="AB119" t="str">
        <f>IFERROR(VLOOKUP($A119,[3]库存报告使用数据!$A$1:$D$65536,4,0),"")</f>
        <v/>
      </c>
      <c r="AC119" t="str">
        <f>IFERROR(VLOOKUP($A119,[3]库存报告使用数据!$A$1:$G$65536,7,0),"")</f>
        <v/>
      </c>
      <c r="AD119" t="str">
        <f>IFERROR(VLOOKUP($A119,[3]库存报告使用数据!$A$1:$J$65536,10,0),"")</f>
        <v/>
      </c>
      <c r="AE119" t="str">
        <f>IFERROR(VLOOKUP($A119,[3]库存报告使用数据!$A$1:$M$65536,13,0),"")</f>
        <v/>
      </c>
      <c r="AF119" s="20" t="str">
        <f t="shared" si="23"/>
        <v/>
      </c>
      <c r="AG119" s="20" t="str">
        <f t="shared" si="24"/>
        <v/>
      </c>
      <c r="AH119" s="20" t="str">
        <f t="shared" si="25"/>
        <v/>
      </c>
      <c r="AI119" s="20" t="str">
        <f t="shared" si="26"/>
        <v/>
      </c>
      <c r="AJ119">
        <f>IFERROR(VLOOKUP($B119,[4]库存报告使用数据!$A$1:$B$65536,2,0),0)</f>
        <v>18</v>
      </c>
      <c r="AK119">
        <f>IFERROR(VLOOKUP($B119,[4]库存报告使用数据!$A$1:$C$65536,3,0),)</f>
        <v>18</v>
      </c>
      <c r="AL119">
        <f>IFERROR(VLOOKUP($B119,[4]库存报告使用数据!$A$1:$D$65536,4,0),)</f>
        <v>5</v>
      </c>
      <c r="AM119">
        <f>IFERROR(VLOOKUP($B119,[4]库存报告使用数据!$A$1:$E$65536,5,0),)</f>
        <v>34</v>
      </c>
      <c r="AN119" s="20">
        <f t="shared" si="27"/>
        <v>0.0555555555555556</v>
      </c>
      <c r="AO119" s="20">
        <f t="shared" si="28"/>
        <v>0</v>
      </c>
      <c r="AP119" s="20">
        <f t="shared" si="29"/>
        <v>0.2</v>
      </c>
      <c r="AQ119" s="20">
        <f t="shared" si="30"/>
        <v>0.0294117647058824</v>
      </c>
      <c r="AR119" s="32">
        <f t="shared" si="31"/>
        <v>0.142857142857143</v>
      </c>
      <c r="AS119" s="32">
        <f t="shared" si="32"/>
        <v>8.57142857142857</v>
      </c>
      <c r="AT119" s="32">
        <f t="shared" si="33"/>
        <v>-5.57142857142857</v>
      </c>
      <c r="AU119" s="28">
        <f t="shared" si="34"/>
        <v>21</v>
      </c>
      <c r="AV119" s="34">
        <f>IFERROR(时间!$B$4+AU119,"上周无销量")</f>
        <v>43304</v>
      </c>
    </row>
    <row r="120" spans="1:48">
      <c r="A120" s="18" t="s">
        <v>165</v>
      </c>
      <c r="B120" t="str">
        <f>VLOOKUP(A120,'[1]sku-asin（子）'!$A:$B,2,0)</f>
        <v>B06XRNB58K</v>
      </c>
      <c r="C120" t="str">
        <f>VLOOKUP(A120,'[1]子sku-父sku'!$A:$B,2,0)</f>
        <v>BS-WH0028</v>
      </c>
      <c r="D120" s="28">
        <f>IFERROR(VLOOKUP(A120,[2]库存报告使用数据处理!$A:$C,3,0),0)</f>
        <v>1</v>
      </c>
      <c r="E120" s="28">
        <f>IFERROR(VLOOKUP(A120,[2]库存报告使用数据处理!$A:$D,4,0),0)</f>
        <v>1</v>
      </c>
      <c r="F120" s="28">
        <f>IFERROR(VLOOKUP(A120,[2]库存报告使用数据处理!$A:$E,5,0),0)</f>
        <v>0</v>
      </c>
      <c r="G120" s="28">
        <f>IFERROR(VLOOKUP(A120,[2]库存报告使用数据处理!$A:$F,6,0),0)</f>
        <v>0</v>
      </c>
      <c r="H120" s="29">
        <f>IFERROR(VLOOKUP(A120,[2]库存报告使用数据处理!$A:$G,7,0),0)</f>
        <v>16.49</v>
      </c>
      <c r="I120">
        <f>IFERROR(VLOOKUP(A120,[5]数据处理!$A:$B,2,0),0)</f>
        <v>12</v>
      </c>
      <c r="J120" s="30">
        <f>IFERROR(VLOOKUP(A120,[5]数据处理!$A:$D,4,0),0)</f>
        <v>0</v>
      </c>
      <c r="K120" s="30">
        <f>IFERROR(VLOOKUP(A120,[5]数据处理!$A:$E,5,0),0)</f>
        <v>0</v>
      </c>
      <c r="L120" s="30">
        <f>IFERROR(VLOOKUP(A120,[5]数据处理!$A:$G,7,0),0)</f>
        <v>0</v>
      </c>
      <c r="M120">
        <f t="shared" si="18"/>
        <v>12</v>
      </c>
      <c r="N120">
        <f>IFERROR(VLOOKUP(A120,[5]数据处理!$A:$C,3,0),0)</f>
        <v>0</v>
      </c>
      <c r="O120">
        <f>IFERROR(VLOOKUP($A120,[5]数据处理!$A:$N,14,0),0)</f>
        <v>2</v>
      </c>
      <c r="P120" t="str">
        <f>IFERROR(VLOOKUP($A120,[3]库存报告使用数据!$A$1:$B$65536,2,0),"")</f>
        <v/>
      </c>
      <c r="Q120" t="str">
        <f>IFERROR(VLOOKUP($A120,[3]库存报告使用数据!$A$1:$E$65536,5,0),"")</f>
        <v/>
      </c>
      <c r="R120" t="str">
        <f>IFERROR(VLOOKUP($A120,[3]库存报告使用数据!$A$1:$H$65536,8,0),"")</f>
        <v/>
      </c>
      <c r="S120" t="str">
        <f>IFERROR(VLOOKUP($A120,[3]库存报告使用数据!$A$1:$K$65536,11,0),"")</f>
        <v/>
      </c>
      <c r="T120" t="str">
        <f>IFERROR(VLOOKUP($A120,[3]库存报告使用数据!$A$1:$C$65536,3,0),"")</f>
        <v/>
      </c>
      <c r="U120" t="str">
        <f>IFERROR(VLOOKUP($A120,[3]库存报告使用数据!$A$1:$F$65536,6,0),"")</f>
        <v/>
      </c>
      <c r="V120" t="str">
        <f>IFERROR(VLOOKUP($A120,[3]库存报告使用数据!$A$1:$I$65536,9,0),"")</f>
        <v/>
      </c>
      <c r="W120" t="str">
        <f>IFERROR(VLOOKUP($A120,[3]库存报告使用数据!$A$1:$L$65536,12,0),"")</f>
        <v/>
      </c>
      <c r="X120" s="20" t="str">
        <f t="shared" si="19"/>
        <v/>
      </c>
      <c r="Y120" s="20" t="str">
        <f t="shared" si="20"/>
        <v/>
      </c>
      <c r="Z120" s="20" t="str">
        <f t="shared" si="21"/>
        <v/>
      </c>
      <c r="AA120" s="20" t="str">
        <f t="shared" si="22"/>
        <v/>
      </c>
      <c r="AB120" t="str">
        <f>IFERROR(VLOOKUP($A120,[3]库存报告使用数据!$A$1:$D$65536,4,0),"")</f>
        <v/>
      </c>
      <c r="AC120" t="str">
        <f>IFERROR(VLOOKUP($A120,[3]库存报告使用数据!$A$1:$G$65536,7,0),"")</f>
        <v/>
      </c>
      <c r="AD120" t="str">
        <f>IFERROR(VLOOKUP($A120,[3]库存报告使用数据!$A$1:$J$65536,10,0),"")</f>
        <v/>
      </c>
      <c r="AE120" t="str">
        <f>IFERROR(VLOOKUP($A120,[3]库存报告使用数据!$A$1:$M$65536,13,0),"")</f>
        <v/>
      </c>
      <c r="AF120" s="20" t="str">
        <f t="shared" si="23"/>
        <v/>
      </c>
      <c r="AG120" s="20" t="str">
        <f t="shared" si="24"/>
        <v/>
      </c>
      <c r="AH120" s="20" t="str">
        <f t="shared" si="25"/>
        <v/>
      </c>
      <c r="AI120" s="20" t="str">
        <f t="shared" si="26"/>
        <v/>
      </c>
      <c r="AJ120">
        <f>IFERROR(VLOOKUP($B120,[4]库存报告使用数据!$A$1:$B$65536,2,0),0)</f>
        <v>18</v>
      </c>
      <c r="AK120">
        <f>IFERROR(VLOOKUP($B120,[4]库存报告使用数据!$A$1:$C$65536,3,0),)</f>
        <v>3</v>
      </c>
      <c r="AL120">
        <f>IFERROR(VLOOKUP($B120,[4]库存报告使用数据!$A$1:$D$65536,4,0),)</f>
        <v>3</v>
      </c>
      <c r="AM120">
        <f>IFERROR(VLOOKUP($B120,[4]库存报告使用数据!$A$1:$E$65536,5,0),)</f>
        <v>8</v>
      </c>
      <c r="AN120" s="20">
        <f t="shared" si="27"/>
        <v>0.0555555555555556</v>
      </c>
      <c r="AO120" s="20">
        <f t="shared" si="28"/>
        <v>0.333333333333333</v>
      </c>
      <c r="AP120" s="20">
        <f t="shared" si="29"/>
        <v>0</v>
      </c>
      <c r="AQ120" s="20">
        <f t="shared" si="30"/>
        <v>0</v>
      </c>
      <c r="AR120" s="32">
        <f t="shared" si="31"/>
        <v>0.142857142857143</v>
      </c>
      <c r="AS120" s="32">
        <f t="shared" si="32"/>
        <v>8.57142857142857</v>
      </c>
      <c r="AT120" s="32">
        <f t="shared" si="33"/>
        <v>3.42857142857143</v>
      </c>
      <c r="AU120" s="28">
        <f t="shared" si="34"/>
        <v>84</v>
      </c>
      <c r="AV120" s="34">
        <f>IFERROR(时间!$B$4+AU120,"上周无销量")</f>
        <v>43367</v>
      </c>
    </row>
    <row r="121" spans="1:48">
      <c r="A121" s="18" t="s">
        <v>166</v>
      </c>
      <c r="B121" t="str">
        <f>VLOOKUP(A121,'[1]sku-asin（子）'!$A:$B,2,0)</f>
        <v>B06XRVXFVD</v>
      </c>
      <c r="C121" t="str">
        <f>VLOOKUP(A121,'[1]子sku-父sku'!$A:$B,2,0)</f>
        <v>BS-WH0028</v>
      </c>
      <c r="D121" s="28">
        <f>IFERROR(VLOOKUP(A121,[2]库存报告使用数据处理!$A:$C,3,0),0)</f>
        <v>1</v>
      </c>
      <c r="E121" s="28">
        <f>IFERROR(VLOOKUP(A121,[2]库存报告使用数据处理!$A:$D,4,0),0)</f>
        <v>0</v>
      </c>
      <c r="F121" s="28">
        <f>IFERROR(VLOOKUP(A121,[2]库存报告使用数据处理!$A:$E,5,0),0)</f>
        <v>0</v>
      </c>
      <c r="G121" s="28">
        <f>IFERROR(VLOOKUP(A121,[2]库存报告使用数据处理!$A:$F,6,0),0)</f>
        <v>0</v>
      </c>
      <c r="H121" s="29">
        <f>IFERROR(VLOOKUP(A121,[2]库存报告使用数据处理!$A:$G,7,0),0)</f>
        <v>15.99</v>
      </c>
      <c r="I121">
        <f>IFERROR(VLOOKUP(A121,[5]数据处理!$A:$B,2,0),0)</f>
        <v>9</v>
      </c>
      <c r="J121" s="30">
        <f>IFERROR(VLOOKUP(A121,[5]数据处理!$A:$D,4,0),0)</f>
        <v>0</v>
      </c>
      <c r="K121" s="30">
        <f>IFERROR(VLOOKUP(A121,[5]数据处理!$A:$E,5,0),0)</f>
        <v>0</v>
      </c>
      <c r="L121" s="30">
        <f>IFERROR(VLOOKUP(A121,[5]数据处理!$A:$G,7,0),0)</f>
        <v>0</v>
      </c>
      <c r="M121">
        <f t="shared" si="18"/>
        <v>9</v>
      </c>
      <c r="N121">
        <f>IFERROR(VLOOKUP(A121,[5]数据处理!$A:$C,3,0),0)</f>
        <v>0</v>
      </c>
      <c r="O121">
        <f>IFERROR(VLOOKUP($A121,[5]数据处理!$A:$N,14,0),0)</f>
        <v>9</v>
      </c>
      <c r="P121" t="str">
        <f>IFERROR(VLOOKUP($A121,[3]库存报告使用数据!$A$1:$B$65536,2,0),"")</f>
        <v/>
      </c>
      <c r="Q121" t="str">
        <f>IFERROR(VLOOKUP($A121,[3]库存报告使用数据!$A$1:$E$65536,5,0),"")</f>
        <v/>
      </c>
      <c r="R121" t="str">
        <f>IFERROR(VLOOKUP($A121,[3]库存报告使用数据!$A$1:$H$65536,8,0),"")</f>
        <v/>
      </c>
      <c r="S121" t="str">
        <f>IFERROR(VLOOKUP($A121,[3]库存报告使用数据!$A$1:$K$65536,11,0),"")</f>
        <v/>
      </c>
      <c r="T121" t="str">
        <f>IFERROR(VLOOKUP($A121,[3]库存报告使用数据!$A$1:$C$65536,3,0),"")</f>
        <v/>
      </c>
      <c r="U121" t="str">
        <f>IFERROR(VLOOKUP($A121,[3]库存报告使用数据!$A$1:$F$65536,6,0),"")</f>
        <v/>
      </c>
      <c r="V121" t="str">
        <f>IFERROR(VLOOKUP($A121,[3]库存报告使用数据!$A$1:$I$65536,9,0),"")</f>
        <v/>
      </c>
      <c r="W121" t="str">
        <f>IFERROR(VLOOKUP($A121,[3]库存报告使用数据!$A$1:$L$65536,12,0),"")</f>
        <v/>
      </c>
      <c r="X121" s="20" t="str">
        <f t="shared" si="19"/>
        <v/>
      </c>
      <c r="Y121" s="20" t="str">
        <f t="shared" si="20"/>
        <v/>
      </c>
      <c r="Z121" s="20" t="str">
        <f t="shared" si="21"/>
        <v/>
      </c>
      <c r="AA121" s="20" t="str">
        <f t="shared" si="22"/>
        <v/>
      </c>
      <c r="AB121" t="str">
        <f>IFERROR(VLOOKUP($A121,[3]库存报告使用数据!$A$1:$D$65536,4,0),"")</f>
        <v/>
      </c>
      <c r="AC121" t="str">
        <f>IFERROR(VLOOKUP($A121,[3]库存报告使用数据!$A$1:$G$65536,7,0),"")</f>
        <v/>
      </c>
      <c r="AD121" t="str">
        <f>IFERROR(VLOOKUP($A121,[3]库存报告使用数据!$A$1:$J$65536,10,0),"")</f>
        <v/>
      </c>
      <c r="AE121" t="str">
        <f>IFERROR(VLOOKUP($A121,[3]库存报告使用数据!$A$1:$M$65536,13,0),"")</f>
        <v/>
      </c>
      <c r="AF121" s="20" t="str">
        <f t="shared" si="23"/>
        <v/>
      </c>
      <c r="AG121" s="20" t="str">
        <f t="shared" si="24"/>
        <v/>
      </c>
      <c r="AH121" s="20" t="str">
        <f t="shared" si="25"/>
        <v/>
      </c>
      <c r="AI121" s="20" t="str">
        <f t="shared" si="26"/>
        <v/>
      </c>
      <c r="AJ121">
        <f>IFERROR(VLOOKUP($B121,[4]库存报告使用数据!$A$1:$B$65536,2,0),0)</f>
        <v>26</v>
      </c>
      <c r="AK121">
        <f>IFERROR(VLOOKUP($B121,[4]库存报告使用数据!$A$1:$C$65536,3,0),)</f>
        <v>12</v>
      </c>
      <c r="AL121">
        <f>IFERROR(VLOOKUP($B121,[4]库存报告使用数据!$A$1:$D$65536,4,0),)</f>
        <v>11</v>
      </c>
      <c r="AM121">
        <f>IFERROR(VLOOKUP($B121,[4]库存报告使用数据!$A$1:$E$65536,5,0),)</f>
        <v>20</v>
      </c>
      <c r="AN121" s="20">
        <f t="shared" si="27"/>
        <v>0.0384615384615385</v>
      </c>
      <c r="AO121" s="20">
        <f t="shared" si="28"/>
        <v>0</v>
      </c>
      <c r="AP121" s="20">
        <f t="shared" si="29"/>
        <v>0</v>
      </c>
      <c r="AQ121" s="20">
        <f t="shared" si="30"/>
        <v>0</v>
      </c>
      <c r="AR121" s="32">
        <f t="shared" si="31"/>
        <v>0.142857142857143</v>
      </c>
      <c r="AS121" s="32">
        <f t="shared" si="32"/>
        <v>8.57142857142857</v>
      </c>
      <c r="AT121" s="32">
        <f t="shared" si="33"/>
        <v>0.428571428571429</v>
      </c>
      <c r="AU121" s="28">
        <f t="shared" si="34"/>
        <v>63</v>
      </c>
      <c r="AV121" s="34">
        <f>IFERROR(时间!$B$4+AU121,"上周无销量")</f>
        <v>43346</v>
      </c>
    </row>
    <row r="122" spans="1:48">
      <c r="A122" s="18" t="s">
        <v>167</v>
      </c>
      <c r="B122" t="str">
        <f>VLOOKUP(A122,'[1]sku-asin（子）'!$A:$B,2,0)</f>
        <v>B06XRDLKQD</v>
      </c>
      <c r="C122" t="str">
        <f>VLOOKUP(A122,'[1]子sku-父sku'!$A:$B,2,0)</f>
        <v>BS-WH0028</v>
      </c>
      <c r="D122" s="28">
        <f>IFERROR(VLOOKUP(A122,[2]库存报告使用数据处理!$A:$C,3,0),0)</f>
        <v>0</v>
      </c>
      <c r="E122" s="28">
        <f>IFERROR(VLOOKUP(A122,[2]库存报告使用数据处理!$A:$D,4,0),0)</f>
        <v>0</v>
      </c>
      <c r="F122" s="28">
        <f>IFERROR(VLOOKUP(A122,[2]库存报告使用数据处理!$A:$E,5,0),0)</f>
        <v>1</v>
      </c>
      <c r="G122" s="28">
        <f>IFERROR(VLOOKUP(A122,[2]库存报告使用数据处理!$A:$F,6,0),0)</f>
        <v>3</v>
      </c>
      <c r="H122" s="29">
        <f>IFERROR(VLOOKUP(A122,[2]库存报告使用数据处理!$A:$G,7,0),0)</f>
        <v>17.49</v>
      </c>
      <c r="I122">
        <f>IFERROR(VLOOKUP(A122,[5]数据处理!$A:$B,2,0),0)</f>
        <v>0</v>
      </c>
      <c r="J122" s="30">
        <f>IFERROR(VLOOKUP(A122,[5]数据处理!$A:$D,4,0),0)</f>
        <v>0</v>
      </c>
      <c r="K122" s="30">
        <f>IFERROR(VLOOKUP(A122,[5]数据处理!$A:$E,5,0),0)</f>
        <v>0</v>
      </c>
      <c r="L122" s="30">
        <f>IFERROR(VLOOKUP(A122,[5]数据处理!$A:$G,7,0),0)</f>
        <v>0</v>
      </c>
      <c r="M122">
        <f t="shared" si="18"/>
        <v>0</v>
      </c>
      <c r="N122">
        <f>IFERROR(VLOOKUP(A122,[5]数据处理!$A:$C,3,0),0)</f>
        <v>0</v>
      </c>
      <c r="O122">
        <f>IFERROR(VLOOKUP($A122,[5]数据处理!$A:$N,14,0),0)</f>
        <v>0</v>
      </c>
      <c r="P122" t="str">
        <f>IFERROR(VLOOKUP($A122,[3]库存报告使用数据!$A$1:$B$65536,2,0),"")</f>
        <v/>
      </c>
      <c r="Q122" t="str">
        <f>IFERROR(VLOOKUP($A122,[3]库存报告使用数据!$A$1:$E$65536,5,0),"")</f>
        <v/>
      </c>
      <c r="R122" t="str">
        <f>IFERROR(VLOOKUP($A122,[3]库存报告使用数据!$A$1:$H$65536,8,0),"")</f>
        <v/>
      </c>
      <c r="S122" t="str">
        <f>IFERROR(VLOOKUP($A122,[3]库存报告使用数据!$A$1:$K$65536,11,0),"")</f>
        <v/>
      </c>
      <c r="T122" t="str">
        <f>IFERROR(VLOOKUP($A122,[3]库存报告使用数据!$A$1:$C$65536,3,0),"")</f>
        <v/>
      </c>
      <c r="U122" t="str">
        <f>IFERROR(VLOOKUP($A122,[3]库存报告使用数据!$A$1:$F$65536,6,0),"")</f>
        <v/>
      </c>
      <c r="V122" t="str">
        <f>IFERROR(VLOOKUP($A122,[3]库存报告使用数据!$A$1:$I$65536,9,0),"")</f>
        <v/>
      </c>
      <c r="W122" t="str">
        <f>IFERROR(VLOOKUP($A122,[3]库存报告使用数据!$A$1:$L$65536,12,0),"")</f>
        <v/>
      </c>
      <c r="X122" s="20" t="str">
        <f t="shared" si="19"/>
        <v/>
      </c>
      <c r="Y122" s="20" t="str">
        <f t="shared" si="20"/>
        <v/>
      </c>
      <c r="Z122" s="20" t="str">
        <f t="shared" si="21"/>
        <v/>
      </c>
      <c r="AA122" s="20" t="str">
        <f t="shared" si="22"/>
        <v/>
      </c>
      <c r="AB122" t="str">
        <f>IFERROR(VLOOKUP($A122,[3]库存报告使用数据!$A$1:$D$65536,4,0),"")</f>
        <v/>
      </c>
      <c r="AC122" t="str">
        <f>IFERROR(VLOOKUP($A122,[3]库存报告使用数据!$A$1:$G$65536,7,0),"")</f>
        <v/>
      </c>
      <c r="AD122" t="str">
        <f>IFERROR(VLOOKUP($A122,[3]库存报告使用数据!$A$1:$J$65536,10,0),"")</f>
        <v/>
      </c>
      <c r="AE122" t="str">
        <f>IFERROR(VLOOKUP($A122,[3]库存报告使用数据!$A$1:$M$65536,13,0),"")</f>
        <v/>
      </c>
      <c r="AF122" s="20" t="str">
        <f t="shared" si="23"/>
        <v/>
      </c>
      <c r="AG122" s="20" t="str">
        <f t="shared" si="24"/>
        <v/>
      </c>
      <c r="AH122" s="20" t="str">
        <f t="shared" si="25"/>
        <v/>
      </c>
      <c r="AI122" s="20" t="str">
        <f t="shared" si="26"/>
        <v/>
      </c>
      <c r="AJ122">
        <f>IFERROR(VLOOKUP($B122,[4]库存报告使用数据!$A$1:$B$65536,2,0),0)</f>
        <v>0</v>
      </c>
      <c r="AK122">
        <f>IFERROR(VLOOKUP($B122,[4]库存报告使用数据!$A$1:$C$65536,3,0),)</f>
        <v>0</v>
      </c>
      <c r="AL122">
        <f>IFERROR(VLOOKUP($B122,[4]库存报告使用数据!$A$1:$D$65536,4,0),)</f>
        <v>0</v>
      </c>
      <c r="AM122">
        <f>IFERROR(VLOOKUP($B122,[4]库存报告使用数据!$A$1:$E$65536,5,0),)</f>
        <v>26</v>
      </c>
      <c r="AN122" s="20" t="str">
        <f t="shared" si="27"/>
        <v/>
      </c>
      <c r="AO122" s="20" t="str">
        <f t="shared" si="28"/>
        <v/>
      </c>
      <c r="AP122" s="20" t="str">
        <f t="shared" si="29"/>
        <v/>
      </c>
      <c r="AQ122" s="20">
        <f t="shared" si="30"/>
        <v>0.115384615384615</v>
      </c>
      <c r="AR122" s="32">
        <f t="shared" si="31"/>
        <v>0</v>
      </c>
      <c r="AS122" s="32">
        <f t="shared" si="32"/>
        <v>0</v>
      </c>
      <c r="AT122" s="32">
        <f t="shared" si="33"/>
        <v>0</v>
      </c>
      <c r="AU122" s="28" t="str">
        <f t="shared" si="34"/>
        <v>库存为0</v>
      </c>
      <c r="AV122" s="34" t="str">
        <f>IFERROR(时间!$B$4+AU122,"上周无销量")</f>
        <v>上周无销量</v>
      </c>
    </row>
    <row r="123" spans="1:48">
      <c r="A123" s="18" t="s">
        <v>168</v>
      </c>
      <c r="B123" t="str">
        <f>VLOOKUP(A123,'[1]sku-asin（子）'!$A:$B,2,0)</f>
        <v>B071FSXGJ9</v>
      </c>
      <c r="C123" t="str">
        <f>VLOOKUP(A123,'[1]子sku-父sku'!$A:$B,2,0)</f>
        <v>BS-WH16032</v>
      </c>
      <c r="D123" s="28">
        <f>IFERROR(VLOOKUP(A123,[2]库存报告使用数据处理!$A:$C,3,0),0)</f>
        <v>1</v>
      </c>
      <c r="E123" s="28">
        <f>IFERROR(VLOOKUP(A123,[2]库存报告使用数据处理!$A:$D,4,0),0)</f>
        <v>0</v>
      </c>
      <c r="F123" s="28">
        <f>IFERROR(VLOOKUP(A123,[2]库存报告使用数据处理!$A:$E,5,0),0)</f>
        <v>3</v>
      </c>
      <c r="G123" s="28">
        <f>IFERROR(VLOOKUP(A123,[2]库存报告使用数据处理!$A:$F,6,0),0)</f>
        <v>1</v>
      </c>
      <c r="H123" s="29">
        <f>IFERROR(VLOOKUP(A123,[2]库存报告使用数据处理!$A:$G,7,0),0)</f>
        <v>14.39</v>
      </c>
      <c r="I123">
        <f>IFERROR(VLOOKUP(A123,[5]数据处理!$A:$B,2,0),0)</f>
        <v>5</v>
      </c>
      <c r="J123" s="30">
        <f>IFERROR(VLOOKUP(A123,[5]数据处理!$A:$D,4,0),0)</f>
        <v>0</v>
      </c>
      <c r="K123" s="30">
        <f>IFERROR(VLOOKUP(A123,[5]数据处理!$A:$E,5,0),0)</f>
        <v>0</v>
      </c>
      <c r="L123" s="30">
        <f>IFERROR(VLOOKUP(A123,[5]数据处理!$A:$G,7,0),0)</f>
        <v>0</v>
      </c>
      <c r="M123">
        <f t="shared" si="18"/>
        <v>5</v>
      </c>
      <c r="N123">
        <f>IFERROR(VLOOKUP(A123,[5]数据处理!$A:$C,3,0),0)</f>
        <v>0</v>
      </c>
      <c r="O123">
        <f>IFERROR(VLOOKUP($A123,[5]数据处理!$A:$N,14,0),0)</f>
        <v>1</v>
      </c>
      <c r="P123" t="str">
        <f>IFERROR(VLOOKUP($A123,[3]库存报告使用数据!$A$1:$B$65536,2,0),"")</f>
        <v/>
      </c>
      <c r="Q123" t="str">
        <f>IFERROR(VLOOKUP($A123,[3]库存报告使用数据!$A$1:$E$65536,5,0),"")</f>
        <v/>
      </c>
      <c r="R123" t="str">
        <f>IFERROR(VLOOKUP($A123,[3]库存报告使用数据!$A$1:$H$65536,8,0),"")</f>
        <v/>
      </c>
      <c r="S123" t="str">
        <f>IFERROR(VLOOKUP($A123,[3]库存报告使用数据!$A$1:$K$65536,11,0),"")</f>
        <v/>
      </c>
      <c r="T123" t="str">
        <f>IFERROR(VLOOKUP($A123,[3]库存报告使用数据!$A$1:$C$65536,3,0),"")</f>
        <v/>
      </c>
      <c r="U123" t="str">
        <f>IFERROR(VLOOKUP($A123,[3]库存报告使用数据!$A$1:$F$65536,6,0),"")</f>
        <v/>
      </c>
      <c r="V123" t="str">
        <f>IFERROR(VLOOKUP($A123,[3]库存报告使用数据!$A$1:$I$65536,9,0),"")</f>
        <v/>
      </c>
      <c r="W123" t="str">
        <f>IFERROR(VLOOKUP($A123,[3]库存报告使用数据!$A$1:$L$65536,12,0),"")</f>
        <v/>
      </c>
      <c r="X123" s="20" t="str">
        <f t="shared" si="19"/>
        <v/>
      </c>
      <c r="Y123" s="20" t="str">
        <f t="shared" si="20"/>
        <v/>
      </c>
      <c r="Z123" s="20" t="str">
        <f t="shared" si="21"/>
        <v/>
      </c>
      <c r="AA123" s="20" t="str">
        <f t="shared" si="22"/>
        <v/>
      </c>
      <c r="AB123" t="str">
        <f>IFERROR(VLOOKUP($A123,[3]库存报告使用数据!$A$1:$D$65536,4,0),"")</f>
        <v/>
      </c>
      <c r="AC123" t="str">
        <f>IFERROR(VLOOKUP($A123,[3]库存报告使用数据!$A$1:$G$65536,7,0),"")</f>
        <v/>
      </c>
      <c r="AD123" t="str">
        <f>IFERROR(VLOOKUP($A123,[3]库存报告使用数据!$A$1:$J$65536,10,0),"")</f>
        <v/>
      </c>
      <c r="AE123" t="str">
        <f>IFERROR(VLOOKUP($A123,[3]库存报告使用数据!$A$1:$M$65536,13,0),"")</f>
        <v/>
      </c>
      <c r="AF123" s="20" t="str">
        <f t="shared" si="23"/>
        <v/>
      </c>
      <c r="AG123" s="20" t="str">
        <f t="shared" si="24"/>
        <v/>
      </c>
      <c r="AH123" s="20" t="str">
        <f t="shared" si="25"/>
        <v/>
      </c>
      <c r="AI123" s="20" t="str">
        <f t="shared" si="26"/>
        <v/>
      </c>
      <c r="AJ123">
        <f>IFERROR(VLOOKUP($B123,[4]库存报告使用数据!$A$1:$B$65536,2,0),0)</f>
        <v>12</v>
      </c>
      <c r="AK123">
        <f>IFERROR(VLOOKUP($B123,[4]库存报告使用数据!$A$1:$C$65536,3,0),)</f>
        <v>7</v>
      </c>
      <c r="AL123">
        <f>IFERROR(VLOOKUP($B123,[4]库存报告使用数据!$A$1:$D$65536,4,0),)</f>
        <v>2</v>
      </c>
      <c r="AM123">
        <f>IFERROR(VLOOKUP($B123,[4]库存报告使用数据!$A$1:$E$65536,5,0),)</f>
        <v>9</v>
      </c>
      <c r="AN123" s="20">
        <f t="shared" si="27"/>
        <v>0.0833333333333333</v>
      </c>
      <c r="AO123" s="20">
        <f t="shared" si="28"/>
        <v>0</v>
      </c>
      <c r="AP123" s="20">
        <f t="shared" si="29"/>
        <v>1.5</v>
      </c>
      <c r="AQ123" s="20">
        <f t="shared" si="30"/>
        <v>0.111111111111111</v>
      </c>
      <c r="AR123" s="32">
        <f t="shared" si="31"/>
        <v>0.142857142857143</v>
      </c>
      <c r="AS123" s="32">
        <f t="shared" si="32"/>
        <v>8.57142857142857</v>
      </c>
      <c r="AT123" s="32">
        <f t="shared" si="33"/>
        <v>-3.57142857142857</v>
      </c>
      <c r="AU123" s="28">
        <f t="shared" si="34"/>
        <v>35</v>
      </c>
      <c r="AV123" s="34">
        <f>IFERROR(时间!$B$4+AU123,"上周无销量")</f>
        <v>43318</v>
      </c>
    </row>
    <row r="124" spans="1:48">
      <c r="A124" s="18" t="s">
        <v>169</v>
      </c>
      <c r="B124" t="str">
        <f>VLOOKUP(A124,'[1]sku-asin（子）'!$A:$B,2,0)</f>
        <v>B071JDRP5M</v>
      </c>
      <c r="C124" t="str">
        <f>VLOOKUP(A124,'[1]子sku-父sku'!$A:$B,2,0)</f>
        <v>BS-WH16032</v>
      </c>
      <c r="D124" s="28">
        <f>IFERROR(VLOOKUP(A124,[2]库存报告使用数据处理!$A:$C,3,0),0)</f>
        <v>0</v>
      </c>
      <c r="E124" s="28">
        <f>IFERROR(VLOOKUP(A124,[2]库存报告使用数据处理!$A:$D,4,0),0)</f>
        <v>0</v>
      </c>
      <c r="F124" s="28">
        <f>IFERROR(VLOOKUP(A124,[2]库存报告使用数据处理!$A:$E,5,0),0)</f>
        <v>2</v>
      </c>
      <c r="G124" s="28">
        <f>IFERROR(VLOOKUP(A124,[2]库存报告使用数据处理!$A:$F,6,0),0)</f>
        <v>0</v>
      </c>
      <c r="H124" s="29">
        <f>IFERROR(VLOOKUP(A124,[2]库存报告使用数据处理!$A:$G,7,0),0)</f>
        <v>13.99</v>
      </c>
      <c r="I124">
        <f>IFERROR(VLOOKUP(A124,[5]数据处理!$A:$B,2,0),0)</f>
        <v>6</v>
      </c>
      <c r="J124" s="30">
        <f>IFERROR(VLOOKUP(A124,[5]数据处理!$A:$D,4,0),0)</f>
        <v>0</v>
      </c>
      <c r="K124" s="30">
        <f>IFERROR(VLOOKUP(A124,[5]数据处理!$A:$E,5,0),0)</f>
        <v>0</v>
      </c>
      <c r="L124" s="30">
        <f>IFERROR(VLOOKUP(A124,[5]数据处理!$A:$G,7,0),0)</f>
        <v>0</v>
      </c>
      <c r="M124">
        <f t="shared" si="18"/>
        <v>6</v>
      </c>
      <c r="N124">
        <f>IFERROR(VLOOKUP(A124,[5]数据处理!$A:$C,3,0),0)</f>
        <v>0</v>
      </c>
      <c r="O124">
        <f>IFERROR(VLOOKUP($A124,[5]数据处理!$A:$N,14,0),0)</f>
        <v>0</v>
      </c>
      <c r="P124" t="str">
        <f>IFERROR(VLOOKUP($A124,[3]库存报告使用数据!$A$1:$B$65536,2,0),"")</f>
        <v/>
      </c>
      <c r="Q124" t="str">
        <f>IFERROR(VLOOKUP($A124,[3]库存报告使用数据!$A$1:$E$65536,5,0),"")</f>
        <v/>
      </c>
      <c r="R124" t="str">
        <f>IFERROR(VLOOKUP($A124,[3]库存报告使用数据!$A$1:$H$65536,8,0),"")</f>
        <v/>
      </c>
      <c r="S124" t="str">
        <f>IFERROR(VLOOKUP($A124,[3]库存报告使用数据!$A$1:$K$65536,11,0),"")</f>
        <v/>
      </c>
      <c r="T124" t="str">
        <f>IFERROR(VLOOKUP($A124,[3]库存报告使用数据!$A$1:$C$65536,3,0),"")</f>
        <v/>
      </c>
      <c r="U124" t="str">
        <f>IFERROR(VLOOKUP($A124,[3]库存报告使用数据!$A$1:$F$65536,6,0),"")</f>
        <v/>
      </c>
      <c r="V124" t="str">
        <f>IFERROR(VLOOKUP($A124,[3]库存报告使用数据!$A$1:$I$65536,9,0),"")</f>
        <v/>
      </c>
      <c r="W124" t="str">
        <f>IFERROR(VLOOKUP($A124,[3]库存报告使用数据!$A$1:$L$65536,12,0),"")</f>
        <v/>
      </c>
      <c r="X124" s="20" t="str">
        <f t="shared" si="19"/>
        <v/>
      </c>
      <c r="Y124" s="20" t="str">
        <f t="shared" si="20"/>
        <v/>
      </c>
      <c r="Z124" s="20" t="str">
        <f t="shared" si="21"/>
        <v/>
      </c>
      <c r="AA124" s="20" t="str">
        <f t="shared" si="22"/>
        <v/>
      </c>
      <c r="AB124" t="str">
        <f>IFERROR(VLOOKUP($A124,[3]库存报告使用数据!$A$1:$D$65536,4,0),"")</f>
        <v/>
      </c>
      <c r="AC124" t="str">
        <f>IFERROR(VLOOKUP($A124,[3]库存报告使用数据!$A$1:$G$65536,7,0),"")</f>
        <v/>
      </c>
      <c r="AD124" t="str">
        <f>IFERROR(VLOOKUP($A124,[3]库存报告使用数据!$A$1:$J$65536,10,0),"")</f>
        <v/>
      </c>
      <c r="AE124" t="str">
        <f>IFERROR(VLOOKUP($A124,[3]库存报告使用数据!$A$1:$M$65536,13,0),"")</f>
        <v/>
      </c>
      <c r="AF124" s="20" t="str">
        <f t="shared" si="23"/>
        <v/>
      </c>
      <c r="AG124" s="20" t="str">
        <f t="shared" si="24"/>
        <v/>
      </c>
      <c r="AH124" s="20" t="str">
        <f t="shared" si="25"/>
        <v/>
      </c>
      <c r="AI124" s="20" t="str">
        <f t="shared" si="26"/>
        <v/>
      </c>
      <c r="AJ124">
        <f>IFERROR(VLOOKUP($B124,[4]库存报告使用数据!$A$1:$B$65536,2,0),0)</f>
        <v>4</v>
      </c>
      <c r="AK124">
        <f>IFERROR(VLOOKUP($B124,[4]库存报告使用数据!$A$1:$C$65536,3,0),)</f>
        <v>2</v>
      </c>
      <c r="AL124">
        <f>IFERROR(VLOOKUP($B124,[4]库存报告使用数据!$A$1:$D$65536,4,0),)</f>
        <v>3</v>
      </c>
      <c r="AM124">
        <f>IFERROR(VLOOKUP($B124,[4]库存报告使用数据!$A$1:$E$65536,5,0),)</f>
        <v>4</v>
      </c>
      <c r="AN124" s="20">
        <f t="shared" si="27"/>
        <v>0</v>
      </c>
      <c r="AO124" s="20">
        <f t="shared" si="28"/>
        <v>0</v>
      </c>
      <c r="AP124" s="20">
        <f t="shared" si="29"/>
        <v>0.666666666666667</v>
      </c>
      <c r="AQ124" s="20">
        <f t="shared" si="30"/>
        <v>0</v>
      </c>
      <c r="AR124" s="32">
        <f t="shared" si="31"/>
        <v>0</v>
      </c>
      <c r="AS124" s="32">
        <f t="shared" si="32"/>
        <v>0</v>
      </c>
      <c r="AT124" s="32">
        <f t="shared" si="33"/>
        <v>6</v>
      </c>
      <c r="AU124" s="28" t="str">
        <f t="shared" si="34"/>
        <v>库存为6</v>
      </c>
      <c r="AV124" s="34" t="str">
        <f>IFERROR(时间!$B$4+AU124,"上周无销量")</f>
        <v>上周无销量</v>
      </c>
    </row>
    <row r="125" spans="1:48">
      <c r="A125" s="18" t="s">
        <v>170</v>
      </c>
      <c r="B125" t="str">
        <f>VLOOKUP(A125,'[1]sku-asin（子）'!$A:$B,2,0)</f>
        <v>B072Q3GSTT</v>
      </c>
      <c r="C125" t="str">
        <f>VLOOKUP(A125,'[1]子sku-父sku'!$A:$B,2,0)</f>
        <v>BS-WH16032</v>
      </c>
      <c r="D125" s="28">
        <f>IFERROR(VLOOKUP(A125,[2]库存报告使用数据处理!$A:$C,3,0),0)</f>
        <v>1</v>
      </c>
      <c r="E125" s="28">
        <f>IFERROR(VLOOKUP(A125,[2]库存报告使用数据处理!$A:$D,4,0),0)</f>
        <v>0</v>
      </c>
      <c r="F125" s="28">
        <f>IFERROR(VLOOKUP(A125,[2]库存报告使用数据处理!$A:$E,5,0),0)</f>
        <v>0</v>
      </c>
      <c r="G125" s="28">
        <f>IFERROR(VLOOKUP(A125,[2]库存报告使用数据处理!$A:$F,6,0),0)</f>
        <v>0</v>
      </c>
      <c r="H125" s="29">
        <f>IFERROR(VLOOKUP(A125,[2]库存报告使用数据处理!$A:$G,7,0),0)</f>
        <v>15.99</v>
      </c>
      <c r="I125">
        <f>IFERROR(VLOOKUP(A125,[5]数据处理!$A:$B,2,0),0)</f>
        <v>9</v>
      </c>
      <c r="J125" s="30">
        <f>IFERROR(VLOOKUP(A125,[5]数据处理!$A:$D,4,0),0)</f>
        <v>0</v>
      </c>
      <c r="K125" s="30">
        <f>IFERROR(VLOOKUP(A125,[5]数据处理!$A:$E,5,0),0)</f>
        <v>0</v>
      </c>
      <c r="L125" s="30">
        <f>IFERROR(VLOOKUP(A125,[5]数据处理!$A:$G,7,0),0)</f>
        <v>0</v>
      </c>
      <c r="M125">
        <f t="shared" si="18"/>
        <v>9</v>
      </c>
      <c r="N125">
        <f>IFERROR(VLOOKUP(A125,[5]数据处理!$A:$C,3,0),0)</f>
        <v>0</v>
      </c>
      <c r="O125">
        <f>IFERROR(VLOOKUP($A125,[5]数据处理!$A:$N,14,0),0)</f>
        <v>0</v>
      </c>
      <c r="P125">
        <f>IFERROR(VLOOKUP($A125,[3]库存报告使用数据!$A$1:$B$65536,2,0),"")</f>
        <v>0</v>
      </c>
      <c r="Q125">
        <f>IFERROR(VLOOKUP($A125,[3]库存报告使用数据!$A$1:$E$65536,5,0),"")</f>
        <v>1621</v>
      </c>
      <c r="R125">
        <f>IFERROR(VLOOKUP($A125,[3]库存报告使用数据!$A$1:$H$65536,8,0),"")</f>
        <v>1411</v>
      </c>
      <c r="S125">
        <f>IFERROR(VLOOKUP($A125,[3]库存报告使用数据!$A$1:$K$65536,11,0),"")</f>
        <v>909</v>
      </c>
      <c r="T125">
        <f>IFERROR(VLOOKUP($A125,[3]库存报告使用数据!$A$1:$C$65536,3,0),"")</f>
        <v>11</v>
      </c>
      <c r="U125">
        <f>IFERROR(VLOOKUP($A125,[3]库存报告使用数据!$A$1:$F$65536,6,0),"")</f>
        <v>10</v>
      </c>
      <c r="V125">
        <f>IFERROR(VLOOKUP($A125,[3]库存报告使用数据!$A$1:$I$65536,9,0),"")</f>
        <v>6</v>
      </c>
      <c r="W125">
        <f>IFERROR(VLOOKUP($A125,[3]库存报告使用数据!$A$1:$L$65536,12,0),"")</f>
        <v>4</v>
      </c>
      <c r="X125" s="20" t="str">
        <f t="shared" si="19"/>
        <v/>
      </c>
      <c r="Y125" s="20">
        <f t="shared" si="20"/>
        <v>0.00616903146206046</v>
      </c>
      <c r="Z125" s="20">
        <f t="shared" si="21"/>
        <v>0.00425230333097094</v>
      </c>
      <c r="AA125" s="20">
        <f t="shared" si="22"/>
        <v>0.0044004400440044</v>
      </c>
      <c r="AB125">
        <f>IFERROR(VLOOKUP($A125,[3]库存报告使用数据!$A$1:$D$65536,4,0),"")</f>
        <v>1.62</v>
      </c>
      <c r="AC125">
        <f>IFERROR(VLOOKUP($A125,[3]库存报告使用数据!$A$1:$G$65536,7,0),"")</f>
        <v>0</v>
      </c>
      <c r="AD125">
        <f>IFERROR(VLOOKUP($A125,[3]库存报告使用数据!$A$1:$J$65536,10,0),"")</f>
        <v>0</v>
      </c>
      <c r="AE125">
        <f>IFERROR(VLOOKUP($A125,[3]库存报告使用数据!$A$1:$M$65536,13,0),"")</f>
        <v>0</v>
      </c>
      <c r="AF125" s="20">
        <f t="shared" si="23"/>
        <v>0.101313320825516</v>
      </c>
      <c r="AG125" s="20" t="str">
        <f t="shared" si="24"/>
        <v/>
      </c>
      <c r="AH125" s="20" t="str">
        <f t="shared" si="25"/>
        <v/>
      </c>
      <c r="AI125" s="20" t="str">
        <f t="shared" si="26"/>
        <v/>
      </c>
      <c r="AJ125">
        <f>IFERROR(VLOOKUP($B125,[4]库存报告使用数据!$A$1:$B$65536,2,0),0)</f>
        <v>26</v>
      </c>
      <c r="AK125">
        <f>IFERROR(VLOOKUP($B125,[4]库存报告使用数据!$A$1:$C$65536,3,0),)</f>
        <v>6</v>
      </c>
      <c r="AL125">
        <f>IFERROR(VLOOKUP($B125,[4]库存报告使用数据!$A$1:$D$65536,4,0),)</f>
        <v>3</v>
      </c>
      <c r="AM125">
        <f>IFERROR(VLOOKUP($B125,[4]库存报告使用数据!$A$1:$E$65536,5,0),)</f>
        <v>9</v>
      </c>
      <c r="AN125" s="20">
        <f t="shared" si="27"/>
        <v>0.0384615384615385</v>
      </c>
      <c r="AO125" s="20">
        <f t="shared" si="28"/>
        <v>0</v>
      </c>
      <c r="AP125" s="20">
        <f t="shared" si="29"/>
        <v>0</v>
      </c>
      <c r="AQ125" s="20">
        <f t="shared" si="30"/>
        <v>0</v>
      </c>
      <c r="AR125" s="32">
        <f t="shared" si="31"/>
        <v>0.142857142857143</v>
      </c>
      <c r="AS125" s="32">
        <f t="shared" si="32"/>
        <v>8.57142857142857</v>
      </c>
      <c r="AT125" s="32">
        <f t="shared" si="33"/>
        <v>0.428571428571429</v>
      </c>
      <c r="AU125" s="28">
        <f t="shared" si="34"/>
        <v>63</v>
      </c>
      <c r="AV125" s="34">
        <f>IFERROR(时间!$B$4+AU125,"上周无销量")</f>
        <v>43346</v>
      </c>
    </row>
    <row r="126" spans="1:48">
      <c r="A126" s="18" t="s">
        <v>171</v>
      </c>
      <c r="B126" t="str">
        <f>VLOOKUP(A126,'[1]sku-asin（子）'!$A:$B,2,0)</f>
        <v>B071ZRZC5J</v>
      </c>
      <c r="C126" t="str">
        <f>VLOOKUP(A126,'[1]子sku-父sku'!$A:$B,2,0)</f>
        <v>BS-WH16032</v>
      </c>
      <c r="D126" s="28">
        <f>IFERROR(VLOOKUP(A126,[2]库存报告使用数据处理!$A:$C,3,0),0)</f>
        <v>0</v>
      </c>
      <c r="E126" s="28">
        <f>IFERROR(VLOOKUP(A126,[2]库存报告使用数据处理!$A:$D,4,0),0)</f>
        <v>3</v>
      </c>
      <c r="F126" s="28">
        <f>IFERROR(VLOOKUP(A126,[2]库存报告使用数据处理!$A:$E,5,0),0)</f>
        <v>1</v>
      </c>
      <c r="G126" s="28">
        <f>IFERROR(VLOOKUP(A126,[2]库存报告使用数据处理!$A:$F,6,0),0)</f>
        <v>1</v>
      </c>
      <c r="H126" s="29">
        <f>IFERROR(VLOOKUP(A126,[2]库存报告使用数据处理!$A:$G,7,0),0)</f>
        <v>14.99</v>
      </c>
      <c r="I126">
        <f>IFERROR(VLOOKUP(A126,[5]数据处理!$A:$B,2,0),0)</f>
        <v>1</v>
      </c>
      <c r="J126" s="30">
        <f>IFERROR(VLOOKUP(A126,[5]数据处理!$A:$D,4,0),0)</f>
        <v>0</v>
      </c>
      <c r="K126" s="30">
        <f>IFERROR(VLOOKUP(A126,[5]数据处理!$A:$E,5,0),0)</f>
        <v>0</v>
      </c>
      <c r="L126" s="30">
        <f>IFERROR(VLOOKUP(A126,[5]数据处理!$A:$G,7,0),0)</f>
        <v>0</v>
      </c>
      <c r="M126">
        <f t="shared" si="18"/>
        <v>1</v>
      </c>
      <c r="N126">
        <f>IFERROR(VLOOKUP(A126,[5]数据处理!$A:$C,3,0),0)</f>
        <v>0</v>
      </c>
      <c r="O126">
        <f>IFERROR(VLOOKUP($A126,[5]数据处理!$A:$N,14,0),0)</f>
        <v>2</v>
      </c>
      <c r="P126" t="str">
        <f>IFERROR(VLOOKUP($A126,[3]库存报告使用数据!$A$1:$B$65536,2,0),"")</f>
        <v/>
      </c>
      <c r="Q126" t="str">
        <f>IFERROR(VLOOKUP($A126,[3]库存报告使用数据!$A$1:$E$65536,5,0),"")</f>
        <v/>
      </c>
      <c r="R126" t="str">
        <f>IFERROR(VLOOKUP($A126,[3]库存报告使用数据!$A$1:$H$65536,8,0),"")</f>
        <v/>
      </c>
      <c r="S126" t="str">
        <f>IFERROR(VLOOKUP($A126,[3]库存报告使用数据!$A$1:$K$65536,11,0),"")</f>
        <v/>
      </c>
      <c r="T126" t="str">
        <f>IFERROR(VLOOKUP($A126,[3]库存报告使用数据!$A$1:$C$65536,3,0),"")</f>
        <v/>
      </c>
      <c r="U126" t="str">
        <f>IFERROR(VLOOKUP($A126,[3]库存报告使用数据!$A$1:$F$65536,6,0),"")</f>
        <v/>
      </c>
      <c r="V126" t="str">
        <f>IFERROR(VLOOKUP($A126,[3]库存报告使用数据!$A$1:$I$65536,9,0),"")</f>
        <v/>
      </c>
      <c r="W126" t="str">
        <f>IFERROR(VLOOKUP($A126,[3]库存报告使用数据!$A$1:$L$65536,12,0),"")</f>
        <v/>
      </c>
      <c r="X126" s="20" t="str">
        <f t="shared" si="19"/>
        <v/>
      </c>
      <c r="Y126" s="20" t="str">
        <f t="shared" si="20"/>
        <v/>
      </c>
      <c r="Z126" s="20" t="str">
        <f t="shared" si="21"/>
        <v/>
      </c>
      <c r="AA126" s="20" t="str">
        <f t="shared" si="22"/>
        <v/>
      </c>
      <c r="AB126" t="str">
        <f>IFERROR(VLOOKUP($A126,[3]库存报告使用数据!$A$1:$D$65536,4,0),"")</f>
        <v/>
      </c>
      <c r="AC126" t="str">
        <f>IFERROR(VLOOKUP($A126,[3]库存报告使用数据!$A$1:$G$65536,7,0),"")</f>
        <v/>
      </c>
      <c r="AD126" t="str">
        <f>IFERROR(VLOOKUP($A126,[3]库存报告使用数据!$A$1:$J$65536,10,0),"")</f>
        <v/>
      </c>
      <c r="AE126" t="str">
        <f>IFERROR(VLOOKUP($A126,[3]库存报告使用数据!$A$1:$M$65536,13,0),"")</f>
        <v/>
      </c>
      <c r="AF126" s="20" t="str">
        <f t="shared" si="23"/>
        <v/>
      </c>
      <c r="AG126" s="20" t="str">
        <f t="shared" si="24"/>
        <v/>
      </c>
      <c r="AH126" s="20" t="str">
        <f t="shared" si="25"/>
        <v/>
      </c>
      <c r="AI126" s="20" t="str">
        <f t="shared" si="26"/>
        <v/>
      </c>
      <c r="AJ126">
        <f>IFERROR(VLOOKUP($B126,[4]库存报告使用数据!$A$1:$B$65536,2,0),0)</f>
        <v>19</v>
      </c>
      <c r="AK126">
        <f>IFERROR(VLOOKUP($B126,[4]库存报告使用数据!$A$1:$C$65536,3,0),)</f>
        <v>14</v>
      </c>
      <c r="AL126">
        <f>IFERROR(VLOOKUP($B126,[4]库存报告使用数据!$A$1:$D$65536,4,0),)</f>
        <v>1</v>
      </c>
      <c r="AM126">
        <f>IFERROR(VLOOKUP($B126,[4]库存报告使用数据!$A$1:$E$65536,5,0),)</f>
        <v>4</v>
      </c>
      <c r="AN126" s="20">
        <f t="shared" si="27"/>
        <v>0</v>
      </c>
      <c r="AO126" s="20">
        <f t="shared" si="28"/>
        <v>0.214285714285714</v>
      </c>
      <c r="AP126" s="20">
        <f t="shared" si="29"/>
        <v>1</v>
      </c>
      <c r="AQ126" s="20">
        <f t="shared" si="30"/>
        <v>0.25</v>
      </c>
      <c r="AR126" s="32">
        <f t="shared" si="31"/>
        <v>0</v>
      </c>
      <c r="AS126" s="32">
        <f t="shared" si="32"/>
        <v>0</v>
      </c>
      <c r="AT126" s="32">
        <f t="shared" si="33"/>
        <v>1</v>
      </c>
      <c r="AU126" s="28" t="str">
        <f t="shared" si="34"/>
        <v>库存为1</v>
      </c>
      <c r="AV126" s="34" t="str">
        <f>IFERROR(时间!$B$4+AU126,"上周无销量")</f>
        <v>上周无销量</v>
      </c>
    </row>
    <row r="127" spans="1:48">
      <c r="A127" s="18" t="s">
        <v>172</v>
      </c>
      <c r="B127" t="str">
        <f>VLOOKUP(A127,'[1]sku-asin（子）'!$A:$B,2,0)</f>
        <v>B071JDSBR6</v>
      </c>
      <c r="C127" t="str">
        <f>VLOOKUP(A127,'[1]子sku-父sku'!$A:$B,2,0)</f>
        <v>BS-WH16032</v>
      </c>
      <c r="D127" s="28">
        <f>IFERROR(VLOOKUP(A127,[2]库存报告使用数据处理!$A:$C,3,0),0)</f>
        <v>0</v>
      </c>
      <c r="E127" s="28">
        <f>IFERROR(VLOOKUP(A127,[2]库存报告使用数据处理!$A:$D,4,0),0)</f>
        <v>1</v>
      </c>
      <c r="F127" s="28">
        <f>IFERROR(VLOOKUP(A127,[2]库存报告使用数据处理!$A:$E,5,0),0)</f>
        <v>1</v>
      </c>
      <c r="G127" s="28">
        <f>IFERROR(VLOOKUP(A127,[2]库存报告使用数据处理!$A:$F,6,0),0)</f>
        <v>0</v>
      </c>
      <c r="H127" s="29">
        <f>IFERROR(VLOOKUP(A127,[2]库存报告使用数据处理!$A:$G,7,0),0)</f>
        <v>13.99</v>
      </c>
      <c r="I127">
        <f>IFERROR(VLOOKUP(A127,[5]数据处理!$A:$B,2,0),0)</f>
        <v>0</v>
      </c>
      <c r="J127" s="30">
        <f>IFERROR(VLOOKUP(A127,[5]数据处理!$A:$D,4,0),0)</f>
        <v>0</v>
      </c>
      <c r="K127" s="30">
        <f>IFERROR(VLOOKUP(A127,[5]数据处理!$A:$E,5,0),0)</f>
        <v>0</v>
      </c>
      <c r="L127" s="30">
        <f>IFERROR(VLOOKUP(A127,[5]数据处理!$A:$G,7,0),0)</f>
        <v>0</v>
      </c>
      <c r="M127">
        <f t="shared" si="18"/>
        <v>0</v>
      </c>
      <c r="N127">
        <f>IFERROR(VLOOKUP(A127,[5]数据处理!$A:$C,3,0),0)</f>
        <v>0</v>
      </c>
      <c r="O127">
        <f>IFERROR(VLOOKUP($A127,[5]数据处理!$A:$N,14,0),0)</f>
        <v>0</v>
      </c>
      <c r="P127" t="str">
        <f>IFERROR(VLOOKUP($A127,[3]库存报告使用数据!$A$1:$B$65536,2,0),"")</f>
        <v/>
      </c>
      <c r="Q127" t="str">
        <f>IFERROR(VLOOKUP($A127,[3]库存报告使用数据!$A$1:$E$65536,5,0),"")</f>
        <v/>
      </c>
      <c r="R127" t="str">
        <f>IFERROR(VLOOKUP($A127,[3]库存报告使用数据!$A$1:$H$65536,8,0),"")</f>
        <v/>
      </c>
      <c r="S127" t="str">
        <f>IFERROR(VLOOKUP($A127,[3]库存报告使用数据!$A$1:$K$65536,11,0),"")</f>
        <v/>
      </c>
      <c r="T127" t="str">
        <f>IFERROR(VLOOKUP($A127,[3]库存报告使用数据!$A$1:$C$65536,3,0),"")</f>
        <v/>
      </c>
      <c r="U127" t="str">
        <f>IFERROR(VLOOKUP($A127,[3]库存报告使用数据!$A$1:$F$65536,6,0),"")</f>
        <v/>
      </c>
      <c r="V127" t="str">
        <f>IFERROR(VLOOKUP($A127,[3]库存报告使用数据!$A$1:$I$65536,9,0),"")</f>
        <v/>
      </c>
      <c r="W127" t="str">
        <f>IFERROR(VLOOKUP($A127,[3]库存报告使用数据!$A$1:$L$65536,12,0),"")</f>
        <v/>
      </c>
      <c r="X127" s="20" t="str">
        <f t="shared" si="19"/>
        <v/>
      </c>
      <c r="Y127" s="20" t="str">
        <f t="shared" si="20"/>
        <v/>
      </c>
      <c r="Z127" s="20" t="str">
        <f t="shared" si="21"/>
        <v/>
      </c>
      <c r="AA127" s="20" t="str">
        <f t="shared" si="22"/>
        <v/>
      </c>
      <c r="AB127" t="str">
        <f>IFERROR(VLOOKUP($A127,[3]库存报告使用数据!$A$1:$D$65536,4,0),"")</f>
        <v/>
      </c>
      <c r="AC127" t="str">
        <f>IFERROR(VLOOKUP($A127,[3]库存报告使用数据!$A$1:$G$65536,7,0),"")</f>
        <v/>
      </c>
      <c r="AD127" t="str">
        <f>IFERROR(VLOOKUP($A127,[3]库存报告使用数据!$A$1:$J$65536,10,0),"")</f>
        <v/>
      </c>
      <c r="AE127" t="str">
        <f>IFERROR(VLOOKUP($A127,[3]库存报告使用数据!$A$1:$M$65536,13,0),"")</f>
        <v/>
      </c>
      <c r="AF127" s="20" t="str">
        <f t="shared" si="23"/>
        <v/>
      </c>
      <c r="AG127" s="20" t="str">
        <f t="shared" si="24"/>
        <v/>
      </c>
      <c r="AH127" s="20" t="str">
        <f t="shared" si="25"/>
        <v/>
      </c>
      <c r="AI127" s="20" t="str">
        <f t="shared" si="26"/>
        <v/>
      </c>
      <c r="AJ127">
        <f>IFERROR(VLOOKUP($B127,[4]库存报告使用数据!$A$1:$B$65536,2,0),0)</f>
        <v>0</v>
      </c>
      <c r="AK127">
        <f>IFERROR(VLOOKUP($B127,[4]库存报告使用数据!$A$1:$C$65536,3,0),)</f>
        <v>5</v>
      </c>
      <c r="AL127">
        <f>IFERROR(VLOOKUP($B127,[4]库存报告使用数据!$A$1:$D$65536,4,0),)</f>
        <v>3</v>
      </c>
      <c r="AM127">
        <f>IFERROR(VLOOKUP($B127,[4]库存报告使用数据!$A$1:$E$65536,5,0),)</f>
        <v>9</v>
      </c>
      <c r="AN127" s="20" t="str">
        <f t="shared" si="27"/>
        <v/>
      </c>
      <c r="AO127" s="20">
        <f t="shared" si="28"/>
        <v>0.2</v>
      </c>
      <c r="AP127" s="20">
        <f t="shared" si="29"/>
        <v>0.333333333333333</v>
      </c>
      <c r="AQ127" s="20">
        <f t="shared" si="30"/>
        <v>0</v>
      </c>
      <c r="AR127" s="32">
        <f t="shared" si="31"/>
        <v>0</v>
      </c>
      <c r="AS127" s="32">
        <f t="shared" si="32"/>
        <v>0</v>
      </c>
      <c r="AT127" s="32">
        <f t="shared" si="33"/>
        <v>0</v>
      </c>
      <c r="AU127" s="28" t="str">
        <f t="shared" si="34"/>
        <v>库存为0</v>
      </c>
      <c r="AV127" s="34" t="str">
        <f>IFERROR(时间!$B$4+AU127,"上周无销量")</f>
        <v>上周无销量</v>
      </c>
    </row>
    <row r="128" spans="1:48">
      <c r="A128" s="18" t="s">
        <v>173</v>
      </c>
      <c r="B128" t="str">
        <f>VLOOKUP(A128,'[1]sku-asin（子）'!$A:$B,2,0)</f>
        <v>B072Q4PFGH</v>
      </c>
      <c r="C128" t="str">
        <f>VLOOKUP(A128,'[1]子sku-父sku'!$A:$B,2,0)</f>
        <v>BS-WH16032</v>
      </c>
      <c r="D128" s="28">
        <f>IFERROR(VLOOKUP(A128,[2]库存报告使用数据处理!$A:$C,3,0),0)</f>
        <v>1</v>
      </c>
      <c r="E128" s="28">
        <f>IFERROR(VLOOKUP(A128,[2]库存报告使用数据处理!$A:$D,4,0),0)</f>
        <v>0</v>
      </c>
      <c r="F128" s="28">
        <f>IFERROR(VLOOKUP(A128,[2]库存报告使用数据处理!$A:$E,5,0),0)</f>
        <v>2</v>
      </c>
      <c r="G128" s="28">
        <f>IFERROR(VLOOKUP(A128,[2]库存报告使用数据处理!$A:$F,6,0),0)</f>
        <v>2</v>
      </c>
      <c r="H128" s="29">
        <f>IFERROR(VLOOKUP(A128,[2]库存报告使用数据处理!$A:$G,7,0),0)</f>
        <v>14.39</v>
      </c>
      <c r="I128">
        <f>IFERROR(VLOOKUP(A128,[5]数据处理!$A:$B,2,0),0)</f>
        <v>7</v>
      </c>
      <c r="J128" s="30">
        <f>IFERROR(VLOOKUP(A128,[5]数据处理!$A:$D,4,0),0)</f>
        <v>0</v>
      </c>
      <c r="K128" s="30">
        <f>IFERROR(VLOOKUP(A128,[5]数据处理!$A:$E,5,0),0)</f>
        <v>0</v>
      </c>
      <c r="L128" s="30">
        <f>IFERROR(VLOOKUP(A128,[5]数据处理!$A:$G,7,0),0)</f>
        <v>1</v>
      </c>
      <c r="M128">
        <f t="shared" si="18"/>
        <v>8</v>
      </c>
      <c r="N128">
        <f>IFERROR(VLOOKUP(A128,[5]数据处理!$A:$C,3,0),0)</f>
        <v>0</v>
      </c>
      <c r="O128">
        <f>IFERROR(VLOOKUP($A128,[5]数据处理!$A:$N,14,0),0)</f>
        <v>0</v>
      </c>
      <c r="P128" t="str">
        <f>IFERROR(VLOOKUP($A128,[3]库存报告使用数据!$A$1:$B$65536,2,0),"")</f>
        <v/>
      </c>
      <c r="Q128" t="str">
        <f>IFERROR(VLOOKUP($A128,[3]库存报告使用数据!$A$1:$E$65536,5,0),"")</f>
        <v/>
      </c>
      <c r="R128" t="str">
        <f>IFERROR(VLOOKUP($A128,[3]库存报告使用数据!$A$1:$H$65536,8,0),"")</f>
        <v/>
      </c>
      <c r="S128" t="str">
        <f>IFERROR(VLOOKUP($A128,[3]库存报告使用数据!$A$1:$K$65536,11,0),"")</f>
        <v/>
      </c>
      <c r="T128" t="str">
        <f>IFERROR(VLOOKUP($A128,[3]库存报告使用数据!$A$1:$C$65536,3,0),"")</f>
        <v/>
      </c>
      <c r="U128" t="str">
        <f>IFERROR(VLOOKUP($A128,[3]库存报告使用数据!$A$1:$F$65536,6,0),"")</f>
        <v/>
      </c>
      <c r="V128" t="str">
        <f>IFERROR(VLOOKUP($A128,[3]库存报告使用数据!$A$1:$I$65536,9,0),"")</f>
        <v/>
      </c>
      <c r="W128" t="str">
        <f>IFERROR(VLOOKUP($A128,[3]库存报告使用数据!$A$1:$L$65536,12,0),"")</f>
        <v/>
      </c>
      <c r="X128" s="20" t="str">
        <f t="shared" si="19"/>
        <v/>
      </c>
      <c r="Y128" s="20" t="str">
        <f t="shared" si="20"/>
        <v/>
      </c>
      <c r="Z128" s="20" t="str">
        <f t="shared" si="21"/>
        <v/>
      </c>
      <c r="AA128" s="20" t="str">
        <f t="shared" si="22"/>
        <v/>
      </c>
      <c r="AB128" t="str">
        <f>IFERROR(VLOOKUP($A128,[3]库存报告使用数据!$A$1:$D$65536,4,0),"")</f>
        <v/>
      </c>
      <c r="AC128" t="str">
        <f>IFERROR(VLOOKUP($A128,[3]库存报告使用数据!$A$1:$G$65536,7,0),"")</f>
        <v/>
      </c>
      <c r="AD128" t="str">
        <f>IFERROR(VLOOKUP($A128,[3]库存报告使用数据!$A$1:$J$65536,10,0),"")</f>
        <v/>
      </c>
      <c r="AE128" t="str">
        <f>IFERROR(VLOOKUP($A128,[3]库存报告使用数据!$A$1:$M$65536,13,0),"")</f>
        <v/>
      </c>
      <c r="AF128" s="20" t="str">
        <f t="shared" si="23"/>
        <v/>
      </c>
      <c r="AG128" s="20" t="str">
        <f t="shared" si="24"/>
        <v/>
      </c>
      <c r="AH128" s="20" t="str">
        <f t="shared" si="25"/>
        <v/>
      </c>
      <c r="AI128" s="20" t="str">
        <f t="shared" si="26"/>
        <v/>
      </c>
      <c r="AJ128">
        <f>IFERROR(VLOOKUP($B128,[4]库存报告使用数据!$A$1:$B$65536,2,0),0)</f>
        <v>18</v>
      </c>
      <c r="AK128">
        <f>IFERROR(VLOOKUP($B128,[4]库存报告使用数据!$A$1:$C$65536,3,0),)</f>
        <v>8</v>
      </c>
      <c r="AL128">
        <f>IFERROR(VLOOKUP($B128,[4]库存报告使用数据!$A$1:$D$65536,4,0),)</f>
        <v>3</v>
      </c>
      <c r="AM128">
        <f>IFERROR(VLOOKUP($B128,[4]库存报告使用数据!$A$1:$E$65536,5,0),)</f>
        <v>10</v>
      </c>
      <c r="AN128" s="20">
        <f t="shared" si="27"/>
        <v>0.0555555555555556</v>
      </c>
      <c r="AO128" s="20">
        <f t="shared" si="28"/>
        <v>0</v>
      </c>
      <c r="AP128" s="20">
        <f t="shared" si="29"/>
        <v>0.666666666666667</v>
      </c>
      <c r="AQ128" s="20">
        <f t="shared" si="30"/>
        <v>0.2</v>
      </c>
      <c r="AR128" s="32">
        <f t="shared" si="31"/>
        <v>0.142857142857143</v>
      </c>
      <c r="AS128" s="32">
        <f t="shared" si="32"/>
        <v>8.57142857142857</v>
      </c>
      <c r="AT128" s="32">
        <f t="shared" si="33"/>
        <v>-0.571428571428571</v>
      </c>
      <c r="AU128" s="28">
        <f t="shared" si="34"/>
        <v>56</v>
      </c>
      <c r="AV128" s="34">
        <f>IFERROR(时间!$B$4+AU128,"上周无销量")</f>
        <v>43339</v>
      </c>
    </row>
    <row r="129" spans="1:48">
      <c r="A129" s="18" t="s">
        <v>174</v>
      </c>
      <c r="B129" t="str">
        <f>VLOOKUP(A129,'[1]sku-asin（子）'!$A:$B,2,0)</f>
        <v>B072M71847</v>
      </c>
      <c r="C129" t="str">
        <f>VLOOKUP(A129,'[1]子sku-父sku'!$A:$B,2,0)</f>
        <v>BS-WH16032</v>
      </c>
      <c r="D129" s="28">
        <f>IFERROR(VLOOKUP(A129,[2]库存报告使用数据处理!$A:$C,3,0),0)</f>
        <v>0</v>
      </c>
      <c r="E129" s="28">
        <f>IFERROR(VLOOKUP(A129,[2]库存报告使用数据处理!$A:$D,4,0),0)</f>
        <v>0</v>
      </c>
      <c r="F129" s="28">
        <f>IFERROR(VLOOKUP(A129,[2]库存报告使用数据处理!$A:$E,5,0),0)</f>
        <v>0</v>
      </c>
      <c r="G129" s="28">
        <f>IFERROR(VLOOKUP(A129,[2]库存报告使用数据处理!$A:$F,6,0),0)</f>
        <v>0</v>
      </c>
      <c r="H129" s="29">
        <f>IFERROR(VLOOKUP(A129,[2]库存报告使用数据处理!$A:$G,7,0),0)</f>
        <v>0</v>
      </c>
      <c r="I129">
        <f>IFERROR(VLOOKUP(A129,[5]数据处理!$A:$B,2,0),0)</f>
        <v>11</v>
      </c>
      <c r="J129" s="30">
        <f>IFERROR(VLOOKUP(A129,[5]数据处理!$A:$D,4,0),0)</f>
        <v>0</v>
      </c>
      <c r="K129" s="30">
        <f>IFERROR(VLOOKUP(A129,[5]数据处理!$A:$E,5,0),0)</f>
        <v>0</v>
      </c>
      <c r="L129" s="30">
        <f>IFERROR(VLOOKUP(A129,[5]数据处理!$A:$G,7,0),0)</f>
        <v>0</v>
      </c>
      <c r="M129">
        <f t="shared" si="18"/>
        <v>11</v>
      </c>
      <c r="N129">
        <f>IFERROR(VLOOKUP(A129,[5]数据处理!$A:$C,3,0),0)</f>
        <v>0</v>
      </c>
      <c r="O129">
        <f>IFERROR(VLOOKUP($A129,[5]数据处理!$A:$N,14,0),0)</f>
        <v>6</v>
      </c>
      <c r="P129" t="str">
        <f>IFERROR(VLOOKUP($A129,[3]库存报告使用数据!$A$1:$B$65536,2,0),"")</f>
        <v/>
      </c>
      <c r="Q129" t="str">
        <f>IFERROR(VLOOKUP($A129,[3]库存报告使用数据!$A$1:$E$65536,5,0),"")</f>
        <v/>
      </c>
      <c r="R129" t="str">
        <f>IFERROR(VLOOKUP($A129,[3]库存报告使用数据!$A$1:$H$65536,8,0),"")</f>
        <v/>
      </c>
      <c r="S129" t="str">
        <f>IFERROR(VLOOKUP($A129,[3]库存报告使用数据!$A$1:$K$65536,11,0),"")</f>
        <v/>
      </c>
      <c r="T129" t="str">
        <f>IFERROR(VLOOKUP($A129,[3]库存报告使用数据!$A$1:$C$65536,3,0),"")</f>
        <v/>
      </c>
      <c r="U129" t="str">
        <f>IFERROR(VLOOKUP($A129,[3]库存报告使用数据!$A$1:$F$65536,6,0),"")</f>
        <v/>
      </c>
      <c r="V129" t="str">
        <f>IFERROR(VLOOKUP($A129,[3]库存报告使用数据!$A$1:$I$65536,9,0),"")</f>
        <v/>
      </c>
      <c r="W129" t="str">
        <f>IFERROR(VLOOKUP($A129,[3]库存报告使用数据!$A$1:$L$65536,12,0),"")</f>
        <v/>
      </c>
      <c r="X129" s="20" t="str">
        <f t="shared" si="19"/>
        <v/>
      </c>
      <c r="Y129" s="20" t="str">
        <f t="shared" si="20"/>
        <v/>
      </c>
      <c r="Z129" s="20" t="str">
        <f t="shared" si="21"/>
        <v/>
      </c>
      <c r="AA129" s="20" t="str">
        <f t="shared" si="22"/>
        <v/>
      </c>
      <c r="AB129" t="str">
        <f>IFERROR(VLOOKUP($A129,[3]库存报告使用数据!$A$1:$D$65536,4,0),"")</f>
        <v/>
      </c>
      <c r="AC129" t="str">
        <f>IFERROR(VLOOKUP($A129,[3]库存报告使用数据!$A$1:$G$65536,7,0),"")</f>
        <v/>
      </c>
      <c r="AD129" t="str">
        <f>IFERROR(VLOOKUP($A129,[3]库存报告使用数据!$A$1:$J$65536,10,0),"")</f>
        <v/>
      </c>
      <c r="AE129" t="str">
        <f>IFERROR(VLOOKUP($A129,[3]库存报告使用数据!$A$1:$M$65536,13,0),"")</f>
        <v/>
      </c>
      <c r="AF129" s="20" t="str">
        <f t="shared" si="23"/>
        <v/>
      </c>
      <c r="AG129" s="20" t="str">
        <f t="shared" si="24"/>
        <v/>
      </c>
      <c r="AH129" s="20" t="str">
        <f t="shared" si="25"/>
        <v/>
      </c>
      <c r="AI129" s="20" t="str">
        <f t="shared" si="26"/>
        <v/>
      </c>
      <c r="AJ129">
        <f>IFERROR(VLOOKUP($B129,[4]库存报告使用数据!$A$1:$B$65536,2,0),0)</f>
        <v>20</v>
      </c>
      <c r="AK129">
        <f>IFERROR(VLOOKUP($B129,[4]库存报告使用数据!$A$1:$C$65536,3,0),)</f>
        <v>12</v>
      </c>
      <c r="AL129">
        <f>IFERROR(VLOOKUP($B129,[4]库存报告使用数据!$A$1:$D$65536,4,0),)</f>
        <v>4</v>
      </c>
      <c r="AM129">
        <f>IFERROR(VLOOKUP($B129,[4]库存报告使用数据!$A$1:$E$65536,5,0),)</f>
        <v>10</v>
      </c>
      <c r="AN129" s="20">
        <f t="shared" si="27"/>
        <v>0</v>
      </c>
      <c r="AO129" s="20">
        <f t="shared" si="28"/>
        <v>0</v>
      </c>
      <c r="AP129" s="20">
        <f t="shared" si="29"/>
        <v>0</v>
      </c>
      <c r="AQ129" s="20">
        <f t="shared" si="30"/>
        <v>0</v>
      </c>
      <c r="AR129" s="32">
        <f t="shared" si="31"/>
        <v>0</v>
      </c>
      <c r="AS129" s="32">
        <f t="shared" si="32"/>
        <v>0</v>
      </c>
      <c r="AT129" s="32">
        <f t="shared" si="33"/>
        <v>11</v>
      </c>
      <c r="AU129" s="28" t="str">
        <f t="shared" si="34"/>
        <v>库存为11</v>
      </c>
      <c r="AV129" s="34" t="str">
        <f>IFERROR(时间!$B$4+AU129,"上周无销量")</f>
        <v>上周无销量</v>
      </c>
    </row>
    <row r="130" spans="1:48">
      <c r="A130" s="18" t="s">
        <v>175</v>
      </c>
      <c r="B130" t="str">
        <f>VLOOKUP(A130,'[1]sku-asin（子）'!$A:$B,2,0)</f>
        <v>B072JM75ND</v>
      </c>
      <c r="C130" t="str">
        <f>VLOOKUP(A130,'[1]子sku-父sku'!$A:$B,2,0)</f>
        <v>BS-WH16032</v>
      </c>
      <c r="D130" s="28">
        <f>IFERROR(VLOOKUP(A130,[2]库存报告使用数据处理!$A:$C,3,0),0)</f>
        <v>0</v>
      </c>
      <c r="E130" s="28">
        <f>IFERROR(VLOOKUP(A130,[2]库存报告使用数据处理!$A:$D,4,0),0)</f>
        <v>1</v>
      </c>
      <c r="F130" s="28">
        <f>IFERROR(VLOOKUP(A130,[2]库存报告使用数据处理!$A:$E,5,0),0)</f>
        <v>4</v>
      </c>
      <c r="G130" s="28">
        <f>IFERROR(VLOOKUP(A130,[2]库存报告使用数据处理!$A:$F,6,0),0)</f>
        <v>6</v>
      </c>
      <c r="H130" s="29">
        <f>IFERROR(VLOOKUP(A130,[2]库存报告使用数据处理!$A:$G,7,0),0)</f>
        <v>13.99</v>
      </c>
      <c r="I130">
        <f>IFERROR(VLOOKUP(A130,[5]数据处理!$A:$B,2,0),0)</f>
        <v>0</v>
      </c>
      <c r="J130" s="30">
        <f>IFERROR(VLOOKUP(A130,[5]数据处理!$A:$D,4,0),0)</f>
        <v>0</v>
      </c>
      <c r="K130" s="30">
        <f>IFERROR(VLOOKUP(A130,[5]数据处理!$A:$E,5,0),0)</f>
        <v>0</v>
      </c>
      <c r="L130" s="30">
        <f>IFERROR(VLOOKUP(A130,[5]数据处理!$A:$G,7,0),0)</f>
        <v>0</v>
      </c>
      <c r="M130">
        <f t="shared" si="18"/>
        <v>0</v>
      </c>
      <c r="N130">
        <f>IFERROR(VLOOKUP(A130,[5]数据处理!$A:$C,3,0),0)</f>
        <v>0</v>
      </c>
      <c r="O130">
        <f>IFERROR(VLOOKUP($A130,[5]数据处理!$A:$N,14,0),0)</f>
        <v>0</v>
      </c>
      <c r="P130" t="str">
        <f>IFERROR(VLOOKUP($A130,[3]库存报告使用数据!$A$1:$B$65536,2,0),"")</f>
        <v/>
      </c>
      <c r="Q130" t="str">
        <f>IFERROR(VLOOKUP($A130,[3]库存报告使用数据!$A$1:$E$65536,5,0),"")</f>
        <v/>
      </c>
      <c r="R130" t="str">
        <f>IFERROR(VLOOKUP($A130,[3]库存报告使用数据!$A$1:$H$65536,8,0),"")</f>
        <v/>
      </c>
      <c r="S130" t="str">
        <f>IFERROR(VLOOKUP($A130,[3]库存报告使用数据!$A$1:$K$65536,11,0),"")</f>
        <v/>
      </c>
      <c r="T130" t="str">
        <f>IFERROR(VLOOKUP($A130,[3]库存报告使用数据!$A$1:$C$65536,3,0),"")</f>
        <v/>
      </c>
      <c r="U130" t="str">
        <f>IFERROR(VLOOKUP($A130,[3]库存报告使用数据!$A$1:$F$65536,6,0),"")</f>
        <v/>
      </c>
      <c r="V130" t="str">
        <f>IFERROR(VLOOKUP($A130,[3]库存报告使用数据!$A$1:$I$65536,9,0),"")</f>
        <v/>
      </c>
      <c r="W130" t="str">
        <f>IFERROR(VLOOKUP($A130,[3]库存报告使用数据!$A$1:$L$65536,12,0),"")</f>
        <v/>
      </c>
      <c r="X130" s="20" t="str">
        <f t="shared" si="19"/>
        <v/>
      </c>
      <c r="Y130" s="20" t="str">
        <f t="shared" si="20"/>
        <v/>
      </c>
      <c r="Z130" s="20" t="str">
        <f t="shared" si="21"/>
        <v/>
      </c>
      <c r="AA130" s="20" t="str">
        <f t="shared" si="22"/>
        <v/>
      </c>
      <c r="AB130" t="str">
        <f>IFERROR(VLOOKUP($A130,[3]库存报告使用数据!$A$1:$D$65536,4,0),"")</f>
        <v/>
      </c>
      <c r="AC130" t="str">
        <f>IFERROR(VLOOKUP($A130,[3]库存报告使用数据!$A$1:$G$65536,7,0),"")</f>
        <v/>
      </c>
      <c r="AD130" t="str">
        <f>IFERROR(VLOOKUP($A130,[3]库存报告使用数据!$A$1:$J$65536,10,0),"")</f>
        <v/>
      </c>
      <c r="AE130" t="str">
        <f>IFERROR(VLOOKUP($A130,[3]库存报告使用数据!$A$1:$M$65536,13,0),"")</f>
        <v/>
      </c>
      <c r="AF130" s="20" t="str">
        <f t="shared" si="23"/>
        <v/>
      </c>
      <c r="AG130" s="20" t="str">
        <f t="shared" si="24"/>
        <v/>
      </c>
      <c r="AH130" s="20" t="str">
        <f t="shared" si="25"/>
        <v/>
      </c>
      <c r="AI130" s="20" t="str">
        <f t="shared" si="26"/>
        <v/>
      </c>
      <c r="AJ130">
        <f>IFERROR(VLOOKUP($B130,[4]库存报告使用数据!$A$1:$B$65536,2,0),0)</f>
        <v>0</v>
      </c>
      <c r="AK130">
        <f>IFERROR(VLOOKUP($B130,[4]库存报告使用数据!$A$1:$C$65536,3,0),)</f>
        <v>9</v>
      </c>
      <c r="AL130">
        <f>IFERROR(VLOOKUP($B130,[4]库存报告使用数据!$A$1:$D$65536,4,0),)</f>
        <v>1</v>
      </c>
      <c r="AM130">
        <f>IFERROR(VLOOKUP($B130,[4]库存报告使用数据!$A$1:$E$65536,5,0),)</f>
        <v>34</v>
      </c>
      <c r="AN130" s="20" t="str">
        <f t="shared" si="27"/>
        <v/>
      </c>
      <c r="AO130" s="20">
        <f t="shared" si="28"/>
        <v>0.111111111111111</v>
      </c>
      <c r="AP130" s="20">
        <f t="shared" si="29"/>
        <v>4</v>
      </c>
      <c r="AQ130" s="20">
        <f t="shared" si="30"/>
        <v>0.176470588235294</v>
      </c>
      <c r="AR130" s="32">
        <f t="shared" si="31"/>
        <v>0</v>
      </c>
      <c r="AS130" s="32">
        <f t="shared" si="32"/>
        <v>0</v>
      </c>
      <c r="AT130" s="32">
        <f t="shared" si="33"/>
        <v>0</v>
      </c>
      <c r="AU130" s="28" t="str">
        <f t="shared" si="34"/>
        <v>库存为0</v>
      </c>
      <c r="AV130" s="34" t="str">
        <f>IFERROR(时间!$B$4+AU130,"上周无销量")</f>
        <v>上周无销量</v>
      </c>
    </row>
    <row r="131" spans="1:48">
      <c r="A131" s="18" t="s">
        <v>176</v>
      </c>
      <c r="B131" t="str">
        <f>VLOOKUP(A131,'[1]sku-asin（子）'!$A:$B,2,0)</f>
        <v>B072M73KQ8</v>
      </c>
      <c r="C131" t="str">
        <f>VLOOKUP(A131,'[1]子sku-父sku'!$A:$B,2,0)</f>
        <v>BS-WH16032</v>
      </c>
      <c r="D131" s="28">
        <f>IFERROR(VLOOKUP(A131,[2]库存报告使用数据处理!$A:$C,3,0),0)</f>
        <v>0</v>
      </c>
      <c r="E131" s="28">
        <f>IFERROR(VLOOKUP(A131,[2]库存报告使用数据处理!$A:$D,4,0),0)</f>
        <v>1</v>
      </c>
      <c r="F131" s="28">
        <f>IFERROR(VLOOKUP(A131,[2]库存报告使用数据处理!$A:$E,5,0),0)</f>
        <v>0</v>
      </c>
      <c r="G131" s="28">
        <f>IFERROR(VLOOKUP(A131,[2]库存报告使用数据处理!$A:$F,6,0),0)</f>
        <v>0</v>
      </c>
      <c r="H131" s="29">
        <f>IFERROR(VLOOKUP(A131,[2]库存报告使用数据处理!$A:$G,7,0),0)</f>
        <v>16.99</v>
      </c>
      <c r="I131">
        <f>IFERROR(VLOOKUP(A131,[5]数据处理!$A:$B,2,0),0)</f>
        <v>11</v>
      </c>
      <c r="J131" s="30">
        <f>IFERROR(VLOOKUP(A131,[5]数据处理!$A:$D,4,0),0)</f>
        <v>0</v>
      </c>
      <c r="K131" s="30">
        <f>IFERROR(VLOOKUP(A131,[5]数据处理!$A:$E,5,0),0)</f>
        <v>0</v>
      </c>
      <c r="L131" s="30">
        <f>IFERROR(VLOOKUP(A131,[5]数据处理!$A:$G,7,0),0)</f>
        <v>0</v>
      </c>
      <c r="M131">
        <f t="shared" si="18"/>
        <v>11</v>
      </c>
      <c r="N131">
        <f>IFERROR(VLOOKUP(A131,[5]数据处理!$A:$C,3,0),0)</f>
        <v>0</v>
      </c>
      <c r="O131">
        <f>IFERROR(VLOOKUP($A131,[5]数据处理!$A:$N,14,0),0)</f>
        <v>0</v>
      </c>
      <c r="P131" t="str">
        <f>IFERROR(VLOOKUP($A131,[3]库存报告使用数据!$A$1:$B$65536,2,0),"")</f>
        <v/>
      </c>
      <c r="Q131" t="str">
        <f>IFERROR(VLOOKUP($A131,[3]库存报告使用数据!$A$1:$E$65536,5,0),"")</f>
        <v/>
      </c>
      <c r="R131" t="str">
        <f>IFERROR(VLOOKUP($A131,[3]库存报告使用数据!$A$1:$H$65536,8,0),"")</f>
        <v/>
      </c>
      <c r="S131" t="str">
        <f>IFERROR(VLOOKUP($A131,[3]库存报告使用数据!$A$1:$K$65536,11,0),"")</f>
        <v/>
      </c>
      <c r="T131" t="str">
        <f>IFERROR(VLOOKUP($A131,[3]库存报告使用数据!$A$1:$C$65536,3,0),"")</f>
        <v/>
      </c>
      <c r="U131" t="str">
        <f>IFERROR(VLOOKUP($A131,[3]库存报告使用数据!$A$1:$F$65536,6,0),"")</f>
        <v/>
      </c>
      <c r="V131" t="str">
        <f>IFERROR(VLOOKUP($A131,[3]库存报告使用数据!$A$1:$I$65536,9,0),"")</f>
        <v/>
      </c>
      <c r="W131" t="str">
        <f>IFERROR(VLOOKUP($A131,[3]库存报告使用数据!$A$1:$L$65536,12,0),"")</f>
        <v/>
      </c>
      <c r="X131" s="20" t="str">
        <f t="shared" si="19"/>
        <v/>
      </c>
      <c r="Y131" s="20" t="str">
        <f t="shared" si="20"/>
        <v/>
      </c>
      <c r="Z131" s="20" t="str">
        <f t="shared" si="21"/>
        <v/>
      </c>
      <c r="AA131" s="20" t="str">
        <f t="shared" si="22"/>
        <v/>
      </c>
      <c r="AB131" t="str">
        <f>IFERROR(VLOOKUP($A131,[3]库存报告使用数据!$A$1:$D$65536,4,0),"")</f>
        <v/>
      </c>
      <c r="AC131" t="str">
        <f>IFERROR(VLOOKUP($A131,[3]库存报告使用数据!$A$1:$G$65536,7,0),"")</f>
        <v/>
      </c>
      <c r="AD131" t="str">
        <f>IFERROR(VLOOKUP($A131,[3]库存报告使用数据!$A$1:$J$65536,10,0),"")</f>
        <v/>
      </c>
      <c r="AE131" t="str">
        <f>IFERROR(VLOOKUP($A131,[3]库存报告使用数据!$A$1:$M$65536,13,0),"")</f>
        <v/>
      </c>
      <c r="AF131" s="20" t="str">
        <f t="shared" si="23"/>
        <v/>
      </c>
      <c r="AG131" s="20" t="str">
        <f t="shared" si="24"/>
        <v/>
      </c>
      <c r="AH131" s="20" t="str">
        <f t="shared" si="25"/>
        <v/>
      </c>
      <c r="AI131" s="20" t="str">
        <f t="shared" si="26"/>
        <v/>
      </c>
      <c r="AJ131">
        <f>IFERROR(VLOOKUP($B131,[4]库存报告使用数据!$A$1:$B$65536,2,0),0)</f>
        <v>3</v>
      </c>
      <c r="AK131">
        <f>IFERROR(VLOOKUP($B131,[4]库存报告使用数据!$A$1:$C$65536,3,0),)</f>
        <v>1</v>
      </c>
      <c r="AL131">
        <f>IFERROR(VLOOKUP($B131,[4]库存报告使用数据!$A$1:$D$65536,4,0),)</f>
        <v>2</v>
      </c>
      <c r="AM131">
        <f>IFERROR(VLOOKUP($B131,[4]库存报告使用数据!$A$1:$E$65536,5,0),)</f>
        <v>4</v>
      </c>
      <c r="AN131" s="20">
        <f t="shared" si="27"/>
        <v>0</v>
      </c>
      <c r="AO131" s="20">
        <f t="shared" si="28"/>
        <v>1</v>
      </c>
      <c r="AP131" s="20">
        <f t="shared" si="29"/>
        <v>0</v>
      </c>
      <c r="AQ131" s="20">
        <f t="shared" si="30"/>
        <v>0</v>
      </c>
      <c r="AR131" s="32">
        <f t="shared" si="31"/>
        <v>0</v>
      </c>
      <c r="AS131" s="32">
        <f t="shared" si="32"/>
        <v>0</v>
      </c>
      <c r="AT131" s="32">
        <f t="shared" si="33"/>
        <v>11</v>
      </c>
      <c r="AU131" s="28" t="str">
        <f t="shared" si="34"/>
        <v>库存为11</v>
      </c>
      <c r="AV131" s="34" t="str">
        <f>IFERROR(时间!$B$4+AU131,"上周无销量")</f>
        <v>上周无销量</v>
      </c>
    </row>
    <row r="132" spans="1:48">
      <c r="A132" s="18" t="s">
        <v>177</v>
      </c>
      <c r="B132" t="str">
        <f>VLOOKUP(A132,'[1]sku-asin（子）'!$A:$B,2,0)</f>
        <v>B072JM723Q</v>
      </c>
      <c r="C132" t="str">
        <f>VLOOKUP(A132,'[1]子sku-父sku'!$A:$B,2,0)</f>
        <v>BS-WH16032</v>
      </c>
      <c r="D132" s="28">
        <f>IFERROR(VLOOKUP(A132,[2]库存报告使用数据处理!$A:$C,3,0),0)</f>
        <v>0</v>
      </c>
      <c r="E132" s="28">
        <f>IFERROR(VLOOKUP(A132,[2]库存报告使用数据处理!$A:$D,4,0),0)</f>
        <v>0</v>
      </c>
      <c r="F132" s="28">
        <f>IFERROR(VLOOKUP(A132,[2]库存报告使用数据处理!$A:$E,5,0),0)</f>
        <v>0</v>
      </c>
      <c r="G132" s="28">
        <f>IFERROR(VLOOKUP(A132,[2]库存报告使用数据处理!$A:$F,6,0),0)</f>
        <v>0</v>
      </c>
      <c r="H132" s="29">
        <f>IFERROR(VLOOKUP(A132,[2]库存报告使用数据处理!$A:$G,7,0),0)</f>
        <v>0</v>
      </c>
      <c r="I132">
        <f>IFERROR(VLOOKUP(A132,[5]数据处理!$A:$B,2,0),0)</f>
        <v>12</v>
      </c>
      <c r="J132" s="30">
        <f>IFERROR(VLOOKUP(A132,[5]数据处理!$A:$D,4,0),0)</f>
        <v>0</v>
      </c>
      <c r="K132" s="30">
        <f>IFERROR(VLOOKUP(A132,[5]数据处理!$A:$E,5,0),0)</f>
        <v>0</v>
      </c>
      <c r="L132" s="30">
        <f>IFERROR(VLOOKUP(A132,[5]数据处理!$A:$G,7,0),0)</f>
        <v>0</v>
      </c>
      <c r="M132">
        <f t="shared" si="18"/>
        <v>12</v>
      </c>
      <c r="N132">
        <f>IFERROR(VLOOKUP(A132,[5]数据处理!$A:$C,3,0),0)</f>
        <v>0</v>
      </c>
      <c r="O132">
        <f>IFERROR(VLOOKUP($A132,[5]数据处理!$A:$N,14,0),0)</f>
        <v>0</v>
      </c>
      <c r="P132" t="str">
        <f>IFERROR(VLOOKUP($A132,[3]库存报告使用数据!$A$1:$B$65536,2,0),"")</f>
        <v/>
      </c>
      <c r="Q132" t="str">
        <f>IFERROR(VLOOKUP($A132,[3]库存报告使用数据!$A$1:$E$65536,5,0),"")</f>
        <v/>
      </c>
      <c r="R132" t="str">
        <f>IFERROR(VLOOKUP($A132,[3]库存报告使用数据!$A$1:$H$65536,8,0),"")</f>
        <v/>
      </c>
      <c r="S132" t="str">
        <f>IFERROR(VLOOKUP($A132,[3]库存报告使用数据!$A$1:$K$65536,11,0),"")</f>
        <v/>
      </c>
      <c r="T132" t="str">
        <f>IFERROR(VLOOKUP($A132,[3]库存报告使用数据!$A$1:$C$65536,3,0),"")</f>
        <v/>
      </c>
      <c r="U132" t="str">
        <f>IFERROR(VLOOKUP($A132,[3]库存报告使用数据!$A$1:$F$65536,6,0),"")</f>
        <v/>
      </c>
      <c r="V132" t="str">
        <f>IFERROR(VLOOKUP($A132,[3]库存报告使用数据!$A$1:$I$65536,9,0),"")</f>
        <v/>
      </c>
      <c r="W132" t="str">
        <f>IFERROR(VLOOKUP($A132,[3]库存报告使用数据!$A$1:$L$65536,12,0),"")</f>
        <v/>
      </c>
      <c r="X132" s="20" t="str">
        <f t="shared" si="19"/>
        <v/>
      </c>
      <c r="Y132" s="20" t="str">
        <f t="shared" si="20"/>
        <v/>
      </c>
      <c r="Z132" s="20" t="str">
        <f t="shared" si="21"/>
        <v/>
      </c>
      <c r="AA132" s="20" t="str">
        <f t="shared" si="22"/>
        <v/>
      </c>
      <c r="AB132" t="str">
        <f>IFERROR(VLOOKUP($A132,[3]库存报告使用数据!$A$1:$D$65536,4,0),"")</f>
        <v/>
      </c>
      <c r="AC132" t="str">
        <f>IFERROR(VLOOKUP($A132,[3]库存报告使用数据!$A$1:$G$65536,7,0),"")</f>
        <v/>
      </c>
      <c r="AD132" t="str">
        <f>IFERROR(VLOOKUP($A132,[3]库存报告使用数据!$A$1:$J$65536,10,0),"")</f>
        <v/>
      </c>
      <c r="AE132" t="str">
        <f>IFERROR(VLOOKUP($A132,[3]库存报告使用数据!$A$1:$M$65536,13,0),"")</f>
        <v/>
      </c>
      <c r="AF132" s="20" t="str">
        <f t="shared" si="23"/>
        <v/>
      </c>
      <c r="AG132" s="20" t="str">
        <f t="shared" si="24"/>
        <v/>
      </c>
      <c r="AH132" s="20" t="str">
        <f t="shared" si="25"/>
        <v/>
      </c>
      <c r="AI132" s="20" t="str">
        <f t="shared" si="26"/>
        <v/>
      </c>
      <c r="AJ132">
        <f>IFERROR(VLOOKUP($B132,[4]库存报告使用数据!$A$1:$B$65536,2,0),0)</f>
        <v>8</v>
      </c>
      <c r="AK132">
        <f>IFERROR(VLOOKUP($B132,[4]库存报告使用数据!$A$1:$C$65536,3,0),)</f>
        <v>2</v>
      </c>
      <c r="AL132">
        <f>IFERROR(VLOOKUP($B132,[4]库存报告使用数据!$A$1:$D$65536,4,0),)</f>
        <v>1</v>
      </c>
      <c r="AM132">
        <f>IFERROR(VLOOKUP($B132,[4]库存报告使用数据!$A$1:$E$65536,5,0),)</f>
        <v>2</v>
      </c>
      <c r="AN132" s="20">
        <f t="shared" si="27"/>
        <v>0</v>
      </c>
      <c r="AO132" s="20">
        <f t="shared" si="28"/>
        <v>0</v>
      </c>
      <c r="AP132" s="20">
        <f t="shared" si="29"/>
        <v>0</v>
      </c>
      <c r="AQ132" s="20">
        <f t="shared" si="30"/>
        <v>0</v>
      </c>
      <c r="AR132" s="32">
        <f t="shared" si="31"/>
        <v>0</v>
      </c>
      <c r="AS132" s="32">
        <f t="shared" si="32"/>
        <v>0</v>
      </c>
      <c r="AT132" s="32">
        <f t="shared" si="33"/>
        <v>12</v>
      </c>
      <c r="AU132" s="28" t="str">
        <f t="shared" si="34"/>
        <v>库存为12</v>
      </c>
      <c r="AV132" s="34" t="str">
        <f>IFERROR(时间!$B$4+AU132,"上周无销量")</f>
        <v>上周无销量</v>
      </c>
    </row>
    <row r="133" spans="1:48">
      <c r="A133" s="18" t="s">
        <v>178</v>
      </c>
      <c r="B133" t="str">
        <f>VLOOKUP(A133,'[1]sku-asin（子）'!$A:$B,2,0)</f>
        <v>B071JDRXZ4</v>
      </c>
      <c r="C133" t="str">
        <f>VLOOKUP(A133,'[1]子sku-父sku'!$A:$B,2,0)</f>
        <v>BS-WH16032</v>
      </c>
      <c r="D133" s="28">
        <f>IFERROR(VLOOKUP(A133,[2]库存报告使用数据处理!$A:$C,3,0),0)</f>
        <v>0</v>
      </c>
      <c r="E133" s="28">
        <f>IFERROR(VLOOKUP(A133,[2]库存报告使用数据处理!$A:$D,4,0),0)</f>
        <v>0</v>
      </c>
      <c r="F133" s="28">
        <f>IFERROR(VLOOKUP(A133,[2]库存报告使用数据处理!$A:$E,5,0),0)</f>
        <v>0</v>
      </c>
      <c r="G133" s="28">
        <f>IFERROR(VLOOKUP(A133,[2]库存报告使用数据处理!$A:$F,6,0),0)</f>
        <v>0</v>
      </c>
      <c r="H133" s="29">
        <f>IFERROR(VLOOKUP(A133,[2]库存报告使用数据处理!$A:$G,7,0),0)</f>
        <v>0</v>
      </c>
      <c r="I133">
        <f>IFERROR(VLOOKUP(A133,[5]数据处理!$A:$B,2,0),0)</f>
        <v>12</v>
      </c>
      <c r="J133" s="30">
        <f>IFERROR(VLOOKUP(A133,[5]数据处理!$A:$D,4,0),0)</f>
        <v>0</v>
      </c>
      <c r="K133" s="30">
        <f>IFERROR(VLOOKUP(A133,[5]数据处理!$A:$E,5,0),0)</f>
        <v>0</v>
      </c>
      <c r="L133" s="30">
        <f>IFERROR(VLOOKUP(A133,[5]数据处理!$A:$G,7,0),0)</f>
        <v>0</v>
      </c>
      <c r="M133">
        <f t="shared" si="18"/>
        <v>12</v>
      </c>
      <c r="N133">
        <f>IFERROR(VLOOKUP(A133,[5]数据处理!$A:$C,3,0),0)</f>
        <v>0</v>
      </c>
      <c r="O133">
        <f>IFERROR(VLOOKUP($A133,[5]数据处理!$A:$N,14,0),0)</f>
        <v>1</v>
      </c>
      <c r="P133" t="str">
        <f>IFERROR(VLOOKUP($A133,[3]库存报告使用数据!$A$1:$B$65536,2,0),"")</f>
        <v/>
      </c>
      <c r="Q133" t="str">
        <f>IFERROR(VLOOKUP($A133,[3]库存报告使用数据!$A$1:$E$65536,5,0),"")</f>
        <v/>
      </c>
      <c r="R133" t="str">
        <f>IFERROR(VLOOKUP($A133,[3]库存报告使用数据!$A$1:$H$65536,8,0),"")</f>
        <v/>
      </c>
      <c r="S133" t="str">
        <f>IFERROR(VLOOKUP($A133,[3]库存报告使用数据!$A$1:$K$65536,11,0),"")</f>
        <v/>
      </c>
      <c r="T133" t="str">
        <f>IFERROR(VLOOKUP($A133,[3]库存报告使用数据!$A$1:$C$65536,3,0),"")</f>
        <v/>
      </c>
      <c r="U133" t="str">
        <f>IFERROR(VLOOKUP($A133,[3]库存报告使用数据!$A$1:$F$65536,6,0),"")</f>
        <v/>
      </c>
      <c r="V133" t="str">
        <f>IFERROR(VLOOKUP($A133,[3]库存报告使用数据!$A$1:$I$65536,9,0),"")</f>
        <v/>
      </c>
      <c r="W133" t="str">
        <f>IFERROR(VLOOKUP($A133,[3]库存报告使用数据!$A$1:$L$65536,12,0),"")</f>
        <v/>
      </c>
      <c r="X133" s="20" t="str">
        <f t="shared" si="19"/>
        <v/>
      </c>
      <c r="Y133" s="20" t="str">
        <f t="shared" si="20"/>
        <v/>
      </c>
      <c r="Z133" s="20" t="str">
        <f t="shared" si="21"/>
        <v/>
      </c>
      <c r="AA133" s="20" t="str">
        <f t="shared" si="22"/>
        <v/>
      </c>
      <c r="AB133" t="str">
        <f>IFERROR(VLOOKUP($A133,[3]库存报告使用数据!$A$1:$D$65536,4,0),"")</f>
        <v/>
      </c>
      <c r="AC133" t="str">
        <f>IFERROR(VLOOKUP($A133,[3]库存报告使用数据!$A$1:$G$65536,7,0),"")</f>
        <v/>
      </c>
      <c r="AD133" t="str">
        <f>IFERROR(VLOOKUP($A133,[3]库存报告使用数据!$A$1:$J$65536,10,0),"")</f>
        <v/>
      </c>
      <c r="AE133" t="str">
        <f>IFERROR(VLOOKUP($A133,[3]库存报告使用数据!$A$1:$M$65536,13,0),"")</f>
        <v/>
      </c>
      <c r="AF133" s="20" t="str">
        <f t="shared" si="23"/>
        <v/>
      </c>
      <c r="AG133" s="20" t="str">
        <f t="shared" si="24"/>
        <v/>
      </c>
      <c r="AH133" s="20" t="str">
        <f t="shared" si="25"/>
        <v/>
      </c>
      <c r="AI133" s="20" t="str">
        <f t="shared" si="26"/>
        <v/>
      </c>
      <c r="AJ133">
        <f>IFERROR(VLOOKUP($B133,[4]库存报告使用数据!$A$1:$B$65536,2,0),0)</f>
        <v>3</v>
      </c>
      <c r="AK133">
        <f>IFERROR(VLOOKUP($B133,[4]库存报告使用数据!$A$1:$C$65536,3,0),)</f>
        <v>2</v>
      </c>
      <c r="AL133">
        <f>IFERROR(VLOOKUP($B133,[4]库存报告使用数据!$A$1:$D$65536,4,0),)</f>
        <v>0</v>
      </c>
      <c r="AM133">
        <f>IFERROR(VLOOKUP($B133,[4]库存报告使用数据!$A$1:$E$65536,5,0),)</f>
        <v>4</v>
      </c>
      <c r="AN133" s="20">
        <f t="shared" si="27"/>
        <v>0</v>
      </c>
      <c r="AO133" s="20">
        <f t="shared" si="28"/>
        <v>0</v>
      </c>
      <c r="AP133" s="20" t="str">
        <f t="shared" si="29"/>
        <v/>
      </c>
      <c r="AQ133" s="20">
        <f t="shared" si="30"/>
        <v>0</v>
      </c>
      <c r="AR133" s="32">
        <f t="shared" si="31"/>
        <v>0</v>
      </c>
      <c r="AS133" s="32">
        <f t="shared" si="32"/>
        <v>0</v>
      </c>
      <c r="AT133" s="32">
        <f t="shared" si="33"/>
        <v>12</v>
      </c>
      <c r="AU133" s="28" t="str">
        <f t="shared" si="34"/>
        <v>库存为12</v>
      </c>
      <c r="AV133" s="34" t="str">
        <f>IFERROR(时间!$B$4+AU133,"上周无销量")</f>
        <v>上周无销量</v>
      </c>
    </row>
    <row r="134" spans="1:48">
      <c r="A134" s="18" t="s">
        <v>179</v>
      </c>
      <c r="B134" t="str">
        <f>VLOOKUP(A134,'[1]sku-asin（子）'!$A:$B,2,0)</f>
        <v>B072M73QYB</v>
      </c>
      <c r="C134" t="str">
        <f>VLOOKUP(A134,'[1]子sku-父sku'!$A:$B,2,0)</f>
        <v>BS-WH16032</v>
      </c>
      <c r="D134" s="28">
        <f>IFERROR(VLOOKUP(A134,[2]库存报告使用数据处理!$A:$C,3,0),0)</f>
        <v>1</v>
      </c>
      <c r="E134" s="28">
        <f>IFERROR(VLOOKUP(A134,[2]库存报告使用数据处理!$A:$D,4,0),0)</f>
        <v>1</v>
      </c>
      <c r="F134" s="28">
        <f>IFERROR(VLOOKUP(A134,[2]库存报告使用数据处理!$A:$E,5,0),0)</f>
        <v>1</v>
      </c>
      <c r="G134" s="28">
        <f>IFERROR(VLOOKUP(A134,[2]库存报告使用数据处理!$A:$F,6,0),0)</f>
        <v>1</v>
      </c>
      <c r="H134" s="29">
        <f>IFERROR(VLOOKUP(A134,[2]库存报告使用数据处理!$A:$G,7,0),0)</f>
        <v>15.49</v>
      </c>
      <c r="I134">
        <f>IFERROR(VLOOKUP(A134,[5]数据处理!$A:$B,2,0),0)</f>
        <v>5</v>
      </c>
      <c r="J134" s="30">
        <f>IFERROR(VLOOKUP(A134,[5]数据处理!$A:$D,4,0),0)</f>
        <v>0</v>
      </c>
      <c r="K134" s="30">
        <f>IFERROR(VLOOKUP(A134,[5]数据处理!$A:$E,5,0),0)</f>
        <v>0</v>
      </c>
      <c r="L134" s="30">
        <f>IFERROR(VLOOKUP(A134,[5]数据处理!$A:$G,7,0),0)</f>
        <v>0</v>
      </c>
      <c r="M134">
        <f t="shared" ref="M134:M197" si="35">SUM(I134:L134)</f>
        <v>5</v>
      </c>
      <c r="N134">
        <f>IFERROR(VLOOKUP(A134,[5]数据处理!$A:$C,3,0),0)</f>
        <v>0</v>
      </c>
      <c r="O134">
        <f>IFERROR(VLOOKUP($A134,[5]数据处理!$A:$N,14,0),0)</f>
        <v>0</v>
      </c>
      <c r="P134" t="str">
        <f>IFERROR(VLOOKUP($A134,[3]库存报告使用数据!$A$1:$B$65536,2,0),"")</f>
        <v/>
      </c>
      <c r="Q134" t="str">
        <f>IFERROR(VLOOKUP($A134,[3]库存报告使用数据!$A$1:$E$65536,5,0),"")</f>
        <v/>
      </c>
      <c r="R134" t="str">
        <f>IFERROR(VLOOKUP($A134,[3]库存报告使用数据!$A$1:$H$65536,8,0),"")</f>
        <v/>
      </c>
      <c r="S134" t="str">
        <f>IFERROR(VLOOKUP($A134,[3]库存报告使用数据!$A$1:$K$65536,11,0),"")</f>
        <v/>
      </c>
      <c r="T134" t="str">
        <f>IFERROR(VLOOKUP($A134,[3]库存报告使用数据!$A$1:$C$65536,3,0),"")</f>
        <v/>
      </c>
      <c r="U134" t="str">
        <f>IFERROR(VLOOKUP($A134,[3]库存报告使用数据!$A$1:$F$65536,6,0),"")</f>
        <v/>
      </c>
      <c r="V134" t="str">
        <f>IFERROR(VLOOKUP($A134,[3]库存报告使用数据!$A$1:$I$65536,9,0),"")</f>
        <v/>
      </c>
      <c r="W134" t="str">
        <f>IFERROR(VLOOKUP($A134,[3]库存报告使用数据!$A$1:$L$65536,12,0),"")</f>
        <v/>
      </c>
      <c r="X134" s="20" t="str">
        <f t="shared" ref="X134:X197" si="36">IFERROR(T134/P134,"")</f>
        <v/>
      </c>
      <c r="Y134" s="20" t="str">
        <f t="shared" ref="Y134:Y197" si="37">IFERROR(U134/Q134,"")</f>
        <v/>
      </c>
      <c r="Z134" s="20" t="str">
        <f t="shared" ref="Z134:Z197" si="38">IFERROR(V134/R134,"")</f>
        <v/>
      </c>
      <c r="AA134" s="20" t="str">
        <f t="shared" ref="AA134:AA197" si="39">IFERROR(W134/S134,"")</f>
        <v/>
      </c>
      <c r="AB134" t="str">
        <f>IFERROR(VLOOKUP($A134,[3]库存报告使用数据!$A$1:$D$65536,4,0),"")</f>
        <v/>
      </c>
      <c r="AC134" t="str">
        <f>IFERROR(VLOOKUP($A134,[3]库存报告使用数据!$A$1:$G$65536,7,0),"")</f>
        <v/>
      </c>
      <c r="AD134" t="str">
        <f>IFERROR(VLOOKUP($A134,[3]库存报告使用数据!$A$1:$J$65536,10,0),"")</f>
        <v/>
      </c>
      <c r="AE134" t="str">
        <f>IFERROR(VLOOKUP($A134,[3]库存报告使用数据!$A$1:$M$65536,13,0),"")</f>
        <v/>
      </c>
      <c r="AF134" s="20" t="str">
        <f t="shared" ref="AF134:AF197" si="40">IF(OR(AB134="",AB134=0),"",IF(AND(D134*$H134=0,AB134&gt;0),"无销售广告费为"&amp;AB134,IFERROR(AB134/(D134*$H134),0)))</f>
        <v/>
      </c>
      <c r="AG134" s="20" t="str">
        <f t="shared" ref="AG134:AG197" si="41">IF(OR(AC134="",AC134=0),"",IF(AND(E134*$H134=0,AC134&gt;0),"无销售广告费为"&amp;AC134,IFERROR(AC134/(E134*$H134),0)))</f>
        <v/>
      </c>
      <c r="AH134" s="20" t="str">
        <f t="shared" ref="AH134:AH197" si="42">IF(OR(AD134="",AD134=0),"",IF(AND(F134*$H134=0,AD134&gt;0),"无销售广告费为"&amp;AD134,IFERROR(AD134/(F134*$H134),0)))</f>
        <v/>
      </c>
      <c r="AI134" s="20" t="str">
        <f t="shared" ref="AI134:AI197" si="43">IF(OR(AE134="",AE134=0),"",IF(AND(G134*$H134=0,AE134&gt;0),"无销售广告费为"&amp;AE134,IFERROR(AE134/(G134*$H134),0)))</f>
        <v/>
      </c>
      <c r="AJ134">
        <f>IFERROR(VLOOKUP($B134,[4]库存报告使用数据!$A$1:$B$65536,2,0),0)</f>
        <v>8</v>
      </c>
      <c r="AK134">
        <f>IFERROR(VLOOKUP($B134,[4]库存报告使用数据!$A$1:$C$65536,3,0),)</f>
        <v>6</v>
      </c>
      <c r="AL134">
        <f>IFERROR(VLOOKUP($B134,[4]库存报告使用数据!$A$1:$D$65536,4,0),)</f>
        <v>1</v>
      </c>
      <c r="AM134">
        <f>IFERROR(VLOOKUP($B134,[4]库存报告使用数据!$A$1:$E$65536,5,0),)</f>
        <v>9</v>
      </c>
      <c r="AN134" s="20">
        <f t="shared" ref="AN134:AN197" si="44">IFERROR(D134/AJ134,"")</f>
        <v>0.125</v>
      </c>
      <c r="AO134" s="20">
        <f t="shared" ref="AO134:AO197" si="45">IFERROR(E134/AK134,"")</f>
        <v>0.166666666666667</v>
      </c>
      <c r="AP134" s="20">
        <f t="shared" ref="AP134:AP197" si="46">IFERROR(F134/AL134,"")</f>
        <v>1</v>
      </c>
      <c r="AQ134" s="20">
        <f t="shared" ref="AQ134:AQ197" si="47">IFERROR(G134/AM134,"")</f>
        <v>0.111111111111111</v>
      </c>
      <c r="AR134" s="32">
        <f t="shared" ref="AR134:AR197" si="48">IFERROR(D134/7,"")</f>
        <v>0.142857142857143</v>
      </c>
      <c r="AS134" s="32">
        <f t="shared" ref="AS134:AS197" si="49">IF(AR134="","上周无销量",60*AR134)</f>
        <v>8.57142857142857</v>
      </c>
      <c r="AT134" s="32">
        <f t="shared" ref="AT134:AT197" si="50">IF(AS134="上周无销量","上周无销量/总库存"&amp;M134,M134-AS134)</f>
        <v>-3.57142857142857</v>
      </c>
      <c r="AU134" s="28">
        <f t="shared" ref="AU134:AU197" si="51">IF(AR134="","库存为"&amp;M134,IF(AS134=0,"库存为"&amp;M134,INT(M134/AR134)))</f>
        <v>35</v>
      </c>
      <c r="AV134" s="34">
        <f>IFERROR(时间!$B$4+AU134,"上周无销量")</f>
        <v>43318</v>
      </c>
    </row>
    <row r="135" spans="1:48">
      <c r="A135" s="18" t="s">
        <v>180</v>
      </c>
      <c r="B135" t="str">
        <f>VLOOKUP(A135,'[1]sku-asin（子）'!$A:$B,2,0)</f>
        <v>B072M73MHY</v>
      </c>
      <c r="C135" t="str">
        <f>VLOOKUP(A135,'[1]子sku-父sku'!$A:$B,2,0)</f>
        <v>BS-WH16032</v>
      </c>
      <c r="D135" s="28">
        <f>IFERROR(VLOOKUP(A135,[2]库存报告使用数据处理!$A:$C,3,0),0)</f>
        <v>2</v>
      </c>
      <c r="E135" s="28">
        <f>IFERROR(VLOOKUP(A135,[2]库存报告使用数据处理!$A:$D,4,0),0)</f>
        <v>1</v>
      </c>
      <c r="F135" s="28">
        <f>IFERROR(VLOOKUP(A135,[2]库存报告使用数据处理!$A:$E,5,0),0)</f>
        <v>4</v>
      </c>
      <c r="G135" s="28">
        <f>IFERROR(VLOOKUP(A135,[2]库存报告使用数据处理!$A:$F,6,0),0)</f>
        <v>0</v>
      </c>
      <c r="H135" s="29">
        <f>IFERROR(VLOOKUP(A135,[2]库存报告使用数据处理!$A:$G,7,0),0)</f>
        <v>14.5614285714286</v>
      </c>
      <c r="I135">
        <f>IFERROR(VLOOKUP(A135,[5]数据处理!$A:$B,2,0),0)</f>
        <v>1</v>
      </c>
      <c r="J135" s="30">
        <f>IFERROR(VLOOKUP(A135,[5]数据处理!$A:$D,4,0),0)</f>
        <v>0</v>
      </c>
      <c r="K135" s="30">
        <f>IFERROR(VLOOKUP(A135,[5]数据处理!$A:$E,5,0),0)</f>
        <v>0</v>
      </c>
      <c r="L135" s="30">
        <f>IFERROR(VLOOKUP(A135,[5]数据处理!$A:$G,7,0),0)</f>
        <v>0</v>
      </c>
      <c r="M135">
        <f t="shared" si="35"/>
        <v>1</v>
      </c>
      <c r="N135">
        <f>IFERROR(VLOOKUP(A135,[5]数据处理!$A:$C,3,0),0)</f>
        <v>0</v>
      </c>
      <c r="O135">
        <f>IFERROR(VLOOKUP($A135,[5]数据处理!$A:$N,14,0),0)</f>
        <v>0</v>
      </c>
      <c r="P135" t="str">
        <f>IFERROR(VLOOKUP($A135,[3]库存报告使用数据!$A$1:$B$65536,2,0),"")</f>
        <v/>
      </c>
      <c r="Q135" t="str">
        <f>IFERROR(VLOOKUP($A135,[3]库存报告使用数据!$A$1:$E$65536,5,0),"")</f>
        <v/>
      </c>
      <c r="R135" t="str">
        <f>IFERROR(VLOOKUP($A135,[3]库存报告使用数据!$A$1:$H$65536,8,0),"")</f>
        <v/>
      </c>
      <c r="S135" t="str">
        <f>IFERROR(VLOOKUP($A135,[3]库存报告使用数据!$A$1:$K$65536,11,0),"")</f>
        <v/>
      </c>
      <c r="T135" t="str">
        <f>IFERROR(VLOOKUP($A135,[3]库存报告使用数据!$A$1:$C$65536,3,0),"")</f>
        <v/>
      </c>
      <c r="U135" t="str">
        <f>IFERROR(VLOOKUP($A135,[3]库存报告使用数据!$A$1:$F$65536,6,0),"")</f>
        <v/>
      </c>
      <c r="V135" t="str">
        <f>IFERROR(VLOOKUP($A135,[3]库存报告使用数据!$A$1:$I$65536,9,0),"")</f>
        <v/>
      </c>
      <c r="W135" t="str">
        <f>IFERROR(VLOOKUP($A135,[3]库存报告使用数据!$A$1:$L$65536,12,0),"")</f>
        <v/>
      </c>
      <c r="X135" s="20" t="str">
        <f t="shared" si="36"/>
        <v/>
      </c>
      <c r="Y135" s="20" t="str">
        <f t="shared" si="37"/>
        <v/>
      </c>
      <c r="Z135" s="20" t="str">
        <f t="shared" si="38"/>
        <v/>
      </c>
      <c r="AA135" s="20" t="str">
        <f t="shared" si="39"/>
        <v/>
      </c>
      <c r="AB135" t="str">
        <f>IFERROR(VLOOKUP($A135,[3]库存报告使用数据!$A$1:$D$65536,4,0),"")</f>
        <v/>
      </c>
      <c r="AC135" t="str">
        <f>IFERROR(VLOOKUP($A135,[3]库存报告使用数据!$A$1:$G$65536,7,0),"")</f>
        <v/>
      </c>
      <c r="AD135" t="str">
        <f>IFERROR(VLOOKUP($A135,[3]库存报告使用数据!$A$1:$J$65536,10,0),"")</f>
        <v/>
      </c>
      <c r="AE135" t="str">
        <f>IFERROR(VLOOKUP($A135,[3]库存报告使用数据!$A$1:$M$65536,13,0),"")</f>
        <v/>
      </c>
      <c r="AF135" s="20" t="str">
        <f t="shared" si="40"/>
        <v/>
      </c>
      <c r="AG135" s="20" t="str">
        <f t="shared" si="41"/>
        <v/>
      </c>
      <c r="AH135" s="20" t="str">
        <f t="shared" si="42"/>
        <v/>
      </c>
      <c r="AI135" s="20" t="str">
        <f t="shared" si="43"/>
        <v/>
      </c>
      <c r="AJ135">
        <f>IFERROR(VLOOKUP($B135,[4]库存报告使用数据!$A$1:$B$65536,2,0),0)</f>
        <v>15</v>
      </c>
      <c r="AK135">
        <f>IFERROR(VLOOKUP($B135,[4]库存报告使用数据!$A$1:$C$65536,3,0),)</f>
        <v>13</v>
      </c>
      <c r="AL135">
        <f>IFERROR(VLOOKUP($B135,[4]库存报告使用数据!$A$1:$D$65536,4,0),)</f>
        <v>8</v>
      </c>
      <c r="AM135">
        <f>IFERROR(VLOOKUP($B135,[4]库存报告使用数据!$A$1:$E$65536,5,0),)</f>
        <v>18</v>
      </c>
      <c r="AN135" s="20">
        <f t="shared" si="44"/>
        <v>0.133333333333333</v>
      </c>
      <c r="AO135" s="20">
        <f t="shared" si="45"/>
        <v>0.0769230769230769</v>
      </c>
      <c r="AP135" s="20">
        <f t="shared" si="46"/>
        <v>0.5</v>
      </c>
      <c r="AQ135" s="20">
        <f t="shared" si="47"/>
        <v>0</v>
      </c>
      <c r="AR135" s="32">
        <f t="shared" si="48"/>
        <v>0.285714285714286</v>
      </c>
      <c r="AS135" s="32">
        <f t="shared" si="49"/>
        <v>17.1428571428571</v>
      </c>
      <c r="AT135" s="32">
        <f t="shared" si="50"/>
        <v>-16.1428571428571</v>
      </c>
      <c r="AU135" s="28">
        <f t="shared" si="51"/>
        <v>3</v>
      </c>
      <c r="AV135" s="34">
        <f>IFERROR(时间!$B$4+AU135,"上周无销量")</f>
        <v>43286</v>
      </c>
    </row>
    <row r="136" spans="1:48">
      <c r="A136" s="18" t="s">
        <v>181</v>
      </c>
      <c r="B136" t="str">
        <f>VLOOKUP(A136,'[1]sku-asin（子）'!$A:$B,2,0)</f>
        <v>B072Q5425V</v>
      </c>
      <c r="C136" t="str">
        <f>VLOOKUP(A136,'[1]子sku-父sku'!$A:$B,2,0)</f>
        <v>BS-WH16032</v>
      </c>
      <c r="D136" s="28">
        <f>IFERROR(VLOOKUP(A136,[2]库存报告使用数据处理!$A:$C,3,0),0)</f>
        <v>1</v>
      </c>
      <c r="E136" s="28">
        <f>IFERROR(VLOOKUP(A136,[2]库存报告使用数据处理!$A:$D,4,0),0)</f>
        <v>0</v>
      </c>
      <c r="F136" s="28">
        <f>IFERROR(VLOOKUP(A136,[2]库存报告使用数据处理!$A:$E,5,0),0)</f>
        <v>1</v>
      </c>
      <c r="G136" s="28">
        <f>IFERROR(VLOOKUP(A136,[2]库存报告使用数据处理!$A:$F,6,0),0)</f>
        <v>2</v>
      </c>
      <c r="H136" s="29">
        <f>IFERROR(VLOOKUP(A136,[2]库存报告使用数据处理!$A:$G,7,0),0)</f>
        <v>14.49</v>
      </c>
      <c r="I136">
        <f>IFERROR(VLOOKUP(A136,[5]数据处理!$A:$B,2,0),0)</f>
        <v>3</v>
      </c>
      <c r="J136" s="30">
        <f>IFERROR(VLOOKUP(A136,[5]数据处理!$A:$D,4,0),0)</f>
        <v>0</v>
      </c>
      <c r="K136" s="30">
        <f>IFERROR(VLOOKUP(A136,[5]数据处理!$A:$E,5,0),0)</f>
        <v>0</v>
      </c>
      <c r="L136" s="30">
        <f>IFERROR(VLOOKUP(A136,[5]数据处理!$A:$G,7,0),0)</f>
        <v>0</v>
      </c>
      <c r="M136">
        <f t="shared" si="35"/>
        <v>3</v>
      </c>
      <c r="N136">
        <f>IFERROR(VLOOKUP(A136,[5]数据处理!$A:$C,3,0),0)</f>
        <v>0</v>
      </c>
      <c r="O136">
        <f>IFERROR(VLOOKUP($A136,[5]数据处理!$A:$N,14,0),0)</f>
        <v>3</v>
      </c>
      <c r="P136" t="str">
        <f>IFERROR(VLOOKUP($A136,[3]库存报告使用数据!$A$1:$B$65536,2,0),"")</f>
        <v/>
      </c>
      <c r="Q136" t="str">
        <f>IFERROR(VLOOKUP($A136,[3]库存报告使用数据!$A$1:$E$65536,5,0),"")</f>
        <v/>
      </c>
      <c r="R136" t="str">
        <f>IFERROR(VLOOKUP($A136,[3]库存报告使用数据!$A$1:$H$65536,8,0),"")</f>
        <v/>
      </c>
      <c r="S136" t="str">
        <f>IFERROR(VLOOKUP($A136,[3]库存报告使用数据!$A$1:$K$65536,11,0),"")</f>
        <v/>
      </c>
      <c r="T136" t="str">
        <f>IFERROR(VLOOKUP($A136,[3]库存报告使用数据!$A$1:$C$65536,3,0),"")</f>
        <v/>
      </c>
      <c r="U136" t="str">
        <f>IFERROR(VLOOKUP($A136,[3]库存报告使用数据!$A$1:$F$65536,6,0),"")</f>
        <v/>
      </c>
      <c r="V136" t="str">
        <f>IFERROR(VLOOKUP($A136,[3]库存报告使用数据!$A$1:$I$65536,9,0),"")</f>
        <v/>
      </c>
      <c r="W136" t="str">
        <f>IFERROR(VLOOKUP($A136,[3]库存报告使用数据!$A$1:$L$65536,12,0),"")</f>
        <v/>
      </c>
      <c r="X136" s="20" t="str">
        <f t="shared" si="36"/>
        <v/>
      </c>
      <c r="Y136" s="20" t="str">
        <f t="shared" si="37"/>
        <v/>
      </c>
      <c r="Z136" s="20" t="str">
        <f t="shared" si="38"/>
        <v/>
      </c>
      <c r="AA136" s="20" t="str">
        <f t="shared" si="39"/>
        <v/>
      </c>
      <c r="AB136" t="str">
        <f>IFERROR(VLOOKUP($A136,[3]库存报告使用数据!$A$1:$D$65536,4,0),"")</f>
        <v/>
      </c>
      <c r="AC136" t="str">
        <f>IFERROR(VLOOKUP($A136,[3]库存报告使用数据!$A$1:$G$65536,7,0),"")</f>
        <v/>
      </c>
      <c r="AD136" t="str">
        <f>IFERROR(VLOOKUP($A136,[3]库存报告使用数据!$A$1:$J$65536,10,0),"")</f>
        <v/>
      </c>
      <c r="AE136" t="str">
        <f>IFERROR(VLOOKUP($A136,[3]库存报告使用数据!$A$1:$M$65536,13,0),"")</f>
        <v/>
      </c>
      <c r="AF136" s="20" t="str">
        <f t="shared" si="40"/>
        <v/>
      </c>
      <c r="AG136" s="20" t="str">
        <f t="shared" si="41"/>
        <v/>
      </c>
      <c r="AH136" s="20" t="str">
        <f t="shared" si="42"/>
        <v/>
      </c>
      <c r="AI136" s="20" t="str">
        <f t="shared" si="43"/>
        <v/>
      </c>
      <c r="AJ136">
        <f>IFERROR(VLOOKUP($B136,[4]库存报告使用数据!$A$1:$B$65536,2,0),0)</f>
        <v>10</v>
      </c>
      <c r="AK136">
        <f>IFERROR(VLOOKUP($B136,[4]库存报告使用数据!$A$1:$C$65536,3,0),)</f>
        <v>6</v>
      </c>
      <c r="AL136">
        <f>IFERROR(VLOOKUP($B136,[4]库存报告使用数据!$A$1:$D$65536,4,0),)</f>
        <v>4</v>
      </c>
      <c r="AM136">
        <f>IFERROR(VLOOKUP($B136,[4]库存报告使用数据!$A$1:$E$65536,5,0),)</f>
        <v>3</v>
      </c>
      <c r="AN136" s="20">
        <f t="shared" si="44"/>
        <v>0.1</v>
      </c>
      <c r="AO136" s="20">
        <f t="shared" si="45"/>
        <v>0</v>
      </c>
      <c r="AP136" s="20">
        <f t="shared" si="46"/>
        <v>0.25</v>
      </c>
      <c r="AQ136" s="20">
        <f t="shared" si="47"/>
        <v>0.666666666666667</v>
      </c>
      <c r="AR136" s="32">
        <f t="shared" si="48"/>
        <v>0.142857142857143</v>
      </c>
      <c r="AS136" s="32">
        <f t="shared" si="49"/>
        <v>8.57142857142857</v>
      </c>
      <c r="AT136" s="32">
        <f t="shared" si="50"/>
        <v>-5.57142857142857</v>
      </c>
      <c r="AU136" s="28">
        <f t="shared" si="51"/>
        <v>21</v>
      </c>
      <c r="AV136" s="34">
        <f>IFERROR(时间!$B$4+AU136,"上周无销量")</f>
        <v>43304</v>
      </c>
    </row>
    <row r="137" spans="1:48">
      <c r="A137" s="18" t="s">
        <v>182</v>
      </c>
      <c r="B137" t="str">
        <f>VLOOKUP(A137,'[1]sku-asin（子）'!$A:$B,2,0)</f>
        <v>B072JM6PWD</v>
      </c>
      <c r="C137" t="str">
        <f>VLOOKUP(A137,'[1]子sku-父sku'!$A:$B,2,0)</f>
        <v>BS-WH16032</v>
      </c>
      <c r="D137" s="28">
        <f>IFERROR(VLOOKUP(A137,[2]库存报告使用数据处理!$A:$C,3,0),0)</f>
        <v>0</v>
      </c>
      <c r="E137" s="28">
        <f>IFERROR(VLOOKUP(A137,[2]库存报告使用数据处理!$A:$D,4,0),0)</f>
        <v>0</v>
      </c>
      <c r="F137" s="28">
        <f>IFERROR(VLOOKUP(A137,[2]库存报告使用数据处理!$A:$E,5,0),0)</f>
        <v>0</v>
      </c>
      <c r="G137" s="28">
        <f>IFERROR(VLOOKUP(A137,[2]库存报告使用数据处理!$A:$F,6,0),0)</f>
        <v>0</v>
      </c>
      <c r="H137" s="29">
        <f>IFERROR(VLOOKUP(A137,[2]库存报告使用数据处理!$A:$G,7,0),0)</f>
        <v>0</v>
      </c>
      <c r="I137">
        <f>IFERROR(VLOOKUP(A137,[5]数据处理!$A:$B,2,0),0)</f>
        <v>11</v>
      </c>
      <c r="J137" s="30">
        <f>IFERROR(VLOOKUP(A137,[5]数据处理!$A:$D,4,0),0)</f>
        <v>0</v>
      </c>
      <c r="K137" s="30">
        <f>IFERROR(VLOOKUP(A137,[5]数据处理!$A:$E,5,0),0)</f>
        <v>0</v>
      </c>
      <c r="L137" s="30">
        <f>IFERROR(VLOOKUP(A137,[5]数据处理!$A:$G,7,0),0)</f>
        <v>0</v>
      </c>
      <c r="M137">
        <f t="shared" si="35"/>
        <v>11</v>
      </c>
      <c r="N137">
        <f>IFERROR(VLOOKUP(A137,[5]数据处理!$A:$C,3,0),0)</f>
        <v>0</v>
      </c>
      <c r="O137">
        <f>IFERROR(VLOOKUP($A137,[5]数据处理!$A:$N,14,0),0)</f>
        <v>6</v>
      </c>
      <c r="P137" t="str">
        <f>IFERROR(VLOOKUP($A137,[3]库存报告使用数据!$A$1:$B$65536,2,0),"")</f>
        <v/>
      </c>
      <c r="Q137" t="str">
        <f>IFERROR(VLOOKUP($A137,[3]库存报告使用数据!$A$1:$E$65536,5,0),"")</f>
        <v/>
      </c>
      <c r="R137" t="str">
        <f>IFERROR(VLOOKUP($A137,[3]库存报告使用数据!$A$1:$H$65536,8,0),"")</f>
        <v/>
      </c>
      <c r="S137" t="str">
        <f>IFERROR(VLOOKUP($A137,[3]库存报告使用数据!$A$1:$K$65536,11,0),"")</f>
        <v/>
      </c>
      <c r="T137" t="str">
        <f>IFERROR(VLOOKUP($A137,[3]库存报告使用数据!$A$1:$C$65536,3,0),"")</f>
        <v/>
      </c>
      <c r="U137" t="str">
        <f>IFERROR(VLOOKUP($A137,[3]库存报告使用数据!$A$1:$F$65536,6,0),"")</f>
        <v/>
      </c>
      <c r="V137" t="str">
        <f>IFERROR(VLOOKUP($A137,[3]库存报告使用数据!$A$1:$I$65536,9,0),"")</f>
        <v/>
      </c>
      <c r="W137" t="str">
        <f>IFERROR(VLOOKUP($A137,[3]库存报告使用数据!$A$1:$L$65536,12,0),"")</f>
        <v/>
      </c>
      <c r="X137" s="20" t="str">
        <f t="shared" si="36"/>
        <v/>
      </c>
      <c r="Y137" s="20" t="str">
        <f t="shared" si="37"/>
        <v/>
      </c>
      <c r="Z137" s="20" t="str">
        <f t="shared" si="38"/>
        <v/>
      </c>
      <c r="AA137" s="20" t="str">
        <f t="shared" si="39"/>
        <v/>
      </c>
      <c r="AB137" t="str">
        <f>IFERROR(VLOOKUP($A137,[3]库存报告使用数据!$A$1:$D$65536,4,0),"")</f>
        <v/>
      </c>
      <c r="AC137" t="str">
        <f>IFERROR(VLOOKUP($A137,[3]库存报告使用数据!$A$1:$G$65536,7,0),"")</f>
        <v/>
      </c>
      <c r="AD137" t="str">
        <f>IFERROR(VLOOKUP($A137,[3]库存报告使用数据!$A$1:$J$65536,10,0),"")</f>
        <v/>
      </c>
      <c r="AE137" t="str">
        <f>IFERROR(VLOOKUP($A137,[3]库存报告使用数据!$A$1:$M$65536,13,0),"")</f>
        <v/>
      </c>
      <c r="AF137" s="20" t="str">
        <f t="shared" si="40"/>
        <v/>
      </c>
      <c r="AG137" s="20" t="str">
        <f t="shared" si="41"/>
        <v/>
      </c>
      <c r="AH137" s="20" t="str">
        <f t="shared" si="42"/>
        <v/>
      </c>
      <c r="AI137" s="20" t="str">
        <f t="shared" si="43"/>
        <v/>
      </c>
      <c r="AJ137">
        <f>IFERROR(VLOOKUP($B137,[4]库存报告使用数据!$A$1:$B$65536,2,0),0)</f>
        <v>8</v>
      </c>
      <c r="AK137">
        <f>IFERROR(VLOOKUP($B137,[4]库存报告使用数据!$A$1:$C$65536,3,0),)</f>
        <v>6</v>
      </c>
      <c r="AL137">
        <f>IFERROR(VLOOKUP($B137,[4]库存报告使用数据!$A$1:$D$65536,4,0),)</f>
        <v>3</v>
      </c>
      <c r="AM137">
        <f>IFERROR(VLOOKUP($B137,[4]库存报告使用数据!$A$1:$E$65536,5,0),)</f>
        <v>5</v>
      </c>
      <c r="AN137" s="20">
        <f t="shared" si="44"/>
        <v>0</v>
      </c>
      <c r="AO137" s="20">
        <f t="shared" si="45"/>
        <v>0</v>
      </c>
      <c r="AP137" s="20">
        <f t="shared" si="46"/>
        <v>0</v>
      </c>
      <c r="AQ137" s="20">
        <f t="shared" si="47"/>
        <v>0</v>
      </c>
      <c r="AR137" s="32">
        <f t="shared" si="48"/>
        <v>0</v>
      </c>
      <c r="AS137" s="32">
        <f t="shared" si="49"/>
        <v>0</v>
      </c>
      <c r="AT137" s="32">
        <f t="shared" si="50"/>
        <v>11</v>
      </c>
      <c r="AU137" s="28" t="str">
        <f t="shared" si="51"/>
        <v>库存为11</v>
      </c>
      <c r="AV137" s="34" t="str">
        <f>IFERROR(时间!$B$4+AU137,"上周无销量")</f>
        <v>上周无销量</v>
      </c>
    </row>
    <row r="138" spans="1:48">
      <c r="A138" s="18" t="s">
        <v>183</v>
      </c>
      <c r="B138" t="str">
        <f>VLOOKUP(A138,'[1]sku-asin（子）'!$A:$B,2,0)</f>
        <v>B072Q5D925</v>
      </c>
      <c r="C138" t="str">
        <f>VLOOKUP(A138,'[1]子sku-父sku'!$A:$B,2,0)</f>
        <v>BS-WH16032</v>
      </c>
      <c r="D138" s="28">
        <f>IFERROR(VLOOKUP(A138,[2]库存报告使用数据处理!$A:$C,3,0),0)</f>
        <v>0</v>
      </c>
      <c r="E138" s="28">
        <f>IFERROR(VLOOKUP(A138,[2]库存报告使用数据处理!$A:$D,4,0),0)</f>
        <v>0</v>
      </c>
      <c r="F138" s="28">
        <f>IFERROR(VLOOKUP(A138,[2]库存报告使用数据处理!$A:$E,5,0),0)</f>
        <v>1</v>
      </c>
      <c r="G138" s="28">
        <f>IFERROR(VLOOKUP(A138,[2]库存报告使用数据处理!$A:$F,6,0),0)</f>
        <v>2</v>
      </c>
      <c r="H138" s="29">
        <f>IFERROR(VLOOKUP(A138,[2]库存报告使用数据处理!$A:$G,7,0),0)</f>
        <v>13.99</v>
      </c>
      <c r="I138">
        <f>IFERROR(VLOOKUP(A138,[5]数据处理!$A:$B,2,0),0)</f>
        <v>1</v>
      </c>
      <c r="J138" s="30">
        <f>IFERROR(VLOOKUP(A138,[5]数据处理!$A:$D,4,0),0)</f>
        <v>0</v>
      </c>
      <c r="K138" s="30">
        <f>IFERROR(VLOOKUP(A138,[5]数据处理!$A:$E,5,0),0)</f>
        <v>0</v>
      </c>
      <c r="L138" s="30">
        <f>IFERROR(VLOOKUP(A138,[5]数据处理!$A:$G,7,0),0)</f>
        <v>0</v>
      </c>
      <c r="M138">
        <f t="shared" si="35"/>
        <v>1</v>
      </c>
      <c r="N138">
        <f>IFERROR(VLOOKUP(A138,[5]数据处理!$A:$C,3,0),0)</f>
        <v>0</v>
      </c>
      <c r="O138">
        <f>IFERROR(VLOOKUP($A138,[5]数据处理!$A:$N,14,0),0)</f>
        <v>2</v>
      </c>
      <c r="P138" t="str">
        <f>IFERROR(VLOOKUP($A138,[3]库存报告使用数据!$A$1:$B$65536,2,0),"")</f>
        <v/>
      </c>
      <c r="Q138" t="str">
        <f>IFERROR(VLOOKUP($A138,[3]库存报告使用数据!$A$1:$E$65536,5,0),"")</f>
        <v/>
      </c>
      <c r="R138" t="str">
        <f>IFERROR(VLOOKUP($A138,[3]库存报告使用数据!$A$1:$H$65536,8,0),"")</f>
        <v/>
      </c>
      <c r="S138" t="str">
        <f>IFERROR(VLOOKUP($A138,[3]库存报告使用数据!$A$1:$K$65536,11,0),"")</f>
        <v/>
      </c>
      <c r="T138" t="str">
        <f>IFERROR(VLOOKUP($A138,[3]库存报告使用数据!$A$1:$C$65536,3,0),"")</f>
        <v/>
      </c>
      <c r="U138" t="str">
        <f>IFERROR(VLOOKUP($A138,[3]库存报告使用数据!$A$1:$F$65536,6,0),"")</f>
        <v/>
      </c>
      <c r="V138" t="str">
        <f>IFERROR(VLOOKUP($A138,[3]库存报告使用数据!$A$1:$I$65536,9,0),"")</f>
        <v/>
      </c>
      <c r="W138" t="str">
        <f>IFERROR(VLOOKUP($A138,[3]库存报告使用数据!$A$1:$L$65536,12,0),"")</f>
        <v/>
      </c>
      <c r="X138" s="20" t="str">
        <f t="shared" si="36"/>
        <v/>
      </c>
      <c r="Y138" s="20" t="str">
        <f t="shared" si="37"/>
        <v/>
      </c>
      <c r="Z138" s="20" t="str">
        <f t="shared" si="38"/>
        <v/>
      </c>
      <c r="AA138" s="20" t="str">
        <f t="shared" si="39"/>
        <v/>
      </c>
      <c r="AB138" t="str">
        <f>IFERROR(VLOOKUP($A138,[3]库存报告使用数据!$A$1:$D$65536,4,0),"")</f>
        <v/>
      </c>
      <c r="AC138" t="str">
        <f>IFERROR(VLOOKUP($A138,[3]库存报告使用数据!$A$1:$G$65536,7,0),"")</f>
        <v/>
      </c>
      <c r="AD138" t="str">
        <f>IFERROR(VLOOKUP($A138,[3]库存报告使用数据!$A$1:$J$65536,10,0),"")</f>
        <v/>
      </c>
      <c r="AE138" t="str">
        <f>IFERROR(VLOOKUP($A138,[3]库存报告使用数据!$A$1:$M$65536,13,0),"")</f>
        <v/>
      </c>
      <c r="AF138" s="20" t="str">
        <f t="shared" si="40"/>
        <v/>
      </c>
      <c r="AG138" s="20" t="str">
        <f t="shared" si="41"/>
        <v/>
      </c>
      <c r="AH138" s="20" t="str">
        <f t="shared" si="42"/>
        <v/>
      </c>
      <c r="AI138" s="20" t="str">
        <f t="shared" si="43"/>
        <v/>
      </c>
      <c r="AJ138">
        <f>IFERROR(VLOOKUP($B138,[4]库存报告使用数据!$A$1:$B$65536,2,0),0)</f>
        <v>33</v>
      </c>
      <c r="AK138">
        <f>IFERROR(VLOOKUP($B138,[4]库存报告使用数据!$A$1:$C$65536,3,0),)</f>
        <v>12</v>
      </c>
      <c r="AL138">
        <f>IFERROR(VLOOKUP($B138,[4]库存报告使用数据!$A$1:$D$65536,4,0),)</f>
        <v>0</v>
      </c>
      <c r="AM138">
        <f>IFERROR(VLOOKUP($B138,[4]库存报告使用数据!$A$1:$E$65536,5,0),)</f>
        <v>19</v>
      </c>
      <c r="AN138" s="20">
        <f t="shared" si="44"/>
        <v>0</v>
      </c>
      <c r="AO138" s="20">
        <f t="shared" si="45"/>
        <v>0</v>
      </c>
      <c r="AP138" s="20" t="str">
        <f t="shared" si="46"/>
        <v/>
      </c>
      <c r="AQ138" s="20">
        <f t="shared" si="47"/>
        <v>0.105263157894737</v>
      </c>
      <c r="AR138" s="32">
        <f t="shared" si="48"/>
        <v>0</v>
      </c>
      <c r="AS138" s="32">
        <f t="shared" si="49"/>
        <v>0</v>
      </c>
      <c r="AT138" s="32">
        <f t="shared" si="50"/>
        <v>1</v>
      </c>
      <c r="AU138" s="28" t="str">
        <f t="shared" si="51"/>
        <v>库存为1</v>
      </c>
      <c r="AV138" s="34" t="str">
        <f>IFERROR(时间!$B$4+AU138,"上周无销量")</f>
        <v>上周无销量</v>
      </c>
    </row>
    <row r="139" spans="1:48">
      <c r="A139" s="18" t="s">
        <v>184</v>
      </c>
      <c r="B139" t="str">
        <f>VLOOKUP(A139,'[1]sku-asin（子）'!$A:$B,2,0)</f>
        <v>B072Q4MVDF</v>
      </c>
      <c r="C139" t="str">
        <f>VLOOKUP(A139,'[1]子sku-父sku'!$A:$B,2,0)</f>
        <v>BS-WH16032</v>
      </c>
      <c r="D139" s="28">
        <f>IFERROR(VLOOKUP(A139,[2]库存报告使用数据处理!$A:$C,3,0),0)</f>
        <v>0</v>
      </c>
      <c r="E139" s="28">
        <f>IFERROR(VLOOKUP(A139,[2]库存报告使用数据处理!$A:$D,4,0),0)</f>
        <v>2</v>
      </c>
      <c r="F139" s="28">
        <f>IFERROR(VLOOKUP(A139,[2]库存报告使用数据处理!$A:$E,5,0),0)</f>
        <v>6</v>
      </c>
      <c r="G139" s="28">
        <f>IFERROR(VLOOKUP(A139,[2]库存报告使用数据处理!$A:$F,6,0),0)</f>
        <v>0</v>
      </c>
      <c r="H139" s="29">
        <f>IFERROR(VLOOKUP(A139,[2]库存报告使用数据处理!$A:$G,7,0),0)</f>
        <v>13.99</v>
      </c>
      <c r="I139">
        <f>IFERROR(VLOOKUP(A139,[5]数据处理!$A:$B,2,0),0)</f>
        <v>0</v>
      </c>
      <c r="J139" s="30">
        <f>IFERROR(VLOOKUP(A139,[5]数据处理!$A:$D,4,0),0)</f>
        <v>0</v>
      </c>
      <c r="K139" s="30">
        <f>IFERROR(VLOOKUP(A139,[5]数据处理!$A:$E,5,0),0)</f>
        <v>0</v>
      </c>
      <c r="L139" s="30">
        <f>IFERROR(VLOOKUP(A139,[5]数据处理!$A:$G,7,0),0)</f>
        <v>0</v>
      </c>
      <c r="M139">
        <f t="shared" si="35"/>
        <v>0</v>
      </c>
      <c r="N139">
        <f>IFERROR(VLOOKUP(A139,[5]数据处理!$A:$C,3,0),0)</f>
        <v>0</v>
      </c>
      <c r="O139">
        <f>IFERROR(VLOOKUP($A139,[5]数据处理!$A:$N,14,0),0)</f>
        <v>0</v>
      </c>
      <c r="P139" t="str">
        <f>IFERROR(VLOOKUP($A139,[3]库存报告使用数据!$A$1:$B$65536,2,0),"")</f>
        <v/>
      </c>
      <c r="Q139" t="str">
        <f>IFERROR(VLOOKUP($A139,[3]库存报告使用数据!$A$1:$E$65536,5,0),"")</f>
        <v/>
      </c>
      <c r="R139" t="str">
        <f>IFERROR(VLOOKUP($A139,[3]库存报告使用数据!$A$1:$H$65536,8,0),"")</f>
        <v/>
      </c>
      <c r="S139" t="str">
        <f>IFERROR(VLOOKUP($A139,[3]库存报告使用数据!$A$1:$K$65536,11,0),"")</f>
        <v/>
      </c>
      <c r="T139" t="str">
        <f>IFERROR(VLOOKUP($A139,[3]库存报告使用数据!$A$1:$C$65536,3,0),"")</f>
        <v/>
      </c>
      <c r="U139" t="str">
        <f>IFERROR(VLOOKUP($A139,[3]库存报告使用数据!$A$1:$F$65536,6,0),"")</f>
        <v/>
      </c>
      <c r="V139" t="str">
        <f>IFERROR(VLOOKUP($A139,[3]库存报告使用数据!$A$1:$I$65536,9,0),"")</f>
        <v/>
      </c>
      <c r="W139" t="str">
        <f>IFERROR(VLOOKUP($A139,[3]库存报告使用数据!$A$1:$L$65536,12,0),"")</f>
        <v/>
      </c>
      <c r="X139" s="20" t="str">
        <f t="shared" si="36"/>
        <v/>
      </c>
      <c r="Y139" s="20" t="str">
        <f t="shared" si="37"/>
        <v/>
      </c>
      <c r="Z139" s="20" t="str">
        <f t="shared" si="38"/>
        <v/>
      </c>
      <c r="AA139" s="20" t="str">
        <f t="shared" si="39"/>
        <v/>
      </c>
      <c r="AB139" t="str">
        <f>IFERROR(VLOOKUP($A139,[3]库存报告使用数据!$A$1:$D$65536,4,0),"")</f>
        <v/>
      </c>
      <c r="AC139" t="str">
        <f>IFERROR(VLOOKUP($A139,[3]库存报告使用数据!$A$1:$G$65536,7,0),"")</f>
        <v/>
      </c>
      <c r="AD139" t="str">
        <f>IFERROR(VLOOKUP($A139,[3]库存报告使用数据!$A$1:$J$65536,10,0),"")</f>
        <v/>
      </c>
      <c r="AE139" t="str">
        <f>IFERROR(VLOOKUP($A139,[3]库存报告使用数据!$A$1:$M$65536,13,0),"")</f>
        <v/>
      </c>
      <c r="AF139" s="20" t="str">
        <f t="shared" si="40"/>
        <v/>
      </c>
      <c r="AG139" s="20" t="str">
        <f t="shared" si="41"/>
        <v/>
      </c>
      <c r="AH139" s="20" t="str">
        <f t="shared" si="42"/>
        <v/>
      </c>
      <c r="AI139" s="20" t="str">
        <f t="shared" si="43"/>
        <v/>
      </c>
      <c r="AJ139">
        <f>IFERROR(VLOOKUP($B139,[4]库存报告使用数据!$A$1:$B$65536,2,0),0)</f>
        <v>0</v>
      </c>
      <c r="AK139">
        <f>IFERROR(VLOOKUP($B139,[4]库存报告使用数据!$A$1:$C$65536,3,0),)</f>
        <v>7</v>
      </c>
      <c r="AL139">
        <f>IFERROR(VLOOKUP($B139,[4]库存报告使用数据!$A$1:$D$65536,4,0),)</f>
        <v>0</v>
      </c>
      <c r="AM139">
        <f>IFERROR(VLOOKUP($B139,[4]库存报告使用数据!$A$1:$E$65536,5,0),)</f>
        <v>0</v>
      </c>
      <c r="AN139" s="20" t="str">
        <f t="shared" si="44"/>
        <v/>
      </c>
      <c r="AO139" s="20">
        <f t="shared" si="45"/>
        <v>0.285714285714286</v>
      </c>
      <c r="AP139" s="20" t="str">
        <f t="shared" si="46"/>
        <v/>
      </c>
      <c r="AQ139" s="20" t="str">
        <f t="shared" si="47"/>
        <v/>
      </c>
      <c r="AR139" s="32">
        <f t="shared" si="48"/>
        <v>0</v>
      </c>
      <c r="AS139" s="32">
        <f t="shared" si="49"/>
        <v>0</v>
      </c>
      <c r="AT139" s="32">
        <f t="shared" si="50"/>
        <v>0</v>
      </c>
      <c r="AU139" s="28" t="str">
        <f t="shared" si="51"/>
        <v>库存为0</v>
      </c>
      <c r="AV139" s="34" t="str">
        <f>IFERROR(时间!$B$4+AU139,"上周无销量")</f>
        <v>上周无销量</v>
      </c>
    </row>
    <row r="140" spans="1:48">
      <c r="A140" s="18" t="s">
        <v>185</v>
      </c>
      <c r="B140" t="str">
        <f>VLOOKUP(A140,'[1]sku-asin（子）'!$A:$B,2,0)</f>
        <v>B071JDRS8D</v>
      </c>
      <c r="C140" t="str">
        <f>VLOOKUP(A140,'[1]子sku-父sku'!$A:$B,2,0)</f>
        <v>BS-WH16032</v>
      </c>
      <c r="D140" s="28">
        <f>IFERROR(VLOOKUP(A140,[2]库存报告使用数据处理!$A:$C,3,0),0)</f>
        <v>0</v>
      </c>
      <c r="E140" s="28">
        <f>IFERROR(VLOOKUP(A140,[2]库存报告使用数据处理!$A:$D,4,0),0)</f>
        <v>2</v>
      </c>
      <c r="F140" s="28">
        <f>IFERROR(VLOOKUP(A140,[2]库存报告使用数据处理!$A:$E,5,0),0)</f>
        <v>0</v>
      </c>
      <c r="G140" s="28">
        <f>IFERROR(VLOOKUP(A140,[2]库存报告使用数据处理!$A:$F,6,0),0)</f>
        <v>0</v>
      </c>
      <c r="H140" s="29">
        <f>IFERROR(VLOOKUP(A140,[2]库存报告使用数据处理!$A:$G,7,0),0)</f>
        <v>14.99</v>
      </c>
      <c r="I140">
        <f>IFERROR(VLOOKUP(A140,[5]数据处理!$A:$B,2,0),0)</f>
        <v>0</v>
      </c>
      <c r="J140" s="30">
        <f>IFERROR(VLOOKUP(A140,[5]数据处理!$A:$D,4,0),0)</f>
        <v>0</v>
      </c>
      <c r="K140" s="30">
        <f>IFERROR(VLOOKUP(A140,[5]数据处理!$A:$E,5,0),0)</f>
        <v>0</v>
      </c>
      <c r="L140" s="30">
        <f>IFERROR(VLOOKUP(A140,[5]数据处理!$A:$G,7,0),0)</f>
        <v>0</v>
      </c>
      <c r="M140">
        <f t="shared" si="35"/>
        <v>0</v>
      </c>
      <c r="N140">
        <f>IFERROR(VLOOKUP(A140,[5]数据处理!$A:$C,3,0),0)</f>
        <v>0</v>
      </c>
      <c r="O140">
        <f>IFERROR(VLOOKUP($A140,[5]数据处理!$A:$N,14,0),0)</f>
        <v>0</v>
      </c>
      <c r="P140" t="str">
        <f>IFERROR(VLOOKUP($A140,[3]库存报告使用数据!$A$1:$B$65536,2,0),"")</f>
        <v/>
      </c>
      <c r="Q140" t="str">
        <f>IFERROR(VLOOKUP($A140,[3]库存报告使用数据!$A$1:$E$65536,5,0),"")</f>
        <v/>
      </c>
      <c r="R140" t="str">
        <f>IFERROR(VLOOKUP($A140,[3]库存报告使用数据!$A$1:$H$65536,8,0),"")</f>
        <v/>
      </c>
      <c r="S140" t="str">
        <f>IFERROR(VLOOKUP($A140,[3]库存报告使用数据!$A$1:$K$65536,11,0),"")</f>
        <v/>
      </c>
      <c r="T140" t="str">
        <f>IFERROR(VLOOKUP($A140,[3]库存报告使用数据!$A$1:$C$65536,3,0),"")</f>
        <v/>
      </c>
      <c r="U140" t="str">
        <f>IFERROR(VLOOKUP($A140,[3]库存报告使用数据!$A$1:$F$65536,6,0),"")</f>
        <v/>
      </c>
      <c r="V140" t="str">
        <f>IFERROR(VLOOKUP($A140,[3]库存报告使用数据!$A$1:$I$65536,9,0),"")</f>
        <v/>
      </c>
      <c r="W140" t="str">
        <f>IFERROR(VLOOKUP($A140,[3]库存报告使用数据!$A$1:$L$65536,12,0),"")</f>
        <v/>
      </c>
      <c r="X140" s="20" t="str">
        <f t="shared" si="36"/>
        <v/>
      </c>
      <c r="Y140" s="20" t="str">
        <f t="shared" si="37"/>
        <v/>
      </c>
      <c r="Z140" s="20" t="str">
        <f t="shared" si="38"/>
        <v/>
      </c>
      <c r="AA140" s="20" t="str">
        <f t="shared" si="39"/>
        <v/>
      </c>
      <c r="AB140" t="str">
        <f>IFERROR(VLOOKUP($A140,[3]库存报告使用数据!$A$1:$D$65536,4,0),"")</f>
        <v/>
      </c>
      <c r="AC140" t="str">
        <f>IFERROR(VLOOKUP($A140,[3]库存报告使用数据!$A$1:$G$65536,7,0),"")</f>
        <v/>
      </c>
      <c r="AD140" t="str">
        <f>IFERROR(VLOOKUP($A140,[3]库存报告使用数据!$A$1:$J$65536,10,0),"")</f>
        <v/>
      </c>
      <c r="AE140" t="str">
        <f>IFERROR(VLOOKUP($A140,[3]库存报告使用数据!$A$1:$M$65536,13,0),"")</f>
        <v/>
      </c>
      <c r="AF140" s="20" t="str">
        <f t="shared" si="40"/>
        <v/>
      </c>
      <c r="AG140" s="20" t="str">
        <f t="shared" si="41"/>
        <v/>
      </c>
      <c r="AH140" s="20" t="str">
        <f t="shared" si="42"/>
        <v/>
      </c>
      <c r="AI140" s="20" t="str">
        <f t="shared" si="43"/>
        <v/>
      </c>
      <c r="AJ140">
        <f>IFERROR(VLOOKUP($B140,[4]库存报告使用数据!$A$1:$B$65536,2,0),0)</f>
        <v>0</v>
      </c>
      <c r="AK140">
        <f>IFERROR(VLOOKUP($B140,[4]库存报告使用数据!$A$1:$C$65536,3,0),)</f>
        <v>0</v>
      </c>
      <c r="AL140">
        <f>IFERROR(VLOOKUP($B140,[4]库存报告使用数据!$A$1:$D$65536,4,0),)</f>
        <v>0</v>
      </c>
      <c r="AM140">
        <f>IFERROR(VLOOKUP($B140,[4]库存报告使用数据!$A$1:$E$65536,5,0),)</f>
        <v>0</v>
      </c>
      <c r="AN140" s="20" t="str">
        <f t="shared" si="44"/>
        <v/>
      </c>
      <c r="AO140" s="20" t="str">
        <f t="shared" si="45"/>
        <v/>
      </c>
      <c r="AP140" s="20" t="str">
        <f t="shared" si="46"/>
        <v/>
      </c>
      <c r="AQ140" s="20" t="str">
        <f t="shared" si="47"/>
        <v/>
      </c>
      <c r="AR140" s="32">
        <f t="shared" si="48"/>
        <v>0</v>
      </c>
      <c r="AS140" s="32">
        <f t="shared" si="49"/>
        <v>0</v>
      </c>
      <c r="AT140" s="32">
        <f t="shared" si="50"/>
        <v>0</v>
      </c>
      <c r="AU140" s="28" t="str">
        <f t="shared" si="51"/>
        <v>库存为0</v>
      </c>
      <c r="AV140" s="34" t="str">
        <f>IFERROR(时间!$B$4+AU140,"上周无销量")</f>
        <v>上周无销量</v>
      </c>
    </row>
    <row r="141" spans="1:48">
      <c r="A141" s="18" t="s">
        <v>186</v>
      </c>
      <c r="B141" t="str">
        <f>VLOOKUP(A141,'[1]sku-asin（子）'!$A:$B,2,0)</f>
        <v>B072Q2CBC4</v>
      </c>
      <c r="C141" t="str">
        <f>VLOOKUP(A141,'[1]子sku-父sku'!$A:$B,2,0)</f>
        <v>BS-WH16032</v>
      </c>
      <c r="D141" s="28">
        <f>IFERROR(VLOOKUP(A141,[2]库存报告使用数据处理!$A:$C,3,0),0)</f>
        <v>0</v>
      </c>
      <c r="E141" s="28">
        <f>IFERROR(VLOOKUP(A141,[2]库存报告使用数据处理!$A:$D,4,0),0)</f>
        <v>1</v>
      </c>
      <c r="F141" s="28">
        <f>IFERROR(VLOOKUP(A141,[2]库存报告使用数据处理!$A:$E,5,0),0)</f>
        <v>2</v>
      </c>
      <c r="G141" s="28">
        <f>IFERROR(VLOOKUP(A141,[2]库存报告使用数据处理!$A:$F,6,0),0)</f>
        <v>0</v>
      </c>
      <c r="H141" s="29">
        <f>IFERROR(VLOOKUP(A141,[2]库存报告使用数据处理!$A:$G,7,0),0)</f>
        <v>13.99</v>
      </c>
      <c r="I141">
        <f>IFERROR(VLOOKUP(A141,[5]数据处理!$A:$B,2,0),0)</f>
        <v>2</v>
      </c>
      <c r="J141" s="30">
        <f>IFERROR(VLOOKUP(A141,[5]数据处理!$A:$D,4,0),0)</f>
        <v>0</v>
      </c>
      <c r="K141" s="30">
        <f>IFERROR(VLOOKUP(A141,[5]数据处理!$A:$E,5,0),0)</f>
        <v>0</v>
      </c>
      <c r="L141" s="30">
        <f>IFERROR(VLOOKUP(A141,[5]数据处理!$A:$G,7,0),0)</f>
        <v>0</v>
      </c>
      <c r="M141">
        <f t="shared" si="35"/>
        <v>2</v>
      </c>
      <c r="N141">
        <f>IFERROR(VLOOKUP(A141,[5]数据处理!$A:$C,3,0),0)</f>
        <v>0</v>
      </c>
      <c r="O141">
        <f>IFERROR(VLOOKUP($A141,[5]数据处理!$A:$N,14,0),0)</f>
        <v>0</v>
      </c>
      <c r="P141">
        <f>IFERROR(VLOOKUP($A141,[3]库存报告使用数据!$A$1:$B$65536,2,0),"")</f>
        <v>0</v>
      </c>
      <c r="Q141">
        <f>IFERROR(VLOOKUP($A141,[3]库存报告使用数据!$A$1:$E$65536,5,0),"")</f>
        <v>10264</v>
      </c>
      <c r="R141">
        <f>IFERROR(VLOOKUP($A141,[3]库存报告使用数据!$A$1:$H$65536,8,0),"")</f>
        <v>13532</v>
      </c>
      <c r="S141">
        <f>IFERROR(VLOOKUP($A141,[3]库存报告使用数据!$A$1:$K$65536,11,0),"")</f>
        <v>10307</v>
      </c>
      <c r="T141">
        <f>IFERROR(VLOOKUP($A141,[3]库存报告使用数据!$A$1:$C$65536,3,0),"")</f>
        <v>103</v>
      </c>
      <c r="U141">
        <f>IFERROR(VLOOKUP($A141,[3]库存报告使用数据!$A$1:$F$65536,6,0),"")</f>
        <v>47</v>
      </c>
      <c r="V141">
        <f>IFERROR(VLOOKUP($A141,[3]库存报告使用数据!$A$1:$I$65536,9,0),"")</f>
        <v>52</v>
      </c>
      <c r="W141">
        <f>IFERROR(VLOOKUP($A141,[3]库存报告使用数据!$A$1:$L$65536,12,0),"")</f>
        <v>50</v>
      </c>
      <c r="X141" s="20" t="str">
        <f t="shared" si="36"/>
        <v/>
      </c>
      <c r="Y141" s="20">
        <f t="shared" si="37"/>
        <v>0.00457911145752143</v>
      </c>
      <c r="Z141" s="20">
        <f t="shared" si="38"/>
        <v>0.00384274312740171</v>
      </c>
      <c r="AA141" s="20">
        <f t="shared" si="39"/>
        <v>0.00485107208693121</v>
      </c>
      <c r="AB141">
        <f>IFERROR(VLOOKUP($A141,[3]库存报告使用数据!$A$1:$D$65536,4,0),"")</f>
        <v>14.95125</v>
      </c>
      <c r="AC141">
        <f>IFERROR(VLOOKUP($A141,[3]库存报告使用数据!$A$1:$G$65536,7,0),"")</f>
        <v>0</v>
      </c>
      <c r="AD141">
        <f>IFERROR(VLOOKUP($A141,[3]库存报告使用数据!$A$1:$J$65536,10,0),"")</f>
        <v>0</v>
      </c>
      <c r="AE141">
        <f>IFERROR(VLOOKUP($A141,[3]库存报告使用数据!$A$1:$M$65536,13,0),"")</f>
        <v>0</v>
      </c>
      <c r="AF141" s="20" t="str">
        <f t="shared" si="40"/>
        <v>无销售广告费为14.95125</v>
      </c>
      <c r="AG141" s="20" t="str">
        <f t="shared" si="41"/>
        <v/>
      </c>
      <c r="AH141" s="20" t="str">
        <f t="shared" si="42"/>
        <v/>
      </c>
      <c r="AI141" s="20" t="str">
        <f t="shared" si="43"/>
        <v/>
      </c>
      <c r="AJ141">
        <f>IFERROR(VLOOKUP($B141,[4]库存报告使用数据!$A$1:$B$65536,2,0),0)</f>
        <v>75</v>
      </c>
      <c r="AK141">
        <f>IFERROR(VLOOKUP($B141,[4]库存报告使用数据!$A$1:$C$65536,3,0),)</f>
        <v>40</v>
      </c>
      <c r="AL141">
        <f>IFERROR(VLOOKUP($B141,[4]库存报告使用数据!$A$1:$D$65536,4,0),)</f>
        <v>10</v>
      </c>
      <c r="AM141">
        <f>IFERROR(VLOOKUP($B141,[4]库存报告使用数据!$A$1:$E$65536,5,0),)</f>
        <v>30</v>
      </c>
      <c r="AN141" s="20">
        <f t="shared" si="44"/>
        <v>0</v>
      </c>
      <c r="AO141" s="20">
        <f t="shared" si="45"/>
        <v>0.025</v>
      </c>
      <c r="AP141" s="20">
        <f t="shared" si="46"/>
        <v>0.2</v>
      </c>
      <c r="AQ141" s="20">
        <f t="shared" si="47"/>
        <v>0</v>
      </c>
      <c r="AR141" s="32">
        <f t="shared" si="48"/>
        <v>0</v>
      </c>
      <c r="AS141" s="32">
        <f t="shared" si="49"/>
        <v>0</v>
      </c>
      <c r="AT141" s="32">
        <f t="shared" si="50"/>
        <v>2</v>
      </c>
      <c r="AU141" s="28" t="str">
        <f t="shared" si="51"/>
        <v>库存为2</v>
      </c>
      <c r="AV141" s="34" t="str">
        <f>IFERROR(时间!$B$4+AU141,"上周无销量")</f>
        <v>上周无销量</v>
      </c>
    </row>
    <row r="142" spans="1:48">
      <c r="A142" s="18" t="s">
        <v>187</v>
      </c>
      <c r="B142" t="str">
        <f>VLOOKUP(A142,'[1]sku-asin（子）'!$A:$B,2,0)</f>
        <v>B072Q4P69J</v>
      </c>
      <c r="C142" t="str">
        <f>VLOOKUP(A142,'[1]子sku-父sku'!$A:$B,2,0)</f>
        <v>BS-WH16032</v>
      </c>
      <c r="D142" s="28">
        <f>IFERROR(VLOOKUP(A142,[2]库存报告使用数据处理!$A:$C,3,0),0)</f>
        <v>1</v>
      </c>
      <c r="E142" s="28">
        <f>IFERROR(VLOOKUP(A142,[2]库存报告使用数据处理!$A:$D,4,0),0)</f>
        <v>1</v>
      </c>
      <c r="F142" s="28">
        <f>IFERROR(VLOOKUP(A142,[2]库存报告使用数据处理!$A:$E,5,0),0)</f>
        <v>1</v>
      </c>
      <c r="G142" s="28">
        <f>IFERROR(VLOOKUP(A142,[2]库存报告使用数据处理!$A:$F,6,0),0)</f>
        <v>1</v>
      </c>
      <c r="H142" s="29">
        <f>IFERROR(VLOOKUP(A142,[2]库存报告使用数据处理!$A:$G,7,0),0)</f>
        <v>16.24</v>
      </c>
      <c r="I142">
        <f>IFERROR(VLOOKUP(A142,[5]数据处理!$A:$B,2,0),0)</f>
        <v>0</v>
      </c>
      <c r="J142" s="30">
        <f>IFERROR(VLOOKUP(A142,[5]数据处理!$A:$D,4,0),0)</f>
        <v>0</v>
      </c>
      <c r="K142" s="30">
        <f>IFERROR(VLOOKUP(A142,[5]数据处理!$A:$E,5,0),0)</f>
        <v>0</v>
      </c>
      <c r="L142" s="30">
        <f>IFERROR(VLOOKUP(A142,[5]数据处理!$A:$G,7,0),0)</f>
        <v>0</v>
      </c>
      <c r="M142">
        <f t="shared" si="35"/>
        <v>0</v>
      </c>
      <c r="N142">
        <f>IFERROR(VLOOKUP(A142,[5]数据处理!$A:$C,3,0),0)</f>
        <v>0</v>
      </c>
      <c r="O142">
        <f>IFERROR(VLOOKUP($A142,[5]数据处理!$A:$N,14,0),0)</f>
        <v>0</v>
      </c>
      <c r="P142" t="str">
        <f>IFERROR(VLOOKUP($A142,[3]库存报告使用数据!$A$1:$B$65536,2,0),"")</f>
        <v/>
      </c>
      <c r="Q142" t="str">
        <f>IFERROR(VLOOKUP($A142,[3]库存报告使用数据!$A$1:$E$65536,5,0),"")</f>
        <v/>
      </c>
      <c r="R142" t="str">
        <f>IFERROR(VLOOKUP($A142,[3]库存报告使用数据!$A$1:$H$65536,8,0),"")</f>
        <v/>
      </c>
      <c r="S142" t="str">
        <f>IFERROR(VLOOKUP($A142,[3]库存报告使用数据!$A$1:$K$65536,11,0),"")</f>
        <v/>
      </c>
      <c r="T142" t="str">
        <f>IFERROR(VLOOKUP($A142,[3]库存报告使用数据!$A$1:$C$65536,3,0),"")</f>
        <v/>
      </c>
      <c r="U142" t="str">
        <f>IFERROR(VLOOKUP($A142,[3]库存报告使用数据!$A$1:$F$65536,6,0),"")</f>
        <v/>
      </c>
      <c r="V142" t="str">
        <f>IFERROR(VLOOKUP($A142,[3]库存报告使用数据!$A$1:$I$65536,9,0),"")</f>
        <v/>
      </c>
      <c r="W142" t="str">
        <f>IFERROR(VLOOKUP($A142,[3]库存报告使用数据!$A$1:$L$65536,12,0),"")</f>
        <v/>
      </c>
      <c r="X142" s="20" t="str">
        <f t="shared" si="36"/>
        <v/>
      </c>
      <c r="Y142" s="20" t="str">
        <f t="shared" si="37"/>
        <v/>
      </c>
      <c r="Z142" s="20" t="str">
        <f t="shared" si="38"/>
        <v/>
      </c>
      <c r="AA142" s="20" t="str">
        <f t="shared" si="39"/>
        <v/>
      </c>
      <c r="AB142" t="str">
        <f>IFERROR(VLOOKUP($A142,[3]库存报告使用数据!$A$1:$D$65536,4,0),"")</f>
        <v/>
      </c>
      <c r="AC142" t="str">
        <f>IFERROR(VLOOKUP($A142,[3]库存报告使用数据!$A$1:$G$65536,7,0),"")</f>
        <v/>
      </c>
      <c r="AD142" t="str">
        <f>IFERROR(VLOOKUP($A142,[3]库存报告使用数据!$A$1:$J$65536,10,0),"")</f>
        <v/>
      </c>
      <c r="AE142" t="str">
        <f>IFERROR(VLOOKUP($A142,[3]库存报告使用数据!$A$1:$M$65536,13,0),"")</f>
        <v/>
      </c>
      <c r="AF142" s="20" t="str">
        <f t="shared" si="40"/>
        <v/>
      </c>
      <c r="AG142" s="20" t="str">
        <f t="shared" si="41"/>
        <v/>
      </c>
      <c r="AH142" s="20" t="str">
        <f t="shared" si="42"/>
        <v/>
      </c>
      <c r="AI142" s="20" t="str">
        <f t="shared" si="43"/>
        <v/>
      </c>
      <c r="AJ142">
        <f>IFERROR(VLOOKUP($B142,[4]库存报告使用数据!$A$1:$B$65536,2,0),0)</f>
        <v>10</v>
      </c>
      <c r="AK142">
        <f>IFERROR(VLOOKUP($B142,[4]库存报告使用数据!$A$1:$C$65536,3,0),)</f>
        <v>15</v>
      </c>
      <c r="AL142">
        <f>IFERROR(VLOOKUP($B142,[4]库存报告使用数据!$A$1:$D$65536,4,0),)</f>
        <v>4</v>
      </c>
      <c r="AM142">
        <f>IFERROR(VLOOKUP($B142,[4]库存报告使用数据!$A$1:$E$65536,5,0),)</f>
        <v>17</v>
      </c>
      <c r="AN142" s="20">
        <f t="shared" si="44"/>
        <v>0.1</v>
      </c>
      <c r="AO142" s="20">
        <f t="shared" si="45"/>
        <v>0.0666666666666667</v>
      </c>
      <c r="AP142" s="20">
        <f t="shared" si="46"/>
        <v>0.25</v>
      </c>
      <c r="AQ142" s="20">
        <f t="shared" si="47"/>
        <v>0.0588235294117647</v>
      </c>
      <c r="AR142" s="32">
        <f t="shared" si="48"/>
        <v>0.142857142857143</v>
      </c>
      <c r="AS142" s="32">
        <f t="shared" si="49"/>
        <v>8.57142857142857</v>
      </c>
      <c r="AT142" s="32">
        <f t="shared" si="50"/>
        <v>-8.57142857142857</v>
      </c>
      <c r="AU142" s="28">
        <f t="shared" si="51"/>
        <v>0</v>
      </c>
      <c r="AV142" s="34">
        <f>IFERROR(时间!$B$4+AU142,"上周无销量")</f>
        <v>43283</v>
      </c>
    </row>
    <row r="143" spans="1:48">
      <c r="A143" s="18" t="s">
        <v>188</v>
      </c>
      <c r="B143" t="str">
        <f>VLOOKUP(A143,'[1]sku-asin（子）'!$A:$B,2,0)</f>
        <v>B06ZZCL2GK</v>
      </c>
      <c r="C143" t="str">
        <f>VLOOKUP(A143,'[1]子sku-父sku'!$A:$B,2,0)</f>
        <v>BS-WH17008</v>
      </c>
      <c r="D143" s="28">
        <f>IFERROR(VLOOKUP(A143,[2]库存报告使用数据处理!$A:$C,3,0),0)</f>
        <v>0</v>
      </c>
      <c r="E143" s="28">
        <f>IFERROR(VLOOKUP(A143,[2]库存报告使用数据处理!$A:$D,4,0),0)</f>
        <v>1</v>
      </c>
      <c r="F143" s="28">
        <f>IFERROR(VLOOKUP(A143,[2]库存报告使用数据处理!$A:$E,5,0),0)</f>
        <v>0</v>
      </c>
      <c r="G143" s="28">
        <f>IFERROR(VLOOKUP(A143,[2]库存报告使用数据处理!$A:$F,6,0),0)</f>
        <v>1</v>
      </c>
      <c r="H143" s="29">
        <f>IFERROR(VLOOKUP(A143,[2]库存报告使用数据处理!$A:$G,7,0),0)</f>
        <v>5.2</v>
      </c>
      <c r="I143">
        <f>IFERROR(VLOOKUP(A143,[5]数据处理!$A:$B,2,0),0)</f>
        <v>0</v>
      </c>
      <c r="J143" s="30">
        <f>IFERROR(VLOOKUP(A143,[5]数据处理!$A:$D,4,0),0)</f>
        <v>0</v>
      </c>
      <c r="K143" s="30">
        <f>IFERROR(VLOOKUP(A143,[5]数据处理!$A:$E,5,0),0)</f>
        <v>0</v>
      </c>
      <c r="L143" s="30">
        <f>IFERROR(VLOOKUP(A143,[5]数据处理!$A:$G,7,0),0)</f>
        <v>0</v>
      </c>
      <c r="M143">
        <f t="shared" si="35"/>
        <v>0</v>
      </c>
      <c r="N143">
        <f>IFERROR(VLOOKUP(A143,[5]数据处理!$A:$C,3,0),0)</f>
        <v>0</v>
      </c>
      <c r="O143">
        <f>IFERROR(VLOOKUP($A143,[5]数据处理!$A:$N,14,0),0)</f>
        <v>0</v>
      </c>
      <c r="P143" t="str">
        <f>IFERROR(VLOOKUP($A143,[3]库存报告使用数据!$A$1:$B$65536,2,0),"")</f>
        <v/>
      </c>
      <c r="Q143" t="str">
        <f>IFERROR(VLOOKUP($A143,[3]库存报告使用数据!$A$1:$E$65536,5,0),"")</f>
        <v/>
      </c>
      <c r="R143" t="str">
        <f>IFERROR(VLOOKUP($A143,[3]库存报告使用数据!$A$1:$H$65536,8,0),"")</f>
        <v/>
      </c>
      <c r="S143" t="str">
        <f>IFERROR(VLOOKUP($A143,[3]库存报告使用数据!$A$1:$K$65536,11,0),"")</f>
        <v/>
      </c>
      <c r="T143" t="str">
        <f>IFERROR(VLOOKUP($A143,[3]库存报告使用数据!$A$1:$C$65536,3,0),"")</f>
        <v/>
      </c>
      <c r="U143" t="str">
        <f>IFERROR(VLOOKUP($A143,[3]库存报告使用数据!$A$1:$F$65536,6,0),"")</f>
        <v/>
      </c>
      <c r="V143" t="str">
        <f>IFERROR(VLOOKUP($A143,[3]库存报告使用数据!$A$1:$I$65536,9,0),"")</f>
        <v/>
      </c>
      <c r="W143" t="str">
        <f>IFERROR(VLOOKUP($A143,[3]库存报告使用数据!$A$1:$L$65536,12,0),"")</f>
        <v/>
      </c>
      <c r="X143" s="20" t="str">
        <f t="shared" si="36"/>
        <v/>
      </c>
      <c r="Y143" s="20" t="str">
        <f t="shared" si="37"/>
        <v/>
      </c>
      <c r="Z143" s="20" t="str">
        <f t="shared" si="38"/>
        <v/>
      </c>
      <c r="AA143" s="20" t="str">
        <f t="shared" si="39"/>
        <v/>
      </c>
      <c r="AB143" t="str">
        <f>IFERROR(VLOOKUP($A143,[3]库存报告使用数据!$A$1:$D$65536,4,0),"")</f>
        <v/>
      </c>
      <c r="AC143" t="str">
        <f>IFERROR(VLOOKUP($A143,[3]库存报告使用数据!$A$1:$G$65536,7,0),"")</f>
        <v/>
      </c>
      <c r="AD143" t="str">
        <f>IFERROR(VLOOKUP($A143,[3]库存报告使用数据!$A$1:$J$65536,10,0),"")</f>
        <v/>
      </c>
      <c r="AE143" t="str">
        <f>IFERROR(VLOOKUP($A143,[3]库存报告使用数据!$A$1:$M$65536,13,0),"")</f>
        <v/>
      </c>
      <c r="AF143" s="20" t="str">
        <f t="shared" si="40"/>
        <v/>
      </c>
      <c r="AG143" s="20" t="str">
        <f t="shared" si="41"/>
        <v/>
      </c>
      <c r="AH143" s="20" t="str">
        <f t="shared" si="42"/>
        <v/>
      </c>
      <c r="AI143" s="20" t="str">
        <f t="shared" si="43"/>
        <v/>
      </c>
      <c r="AJ143">
        <f>IFERROR(VLOOKUP($B143,[4]库存报告使用数据!$A$1:$B$65536,2,0),0)</f>
        <v>0</v>
      </c>
      <c r="AK143">
        <f>IFERROR(VLOOKUP($B143,[4]库存报告使用数据!$A$1:$C$65536,3,0),)</f>
        <v>11</v>
      </c>
      <c r="AL143">
        <f>IFERROR(VLOOKUP($B143,[4]库存报告使用数据!$A$1:$D$65536,4,0),)</f>
        <v>0</v>
      </c>
      <c r="AM143">
        <f>IFERROR(VLOOKUP($B143,[4]库存报告使用数据!$A$1:$E$65536,5,0),)</f>
        <v>15</v>
      </c>
      <c r="AN143" s="20" t="str">
        <f t="shared" si="44"/>
        <v/>
      </c>
      <c r="AO143" s="20">
        <f t="shared" si="45"/>
        <v>0.0909090909090909</v>
      </c>
      <c r="AP143" s="20" t="str">
        <f t="shared" si="46"/>
        <v/>
      </c>
      <c r="AQ143" s="20">
        <f t="shared" si="47"/>
        <v>0.0666666666666667</v>
      </c>
      <c r="AR143" s="32">
        <f t="shared" si="48"/>
        <v>0</v>
      </c>
      <c r="AS143" s="32">
        <f t="shared" si="49"/>
        <v>0</v>
      </c>
      <c r="AT143" s="32">
        <f t="shared" si="50"/>
        <v>0</v>
      </c>
      <c r="AU143" s="28" t="str">
        <f t="shared" si="51"/>
        <v>库存为0</v>
      </c>
      <c r="AV143" s="34" t="str">
        <f>IFERROR(时间!$B$4+AU143,"上周无销量")</f>
        <v>上周无销量</v>
      </c>
    </row>
    <row r="144" spans="1:48">
      <c r="A144" s="18" t="s">
        <v>189</v>
      </c>
      <c r="B144" t="str">
        <f>VLOOKUP(A144,'[1]sku-asin（子）'!$A:$B,2,0)</f>
        <v>B071RCX72R</v>
      </c>
      <c r="C144" t="str">
        <f>VLOOKUP(A144,'[1]子sku-父sku'!$A:$B,2,0)</f>
        <v>BS-WH17008</v>
      </c>
      <c r="D144" s="28">
        <f>IFERROR(VLOOKUP(A144,[2]库存报告使用数据处理!$A:$C,3,0),0)</f>
        <v>0</v>
      </c>
      <c r="E144" s="28">
        <f>IFERROR(VLOOKUP(A144,[2]库存报告使用数据处理!$A:$D,4,0),0)</f>
        <v>0</v>
      </c>
      <c r="F144" s="28">
        <f>IFERROR(VLOOKUP(A144,[2]库存报告使用数据处理!$A:$E,5,0),0)</f>
        <v>0</v>
      </c>
      <c r="G144" s="28">
        <f>IFERROR(VLOOKUP(A144,[2]库存报告使用数据处理!$A:$F,6,0),0)</f>
        <v>2</v>
      </c>
      <c r="H144" s="29">
        <f>IFERROR(VLOOKUP(A144,[2]库存报告使用数据处理!$A:$G,7,0),0)</f>
        <v>5.2</v>
      </c>
      <c r="I144">
        <f>IFERROR(VLOOKUP(A144,[5]数据处理!$A:$B,2,0),0)</f>
        <v>0</v>
      </c>
      <c r="J144" s="30">
        <f>IFERROR(VLOOKUP(A144,[5]数据处理!$A:$D,4,0),0)</f>
        <v>0</v>
      </c>
      <c r="K144" s="30">
        <f>IFERROR(VLOOKUP(A144,[5]数据处理!$A:$E,5,0),0)</f>
        <v>0</v>
      </c>
      <c r="L144" s="30">
        <f>IFERROR(VLOOKUP(A144,[5]数据处理!$A:$G,7,0),0)</f>
        <v>0</v>
      </c>
      <c r="M144">
        <f t="shared" si="35"/>
        <v>0</v>
      </c>
      <c r="N144">
        <f>IFERROR(VLOOKUP(A144,[5]数据处理!$A:$C,3,0),0)</f>
        <v>0</v>
      </c>
      <c r="O144">
        <f>IFERROR(VLOOKUP($A144,[5]数据处理!$A:$N,14,0),0)</f>
        <v>0</v>
      </c>
      <c r="P144">
        <f>IFERROR(VLOOKUP($A144,[3]库存报告使用数据!$A$1:$B$65536,2,0),"")</f>
        <v>0</v>
      </c>
      <c r="Q144">
        <f>IFERROR(VLOOKUP($A144,[3]库存报告使用数据!$A$1:$E$65536,5,0),"")</f>
        <v>0</v>
      </c>
      <c r="R144">
        <f>IFERROR(VLOOKUP($A144,[3]库存报告使用数据!$A$1:$H$65536,8,0),"")</f>
        <v>0</v>
      </c>
      <c r="S144">
        <f>IFERROR(VLOOKUP($A144,[3]库存报告使用数据!$A$1:$K$65536,11,0),"")</f>
        <v>18491</v>
      </c>
      <c r="T144">
        <f>IFERROR(VLOOKUP($A144,[3]库存报告使用数据!$A$1:$C$65536,3,0),"")</f>
        <v>0</v>
      </c>
      <c r="U144">
        <f>IFERROR(VLOOKUP($A144,[3]库存报告使用数据!$A$1:$F$65536,6,0),"")</f>
        <v>0</v>
      </c>
      <c r="V144">
        <f>IFERROR(VLOOKUP($A144,[3]库存报告使用数据!$A$1:$I$65536,9,0),"")</f>
        <v>0</v>
      </c>
      <c r="W144">
        <f>IFERROR(VLOOKUP($A144,[3]库存报告使用数据!$A$1:$L$65536,12,0),"")</f>
        <v>70</v>
      </c>
      <c r="X144" s="20" t="str">
        <f t="shared" si="36"/>
        <v/>
      </c>
      <c r="Y144" s="20" t="str">
        <f t="shared" si="37"/>
        <v/>
      </c>
      <c r="Z144" s="20" t="str">
        <f t="shared" si="38"/>
        <v/>
      </c>
      <c r="AA144" s="20">
        <f t="shared" si="39"/>
        <v>0.00378562543940295</v>
      </c>
      <c r="AB144">
        <f>IFERROR(VLOOKUP($A144,[3]库存报告使用数据!$A$1:$D$65536,4,0),"")</f>
        <v>0</v>
      </c>
      <c r="AC144">
        <f>IFERROR(VLOOKUP($A144,[3]库存报告使用数据!$A$1:$G$65536,7,0),"")</f>
        <v>0</v>
      </c>
      <c r="AD144">
        <f>IFERROR(VLOOKUP($A144,[3]库存报告使用数据!$A$1:$J$65536,10,0),"")</f>
        <v>0</v>
      </c>
      <c r="AE144">
        <f>IFERROR(VLOOKUP($A144,[3]库存报告使用数据!$A$1:$M$65536,13,0),"")</f>
        <v>13.15</v>
      </c>
      <c r="AF144" s="20" t="str">
        <f t="shared" si="40"/>
        <v/>
      </c>
      <c r="AG144" s="20" t="str">
        <f t="shared" si="41"/>
        <v/>
      </c>
      <c r="AH144" s="20" t="str">
        <f t="shared" si="42"/>
        <v/>
      </c>
      <c r="AI144" s="20">
        <f t="shared" si="43"/>
        <v>1.26442307692308</v>
      </c>
      <c r="AJ144">
        <f>IFERROR(VLOOKUP($B144,[4]库存报告使用数据!$A$1:$B$65536,2,0),0)</f>
        <v>0</v>
      </c>
      <c r="AK144">
        <f>IFERROR(VLOOKUP($B144,[4]库存报告使用数据!$A$1:$C$65536,3,0),)</f>
        <v>0</v>
      </c>
      <c r="AL144">
        <f>IFERROR(VLOOKUP($B144,[4]库存报告使用数据!$A$1:$D$65536,4,0),)</f>
        <v>0</v>
      </c>
      <c r="AM144">
        <f>IFERROR(VLOOKUP($B144,[4]库存报告使用数据!$A$1:$E$65536,5,0),)</f>
        <v>81</v>
      </c>
      <c r="AN144" s="20" t="str">
        <f t="shared" si="44"/>
        <v/>
      </c>
      <c r="AO144" s="20" t="str">
        <f t="shared" si="45"/>
        <v/>
      </c>
      <c r="AP144" s="20" t="str">
        <f t="shared" si="46"/>
        <v/>
      </c>
      <c r="AQ144" s="20">
        <f t="shared" si="47"/>
        <v>0.0246913580246914</v>
      </c>
      <c r="AR144" s="32">
        <f t="shared" si="48"/>
        <v>0</v>
      </c>
      <c r="AS144" s="32">
        <f t="shared" si="49"/>
        <v>0</v>
      </c>
      <c r="AT144" s="32">
        <f t="shared" si="50"/>
        <v>0</v>
      </c>
      <c r="AU144" s="28" t="str">
        <f t="shared" si="51"/>
        <v>库存为0</v>
      </c>
      <c r="AV144" s="34" t="str">
        <f>IFERROR(时间!$B$4+AU144,"上周无销量")</f>
        <v>上周无销量</v>
      </c>
    </row>
    <row r="145" spans="1:48">
      <c r="A145" s="18" t="s">
        <v>190</v>
      </c>
      <c r="B145" t="str">
        <f>VLOOKUP(A145,'[1]sku-asin（子）'!$A:$B,2,0)</f>
        <v>B06ZYS6KG6</v>
      </c>
      <c r="C145" t="str">
        <f>VLOOKUP(A145,'[1]子sku-父sku'!$A:$B,2,0)</f>
        <v>BS-WH17008</v>
      </c>
      <c r="D145" s="28">
        <f>IFERROR(VLOOKUP(A145,[2]库存报告使用数据处理!$A:$C,3,0),0)</f>
        <v>1</v>
      </c>
      <c r="E145" s="28">
        <f>IFERROR(VLOOKUP(A145,[2]库存报告使用数据处理!$A:$D,4,0),0)</f>
        <v>1</v>
      </c>
      <c r="F145" s="28">
        <f>IFERROR(VLOOKUP(A145,[2]库存报告使用数据处理!$A:$E,5,0),0)</f>
        <v>0</v>
      </c>
      <c r="G145" s="28">
        <f>IFERROR(VLOOKUP(A145,[2]库存报告使用数据处理!$A:$F,6,0),0)</f>
        <v>1</v>
      </c>
      <c r="H145" s="29">
        <f>IFERROR(VLOOKUP(A145,[2]库存报告使用数据处理!$A:$G,7,0),0)</f>
        <v>5.2</v>
      </c>
      <c r="I145">
        <f>IFERROR(VLOOKUP(A145,[5]数据处理!$A:$B,2,0),0)</f>
        <v>0</v>
      </c>
      <c r="J145" s="30">
        <f>IFERROR(VLOOKUP(A145,[5]数据处理!$A:$D,4,0),0)</f>
        <v>0</v>
      </c>
      <c r="K145" s="30">
        <f>IFERROR(VLOOKUP(A145,[5]数据处理!$A:$E,5,0),0)</f>
        <v>0</v>
      </c>
      <c r="L145" s="30">
        <f>IFERROR(VLOOKUP(A145,[5]数据处理!$A:$G,7,0),0)</f>
        <v>0</v>
      </c>
      <c r="M145">
        <f t="shared" si="35"/>
        <v>0</v>
      </c>
      <c r="N145">
        <f>IFERROR(VLOOKUP(A145,[5]数据处理!$A:$C,3,0),0)</f>
        <v>0</v>
      </c>
      <c r="O145">
        <f>IFERROR(VLOOKUP($A145,[5]数据处理!$A:$N,14,0),0)</f>
        <v>0</v>
      </c>
      <c r="P145" t="str">
        <f>IFERROR(VLOOKUP($A145,[3]库存报告使用数据!$A$1:$B$65536,2,0),"")</f>
        <v/>
      </c>
      <c r="Q145" t="str">
        <f>IFERROR(VLOOKUP($A145,[3]库存报告使用数据!$A$1:$E$65536,5,0),"")</f>
        <v/>
      </c>
      <c r="R145" t="str">
        <f>IFERROR(VLOOKUP($A145,[3]库存报告使用数据!$A$1:$H$65536,8,0),"")</f>
        <v/>
      </c>
      <c r="S145" t="str">
        <f>IFERROR(VLOOKUP($A145,[3]库存报告使用数据!$A$1:$K$65536,11,0),"")</f>
        <v/>
      </c>
      <c r="T145" t="str">
        <f>IFERROR(VLOOKUP($A145,[3]库存报告使用数据!$A$1:$C$65536,3,0),"")</f>
        <v/>
      </c>
      <c r="U145" t="str">
        <f>IFERROR(VLOOKUP($A145,[3]库存报告使用数据!$A$1:$F$65536,6,0),"")</f>
        <v/>
      </c>
      <c r="V145" t="str">
        <f>IFERROR(VLOOKUP($A145,[3]库存报告使用数据!$A$1:$I$65536,9,0),"")</f>
        <v/>
      </c>
      <c r="W145" t="str">
        <f>IFERROR(VLOOKUP($A145,[3]库存报告使用数据!$A$1:$L$65536,12,0),"")</f>
        <v/>
      </c>
      <c r="X145" s="20" t="str">
        <f t="shared" si="36"/>
        <v/>
      </c>
      <c r="Y145" s="20" t="str">
        <f t="shared" si="37"/>
        <v/>
      </c>
      <c r="Z145" s="20" t="str">
        <f t="shared" si="38"/>
        <v/>
      </c>
      <c r="AA145" s="20" t="str">
        <f t="shared" si="39"/>
        <v/>
      </c>
      <c r="AB145" t="str">
        <f>IFERROR(VLOOKUP($A145,[3]库存报告使用数据!$A$1:$D$65536,4,0),"")</f>
        <v/>
      </c>
      <c r="AC145" t="str">
        <f>IFERROR(VLOOKUP($A145,[3]库存报告使用数据!$A$1:$G$65536,7,0),"")</f>
        <v/>
      </c>
      <c r="AD145" t="str">
        <f>IFERROR(VLOOKUP($A145,[3]库存报告使用数据!$A$1:$J$65536,10,0),"")</f>
        <v/>
      </c>
      <c r="AE145" t="str">
        <f>IFERROR(VLOOKUP($A145,[3]库存报告使用数据!$A$1:$M$65536,13,0),"")</f>
        <v/>
      </c>
      <c r="AF145" s="20" t="str">
        <f t="shared" si="40"/>
        <v/>
      </c>
      <c r="AG145" s="20" t="str">
        <f t="shared" si="41"/>
        <v/>
      </c>
      <c r="AH145" s="20" t="str">
        <f t="shared" si="42"/>
        <v/>
      </c>
      <c r="AI145" s="20" t="str">
        <f t="shared" si="43"/>
        <v/>
      </c>
      <c r="AJ145">
        <f>IFERROR(VLOOKUP($B145,[4]库存报告使用数据!$A$1:$B$65536,2,0),0)</f>
        <v>44</v>
      </c>
      <c r="AK145">
        <f>IFERROR(VLOOKUP($B145,[4]库存报告使用数据!$A$1:$C$65536,3,0),)</f>
        <v>28</v>
      </c>
      <c r="AL145">
        <f>IFERROR(VLOOKUP($B145,[4]库存报告使用数据!$A$1:$D$65536,4,0),)</f>
        <v>0</v>
      </c>
      <c r="AM145">
        <f>IFERROR(VLOOKUP($B145,[4]库存报告使用数据!$A$1:$E$65536,5,0),)</f>
        <v>64</v>
      </c>
      <c r="AN145" s="20">
        <f t="shared" si="44"/>
        <v>0.0227272727272727</v>
      </c>
      <c r="AO145" s="20">
        <f t="shared" si="45"/>
        <v>0.0357142857142857</v>
      </c>
      <c r="AP145" s="20" t="str">
        <f t="shared" si="46"/>
        <v/>
      </c>
      <c r="AQ145" s="20">
        <f t="shared" si="47"/>
        <v>0.015625</v>
      </c>
      <c r="AR145" s="32">
        <f t="shared" si="48"/>
        <v>0.142857142857143</v>
      </c>
      <c r="AS145" s="32">
        <f t="shared" si="49"/>
        <v>8.57142857142857</v>
      </c>
      <c r="AT145" s="32">
        <f t="shared" si="50"/>
        <v>-8.57142857142857</v>
      </c>
      <c r="AU145" s="28">
        <f t="shared" si="51"/>
        <v>0</v>
      </c>
      <c r="AV145" s="34">
        <f>IFERROR(时间!$B$4+AU145,"上周无销量")</f>
        <v>43283</v>
      </c>
    </row>
    <row r="146" spans="1:48">
      <c r="A146" s="18" t="s">
        <v>191</v>
      </c>
      <c r="B146" t="str">
        <f>VLOOKUP(A146,'[1]sku-asin（子）'!$A:$B,2,0)</f>
        <v>B06ZY72DPP</v>
      </c>
      <c r="C146" t="str">
        <f>VLOOKUP(A146,'[1]子sku-父sku'!$A:$B,2,0)</f>
        <v>BS-WH17008</v>
      </c>
      <c r="D146" s="28">
        <f>IFERROR(VLOOKUP(A146,[2]库存报告使用数据处理!$A:$C,3,0),0)</f>
        <v>0</v>
      </c>
      <c r="E146" s="28">
        <f>IFERROR(VLOOKUP(A146,[2]库存报告使用数据处理!$A:$D,4,0),0)</f>
        <v>0</v>
      </c>
      <c r="F146" s="28">
        <f>IFERROR(VLOOKUP(A146,[2]库存报告使用数据处理!$A:$E,5,0),0)</f>
        <v>0</v>
      </c>
      <c r="G146" s="28">
        <f>IFERROR(VLOOKUP(A146,[2]库存报告使用数据处理!$A:$F,6,0),0)</f>
        <v>0</v>
      </c>
      <c r="H146" s="29">
        <f>IFERROR(VLOOKUP(A146,[2]库存报告使用数据处理!$A:$G,7,0),0)</f>
        <v>0</v>
      </c>
      <c r="I146">
        <f>IFERROR(VLOOKUP(A146,[5]数据处理!$A:$B,2,0),0)</f>
        <v>0</v>
      </c>
      <c r="J146" s="30">
        <f>IFERROR(VLOOKUP(A146,[5]数据处理!$A:$D,4,0),0)</f>
        <v>0</v>
      </c>
      <c r="K146" s="30">
        <f>IFERROR(VLOOKUP(A146,[5]数据处理!$A:$E,5,0),0)</f>
        <v>0</v>
      </c>
      <c r="L146" s="30">
        <f>IFERROR(VLOOKUP(A146,[5]数据处理!$A:$G,7,0),0)</f>
        <v>0</v>
      </c>
      <c r="M146">
        <f t="shared" si="35"/>
        <v>0</v>
      </c>
      <c r="N146">
        <f>IFERROR(VLOOKUP(A146,[5]数据处理!$A:$C,3,0),0)</f>
        <v>0</v>
      </c>
      <c r="O146">
        <f>IFERROR(VLOOKUP($A146,[5]数据处理!$A:$N,14,0),0)</f>
        <v>0</v>
      </c>
      <c r="P146" t="str">
        <f>IFERROR(VLOOKUP($A146,[3]库存报告使用数据!$A$1:$B$65536,2,0),"")</f>
        <v/>
      </c>
      <c r="Q146" t="str">
        <f>IFERROR(VLOOKUP($A146,[3]库存报告使用数据!$A$1:$E$65536,5,0),"")</f>
        <v/>
      </c>
      <c r="R146" t="str">
        <f>IFERROR(VLOOKUP($A146,[3]库存报告使用数据!$A$1:$H$65536,8,0),"")</f>
        <v/>
      </c>
      <c r="S146" t="str">
        <f>IFERROR(VLOOKUP($A146,[3]库存报告使用数据!$A$1:$K$65536,11,0),"")</f>
        <v/>
      </c>
      <c r="T146" t="str">
        <f>IFERROR(VLOOKUP($A146,[3]库存报告使用数据!$A$1:$C$65536,3,0),"")</f>
        <v/>
      </c>
      <c r="U146" t="str">
        <f>IFERROR(VLOOKUP($A146,[3]库存报告使用数据!$A$1:$F$65536,6,0),"")</f>
        <v/>
      </c>
      <c r="V146" t="str">
        <f>IFERROR(VLOOKUP($A146,[3]库存报告使用数据!$A$1:$I$65536,9,0),"")</f>
        <v/>
      </c>
      <c r="W146" t="str">
        <f>IFERROR(VLOOKUP($A146,[3]库存报告使用数据!$A$1:$L$65536,12,0),"")</f>
        <v/>
      </c>
      <c r="X146" s="20" t="str">
        <f t="shared" si="36"/>
        <v/>
      </c>
      <c r="Y146" s="20" t="str">
        <f t="shared" si="37"/>
        <v/>
      </c>
      <c r="Z146" s="20" t="str">
        <f t="shared" si="38"/>
        <v/>
      </c>
      <c r="AA146" s="20" t="str">
        <f t="shared" si="39"/>
        <v/>
      </c>
      <c r="AB146" t="str">
        <f>IFERROR(VLOOKUP($A146,[3]库存报告使用数据!$A$1:$D$65536,4,0),"")</f>
        <v/>
      </c>
      <c r="AC146" t="str">
        <f>IFERROR(VLOOKUP($A146,[3]库存报告使用数据!$A$1:$G$65536,7,0),"")</f>
        <v/>
      </c>
      <c r="AD146" t="str">
        <f>IFERROR(VLOOKUP($A146,[3]库存报告使用数据!$A$1:$J$65536,10,0),"")</f>
        <v/>
      </c>
      <c r="AE146" t="str">
        <f>IFERROR(VLOOKUP($A146,[3]库存报告使用数据!$A$1:$M$65536,13,0),"")</f>
        <v/>
      </c>
      <c r="AF146" s="20" t="str">
        <f t="shared" si="40"/>
        <v/>
      </c>
      <c r="AG146" s="20" t="str">
        <f t="shared" si="41"/>
        <v/>
      </c>
      <c r="AH146" s="20" t="str">
        <f t="shared" si="42"/>
        <v/>
      </c>
      <c r="AI146" s="20" t="str">
        <f t="shared" si="43"/>
        <v/>
      </c>
      <c r="AJ146">
        <f>IFERROR(VLOOKUP($B146,[4]库存报告使用数据!$A$1:$B$65536,2,0),0)</f>
        <v>0</v>
      </c>
      <c r="AK146">
        <f>IFERROR(VLOOKUP($B146,[4]库存报告使用数据!$A$1:$C$65536,3,0),)</f>
        <v>0</v>
      </c>
      <c r="AL146">
        <f>IFERROR(VLOOKUP($B146,[4]库存报告使用数据!$A$1:$D$65536,4,0),)</f>
        <v>0</v>
      </c>
      <c r="AM146">
        <f>IFERROR(VLOOKUP($B146,[4]库存报告使用数据!$A$1:$E$65536,5,0),)</f>
        <v>0</v>
      </c>
      <c r="AN146" s="20" t="str">
        <f t="shared" si="44"/>
        <v/>
      </c>
      <c r="AO146" s="20" t="str">
        <f t="shared" si="45"/>
        <v/>
      </c>
      <c r="AP146" s="20" t="str">
        <f t="shared" si="46"/>
        <v/>
      </c>
      <c r="AQ146" s="20" t="str">
        <f t="shared" si="47"/>
        <v/>
      </c>
      <c r="AR146" s="32">
        <f t="shared" si="48"/>
        <v>0</v>
      </c>
      <c r="AS146" s="32">
        <f t="shared" si="49"/>
        <v>0</v>
      </c>
      <c r="AT146" s="32">
        <f t="shared" si="50"/>
        <v>0</v>
      </c>
      <c r="AU146" s="28" t="str">
        <f t="shared" si="51"/>
        <v>库存为0</v>
      </c>
      <c r="AV146" s="34" t="str">
        <f>IFERROR(时间!$B$4+AU146,"上周无销量")</f>
        <v>上周无销量</v>
      </c>
    </row>
    <row r="147" spans="1:48">
      <c r="A147" s="18" t="s">
        <v>192</v>
      </c>
      <c r="B147" t="str">
        <f>VLOOKUP(A147,'[1]sku-asin（子）'!$A:$B,2,0)</f>
        <v>B06ZZXLW51</v>
      </c>
      <c r="C147" t="str">
        <f>VLOOKUP(A147,'[1]子sku-父sku'!$A:$B,2,0)</f>
        <v>BS-WH17008</v>
      </c>
      <c r="D147" s="28">
        <f>IFERROR(VLOOKUP(A147,[2]库存报告使用数据处理!$A:$C,3,0),0)</f>
        <v>0</v>
      </c>
      <c r="E147" s="28">
        <f>IFERROR(VLOOKUP(A147,[2]库存报告使用数据处理!$A:$D,4,0),0)</f>
        <v>0</v>
      </c>
      <c r="F147" s="28">
        <f>IFERROR(VLOOKUP(A147,[2]库存报告使用数据处理!$A:$E,5,0),0)</f>
        <v>0</v>
      </c>
      <c r="G147" s="28">
        <f>IFERROR(VLOOKUP(A147,[2]库存报告使用数据处理!$A:$F,6,0),0)</f>
        <v>0</v>
      </c>
      <c r="H147" s="29">
        <f>IFERROR(VLOOKUP(A147,[2]库存报告使用数据处理!$A:$G,7,0),0)</f>
        <v>0</v>
      </c>
      <c r="I147">
        <f>IFERROR(VLOOKUP(A147,[5]数据处理!$A:$B,2,0),0)</f>
        <v>1</v>
      </c>
      <c r="J147" s="30">
        <f>IFERROR(VLOOKUP(A147,[5]数据处理!$A:$D,4,0),0)</f>
        <v>0</v>
      </c>
      <c r="K147" s="30">
        <f>IFERROR(VLOOKUP(A147,[5]数据处理!$A:$E,5,0),0)</f>
        <v>0</v>
      </c>
      <c r="L147" s="30">
        <f>IFERROR(VLOOKUP(A147,[5]数据处理!$A:$G,7,0),0)</f>
        <v>0</v>
      </c>
      <c r="M147">
        <f t="shared" si="35"/>
        <v>1</v>
      </c>
      <c r="N147">
        <f>IFERROR(VLOOKUP(A147,[5]数据处理!$A:$C,3,0),0)</f>
        <v>0</v>
      </c>
      <c r="O147">
        <f>IFERROR(VLOOKUP($A147,[5]数据处理!$A:$N,14,0),0)</f>
        <v>0</v>
      </c>
      <c r="P147" t="str">
        <f>IFERROR(VLOOKUP($A147,[3]库存报告使用数据!$A$1:$B$65536,2,0),"")</f>
        <v/>
      </c>
      <c r="Q147" t="str">
        <f>IFERROR(VLOOKUP($A147,[3]库存报告使用数据!$A$1:$E$65536,5,0),"")</f>
        <v/>
      </c>
      <c r="R147" t="str">
        <f>IFERROR(VLOOKUP($A147,[3]库存报告使用数据!$A$1:$H$65536,8,0),"")</f>
        <v/>
      </c>
      <c r="S147" t="str">
        <f>IFERROR(VLOOKUP($A147,[3]库存报告使用数据!$A$1:$K$65536,11,0),"")</f>
        <v/>
      </c>
      <c r="T147" t="str">
        <f>IFERROR(VLOOKUP($A147,[3]库存报告使用数据!$A$1:$C$65536,3,0),"")</f>
        <v/>
      </c>
      <c r="U147" t="str">
        <f>IFERROR(VLOOKUP($A147,[3]库存报告使用数据!$A$1:$F$65536,6,0),"")</f>
        <v/>
      </c>
      <c r="V147" t="str">
        <f>IFERROR(VLOOKUP($A147,[3]库存报告使用数据!$A$1:$I$65536,9,0),"")</f>
        <v/>
      </c>
      <c r="W147" t="str">
        <f>IFERROR(VLOOKUP($A147,[3]库存报告使用数据!$A$1:$L$65536,12,0),"")</f>
        <v/>
      </c>
      <c r="X147" s="20" t="str">
        <f t="shared" si="36"/>
        <v/>
      </c>
      <c r="Y147" s="20" t="str">
        <f t="shared" si="37"/>
        <v/>
      </c>
      <c r="Z147" s="20" t="str">
        <f t="shared" si="38"/>
        <v/>
      </c>
      <c r="AA147" s="20" t="str">
        <f t="shared" si="39"/>
        <v/>
      </c>
      <c r="AB147" t="str">
        <f>IFERROR(VLOOKUP($A147,[3]库存报告使用数据!$A$1:$D$65536,4,0),"")</f>
        <v/>
      </c>
      <c r="AC147" t="str">
        <f>IFERROR(VLOOKUP($A147,[3]库存报告使用数据!$A$1:$G$65536,7,0),"")</f>
        <v/>
      </c>
      <c r="AD147" t="str">
        <f>IFERROR(VLOOKUP($A147,[3]库存报告使用数据!$A$1:$J$65536,10,0),"")</f>
        <v/>
      </c>
      <c r="AE147" t="str">
        <f>IFERROR(VLOOKUP($A147,[3]库存报告使用数据!$A$1:$M$65536,13,0),"")</f>
        <v/>
      </c>
      <c r="AF147" s="20" t="str">
        <f t="shared" si="40"/>
        <v/>
      </c>
      <c r="AG147" s="20" t="str">
        <f t="shared" si="41"/>
        <v/>
      </c>
      <c r="AH147" s="20" t="str">
        <f t="shared" si="42"/>
        <v/>
      </c>
      <c r="AI147" s="20" t="str">
        <f t="shared" si="43"/>
        <v/>
      </c>
      <c r="AJ147">
        <f>IFERROR(VLOOKUP($B147,[4]库存报告使用数据!$A$1:$B$65536,2,0),0)</f>
        <v>0</v>
      </c>
      <c r="AK147">
        <f>IFERROR(VLOOKUP($B147,[4]库存报告使用数据!$A$1:$C$65536,3,0),)</f>
        <v>0</v>
      </c>
      <c r="AL147">
        <f>IFERROR(VLOOKUP($B147,[4]库存报告使用数据!$A$1:$D$65536,4,0),)</f>
        <v>0</v>
      </c>
      <c r="AM147">
        <f>IFERROR(VLOOKUP($B147,[4]库存报告使用数据!$A$1:$E$65536,5,0),)</f>
        <v>0</v>
      </c>
      <c r="AN147" s="20" t="str">
        <f t="shared" si="44"/>
        <v/>
      </c>
      <c r="AO147" s="20" t="str">
        <f t="shared" si="45"/>
        <v/>
      </c>
      <c r="AP147" s="20" t="str">
        <f t="shared" si="46"/>
        <v/>
      </c>
      <c r="AQ147" s="20" t="str">
        <f t="shared" si="47"/>
        <v/>
      </c>
      <c r="AR147" s="32">
        <f t="shared" si="48"/>
        <v>0</v>
      </c>
      <c r="AS147" s="32">
        <f t="shared" si="49"/>
        <v>0</v>
      </c>
      <c r="AT147" s="32">
        <f t="shared" si="50"/>
        <v>1</v>
      </c>
      <c r="AU147" s="28" t="str">
        <f t="shared" si="51"/>
        <v>库存为1</v>
      </c>
      <c r="AV147" s="34" t="str">
        <f>IFERROR(时间!$B$4+AU147,"上周无销量")</f>
        <v>上周无销量</v>
      </c>
    </row>
    <row r="148" spans="1:48">
      <c r="A148" s="18" t="s">
        <v>193</v>
      </c>
      <c r="B148" t="str">
        <f>VLOOKUP(A148,'[1]sku-asin（子）'!$A:$B,2,0)</f>
        <v>B071CL6WHS</v>
      </c>
      <c r="C148" t="str">
        <f>VLOOKUP(A148,'[1]子sku-父sku'!$A:$B,2,0)</f>
        <v>BS-WH17008</v>
      </c>
      <c r="D148" s="28">
        <f>IFERROR(VLOOKUP(A148,[2]库存报告使用数据处理!$A:$C,3,0),0)</f>
        <v>0</v>
      </c>
      <c r="E148" s="28">
        <f>IFERROR(VLOOKUP(A148,[2]库存报告使用数据处理!$A:$D,4,0),0)</f>
        <v>0</v>
      </c>
      <c r="F148" s="28">
        <f>IFERROR(VLOOKUP(A148,[2]库存报告使用数据处理!$A:$E,5,0),0)</f>
        <v>0</v>
      </c>
      <c r="G148" s="28">
        <f>IFERROR(VLOOKUP(A148,[2]库存报告使用数据处理!$A:$F,6,0),0)</f>
        <v>0</v>
      </c>
      <c r="H148" s="29">
        <f>IFERROR(VLOOKUP(A148,[2]库存报告使用数据处理!$A:$G,7,0),0)</f>
        <v>0</v>
      </c>
      <c r="I148">
        <f>IFERROR(VLOOKUP(A148,[5]数据处理!$A:$B,2,0),0)</f>
        <v>0</v>
      </c>
      <c r="J148" s="30">
        <f>IFERROR(VLOOKUP(A148,[5]数据处理!$A:$D,4,0),0)</f>
        <v>0</v>
      </c>
      <c r="K148" s="30">
        <f>IFERROR(VLOOKUP(A148,[5]数据处理!$A:$E,5,0),0)</f>
        <v>0</v>
      </c>
      <c r="L148" s="30">
        <f>IFERROR(VLOOKUP(A148,[5]数据处理!$A:$G,7,0),0)</f>
        <v>0</v>
      </c>
      <c r="M148">
        <f t="shared" si="35"/>
        <v>0</v>
      </c>
      <c r="N148">
        <f>IFERROR(VLOOKUP(A148,[5]数据处理!$A:$C,3,0),0)</f>
        <v>0</v>
      </c>
      <c r="O148">
        <f>IFERROR(VLOOKUP($A148,[5]数据处理!$A:$N,14,0),0)</f>
        <v>0</v>
      </c>
      <c r="P148" t="str">
        <f>IFERROR(VLOOKUP($A148,[3]库存报告使用数据!$A$1:$B$65536,2,0),"")</f>
        <v/>
      </c>
      <c r="Q148" t="str">
        <f>IFERROR(VLOOKUP($A148,[3]库存报告使用数据!$A$1:$E$65536,5,0),"")</f>
        <v/>
      </c>
      <c r="R148" t="str">
        <f>IFERROR(VLOOKUP($A148,[3]库存报告使用数据!$A$1:$H$65536,8,0),"")</f>
        <v/>
      </c>
      <c r="S148" t="str">
        <f>IFERROR(VLOOKUP($A148,[3]库存报告使用数据!$A$1:$K$65536,11,0),"")</f>
        <v/>
      </c>
      <c r="T148" t="str">
        <f>IFERROR(VLOOKUP($A148,[3]库存报告使用数据!$A$1:$C$65536,3,0),"")</f>
        <v/>
      </c>
      <c r="U148" t="str">
        <f>IFERROR(VLOOKUP($A148,[3]库存报告使用数据!$A$1:$F$65536,6,0),"")</f>
        <v/>
      </c>
      <c r="V148" t="str">
        <f>IFERROR(VLOOKUP($A148,[3]库存报告使用数据!$A$1:$I$65536,9,0),"")</f>
        <v/>
      </c>
      <c r="W148" t="str">
        <f>IFERROR(VLOOKUP($A148,[3]库存报告使用数据!$A$1:$L$65536,12,0),"")</f>
        <v/>
      </c>
      <c r="X148" s="20" t="str">
        <f t="shared" si="36"/>
        <v/>
      </c>
      <c r="Y148" s="20" t="str">
        <f t="shared" si="37"/>
        <v/>
      </c>
      <c r="Z148" s="20" t="str">
        <f t="shared" si="38"/>
        <v/>
      </c>
      <c r="AA148" s="20" t="str">
        <f t="shared" si="39"/>
        <v/>
      </c>
      <c r="AB148" t="str">
        <f>IFERROR(VLOOKUP($A148,[3]库存报告使用数据!$A$1:$D$65536,4,0),"")</f>
        <v/>
      </c>
      <c r="AC148" t="str">
        <f>IFERROR(VLOOKUP($A148,[3]库存报告使用数据!$A$1:$G$65536,7,0),"")</f>
        <v/>
      </c>
      <c r="AD148" t="str">
        <f>IFERROR(VLOOKUP($A148,[3]库存报告使用数据!$A$1:$J$65536,10,0),"")</f>
        <v/>
      </c>
      <c r="AE148" t="str">
        <f>IFERROR(VLOOKUP($A148,[3]库存报告使用数据!$A$1:$M$65536,13,0),"")</f>
        <v/>
      </c>
      <c r="AF148" s="20" t="str">
        <f t="shared" si="40"/>
        <v/>
      </c>
      <c r="AG148" s="20" t="str">
        <f t="shared" si="41"/>
        <v/>
      </c>
      <c r="AH148" s="20" t="str">
        <f t="shared" si="42"/>
        <v/>
      </c>
      <c r="AI148" s="20" t="str">
        <f t="shared" si="43"/>
        <v/>
      </c>
      <c r="AJ148">
        <f>IFERROR(VLOOKUP($B148,[4]库存报告使用数据!$A$1:$B$65536,2,0),0)</f>
        <v>0</v>
      </c>
      <c r="AK148">
        <f>IFERROR(VLOOKUP($B148,[4]库存报告使用数据!$A$1:$C$65536,3,0),)</f>
        <v>0</v>
      </c>
      <c r="AL148">
        <f>IFERROR(VLOOKUP($B148,[4]库存报告使用数据!$A$1:$D$65536,4,0),)</f>
        <v>0</v>
      </c>
      <c r="AM148">
        <f>IFERROR(VLOOKUP($B148,[4]库存报告使用数据!$A$1:$E$65536,5,0),)</f>
        <v>0</v>
      </c>
      <c r="AN148" s="20" t="str">
        <f t="shared" si="44"/>
        <v/>
      </c>
      <c r="AO148" s="20" t="str">
        <f t="shared" si="45"/>
        <v/>
      </c>
      <c r="AP148" s="20" t="str">
        <f t="shared" si="46"/>
        <v/>
      </c>
      <c r="AQ148" s="20" t="str">
        <f t="shared" si="47"/>
        <v/>
      </c>
      <c r="AR148" s="32">
        <f t="shared" si="48"/>
        <v>0</v>
      </c>
      <c r="AS148" s="32">
        <f t="shared" si="49"/>
        <v>0</v>
      </c>
      <c r="AT148" s="32">
        <f t="shared" si="50"/>
        <v>0</v>
      </c>
      <c r="AU148" s="28" t="str">
        <f t="shared" si="51"/>
        <v>库存为0</v>
      </c>
      <c r="AV148" s="34" t="str">
        <f>IFERROR(时间!$B$4+AU148,"上周无销量")</f>
        <v>上周无销量</v>
      </c>
    </row>
    <row r="149" spans="1:48">
      <c r="A149" s="18" t="s">
        <v>194</v>
      </c>
      <c r="B149" t="str">
        <f>VLOOKUP(A149,'[1]sku-asin（子）'!$A:$B,2,0)</f>
        <v>B072KQ97K6</v>
      </c>
      <c r="C149" t="str">
        <f>VLOOKUP(A149,'[1]子sku-父sku'!$A:$B,2,0)</f>
        <v>BS-WH17011</v>
      </c>
      <c r="D149" s="28">
        <f>IFERROR(VLOOKUP(A149,[2]库存报告使用数据处理!$A:$C,3,0),0)</f>
        <v>0</v>
      </c>
      <c r="E149" s="28">
        <f>IFERROR(VLOOKUP(A149,[2]库存报告使用数据处理!$A:$D,4,0),0)</f>
        <v>0</v>
      </c>
      <c r="F149" s="28">
        <f>IFERROR(VLOOKUP(A149,[2]库存报告使用数据处理!$A:$E,5,0),0)</f>
        <v>0</v>
      </c>
      <c r="G149" s="28">
        <f>IFERROR(VLOOKUP(A149,[2]库存报告使用数据处理!$A:$F,6,0),0)</f>
        <v>0</v>
      </c>
      <c r="H149" s="29">
        <f>IFERROR(VLOOKUP(A149,[2]库存报告使用数据处理!$A:$G,7,0),0)</f>
        <v>0</v>
      </c>
      <c r="I149">
        <f>IFERROR(VLOOKUP(A149,[5]数据处理!$A:$B,2,0),0)</f>
        <v>0</v>
      </c>
      <c r="J149" s="30">
        <f>IFERROR(VLOOKUP(A149,[5]数据处理!$A:$D,4,0),0)</f>
        <v>0</v>
      </c>
      <c r="K149" s="30">
        <f>IFERROR(VLOOKUP(A149,[5]数据处理!$A:$E,5,0),0)</f>
        <v>0</v>
      </c>
      <c r="L149" s="30">
        <f>IFERROR(VLOOKUP(A149,[5]数据处理!$A:$G,7,0),0)</f>
        <v>0</v>
      </c>
      <c r="M149">
        <f t="shared" si="35"/>
        <v>0</v>
      </c>
      <c r="N149">
        <f>IFERROR(VLOOKUP(A149,[5]数据处理!$A:$C,3,0),0)</f>
        <v>0</v>
      </c>
      <c r="O149">
        <f>IFERROR(VLOOKUP($A149,[5]数据处理!$A:$N,14,0),0)</f>
        <v>0</v>
      </c>
      <c r="P149" t="str">
        <f>IFERROR(VLOOKUP($A149,[3]库存报告使用数据!$A$1:$B$65536,2,0),"")</f>
        <v/>
      </c>
      <c r="Q149" t="str">
        <f>IFERROR(VLOOKUP($A149,[3]库存报告使用数据!$A$1:$E$65536,5,0),"")</f>
        <v/>
      </c>
      <c r="R149" t="str">
        <f>IFERROR(VLOOKUP($A149,[3]库存报告使用数据!$A$1:$H$65536,8,0),"")</f>
        <v/>
      </c>
      <c r="S149" t="str">
        <f>IFERROR(VLOOKUP($A149,[3]库存报告使用数据!$A$1:$K$65536,11,0),"")</f>
        <v/>
      </c>
      <c r="T149" t="str">
        <f>IFERROR(VLOOKUP($A149,[3]库存报告使用数据!$A$1:$C$65536,3,0),"")</f>
        <v/>
      </c>
      <c r="U149" t="str">
        <f>IFERROR(VLOOKUP($A149,[3]库存报告使用数据!$A$1:$F$65536,6,0),"")</f>
        <v/>
      </c>
      <c r="V149" t="str">
        <f>IFERROR(VLOOKUP($A149,[3]库存报告使用数据!$A$1:$I$65536,9,0),"")</f>
        <v/>
      </c>
      <c r="W149" t="str">
        <f>IFERROR(VLOOKUP($A149,[3]库存报告使用数据!$A$1:$L$65536,12,0),"")</f>
        <v/>
      </c>
      <c r="X149" s="20" t="str">
        <f t="shared" si="36"/>
        <v/>
      </c>
      <c r="Y149" s="20" t="str">
        <f t="shared" si="37"/>
        <v/>
      </c>
      <c r="Z149" s="20" t="str">
        <f t="shared" si="38"/>
        <v/>
      </c>
      <c r="AA149" s="20" t="str">
        <f t="shared" si="39"/>
        <v/>
      </c>
      <c r="AB149" t="str">
        <f>IFERROR(VLOOKUP($A149,[3]库存报告使用数据!$A$1:$D$65536,4,0),"")</f>
        <v/>
      </c>
      <c r="AC149" t="str">
        <f>IFERROR(VLOOKUP($A149,[3]库存报告使用数据!$A$1:$G$65536,7,0),"")</f>
        <v/>
      </c>
      <c r="AD149" t="str">
        <f>IFERROR(VLOOKUP($A149,[3]库存报告使用数据!$A$1:$J$65536,10,0),"")</f>
        <v/>
      </c>
      <c r="AE149" t="str">
        <f>IFERROR(VLOOKUP($A149,[3]库存报告使用数据!$A$1:$M$65536,13,0),"")</f>
        <v/>
      </c>
      <c r="AF149" s="20" t="str">
        <f t="shared" si="40"/>
        <v/>
      </c>
      <c r="AG149" s="20" t="str">
        <f t="shared" si="41"/>
        <v/>
      </c>
      <c r="AH149" s="20" t="str">
        <f t="shared" si="42"/>
        <v/>
      </c>
      <c r="AI149" s="20" t="str">
        <f t="shared" si="43"/>
        <v/>
      </c>
      <c r="AJ149">
        <f>IFERROR(VLOOKUP($B149,[4]库存报告使用数据!$A$1:$B$65536,2,0),0)</f>
        <v>0</v>
      </c>
      <c r="AK149">
        <f>IFERROR(VLOOKUP($B149,[4]库存报告使用数据!$A$1:$C$65536,3,0),)</f>
        <v>0</v>
      </c>
      <c r="AL149">
        <f>IFERROR(VLOOKUP($B149,[4]库存报告使用数据!$A$1:$D$65536,4,0),)</f>
        <v>0</v>
      </c>
      <c r="AM149">
        <f>IFERROR(VLOOKUP($B149,[4]库存报告使用数据!$A$1:$E$65536,5,0),)</f>
        <v>0</v>
      </c>
      <c r="AN149" s="20" t="str">
        <f t="shared" si="44"/>
        <v/>
      </c>
      <c r="AO149" s="20" t="str">
        <f t="shared" si="45"/>
        <v/>
      </c>
      <c r="AP149" s="20" t="str">
        <f t="shared" si="46"/>
        <v/>
      </c>
      <c r="AQ149" s="20" t="str">
        <f t="shared" si="47"/>
        <v/>
      </c>
      <c r="AR149" s="32">
        <f t="shared" si="48"/>
        <v>0</v>
      </c>
      <c r="AS149" s="32">
        <f t="shared" si="49"/>
        <v>0</v>
      </c>
      <c r="AT149" s="32">
        <f t="shared" si="50"/>
        <v>0</v>
      </c>
      <c r="AU149" s="28" t="str">
        <f t="shared" si="51"/>
        <v>库存为0</v>
      </c>
      <c r="AV149" s="34" t="str">
        <f>IFERROR(时间!$B$4+AU149,"上周无销量")</f>
        <v>上周无销量</v>
      </c>
    </row>
    <row r="150" spans="1:48">
      <c r="A150" s="18" t="s">
        <v>195</v>
      </c>
      <c r="B150" t="str">
        <f>VLOOKUP(A150,'[1]sku-asin（子）'!$A:$B,2,0)</f>
        <v>B0721XM4T8</v>
      </c>
      <c r="C150" t="str">
        <f>VLOOKUP(A150,'[1]子sku-父sku'!$A:$B,2,0)</f>
        <v>BS-WH17011</v>
      </c>
      <c r="D150" s="28">
        <f>IFERROR(VLOOKUP(A150,[2]库存报告使用数据处理!$A:$C,3,0),0)</f>
        <v>0</v>
      </c>
      <c r="E150" s="28">
        <f>IFERROR(VLOOKUP(A150,[2]库存报告使用数据处理!$A:$D,4,0),0)</f>
        <v>0</v>
      </c>
      <c r="F150" s="28">
        <f>IFERROR(VLOOKUP(A150,[2]库存报告使用数据处理!$A:$E,5,0),0)</f>
        <v>0</v>
      </c>
      <c r="G150" s="28">
        <f>IFERROR(VLOOKUP(A150,[2]库存报告使用数据处理!$A:$F,6,0),0)</f>
        <v>0</v>
      </c>
      <c r="H150" s="29">
        <f>IFERROR(VLOOKUP(A150,[2]库存报告使用数据处理!$A:$G,7,0),0)</f>
        <v>0</v>
      </c>
      <c r="I150">
        <f>IFERROR(VLOOKUP(A150,[5]数据处理!$A:$B,2,0),0)</f>
        <v>0</v>
      </c>
      <c r="J150" s="30">
        <f>IFERROR(VLOOKUP(A150,[5]数据处理!$A:$D,4,0),0)</f>
        <v>0</v>
      </c>
      <c r="K150" s="30">
        <f>IFERROR(VLOOKUP(A150,[5]数据处理!$A:$E,5,0),0)</f>
        <v>0</v>
      </c>
      <c r="L150" s="30">
        <f>IFERROR(VLOOKUP(A150,[5]数据处理!$A:$G,7,0),0)</f>
        <v>0</v>
      </c>
      <c r="M150">
        <f t="shared" si="35"/>
        <v>0</v>
      </c>
      <c r="N150">
        <f>IFERROR(VLOOKUP(A150,[5]数据处理!$A:$C,3,0),0)</f>
        <v>0</v>
      </c>
      <c r="O150">
        <f>IFERROR(VLOOKUP($A150,[5]数据处理!$A:$N,14,0),0)</f>
        <v>0</v>
      </c>
      <c r="P150" t="str">
        <f>IFERROR(VLOOKUP($A150,[3]库存报告使用数据!$A$1:$B$65536,2,0),"")</f>
        <v/>
      </c>
      <c r="Q150" t="str">
        <f>IFERROR(VLOOKUP($A150,[3]库存报告使用数据!$A$1:$E$65536,5,0),"")</f>
        <v/>
      </c>
      <c r="R150" t="str">
        <f>IFERROR(VLOOKUP($A150,[3]库存报告使用数据!$A$1:$H$65536,8,0),"")</f>
        <v/>
      </c>
      <c r="S150" t="str">
        <f>IFERROR(VLOOKUP($A150,[3]库存报告使用数据!$A$1:$K$65536,11,0),"")</f>
        <v/>
      </c>
      <c r="T150" t="str">
        <f>IFERROR(VLOOKUP($A150,[3]库存报告使用数据!$A$1:$C$65536,3,0),"")</f>
        <v/>
      </c>
      <c r="U150" t="str">
        <f>IFERROR(VLOOKUP($A150,[3]库存报告使用数据!$A$1:$F$65536,6,0),"")</f>
        <v/>
      </c>
      <c r="V150" t="str">
        <f>IFERROR(VLOOKUP($A150,[3]库存报告使用数据!$A$1:$I$65536,9,0),"")</f>
        <v/>
      </c>
      <c r="W150" t="str">
        <f>IFERROR(VLOOKUP($A150,[3]库存报告使用数据!$A$1:$L$65536,12,0),"")</f>
        <v/>
      </c>
      <c r="X150" s="20" t="str">
        <f t="shared" si="36"/>
        <v/>
      </c>
      <c r="Y150" s="20" t="str">
        <f t="shared" si="37"/>
        <v/>
      </c>
      <c r="Z150" s="20" t="str">
        <f t="shared" si="38"/>
        <v/>
      </c>
      <c r="AA150" s="20" t="str">
        <f t="shared" si="39"/>
        <v/>
      </c>
      <c r="AB150" t="str">
        <f>IFERROR(VLOOKUP($A150,[3]库存报告使用数据!$A$1:$D$65536,4,0),"")</f>
        <v/>
      </c>
      <c r="AC150" t="str">
        <f>IFERROR(VLOOKUP($A150,[3]库存报告使用数据!$A$1:$G$65536,7,0),"")</f>
        <v/>
      </c>
      <c r="AD150" t="str">
        <f>IFERROR(VLOOKUP($A150,[3]库存报告使用数据!$A$1:$J$65536,10,0),"")</f>
        <v/>
      </c>
      <c r="AE150" t="str">
        <f>IFERROR(VLOOKUP($A150,[3]库存报告使用数据!$A$1:$M$65536,13,0),"")</f>
        <v/>
      </c>
      <c r="AF150" s="20" t="str">
        <f t="shared" si="40"/>
        <v/>
      </c>
      <c r="AG150" s="20" t="str">
        <f t="shared" si="41"/>
        <v/>
      </c>
      <c r="AH150" s="20" t="str">
        <f t="shared" si="42"/>
        <v/>
      </c>
      <c r="AI150" s="20" t="str">
        <f t="shared" si="43"/>
        <v/>
      </c>
      <c r="AJ150">
        <f>IFERROR(VLOOKUP($B150,[4]库存报告使用数据!$A$1:$B$65536,2,0),0)</f>
        <v>0</v>
      </c>
      <c r="AK150">
        <f>IFERROR(VLOOKUP($B150,[4]库存报告使用数据!$A$1:$C$65536,3,0),)</f>
        <v>0</v>
      </c>
      <c r="AL150">
        <f>IFERROR(VLOOKUP($B150,[4]库存报告使用数据!$A$1:$D$65536,4,0),)</f>
        <v>0</v>
      </c>
      <c r="AM150">
        <f>IFERROR(VLOOKUP($B150,[4]库存报告使用数据!$A$1:$E$65536,5,0),)</f>
        <v>0</v>
      </c>
      <c r="AN150" s="20" t="str">
        <f t="shared" si="44"/>
        <v/>
      </c>
      <c r="AO150" s="20" t="str">
        <f t="shared" si="45"/>
        <v/>
      </c>
      <c r="AP150" s="20" t="str">
        <f t="shared" si="46"/>
        <v/>
      </c>
      <c r="AQ150" s="20" t="str">
        <f t="shared" si="47"/>
        <v/>
      </c>
      <c r="AR150" s="32">
        <f t="shared" si="48"/>
        <v>0</v>
      </c>
      <c r="AS150" s="32">
        <f t="shared" si="49"/>
        <v>0</v>
      </c>
      <c r="AT150" s="32">
        <f t="shared" si="50"/>
        <v>0</v>
      </c>
      <c r="AU150" s="28" t="str">
        <f t="shared" si="51"/>
        <v>库存为0</v>
      </c>
      <c r="AV150" s="34" t="str">
        <f>IFERROR(时间!$B$4+AU150,"上周无销量")</f>
        <v>上周无销量</v>
      </c>
    </row>
    <row r="151" spans="1:48">
      <c r="A151" s="18" t="s">
        <v>196</v>
      </c>
      <c r="B151" t="str">
        <f>VLOOKUP(A151,'[1]sku-asin（子）'!$A:$B,2,0)</f>
        <v>B072R5SZPS</v>
      </c>
      <c r="C151" t="str">
        <f>VLOOKUP(A151,'[1]子sku-父sku'!$A:$B,2,0)</f>
        <v>BS-WH17015</v>
      </c>
      <c r="D151" s="28">
        <f>IFERROR(VLOOKUP(A151,[2]库存报告使用数据处理!$A:$C,3,0),0)</f>
        <v>1</v>
      </c>
      <c r="E151" s="28">
        <f>IFERROR(VLOOKUP(A151,[2]库存报告使用数据处理!$A:$D,4,0),0)</f>
        <v>0</v>
      </c>
      <c r="F151" s="28">
        <f>IFERROR(VLOOKUP(A151,[2]库存报告使用数据处理!$A:$E,5,0),0)</f>
        <v>1</v>
      </c>
      <c r="G151" s="28">
        <f>IFERROR(VLOOKUP(A151,[2]库存报告使用数据处理!$A:$F,6,0),0)</f>
        <v>0</v>
      </c>
      <c r="H151" s="29">
        <f>IFERROR(VLOOKUP(A151,[2]库存报告使用数据处理!$A:$G,7,0),0)</f>
        <v>20.375</v>
      </c>
      <c r="I151">
        <f>IFERROR(VLOOKUP(A151,[5]数据处理!$A:$B,2,0),0)</f>
        <v>7</v>
      </c>
      <c r="J151" s="30">
        <f>IFERROR(VLOOKUP(A151,[5]数据处理!$A:$D,4,0),0)</f>
        <v>0</v>
      </c>
      <c r="K151" s="30">
        <f>IFERROR(VLOOKUP(A151,[5]数据处理!$A:$E,5,0),0)</f>
        <v>0</v>
      </c>
      <c r="L151" s="30">
        <f>IFERROR(VLOOKUP(A151,[5]数据处理!$A:$G,7,0),0)</f>
        <v>0</v>
      </c>
      <c r="M151">
        <f t="shared" si="35"/>
        <v>7</v>
      </c>
      <c r="N151">
        <f>IFERROR(VLOOKUP(A151,[5]数据处理!$A:$C,3,0),0)</f>
        <v>0</v>
      </c>
      <c r="O151">
        <f>IFERROR(VLOOKUP($A151,[5]数据处理!$A:$N,14,0),0)</f>
        <v>7</v>
      </c>
      <c r="P151">
        <f>IFERROR(VLOOKUP($A151,[3]库存报告使用数据!$A$1:$B$65536,2,0),"")</f>
        <v>4</v>
      </c>
      <c r="Q151">
        <f>IFERROR(VLOOKUP($A151,[3]库存报告使用数据!$A$1:$E$65536,5,0),"")</f>
        <v>0</v>
      </c>
      <c r="R151">
        <f>IFERROR(VLOOKUP($A151,[3]库存报告使用数据!$A$1:$H$65536,8,0),"")</f>
        <v>0</v>
      </c>
      <c r="S151">
        <f>IFERROR(VLOOKUP($A151,[3]库存报告使用数据!$A$1:$K$65536,11,0),"")</f>
        <v>0</v>
      </c>
      <c r="T151">
        <f>IFERROR(VLOOKUP($A151,[3]库存报告使用数据!$A$1:$C$65536,3,0),"")</f>
        <v>0</v>
      </c>
      <c r="U151">
        <f>IFERROR(VLOOKUP($A151,[3]库存报告使用数据!$A$1:$F$65536,6,0),"")</f>
        <v>0</v>
      </c>
      <c r="V151">
        <f>IFERROR(VLOOKUP($A151,[3]库存报告使用数据!$A$1:$I$65536,9,0),"")</f>
        <v>0</v>
      </c>
      <c r="W151">
        <f>IFERROR(VLOOKUP($A151,[3]库存报告使用数据!$A$1:$L$65536,12,0),"")</f>
        <v>0</v>
      </c>
      <c r="X151" s="20">
        <f t="shared" si="36"/>
        <v>0</v>
      </c>
      <c r="Y151" s="20" t="str">
        <f t="shared" si="37"/>
        <v/>
      </c>
      <c r="Z151" s="20" t="str">
        <f t="shared" si="38"/>
        <v/>
      </c>
      <c r="AA151" s="20" t="str">
        <f t="shared" si="39"/>
        <v/>
      </c>
      <c r="AB151">
        <f>IFERROR(VLOOKUP($A151,[3]库存报告使用数据!$A$1:$D$65536,4,0),"")</f>
        <v>0</v>
      </c>
      <c r="AC151">
        <f>IFERROR(VLOOKUP($A151,[3]库存报告使用数据!$A$1:$G$65536,7,0),"")</f>
        <v>0</v>
      </c>
      <c r="AD151">
        <f>IFERROR(VLOOKUP($A151,[3]库存报告使用数据!$A$1:$J$65536,10,0),"")</f>
        <v>0</v>
      </c>
      <c r="AE151">
        <f>IFERROR(VLOOKUP($A151,[3]库存报告使用数据!$A$1:$M$65536,13,0),"")</f>
        <v>0</v>
      </c>
      <c r="AF151" s="20" t="str">
        <f t="shared" si="40"/>
        <v/>
      </c>
      <c r="AG151" s="20" t="str">
        <f t="shared" si="41"/>
        <v/>
      </c>
      <c r="AH151" s="20" t="str">
        <f t="shared" si="42"/>
        <v/>
      </c>
      <c r="AI151" s="20" t="str">
        <f t="shared" si="43"/>
        <v/>
      </c>
      <c r="AJ151">
        <f>IFERROR(VLOOKUP($B151,[4]库存报告使用数据!$A$1:$B$65536,2,0),0)</f>
        <v>11</v>
      </c>
      <c r="AK151">
        <f>IFERROR(VLOOKUP($B151,[4]库存报告使用数据!$A$1:$C$65536,3,0),)</f>
        <v>13</v>
      </c>
      <c r="AL151">
        <f>IFERROR(VLOOKUP($B151,[4]库存报告使用数据!$A$1:$D$65536,4,0),)</f>
        <v>5</v>
      </c>
      <c r="AM151">
        <f>IFERROR(VLOOKUP($B151,[4]库存报告使用数据!$A$1:$E$65536,5,0),)</f>
        <v>6</v>
      </c>
      <c r="AN151" s="20">
        <f t="shared" si="44"/>
        <v>0.0909090909090909</v>
      </c>
      <c r="AO151" s="20">
        <f t="shared" si="45"/>
        <v>0</v>
      </c>
      <c r="AP151" s="20">
        <f t="shared" si="46"/>
        <v>0.2</v>
      </c>
      <c r="AQ151" s="20">
        <f t="shared" si="47"/>
        <v>0</v>
      </c>
      <c r="AR151" s="32">
        <f t="shared" si="48"/>
        <v>0.142857142857143</v>
      </c>
      <c r="AS151" s="32">
        <f t="shared" si="49"/>
        <v>8.57142857142857</v>
      </c>
      <c r="AT151" s="32">
        <f t="shared" si="50"/>
        <v>-1.57142857142857</v>
      </c>
      <c r="AU151" s="28">
        <f t="shared" si="51"/>
        <v>49</v>
      </c>
      <c r="AV151" s="34">
        <f>IFERROR(时间!$B$4+AU151,"上周无销量")</f>
        <v>43332</v>
      </c>
    </row>
    <row r="152" spans="1:48">
      <c r="A152" s="18" t="s">
        <v>197</v>
      </c>
      <c r="B152" t="str">
        <f>VLOOKUP(A152,'[1]sku-asin（子）'!$A:$B,2,0)</f>
        <v>B071XCJWF6</v>
      </c>
      <c r="C152" t="str">
        <f>VLOOKUP(A152,'[1]子sku-父sku'!$A:$B,2,0)</f>
        <v>BS-WH17015</v>
      </c>
      <c r="D152" s="28">
        <f>IFERROR(VLOOKUP(A152,[2]库存报告使用数据处理!$A:$C,3,0),0)</f>
        <v>2</v>
      </c>
      <c r="E152" s="28">
        <f>IFERROR(VLOOKUP(A152,[2]库存报告使用数据处理!$A:$D,4,0),0)</f>
        <v>1</v>
      </c>
      <c r="F152" s="28">
        <f>IFERROR(VLOOKUP(A152,[2]库存报告使用数据处理!$A:$E,5,0),0)</f>
        <v>1</v>
      </c>
      <c r="G152" s="28">
        <f>IFERROR(VLOOKUP(A152,[2]库存报告使用数据处理!$A:$F,6,0),0)</f>
        <v>0</v>
      </c>
      <c r="H152" s="29">
        <f>IFERROR(VLOOKUP(A152,[2]库存报告使用数据处理!$A:$G,7,0),0)</f>
        <v>19.43</v>
      </c>
      <c r="I152">
        <f>IFERROR(VLOOKUP(A152,[5]数据处理!$A:$B,2,0),0)</f>
        <v>6</v>
      </c>
      <c r="J152" s="30">
        <f>IFERROR(VLOOKUP(A152,[5]数据处理!$A:$D,4,0),0)</f>
        <v>0</v>
      </c>
      <c r="K152" s="30">
        <f>IFERROR(VLOOKUP(A152,[5]数据处理!$A:$E,5,0),0)</f>
        <v>0</v>
      </c>
      <c r="L152" s="30">
        <f>IFERROR(VLOOKUP(A152,[5]数据处理!$A:$G,7,0),0)</f>
        <v>0</v>
      </c>
      <c r="M152">
        <f t="shared" si="35"/>
        <v>6</v>
      </c>
      <c r="N152">
        <f>IFERROR(VLOOKUP(A152,[5]数据处理!$A:$C,3,0),0)</f>
        <v>0</v>
      </c>
      <c r="O152">
        <f>IFERROR(VLOOKUP($A152,[5]数据处理!$A:$N,14,0),0)</f>
        <v>0</v>
      </c>
      <c r="P152">
        <f>IFERROR(VLOOKUP($A152,[3]库存报告使用数据!$A$1:$B$65536,2,0),"")</f>
        <v>758</v>
      </c>
      <c r="Q152">
        <f>IFERROR(VLOOKUP($A152,[3]库存报告使用数据!$A$1:$E$65536,5,0),"")</f>
        <v>13120</v>
      </c>
      <c r="R152">
        <f>IFERROR(VLOOKUP($A152,[3]库存报告使用数据!$A$1:$H$65536,8,0),"")</f>
        <v>26385</v>
      </c>
      <c r="S152">
        <f>IFERROR(VLOOKUP($A152,[3]库存报告使用数据!$A$1:$K$65536,11,0),"")</f>
        <v>36963</v>
      </c>
      <c r="T152">
        <f>IFERROR(VLOOKUP($A152,[3]库存报告使用数据!$A$1:$C$65536,3,0),"")</f>
        <v>37</v>
      </c>
      <c r="U152">
        <f>IFERROR(VLOOKUP($A152,[3]库存报告使用数据!$A$1:$F$65536,6,0),"")</f>
        <v>47</v>
      </c>
      <c r="V152">
        <f>IFERROR(VLOOKUP($A152,[3]库存报告使用数据!$A$1:$I$65536,9,0),"")</f>
        <v>59</v>
      </c>
      <c r="W152">
        <f>IFERROR(VLOOKUP($A152,[3]库存报告使用数据!$A$1:$L$65536,12,0),"")</f>
        <v>82</v>
      </c>
      <c r="X152" s="20">
        <f t="shared" si="36"/>
        <v>0.0488126649076517</v>
      </c>
      <c r="Y152" s="20">
        <f t="shared" si="37"/>
        <v>0.00358231707317073</v>
      </c>
      <c r="Z152" s="20">
        <f t="shared" si="38"/>
        <v>0.00223611900701156</v>
      </c>
      <c r="AA152" s="20">
        <f t="shared" si="39"/>
        <v>0.00221843465086708</v>
      </c>
      <c r="AB152">
        <f>IFERROR(VLOOKUP($A152,[3]库存报告使用数据!$A$1:$D$65536,4,0),"")</f>
        <v>9.87</v>
      </c>
      <c r="AC152">
        <f>IFERROR(VLOOKUP($A152,[3]库存报告使用数据!$A$1:$G$65536,7,0),"")</f>
        <v>0</v>
      </c>
      <c r="AD152">
        <f>IFERROR(VLOOKUP($A152,[3]库存报告使用数据!$A$1:$J$65536,10,0),"")</f>
        <v>0</v>
      </c>
      <c r="AE152">
        <f>IFERROR(VLOOKUP($A152,[3]库存报告使用数据!$A$1:$M$65536,13,0),"")</f>
        <v>0</v>
      </c>
      <c r="AF152" s="20">
        <f t="shared" si="40"/>
        <v>0.253988677303139</v>
      </c>
      <c r="AG152" s="20" t="str">
        <f t="shared" si="41"/>
        <v/>
      </c>
      <c r="AH152" s="20" t="str">
        <f t="shared" si="42"/>
        <v/>
      </c>
      <c r="AI152" s="20" t="str">
        <f t="shared" si="43"/>
        <v/>
      </c>
      <c r="AJ152">
        <f>IFERROR(VLOOKUP($B152,[4]库存报告使用数据!$A$1:$B$65536,2,0),0)</f>
        <v>71</v>
      </c>
      <c r="AK152">
        <f>IFERROR(VLOOKUP($B152,[4]库存报告使用数据!$A$1:$C$65536,3,0),)</f>
        <v>68</v>
      </c>
      <c r="AL152">
        <f>IFERROR(VLOOKUP($B152,[4]库存报告使用数据!$A$1:$D$65536,4,0),)</f>
        <v>39</v>
      </c>
      <c r="AM152">
        <f>IFERROR(VLOOKUP($B152,[4]库存报告使用数据!$A$1:$E$65536,5,0),)</f>
        <v>88</v>
      </c>
      <c r="AN152" s="20">
        <f t="shared" si="44"/>
        <v>0.028169014084507</v>
      </c>
      <c r="AO152" s="20">
        <f t="shared" si="45"/>
        <v>0.0147058823529412</v>
      </c>
      <c r="AP152" s="20">
        <f t="shared" si="46"/>
        <v>0.0256410256410256</v>
      </c>
      <c r="AQ152" s="20">
        <f t="shared" si="47"/>
        <v>0</v>
      </c>
      <c r="AR152" s="32">
        <f t="shared" si="48"/>
        <v>0.285714285714286</v>
      </c>
      <c r="AS152" s="32">
        <f t="shared" si="49"/>
        <v>17.1428571428571</v>
      </c>
      <c r="AT152" s="32">
        <f t="shared" si="50"/>
        <v>-11.1428571428571</v>
      </c>
      <c r="AU152" s="28">
        <f t="shared" si="51"/>
        <v>21</v>
      </c>
      <c r="AV152" s="34">
        <f>IFERROR(时间!$B$4+AU152,"上周无销量")</f>
        <v>43304</v>
      </c>
    </row>
    <row r="153" spans="1:48">
      <c r="A153" s="18" t="s">
        <v>198</v>
      </c>
      <c r="B153" t="str">
        <f>VLOOKUP(A153,'[1]sku-asin（子）'!$A:$B,2,0)</f>
        <v>B071GTK6BT</v>
      </c>
      <c r="C153" t="str">
        <f>VLOOKUP(A153,'[1]子sku-父sku'!$A:$B,2,0)</f>
        <v>BS-WH17015</v>
      </c>
      <c r="D153" s="28">
        <f>IFERROR(VLOOKUP(A153,[2]库存报告使用数据处理!$A:$C,3,0),0)</f>
        <v>2</v>
      </c>
      <c r="E153" s="28">
        <f>IFERROR(VLOOKUP(A153,[2]库存报告使用数据处理!$A:$D,4,0),0)</f>
        <v>2</v>
      </c>
      <c r="F153" s="28">
        <f>IFERROR(VLOOKUP(A153,[2]库存报告使用数据处理!$A:$E,5,0),0)</f>
        <v>1</v>
      </c>
      <c r="G153" s="28">
        <f>IFERROR(VLOOKUP(A153,[2]库存报告使用数据处理!$A:$F,6,0),0)</f>
        <v>0</v>
      </c>
      <c r="H153" s="29">
        <f>IFERROR(VLOOKUP(A153,[2]库存报告使用数据处理!$A:$G,7,0),0)</f>
        <v>19.32</v>
      </c>
      <c r="I153">
        <f>IFERROR(VLOOKUP(A153,[5]数据处理!$A:$B,2,0),0)</f>
        <v>10</v>
      </c>
      <c r="J153" s="30">
        <f>IFERROR(VLOOKUP(A153,[5]数据处理!$A:$D,4,0),0)</f>
        <v>0</v>
      </c>
      <c r="K153" s="30">
        <f>IFERROR(VLOOKUP(A153,[5]数据处理!$A:$E,5,0),0)</f>
        <v>0</v>
      </c>
      <c r="L153" s="30">
        <f>IFERROR(VLOOKUP(A153,[5]数据处理!$A:$G,7,0),0)</f>
        <v>0</v>
      </c>
      <c r="M153">
        <f t="shared" si="35"/>
        <v>10</v>
      </c>
      <c r="N153">
        <f>IFERROR(VLOOKUP(A153,[5]数据处理!$A:$C,3,0),0)</f>
        <v>0</v>
      </c>
      <c r="O153">
        <f>IFERROR(VLOOKUP($A153,[5]数据处理!$A:$N,14,0),0)</f>
        <v>0</v>
      </c>
      <c r="P153" t="str">
        <f>IFERROR(VLOOKUP($A153,[3]库存报告使用数据!$A$1:$B$65536,2,0),"")</f>
        <v/>
      </c>
      <c r="Q153" t="str">
        <f>IFERROR(VLOOKUP($A153,[3]库存报告使用数据!$A$1:$E$65536,5,0),"")</f>
        <v/>
      </c>
      <c r="R153" t="str">
        <f>IFERROR(VLOOKUP($A153,[3]库存报告使用数据!$A$1:$H$65536,8,0),"")</f>
        <v/>
      </c>
      <c r="S153" t="str">
        <f>IFERROR(VLOOKUP($A153,[3]库存报告使用数据!$A$1:$K$65536,11,0),"")</f>
        <v/>
      </c>
      <c r="T153" t="str">
        <f>IFERROR(VLOOKUP($A153,[3]库存报告使用数据!$A$1:$C$65536,3,0),"")</f>
        <v/>
      </c>
      <c r="U153" t="str">
        <f>IFERROR(VLOOKUP($A153,[3]库存报告使用数据!$A$1:$F$65536,6,0),"")</f>
        <v/>
      </c>
      <c r="V153" t="str">
        <f>IFERROR(VLOOKUP($A153,[3]库存报告使用数据!$A$1:$I$65536,9,0),"")</f>
        <v/>
      </c>
      <c r="W153" t="str">
        <f>IFERROR(VLOOKUP($A153,[3]库存报告使用数据!$A$1:$L$65536,12,0),"")</f>
        <v/>
      </c>
      <c r="X153" s="20" t="str">
        <f t="shared" si="36"/>
        <v/>
      </c>
      <c r="Y153" s="20" t="str">
        <f t="shared" si="37"/>
        <v/>
      </c>
      <c r="Z153" s="20" t="str">
        <f t="shared" si="38"/>
        <v/>
      </c>
      <c r="AA153" s="20" t="str">
        <f t="shared" si="39"/>
        <v/>
      </c>
      <c r="AB153" t="str">
        <f>IFERROR(VLOOKUP($A153,[3]库存报告使用数据!$A$1:$D$65536,4,0),"")</f>
        <v/>
      </c>
      <c r="AC153" t="str">
        <f>IFERROR(VLOOKUP($A153,[3]库存报告使用数据!$A$1:$G$65536,7,0),"")</f>
        <v/>
      </c>
      <c r="AD153" t="str">
        <f>IFERROR(VLOOKUP($A153,[3]库存报告使用数据!$A$1:$J$65536,10,0),"")</f>
        <v/>
      </c>
      <c r="AE153" t="str">
        <f>IFERROR(VLOOKUP($A153,[3]库存报告使用数据!$A$1:$M$65536,13,0),"")</f>
        <v/>
      </c>
      <c r="AF153" s="20" t="str">
        <f t="shared" si="40"/>
        <v/>
      </c>
      <c r="AG153" s="20" t="str">
        <f t="shared" si="41"/>
        <v/>
      </c>
      <c r="AH153" s="20" t="str">
        <f t="shared" si="42"/>
        <v/>
      </c>
      <c r="AI153" s="20" t="str">
        <f t="shared" si="43"/>
        <v/>
      </c>
      <c r="AJ153">
        <f>IFERROR(VLOOKUP($B153,[4]库存报告使用数据!$A$1:$B$65536,2,0),0)</f>
        <v>10</v>
      </c>
      <c r="AK153">
        <f>IFERROR(VLOOKUP($B153,[4]库存报告使用数据!$A$1:$C$65536,3,0),)</f>
        <v>17</v>
      </c>
      <c r="AL153">
        <f>IFERROR(VLOOKUP($B153,[4]库存报告使用数据!$A$1:$D$65536,4,0),)</f>
        <v>4</v>
      </c>
      <c r="AM153">
        <f>IFERROR(VLOOKUP($B153,[4]库存报告使用数据!$A$1:$E$65536,5,0),)</f>
        <v>16</v>
      </c>
      <c r="AN153" s="20">
        <f t="shared" si="44"/>
        <v>0.2</v>
      </c>
      <c r="AO153" s="20">
        <f t="shared" si="45"/>
        <v>0.117647058823529</v>
      </c>
      <c r="AP153" s="20">
        <f t="shared" si="46"/>
        <v>0.25</v>
      </c>
      <c r="AQ153" s="20">
        <f t="shared" si="47"/>
        <v>0</v>
      </c>
      <c r="AR153" s="32">
        <f t="shared" si="48"/>
        <v>0.285714285714286</v>
      </c>
      <c r="AS153" s="32">
        <f t="shared" si="49"/>
        <v>17.1428571428571</v>
      </c>
      <c r="AT153" s="32">
        <f t="shared" si="50"/>
        <v>-7.14285714285714</v>
      </c>
      <c r="AU153" s="28">
        <f t="shared" si="51"/>
        <v>35</v>
      </c>
      <c r="AV153" s="34">
        <f>IFERROR(时间!$B$4+AU153,"上周无销量")</f>
        <v>43318</v>
      </c>
    </row>
    <row r="154" spans="1:48">
      <c r="A154" s="18" t="s">
        <v>199</v>
      </c>
      <c r="B154" t="str">
        <f>VLOOKUP(A154,'[1]sku-asin（子）'!$A:$B,2,0)</f>
        <v>B071KFHNV3</v>
      </c>
      <c r="C154" t="str">
        <f>VLOOKUP(A154,'[1]子sku-父sku'!$A:$B,2,0)</f>
        <v>BS-WH17015</v>
      </c>
      <c r="D154" s="28">
        <f>IFERROR(VLOOKUP(A154,[2]库存报告使用数据处理!$A:$C,3,0),0)</f>
        <v>0</v>
      </c>
      <c r="E154" s="28">
        <f>IFERROR(VLOOKUP(A154,[2]库存报告使用数据处理!$A:$D,4,0),0)</f>
        <v>1</v>
      </c>
      <c r="F154" s="28">
        <f>IFERROR(VLOOKUP(A154,[2]库存报告使用数据处理!$A:$E,5,0),0)</f>
        <v>0</v>
      </c>
      <c r="G154" s="28">
        <f>IFERROR(VLOOKUP(A154,[2]库存报告使用数据处理!$A:$F,6,0),0)</f>
        <v>2</v>
      </c>
      <c r="H154" s="29">
        <f>IFERROR(VLOOKUP(A154,[2]库存报告使用数据处理!$A:$G,7,0),0)</f>
        <v>19.5766666666667</v>
      </c>
      <c r="I154">
        <f>IFERROR(VLOOKUP(A154,[5]数据处理!$A:$B,2,0),0)</f>
        <v>10</v>
      </c>
      <c r="J154" s="30">
        <f>IFERROR(VLOOKUP(A154,[5]数据处理!$A:$D,4,0),0)</f>
        <v>0</v>
      </c>
      <c r="K154" s="30">
        <f>IFERROR(VLOOKUP(A154,[5]数据处理!$A:$E,5,0),0)</f>
        <v>0</v>
      </c>
      <c r="L154" s="30">
        <f>IFERROR(VLOOKUP(A154,[5]数据处理!$A:$G,7,0),0)</f>
        <v>1</v>
      </c>
      <c r="M154">
        <f t="shared" si="35"/>
        <v>11</v>
      </c>
      <c r="N154">
        <f>IFERROR(VLOOKUP(A154,[5]数据处理!$A:$C,3,0),0)</f>
        <v>0</v>
      </c>
      <c r="O154">
        <f>IFERROR(VLOOKUP($A154,[5]数据处理!$A:$N,14,0),0)</f>
        <v>0</v>
      </c>
      <c r="P154">
        <f>IFERROR(VLOOKUP($A154,[3]库存报告使用数据!$A$1:$B$65536,2,0),"")</f>
        <v>30</v>
      </c>
      <c r="Q154">
        <f>IFERROR(VLOOKUP($A154,[3]库存报告使用数据!$A$1:$E$65536,5,0),"")</f>
        <v>1691</v>
      </c>
      <c r="R154">
        <f>IFERROR(VLOOKUP($A154,[3]库存报告使用数据!$A$1:$H$65536,8,0),"")</f>
        <v>1732</v>
      </c>
      <c r="S154">
        <f>IFERROR(VLOOKUP($A154,[3]库存报告使用数据!$A$1:$K$65536,11,0),"")</f>
        <v>1149</v>
      </c>
      <c r="T154">
        <f>IFERROR(VLOOKUP($A154,[3]库存报告使用数据!$A$1:$C$65536,3,0),"")</f>
        <v>5</v>
      </c>
      <c r="U154">
        <f>IFERROR(VLOOKUP($A154,[3]库存报告使用数据!$A$1:$F$65536,6,0),"")</f>
        <v>6</v>
      </c>
      <c r="V154">
        <f>IFERROR(VLOOKUP($A154,[3]库存报告使用数据!$A$1:$I$65536,9,0),"")</f>
        <v>3</v>
      </c>
      <c r="W154">
        <f>IFERROR(VLOOKUP($A154,[3]库存报告使用数据!$A$1:$L$65536,12,0),"")</f>
        <v>2</v>
      </c>
      <c r="X154" s="20">
        <f t="shared" si="36"/>
        <v>0.166666666666667</v>
      </c>
      <c r="Y154" s="20">
        <f t="shared" si="37"/>
        <v>0.00354819633353046</v>
      </c>
      <c r="Z154" s="20">
        <f t="shared" si="38"/>
        <v>0.00173210161662818</v>
      </c>
      <c r="AA154" s="20">
        <f t="shared" si="39"/>
        <v>0.00174064403829417</v>
      </c>
      <c r="AB154">
        <f>IFERROR(VLOOKUP($A154,[3]库存报告使用数据!$A$1:$D$65536,4,0),"")</f>
        <v>0.63</v>
      </c>
      <c r="AC154">
        <f>IFERROR(VLOOKUP($A154,[3]库存报告使用数据!$A$1:$G$65536,7,0),"")</f>
        <v>0</v>
      </c>
      <c r="AD154">
        <f>IFERROR(VLOOKUP($A154,[3]库存报告使用数据!$A$1:$J$65536,10,0),"")</f>
        <v>0</v>
      </c>
      <c r="AE154">
        <f>IFERROR(VLOOKUP($A154,[3]库存报告使用数据!$A$1:$M$65536,13,0),"")</f>
        <v>0</v>
      </c>
      <c r="AF154" s="20" t="str">
        <f t="shared" si="40"/>
        <v>无销售广告费为0.63</v>
      </c>
      <c r="AG154" s="20" t="str">
        <f t="shared" si="41"/>
        <v/>
      </c>
      <c r="AH154" s="20" t="str">
        <f t="shared" si="42"/>
        <v/>
      </c>
      <c r="AI154" s="20" t="str">
        <f t="shared" si="43"/>
        <v/>
      </c>
      <c r="AJ154">
        <f>IFERROR(VLOOKUP($B154,[4]库存报告使用数据!$A$1:$B$65536,2,0),0)</f>
        <v>21</v>
      </c>
      <c r="AK154">
        <f>IFERROR(VLOOKUP($B154,[4]库存报告使用数据!$A$1:$C$65536,3,0),)</f>
        <v>19</v>
      </c>
      <c r="AL154">
        <f>IFERROR(VLOOKUP($B154,[4]库存报告使用数据!$A$1:$D$65536,4,0),)</f>
        <v>10</v>
      </c>
      <c r="AM154">
        <f>IFERROR(VLOOKUP($B154,[4]库存报告使用数据!$A$1:$E$65536,5,0),)</f>
        <v>18</v>
      </c>
      <c r="AN154" s="20">
        <f t="shared" si="44"/>
        <v>0</v>
      </c>
      <c r="AO154" s="20">
        <f t="shared" si="45"/>
        <v>0.0526315789473684</v>
      </c>
      <c r="AP154" s="20">
        <f t="shared" si="46"/>
        <v>0</v>
      </c>
      <c r="AQ154" s="20">
        <f t="shared" si="47"/>
        <v>0.111111111111111</v>
      </c>
      <c r="AR154" s="32">
        <f t="shared" si="48"/>
        <v>0</v>
      </c>
      <c r="AS154" s="32">
        <f t="shared" si="49"/>
        <v>0</v>
      </c>
      <c r="AT154" s="32">
        <f t="shared" si="50"/>
        <v>11</v>
      </c>
      <c r="AU154" s="28" t="str">
        <f t="shared" si="51"/>
        <v>库存为11</v>
      </c>
      <c r="AV154" s="34" t="str">
        <f>IFERROR(时间!$B$4+AU154,"上周无销量")</f>
        <v>上周无销量</v>
      </c>
    </row>
    <row r="155" spans="1:48">
      <c r="A155" s="18" t="s">
        <v>200</v>
      </c>
      <c r="B155" t="str">
        <f>VLOOKUP(A155,'[1]sku-asin（子）'!$A:$B,2,0)</f>
        <v>B071GTJV35</v>
      </c>
      <c r="C155" t="str">
        <f>VLOOKUP(A155,'[1]子sku-父sku'!$A:$B,2,0)</f>
        <v>BS-WH17015</v>
      </c>
      <c r="D155" s="28">
        <f>IFERROR(VLOOKUP(A155,[2]库存报告使用数据处理!$A:$C,3,0),0)</f>
        <v>4</v>
      </c>
      <c r="E155" s="28">
        <f>IFERROR(VLOOKUP(A155,[2]库存报告使用数据处理!$A:$D,4,0),0)</f>
        <v>3</v>
      </c>
      <c r="F155" s="28">
        <f>IFERROR(VLOOKUP(A155,[2]库存报告使用数据处理!$A:$E,5,0),0)</f>
        <v>1</v>
      </c>
      <c r="G155" s="28">
        <f>IFERROR(VLOOKUP(A155,[2]库存报告使用数据处理!$A:$F,6,0),0)</f>
        <v>2</v>
      </c>
      <c r="H155" s="29">
        <f>IFERROR(VLOOKUP(A155,[2]库存报告使用数据处理!$A:$G,7,0),0)</f>
        <v>19.43</v>
      </c>
      <c r="I155">
        <f>IFERROR(VLOOKUP(A155,[5]数据处理!$A:$B,2,0),0)</f>
        <v>3</v>
      </c>
      <c r="J155" s="30">
        <f>IFERROR(VLOOKUP(A155,[5]数据处理!$A:$D,4,0),0)</f>
        <v>0</v>
      </c>
      <c r="K155" s="30">
        <f>IFERROR(VLOOKUP(A155,[5]数据处理!$A:$E,5,0),0)</f>
        <v>0</v>
      </c>
      <c r="L155" s="30">
        <f>IFERROR(VLOOKUP(A155,[5]数据处理!$A:$G,7,0),0)</f>
        <v>0</v>
      </c>
      <c r="M155">
        <f t="shared" si="35"/>
        <v>3</v>
      </c>
      <c r="N155">
        <f>IFERROR(VLOOKUP(A155,[5]数据处理!$A:$C,3,0),0)</f>
        <v>0</v>
      </c>
      <c r="O155">
        <f>IFERROR(VLOOKUP($A155,[5]数据处理!$A:$N,14,0),0)</f>
        <v>0</v>
      </c>
      <c r="P155">
        <f>IFERROR(VLOOKUP($A155,[3]库存报告使用数据!$A$1:$B$65536,2,0),"")</f>
        <v>0</v>
      </c>
      <c r="Q155">
        <f>IFERROR(VLOOKUP($A155,[3]库存报告使用数据!$A$1:$E$65536,5,0),"")</f>
        <v>0</v>
      </c>
      <c r="R155">
        <f>IFERROR(VLOOKUP($A155,[3]库存报告使用数据!$A$1:$H$65536,8,0),"")</f>
        <v>2</v>
      </c>
      <c r="S155">
        <f>IFERROR(VLOOKUP($A155,[3]库存报告使用数据!$A$1:$K$65536,11,0),"")</f>
        <v>0</v>
      </c>
      <c r="T155">
        <f>IFERROR(VLOOKUP($A155,[3]库存报告使用数据!$A$1:$C$65536,3,0),"")</f>
        <v>0</v>
      </c>
      <c r="U155">
        <f>IFERROR(VLOOKUP($A155,[3]库存报告使用数据!$A$1:$F$65536,6,0),"")</f>
        <v>0</v>
      </c>
      <c r="V155">
        <f>IFERROR(VLOOKUP($A155,[3]库存报告使用数据!$A$1:$I$65536,9,0),"")</f>
        <v>0</v>
      </c>
      <c r="W155">
        <f>IFERROR(VLOOKUP($A155,[3]库存报告使用数据!$A$1:$L$65536,12,0),"")</f>
        <v>0</v>
      </c>
      <c r="X155" s="20" t="str">
        <f t="shared" si="36"/>
        <v/>
      </c>
      <c r="Y155" s="20" t="str">
        <f t="shared" si="37"/>
        <v/>
      </c>
      <c r="Z155" s="20">
        <f t="shared" si="38"/>
        <v>0</v>
      </c>
      <c r="AA155" s="20" t="str">
        <f t="shared" si="39"/>
        <v/>
      </c>
      <c r="AB155">
        <f>IFERROR(VLOOKUP($A155,[3]库存报告使用数据!$A$1:$D$65536,4,0),"")</f>
        <v>0</v>
      </c>
      <c r="AC155">
        <f>IFERROR(VLOOKUP($A155,[3]库存报告使用数据!$A$1:$G$65536,7,0),"")</f>
        <v>0</v>
      </c>
      <c r="AD155">
        <f>IFERROR(VLOOKUP($A155,[3]库存报告使用数据!$A$1:$J$65536,10,0),"")</f>
        <v>0</v>
      </c>
      <c r="AE155">
        <f>IFERROR(VLOOKUP($A155,[3]库存报告使用数据!$A$1:$M$65536,13,0),"")</f>
        <v>0</v>
      </c>
      <c r="AF155" s="20" t="str">
        <f t="shared" si="40"/>
        <v/>
      </c>
      <c r="AG155" s="20" t="str">
        <f t="shared" si="41"/>
        <v/>
      </c>
      <c r="AH155" s="20" t="str">
        <f t="shared" si="42"/>
        <v/>
      </c>
      <c r="AI155" s="20" t="str">
        <f t="shared" si="43"/>
        <v/>
      </c>
      <c r="AJ155">
        <f>IFERROR(VLOOKUP($B155,[4]库存报告使用数据!$A$1:$B$65536,2,0),0)</f>
        <v>38</v>
      </c>
      <c r="AK155">
        <f>IFERROR(VLOOKUP($B155,[4]库存报告使用数据!$A$1:$C$65536,3,0),)</f>
        <v>33</v>
      </c>
      <c r="AL155">
        <f>IFERROR(VLOOKUP($B155,[4]库存报告使用数据!$A$1:$D$65536,4,0),)</f>
        <v>7</v>
      </c>
      <c r="AM155">
        <f>IFERROR(VLOOKUP($B155,[4]库存报告使用数据!$A$1:$E$65536,5,0),)</f>
        <v>20</v>
      </c>
      <c r="AN155" s="20">
        <f t="shared" si="44"/>
        <v>0.105263157894737</v>
      </c>
      <c r="AO155" s="20">
        <f t="shared" si="45"/>
        <v>0.0909090909090909</v>
      </c>
      <c r="AP155" s="20">
        <f t="shared" si="46"/>
        <v>0.142857142857143</v>
      </c>
      <c r="AQ155" s="20">
        <f t="shared" si="47"/>
        <v>0.1</v>
      </c>
      <c r="AR155" s="32">
        <f t="shared" si="48"/>
        <v>0.571428571428571</v>
      </c>
      <c r="AS155" s="32">
        <f t="shared" si="49"/>
        <v>34.2857142857143</v>
      </c>
      <c r="AT155" s="32">
        <f t="shared" si="50"/>
        <v>-31.2857142857143</v>
      </c>
      <c r="AU155" s="28">
        <f t="shared" si="51"/>
        <v>5</v>
      </c>
      <c r="AV155" s="34">
        <f>IFERROR(时间!$B$4+AU155,"上周无销量")</f>
        <v>43288</v>
      </c>
    </row>
    <row r="156" spans="1:48">
      <c r="A156" s="18" t="s">
        <v>201</v>
      </c>
      <c r="B156" t="str">
        <f>VLOOKUP(A156,'[1]sku-asin（子）'!$A:$B,2,0)</f>
        <v>B071GTKCRH</v>
      </c>
      <c r="C156" t="str">
        <f>VLOOKUP(A156,'[1]子sku-父sku'!$A:$B,2,0)</f>
        <v>BS-WH17015</v>
      </c>
      <c r="D156" s="28">
        <f>IFERROR(VLOOKUP(A156,[2]库存报告使用数据处理!$A:$C,3,0),0)</f>
        <v>3</v>
      </c>
      <c r="E156" s="28">
        <f>IFERROR(VLOOKUP(A156,[2]库存报告使用数据处理!$A:$D,4,0),0)</f>
        <v>3</v>
      </c>
      <c r="F156" s="28">
        <f>IFERROR(VLOOKUP(A156,[2]库存报告使用数据处理!$A:$E,5,0),0)</f>
        <v>2</v>
      </c>
      <c r="G156" s="28">
        <f>IFERROR(VLOOKUP(A156,[2]库存报告使用数据处理!$A:$F,6,0),0)</f>
        <v>3</v>
      </c>
      <c r="H156" s="29">
        <f>IFERROR(VLOOKUP(A156,[2]库存报告使用数据处理!$A:$G,7,0),0)</f>
        <v>18.4972727272727</v>
      </c>
      <c r="I156">
        <f>IFERROR(VLOOKUP(A156,[5]数据处理!$A:$B,2,0),0)</f>
        <v>0</v>
      </c>
      <c r="J156" s="30">
        <f>IFERROR(VLOOKUP(A156,[5]数据处理!$A:$D,4,0),0)</f>
        <v>0</v>
      </c>
      <c r="K156" s="30">
        <f>IFERROR(VLOOKUP(A156,[5]数据处理!$A:$E,5,0),0)</f>
        <v>0</v>
      </c>
      <c r="L156" s="30">
        <f>IFERROR(VLOOKUP(A156,[5]数据处理!$A:$G,7,0),0)</f>
        <v>0</v>
      </c>
      <c r="M156">
        <f t="shared" si="35"/>
        <v>0</v>
      </c>
      <c r="N156">
        <f>IFERROR(VLOOKUP(A156,[5]数据处理!$A:$C,3,0),0)</f>
        <v>0</v>
      </c>
      <c r="O156">
        <f>IFERROR(VLOOKUP($A156,[5]数据处理!$A:$N,14,0),0)</f>
        <v>0</v>
      </c>
      <c r="P156" t="str">
        <f>IFERROR(VLOOKUP($A156,[3]库存报告使用数据!$A$1:$B$65536,2,0),"")</f>
        <v/>
      </c>
      <c r="Q156" t="str">
        <f>IFERROR(VLOOKUP($A156,[3]库存报告使用数据!$A$1:$E$65536,5,0),"")</f>
        <v/>
      </c>
      <c r="R156" t="str">
        <f>IFERROR(VLOOKUP($A156,[3]库存报告使用数据!$A$1:$H$65536,8,0),"")</f>
        <v/>
      </c>
      <c r="S156" t="str">
        <f>IFERROR(VLOOKUP($A156,[3]库存报告使用数据!$A$1:$K$65536,11,0),"")</f>
        <v/>
      </c>
      <c r="T156" t="str">
        <f>IFERROR(VLOOKUP($A156,[3]库存报告使用数据!$A$1:$C$65536,3,0),"")</f>
        <v/>
      </c>
      <c r="U156" t="str">
        <f>IFERROR(VLOOKUP($A156,[3]库存报告使用数据!$A$1:$F$65536,6,0),"")</f>
        <v/>
      </c>
      <c r="V156" t="str">
        <f>IFERROR(VLOOKUP($A156,[3]库存报告使用数据!$A$1:$I$65536,9,0),"")</f>
        <v/>
      </c>
      <c r="W156" t="str">
        <f>IFERROR(VLOOKUP($A156,[3]库存报告使用数据!$A$1:$L$65536,12,0),"")</f>
        <v/>
      </c>
      <c r="X156" s="20" t="str">
        <f t="shared" si="36"/>
        <v/>
      </c>
      <c r="Y156" s="20" t="str">
        <f t="shared" si="37"/>
        <v/>
      </c>
      <c r="Z156" s="20" t="str">
        <f t="shared" si="38"/>
        <v/>
      </c>
      <c r="AA156" s="20" t="str">
        <f t="shared" si="39"/>
        <v/>
      </c>
      <c r="AB156" t="str">
        <f>IFERROR(VLOOKUP($A156,[3]库存报告使用数据!$A$1:$D$65536,4,0),"")</f>
        <v/>
      </c>
      <c r="AC156" t="str">
        <f>IFERROR(VLOOKUP($A156,[3]库存报告使用数据!$A$1:$G$65536,7,0),"")</f>
        <v/>
      </c>
      <c r="AD156" t="str">
        <f>IFERROR(VLOOKUP($A156,[3]库存报告使用数据!$A$1:$J$65536,10,0),"")</f>
        <v/>
      </c>
      <c r="AE156" t="str">
        <f>IFERROR(VLOOKUP($A156,[3]库存报告使用数据!$A$1:$M$65536,13,0),"")</f>
        <v/>
      </c>
      <c r="AF156" s="20" t="str">
        <f t="shared" si="40"/>
        <v/>
      </c>
      <c r="AG156" s="20" t="str">
        <f t="shared" si="41"/>
        <v/>
      </c>
      <c r="AH156" s="20" t="str">
        <f t="shared" si="42"/>
        <v/>
      </c>
      <c r="AI156" s="20" t="str">
        <f t="shared" si="43"/>
        <v/>
      </c>
      <c r="AJ156">
        <f>IFERROR(VLOOKUP($B156,[4]库存报告使用数据!$A$1:$B$65536,2,0),0)</f>
        <v>30</v>
      </c>
      <c r="AK156">
        <f>IFERROR(VLOOKUP($B156,[4]库存报告使用数据!$A$1:$C$65536,3,0),)</f>
        <v>19</v>
      </c>
      <c r="AL156">
        <f>IFERROR(VLOOKUP($B156,[4]库存报告使用数据!$A$1:$D$65536,4,0),)</f>
        <v>8</v>
      </c>
      <c r="AM156">
        <f>IFERROR(VLOOKUP($B156,[4]库存报告使用数据!$A$1:$E$65536,5,0),)</f>
        <v>17</v>
      </c>
      <c r="AN156" s="20">
        <f t="shared" si="44"/>
        <v>0.1</v>
      </c>
      <c r="AO156" s="20">
        <f t="shared" si="45"/>
        <v>0.157894736842105</v>
      </c>
      <c r="AP156" s="20">
        <f t="shared" si="46"/>
        <v>0.25</v>
      </c>
      <c r="AQ156" s="20">
        <f t="shared" si="47"/>
        <v>0.176470588235294</v>
      </c>
      <c r="AR156" s="32">
        <f t="shared" si="48"/>
        <v>0.428571428571429</v>
      </c>
      <c r="AS156" s="32">
        <f t="shared" si="49"/>
        <v>25.7142857142857</v>
      </c>
      <c r="AT156" s="32">
        <f t="shared" si="50"/>
        <v>-25.7142857142857</v>
      </c>
      <c r="AU156" s="28">
        <f t="shared" si="51"/>
        <v>0</v>
      </c>
      <c r="AV156" s="34">
        <f>IFERROR(时间!$B$4+AU156,"上周无销量")</f>
        <v>43283</v>
      </c>
    </row>
    <row r="157" spans="1:48">
      <c r="A157" s="18" t="s">
        <v>202</v>
      </c>
      <c r="B157" t="str">
        <f>VLOOKUP(A157,'[1]sku-asin（子）'!$A:$B,2,0)</f>
        <v>B071GTKCRD</v>
      </c>
      <c r="C157" t="str">
        <f>VLOOKUP(A157,'[1]子sku-父sku'!$A:$B,2,0)</f>
        <v>BS-WH17015</v>
      </c>
      <c r="D157" s="28">
        <f>IFERROR(VLOOKUP(A157,[2]库存报告使用数据处理!$A:$C,3,0),0)</f>
        <v>2</v>
      </c>
      <c r="E157" s="28">
        <f>IFERROR(VLOOKUP(A157,[2]库存报告使用数据处理!$A:$D,4,0),0)</f>
        <v>1</v>
      </c>
      <c r="F157" s="28">
        <f>IFERROR(VLOOKUP(A157,[2]库存报告使用数据处理!$A:$E,5,0),0)</f>
        <v>0</v>
      </c>
      <c r="G157" s="28">
        <f>IFERROR(VLOOKUP(A157,[2]库存报告使用数据处理!$A:$F,6,0),0)</f>
        <v>1</v>
      </c>
      <c r="H157" s="29">
        <f>IFERROR(VLOOKUP(A157,[2]库存报告使用数据处理!$A:$G,7,0),0)</f>
        <v>17.79</v>
      </c>
      <c r="I157">
        <f>IFERROR(VLOOKUP(A157,[5]数据处理!$A:$B,2,0),0)</f>
        <v>7</v>
      </c>
      <c r="J157" s="30">
        <f>IFERROR(VLOOKUP(A157,[5]数据处理!$A:$D,4,0),0)</f>
        <v>0</v>
      </c>
      <c r="K157" s="30">
        <f>IFERROR(VLOOKUP(A157,[5]数据处理!$A:$E,5,0),0)</f>
        <v>0</v>
      </c>
      <c r="L157" s="30">
        <f>IFERROR(VLOOKUP(A157,[5]数据处理!$A:$G,7,0),0)</f>
        <v>0</v>
      </c>
      <c r="M157">
        <f t="shared" si="35"/>
        <v>7</v>
      </c>
      <c r="N157">
        <f>IFERROR(VLOOKUP(A157,[5]数据处理!$A:$C,3,0),0)</f>
        <v>0</v>
      </c>
      <c r="O157">
        <f>IFERROR(VLOOKUP($A157,[5]数据处理!$A:$N,14,0),0)</f>
        <v>4</v>
      </c>
      <c r="P157">
        <f>IFERROR(VLOOKUP($A157,[3]库存报告使用数据!$A$1:$B$65536,2,0),"")</f>
        <v>2133</v>
      </c>
      <c r="Q157">
        <f>IFERROR(VLOOKUP($A157,[3]库存报告使用数据!$A$1:$E$65536,5,0),"")</f>
        <v>8965</v>
      </c>
      <c r="R157">
        <f>IFERROR(VLOOKUP($A157,[3]库存报告使用数据!$A$1:$H$65536,8,0),"")</f>
        <v>18626</v>
      </c>
      <c r="S157">
        <f>IFERROR(VLOOKUP($A157,[3]库存报告使用数据!$A$1:$K$65536,11,0),"")</f>
        <v>24111</v>
      </c>
      <c r="T157">
        <f>IFERROR(VLOOKUP($A157,[3]库存报告使用数据!$A$1:$C$65536,3,0),"")</f>
        <v>147</v>
      </c>
      <c r="U157">
        <f>IFERROR(VLOOKUP($A157,[3]库存报告使用数据!$A$1:$F$65536,6,0),"")</f>
        <v>93</v>
      </c>
      <c r="V157">
        <f>IFERROR(VLOOKUP($A157,[3]库存报告使用数据!$A$1:$I$65536,9,0),"")</f>
        <v>91</v>
      </c>
      <c r="W157">
        <f>IFERROR(VLOOKUP($A157,[3]库存报告使用数据!$A$1:$L$65536,12,0),"")</f>
        <v>94</v>
      </c>
      <c r="X157" s="20">
        <f t="shared" si="36"/>
        <v>0.0689170182841069</v>
      </c>
      <c r="Y157" s="20">
        <f t="shared" si="37"/>
        <v>0.0103736754043503</v>
      </c>
      <c r="Z157" s="20">
        <f t="shared" si="38"/>
        <v>0.00488564372382691</v>
      </c>
      <c r="AA157" s="20">
        <f t="shared" si="39"/>
        <v>0.00389863547758285</v>
      </c>
      <c r="AB157">
        <f>IFERROR(VLOOKUP($A157,[3]库存报告使用数据!$A$1:$D$65536,4,0),"")</f>
        <v>33.85875</v>
      </c>
      <c r="AC157">
        <f>IFERROR(VLOOKUP($A157,[3]库存报告使用数据!$A$1:$G$65536,7,0),"")</f>
        <v>0.4</v>
      </c>
      <c r="AD157">
        <f>IFERROR(VLOOKUP($A157,[3]库存报告使用数据!$A$1:$J$65536,10,0),"")</f>
        <v>0.73</v>
      </c>
      <c r="AE157">
        <f>IFERROR(VLOOKUP($A157,[3]库存报告使用数据!$A$1:$M$65536,13,0),"")</f>
        <v>0.88</v>
      </c>
      <c r="AF157" s="20">
        <f t="shared" si="40"/>
        <v>0.951623102866779</v>
      </c>
      <c r="AG157" s="20">
        <f t="shared" si="41"/>
        <v>0.0224845418774592</v>
      </c>
      <c r="AH157" s="20" t="str">
        <f t="shared" si="42"/>
        <v>无销售广告费为0.73</v>
      </c>
      <c r="AI157" s="20">
        <f t="shared" si="43"/>
        <v>0.0494659921304103</v>
      </c>
      <c r="AJ157">
        <f>IFERROR(VLOOKUP($B157,[4]库存报告使用数据!$A$1:$B$65536,2,0),0)</f>
        <v>129</v>
      </c>
      <c r="AK157">
        <f>IFERROR(VLOOKUP($B157,[4]库存报告使用数据!$A$1:$C$65536,3,0),)</f>
        <v>87</v>
      </c>
      <c r="AL157">
        <f>IFERROR(VLOOKUP($B157,[4]库存报告使用数据!$A$1:$D$65536,4,0),)</f>
        <v>32</v>
      </c>
      <c r="AM157">
        <f>IFERROR(VLOOKUP($B157,[4]库存报告使用数据!$A$1:$E$65536,5,0),)</f>
        <v>92</v>
      </c>
      <c r="AN157" s="20">
        <f t="shared" si="44"/>
        <v>0.0155038759689922</v>
      </c>
      <c r="AO157" s="20">
        <f t="shared" si="45"/>
        <v>0.0114942528735632</v>
      </c>
      <c r="AP157" s="20">
        <f t="shared" si="46"/>
        <v>0</v>
      </c>
      <c r="AQ157" s="20">
        <f t="shared" si="47"/>
        <v>0.0108695652173913</v>
      </c>
      <c r="AR157" s="32">
        <f t="shared" si="48"/>
        <v>0.285714285714286</v>
      </c>
      <c r="AS157" s="32">
        <f t="shared" si="49"/>
        <v>17.1428571428571</v>
      </c>
      <c r="AT157" s="32">
        <f t="shared" si="50"/>
        <v>-10.1428571428571</v>
      </c>
      <c r="AU157" s="28">
        <f t="shared" si="51"/>
        <v>24</v>
      </c>
      <c r="AV157" s="34">
        <f>IFERROR(时间!$B$4+AU157,"上周无销量")</f>
        <v>43307</v>
      </c>
    </row>
    <row r="158" spans="1:48">
      <c r="A158" s="18" t="s">
        <v>203</v>
      </c>
      <c r="B158" t="str">
        <f>VLOOKUP(A158,'[1]sku-asin（子）'!$A:$B,2,0)</f>
        <v>B072KN3ZWC</v>
      </c>
      <c r="C158" t="str">
        <f>VLOOKUP(A158,'[1]子sku-父sku'!$A:$B,2,0)</f>
        <v>BS-WH17015</v>
      </c>
      <c r="D158" s="28">
        <f>IFERROR(VLOOKUP(A158,[2]库存报告使用数据处理!$A:$C,3,0),0)</f>
        <v>1</v>
      </c>
      <c r="E158" s="28">
        <f>IFERROR(VLOOKUP(A158,[2]库存报告使用数据处理!$A:$D,4,0),0)</f>
        <v>3</v>
      </c>
      <c r="F158" s="28">
        <f>IFERROR(VLOOKUP(A158,[2]库存报告使用数据处理!$A:$E,5,0),0)</f>
        <v>3</v>
      </c>
      <c r="G158" s="28">
        <f>IFERROR(VLOOKUP(A158,[2]库存报告使用数据处理!$A:$F,6,0),0)</f>
        <v>5</v>
      </c>
      <c r="H158" s="29">
        <f>IFERROR(VLOOKUP(A158,[2]库存报告使用数据处理!$A:$G,7,0),0)</f>
        <v>17.99</v>
      </c>
      <c r="I158">
        <f>IFERROR(VLOOKUP(A158,[5]数据处理!$A:$B,2,0),0)</f>
        <v>0</v>
      </c>
      <c r="J158" s="30">
        <f>IFERROR(VLOOKUP(A158,[5]数据处理!$A:$D,4,0),0)</f>
        <v>0</v>
      </c>
      <c r="K158" s="30">
        <f>IFERROR(VLOOKUP(A158,[5]数据处理!$A:$E,5,0),0)</f>
        <v>0</v>
      </c>
      <c r="L158" s="30">
        <f>IFERROR(VLOOKUP(A158,[5]数据处理!$A:$G,7,0),0)</f>
        <v>0</v>
      </c>
      <c r="M158">
        <f t="shared" si="35"/>
        <v>0</v>
      </c>
      <c r="N158">
        <f>IFERROR(VLOOKUP(A158,[5]数据处理!$A:$C,3,0),0)</f>
        <v>0</v>
      </c>
      <c r="O158">
        <f>IFERROR(VLOOKUP($A158,[5]数据处理!$A:$N,14,0),0)</f>
        <v>0</v>
      </c>
      <c r="P158" t="str">
        <f>IFERROR(VLOOKUP($A158,[3]库存报告使用数据!$A$1:$B$65536,2,0),"")</f>
        <v/>
      </c>
      <c r="Q158" t="str">
        <f>IFERROR(VLOOKUP($A158,[3]库存报告使用数据!$A$1:$E$65536,5,0),"")</f>
        <v/>
      </c>
      <c r="R158" t="str">
        <f>IFERROR(VLOOKUP($A158,[3]库存报告使用数据!$A$1:$H$65536,8,0),"")</f>
        <v/>
      </c>
      <c r="S158" t="str">
        <f>IFERROR(VLOOKUP($A158,[3]库存报告使用数据!$A$1:$K$65536,11,0),"")</f>
        <v/>
      </c>
      <c r="T158" t="str">
        <f>IFERROR(VLOOKUP($A158,[3]库存报告使用数据!$A$1:$C$65536,3,0),"")</f>
        <v/>
      </c>
      <c r="U158" t="str">
        <f>IFERROR(VLOOKUP($A158,[3]库存报告使用数据!$A$1:$F$65536,6,0),"")</f>
        <v/>
      </c>
      <c r="V158" t="str">
        <f>IFERROR(VLOOKUP($A158,[3]库存报告使用数据!$A$1:$I$65536,9,0),"")</f>
        <v/>
      </c>
      <c r="W158" t="str">
        <f>IFERROR(VLOOKUP($A158,[3]库存报告使用数据!$A$1:$L$65536,12,0),"")</f>
        <v/>
      </c>
      <c r="X158" s="20" t="str">
        <f t="shared" si="36"/>
        <v/>
      </c>
      <c r="Y158" s="20" t="str">
        <f t="shared" si="37"/>
        <v/>
      </c>
      <c r="Z158" s="20" t="str">
        <f t="shared" si="38"/>
        <v/>
      </c>
      <c r="AA158" s="20" t="str">
        <f t="shared" si="39"/>
        <v/>
      </c>
      <c r="AB158" t="str">
        <f>IFERROR(VLOOKUP($A158,[3]库存报告使用数据!$A$1:$D$65536,4,0),"")</f>
        <v/>
      </c>
      <c r="AC158" t="str">
        <f>IFERROR(VLOOKUP($A158,[3]库存报告使用数据!$A$1:$G$65536,7,0),"")</f>
        <v/>
      </c>
      <c r="AD158" t="str">
        <f>IFERROR(VLOOKUP($A158,[3]库存报告使用数据!$A$1:$J$65536,10,0),"")</f>
        <v/>
      </c>
      <c r="AE158" t="str">
        <f>IFERROR(VLOOKUP($A158,[3]库存报告使用数据!$A$1:$M$65536,13,0),"")</f>
        <v/>
      </c>
      <c r="AF158" s="20" t="str">
        <f t="shared" si="40"/>
        <v/>
      </c>
      <c r="AG158" s="20" t="str">
        <f t="shared" si="41"/>
        <v/>
      </c>
      <c r="AH158" s="20" t="str">
        <f t="shared" si="42"/>
        <v/>
      </c>
      <c r="AI158" s="20" t="str">
        <f t="shared" si="43"/>
        <v/>
      </c>
      <c r="AJ158">
        <f>IFERROR(VLOOKUP($B158,[4]库存报告使用数据!$A$1:$B$65536,2,0),0)</f>
        <v>9</v>
      </c>
      <c r="AK158">
        <f>IFERROR(VLOOKUP($B158,[4]库存报告使用数据!$A$1:$C$65536,3,0),)</f>
        <v>11</v>
      </c>
      <c r="AL158">
        <f>IFERROR(VLOOKUP($B158,[4]库存报告使用数据!$A$1:$D$65536,4,0),)</f>
        <v>2</v>
      </c>
      <c r="AM158">
        <f>IFERROR(VLOOKUP($B158,[4]库存报告使用数据!$A$1:$E$65536,5,0),)</f>
        <v>17</v>
      </c>
      <c r="AN158" s="20">
        <f t="shared" si="44"/>
        <v>0.111111111111111</v>
      </c>
      <c r="AO158" s="20">
        <f t="shared" si="45"/>
        <v>0.272727272727273</v>
      </c>
      <c r="AP158" s="20">
        <f t="shared" si="46"/>
        <v>1.5</v>
      </c>
      <c r="AQ158" s="20">
        <f t="shared" si="47"/>
        <v>0.294117647058824</v>
      </c>
      <c r="AR158" s="32">
        <f t="shared" si="48"/>
        <v>0.142857142857143</v>
      </c>
      <c r="AS158" s="32">
        <f t="shared" si="49"/>
        <v>8.57142857142857</v>
      </c>
      <c r="AT158" s="32">
        <f t="shared" si="50"/>
        <v>-8.57142857142857</v>
      </c>
      <c r="AU158" s="28">
        <f t="shared" si="51"/>
        <v>0</v>
      </c>
      <c r="AV158" s="34">
        <f>IFERROR(时间!$B$4+AU158,"上周无销量")</f>
        <v>43283</v>
      </c>
    </row>
    <row r="159" spans="1:48">
      <c r="A159" s="18" t="s">
        <v>204</v>
      </c>
      <c r="B159" t="str">
        <f>VLOOKUP(A159,'[1]sku-asin（子）'!$A:$B,2,0)</f>
        <v>B071GTJNGZ</v>
      </c>
      <c r="C159" t="str">
        <f>VLOOKUP(A159,'[1]子sku-父sku'!$A:$B,2,0)</f>
        <v>BS-WH17015</v>
      </c>
      <c r="D159" s="28">
        <f>IFERROR(VLOOKUP(A159,[2]库存报告使用数据处理!$A:$C,3,0),0)</f>
        <v>1</v>
      </c>
      <c r="E159" s="28">
        <f>IFERROR(VLOOKUP(A159,[2]库存报告使用数据处理!$A:$D,4,0),0)</f>
        <v>6</v>
      </c>
      <c r="F159" s="28">
        <f>IFERROR(VLOOKUP(A159,[2]库存报告使用数据处理!$A:$E,5,0),0)</f>
        <v>3</v>
      </c>
      <c r="G159" s="28">
        <f>IFERROR(VLOOKUP(A159,[2]库存报告使用数据处理!$A:$F,6,0),0)</f>
        <v>2</v>
      </c>
      <c r="H159" s="29">
        <f>IFERROR(VLOOKUP(A159,[2]库存报告使用数据处理!$A:$G,7,0),0)</f>
        <v>17.79</v>
      </c>
      <c r="I159">
        <f>IFERROR(VLOOKUP(A159,[5]数据处理!$A:$B,2,0),0)</f>
        <v>0</v>
      </c>
      <c r="J159" s="30">
        <f>IFERROR(VLOOKUP(A159,[5]数据处理!$A:$D,4,0),0)</f>
        <v>0</v>
      </c>
      <c r="K159" s="30">
        <f>IFERROR(VLOOKUP(A159,[5]数据处理!$A:$E,5,0),0)</f>
        <v>5</v>
      </c>
      <c r="L159" s="30">
        <f>IFERROR(VLOOKUP(A159,[5]数据处理!$A:$G,7,0),0)</f>
        <v>0</v>
      </c>
      <c r="M159">
        <f t="shared" si="35"/>
        <v>5</v>
      </c>
      <c r="N159">
        <f>IFERROR(VLOOKUP(A159,[5]数据处理!$A:$C,3,0),0)</f>
        <v>0</v>
      </c>
      <c r="O159">
        <f>IFERROR(VLOOKUP($A159,[5]数据处理!$A:$N,14,0),0)</f>
        <v>0</v>
      </c>
      <c r="P159">
        <f>IFERROR(VLOOKUP($A159,[3]库存报告使用数据!$A$1:$B$65536,2,0),"")</f>
        <v>0</v>
      </c>
      <c r="Q159">
        <f>IFERROR(VLOOKUP($A159,[3]库存报告使用数据!$A$1:$E$65536,5,0),"")</f>
        <v>2879</v>
      </c>
      <c r="R159">
        <f>IFERROR(VLOOKUP($A159,[3]库存报告使用数据!$A$1:$H$65536,8,0),"")</f>
        <v>1879</v>
      </c>
      <c r="S159">
        <f>IFERROR(VLOOKUP($A159,[3]库存报告使用数据!$A$1:$K$65536,11,0),"")</f>
        <v>1407</v>
      </c>
      <c r="T159">
        <f>IFERROR(VLOOKUP($A159,[3]库存报告使用数据!$A$1:$C$65536,3,0),"")</f>
        <v>15</v>
      </c>
      <c r="U159">
        <f>IFERROR(VLOOKUP($A159,[3]库存报告使用数据!$A$1:$F$65536,6,0),"")</f>
        <v>19</v>
      </c>
      <c r="V159">
        <f>IFERROR(VLOOKUP($A159,[3]库存报告使用数据!$A$1:$I$65536,9,0),"")</f>
        <v>12</v>
      </c>
      <c r="W159">
        <f>IFERROR(VLOOKUP($A159,[3]库存报告使用数据!$A$1:$L$65536,12,0),"")</f>
        <v>8</v>
      </c>
      <c r="X159" s="20" t="str">
        <f t="shared" si="36"/>
        <v/>
      </c>
      <c r="Y159" s="20">
        <f t="shared" si="37"/>
        <v>0.00659951372004168</v>
      </c>
      <c r="Z159" s="20">
        <f t="shared" si="38"/>
        <v>0.00638637573177222</v>
      </c>
      <c r="AA159" s="20">
        <f t="shared" si="39"/>
        <v>0.00568585643212509</v>
      </c>
      <c r="AB159">
        <f>IFERROR(VLOOKUP($A159,[3]库存报告使用数据!$A$1:$D$65536,4,0),"")</f>
        <v>1.56375</v>
      </c>
      <c r="AC159">
        <f>IFERROR(VLOOKUP($A159,[3]库存报告使用数据!$A$1:$G$65536,7,0),"")</f>
        <v>0</v>
      </c>
      <c r="AD159">
        <f>IFERROR(VLOOKUP($A159,[3]库存报告使用数据!$A$1:$J$65536,10,0),"")</f>
        <v>0</v>
      </c>
      <c r="AE159">
        <f>IFERROR(VLOOKUP($A159,[3]库存报告使用数据!$A$1:$M$65536,13,0),"")</f>
        <v>0</v>
      </c>
      <c r="AF159" s="20">
        <f t="shared" si="40"/>
        <v>0.0879005059021922</v>
      </c>
      <c r="AG159" s="20" t="str">
        <f t="shared" si="41"/>
        <v/>
      </c>
      <c r="AH159" s="20" t="str">
        <f t="shared" si="42"/>
        <v/>
      </c>
      <c r="AI159" s="20" t="str">
        <f t="shared" si="43"/>
        <v/>
      </c>
      <c r="AJ159">
        <f>IFERROR(VLOOKUP($B159,[4]库存报告使用数据!$A$1:$B$65536,2,0),0)</f>
        <v>31</v>
      </c>
      <c r="AK159">
        <f>IFERROR(VLOOKUP($B159,[4]库存报告使用数据!$A$1:$C$65536,3,0),)</f>
        <v>42</v>
      </c>
      <c r="AL159">
        <f>IFERROR(VLOOKUP($B159,[4]库存报告使用数据!$A$1:$D$65536,4,0),)</f>
        <v>13</v>
      </c>
      <c r="AM159">
        <f>IFERROR(VLOOKUP($B159,[4]库存报告使用数据!$A$1:$E$65536,5,0),)</f>
        <v>24</v>
      </c>
      <c r="AN159" s="20">
        <f t="shared" si="44"/>
        <v>0.032258064516129</v>
      </c>
      <c r="AO159" s="20">
        <f t="shared" si="45"/>
        <v>0.142857142857143</v>
      </c>
      <c r="AP159" s="20">
        <f t="shared" si="46"/>
        <v>0.230769230769231</v>
      </c>
      <c r="AQ159" s="20">
        <f t="shared" si="47"/>
        <v>0.0833333333333333</v>
      </c>
      <c r="AR159" s="32">
        <f t="shared" si="48"/>
        <v>0.142857142857143</v>
      </c>
      <c r="AS159" s="32">
        <f t="shared" si="49"/>
        <v>8.57142857142857</v>
      </c>
      <c r="AT159" s="32">
        <f t="shared" si="50"/>
        <v>-3.57142857142857</v>
      </c>
      <c r="AU159" s="28">
        <f t="shared" si="51"/>
        <v>35</v>
      </c>
      <c r="AV159" s="34">
        <f>IFERROR(时间!$B$4+AU159,"上周无销量")</f>
        <v>43318</v>
      </c>
    </row>
    <row r="160" spans="1:48">
      <c r="A160" s="18" t="s">
        <v>205</v>
      </c>
      <c r="B160" t="str">
        <f>VLOOKUP(A160,'[1]sku-asin（子）'!$A:$B,2,0)</f>
        <v>B072R4R3Y1</v>
      </c>
      <c r="C160" t="str">
        <f>VLOOKUP(A160,'[1]子sku-父sku'!$A:$B,2,0)</f>
        <v>BS-WH17015</v>
      </c>
      <c r="D160" s="28">
        <f>IFERROR(VLOOKUP(A160,[2]库存报告使用数据处理!$A:$C,3,0),0)</f>
        <v>1</v>
      </c>
      <c r="E160" s="28">
        <f>IFERROR(VLOOKUP(A160,[2]库存报告使用数据处理!$A:$D,4,0),0)</f>
        <v>4</v>
      </c>
      <c r="F160" s="28">
        <f>IFERROR(VLOOKUP(A160,[2]库存报告使用数据处理!$A:$E,5,0),0)</f>
        <v>7</v>
      </c>
      <c r="G160" s="28">
        <f>IFERROR(VLOOKUP(A160,[2]库存报告使用数据处理!$A:$F,6,0),0)</f>
        <v>7</v>
      </c>
      <c r="H160" s="29">
        <f>IFERROR(VLOOKUP(A160,[2]库存报告使用数据处理!$A:$G,7,0),0)</f>
        <v>18.1</v>
      </c>
      <c r="I160">
        <f>IFERROR(VLOOKUP(A160,[5]数据处理!$A:$B,2,0),0)</f>
        <v>0</v>
      </c>
      <c r="J160" s="30">
        <f>IFERROR(VLOOKUP(A160,[5]数据处理!$A:$D,4,0),0)</f>
        <v>0</v>
      </c>
      <c r="K160" s="30">
        <f>IFERROR(VLOOKUP(A160,[5]数据处理!$A:$E,5,0),0)</f>
        <v>5</v>
      </c>
      <c r="L160" s="30">
        <f>IFERROR(VLOOKUP(A160,[5]数据处理!$A:$G,7,0),0)</f>
        <v>0</v>
      </c>
      <c r="M160">
        <f t="shared" si="35"/>
        <v>5</v>
      </c>
      <c r="N160">
        <f>IFERROR(VLOOKUP(A160,[5]数据处理!$A:$C,3,0),0)</f>
        <v>1</v>
      </c>
      <c r="O160">
        <f>IFERROR(VLOOKUP($A160,[5]数据处理!$A:$N,14,0),0)</f>
        <v>0</v>
      </c>
      <c r="P160" t="str">
        <f>IFERROR(VLOOKUP($A160,[3]库存报告使用数据!$A$1:$B$65536,2,0),"")</f>
        <v/>
      </c>
      <c r="Q160" t="str">
        <f>IFERROR(VLOOKUP($A160,[3]库存报告使用数据!$A$1:$E$65536,5,0),"")</f>
        <v/>
      </c>
      <c r="R160" t="str">
        <f>IFERROR(VLOOKUP($A160,[3]库存报告使用数据!$A$1:$H$65536,8,0),"")</f>
        <v/>
      </c>
      <c r="S160" t="str">
        <f>IFERROR(VLOOKUP($A160,[3]库存报告使用数据!$A$1:$K$65536,11,0),"")</f>
        <v/>
      </c>
      <c r="T160" t="str">
        <f>IFERROR(VLOOKUP($A160,[3]库存报告使用数据!$A$1:$C$65536,3,0),"")</f>
        <v/>
      </c>
      <c r="U160" t="str">
        <f>IFERROR(VLOOKUP($A160,[3]库存报告使用数据!$A$1:$F$65536,6,0),"")</f>
        <v/>
      </c>
      <c r="V160" t="str">
        <f>IFERROR(VLOOKUP($A160,[3]库存报告使用数据!$A$1:$I$65536,9,0),"")</f>
        <v/>
      </c>
      <c r="W160" t="str">
        <f>IFERROR(VLOOKUP($A160,[3]库存报告使用数据!$A$1:$L$65536,12,0),"")</f>
        <v/>
      </c>
      <c r="X160" s="20" t="str">
        <f t="shared" si="36"/>
        <v/>
      </c>
      <c r="Y160" s="20" t="str">
        <f t="shared" si="37"/>
        <v/>
      </c>
      <c r="Z160" s="20" t="str">
        <f t="shared" si="38"/>
        <v/>
      </c>
      <c r="AA160" s="20" t="str">
        <f t="shared" si="39"/>
        <v/>
      </c>
      <c r="AB160" t="str">
        <f>IFERROR(VLOOKUP($A160,[3]库存报告使用数据!$A$1:$D$65536,4,0),"")</f>
        <v/>
      </c>
      <c r="AC160" t="str">
        <f>IFERROR(VLOOKUP($A160,[3]库存报告使用数据!$A$1:$G$65536,7,0),"")</f>
        <v/>
      </c>
      <c r="AD160" t="str">
        <f>IFERROR(VLOOKUP($A160,[3]库存报告使用数据!$A$1:$J$65536,10,0),"")</f>
        <v/>
      </c>
      <c r="AE160" t="str">
        <f>IFERROR(VLOOKUP($A160,[3]库存报告使用数据!$A$1:$M$65536,13,0),"")</f>
        <v/>
      </c>
      <c r="AF160" s="20" t="str">
        <f t="shared" si="40"/>
        <v/>
      </c>
      <c r="AG160" s="20" t="str">
        <f t="shared" si="41"/>
        <v/>
      </c>
      <c r="AH160" s="20" t="str">
        <f t="shared" si="42"/>
        <v/>
      </c>
      <c r="AI160" s="20" t="str">
        <f t="shared" si="43"/>
        <v/>
      </c>
      <c r="AJ160">
        <f>IFERROR(VLOOKUP($B160,[4]库存报告使用数据!$A$1:$B$65536,2,0),0)</f>
        <v>7</v>
      </c>
      <c r="AK160">
        <f>IFERROR(VLOOKUP($B160,[4]库存报告使用数据!$A$1:$C$65536,3,0),)</f>
        <v>47</v>
      </c>
      <c r="AL160">
        <f>IFERROR(VLOOKUP($B160,[4]库存报告使用数据!$A$1:$D$65536,4,0),)</f>
        <v>13</v>
      </c>
      <c r="AM160">
        <f>IFERROR(VLOOKUP($B160,[4]库存报告使用数据!$A$1:$E$65536,5,0),)</f>
        <v>22</v>
      </c>
      <c r="AN160" s="20">
        <f t="shared" si="44"/>
        <v>0.142857142857143</v>
      </c>
      <c r="AO160" s="20">
        <f t="shared" si="45"/>
        <v>0.0851063829787234</v>
      </c>
      <c r="AP160" s="20">
        <f t="shared" si="46"/>
        <v>0.538461538461538</v>
      </c>
      <c r="AQ160" s="20">
        <f t="shared" si="47"/>
        <v>0.318181818181818</v>
      </c>
      <c r="AR160" s="32">
        <f t="shared" si="48"/>
        <v>0.142857142857143</v>
      </c>
      <c r="AS160" s="32">
        <f t="shared" si="49"/>
        <v>8.57142857142857</v>
      </c>
      <c r="AT160" s="32">
        <f t="shared" si="50"/>
        <v>-3.57142857142857</v>
      </c>
      <c r="AU160" s="28">
        <f t="shared" si="51"/>
        <v>35</v>
      </c>
      <c r="AV160" s="34">
        <f>IFERROR(时间!$B$4+AU160,"上周无销量")</f>
        <v>43318</v>
      </c>
    </row>
    <row r="161" spans="1:48">
      <c r="A161" s="18" t="s">
        <v>206</v>
      </c>
      <c r="B161" t="str">
        <f>VLOOKUP(A161,'[1]sku-asin（子）'!$A:$B,2,0)</f>
        <v>B072R4R3XN</v>
      </c>
      <c r="C161" t="str">
        <f>VLOOKUP(A161,'[1]子sku-父sku'!$A:$B,2,0)</f>
        <v>BS-WH17015</v>
      </c>
      <c r="D161" s="28">
        <f>IFERROR(VLOOKUP(A161,[2]库存报告使用数据处理!$A:$C,3,0),0)</f>
        <v>3</v>
      </c>
      <c r="E161" s="28">
        <f>IFERROR(VLOOKUP(A161,[2]库存报告使用数据处理!$A:$D,4,0),0)</f>
        <v>0</v>
      </c>
      <c r="F161" s="28">
        <f>IFERROR(VLOOKUP(A161,[2]库存报告使用数据处理!$A:$E,5,0),0)</f>
        <v>3</v>
      </c>
      <c r="G161" s="28">
        <f>IFERROR(VLOOKUP(A161,[2]库存报告使用数据处理!$A:$F,6,0),0)</f>
        <v>2</v>
      </c>
      <c r="H161" s="29">
        <f>IFERROR(VLOOKUP(A161,[2]库存报告使用数据处理!$A:$G,7,0),0)</f>
        <v>19.32</v>
      </c>
      <c r="I161">
        <f>IFERROR(VLOOKUP(A161,[5]数据处理!$A:$B,2,0),0)</f>
        <v>2</v>
      </c>
      <c r="J161" s="30">
        <f>IFERROR(VLOOKUP(A161,[5]数据处理!$A:$D,4,0),0)</f>
        <v>0</v>
      </c>
      <c r="K161" s="30">
        <f>IFERROR(VLOOKUP(A161,[5]数据处理!$A:$E,5,0),0)</f>
        <v>0</v>
      </c>
      <c r="L161" s="30">
        <f>IFERROR(VLOOKUP(A161,[5]数据处理!$A:$G,7,0),0)</f>
        <v>1</v>
      </c>
      <c r="M161">
        <f t="shared" si="35"/>
        <v>3</v>
      </c>
      <c r="N161">
        <f>IFERROR(VLOOKUP(A161,[5]数据处理!$A:$C,3,0),0)</f>
        <v>0</v>
      </c>
      <c r="O161">
        <f>IFERROR(VLOOKUP($A161,[5]数据处理!$A:$N,14,0),0)</f>
        <v>0</v>
      </c>
      <c r="P161" t="str">
        <f>IFERROR(VLOOKUP($A161,[3]库存报告使用数据!$A$1:$B$65536,2,0),"")</f>
        <v/>
      </c>
      <c r="Q161" t="str">
        <f>IFERROR(VLOOKUP($A161,[3]库存报告使用数据!$A$1:$E$65536,5,0),"")</f>
        <v/>
      </c>
      <c r="R161" t="str">
        <f>IFERROR(VLOOKUP($A161,[3]库存报告使用数据!$A$1:$H$65536,8,0),"")</f>
        <v/>
      </c>
      <c r="S161" t="str">
        <f>IFERROR(VLOOKUP($A161,[3]库存报告使用数据!$A$1:$K$65536,11,0),"")</f>
        <v/>
      </c>
      <c r="T161" t="str">
        <f>IFERROR(VLOOKUP($A161,[3]库存报告使用数据!$A$1:$C$65536,3,0),"")</f>
        <v/>
      </c>
      <c r="U161" t="str">
        <f>IFERROR(VLOOKUP($A161,[3]库存报告使用数据!$A$1:$F$65536,6,0),"")</f>
        <v/>
      </c>
      <c r="V161" t="str">
        <f>IFERROR(VLOOKUP($A161,[3]库存报告使用数据!$A$1:$I$65536,9,0),"")</f>
        <v/>
      </c>
      <c r="W161" t="str">
        <f>IFERROR(VLOOKUP($A161,[3]库存报告使用数据!$A$1:$L$65536,12,0),"")</f>
        <v/>
      </c>
      <c r="X161" s="20" t="str">
        <f t="shared" si="36"/>
        <v/>
      </c>
      <c r="Y161" s="20" t="str">
        <f t="shared" si="37"/>
        <v/>
      </c>
      <c r="Z161" s="20" t="str">
        <f t="shared" si="38"/>
        <v/>
      </c>
      <c r="AA161" s="20" t="str">
        <f t="shared" si="39"/>
        <v/>
      </c>
      <c r="AB161" t="str">
        <f>IFERROR(VLOOKUP($A161,[3]库存报告使用数据!$A$1:$D$65536,4,0),"")</f>
        <v/>
      </c>
      <c r="AC161" t="str">
        <f>IFERROR(VLOOKUP($A161,[3]库存报告使用数据!$A$1:$G$65536,7,0),"")</f>
        <v/>
      </c>
      <c r="AD161" t="str">
        <f>IFERROR(VLOOKUP($A161,[3]库存报告使用数据!$A$1:$J$65536,10,0),"")</f>
        <v/>
      </c>
      <c r="AE161" t="str">
        <f>IFERROR(VLOOKUP($A161,[3]库存报告使用数据!$A$1:$M$65536,13,0),"")</f>
        <v/>
      </c>
      <c r="AF161" s="20" t="str">
        <f t="shared" si="40"/>
        <v/>
      </c>
      <c r="AG161" s="20" t="str">
        <f t="shared" si="41"/>
        <v/>
      </c>
      <c r="AH161" s="20" t="str">
        <f t="shared" si="42"/>
        <v/>
      </c>
      <c r="AI161" s="20" t="str">
        <f t="shared" si="43"/>
        <v/>
      </c>
      <c r="AJ161">
        <f>IFERROR(VLOOKUP($B161,[4]库存报告使用数据!$A$1:$B$65536,2,0),0)</f>
        <v>14</v>
      </c>
      <c r="AK161">
        <f>IFERROR(VLOOKUP($B161,[4]库存报告使用数据!$A$1:$C$65536,3,0),)</f>
        <v>15</v>
      </c>
      <c r="AL161">
        <f>IFERROR(VLOOKUP($B161,[4]库存报告使用数据!$A$1:$D$65536,4,0),)</f>
        <v>9</v>
      </c>
      <c r="AM161">
        <f>IFERROR(VLOOKUP($B161,[4]库存报告使用数据!$A$1:$E$65536,5,0),)</f>
        <v>28</v>
      </c>
      <c r="AN161" s="20">
        <f t="shared" si="44"/>
        <v>0.214285714285714</v>
      </c>
      <c r="AO161" s="20">
        <f t="shared" si="45"/>
        <v>0</v>
      </c>
      <c r="AP161" s="20">
        <f t="shared" si="46"/>
        <v>0.333333333333333</v>
      </c>
      <c r="AQ161" s="20">
        <f t="shared" si="47"/>
        <v>0.0714285714285714</v>
      </c>
      <c r="AR161" s="32">
        <f t="shared" si="48"/>
        <v>0.428571428571429</v>
      </c>
      <c r="AS161" s="32">
        <f t="shared" si="49"/>
        <v>25.7142857142857</v>
      </c>
      <c r="AT161" s="32">
        <f t="shared" si="50"/>
        <v>-22.7142857142857</v>
      </c>
      <c r="AU161" s="28">
        <f t="shared" si="51"/>
        <v>7</v>
      </c>
      <c r="AV161" s="34">
        <f>IFERROR(时间!$B$4+AU161,"上周无销量")</f>
        <v>43290</v>
      </c>
    </row>
    <row r="162" spans="1:48">
      <c r="A162" s="18" t="s">
        <v>207</v>
      </c>
      <c r="B162" t="str">
        <f>VLOOKUP(A162,'[1]sku-asin（子）'!$A:$B,2,0)</f>
        <v>B071GTJSMZ</v>
      </c>
      <c r="C162" t="str">
        <f>VLOOKUP(A162,'[1]子sku-父sku'!$A:$B,2,0)</f>
        <v>BS-WH17015</v>
      </c>
      <c r="D162" s="28">
        <f>IFERROR(VLOOKUP(A162,[2]库存报告使用数据处理!$A:$C,3,0),0)</f>
        <v>3</v>
      </c>
      <c r="E162" s="28">
        <f>IFERROR(VLOOKUP(A162,[2]库存报告使用数据处理!$A:$D,4,0),0)</f>
        <v>3</v>
      </c>
      <c r="F162" s="28">
        <f>IFERROR(VLOOKUP(A162,[2]库存报告使用数据处理!$A:$E,5,0),0)</f>
        <v>1</v>
      </c>
      <c r="G162" s="28">
        <f>IFERROR(VLOOKUP(A162,[2]库存报告使用数据处理!$A:$F,6,0),0)</f>
        <v>2</v>
      </c>
      <c r="H162" s="29">
        <f>IFERROR(VLOOKUP(A162,[2]库存报告使用数据处理!$A:$G,7,0),0)</f>
        <v>19.1855555555556</v>
      </c>
      <c r="I162">
        <f>IFERROR(VLOOKUP(A162,[5]数据处理!$A:$B,2,0),0)</f>
        <v>3</v>
      </c>
      <c r="J162" s="30">
        <f>IFERROR(VLOOKUP(A162,[5]数据处理!$A:$D,4,0),0)</f>
        <v>0</v>
      </c>
      <c r="K162" s="30">
        <f>IFERROR(VLOOKUP(A162,[5]数据处理!$A:$E,5,0),0)</f>
        <v>0</v>
      </c>
      <c r="L162" s="30">
        <f>IFERROR(VLOOKUP(A162,[5]数据处理!$A:$G,7,0),0)</f>
        <v>0</v>
      </c>
      <c r="M162">
        <f t="shared" si="35"/>
        <v>3</v>
      </c>
      <c r="N162">
        <f>IFERROR(VLOOKUP(A162,[5]数据处理!$A:$C,3,0),0)</f>
        <v>0</v>
      </c>
      <c r="O162">
        <f>IFERROR(VLOOKUP($A162,[5]数据处理!$A:$N,14,0),0)</f>
        <v>0</v>
      </c>
      <c r="P162">
        <f>IFERROR(VLOOKUP($A162,[3]库存报告使用数据!$A$1:$B$65536,2,0),"")</f>
        <v>4434</v>
      </c>
      <c r="Q162">
        <f>IFERROR(VLOOKUP($A162,[3]库存报告使用数据!$A$1:$E$65536,5,0),"")</f>
        <v>35705</v>
      </c>
      <c r="R162">
        <f>IFERROR(VLOOKUP($A162,[3]库存报告使用数据!$A$1:$H$65536,8,0),"")</f>
        <v>96173</v>
      </c>
      <c r="S162">
        <f>IFERROR(VLOOKUP($A162,[3]库存报告使用数据!$A$1:$K$65536,11,0),"")</f>
        <v>91117</v>
      </c>
      <c r="T162">
        <f>IFERROR(VLOOKUP($A162,[3]库存报告使用数据!$A$1:$C$65536,3,0),"")</f>
        <v>83</v>
      </c>
      <c r="U162">
        <f>IFERROR(VLOOKUP($A162,[3]库存报告使用数据!$A$1:$F$65536,6,0),"")</f>
        <v>98</v>
      </c>
      <c r="V162">
        <f>IFERROR(VLOOKUP($A162,[3]库存报告使用数据!$A$1:$I$65536,9,0),"")</f>
        <v>199</v>
      </c>
      <c r="W162">
        <f>IFERROR(VLOOKUP($A162,[3]库存报告使用数据!$A$1:$L$65536,12,0),"")</f>
        <v>243</v>
      </c>
      <c r="X162" s="20">
        <f t="shared" si="36"/>
        <v>0.0187189896256202</v>
      </c>
      <c r="Y162" s="20">
        <f t="shared" si="37"/>
        <v>0.00274471362554264</v>
      </c>
      <c r="Z162" s="20">
        <f t="shared" si="38"/>
        <v>0.0020691878177867</v>
      </c>
      <c r="AA162" s="20">
        <f t="shared" si="39"/>
        <v>0.00266690079787526</v>
      </c>
      <c r="AB162">
        <f>IFERROR(VLOOKUP($A162,[3]库存报告使用数据!$A$1:$D$65536,4,0),"")</f>
        <v>12.6525</v>
      </c>
      <c r="AC162">
        <f>IFERROR(VLOOKUP($A162,[3]库存报告使用数据!$A$1:$G$65536,7,0),"")</f>
        <v>9.49</v>
      </c>
      <c r="AD162">
        <f>IFERROR(VLOOKUP($A162,[3]库存报告使用数据!$A$1:$J$65536,10,0),"")</f>
        <v>15.93</v>
      </c>
      <c r="AE162">
        <f>IFERROR(VLOOKUP($A162,[3]库存报告使用数据!$A$1:$M$65536,13,0),"")</f>
        <v>17.41</v>
      </c>
      <c r="AF162" s="20">
        <f t="shared" si="40"/>
        <v>0.219826837319742</v>
      </c>
      <c r="AG162" s="20">
        <f t="shared" si="41"/>
        <v>0.164880986853535</v>
      </c>
      <c r="AH162" s="20">
        <f t="shared" si="42"/>
        <v>0.83031215613598</v>
      </c>
      <c r="AI162" s="20">
        <f t="shared" si="43"/>
        <v>0.45372676203162</v>
      </c>
      <c r="AJ162">
        <f>IFERROR(VLOOKUP($B162,[4]库存报告使用数据!$A$1:$B$65536,2,0),0)</f>
        <v>108</v>
      </c>
      <c r="AK162">
        <f>IFERROR(VLOOKUP($B162,[4]库存报告使用数据!$A$1:$C$65536,3,0),)</f>
        <v>101</v>
      </c>
      <c r="AL162">
        <f>IFERROR(VLOOKUP($B162,[4]库存报告使用数据!$A$1:$D$65536,4,0),)</f>
        <v>52</v>
      </c>
      <c r="AM162">
        <f>IFERROR(VLOOKUP($B162,[4]库存报告使用数据!$A$1:$E$65536,5,0),)</f>
        <v>163</v>
      </c>
      <c r="AN162" s="20">
        <f t="shared" si="44"/>
        <v>0.0277777777777778</v>
      </c>
      <c r="AO162" s="20">
        <f t="shared" si="45"/>
        <v>0.0297029702970297</v>
      </c>
      <c r="AP162" s="20">
        <f t="shared" si="46"/>
        <v>0.0192307692307692</v>
      </c>
      <c r="AQ162" s="20">
        <f t="shared" si="47"/>
        <v>0.0122699386503067</v>
      </c>
      <c r="AR162" s="32">
        <f t="shared" si="48"/>
        <v>0.428571428571429</v>
      </c>
      <c r="AS162" s="32">
        <f t="shared" si="49"/>
        <v>25.7142857142857</v>
      </c>
      <c r="AT162" s="32">
        <f t="shared" si="50"/>
        <v>-22.7142857142857</v>
      </c>
      <c r="AU162" s="28">
        <f t="shared" si="51"/>
        <v>7</v>
      </c>
      <c r="AV162" s="34">
        <f>IFERROR(时间!$B$4+AU162,"上周无销量")</f>
        <v>43290</v>
      </c>
    </row>
    <row r="163" spans="1:48">
      <c r="A163" s="18" t="s">
        <v>208</v>
      </c>
      <c r="B163" t="str">
        <f>VLOOKUP(A163,'[1]sku-asin（子）'!$A:$B,2,0)</f>
        <v>B072N7VSCP</v>
      </c>
      <c r="C163" t="str">
        <f>VLOOKUP(A163,'[1]子sku-父sku'!$A:$B,2,0)</f>
        <v>BS-WH17015</v>
      </c>
      <c r="D163" s="28">
        <f>IFERROR(VLOOKUP(A163,[2]库存报告使用数据处理!$A:$C,3,0),0)</f>
        <v>0</v>
      </c>
      <c r="E163" s="28">
        <f>IFERROR(VLOOKUP(A163,[2]库存报告使用数据处理!$A:$D,4,0),0)</f>
        <v>2</v>
      </c>
      <c r="F163" s="28">
        <f>IFERROR(VLOOKUP(A163,[2]库存报告使用数据处理!$A:$E,5,0),0)</f>
        <v>3</v>
      </c>
      <c r="G163" s="28">
        <f>IFERROR(VLOOKUP(A163,[2]库存报告使用数据处理!$A:$F,6,0),0)</f>
        <v>3</v>
      </c>
      <c r="H163" s="29">
        <f>IFERROR(VLOOKUP(A163,[2]库存报告使用数据处理!$A:$G,7,0),0)</f>
        <v>18.97625</v>
      </c>
      <c r="I163">
        <f>IFERROR(VLOOKUP(A163,[5]数据处理!$A:$B,2,0),0)</f>
        <v>0</v>
      </c>
      <c r="J163" s="30">
        <f>IFERROR(VLOOKUP(A163,[5]数据处理!$A:$D,4,0),0)</f>
        <v>0</v>
      </c>
      <c r="K163" s="30">
        <f>IFERROR(VLOOKUP(A163,[5]数据处理!$A:$E,5,0),0)</f>
        <v>0</v>
      </c>
      <c r="L163" s="30">
        <f>IFERROR(VLOOKUP(A163,[5]数据处理!$A:$G,7,0),0)</f>
        <v>0</v>
      </c>
      <c r="M163">
        <f t="shared" si="35"/>
        <v>0</v>
      </c>
      <c r="N163">
        <f>IFERROR(VLOOKUP(A163,[5]数据处理!$A:$C,3,0),0)</f>
        <v>0</v>
      </c>
      <c r="O163">
        <f>IFERROR(VLOOKUP($A163,[5]数据处理!$A:$N,14,0),0)</f>
        <v>0</v>
      </c>
      <c r="P163">
        <f>IFERROR(VLOOKUP($A163,[3]库存报告使用数据!$A$1:$B$65536,2,0),"")</f>
        <v>0</v>
      </c>
      <c r="Q163">
        <f>IFERROR(VLOOKUP($A163,[3]库存报告使用数据!$A$1:$E$65536,5,0),"")</f>
        <v>10</v>
      </c>
      <c r="R163">
        <f>IFERROR(VLOOKUP($A163,[3]库存报告使用数据!$A$1:$H$65536,8,0),"")</f>
        <v>5</v>
      </c>
      <c r="S163">
        <f>IFERROR(VLOOKUP($A163,[3]库存报告使用数据!$A$1:$K$65536,11,0),"")</f>
        <v>8</v>
      </c>
      <c r="T163">
        <f>IFERROR(VLOOKUP($A163,[3]库存报告使用数据!$A$1:$C$65536,3,0),"")</f>
        <v>0</v>
      </c>
      <c r="U163">
        <f>IFERROR(VLOOKUP($A163,[3]库存报告使用数据!$A$1:$F$65536,6,0),"")</f>
        <v>0</v>
      </c>
      <c r="V163">
        <f>IFERROR(VLOOKUP($A163,[3]库存报告使用数据!$A$1:$I$65536,9,0),"")</f>
        <v>0</v>
      </c>
      <c r="W163">
        <f>IFERROR(VLOOKUP($A163,[3]库存报告使用数据!$A$1:$L$65536,12,0),"")</f>
        <v>0</v>
      </c>
      <c r="X163" s="20" t="str">
        <f t="shared" si="36"/>
        <v/>
      </c>
      <c r="Y163" s="20">
        <f t="shared" si="37"/>
        <v>0</v>
      </c>
      <c r="Z163" s="20">
        <f t="shared" si="38"/>
        <v>0</v>
      </c>
      <c r="AA163" s="20">
        <f t="shared" si="39"/>
        <v>0</v>
      </c>
      <c r="AB163">
        <f>IFERROR(VLOOKUP($A163,[3]库存报告使用数据!$A$1:$D$65536,4,0),"")</f>
        <v>0</v>
      </c>
      <c r="AC163">
        <f>IFERROR(VLOOKUP($A163,[3]库存报告使用数据!$A$1:$G$65536,7,0),"")</f>
        <v>0</v>
      </c>
      <c r="AD163">
        <f>IFERROR(VLOOKUP($A163,[3]库存报告使用数据!$A$1:$J$65536,10,0),"")</f>
        <v>0</v>
      </c>
      <c r="AE163">
        <f>IFERROR(VLOOKUP($A163,[3]库存报告使用数据!$A$1:$M$65536,13,0),"")</f>
        <v>0</v>
      </c>
      <c r="AF163" s="20" t="str">
        <f t="shared" si="40"/>
        <v/>
      </c>
      <c r="AG163" s="20" t="str">
        <f t="shared" si="41"/>
        <v/>
      </c>
      <c r="AH163" s="20" t="str">
        <f t="shared" si="42"/>
        <v/>
      </c>
      <c r="AI163" s="20" t="str">
        <f t="shared" si="43"/>
        <v/>
      </c>
      <c r="AJ163">
        <f>IFERROR(VLOOKUP($B163,[4]库存报告使用数据!$A$1:$B$65536,2,0),0)</f>
        <v>0</v>
      </c>
      <c r="AK163">
        <f>IFERROR(VLOOKUP($B163,[4]库存报告使用数据!$A$1:$C$65536,3,0),)</f>
        <v>16</v>
      </c>
      <c r="AL163">
        <f>IFERROR(VLOOKUP($B163,[4]库存报告使用数据!$A$1:$D$65536,4,0),)</f>
        <v>1</v>
      </c>
      <c r="AM163">
        <f>IFERROR(VLOOKUP($B163,[4]库存报告使用数据!$A$1:$E$65536,5,0),)</f>
        <v>22</v>
      </c>
      <c r="AN163" s="20" t="str">
        <f t="shared" si="44"/>
        <v/>
      </c>
      <c r="AO163" s="20">
        <f t="shared" si="45"/>
        <v>0.125</v>
      </c>
      <c r="AP163" s="20">
        <f t="shared" si="46"/>
        <v>3</v>
      </c>
      <c r="AQ163" s="20">
        <f t="shared" si="47"/>
        <v>0.136363636363636</v>
      </c>
      <c r="AR163" s="32">
        <f t="shared" si="48"/>
        <v>0</v>
      </c>
      <c r="AS163" s="32">
        <f t="shared" si="49"/>
        <v>0</v>
      </c>
      <c r="AT163" s="32">
        <f t="shared" si="50"/>
        <v>0</v>
      </c>
      <c r="AU163" s="28" t="str">
        <f t="shared" si="51"/>
        <v>库存为0</v>
      </c>
      <c r="AV163" s="34" t="str">
        <f>IFERROR(时间!$B$4+AU163,"上周无销量")</f>
        <v>上周无销量</v>
      </c>
    </row>
    <row r="164" spans="1:48">
      <c r="A164" s="18" t="s">
        <v>209</v>
      </c>
      <c r="B164" t="str">
        <f>VLOOKUP(A164,'[1]sku-asin（子）'!$A:$B,2,0)</f>
        <v>B0721SPNV9</v>
      </c>
      <c r="C164" t="str">
        <f>VLOOKUP(A164,'[1]子sku-父sku'!$A:$B,2,0)</f>
        <v>BS-WH17015</v>
      </c>
      <c r="D164" s="28">
        <f>IFERROR(VLOOKUP(A164,[2]库存报告使用数据处理!$A:$C,3,0),0)</f>
        <v>5</v>
      </c>
      <c r="E164" s="28">
        <f>IFERROR(VLOOKUP(A164,[2]库存报告使用数据处理!$A:$D,4,0),0)</f>
        <v>3</v>
      </c>
      <c r="F164" s="28">
        <f>IFERROR(VLOOKUP(A164,[2]库存报告使用数据处理!$A:$E,5,0),0)</f>
        <v>3</v>
      </c>
      <c r="G164" s="28">
        <f>IFERROR(VLOOKUP(A164,[2]库存报告使用数据处理!$A:$F,6,0),0)</f>
        <v>2</v>
      </c>
      <c r="H164" s="29">
        <f>IFERROR(VLOOKUP(A164,[2]库存报告使用数据处理!$A:$G,7,0),0)</f>
        <v>19.2607692307692</v>
      </c>
      <c r="I164">
        <f>IFERROR(VLOOKUP(A164,[5]数据处理!$A:$B,2,0),0)</f>
        <v>1</v>
      </c>
      <c r="J164" s="30">
        <f>IFERROR(VLOOKUP(A164,[5]数据处理!$A:$D,4,0),0)</f>
        <v>0</v>
      </c>
      <c r="K164" s="30">
        <f>IFERROR(VLOOKUP(A164,[5]数据处理!$A:$E,5,0),0)</f>
        <v>0</v>
      </c>
      <c r="L164" s="30">
        <f>IFERROR(VLOOKUP(A164,[5]数据处理!$A:$G,7,0),0)</f>
        <v>0</v>
      </c>
      <c r="M164">
        <f t="shared" si="35"/>
        <v>1</v>
      </c>
      <c r="N164">
        <f>IFERROR(VLOOKUP(A164,[5]数据处理!$A:$C,3,0),0)</f>
        <v>1</v>
      </c>
      <c r="O164">
        <f>IFERROR(VLOOKUP($A164,[5]数据处理!$A:$N,14,0),0)</f>
        <v>0</v>
      </c>
      <c r="P164">
        <f>IFERROR(VLOOKUP($A164,[3]库存报告使用数据!$A$1:$B$65536,2,0),"")</f>
        <v>0</v>
      </c>
      <c r="Q164">
        <f>IFERROR(VLOOKUP($A164,[3]库存报告使用数据!$A$1:$E$65536,5,0),"")</f>
        <v>1188</v>
      </c>
      <c r="R164">
        <f>IFERROR(VLOOKUP($A164,[3]库存报告使用数据!$A$1:$H$65536,8,0),"")</f>
        <v>1373</v>
      </c>
      <c r="S164">
        <f>IFERROR(VLOOKUP($A164,[3]库存报告使用数据!$A$1:$K$65536,11,0),"")</f>
        <v>1296</v>
      </c>
      <c r="T164">
        <f>IFERROR(VLOOKUP($A164,[3]库存报告使用数据!$A$1:$C$65536,3,0),"")</f>
        <v>46</v>
      </c>
      <c r="U164">
        <f>IFERROR(VLOOKUP($A164,[3]库存报告使用数据!$A$1:$F$65536,6,0),"")</f>
        <v>21</v>
      </c>
      <c r="V164">
        <f>IFERROR(VLOOKUP($A164,[3]库存报告使用数据!$A$1:$I$65536,9,0),"")</f>
        <v>8</v>
      </c>
      <c r="W164">
        <f>IFERROR(VLOOKUP($A164,[3]库存报告使用数据!$A$1:$L$65536,12,0),"")</f>
        <v>8</v>
      </c>
      <c r="X164" s="20" t="str">
        <f t="shared" si="36"/>
        <v/>
      </c>
      <c r="Y164" s="20">
        <f t="shared" si="37"/>
        <v>0.0176767676767677</v>
      </c>
      <c r="Z164" s="20">
        <f t="shared" si="38"/>
        <v>0.00582665695557174</v>
      </c>
      <c r="AA164" s="20">
        <f t="shared" si="39"/>
        <v>0.00617283950617284</v>
      </c>
      <c r="AB164">
        <f>IFERROR(VLOOKUP($A164,[3]库存报告使用数据!$A$1:$D$65536,4,0),"")</f>
        <v>7.32375</v>
      </c>
      <c r="AC164">
        <f>IFERROR(VLOOKUP($A164,[3]库存报告使用数据!$A$1:$G$65536,7,0),"")</f>
        <v>0</v>
      </c>
      <c r="AD164">
        <f>IFERROR(VLOOKUP($A164,[3]库存报告使用数据!$A$1:$J$65536,10,0),"")</f>
        <v>0</v>
      </c>
      <c r="AE164">
        <f>IFERROR(VLOOKUP($A164,[3]库存报告使用数据!$A$1:$M$65536,13,0),"")</f>
        <v>0</v>
      </c>
      <c r="AF164" s="20">
        <f t="shared" si="40"/>
        <v>0.0760483645513001</v>
      </c>
      <c r="AG164" s="20" t="str">
        <f t="shared" si="41"/>
        <v/>
      </c>
      <c r="AH164" s="20" t="str">
        <f t="shared" si="42"/>
        <v/>
      </c>
      <c r="AI164" s="20" t="str">
        <f t="shared" si="43"/>
        <v/>
      </c>
      <c r="AJ164">
        <f>IFERROR(VLOOKUP($B164,[4]库存报告使用数据!$A$1:$B$65536,2,0),0)</f>
        <v>49</v>
      </c>
      <c r="AK164">
        <f>IFERROR(VLOOKUP($B164,[4]库存报告使用数据!$A$1:$C$65536,3,0),)</f>
        <v>30</v>
      </c>
      <c r="AL164">
        <f>IFERROR(VLOOKUP($B164,[4]库存报告使用数据!$A$1:$D$65536,4,0),)</f>
        <v>6</v>
      </c>
      <c r="AM164">
        <f>IFERROR(VLOOKUP($B164,[4]库存报告使用数据!$A$1:$E$65536,5,0),)</f>
        <v>22</v>
      </c>
      <c r="AN164" s="20">
        <f t="shared" si="44"/>
        <v>0.102040816326531</v>
      </c>
      <c r="AO164" s="20">
        <f t="shared" si="45"/>
        <v>0.1</v>
      </c>
      <c r="AP164" s="20">
        <f t="shared" si="46"/>
        <v>0.5</v>
      </c>
      <c r="AQ164" s="20">
        <f t="shared" si="47"/>
        <v>0.0909090909090909</v>
      </c>
      <c r="AR164" s="32">
        <f t="shared" si="48"/>
        <v>0.714285714285714</v>
      </c>
      <c r="AS164" s="32">
        <f t="shared" si="49"/>
        <v>42.8571428571429</v>
      </c>
      <c r="AT164" s="32">
        <f t="shared" si="50"/>
        <v>-41.8571428571429</v>
      </c>
      <c r="AU164" s="28">
        <f t="shared" si="51"/>
        <v>1</v>
      </c>
      <c r="AV164" s="34">
        <f>IFERROR(时间!$B$4+AU164,"上周无销量")</f>
        <v>43284</v>
      </c>
    </row>
    <row r="165" spans="1:48">
      <c r="A165" s="18" t="s">
        <v>210</v>
      </c>
      <c r="B165" t="str">
        <f>VLOOKUP(A165,'[1]sku-asin（子）'!$A:$B,2,0)</f>
        <v>B072KN3HV7</v>
      </c>
      <c r="C165" t="str">
        <f>VLOOKUP(A165,'[1]子sku-父sku'!$A:$B,2,0)</f>
        <v>BS-WH17015</v>
      </c>
      <c r="D165" s="28">
        <f>IFERROR(VLOOKUP(A165,[2]库存报告使用数据处理!$A:$C,3,0),0)</f>
        <v>0</v>
      </c>
      <c r="E165" s="28">
        <f>IFERROR(VLOOKUP(A165,[2]库存报告使用数据处理!$A:$D,4,0),0)</f>
        <v>5</v>
      </c>
      <c r="F165" s="28">
        <f>IFERROR(VLOOKUP(A165,[2]库存报告使用数据处理!$A:$E,5,0),0)</f>
        <v>1</v>
      </c>
      <c r="G165" s="28">
        <f>IFERROR(VLOOKUP(A165,[2]库存报告使用数据处理!$A:$F,6,0),0)</f>
        <v>4</v>
      </c>
      <c r="H165" s="29">
        <f>IFERROR(VLOOKUP(A165,[2]库存报告使用数据处理!$A:$G,7,0),0)</f>
        <v>19.254</v>
      </c>
      <c r="I165">
        <f>IFERROR(VLOOKUP(A165,[5]数据处理!$A:$B,2,0),0)</f>
        <v>0</v>
      </c>
      <c r="J165" s="30">
        <f>IFERROR(VLOOKUP(A165,[5]数据处理!$A:$D,4,0),0)</f>
        <v>0</v>
      </c>
      <c r="K165" s="30">
        <f>IFERROR(VLOOKUP(A165,[5]数据处理!$A:$E,5,0),0)</f>
        <v>0</v>
      </c>
      <c r="L165" s="30">
        <f>IFERROR(VLOOKUP(A165,[5]数据处理!$A:$G,7,0),0)</f>
        <v>0</v>
      </c>
      <c r="M165">
        <f t="shared" si="35"/>
        <v>0</v>
      </c>
      <c r="N165">
        <f>IFERROR(VLOOKUP(A165,[5]数据处理!$A:$C,3,0),0)</f>
        <v>0</v>
      </c>
      <c r="O165">
        <f>IFERROR(VLOOKUP($A165,[5]数据处理!$A:$N,14,0),0)</f>
        <v>0</v>
      </c>
      <c r="P165">
        <f>IFERROR(VLOOKUP($A165,[3]库存报告使用数据!$A$1:$B$65536,2,0),"")</f>
        <v>0</v>
      </c>
      <c r="Q165">
        <f>IFERROR(VLOOKUP($A165,[3]库存报告使用数据!$A$1:$E$65536,5,0),"")</f>
        <v>15</v>
      </c>
      <c r="R165">
        <f>IFERROR(VLOOKUP($A165,[3]库存报告使用数据!$A$1:$H$65536,8,0),"")</f>
        <v>17</v>
      </c>
      <c r="S165">
        <f>IFERROR(VLOOKUP($A165,[3]库存报告使用数据!$A$1:$K$65536,11,0),"")</f>
        <v>10</v>
      </c>
      <c r="T165">
        <f>IFERROR(VLOOKUP($A165,[3]库存报告使用数据!$A$1:$C$65536,3,0),"")</f>
        <v>0</v>
      </c>
      <c r="U165">
        <f>IFERROR(VLOOKUP($A165,[3]库存报告使用数据!$A$1:$F$65536,6,0),"")</f>
        <v>0</v>
      </c>
      <c r="V165">
        <f>IFERROR(VLOOKUP($A165,[3]库存报告使用数据!$A$1:$I$65536,9,0),"")</f>
        <v>0</v>
      </c>
      <c r="W165">
        <f>IFERROR(VLOOKUP($A165,[3]库存报告使用数据!$A$1:$L$65536,12,0),"")</f>
        <v>0</v>
      </c>
      <c r="X165" s="20" t="str">
        <f t="shared" si="36"/>
        <v/>
      </c>
      <c r="Y165" s="20">
        <f t="shared" si="37"/>
        <v>0</v>
      </c>
      <c r="Z165" s="20">
        <f t="shared" si="38"/>
        <v>0</v>
      </c>
      <c r="AA165" s="20">
        <f t="shared" si="39"/>
        <v>0</v>
      </c>
      <c r="AB165">
        <f>IFERROR(VLOOKUP($A165,[3]库存报告使用数据!$A$1:$D$65536,4,0),"")</f>
        <v>0</v>
      </c>
      <c r="AC165">
        <f>IFERROR(VLOOKUP($A165,[3]库存报告使用数据!$A$1:$G$65536,7,0),"")</f>
        <v>0</v>
      </c>
      <c r="AD165">
        <f>IFERROR(VLOOKUP($A165,[3]库存报告使用数据!$A$1:$J$65536,10,0),"")</f>
        <v>0</v>
      </c>
      <c r="AE165">
        <f>IFERROR(VLOOKUP($A165,[3]库存报告使用数据!$A$1:$M$65536,13,0),"")</f>
        <v>0</v>
      </c>
      <c r="AF165" s="20" t="str">
        <f t="shared" si="40"/>
        <v/>
      </c>
      <c r="AG165" s="20" t="str">
        <f t="shared" si="41"/>
        <v/>
      </c>
      <c r="AH165" s="20" t="str">
        <f t="shared" si="42"/>
        <v/>
      </c>
      <c r="AI165" s="20" t="str">
        <f t="shared" si="43"/>
        <v/>
      </c>
      <c r="AJ165">
        <f>IFERROR(VLOOKUP($B165,[4]库存报告使用数据!$A$1:$B$65536,2,0),0)</f>
        <v>0</v>
      </c>
      <c r="AK165">
        <f>IFERROR(VLOOKUP($B165,[4]库存报告使用数据!$A$1:$C$65536,3,0),)</f>
        <v>46</v>
      </c>
      <c r="AL165">
        <f>IFERROR(VLOOKUP($B165,[4]库存报告使用数据!$A$1:$D$65536,4,0),)</f>
        <v>10</v>
      </c>
      <c r="AM165">
        <f>IFERROR(VLOOKUP($B165,[4]库存报告使用数据!$A$1:$E$65536,5,0),)</f>
        <v>36</v>
      </c>
      <c r="AN165" s="20" t="str">
        <f t="shared" si="44"/>
        <v/>
      </c>
      <c r="AO165" s="20">
        <f t="shared" si="45"/>
        <v>0.108695652173913</v>
      </c>
      <c r="AP165" s="20">
        <f t="shared" si="46"/>
        <v>0.1</v>
      </c>
      <c r="AQ165" s="20">
        <f t="shared" si="47"/>
        <v>0.111111111111111</v>
      </c>
      <c r="AR165" s="32">
        <f t="shared" si="48"/>
        <v>0</v>
      </c>
      <c r="AS165" s="32">
        <f t="shared" si="49"/>
        <v>0</v>
      </c>
      <c r="AT165" s="32">
        <f t="shared" si="50"/>
        <v>0</v>
      </c>
      <c r="AU165" s="28" t="str">
        <f t="shared" si="51"/>
        <v>库存为0</v>
      </c>
      <c r="AV165" s="34" t="str">
        <f>IFERROR(时间!$B$4+AU165,"上周无销量")</f>
        <v>上周无销量</v>
      </c>
    </row>
    <row r="166" spans="1:48">
      <c r="A166" s="18" t="s">
        <v>211</v>
      </c>
      <c r="B166" t="str">
        <f>VLOOKUP(A166,'[1]sku-asin（子）'!$A:$B,2,0)</f>
        <v>B071GTJMG9</v>
      </c>
      <c r="C166" t="str">
        <f>VLOOKUP(A166,'[1]子sku-父sku'!$A:$B,2,0)</f>
        <v>BS-WH17015</v>
      </c>
      <c r="D166" s="28">
        <f>IFERROR(VLOOKUP(A166,[2]库存报告使用数据处理!$A:$C,3,0),0)</f>
        <v>0</v>
      </c>
      <c r="E166" s="28">
        <f>IFERROR(VLOOKUP(A166,[2]库存报告使用数据处理!$A:$D,4,0),0)</f>
        <v>0</v>
      </c>
      <c r="F166" s="28">
        <f>IFERROR(VLOOKUP(A166,[2]库存报告使用数据处理!$A:$E,5,0),0)</f>
        <v>2</v>
      </c>
      <c r="G166" s="28">
        <f>IFERROR(VLOOKUP(A166,[2]库存报告使用数据处理!$A:$F,6,0),0)</f>
        <v>0</v>
      </c>
      <c r="H166" s="29">
        <f>IFERROR(VLOOKUP(A166,[2]库存报告使用数据处理!$A:$G,7,0),0)</f>
        <v>19.43</v>
      </c>
      <c r="I166">
        <f>IFERROR(VLOOKUP(A166,[5]数据处理!$A:$B,2,0),0)</f>
        <v>9</v>
      </c>
      <c r="J166" s="30">
        <f>IFERROR(VLOOKUP(A166,[5]数据处理!$A:$D,4,0),0)</f>
        <v>0</v>
      </c>
      <c r="K166" s="30">
        <f>IFERROR(VLOOKUP(A166,[5]数据处理!$A:$E,5,0),0)</f>
        <v>0</v>
      </c>
      <c r="L166" s="30">
        <f>IFERROR(VLOOKUP(A166,[5]数据处理!$A:$G,7,0),0)</f>
        <v>0</v>
      </c>
      <c r="M166">
        <f t="shared" si="35"/>
        <v>9</v>
      </c>
      <c r="N166">
        <f>IFERROR(VLOOKUP(A166,[5]数据处理!$A:$C,3,0),0)</f>
        <v>0</v>
      </c>
      <c r="O166">
        <f>IFERROR(VLOOKUP($A166,[5]数据处理!$A:$N,14,0),0)</f>
        <v>9</v>
      </c>
      <c r="P166">
        <f>IFERROR(VLOOKUP($A166,[3]库存报告使用数据!$A$1:$B$65536,2,0),"")</f>
        <v>10</v>
      </c>
      <c r="Q166">
        <f>IFERROR(VLOOKUP($A166,[3]库存报告使用数据!$A$1:$E$65536,5,0),"")</f>
        <v>283</v>
      </c>
      <c r="R166">
        <f>IFERROR(VLOOKUP($A166,[3]库存报告使用数据!$A$1:$H$65536,8,0),"")</f>
        <v>125</v>
      </c>
      <c r="S166">
        <f>IFERROR(VLOOKUP($A166,[3]库存报告使用数据!$A$1:$K$65536,11,0),"")</f>
        <v>219</v>
      </c>
      <c r="T166">
        <f>IFERROR(VLOOKUP($A166,[3]库存报告使用数据!$A$1:$C$65536,3,0),"")</f>
        <v>2</v>
      </c>
      <c r="U166">
        <f>IFERROR(VLOOKUP($A166,[3]库存报告使用数据!$A$1:$F$65536,6,0),"")</f>
        <v>0</v>
      </c>
      <c r="V166">
        <f>IFERROR(VLOOKUP($A166,[3]库存报告使用数据!$A$1:$I$65536,9,0),"")</f>
        <v>0</v>
      </c>
      <c r="W166">
        <f>IFERROR(VLOOKUP($A166,[3]库存报告使用数据!$A$1:$L$65536,12,0),"")</f>
        <v>2</v>
      </c>
      <c r="X166" s="20">
        <f t="shared" si="36"/>
        <v>0.2</v>
      </c>
      <c r="Y166" s="20">
        <f t="shared" si="37"/>
        <v>0</v>
      </c>
      <c r="Z166" s="20">
        <f t="shared" si="38"/>
        <v>0</v>
      </c>
      <c r="AA166" s="20">
        <f t="shared" si="39"/>
        <v>0.0091324200913242</v>
      </c>
      <c r="AB166">
        <f>IFERROR(VLOOKUP($A166,[3]库存报告使用数据!$A$1:$D$65536,4,0),"")</f>
        <v>0.27</v>
      </c>
      <c r="AC166">
        <f>IFERROR(VLOOKUP($A166,[3]库存报告使用数据!$A$1:$G$65536,7,0),"")</f>
        <v>0</v>
      </c>
      <c r="AD166">
        <f>IFERROR(VLOOKUP($A166,[3]库存报告使用数据!$A$1:$J$65536,10,0),"")</f>
        <v>0</v>
      </c>
      <c r="AE166">
        <f>IFERROR(VLOOKUP($A166,[3]库存报告使用数据!$A$1:$M$65536,13,0),"")</f>
        <v>0</v>
      </c>
      <c r="AF166" s="20" t="str">
        <f t="shared" si="40"/>
        <v>无销售广告费为0.27</v>
      </c>
      <c r="AG166" s="20" t="str">
        <f t="shared" si="41"/>
        <v/>
      </c>
      <c r="AH166" s="20" t="str">
        <f t="shared" si="42"/>
        <v/>
      </c>
      <c r="AI166" s="20" t="str">
        <f t="shared" si="43"/>
        <v/>
      </c>
      <c r="AJ166">
        <f>IFERROR(VLOOKUP($B166,[4]库存报告使用数据!$A$1:$B$65536,2,0),0)</f>
        <v>13</v>
      </c>
      <c r="AK166">
        <f>IFERROR(VLOOKUP($B166,[4]库存报告使用数据!$A$1:$C$65536,3,0),)</f>
        <v>7</v>
      </c>
      <c r="AL166">
        <f>IFERROR(VLOOKUP($B166,[4]库存报告使用数据!$A$1:$D$65536,4,0),)</f>
        <v>4</v>
      </c>
      <c r="AM166">
        <f>IFERROR(VLOOKUP($B166,[4]库存报告使用数据!$A$1:$E$65536,5,0),)</f>
        <v>8</v>
      </c>
      <c r="AN166" s="20">
        <f t="shared" si="44"/>
        <v>0</v>
      </c>
      <c r="AO166" s="20">
        <f t="shared" si="45"/>
        <v>0</v>
      </c>
      <c r="AP166" s="20">
        <f t="shared" si="46"/>
        <v>0.5</v>
      </c>
      <c r="AQ166" s="20">
        <f t="shared" si="47"/>
        <v>0</v>
      </c>
      <c r="AR166" s="32">
        <f t="shared" si="48"/>
        <v>0</v>
      </c>
      <c r="AS166" s="32">
        <f t="shared" si="49"/>
        <v>0</v>
      </c>
      <c r="AT166" s="32">
        <f t="shared" si="50"/>
        <v>9</v>
      </c>
      <c r="AU166" s="28" t="str">
        <f t="shared" si="51"/>
        <v>库存为9</v>
      </c>
      <c r="AV166" s="34" t="str">
        <f>IFERROR(时间!$B$4+AU166,"上周无销量")</f>
        <v>上周无销量</v>
      </c>
    </row>
    <row r="167" spans="1:48">
      <c r="A167" s="18" t="s">
        <v>212</v>
      </c>
      <c r="B167" t="str">
        <f>VLOOKUP(A167,'[1]sku-asin（子）'!$A:$B,2,0)</f>
        <v>B071KFGNBJ</v>
      </c>
      <c r="C167" t="str">
        <f>VLOOKUP(A167,'[1]子sku-父sku'!$A:$B,2,0)</f>
        <v>BS-WH17015</v>
      </c>
      <c r="D167" s="28">
        <f>IFERROR(VLOOKUP(A167,[2]库存报告使用数据处理!$A:$C,3,0),0)</f>
        <v>0</v>
      </c>
      <c r="E167" s="28">
        <f>IFERROR(VLOOKUP(A167,[2]库存报告使用数据处理!$A:$D,4,0),0)</f>
        <v>0</v>
      </c>
      <c r="F167" s="28">
        <f>IFERROR(VLOOKUP(A167,[2]库存报告使用数据处理!$A:$E,5,0),0)</f>
        <v>0</v>
      </c>
      <c r="G167" s="28">
        <f>IFERROR(VLOOKUP(A167,[2]库存报告使用数据处理!$A:$F,6,0),0)</f>
        <v>1</v>
      </c>
      <c r="H167" s="29">
        <f>IFERROR(VLOOKUP(A167,[2]库存报告使用数据处理!$A:$G,7,0),0)</f>
        <v>19.87</v>
      </c>
      <c r="I167">
        <f>IFERROR(VLOOKUP(A167,[5]数据处理!$A:$B,2,0),0)</f>
        <v>11</v>
      </c>
      <c r="J167" s="30">
        <f>IFERROR(VLOOKUP(A167,[5]数据处理!$A:$D,4,0),0)</f>
        <v>0</v>
      </c>
      <c r="K167" s="30">
        <f>IFERROR(VLOOKUP(A167,[5]数据处理!$A:$E,5,0),0)</f>
        <v>0</v>
      </c>
      <c r="L167" s="30">
        <f>IFERROR(VLOOKUP(A167,[5]数据处理!$A:$G,7,0),0)</f>
        <v>0</v>
      </c>
      <c r="M167">
        <f t="shared" si="35"/>
        <v>11</v>
      </c>
      <c r="N167">
        <f>IFERROR(VLOOKUP(A167,[5]数据处理!$A:$C,3,0),0)</f>
        <v>0</v>
      </c>
      <c r="O167">
        <f>IFERROR(VLOOKUP($A167,[5]数据处理!$A:$N,14,0),0)</f>
        <v>0</v>
      </c>
      <c r="P167">
        <f>IFERROR(VLOOKUP($A167,[3]库存报告使用数据!$A$1:$B$65536,2,0),"")</f>
        <v>3704</v>
      </c>
      <c r="Q167">
        <f>IFERROR(VLOOKUP($A167,[3]库存报告使用数据!$A$1:$E$65536,5,0),"")</f>
        <v>8487</v>
      </c>
      <c r="R167">
        <f>IFERROR(VLOOKUP($A167,[3]库存报告使用数据!$A$1:$H$65536,8,0),"")</f>
        <v>3162</v>
      </c>
      <c r="S167">
        <f>IFERROR(VLOOKUP($A167,[3]库存报告使用数据!$A$1:$K$65536,11,0),"")</f>
        <v>3341</v>
      </c>
      <c r="T167">
        <f>IFERROR(VLOOKUP($A167,[3]库存报告使用数据!$A$1:$C$65536,3,0),"")</f>
        <v>36</v>
      </c>
      <c r="U167">
        <f>IFERROR(VLOOKUP($A167,[3]库存报告使用数据!$A$1:$F$65536,6,0),"")</f>
        <v>21</v>
      </c>
      <c r="V167">
        <f>IFERROR(VLOOKUP($A167,[3]库存报告使用数据!$A$1:$I$65536,9,0),"")</f>
        <v>14</v>
      </c>
      <c r="W167">
        <f>IFERROR(VLOOKUP($A167,[3]库存报告使用数据!$A$1:$L$65536,12,0),"")</f>
        <v>20</v>
      </c>
      <c r="X167" s="20">
        <f t="shared" si="36"/>
        <v>0.00971922246220302</v>
      </c>
      <c r="Y167" s="20">
        <f t="shared" si="37"/>
        <v>0.00247437256981265</v>
      </c>
      <c r="Z167" s="20">
        <f t="shared" si="38"/>
        <v>0.00442757748260595</v>
      </c>
      <c r="AA167" s="20">
        <f t="shared" si="39"/>
        <v>0.00598623166716552</v>
      </c>
      <c r="AB167">
        <f>IFERROR(VLOOKUP($A167,[3]库存报告使用数据!$A$1:$D$65536,4,0),"")</f>
        <v>7.515</v>
      </c>
      <c r="AC167">
        <f>IFERROR(VLOOKUP($A167,[3]库存报告使用数据!$A$1:$G$65536,7,0),"")</f>
        <v>0.48</v>
      </c>
      <c r="AD167">
        <f>IFERROR(VLOOKUP($A167,[3]库存报告使用数据!$A$1:$J$65536,10,0),"")</f>
        <v>0</v>
      </c>
      <c r="AE167">
        <f>IFERROR(VLOOKUP($A167,[3]库存报告使用数据!$A$1:$M$65536,13,0),"")</f>
        <v>0</v>
      </c>
      <c r="AF167" s="20" t="str">
        <f t="shared" si="40"/>
        <v>无销售广告费为7.515</v>
      </c>
      <c r="AG167" s="20" t="str">
        <f t="shared" si="41"/>
        <v>无销售广告费为0.48</v>
      </c>
      <c r="AH167" s="20" t="str">
        <f t="shared" si="42"/>
        <v/>
      </c>
      <c r="AI167" s="20" t="str">
        <f t="shared" si="43"/>
        <v/>
      </c>
      <c r="AJ167">
        <f>IFERROR(VLOOKUP($B167,[4]库存报告使用数据!$A$1:$B$65536,2,0),0)</f>
        <v>64</v>
      </c>
      <c r="AK167">
        <f>IFERROR(VLOOKUP($B167,[4]库存报告使用数据!$A$1:$C$65536,3,0),)</f>
        <v>50</v>
      </c>
      <c r="AL167">
        <f>IFERROR(VLOOKUP($B167,[4]库存报告使用数据!$A$1:$D$65536,4,0),)</f>
        <v>16</v>
      </c>
      <c r="AM167">
        <f>IFERROR(VLOOKUP($B167,[4]库存报告使用数据!$A$1:$E$65536,5,0),)</f>
        <v>45</v>
      </c>
      <c r="AN167" s="20">
        <f t="shared" si="44"/>
        <v>0</v>
      </c>
      <c r="AO167" s="20">
        <f t="shared" si="45"/>
        <v>0</v>
      </c>
      <c r="AP167" s="20">
        <f t="shared" si="46"/>
        <v>0</v>
      </c>
      <c r="AQ167" s="20">
        <f t="shared" si="47"/>
        <v>0.0222222222222222</v>
      </c>
      <c r="AR167" s="32">
        <f t="shared" si="48"/>
        <v>0</v>
      </c>
      <c r="AS167" s="32">
        <f t="shared" si="49"/>
        <v>0</v>
      </c>
      <c r="AT167" s="32">
        <f t="shared" si="50"/>
        <v>11</v>
      </c>
      <c r="AU167" s="28" t="str">
        <f t="shared" si="51"/>
        <v>库存为11</v>
      </c>
      <c r="AV167" s="34" t="str">
        <f>IFERROR(时间!$B$4+AU167,"上周无销量")</f>
        <v>上周无销量</v>
      </c>
    </row>
    <row r="168" spans="1:48">
      <c r="A168" s="18" t="s">
        <v>213</v>
      </c>
      <c r="B168" t="str">
        <f>VLOOKUP(A168,'[1]sku-asin（子）'!$A:$B,2,0)</f>
        <v>B071GTK9BS</v>
      </c>
      <c r="C168" t="str">
        <f>VLOOKUP(A168,'[1]子sku-父sku'!$A:$B,2,0)</f>
        <v>BS-WH17015</v>
      </c>
      <c r="D168" s="28">
        <f>IFERROR(VLOOKUP(A168,[2]库存报告使用数据处理!$A:$C,3,0),0)</f>
        <v>2</v>
      </c>
      <c r="E168" s="28">
        <f>IFERROR(VLOOKUP(A168,[2]库存报告使用数据处理!$A:$D,4,0),0)</f>
        <v>2</v>
      </c>
      <c r="F168" s="28">
        <f>IFERROR(VLOOKUP(A168,[2]库存报告使用数据处理!$A:$E,5,0),0)</f>
        <v>0</v>
      </c>
      <c r="G168" s="28">
        <f>IFERROR(VLOOKUP(A168,[2]库存报告使用数据处理!$A:$F,6,0),0)</f>
        <v>0</v>
      </c>
      <c r="H168" s="29">
        <f>IFERROR(VLOOKUP(A168,[2]库存报告使用数据处理!$A:$G,7,0),0)</f>
        <v>18.99</v>
      </c>
      <c r="I168">
        <f>IFERROR(VLOOKUP(A168,[5]数据处理!$A:$B,2,0),0)</f>
        <v>4</v>
      </c>
      <c r="J168" s="30">
        <f>IFERROR(VLOOKUP(A168,[5]数据处理!$A:$D,4,0),0)</f>
        <v>0</v>
      </c>
      <c r="K168" s="30">
        <f>IFERROR(VLOOKUP(A168,[5]数据处理!$A:$E,5,0),0)</f>
        <v>0</v>
      </c>
      <c r="L168" s="30">
        <f>IFERROR(VLOOKUP(A168,[5]数据处理!$A:$G,7,0),0)</f>
        <v>0</v>
      </c>
      <c r="M168">
        <f t="shared" si="35"/>
        <v>4</v>
      </c>
      <c r="N168">
        <f>IFERROR(VLOOKUP(A168,[5]数据处理!$A:$C,3,0),0)</f>
        <v>0</v>
      </c>
      <c r="O168">
        <f>IFERROR(VLOOKUP($A168,[5]数据处理!$A:$N,14,0),0)</f>
        <v>5</v>
      </c>
      <c r="P168" t="str">
        <f>IFERROR(VLOOKUP($A168,[3]库存报告使用数据!$A$1:$B$65536,2,0),"")</f>
        <v/>
      </c>
      <c r="Q168" t="str">
        <f>IFERROR(VLOOKUP($A168,[3]库存报告使用数据!$A$1:$E$65536,5,0),"")</f>
        <v/>
      </c>
      <c r="R168" t="str">
        <f>IFERROR(VLOOKUP($A168,[3]库存报告使用数据!$A$1:$H$65536,8,0),"")</f>
        <v/>
      </c>
      <c r="S168" t="str">
        <f>IFERROR(VLOOKUP($A168,[3]库存报告使用数据!$A$1:$K$65536,11,0),"")</f>
        <v/>
      </c>
      <c r="T168" t="str">
        <f>IFERROR(VLOOKUP($A168,[3]库存报告使用数据!$A$1:$C$65536,3,0),"")</f>
        <v/>
      </c>
      <c r="U168" t="str">
        <f>IFERROR(VLOOKUP($A168,[3]库存报告使用数据!$A$1:$F$65536,6,0),"")</f>
        <v/>
      </c>
      <c r="V168" t="str">
        <f>IFERROR(VLOOKUP($A168,[3]库存报告使用数据!$A$1:$I$65536,9,0),"")</f>
        <v/>
      </c>
      <c r="W168" t="str">
        <f>IFERROR(VLOOKUP($A168,[3]库存报告使用数据!$A$1:$L$65536,12,0),"")</f>
        <v/>
      </c>
      <c r="X168" s="20" t="str">
        <f t="shared" si="36"/>
        <v/>
      </c>
      <c r="Y168" s="20" t="str">
        <f t="shared" si="37"/>
        <v/>
      </c>
      <c r="Z168" s="20" t="str">
        <f t="shared" si="38"/>
        <v/>
      </c>
      <c r="AA168" s="20" t="str">
        <f t="shared" si="39"/>
        <v/>
      </c>
      <c r="AB168" t="str">
        <f>IFERROR(VLOOKUP($A168,[3]库存报告使用数据!$A$1:$D$65536,4,0),"")</f>
        <v/>
      </c>
      <c r="AC168" t="str">
        <f>IFERROR(VLOOKUP($A168,[3]库存报告使用数据!$A$1:$G$65536,7,0),"")</f>
        <v/>
      </c>
      <c r="AD168" t="str">
        <f>IFERROR(VLOOKUP($A168,[3]库存报告使用数据!$A$1:$J$65536,10,0),"")</f>
        <v/>
      </c>
      <c r="AE168" t="str">
        <f>IFERROR(VLOOKUP($A168,[3]库存报告使用数据!$A$1:$M$65536,13,0),"")</f>
        <v/>
      </c>
      <c r="AF168" s="20" t="str">
        <f t="shared" si="40"/>
        <v/>
      </c>
      <c r="AG168" s="20" t="str">
        <f t="shared" si="41"/>
        <v/>
      </c>
      <c r="AH168" s="20" t="str">
        <f t="shared" si="42"/>
        <v/>
      </c>
      <c r="AI168" s="20" t="str">
        <f t="shared" si="43"/>
        <v/>
      </c>
      <c r="AJ168">
        <f>IFERROR(VLOOKUP($B168,[4]库存报告使用数据!$A$1:$B$65536,2,0),0)</f>
        <v>7</v>
      </c>
      <c r="AK168">
        <f>IFERROR(VLOOKUP($B168,[4]库存报告使用数据!$A$1:$C$65536,3,0),)</f>
        <v>15</v>
      </c>
      <c r="AL168">
        <f>IFERROR(VLOOKUP($B168,[4]库存报告使用数据!$A$1:$D$65536,4,0),)</f>
        <v>1</v>
      </c>
      <c r="AM168">
        <f>IFERROR(VLOOKUP($B168,[4]库存报告使用数据!$A$1:$E$65536,5,0),)</f>
        <v>6</v>
      </c>
      <c r="AN168" s="20">
        <f t="shared" si="44"/>
        <v>0.285714285714286</v>
      </c>
      <c r="AO168" s="20">
        <f t="shared" si="45"/>
        <v>0.133333333333333</v>
      </c>
      <c r="AP168" s="20">
        <f t="shared" si="46"/>
        <v>0</v>
      </c>
      <c r="AQ168" s="20">
        <f t="shared" si="47"/>
        <v>0</v>
      </c>
      <c r="AR168" s="32">
        <f t="shared" si="48"/>
        <v>0.285714285714286</v>
      </c>
      <c r="AS168" s="32">
        <f t="shared" si="49"/>
        <v>17.1428571428571</v>
      </c>
      <c r="AT168" s="32">
        <f t="shared" si="50"/>
        <v>-13.1428571428571</v>
      </c>
      <c r="AU168" s="28">
        <f t="shared" si="51"/>
        <v>14</v>
      </c>
      <c r="AV168" s="34">
        <f>IFERROR(时间!$B$4+AU168,"上周无销量")</f>
        <v>43297</v>
      </c>
    </row>
    <row r="169" spans="1:48">
      <c r="A169" s="18" t="s">
        <v>214</v>
      </c>
      <c r="B169" t="str">
        <f>VLOOKUP(A169,'[1]sku-asin（子）'!$A:$B,2,0)</f>
        <v>B0721SP6HC</v>
      </c>
      <c r="C169" t="str">
        <f>VLOOKUP(A169,'[1]子sku-父sku'!$A:$B,2,0)</f>
        <v>BS-WH17015</v>
      </c>
      <c r="D169" s="28">
        <f>IFERROR(VLOOKUP(A169,[2]库存报告使用数据处理!$A:$C,3,0),0)</f>
        <v>3</v>
      </c>
      <c r="E169" s="28">
        <f>IFERROR(VLOOKUP(A169,[2]库存报告使用数据处理!$A:$D,4,0),0)</f>
        <v>0</v>
      </c>
      <c r="F169" s="28">
        <f>IFERROR(VLOOKUP(A169,[2]库存报告使用数据处理!$A:$E,5,0),0)</f>
        <v>1</v>
      </c>
      <c r="G169" s="28">
        <f>IFERROR(VLOOKUP(A169,[2]库存报告使用数据处理!$A:$F,6,0),0)</f>
        <v>3</v>
      </c>
      <c r="H169" s="29">
        <f>IFERROR(VLOOKUP(A169,[2]库存报告使用数据处理!$A:$G,7,0),0)</f>
        <v>19.1157142857143</v>
      </c>
      <c r="I169">
        <f>IFERROR(VLOOKUP(A169,[5]数据处理!$A:$B,2,0),0)</f>
        <v>3</v>
      </c>
      <c r="J169" s="30">
        <f>IFERROR(VLOOKUP(A169,[5]数据处理!$A:$D,4,0),0)</f>
        <v>0</v>
      </c>
      <c r="K169" s="30">
        <f>IFERROR(VLOOKUP(A169,[5]数据处理!$A:$E,5,0),0)</f>
        <v>0</v>
      </c>
      <c r="L169" s="30">
        <f>IFERROR(VLOOKUP(A169,[5]数据处理!$A:$G,7,0),0)</f>
        <v>0</v>
      </c>
      <c r="M169">
        <f t="shared" si="35"/>
        <v>3</v>
      </c>
      <c r="N169">
        <f>IFERROR(VLOOKUP(A169,[5]数据处理!$A:$C,3,0),0)</f>
        <v>0</v>
      </c>
      <c r="O169">
        <f>IFERROR(VLOOKUP($A169,[5]数据处理!$A:$N,14,0),0)</f>
        <v>3</v>
      </c>
      <c r="P169">
        <f>IFERROR(VLOOKUP($A169,[3]库存报告使用数据!$A$1:$B$65536,2,0),"")</f>
        <v>6</v>
      </c>
      <c r="Q169">
        <f>IFERROR(VLOOKUP($A169,[3]库存报告使用数据!$A$1:$E$65536,5,0),"")</f>
        <v>1</v>
      </c>
      <c r="R169">
        <f>IFERROR(VLOOKUP($A169,[3]库存报告使用数据!$A$1:$H$65536,8,0),"")</f>
        <v>12</v>
      </c>
      <c r="S169">
        <f>IFERROR(VLOOKUP($A169,[3]库存报告使用数据!$A$1:$K$65536,11,0),"")</f>
        <v>11</v>
      </c>
      <c r="T169">
        <f>IFERROR(VLOOKUP($A169,[3]库存报告使用数据!$A$1:$C$65536,3,0),"")</f>
        <v>0</v>
      </c>
      <c r="U169">
        <f>IFERROR(VLOOKUP($A169,[3]库存报告使用数据!$A$1:$F$65536,6,0),"")</f>
        <v>0</v>
      </c>
      <c r="V169">
        <f>IFERROR(VLOOKUP($A169,[3]库存报告使用数据!$A$1:$I$65536,9,0),"")</f>
        <v>0</v>
      </c>
      <c r="W169">
        <f>IFERROR(VLOOKUP($A169,[3]库存报告使用数据!$A$1:$L$65536,12,0),"")</f>
        <v>0</v>
      </c>
      <c r="X169" s="20">
        <f t="shared" si="36"/>
        <v>0</v>
      </c>
      <c r="Y169" s="20">
        <f t="shared" si="37"/>
        <v>0</v>
      </c>
      <c r="Z169" s="20">
        <f t="shared" si="38"/>
        <v>0</v>
      </c>
      <c r="AA169" s="20">
        <f t="shared" si="39"/>
        <v>0</v>
      </c>
      <c r="AB169">
        <f>IFERROR(VLOOKUP($A169,[3]库存报告使用数据!$A$1:$D$65536,4,0),"")</f>
        <v>0</v>
      </c>
      <c r="AC169">
        <f>IFERROR(VLOOKUP($A169,[3]库存报告使用数据!$A$1:$G$65536,7,0),"")</f>
        <v>0</v>
      </c>
      <c r="AD169">
        <f>IFERROR(VLOOKUP($A169,[3]库存报告使用数据!$A$1:$J$65536,10,0),"")</f>
        <v>0</v>
      </c>
      <c r="AE169">
        <f>IFERROR(VLOOKUP($A169,[3]库存报告使用数据!$A$1:$M$65536,13,0),"")</f>
        <v>0</v>
      </c>
      <c r="AF169" s="20" t="str">
        <f t="shared" si="40"/>
        <v/>
      </c>
      <c r="AG169" s="20" t="str">
        <f t="shared" si="41"/>
        <v/>
      </c>
      <c r="AH169" s="20" t="str">
        <f t="shared" si="42"/>
        <v/>
      </c>
      <c r="AI169" s="20" t="str">
        <f t="shared" si="43"/>
        <v/>
      </c>
      <c r="AJ169">
        <f>IFERROR(VLOOKUP($B169,[4]库存报告使用数据!$A$1:$B$65536,2,0),0)</f>
        <v>21</v>
      </c>
      <c r="AK169">
        <f>IFERROR(VLOOKUP($B169,[4]库存报告使用数据!$A$1:$C$65536,3,0),)</f>
        <v>10</v>
      </c>
      <c r="AL169">
        <f>IFERROR(VLOOKUP($B169,[4]库存报告使用数据!$A$1:$D$65536,4,0),)</f>
        <v>5</v>
      </c>
      <c r="AM169">
        <f>IFERROR(VLOOKUP($B169,[4]库存报告使用数据!$A$1:$E$65536,5,0),)</f>
        <v>7</v>
      </c>
      <c r="AN169" s="20">
        <f t="shared" si="44"/>
        <v>0.142857142857143</v>
      </c>
      <c r="AO169" s="20">
        <f t="shared" si="45"/>
        <v>0</v>
      </c>
      <c r="AP169" s="20">
        <f t="shared" si="46"/>
        <v>0.2</v>
      </c>
      <c r="AQ169" s="20">
        <f t="shared" si="47"/>
        <v>0.428571428571429</v>
      </c>
      <c r="AR169" s="32">
        <f t="shared" si="48"/>
        <v>0.428571428571429</v>
      </c>
      <c r="AS169" s="32">
        <f t="shared" si="49"/>
        <v>25.7142857142857</v>
      </c>
      <c r="AT169" s="32">
        <f t="shared" si="50"/>
        <v>-22.7142857142857</v>
      </c>
      <c r="AU169" s="28">
        <f t="shared" si="51"/>
        <v>7</v>
      </c>
      <c r="AV169" s="34">
        <f>IFERROR(时间!$B$4+AU169,"上周无销量")</f>
        <v>43290</v>
      </c>
    </row>
    <row r="170" spans="1:48">
      <c r="A170" s="18" t="s">
        <v>215</v>
      </c>
      <c r="B170" t="str">
        <f>VLOOKUP(A170,'[1]sku-asin（子）'!$A:$B,2,0)</f>
        <v>B071GTJZG4</v>
      </c>
      <c r="C170" t="str">
        <f>VLOOKUP(A170,'[1]子sku-父sku'!$A:$B,2,0)</f>
        <v>BS-WH17015</v>
      </c>
      <c r="D170" s="28">
        <f>IFERROR(VLOOKUP(A170,[2]库存报告使用数据处理!$A:$C,3,0),0)</f>
        <v>4</v>
      </c>
      <c r="E170" s="28">
        <f>IFERROR(VLOOKUP(A170,[2]库存报告使用数据处理!$A:$D,4,0),0)</f>
        <v>1</v>
      </c>
      <c r="F170" s="28">
        <f>IFERROR(VLOOKUP(A170,[2]库存报告使用数据处理!$A:$E,5,0),0)</f>
        <v>0</v>
      </c>
      <c r="G170" s="28">
        <f>IFERROR(VLOOKUP(A170,[2]库存报告使用数据处理!$A:$F,6,0),0)</f>
        <v>1</v>
      </c>
      <c r="H170" s="29">
        <f>IFERROR(VLOOKUP(A170,[2]库存报告使用数据处理!$A:$G,7,0),0)</f>
        <v>19.43</v>
      </c>
      <c r="I170">
        <f>IFERROR(VLOOKUP(A170,[5]数据处理!$A:$B,2,0),0)</f>
        <v>1</v>
      </c>
      <c r="J170" s="30">
        <f>IFERROR(VLOOKUP(A170,[5]数据处理!$A:$D,4,0),0)</f>
        <v>0</v>
      </c>
      <c r="K170" s="30">
        <f>IFERROR(VLOOKUP(A170,[5]数据处理!$A:$E,5,0),0)</f>
        <v>0</v>
      </c>
      <c r="L170" s="30">
        <f>IFERROR(VLOOKUP(A170,[5]数据处理!$A:$G,7,0),0)</f>
        <v>0</v>
      </c>
      <c r="M170">
        <f t="shared" si="35"/>
        <v>1</v>
      </c>
      <c r="N170">
        <f>IFERROR(VLOOKUP(A170,[5]数据处理!$A:$C,3,0),0)</f>
        <v>0</v>
      </c>
      <c r="O170">
        <f>IFERROR(VLOOKUP($A170,[5]数据处理!$A:$N,14,0),0)</f>
        <v>0</v>
      </c>
      <c r="P170" t="str">
        <f>IFERROR(VLOOKUP($A170,[3]库存报告使用数据!$A$1:$B$65536,2,0),"")</f>
        <v/>
      </c>
      <c r="Q170" t="str">
        <f>IFERROR(VLOOKUP($A170,[3]库存报告使用数据!$A$1:$E$65536,5,0),"")</f>
        <v/>
      </c>
      <c r="R170" t="str">
        <f>IFERROR(VLOOKUP($A170,[3]库存报告使用数据!$A$1:$H$65536,8,0),"")</f>
        <v/>
      </c>
      <c r="S170" t="str">
        <f>IFERROR(VLOOKUP($A170,[3]库存报告使用数据!$A$1:$K$65536,11,0),"")</f>
        <v/>
      </c>
      <c r="T170" t="str">
        <f>IFERROR(VLOOKUP($A170,[3]库存报告使用数据!$A$1:$C$65536,3,0),"")</f>
        <v/>
      </c>
      <c r="U170" t="str">
        <f>IFERROR(VLOOKUP($A170,[3]库存报告使用数据!$A$1:$F$65536,6,0),"")</f>
        <v/>
      </c>
      <c r="V170" t="str">
        <f>IFERROR(VLOOKUP($A170,[3]库存报告使用数据!$A$1:$I$65536,9,0),"")</f>
        <v/>
      </c>
      <c r="W170" t="str">
        <f>IFERROR(VLOOKUP($A170,[3]库存报告使用数据!$A$1:$L$65536,12,0),"")</f>
        <v/>
      </c>
      <c r="X170" s="20" t="str">
        <f t="shared" si="36"/>
        <v/>
      </c>
      <c r="Y170" s="20" t="str">
        <f t="shared" si="37"/>
        <v/>
      </c>
      <c r="Z170" s="20" t="str">
        <f t="shared" si="38"/>
        <v/>
      </c>
      <c r="AA170" s="20" t="str">
        <f t="shared" si="39"/>
        <v/>
      </c>
      <c r="AB170" t="str">
        <f>IFERROR(VLOOKUP($A170,[3]库存报告使用数据!$A$1:$D$65536,4,0),"")</f>
        <v/>
      </c>
      <c r="AC170" t="str">
        <f>IFERROR(VLOOKUP($A170,[3]库存报告使用数据!$A$1:$G$65536,7,0),"")</f>
        <v/>
      </c>
      <c r="AD170" t="str">
        <f>IFERROR(VLOOKUP($A170,[3]库存报告使用数据!$A$1:$J$65536,10,0),"")</f>
        <v/>
      </c>
      <c r="AE170" t="str">
        <f>IFERROR(VLOOKUP($A170,[3]库存报告使用数据!$A$1:$M$65536,13,0),"")</f>
        <v/>
      </c>
      <c r="AF170" s="20" t="str">
        <f t="shared" si="40"/>
        <v/>
      </c>
      <c r="AG170" s="20" t="str">
        <f t="shared" si="41"/>
        <v/>
      </c>
      <c r="AH170" s="20" t="str">
        <f t="shared" si="42"/>
        <v/>
      </c>
      <c r="AI170" s="20" t="str">
        <f t="shared" si="43"/>
        <v/>
      </c>
      <c r="AJ170">
        <f>IFERROR(VLOOKUP($B170,[4]库存报告使用数据!$A$1:$B$65536,2,0),0)</f>
        <v>31</v>
      </c>
      <c r="AK170">
        <f>IFERROR(VLOOKUP($B170,[4]库存报告使用数据!$A$1:$C$65536,3,0),)</f>
        <v>14</v>
      </c>
      <c r="AL170">
        <f>IFERROR(VLOOKUP($B170,[4]库存报告使用数据!$A$1:$D$65536,4,0),)</f>
        <v>8</v>
      </c>
      <c r="AM170">
        <f>IFERROR(VLOOKUP($B170,[4]库存报告使用数据!$A$1:$E$65536,5,0),)</f>
        <v>11</v>
      </c>
      <c r="AN170" s="20">
        <f t="shared" si="44"/>
        <v>0.129032258064516</v>
      </c>
      <c r="AO170" s="20">
        <f t="shared" si="45"/>
        <v>0.0714285714285714</v>
      </c>
      <c r="AP170" s="20">
        <f t="shared" si="46"/>
        <v>0</v>
      </c>
      <c r="AQ170" s="20">
        <f t="shared" si="47"/>
        <v>0.0909090909090909</v>
      </c>
      <c r="AR170" s="32">
        <f t="shared" si="48"/>
        <v>0.571428571428571</v>
      </c>
      <c r="AS170" s="32">
        <f t="shared" si="49"/>
        <v>34.2857142857143</v>
      </c>
      <c r="AT170" s="32">
        <f t="shared" si="50"/>
        <v>-33.2857142857143</v>
      </c>
      <c r="AU170" s="28">
        <f t="shared" si="51"/>
        <v>1</v>
      </c>
      <c r="AV170" s="34">
        <f>IFERROR(时间!$B$4+AU170,"上周无销量")</f>
        <v>43284</v>
      </c>
    </row>
    <row r="171" spans="1:48">
      <c r="A171" s="18" t="s">
        <v>216</v>
      </c>
      <c r="B171" t="str">
        <f>VLOOKUP(A171,'[1]sku-asin（子）'!$A:$B,2,0)</f>
        <v>B072N7W1XB</v>
      </c>
      <c r="C171" t="str">
        <f>VLOOKUP(A171,'[1]子sku-父sku'!$A:$B,2,0)</f>
        <v>BS-WH17015</v>
      </c>
      <c r="D171" s="28">
        <f>IFERROR(VLOOKUP(A171,[2]库存报告使用数据处理!$A:$C,3,0),0)</f>
        <v>0</v>
      </c>
      <c r="E171" s="28">
        <f>IFERROR(VLOOKUP(A171,[2]库存报告使用数据处理!$A:$D,4,0),0)</f>
        <v>0</v>
      </c>
      <c r="F171" s="28">
        <f>IFERROR(VLOOKUP(A171,[2]库存报告使用数据处理!$A:$E,5,0),0)</f>
        <v>0</v>
      </c>
      <c r="G171" s="28">
        <f>IFERROR(VLOOKUP(A171,[2]库存报告使用数据处理!$A:$F,6,0),0)</f>
        <v>0</v>
      </c>
      <c r="H171" s="29">
        <f>IFERROR(VLOOKUP(A171,[2]库存报告使用数据处理!$A:$G,7,0),0)</f>
        <v>0</v>
      </c>
      <c r="I171">
        <f>IFERROR(VLOOKUP(A171,[5]数据处理!$A:$B,2,0),0)</f>
        <v>8</v>
      </c>
      <c r="J171" s="30">
        <f>IFERROR(VLOOKUP(A171,[5]数据处理!$A:$D,4,0),0)</f>
        <v>0</v>
      </c>
      <c r="K171" s="30">
        <f>IFERROR(VLOOKUP(A171,[5]数据处理!$A:$E,5,0),0)</f>
        <v>0</v>
      </c>
      <c r="L171" s="30">
        <f>IFERROR(VLOOKUP(A171,[5]数据处理!$A:$G,7,0),0)</f>
        <v>0</v>
      </c>
      <c r="M171">
        <f t="shared" si="35"/>
        <v>8</v>
      </c>
      <c r="N171">
        <f>IFERROR(VLOOKUP(A171,[5]数据处理!$A:$C,3,0),0)</f>
        <v>0</v>
      </c>
      <c r="O171">
        <f>IFERROR(VLOOKUP($A171,[5]数据处理!$A:$N,14,0),0)</f>
        <v>0</v>
      </c>
      <c r="P171">
        <f>IFERROR(VLOOKUP($A171,[3]库存报告使用数据!$A$1:$B$65536,2,0),"")</f>
        <v>0</v>
      </c>
      <c r="Q171">
        <f>IFERROR(VLOOKUP($A171,[3]库存报告使用数据!$A$1:$E$65536,5,0),"")</f>
        <v>5309</v>
      </c>
      <c r="R171">
        <f>IFERROR(VLOOKUP($A171,[3]库存报告使用数据!$A$1:$H$65536,8,0),"")</f>
        <v>116</v>
      </c>
      <c r="S171">
        <f>IFERROR(VLOOKUP($A171,[3]库存报告使用数据!$A$1:$K$65536,11,0),"")</f>
        <v>132</v>
      </c>
      <c r="T171">
        <f>IFERROR(VLOOKUP($A171,[3]库存报告使用数据!$A$1:$C$65536,3,0),"")</f>
        <v>28</v>
      </c>
      <c r="U171">
        <f>IFERROR(VLOOKUP($A171,[3]库存报告使用数据!$A$1:$F$65536,6,0),"")</f>
        <v>22</v>
      </c>
      <c r="V171">
        <f>IFERROR(VLOOKUP($A171,[3]库存报告使用数据!$A$1:$I$65536,9,0),"")</f>
        <v>2</v>
      </c>
      <c r="W171">
        <f>IFERROR(VLOOKUP($A171,[3]库存报告使用数据!$A$1:$L$65536,12,0),"")</f>
        <v>3</v>
      </c>
      <c r="X171" s="20" t="str">
        <f t="shared" si="36"/>
        <v/>
      </c>
      <c r="Y171" s="20">
        <f t="shared" si="37"/>
        <v>0.0041439065737427</v>
      </c>
      <c r="Z171" s="20">
        <f t="shared" si="38"/>
        <v>0.0172413793103448</v>
      </c>
      <c r="AA171" s="20">
        <f t="shared" si="39"/>
        <v>0.0227272727272727</v>
      </c>
      <c r="AB171">
        <f>IFERROR(VLOOKUP($A171,[3]库存报告使用数据!$A$1:$D$65536,4,0),"")</f>
        <v>4.44375</v>
      </c>
      <c r="AC171">
        <f>IFERROR(VLOOKUP($A171,[3]库存报告使用数据!$A$1:$G$65536,7,0),"")</f>
        <v>0</v>
      </c>
      <c r="AD171">
        <f>IFERROR(VLOOKUP($A171,[3]库存报告使用数据!$A$1:$J$65536,10,0),"")</f>
        <v>0</v>
      </c>
      <c r="AE171">
        <f>IFERROR(VLOOKUP($A171,[3]库存报告使用数据!$A$1:$M$65536,13,0),"")</f>
        <v>0</v>
      </c>
      <c r="AF171" s="20" t="str">
        <f t="shared" si="40"/>
        <v>无销售广告费为4.44375</v>
      </c>
      <c r="AG171" s="20" t="str">
        <f t="shared" si="41"/>
        <v/>
      </c>
      <c r="AH171" s="20" t="str">
        <f t="shared" si="42"/>
        <v/>
      </c>
      <c r="AI171" s="20" t="str">
        <f t="shared" si="43"/>
        <v/>
      </c>
      <c r="AJ171">
        <f>IFERROR(VLOOKUP($B171,[4]库存报告使用数据!$A$1:$B$65536,2,0),0)</f>
        <v>33</v>
      </c>
      <c r="AK171">
        <f>IFERROR(VLOOKUP($B171,[4]库存报告使用数据!$A$1:$C$65536,3,0),)</f>
        <v>25</v>
      </c>
      <c r="AL171">
        <f>IFERROR(VLOOKUP($B171,[4]库存报告使用数据!$A$1:$D$65536,4,0),)</f>
        <v>6</v>
      </c>
      <c r="AM171">
        <f>IFERROR(VLOOKUP($B171,[4]库存报告使用数据!$A$1:$E$65536,5,0),)</f>
        <v>14</v>
      </c>
      <c r="AN171" s="20">
        <f t="shared" si="44"/>
        <v>0</v>
      </c>
      <c r="AO171" s="20">
        <f t="shared" si="45"/>
        <v>0</v>
      </c>
      <c r="AP171" s="20">
        <f t="shared" si="46"/>
        <v>0</v>
      </c>
      <c r="AQ171" s="20">
        <f t="shared" si="47"/>
        <v>0</v>
      </c>
      <c r="AR171" s="32">
        <f t="shared" si="48"/>
        <v>0</v>
      </c>
      <c r="AS171" s="32">
        <f t="shared" si="49"/>
        <v>0</v>
      </c>
      <c r="AT171" s="32">
        <f t="shared" si="50"/>
        <v>8</v>
      </c>
      <c r="AU171" s="28" t="str">
        <f t="shared" si="51"/>
        <v>库存为8</v>
      </c>
      <c r="AV171" s="34" t="str">
        <f>IFERROR(时间!$B$4+AU171,"上周无销量")</f>
        <v>上周无销量</v>
      </c>
    </row>
    <row r="172" spans="1:48">
      <c r="A172" s="18" t="s">
        <v>217</v>
      </c>
      <c r="B172" t="str">
        <f>VLOOKUP(A172,'[1]sku-asin（子）'!$A:$B,2,0)</f>
        <v>B072R69CKC</v>
      </c>
      <c r="C172" t="str">
        <f>VLOOKUP(A172,'[1]子sku-父sku'!$A:$B,2,0)</f>
        <v>BS-WH17015</v>
      </c>
      <c r="D172" s="28">
        <f>IFERROR(VLOOKUP(A172,[2]库存报告使用数据处理!$A:$C,3,0),0)</f>
        <v>2</v>
      </c>
      <c r="E172" s="28">
        <f>IFERROR(VLOOKUP(A172,[2]库存报告使用数据处理!$A:$D,4,0),0)</f>
        <v>0</v>
      </c>
      <c r="F172" s="28">
        <f>IFERROR(VLOOKUP(A172,[2]库存报告使用数据处理!$A:$E,5,0),0)</f>
        <v>0</v>
      </c>
      <c r="G172" s="28">
        <f>IFERROR(VLOOKUP(A172,[2]库存报告使用数据处理!$A:$F,6,0),0)</f>
        <v>1</v>
      </c>
      <c r="H172" s="29">
        <f>IFERROR(VLOOKUP(A172,[2]库存报告使用数据处理!$A:$G,7,0),0)</f>
        <v>17.3533333333333</v>
      </c>
      <c r="I172">
        <f>IFERROR(VLOOKUP(A172,[5]数据处理!$A:$B,2,0),0)</f>
        <v>2</v>
      </c>
      <c r="J172" s="30">
        <f>IFERROR(VLOOKUP(A172,[5]数据处理!$A:$D,4,0),0)</f>
        <v>0</v>
      </c>
      <c r="K172" s="30">
        <f>IFERROR(VLOOKUP(A172,[5]数据处理!$A:$E,5,0),0)</f>
        <v>0</v>
      </c>
      <c r="L172" s="30">
        <f>IFERROR(VLOOKUP(A172,[5]数据处理!$A:$G,7,0),0)</f>
        <v>0</v>
      </c>
      <c r="M172">
        <f t="shared" si="35"/>
        <v>2</v>
      </c>
      <c r="N172">
        <f>IFERROR(VLOOKUP(A172,[5]数据处理!$A:$C,3,0),0)</f>
        <v>0</v>
      </c>
      <c r="O172">
        <f>IFERROR(VLOOKUP($A172,[5]数据处理!$A:$N,14,0),0)</f>
        <v>3</v>
      </c>
      <c r="P172">
        <f>IFERROR(VLOOKUP($A172,[3]库存报告使用数据!$A$1:$B$65536,2,0),"")</f>
        <v>570</v>
      </c>
      <c r="Q172">
        <f>IFERROR(VLOOKUP($A172,[3]库存报告使用数据!$A$1:$E$65536,5,0),"")</f>
        <v>32686</v>
      </c>
      <c r="R172">
        <f>IFERROR(VLOOKUP($A172,[3]库存报告使用数据!$A$1:$H$65536,8,0),"")</f>
        <v>156646</v>
      </c>
      <c r="S172">
        <f>IFERROR(VLOOKUP($A172,[3]库存报告使用数据!$A$1:$K$65536,11,0),"")</f>
        <v>103570</v>
      </c>
      <c r="T172">
        <f>IFERROR(VLOOKUP($A172,[3]库存报告使用数据!$A$1:$C$65536,3,0),"")</f>
        <v>13</v>
      </c>
      <c r="U172">
        <f>IFERROR(VLOOKUP($A172,[3]库存报告使用数据!$A$1:$F$65536,6,0),"")</f>
        <v>37</v>
      </c>
      <c r="V172">
        <f>IFERROR(VLOOKUP($A172,[3]库存报告使用数据!$A$1:$I$65536,9,0),"")</f>
        <v>108</v>
      </c>
      <c r="W172">
        <f>IFERROR(VLOOKUP($A172,[3]库存报告使用数据!$A$1:$L$65536,12,0),"")</f>
        <v>118</v>
      </c>
      <c r="X172" s="20">
        <f t="shared" si="36"/>
        <v>0.0228070175438597</v>
      </c>
      <c r="Y172" s="20">
        <f t="shared" si="37"/>
        <v>0.00113198311203573</v>
      </c>
      <c r="Z172" s="20">
        <f t="shared" si="38"/>
        <v>0.000689452651200797</v>
      </c>
      <c r="AA172" s="20">
        <f t="shared" si="39"/>
        <v>0.00113932605966979</v>
      </c>
      <c r="AB172">
        <f>IFERROR(VLOOKUP($A172,[3]库存报告使用数据!$A$1:$D$65536,4,0),"")</f>
        <v>2.2275</v>
      </c>
      <c r="AC172">
        <f>IFERROR(VLOOKUP($A172,[3]库存报告使用数据!$A$1:$G$65536,7,0),"")</f>
        <v>0.21</v>
      </c>
      <c r="AD172">
        <f>IFERROR(VLOOKUP($A172,[3]库存报告使用数据!$A$1:$J$65536,10,0),"")</f>
        <v>0</v>
      </c>
      <c r="AE172">
        <f>IFERROR(VLOOKUP($A172,[3]库存报告使用数据!$A$1:$M$65536,13,0),"")</f>
        <v>0</v>
      </c>
      <c r="AF172" s="20">
        <f t="shared" si="40"/>
        <v>0.064180752977334</v>
      </c>
      <c r="AG172" s="20" t="str">
        <f t="shared" si="41"/>
        <v>无销售广告费为0.21</v>
      </c>
      <c r="AH172" s="20" t="str">
        <f t="shared" si="42"/>
        <v/>
      </c>
      <c r="AI172" s="20" t="str">
        <f t="shared" si="43"/>
        <v/>
      </c>
      <c r="AJ172">
        <f>IFERROR(VLOOKUP($B172,[4]库存报告使用数据!$A$1:$B$65536,2,0),0)</f>
        <v>51</v>
      </c>
      <c r="AK172">
        <f>IFERROR(VLOOKUP($B172,[4]库存报告使用数据!$A$1:$C$65536,3,0),)</f>
        <v>74</v>
      </c>
      <c r="AL172">
        <f>IFERROR(VLOOKUP($B172,[4]库存报告使用数据!$A$1:$D$65536,4,0),)</f>
        <v>53</v>
      </c>
      <c r="AM172">
        <f>IFERROR(VLOOKUP($B172,[4]库存报告使用数据!$A$1:$E$65536,5,0),)</f>
        <v>109</v>
      </c>
      <c r="AN172" s="20">
        <f t="shared" si="44"/>
        <v>0.0392156862745098</v>
      </c>
      <c r="AO172" s="20">
        <f t="shared" si="45"/>
        <v>0</v>
      </c>
      <c r="AP172" s="20">
        <f t="shared" si="46"/>
        <v>0</v>
      </c>
      <c r="AQ172" s="20">
        <f t="shared" si="47"/>
        <v>0.00917431192660551</v>
      </c>
      <c r="AR172" s="32">
        <f t="shared" si="48"/>
        <v>0.285714285714286</v>
      </c>
      <c r="AS172" s="32">
        <f t="shared" si="49"/>
        <v>17.1428571428571</v>
      </c>
      <c r="AT172" s="32">
        <f t="shared" si="50"/>
        <v>-15.1428571428571</v>
      </c>
      <c r="AU172" s="28">
        <f t="shared" si="51"/>
        <v>7</v>
      </c>
      <c r="AV172" s="34">
        <f>IFERROR(时间!$B$4+AU172,"上周无销量")</f>
        <v>43290</v>
      </c>
    </row>
    <row r="173" spans="1:48">
      <c r="A173" s="18" t="s">
        <v>218</v>
      </c>
      <c r="B173" t="str">
        <f>VLOOKUP(A173,'[1]sku-asin（子）'!$A:$B,2,0)</f>
        <v>B071KFHRZ4</v>
      </c>
      <c r="C173" t="str">
        <f>VLOOKUP(A173,'[1]子sku-父sku'!$A:$B,2,0)</f>
        <v>BS-WH17015</v>
      </c>
      <c r="D173" s="28">
        <f>IFERROR(VLOOKUP(A173,[2]库存报告使用数据处理!$A:$C,3,0),0)</f>
        <v>0</v>
      </c>
      <c r="E173" s="28">
        <f>IFERROR(VLOOKUP(A173,[2]库存报告使用数据处理!$A:$D,4,0),0)</f>
        <v>1</v>
      </c>
      <c r="F173" s="28">
        <f>IFERROR(VLOOKUP(A173,[2]库存报告使用数据处理!$A:$E,5,0),0)</f>
        <v>1</v>
      </c>
      <c r="G173" s="28">
        <f>IFERROR(VLOOKUP(A173,[2]库存报告使用数据处理!$A:$F,6,0),0)</f>
        <v>5</v>
      </c>
      <c r="H173" s="29">
        <f>IFERROR(VLOOKUP(A173,[2]库存报告使用数据处理!$A:$G,7,0),0)</f>
        <v>18.9742857142857</v>
      </c>
      <c r="I173">
        <f>IFERROR(VLOOKUP(A173,[5]数据处理!$A:$B,2,0),0)</f>
        <v>2</v>
      </c>
      <c r="J173" s="30">
        <f>IFERROR(VLOOKUP(A173,[5]数据处理!$A:$D,4,0),0)</f>
        <v>0</v>
      </c>
      <c r="K173" s="30">
        <f>IFERROR(VLOOKUP(A173,[5]数据处理!$A:$E,5,0),0)</f>
        <v>0</v>
      </c>
      <c r="L173" s="30">
        <f>IFERROR(VLOOKUP(A173,[5]数据处理!$A:$G,7,0),0)</f>
        <v>0</v>
      </c>
      <c r="M173">
        <f t="shared" si="35"/>
        <v>2</v>
      </c>
      <c r="N173">
        <f>IFERROR(VLOOKUP(A173,[5]数据处理!$A:$C,3,0),0)</f>
        <v>0</v>
      </c>
      <c r="O173">
        <f>IFERROR(VLOOKUP($A173,[5]数据处理!$A:$N,14,0),0)</f>
        <v>0</v>
      </c>
      <c r="P173">
        <f>IFERROR(VLOOKUP($A173,[3]库存报告使用数据!$A$1:$B$65536,2,0),"")</f>
        <v>0</v>
      </c>
      <c r="Q173">
        <f>IFERROR(VLOOKUP($A173,[3]库存报告使用数据!$A$1:$E$65536,5,0),"")</f>
        <v>3</v>
      </c>
      <c r="R173">
        <f>IFERROR(VLOOKUP($A173,[3]库存报告使用数据!$A$1:$H$65536,8,0),"")</f>
        <v>4</v>
      </c>
      <c r="S173">
        <f>IFERROR(VLOOKUP($A173,[3]库存报告使用数据!$A$1:$K$65536,11,0),"")</f>
        <v>7</v>
      </c>
      <c r="T173">
        <f>IFERROR(VLOOKUP($A173,[3]库存报告使用数据!$A$1:$C$65536,3,0),"")</f>
        <v>0</v>
      </c>
      <c r="U173">
        <f>IFERROR(VLOOKUP($A173,[3]库存报告使用数据!$A$1:$F$65536,6,0),"")</f>
        <v>0</v>
      </c>
      <c r="V173">
        <f>IFERROR(VLOOKUP($A173,[3]库存报告使用数据!$A$1:$I$65536,9,0),"")</f>
        <v>0</v>
      </c>
      <c r="W173">
        <f>IFERROR(VLOOKUP($A173,[3]库存报告使用数据!$A$1:$L$65536,12,0),"")</f>
        <v>0</v>
      </c>
      <c r="X173" s="20" t="str">
        <f t="shared" si="36"/>
        <v/>
      </c>
      <c r="Y173" s="20">
        <f t="shared" si="37"/>
        <v>0</v>
      </c>
      <c r="Z173" s="20">
        <f t="shared" si="38"/>
        <v>0</v>
      </c>
      <c r="AA173" s="20">
        <f t="shared" si="39"/>
        <v>0</v>
      </c>
      <c r="AB173">
        <f>IFERROR(VLOOKUP($A173,[3]库存报告使用数据!$A$1:$D$65536,4,0),"")</f>
        <v>0</v>
      </c>
      <c r="AC173">
        <f>IFERROR(VLOOKUP($A173,[3]库存报告使用数据!$A$1:$G$65536,7,0),"")</f>
        <v>0</v>
      </c>
      <c r="AD173">
        <f>IFERROR(VLOOKUP($A173,[3]库存报告使用数据!$A$1:$J$65536,10,0),"")</f>
        <v>0</v>
      </c>
      <c r="AE173">
        <f>IFERROR(VLOOKUP($A173,[3]库存报告使用数据!$A$1:$M$65536,13,0),"")</f>
        <v>0</v>
      </c>
      <c r="AF173" s="20" t="str">
        <f t="shared" si="40"/>
        <v/>
      </c>
      <c r="AG173" s="20" t="str">
        <f t="shared" si="41"/>
        <v/>
      </c>
      <c r="AH173" s="20" t="str">
        <f t="shared" si="42"/>
        <v/>
      </c>
      <c r="AI173" s="20" t="str">
        <f t="shared" si="43"/>
        <v/>
      </c>
      <c r="AJ173">
        <f>IFERROR(VLOOKUP($B173,[4]库存报告使用数据!$A$1:$B$65536,2,0),0)</f>
        <v>10</v>
      </c>
      <c r="AK173">
        <f>IFERROR(VLOOKUP($B173,[4]库存报告使用数据!$A$1:$C$65536,3,0),)</f>
        <v>14</v>
      </c>
      <c r="AL173">
        <f>IFERROR(VLOOKUP($B173,[4]库存报告使用数据!$A$1:$D$65536,4,0),)</f>
        <v>3</v>
      </c>
      <c r="AM173">
        <f>IFERROR(VLOOKUP($B173,[4]库存报告使用数据!$A$1:$E$65536,5,0),)</f>
        <v>23</v>
      </c>
      <c r="AN173" s="20">
        <f t="shared" si="44"/>
        <v>0</v>
      </c>
      <c r="AO173" s="20">
        <f t="shared" si="45"/>
        <v>0.0714285714285714</v>
      </c>
      <c r="AP173" s="20">
        <f t="shared" si="46"/>
        <v>0.333333333333333</v>
      </c>
      <c r="AQ173" s="20">
        <f t="shared" si="47"/>
        <v>0.217391304347826</v>
      </c>
      <c r="AR173" s="32">
        <f t="shared" si="48"/>
        <v>0</v>
      </c>
      <c r="AS173" s="32">
        <f t="shared" si="49"/>
        <v>0</v>
      </c>
      <c r="AT173" s="32">
        <f t="shared" si="50"/>
        <v>2</v>
      </c>
      <c r="AU173" s="28" t="str">
        <f t="shared" si="51"/>
        <v>库存为2</v>
      </c>
      <c r="AV173" s="34" t="str">
        <f>IFERROR(时间!$B$4+AU173,"上周无销量")</f>
        <v>上周无销量</v>
      </c>
    </row>
    <row r="174" spans="1:48">
      <c r="A174" s="18" t="s">
        <v>219</v>
      </c>
      <c r="B174" t="str">
        <f>VLOOKUP(A174,'[1]sku-asin（子）'!$A:$B,2,0)</f>
        <v>B0721SQ1SP</v>
      </c>
      <c r="C174" t="str">
        <f>VLOOKUP(A174,'[1]子sku-父sku'!$A:$B,2,0)</f>
        <v>BS-WH17015</v>
      </c>
      <c r="D174" s="28">
        <f>IFERROR(VLOOKUP(A174,[2]库存报告使用数据处理!$A:$C,3,0),0)</f>
        <v>0</v>
      </c>
      <c r="E174" s="28">
        <f>IFERROR(VLOOKUP(A174,[2]库存报告使用数据处理!$A:$D,4,0),0)</f>
        <v>4</v>
      </c>
      <c r="F174" s="28">
        <f>IFERROR(VLOOKUP(A174,[2]库存报告使用数据处理!$A:$E,5,0),0)</f>
        <v>0</v>
      </c>
      <c r="G174" s="28">
        <f>IFERROR(VLOOKUP(A174,[2]库存报告使用数据处理!$A:$F,6,0),0)</f>
        <v>3</v>
      </c>
      <c r="H174" s="29">
        <f>IFERROR(VLOOKUP(A174,[2]库存报告使用数据处理!$A:$G,7,0),0)</f>
        <v>17.9614285714286</v>
      </c>
      <c r="I174">
        <f>IFERROR(VLOOKUP(A174,[5]数据处理!$A:$B,2,0),0)</f>
        <v>9</v>
      </c>
      <c r="J174" s="30">
        <f>IFERROR(VLOOKUP(A174,[5]数据处理!$A:$D,4,0),0)</f>
        <v>0</v>
      </c>
      <c r="K174" s="30">
        <f>IFERROR(VLOOKUP(A174,[5]数据处理!$A:$E,5,0),0)</f>
        <v>0</v>
      </c>
      <c r="L174" s="30">
        <f>IFERROR(VLOOKUP(A174,[5]数据处理!$A:$G,7,0),0)</f>
        <v>0</v>
      </c>
      <c r="M174">
        <f t="shared" si="35"/>
        <v>9</v>
      </c>
      <c r="N174">
        <f>IFERROR(VLOOKUP(A174,[5]数据处理!$A:$C,3,0),0)</f>
        <v>0</v>
      </c>
      <c r="O174">
        <f>IFERROR(VLOOKUP($A174,[5]数据处理!$A:$N,14,0),0)</f>
        <v>0</v>
      </c>
      <c r="P174" t="str">
        <f>IFERROR(VLOOKUP($A174,[3]库存报告使用数据!$A$1:$B$65536,2,0),"")</f>
        <v/>
      </c>
      <c r="Q174" t="str">
        <f>IFERROR(VLOOKUP($A174,[3]库存报告使用数据!$A$1:$E$65536,5,0),"")</f>
        <v/>
      </c>
      <c r="R174" t="str">
        <f>IFERROR(VLOOKUP($A174,[3]库存报告使用数据!$A$1:$H$65536,8,0),"")</f>
        <v/>
      </c>
      <c r="S174" t="str">
        <f>IFERROR(VLOOKUP($A174,[3]库存报告使用数据!$A$1:$K$65536,11,0),"")</f>
        <v/>
      </c>
      <c r="T174" t="str">
        <f>IFERROR(VLOOKUP($A174,[3]库存报告使用数据!$A$1:$C$65536,3,0),"")</f>
        <v/>
      </c>
      <c r="U174" t="str">
        <f>IFERROR(VLOOKUP($A174,[3]库存报告使用数据!$A$1:$F$65536,6,0),"")</f>
        <v/>
      </c>
      <c r="V174" t="str">
        <f>IFERROR(VLOOKUP($A174,[3]库存报告使用数据!$A$1:$I$65536,9,0),"")</f>
        <v/>
      </c>
      <c r="W174" t="str">
        <f>IFERROR(VLOOKUP($A174,[3]库存报告使用数据!$A$1:$L$65536,12,0),"")</f>
        <v/>
      </c>
      <c r="X174" s="20" t="str">
        <f t="shared" si="36"/>
        <v/>
      </c>
      <c r="Y174" s="20" t="str">
        <f t="shared" si="37"/>
        <v/>
      </c>
      <c r="Z174" s="20" t="str">
        <f t="shared" si="38"/>
        <v/>
      </c>
      <c r="AA174" s="20" t="str">
        <f t="shared" si="39"/>
        <v/>
      </c>
      <c r="AB174" t="str">
        <f>IFERROR(VLOOKUP($A174,[3]库存报告使用数据!$A$1:$D$65536,4,0),"")</f>
        <v/>
      </c>
      <c r="AC174" t="str">
        <f>IFERROR(VLOOKUP($A174,[3]库存报告使用数据!$A$1:$G$65536,7,0),"")</f>
        <v/>
      </c>
      <c r="AD174" t="str">
        <f>IFERROR(VLOOKUP($A174,[3]库存报告使用数据!$A$1:$J$65536,10,0),"")</f>
        <v/>
      </c>
      <c r="AE174" t="str">
        <f>IFERROR(VLOOKUP($A174,[3]库存报告使用数据!$A$1:$M$65536,13,0),"")</f>
        <v/>
      </c>
      <c r="AF174" s="20" t="str">
        <f t="shared" si="40"/>
        <v/>
      </c>
      <c r="AG174" s="20" t="str">
        <f t="shared" si="41"/>
        <v/>
      </c>
      <c r="AH174" s="20" t="str">
        <f t="shared" si="42"/>
        <v/>
      </c>
      <c r="AI174" s="20" t="str">
        <f t="shared" si="43"/>
        <v/>
      </c>
      <c r="AJ174">
        <f>IFERROR(VLOOKUP($B174,[4]库存报告使用数据!$A$1:$B$65536,2,0),0)</f>
        <v>11</v>
      </c>
      <c r="AK174">
        <f>IFERROR(VLOOKUP($B174,[4]库存报告使用数据!$A$1:$C$65536,3,0),)</f>
        <v>20</v>
      </c>
      <c r="AL174">
        <f>IFERROR(VLOOKUP($B174,[4]库存报告使用数据!$A$1:$D$65536,4,0),)</f>
        <v>3</v>
      </c>
      <c r="AM174">
        <f>IFERROR(VLOOKUP($B174,[4]库存报告使用数据!$A$1:$E$65536,5,0),)</f>
        <v>17</v>
      </c>
      <c r="AN174" s="20">
        <f t="shared" si="44"/>
        <v>0</v>
      </c>
      <c r="AO174" s="20">
        <f t="shared" si="45"/>
        <v>0.2</v>
      </c>
      <c r="AP174" s="20">
        <f t="shared" si="46"/>
        <v>0</v>
      </c>
      <c r="AQ174" s="20">
        <f t="shared" si="47"/>
        <v>0.176470588235294</v>
      </c>
      <c r="AR174" s="32">
        <f t="shared" si="48"/>
        <v>0</v>
      </c>
      <c r="AS174" s="32">
        <f t="shared" si="49"/>
        <v>0</v>
      </c>
      <c r="AT174" s="32">
        <f t="shared" si="50"/>
        <v>9</v>
      </c>
      <c r="AU174" s="28" t="str">
        <f t="shared" si="51"/>
        <v>库存为9</v>
      </c>
      <c r="AV174" s="34" t="str">
        <f>IFERROR(时间!$B$4+AU174,"上周无销量")</f>
        <v>上周无销量</v>
      </c>
    </row>
    <row r="175" spans="1:48">
      <c r="A175" s="18" t="s">
        <v>220</v>
      </c>
      <c r="B175" t="str">
        <f>VLOOKUP(A175,'[1]sku-asin（子）'!$A:$B,2,0)</f>
        <v>B071KFH1YX</v>
      </c>
      <c r="C175" t="str">
        <f>VLOOKUP(A175,'[1]子sku-父sku'!$A:$B,2,0)</f>
        <v>BS-WH17015</v>
      </c>
      <c r="D175" s="28">
        <f>IFERROR(VLOOKUP(A175,[2]库存报告使用数据处理!$A:$C,3,0),0)</f>
        <v>1</v>
      </c>
      <c r="E175" s="28">
        <f>IFERROR(VLOOKUP(A175,[2]库存报告使用数据处理!$A:$D,4,0),0)</f>
        <v>0</v>
      </c>
      <c r="F175" s="28">
        <f>IFERROR(VLOOKUP(A175,[2]库存报告使用数据处理!$A:$E,5,0),0)</f>
        <v>3</v>
      </c>
      <c r="G175" s="28">
        <f>IFERROR(VLOOKUP(A175,[2]库存报告使用数据处理!$A:$F,6,0),0)</f>
        <v>2</v>
      </c>
      <c r="H175" s="29">
        <f>IFERROR(VLOOKUP(A175,[2]库存报告使用数据处理!$A:$G,7,0),0)</f>
        <v>18.19</v>
      </c>
      <c r="I175">
        <f>IFERROR(VLOOKUP(A175,[5]数据处理!$A:$B,2,0),0)</f>
        <v>0</v>
      </c>
      <c r="J175" s="30">
        <f>IFERROR(VLOOKUP(A175,[5]数据处理!$A:$D,4,0),0)</f>
        <v>0</v>
      </c>
      <c r="K175" s="30">
        <f>IFERROR(VLOOKUP(A175,[5]数据处理!$A:$E,5,0),0)</f>
        <v>0</v>
      </c>
      <c r="L175" s="30">
        <f>IFERROR(VLOOKUP(A175,[5]数据处理!$A:$G,7,0),0)</f>
        <v>0</v>
      </c>
      <c r="M175">
        <f t="shared" si="35"/>
        <v>0</v>
      </c>
      <c r="N175">
        <f>IFERROR(VLOOKUP(A175,[5]数据处理!$A:$C,3,0),0)</f>
        <v>0</v>
      </c>
      <c r="O175">
        <f>IFERROR(VLOOKUP($A175,[5]数据处理!$A:$N,14,0),0)</f>
        <v>0</v>
      </c>
      <c r="P175" t="str">
        <f>IFERROR(VLOOKUP($A175,[3]库存报告使用数据!$A$1:$B$65536,2,0),"")</f>
        <v/>
      </c>
      <c r="Q175" t="str">
        <f>IFERROR(VLOOKUP($A175,[3]库存报告使用数据!$A$1:$E$65536,5,0),"")</f>
        <v/>
      </c>
      <c r="R175" t="str">
        <f>IFERROR(VLOOKUP($A175,[3]库存报告使用数据!$A$1:$H$65536,8,0),"")</f>
        <v/>
      </c>
      <c r="S175" t="str">
        <f>IFERROR(VLOOKUP($A175,[3]库存报告使用数据!$A$1:$K$65536,11,0),"")</f>
        <v/>
      </c>
      <c r="T175" t="str">
        <f>IFERROR(VLOOKUP($A175,[3]库存报告使用数据!$A$1:$C$65536,3,0),"")</f>
        <v/>
      </c>
      <c r="U175" t="str">
        <f>IFERROR(VLOOKUP($A175,[3]库存报告使用数据!$A$1:$F$65536,6,0),"")</f>
        <v/>
      </c>
      <c r="V175" t="str">
        <f>IFERROR(VLOOKUP($A175,[3]库存报告使用数据!$A$1:$I$65536,9,0),"")</f>
        <v/>
      </c>
      <c r="W175" t="str">
        <f>IFERROR(VLOOKUP($A175,[3]库存报告使用数据!$A$1:$L$65536,12,0),"")</f>
        <v/>
      </c>
      <c r="X175" s="20" t="str">
        <f t="shared" si="36"/>
        <v/>
      </c>
      <c r="Y175" s="20" t="str">
        <f t="shared" si="37"/>
        <v/>
      </c>
      <c r="Z175" s="20" t="str">
        <f t="shared" si="38"/>
        <v/>
      </c>
      <c r="AA175" s="20" t="str">
        <f t="shared" si="39"/>
        <v/>
      </c>
      <c r="AB175" t="str">
        <f>IFERROR(VLOOKUP($A175,[3]库存报告使用数据!$A$1:$D$65536,4,0),"")</f>
        <v/>
      </c>
      <c r="AC175" t="str">
        <f>IFERROR(VLOOKUP($A175,[3]库存报告使用数据!$A$1:$G$65536,7,0),"")</f>
        <v/>
      </c>
      <c r="AD175" t="str">
        <f>IFERROR(VLOOKUP($A175,[3]库存报告使用数据!$A$1:$J$65536,10,0),"")</f>
        <v/>
      </c>
      <c r="AE175" t="str">
        <f>IFERROR(VLOOKUP($A175,[3]库存报告使用数据!$A$1:$M$65536,13,0),"")</f>
        <v/>
      </c>
      <c r="AF175" s="20" t="str">
        <f t="shared" si="40"/>
        <v/>
      </c>
      <c r="AG175" s="20" t="str">
        <f t="shared" si="41"/>
        <v/>
      </c>
      <c r="AH175" s="20" t="str">
        <f t="shared" si="42"/>
        <v/>
      </c>
      <c r="AI175" s="20" t="str">
        <f t="shared" si="43"/>
        <v/>
      </c>
      <c r="AJ175">
        <f>IFERROR(VLOOKUP($B175,[4]库存报告使用数据!$A$1:$B$65536,2,0),0)</f>
        <v>2</v>
      </c>
      <c r="AK175">
        <f>IFERROR(VLOOKUP($B175,[4]库存报告使用数据!$A$1:$C$65536,3,0),)</f>
        <v>18</v>
      </c>
      <c r="AL175">
        <f>IFERROR(VLOOKUP($B175,[4]库存报告使用数据!$A$1:$D$65536,4,0),)</f>
        <v>6</v>
      </c>
      <c r="AM175">
        <f>IFERROR(VLOOKUP($B175,[4]库存报告使用数据!$A$1:$E$65536,5,0),)</f>
        <v>23</v>
      </c>
      <c r="AN175" s="20">
        <f t="shared" si="44"/>
        <v>0.5</v>
      </c>
      <c r="AO175" s="20">
        <f t="shared" si="45"/>
        <v>0</v>
      </c>
      <c r="AP175" s="20">
        <f t="shared" si="46"/>
        <v>0.5</v>
      </c>
      <c r="AQ175" s="20">
        <f t="shared" si="47"/>
        <v>0.0869565217391304</v>
      </c>
      <c r="AR175" s="32">
        <f t="shared" si="48"/>
        <v>0.142857142857143</v>
      </c>
      <c r="AS175" s="32">
        <f t="shared" si="49"/>
        <v>8.57142857142857</v>
      </c>
      <c r="AT175" s="32">
        <f t="shared" si="50"/>
        <v>-8.57142857142857</v>
      </c>
      <c r="AU175" s="28">
        <f t="shared" si="51"/>
        <v>0</v>
      </c>
      <c r="AV175" s="34">
        <f>IFERROR(时间!$B$4+AU175,"上周无销量")</f>
        <v>43283</v>
      </c>
    </row>
    <row r="176" spans="1:48">
      <c r="A176" s="18" t="s">
        <v>221</v>
      </c>
      <c r="B176" t="str">
        <f>VLOOKUP(A176,'[1]sku-asin（子）'!$A:$B,2,0)</f>
        <v>B072KN3D3S</v>
      </c>
      <c r="C176" t="str">
        <f>VLOOKUP(A176,'[1]子sku-父sku'!$A:$B,2,0)</f>
        <v>BS-WH17015</v>
      </c>
      <c r="D176" s="28">
        <f>IFERROR(VLOOKUP(A176,[2]库存报告使用数据处理!$A:$C,3,0),0)</f>
        <v>3</v>
      </c>
      <c r="E176" s="28">
        <f>IFERROR(VLOOKUP(A176,[2]库存报告使用数据处理!$A:$D,4,0),0)</f>
        <v>4</v>
      </c>
      <c r="F176" s="28">
        <f>IFERROR(VLOOKUP(A176,[2]库存报告使用数据处理!$A:$E,5,0),0)</f>
        <v>1</v>
      </c>
      <c r="G176" s="28">
        <f>IFERROR(VLOOKUP(A176,[2]库存报告使用数据处理!$A:$F,6,0),0)</f>
        <v>0</v>
      </c>
      <c r="H176" s="29">
        <f>IFERROR(VLOOKUP(A176,[2]库存报告使用数据处理!$A:$G,7,0),0)</f>
        <v>19.43</v>
      </c>
      <c r="I176">
        <f>IFERROR(VLOOKUP(A176,[5]数据处理!$A:$B,2,0),0)</f>
        <v>5</v>
      </c>
      <c r="J176" s="30">
        <f>IFERROR(VLOOKUP(A176,[5]数据处理!$A:$D,4,0),0)</f>
        <v>0</v>
      </c>
      <c r="K176" s="30">
        <f>IFERROR(VLOOKUP(A176,[5]数据处理!$A:$E,5,0),0)</f>
        <v>0</v>
      </c>
      <c r="L176" s="30">
        <f>IFERROR(VLOOKUP(A176,[5]数据处理!$A:$G,7,0),0)</f>
        <v>0</v>
      </c>
      <c r="M176">
        <f t="shared" si="35"/>
        <v>5</v>
      </c>
      <c r="N176">
        <f>IFERROR(VLOOKUP(A176,[5]数据处理!$A:$C,3,0),0)</f>
        <v>0</v>
      </c>
      <c r="O176">
        <f>IFERROR(VLOOKUP($A176,[5]数据处理!$A:$N,14,0),0)</f>
        <v>6</v>
      </c>
      <c r="P176" t="str">
        <f>IFERROR(VLOOKUP($A176,[3]库存报告使用数据!$A$1:$B$65536,2,0),"")</f>
        <v/>
      </c>
      <c r="Q176" t="str">
        <f>IFERROR(VLOOKUP($A176,[3]库存报告使用数据!$A$1:$E$65536,5,0),"")</f>
        <v/>
      </c>
      <c r="R176" t="str">
        <f>IFERROR(VLOOKUP($A176,[3]库存报告使用数据!$A$1:$H$65536,8,0),"")</f>
        <v/>
      </c>
      <c r="S176" t="str">
        <f>IFERROR(VLOOKUP($A176,[3]库存报告使用数据!$A$1:$K$65536,11,0),"")</f>
        <v/>
      </c>
      <c r="T176" t="str">
        <f>IFERROR(VLOOKUP($A176,[3]库存报告使用数据!$A$1:$C$65536,3,0),"")</f>
        <v/>
      </c>
      <c r="U176" t="str">
        <f>IFERROR(VLOOKUP($A176,[3]库存报告使用数据!$A$1:$F$65536,6,0),"")</f>
        <v/>
      </c>
      <c r="V176" t="str">
        <f>IFERROR(VLOOKUP($A176,[3]库存报告使用数据!$A$1:$I$65536,9,0),"")</f>
        <v/>
      </c>
      <c r="W176" t="str">
        <f>IFERROR(VLOOKUP($A176,[3]库存报告使用数据!$A$1:$L$65536,12,0),"")</f>
        <v/>
      </c>
      <c r="X176" s="20" t="str">
        <f t="shared" si="36"/>
        <v/>
      </c>
      <c r="Y176" s="20" t="str">
        <f t="shared" si="37"/>
        <v/>
      </c>
      <c r="Z176" s="20" t="str">
        <f t="shared" si="38"/>
        <v/>
      </c>
      <c r="AA176" s="20" t="str">
        <f t="shared" si="39"/>
        <v/>
      </c>
      <c r="AB176" t="str">
        <f>IFERROR(VLOOKUP($A176,[3]库存报告使用数据!$A$1:$D$65536,4,0),"")</f>
        <v/>
      </c>
      <c r="AC176" t="str">
        <f>IFERROR(VLOOKUP($A176,[3]库存报告使用数据!$A$1:$G$65536,7,0),"")</f>
        <v/>
      </c>
      <c r="AD176" t="str">
        <f>IFERROR(VLOOKUP($A176,[3]库存报告使用数据!$A$1:$J$65536,10,0),"")</f>
        <v/>
      </c>
      <c r="AE176" t="str">
        <f>IFERROR(VLOOKUP($A176,[3]库存报告使用数据!$A$1:$M$65536,13,0),"")</f>
        <v/>
      </c>
      <c r="AF176" s="20" t="str">
        <f t="shared" si="40"/>
        <v/>
      </c>
      <c r="AG176" s="20" t="str">
        <f t="shared" si="41"/>
        <v/>
      </c>
      <c r="AH176" s="20" t="str">
        <f t="shared" si="42"/>
        <v/>
      </c>
      <c r="AI176" s="20" t="str">
        <f t="shared" si="43"/>
        <v/>
      </c>
      <c r="AJ176">
        <f>IFERROR(VLOOKUP($B176,[4]库存报告使用数据!$A$1:$B$65536,2,0),0)</f>
        <v>26</v>
      </c>
      <c r="AK176">
        <f>IFERROR(VLOOKUP($B176,[4]库存报告使用数据!$A$1:$C$65536,3,0),)</f>
        <v>14</v>
      </c>
      <c r="AL176">
        <f>IFERROR(VLOOKUP($B176,[4]库存报告使用数据!$A$1:$D$65536,4,0),)</f>
        <v>5</v>
      </c>
      <c r="AM176">
        <f>IFERROR(VLOOKUP($B176,[4]库存报告使用数据!$A$1:$E$65536,5,0),)</f>
        <v>6</v>
      </c>
      <c r="AN176" s="20">
        <f t="shared" si="44"/>
        <v>0.115384615384615</v>
      </c>
      <c r="AO176" s="20">
        <f t="shared" si="45"/>
        <v>0.285714285714286</v>
      </c>
      <c r="AP176" s="20">
        <f t="shared" si="46"/>
        <v>0.2</v>
      </c>
      <c r="AQ176" s="20">
        <f t="shared" si="47"/>
        <v>0</v>
      </c>
      <c r="AR176" s="32">
        <f t="shared" si="48"/>
        <v>0.428571428571429</v>
      </c>
      <c r="AS176" s="32">
        <f t="shared" si="49"/>
        <v>25.7142857142857</v>
      </c>
      <c r="AT176" s="32">
        <f t="shared" si="50"/>
        <v>-20.7142857142857</v>
      </c>
      <c r="AU176" s="28">
        <f t="shared" si="51"/>
        <v>11</v>
      </c>
      <c r="AV176" s="34">
        <f>IFERROR(时间!$B$4+AU176,"上周无销量")</f>
        <v>43294</v>
      </c>
    </row>
    <row r="177" spans="1:48">
      <c r="A177" s="18" t="s">
        <v>222</v>
      </c>
      <c r="B177" t="str">
        <f>VLOOKUP(A177,'[1]sku-asin（子）'!$A:$B,2,0)</f>
        <v>B072N7VJKP</v>
      </c>
      <c r="C177" t="str">
        <f>VLOOKUP(A177,'[1]子sku-父sku'!$A:$B,2,0)</f>
        <v>BS-WH17015</v>
      </c>
      <c r="D177" s="28">
        <f>IFERROR(VLOOKUP(A177,[2]库存报告使用数据处理!$A:$C,3,0),0)</f>
        <v>2</v>
      </c>
      <c r="E177" s="28">
        <f>IFERROR(VLOOKUP(A177,[2]库存报告使用数据处理!$A:$D,4,0),0)</f>
        <v>1</v>
      </c>
      <c r="F177" s="28">
        <f>IFERROR(VLOOKUP(A177,[2]库存报告使用数据处理!$A:$E,5,0),0)</f>
        <v>3</v>
      </c>
      <c r="G177" s="28">
        <f>IFERROR(VLOOKUP(A177,[2]库存报告使用数据处理!$A:$F,6,0),0)</f>
        <v>2</v>
      </c>
      <c r="H177" s="29">
        <f>IFERROR(VLOOKUP(A177,[2]库存报告使用数据处理!$A:$G,7,0),0)</f>
        <v>19.33625</v>
      </c>
      <c r="I177">
        <f>IFERROR(VLOOKUP(A177,[5]数据处理!$A:$B,2,0),0)</f>
        <v>3</v>
      </c>
      <c r="J177" s="30">
        <f>IFERROR(VLOOKUP(A177,[5]数据处理!$A:$D,4,0),0)</f>
        <v>0</v>
      </c>
      <c r="K177" s="30">
        <f>IFERROR(VLOOKUP(A177,[5]数据处理!$A:$E,5,0),0)</f>
        <v>0</v>
      </c>
      <c r="L177" s="30">
        <f>IFERROR(VLOOKUP(A177,[5]数据处理!$A:$G,7,0),0)</f>
        <v>1</v>
      </c>
      <c r="M177">
        <f t="shared" si="35"/>
        <v>4</v>
      </c>
      <c r="N177">
        <f>IFERROR(VLOOKUP(A177,[5]数据处理!$A:$C,3,0),0)</f>
        <v>0</v>
      </c>
      <c r="O177">
        <f>IFERROR(VLOOKUP($A177,[5]数据处理!$A:$N,14,0),0)</f>
        <v>0</v>
      </c>
      <c r="P177">
        <f>IFERROR(VLOOKUP($A177,[3]库存报告使用数据!$A$1:$B$65536,2,0),"")</f>
        <v>25535</v>
      </c>
      <c r="Q177">
        <f>IFERROR(VLOOKUP($A177,[3]库存报告使用数据!$A$1:$E$65536,5,0),"")</f>
        <v>34427</v>
      </c>
      <c r="R177">
        <f>IFERROR(VLOOKUP($A177,[3]库存报告使用数据!$A$1:$H$65536,8,0),"")</f>
        <v>17529</v>
      </c>
      <c r="S177">
        <f>IFERROR(VLOOKUP($A177,[3]库存报告使用数据!$A$1:$K$65536,11,0),"")</f>
        <v>18048</v>
      </c>
      <c r="T177">
        <f>IFERROR(VLOOKUP($A177,[3]库存报告使用数据!$A$1:$C$65536,3,0),"")</f>
        <v>194</v>
      </c>
      <c r="U177">
        <f>IFERROR(VLOOKUP($A177,[3]库存报告使用数据!$A$1:$F$65536,6,0),"")</f>
        <v>173</v>
      </c>
      <c r="V177">
        <f>IFERROR(VLOOKUP($A177,[3]库存报告使用数据!$A$1:$I$65536,9,0),"")</f>
        <v>137</v>
      </c>
      <c r="W177">
        <f>IFERROR(VLOOKUP($A177,[3]库存报告使用数据!$A$1:$L$65536,12,0),"")</f>
        <v>142</v>
      </c>
      <c r="X177" s="20">
        <f t="shared" si="36"/>
        <v>0.00759741531231643</v>
      </c>
      <c r="Y177" s="20">
        <f t="shared" si="37"/>
        <v>0.0050251256281407</v>
      </c>
      <c r="Z177" s="20">
        <f t="shared" si="38"/>
        <v>0.00781561982999601</v>
      </c>
      <c r="AA177" s="20">
        <f t="shared" si="39"/>
        <v>0.00786790780141844</v>
      </c>
      <c r="AB177">
        <f>IFERROR(VLOOKUP($A177,[3]库存报告使用数据!$A$1:$D$65536,4,0),"")</f>
        <v>33.44</v>
      </c>
      <c r="AC177">
        <f>IFERROR(VLOOKUP($A177,[3]库存报告使用数据!$A$1:$G$65536,7,0),"")</f>
        <v>15.79</v>
      </c>
      <c r="AD177">
        <f>IFERROR(VLOOKUP($A177,[3]库存报告使用数据!$A$1:$J$65536,10,0),"")</f>
        <v>10.34</v>
      </c>
      <c r="AE177">
        <f>IFERROR(VLOOKUP($A177,[3]库存报告使用数据!$A$1:$M$65536,13,0),"")</f>
        <v>11.86</v>
      </c>
      <c r="AF177" s="20">
        <f t="shared" si="40"/>
        <v>0.8646971362079</v>
      </c>
      <c r="AG177" s="20">
        <f t="shared" si="41"/>
        <v>0.81660094382313</v>
      </c>
      <c r="AH177" s="20">
        <f t="shared" si="42"/>
        <v>0.1782489710604</v>
      </c>
      <c r="AI177" s="20">
        <f t="shared" si="43"/>
        <v>0.306677871872778</v>
      </c>
      <c r="AJ177">
        <f>IFERROR(VLOOKUP($B177,[4]库存报告使用数据!$A$1:$B$65536,2,0),0)</f>
        <v>146</v>
      </c>
      <c r="AK177">
        <f>IFERROR(VLOOKUP($B177,[4]库存报告使用数据!$A$1:$C$65536,3,0),)</f>
        <v>117</v>
      </c>
      <c r="AL177">
        <f>IFERROR(VLOOKUP($B177,[4]库存报告使用数据!$A$1:$D$65536,4,0),)</f>
        <v>44</v>
      </c>
      <c r="AM177">
        <f>IFERROR(VLOOKUP($B177,[4]库存报告使用数据!$A$1:$E$65536,5,0),)</f>
        <v>119</v>
      </c>
      <c r="AN177" s="20">
        <f t="shared" si="44"/>
        <v>0.0136986301369863</v>
      </c>
      <c r="AO177" s="20">
        <f t="shared" si="45"/>
        <v>0.00854700854700855</v>
      </c>
      <c r="AP177" s="20">
        <f t="shared" si="46"/>
        <v>0.0681818181818182</v>
      </c>
      <c r="AQ177" s="20">
        <f t="shared" si="47"/>
        <v>0.0168067226890756</v>
      </c>
      <c r="AR177" s="32">
        <f t="shared" si="48"/>
        <v>0.285714285714286</v>
      </c>
      <c r="AS177" s="32">
        <f t="shared" si="49"/>
        <v>17.1428571428571</v>
      </c>
      <c r="AT177" s="32">
        <f t="shared" si="50"/>
        <v>-13.1428571428571</v>
      </c>
      <c r="AU177" s="28">
        <f t="shared" si="51"/>
        <v>14</v>
      </c>
      <c r="AV177" s="34">
        <f>IFERROR(时间!$B$4+AU177,"上周无销量")</f>
        <v>43297</v>
      </c>
    </row>
    <row r="178" spans="1:48">
      <c r="A178" s="18" t="s">
        <v>223</v>
      </c>
      <c r="B178" t="str">
        <f>VLOOKUP(A178,'[1]sku-asin（子）'!$A:$B,2,0)</f>
        <v>B0721SQBVN</v>
      </c>
      <c r="C178" t="str">
        <f>VLOOKUP(A178,'[1]子sku-父sku'!$A:$B,2,0)</f>
        <v>BS-WH17015</v>
      </c>
      <c r="D178" s="28">
        <f>IFERROR(VLOOKUP(A178,[2]库存报告使用数据处理!$A:$C,3,0),0)</f>
        <v>4</v>
      </c>
      <c r="E178" s="28">
        <f>IFERROR(VLOOKUP(A178,[2]库存报告使用数据处理!$A:$D,4,0),0)</f>
        <v>4</v>
      </c>
      <c r="F178" s="28">
        <f>IFERROR(VLOOKUP(A178,[2]库存报告使用数据处理!$A:$E,5,0),0)</f>
        <v>1</v>
      </c>
      <c r="G178" s="28">
        <f>IFERROR(VLOOKUP(A178,[2]库存报告使用数据处理!$A:$F,6,0),0)</f>
        <v>3</v>
      </c>
      <c r="H178" s="29">
        <f>IFERROR(VLOOKUP(A178,[2]库存报告使用数据处理!$A:$G,7,0),0)</f>
        <v>19.21</v>
      </c>
      <c r="I178">
        <f>IFERROR(VLOOKUP(A178,[5]数据处理!$A:$B,2,0),0)</f>
        <v>4</v>
      </c>
      <c r="J178" s="30">
        <f>IFERROR(VLOOKUP(A178,[5]数据处理!$A:$D,4,0),0)</f>
        <v>0</v>
      </c>
      <c r="K178" s="30">
        <f>IFERROR(VLOOKUP(A178,[5]数据处理!$A:$E,5,0),0)</f>
        <v>0</v>
      </c>
      <c r="L178" s="30">
        <f>IFERROR(VLOOKUP(A178,[5]数据处理!$A:$G,7,0),0)</f>
        <v>0</v>
      </c>
      <c r="M178">
        <f t="shared" si="35"/>
        <v>4</v>
      </c>
      <c r="N178">
        <f>IFERROR(VLOOKUP(A178,[5]数据处理!$A:$C,3,0),0)</f>
        <v>0</v>
      </c>
      <c r="O178">
        <f>IFERROR(VLOOKUP($A178,[5]数据处理!$A:$N,14,0),0)</f>
        <v>0</v>
      </c>
      <c r="P178" t="str">
        <f>IFERROR(VLOOKUP($A178,[3]库存报告使用数据!$A$1:$B$65536,2,0),"")</f>
        <v/>
      </c>
      <c r="Q178" t="str">
        <f>IFERROR(VLOOKUP($A178,[3]库存报告使用数据!$A$1:$E$65536,5,0),"")</f>
        <v/>
      </c>
      <c r="R178" t="str">
        <f>IFERROR(VLOOKUP($A178,[3]库存报告使用数据!$A$1:$H$65536,8,0),"")</f>
        <v/>
      </c>
      <c r="S178" t="str">
        <f>IFERROR(VLOOKUP($A178,[3]库存报告使用数据!$A$1:$K$65536,11,0),"")</f>
        <v/>
      </c>
      <c r="T178" t="str">
        <f>IFERROR(VLOOKUP($A178,[3]库存报告使用数据!$A$1:$C$65536,3,0),"")</f>
        <v/>
      </c>
      <c r="U178" t="str">
        <f>IFERROR(VLOOKUP($A178,[3]库存报告使用数据!$A$1:$F$65536,6,0),"")</f>
        <v/>
      </c>
      <c r="V178" t="str">
        <f>IFERROR(VLOOKUP($A178,[3]库存报告使用数据!$A$1:$I$65536,9,0),"")</f>
        <v/>
      </c>
      <c r="W178" t="str">
        <f>IFERROR(VLOOKUP($A178,[3]库存报告使用数据!$A$1:$L$65536,12,0),"")</f>
        <v/>
      </c>
      <c r="X178" s="20" t="str">
        <f t="shared" si="36"/>
        <v/>
      </c>
      <c r="Y178" s="20" t="str">
        <f t="shared" si="37"/>
        <v/>
      </c>
      <c r="Z178" s="20" t="str">
        <f t="shared" si="38"/>
        <v/>
      </c>
      <c r="AA178" s="20" t="str">
        <f t="shared" si="39"/>
        <v/>
      </c>
      <c r="AB178" t="str">
        <f>IFERROR(VLOOKUP($A178,[3]库存报告使用数据!$A$1:$D$65536,4,0),"")</f>
        <v/>
      </c>
      <c r="AC178" t="str">
        <f>IFERROR(VLOOKUP($A178,[3]库存报告使用数据!$A$1:$G$65536,7,0),"")</f>
        <v/>
      </c>
      <c r="AD178" t="str">
        <f>IFERROR(VLOOKUP($A178,[3]库存报告使用数据!$A$1:$J$65536,10,0),"")</f>
        <v/>
      </c>
      <c r="AE178" t="str">
        <f>IFERROR(VLOOKUP($A178,[3]库存报告使用数据!$A$1:$M$65536,13,0),"")</f>
        <v/>
      </c>
      <c r="AF178" s="20" t="str">
        <f t="shared" si="40"/>
        <v/>
      </c>
      <c r="AG178" s="20" t="str">
        <f t="shared" si="41"/>
        <v/>
      </c>
      <c r="AH178" s="20" t="str">
        <f t="shared" si="42"/>
        <v/>
      </c>
      <c r="AI178" s="20" t="str">
        <f t="shared" si="43"/>
        <v/>
      </c>
      <c r="AJ178">
        <f>IFERROR(VLOOKUP($B178,[4]库存报告使用数据!$A$1:$B$65536,2,0),0)</f>
        <v>22</v>
      </c>
      <c r="AK178">
        <f>IFERROR(VLOOKUP($B178,[4]库存报告使用数据!$A$1:$C$65536,3,0),)</f>
        <v>23</v>
      </c>
      <c r="AL178">
        <f>IFERROR(VLOOKUP($B178,[4]库存报告使用数据!$A$1:$D$65536,4,0),)</f>
        <v>4</v>
      </c>
      <c r="AM178">
        <f>IFERROR(VLOOKUP($B178,[4]库存报告使用数据!$A$1:$E$65536,5,0),)</f>
        <v>20</v>
      </c>
      <c r="AN178" s="20">
        <f t="shared" si="44"/>
        <v>0.181818181818182</v>
      </c>
      <c r="AO178" s="20">
        <f t="shared" si="45"/>
        <v>0.173913043478261</v>
      </c>
      <c r="AP178" s="20">
        <f t="shared" si="46"/>
        <v>0.25</v>
      </c>
      <c r="AQ178" s="20">
        <f t="shared" si="47"/>
        <v>0.15</v>
      </c>
      <c r="AR178" s="32">
        <f t="shared" si="48"/>
        <v>0.571428571428571</v>
      </c>
      <c r="AS178" s="32">
        <f t="shared" si="49"/>
        <v>34.2857142857143</v>
      </c>
      <c r="AT178" s="32">
        <f t="shared" si="50"/>
        <v>-30.2857142857143</v>
      </c>
      <c r="AU178" s="28">
        <f t="shared" si="51"/>
        <v>7</v>
      </c>
      <c r="AV178" s="34">
        <f>IFERROR(时间!$B$4+AU178,"上周无销量")</f>
        <v>43290</v>
      </c>
    </row>
    <row r="179" spans="1:48">
      <c r="A179" s="18" t="s">
        <v>224</v>
      </c>
      <c r="B179" t="str">
        <f>VLOOKUP(A179,'[1]sku-asin（子）'!$A:$B,2,0)</f>
        <v>B071KFGPWG</v>
      </c>
      <c r="C179" t="str">
        <f>VLOOKUP(A179,'[1]子sku-父sku'!$A:$B,2,0)</f>
        <v>BS-WH17015</v>
      </c>
      <c r="D179" s="28">
        <f>IFERROR(VLOOKUP(A179,[2]库存报告使用数据处理!$A:$C,3,0),0)</f>
        <v>0</v>
      </c>
      <c r="E179" s="28">
        <f>IFERROR(VLOOKUP(A179,[2]库存报告使用数据处理!$A:$D,4,0),0)</f>
        <v>2</v>
      </c>
      <c r="F179" s="28">
        <f>IFERROR(VLOOKUP(A179,[2]库存报告使用数据处理!$A:$E,5,0),0)</f>
        <v>1</v>
      </c>
      <c r="G179" s="28">
        <f>IFERROR(VLOOKUP(A179,[2]库存报告使用数据处理!$A:$F,6,0),0)</f>
        <v>4</v>
      </c>
      <c r="H179" s="29">
        <f>IFERROR(VLOOKUP(A179,[2]库存报告使用数据处理!$A:$G,7,0),0)</f>
        <v>19.2257142857143</v>
      </c>
      <c r="I179">
        <f>IFERROR(VLOOKUP(A179,[5]数据处理!$A:$B,2,0),0)</f>
        <v>0</v>
      </c>
      <c r="J179" s="30">
        <f>IFERROR(VLOOKUP(A179,[5]数据处理!$A:$D,4,0),0)</f>
        <v>0</v>
      </c>
      <c r="K179" s="30">
        <f>IFERROR(VLOOKUP(A179,[5]数据处理!$A:$E,5,0),0)</f>
        <v>0</v>
      </c>
      <c r="L179" s="30">
        <f>IFERROR(VLOOKUP(A179,[5]数据处理!$A:$G,7,0),0)</f>
        <v>0</v>
      </c>
      <c r="M179">
        <f t="shared" si="35"/>
        <v>0</v>
      </c>
      <c r="N179">
        <f>IFERROR(VLOOKUP(A179,[5]数据处理!$A:$C,3,0),0)</f>
        <v>0</v>
      </c>
      <c r="O179">
        <f>IFERROR(VLOOKUP($A179,[5]数据处理!$A:$N,14,0),0)</f>
        <v>0</v>
      </c>
      <c r="P179" t="str">
        <f>IFERROR(VLOOKUP($A179,[3]库存报告使用数据!$A$1:$B$65536,2,0),"")</f>
        <v/>
      </c>
      <c r="Q179" t="str">
        <f>IFERROR(VLOOKUP($A179,[3]库存报告使用数据!$A$1:$E$65536,5,0),"")</f>
        <v/>
      </c>
      <c r="R179" t="str">
        <f>IFERROR(VLOOKUP($A179,[3]库存报告使用数据!$A$1:$H$65536,8,0),"")</f>
        <v/>
      </c>
      <c r="S179" t="str">
        <f>IFERROR(VLOOKUP($A179,[3]库存报告使用数据!$A$1:$K$65536,11,0),"")</f>
        <v/>
      </c>
      <c r="T179" t="str">
        <f>IFERROR(VLOOKUP($A179,[3]库存报告使用数据!$A$1:$C$65536,3,0),"")</f>
        <v/>
      </c>
      <c r="U179" t="str">
        <f>IFERROR(VLOOKUP($A179,[3]库存报告使用数据!$A$1:$F$65536,6,0),"")</f>
        <v/>
      </c>
      <c r="V179" t="str">
        <f>IFERROR(VLOOKUP($A179,[3]库存报告使用数据!$A$1:$I$65536,9,0),"")</f>
        <v/>
      </c>
      <c r="W179" t="str">
        <f>IFERROR(VLOOKUP($A179,[3]库存报告使用数据!$A$1:$L$65536,12,0),"")</f>
        <v/>
      </c>
      <c r="X179" s="20" t="str">
        <f t="shared" si="36"/>
        <v/>
      </c>
      <c r="Y179" s="20" t="str">
        <f t="shared" si="37"/>
        <v/>
      </c>
      <c r="Z179" s="20" t="str">
        <f t="shared" si="38"/>
        <v/>
      </c>
      <c r="AA179" s="20" t="str">
        <f t="shared" si="39"/>
        <v/>
      </c>
      <c r="AB179" t="str">
        <f>IFERROR(VLOOKUP($A179,[3]库存报告使用数据!$A$1:$D$65536,4,0),"")</f>
        <v/>
      </c>
      <c r="AC179" t="str">
        <f>IFERROR(VLOOKUP($A179,[3]库存报告使用数据!$A$1:$G$65536,7,0),"")</f>
        <v/>
      </c>
      <c r="AD179" t="str">
        <f>IFERROR(VLOOKUP($A179,[3]库存报告使用数据!$A$1:$J$65536,10,0),"")</f>
        <v/>
      </c>
      <c r="AE179" t="str">
        <f>IFERROR(VLOOKUP($A179,[3]库存报告使用数据!$A$1:$M$65536,13,0),"")</f>
        <v/>
      </c>
      <c r="AF179" s="20" t="str">
        <f t="shared" si="40"/>
        <v/>
      </c>
      <c r="AG179" s="20" t="str">
        <f t="shared" si="41"/>
        <v/>
      </c>
      <c r="AH179" s="20" t="str">
        <f t="shared" si="42"/>
        <v/>
      </c>
      <c r="AI179" s="20" t="str">
        <f t="shared" si="43"/>
        <v/>
      </c>
      <c r="AJ179">
        <f>IFERROR(VLOOKUP($B179,[4]库存报告使用数据!$A$1:$B$65536,2,0),0)</f>
        <v>0</v>
      </c>
      <c r="AK179">
        <f>IFERROR(VLOOKUP($B179,[4]库存报告使用数据!$A$1:$C$65536,3,0),)</f>
        <v>29</v>
      </c>
      <c r="AL179">
        <f>IFERROR(VLOOKUP($B179,[4]库存报告使用数据!$A$1:$D$65536,4,0),)</f>
        <v>16</v>
      </c>
      <c r="AM179">
        <f>IFERROR(VLOOKUP($B179,[4]库存报告使用数据!$A$1:$E$65536,5,0),)</f>
        <v>24</v>
      </c>
      <c r="AN179" s="20" t="str">
        <f t="shared" si="44"/>
        <v/>
      </c>
      <c r="AO179" s="20">
        <f t="shared" si="45"/>
        <v>0.0689655172413793</v>
      </c>
      <c r="AP179" s="20">
        <f t="shared" si="46"/>
        <v>0.0625</v>
      </c>
      <c r="AQ179" s="20">
        <f t="shared" si="47"/>
        <v>0.166666666666667</v>
      </c>
      <c r="AR179" s="32">
        <f t="shared" si="48"/>
        <v>0</v>
      </c>
      <c r="AS179" s="32">
        <f t="shared" si="49"/>
        <v>0</v>
      </c>
      <c r="AT179" s="32">
        <f t="shared" si="50"/>
        <v>0</v>
      </c>
      <c r="AU179" s="28" t="str">
        <f t="shared" si="51"/>
        <v>库存为0</v>
      </c>
      <c r="AV179" s="34" t="str">
        <f>IFERROR(时间!$B$4+AU179,"上周无销量")</f>
        <v>上周无销量</v>
      </c>
    </row>
    <row r="180" spans="1:48">
      <c r="A180" s="18" t="s">
        <v>225</v>
      </c>
      <c r="B180" t="str">
        <f>VLOOKUP(A180,'[1]sku-asin（子）'!$A:$B,2,0)</f>
        <v>B072KN3KBK</v>
      </c>
      <c r="C180" t="str">
        <f>VLOOKUP(A180,'[1]子sku-父sku'!$A:$B,2,0)</f>
        <v>BS-WH17015</v>
      </c>
      <c r="D180" s="28">
        <f>IFERROR(VLOOKUP(A180,[2]库存报告使用数据处理!$A:$C,3,0),0)</f>
        <v>4</v>
      </c>
      <c r="E180" s="28">
        <f>IFERROR(VLOOKUP(A180,[2]库存报告使用数据处理!$A:$D,4,0),0)</f>
        <v>2</v>
      </c>
      <c r="F180" s="28">
        <f>IFERROR(VLOOKUP(A180,[2]库存报告使用数据处理!$A:$E,5,0),0)</f>
        <v>3</v>
      </c>
      <c r="G180" s="28">
        <f>IFERROR(VLOOKUP(A180,[2]库存报告使用数据处理!$A:$F,6,0),0)</f>
        <v>0</v>
      </c>
      <c r="H180" s="29">
        <f>IFERROR(VLOOKUP(A180,[2]库存报告使用数据处理!$A:$G,7,0),0)</f>
        <v>19.2711111111111</v>
      </c>
      <c r="I180">
        <f>IFERROR(VLOOKUP(A180,[5]数据处理!$A:$B,2,0),0)</f>
        <v>4</v>
      </c>
      <c r="J180" s="30">
        <f>IFERROR(VLOOKUP(A180,[5]数据处理!$A:$D,4,0),0)</f>
        <v>0</v>
      </c>
      <c r="K180" s="30">
        <f>IFERROR(VLOOKUP(A180,[5]数据处理!$A:$E,5,0),0)</f>
        <v>0</v>
      </c>
      <c r="L180" s="30">
        <f>IFERROR(VLOOKUP(A180,[5]数据处理!$A:$G,7,0),0)</f>
        <v>0</v>
      </c>
      <c r="M180">
        <f t="shared" si="35"/>
        <v>4</v>
      </c>
      <c r="N180">
        <f>IFERROR(VLOOKUP(A180,[5]数据处理!$A:$C,3,0),0)</f>
        <v>1</v>
      </c>
      <c r="O180">
        <f>IFERROR(VLOOKUP($A180,[5]数据处理!$A:$N,14,0),0)</f>
        <v>0</v>
      </c>
      <c r="P180">
        <f>IFERROR(VLOOKUP($A180,[3]库存报告使用数据!$A$1:$B$65536,2,0),"")</f>
        <v>36</v>
      </c>
      <c r="Q180">
        <f>IFERROR(VLOOKUP($A180,[3]库存报告使用数据!$A$1:$E$65536,5,0),"")</f>
        <v>26</v>
      </c>
      <c r="R180">
        <f>IFERROR(VLOOKUP($A180,[3]库存报告使用数据!$A$1:$H$65536,8,0),"")</f>
        <v>16</v>
      </c>
      <c r="S180">
        <f>IFERROR(VLOOKUP($A180,[3]库存报告使用数据!$A$1:$K$65536,11,0),"")</f>
        <v>14</v>
      </c>
      <c r="T180">
        <f>IFERROR(VLOOKUP($A180,[3]库存报告使用数据!$A$1:$C$65536,3,0),"")</f>
        <v>0</v>
      </c>
      <c r="U180">
        <f>IFERROR(VLOOKUP($A180,[3]库存报告使用数据!$A$1:$F$65536,6,0),"")</f>
        <v>0</v>
      </c>
      <c r="V180">
        <f>IFERROR(VLOOKUP($A180,[3]库存报告使用数据!$A$1:$I$65536,9,0),"")</f>
        <v>0</v>
      </c>
      <c r="W180">
        <f>IFERROR(VLOOKUP($A180,[3]库存报告使用数据!$A$1:$L$65536,12,0),"")</f>
        <v>0</v>
      </c>
      <c r="X180" s="20">
        <f t="shared" si="36"/>
        <v>0</v>
      </c>
      <c r="Y180" s="20">
        <f t="shared" si="37"/>
        <v>0</v>
      </c>
      <c r="Z180" s="20">
        <f t="shared" si="38"/>
        <v>0</v>
      </c>
      <c r="AA180" s="20">
        <f t="shared" si="39"/>
        <v>0</v>
      </c>
      <c r="AB180">
        <f>IFERROR(VLOOKUP($A180,[3]库存报告使用数据!$A$1:$D$65536,4,0),"")</f>
        <v>0</v>
      </c>
      <c r="AC180">
        <f>IFERROR(VLOOKUP($A180,[3]库存报告使用数据!$A$1:$G$65536,7,0),"")</f>
        <v>0</v>
      </c>
      <c r="AD180">
        <f>IFERROR(VLOOKUP($A180,[3]库存报告使用数据!$A$1:$J$65536,10,0),"")</f>
        <v>0</v>
      </c>
      <c r="AE180">
        <f>IFERROR(VLOOKUP($A180,[3]库存报告使用数据!$A$1:$M$65536,13,0),"")</f>
        <v>0</v>
      </c>
      <c r="AF180" s="20" t="str">
        <f t="shared" si="40"/>
        <v/>
      </c>
      <c r="AG180" s="20" t="str">
        <f t="shared" si="41"/>
        <v/>
      </c>
      <c r="AH180" s="20" t="str">
        <f t="shared" si="42"/>
        <v/>
      </c>
      <c r="AI180" s="20" t="str">
        <f t="shared" si="43"/>
        <v/>
      </c>
      <c r="AJ180">
        <f>IFERROR(VLOOKUP($B180,[4]库存报告使用数据!$A$1:$B$65536,2,0),0)</f>
        <v>56</v>
      </c>
      <c r="AK180">
        <f>IFERROR(VLOOKUP($B180,[4]库存报告使用数据!$A$1:$C$65536,3,0),)</f>
        <v>40</v>
      </c>
      <c r="AL180">
        <f>IFERROR(VLOOKUP($B180,[4]库存报告使用数据!$A$1:$D$65536,4,0),)</f>
        <v>18</v>
      </c>
      <c r="AM180">
        <f>IFERROR(VLOOKUP($B180,[4]库存报告使用数据!$A$1:$E$65536,5,0),)</f>
        <v>33</v>
      </c>
      <c r="AN180" s="20">
        <f t="shared" si="44"/>
        <v>0.0714285714285714</v>
      </c>
      <c r="AO180" s="20">
        <f t="shared" si="45"/>
        <v>0.05</v>
      </c>
      <c r="AP180" s="20">
        <f t="shared" si="46"/>
        <v>0.166666666666667</v>
      </c>
      <c r="AQ180" s="20">
        <f t="shared" si="47"/>
        <v>0</v>
      </c>
      <c r="AR180" s="32">
        <f t="shared" si="48"/>
        <v>0.571428571428571</v>
      </c>
      <c r="AS180" s="32">
        <f t="shared" si="49"/>
        <v>34.2857142857143</v>
      </c>
      <c r="AT180" s="32">
        <f t="shared" si="50"/>
        <v>-30.2857142857143</v>
      </c>
      <c r="AU180" s="28">
        <f t="shared" si="51"/>
        <v>7</v>
      </c>
      <c r="AV180" s="34">
        <f>IFERROR(时间!$B$4+AU180,"上周无销量")</f>
        <v>43290</v>
      </c>
    </row>
    <row r="181" spans="1:48">
      <c r="A181" s="18" t="s">
        <v>226</v>
      </c>
      <c r="B181" t="str">
        <f>VLOOKUP(A181,'[1]sku-asin（子）'!$A:$B,2,0)</f>
        <v>B0721PVCKV</v>
      </c>
      <c r="C181" t="str">
        <f>VLOOKUP(A181,'[1]子sku-父sku'!$A:$B,2,0)</f>
        <v>BS-WH17017</v>
      </c>
      <c r="D181" s="28">
        <f>IFERROR(VLOOKUP(A181,[2]库存报告使用数据处理!$A:$C,3,0),0)</f>
        <v>8</v>
      </c>
      <c r="E181" s="28">
        <f>IFERROR(VLOOKUP(A181,[2]库存报告使用数据处理!$A:$D,4,0),0)</f>
        <v>2</v>
      </c>
      <c r="F181" s="28">
        <f>IFERROR(VLOOKUP(A181,[2]库存报告使用数据处理!$A:$E,5,0),0)</f>
        <v>0</v>
      </c>
      <c r="G181" s="28">
        <f>IFERROR(VLOOKUP(A181,[2]库存报告使用数据处理!$A:$F,6,0),0)</f>
        <v>2</v>
      </c>
      <c r="H181" s="29">
        <f>IFERROR(VLOOKUP(A181,[2]库存报告使用数据处理!$A:$G,7,0),0)</f>
        <v>17.23</v>
      </c>
      <c r="I181">
        <f>IFERROR(VLOOKUP(A181,[5]数据处理!$A:$B,2,0),0)</f>
        <v>0</v>
      </c>
      <c r="J181" s="30">
        <f>IFERROR(VLOOKUP(A181,[5]数据处理!$A:$D,4,0),0)</f>
        <v>25</v>
      </c>
      <c r="K181" s="30">
        <f>IFERROR(VLOOKUP(A181,[5]数据处理!$A:$E,5,0),0)</f>
        <v>10</v>
      </c>
      <c r="L181" s="30">
        <f>IFERROR(VLOOKUP(A181,[5]数据处理!$A:$G,7,0),0)</f>
        <v>0</v>
      </c>
      <c r="M181">
        <f t="shared" si="35"/>
        <v>35</v>
      </c>
      <c r="N181">
        <f>IFERROR(VLOOKUP(A181,[5]数据处理!$A:$C,3,0),0)</f>
        <v>0</v>
      </c>
      <c r="O181">
        <f>IFERROR(VLOOKUP($A181,[5]数据处理!$A:$N,14,0),0)</f>
        <v>0</v>
      </c>
      <c r="P181">
        <f>IFERROR(VLOOKUP($A181,[3]库存报告使用数据!$A$1:$B$65536,2,0),"")</f>
        <v>0</v>
      </c>
      <c r="Q181">
        <f>IFERROR(VLOOKUP($A181,[3]库存报告使用数据!$A$1:$E$65536,5,0),"")</f>
        <v>1674</v>
      </c>
      <c r="R181">
        <f>IFERROR(VLOOKUP($A181,[3]库存报告使用数据!$A$1:$H$65536,8,0),"")</f>
        <v>0</v>
      </c>
      <c r="S181">
        <f>IFERROR(VLOOKUP($A181,[3]库存报告使用数据!$A$1:$K$65536,11,0),"")</f>
        <v>1282</v>
      </c>
      <c r="T181">
        <f>IFERROR(VLOOKUP($A181,[3]库存报告使用数据!$A$1:$C$65536,3,0),"")</f>
        <v>16</v>
      </c>
      <c r="U181">
        <f>IFERROR(VLOOKUP($A181,[3]库存报告使用数据!$A$1:$F$65536,6,0),"")</f>
        <v>19</v>
      </c>
      <c r="V181">
        <f>IFERROR(VLOOKUP($A181,[3]库存报告使用数据!$A$1:$I$65536,9,0),"")</f>
        <v>0</v>
      </c>
      <c r="W181">
        <f>IFERROR(VLOOKUP($A181,[3]库存报告使用数据!$A$1:$L$65536,12,0),"")</f>
        <v>8</v>
      </c>
      <c r="X181" s="20" t="str">
        <f t="shared" si="36"/>
        <v/>
      </c>
      <c r="Y181" s="20">
        <f t="shared" si="37"/>
        <v>0.0113500597371565</v>
      </c>
      <c r="Z181" s="20" t="str">
        <f t="shared" si="38"/>
        <v/>
      </c>
      <c r="AA181" s="20">
        <f t="shared" si="39"/>
        <v>0.0062402496099844</v>
      </c>
      <c r="AB181">
        <f>IFERROR(VLOOKUP($A181,[3]库存报告使用数据!$A$1:$D$65536,4,0),"")</f>
        <v>2.4525</v>
      </c>
      <c r="AC181">
        <f>IFERROR(VLOOKUP($A181,[3]库存报告使用数据!$A$1:$G$65536,7,0),"")</f>
        <v>0</v>
      </c>
      <c r="AD181">
        <f>IFERROR(VLOOKUP($A181,[3]库存报告使用数据!$A$1:$J$65536,10,0),"")</f>
        <v>0</v>
      </c>
      <c r="AE181">
        <f>IFERROR(VLOOKUP($A181,[3]库存报告使用数据!$A$1:$M$65536,13,0),"")</f>
        <v>0</v>
      </c>
      <c r="AF181" s="20">
        <f t="shared" si="40"/>
        <v>0.0177923679628555</v>
      </c>
      <c r="AG181" s="20" t="str">
        <f t="shared" si="41"/>
        <v/>
      </c>
      <c r="AH181" s="20" t="str">
        <f t="shared" si="42"/>
        <v/>
      </c>
      <c r="AI181" s="20" t="str">
        <f t="shared" si="43"/>
        <v/>
      </c>
      <c r="AJ181">
        <f>IFERROR(VLOOKUP($B181,[4]库存报告使用数据!$A$1:$B$65536,2,0),0)</f>
        <v>57</v>
      </c>
      <c r="AK181">
        <f>IFERROR(VLOOKUP($B181,[4]库存报告使用数据!$A$1:$C$65536,3,0),)</f>
        <v>25</v>
      </c>
      <c r="AL181">
        <f>IFERROR(VLOOKUP($B181,[4]库存报告使用数据!$A$1:$D$65536,4,0),)</f>
        <v>0</v>
      </c>
      <c r="AM181">
        <f>IFERROR(VLOOKUP($B181,[4]库存报告使用数据!$A$1:$E$65536,5,0),)</f>
        <v>25</v>
      </c>
      <c r="AN181" s="20">
        <f t="shared" si="44"/>
        <v>0.140350877192982</v>
      </c>
      <c r="AO181" s="20">
        <f t="shared" si="45"/>
        <v>0.08</v>
      </c>
      <c r="AP181" s="20" t="str">
        <f t="shared" si="46"/>
        <v/>
      </c>
      <c r="AQ181" s="20">
        <f t="shared" si="47"/>
        <v>0.08</v>
      </c>
      <c r="AR181" s="32">
        <f t="shared" si="48"/>
        <v>1.14285714285714</v>
      </c>
      <c r="AS181" s="32">
        <f t="shared" si="49"/>
        <v>68.5714285714286</v>
      </c>
      <c r="AT181" s="32">
        <f t="shared" si="50"/>
        <v>-33.5714285714286</v>
      </c>
      <c r="AU181" s="28">
        <f t="shared" si="51"/>
        <v>30</v>
      </c>
      <c r="AV181" s="34">
        <f>IFERROR(时间!$B$4+AU181,"上周无销量")</f>
        <v>43313</v>
      </c>
    </row>
    <row r="182" spans="1:48">
      <c r="A182" s="18" t="s">
        <v>227</v>
      </c>
      <c r="B182" t="str">
        <f>VLOOKUP(A182,'[1]sku-asin（子）'!$A:$B,2,0)</f>
        <v>B071X8SKR8</v>
      </c>
      <c r="C182" t="str">
        <f>VLOOKUP(A182,'[1]子sku-父sku'!$A:$B,2,0)</f>
        <v>BS-WH17017</v>
      </c>
      <c r="D182" s="28">
        <f>IFERROR(VLOOKUP(A182,[2]库存报告使用数据处理!$A:$C,3,0),0)</f>
        <v>2</v>
      </c>
      <c r="E182" s="28">
        <f>IFERROR(VLOOKUP(A182,[2]库存报告使用数据处理!$A:$D,4,0),0)</f>
        <v>8</v>
      </c>
      <c r="F182" s="28">
        <f>IFERROR(VLOOKUP(A182,[2]库存报告使用数据处理!$A:$E,5,0),0)</f>
        <v>8</v>
      </c>
      <c r="G182" s="28">
        <f>IFERROR(VLOOKUP(A182,[2]库存报告使用数据处理!$A:$F,6,0),0)</f>
        <v>3</v>
      </c>
      <c r="H182" s="29">
        <f>IFERROR(VLOOKUP(A182,[2]库存报告使用数据处理!$A:$G,7,0),0)</f>
        <v>17.9528571428571</v>
      </c>
      <c r="I182">
        <f>IFERROR(VLOOKUP(A182,[5]数据处理!$A:$B,2,0),0)</f>
        <v>0</v>
      </c>
      <c r="J182" s="30">
        <f>IFERROR(VLOOKUP(A182,[5]数据处理!$A:$D,4,0),0)</f>
        <v>3</v>
      </c>
      <c r="K182" s="30">
        <f>IFERROR(VLOOKUP(A182,[5]数据处理!$A:$E,5,0),0)</f>
        <v>0</v>
      </c>
      <c r="L182" s="30">
        <f>IFERROR(VLOOKUP(A182,[5]数据处理!$A:$G,7,0),0)</f>
        <v>23</v>
      </c>
      <c r="M182">
        <f t="shared" si="35"/>
        <v>26</v>
      </c>
      <c r="N182">
        <f>IFERROR(VLOOKUP(A182,[5]数据处理!$A:$C,3,0),0)</f>
        <v>0</v>
      </c>
      <c r="O182">
        <f>IFERROR(VLOOKUP($A182,[5]数据处理!$A:$N,14,0),0)</f>
        <v>0</v>
      </c>
      <c r="P182">
        <f>IFERROR(VLOOKUP($A182,[3]库存报告使用数据!$A$1:$B$65536,2,0),"")</f>
        <v>0</v>
      </c>
      <c r="Q182">
        <f>IFERROR(VLOOKUP($A182,[3]库存报告使用数据!$A$1:$E$65536,5,0),"")</f>
        <v>1523</v>
      </c>
      <c r="R182">
        <f>IFERROR(VLOOKUP($A182,[3]库存报告使用数据!$A$1:$H$65536,8,0),"")</f>
        <v>786</v>
      </c>
      <c r="S182">
        <f>IFERROR(VLOOKUP($A182,[3]库存报告使用数据!$A$1:$K$65536,11,0),"")</f>
        <v>32</v>
      </c>
      <c r="T182">
        <f>IFERROR(VLOOKUP($A182,[3]库存报告使用数据!$A$1:$C$65536,3,0),"")</f>
        <v>2</v>
      </c>
      <c r="U182">
        <f>IFERROR(VLOOKUP($A182,[3]库存报告使用数据!$A$1:$F$65536,6,0),"")</f>
        <v>4</v>
      </c>
      <c r="V182">
        <f>IFERROR(VLOOKUP($A182,[3]库存报告使用数据!$A$1:$I$65536,9,0),"")</f>
        <v>5</v>
      </c>
      <c r="W182">
        <f>IFERROR(VLOOKUP($A182,[3]库存报告使用数据!$A$1:$L$65536,12,0),"")</f>
        <v>1</v>
      </c>
      <c r="X182" s="20" t="str">
        <f t="shared" si="36"/>
        <v/>
      </c>
      <c r="Y182" s="20">
        <f t="shared" si="37"/>
        <v>0.00262639527248851</v>
      </c>
      <c r="Z182" s="20">
        <f t="shared" si="38"/>
        <v>0.00636132315521628</v>
      </c>
      <c r="AA182" s="20">
        <f t="shared" si="39"/>
        <v>0.03125</v>
      </c>
      <c r="AB182">
        <f>IFERROR(VLOOKUP($A182,[3]库存报告使用数据!$A$1:$D$65536,4,0),"")</f>
        <v>0.18</v>
      </c>
      <c r="AC182">
        <f>IFERROR(VLOOKUP($A182,[3]库存报告使用数据!$A$1:$G$65536,7,0),"")</f>
        <v>0</v>
      </c>
      <c r="AD182">
        <f>IFERROR(VLOOKUP($A182,[3]库存报告使用数据!$A$1:$J$65536,10,0),"")</f>
        <v>0</v>
      </c>
      <c r="AE182">
        <f>IFERROR(VLOOKUP($A182,[3]库存报告使用数据!$A$1:$M$65536,13,0),"")</f>
        <v>0</v>
      </c>
      <c r="AF182" s="20">
        <f t="shared" si="40"/>
        <v>0.00501312962520889</v>
      </c>
      <c r="AG182" s="20" t="str">
        <f t="shared" si="41"/>
        <v/>
      </c>
      <c r="AH182" s="20" t="str">
        <f t="shared" si="42"/>
        <v/>
      </c>
      <c r="AI182" s="20" t="str">
        <f t="shared" si="43"/>
        <v/>
      </c>
      <c r="AJ182">
        <f>IFERROR(VLOOKUP($B182,[4]库存报告使用数据!$A$1:$B$65536,2,0),0)</f>
        <v>124</v>
      </c>
      <c r="AK182">
        <f>IFERROR(VLOOKUP($B182,[4]库存报告使用数据!$A$1:$C$65536,3,0),)</f>
        <v>139</v>
      </c>
      <c r="AL182">
        <f>IFERROR(VLOOKUP($B182,[4]库存报告使用数据!$A$1:$D$65536,4,0),)</f>
        <v>17</v>
      </c>
      <c r="AM182">
        <f>IFERROR(VLOOKUP($B182,[4]库存报告使用数据!$A$1:$E$65536,5,0),)</f>
        <v>40</v>
      </c>
      <c r="AN182" s="20">
        <f t="shared" si="44"/>
        <v>0.0161290322580645</v>
      </c>
      <c r="AO182" s="20">
        <f t="shared" si="45"/>
        <v>0.0575539568345324</v>
      </c>
      <c r="AP182" s="20">
        <f t="shared" si="46"/>
        <v>0.470588235294118</v>
      </c>
      <c r="AQ182" s="20">
        <f t="shared" si="47"/>
        <v>0.075</v>
      </c>
      <c r="AR182" s="32">
        <f t="shared" si="48"/>
        <v>0.285714285714286</v>
      </c>
      <c r="AS182" s="32">
        <f t="shared" si="49"/>
        <v>17.1428571428571</v>
      </c>
      <c r="AT182" s="32">
        <f t="shared" si="50"/>
        <v>8.85714285714286</v>
      </c>
      <c r="AU182" s="28">
        <f t="shared" si="51"/>
        <v>91</v>
      </c>
      <c r="AV182" s="34">
        <f>IFERROR(时间!$B$4+AU182,"上周无销量")</f>
        <v>43374</v>
      </c>
    </row>
    <row r="183" spans="1:48">
      <c r="A183" s="18" t="s">
        <v>228</v>
      </c>
      <c r="B183" t="str">
        <f>VLOOKUP(A183,'[1]sku-asin（子）'!$A:$B,2,0)</f>
        <v>B0721PV6W2</v>
      </c>
      <c r="C183" t="str">
        <f>VLOOKUP(A183,'[1]子sku-父sku'!$A:$B,2,0)</f>
        <v>BS-WH17017</v>
      </c>
      <c r="D183" s="28">
        <f>IFERROR(VLOOKUP(A183,[2]库存报告使用数据处理!$A:$C,3,0),0)</f>
        <v>2</v>
      </c>
      <c r="E183" s="28">
        <f>IFERROR(VLOOKUP(A183,[2]库存报告使用数据处理!$A:$D,4,0),0)</f>
        <v>1</v>
      </c>
      <c r="F183" s="28">
        <f>IFERROR(VLOOKUP(A183,[2]库存报告使用数据处理!$A:$E,5,0),0)</f>
        <v>5</v>
      </c>
      <c r="G183" s="28">
        <f>IFERROR(VLOOKUP(A183,[2]库存报告使用数据处理!$A:$F,6,0),0)</f>
        <v>1</v>
      </c>
      <c r="H183" s="29">
        <f>IFERROR(VLOOKUP(A183,[2]库存报告使用数据处理!$A:$G,7,0),0)</f>
        <v>18.0888888888889</v>
      </c>
      <c r="I183">
        <f>IFERROR(VLOOKUP(A183,[5]数据处理!$A:$B,2,0),0)</f>
        <v>7</v>
      </c>
      <c r="J183" s="30">
        <f>IFERROR(VLOOKUP(A183,[5]数据处理!$A:$D,4,0),0)</f>
        <v>0</v>
      </c>
      <c r="K183" s="30">
        <f>IFERROR(VLOOKUP(A183,[5]数据处理!$A:$E,5,0),0)</f>
        <v>0</v>
      </c>
      <c r="L183" s="30">
        <f>IFERROR(VLOOKUP(A183,[5]数据处理!$A:$G,7,0),0)</f>
        <v>11</v>
      </c>
      <c r="M183">
        <f t="shared" si="35"/>
        <v>18</v>
      </c>
      <c r="N183">
        <f>IFERROR(VLOOKUP(A183,[5]数据处理!$A:$C,3,0),0)</f>
        <v>0</v>
      </c>
      <c r="O183">
        <f>IFERROR(VLOOKUP($A183,[5]数据处理!$A:$N,14,0),0)</f>
        <v>0</v>
      </c>
      <c r="P183">
        <f>IFERROR(VLOOKUP($A183,[3]库存报告使用数据!$A$1:$B$65536,2,0),"")</f>
        <v>10361</v>
      </c>
      <c r="Q183">
        <f>IFERROR(VLOOKUP($A183,[3]库存报告使用数据!$A$1:$E$65536,5,0),"")</f>
        <v>6071</v>
      </c>
      <c r="R183">
        <f>IFERROR(VLOOKUP($A183,[3]库存报告使用数据!$A$1:$H$65536,8,0),"")</f>
        <v>14775</v>
      </c>
      <c r="S183">
        <f>IFERROR(VLOOKUP($A183,[3]库存报告使用数据!$A$1:$K$65536,11,0),"")</f>
        <v>17362</v>
      </c>
      <c r="T183">
        <f>IFERROR(VLOOKUP($A183,[3]库存报告使用数据!$A$1:$C$65536,3,0),"")</f>
        <v>117</v>
      </c>
      <c r="U183">
        <f>IFERROR(VLOOKUP($A183,[3]库存报告使用数据!$A$1:$F$65536,6,0),"")</f>
        <v>58</v>
      </c>
      <c r="V183">
        <f>IFERROR(VLOOKUP($A183,[3]库存报告使用数据!$A$1:$I$65536,9,0),"")</f>
        <v>83</v>
      </c>
      <c r="W183">
        <f>IFERROR(VLOOKUP($A183,[3]库存报告使用数据!$A$1:$L$65536,12,0),"")</f>
        <v>125</v>
      </c>
      <c r="X183" s="20">
        <f t="shared" si="36"/>
        <v>0.0112923462986198</v>
      </c>
      <c r="Y183" s="20">
        <f t="shared" si="37"/>
        <v>0.00955361554933289</v>
      </c>
      <c r="Z183" s="20">
        <f t="shared" si="38"/>
        <v>0.0056175972927242</v>
      </c>
      <c r="AA183" s="20">
        <f t="shared" si="39"/>
        <v>0.0071996313788734</v>
      </c>
      <c r="AB183">
        <f>IFERROR(VLOOKUP($A183,[3]库存报告使用数据!$A$1:$D$65536,4,0),"")</f>
        <v>19.555</v>
      </c>
      <c r="AC183">
        <f>IFERROR(VLOOKUP($A183,[3]库存报告使用数据!$A$1:$G$65536,7,0),"")</f>
        <v>7.39</v>
      </c>
      <c r="AD183">
        <f>IFERROR(VLOOKUP($A183,[3]库存报告使用数据!$A$1:$J$65536,10,0),"")</f>
        <v>13.03</v>
      </c>
      <c r="AE183">
        <f>IFERROR(VLOOKUP($A183,[3]库存报告使用数据!$A$1:$M$65536,13,0),"")</f>
        <v>20.65</v>
      </c>
      <c r="AF183" s="20">
        <f t="shared" si="40"/>
        <v>0.540525184275184</v>
      </c>
      <c r="AG183" s="20">
        <f t="shared" si="41"/>
        <v>0.408538083538083</v>
      </c>
      <c r="AH183" s="20">
        <f t="shared" si="42"/>
        <v>0.144066339066339</v>
      </c>
      <c r="AI183" s="20">
        <f t="shared" si="43"/>
        <v>1.14158476658477</v>
      </c>
      <c r="AJ183">
        <f>IFERROR(VLOOKUP($B183,[4]库存报告使用数据!$A$1:$B$65536,2,0),0)</f>
        <v>169</v>
      </c>
      <c r="AK183">
        <f>IFERROR(VLOOKUP($B183,[4]库存报告使用数据!$A$1:$C$65536,3,0),)</f>
        <v>160</v>
      </c>
      <c r="AL183">
        <f>IFERROR(VLOOKUP($B183,[4]库存报告使用数据!$A$1:$D$65536,4,0),)</f>
        <v>91</v>
      </c>
      <c r="AM183">
        <f>IFERROR(VLOOKUP($B183,[4]库存报告使用数据!$A$1:$E$65536,5,0),)</f>
        <v>222</v>
      </c>
      <c r="AN183" s="20">
        <f t="shared" si="44"/>
        <v>0.0118343195266272</v>
      </c>
      <c r="AO183" s="20">
        <f t="shared" si="45"/>
        <v>0.00625</v>
      </c>
      <c r="AP183" s="20">
        <f t="shared" si="46"/>
        <v>0.0549450549450549</v>
      </c>
      <c r="AQ183" s="20">
        <f t="shared" si="47"/>
        <v>0.0045045045045045</v>
      </c>
      <c r="AR183" s="32">
        <f t="shared" si="48"/>
        <v>0.285714285714286</v>
      </c>
      <c r="AS183" s="32">
        <f t="shared" si="49"/>
        <v>17.1428571428571</v>
      </c>
      <c r="AT183" s="32">
        <f t="shared" si="50"/>
        <v>0.857142857142858</v>
      </c>
      <c r="AU183" s="28">
        <f t="shared" si="51"/>
        <v>63</v>
      </c>
      <c r="AV183" s="34">
        <f>IFERROR(时间!$B$4+AU183,"上周无销量")</f>
        <v>43346</v>
      </c>
    </row>
    <row r="184" spans="1:48">
      <c r="A184" s="18" t="s">
        <v>229</v>
      </c>
      <c r="B184" t="str">
        <f>VLOOKUP(A184,'[1]sku-asin（子）'!$A:$B,2,0)</f>
        <v>B072R2PPXQ</v>
      </c>
      <c r="C184" t="str">
        <f>VLOOKUP(A184,'[1]子sku-父sku'!$A:$B,2,0)</f>
        <v>BS-WH17017</v>
      </c>
      <c r="D184" s="28">
        <f>IFERROR(VLOOKUP(A184,[2]库存报告使用数据处理!$A:$C,3,0),0)</f>
        <v>9</v>
      </c>
      <c r="E184" s="28">
        <f>IFERROR(VLOOKUP(A184,[2]库存报告使用数据处理!$A:$D,4,0),0)</f>
        <v>14</v>
      </c>
      <c r="F184" s="28">
        <f>IFERROR(VLOOKUP(A184,[2]库存报告使用数据处理!$A:$E,5,0),0)</f>
        <v>14</v>
      </c>
      <c r="G184" s="28">
        <f>IFERROR(VLOOKUP(A184,[2]库存报告使用数据处理!$A:$F,6,0),0)</f>
        <v>7</v>
      </c>
      <c r="H184" s="29">
        <f>IFERROR(VLOOKUP(A184,[2]库存报告使用数据处理!$A:$G,7,0),0)</f>
        <v>17.8868181818182</v>
      </c>
      <c r="I184">
        <f>IFERROR(VLOOKUP(A184,[5]数据处理!$A:$B,2,0),0)</f>
        <v>0</v>
      </c>
      <c r="J184" s="30">
        <f>IFERROR(VLOOKUP(A184,[5]数据处理!$A:$D,4,0),0)</f>
        <v>5</v>
      </c>
      <c r="K184" s="30">
        <f>IFERROR(VLOOKUP(A184,[5]数据处理!$A:$E,5,0),0)</f>
        <v>0</v>
      </c>
      <c r="L184" s="30">
        <f>IFERROR(VLOOKUP(A184,[5]数据处理!$A:$G,7,0),0)</f>
        <v>24</v>
      </c>
      <c r="M184">
        <f t="shared" si="35"/>
        <v>29</v>
      </c>
      <c r="N184">
        <f>IFERROR(VLOOKUP(A184,[5]数据处理!$A:$C,3,0),0)</f>
        <v>0</v>
      </c>
      <c r="O184">
        <f>IFERROR(VLOOKUP($A184,[5]数据处理!$A:$N,14,0),0)</f>
        <v>0</v>
      </c>
      <c r="P184">
        <f>IFERROR(VLOOKUP($A184,[3]库存报告使用数据!$A$1:$B$65536,2,0),"")</f>
        <v>0</v>
      </c>
      <c r="Q184">
        <f>IFERROR(VLOOKUP($A184,[3]库存报告使用数据!$A$1:$E$65536,5,0),"")</f>
        <v>49</v>
      </c>
      <c r="R184">
        <f>IFERROR(VLOOKUP($A184,[3]库存报告使用数据!$A$1:$H$65536,8,0),"")</f>
        <v>99</v>
      </c>
      <c r="S184">
        <f>IFERROR(VLOOKUP($A184,[3]库存报告使用数据!$A$1:$K$65536,11,0),"")</f>
        <v>119</v>
      </c>
      <c r="T184">
        <f>IFERROR(VLOOKUP($A184,[3]库存报告使用数据!$A$1:$C$65536,3,0),"")</f>
        <v>2</v>
      </c>
      <c r="U184">
        <f>IFERROR(VLOOKUP($A184,[3]库存报告使用数据!$A$1:$F$65536,6,0),"")</f>
        <v>1</v>
      </c>
      <c r="V184">
        <f>IFERROR(VLOOKUP($A184,[3]库存报告使用数据!$A$1:$I$65536,9,0),"")</f>
        <v>1</v>
      </c>
      <c r="W184">
        <f>IFERROR(VLOOKUP($A184,[3]库存报告使用数据!$A$1:$L$65536,12,0),"")</f>
        <v>0</v>
      </c>
      <c r="X184" s="20" t="str">
        <f t="shared" si="36"/>
        <v/>
      </c>
      <c r="Y184" s="20">
        <f t="shared" si="37"/>
        <v>0.0204081632653061</v>
      </c>
      <c r="Z184" s="20">
        <f t="shared" si="38"/>
        <v>0.0101010101010101</v>
      </c>
      <c r="AA184" s="20">
        <f t="shared" si="39"/>
        <v>0</v>
      </c>
      <c r="AB184">
        <f>IFERROR(VLOOKUP($A184,[3]库存报告使用数据!$A$1:$D$65536,4,0),"")</f>
        <v>0.07875</v>
      </c>
      <c r="AC184">
        <f>IFERROR(VLOOKUP($A184,[3]库存报告使用数据!$A$1:$G$65536,7,0),"")</f>
        <v>0</v>
      </c>
      <c r="AD184">
        <f>IFERROR(VLOOKUP($A184,[3]库存报告使用数据!$A$1:$J$65536,10,0),"")</f>
        <v>0</v>
      </c>
      <c r="AE184">
        <f>IFERROR(VLOOKUP($A184,[3]库存报告使用数据!$A$1:$M$65536,13,0),"")</f>
        <v>0</v>
      </c>
      <c r="AF184" s="20">
        <f t="shared" si="40"/>
        <v>0.000489187060049299</v>
      </c>
      <c r="AG184" s="20" t="str">
        <f t="shared" si="41"/>
        <v/>
      </c>
      <c r="AH184" s="20" t="str">
        <f t="shared" si="42"/>
        <v/>
      </c>
      <c r="AI184" s="20" t="str">
        <f t="shared" si="43"/>
        <v/>
      </c>
      <c r="AJ184">
        <f>IFERROR(VLOOKUP($B184,[4]库存报告使用数据!$A$1:$B$65536,2,0),0)</f>
        <v>153</v>
      </c>
      <c r="AK184">
        <f>IFERROR(VLOOKUP($B184,[4]库存报告使用数据!$A$1:$C$65536,3,0),)</f>
        <v>139</v>
      </c>
      <c r="AL184">
        <f>IFERROR(VLOOKUP($B184,[4]库存报告使用数据!$A$1:$D$65536,4,0),)</f>
        <v>51</v>
      </c>
      <c r="AM184">
        <f>IFERROR(VLOOKUP($B184,[4]库存报告使用数据!$A$1:$E$65536,5,0),)</f>
        <v>99</v>
      </c>
      <c r="AN184" s="20">
        <f t="shared" si="44"/>
        <v>0.0588235294117647</v>
      </c>
      <c r="AO184" s="20">
        <f t="shared" si="45"/>
        <v>0.100719424460432</v>
      </c>
      <c r="AP184" s="20">
        <f t="shared" si="46"/>
        <v>0.274509803921569</v>
      </c>
      <c r="AQ184" s="20">
        <f t="shared" si="47"/>
        <v>0.0707070707070707</v>
      </c>
      <c r="AR184" s="32">
        <f t="shared" si="48"/>
        <v>1.28571428571429</v>
      </c>
      <c r="AS184" s="32">
        <f t="shared" si="49"/>
        <v>77.1428571428572</v>
      </c>
      <c r="AT184" s="32">
        <f t="shared" si="50"/>
        <v>-48.1428571428572</v>
      </c>
      <c r="AU184" s="28">
        <f t="shared" si="51"/>
        <v>22</v>
      </c>
      <c r="AV184" s="34">
        <f>IFERROR(时间!$B$4+AU184,"上周无销量")</f>
        <v>43305</v>
      </c>
    </row>
    <row r="185" spans="1:48">
      <c r="A185" s="18" t="s">
        <v>230</v>
      </c>
      <c r="B185" t="str">
        <f>VLOOKUP(A185,'[1]sku-asin（子）'!$A:$B,2,0)</f>
        <v>B072R2RYSM</v>
      </c>
      <c r="C185" t="str">
        <f>VLOOKUP(A185,'[1]子sku-父sku'!$A:$B,2,0)</f>
        <v>BS-WH17017</v>
      </c>
      <c r="D185" s="28">
        <f>IFERROR(VLOOKUP(A185,[2]库存报告使用数据处理!$A:$C,3,0),0)</f>
        <v>5</v>
      </c>
      <c r="E185" s="28">
        <f>IFERROR(VLOOKUP(A185,[2]库存报告使用数据处理!$A:$D,4,0),0)</f>
        <v>10</v>
      </c>
      <c r="F185" s="28">
        <f>IFERROR(VLOOKUP(A185,[2]库存报告使用数据处理!$A:$E,5,0),0)</f>
        <v>5</v>
      </c>
      <c r="G185" s="28">
        <f>IFERROR(VLOOKUP(A185,[2]库存报告使用数据处理!$A:$F,6,0),0)</f>
        <v>11</v>
      </c>
      <c r="H185" s="29">
        <f>IFERROR(VLOOKUP(A185,[2]库存报告使用数据处理!$A:$G,7,0),0)</f>
        <v>18.1106451612903</v>
      </c>
      <c r="I185">
        <f>IFERROR(VLOOKUP(A185,[5]数据处理!$A:$B,2,0),0)</f>
        <v>0</v>
      </c>
      <c r="J185" s="30">
        <f>IFERROR(VLOOKUP(A185,[5]数据处理!$A:$D,4,0),0)</f>
        <v>7</v>
      </c>
      <c r="K185" s="30">
        <f>IFERROR(VLOOKUP(A185,[5]数据处理!$A:$E,5,0),0)</f>
        <v>0</v>
      </c>
      <c r="L185" s="30">
        <f>IFERROR(VLOOKUP(A185,[5]数据处理!$A:$G,7,0),0)</f>
        <v>12</v>
      </c>
      <c r="M185">
        <f t="shared" si="35"/>
        <v>19</v>
      </c>
      <c r="N185">
        <f>IFERROR(VLOOKUP(A185,[5]数据处理!$A:$C,3,0),0)</f>
        <v>1</v>
      </c>
      <c r="O185">
        <f>IFERROR(VLOOKUP($A185,[5]数据处理!$A:$N,14,0),0)</f>
        <v>0</v>
      </c>
      <c r="P185">
        <f>IFERROR(VLOOKUP($A185,[3]库存报告使用数据!$A$1:$B$65536,2,0),"")</f>
        <v>0</v>
      </c>
      <c r="Q185">
        <f>IFERROR(VLOOKUP($A185,[3]库存报告使用数据!$A$1:$E$65536,5,0),"")</f>
        <v>1255</v>
      </c>
      <c r="R185">
        <f>IFERROR(VLOOKUP($A185,[3]库存报告使用数据!$A$1:$H$65536,8,0),"")</f>
        <v>1146</v>
      </c>
      <c r="S185">
        <f>IFERROR(VLOOKUP($A185,[3]库存报告使用数据!$A$1:$K$65536,11,0),"")</f>
        <v>644</v>
      </c>
      <c r="T185">
        <f>IFERROR(VLOOKUP($A185,[3]库存报告使用数据!$A$1:$C$65536,3,0),"")</f>
        <v>1</v>
      </c>
      <c r="U185">
        <f>IFERROR(VLOOKUP($A185,[3]库存报告使用数据!$A$1:$F$65536,6,0),"")</f>
        <v>5</v>
      </c>
      <c r="V185">
        <f>IFERROR(VLOOKUP($A185,[3]库存报告使用数据!$A$1:$I$65536,9,0),"")</f>
        <v>8</v>
      </c>
      <c r="W185">
        <f>IFERROR(VLOOKUP($A185,[3]库存报告使用数据!$A$1:$L$65536,12,0),"")</f>
        <v>3</v>
      </c>
      <c r="X185" s="20" t="str">
        <f t="shared" si="36"/>
        <v/>
      </c>
      <c r="Y185" s="20">
        <f t="shared" si="37"/>
        <v>0.00398406374501992</v>
      </c>
      <c r="Z185" s="20">
        <f t="shared" si="38"/>
        <v>0.00698080279232112</v>
      </c>
      <c r="AA185" s="20">
        <f t="shared" si="39"/>
        <v>0.0046583850931677</v>
      </c>
      <c r="AB185">
        <f>IFERROR(VLOOKUP($A185,[3]库存报告使用数据!$A$1:$D$65536,4,0),"")</f>
        <v>0.05625</v>
      </c>
      <c r="AC185">
        <f>IFERROR(VLOOKUP($A185,[3]库存报告使用数据!$A$1:$G$65536,7,0),"")</f>
        <v>0</v>
      </c>
      <c r="AD185">
        <f>IFERROR(VLOOKUP($A185,[3]库存报告使用数据!$A$1:$J$65536,10,0),"")</f>
        <v>0</v>
      </c>
      <c r="AE185">
        <f>IFERROR(VLOOKUP($A185,[3]库存报告使用数据!$A$1:$M$65536,13,0),"")</f>
        <v>0</v>
      </c>
      <c r="AF185" s="20">
        <f t="shared" si="40"/>
        <v>0.000621181625492048</v>
      </c>
      <c r="AG185" s="20" t="str">
        <f t="shared" si="41"/>
        <v/>
      </c>
      <c r="AH185" s="20" t="str">
        <f t="shared" si="42"/>
        <v/>
      </c>
      <c r="AI185" s="20" t="str">
        <f t="shared" si="43"/>
        <v/>
      </c>
      <c r="AJ185">
        <f>IFERROR(VLOOKUP($B185,[4]库存报告使用数据!$A$1:$B$65536,2,0),0)</f>
        <v>101</v>
      </c>
      <c r="AK185">
        <f>IFERROR(VLOOKUP($B185,[4]库存报告使用数据!$A$1:$C$65536,3,0),)</f>
        <v>74</v>
      </c>
      <c r="AL185">
        <f>IFERROR(VLOOKUP($B185,[4]库存报告使用数据!$A$1:$D$65536,4,0),)</f>
        <v>47</v>
      </c>
      <c r="AM185">
        <f>IFERROR(VLOOKUP($B185,[4]库存报告使用数据!$A$1:$E$65536,5,0),)</f>
        <v>102</v>
      </c>
      <c r="AN185" s="20">
        <f t="shared" si="44"/>
        <v>0.0495049504950495</v>
      </c>
      <c r="AO185" s="20">
        <f t="shared" si="45"/>
        <v>0.135135135135135</v>
      </c>
      <c r="AP185" s="20">
        <f t="shared" si="46"/>
        <v>0.106382978723404</v>
      </c>
      <c r="AQ185" s="20">
        <f t="shared" si="47"/>
        <v>0.107843137254902</v>
      </c>
      <c r="AR185" s="32">
        <f t="shared" si="48"/>
        <v>0.714285714285714</v>
      </c>
      <c r="AS185" s="32">
        <f t="shared" si="49"/>
        <v>42.8571428571429</v>
      </c>
      <c r="AT185" s="32">
        <f t="shared" si="50"/>
        <v>-23.8571428571429</v>
      </c>
      <c r="AU185" s="28">
        <f t="shared" si="51"/>
        <v>26</v>
      </c>
      <c r="AV185" s="34">
        <f>IFERROR(时间!$B$4+AU185,"上周无销量")</f>
        <v>43309</v>
      </c>
    </row>
    <row r="186" spans="1:48">
      <c r="A186" s="18" t="s">
        <v>231</v>
      </c>
      <c r="B186" t="str">
        <f>VLOOKUP(A186,'[1]sku-asin（子）'!$A:$B,2,0)</f>
        <v>B071KBQNZ5</v>
      </c>
      <c r="C186" t="str">
        <f>VLOOKUP(A186,'[1]子sku-父sku'!$A:$B,2,0)</f>
        <v>BS-WH17017</v>
      </c>
      <c r="D186" s="28">
        <f>IFERROR(VLOOKUP(A186,[2]库存报告使用数据处理!$A:$C,3,0),0)</f>
        <v>10</v>
      </c>
      <c r="E186" s="28">
        <f>IFERROR(VLOOKUP(A186,[2]库存报告使用数据处理!$A:$D,4,0),0)</f>
        <v>8</v>
      </c>
      <c r="F186" s="28">
        <f>IFERROR(VLOOKUP(A186,[2]库存报告使用数据处理!$A:$E,5,0),0)</f>
        <v>11</v>
      </c>
      <c r="G186" s="28">
        <f>IFERROR(VLOOKUP(A186,[2]库存报告使用数据处理!$A:$F,6,0),0)</f>
        <v>7</v>
      </c>
      <c r="H186" s="29">
        <f>IFERROR(VLOOKUP(A186,[2]库存报告使用数据处理!$A:$G,7,0),0)</f>
        <v>18.0819444444444</v>
      </c>
      <c r="I186">
        <f>IFERROR(VLOOKUP(A186,[5]数据处理!$A:$B,2,0),0)</f>
        <v>0</v>
      </c>
      <c r="J186" s="30">
        <f>IFERROR(VLOOKUP(A186,[5]数据处理!$A:$D,4,0),0)</f>
        <v>0</v>
      </c>
      <c r="K186" s="30">
        <f>IFERROR(VLOOKUP(A186,[5]数据处理!$A:$E,5,0),0)</f>
        <v>0</v>
      </c>
      <c r="L186" s="30">
        <f>IFERROR(VLOOKUP(A186,[5]数据处理!$A:$G,7,0),0)</f>
        <v>35</v>
      </c>
      <c r="M186">
        <f t="shared" si="35"/>
        <v>35</v>
      </c>
      <c r="N186">
        <f>IFERROR(VLOOKUP(A186,[5]数据处理!$A:$C,3,0),0)</f>
        <v>0</v>
      </c>
      <c r="O186">
        <f>IFERROR(VLOOKUP($A186,[5]数据处理!$A:$N,14,0),0)</f>
        <v>0</v>
      </c>
      <c r="P186">
        <f>IFERROR(VLOOKUP($A186,[3]库存报告使用数据!$A$1:$B$65536,2,0),"")</f>
        <v>0</v>
      </c>
      <c r="Q186">
        <f>IFERROR(VLOOKUP($A186,[3]库存报告使用数据!$A$1:$E$65536,5,0),"")</f>
        <v>1553</v>
      </c>
      <c r="R186">
        <f>IFERROR(VLOOKUP($A186,[3]库存报告使用数据!$A$1:$H$65536,8,0),"")</f>
        <v>2067</v>
      </c>
      <c r="S186">
        <f>IFERROR(VLOOKUP($A186,[3]库存报告使用数据!$A$1:$K$65536,11,0),"")</f>
        <v>2511</v>
      </c>
      <c r="T186">
        <f>IFERROR(VLOOKUP($A186,[3]库存报告使用数据!$A$1:$C$65536,3,0),"")</f>
        <v>69</v>
      </c>
      <c r="U186">
        <f>IFERROR(VLOOKUP($A186,[3]库存报告使用数据!$A$1:$F$65536,6,0),"")</f>
        <v>21</v>
      </c>
      <c r="V186">
        <f>IFERROR(VLOOKUP($A186,[3]库存报告使用数据!$A$1:$I$65536,9,0),"")</f>
        <v>13</v>
      </c>
      <c r="W186">
        <f>IFERROR(VLOOKUP($A186,[3]库存报告使用数据!$A$1:$L$65536,12,0),"")</f>
        <v>20</v>
      </c>
      <c r="X186" s="20" t="str">
        <f t="shared" si="36"/>
        <v/>
      </c>
      <c r="Y186" s="20">
        <f t="shared" si="37"/>
        <v>0.0135222150676111</v>
      </c>
      <c r="Z186" s="20">
        <f t="shared" si="38"/>
        <v>0.00628930817610063</v>
      </c>
      <c r="AA186" s="20">
        <f t="shared" si="39"/>
        <v>0.00796495420151334</v>
      </c>
      <c r="AB186">
        <f>IFERROR(VLOOKUP($A186,[3]库存报告使用数据!$A$1:$D$65536,4,0),"")</f>
        <v>10.26</v>
      </c>
      <c r="AC186">
        <f>IFERROR(VLOOKUP($A186,[3]库存报告使用数据!$A$1:$G$65536,7,0),"")</f>
        <v>0</v>
      </c>
      <c r="AD186">
        <f>IFERROR(VLOOKUP($A186,[3]库存报告使用数据!$A$1:$J$65536,10,0),"")</f>
        <v>0</v>
      </c>
      <c r="AE186">
        <f>IFERROR(VLOOKUP($A186,[3]库存报告使用数据!$A$1:$M$65536,13,0),"")</f>
        <v>0</v>
      </c>
      <c r="AF186" s="20">
        <f t="shared" si="40"/>
        <v>0.0567416852292804</v>
      </c>
      <c r="AG186" s="20" t="str">
        <f t="shared" si="41"/>
        <v/>
      </c>
      <c r="AH186" s="20" t="str">
        <f t="shared" si="42"/>
        <v/>
      </c>
      <c r="AI186" s="20" t="str">
        <f t="shared" si="43"/>
        <v/>
      </c>
      <c r="AJ186">
        <f>IFERROR(VLOOKUP($B186,[4]库存报告使用数据!$A$1:$B$65536,2,0),0)</f>
        <v>115</v>
      </c>
      <c r="AK186">
        <f>IFERROR(VLOOKUP($B186,[4]库存报告使用数据!$A$1:$C$65536,3,0),)</f>
        <v>72</v>
      </c>
      <c r="AL186">
        <f>IFERROR(VLOOKUP($B186,[4]库存报告使用数据!$A$1:$D$65536,4,0),)</f>
        <v>54</v>
      </c>
      <c r="AM186">
        <f>IFERROR(VLOOKUP($B186,[4]库存报告使用数据!$A$1:$E$65536,5,0),)</f>
        <v>95</v>
      </c>
      <c r="AN186" s="20">
        <f t="shared" si="44"/>
        <v>0.0869565217391304</v>
      </c>
      <c r="AO186" s="20">
        <f t="shared" si="45"/>
        <v>0.111111111111111</v>
      </c>
      <c r="AP186" s="20">
        <f t="shared" si="46"/>
        <v>0.203703703703704</v>
      </c>
      <c r="AQ186" s="20">
        <f t="shared" si="47"/>
        <v>0.0736842105263158</v>
      </c>
      <c r="AR186" s="32">
        <f t="shared" si="48"/>
        <v>1.42857142857143</v>
      </c>
      <c r="AS186" s="32">
        <f t="shared" si="49"/>
        <v>85.7142857142857</v>
      </c>
      <c r="AT186" s="32">
        <f t="shared" si="50"/>
        <v>-50.7142857142857</v>
      </c>
      <c r="AU186" s="28">
        <f t="shared" si="51"/>
        <v>24</v>
      </c>
      <c r="AV186" s="34">
        <f>IFERROR(时间!$B$4+AU186,"上周无销量")</f>
        <v>43307</v>
      </c>
    </row>
    <row r="187" spans="1:48">
      <c r="A187" s="18" t="s">
        <v>232</v>
      </c>
      <c r="B187" t="str">
        <f>VLOOKUP(A187,'[1]sku-asin（子）'!$A:$B,2,0)</f>
        <v>B072KK8C49</v>
      </c>
      <c r="C187" t="str">
        <f>VLOOKUP(A187,'[1]子sku-父sku'!$A:$B,2,0)</f>
        <v>BS-WH17017</v>
      </c>
      <c r="D187" s="28">
        <f>IFERROR(VLOOKUP(A187,[2]库存报告使用数据处理!$A:$C,3,0),0)</f>
        <v>0</v>
      </c>
      <c r="E187" s="28">
        <f>IFERROR(VLOOKUP(A187,[2]库存报告使用数据处理!$A:$D,4,0),0)</f>
        <v>12</v>
      </c>
      <c r="F187" s="28">
        <f>IFERROR(VLOOKUP(A187,[2]库存报告使用数据处理!$A:$E,5,0),0)</f>
        <v>2</v>
      </c>
      <c r="G187" s="28">
        <f>IFERROR(VLOOKUP(A187,[2]库存报告使用数据处理!$A:$F,6,0),0)</f>
        <v>9</v>
      </c>
      <c r="H187" s="29">
        <f>IFERROR(VLOOKUP(A187,[2]库存报告使用数据处理!$A:$G,7,0),0)</f>
        <v>17.6460869565217</v>
      </c>
      <c r="I187">
        <f>IFERROR(VLOOKUP(A187,[5]数据处理!$A:$B,2,0),0)</f>
        <v>0</v>
      </c>
      <c r="J187" s="30">
        <f>IFERROR(VLOOKUP(A187,[5]数据处理!$A:$D,4,0),0)</f>
        <v>5</v>
      </c>
      <c r="K187" s="30">
        <f>IFERROR(VLOOKUP(A187,[5]数据处理!$A:$E,5,0),0)</f>
        <v>0</v>
      </c>
      <c r="L187" s="30">
        <f>IFERROR(VLOOKUP(A187,[5]数据处理!$A:$G,7,0),0)</f>
        <v>20</v>
      </c>
      <c r="M187">
        <f t="shared" si="35"/>
        <v>25</v>
      </c>
      <c r="N187">
        <f>IFERROR(VLOOKUP(A187,[5]数据处理!$A:$C,3,0),0)</f>
        <v>0</v>
      </c>
      <c r="O187">
        <f>IFERROR(VLOOKUP($A187,[5]数据处理!$A:$N,14,0),0)</f>
        <v>0</v>
      </c>
      <c r="P187">
        <f>IFERROR(VLOOKUP($A187,[3]库存报告使用数据!$A$1:$B$65536,2,0),"")</f>
        <v>0</v>
      </c>
      <c r="Q187">
        <f>IFERROR(VLOOKUP($A187,[3]库存报告使用数据!$A$1:$E$65536,5,0),"")</f>
        <v>5750</v>
      </c>
      <c r="R187">
        <f>IFERROR(VLOOKUP($A187,[3]库存报告使用数据!$A$1:$H$65536,8,0),"")</f>
        <v>1699</v>
      </c>
      <c r="S187">
        <f>IFERROR(VLOOKUP($A187,[3]库存报告使用数据!$A$1:$K$65536,11,0),"")</f>
        <v>409</v>
      </c>
      <c r="T187">
        <f>IFERROR(VLOOKUP($A187,[3]库存报告使用数据!$A$1:$C$65536,3,0),"")</f>
        <v>4</v>
      </c>
      <c r="U187">
        <f>IFERROR(VLOOKUP($A187,[3]库存报告使用数据!$A$1:$F$65536,6,0),"")</f>
        <v>26</v>
      </c>
      <c r="V187">
        <f>IFERROR(VLOOKUP($A187,[3]库存报告使用数据!$A$1:$I$65536,9,0),"")</f>
        <v>8</v>
      </c>
      <c r="W187">
        <f>IFERROR(VLOOKUP($A187,[3]库存报告使用数据!$A$1:$L$65536,12,0),"")</f>
        <v>4</v>
      </c>
      <c r="X187" s="20" t="str">
        <f t="shared" si="36"/>
        <v/>
      </c>
      <c r="Y187" s="20">
        <f t="shared" si="37"/>
        <v>0.00452173913043478</v>
      </c>
      <c r="Z187" s="20">
        <f t="shared" si="38"/>
        <v>0.00470865214832254</v>
      </c>
      <c r="AA187" s="20">
        <f t="shared" si="39"/>
        <v>0.0097799511002445</v>
      </c>
      <c r="AB187">
        <f>IFERROR(VLOOKUP($A187,[3]库存报告使用数据!$A$1:$D$65536,4,0),"")</f>
        <v>0.46125</v>
      </c>
      <c r="AC187">
        <f>IFERROR(VLOOKUP($A187,[3]库存报告使用数据!$A$1:$G$65536,7,0),"")</f>
        <v>0</v>
      </c>
      <c r="AD187">
        <f>IFERROR(VLOOKUP($A187,[3]库存报告使用数据!$A$1:$J$65536,10,0),"")</f>
        <v>0</v>
      </c>
      <c r="AE187">
        <f>IFERROR(VLOOKUP($A187,[3]库存报告使用数据!$A$1:$M$65536,13,0),"")</f>
        <v>0</v>
      </c>
      <c r="AF187" s="20" t="str">
        <f t="shared" si="40"/>
        <v>无销售广告费为0.46125</v>
      </c>
      <c r="AG187" s="20" t="str">
        <f t="shared" si="41"/>
        <v/>
      </c>
      <c r="AH187" s="20" t="str">
        <f t="shared" si="42"/>
        <v/>
      </c>
      <c r="AI187" s="20" t="str">
        <f t="shared" si="43"/>
        <v/>
      </c>
      <c r="AJ187">
        <f>IFERROR(VLOOKUP($B187,[4]库存报告使用数据!$A$1:$B$65536,2,0),0)</f>
        <v>48</v>
      </c>
      <c r="AK187">
        <f>IFERROR(VLOOKUP($B187,[4]库存报告使用数据!$A$1:$C$65536,3,0),)</f>
        <v>126</v>
      </c>
      <c r="AL187">
        <f>IFERROR(VLOOKUP($B187,[4]库存报告使用数据!$A$1:$D$65536,4,0),)</f>
        <v>0</v>
      </c>
      <c r="AM187">
        <f>IFERROR(VLOOKUP($B187,[4]库存报告使用数据!$A$1:$E$65536,5,0),)</f>
        <v>38</v>
      </c>
      <c r="AN187" s="20">
        <f t="shared" si="44"/>
        <v>0</v>
      </c>
      <c r="AO187" s="20">
        <f t="shared" si="45"/>
        <v>0.0952380952380952</v>
      </c>
      <c r="AP187" s="20" t="str">
        <f t="shared" si="46"/>
        <v/>
      </c>
      <c r="AQ187" s="20">
        <f t="shared" si="47"/>
        <v>0.236842105263158</v>
      </c>
      <c r="AR187" s="32">
        <f t="shared" si="48"/>
        <v>0</v>
      </c>
      <c r="AS187" s="32">
        <f t="shared" si="49"/>
        <v>0</v>
      </c>
      <c r="AT187" s="32">
        <f t="shared" si="50"/>
        <v>25</v>
      </c>
      <c r="AU187" s="28" t="str">
        <f t="shared" si="51"/>
        <v>库存为25</v>
      </c>
      <c r="AV187" s="34" t="str">
        <f>IFERROR(时间!$B$4+AU187,"上周无销量")</f>
        <v>上周无销量</v>
      </c>
    </row>
    <row r="188" spans="1:48">
      <c r="A188" s="18" t="s">
        <v>233</v>
      </c>
      <c r="B188" t="str">
        <f>VLOOKUP(A188,'[1]sku-asin（子）'!$A:$B,2,0)</f>
        <v>B071KBQJ9V</v>
      </c>
      <c r="C188" t="str">
        <f>VLOOKUP(A188,'[1]子sku-父sku'!$A:$B,2,0)</f>
        <v>BS-WH17017</v>
      </c>
      <c r="D188" s="28">
        <f>IFERROR(VLOOKUP(A188,[2]库存报告使用数据处理!$A:$C,3,0),0)</f>
        <v>6</v>
      </c>
      <c r="E188" s="28">
        <f>IFERROR(VLOOKUP(A188,[2]库存报告使用数据处理!$A:$D,4,0),0)</f>
        <v>3</v>
      </c>
      <c r="F188" s="28">
        <f>IFERROR(VLOOKUP(A188,[2]库存报告使用数据处理!$A:$E,5,0),0)</f>
        <v>4</v>
      </c>
      <c r="G188" s="28">
        <f>IFERROR(VLOOKUP(A188,[2]库存报告使用数据处理!$A:$F,6,0),0)</f>
        <v>2</v>
      </c>
      <c r="H188" s="29">
        <f>IFERROR(VLOOKUP(A188,[2]库存报告使用数据处理!$A:$G,7,0),0)</f>
        <v>18.0073333333333</v>
      </c>
      <c r="I188">
        <f>IFERROR(VLOOKUP(A188,[5]数据处理!$A:$B,2,0),0)</f>
        <v>8</v>
      </c>
      <c r="J188" s="30">
        <f>IFERROR(VLOOKUP(A188,[5]数据处理!$A:$D,4,0),0)</f>
        <v>10</v>
      </c>
      <c r="K188" s="30">
        <f>IFERROR(VLOOKUP(A188,[5]数据处理!$A:$E,5,0),0)</f>
        <v>0</v>
      </c>
      <c r="L188" s="30">
        <f>IFERROR(VLOOKUP(A188,[5]数据处理!$A:$G,7,0),0)</f>
        <v>0</v>
      </c>
      <c r="M188">
        <f t="shared" si="35"/>
        <v>18</v>
      </c>
      <c r="N188">
        <f>IFERROR(VLOOKUP(A188,[5]数据处理!$A:$C,3,0),0)</f>
        <v>0</v>
      </c>
      <c r="O188">
        <f>IFERROR(VLOOKUP($A188,[5]数据处理!$A:$N,14,0),0)</f>
        <v>0</v>
      </c>
      <c r="P188">
        <f>IFERROR(VLOOKUP($A188,[3]库存报告使用数据!$A$1:$B$65536,2,0),"")</f>
        <v>0</v>
      </c>
      <c r="Q188">
        <f>IFERROR(VLOOKUP($A188,[3]库存报告使用数据!$A$1:$E$65536,5,0),"")</f>
        <v>769</v>
      </c>
      <c r="R188">
        <f>IFERROR(VLOOKUP($A188,[3]库存报告使用数据!$A$1:$H$65536,8,0),"")</f>
        <v>1276</v>
      </c>
      <c r="S188">
        <f>IFERROR(VLOOKUP($A188,[3]库存报告使用数据!$A$1:$K$65536,11,0),"")</f>
        <v>416</v>
      </c>
      <c r="T188">
        <f>IFERROR(VLOOKUP($A188,[3]库存报告使用数据!$A$1:$C$65536,3,0),"")</f>
        <v>1</v>
      </c>
      <c r="U188">
        <f>IFERROR(VLOOKUP($A188,[3]库存报告使用数据!$A$1:$F$65536,6,0),"")</f>
        <v>6</v>
      </c>
      <c r="V188">
        <f>IFERROR(VLOOKUP($A188,[3]库存报告使用数据!$A$1:$I$65536,9,0),"")</f>
        <v>3</v>
      </c>
      <c r="W188">
        <f>IFERROR(VLOOKUP($A188,[3]库存报告使用数据!$A$1:$L$65536,12,0),"")</f>
        <v>2</v>
      </c>
      <c r="X188" s="20" t="str">
        <f t="shared" si="36"/>
        <v/>
      </c>
      <c r="Y188" s="20">
        <f t="shared" si="37"/>
        <v>0.00780234070221066</v>
      </c>
      <c r="Z188" s="20">
        <f t="shared" si="38"/>
        <v>0.00235109717868339</v>
      </c>
      <c r="AA188" s="20">
        <f t="shared" si="39"/>
        <v>0.00480769230769231</v>
      </c>
      <c r="AB188">
        <f>IFERROR(VLOOKUP($A188,[3]库存报告使用数据!$A$1:$D$65536,4,0),"")</f>
        <v>0.0225</v>
      </c>
      <c r="AC188">
        <f>IFERROR(VLOOKUP($A188,[3]库存报告使用数据!$A$1:$G$65536,7,0),"")</f>
        <v>0</v>
      </c>
      <c r="AD188">
        <f>IFERROR(VLOOKUP($A188,[3]库存报告使用数据!$A$1:$J$65536,10,0),"")</f>
        <v>0</v>
      </c>
      <c r="AE188">
        <f>IFERROR(VLOOKUP($A188,[3]库存报告使用数据!$A$1:$M$65536,13,0),"")</f>
        <v>0</v>
      </c>
      <c r="AF188" s="20">
        <f t="shared" si="40"/>
        <v>0.000208248491355374</v>
      </c>
      <c r="AG188" s="20" t="str">
        <f t="shared" si="41"/>
        <v/>
      </c>
      <c r="AH188" s="20" t="str">
        <f t="shared" si="42"/>
        <v/>
      </c>
      <c r="AI188" s="20" t="str">
        <f t="shared" si="43"/>
        <v/>
      </c>
      <c r="AJ188">
        <f>IFERROR(VLOOKUP($B188,[4]库存报告使用数据!$A$1:$B$65536,2,0),0)</f>
        <v>68</v>
      </c>
      <c r="AK188">
        <f>IFERROR(VLOOKUP($B188,[4]库存报告使用数据!$A$1:$C$65536,3,0),)</f>
        <v>44</v>
      </c>
      <c r="AL188">
        <f>IFERROR(VLOOKUP($B188,[4]库存报告使用数据!$A$1:$D$65536,4,0),)</f>
        <v>16</v>
      </c>
      <c r="AM188">
        <f>IFERROR(VLOOKUP($B188,[4]库存报告使用数据!$A$1:$E$65536,5,0),)</f>
        <v>18</v>
      </c>
      <c r="AN188" s="20">
        <f t="shared" si="44"/>
        <v>0.0882352941176471</v>
      </c>
      <c r="AO188" s="20">
        <f t="shared" si="45"/>
        <v>0.0681818181818182</v>
      </c>
      <c r="AP188" s="20">
        <f t="shared" si="46"/>
        <v>0.25</v>
      </c>
      <c r="AQ188" s="20">
        <f t="shared" si="47"/>
        <v>0.111111111111111</v>
      </c>
      <c r="AR188" s="32">
        <f t="shared" si="48"/>
        <v>0.857142857142857</v>
      </c>
      <c r="AS188" s="32">
        <f t="shared" si="49"/>
        <v>51.4285714285714</v>
      </c>
      <c r="AT188" s="32">
        <f t="shared" si="50"/>
        <v>-33.4285714285714</v>
      </c>
      <c r="AU188" s="28">
        <f t="shared" si="51"/>
        <v>21</v>
      </c>
      <c r="AV188" s="34">
        <f>IFERROR(时间!$B$4+AU188,"上周无销量")</f>
        <v>43304</v>
      </c>
    </row>
    <row r="189" spans="1:48">
      <c r="A189" s="18" t="s">
        <v>234</v>
      </c>
      <c r="B189" t="str">
        <f>VLOOKUP(A189,'[1]sku-asin（子）'!$A:$B,2,0)</f>
        <v>B071X8SLCH</v>
      </c>
      <c r="C189" t="str">
        <f>VLOOKUP(A189,'[1]子sku-父sku'!$A:$B,2,0)</f>
        <v>BS-WH17017</v>
      </c>
      <c r="D189" s="28">
        <f>IFERROR(VLOOKUP(A189,[2]库存报告使用数据处理!$A:$C,3,0),0)</f>
        <v>3</v>
      </c>
      <c r="E189" s="28">
        <f>IFERROR(VLOOKUP(A189,[2]库存报告使用数据处理!$A:$D,4,0),0)</f>
        <v>4</v>
      </c>
      <c r="F189" s="28">
        <f>IFERROR(VLOOKUP(A189,[2]库存报告使用数据处理!$A:$E,5,0),0)</f>
        <v>0</v>
      </c>
      <c r="G189" s="28">
        <f>IFERROR(VLOOKUP(A189,[2]库存报告使用数据处理!$A:$F,6,0),0)</f>
        <v>3</v>
      </c>
      <c r="H189" s="29">
        <f>IFERROR(VLOOKUP(A189,[2]库存报告使用数据处理!$A:$G,7,0),0)</f>
        <v>18.321</v>
      </c>
      <c r="I189">
        <f>IFERROR(VLOOKUP(A189,[5]数据处理!$A:$B,2,0),0)</f>
        <v>4</v>
      </c>
      <c r="J189" s="30">
        <f>IFERROR(VLOOKUP(A189,[5]数据处理!$A:$D,4,0),0)</f>
        <v>2</v>
      </c>
      <c r="K189" s="30">
        <f>IFERROR(VLOOKUP(A189,[5]数据处理!$A:$E,5,0),0)</f>
        <v>0</v>
      </c>
      <c r="L189" s="30">
        <f>IFERROR(VLOOKUP(A189,[5]数据处理!$A:$G,7,0),0)</f>
        <v>2</v>
      </c>
      <c r="M189">
        <f t="shared" si="35"/>
        <v>8</v>
      </c>
      <c r="N189">
        <f>IFERROR(VLOOKUP(A189,[5]数据处理!$A:$C,3,0),0)</f>
        <v>1</v>
      </c>
      <c r="O189">
        <f>IFERROR(VLOOKUP($A189,[5]数据处理!$A:$N,14,0),0)</f>
        <v>5</v>
      </c>
      <c r="P189">
        <f>IFERROR(VLOOKUP($A189,[3]库存报告使用数据!$A$1:$B$65536,2,0),"")</f>
        <v>16648</v>
      </c>
      <c r="Q189">
        <f>IFERROR(VLOOKUP($A189,[3]库存报告使用数据!$A$1:$E$65536,5,0),"")</f>
        <v>7377</v>
      </c>
      <c r="R189">
        <f>IFERROR(VLOOKUP($A189,[3]库存报告使用数据!$A$1:$H$65536,8,0),"")</f>
        <v>4035</v>
      </c>
      <c r="S189">
        <f>IFERROR(VLOOKUP($A189,[3]库存报告使用数据!$A$1:$K$65536,11,0),"")</f>
        <v>2868</v>
      </c>
      <c r="T189">
        <f>IFERROR(VLOOKUP($A189,[3]库存报告使用数据!$A$1:$C$65536,3,0),"")</f>
        <v>67</v>
      </c>
      <c r="U189">
        <f>IFERROR(VLOOKUP($A189,[3]库存报告使用数据!$A$1:$F$65536,6,0),"")</f>
        <v>29</v>
      </c>
      <c r="V189">
        <f>IFERROR(VLOOKUP($A189,[3]库存报告使用数据!$A$1:$I$65536,9,0),"")</f>
        <v>28</v>
      </c>
      <c r="W189">
        <f>IFERROR(VLOOKUP($A189,[3]库存报告使用数据!$A$1:$L$65536,12,0),"")</f>
        <v>10</v>
      </c>
      <c r="X189" s="20">
        <f t="shared" si="36"/>
        <v>0.00402450744834214</v>
      </c>
      <c r="Y189" s="20">
        <f t="shared" si="37"/>
        <v>0.00393113731869324</v>
      </c>
      <c r="Z189" s="20">
        <f t="shared" si="38"/>
        <v>0.00693928128872367</v>
      </c>
      <c r="AA189" s="20">
        <f t="shared" si="39"/>
        <v>0.00348675034867503</v>
      </c>
      <c r="AB189">
        <f>IFERROR(VLOOKUP($A189,[3]库存报告使用数据!$A$1:$D$65536,4,0),"")</f>
        <v>9.1</v>
      </c>
      <c r="AC189">
        <f>IFERROR(VLOOKUP($A189,[3]库存报告使用数据!$A$1:$G$65536,7,0),"")</f>
        <v>4.13</v>
      </c>
      <c r="AD189">
        <f>IFERROR(VLOOKUP($A189,[3]库存报告使用数据!$A$1:$J$65536,10,0),"")</f>
        <v>3.64</v>
      </c>
      <c r="AE189">
        <f>IFERROR(VLOOKUP($A189,[3]库存报告使用数据!$A$1:$M$65536,13,0),"")</f>
        <v>0.78</v>
      </c>
      <c r="AF189" s="20">
        <f t="shared" si="40"/>
        <v>0.165565926168513</v>
      </c>
      <c r="AG189" s="20">
        <f t="shared" si="41"/>
        <v>0.056356094099667</v>
      </c>
      <c r="AH189" s="20" t="str">
        <f t="shared" si="42"/>
        <v>无销售广告费为3.64</v>
      </c>
      <c r="AI189" s="20">
        <f t="shared" si="43"/>
        <v>0.0141913651001583</v>
      </c>
      <c r="AJ189">
        <f>IFERROR(VLOOKUP($B189,[4]库存报告使用数据!$A$1:$B$65536,2,0),0)</f>
        <v>153</v>
      </c>
      <c r="AK189">
        <f>IFERROR(VLOOKUP($B189,[4]库存报告使用数据!$A$1:$C$65536,3,0),)</f>
        <v>144</v>
      </c>
      <c r="AL189">
        <f>IFERROR(VLOOKUP($B189,[4]库存报告使用数据!$A$1:$D$65536,4,0),)</f>
        <v>42</v>
      </c>
      <c r="AM189">
        <f>IFERROR(VLOOKUP($B189,[4]库存报告使用数据!$A$1:$E$65536,5,0),)</f>
        <v>106</v>
      </c>
      <c r="AN189" s="20">
        <f t="shared" si="44"/>
        <v>0.0196078431372549</v>
      </c>
      <c r="AO189" s="20">
        <f t="shared" si="45"/>
        <v>0.0277777777777778</v>
      </c>
      <c r="AP189" s="20">
        <f t="shared" si="46"/>
        <v>0</v>
      </c>
      <c r="AQ189" s="20">
        <f t="shared" si="47"/>
        <v>0.0283018867924528</v>
      </c>
      <c r="AR189" s="32">
        <f t="shared" si="48"/>
        <v>0.428571428571429</v>
      </c>
      <c r="AS189" s="32">
        <f t="shared" si="49"/>
        <v>25.7142857142857</v>
      </c>
      <c r="AT189" s="32">
        <f t="shared" si="50"/>
        <v>-17.7142857142857</v>
      </c>
      <c r="AU189" s="28">
        <f t="shared" si="51"/>
        <v>18</v>
      </c>
      <c r="AV189" s="34">
        <f>IFERROR(时间!$B$4+AU189,"上周无销量")</f>
        <v>43301</v>
      </c>
    </row>
    <row r="190" spans="1:48">
      <c r="A190" s="18" t="s">
        <v>235</v>
      </c>
      <c r="B190" t="str">
        <f>VLOOKUP(A190,'[1]sku-asin（子）'!$A:$B,2,0)</f>
        <v>B0721PTYSL</v>
      </c>
      <c r="C190" t="str">
        <f>VLOOKUP(A190,'[1]子sku-父sku'!$A:$B,2,0)</f>
        <v>BS-WH17017</v>
      </c>
      <c r="D190" s="28">
        <f>IFERROR(VLOOKUP(A190,[2]库存报告使用数据处理!$A:$C,3,0),0)</f>
        <v>0</v>
      </c>
      <c r="E190" s="28">
        <f>IFERROR(VLOOKUP(A190,[2]库存报告使用数据处理!$A:$D,4,0),0)</f>
        <v>1</v>
      </c>
      <c r="F190" s="28">
        <f>IFERROR(VLOOKUP(A190,[2]库存报告使用数据处理!$A:$E,5,0),0)</f>
        <v>6</v>
      </c>
      <c r="G190" s="28">
        <f>IFERROR(VLOOKUP(A190,[2]库存报告使用数据处理!$A:$F,6,0),0)</f>
        <v>11</v>
      </c>
      <c r="H190" s="29">
        <f>IFERROR(VLOOKUP(A190,[2]库存报告使用数据处理!$A:$G,7,0),0)</f>
        <v>17.5477777777778</v>
      </c>
      <c r="I190">
        <f>IFERROR(VLOOKUP(A190,[5]数据处理!$A:$B,2,0),0)</f>
        <v>0</v>
      </c>
      <c r="J190" s="30">
        <f>IFERROR(VLOOKUP(A190,[5]数据处理!$A:$D,4,0),0)</f>
        <v>0</v>
      </c>
      <c r="K190" s="30">
        <f>IFERROR(VLOOKUP(A190,[5]数据处理!$A:$E,5,0),0)</f>
        <v>0</v>
      </c>
      <c r="L190" s="30">
        <f>IFERROR(VLOOKUP(A190,[5]数据处理!$A:$G,7,0),0)</f>
        <v>27</v>
      </c>
      <c r="M190">
        <f t="shared" si="35"/>
        <v>27</v>
      </c>
      <c r="N190">
        <f>IFERROR(VLOOKUP(A190,[5]数据处理!$A:$C,3,0),0)</f>
        <v>1</v>
      </c>
      <c r="O190">
        <f>IFERROR(VLOOKUP($A190,[5]数据处理!$A:$N,14,0),0)</f>
        <v>0</v>
      </c>
      <c r="P190">
        <f>IFERROR(VLOOKUP($A190,[3]库存报告使用数据!$A$1:$B$65536,2,0),"")</f>
        <v>0</v>
      </c>
      <c r="Q190">
        <f>IFERROR(VLOOKUP($A190,[3]库存报告使用数据!$A$1:$E$65536,5,0),"")</f>
        <v>3</v>
      </c>
      <c r="R190">
        <f>IFERROR(VLOOKUP($A190,[3]库存报告使用数据!$A$1:$H$65536,8,0),"")</f>
        <v>1808</v>
      </c>
      <c r="S190">
        <f>IFERROR(VLOOKUP($A190,[3]库存报告使用数据!$A$1:$K$65536,11,0),"")</f>
        <v>17</v>
      </c>
      <c r="T190">
        <f>IFERROR(VLOOKUP($A190,[3]库存报告使用数据!$A$1:$C$65536,3,0),"")</f>
        <v>1</v>
      </c>
      <c r="U190">
        <f>IFERROR(VLOOKUP($A190,[3]库存报告使用数据!$A$1:$F$65536,6,0),"")</f>
        <v>0</v>
      </c>
      <c r="V190">
        <f>IFERROR(VLOOKUP($A190,[3]库存报告使用数据!$A$1:$I$65536,9,0),"")</f>
        <v>7</v>
      </c>
      <c r="W190">
        <f>IFERROR(VLOOKUP($A190,[3]库存报告使用数据!$A$1:$L$65536,12,0),"")</f>
        <v>0</v>
      </c>
      <c r="X190" s="20" t="str">
        <f t="shared" si="36"/>
        <v/>
      </c>
      <c r="Y190" s="20">
        <f t="shared" si="37"/>
        <v>0</v>
      </c>
      <c r="Z190" s="20">
        <f t="shared" si="38"/>
        <v>0.0038716814159292</v>
      </c>
      <c r="AA190" s="20">
        <f t="shared" si="39"/>
        <v>0</v>
      </c>
      <c r="AB190">
        <f>IFERROR(VLOOKUP($A190,[3]库存报告使用数据!$A$1:$D$65536,4,0),"")</f>
        <v>0.1125</v>
      </c>
      <c r="AC190">
        <f>IFERROR(VLOOKUP($A190,[3]库存报告使用数据!$A$1:$G$65536,7,0),"")</f>
        <v>0</v>
      </c>
      <c r="AD190">
        <f>IFERROR(VLOOKUP($A190,[3]库存报告使用数据!$A$1:$J$65536,10,0),"")</f>
        <v>0</v>
      </c>
      <c r="AE190">
        <f>IFERROR(VLOOKUP($A190,[3]库存报告使用数据!$A$1:$M$65536,13,0),"")</f>
        <v>0</v>
      </c>
      <c r="AF190" s="20" t="str">
        <f t="shared" si="40"/>
        <v>无销售广告费为0.1125</v>
      </c>
      <c r="AG190" s="20" t="str">
        <f t="shared" si="41"/>
        <v/>
      </c>
      <c r="AH190" s="20" t="str">
        <f t="shared" si="42"/>
        <v/>
      </c>
      <c r="AI190" s="20" t="str">
        <f t="shared" si="43"/>
        <v/>
      </c>
      <c r="AJ190">
        <f>IFERROR(VLOOKUP($B190,[4]库存报告使用数据!$A$1:$B$65536,2,0),0)</f>
        <v>58</v>
      </c>
      <c r="AK190">
        <f>IFERROR(VLOOKUP($B190,[4]库存报告使用数据!$A$1:$C$65536,3,0),)</f>
        <v>12</v>
      </c>
      <c r="AL190">
        <f>IFERROR(VLOOKUP($B190,[4]库存报告使用数据!$A$1:$D$65536,4,0),)</f>
        <v>25</v>
      </c>
      <c r="AM190">
        <f>IFERROR(VLOOKUP($B190,[4]库存报告使用数据!$A$1:$E$65536,5,0),)</f>
        <v>79</v>
      </c>
      <c r="AN190" s="20">
        <f t="shared" si="44"/>
        <v>0</v>
      </c>
      <c r="AO190" s="20">
        <f t="shared" si="45"/>
        <v>0.0833333333333333</v>
      </c>
      <c r="AP190" s="20">
        <f t="shared" si="46"/>
        <v>0.24</v>
      </c>
      <c r="AQ190" s="20">
        <f t="shared" si="47"/>
        <v>0.139240506329114</v>
      </c>
      <c r="AR190" s="32">
        <f t="shared" si="48"/>
        <v>0</v>
      </c>
      <c r="AS190" s="32">
        <f t="shared" si="49"/>
        <v>0</v>
      </c>
      <c r="AT190" s="32">
        <f t="shared" si="50"/>
        <v>27</v>
      </c>
      <c r="AU190" s="28" t="str">
        <f t="shared" si="51"/>
        <v>库存为27</v>
      </c>
      <c r="AV190" s="34" t="str">
        <f>IFERROR(时间!$B$4+AU190,"上周无销量")</f>
        <v>上周无销量</v>
      </c>
    </row>
    <row r="191" spans="1:48">
      <c r="A191" s="18" t="s">
        <v>236</v>
      </c>
      <c r="B191" t="str">
        <f>VLOOKUP(A191,'[1]sku-asin（子）'!$A:$B,2,0)</f>
        <v>B071X8SH7Y</v>
      </c>
      <c r="C191" t="str">
        <f>VLOOKUP(A191,'[1]子sku-父sku'!$A:$B,2,0)</f>
        <v>BS-WH17017</v>
      </c>
      <c r="D191" s="28">
        <f>IFERROR(VLOOKUP(A191,[2]库存报告使用数据处理!$A:$C,3,0),0)</f>
        <v>11</v>
      </c>
      <c r="E191" s="28">
        <f>IFERROR(VLOOKUP(A191,[2]库存报告使用数据处理!$A:$D,4,0),0)</f>
        <v>7</v>
      </c>
      <c r="F191" s="28">
        <f>IFERROR(VLOOKUP(A191,[2]库存报告使用数据处理!$A:$E,5,0),0)</f>
        <v>2</v>
      </c>
      <c r="G191" s="28">
        <f>IFERROR(VLOOKUP(A191,[2]库存报告使用数据处理!$A:$F,6,0),0)</f>
        <v>12</v>
      </c>
      <c r="H191" s="29">
        <f>IFERROR(VLOOKUP(A191,[2]库存报告使用数据处理!$A:$G,7,0),0)</f>
        <v>18.1409375</v>
      </c>
      <c r="I191">
        <f>IFERROR(VLOOKUP(A191,[5]数据处理!$A:$B,2,0),0)</f>
        <v>7</v>
      </c>
      <c r="J191" s="30">
        <f>IFERROR(VLOOKUP(A191,[5]数据处理!$A:$D,4,0),0)</f>
        <v>1</v>
      </c>
      <c r="K191" s="30">
        <f>IFERROR(VLOOKUP(A191,[5]数据处理!$A:$E,5,0),0)</f>
        <v>0</v>
      </c>
      <c r="L191" s="30">
        <f>IFERROR(VLOOKUP(A191,[5]数据处理!$A:$G,7,0),0)</f>
        <v>4</v>
      </c>
      <c r="M191">
        <f t="shared" si="35"/>
        <v>12</v>
      </c>
      <c r="N191">
        <f>IFERROR(VLOOKUP(A191,[5]数据处理!$A:$C,3,0),0)</f>
        <v>0</v>
      </c>
      <c r="O191">
        <f>IFERROR(VLOOKUP($A191,[5]数据处理!$A:$N,14,0),0)</f>
        <v>0</v>
      </c>
      <c r="P191">
        <f>IFERROR(VLOOKUP($A191,[3]库存报告使用数据!$A$1:$B$65536,2,0),"")</f>
        <v>0</v>
      </c>
      <c r="Q191">
        <f>IFERROR(VLOOKUP($A191,[3]库存报告使用数据!$A$1:$E$65536,5,0),"")</f>
        <v>14</v>
      </c>
      <c r="R191">
        <f>IFERROR(VLOOKUP($A191,[3]库存报告使用数据!$A$1:$H$65536,8,0),"")</f>
        <v>35</v>
      </c>
      <c r="S191">
        <f>IFERROR(VLOOKUP($A191,[3]库存报告使用数据!$A$1:$K$65536,11,0),"")</f>
        <v>48</v>
      </c>
      <c r="T191">
        <f>IFERROR(VLOOKUP($A191,[3]库存报告使用数据!$A$1:$C$65536,3,0),"")</f>
        <v>0</v>
      </c>
      <c r="U191">
        <f>IFERROR(VLOOKUP($A191,[3]库存报告使用数据!$A$1:$F$65536,6,0),"")</f>
        <v>0</v>
      </c>
      <c r="V191">
        <f>IFERROR(VLOOKUP($A191,[3]库存报告使用数据!$A$1:$I$65536,9,0),"")</f>
        <v>0</v>
      </c>
      <c r="W191">
        <f>IFERROR(VLOOKUP($A191,[3]库存报告使用数据!$A$1:$L$65536,12,0),"")</f>
        <v>0</v>
      </c>
      <c r="X191" s="20" t="str">
        <f t="shared" si="36"/>
        <v/>
      </c>
      <c r="Y191" s="20">
        <f t="shared" si="37"/>
        <v>0</v>
      </c>
      <c r="Z191" s="20">
        <f t="shared" si="38"/>
        <v>0</v>
      </c>
      <c r="AA191" s="20">
        <f t="shared" si="39"/>
        <v>0</v>
      </c>
      <c r="AB191">
        <f>IFERROR(VLOOKUP($A191,[3]库存报告使用数据!$A$1:$D$65536,4,0),"")</f>
        <v>0</v>
      </c>
      <c r="AC191">
        <f>IFERROR(VLOOKUP($A191,[3]库存报告使用数据!$A$1:$G$65536,7,0),"")</f>
        <v>0</v>
      </c>
      <c r="AD191">
        <f>IFERROR(VLOOKUP($A191,[3]库存报告使用数据!$A$1:$J$65536,10,0),"")</f>
        <v>0</v>
      </c>
      <c r="AE191">
        <f>IFERROR(VLOOKUP($A191,[3]库存报告使用数据!$A$1:$M$65536,13,0),"")</f>
        <v>0</v>
      </c>
      <c r="AF191" s="20" t="str">
        <f t="shared" si="40"/>
        <v/>
      </c>
      <c r="AG191" s="20" t="str">
        <f t="shared" si="41"/>
        <v/>
      </c>
      <c r="AH191" s="20" t="str">
        <f t="shared" si="42"/>
        <v/>
      </c>
      <c r="AI191" s="20" t="str">
        <f t="shared" si="43"/>
        <v/>
      </c>
      <c r="AJ191">
        <f>IFERROR(VLOOKUP($B191,[4]库存报告使用数据!$A$1:$B$65536,2,0),0)</f>
        <v>91</v>
      </c>
      <c r="AK191">
        <f>IFERROR(VLOOKUP($B191,[4]库存报告使用数据!$A$1:$C$65536,3,0),)</f>
        <v>57</v>
      </c>
      <c r="AL191">
        <f>IFERROR(VLOOKUP($B191,[4]库存报告使用数据!$A$1:$D$65536,4,0),)</f>
        <v>0</v>
      </c>
      <c r="AM191">
        <f>IFERROR(VLOOKUP($B191,[4]库存报告使用数据!$A$1:$E$65536,5,0),)</f>
        <v>130</v>
      </c>
      <c r="AN191" s="20">
        <f t="shared" si="44"/>
        <v>0.120879120879121</v>
      </c>
      <c r="AO191" s="20">
        <f t="shared" si="45"/>
        <v>0.12280701754386</v>
      </c>
      <c r="AP191" s="20" t="str">
        <f t="shared" si="46"/>
        <v/>
      </c>
      <c r="AQ191" s="20">
        <f t="shared" si="47"/>
        <v>0.0923076923076923</v>
      </c>
      <c r="AR191" s="32">
        <f t="shared" si="48"/>
        <v>1.57142857142857</v>
      </c>
      <c r="AS191" s="32">
        <f t="shared" si="49"/>
        <v>94.2857142857143</v>
      </c>
      <c r="AT191" s="32">
        <f t="shared" si="50"/>
        <v>-82.2857142857143</v>
      </c>
      <c r="AU191" s="28">
        <f t="shared" si="51"/>
        <v>7</v>
      </c>
      <c r="AV191" s="34">
        <f>IFERROR(时间!$B$4+AU191,"上周无销量")</f>
        <v>43290</v>
      </c>
    </row>
    <row r="192" spans="1:48">
      <c r="A192" s="18" t="s">
        <v>237</v>
      </c>
      <c r="B192" t="str">
        <f>VLOOKUP(A192,'[1]sku-asin（子）'!$A:$B,2,0)</f>
        <v>B071KBQJB1</v>
      </c>
      <c r="C192" t="str">
        <f>VLOOKUP(A192,'[1]子sku-父sku'!$A:$B,2,0)</f>
        <v>BS-WH17017</v>
      </c>
      <c r="D192" s="28">
        <f>IFERROR(VLOOKUP(A192,[2]库存报告使用数据处理!$A:$C,3,0),0)</f>
        <v>4</v>
      </c>
      <c r="E192" s="28">
        <f>IFERROR(VLOOKUP(A192,[2]库存报告使用数据处理!$A:$D,4,0),0)</f>
        <v>4</v>
      </c>
      <c r="F192" s="28">
        <f>IFERROR(VLOOKUP(A192,[2]库存报告使用数据处理!$A:$E,5,0),0)</f>
        <v>5</v>
      </c>
      <c r="G192" s="28">
        <f>IFERROR(VLOOKUP(A192,[2]库存报告使用数据处理!$A:$F,6,0),0)</f>
        <v>6</v>
      </c>
      <c r="H192" s="29">
        <f>IFERROR(VLOOKUP(A192,[2]库存报告使用数据处理!$A:$G,7,0),0)</f>
        <v>18.2547368421053</v>
      </c>
      <c r="I192">
        <f>IFERROR(VLOOKUP(A192,[5]数据处理!$A:$B,2,0),0)</f>
        <v>2</v>
      </c>
      <c r="J192" s="30">
        <f>IFERROR(VLOOKUP(A192,[5]数据处理!$A:$D,4,0),0)</f>
        <v>0</v>
      </c>
      <c r="K192" s="30">
        <f>IFERROR(VLOOKUP(A192,[5]数据处理!$A:$E,5,0),0)</f>
        <v>0</v>
      </c>
      <c r="L192" s="30">
        <f>IFERROR(VLOOKUP(A192,[5]数据处理!$A:$G,7,0),0)</f>
        <v>22</v>
      </c>
      <c r="M192">
        <f t="shared" si="35"/>
        <v>24</v>
      </c>
      <c r="N192">
        <f>IFERROR(VLOOKUP(A192,[5]数据处理!$A:$C,3,0),0)</f>
        <v>2</v>
      </c>
      <c r="O192">
        <f>IFERROR(VLOOKUP($A192,[5]数据处理!$A:$N,14,0),0)</f>
        <v>0</v>
      </c>
      <c r="P192">
        <f>IFERROR(VLOOKUP($A192,[3]库存报告使用数据!$A$1:$B$65536,2,0),"")</f>
        <v>0</v>
      </c>
      <c r="Q192">
        <f>IFERROR(VLOOKUP($A192,[3]库存报告使用数据!$A$1:$E$65536,5,0),"")</f>
        <v>571</v>
      </c>
      <c r="R192">
        <f>IFERROR(VLOOKUP($A192,[3]库存报告使用数据!$A$1:$H$65536,8,0),"")</f>
        <v>449</v>
      </c>
      <c r="S192">
        <f>IFERROR(VLOOKUP($A192,[3]库存报告使用数据!$A$1:$K$65536,11,0),"")</f>
        <v>1149</v>
      </c>
      <c r="T192">
        <f>IFERROR(VLOOKUP($A192,[3]库存报告使用数据!$A$1:$C$65536,3,0),"")</f>
        <v>3</v>
      </c>
      <c r="U192">
        <f>IFERROR(VLOOKUP($A192,[3]库存报告使用数据!$A$1:$F$65536,6,0),"")</f>
        <v>3</v>
      </c>
      <c r="V192">
        <f>IFERROR(VLOOKUP($A192,[3]库存报告使用数据!$A$1:$I$65536,9,0),"")</f>
        <v>0</v>
      </c>
      <c r="W192">
        <f>IFERROR(VLOOKUP($A192,[3]库存报告使用数据!$A$1:$L$65536,12,0),"")</f>
        <v>5</v>
      </c>
      <c r="X192" s="20" t="str">
        <f t="shared" si="36"/>
        <v/>
      </c>
      <c r="Y192" s="20">
        <f t="shared" si="37"/>
        <v>0.00525394045534151</v>
      </c>
      <c r="Z192" s="20">
        <f t="shared" si="38"/>
        <v>0</v>
      </c>
      <c r="AA192" s="20">
        <f t="shared" si="39"/>
        <v>0.00435161009573542</v>
      </c>
      <c r="AB192">
        <f>IFERROR(VLOOKUP($A192,[3]库存报告使用数据!$A$1:$D$65536,4,0),"")</f>
        <v>0.315</v>
      </c>
      <c r="AC192">
        <f>IFERROR(VLOOKUP($A192,[3]库存报告使用数据!$A$1:$G$65536,7,0),"")</f>
        <v>0</v>
      </c>
      <c r="AD192">
        <f>IFERROR(VLOOKUP($A192,[3]库存报告使用数据!$A$1:$J$65536,10,0),"")</f>
        <v>0</v>
      </c>
      <c r="AE192">
        <f>IFERROR(VLOOKUP($A192,[3]库存报告使用数据!$A$1:$M$65536,13,0),"")</f>
        <v>0</v>
      </c>
      <c r="AF192" s="20">
        <f t="shared" si="40"/>
        <v>0.00431394879483334</v>
      </c>
      <c r="AG192" s="20" t="str">
        <f t="shared" si="41"/>
        <v/>
      </c>
      <c r="AH192" s="20" t="str">
        <f t="shared" si="42"/>
        <v/>
      </c>
      <c r="AI192" s="20" t="str">
        <f t="shared" si="43"/>
        <v/>
      </c>
      <c r="AJ192">
        <f>IFERROR(VLOOKUP($B192,[4]库存报告使用数据!$A$1:$B$65536,2,0),0)</f>
        <v>70</v>
      </c>
      <c r="AK192">
        <f>IFERROR(VLOOKUP($B192,[4]库存报告使用数据!$A$1:$C$65536,3,0),)</f>
        <v>42</v>
      </c>
      <c r="AL192">
        <f>IFERROR(VLOOKUP($B192,[4]库存报告使用数据!$A$1:$D$65536,4,0),)</f>
        <v>16</v>
      </c>
      <c r="AM192">
        <f>IFERROR(VLOOKUP($B192,[4]库存报告使用数据!$A$1:$E$65536,5,0),)</f>
        <v>70</v>
      </c>
      <c r="AN192" s="20">
        <f t="shared" si="44"/>
        <v>0.0571428571428571</v>
      </c>
      <c r="AO192" s="20">
        <f t="shared" si="45"/>
        <v>0.0952380952380952</v>
      </c>
      <c r="AP192" s="20">
        <f t="shared" si="46"/>
        <v>0.3125</v>
      </c>
      <c r="AQ192" s="20">
        <f t="shared" si="47"/>
        <v>0.0857142857142857</v>
      </c>
      <c r="AR192" s="32">
        <f t="shared" si="48"/>
        <v>0.571428571428571</v>
      </c>
      <c r="AS192" s="32">
        <f t="shared" si="49"/>
        <v>34.2857142857143</v>
      </c>
      <c r="AT192" s="32">
        <f t="shared" si="50"/>
        <v>-10.2857142857143</v>
      </c>
      <c r="AU192" s="28">
        <f t="shared" si="51"/>
        <v>42</v>
      </c>
      <c r="AV192" s="34">
        <f>IFERROR(时间!$B$4+AU192,"上周无销量")</f>
        <v>43325</v>
      </c>
    </row>
    <row r="193" spans="1:48">
      <c r="A193" s="18" t="s">
        <v>238</v>
      </c>
      <c r="B193" t="str">
        <f>VLOOKUP(A193,'[1]sku-asin（子）'!$A:$B,2,0)</f>
        <v>B071GQQD7Y</v>
      </c>
      <c r="C193" t="str">
        <f>VLOOKUP(A193,'[1]子sku-父sku'!$A:$B,2,0)</f>
        <v>BS-WH17017</v>
      </c>
      <c r="D193" s="28">
        <f>IFERROR(VLOOKUP(A193,[2]库存报告使用数据处理!$A:$C,3,0),0)</f>
        <v>19</v>
      </c>
      <c r="E193" s="28">
        <f>IFERROR(VLOOKUP(A193,[2]库存报告使用数据处理!$A:$D,4,0),0)</f>
        <v>5</v>
      </c>
      <c r="F193" s="28">
        <f>IFERROR(VLOOKUP(A193,[2]库存报告使用数据处理!$A:$E,5,0),0)</f>
        <v>8</v>
      </c>
      <c r="G193" s="28">
        <f>IFERROR(VLOOKUP(A193,[2]库存报告使用数据处理!$A:$F,6,0),0)</f>
        <v>18</v>
      </c>
      <c r="H193" s="29">
        <f>IFERROR(VLOOKUP(A193,[2]库存报告使用数据处理!$A:$G,7,0),0)</f>
        <v>17.5594</v>
      </c>
      <c r="I193">
        <f>IFERROR(VLOOKUP(A193,[5]数据处理!$A:$B,2,0),0)</f>
        <v>3</v>
      </c>
      <c r="J193" s="30">
        <f>IFERROR(VLOOKUP(A193,[5]数据处理!$A:$D,4,0),0)</f>
        <v>0</v>
      </c>
      <c r="K193" s="30">
        <f>IFERROR(VLOOKUP(A193,[5]数据处理!$A:$E,5,0),0)</f>
        <v>33</v>
      </c>
      <c r="L193" s="30">
        <f>IFERROR(VLOOKUP(A193,[5]数据处理!$A:$G,7,0),0)</f>
        <v>31</v>
      </c>
      <c r="M193">
        <f t="shared" si="35"/>
        <v>67</v>
      </c>
      <c r="N193">
        <f>IFERROR(VLOOKUP(A193,[5]数据处理!$A:$C,3,0),0)</f>
        <v>0</v>
      </c>
      <c r="O193">
        <f>IFERROR(VLOOKUP($A193,[5]数据处理!$A:$N,14,0),0)</f>
        <v>0</v>
      </c>
      <c r="P193">
        <f>IFERROR(VLOOKUP($A193,[3]库存报告使用数据!$A$1:$B$65536,2,0),"")</f>
        <v>0</v>
      </c>
      <c r="Q193">
        <f>IFERROR(VLOOKUP($A193,[3]库存报告使用数据!$A$1:$E$65536,5,0),"")</f>
        <v>13</v>
      </c>
      <c r="R193">
        <f>IFERROR(VLOOKUP($A193,[3]库存报告使用数据!$A$1:$H$65536,8,0),"")</f>
        <v>949</v>
      </c>
      <c r="S193">
        <f>IFERROR(VLOOKUP($A193,[3]库存报告使用数据!$A$1:$K$65536,11,0),"")</f>
        <v>187</v>
      </c>
      <c r="T193">
        <f>IFERROR(VLOOKUP($A193,[3]库存报告使用数据!$A$1:$C$65536,3,0),"")</f>
        <v>0</v>
      </c>
      <c r="U193">
        <f>IFERROR(VLOOKUP($A193,[3]库存报告使用数据!$A$1:$F$65536,6,0),"")</f>
        <v>0</v>
      </c>
      <c r="V193">
        <f>IFERROR(VLOOKUP($A193,[3]库存报告使用数据!$A$1:$I$65536,9,0),"")</f>
        <v>2</v>
      </c>
      <c r="W193">
        <f>IFERROR(VLOOKUP($A193,[3]库存报告使用数据!$A$1:$L$65536,12,0),"")</f>
        <v>2</v>
      </c>
      <c r="X193" s="20" t="str">
        <f t="shared" si="36"/>
        <v/>
      </c>
      <c r="Y193" s="20">
        <f t="shared" si="37"/>
        <v>0</v>
      </c>
      <c r="Z193" s="20">
        <f t="shared" si="38"/>
        <v>0.00210748155953635</v>
      </c>
      <c r="AA193" s="20">
        <f t="shared" si="39"/>
        <v>0.0106951871657754</v>
      </c>
      <c r="AB193">
        <f>IFERROR(VLOOKUP($A193,[3]库存报告使用数据!$A$1:$D$65536,4,0),"")</f>
        <v>0</v>
      </c>
      <c r="AC193">
        <f>IFERROR(VLOOKUP($A193,[3]库存报告使用数据!$A$1:$G$65536,7,0),"")</f>
        <v>0</v>
      </c>
      <c r="AD193">
        <f>IFERROR(VLOOKUP($A193,[3]库存报告使用数据!$A$1:$J$65536,10,0),"")</f>
        <v>0</v>
      </c>
      <c r="AE193">
        <f>IFERROR(VLOOKUP($A193,[3]库存报告使用数据!$A$1:$M$65536,13,0),"")</f>
        <v>0</v>
      </c>
      <c r="AF193" s="20" t="str">
        <f t="shared" si="40"/>
        <v/>
      </c>
      <c r="AG193" s="20" t="str">
        <f t="shared" si="41"/>
        <v/>
      </c>
      <c r="AH193" s="20" t="str">
        <f t="shared" si="42"/>
        <v/>
      </c>
      <c r="AI193" s="20" t="str">
        <f t="shared" si="43"/>
        <v/>
      </c>
      <c r="AJ193">
        <f>IFERROR(VLOOKUP($B193,[4]库存报告使用数据!$A$1:$B$65536,2,0),0)</f>
        <v>168</v>
      </c>
      <c r="AK193">
        <f>IFERROR(VLOOKUP($B193,[4]库存报告使用数据!$A$1:$C$65536,3,0),)</f>
        <v>82</v>
      </c>
      <c r="AL193">
        <f>IFERROR(VLOOKUP($B193,[4]库存报告使用数据!$A$1:$D$65536,4,0),)</f>
        <v>68</v>
      </c>
      <c r="AM193">
        <f>IFERROR(VLOOKUP($B193,[4]库存报告使用数据!$A$1:$E$65536,5,0),)</f>
        <v>144</v>
      </c>
      <c r="AN193" s="20">
        <f t="shared" si="44"/>
        <v>0.113095238095238</v>
      </c>
      <c r="AO193" s="20">
        <f t="shared" si="45"/>
        <v>0.0609756097560976</v>
      </c>
      <c r="AP193" s="20">
        <f t="shared" si="46"/>
        <v>0.117647058823529</v>
      </c>
      <c r="AQ193" s="20">
        <f t="shared" si="47"/>
        <v>0.125</v>
      </c>
      <c r="AR193" s="32">
        <f t="shared" si="48"/>
        <v>2.71428571428571</v>
      </c>
      <c r="AS193" s="32">
        <f t="shared" si="49"/>
        <v>162.857142857143</v>
      </c>
      <c r="AT193" s="32">
        <f t="shared" si="50"/>
        <v>-95.8571428571429</v>
      </c>
      <c r="AU193" s="28">
        <f t="shared" si="51"/>
        <v>24</v>
      </c>
      <c r="AV193" s="34">
        <f>IFERROR(时间!$B$4+AU193,"上周无销量")</f>
        <v>43307</v>
      </c>
    </row>
    <row r="194" spans="1:48">
      <c r="A194" s="18" t="s">
        <v>239</v>
      </c>
      <c r="B194" t="str">
        <f>VLOOKUP(A194,'[1]sku-asin（子）'!$A:$B,2,0)</f>
        <v>B071X8SHY6</v>
      </c>
      <c r="C194" t="str">
        <f>VLOOKUP(A194,'[1]子sku-父sku'!$A:$B,2,0)</f>
        <v>BS-WH17017</v>
      </c>
      <c r="D194" s="28">
        <f>IFERROR(VLOOKUP(A194,[2]库存报告使用数据处理!$A:$C,3,0),0)</f>
        <v>11</v>
      </c>
      <c r="E194" s="28">
        <f>IFERROR(VLOOKUP(A194,[2]库存报告使用数据处理!$A:$D,4,0),0)</f>
        <v>6</v>
      </c>
      <c r="F194" s="28">
        <f>IFERROR(VLOOKUP(A194,[2]库存报告使用数据处理!$A:$E,5,0),0)</f>
        <v>9</v>
      </c>
      <c r="G194" s="28">
        <f>IFERROR(VLOOKUP(A194,[2]库存报告使用数据处理!$A:$F,6,0),0)</f>
        <v>3</v>
      </c>
      <c r="H194" s="29">
        <f>IFERROR(VLOOKUP(A194,[2]库存报告使用数据处理!$A:$G,7,0),0)</f>
        <v>18.118275862069</v>
      </c>
      <c r="I194">
        <f>IFERROR(VLOOKUP(A194,[5]数据处理!$A:$B,2,0),0)</f>
        <v>8</v>
      </c>
      <c r="J194" s="30">
        <f>IFERROR(VLOOKUP(A194,[5]数据处理!$A:$D,4,0),0)</f>
        <v>0</v>
      </c>
      <c r="K194" s="30">
        <f>IFERROR(VLOOKUP(A194,[5]数据处理!$A:$E,5,0),0)</f>
        <v>0</v>
      </c>
      <c r="L194" s="30">
        <f>IFERROR(VLOOKUP(A194,[5]数据处理!$A:$G,7,0),0)</f>
        <v>17</v>
      </c>
      <c r="M194">
        <f t="shared" si="35"/>
        <v>25</v>
      </c>
      <c r="N194">
        <f>IFERROR(VLOOKUP(A194,[5]数据处理!$A:$C,3,0),0)</f>
        <v>0</v>
      </c>
      <c r="O194">
        <f>IFERROR(VLOOKUP($A194,[5]数据处理!$A:$N,14,0),0)</f>
        <v>0</v>
      </c>
      <c r="P194">
        <f>IFERROR(VLOOKUP($A194,[3]库存报告使用数据!$A$1:$B$65536,2,0),"")</f>
        <v>0</v>
      </c>
      <c r="Q194">
        <f>IFERROR(VLOOKUP($A194,[3]库存报告使用数据!$A$1:$E$65536,5,0),"")</f>
        <v>667</v>
      </c>
      <c r="R194">
        <f>IFERROR(VLOOKUP($A194,[3]库存报告使用数据!$A$1:$H$65536,8,0),"")</f>
        <v>5125</v>
      </c>
      <c r="S194">
        <f>IFERROR(VLOOKUP($A194,[3]库存报告使用数据!$A$1:$K$65536,11,0),"")</f>
        <v>4188</v>
      </c>
      <c r="T194">
        <f>IFERROR(VLOOKUP($A194,[3]库存报告使用数据!$A$1:$C$65536,3,0),"")</f>
        <v>6</v>
      </c>
      <c r="U194">
        <f>IFERROR(VLOOKUP($A194,[3]库存报告使用数据!$A$1:$F$65536,6,0),"")</f>
        <v>3</v>
      </c>
      <c r="V194">
        <f>IFERROR(VLOOKUP($A194,[3]库存报告使用数据!$A$1:$I$65536,9,0),"")</f>
        <v>16</v>
      </c>
      <c r="W194">
        <f>IFERROR(VLOOKUP($A194,[3]库存报告使用数据!$A$1:$L$65536,12,0),"")</f>
        <v>15</v>
      </c>
      <c r="X194" s="20" t="str">
        <f t="shared" si="36"/>
        <v/>
      </c>
      <c r="Y194" s="20">
        <f t="shared" si="37"/>
        <v>0.00449775112443778</v>
      </c>
      <c r="Z194" s="20">
        <f t="shared" si="38"/>
        <v>0.0031219512195122</v>
      </c>
      <c r="AA194" s="20">
        <f t="shared" si="39"/>
        <v>0.00358166189111748</v>
      </c>
      <c r="AB194">
        <f>IFERROR(VLOOKUP($A194,[3]库存报告使用数据!$A$1:$D$65536,4,0),"")</f>
        <v>0.84375</v>
      </c>
      <c r="AC194">
        <f>IFERROR(VLOOKUP($A194,[3]库存报告使用数据!$A$1:$G$65536,7,0),"")</f>
        <v>0</v>
      </c>
      <c r="AD194">
        <f>IFERROR(VLOOKUP($A194,[3]库存报告使用数据!$A$1:$J$65536,10,0),"")</f>
        <v>0</v>
      </c>
      <c r="AE194">
        <f>IFERROR(VLOOKUP($A194,[3]库存报告使用数据!$A$1:$M$65536,13,0),"")</f>
        <v>0</v>
      </c>
      <c r="AF194" s="20">
        <f t="shared" si="40"/>
        <v>0.00423354551164154</v>
      </c>
      <c r="AG194" s="20" t="str">
        <f t="shared" si="41"/>
        <v/>
      </c>
      <c r="AH194" s="20" t="str">
        <f t="shared" si="42"/>
        <v/>
      </c>
      <c r="AI194" s="20" t="str">
        <f t="shared" si="43"/>
        <v/>
      </c>
      <c r="AJ194">
        <f>IFERROR(VLOOKUP($B194,[4]库存报告使用数据!$A$1:$B$65536,2,0),0)</f>
        <v>114</v>
      </c>
      <c r="AK194">
        <f>IFERROR(VLOOKUP($B194,[4]库存报告使用数据!$A$1:$C$65536,3,0),)</f>
        <v>105</v>
      </c>
      <c r="AL194">
        <f>IFERROR(VLOOKUP($B194,[4]库存报告使用数据!$A$1:$D$65536,4,0),)</f>
        <v>41</v>
      </c>
      <c r="AM194">
        <f>IFERROR(VLOOKUP($B194,[4]库存报告使用数据!$A$1:$E$65536,5,0),)</f>
        <v>120</v>
      </c>
      <c r="AN194" s="20">
        <f t="shared" si="44"/>
        <v>0.0964912280701754</v>
      </c>
      <c r="AO194" s="20">
        <f t="shared" si="45"/>
        <v>0.0571428571428571</v>
      </c>
      <c r="AP194" s="20">
        <f t="shared" si="46"/>
        <v>0.219512195121951</v>
      </c>
      <c r="AQ194" s="20">
        <f t="shared" si="47"/>
        <v>0.025</v>
      </c>
      <c r="AR194" s="32">
        <f t="shared" si="48"/>
        <v>1.57142857142857</v>
      </c>
      <c r="AS194" s="32">
        <f t="shared" si="49"/>
        <v>94.2857142857143</v>
      </c>
      <c r="AT194" s="32">
        <f t="shared" si="50"/>
        <v>-69.2857142857143</v>
      </c>
      <c r="AU194" s="28">
        <f t="shared" si="51"/>
        <v>15</v>
      </c>
      <c r="AV194" s="34">
        <f>IFERROR(时间!$B$4+AU194,"上周无销量")</f>
        <v>43298</v>
      </c>
    </row>
    <row r="195" spans="1:48">
      <c r="A195" s="18" t="s">
        <v>240</v>
      </c>
      <c r="B195" t="str">
        <f>VLOOKUP(A195,'[1]sku-asin（子）'!$A:$B,2,0)</f>
        <v>B0721PV275</v>
      </c>
      <c r="C195" t="str">
        <f>VLOOKUP(A195,'[1]子sku-父sku'!$A:$B,2,0)</f>
        <v>BS-WH17017</v>
      </c>
      <c r="D195" s="28">
        <f>IFERROR(VLOOKUP(A195,[2]库存报告使用数据处理!$A:$C,3,0),0)</f>
        <v>8</v>
      </c>
      <c r="E195" s="28">
        <f>IFERROR(VLOOKUP(A195,[2]库存报告使用数据处理!$A:$D,4,0),0)</f>
        <v>3</v>
      </c>
      <c r="F195" s="28">
        <f>IFERROR(VLOOKUP(A195,[2]库存报告使用数据处理!$A:$E,5,0),0)</f>
        <v>2</v>
      </c>
      <c r="G195" s="28">
        <f>IFERROR(VLOOKUP(A195,[2]库存报告使用数据处理!$A:$F,6,0),0)</f>
        <v>4</v>
      </c>
      <c r="H195" s="29">
        <f>IFERROR(VLOOKUP(A195,[2]库存报告使用数据处理!$A:$G,7,0),0)</f>
        <v>18.4394117647059</v>
      </c>
      <c r="I195">
        <f>IFERROR(VLOOKUP(A195,[5]数据处理!$A:$B,2,0),0)</f>
        <v>9</v>
      </c>
      <c r="J195" s="30">
        <f>IFERROR(VLOOKUP(A195,[5]数据处理!$A:$D,4,0),0)</f>
        <v>0</v>
      </c>
      <c r="K195" s="30">
        <f>IFERROR(VLOOKUP(A195,[5]数据处理!$A:$E,5,0),0)</f>
        <v>0</v>
      </c>
      <c r="L195" s="30">
        <f>IFERROR(VLOOKUP(A195,[5]数据处理!$A:$G,7,0),0)</f>
        <v>0</v>
      </c>
      <c r="M195">
        <f t="shared" si="35"/>
        <v>9</v>
      </c>
      <c r="N195">
        <f>IFERROR(VLOOKUP(A195,[5]数据处理!$A:$C,3,0),0)</f>
        <v>0</v>
      </c>
      <c r="O195">
        <f>IFERROR(VLOOKUP($A195,[5]数据处理!$A:$N,14,0),0)</f>
        <v>0</v>
      </c>
      <c r="P195">
        <f>IFERROR(VLOOKUP($A195,[3]库存报告使用数据!$A$1:$B$65536,2,0),"")</f>
        <v>12907</v>
      </c>
      <c r="Q195">
        <f>IFERROR(VLOOKUP($A195,[3]库存报告使用数据!$A$1:$E$65536,5,0),"")</f>
        <v>3016</v>
      </c>
      <c r="R195">
        <f>IFERROR(VLOOKUP($A195,[3]库存报告使用数据!$A$1:$H$65536,8,0),"")</f>
        <v>1992</v>
      </c>
      <c r="S195">
        <f>IFERROR(VLOOKUP($A195,[3]库存报告使用数据!$A$1:$K$65536,11,0),"")</f>
        <v>1626</v>
      </c>
      <c r="T195">
        <f>IFERROR(VLOOKUP($A195,[3]库存报告使用数据!$A$1:$C$65536,3,0),"")</f>
        <v>80</v>
      </c>
      <c r="U195">
        <f>IFERROR(VLOOKUP($A195,[3]库存报告使用数据!$A$1:$F$65536,6,0),"")</f>
        <v>34</v>
      </c>
      <c r="V195">
        <f>IFERROR(VLOOKUP($A195,[3]库存报告使用数据!$A$1:$I$65536,9,0),"")</f>
        <v>21</v>
      </c>
      <c r="W195">
        <f>IFERROR(VLOOKUP($A195,[3]库存报告使用数据!$A$1:$L$65536,12,0),"")</f>
        <v>22</v>
      </c>
      <c r="X195" s="20">
        <f t="shared" si="36"/>
        <v>0.00619818703029364</v>
      </c>
      <c r="Y195" s="20">
        <f t="shared" si="37"/>
        <v>0.0112732095490716</v>
      </c>
      <c r="Z195" s="20">
        <f t="shared" si="38"/>
        <v>0.0105421686746988</v>
      </c>
      <c r="AA195" s="20">
        <f t="shared" si="39"/>
        <v>0.013530135301353</v>
      </c>
      <c r="AB195">
        <f>IFERROR(VLOOKUP($A195,[3]库存报告使用数据!$A$1:$D$65536,4,0),"")</f>
        <v>12.65125</v>
      </c>
      <c r="AC195">
        <f>IFERROR(VLOOKUP($A195,[3]库存报告使用数据!$A$1:$G$65536,7,0),"")</f>
        <v>4.8</v>
      </c>
      <c r="AD195">
        <f>IFERROR(VLOOKUP($A195,[3]库存报告使用数据!$A$1:$J$65536,10,0),"")</f>
        <v>3.38</v>
      </c>
      <c r="AE195">
        <f>IFERROR(VLOOKUP($A195,[3]库存报告使用数据!$A$1:$M$65536,13,0),"")</f>
        <v>2.78</v>
      </c>
      <c r="AF195" s="20">
        <f t="shared" si="40"/>
        <v>0.0857622938399208</v>
      </c>
      <c r="AG195" s="20">
        <f t="shared" si="41"/>
        <v>0.0867706638593804</v>
      </c>
      <c r="AH195" s="20">
        <f t="shared" si="42"/>
        <v>0.0916515137014706</v>
      </c>
      <c r="AI195" s="20">
        <f t="shared" si="43"/>
        <v>0.0376910071139184</v>
      </c>
      <c r="AJ195">
        <f>IFERROR(VLOOKUP($B195,[4]库存报告使用数据!$A$1:$B$65536,2,0),0)</f>
        <v>165</v>
      </c>
      <c r="AK195">
        <f>IFERROR(VLOOKUP($B195,[4]库存报告使用数据!$A$1:$C$65536,3,0),)</f>
        <v>145</v>
      </c>
      <c r="AL195">
        <f>IFERROR(VLOOKUP($B195,[4]库存报告使用数据!$A$1:$D$65536,4,0),)</f>
        <v>46</v>
      </c>
      <c r="AM195">
        <f>IFERROR(VLOOKUP($B195,[4]库存报告使用数据!$A$1:$E$65536,5,0),)</f>
        <v>90</v>
      </c>
      <c r="AN195" s="20">
        <f t="shared" si="44"/>
        <v>0.0484848484848485</v>
      </c>
      <c r="AO195" s="20">
        <f t="shared" si="45"/>
        <v>0.0206896551724138</v>
      </c>
      <c r="AP195" s="20">
        <f t="shared" si="46"/>
        <v>0.0434782608695652</v>
      </c>
      <c r="AQ195" s="20">
        <f t="shared" si="47"/>
        <v>0.0444444444444444</v>
      </c>
      <c r="AR195" s="32">
        <f t="shared" si="48"/>
        <v>1.14285714285714</v>
      </c>
      <c r="AS195" s="32">
        <f t="shared" si="49"/>
        <v>68.5714285714286</v>
      </c>
      <c r="AT195" s="32">
        <f t="shared" si="50"/>
        <v>-59.5714285714286</v>
      </c>
      <c r="AU195" s="28">
        <f t="shared" si="51"/>
        <v>7</v>
      </c>
      <c r="AV195" s="34">
        <f>IFERROR(时间!$B$4+AU195,"上周无销量")</f>
        <v>43290</v>
      </c>
    </row>
    <row r="196" spans="1:48">
      <c r="A196" s="18" t="s">
        <v>241</v>
      </c>
      <c r="B196" t="str">
        <f>VLOOKUP(A196,'[1]sku-asin（子）'!$A:$B,2,0)</f>
        <v>B0721PV7N8</v>
      </c>
      <c r="C196" t="str">
        <f>VLOOKUP(A196,'[1]子sku-父sku'!$A:$B,2,0)</f>
        <v>BS-WH17017</v>
      </c>
      <c r="D196" s="28">
        <f>IFERROR(VLOOKUP(A196,[2]库存报告使用数据处理!$A:$C,3,0),0)</f>
        <v>15</v>
      </c>
      <c r="E196" s="28">
        <f>IFERROR(VLOOKUP(A196,[2]库存报告使用数据处理!$A:$D,4,0),0)</f>
        <v>12</v>
      </c>
      <c r="F196" s="28">
        <f>IFERROR(VLOOKUP(A196,[2]库存报告使用数据处理!$A:$E,5,0),0)</f>
        <v>1</v>
      </c>
      <c r="G196" s="28">
        <f>IFERROR(VLOOKUP(A196,[2]库存报告使用数据处理!$A:$F,6,0),0)</f>
        <v>0</v>
      </c>
      <c r="H196" s="29">
        <f>IFERROR(VLOOKUP(A196,[2]库存报告使用数据处理!$A:$G,7,0),0)</f>
        <v>17.8560714285714</v>
      </c>
      <c r="I196">
        <f>IFERROR(VLOOKUP(A196,[5]数据处理!$A:$B,2,0),0)</f>
        <v>0</v>
      </c>
      <c r="J196" s="30">
        <f>IFERROR(VLOOKUP(A196,[5]数据处理!$A:$D,4,0),0)</f>
        <v>0</v>
      </c>
      <c r="K196" s="30">
        <f>IFERROR(VLOOKUP(A196,[5]数据处理!$A:$E,5,0),0)</f>
        <v>0</v>
      </c>
      <c r="L196" s="30">
        <f>IFERROR(VLOOKUP(A196,[5]数据处理!$A:$G,7,0),0)</f>
        <v>0</v>
      </c>
      <c r="M196">
        <f t="shared" si="35"/>
        <v>0</v>
      </c>
      <c r="N196">
        <f>IFERROR(VLOOKUP(A196,[5]数据处理!$A:$C,3,0),0)</f>
        <v>0</v>
      </c>
      <c r="O196">
        <f>IFERROR(VLOOKUP($A196,[5]数据处理!$A:$N,14,0),0)</f>
        <v>0</v>
      </c>
      <c r="P196">
        <f>IFERROR(VLOOKUP($A196,[3]库存报告使用数据!$A$1:$B$65536,2,0),"")</f>
        <v>0</v>
      </c>
      <c r="Q196">
        <f>IFERROR(VLOOKUP($A196,[3]库存报告使用数据!$A$1:$E$65536,5,0),"")</f>
        <v>48</v>
      </c>
      <c r="R196">
        <f>IFERROR(VLOOKUP($A196,[3]库存报告使用数据!$A$1:$H$65536,8,0),"")</f>
        <v>4</v>
      </c>
      <c r="S196">
        <f>IFERROR(VLOOKUP($A196,[3]库存报告使用数据!$A$1:$K$65536,11,0),"")</f>
        <v>0</v>
      </c>
      <c r="T196">
        <f>IFERROR(VLOOKUP($A196,[3]库存报告使用数据!$A$1:$C$65536,3,0),"")</f>
        <v>0</v>
      </c>
      <c r="U196">
        <f>IFERROR(VLOOKUP($A196,[3]库存报告使用数据!$A$1:$F$65536,6,0),"")</f>
        <v>3</v>
      </c>
      <c r="V196">
        <f>IFERROR(VLOOKUP($A196,[3]库存报告使用数据!$A$1:$I$65536,9,0),"")</f>
        <v>0</v>
      </c>
      <c r="W196">
        <f>IFERROR(VLOOKUP($A196,[3]库存报告使用数据!$A$1:$L$65536,12,0),"")</f>
        <v>0</v>
      </c>
      <c r="X196" s="20" t="str">
        <f t="shared" si="36"/>
        <v/>
      </c>
      <c r="Y196" s="20">
        <f t="shared" si="37"/>
        <v>0.0625</v>
      </c>
      <c r="Z196" s="20">
        <f t="shared" si="38"/>
        <v>0</v>
      </c>
      <c r="AA196" s="20" t="str">
        <f t="shared" si="39"/>
        <v/>
      </c>
      <c r="AB196">
        <f>IFERROR(VLOOKUP($A196,[3]库存报告使用数据!$A$1:$D$65536,4,0),"")</f>
        <v>0</v>
      </c>
      <c r="AC196">
        <f>IFERROR(VLOOKUP($A196,[3]库存报告使用数据!$A$1:$G$65536,7,0),"")</f>
        <v>0</v>
      </c>
      <c r="AD196">
        <f>IFERROR(VLOOKUP($A196,[3]库存报告使用数据!$A$1:$J$65536,10,0),"")</f>
        <v>0</v>
      </c>
      <c r="AE196">
        <f>IFERROR(VLOOKUP($A196,[3]库存报告使用数据!$A$1:$M$65536,13,0),"")</f>
        <v>0</v>
      </c>
      <c r="AF196" s="20" t="str">
        <f t="shared" si="40"/>
        <v/>
      </c>
      <c r="AG196" s="20" t="str">
        <f t="shared" si="41"/>
        <v/>
      </c>
      <c r="AH196" s="20" t="str">
        <f t="shared" si="42"/>
        <v/>
      </c>
      <c r="AI196" s="20" t="str">
        <f t="shared" si="43"/>
        <v/>
      </c>
      <c r="AJ196">
        <f>IFERROR(VLOOKUP($B196,[4]库存报告使用数据!$A$1:$B$65536,2,0),0)</f>
        <v>110</v>
      </c>
      <c r="AK196">
        <f>IFERROR(VLOOKUP($B196,[4]库存报告使用数据!$A$1:$C$65536,3,0),)</f>
        <v>111</v>
      </c>
      <c r="AL196">
        <f>IFERROR(VLOOKUP($B196,[4]库存报告使用数据!$A$1:$D$65536,4,0),)</f>
        <v>0</v>
      </c>
      <c r="AM196">
        <f>IFERROR(VLOOKUP($B196,[4]库存报告使用数据!$A$1:$E$65536,5,0),)</f>
        <v>0</v>
      </c>
      <c r="AN196" s="20">
        <f t="shared" si="44"/>
        <v>0.136363636363636</v>
      </c>
      <c r="AO196" s="20">
        <f t="shared" si="45"/>
        <v>0.108108108108108</v>
      </c>
      <c r="AP196" s="20" t="str">
        <f t="shared" si="46"/>
        <v/>
      </c>
      <c r="AQ196" s="20" t="str">
        <f t="shared" si="47"/>
        <v/>
      </c>
      <c r="AR196" s="32">
        <f t="shared" si="48"/>
        <v>2.14285714285714</v>
      </c>
      <c r="AS196" s="32">
        <f t="shared" si="49"/>
        <v>128.571428571429</v>
      </c>
      <c r="AT196" s="32">
        <f t="shared" si="50"/>
        <v>-128.571428571429</v>
      </c>
      <c r="AU196" s="28">
        <f t="shared" si="51"/>
        <v>0</v>
      </c>
      <c r="AV196" s="34">
        <f>IFERROR(时间!$B$4+AU196,"上周无销量")</f>
        <v>43283</v>
      </c>
    </row>
    <row r="197" spans="1:48">
      <c r="A197" s="18" t="s">
        <v>242</v>
      </c>
      <c r="B197" t="str">
        <f>VLOOKUP(A197,'[1]sku-asin（子）'!$A:$B,2,0)</f>
        <v>B071X8SL2L</v>
      </c>
      <c r="C197" t="str">
        <f>VLOOKUP(A197,'[1]子sku-父sku'!$A:$B,2,0)</f>
        <v>BS-WH17017</v>
      </c>
      <c r="D197" s="28">
        <f>IFERROR(VLOOKUP(A197,[2]库存报告使用数据处理!$A:$C,3,0),0)</f>
        <v>7</v>
      </c>
      <c r="E197" s="28">
        <f>IFERROR(VLOOKUP(A197,[2]库存报告使用数据处理!$A:$D,4,0),0)</f>
        <v>5</v>
      </c>
      <c r="F197" s="28">
        <f>IFERROR(VLOOKUP(A197,[2]库存报告使用数据处理!$A:$E,5,0),0)</f>
        <v>5</v>
      </c>
      <c r="G197" s="28">
        <f>IFERROR(VLOOKUP(A197,[2]库存报告使用数据处理!$A:$F,6,0),0)</f>
        <v>12</v>
      </c>
      <c r="H197" s="29">
        <f>IFERROR(VLOOKUP(A197,[2]库存报告使用数据处理!$A:$G,7,0),0)</f>
        <v>18.2065517241379</v>
      </c>
      <c r="I197">
        <f>IFERROR(VLOOKUP(A197,[5]数据处理!$A:$B,2,0),0)</f>
        <v>0</v>
      </c>
      <c r="J197" s="30">
        <f>IFERROR(VLOOKUP(A197,[5]数据处理!$A:$D,4,0),0)</f>
        <v>5</v>
      </c>
      <c r="K197" s="30">
        <f>IFERROR(VLOOKUP(A197,[5]数据处理!$A:$E,5,0),0)</f>
        <v>0</v>
      </c>
      <c r="L197" s="30">
        <f>IFERROR(VLOOKUP(A197,[5]数据处理!$A:$G,7,0),0)</f>
        <v>12</v>
      </c>
      <c r="M197">
        <f t="shared" si="35"/>
        <v>17</v>
      </c>
      <c r="N197">
        <f>IFERROR(VLOOKUP(A197,[5]数据处理!$A:$C,3,0),0)</f>
        <v>0</v>
      </c>
      <c r="O197">
        <f>IFERROR(VLOOKUP($A197,[5]数据处理!$A:$N,14,0),0)</f>
        <v>0</v>
      </c>
      <c r="P197">
        <f>IFERROR(VLOOKUP($A197,[3]库存报告使用数据!$A$1:$B$65536,2,0),"")</f>
        <v>0</v>
      </c>
      <c r="Q197">
        <f>IFERROR(VLOOKUP($A197,[3]库存报告使用数据!$A$1:$E$65536,5,0),"")</f>
        <v>720</v>
      </c>
      <c r="R197">
        <f>IFERROR(VLOOKUP($A197,[3]库存报告使用数据!$A$1:$H$65536,8,0),"")</f>
        <v>119</v>
      </c>
      <c r="S197">
        <f>IFERROR(VLOOKUP($A197,[3]库存报告使用数据!$A$1:$K$65536,11,0),"")</f>
        <v>531</v>
      </c>
      <c r="T197">
        <f>IFERROR(VLOOKUP($A197,[3]库存报告使用数据!$A$1:$C$65536,3,0),"")</f>
        <v>12</v>
      </c>
      <c r="U197">
        <f>IFERROR(VLOOKUP($A197,[3]库存报告使用数据!$A$1:$F$65536,6,0),"")</f>
        <v>7</v>
      </c>
      <c r="V197">
        <f>IFERROR(VLOOKUP($A197,[3]库存报告使用数据!$A$1:$I$65536,9,0),"")</f>
        <v>0</v>
      </c>
      <c r="W197">
        <f>IFERROR(VLOOKUP($A197,[3]库存报告使用数据!$A$1:$L$65536,12,0),"")</f>
        <v>7</v>
      </c>
      <c r="X197" s="20" t="str">
        <f t="shared" si="36"/>
        <v/>
      </c>
      <c r="Y197" s="20">
        <f t="shared" si="37"/>
        <v>0.00972222222222222</v>
      </c>
      <c r="Z197" s="20">
        <f t="shared" si="38"/>
        <v>0</v>
      </c>
      <c r="AA197" s="20">
        <f t="shared" si="39"/>
        <v>0.0131826741996234</v>
      </c>
      <c r="AB197">
        <f>IFERROR(VLOOKUP($A197,[3]库存报告使用数据!$A$1:$D$65536,4,0),"")</f>
        <v>1.62</v>
      </c>
      <c r="AC197">
        <f>IFERROR(VLOOKUP($A197,[3]库存报告使用数据!$A$1:$G$65536,7,0),"")</f>
        <v>0</v>
      </c>
      <c r="AD197">
        <f>IFERROR(VLOOKUP($A197,[3]库存报告使用数据!$A$1:$J$65536,10,0),"")</f>
        <v>0</v>
      </c>
      <c r="AE197">
        <f>IFERROR(VLOOKUP($A197,[3]库存报告使用数据!$A$1:$M$65536,13,0),"")</f>
        <v>0</v>
      </c>
      <c r="AF197" s="20">
        <f t="shared" si="40"/>
        <v>0.0127112797049728</v>
      </c>
      <c r="AG197" s="20" t="str">
        <f t="shared" si="41"/>
        <v/>
      </c>
      <c r="AH197" s="20" t="str">
        <f t="shared" si="42"/>
        <v/>
      </c>
      <c r="AI197" s="20" t="str">
        <f t="shared" si="43"/>
        <v/>
      </c>
      <c r="AJ197">
        <f>IFERROR(VLOOKUP($B197,[4]库存报告使用数据!$A$1:$B$65536,2,0),0)</f>
        <v>182</v>
      </c>
      <c r="AK197">
        <f>IFERROR(VLOOKUP($B197,[4]库存报告使用数据!$A$1:$C$65536,3,0),)</f>
        <v>112</v>
      </c>
      <c r="AL197">
        <f>IFERROR(VLOOKUP($B197,[4]库存报告使用数据!$A$1:$D$65536,4,0),)</f>
        <v>37</v>
      </c>
      <c r="AM197">
        <f>IFERROR(VLOOKUP($B197,[4]库存报告使用数据!$A$1:$E$65536,5,0),)</f>
        <v>94</v>
      </c>
      <c r="AN197" s="20">
        <f t="shared" si="44"/>
        <v>0.0384615384615385</v>
      </c>
      <c r="AO197" s="20">
        <f t="shared" si="45"/>
        <v>0.0446428571428571</v>
      </c>
      <c r="AP197" s="20">
        <f t="shared" si="46"/>
        <v>0.135135135135135</v>
      </c>
      <c r="AQ197" s="20">
        <f t="shared" si="47"/>
        <v>0.127659574468085</v>
      </c>
      <c r="AR197" s="32">
        <f t="shared" si="48"/>
        <v>1</v>
      </c>
      <c r="AS197" s="32">
        <f t="shared" si="49"/>
        <v>60</v>
      </c>
      <c r="AT197" s="32">
        <f t="shared" si="50"/>
        <v>-43</v>
      </c>
      <c r="AU197" s="28">
        <f t="shared" si="51"/>
        <v>17</v>
      </c>
      <c r="AV197" s="34">
        <f>IFERROR(时间!$B$4+AU197,"上周无销量")</f>
        <v>43300</v>
      </c>
    </row>
    <row r="198" spans="1:48">
      <c r="A198" s="18" t="s">
        <v>243</v>
      </c>
      <c r="B198" t="str">
        <f>VLOOKUP(A198,'[1]sku-asin（子）'!$A:$B,2,0)</f>
        <v>B071X8S6D4</v>
      </c>
      <c r="C198" t="str">
        <f>VLOOKUP(A198,'[1]子sku-父sku'!$A:$B,2,0)</f>
        <v>BS-WH17017</v>
      </c>
      <c r="D198" s="28">
        <f>IFERROR(VLOOKUP(A198,[2]库存报告使用数据处理!$A:$C,3,0),0)</f>
        <v>10</v>
      </c>
      <c r="E198" s="28">
        <f>IFERROR(VLOOKUP(A198,[2]库存报告使用数据处理!$A:$D,4,0),0)</f>
        <v>8</v>
      </c>
      <c r="F198" s="28">
        <f>IFERROR(VLOOKUP(A198,[2]库存报告使用数据处理!$A:$E,5,0),0)</f>
        <v>4</v>
      </c>
      <c r="G198" s="28">
        <f>IFERROR(VLOOKUP(A198,[2]库存报告使用数据处理!$A:$F,6,0),0)</f>
        <v>4</v>
      </c>
      <c r="H198" s="29">
        <f>IFERROR(VLOOKUP(A198,[2]库存报告使用数据处理!$A:$G,7,0),0)</f>
        <v>18.1980769230769</v>
      </c>
      <c r="I198">
        <f>IFERROR(VLOOKUP(A198,[5]数据处理!$A:$B,2,0),0)</f>
        <v>0</v>
      </c>
      <c r="J198" s="30">
        <f>IFERROR(VLOOKUP(A198,[5]数据处理!$A:$D,4,0),0)</f>
        <v>0</v>
      </c>
      <c r="K198" s="30">
        <f>IFERROR(VLOOKUP(A198,[5]数据处理!$A:$E,5,0),0)</f>
        <v>0</v>
      </c>
      <c r="L198" s="30">
        <f>IFERROR(VLOOKUP(A198,[5]数据处理!$A:$G,7,0),0)</f>
        <v>0</v>
      </c>
      <c r="M198">
        <f t="shared" ref="M198:M261" si="52">SUM(I198:L198)</f>
        <v>0</v>
      </c>
      <c r="N198">
        <f>IFERROR(VLOOKUP(A198,[5]数据处理!$A:$C,3,0),0)</f>
        <v>0</v>
      </c>
      <c r="O198">
        <f>IFERROR(VLOOKUP($A198,[5]数据处理!$A:$N,14,0),0)</f>
        <v>0</v>
      </c>
      <c r="P198">
        <f>IFERROR(VLOOKUP($A198,[3]库存报告使用数据!$A$1:$B$65536,2,0),"")</f>
        <v>0</v>
      </c>
      <c r="Q198">
        <f>IFERROR(VLOOKUP($A198,[3]库存报告使用数据!$A$1:$E$65536,5,0),"")</f>
        <v>3572</v>
      </c>
      <c r="R198">
        <f>IFERROR(VLOOKUP($A198,[3]库存报告使用数据!$A$1:$H$65536,8,0),"")</f>
        <v>1577</v>
      </c>
      <c r="S198">
        <f>IFERROR(VLOOKUP($A198,[3]库存报告使用数据!$A$1:$K$65536,11,0),"")</f>
        <v>536</v>
      </c>
      <c r="T198">
        <f>IFERROR(VLOOKUP($A198,[3]库存报告使用数据!$A$1:$C$65536,3,0),"")</f>
        <v>7</v>
      </c>
      <c r="U198">
        <f>IFERROR(VLOOKUP($A198,[3]库存报告使用数据!$A$1:$F$65536,6,0),"")</f>
        <v>20</v>
      </c>
      <c r="V198">
        <f>IFERROR(VLOOKUP($A198,[3]库存报告使用数据!$A$1:$I$65536,9,0),"")</f>
        <v>6</v>
      </c>
      <c r="W198">
        <f>IFERROR(VLOOKUP($A198,[3]库存报告使用数据!$A$1:$L$65536,12,0),"")</f>
        <v>3</v>
      </c>
      <c r="X198" s="20" t="str">
        <f t="shared" ref="X198:X261" si="53">IFERROR(T198/P198,"")</f>
        <v/>
      </c>
      <c r="Y198" s="20">
        <f t="shared" ref="Y198:Y261" si="54">IFERROR(U198/Q198,"")</f>
        <v>0.00559910414333707</v>
      </c>
      <c r="Z198" s="20">
        <f t="shared" ref="Z198:Z261" si="55">IFERROR(V198/R198,"")</f>
        <v>0.00380469245402663</v>
      </c>
      <c r="AA198" s="20">
        <f t="shared" ref="AA198:AA261" si="56">IFERROR(W198/S198,"")</f>
        <v>0.00559701492537313</v>
      </c>
      <c r="AB198">
        <f>IFERROR(VLOOKUP($A198,[3]库存报告使用数据!$A$1:$D$65536,4,0),"")</f>
        <v>1.06875</v>
      </c>
      <c r="AC198">
        <f>IFERROR(VLOOKUP($A198,[3]库存报告使用数据!$A$1:$G$65536,7,0),"")</f>
        <v>0</v>
      </c>
      <c r="AD198">
        <f>IFERROR(VLOOKUP($A198,[3]库存报告使用数据!$A$1:$J$65536,10,0),"")</f>
        <v>0</v>
      </c>
      <c r="AE198">
        <f>IFERROR(VLOOKUP($A198,[3]库存报告使用数据!$A$1:$M$65536,13,0),"")</f>
        <v>0</v>
      </c>
      <c r="AF198" s="20">
        <f t="shared" ref="AF198:AF261" si="57">IF(OR(AB198="",AB198=0),"",IF(AND(D198*$H198=0,AB198&gt;0),"无销售广告费为"&amp;AB198,IFERROR(AB198/(D198*$H198),0)))</f>
        <v>0.00587287329599494</v>
      </c>
      <c r="AG198" s="20" t="str">
        <f t="shared" ref="AG198:AG261" si="58">IF(OR(AC198="",AC198=0),"",IF(AND(E198*$H198=0,AC198&gt;0),"无销售广告费为"&amp;AC198,IFERROR(AC198/(E198*$H198),0)))</f>
        <v/>
      </c>
      <c r="AH198" s="20" t="str">
        <f t="shared" ref="AH198:AH261" si="59">IF(OR(AD198="",AD198=0),"",IF(AND(F198*$H198=0,AD198&gt;0),"无销售广告费为"&amp;AD198,IFERROR(AD198/(F198*$H198),0)))</f>
        <v/>
      </c>
      <c r="AI198" s="20" t="str">
        <f t="shared" ref="AI198:AI261" si="60">IF(OR(AE198="",AE198=0),"",IF(AND(G198*$H198=0,AE198&gt;0),"无销售广告费为"&amp;AE198,IFERROR(AE198/(G198*$H198),0)))</f>
        <v/>
      </c>
      <c r="AJ198">
        <f>IFERROR(VLOOKUP($B198,[4]库存报告使用数据!$A$1:$B$65536,2,0),0)</f>
        <v>112</v>
      </c>
      <c r="AK198">
        <f>IFERROR(VLOOKUP($B198,[4]库存报告使用数据!$A$1:$C$65536,3,0),)</f>
        <v>95</v>
      </c>
      <c r="AL198">
        <f>IFERROR(VLOOKUP($B198,[4]库存报告使用数据!$A$1:$D$65536,4,0),)</f>
        <v>26</v>
      </c>
      <c r="AM198">
        <f>IFERROR(VLOOKUP($B198,[4]库存报告使用数据!$A$1:$E$65536,5,0),)</f>
        <v>52</v>
      </c>
      <c r="AN198" s="20">
        <f t="shared" ref="AN198:AN261" si="61">IFERROR(D198/AJ198,"")</f>
        <v>0.0892857142857143</v>
      </c>
      <c r="AO198" s="20">
        <f t="shared" ref="AO198:AO261" si="62">IFERROR(E198/AK198,"")</f>
        <v>0.0842105263157895</v>
      </c>
      <c r="AP198" s="20">
        <f t="shared" ref="AP198:AP261" si="63">IFERROR(F198/AL198,"")</f>
        <v>0.153846153846154</v>
      </c>
      <c r="AQ198" s="20">
        <f t="shared" ref="AQ198:AQ261" si="64">IFERROR(G198/AM198,"")</f>
        <v>0.0769230769230769</v>
      </c>
      <c r="AR198" s="32">
        <f t="shared" ref="AR198:AR261" si="65">IFERROR(D198/7,"")</f>
        <v>1.42857142857143</v>
      </c>
      <c r="AS198" s="32">
        <f t="shared" ref="AS198:AS261" si="66">IF(AR198="","上周无销量",60*AR198)</f>
        <v>85.7142857142857</v>
      </c>
      <c r="AT198" s="32">
        <f t="shared" ref="AT198:AT261" si="67">IF(AS198="上周无销量","上周无销量/总库存"&amp;M198,M198-AS198)</f>
        <v>-85.7142857142857</v>
      </c>
      <c r="AU198" s="28">
        <f t="shared" ref="AU198:AU261" si="68">IF(AR198="","库存为"&amp;M198,IF(AS198=0,"库存为"&amp;M198,INT(M198/AR198)))</f>
        <v>0</v>
      </c>
      <c r="AV198" s="34">
        <f>IFERROR(时间!$B$4+AU198,"上周无销量")</f>
        <v>43283</v>
      </c>
    </row>
    <row r="199" spans="1:48">
      <c r="A199" s="18" t="s">
        <v>244</v>
      </c>
      <c r="B199" t="str">
        <f>VLOOKUP(A199,'[1]sku-asin（子）'!$A:$B,2,0)</f>
        <v>B071RBF645</v>
      </c>
      <c r="C199" t="str">
        <f>VLOOKUP(A199,'[1]子sku-父sku'!$A:$B,2,0)</f>
        <v>BS-WH1731</v>
      </c>
      <c r="D199" s="28">
        <f>IFERROR(VLOOKUP(A199,[2]库存报告使用数据处理!$A:$C,3,0),0)</f>
        <v>29</v>
      </c>
      <c r="E199" s="28">
        <f>IFERROR(VLOOKUP(A199,[2]库存报告使用数据处理!$A:$D,4,0),0)</f>
        <v>13</v>
      </c>
      <c r="F199" s="28">
        <f>IFERROR(VLOOKUP(A199,[2]库存报告使用数据处理!$A:$E,5,0),0)</f>
        <v>8</v>
      </c>
      <c r="G199" s="28">
        <f>IFERROR(VLOOKUP(A199,[2]库存报告使用数据处理!$A:$F,6,0),0)</f>
        <v>7</v>
      </c>
      <c r="H199" s="29">
        <f>IFERROR(VLOOKUP(A199,[2]库存报告使用数据处理!$A:$G,7,0),0)</f>
        <v>21.7970175438597</v>
      </c>
      <c r="I199">
        <f>IFERROR(VLOOKUP(A199,[5]数据处理!$A:$B,2,0),0)</f>
        <v>43</v>
      </c>
      <c r="J199" s="30">
        <f>IFERROR(VLOOKUP(A199,[5]数据处理!$A:$D,4,0),0)</f>
        <v>0</v>
      </c>
      <c r="K199" s="30">
        <f>IFERROR(VLOOKUP(A199,[5]数据处理!$A:$E,5,0),0)</f>
        <v>0</v>
      </c>
      <c r="L199" s="30">
        <f>IFERROR(VLOOKUP(A199,[5]数据处理!$A:$G,7,0),0)</f>
        <v>4</v>
      </c>
      <c r="M199">
        <f t="shared" si="52"/>
        <v>47</v>
      </c>
      <c r="N199">
        <f>IFERROR(VLOOKUP(A199,[5]数据处理!$A:$C,3,0),0)</f>
        <v>0</v>
      </c>
      <c r="O199">
        <f>IFERROR(VLOOKUP($A199,[5]数据处理!$A:$N,14,0),0)</f>
        <v>0</v>
      </c>
      <c r="P199">
        <f>IFERROR(VLOOKUP($A199,[3]库存报告使用数据!$A$1:$B$65536,2,0),"")</f>
        <v>58559</v>
      </c>
      <c r="Q199">
        <f>IFERROR(VLOOKUP($A199,[3]库存报告使用数据!$A$1:$E$65536,5,0),"")</f>
        <v>44735</v>
      </c>
      <c r="R199">
        <f>IFERROR(VLOOKUP($A199,[3]库存报告使用数据!$A$1:$H$65536,8,0),"")</f>
        <v>6168</v>
      </c>
      <c r="S199">
        <f>IFERROR(VLOOKUP($A199,[3]库存报告使用数据!$A$1:$K$65536,11,0),"")</f>
        <v>6566</v>
      </c>
      <c r="T199">
        <f>IFERROR(VLOOKUP($A199,[3]库存报告使用数据!$A$1:$C$65536,3,0),"")</f>
        <v>267</v>
      </c>
      <c r="U199">
        <f>IFERROR(VLOOKUP($A199,[3]库存报告使用数据!$A$1:$F$65536,6,0),"")</f>
        <v>220</v>
      </c>
      <c r="V199">
        <f>IFERROR(VLOOKUP($A199,[3]库存报告使用数据!$A$1:$I$65536,9,0),"")</f>
        <v>61</v>
      </c>
      <c r="W199">
        <f>IFERROR(VLOOKUP($A199,[3]库存报告使用数据!$A$1:$L$65536,12,0),"")</f>
        <v>79</v>
      </c>
      <c r="X199" s="20">
        <f t="shared" si="53"/>
        <v>0.00455950408989225</v>
      </c>
      <c r="Y199" s="20">
        <f t="shared" si="54"/>
        <v>0.00491784955851123</v>
      </c>
      <c r="Z199" s="20">
        <f t="shared" si="55"/>
        <v>0.00988975356679637</v>
      </c>
      <c r="AA199" s="20">
        <f t="shared" si="56"/>
        <v>0.012031678342979</v>
      </c>
      <c r="AB199">
        <f>IFERROR(VLOOKUP($A199,[3]库存报告使用数据!$A$1:$D$65536,4,0),"")</f>
        <v>63.7575</v>
      </c>
      <c r="AC199">
        <f>IFERROR(VLOOKUP($A199,[3]库存报告使用数据!$A$1:$G$65536,7,0),"")</f>
        <v>60.77</v>
      </c>
      <c r="AD199">
        <f>IFERROR(VLOOKUP($A199,[3]库存报告使用数据!$A$1:$J$65536,10,0),"")</f>
        <v>18.18</v>
      </c>
      <c r="AE199">
        <f>IFERROR(VLOOKUP($A199,[3]库存报告使用数据!$A$1:$M$65536,13,0),"")</f>
        <v>18.17</v>
      </c>
      <c r="AF199" s="20">
        <f t="shared" si="57"/>
        <v>0.100864004827025</v>
      </c>
      <c r="AG199" s="20">
        <f t="shared" si="58"/>
        <v>0.214461238800638</v>
      </c>
      <c r="AH199" s="20">
        <f t="shared" si="59"/>
        <v>0.10425738270969</v>
      </c>
      <c r="AI199" s="20">
        <f t="shared" si="60"/>
        <v>0.119085754759394</v>
      </c>
      <c r="AJ199">
        <f>IFERROR(VLOOKUP($B199,[4]库存报告使用数据!$A$1:$B$65536,2,0),0)</f>
        <v>263</v>
      </c>
      <c r="AK199">
        <f>IFERROR(VLOOKUP($B199,[4]库存报告使用数据!$A$1:$C$65536,3,0),)</f>
        <v>187</v>
      </c>
      <c r="AL199">
        <f>IFERROR(VLOOKUP($B199,[4]库存报告使用数据!$A$1:$D$65536,4,0),)</f>
        <v>5</v>
      </c>
      <c r="AM199">
        <f>IFERROR(VLOOKUP($B199,[4]库存报告使用数据!$A$1:$E$65536,5,0),)</f>
        <v>116</v>
      </c>
      <c r="AN199" s="20">
        <f t="shared" si="61"/>
        <v>0.110266159695817</v>
      </c>
      <c r="AO199" s="20">
        <f t="shared" si="62"/>
        <v>0.0695187165775401</v>
      </c>
      <c r="AP199" s="20">
        <f t="shared" si="63"/>
        <v>1.6</v>
      </c>
      <c r="AQ199" s="20">
        <f t="shared" si="64"/>
        <v>0.0603448275862069</v>
      </c>
      <c r="AR199" s="32">
        <f t="shared" si="65"/>
        <v>4.14285714285714</v>
      </c>
      <c r="AS199" s="32">
        <f t="shared" si="66"/>
        <v>248.571428571429</v>
      </c>
      <c r="AT199" s="32">
        <f t="shared" si="67"/>
        <v>-201.571428571429</v>
      </c>
      <c r="AU199" s="28">
        <f t="shared" si="68"/>
        <v>11</v>
      </c>
      <c r="AV199" s="34">
        <f>IFERROR(时间!$B$4+AU199,"上周无销量")</f>
        <v>43294</v>
      </c>
    </row>
    <row r="200" spans="1:48">
      <c r="A200" s="18" t="s">
        <v>245</v>
      </c>
      <c r="B200" t="str">
        <f>VLOOKUP(A200,'[1]sku-asin（子）'!$A:$B,2,0)</f>
        <v>B06ZYG4ST4</v>
      </c>
      <c r="C200" t="str">
        <f>VLOOKUP(A200,'[1]子sku-父sku'!$A:$B,2,0)</f>
        <v>BS-WH1731</v>
      </c>
      <c r="D200" s="28">
        <f>IFERROR(VLOOKUP(A200,[2]库存报告使用数据处理!$A:$C,3,0),0)</f>
        <v>9</v>
      </c>
      <c r="E200" s="28">
        <f>IFERROR(VLOOKUP(A200,[2]库存报告使用数据处理!$A:$D,4,0),0)</f>
        <v>2</v>
      </c>
      <c r="F200" s="28">
        <f>IFERROR(VLOOKUP(A200,[2]库存报告使用数据处理!$A:$E,5,0),0)</f>
        <v>18</v>
      </c>
      <c r="G200" s="28">
        <f>IFERROR(VLOOKUP(A200,[2]库存报告使用数据处理!$A:$F,6,0),0)</f>
        <v>11</v>
      </c>
      <c r="H200" s="29">
        <f>IFERROR(VLOOKUP(A200,[2]库存报告使用数据处理!$A:$G,7,0),0)</f>
        <v>21.465</v>
      </c>
      <c r="I200">
        <f>IFERROR(VLOOKUP(A200,[5]数据处理!$A:$B,2,0),0)</f>
        <v>28</v>
      </c>
      <c r="J200" s="30">
        <f>IFERROR(VLOOKUP(A200,[5]数据处理!$A:$D,4,0),0)</f>
        <v>0</v>
      </c>
      <c r="K200" s="30">
        <f>IFERROR(VLOOKUP(A200,[5]数据处理!$A:$E,5,0),0)</f>
        <v>0</v>
      </c>
      <c r="L200" s="30">
        <f>IFERROR(VLOOKUP(A200,[5]数据处理!$A:$G,7,0),0)</f>
        <v>16</v>
      </c>
      <c r="M200">
        <f t="shared" si="52"/>
        <v>44</v>
      </c>
      <c r="N200">
        <f>IFERROR(VLOOKUP(A200,[5]数据处理!$A:$C,3,0),0)</f>
        <v>1</v>
      </c>
      <c r="O200">
        <f>IFERROR(VLOOKUP($A200,[5]数据处理!$A:$N,14,0),0)</f>
        <v>0</v>
      </c>
      <c r="P200">
        <f>IFERROR(VLOOKUP($A200,[3]库存报告使用数据!$A$1:$B$65536,2,0),"")</f>
        <v>2175</v>
      </c>
      <c r="Q200">
        <f>IFERROR(VLOOKUP($A200,[3]库存报告使用数据!$A$1:$E$65536,5,0),"")</f>
        <v>1518</v>
      </c>
      <c r="R200">
        <f>IFERROR(VLOOKUP($A200,[3]库存报告使用数据!$A$1:$H$65536,8,0),"")</f>
        <v>6404</v>
      </c>
      <c r="S200">
        <f>IFERROR(VLOOKUP($A200,[3]库存报告使用数据!$A$1:$K$65536,11,0),"")</f>
        <v>4627</v>
      </c>
      <c r="T200">
        <f>IFERROR(VLOOKUP($A200,[3]库存报告使用数据!$A$1:$C$65536,3,0),"")</f>
        <v>25</v>
      </c>
      <c r="U200">
        <f>IFERROR(VLOOKUP($A200,[3]库存报告使用数据!$A$1:$F$65536,6,0),"")</f>
        <v>4</v>
      </c>
      <c r="V200">
        <f>IFERROR(VLOOKUP($A200,[3]库存报告使用数据!$A$1:$I$65536,9,0),"")</f>
        <v>24</v>
      </c>
      <c r="W200">
        <f>IFERROR(VLOOKUP($A200,[3]库存报告使用数据!$A$1:$L$65536,12,0),"")</f>
        <v>41</v>
      </c>
      <c r="X200" s="20">
        <f t="shared" si="53"/>
        <v>0.0114942528735632</v>
      </c>
      <c r="Y200" s="20">
        <f t="shared" si="54"/>
        <v>0.00263504611330698</v>
      </c>
      <c r="Z200" s="20">
        <f t="shared" si="55"/>
        <v>0.00374765771392879</v>
      </c>
      <c r="AA200" s="20">
        <f t="shared" si="56"/>
        <v>0.00886103306678193</v>
      </c>
      <c r="AB200">
        <f>IFERROR(VLOOKUP($A200,[3]库存报告使用数据!$A$1:$D$65536,4,0),"")</f>
        <v>2.64875</v>
      </c>
      <c r="AC200">
        <f>IFERROR(VLOOKUP($A200,[3]库存报告使用数据!$A$1:$G$65536,7,0),"")</f>
        <v>0.05</v>
      </c>
      <c r="AD200">
        <f>IFERROR(VLOOKUP($A200,[3]库存报告使用数据!$A$1:$J$65536,10,0),"")</f>
        <v>2.3</v>
      </c>
      <c r="AE200">
        <f>IFERROR(VLOOKUP($A200,[3]库存报告使用数据!$A$1:$M$65536,13,0),"")</f>
        <v>5.2</v>
      </c>
      <c r="AF200" s="20">
        <f t="shared" si="57"/>
        <v>0.0137109506431659</v>
      </c>
      <c r="AG200" s="20">
        <f t="shared" si="58"/>
        <v>0.00116468669927789</v>
      </c>
      <c r="AH200" s="20">
        <f t="shared" si="59"/>
        <v>0.00595284312964257</v>
      </c>
      <c r="AI200" s="20">
        <f t="shared" si="60"/>
        <v>0.0220231666772547</v>
      </c>
      <c r="AJ200">
        <f>IFERROR(VLOOKUP($B200,[4]库存报告使用数据!$A$1:$B$65536,2,0),0)</f>
        <v>96</v>
      </c>
      <c r="AK200">
        <f>IFERROR(VLOOKUP($B200,[4]库存报告使用数据!$A$1:$C$65536,3,0),)</f>
        <v>26</v>
      </c>
      <c r="AL200">
        <f>IFERROR(VLOOKUP($B200,[4]库存报告使用数据!$A$1:$D$65536,4,0),)</f>
        <v>78</v>
      </c>
      <c r="AM200">
        <f>IFERROR(VLOOKUP($B200,[4]库存报告使用数据!$A$1:$E$65536,5,0),)</f>
        <v>98</v>
      </c>
      <c r="AN200" s="20">
        <f t="shared" si="61"/>
        <v>0.09375</v>
      </c>
      <c r="AO200" s="20">
        <f t="shared" si="62"/>
        <v>0.0769230769230769</v>
      </c>
      <c r="AP200" s="20">
        <f t="shared" si="63"/>
        <v>0.230769230769231</v>
      </c>
      <c r="AQ200" s="20">
        <f t="shared" si="64"/>
        <v>0.112244897959184</v>
      </c>
      <c r="AR200" s="32">
        <f t="shared" si="65"/>
        <v>1.28571428571429</v>
      </c>
      <c r="AS200" s="32">
        <f t="shared" si="66"/>
        <v>77.1428571428572</v>
      </c>
      <c r="AT200" s="32">
        <f t="shared" si="67"/>
        <v>-33.1428571428572</v>
      </c>
      <c r="AU200" s="28">
        <f t="shared" si="68"/>
        <v>34</v>
      </c>
      <c r="AV200" s="34">
        <f>IFERROR(时间!$B$4+AU200,"上周无销量")</f>
        <v>43317</v>
      </c>
    </row>
    <row r="201" spans="1:48">
      <c r="A201" s="18" t="s">
        <v>246</v>
      </c>
      <c r="B201" t="str">
        <f>VLOOKUP(A201,'[1]sku-asin（子）'!$A:$B,2,0)</f>
        <v>B071YC8FZY</v>
      </c>
      <c r="C201" t="str">
        <f>VLOOKUP(A201,'[1]子sku-父sku'!$A:$B,2,0)</f>
        <v>BS-WH1731</v>
      </c>
      <c r="D201" s="28">
        <f>IFERROR(VLOOKUP(A201,[2]库存报告使用数据处理!$A:$C,3,0),0)</f>
        <v>15</v>
      </c>
      <c r="E201" s="28">
        <f>IFERROR(VLOOKUP(A201,[2]库存报告使用数据处理!$A:$D,4,0),0)</f>
        <v>14</v>
      </c>
      <c r="F201" s="28">
        <f>IFERROR(VLOOKUP(A201,[2]库存报告使用数据处理!$A:$E,5,0),0)</f>
        <v>2</v>
      </c>
      <c r="G201" s="28">
        <f>IFERROR(VLOOKUP(A201,[2]库存报告使用数据处理!$A:$F,6,0),0)</f>
        <v>4</v>
      </c>
      <c r="H201" s="29">
        <f>IFERROR(VLOOKUP(A201,[2]库存报告使用数据处理!$A:$G,7,0),0)</f>
        <v>21.0471428571429</v>
      </c>
      <c r="I201">
        <f>IFERROR(VLOOKUP(A201,[5]数据处理!$A:$B,2,0),0)</f>
        <v>7</v>
      </c>
      <c r="J201" s="30">
        <f>IFERROR(VLOOKUP(A201,[5]数据处理!$A:$D,4,0),0)</f>
        <v>30</v>
      </c>
      <c r="K201" s="30">
        <f>IFERROR(VLOOKUP(A201,[5]数据处理!$A:$E,5,0),0)</f>
        <v>0</v>
      </c>
      <c r="L201" s="30">
        <f>IFERROR(VLOOKUP(A201,[5]数据处理!$A:$G,7,0),0)</f>
        <v>0</v>
      </c>
      <c r="M201">
        <f t="shared" si="52"/>
        <v>37</v>
      </c>
      <c r="N201">
        <f>IFERROR(VLOOKUP(A201,[5]数据处理!$A:$C,3,0),0)</f>
        <v>0</v>
      </c>
      <c r="O201">
        <f>IFERROR(VLOOKUP($A201,[5]数据处理!$A:$N,14,0),0)</f>
        <v>0</v>
      </c>
      <c r="P201">
        <f>IFERROR(VLOOKUP($A201,[3]库存报告使用数据!$A$1:$B$65536,2,0),"")</f>
        <v>97338</v>
      </c>
      <c r="Q201">
        <f>IFERROR(VLOOKUP($A201,[3]库存报告使用数据!$A$1:$E$65536,5,0),"")</f>
        <v>14637</v>
      </c>
      <c r="R201">
        <f>IFERROR(VLOOKUP($A201,[3]库存报告使用数据!$A$1:$H$65536,8,0),"")</f>
        <v>9167</v>
      </c>
      <c r="S201">
        <f>IFERROR(VLOOKUP($A201,[3]库存报告使用数据!$A$1:$K$65536,11,0),"")</f>
        <v>111356</v>
      </c>
      <c r="T201">
        <f>IFERROR(VLOOKUP($A201,[3]库存报告使用数据!$A$1:$C$65536,3,0),"")</f>
        <v>633</v>
      </c>
      <c r="U201">
        <f>IFERROR(VLOOKUP($A201,[3]库存报告使用数据!$A$1:$F$65536,6,0),"")</f>
        <v>142</v>
      </c>
      <c r="V201">
        <f>IFERROR(VLOOKUP($A201,[3]库存报告使用数据!$A$1:$I$65536,9,0),"")</f>
        <v>48</v>
      </c>
      <c r="W201">
        <f>IFERROR(VLOOKUP($A201,[3]库存报告使用数据!$A$1:$L$65536,12,0),"")</f>
        <v>783</v>
      </c>
      <c r="X201" s="20">
        <f t="shared" si="53"/>
        <v>0.0065031128644517</v>
      </c>
      <c r="Y201" s="20">
        <f t="shared" si="54"/>
        <v>0.00970144155223065</v>
      </c>
      <c r="Z201" s="20">
        <f t="shared" si="55"/>
        <v>0.00523617323006436</v>
      </c>
      <c r="AA201" s="20">
        <f t="shared" si="56"/>
        <v>0.00703150256833938</v>
      </c>
      <c r="AB201">
        <f>IFERROR(VLOOKUP($A201,[3]库存报告使用数据!$A$1:$D$65536,4,0),"")</f>
        <v>89.78375</v>
      </c>
      <c r="AC201">
        <f>IFERROR(VLOOKUP($A201,[3]库存报告使用数据!$A$1:$G$65536,7,0),"")</f>
        <v>16.44</v>
      </c>
      <c r="AD201">
        <f>IFERROR(VLOOKUP($A201,[3]库存报告使用数据!$A$1:$J$65536,10,0),"")</f>
        <v>6.44</v>
      </c>
      <c r="AE201">
        <f>IFERROR(VLOOKUP($A201,[3]库存报告使用数据!$A$1:$M$65536,13,0),"")</f>
        <v>99.58</v>
      </c>
      <c r="AF201" s="20">
        <f t="shared" si="57"/>
        <v>0.284389352700287</v>
      </c>
      <c r="AG201" s="20">
        <f t="shared" si="58"/>
        <v>0.0557931174913458</v>
      </c>
      <c r="AH201" s="20">
        <f t="shared" si="59"/>
        <v>0.152989886649019</v>
      </c>
      <c r="AI201" s="20">
        <f t="shared" si="60"/>
        <v>1.18282087830041</v>
      </c>
      <c r="AJ201">
        <f>IFERROR(VLOOKUP($B201,[4]库存报告使用数据!$A$1:$B$65536,2,0),0)</f>
        <v>299</v>
      </c>
      <c r="AK201">
        <f>IFERROR(VLOOKUP($B201,[4]库存报告使用数据!$A$1:$C$65536,3,0),)</f>
        <v>170</v>
      </c>
      <c r="AL201">
        <f>IFERROR(VLOOKUP($B201,[4]库存报告使用数据!$A$1:$D$65536,4,0),)</f>
        <v>24</v>
      </c>
      <c r="AM201">
        <f>IFERROR(VLOOKUP($B201,[4]库存报告使用数据!$A$1:$E$65536,5,0),)</f>
        <v>416</v>
      </c>
      <c r="AN201" s="20">
        <f t="shared" si="61"/>
        <v>0.0501672240802676</v>
      </c>
      <c r="AO201" s="20">
        <f t="shared" si="62"/>
        <v>0.0823529411764706</v>
      </c>
      <c r="AP201" s="20">
        <f t="shared" si="63"/>
        <v>0.0833333333333333</v>
      </c>
      <c r="AQ201" s="20">
        <f t="shared" si="64"/>
        <v>0.00961538461538462</v>
      </c>
      <c r="AR201" s="32">
        <f t="shared" si="65"/>
        <v>2.14285714285714</v>
      </c>
      <c r="AS201" s="32">
        <f t="shared" si="66"/>
        <v>128.571428571429</v>
      </c>
      <c r="AT201" s="32">
        <f t="shared" si="67"/>
        <v>-91.5714285714286</v>
      </c>
      <c r="AU201" s="28">
        <f t="shared" si="68"/>
        <v>17</v>
      </c>
      <c r="AV201" s="34">
        <f>IFERROR(时间!$B$4+AU201,"上周无销量")</f>
        <v>43300</v>
      </c>
    </row>
    <row r="202" spans="1:48">
      <c r="A202" s="18" t="s">
        <v>247</v>
      </c>
      <c r="B202" t="str">
        <f>VLOOKUP(A202,'[1]sku-asin（子）'!$A:$B,2,0)</f>
        <v>B06ZXW62V9</v>
      </c>
      <c r="C202" t="str">
        <f>VLOOKUP(A202,'[1]子sku-父sku'!$A:$B,2,0)</f>
        <v>BS-WH1731</v>
      </c>
      <c r="D202" s="28">
        <f>IFERROR(VLOOKUP(A202,[2]库存报告使用数据处理!$A:$C,3,0),0)</f>
        <v>13</v>
      </c>
      <c r="E202" s="28">
        <f>IFERROR(VLOOKUP(A202,[2]库存报告使用数据处理!$A:$D,4,0),0)</f>
        <v>7</v>
      </c>
      <c r="F202" s="28">
        <f>IFERROR(VLOOKUP(A202,[2]库存报告使用数据处理!$A:$E,5,0),0)</f>
        <v>22</v>
      </c>
      <c r="G202" s="28">
        <f>IFERROR(VLOOKUP(A202,[2]库存报告使用数据处理!$A:$F,6,0),0)</f>
        <v>21</v>
      </c>
      <c r="H202" s="29">
        <f>IFERROR(VLOOKUP(A202,[2]库存报告使用数据处理!$A:$G,7,0),0)</f>
        <v>21.5296825396825</v>
      </c>
      <c r="I202">
        <f>IFERROR(VLOOKUP(A202,[5]数据处理!$A:$B,2,0),0)</f>
        <v>79</v>
      </c>
      <c r="J202" s="30">
        <f>IFERROR(VLOOKUP(A202,[5]数据处理!$A:$D,4,0),0)</f>
        <v>0</v>
      </c>
      <c r="K202" s="30">
        <f>IFERROR(VLOOKUP(A202,[5]数据处理!$A:$E,5,0),0)</f>
        <v>0</v>
      </c>
      <c r="L202" s="30">
        <f>IFERROR(VLOOKUP(A202,[5]数据处理!$A:$G,7,0),0)</f>
        <v>16</v>
      </c>
      <c r="M202">
        <f t="shared" si="52"/>
        <v>95</v>
      </c>
      <c r="N202">
        <f>IFERROR(VLOOKUP(A202,[5]数据处理!$A:$C,3,0),0)</f>
        <v>0</v>
      </c>
      <c r="O202">
        <f>IFERROR(VLOOKUP($A202,[5]数据处理!$A:$N,14,0),0)</f>
        <v>0</v>
      </c>
      <c r="P202">
        <f>IFERROR(VLOOKUP($A202,[3]库存报告使用数据!$A$1:$B$65536,2,0),"")</f>
        <v>0</v>
      </c>
      <c r="Q202">
        <f>IFERROR(VLOOKUP($A202,[3]库存报告使用数据!$A$1:$E$65536,5,0),"")</f>
        <v>142</v>
      </c>
      <c r="R202">
        <f>IFERROR(VLOOKUP($A202,[3]库存报告使用数据!$A$1:$H$65536,8,0),"")</f>
        <v>22573</v>
      </c>
      <c r="S202">
        <f>IFERROR(VLOOKUP($A202,[3]库存报告使用数据!$A$1:$K$65536,11,0),"")</f>
        <v>30674</v>
      </c>
      <c r="T202">
        <f>IFERROR(VLOOKUP($A202,[3]库存报告使用数据!$A$1:$C$65536,3,0),"")</f>
        <v>3</v>
      </c>
      <c r="U202">
        <f>IFERROR(VLOOKUP($A202,[3]库存报告使用数据!$A$1:$F$65536,6,0),"")</f>
        <v>1</v>
      </c>
      <c r="V202">
        <f>IFERROR(VLOOKUP($A202,[3]库存报告使用数据!$A$1:$I$65536,9,0),"")</f>
        <v>75</v>
      </c>
      <c r="W202">
        <f>IFERROR(VLOOKUP($A202,[3]库存报告使用数据!$A$1:$L$65536,12,0),"")</f>
        <v>75</v>
      </c>
      <c r="X202" s="20" t="str">
        <f t="shared" si="53"/>
        <v/>
      </c>
      <c r="Y202" s="20">
        <f t="shared" si="54"/>
        <v>0.00704225352112676</v>
      </c>
      <c r="Z202" s="20">
        <f t="shared" si="55"/>
        <v>0.00332255349311124</v>
      </c>
      <c r="AA202" s="20">
        <f t="shared" si="56"/>
        <v>0.00244506748386255</v>
      </c>
      <c r="AB202">
        <f>IFERROR(VLOOKUP($A202,[3]库存报告使用数据!$A$1:$D$65536,4,0),"")</f>
        <v>0.4275</v>
      </c>
      <c r="AC202">
        <f>IFERROR(VLOOKUP($A202,[3]库存报告使用数据!$A$1:$G$65536,7,0),"")</f>
        <v>0</v>
      </c>
      <c r="AD202">
        <f>IFERROR(VLOOKUP($A202,[3]库存报告使用数据!$A$1:$J$65536,10,0),"")</f>
        <v>1.19</v>
      </c>
      <c r="AE202">
        <f>IFERROR(VLOOKUP($A202,[3]库存报告使用数据!$A$1:$M$65536,13,0),"")</f>
        <v>2.36</v>
      </c>
      <c r="AF202" s="20">
        <f t="shared" si="57"/>
        <v>0.00152740828035917</v>
      </c>
      <c r="AG202" s="20" t="str">
        <f t="shared" si="58"/>
        <v/>
      </c>
      <c r="AH202" s="20">
        <f t="shared" si="59"/>
        <v>0.00251238767646533</v>
      </c>
      <c r="AI202" s="20">
        <f t="shared" si="60"/>
        <v>0.00521981465234413</v>
      </c>
      <c r="AJ202">
        <f>IFERROR(VLOOKUP($B202,[4]库存报告使用数据!$A$1:$B$65536,2,0),0)</f>
        <v>108</v>
      </c>
      <c r="AK202">
        <f>IFERROR(VLOOKUP($B202,[4]库存报告使用数据!$A$1:$C$65536,3,0),)</f>
        <v>19</v>
      </c>
      <c r="AL202">
        <f>IFERROR(VLOOKUP($B202,[4]库存报告使用数据!$A$1:$D$65536,4,0),)</f>
        <v>69</v>
      </c>
      <c r="AM202">
        <f>IFERROR(VLOOKUP($B202,[4]库存报告使用数据!$A$1:$E$65536,5,0),)</f>
        <v>137</v>
      </c>
      <c r="AN202" s="20">
        <f t="shared" si="61"/>
        <v>0.12037037037037</v>
      </c>
      <c r="AO202" s="20">
        <f t="shared" si="62"/>
        <v>0.368421052631579</v>
      </c>
      <c r="AP202" s="20">
        <f t="shared" si="63"/>
        <v>0.318840579710145</v>
      </c>
      <c r="AQ202" s="20">
        <f t="shared" si="64"/>
        <v>0.153284671532847</v>
      </c>
      <c r="AR202" s="32">
        <f t="shared" si="65"/>
        <v>1.85714285714286</v>
      </c>
      <c r="AS202" s="32">
        <f t="shared" si="66"/>
        <v>111.428571428571</v>
      </c>
      <c r="AT202" s="32">
        <f t="shared" si="67"/>
        <v>-16.4285714285714</v>
      </c>
      <c r="AU202" s="28">
        <f t="shared" si="68"/>
        <v>51</v>
      </c>
      <c r="AV202" s="34">
        <f>IFERROR(时间!$B$4+AU202,"上周无销量")</f>
        <v>43334</v>
      </c>
    </row>
    <row r="203" spans="1:48">
      <c r="A203" s="18" t="s">
        <v>248</v>
      </c>
      <c r="B203" t="str">
        <f>VLOOKUP(A203,'[1]sku-asin（子）'!$A:$B,2,0)</f>
        <v>B071YCFJHT</v>
      </c>
      <c r="C203" t="str">
        <f>VLOOKUP(A203,'[1]子sku-父sku'!$A:$B,2,0)</f>
        <v>BS-WH1731</v>
      </c>
      <c r="D203" s="28">
        <f>IFERROR(VLOOKUP(A203,[2]库存报告使用数据处理!$A:$C,3,0),0)</f>
        <v>12</v>
      </c>
      <c r="E203" s="28">
        <f>IFERROR(VLOOKUP(A203,[2]库存报告使用数据处理!$A:$D,4,0),0)</f>
        <v>7</v>
      </c>
      <c r="F203" s="28">
        <f>IFERROR(VLOOKUP(A203,[2]库存报告使用数据处理!$A:$E,5,0),0)</f>
        <v>4</v>
      </c>
      <c r="G203" s="28">
        <f>IFERROR(VLOOKUP(A203,[2]库存报告使用数据处理!$A:$F,6,0),0)</f>
        <v>32</v>
      </c>
      <c r="H203" s="29">
        <f>IFERROR(VLOOKUP(A203,[2]库存报告使用数据处理!$A:$G,7,0),0)</f>
        <v>18.9354545454546</v>
      </c>
      <c r="I203">
        <f>IFERROR(VLOOKUP(A203,[5]数据处理!$A:$B,2,0),0)</f>
        <v>15</v>
      </c>
      <c r="J203" s="30">
        <f>IFERROR(VLOOKUP(A203,[5]数据处理!$A:$D,4,0),0)</f>
        <v>2</v>
      </c>
      <c r="K203" s="30">
        <f>IFERROR(VLOOKUP(A203,[5]数据处理!$A:$E,5,0),0)</f>
        <v>0</v>
      </c>
      <c r="L203" s="30">
        <f>IFERROR(VLOOKUP(A203,[5]数据处理!$A:$G,7,0),0)</f>
        <v>2</v>
      </c>
      <c r="M203">
        <f t="shared" si="52"/>
        <v>19</v>
      </c>
      <c r="N203">
        <f>IFERROR(VLOOKUP(A203,[5]数据处理!$A:$C,3,0),0)</f>
        <v>6</v>
      </c>
      <c r="O203">
        <f>IFERROR(VLOOKUP($A203,[5]数据处理!$A:$N,14,0),0)</f>
        <v>0</v>
      </c>
      <c r="P203">
        <f>IFERROR(VLOOKUP($A203,[3]库存报告使用数据!$A$1:$B$65536,2,0),"")</f>
        <v>0</v>
      </c>
      <c r="Q203">
        <f>IFERROR(VLOOKUP($A203,[3]库存报告使用数据!$A$1:$E$65536,5,0),"")</f>
        <v>180</v>
      </c>
      <c r="R203">
        <f>IFERROR(VLOOKUP($A203,[3]库存报告使用数据!$A$1:$H$65536,8,0),"")</f>
        <v>502</v>
      </c>
      <c r="S203">
        <f>IFERROR(VLOOKUP($A203,[3]库存报告使用数据!$A$1:$K$65536,11,0),"")</f>
        <v>1764</v>
      </c>
      <c r="T203">
        <f>IFERROR(VLOOKUP($A203,[3]库存报告使用数据!$A$1:$C$65536,3,0),"")</f>
        <v>2</v>
      </c>
      <c r="U203">
        <f>IFERROR(VLOOKUP($A203,[3]库存报告使用数据!$A$1:$F$65536,6,0),"")</f>
        <v>0</v>
      </c>
      <c r="V203">
        <f>IFERROR(VLOOKUP($A203,[3]库存报告使用数据!$A$1:$I$65536,9,0),"")</f>
        <v>4</v>
      </c>
      <c r="W203">
        <f>IFERROR(VLOOKUP($A203,[3]库存报告使用数据!$A$1:$L$65536,12,0),"")</f>
        <v>18</v>
      </c>
      <c r="X203" s="20" t="str">
        <f t="shared" si="53"/>
        <v/>
      </c>
      <c r="Y203" s="20">
        <f t="shared" si="54"/>
        <v>0</v>
      </c>
      <c r="Z203" s="20">
        <f t="shared" si="55"/>
        <v>0.00796812749003984</v>
      </c>
      <c r="AA203" s="20">
        <f t="shared" si="56"/>
        <v>0.0102040816326531</v>
      </c>
      <c r="AB203">
        <f>IFERROR(VLOOKUP($A203,[3]库存报告使用数据!$A$1:$D$65536,4,0),"")</f>
        <v>0.2025</v>
      </c>
      <c r="AC203">
        <f>IFERROR(VLOOKUP($A203,[3]库存报告使用数据!$A$1:$G$65536,7,0),"")</f>
        <v>0</v>
      </c>
      <c r="AD203">
        <f>IFERROR(VLOOKUP($A203,[3]库存报告使用数据!$A$1:$J$65536,10,0),"")</f>
        <v>0.43</v>
      </c>
      <c r="AE203">
        <f>IFERROR(VLOOKUP($A203,[3]库存报告使用数据!$A$1:$M$65536,13,0),"")</f>
        <v>2.37</v>
      </c>
      <c r="AF203" s="20">
        <f t="shared" si="57"/>
        <v>0.000891185366556241</v>
      </c>
      <c r="AG203" s="20" t="str">
        <f t="shared" si="58"/>
        <v/>
      </c>
      <c r="AH203" s="20">
        <f t="shared" si="59"/>
        <v>0.00567718085361754</v>
      </c>
      <c r="AI203" s="20">
        <f t="shared" si="60"/>
        <v>0.00391131355321906</v>
      </c>
      <c r="AJ203">
        <f>IFERROR(VLOOKUP($B203,[4]库存报告使用数据!$A$1:$B$65536,2,0),0)</f>
        <v>109</v>
      </c>
      <c r="AK203">
        <f>IFERROR(VLOOKUP($B203,[4]库存报告使用数据!$A$1:$C$65536,3,0),)</f>
        <v>48</v>
      </c>
      <c r="AL203">
        <f>IFERROR(VLOOKUP($B203,[4]库存报告使用数据!$A$1:$D$65536,4,0),)</f>
        <v>23</v>
      </c>
      <c r="AM203">
        <f>IFERROR(VLOOKUP($B203,[4]库存报告使用数据!$A$1:$E$65536,5,0),)</f>
        <v>131</v>
      </c>
      <c r="AN203" s="20">
        <f t="shared" si="61"/>
        <v>0.110091743119266</v>
      </c>
      <c r="AO203" s="20">
        <f t="shared" si="62"/>
        <v>0.145833333333333</v>
      </c>
      <c r="AP203" s="20">
        <f t="shared" si="63"/>
        <v>0.173913043478261</v>
      </c>
      <c r="AQ203" s="20">
        <f t="shared" si="64"/>
        <v>0.244274809160305</v>
      </c>
      <c r="AR203" s="32">
        <f t="shared" si="65"/>
        <v>1.71428571428571</v>
      </c>
      <c r="AS203" s="32">
        <f t="shared" si="66"/>
        <v>102.857142857143</v>
      </c>
      <c r="AT203" s="32">
        <f t="shared" si="67"/>
        <v>-83.8571428571428</v>
      </c>
      <c r="AU203" s="28">
        <f t="shared" si="68"/>
        <v>11</v>
      </c>
      <c r="AV203" s="34">
        <f>IFERROR(时间!$B$4+AU203,"上周无销量")</f>
        <v>43294</v>
      </c>
    </row>
    <row r="204" spans="1:48">
      <c r="A204" s="18" t="s">
        <v>249</v>
      </c>
      <c r="B204" t="str">
        <f>VLOOKUP(A204,'[1]sku-asin（子）'!$A:$B,2,0)</f>
        <v>B074TFT5SG</v>
      </c>
      <c r="C204" t="str">
        <f>VLOOKUP(A204,'[1]子sku-父sku'!$A:$B,2,0)</f>
        <v>BS-WH1731</v>
      </c>
      <c r="D204" s="28">
        <f>IFERROR(VLOOKUP(A204,[2]库存报告使用数据处理!$A:$C,3,0),0)</f>
        <v>4</v>
      </c>
      <c r="E204" s="28">
        <f>IFERROR(VLOOKUP(A204,[2]库存报告使用数据处理!$A:$D,4,0),0)</f>
        <v>3</v>
      </c>
      <c r="F204" s="28">
        <f>IFERROR(VLOOKUP(A204,[2]库存报告使用数据处理!$A:$E,5,0),0)</f>
        <v>3</v>
      </c>
      <c r="G204" s="28">
        <f>IFERROR(VLOOKUP(A204,[2]库存报告使用数据处理!$A:$F,6,0),0)</f>
        <v>3</v>
      </c>
      <c r="H204" s="29">
        <f>IFERROR(VLOOKUP(A204,[2]库存报告使用数据处理!$A:$G,7,0),0)</f>
        <v>21.6053846153846</v>
      </c>
      <c r="I204">
        <f>IFERROR(VLOOKUP(A204,[5]数据处理!$A:$B,2,0),0)</f>
        <v>23</v>
      </c>
      <c r="J204" s="30">
        <f>IFERROR(VLOOKUP(A204,[5]数据处理!$A:$D,4,0),0)</f>
        <v>0</v>
      </c>
      <c r="K204" s="30">
        <f>IFERROR(VLOOKUP(A204,[5]数据处理!$A:$E,5,0),0)</f>
        <v>0</v>
      </c>
      <c r="L204" s="30">
        <f>IFERROR(VLOOKUP(A204,[5]数据处理!$A:$G,7,0),0)</f>
        <v>1</v>
      </c>
      <c r="M204">
        <f t="shared" si="52"/>
        <v>24</v>
      </c>
      <c r="N204">
        <f>IFERROR(VLOOKUP(A204,[5]数据处理!$A:$C,3,0),0)</f>
        <v>0</v>
      </c>
      <c r="O204">
        <f>IFERROR(VLOOKUP($A204,[5]数据处理!$A:$N,14,0),0)</f>
        <v>0</v>
      </c>
      <c r="P204">
        <f>IFERROR(VLOOKUP($A204,[3]库存报告使用数据!$A$1:$B$65536,2,0),"")</f>
        <v>4520</v>
      </c>
      <c r="Q204">
        <f>IFERROR(VLOOKUP($A204,[3]库存报告使用数据!$A$1:$E$65536,5,0),"")</f>
        <v>2142</v>
      </c>
      <c r="R204">
        <f>IFERROR(VLOOKUP($A204,[3]库存报告使用数据!$A$1:$H$65536,8,0),"")</f>
        <v>1758</v>
      </c>
      <c r="S204">
        <f>IFERROR(VLOOKUP($A204,[3]库存报告使用数据!$A$1:$K$65536,11,0),"")</f>
        <v>7318</v>
      </c>
      <c r="T204">
        <f>IFERROR(VLOOKUP($A204,[3]库存报告使用数据!$A$1:$C$65536,3,0),"")</f>
        <v>10</v>
      </c>
      <c r="U204">
        <f>IFERROR(VLOOKUP($A204,[3]库存报告使用数据!$A$1:$F$65536,6,0),"")</f>
        <v>8</v>
      </c>
      <c r="V204">
        <f>IFERROR(VLOOKUP($A204,[3]库存报告使用数据!$A$1:$I$65536,9,0),"")</f>
        <v>3</v>
      </c>
      <c r="W204">
        <f>IFERROR(VLOOKUP($A204,[3]库存报告使用数据!$A$1:$L$65536,12,0),"")</f>
        <v>37</v>
      </c>
      <c r="X204" s="20">
        <f t="shared" si="53"/>
        <v>0.00221238938053097</v>
      </c>
      <c r="Y204" s="20">
        <f t="shared" si="54"/>
        <v>0.00373482726423903</v>
      </c>
      <c r="Z204" s="20">
        <f t="shared" si="55"/>
        <v>0.00170648464163823</v>
      </c>
      <c r="AA204" s="20">
        <f t="shared" si="56"/>
        <v>0.00505602623667669</v>
      </c>
      <c r="AB204">
        <f>IFERROR(VLOOKUP($A204,[3]库存报告使用数据!$A$1:$D$65536,4,0),"")</f>
        <v>1.62</v>
      </c>
      <c r="AC204">
        <f>IFERROR(VLOOKUP($A204,[3]库存报告使用数据!$A$1:$G$65536,7,0),"")</f>
        <v>0.96</v>
      </c>
      <c r="AD204">
        <f>IFERROR(VLOOKUP($A204,[3]库存报告使用数据!$A$1:$J$65536,10,0),"")</f>
        <v>0.5</v>
      </c>
      <c r="AE204">
        <f>IFERROR(VLOOKUP($A204,[3]库存报告使用数据!$A$1:$M$65536,13,0),"")</f>
        <v>4.32</v>
      </c>
      <c r="AF204" s="20">
        <f t="shared" si="57"/>
        <v>0.0187453270196176</v>
      </c>
      <c r="AG204" s="20">
        <f t="shared" si="58"/>
        <v>0.0148111225834016</v>
      </c>
      <c r="AH204" s="20">
        <f t="shared" si="59"/>
        <v>0.00771412634552166</v>
      </c>
      <c r="AI204" s="20">
        <f t="shared" si="60"/>
        <v>0.0666500516253071</v>
      </c>
      <c r="AJ204">
        <f>IFERROR(VLOOKUP($B204,[4]库存报告使用数据!$A$1:$B$65536,2,0),0)</f>
        <v>45</v>
      </c>
      <c r="AK204">
        <f>IFERROR(VLOOKUP($B204,[4]库存报告使用数据!$A$1:$C$65536,3,0),)</f>
        <v>24</v>
      </c>
      <c r="AL204">
        <f>IFERROR(VLOOKUP($B204,[4]库存报告使用数据!$A$1:$D$65536,4,0),)</f>
        <v>13</v>
      </c>
      <c r="AM204">
        <f>IFERROR(VLOOKUP($B204,[4]库存报告使用数据!$A$1:$E$65536,5,0),)</f>
        <v>69</v>
      </c>
      <c r="AN204" s="20">
        <f t="shared" si="61"/>
        <v>0.0888888888888889</v>
      </c>
      <c r="AO204" s="20">
        <f t="shared" si="62"/>
        <v>0.125</v>
      </c>
      <c r="AP204" s="20">
        <f t="shared" si="63"/>
        <v>0.230769230769231</v>
      </c>
      <c r="AQ204" s="20">
        <f t="shared" si="64"/>
        <v>0.0434782608695652</v>
      </c>
      <c r="AR204" s="32">
        <f t="shared" si="65"/>
        <v>0.571428571428571</v>
      </c>
      <c r="AS204" s="32">
        <f t="shared" si="66"/>
        <v>34.2857142857143</v>
      </c>
      <c r="AT204" s="32">
        <f t="shared" si="67"/>
        <v>-10.2857142857143</v>
      </c>
      <c r="AU204" s="28">
        <f t="shared" si="68"/>
        <v>42</v>
      </c>
      <c r="AV204" s="34">
        <f>IFERROR(时间!$B$4+AU204,"上周无销量")</f>
        <v>43325</v>
      </c>
    </row>
    <row r="205" spans="1:48">
      <c r="A205" s="18" t="s">
        <v>250</v>
      </c>
      <c r="B205" t="str">
        <f>VLOOKUP(A205,'[1]sku-asin（子）'!$A:$B,2,0)</f>
        <v>B074TCZM6R</v>
      </c>
      <c r="C205" t="str">
        <f>VLOOKUP(A205,'[1]子sku-父sku'!$A:$B,2,0)</f>
        <v>BS-WH1731</v>
      </c>
      <c r="D205" s="28">
        <f>IFERROR(VLOOKUP(A205,[2]库存报告使用数据处理!$A:$C,3,0),0)</f>
        <v>3</v>
      </c>
      <c r="E205" s="28">
        <f>IFERROR(VLOOKUP(A205,[2]库存报告使用数据处理!$A:$D,4,0),0)</f>
        <v>1</v>
      </c>
      <c r="F205" s="28">
        <f>IFERROR(VLOOKUP(A205,[2]库存报告使用数据处理!$A:$E,5,0),0)</f>
        <v>0</v>
      </c>
      <c r="G205" s="28">
        <f>IFERROR(VLOOKUP(A205,[2]库存报告使用数据处理!$A:$F,6,0),0)</f>
        <v>1</v>
      </c>
      <c r="H205" s="29">
        <f>IFERROR(VLOOKUP(A205,[2]库存报告使用数据处理!$A:$G,7,0),0)</f>
        <v>20.79</v>
      </c>
      <c r="I205">
        <f>IFERROR(VLOOKUP(A205,[5]数据处理!$A:$B,2,0),0)</f>
        <v>26</v>
      </c>
      <c r="J205" s="30">
        <f>IFERROR(VLOOKUP(A205,[5]数据处理!$A:$D,4,0),0)</f>
        <v>0</v>
      </c>
      <c r="K205" s="30">
        <f>IFERROR(VLOOKUP(A205,[5]数据处理!$A:$E,5,0),0)</f>
        <v>0</v>
      </c>
      <c r="L205" s="30">
        <f>IFERROR(VLOOKUP(A205,[5]数据处理!$A:$G,7,0),0)</f>
        <v>0</v>
      </c>
      <c r="M205">
        <f t="shared" si="52"/>
        <v>26</v>
      </c>
      <c r="N205">
        <f>IFERROR(VLOOKUP(A205,[5]数据处理!$A:$C,3,0),0)</f>
        <v>1</v>
      </c>
      <c r="O205">
        <f>IFERROR(VLOOKUP($A205,[5]数据处理!$A:$N,14,0),0)</f>
        <v>0</v>
      </c>
      <c r="P205">
        <f>IFERROR(VLOOKUP($A205,[3]库存报告使用数据!$A$1:$B$65536,2,0),"")</f>
        <v>7497</v>
      </c>
      <c r="Q205">
        <f>IFERROR(VLOOKUP($A205,[3]库存报告使用数据!$A$1:$E$65536,5,0),"")</f>
        <v>2248</v>
      </c>
      <c r="R205">
        <f>IFERROR(VLOOKUP($A205,[3]库存报告使用数据!$A$1:$H$65536,8,0),"")</f>
        <v>0</v>
      </c>
      <c r="S205">
        <f>IFERROR(VLOOKUP($A205,[3]库存报告使用数据!$A$1:$K$65536,11,0),"")</f>
        <v>89</v>
      </c>
      <c r="T205">
        <f>IFERROR(VLOOKUP($A205,[3]库存报告使用数据!$A$1:$C$65536,3,0),"")</f>
        <v>27</v>
      </c>
      <c r="U205">
        <f>IFERROR(VLOOKUP($A205,[3]库存报告使用数据!$A$1:$F$65536,6,0),"")</f>
        <v>9</v>
      </c>
      <c r="V205">
        <f>IFERROR(VLOOKUP($A205,[3]库存报告使用数据!$A$1:$I$65536,9,0),"")</f>
        <v>0</v>
      </c>
      <c r="W205">
        <f>IFERROR(VLOOKUP($A205,[3]库存报告使用数据!$A$1:$L$65536,12,0),"")</f>
        <v>0</v>
      </c>
      <c r="X205" s="20">
        <f t="shared" si="53"/>
        <v>0.00360144057623049</v>
      </c>
      <c r="Y205" s="20">
        <f t="shared" si="54"/>
        <v>0.00400355871886121</v>
      </c>
      <c r="Z205" s="20" t="str">
        <f t="shared" si="55"/>
        <v/>
      </c>
      <c r="AA205" s="20">
        <f t="shared" si="56"/>
        <v>0</v>
      </c>
      <c r="AB205">
        <f>IFERROR(VLOOKUP($A205,[3]库存报告使用数据!$A$1:$D$65536,4,0),"")</f>
        <v>3.41875</v>
      </c>
      <c r="AC205">
        <f>IFERROR(VLOOKUP($A205,[3]库存报告使用数据!$A$1:$G$65536,7,0),"")</f>
        <v>0.99</v>
      </c>
      <c r="AD205">
        <f>IFERROR(VLOOKUP($A205,[3]库存报告使用数据!$A$1:$J$65536,10,0),"")</f>
        <v>0</v>
      </c>
      <c r="AE205">
        <f>IFERROR(VLOOKUP($A205,[3]库存报告使用数据!$A$1:$M$65536,13,0),"")</f>
        <v>0</v>
      </c>
      <c r="AF205" s="20">
        <f t="shared" si="57"/>
        <v>0.0548140131473465</v>
      </c>
      <c r="AG205" s="20">
        <f t="shared" si="58"/>
        <v>0.0476190476190476</v>
      </c>
      <c r="AH205" s="20" t="str">
        <f t="shared" si="59"/>
        <v/>
      </c>
      <c r="AI205" s="20" t="str">
        <f t="shared" si="60"/>
        <v/>
      </c>
      <c r="AJ205">
        <f>IFERROR(VLOOKUP($B205,[4]库存报告使用数据!$A$1:$B$65536,2,0),0)</f>
        <v>22</v>
      </c>
      <c r="AK205">
        <f>IFERROR(VLOOKUP($B205,[4]库存报告使用数据!$A$1:$C$65536,3,0),)</f>
        <v>21</v>
      </c>
      <c r="AL205">
        <f>IFERROR(VLOOKUP($B205,[4]库存报告使用数据!$A$1:$D$65536,4,0),)</f>
        <v>0</v>
      </c>
      <c r="AM205">
        <f>IFERROR(VLOOKUP($B205,[4]库存报告使用数据!$A$1:$E$65536,5,0),)</f>
        <v>1</v>
      </c>
      <c r="AN205" s="20">
        <f t="shared" si="61"/>
        <v>0.136363636363636</v>
      </c>
      <c r="AO205" s="20">
        <f t="shared" si="62"/>
        <v>0.0476190476190476</v>
      </c>
      <c r="AP205" s="20" t="str">
        <f t="shared" si="63"/>
        <v/>
      </c>
      <c r="AQ205" s="20">
        <f t="shared" si="64"/>
        <v>1</v>
      </c>
      <c r="AR205" s="32">
        <f t="shared" si="65"/>
        <v>0.428571428571429</v>
      </c>
      <c r="AS205" s="32">
        <f t="shared" si="66"/>
        <v>25.7142857142857</v>
      </c>
      <c r="AT205" s="32">
        <f t="shared" si="67"/>
        <v>0.285714285714288</v>
      </c>
      <c r="AU205" s="28">
        <f t="shared" si="68"/>
        <v>60</v>
      </c>
      <c r="AV205" s="34">
        <f>IFERROR(时间!$B$4+AU205,"上周无销量")</f>
        <v>43343</v>
      </c>
    </row>
    <row r="206" spans="1:48">
      <c r="A206" s="18" t="s">
        <v>251</v>
      </c>
      <c r="B206" t="str">
        <f>VLOOKUP(A206,'[1]sku-asin（子）'!$A:$B,2,0)</f>
        <v>B074TF9ZZ4</v>
      </c>
      <c r="C206" t="str">
        <f>VLOOKUP(A206,'[1]子sku-父sku'!$A:$B,2,0)</f>
        <v>BS-WH1731</v>
      </c>
      <c r="D206" s="28">
        <f>IFERROR(VLOOKUP(A206,[2]库存报告使用数据处理!$A:$C,3,0),0)</f>
        <v>2</v>
      </c>
      <c r="E206" s="28">
        <f>IFERROR(VLOOKUP(A206,[2]库存报告使用数据处理!$A:$D,4,0),0)</f>
        <v>0</v>
      </c>
      <c r="F206" s="28">
        <f>IFERROR(VLOOKUP(A206,[2]库存报告使用数据处理!$A:$E,5,0),0)</f>
        <v>2</v>
      </c>
      <c r="G206" s="28">
        <f>IFERROR(VLOOKUP(A206,[2]库存报告使用数据处理!$A:$F,6,0),0)</f>
        <v>0</v>
      </c>
      <c r="H206" s="29">
        <f>IFERROR(VLOOKUP(A206,[2]库存报告使用数据处理!$A:$G,7,0),0)</f>
        <v>20.24</v>
      </c>
      <c r="I206">
        <f>IFERROR(VLOOKUP(A206,[5]数据处理!$A:$B,2,0),0)</f>
        <v>10</v>
      </c>
      <c r="J206" s="30">
        <f>IFERROR(VLOOKUP(A206,[5]数据处理!$A:$D,4,0),0)</f>
        <v>0</v>
      </c>
      <c r="K206" s="30">
        <f>IFERROR(VLOOKUP(A206,[5]数据处理!$A:$E,5,0),0)</f>
        <v>0</v>
      </c>
      <c r="L206" s="30">
        <f>IFERROR(VLOOKUP(A206,[5]数据处理!$A:$G,7,0),0)</f>
        <v>0</v>
      </c>
      <c r="M206">
        <f t="shared" si="52"/>
        <v>10</v>
      </c>
      <c r="N206">
        <f>IFERROR(VLOOKUP(A206,[5]数据处理!$A:$C,3,0),0)</f>
        <v>0</v>
      </c>
      <c r="O206">
        <f>IFERROR(VLOOKUP($A206,[5]数据处理!$A:$N,14,0),0)</f>
        <v>0</v>
      </c>
      <c r="P206">
        <f>IFERROR(VLOOKUP($A206,[3]库存报告使用数据!$A$1:$B$65536,2,0),"")</f>
        <v>0</v>
      </c>
      <c r="Q206">
        <f>IFERROR(VLOOKUP($A206,[3]库存报告使用数据!$A$1:$E$65536,5,0),"")</f>
        <v>408</v>
      </c>
      <c r="R206">
        <f>IFERROR(VLOOKUP($A206,[3]库存报告使用数据!$A$1:$H$65536,8,0),"")</f>
        <v>1778</v>
      </c>
      <c r="S206">
        <f>IFERROR(VLOOKUP($A206,[3]库存报告使用数据!$A$1:$K$65536,11,0),"")</f>
        <v>5481</v>
      </c>
      <c r="T206">
        <f>IFERROR(VLOOKUP($A206,[3]库存报告使用数据!$A$1:$C$65536,3,0),"")</f>
        <v>0</v>
      </c>
      <c r="U206">
        <f>IFERROR(VLOOKUP($A206,[3]库存报告使用数据!$A$1:$F$65536,6,0),"")</f>
        <v>2</v>
      </c>
      <c r="V206">
        <f>IFERROR(VLOOKUP($A206,[3]库存报告使用数据!$A$1:$I$65536,9,0),"")</f>
        <v>11</v>
      </c>
      <c r="W206">
        <f>IFERROR(VLOOKUP($A206,[3]库存报告使用数据!$A$1:$L$65536,12,0),"")</f>
        <v>43</v>
      </c>
      <c r="X206" s="20" t="str">
        <f t="shared" si="53"/>
        <v/>
      </c>
      <c r="Y206" s="20">
        <f t="shared" si="54"/>
        <v>0.00490196078431373</v>
      </c>
      <c r="Z206" s="20">
        <f t="shared" si="55"/>
        <v>0.0061867266591676</v>
      </c>
      <c r="AA206" s="20">
        <f t="shared" si="56"/>
        <v>0.00784528370735267</v>
      </c>
      <c r="AB206">
        <f>IFERROR(VLOOKUP($A206,[3]库存报告使用数据!$A$1:$D$65536,4,0),"")</f>
        <v>0</v>
      </c>
      <c r="AC206">
        <f>IFERROR(VLOOKUP($A206,[3]库存报告使用数据!$A$1:$G$65536,7,0),"")</f>
        <v>0</v>
      </c>
      <c r="AD206">
        <f>IFERROR(VLOOKUP($A206,[3]库存报告使用数据!$A$1:$J$65536,10,0),"")</f>
        <v>1.8</v>
      </c>
      <c r="AE206">
        <f>IFERROR(VLOOKUP($A206,[3]库存报告使用数据!$A$1:$M$65536,13,0),"")</f>
        <v>5.99</v>
      </c>
      <c r="AF206" s="20" t="str">
        <f t="shared" si="57"/>
        <v/>
      </c>
      <c r="AG206" s="20" t="str">
        <f t="shared" si="58"/>
        <v/>
      </c>
      <c r="AH206" s="20">
        <f t="shared" si="59"/>
        <v>0.0444664031620553</v>
      </c>
      <c r="AI206" s="20" t="str">
        <f t="shared" si="60"/>
        <v>无销售广告费为5.99</v>
      </c>
      <c r="AJ206">
        <f>IFERROR(VLOOKUP($B206,[4]库存报告使用数据!$A$1:$B$65536,2,0),0)</f>
        <v>65</v>
      </c>
      <c r="AK206">
        <f>IFERROR(VLOOKUP($B206,[4]库存报告使用数据!$A$1:$C$65536,3,0),)</f>
        <v>49</v>
      </c>
      <c r="AL206">
        <f>IFERROR(VLOOKUP($B206,[4]库存报告使用数据!$A$1:$D$65536,4,0),)</f>
        <v>36</v>
      </c>
      <c r="AM206">
        <f>IFERROR(VLOOKUP($B206,[4]库存报告使用数据!$A$1:$E$65536,5,0),)</f>
        <v>98</v>
      </c>
      <c r="AN206" s="20">
        <f t="shared" si="61"/>
        <v>0.0307692307692308</v>
      </c>
      <c r="AO206" s="20">
        <f t="shared" si="62"/>
        <v>0</v>
      </c>
      <c r="AP206" s="20">
        <f t="shared" si="63"/>
        <v>0.0555555555555556</v>
      </c>
      <c r="AQ206" s="20">
        <f t="shared" si="64"/>
        <v>0</v>
      </c>
      <c r="AR206" s="32">
        <f t="shared" si="65"/>
        <v>0.285714285714286</v>
      </c>
      <c r="AS206" s="32">
        <f t="shared" si="66"/>
        <v>17.1428571428571</v>
      </c>
      <c r="AT206" s="32">
        <f t="shared" si="67"/>
        <v>-7.14285714285714</v>
      </c>
      <c r="AU206" s="28">
        <f t="shared" si="68"/>
        <v>35</v>
      </c>
      <c r="AV206" s="34">
        <f>IFERROR(时间!$B$4+AU206,"上周无销量")</f>
        <v>43318</v>
      </c>
    </row>
    <row r="207" spans="1:48">
      <c r="A207" s="18" t="s">
        <v>252</v>
      </c>
      <c r="B207" t="str">
        <f>VLOOKUP(A207,'[1]sku-asin（子）'!$A:$B,2,0)</f>
        <v>B074TCM5BV</v>
      </c>
      <c r="C207" t="str">
        <f>VLOOKUP(A207,'[1]子sku-父sku'!$A:$B,2,0)</f>
        <v>BS-WH1731</v>
      </c>
      <c r="D207" s="28">
        <f>IFERROR(VLOOKUP(A207,[2]库存报告使用数据处理!$A:$C,3,0),0)</f>
        <v>5</v>
      </c>
      <c r="E207" s="28">
        <f>IFERROR(VLOOKUP(A207,[2]库存报告使用数据处理!$A:$D,4,0),0)</f>
        <v>1</v>
      </c>
      <c r="F207" s="28">
        <f>IFERROR(VLOOKUP(A207,[2]库存报告使用数据处理!$A:$E,5,0),0)</f>
        <v>1</v>
      </c>
      <c r="G207" s="28">
        <f>IFERROR(VLOOKUP(A207,[2]库存报告使用数据处理!$A:$F,6,0),0)</f>
        <v>1</v>
      </c>
      <c r="H207" s="29">
        <f>IFERROR(VLOOKUP(A207,[2]库存报告使用数据处理!$A:$G,7,0),0)</f>
        <v>20.865</v>
      </c>
      <c r="I207">
        <f>IFERROR(VLOOKUP(A207,[5]数据处理!$A:$B,2,0),0)</f>
        <v>13</v>
      </c>
      <c r="J207" s="30">
        <f>IFERROR(VLOOKUP(A207,[5]数据处理!$A:$D,4,0),0)</f>
        <v>0</v>
      </c>
      <c r="K207" s="30">
        <f>IFERROR(VLOOKUP(A207,[5]数据处理!$A:$E,5,0),0)</f>
        <v>0</v>
      </c>
      <c r="L207" s="30">
        <f>IFERROR(VLOOKUP(A207,[5]数据处理!$A:$G,7,0),0)</f>
        <v>0</v>
      </c>
      <c r="M207">
        <f t="shared" si="52"/>
        <v>13</v>
      </c>
      <c r="N207">
        <f>IFERROR(VLOOKUP(A207,[5]数据处理!$A:$C,3,0),0)</f>
        <v>0</v>
      </c>
      <c r="O207">
        <f>IFERROR(VLOOKUP($A207,[5]数据处理!$A:$N,14,0),0)</f>
        <v>0</v>
      </c>
      <c r="P207">
        <f>IFERROR(VLOOKUP($A207,[3]库存报告使用数据!$A$1:$B$65536,2,0),"")</f>
        <v>0</v>
      </c>
      <c r="Q207">
        <f>IFERROR(VLOOKUP($A207,[3]库存报告使用数据!$A$1:$E$65536,5,0),"")</f>
        <v>608</v>
      </c>
      <c r="R207">
        <f>IFERROR(VLOOKUP($A207,[3]库存报告使用数据!$A$1:$H$65536,8,0),"")</f>
        <v>49</v>
      </c>
      <c r="S207">
        <f>IFERROR(VLOOKUP($A207,[3]库存报告使用数据!$A$1:$K$65536,11,0),"")</f>
        <v>168</v>
      </c>
      <c r="T207">
        <f>IFERROR(VLOOKUP($A207,[3]库存报告使用数据!$A$1:$C$65536,3,0),"")</f>
        <v>5</v>
      </c>
      <c r="U207">
        <f>IFERROR(VLOOKUP($A207,[3]库存报告使用数据!$A$1:$F$65536,6,0),"")</f>
        <v>1</v>
      </c>
      <c r="V207">
        <f>IFERROR(VLOOKUP($A207,[3]库存报告使用数据!$A$1:$I$65536,9,0),"")</f>
        <v>0</v>
      </c>
      <c r="W207">
        <f>IFERROR(VLOOKUP($A207,[3]库存报告使用数据!$A$1:$L$65536,12,0),"")</f>
        <v>0</v>
      </c>
      <c r="X207" s="20" t="str">
        <f t="shared" si="53"/>
        <v/>
      </c>
      <c r="Y207" s="20">
        <f t="shared" si="54"/>
        <v>0.00164473684210526</v>
      </c>
      <c r="Z207" s="20">
        <f t="shared" si="55"/>
        <v>0</v>
      </c>
      <c r="AA207" s="20">
        <f t="shared" si="56"/>
        <v>0</v>
      </c>
      <c r="AB207">
        <f>IFERROR(VLOOKUP($A207,[3]库存报告使用数据!$A$1:$D$65536,4,0),"")</f>
        <v>0.6525</v>
      </c>
      <c r="AC207">
        <f>IFERROR(VLOOKUP($A207,[3]库存报告使用数据!$A$1:$G$65536,7,0),"")</f>
        <v>0</v>
      </c>
      <c r="AD207">
        <f>IFERROR(VLOOKUP($A207,[3]库存报告使用数据!$A$1:$J$65536,10,0),"")</f>
        <v>0</v>
      </c>
      <c r="AE207">
        <f>IFERROR(VLOOKUP($A207,[3]库存报告使用数据!$A$1:$M$65536,13,0),"")</f>
        <v>0</v>
      </c>
      <c r="AF207" s="20">
        <f t="shared" si="57"/>
        <v>0.00625449317038102</v>
      </c>
      <c r="AG207" s="20" t="str">
        <f t="shared" si="58"/>
        <v/>
      </c>
      <c r="AH207" s="20" t="str">
        <f t="shared" si="59"/>
        <v/>
      </c>
      <c r="AI207" s="20" t="str">
        <f t="shared" si="60"/>
        <v/>
      </c>
      <c r="AJ207">
        <f>IFERROR(VLOOKUP($B207,[4]库存报告使用数据!$A$1:$B$65536,2,0),0)</f>
        <v>22</v>
      </c>
      <c r="AK207">
        <f>IFERROR(VLOOKUP($B207,[4]库存报告使用数据!$A$1:$C$65536,3,0),)</f>
        <v>7</v>
      </c>
      <c r="AL207">
        <f>IFERROR(VLOOKUP($B207,[4]库存报告使用数据!$A$1:$D$65536,4,0),)</f>
        <v>0</v>
      </c>
      <c r="AM207">
        <f>IFERROR(VLOOKUP($B207,[4]库存报告使用数据!$A$1:$E$65536,5,0),)</f>
        <v>4</v>
      </c>
      <c r="AN207" s="20">
        <f t="shared" si="61"/>
        <v>0.227272727272727</v>
      </c>
      <c r="AO207" s="20">
        <f t="shared" si="62"/>
        <v>0.142857142857143</v>
      </c>
      <c r="AP207" s="20" t="str">
        <f t="shared" si="63"/>
        <v/>
      </c>
      <c r="AQ207" s="20">
        <f t="shared" si="64"/>
        <v>0.25</v>
      </c>
      <c r="AR207" s="32">
        <f t="shared" si="65"/>
        <v>0.714285714285714</v>
      </c>
      <c r="AS207" s="32">
        <f t="shared" si="66"/>
        <v>42.8571428571429</v>
      </c>
      <c r="AT207" s="32">
        <f t="shared" si="67"/>
        <v>-29.8571428571429</v>
      </c>
      <c r="AU207" s="28">
        <f t="shared" si="68"/>
        <v>18</v>
      </c>
      <c r="AV207" s="34">
        <f>IFERROR(时间!$B$4+AU207,"上周无销量")</f>
        <v>43301</v>
      </c>
    </row>
    <row r="208" spans="1:48">
      <c r="A208" s="18" t="s">
        <v>253</v>
      </c>
      <c r="B208" t="str">
        <f>VLOOKUP(A208,'[1]sku-asin（子）'!$A:$B,2,0)</f>
        <v>B074TFZS2G</v>
      </c>
      <c r="C208" t="str">
        <f>VLOOKUP(A208,'[1]子sku-父sku'!$A:$B,2,0)</f>
        <v>BS-WH1731</v>
      </c>
      <c r="D208" s="28">
        <f>IFERROR(VLOOKUP(A208,[2]库存报告使用数据处理!$A:$C,3,0),0)</f>
        <v>3</v>
      </c>
      <c r="E208" s="28">
        <f>IFERROR(VLOOKUP(A208,[2]库存报告使用数据处理!$A:$D,4,0),0)</f>
        <v>2</v>
      </c>
      <c r="F208" s="28">
        <f>IFERROR(VLOOKUP(A208,[2]库存报告使用数据处理!$A:$E,5,0),0)</f>
        <v>1</v>
      </c>
      <c r="G208" s="28">
        <f>IFERROR(VLOOKUP(A208,[2]库存报告使用数据处理!$A:$F,6,0),0)</f>
        <v>1</v>
      </c>
      <c r="H208" s="29">
        <f>IFERROR(VLOOKUP(A208,[2]库存报告使用数据处理!$A:$G,7,0),0)</f>
        <v>21.99</v>
      </c>
      <c r="I208">
        <f>IFERROR(VLOOKUP(A208,[5]数据处理!$A:$B,2,0),0)</f>
        <v>20</v>
      </c>
      <c r="J208" s="30">
        <f>IFERROR(VLOOKUP(A208,[5]数据处理!$A:$D,4,0),0)</f>
        <v>0</v>
      </c>
      <c r="K208" s="30">
        <f>IFERROR(VLOOKUP(A208,[5]数据处理!$A:$E,5,0),0)</f>
        <v>0</v>
      </c>
      <c r="L208" s="30">
        <f>IFERROR(VLOOKUP(A208,[5]数据处理!$A:$G,7,0),0)</f>
        <v>0</v>
      </c>
      <c r="M208">
        <f t="shared" si="52"/>
        <v>20</v>
      </c>
      <c r="N208">
        <f>IFERROR(VLOOKUP(A208,[5]数据处理!$A:$C,3,0),0)</f>
        <v>0</v>
      </c>
      <c r="O208">
        <f>IFERROR(VLOOKUP($A208,[5]数据处理!$A:$N,14,0),0)</f>
        <v>0</v>
      </c>
      <c r="P208">
        <f>IFERROR(VLOOKUP($A208,[3]库存报告使用数据!$A$1:$B$65536,2,0),"")</f>
        <v>0</v>
      </c>
      <c r="Q208">
        <f>IFERROR(VLOOKUP($A208,[3]库存报告使用数据!$A$1:$E$65536,5,0),"")</f>
        <v>406</v>
      </c>
      <c r="R208">
        <f>IFERROR(VLOOKUP($A208,[3]库存报告使用数据!$A$1:$H$65536,8,0),"")</f>
        <v>449</v>
      </c>
      <c r="S208">
        <f>IFERROR(VLOOKUP($A208,[3]库存报告使用数据!$A$1:$K$65536,11,0),"")</f>
        <v>242</v>
      </c>
      <c r="T208">
        <f>IFERROR(VLOOKUP($A208,[3]库存报告使用数据!$A$1:$C$65536,3,0),"")</f>
        <v>2</v>
      </c>
      <c r="U208">
        <f>IFERROR(VLOOKUP($A208,[3]库存报告使用数据!$A$1:$F$65536,6,0),"")</f>
        <v>0</v>
      </c>
      <c r="V208">
        <f>IFERROR(VLOOKUP($A208,[3]库存报告使用数据!$A$1:$I$65536,9,0),"")</f>
        <v>1</v>
      </c>
      <c r="W208">
        <f>IFERROR(VLOOKUP($A208,[3]库存报告使用数据!$A$1:$L$65536,12,0),"")</f>
        <v>1</v>
      </c>
      <c r="X208" s="20" t="str">
        <f t="shared" si="53"/>
        <v/>
      </c>
      <c r="Y208" s="20">
        <f t="shared" si="54"/>
        <v>0</v>
      </c>
      <c r="Z208" s="20">
        <f t="shared" si="55"/>
        <v>0.0022271714922049</v>
      </c>
      <c r="AA208" s="20">
        <f t="shared" si="56"/>
        <v>0.00413223140495868</v>
      </c>
      <c r="AB208">
        <f>IFERROR(VLOOKUP($A208,[3]库存报告使用数据!$A$1:$D$65536,4,0),"")</f>
        <v>0.315</v>
      </c>
      <c r="AC208">
        <f>IFERROR(VLOOKUP($A208,[3]库存报告使用数据!$A$1:$G$65536,7,0),"")</f>
        <v>0</v>
      </c>
      <c r="AD208">
        <f>IFERROR(VLOOKUP($A208,[3]库存报告使用数据!$A$1:$J$65536,10,0),"")</f>
        <v>0.2</v>
      </c>
      <c r="AE208">
        <f>IFERROR(VLOOKUP($A208,[3]库存报告使用数据!$A$1:$M$65536,13,0),"")</f>
        <v>0.16</v>
      </c>
      <c r="AF208" s="20">
        <f t="shared" si="57"/>
        <v>0.00477489768076398</v>
      </c>
      <c r="AG208" s="20" t="str">
        <f t="shared" si="58"/>
        <v/>
      </c>
      <c r="AH208" s="20">
        <f t="shared" si="59"/>
        <v>0.00909504320145521</v>
      </c>
      <c r="AI208" s="20">
        <f t="shared" si="60"/>
        <v>0.00727603456116417</v>
      </c>
      <c r="AJ208">
        <f>IFERROR(VLOOKUP($B208,[4]库存报告使用数据!$A$1:$B$65536,2,0),0)</f>
        <v>16</v>
      </c>
      <c r="AK208">
        <f>IFERROR(VLOOKUP($B208,[4]库存报告使用数据!$A$1:$C$65536,3,0),)</f>
        <v>10</v>
      </c>
      <c r="AL208">
        <f>IFERROR(VLOOKUP($B208,[4]库存报告使用数据!$A$1:$D$65536,4,0),)</f>
        <v>2</v>
      </c>
      <c r="AM208">
        <f>IFERROR(VLOOKUP($B208,[4]库存报告使用数据!$A$1:$E$65536,5,0),)</f>
        <v>4</v>
      </c>
      <c r="AN208" s="20">
        <f t="shared" si="61"/>
        <v>0.1875</v>
      </c>
      <c r="AO208" s="20">
        <f t="shared" si="62"/>
        <v>0.2</v>
      </c>
      <c r="AP208" s="20">
        <f t="shared" si="63"/>
        <v>0.5</v>
      </c>
      <c r="AQ208" s="20">
        <f t="shared" si="64"/>
        <v>0.25</v>
      </c>
      <c r="AR208" s="32">
        <f t="shared" si="65"/>
        <v>0.428571428571429</v>
      </c>
      <c r="AS208" s="32">
        <f t="shared" si="66"/>
        <v>25.7142857142857</v>
      </c>
      <c r="AT208" s="32">
        <f t="shared" si="67"/>
        <v>-5.71428571428571</v>
      </c>
      <c r="AU208" s="28">
        <f t="shared" si="68"/>
        <v>46</v>
      </c>
      <c r="AV208" s="34">
        <f>IFERROR(时间!$B$4+AU208,"上周无销量")</f>
        <v>43329</v>
      </c>
    </row>
    <row r="209" spans="1:48">
      <c r="A209" s="18" t="s">
        <v>254</v>
      </c>
      <c r="B209" t="str">
        <f>VLOOKUP(A209,'[1]sku-asin（子）'!$A:$B,2,0)</f>
        <v>B06XZ1KL11</v>
      </c>
      <c r="C209" t="str">
        <f>VLOOKUP(A209,'[1]子sku-父sku'!$A:$B,2,0)</f>
        <v>BS-WH1731</v>
      </c>
      <c r="D209" s="28">
        <f>IFERROR(VLOOKUP(A209,[2]库存报告使用数据处理!$A:$C,3,0),0)</f>
        <v>37</v>
      </c>
      <c r="E209" s="28">
        <f>IFERROR(VLOOKUP(A209,[2]库存报告使用数据处理!$A:$D,4,0),0)</f>
        <v>17</v>
      </c>
      <c r="F209" s="28">
        <f>IFERROR(VLOOKUP(A209,[2]库存报告使用数据处理!$A:$E,5,0),0)</f>
        <v>30</v>
      </c>
      <c r="G209" s="28">
        <f>IFERROR(VLOOKUP(A209,[2]库存报告使用数据处理!$A:$F,6,0),0)</f>
        <v>1</v>
      </c>
      <c r="H209" s="29">
        <f>IFERROR(VLOOKUP(A209,[2]库存报告使用数据处理!$A:$G,7,0),0)</f>
        <v>21.6605882352941</v>
      </c>
      <c r="I209">
        <f>IFERROR(VLOOKUP(A209,[5]数据处理!$A:$B,2,0),0)</f>
        <v>15</v>
      </c>
      <c r="J209" s="30">
        <f>IFERROR(VLOOKUP(A209,[5]数据处理!$A:$D,4,0),0)</f>
        <v>0</v>
      </c>
      <c r="K209" s="30">
        <f>IFERROR(VLOOKUP(A209,[5]数据处理!$A:$E,5,0),0)</f>
        <v>0</v>
      </c>
      <c r="L209" s="30">
        <f>IFERROR(VLOOKUP(A209,[5]数据处理!$A:$G,7,0),0)</f>
        <v>10</v>
      </c>
      <c r="M209">
        <f t="shared" si="52"/>
        <v>25</v>
      </c>
      <c r="N209">
        <f>IFERROR(VLOOKUP(A209,[5]数据处理!$A:$C,3,0),0)</f>
        <v>2</v>
      </c>
      <c r="O209">
        <f>IFERROR(VLOOKUP($A209,[5]数据处理!$A:$N,14,0),0)</f>
        <v>0</v>
      </c>
      <c r="P209">
        <f>IFERROR(VLOOKUP($A209,[3]库存报告使用数据!$A$1:$B$65536,2,0),"")</f>
        <v>15815</v>
      </c>
      <c r="Q209">
        <f>IFERROR(VLOOKUP($A209,[3]库存报告使用数据!$A$1:$E$65536,5,0),"")</f>
        <v>4933</v>
      </c>
      <c r="R209">
        <f>IFERROR(VLOOKUP($A209,[3]库存报告使用数据!$A$1:$H$65536,8,0),"")</f>
        <v>9694</v>
      </c>
      <c r="S209">
        <f>IFERROR(VLOOKUP($A209,[3]库存报告使用数据!$A$1:$K$65536,11,0),"")</f>
        <v>2590</v>
      </c>
      <c r="T209">
        <f>IFERROR(VLOOKUP($A209,[3]库存报告使用数据!$A$1:$C$65536,3,0),"")</f>
        <v>65</v>
      </c>
      <c r="U209">
        <f>IFERROR(VLOOKUP($A209,[3]库存报告使用数据!$A$1:$F$65536,6,0),"")</f>
        <v>32</v>
      </c>
      <c r="V209">
        <f>IFERROR(VLOOKUP($A209,[3]库存报告使用数据!$A$1:$I$65536,9,0),"")</f>
        <v>107</v>
      </c>
      <c r="W209">
        <f>IFERROR(VLOOKUP($A209,[3]库存报告使用数据!$A$1:$L$65536,12,0),"")</f>
        <v>0</v>
      </c>
      <c r="X209" s="20">
        <f t="shared" si="53"/>
        <v>0.0041100221308884</v>
      </c>
      <c r="Y209" s="20">
        <f t="shared" si="54"/>
        <v>0.00648692479221569</v>
      </c>
      <c r="Z209" s="20">
        <f t="shared" si="55"/>
        <v>0.0110377553125645</v>
      </c>
      <c r="AA209" s="20">
        <f t="shared" si="56"/>
        <v>0</v>
      </c>
      <c r="AB209">
        <f>IFERROR(VLOOKUP($A209,[3]库存报告使用数据!$A$1:$D$65536,4,0),"")</f>
        <v>17.1675</v>
      </c>
      <c r="AC209">
        <f>IFERROR(VLOOKUP($A209,[3]库存报告使用数据!$A$1:$G$65536,7,0),"")</f>
        <v>8.78</v>
      </c>
      <c r="AD209">
        <f>IFERROR(VLOOKUP($A209,[3]库存报告使用数据!$A$1:$J$65536,10,0),"")</f>
        <v>32.37</v>
      </c>
      <c r="AE209">
        <f>IFERROR(VLOOKUP($A209,[3]库存报告使用数据!$A$1:$M$65536,13,0),"")</f>
        <v>0</v>
      </c>
      <c r="AF209" s="20">
        <f t="shared" si="57"/>
        <v>0.0214207703616497</v>
      </c>
      <c r="AG209" s="20">
        <f t="shared" si="58"/>
        <v>0.0238437932813731</v>
      </c>
      <c r="AH209" s="20">
        <f t="shared" si="59"/>
        <v>0.0498139749613014</v>
      </c>
      <c r="AI209" s="20" t="str">
        <f t="shared" si="60"/>
        <v/>
      </c>
      <c r="AJ209">
        <f>IFERROR(VLOOKUP($B209,[4]库存报告使用数据!$A$1:$B$65536,2,0),0)</f>
        <v>213</v>
      </c>
      <c r="AK209">
        <f>IFERROR(VLOOKUP($B209,[4]库存报告使用数据!$A$1:$C$65536,3,0),)</f>
        <v>100</v>
      </c>
      <c r="AL209">
        <f>IFERROR(VLOOKUP($B209,[4]库存报告使用数据!$A$1:$D$65536,4,0),)</f>
        <v>88</v>
      </c>
      <c r="AM209">
        <f>IFERROR(VLOOKUP($B209,[4]库存报告使用数据!$A$1:$E$65536,5,0),)</f>
        <v>2</v>
      </c>
      <c r="AN209" s="20">
        <f t="shared" si="61"/>
        <v>0.173708920187793</v>
      </c>
      <c r="AO209" s="20">
        <f t="shared" si="62"/>
        <v>0.17</v>
      </c>
      <c r="AP209" s="20">
        <f t="shared" si="63"/>
        <v>0.340909090909091</v>
      </c>
      <c r="AQ209" s="20">
        <f t="shared" si="64"/>
        <v>0.5</v>
      </c>
      <c r="AR209" s="32">
        <f t="shared" si="65"/>
        <v>5.28571428571429</v>
      </c>
      <c r="AS209" s="32">
        <f t="shared" si="66"/>
        <v>317.142857142857</v>
      </c>
      <c r="AT209" s="32">
        <f t="shared" si="67"/>
        <v>-292.142857142857</v>
      </c>
      <c r="AU209" s="28">
        <f t="shared" si="68"/>
        <v>4</v>
      </c>
      <c r="AV209" s="34">
        <f>IFERROR(时间!$B$4+AU209,"上周无销量")</f>
        <v>43287</v>
      </c>
    </row>
    <row r="210" spans="1:48">
      <c r="A210" s="18" t="s">
        <v>255</v>
      </c>
      <c r="B210" t="str">
        <f>VLOOKUP(A210,'[1]sku-asin（子）'!$A:$B,2,0)</f>
        <v>B06XYZ3CBT</v>
      </c>
      <c r="C210" t="str">
        <f>VLOOKUP(A210,'[1]子sku-父sku'!$A:$B,2,0)</f>
        <v>BS-WH1731</v>
      </c>
      <c r="D210" s="28">
        <f>IFERROR(VLOOKUP(A210,[2]库存报告使用数据处理!$A:$C,3,0),0)</f>
        <v>27</v>
      </c>
      <c r="E210" s="28">
        <f>IFERROR(VLOOKUP(A210,[2]库存报告使用数据处理!$A:$D,4,0),0)</f>
        <v>16</v>
      </c>
      <c r="F210" s="28">
        <f>IFERROR(VLOOKUP(A210,[2]库存报告使用数据处理!$A:$E,5,0),0)</f>
        <v>16</v>
      </c>
      <c r="G210" s="28">
        <f>IFERROR(VLOOKUP(A210,[2]库存报告使用数据处理!$A:$F,6,0),0)</f>
        <v>3</v>
      </c>
      <c r="H210" s="29">
        <f>IFERROR(VLOOKUP(A210,[2]库存报告使用数据处理!$A:$G,7,0),0)</f>
        <v>21.231935483871</v>
      </c>
      <c r="I210">
        <f>IFERROR(VLOOKUP(A210,[5]数据处理!$A:$B,2,0),0)</f>
        <v>16</v>
      </c>
      <c r="J210" s="30">
        <f>IFERROR(VLOOKUP(A210,[5]数据处理!$A:$D,4,0),0)</f>
        <v>20</v>
      </c>
      <c r="K210" s="30">
        <f>IFERROR(VLOOKUP(A210,[5]数据处理!$A:$E,5,0),0)</f>
        <v>0</v>
      </c>
      <c r="L210" s="30">
        <f>IFERROR(VLOOKUP(A210,[5]数据处理!$A:$G,7,0),0)</f>
        <v>2</v>
      </c>
      <c r="M210">
        <f t="shared" si="52"/>
        <v>38</v>
      </c>
      <c r="N210">
        <f>IFERROR(VLOOKUP(A210,[5]数据处理!$A:$C,3,0),0)</f>
        <v>3</v>
      </c>
      <c r="O210">
        <f>IFERROR(VLOOKUP($A210,[5]数据处理!$A:$N,14,0),0)</f>
        <v>0</v>
      </c>
      <c r="P210">
        <f>IFERROR(VLOOKUP($A210,[3]库存报告使用数据!$A$1:$B$65536,2,0),"")</f>
        <v>0</v>
      </c>
      <c r="Q210">
        <f>IFERROR(VLOOKUP($A210,[3]库存报告使用数据!$A$1:$E$65536,5,0),"")</f>
        <v>4891</v>
      </c>
      <c r="R210">
        <f>IFERROR(VLOOKUP($A210,[3]库存报告使用数据!$A$1:$H$65536,8,0),"")</f>
        <v>15131</v>
      </c>
      <c r="S210">
        <f>IFERROR(VLOOKUP($A210,[3]库存报告使用数据!$A$1:$K$65536,11,0),"")</f>
        <v>2327</v>
      </c>
      <c r="T210">
        <f>IFERROR(VLOOKUP($A210,[3]库存报告使用数据!$A$1:$C$65536,3,0),"")</f>
        <v>15</v>
      </c>
      <c r="U210">
        <f>IFERROR(VLOOKUP($A210,[3]库存报告使用数据!$A$1:$F$65536,6,0),"")</f>
        <v>24</v>
      </c>
      <c r="V210">
        <f>IFERROR(VLOOKUP($A210,[3]库存报告使用数据!$A$1:$I$65536,9,0),"")</f>
        <v>50</v>
      </c>
      <c r="W210">
        <f>IFERROR(VLOOKUP($A210,[3]库存报告使用数据!$A$1:$L$65536,12,0),"")</f>
        <v>8</v>
      </c>
      <c r="X210" s="20" t="str">
        <f t="shared" si="53"/>
        <v/>
      </c>
      <c r="Y210" s="20">
        <f t="shared" si="54"/>
        <v>0.00490697198936823</v>
      </c>
      <c r="Z210" s="20">
        <f t="shared" si="55"/>
        <v>0.00330447425814553</v>
      </c>
      <c r="AA210" s="20">
        <f t="shared" si="56"/>
        <v>0.00343790287924366</v>
      </c>
      <c r="AB210">
        <f>IFERROR(VLOOKUP($A210,[3]库存报告使用数据!$A$1:$D$65536,4,0),"")</f>
        <v>1.99125</v>
      </c>
      <c r="AC210">
        <f>IFERROR(VLOOKUP($A210,[3]库存报告使用数据!$A$1:$G$65536,7,0),"")</f>
        <v>0</v>
      </c>
      <c r="AD210">
        <f>IFERROR(VLOOKUP($A210,[3]库存报告使用数据!$A$1:$J$65536,10,0),"")</f>
        <v>0.19</v>
      </c>
      <c r="AE210">
        <f>IFERROR(VLOOKUP($A210,[3]库存报告使用数据!$A$1:$M$65536,13,0),"")</f>
        <v>0.19</v>
      </c>
      <c r="AF210" s="20">
        <f t="shared" si="57"/>
        <v>0.00347354107476564</v>
      </c>
      <c r="AG210" s="20" t="str">
        <f t="shared" si="58"/>
        <v/>
      </c>
      <c r="AH210" s="20">
        <f t="shared" si="59"/>
        <v>0.000559298986614807</v>
      </c>
      <c r="AI210" s="20">
        <f t="shared" si="60"/>
        <v>0.0029829279286123</v>
      </c>
      <c r="AJ210">
        <f>IFERROR(VLOOKUP($B210,[4]库存报告使用数据!$A$1:$B$65536,2,0),0)</f>
        <v>104</v>
      </c>
      <c r="AK210">
        <f>IFERROR(VLOOKUP($B210,[4]库存报告使用数据!$A$1:$C$65536,3,0),)</f>
        <v>96</v>
      </c>
      <c r="AL210">
        <f>IFERROR(VLOOKUP($B210,[4]库存报告使用数据!$A$1:$D$65536,4,0),)</f>
        <v>22</v>
      </c>
      <c r="AM210">
        <f>IFERROR(VLOOKUP($B210,[4]库存报告使用数据!$A$1:$E$65536,5,0),)</f>
        <v>38</v>
      </c>
      <c r="AN210" s="20">
        <f t="shared" si="61"/>
        <v>0.259615384615385</v>
      </c>
      <c r="AO210" s="20">
        <f t="shared" si="62"/>
        <v>0.166666666666667</v>
      </c>
      <c r="AP210" s="20">
        <f t="shared" si="63"/>
        <v>0.727272727272727</v>
      </c>
      <c r="AQ210" s="20">
        <f t="shared" si="64"/>
        <v>0.0789473684210526</v>
      </c>
      <c r="AR210" s="32">
        <f t="shared" si="65"/>
        <v>3.85714285714286</v>
      </c>
      <c r="AS210" s="32">
        <f t="shared" si="66"/>
        <v>231.428571428571</v>
      </c>
      <c r="AT210" s="32">
        <f t="shared" si="67"/>
        <v>-193.428571428571</v>
      </c>
      <c r="AU210" s="28">
        <f t="shared" si="68"/>
        <v>9</v>
      </c>
      <c r="AV210" s="34">
        <f>IFERROR(时间!$B$4+AU210,"上周无销量")</f>
        <v>43292</v>
      </c>
    </row>
    <row r="211" spans="1:48">
      <c r="A211" s="18" t="s">
        <v>256</v>
      </c>
      <c r="B211" t="str">
        <f>VLOOKUP(A211,'[1]sku-asin（子）'!$A:$B,2,0)</f>
        <v>B06XZ27GZV</v>
      </c>
      <c r="C211" t="str">
        <f>VLOOKUP(A211,'[1]子sku-父sku'!$A:$B,2,0)</f>
        <v>BS-WH1731</v>
      </c>
      <c r="D211" s="28">
        <f>IFERROR(VLOOKUP(A211,[2]库存报告使用数据处理!$A:$C,3,0),0)</f>
        <v>14</v>
      </c>
      <c r="E211" s="28">
        <f>IFERROR(VLOOKUP(A211,[2]库存报告使用数据处理!$A:$D,4,0),0)</f>
        <v>16</v>
      </c>
      <c r="F211" s="28">
        <f>IFERROR(VLOOKUP(A211,[2]库存报告使用数据处理!$A:$E,5,0),0)</f>
        <v>7</v>
      </c>
      <c r="G211" s="28">
        <f>IFERROR(VLOOKUP(A211,[2]库存报告使用数据处理!$A:$F,6,0),0)</f>
        <v>0</v>
      </c>
      <c r="H211" s="29">
        <f>IFERROR(VLOOKUP(A211,[2]库存报告使用数据处理!$A:$G,7,0),0)</f>
        <v>21.1791891891892</v>
      </c>
      <c r="I211">
        <f>IFERROR(VLOOKUP(A211,[5]数据处理!$A:$B,2,0),0)</f>
        <v>0</v>
      </c>
      <c r="J211" s="30">
        <f>IFERROR(VLOOKUP(A211,[5]数据处理!$A:$D,4,0),0)</f>
        <v>27</v>
      </c>
      <c r="K211" s="30">
        <f>IFERROR(VLOOKUP(A211,[5]数据处理!$A:$E,5,0),0)</f>
        <v>0</v>
      </c>
      <c r="L211" s="30">
        <f>IFERROR(VLOOKUP(A211,[5]数据处理!$A:$G,7,0),0)</f>
        <v>0</v>
      </c>
      <c r="M211">
        <f t="shared" si="52"/>
        <v>27</v>
      </c>
      <c r="N211">
        <f>IFERROR(VLOOKUP(A211,[5]数据处理!$A:$C,3,0),0)</f>
        <v>0</v>
      </c>
      <c r="O211">
        <f>IFERROR(VLOOKUP($A211,[5]数据处理!$A:$N,14,0),0)</f>
        <v>0</v>
      </c>
      <c r="P211">
        <f>IFERROR(VLOOKUP($A211,[3]库存报告使用数据!$A$1:$B$65536,2,0),"")</f>
        <v>106946</v>
      </c>
      <c r="Q211">
        <f>IFERROR(VLOOKUP($A211,[3]库存报告使用数据!$A$1:$E$65536,5,0),"")</f>
        <v>34109</v>
      </c>
      <c r="R211">
        <f>IFERROR(VLOOKUP($A211,[3]库存报告使用数据!$A$1:$H$65536,8,0),"")</f>
        <v>32035</v>
      </c>
      <c r="S211">
        <f>IFERROR(VLOOKUP($A211,[3]库存报告使用数据!$A$1:$K$65536,11,0),"")</f>
        <v>0</v>
      </c>
      <c r="T211">
        <f>IFERROR(VLOOKUP($A211,[3]库存报告使用数据!$A$1:$C$65536,3,0),"")</f>
        <v>864</v>
      </c>
      <c r="U211">
        <f>IFERROR(VLOOKUP($A211,[3]库存报告使用数据!$A$1:$F$65536,6,0),"")</f>
        <v>302</v>
      </c>
      <c r="V211">
        <f>IFERROR(VLOOKUP($A211,[3]库存报告使用数据!$A$1:$I$65536,9,0),"")</f>
        <v>483</v>
      </c>
      <c r="W211">
        <f>IFERROR(VLOOKUP($A211,[3]库存报告使用数据!$A$1:$L$65536,12,0),"")</f>
        <v>0</v>
      </c>
      <c r="X211" s="20">
        <f t="shared" si="53"/>
        <v>0.00807884352850972</v>
      </c>
      <c r="Y211" s="20">
        <f t="shared" si="54"/>
        <v>0.00885396816089595</v>
      </c>
      <c r="Z211" s="20">
        <f t="shared" si="55"/>
        <v>0.0150772592476978</v>
      </c>
      <c r="AA211" s="20" t="str">
        <f t="shared" si="56"/>
        <v/>
      </c>
      <c r="AB211">
        <f>IFERROR(VLOOKUP($A211,[3]库存报告使用数据!$A$1:$D$65536,4,0),"")</f>
        <v>132.96125</v>
      </c>
      <c r="AC211">
        <f>IFERROR(VLOOKUP($A211,[3]库存报告使用数据!$A$1:$G$65536,7,0),"")</f>
        <v>43.23</v>
      </c>
      <c r="AD211">
        <f>IFERROR(VLOOKUP($A211,[3]库存报告使用数据!$A$1:$J$65536,10,0),"")</f>
        <v>67.88</v>
      </c>
      <c r="AE211">
        <f>IFERROR(VLOOKUP($A211,[3]库存报告使用数据!$A$1:$M$65536,13,0),"")</f>
        <v>0</v>
      </c>
      <c r="AF211" s="20">
        <f t="shared" si="57"/>
        <v>0.448422838949139</v>
      </c>
      <c r="AG211" s="20">
        <f t="shared" si="58"/>
        <v>0.127572164159106</v>
      </c>
      <c r="AH211" s="20">
        <f t="shared" si="59"/>
        <v>0.457861855358123</v>
      </c>
      <c r="AI211" s="20" t="str">
        <f t="shared" si="60"/>
        <v/>
      </c>
      <c r="AJ211">
        <f>IFERROR(VLOOKUP($B211,[4]库存报告使用数据!$A$1:$B$65536,2,0),0)</f>
        <v>320</v>
      </c>
      <c r="AK211">
        <f>IFERROR(VLOOKUP($B211,[4]库存报告使用数据!$A$1:$C$65536,3,0),)</f>
        <v>225</v>
      </c>
      <c r="AL211">
        <f>IFERROR(VLOOKUP($B211,[4]库存报告使用数据!$A$1:$D$65536,4,0),)</f>
        <v>138</v>
      </c>
      <c r="AM211">
        <f>IFERROR(VLOOKUP($B211,[4]库存报告使用数据!$A$1:$E$65536,5,0),)</f>
        <v>0</v>
      </c>
      <c r="AN211" s="20">
        <f t="shared" si="61"/>
        <v>0.04375</v>
      </c>
      <c r="AO211" s="20">
        <f t="shared" si="62"/>
        <v>0.0711111111111111</v>
      </c>
      <c r="AP211" s="20">
        <f t="shared" si="63"/>
        <v>0.0507246376811594</v>
      </c>
      <c r="AQ211" s="20" t="str">
        <f t="shared" si="64"/>
        <v/>
      </c>
      <c r="AR211" s="32">
        <f t="shared" si="65"/>
        <v>2</v>
      </c>
      <c r="AS211" s="32">
        <f t="shared" si="66"/>
        <v>120</v>
      </c>
      <c r="AT211" s="32">
        <f t="shared" si="67"/>
        <v>-93</v>
      </c>
      <c r="AU211" s="28">
        <f t="shared" si="68"/>
        <v>13</v>
      </c>
      <c r="AV211" s="34">
        <f>IFERROR(时间!$B$4+AU211,"上周无销量")</f>
        <v>43296</v>
      </c>
    </row>
    <row r="212" spans="1:48">
      <c r="A212" s="18" t="s">
        <v>257</v>
      </c>
      <c r="B212" t="str">
        <f>VLOOKUP(A212,'[1]sku-asin（子）'!$A:$B,2,0)</f>
        <v>B06XYN88Q8</v>
      </c>
      <c r="C212" t="str">
        <f>VLOOKUP(A212,'[1]子sku-父sku'!$A:$B,2,0)</f>
        <v>BS-WH1731</v>
      </c>
      <c r="D212" s="28">
        <f>IFERROR(VLOOKUP(A212,[2]库存报告使用数据处理!$A:$C,3,0),0)</f>
        <v>15</v>
      </c>
      <c r="E212" s="28">
        <f>IFERROR(VLOOKUP(A212,[2]库存报告使用数据处理!$A:$D,4,0),0)</f>
        <v>18</v>
      </c>
      <c r="F212" s="28">
        <f>IFERROR(VLOOKUP(A212,[2]库存报告使用数据处理!$A:$E,5,0),0)</f>
        <v>23</v>
      </c>
      <c r="G212" s="28">
        <f>IFERROR(VLOOKUP(A212,[2]库存报告使用数据处理!$A:$F,6,0),0)</f>
        <v>13</v>
      </c>
      <c r="H212" s="29">
        <f>IFERROR(VLOOKUP(A212,[2]库存报告使用数据处理!$A:$G,7,0),0)</f>
        <v>21.2508695652174</v>
      </c>
      <c r="I212">
        <f>IFERROR(VLOOKUP(A212,[5]数据处理!$A:$B,2,0),0)</f>
        <v>26</v>
      </c>
      <c r="J212" s="30">
        <f>IFERROR(VLOOKUP(A212,[5]数据处理!$A:$D,4,0),0)</f>
        <v>0</v>
      </c>
      <c r="K212" s="30">
        <f>IFERROR(VLOOKUP(A212,[5]数据处理!$A:$E,5,0),0)</f>
        <v>0</v>
      </c>
      <c r="L212" s="30">
        <f>IFERROR(VLOOKUP(A212,[5]数据处理!$A:$G,7,0),0)</f>
        <v>13</v>
      </c>
      <c r="M212">
        <f t="shared" si="52"/>
        <v>39</v>
      </c>
      <c r="N212">
        <f>IFERROR(VLOOKUP(A212,[5]数据处理!$A:$C,3,0),0)</f>
        <v>1</v>
      </c>
      <c r="O212">
        <f>IFERROR(VLOOKUP($A212,[5]数据处理!$A:$N,14,0),0)</f>
        <v>0</v>
      </c>
      <c r="P212">
        <f>IFERROR(VLOOKUP($A212,[3]库存报告使用数据!$A$1:$B$65536,2,0),"")</f>
        <v>44802</v>
      </c>
      <c r="Q212">
        <f>IFERROR(VLOOKUP($A212,[3]库存报告使用数据!$A$1:$E$65536,5,0),"")</f>
        <v>16280</v>
      </c>
      <c r="R212">
        <f>IFERROR(VLOOKUP($A212,[3]库存报告使用数据!$A$1:$H$65536,8,0),"")</f>
        <v>3990</v>
      </c>
      <c r="S212">
        <f>IFERROR(VLOOKUP($A212,[3]库存报告使用数据!$A$1:$K$65536,11,0),"")</f>
        <v>4345</v>
      </c>
      <c r="T212">
        <f>IFERROR(VLOOKUP($A212,[3]库存报告使用数据!$A$1:$C$65536,3,0),"")</f>
        <v>590</v>
      </c>
      <c r="U212">
        <f>IFERROR(VLOOKUP($A212,[3]库存报告使用数据!$A$1:$F$65536,6,0),"")</f>
        <v>85</v>
      </c>
      <c r="V212">
        <f>IFERROR(VLOOKUP($A212,[3]库存报告使用数据!$A$1:$I$65536,9,0),"")</f>
        <v>29</v>
      </c>
      <c r="W212">
        <f>IFERROR(VLOOKUP($A212,[3]库存报告使用数据!$A$1:$L$65536,12,0),"")</f>
        <v>49</v>
      </c>
      <c r="X212" s="20">
        <f t="shared" si="53"/>
        <v>0.0131690549529039</v>
      </c>
      <c r="Y212" s="20">
        <f t="shared" si="54"/>
        <v>0.00522113022113022</v>
      </c>
      <c r="Z212" s="20">
        <f t="shared" si="55"/>
        <v>0.00726817042606516</v>
      </c>
      <c r="AA212" s="20">
        <f t="shared" si="56"/>
        <v>0.011277330264672</v>
      </c>
      <c r="AB212">
        <f>IFERROR(VLOOKUP($A212,[3]库存报告使用数据!$A$1:$D$65536,4,0),"")</f>
        <v>88.9175</v>
      </c>
      <c r="AC212">
        <f>IFERROR(VLOOKUP($A212,[3]库存报告使用数据!$A$1:$G$65536,7,0),"")</f>
        <v>9.18</v>
      </c>
      <c r="AD212">
        <f>IFERROR(VLOOKUP($A212,[3]库存报告使用数据!$A$1:$J$65536,10,0),"")</f>
        <v>2.28</v>
      </c>
      <c r="AE212">
        <f>IFERROR(VLOOKUP($A212,[3]库存报告使用数据!$A$1:$M$65536,13,0),"")</f>
        <v>5.67</v>
      </c>
      <c r="AF212" s="20">
        <f t="shared" si="57"/>
        <v>0.278945448097605</v>
      </c>
      <c r="AG212" s="20">
        <f t="shared" si="58"/>
        <v>0.0239990179429998</v>
      </c>
      <c r="AH212" s="20">
        <f t="shared" si="59"/>
        <v>0.00466477075106901</v>
      </c>
      <c r="AI212" s="20">
        <f t="shared" si="60"/>
        <v>0.0205240470191265</v>
      </c>
      <c r="AJ212">
        <f>IFERROR(VLOOKUP($B212,[4]库存报告使用数据!$A$1:$B$65536,2,0),0)</f>
        <v>170</v>
      </c>
      <c r="AK212">
        <f>IFERROR(VLOOKUP($B212,[4]库存报告使用数据!$A$1:$C$65536,3,0),)</f>
        <v>87</v>
      </c>
      <c r="AL212">
        <f>IFERROR(VLOOKUP($B212,[4]库存报告使用数据!$A$1:$D$65536,4,0),)</f>
        <v>29</v>
      </c>
      <c r="AM212">
        <f>IFERROR(VLOOKUP($B212,[4]库存报告使用数据!$A$1:$E$65536,5,0),)</f>
        <v>114</v>
      </c>
      <c r="AN212" s="20">
        <f t="shared" si="61"/>
        <v>0.0882352941176471</v>
      </c>
      <c r="AO212" s="20">
        <f t="shared" si="62"/>
        <v>0.206896551724138</v>
      </c>
      <c r="AP212" s="20">
        <f t="shared" si="63"/>
        <v>0.793103448275862</v>
      </c>
      <c r="AQ212" s="20">
        <f t="shared" si="64"/>
        <v>0.114035087719298</v>
      </c>
      <c r="AR212" s="32">
        <f t="shared" si="65"/>
        <v>2.14285714285714</v>
      </c>
      <c r="AS212" s="32">
        <f t="shared" si="66"/>
        <v>128.571428571429</v>
      </c>
      <c r="AT212" s="32">
        <f t="shared" si="67"/>
        <v>-89.5714285714286</v>
      </c>
      <c r="AU212" s="28">
        <f t="shared" si="68"/>
        <v>18</v>
      </c>
      <c r="AV212" s="34">
        <f>IFERROR(时间!$B$4+AU212,"上周无销量")</f>
        <v>43301</v>
      </c>
    </row>
    <row r="213" spans="1:48">
      <c r="A213" s="18" t="s">
        <v>258</v>
      </c>
      <c r="B213" t="str">
        <f>VLOOKUP(A213,'[1]sku-asin（子）'!$A:$B,2,0)</f>
        <v>B06XZ13X21</v>
      </c>
      <c r="C213" t="str">
        <f>VLOOKUP(A213,'[1]子sku-父sku'!$A:$B,2,0)</f>
        <v>BS-WH1731</v>
      </c>
      <c r="D213" s="28">
        <f>IFERROR(VLOOKUP(A213,[2]库存报告使用数据处理!$A:$C,3,0),0)</f>
        <v>21</v>
      </c>
      <c r="E213" s="28">
        <f>IFERROR(VLOOKUP(A213,[2]库存报告使用数据处理!$A:$D,4,0),0)</f>
        <v>9</v>
      </c>
      <c r="F213" s="28">
        <f>IFERROR(VLOOKUP(A213,[2]库存报告使用数据处理!$A:$E,5,0),0)</f>
        <v>13</v>
      </c>
      <c r="G213" s="28">
        <f>IFERROR(VLOOKUP(A213,[2]库存报告使用数据处理!$A:$F,6,0),0)</f>
        <v>6</v>
      </c>
      <c r="H213" s="29">
        <f>IFERROR(VLOOKUP(A213,[2]库存报告使用数据处理!$A:$G,7,0),0)</f>
        <v>15.5818367346939</v>
      </c>
      <c r="I213">
        <f>IFERROR(VLOOKUP(A213,[5]数据处理!$A:$B,2,0),0)</f>
        <v>59</v>
      </c>
      <c r="J213" s="30">
        <f>IFERROR(VLOOKUP(A213,[5]数据处理!$A:$D,4,0),0)</f>
        <v>0</v>
      </c>
      <c r="K213" s="30">
        <f>IFERROR(VLOOKUP(A213,[5]数据处理!$A:$E,5,0),0)</f>
        <v>0</v>
      </c>
      <c r="L213" s="30">
        <f>IFERROR(VLOOKUP(A213,[5]数据处理!$A:$G,7,0),0)</f>
        <v>0</v>
      </c>
      <c r="M213">
        <f t="shared" si="52"/>
        <v>59</v>
      </c>
      <c r="N213">
        <f>IFERROR(VLOOKUP(A213,[5]数据处理!$A:$C,3,0),0)</f>
        <v>7</v>
      </c>
      <c r="O213">
        <f>IFERROR(VLOOKUP($A213,[5]数据处理!$A:$N,14,0),0)</f>
        <v>0</v>
      </c>
      <c r="P213">
        <f>IFERROR(VLOOKUP($A213,[3]库存报告使用数据!$A$1:$B$65536,2,0),"")</f>
        <v>2852</v>
      </c>
      <c r="Q213">
        <f>IFERROR(VLOOKUP($A213,[3]库存报告使用数据!$A$1:$E$65536,5,0),"")</f>
        <v>6252</v>
      </c>
      <c r="R213">
        <f>IFERROR(VLOOKUP($A213,[3]库存报告使用数据!$A$1:$H$65536,8,0),"")</f>
        <v>3967</v>
      </c>
      <c r="S213">
        <f>IFERROR(VLOOKUP($A213,[3]库存报告使用数据!$A$1:$K$65536,11,0),"")</f>
        <v>1457</v>
      </c>
      <c r="T213">
        <f>IFERROR(VLOOKUP($A213,[3]库存报告使用数据!$A$1:$C$65536,3,0),"")</f>
        <v>45</v>
      </c>
      <c r="U213">
        <f>IFERROR(VLOOKUP($A213,[3]库存报告使用数据!$A$1:$F$65536,6,0),"")</f>
        <v>57</v>
      </c>
      <c r="V213">
        <f>IFERROR(VLOOKUP($A213,[3]库存报告使用数据!$A$1:$I$65536,9,0),"")</f>
        <v>27</v>
      </c>
      <c r="W213">
        <f>IFERROR(VLOOKUP($A213,[3]库存报告使用数据!$A$1:$L$65536,12,0),"")</f>
        <v>19</v>
      </c>
      <c r="X213" s="20">
        <f t="shared" si="53"/>
        <v>0.0157784011220196</v>
      </c>
      <c r="Y213" s="20">
        <f t="shared" si="54"/>
        <v>0.00911708253358925</v>
      </c>
      <c r="Z213" s="20">
        <f t="shared" si="55"/>
        <v>0.00680615074363499</v>
      </c>
      <c r="AA213" s="20">
        <f t="shared" si="56"/>
        <v>0.0130404941660947</v>
      </c>
      <c r="AB213">
        <f>IFERROR(VLOOKUP($A213,[3]库存报告使用数据!$A$1:$D$65536,4,0),"")</f>
        <v>5.495</v>
      </c>
      <c r="AC213">
        <f>IFERROR(VLOOKUP($A213,[3]库存报告使用数据!$A$1:$G$65536,7,0),"")</f>
        <v>3.78</v>
      </c>
      <c r="AD213">
        <f>IFERROR(VLOOKUP($A213,[3]库存报告使用数据!$A$1:$J$65536,10,0),"")</f>
        <v>1.52</v>
      </c>
      <c r="AE213">
        <f>IFERROR(VLOOKUP($A213,[3]库存报告使用数据!$A$1:$M$65536,13,0),"")</f>
        <v>2.49</v>
      </c>
      <c r="AF213" s="20">
        <f t="shared" si="57"/>
        <v>0.0167930566288151</v>
      </c>
      <c r="AG213" s="20">
        <f t="shared" si="58"/>
        <v>0.0269544603214103</v>
      </c>
      <c r="AH213" s="20">
        <f t="shared" si="59"/>
        <v>0.00750380580376257</v>
      </c>
      <c r="AI213" s="20">
        <f t="shared" si="60"/>
        <v>0.0266335738890126</v>
      </c>
      <c r="AJ213">
        <f>IFERROR(VLOOKUP($B213,[4]库存报告使用数据!$A$1:$B$65536,2,0),0)</f>
        <v>45</v>
      </c>
      <c r="AK213">
        <f>IFERROR(VLOOKUP($B213,[4]库存报告使用数据!$A$1:$C$65536,3,0),)</f>
        <v>68</v>
      </c>
      <c r="AL213">
        <f>IFERROR(VLOOKUP($B213,[4]库存报告使用数据!$A$1:$D$65536,4,0),)</f>
        <v>0</v>
      </c>
      <c r="AM213">
        <f>IFERROR(VLOOKUP($B213,[4]库存报告使用数据!$A$1:$E$65536,5,0),)</f>
        <v>79</v>
      </c>
      <c r="AN213" s="20">
        <f t="shared" si="61"/>
        <v>0.466666666666667</v>
      </c>
      <c r="AO213" s="20">
        <f t="shared" si="62"/>
        <v>0.132352941176471</v>
      </c>
      <c r="AP213" s="20" t="str">
        <f t="shared" si="63"/>
        <v/>
      </c>
      <c r="AQ213" s="20">
        <f t="shared" si="64"/>
        <v>0.0759493670886076</v>
      </c>
      <c r="AR213" s="32">
        <f t="shared" si="65"/>
        <v>3</v>
      </c>
      <c r="AS213" s="32">
        <f t="shared" si="66"/>
        <v>180</v>
      </c>
      <c r="AT213" s="32">
        <f t="shared" si="67"/>
        <v>-121</v>
      </c>
      <c r="AU213" s="28">
        <f t="shared" si="68"/>
        <v>19</v>
      </c>
      <c r="AV213" s="34">
        <f>IFERROR(时间!$B$4+AU213,"上周无销量")</f>
        <v>43302</v>
      </c>
    </row>
    <row r="214" spans="1:48">
      <c r="A214" s="18" t="s">
        <v>259</v>
      </c>
      <c r="B214" t="str">
        <f>VLOOKUP(A214,'[1]sku-asin（子）'!$A:$B,2,0)</f>
        <v>B071NPJ7N7</v>
      </c>
      <c r="C214" t="str">
        <f>VLOOKUP(A214,'[1]子sku-父sku'!$A:$B,2,0)</f>
        <v>BS-WH4700</v>
      </c>
      <c r="D214" s="28">
        <f>IFERROR(VLOOKUP(A214,[2]库存报告使用数据处理!$A:$C,3,0),0)</f>
        <v>0</v>
      </c>
      <c r="E214" s="28">
        <f>IFERROR(VLOOKUP(A214,[2]库存报告使用数据处理!$A:$D,4,0),0)</f>
        <v>0</v>
      </c>
      <c r="F214" s="28">
        <f>IFERROR(VLOOKUP(A214,[2]库存报告使用数据处理!$A:$E,5,0),0)</f>
        <v>0</v>
      </c>
      <c r="G214" s="28">
        <f>IFERROR(VLOOKUP(A214,[2]库存报告使用数据处理!$A:$F,6,0),0)</f>
        <v>0</v>
      </c>
      <c r="H214" s="29">
        <f>IFERROR(VLOOKUP(A214,[2]库存报告使用数据处理!$A:$G,7,0),0)</f>
        <v>0</v>
      </c>
      <c r="I214">
        <f>IFERROR(VLOOKUP(A214,[5]数据处理!$A:$B,2,0),0)</f>
        <v>0</v>
      </c>
      <c r="J214" s="30">
        <f>IFERROR(VLOOKUP(A214,[5]数据处理!$A:$D,4,0),0)</f>
        <v>0</v>
      </c>
      <c r="K214" s="30">
        <f>IFERROR(VLOOKUP(A214,[5]数据处理!$A:$E,5,0),0)</f>
        <v>0</v>
      </c>
      <c r="L214" s="30">
        <f>IFERROR(VLOOKUP(A214,[5]数据处理!$A:$G,7,0),0)</f>
        <v>0</v>
      </c>
      <c r="M214">
        <f t="shared" si="52"/>
        <v>0</v>
      </c>
      <c r="N214">
        <f>IFERROR(VLOOKUP(A214,[5]数据处理!$A:$C,3,0),0)</f>
        <v>0</v>
      </c>
      <c r="O214">
        <f>IFERROR(VLOOKUP($A214,[5]数据处理!$A:$N,14,0),0)</f>
        <v>0</v>
      </c>
      <c r="P214" t="str">
        <f>IFERROR(VLOOKUP($A214,[3]库存报告使用数据!$A$1:$B$65536,2,0),"")</f>
        <v/>
      </c>
      <c r="Q214" t="str">
        <f>IFERROR(VLOOKUP($A214,[3]库存报告使用数据!$A$1:$E$65536,5,0),"")</f>
        <v/>
      </c>
      <c r="R214" t="str">
        <f>IFERROR(VLOOKUP($A214,[3]库存报告使用数据!$A$1:$H$65536,8,0),"")</f>
        <v/>
      </c>
      <c r="S214" t="str">
        <f>IFERROR(VLOOKUP($A214,[3]库存报告使用数据!$A$1:$K$65536,11,0),"")</f>
        <v/>
      </c>
      <c r="T214" t="str">
        <f>IFERROR(VLOOKUP($A214,[3]库存报告使用数据!$A$1:$C$65536,3,0),"")</f>
        <v/>
      </c>
      <c r="U214" t="str">
        <f>IFERROR(VLOOKUP($A214,[3]库存报告使用数据!$A$1:$F$65536,6,0),"")</f>
        <v/>
      </c>
      <c r="V214" t="str">
        <f>IFERROR(VLOOKUP($A214,[3]库存报告使用数据!$A$1:$I$65536,9,0),"")</f>
        <v/>
      </c>
      <c r="W214" t="str">
        <f>IFERROR(VLOOKUP($A214,[3]库存报告使用数据!$A$1:$L$65536,12,0),"")</f>
        <v/>
      </c>
      <c r="X214" s="20" t="str">
        <f t="shared" si="53"/>
        <v/>
      </c>
      <c r="Y214" s="20" t="str">
        <f t="shared" si="54"/>
        <v/>
      </c>
      <c r="Z214" s="20" t="str">
        <f t="shared" si="55"/>
        <v/>
      </c>
      <c r="AA214" s="20" t="str">
        <f t="shared" si="56"/>
        <v/>
      </c>
      <c r="AB214" t="str">
        <f>IFERROR(VLOOKUP($A214,[3]库存报告使用数据!$A$1:$D$65536,4,0),"")</f>
        <v/>
      </c>
      <c r="AC214" t="str">
        <f>IFERROR(VLOOKUP($A214,[3]库存报告使用数据!$A$1:$G$65536,7,0),"")</f>
        <v/>
      </c>
      <c r="AD214" t="str">
        <f>IFERROR(VLOOKUP($A214,[3]库存报告使用数据!$A$1:$J$65536,10,0),"")</f>
        <v/>
      </c>
      <c r="AE214" t="str">
        <f>IFERROR(VLOOKUP($A214,[3]库存报告使用数据!$A$1:$M$65536,13,0),"")</f>
        <v/>
      </c>
      <c r="AF214" s="20" t="str">
        <f t="shared" si="57"/>
        <v/>
      </c>
      <c r="AG214" s="20" t="str">
        <f t="shared" si="58"/>
        <v/>
      </c>
      <c r="AH214" s="20" t="str">
        <f t="shared" si="59"/>
        <v/>
      </c>
      <c r="AI214" s="20" t="str">
        <f t="shared" si="60"/>
        <v/>
      </c>
      <c r="AJ214">
        <f>IFERROR(VLOOKUP($B214,[4]库存报告使用数据!$A$1:$B$65536,2,0),0)</f>
        <v>0</v>
      </c>
      <c r="AK214">
        <f>IFERROR(VLOOKUP($B214,[4]库存报告使用数据!$A$1:$C$65536,3,0),)</f>
        <v>0</v>
      </c>
      <c r="AL214">
        <f>IFERROR(VLOOKUP($B214,[4]库存报告使用数据!$A$1:$D$65536,4,0),)</f>
        <v>0</v>
      </c>
      <c r="AM214">
        <f>IFERROR(VLOOKUP($B214,[4]库存报告使用数据!$A$1:$E$65536,5,0),)</f>
        <v>0</v>
      </c>
      <c r="AN214" s="20" t="str">
        <f t="shared" si="61"/>
        <v/>
      </c>
      <c r="AO214" s="20" t="str">
        <f t="shared" si="62"/>
        <v/>
      </c>
      <c r="AP214" s="20" t="str">
        <f t="shared" si="63"/>
        <v/>
      </c>
      <c r="AQ214" s="20" t="str">
        <f t="shared" si="64"/>
        <v/>
      </c>
      <c r="AR214" s="32">
        <f t="shared" si="65"/>
        <v>0</v>
      </c>
      <c r="AS214" s="32">
        <f t="shared" si="66"/>
        <v>0</v>
      </c>
      <c r="AT214" s="32">
        <f t="shared" si="67"/>
        <v>0</v>
      </c>
      <c r="AU214" s="28" t="str">
        <f t="shared" si="68"/>
        <v>库存为0</v>
      </c>
      <c r="AV214" s="34" t="str">
        <f>IFERROR(时间!$B$4+AU214,"上周无销量")</f>
        <v>上周无销量</v>
      </c>
    </row>
    <row r="215" spans="1:48">
      <c r="A215" s="18" t="s">
        <v>260</v>
      </c>
      <c r="B215" t="str">
        <f>VLOOKUP(A215,'[1]sku-asin（子）'!$A:$B,2,0)</f>
        <v>B07195SHZN</v>
      </c>
      <c r="C215" t="str">
        <f>VLOOKUP(A215,'[1]子sku-父sku'!$A:$B,2,0)</f>
        <v>BS-WH4700</v>
      </c>
      <c r="D215" s="28">
        <f>IFERROR(VLOOKUP(A215,[2]库存报告使用数据处理!$A:$C,3,0),0)</f>
        <v>0</v>
      </c>
      <c r="E215" s="28">
        <f>IFERROR(VLOOKUP(A215,[2]库存报告使用数据处理!$A:$D,4,0),0)</f>
        <v>0</v>
      </c>
      <c r="F215" s="28">
        <f>IFERROR(VLOOKUP(A215,[2]库存报告使用数据处理!$A:$E,5,0),0)</f>
        <v>0</v>
      </c>
      <c r="G215" s="28">
        <f>IFERROR(VLOOKUP(A215,[2]库存报告使用数据处理!$A:$F,6,0),0)</f>
        <v>0</v>
      </c>
      <c r="H215" s="29">
        <f>IFERROR(VLOOKUP(A215,[2]库存报告使用数据处理!$A:$G,7,0),0)</f>
        <v>0</v>
      </c>
      <c r="I215">
        <f>IFERROR(VLOOKUP(A215,[5]数据处理!$A:$B,2,0),0)</f>
        <v>0</v>
      </c>
      <c r="J215" s="30">
        <f>IFERROR(VLOOKUP(A215,[5]数据处理!$A:$D,4,0),0)</f>
        <v>0</v>
      </c>
      <c r="K215" s="30">
        <f>IFERROR(VLOOKUP(A215,[5]数据处理!$A:$E,5,0),0)</f>
        <v>0</v>
      </c>
      <c r="L215" s="30">
        <f>IFERROR(VLOOKUP(A215,[5]数据处理!$A:$G,7,0),0)</f>
        <v>0</v>
      </c>
      <c r="M215">
        <f t="shared" si="52"/>
        <v>0</v>
      </c>
      <c r="N215">
        <f>IFERROR(VLOOKUP(A215,[5]数据处理!$A:$C,3,0),0)</f>
        <v>0</v>
      </c>
      <c r="O215">
        <f>IFERROR(VLOOKUP($A215,[5]数据处理!$A:$N,14,0),0)</f>
        <v>0</v>
      </c>
      <c r="P215" t="str">
        <f>IFERROR(VLOOKUP($A215,[3]库存报告使用数据!$A$1:$B$65536,2,0),"")</f>
        <v/>
      </c>
      <c r="Q215" t="str">
        <f>IFERROR(VLOOKUP($A215,[3]库存报告使用数据!$A$1:$E$65536,5,0),"")</f>
        <v/>
      </c>
      <c r="R215" t="str">
        <f>IFERROR(VLOOKUP($A215,[3]库存报告使用数据!$A$1:$H$65536,8,0),"")</f>
        <v/>
      </c>
      <c r="S215" t="str">
        <f>IFERROR(VLOOKUP($A215,[3]库存报告使用数据!$A$1:$K$65536,11,0),"")</f>
        <v/>
      </c>
      <c r="T215" t="str">
        <f>IFERROR(VLOOKUP($A215,[3]库存报告使用数据!$A$1:$C$65536,3,0),"")</f>
        <v/>
      </c>
      <c r="U215" t="str">
        <f>IFERROR(VLOOKUP($A215,[3]库存报告使用数据!$A$1:$F$65536,6,0),"")</f>
        <v/>
      </c>
      <c r="V215" t="str">
        <f>IFERROR(VLOOKUP($A215,[3]库存报告使用数据!$A$1:$I$65536,9,0),"")</f>
        <v/>
      </c>
      <c r="W215" t="str">
        <f>IFERROR(VLOOKUP($A215,[3]库存报告使用数据!$A$1:$L$65536,12,0),"")</f>
        <v/>
      </c>
      <c r="X215" s="20" t="str">
        <f t="shared" si="53"/>
        <v/>
      </c>
      <c r="Y215" s="20" t="str">
        <f t="shared" si="54"/>
        <v/>
      </c>
      <c r="Z215" s="20" t="str">
        <f t="shared" si="55"/>
        <v/>
      </c>
      <c r="AA215" s="20" t="str">
        <f t="shared" si="56"/>
        <v/>
      </c>
      <c r="AB215" t="str">
        <f>IFERROR(VLOOKUP($A215,[3]库存报告使用数据!$A$1:$D$65536,4,0),"")</f>
        <v/>
      </c>
      <c r="AC215" t="str">
        <f>IFERROR(VLOOKUP($A215,[3]库存报告使用数据!$A$1:$G$65536,7,0),"")</f>
        <v/>
      </c>
      <c r="AD215" t="str">
        <f>IFERROR(VLOOKUP($A215,[3]库存报告使用数据!$A$1:$J$65536,10,0),"")</f>
        <v/>
      </c>
      <c r="AE215" t="str">
        <f>IFERROR(VLOOKUP($A215,[3]库存报告使用数据!$A$1:$M$65536,13,0),"")</f>
        <v/>
      </c>
      <c r="AF215" s="20" t="str">
        <f t="shared" si="57"/>
        <v/>
      </c>
      <c r="AG215" s="20" t="str">
        <f t="shared" si="58"/>
        <v/>
      </c>
      <c r="AH215" s="20" t="str">
        <f t="shared" si="59"/>
        <v/>
      </c>
      <c r="AI215" s="20" t="str">
        <f t="shared" si="60"/>
        <v/>
      </c>
      <c r="AJ215">
        <f>IFERROR(VLOOKUP($B215,[4]库存报告使用数据!$A$1:$B$65536,2,0),0)</f>
        <v>0</v>
      </c>
      <c r="AK215">
        <f>IFERROR(VLOOKUP($B215,[4]库存报告使用数据!$A$1:$C$65536,3,0),)</f>
        <v>0</v>
      </c>
      <c r="AL215">
        <f>IFERROR(VLOOKUP($B215,[4]库存报告使用数据!$A$1:$D$65536,4,0),)</f>
        <v>0</v>
      </c>
      <c r="AM215">
        <f>IFERROR(VLOOKUP($B215,[4]库存报告使用数据!$A$1:$E$65536,5,0),)</f>
        <v>0</v>
      </c>
      <c r="AN215" s="20" t="str">
        <f t="shared" si="61"/>
        <v/>
      </c>
      <c r="AO215" s="20" t="str">
        <f t="shared" si="62"/>
        <v/>
      </c>
      <c r="AP215" s="20" t="str">
        <f t="shared" si="63"/>
        <v/>
      </c>
      <c r="AQ215" s="20" t="str">
        <f t="shared" si="64"/>
        <v/>
      </c>
      <c r="AR215" s="32">
        <f t="shared" si="65"/>
        <v>0</v>
      </c>
      <c r="AS215" s="32">
        <f t="shared" si="66"/>
        <v>0</v>
      </c>
      <c r="AT215" s="32">
        <f t="shared" si="67"/>
        <v>0</v>
      </c>
      <c r="AU215" s="28" t="str">
        <f t="shared" si="68"/>
        <v>库存为0</v>
      </c>
      <c r="AV215" s="34" t="str">
        <f>IFERROR(时间!$B$4+AU215,"上周无销量")</f>
        <v>上周无销量</v>
      </c>
    </row>
    <row r="216" spans="1:48">
      <c r="A216" s="18" t="s">
        <v>261</v>
      </c>
      <c r="B216" t="str">
        <f>VLOOKUP(A216,'[1]sku-asin（子）'!$A:$B,2,0)</f>
        <v>B071YWKMBZ</v>
      </c>
      <c r="C216" t="str">
        <f>VLOOKUP(A216,'[1]子sku-父sku'!$A:$B,2,0)</f>
        <v>BS-WH4700</v>
      </c>
      <c r="D216" s="28">
        <f>IFERROR(VLOOKUP(A216,[2]库存报告使用数据处理!$A:$C,3,0),0)</f>
        <v>0</v>
      </c>
      <c r="E216" s="28">
        <f>IFERROR(VLOOKUP(A216,[2]库存报告使用数据处理!$A:$D,4,0),0)</f>
        <v>0</v>
      </c>
      <c r="F216" s="28">
        <f>IFERROR(VLOOKUP(A216,[2]库存报告使用数据处理!$A:$E,5,0),0)</f>
        <v>0</v>
      </c>
      <c r="G216" s="28">
        <f>IFERROR(VLOOKUP(A216,[2]库存报告使用数据处理!$A:$F,6,0),0)</f>
        <v>0</v>
      </c>
      <c r="H216" s="29">
        <f>IFERROR(VLOOKUP(A216,[2]库存报告使用数据处理!$A:$G,7,0),0)</f>
        <v>0</v>
      </c>
      <c r="I216">
        <f>IFERROR(VLOOKUP(A216,[5]数据处理!$A:$B,2,0),0)</f>
        <v>0</v>
      </c>
      <c r="J216" s="30">
        <f>IFERROR(VLOOKUP(A216,[5]数据处理!$A:$D,4,0),0)</f>
        <v>0</v>
      </c>
      <c r="K216" s="30">
        <f>IFERROR(VLOOKUP(A216,[5]数据处理!$A:$E,5,0),0)</f>
        <v>0</v>
      </c>
      <c r="L216" s="30">
        <f>IFERROR(VLOOKUP(A216,[5]数据处理!$A:$G,7,0),0)</f>
        <v>0</v>
      </c>
      <c r="M216">
        <f t="shared" si="52"/>
        <v>0</v>
      </c>
      <c r="N216">
        <f>IFERROR(VLOOKUP(A216,[5]数据处理!$A:$C,3,0),0)</f>
        <v>0</v>
      </c>
      <c r="O216">
        <f>IFERROR(VLOOKUP($A216,[5]数据处理!$A:$N,14,0),0)</f>
        <v>0</v>
      </c>
      <c r="P216" t="str">
        <f>IFERROR(VLOOKUP($A216,[3]库存报告使用数据!$A$1:$B$65536,2,0),"")</f>
        <v/>
      </c>
      <c r="Q216" t="str">
        <f>IFERROR(VLOOKUP($A216,[3]库存报告使用数据!$A$1:$E$65536,5,0),"")</f>
        <v/>
      </c>
      <c r="R216" t="str">
        <f>IFERROR(VLOOKUP($A216,[3]库存报告使用数据!$A$1:$H$65536,8,0),"")</f>
        <v/>
      </c>
      <c r="S216" t="str">
        <f>IFERROR(VLOOKUP($A216,[3]库存报告使用数据!$A$1:$K$65536,11,0),"")</f>
        <v/>
      </c>
      <c r="T216" t="str">
        <f>IFERROR(VLOOKUP($A216,[3]库存报告使用数据!$A$1:$C$65536,3,0),"")</f>
        <v/>
      </c>
      <c r="U216" t="str">
        <f>IFERROR(VLOOKUP($A216,[3]库存报告使用数据!$A$1:$F$65536,6,0),"")</f>
        <v/>
      </c>
      <c r="V216" t="str">
        <f>IFERROR(VLOOKUP($A216,[3]库存报告使用数据!$A$1:$I$65536,9,0),"")</f>
        <v/>
      </c>
      <c r="W216" t="str">
        <f>IFERROR(VLOOKUP($A216,[3]库存报告使用数据!$A$1:$L$65536,12,0),"")</f>
        <v/>
      </c>
      <c r="X216" s="20" t="str">
        <f t="shared" si="53"/>
        <v/>
      </c>
      <c r="Y216" s="20" t="str">
        <f t="shared" si="54"/>
        <v/>
      </c>
      <c r="Z216" s="20" t="str">
        <f t="shared" si="55"/>
        <v/>
      </c>
      <c r="AA216" s="20" t="str">
        <f t="shared" si="56"/>
        <v/>
      </c>
      <c r="AB216" t="str">
        <f>IFERROR(VLOOKUP($A216,[3]库存报告使用数据!$A$1:$D$65536,4,0),"")</f>
        <v/>
      </c>
      <c r="AC216" t="str">
        <f>IFERROR(VLOOKUP($A216,[3]库存报告使用数据!$A$1:$G$65536,7,0),"")</f>
        <v/>
      </c>
      <c r="AD216" t="str">
        <f>IFERROR(VLOOKUP($A216,[3]库存报告使用数据!$A$1:$J$65536,10,0),"")</f>
        <v/>
      </c>
      <c r="AE216" t="str">
        <f>IFERROR(VLOOKUP($A216,[3]库存报告使用数据!$A$1:$M$65536,13,0),"")</f>
        <v/>
      </c>
      <c r="AF216" s="20" t="str">
        <f t="shared" si="57"/>
        <v/>
      </c>
      <c r="AG216" s="20" t="str">
        <f t="shared" si="58"/>
        <v/>
      </c>
      <c r="AH216" s="20" t="str">
        <f t="shared" si="59"/>
        <v/>
      </c>
      <c r="AI216" s="20" t="str">
        <f t="shared" si="60"/>
        <v/>
      </c>
      <c r="AJ216">
        <f>IFERROR(VLOOKUP($B216,[4]库存报告使用数据!$A$1:$B$65536,2,0),0)</f>
        <v>0</v>
      </c>
      <c r="AK216">
        <f>IFERROR(VLOOKUP($B216,[4]库存报告使用数据!$A$1:$C$65536,3,0),)</f>
        <v>0</v>
      </c>
      <c r="AL216">
        <f>IFERROR(VLOOKUP($B216,[4]库存报告使用数据!$A$1:$D$65536,4,0),)</f>
        <v>0</v>
      </c>
      <c r="AM216">
        <f>IFERROR(VLOOKUP($B216,[4]库存报告使用数据!$A$1:$E$65536,5,0),)</f>
        <v>0</v>
      </c>
      <c r="AN216" s="20" t="str">
        <f t="shared" si="61"/>
        <v/>
      </c>
      <c r="AO216" s="20" t="str">
        <f t="shared" si="62"/>
        <v/>
      </c>
      <c r="AP216" s="20" t="str">
        <f t="shared" si="63"/>
        <v/>
      </c>
      <c r="AQ216" s="20" t="str">
        <f t="shared" si="64"/>
        <v/>
      </c>
      <c r="AR216" s="32">
        <f t="shared" si="65"/>
        <v>0</v>
      </c>
      <c r="AS216" s="32">
        <f t="shared" si="66"/>
        <v>0</v>
      </c>
      <c r="AT216" s="32">
        <f t="shared" si="67"/>
        <v>0</v>
      </c>
      <c r="AU216" s="28" t="str">
        <f t="shared" si="68"/>
        <v>库存为0</v>
      </c>
      <c r="AV216" s="34" t="str">
        <f>IFERROR(时间!$B$4+AU216,"上周无销量")</f>
        <v>上周无销量</v>
      </c>
    </row>
    <row r="217" spans="1:48">
      <c r="A217" s="18" t="s">
        <v>262</v>
      </c>
      <c r="B217" t="str">
        <f>VLOOKUP(A217,'[1]sku-asin（子）'!$A:$B,2,0)</f>
        <v>B071HHMS1S</v>
      </c>
      <c r="C217" t="str">
        <f>VLOOKUP(A217,'[1]子sku-父sku'!$A:$B,2,0)</f>
        <v>BS-WH4700</v>
      </c>
      <c r="D217" s="28">
        <f>IFERROR(VLOOKUP(A217,[2]库存报告使用数据处理!$A:$C,3,0),0)</f>
        <v>0</v>
      </c>
      <c r="E217" s="28">
        <f>IFERROR(VLOOKUP(A217,[2]库存报告使用数据处理!$A:$D,4,0),0)</f>
        <v>0</v>
      </c>
      <c r="F217" s="28">
        <f>IFERROR(VLOOKUP(A217,[2]库存报告使用数据处理!$A:$E,5,0),0)</f>
        <v>0</v>
      </c>
      <c r="G217" s="28">
        <f>IFERROR(VLOOKUP(A217,[2]库存报告使用数据处理!$A:$F,6,0),0)</f>
        <v>0</v>
      </c>
      <c r="H217" s="29">
        <f>IFERROR(VLOOKUP(A217,[2]库存报告使用数据处理!$A:$G,7,0),0)</f>
        <v>0</v>
      </c>
      <c r="I217">
        <f>IFERROR(VLOOKUP(A217,[5]数据处理!$A:$B,2,0),0)</f>
        <v>0</v>
      </c>
      <c r="J217" s="30">
        <f>IFERROR(VLOOKUP(A217,[5]数据处理!$A:$D,4,0),0)</f>
        <v>0</v>
      </c>
      <c r="K217" s="30">
        <f>IFERROR(VLOOKUP(A217,[5]数据处理!$A:$E,5,0),0)</f>
        <v>0</v>
      </c>
      <c r="L217" s="30">
        <f>IFERROR(VLOOKUP(A217,[5]数据处理!$A:$G,7,0),0)</f>
        <v>0</v>
      </c>
      <c r="M217">
        <f t="shared" si="52"/>
        <v>0</v>
      </c>
      <c r="N217">
        <f>IFERROR(VLOOKUP(A217,[5]数据处理!$A:$C,3,0),0)</f>
        <v>0</v>
      </c>
      <c r="O217">
        <f>IFERROR(VLOOKUP($A217,[5]数据处理!$A:$N,14,0),0)</f>
        <v>0</v>
      </c>
      <c r="P217" t="str">
        <f>IFERROR(VLOOKUP($A217,[3]库存报告使用数据!$A$1:$B$65536,2,0),"")</f>
        <v/>
      </c>
      <c r="Q217" t="str">
        <f>IFERROR(VLOOKUP($A217,[3]库存报告使用数据!$A$1:$E$65536,5,0),"")</f>
        <v/>
      </c>
      <c r="R217" t="str">
        <f>IFERROR(VLOOKUP($A217,[3]库存报告使用数据!$A$1:$H$65536,8,0),"")</f>
        <v/>
      </c>
      <c r="S217" t="str">
        <f>IFERROR(VLOOKUP($A217,[3]库存报告使用数据!$A$1:$K$65536,11,0),"")</f>
        <v/>
      </c>
      <c r="T217" t="str">
        <f>IFERROR(VLOOKUP($A217,[3]库存报告使用数据!$A$1:$C$65536,3,0),"")</f>
        <v/>
      </c>
      <c r="U217" t="str">
        <f>IFERROR(VLOOKUP($A217,[3]库存报告使用数据!$A$1:$F$65536,6,0),"")</f>
        <v/>
      </c>
      <c r="V217" t="str">
        <f>IFERROR(VLOOKUP($A217,[3]库存报告使用数据!$A$1:$I$65536,9,0),"")</f>
        <v/>
      </c>
      <c r="W217" t="str">
        <f>IFERROR(VLOOKUP($A217,[3]库存报告使用数据!$A$1:$L$65536,12,0),"")</f>
        <v/>
      </c>
      <c r="X217" s="20" t="str">
        <f t="shared" si="53"/>
        <v/>
      </c>
      <c r="Y217" s="20" t="str">
        <f t="shared" si="54"/>
        <v/>
      </c>
      <c r="Z217" s="20" t="str">
        <f t="shared" si="55"/>
        <v/>
      </c>
      <c r="AA217" s="20" t="str">
        <f t="shared" si="56"/>
        <v/>
      </c>
      <c r="AB217" t="str">
        <f>IFERROR(VLOOKUP($A217,[3]库存报告使用数据!$A$1:$D$65536,4,0),"")</f>
        <v/>
      </c>
      <c r="AC217" t="str">
        <f>IFERROR(VLOOKUP($A217,[3]库存报告使用数据!$A$1:$G$65536,7,0),"")</f>
        <v/>
      </c>
      <c r="AD217" t="str">
        <f>IFERROR(VLOOKUP($A217,[3]库存报告使用数据!$A$1:$J$65536,10,0),"")</f>
        <v/>
      </c>
      <c r="AE217" t="str">
        <f>IFERROR(VLOOKUP($A217,[3]库存报告使用数据!$A$1:$M$65536,13,0),"")</f>
        <v/>
      </c>
      <c r="AF217" s="20" t="str">
        <f t="shared" si="57"/>
        <v/>
      </c>
      <c r="AG217" s="20" t="str">
        <f t="shared" si="58"/>
        <v/>
      </c>
      <c r="AH217" s="20" t="str">
        <f t="shared" si="59"/>
        <v/>
      </c>
      <c r="AI217" s="20" t="str">
        <f t="shared" si="60"/>
        <v/>
      </c>
      <c r="AJ217">
        <f>IFERROR(VLOOKUP($B217,[4]库存报告使用数据!$A$1:$B$65536,2,0),0)</f>
        <v>0</v>
      </c>
      <c r="AK217">
        <f>IFERROR(VLOOKUP($B217,[4]库存报告使用数据!$A$1:$C$65536,3,0),)</f>
        <v>0</v>
      </c>
      <c r="AL217">
        <f>IFERROR(VLOOKUP($B217,[4]库存报告使用数据!$A$1:$D$65536,4,0),)</f>
        <v>0</v>
      </c>
      <c r="AM217">
        <f>IFERROR(VLOOKUP($B217,[4]库存报告使用数据!$A$1:$E$65536,5,0),)</f>
        <v>0</v>
      </c>
      <c r="AN217" s="20" t="str">
        <f t="shared" si="61"/>
        <v/>
      </c>
      <c r="AO217" s="20" t="str">
        <f t="shared" si="62"/>
        <v/>
      </c>
      <c r="AP217" s="20" t="str">
        <f t="shared" si="63"/>
        <v/>
      </c>
      <c r="AQ217" s="20" t="str">
        <f t="shared" si="64"/>
        <v/>
      </c>
      <c r="AR217" s="32">
        <f t="shared" si="65"/>
        <v>0</v>
      </c>
      <c r="AS217" s="32">
        <f t="shared" si="66"/>
        <v>0</v>
      </c>
      <c r="AT217" s="32">
        <f t="shared" si="67"/>
        <v>0</v>
      </c>
      <c r="AU217" s="28" t="str">
        <f t="shared" si="68"/>
        <v>库存为0</v>
      </c>
      <c r="AV217" s="34" t="str">
        <f>IFERROR(时间!$B$4+AU217,"上周无销量")</f>
        <v>上周无销量</v>
      </c>
    </row>
    <row r="218" spans="1:48">
      <c r="A218" s="18" t="s">
        <v>263</v>
      </c>
      <c r="B218" t="str">
        <f>VLOOKUP(A218,'[1]sku-asin（子）'!$A:$B,2,0)</f>
        <v>B071K8JQQW</v>
      </c>
      <c r="C218" t="str">
        <f>VLOOKUP(A218,'[1]子sku-父sku'!$A:$B,2,0)</f>
        <v>BS-WH81677</v>
      </c>
      <c r="D218" s="28">
        <f>IFERROR(VLOOKUP(A218,[2]库存报告使用数据处理!$A:$C,3,0),0)</f>
        <v>1</v>
      </c>
      <c r="E218" s="28">
        <f>IFERROR(VLOOKUP(A218,[2]库存报告使用数据处理!$A:$D,4,0),0)</f>
        <v>3</v>
      </c>
      <c r="F218" s="28">
        <f>IFERROR(VLOOKUP(A218,[2]库存报告使用数据处理!$A:$E,5,0),0)</f>
        <v>3</v>
      </c>
      <c r="G218" s="28">
        <f>IFERROR(VLOOKUP(A218,[2]库存报告使用数据处理!$A:$F,6,0),0)</f>
        <v>1</v>
      </c>
      <c r="H218" s="29">
        <f>IFERROR(VLOOKUP(A218,[2]库存报告使用数据处理!$A:$G,7,0),0)</f>
        <v>18.99</v>
      </c>
      <c r="I218">
        <f>IFERROR(VLOOKUP(A218,[5]数据处理!$A:$B,2,0),0)</f>
        <v>0</v>
      </c>
      <c r="J218" s="30">
        <f>IFERROR(VLOOKUP(A218,[5]数据处理!$A:$D,4,0),0)</f>
        <v>0</v>
      </c>
      <c r="K218" s="30">
        <f>IFERROR(VLOOKUP(A218,[5]数据处理!$A:$E,5,0),0)</f>
        <v>0</v>
      </c>
      <c r="L218" s="30">
        <f>IFERROR(VLOOKUP(A218,[5]数据处理!$A:$G,7,0),0)</f>
        <v>0</v>
      </c>
      <c r="M218">
        <f t="shared" si="52"/>
        <v>0</v>
      </c>
      <c r="N218">
        <f>IFERROR(VLOOKUP(A218,[5]数据处理!$A:$C,3,0),0)</f>
        <v>0</v>
      </c>
      <c r="O218">
        <f>IFERROR(VLOOKUP($A218,[5]数据处理!$A:$N,14,0),0)</f>
        <v>0</v>
      </c>
      <c r="P218" t="str">
        <f>IFERROR(VLOOKUP($A218,[3]库存报告使用数据!$A$1:$B$65536,2,0),"")</f>
        <v/>
      </c>
      <c r="Q218" t="str">
        <f>IFERROR(VLOOKUP($A218,[3]库存报告使用数据!$A$1:$E$65536,5,0),"")</f>
        <v/>
      </c>
      <c r="R218" t="str">
        <f>IFERROR(VLOOKUP($A218,[3]库存报告使用数据!$A$1:$H$65536,8,0),"")</f>
        <v/>
      </c>
      <c r="S218" t="str">
        <f>IFERROR(VLOOKUP($A218,[3]库存报告使用数据!$A$1:$K$65536,11,0),"")</f>
        <v/>
      </c>
      <c r="T218" t="str">
        <f>IFERROR(VLOOKUP($A218,[3]库存报告使用数据!$A$1:$C$65536,3,0),"")</f>
        <v/>
      </c>
      <c r="U218" t="str">
        <f>IFERROR(VLOOKUP($A218,[3]库存报告使用数据!$A$1:$F$65536,6,0),"")</f>
        <v/>
      </c>
      <c r="V218" t="str">
        <f>IFERROR(VLOOKUP($A218,[3]库存报告使用数据!$A$1:$I$65536,9,0),"")</f>
        <v/>
      </c>
      <c r="W218" t="str">
        <f>IFERROR(VLOOKUP($A218,[3]库存报告使用数据!$A$1:$L$65536,12,0),"")</f>
        <v/>
      </c>
      <c r="X218" s="20" t="str">
        <f t="shared" si="53"/>
        <v/>
      </c>
      <c r="Y218" s="20" t="str">
        <f t="shared" si="54"/>
        <v/>
      </c>
      <c r="Z218" s="20" t="str">
        <f t="shared" si="55"/>
        <v/>
      </c>
      <c r="AA218" s="20" t="str">
        <f t="shared" si="56"/>
        <v/>
      </c>
      <c r="AB218" t="str">
        <f>IFERROR(VLOOKUP($A218,[3]库存报告使用数据!$A$1:$D$65536,4,0),"")</f>
        <v/>
      </c>
      <c r="AC218" t="str">
        <f>IFERROR(VLOOKUP($A218,[3]库存报告使用数据!$A$1:$G$65536,7,0),"")</f>
        <v/>
      </c>
      <c r="AD218" t="str">
        <f>IFERROR(VLOOKUP($A218,[3]库存报告使用数据!$A$1:$J$65536,10,0),"")</f>
        <v/>
      </c>
      <c r="AE218" t="str">
        <f>IFERROR(VLOOKUP($A218,[3]库存报告使用数据!$A$1:$M$65536,13,0),"")</f>
        <v/>
      </c>
      <c r="AF218" s="20" t="str">
        <f t="shared" si="57"/>
        <v/>
      </c>
      <c r="AG218" s="20" t="str">
        <f t="shared" si="58"/>
        <v/>
      </c>
      <c r="AH218" s="20" t="str">
        <f t="shared" si="59"/>
        <v/>
      </c>
      <c r="AI218" s="20" t="str">
        <f t="shared" si="60"/>
        <v/>
      </c>
      <c r="AJ218">
        <f>IFERROR(VLOOKUP($B218,[4]库存报告使用数据!$A$1:$B$65536,2,0),0)</f>
        <v>6</v>
      </c>
      <c r="AK218">
        <f>IFERROR(VLOOKUP($B218,[4]库存报告使用数据!$A$1:$C$65536,3,0),)</f>
        <v>19</v>
      </c>
      <c r="AL218">
        <f>IFERROR(VLOOKUP($B218,[4]库存报告使用数据!$A$1:$D$65536,4,0),)</f>
        <v>8</v>
      </c>
      <c r="AM218">
        <f>IFERROR(VLOOKUP($B218,[4]库存报告使用数据!$A$1:$E$65536,5,0),)</f>
        <v>16</v>
      </c>
      <c r="AN218" s="20">
        <f t="shared" si="61"/>
        <v>0.166666666666667</v>
      </c>
      <c r="AO218" s="20">
        <f t="shared" si="62"/>
        <v>0.157894736842105</v>
      </c>
      <c r="AP218" s="20">
        <f t="shared" si="63"/>
        <v>0.375</v>
      </c>
      <c r="AQ218" s="20">
        <f t="shared" si="64"/>
        <v>0.0625</v>
      </c>
      <c r="AR218" s="32">
        <f t="shared" si="65"/>
        <v>0.142857142857143</v>
      </c>
      <c r="AS218" s="32">
        <f t="shared" si="66"/>
        <v>8.57142857142857</v>
      </c>
      <c r="AT218" s="32">
        <f t="shared" si="67"/>
        <v>-8.57142857142857</v>
      </c>
      <c r="AU218" s="28">
        <f t="shared" si="68"/>
        <v>0</v>
      </c>
      <c r="AV218" s="34">
        <f>IFERROR(时间!$B$4+AU218,"上周无销量")</f>
        <v>43283</v>
      </c>
    </row>
    <row r="219" spans="1:48">
      <c r="A219" s="18" t="s">
        <v>264</v>
      </c>
      <c r="B219" t="str">
        <f>VLOOKUP(A219,'[1]sku-asin（子）'!$A:$B,2,0)</f>
        <v>B072KH1VV2</v>
      </c>
      <c r="C219" t="str">
        <f>VLOOKUP(A219,'[1]子sku-父sku'!$A:$B,2,0)</f>
        <v>BS-WH81677</v>
      </c>
      <c r="D219" s="28">
        <f>IFERROR(VLOOKUP(A219,[2]库存报告使用数据处理!$A:$C,3,0),0)</f>
        <v>2</v>
      </c>
      <c r="E219" s="28">
        <f>IFERROR(VLOOKUP(A219,[2]库存报告使用数据处理!$A:$D,4,0),0)</f>
        <v>2</v>
      </c>
      <c r="F219" s="28">
        <f>IFERROR(VLOOKUP(A219,[2]库存报告使用数据处理!$A:$E,5,0),0)</f>
        <v>3</v>
      </c>
      <c r="G219" s="28">
        <f>IFERROR(VLOOKUP(A219,[2]库存报告使用数据处理!$A:$F,6,0),0)</f>
        <v>1</v>
      </c>
      <c r="H219" s="29">
        <f>IFERROR(VLOOKUP(A219,[2]库存报告使用数据处理!$A:$G,7,0),0)</f>
        <v>18.99</v>
      </c>
      <c r="I219">
        <f>IFERROR(VLOOKUP(A219,[5]数据处理!$A:$B,2,0),0)</f>
        <v>3</v>
      </c>
      <c r="J219" s="30">
        <f>IFERROR(VLOOKUP(A219,[5]数据处理!$A:$D,4,0),0)</f>
        <v>0</v>
      </c>
      <c r="K219" s="30">
        <f>IFERROR(VLOOKUP(A219,[5]数据处理!$A:$E,5,0),0)</f>
        <v>0</v>
      </c>
      <c r="L219" s="30">
        <f>IFERROR(VLOOKUP(A219,[5]数据处理!$A:$G,7,0),0)</f>
        <v>0</v>
      </c>
      <c r="M219">
        <f t="shared" si="52"/>
        <v>3</v>
      </c>
      <c r="N219">
        <f>IFERROR(VLOOKUP(A219,[5]数据处理!$A:$C,3,0),0)</f>
        <v>0</v>
      </c>
      <c r="O219">
        <f>IFERROR(VLOOKUP($A219,[5]数据处理!$A:$N,14,0),0)</f>
        <v>0</v>
      </c>
      <c r="P219" t="str">
        <f>IFERROR(VLOOKUP($A219,[3]库存报告使用数据!$A$1:$B$65536,2,0),"")</f>
        <v/>
      </c>
      <c r="Q219" t="str">
        <f>IFERROR(VLOOKUP($A219,[3]库存报告使用数据!$A$1:$E$65536,5,0),"")</f>
        <v/>
      </c>
      <c r="R219" t="str">
        <f>IFERROR(VLOOKUP($A219,[3]库存报告使用数据!$A$1:$H$65536,8,0),"")</f>
        <v/>
      </c>
      <c r="S219" t="str">
        <f>IFERROR(VLOOKUP($A219,[3]库存报告使用数据!$A$1:$K$65536,11,0),"")</f>
        <v/>
      </c>
      <c r="T219" t="str">
        <f>IFERROR(VLOOKUP($A219,[3]库存报告使用数据!$A$1:$C$65536,3,0),"")</f>
        <v/>
      </c>
      <c r="U219" t="str">
        <f>IFERROR(VLOOKUP($A219,[3]库存报告使用数据!$A$1:$F$65536,6,0),"")</f>
        <v/>
      </c>
      <c r="V219" t="str">
        <f>IFERROR(VLOOKUP($A219,[3]库存报告使用数据!$A$1:$I$65536,9,0),"")</f>
        <v/>
      </c>
      <c r="W219" t="str">
        <f>IFERROR(VLOOKUP($A219,[3]库存报告使用数据!$A$1:$L$65536,12,0),"")</f>
        <v/>
      </c>
      <c r="X219" s="20" t="str">
        <f t="shared" si="53"/>
        <v/>
      </c>
      <c r="Y219" s="20" t="str">
        <f t="shared" si="54"/>
        <v/>
      </c>
      <c r="Z219" s="20" t="str">
        <f t="shared" si="55"/>
        <v/>
      </c>
      <c r="AA219" s="20" t="str">
        <f t="shared" si="56"/>
        <v/>
      </c>
      <c r="AB219" t="str">
        <f>IFERROR(VLOOKUP($A219,[3]库存报告使用数据!$A$1:$D$65536,4,0),"")</f>
        <v/>
      </c>
      <c r="AC219" t="str">
        <f>IFERROR(VLOOKUP($A219,[3]库存报告使用数据!$A$1:$G$65536,7,0),"")</f>
        <v/>
      </c>
      <c r="AD219" t="str">
        <f>IFERROR(VLOOKUP($A219,[3]库存报告使用数据!$A$1:$J$65536,10,0),"")</f>
        <v/>
      </c>
      <c r="AE219" t="str">
        <f>IFERROR(VLOOKUP($A219,[3]库存报告使用数据!$A$1:$M$65536,13,0),"")</f>
        <v/>
      </c>
      <c r="AF219" s="20" t="str">
        <f t="shared" si="57"/>
        <v/>
      </c>
      <c r="AG219" s="20" t="str">
        <f t="shared" si="58"/>
        <v/>
      </c>
      <c r="AH219" s="20" t="str">
        <f t="shared" si="59"/>
        <v/>
      </c>
      <c r="AI219" s="20" t="str">
        <f t="shared" si="60"/>
        <v/>
      </c>
      <c r="AJ219">
        <f>IFERROR(VLOOKUP($B219,[4]库存报告使用数据!$A$1:$B$65536,2,0),0)</f>
        <v>31</v>
      </c>
      <c r="AK219">
        <f>IFERROR(VLOOKUP($B219,[4]库存报告使用数据!$A$1:$C$65536,3,0),)</f>
        <v>17</v>
      </c>
      <c r="AL219">
        <f>IFERROR(VLOOKUP($B219,[4]库存报告使用数据!$A$1:$D$65536,4,0),)</f>
        <v>17</v>
      </c>
      <c r="AM219">
        <f>IFERROR(VLOOKUP($B219,[4]库存报告使用数据!$A$1:$E$65536,5,0),)</f>
        <v>32</v>
      </c>
      <c r="AN219" s="20">
        <f t="shared" si="61"/>
        <v>0.0645161290322581</v>
      </c>
      <c r="AO219" s="20">
        <f t="shared" si="62"/>
        <v>0.117647058823529</v>
      </c>
      <c r="AP219" s="20">
        <f t="shared" si="63"/>
        <v>0.176470588235294</v>
      </c>
      <c r="AQ219" s="20">
        <f t="shared" si="64"/>
        <v>0.03125</v>
      </c>
      <c r="AR219" s="32">
        <f t="shared" si="65"/>
        <v>0.285714285714286</v>
      </c>
      <c r="AS219" s="32">
        <f t="shared" si="66"/>
        <v>17.1428571428571</v>
      </c>
      <c r="AT219" s="32">
        <f t="shared" si="67"/>
        <v>-14.1428571428571</v>
      </c>
      <c r="AU219" s="28">
        <f t="shared" si="68"/>
        <v>10</v>
      </c>
      <c r="AV219" s="34">
        <f>IFERROR(时间!$B$4+AU219,"上周无销量")</f>
        <v>43293</v>
      </c>
    </row>
    <row r="220" spans="1:48">
      <c r="A220" s="18" t="s">
        <v>265</v>
      </c>
      <c r="B220" t="str">
        <f>VLOOKUP(A220,'[1]sku-asin（子）'!$A:$B,2,0)</f>
        <v>B071K8J9Q1</v>
      </c>
      <c r="C220" t="str">
        <f>VLOOKUP(A220,'[1]子sku-父sku'!$A:$B,2,0)</f>
        <v>BS-WH81677</v>
      </c>
      <c r="D220" s="28">
        <f>IFERROR(VLOOKUP(A220,[2]库存报告使用数据处理!$A:$C,3,0),0)</f>
        <v>1</v>
      </c>
      <c r="E220" s="28">
        <f>IFERROR(VLOOKUP(A220,[2]库存报告使用数据处理!$A:$D,4,0),0)</f>
        <v>0</v>
      </c>
      <c r="F220" s="28">
        <f>IFERROR(VLOOKUP(A220,[2]库存报告使用数据处理!$A:$E,5,0),0)</f>
        <v>1</v>
      </c>
      <c r="G220" s="28">
        <f>IFERROR(VLOOKUP(A220,[2]库存报告使用数据处理!$A:$F,6,0),0)</f>
        <v>4</v>
      </c>
      <c r="H220" s="29">
        <f>IFERROR(VLOOKUP(A220,[2]库存报告使用数据处理!$A:$G,7,0),0)</f>
        <v>18.99</v>
      </c>
      <c r="I220">
        <f>IFERROR(VLOOKUP(A220,[5]数据处理!$A:$B,2,0),0)</f>
        <v>6</v>
      </c>
      <c r="J220" s="30">
        <f>IFERROR(VLOOKUP(A220,[5]数据处理!$A:$D,4,0),0)</f>
        <v>0</v>
      </c>
      <c r="K220" s="30">
        <f>IFERROR(VLOOKUP(A220,[5]数据处理!$A:$E,5,0),0)</f>
        <v>0</v>
      </c>
      <c r="L220" s="30">
        <f>IFERROR(VLOOKUP(A220,[5]数据处理!$A:$G,7,0),0)</f>
        <v>0</v>
      </c>
      <c r="M220">
        <f t="shared" si="52"/>
        <v>6</v>
      </c>
      <c r="N220">
        <f>IFERROR(VLOOKUP(A220,[5]数据处理!$A:$C,3,0),0)</f>
        <v>0</v>
      </c>
      <c r="O220">
        <f>IFERROR(VLOOKUP($A220,[5]数据处理!$A:$N,14,0),0)</f>
        <v>0</v>
      </c>
      <c r="P220" t="str">
        <f>IFERROR(VLOOKUP($A220,[3]库存报告使用数据!$A$1:$B$65536,2,0),"")</f>
        <v/>
      </c>
      <c r="Q220" t="str">
        <f>IFERROR(VLOOKUP($A220,[3]库存报告使用数据!$A$1:$E$65536,5,0),"")</f>
        <v/>
      </c>
      <c r="R220" t="str">
        <f>IFERROR(VLOOKUP($A220,[3]库存报告使用数据!$A$1:$H$65536,8,0),"")</f>
        <v/>
      </c>
      <c r="S220" t="str">
        <f>IFERROR(VLOOKUP($A220,[3]库存报告使用数据!$A$1:$K$65536,11,0),"")</f>
        <v/>
      </c>
      <c r="T220" t="str">
        <f>IFERROR(VLOOKUP($A220,[3]库存报告使用数据!$A$1:$C$65536,3,0),"")</f>
        <v/>
      </c>
      <c r="U220" t="str">
        <f>IFERROR(VLOOKUP($A220,[3]库存报告使用数据!$A$1:$F$65536,6,0),"")</f>
        <v/>
      </c>
      <c r="V220" t="str">
        <f>IFERROR(VLOOKUP($A220,[3]库存报告使用数据!$A$1:$I$65536,9,0),"")</f>
        <v/>
      </c>
      <c r="W220" t="str">
        <f>IFERROR(VLOOKUP($A220,[3]库存报告使用数据!$A$1:$L$65536,12,0),"")</f>
        <v/>
      </c>
      <c r="X220" s="20" t="str">
        <f t="shared" si="53"/>
        <v/>
      </c>
      <c r="Y220" s="20" t="str">
        <f t="shared" si="54"/>
        <v/>
      </c>
      <c r="Z220" s="20" t="str">
        <f t="shared" si="55"/>
        <v/>
      </c>
      <c r="AA220" s="20" t="str">
        <f t="shared" si="56"/>
        <v/>
      </c>
      <c r="AB220" t="str">
        <f>IFERROR(VLOOKUP($A220,[3]库存报告使用数据!$A$1:$D$65536,4,0),"")</f>
        <v/>
      </c>
      <c r="AC220" t="str">
        <f>IFERROR(VLOOKUP($A220,[3]库存报告使用数据!$A$1:$G$65536,7,0),"")</f>
        <v/>
      </c>
      <c r="AD220" t="str">
        <f>IFERROR(VLOOKUP($A220,[3]库存报告使用数据!$A$1:$J$65536,10,0),"")</f>
        <v/>
      </c>
      <c r="AE220" t="str">
        <f>IFERROR(VLOOKUP($A220,[3]库存报告使用数据!$A$1:$M$65536,13,0),"")</f>
        <v/>
      </c>
      <c r="AF220" s="20" t="str">
        <f t="shared" si="57"/>
        <v/>
      </c>
      <c r="AG220" s="20" t="str">
        <f t="shared" si="58"/>
        <v/>
      </c>
      <c r="AH220" s="20" t="str">
        <f t="shared" si="59"/>
        <v/>
      </c>
      <c r="AI220" s="20" t="str">
        <f t="shared" si="60"/>
        <v/>
      </c>
      <c r="AJ220">
        <f>IFERROR(VLOOKUP($B220,[4]库存报告使用数据!$A$1:$B$65536,2,0),0)</f>
        <v>35</v>
      </c>
      <c r="AK220">
        <f>IFERROR(VLOOKUP($B220,[4]库存报告使用数据!$A$1:$C$65536,3,0),)</f>
        <v>18</v>
      </c>
      <c r="AL220">
        <f>IFERROR(VLOOKUP($B220,[4]库存报告使用数据!$A$1:$D$65536,4,0),)</f>
        <v>3</v>
      </c>
      <c r="AM220">
        <f>IFERROR(VLOOKUP($B220,[4]库存报告使用数据!$A$1:$E$65536,5,0),)</f>
        <v>22</v>
      </c>
      <c r="AN220" s="20">
        <f t="shared" si="61"/>
        <v>0.0285714285714286</v>
      </c>
      <c r="AO220" s="20">
        <f t="shared" si="62"/>
        <v>0</v>
      </c>
      <c r="AP220" s="20">
        <f t="shared" si="63"/>
        <v>0.333333333333333</v>
      </c>
      <c r="AQ220" s="20">
        <f t="shared" si="64"/>
        <v>0.181818181818182</v>
      </c>
      <c r="AR220" s="32">
        <f t="shared" si="65"/>
        <v>0.142857142857143</v>
      </c>
      <c r="AS220" s="32">
        <f t="shared" si="66"/>
        <v>8.57142857142857</v>
      </c>
      <c r="AT220" s="32">
        <f t="shared" si="67"/>
        <v>-2.57142857142857</v>
      </c>
      <c r="AU220" s="28">
        <f t="shared" si="68"/>
        <v>42</v>
      </c>
      <c r="AV220" s="34">
        <f>IFERROR(时间!$B$4+AU220,"上周无销量")</f>
        <v>43325</v>
      </c>
    </row>
    <row r="221" spans="1:48">
      <c r="A221" s="18" t="s">
        <v>266</v>
      </c>
      <c r="B221" t="str">
        <f>VLOOKUP(A221,'[1]sku-asin（子）'!$A:$B,2,0)</f>
        <v>B071GNG8CF</v>
      </c>
      <c r="C221" t="str">
        <f>VLOOKUP(A221,'[1]子sku-父sku'!$A:$B,2,0)</f>
        <v>BS-WH81677</v>
      </c>
      <c r="D221" s="28">
        <f>IFERROR(VLOOKUP(A221,[2]库存报告使用数据处理!$A:$C,3,0),0)</f>
        <v>1</v>
      </c>
      <c r="E221" s="28">
        <f>IFERROR(VLOOKUP(A221,[2]库存报告使用数据处理!$A:$D,4,0),0)</f>
        <v>3</v>
      </c>
      <c r="F221" s="28">
        <f>IFERROR(VLOOKUP(A221,[2]库存报告使用数据处理!$A:$E,5,0),0)</f>
        <v>3</v>
      </c>
      <c r="G221" s="28">
        <f>IFERROR(VLOOKUP(A221,[2]库存报告使用数据处理!$A:$F,6,0),0)</f>
        <v>4</v>
      </c>
      <c r="H221" s="29">
        <f>IFERROR(VLOOKUP(A221,[2]库存报告使用数据处理!$A:$G,7,0),0)</f>
        <v>18.99</v>
      </c>
      <c r="I221">
        <f>IFERROR(VLOOKUP(A221,[5]数据处理!$A:$B,2,0),0)</f>
        <v>0</v>
      </c>
      <c r="J221" s="30">
        <f>IFERROR(VLOOKUP(A221,[5]数据处理!$A:$D,4,0),0)</f>
        <v>0</v>
      </c>
      <c r="K221" s="30">
        <f>IFERROR(VLOOKUP(A221,[5]数据处理!$A:$E,5,0),0)</f>
        <v>0</v>
      </c>
      <c r="L221" s="30">
        <f>IFERROR(VLOOKUP(A221,[5]数据处理!$A:$G,7,0),0)</f>
        <v>0</v>
      </c>
      <c r="M221">
        <f t="shared" si="52"/>
        <v>0</v>
      </c>
      <c r="N221">
        <f>IFERROR(VLOOKUP(A221,[5]数据处理!$A:$C,3,0),0)</f>
        <v>0</v>
      </c>
      <c r="O221">
        <f>IFERROR(VLOOKUP($A221,[5]数据处理!$A:$N,14,0),0)</f>
        <v>0</v>
      </c>
      <c r="P221" t="str">
        <f>IFERROR(VLOOKUP($A221,[3]库存报告使用数据!$A$1:$B$65536,2,0),"")</f>
        <v/>
      </c>
      <c r="Q221" t="str">
        <f>IFERROR(VLOOKUP($A221,[3]库存报告使用数据!$A$1:$E$65536,5,0),"")</f>
        <v/>
      </c>
      <c r="R221" t="str">
        <f>IFERROR(VLOOKUP($A221,[3]库存报告使用数据!$A$1:$H$65536,8,0),"")</f>
        <v/>
      </c>
      <c r="S221" t="str">
        <f>IFERROR(VLOOKUP($A221,[3]库存报告使用数据!$A$1:$K$65536,11,0),"")</f>
        <v/>
      </c>
      <c r="T221" t="str">
        <f>IFERROR(VLOOKUP($A221,[3]库存报告使用数据!$A$1:$C$65536,3,0),"")</f>
        <v/>
      </c>
      <c r="U221" t="str">
        <f>IFERROR(VLOOKUP($A221,[3]库存报告使用数据!$A$1:$F$65536,6,0),"")</f>
        <v/>
      </c>
      <c r="V221" t="str">
        <f>IFERROR(VLOOKUP($A221,[3]库存报告使用数据!$A$1:$I$65536,9,0),"")</f>
        <v/>
      </c>
      <c r="W221" t="str">
        <f>IFERROR(VLOOKUP($A221,[3]库存报告使用数据!$A$1:$L$65536,12,0),"")</f>
        <v/>
      </c>
      <c r="X221" s="20" t="str">
        <f t="shared" si="53"/>
        <v/>
      </c>
      <c r="Y221" s="20" t="str">
        <f t="shared" si="54"/>
        <v/>
      </c>
      <c r="Z221" s="20" t="str">
        <f t="shared" si="55"/>
        <v/>
      </c>
      <c r="AA221" s="20" t="str">
        <f t="shared" si="56"/>
        <v/>
      </c>
      <c r="AB221" t="str">
        <f>IFERROR(VLOOKUP($A221,[3]库存报告使用数据!$A$1:$D$65536,4,0),"")</f>
        <v/>
      </c>
      <c r="AC221" t="str">
        <f>IFERROR(VLOOKUP($A221,[3]库存报告使用数据!$A$1:$G$65536,7,0),"")</f>
        <v/>
      </c>
      <c r="AD221" t="str">
        <f>IFERROR(VLOOKUP($A221,[3]库存报告使用数据!$A$1:$J$65536,10,0),"")</f>
        <v/>
      </c>
      <c r="AE221" t="str">
        <f>IFERROR(VLOOKUP($A221,[3]库存报告使用数据!$A$1:$M$65536,13,0),"")</f>
        <v/>
      </c>
      <c r="AF221" s="20" t="str">
        <f t="shared" si="57"/>
        <v/>
      </c>
      <c r="AG221" s="20" t="str">
        <f t="shared" si="58"/>
        <v/>
      </c>
      <c r="AH221" s="20" t="str">
        <f t="shared" si="59"/>
        <v/>
      </c>
      <c r="AI221" s="20" t="str">
        <f t="shared" si="60"/>
        <v/>
      </c>
      <c r="AJ221">
        <f>IFERROR(VLOOKUP($B221,[4]库存报告使用数据!$A$1:$B$65536,2,0),0)</f>
        <v>1</v>
      </c>
      <c r="AK221">
        <f>IFERROR(VLOOKUP($B221,[4]库存报告使用数据!$A$1:$C$65536,3,0),)</f>
        <v>22</v>
      </c>
      <c r="AL221">
        <f>IFERROR(VLOOKUP($B221,[4]库存报告使用数据!$A$1:$D$65536,4,0),)</f>
        <v>9</v>
      </c>
      <c r="AM221">
        <f>IFERROR(VLOOKUP($B221,[4]库存报告使用数据!$A$1:$E$65536,5,0),)</f>
        <v>27</v>
      </c>
      <c r="AN221" s="20">
        <f t="shared" si="61"/>
        <v>1</v>
      </c>
      <c r="AO221" s="20">
        <f t="shared" si="62"/>
        <v>0.136363636363636</v>
      </c>
      <c r="AP221" s="20">
        <f t="shared" si="63"/>
        <v>0.333333333333333</v>
      </c>
      <c r="AQ221" s="20">
        <f t="shared" si="64"/>
        <v>0.148148148148148</v>
      </c>
      <c r="AR221" s="32">
        <f t="shared" si="65"/>
        <v>0.142857142857143</v>
      </c>
      <c r="AS221" s="32">
        <f t="shared" si="66"/>
        <v>8.57142857142857</v>
      </c>
      <c r="AT221" s="32">
        <f t="shared" si="67"/>
        <v>-8.57142857142857</v>
      </c>
      <c r="AU221" s="28">
        <f t="shared" si="68"/>
        <v>0</v>
      </c>
      <c r="AV221" s="34">
        <f>IFERROR(时间!$B$4+AU221,"上周无销量")</f>
        <v>43283</v>
      </c>
    </row>
    <row r="222" spans="1:48">
      <c r="A222" s="18" t="s">
        <v>267</v>
      </c>
      <c r="B222" t="str">
        <f>VLOOKUP(A222,'[1]sku-asin（子）'!$A:$B,2,0)</f>
        <v>B0721MLN6J</v>
      </c>
      <c r="C222" t="str">
        <f>VLOOKUP(A222,'[1]子sku-父sku'!$A:$B,2,0)</f>
        <v>BS-WH81677</v>
      </c>
      <c r="D222" s="28">
        <f>IFERROR(VLOOKUP(A222,[2]库存报告使用数据处理!$A:$C,3,0),0)</f>
        <v>0</v>
      </c>
      <c r="E222" s="28">
        <f>IFERROR(VLOOKUP(A222,[2]库存报告使用数据处理!$A:$D,4,0),0)</f>
        <v>1</v>
      </c>
      <c r="F222" s="28">
        <f>IFERROR(VLOOKUP(A222,[2]库存报告使用数据处理!$A:$E,5,0),0)</f>
        <v>2</v>
      </c>
      <c r="G222" s="28">
        <f>IFERROR(VLOOKUP(A222,[2]库存报告使用数据处理!$A:$F,6,0),0)</f>
        <v>2</v>
      </c>
      <c r="H222" s="29">
        <f>IFERROR(VLOOKUP(A222,[2]库存报告使用数据处理!$A:$G,7,0),0)</f>
        <v>18.99</v>
      </c>
      <c r="I222">
        <f>IFERROR(VLOOKUP(A222,[5]数据处理!$A:$B,2,0),0)</f>
        <v>13</v>
      </c>
      <c r="J222" s="30">
        <f>IFERROR(VLOOKUP(A222,[5]数据处理!$A:$D,4,0),0)</f>
        <v>0</v>
      </c>
      <c r="K222" s="30">
        <f>IFERROR(VLOOKUP(A222,[5]数据处理!$A:$E,5,0),0)</f>
        <v>0</v>
      </c>
      <c r="L222" s="30">
        <f>IFERROR(VLOOKUP(A222,[5]数据处理!$A:$G,7,0),0)</f>
        <v>0</v>
      </c>
      <c r="M222">
        <f t="shared" si="52"/>
        <v>13</v>
      </c>
      <c r="N222">
        <f>IFERROR(VLOOKUP(A222,[5]数据处理!$A:$C,3,0),0)</f>
        <v>0</v>
      </c>
      <c r="O222">
        <f>IFERROR(VLOOKUP($A222,[5]数据处理!$A:$N,14,0),0)</f>
        <v>0</v>
      </c>
      <c r="P222" t="str">
        <f>IFERROR(VLOOKUP($A222,[3]库存报告使用数据!$A$1:$B$65536,2,0),"")</f>
        <v/>
      </c>
      <c r="Q222" t="str">
        <f>IFERROR(VLOOKUP($A222,[3]库存报告使用数据!$A$1:$E$65536,5,0),"")</f>
        <v/>
      </c>
      <c r="R222" t="str">
        <f>IFERROR(VLOOKUP($A222,[3]库存报告使用数据!$A$1:$H$65536,8,0),"")</f>
        <v/>
      </c>
      <c r="S222" t="str">
        <f>IFERROR(VLOOKUP($A222,[3]库存报告使用数据!$A$1:$K$65536,11,0),"")</f>
        <v/>
      </c>
      <c r="T222" t="str">
        <f>IFERROR(VLOOKUP($A222,[3]库存报告使用数据!$A$1:$C$65536,3,0),"")</f>
        <v/>
      </c>
      <c r="U222" t="str">
        <f>IFERROR(VLOOKUP($A222,[3]库存报告使用数据!$A$1:$F$65536,6,0),"")</f>
        <v/>
      </c>
      <c r="V222" t="str">
        <f>IFERROR(VLOOKUP($A222,[3]库存报告使用数据!$A$1:$I$65536,9,0),"")</f>
        <v/>
      </c>
      <c r="W222" t="str">
        <f>IFERROR(VLOOKUP($A222,[3]库存报告使用数据!$A$1:$L$65536,12,0),"")</f>
        <v/>
      </c>
      <c r="X222" s="20" t="str">
        <f t="shared" si="53"/>
        <v/>
      </c>
      <c r="Y222" s="20" t="str">
        <f t="shared" si="54"/>
        <v/>
      </c>
      <c r="Z222" s="20" t="str">
        <f t="shared" si="55"/>
        <v/>
      </c>
      <c r="AA222" s="20" t="str">
        <f t="shared" si="56"/>
        <v/>
      </c>
      <c r="AB222" t="str">
        <f>IFERROR(VLOOKUP($A222,[3]库存报告使用数据!$A$1:$D$65536,4,0),"")</f>
        <v/>
      </c>
      <c r="AC222" t="str">
        <f>IFERROR(VLOOKUP($A222,[3]库存报告使用数据!$A$1:$G$65536,7,0),"")</f>
        <v/>
      </c>
      <c r="AD222" t="str">
        <f>IFERROR(VLOOKUP($A222,[3]库存报告使用数据!$A$1:$J$65536,10,0),"")</f>
        <v/>
      </c>
      <c r="AE222" t="str">
        <f>IFERROR(VLOOKUP($A222,[3]库存报告使用数据!$A$1:$M$65536,13,0),"")</f>
        <v/>
      </c>
      <c r="AF222" s="20" t="str">
        <f t="shared" si="57"/>
        <v/>
      </c>
      <c r="AG222" s="20" t="str">
        <f t="shared" si="58"/>
        <v/>
      </c>
      <c r="AH222" s="20" t="str">
        <f t="shared" si="59"/>
        <v/>
      </c>
      <c r="AI222" s="20" t="str">
        <f t="shared" si="60"/>
        <v/>
      </c>
      <c r="AJ222">
        <f>IFERROR(VLOOKUP($B222,[4]库存报告使用数据!$A$1:$B$65536,2,0),0)</f>
        <v>9</v>
      </c>
      <c r="AK222">
        <f>IFERROR(VLOOKUP($B222,[4]库存报告使用数据!$A$1:$C$65536,3,0),)</f>
        <v>17</v>
      </c>
      <c r="AL222">
        <f>IFERROR(VLOOKUP($B222,[4]库存报告使用数据!$A$1:$D$65536,4,0),)</f>
        <v>5</v>
      </c>
      <c r="AM222">
        <f>IFERROR(VLOOKUP($B222,[4]库存报告使用数据!$A$1:$E$65536,5,0),)</f>
        <v>14</v>
      </c>
      <c r="AN222" s="20">
        <f t="shared" si="61"/>
        <v>0</v>
      </c>
      <c r="AO222" s="20">
        <f t="shared" si="62"/>
        <v>0.0588235294117647</v>
      </c>
      <c r="AP222" s="20">
        <f t="shared" si="63"/>
        <v>0.4</v>
      </c>
      <c r="AQ222" s="20">
        <f t="shared" si="64"/>
        <v>0.142857142857143</v>
      </c>
      <c r="AR222" s="32">
        <f t="shared" si="65"/>
        <v>0</v>
      </c>
      <c r="AS222" s="32">
        <f t="shared" si="66"/>
        <v>0</v>
      </c>
      <c r="AT222" s="32">
        <f t="shared" si="67"/>
        <v>13</v>
      </c>
      <c r="AU222" s="28" t="str">
        <f t="shared" si="68"/>
        <v>库存为13</v>
      </c>
      <c r="AV222" s="34" t="str">
        <f>IFERROR(时间!$B$4+AU222,"上周无销量")</f>
        <v>上周无销量</v>
      </c>
    </row>
    <row r="223" spans="1:48">
      <c r="A223" s="18" t="s">
        <v>268</v>
      </c>
      <c r="B223" t="str">
        <f>VLOOKUP(A223,'[1]sku-asin（子）'!$A:$B,2,0)</f>
        <v>B071GNGKZ9</v>
      </c>
      <c r="C223" t="str">
        <f>VLOOKUP(A223,'[1]子sku-父sku'!$A:$B,2,0)</f>
        <v>BS-WH81677</v>
      </c>
      <c r="D223" s="28">
        <f>IFERROR(VLOOKUP(A223,[2]库存报告使用数据处理!$A:$C,3,0),0)</f>
        <v>0</v>
      </c>
      <c r="E223" s="28">
        <f>IFERROR(VLOOKUP(A223,[2]库存报告使用数据处理!$A:$D,4,0),0)</f>
        <v>2</v>
      </c>
      <c r="F223" s="28">
        <f>IFERROR(VLOOKUP(A223,[2]库存报告使用数据处理!$A:$E,5,0),0)</f>
        <v>0</v>
      </c>
      <c r="G223" s="28">
        <f>IFERROR(VLOOKUP(A223,[2]库存报告使用数据处理!$A:$F,6,0),0)</f>
        <v>2</v>
      </c>
      <c r="H223" s="29">
        <f>IFERROR(VLOOKUP(A223,[2]库存报告使用数据处理!$A:$G,7,0),0)</f>
        <v>18.99</v>
      </c>
      <c r="I223">
        <f>IFERROR(VLOOKUP(A223,[5]数据处理!$A:$B,2,0),0)</f>
        <v>9</v>
      </c>
      <c r="J223" s="30">
        <f>IFERROR(VLOOKUP(A223,[5]数据处理!$A:$D,4,0),0)</f>
        <v>0</v>
      </c>
      <c r="K223" s="30">
        <f>IFERROR(VLOOKUP(A223,[5]数据处理!$A:$E,5,0),0)</f>
        <v>0</v>
      </c>
      <c r="L223" s="30">
        <f>IFERROR(VLOOKUP(A223,[5]数据处理!$A:$G,7,0),0)</f>
        <v>0</v>
      </c>
      <c r="M223">
        <f t="shared" si="52"/>
        <v>9</v>
      </c>
      <c r="N223">
        <f>IFERROR(VLOOKUP(A223,[5]数据处理!$A:$C,3,0),0)</f>
        <v>0</v>
      </c>
      <c r="O223">
        <f>IFERROR(VLOOKUP($A223,[5]数据处理!$A:$N,14,0),0)</f>
        <v>0</v>
      </c>
      <c r="P223" t="str">
        <f>IFERROR(VLOOKUP($A223,[3]库存报告使用数据!$A$1:$B$65536,2,0),"")</f>
        <v/>
      </c>
      <c r="Q223" t="str">
        <f>IFERROR(VLOOKUP($A223,[3]库存报告使用数据!$A$1:$E$65536,5,0),"")</f>
        <v/>
      </c>
      <c r="R223" t="str">
        <f>IFERROR(VLOOKUP($A223,[3]库存报告使用数据!$A$1:$H$65536,8,0),"")</f>
        <v/>
      </c>
      <c r="S223" t="str">
        <f>IFERROR(VLOOKUP($A223,[3]库存报告使用数据!$A$1:$K$65536,11,0),"")</f>
        <v/>
      </c>
      <c r="T223" t="str">
        <f>IFERROR(VLOOKUP($A223,[3]库存报告使用数据!$A$1:$C$65536,3,0),"")</f>
        <v/>
      </c>
      <c r="U223" t="str">
        <f>IFERROR(VLOOKUP($A223,[3]库存报告使用数据!$A$1:$F$65536,6,0),"")</f>
        <v/>
      </c>
      <c r="V223" t="str">
        <f>IFERROR(VLOOKUP($A223,[3]库存报告使用数据!$A$1:$I$65536,9,0),"")</f>
        <v/>
      </c>
      <c r="W223" t="str">
        <f>IFERROR(VLOOKUP($A223,[3]库存报告使用数据!$A$1:$L$65536,12,0),"")</f>
        <v/>
      </c>
      <c r="X223" s="20" t="str">
        <f t="shared" si="53"/>
        <v/>
      </c>
      <c r="Y223" s="20" t="str">
        <f t="shared" si="54"/>
        <v/>
      </c>
      <c r="Z223" s="20" t="str">
        <f t="shared" si="55"/>
        <v/>
      </c>
      <c r="AA223" s="20" t="str">
        <f t="shared" si="56"/>
        <v/>
      </c>
      <c r="AB223" t="str">
        <f>IFERROR(VLOOKUP($A223,[3]库存报告使用数据!$A$1:$D$65536,4,0),"")</f>
        <v/>
      </c>
      <c r="AC223" t="str">
        <f>IFERROR(VLOOKUP($A223,[3]库存报告使用数据!$A$1:$G$65536,7,0),"")</f>
        <v/>
      </c>
      <c r="AD223" t="str">
        <f>IFERROR(VLOOKUP($A223,[3]库存报告使用数据!$A$1:$J$65536,10,0),"")</f>
        <v/>
      </c>
      <c r="AE223" t="str">
        <f>IFERROR(VLOOKUP($A223,[3]库存报告使用数据!$A$1:$M$65536,13,0),"")</f>
        <v/>
      </c>
      <c r="AF223" s="20" t="str">
        <f t="shared" si="57"/>
        <v/>
      </c>
      <c r="AG223" s="20" t="str">
        <f t="shared" si="58"/>
        <v/>
      </c>
      <c r="AH223" s="20" t="str">
        <f t="shared" si="59"/>
        <v/>
      </c>
      <c r="AI223" s="20" t="str">
        <f t="shared" si="60"/>
        <v/>
      </c>
      <c r="AJ223">
        <f>IFERROR(VLOOKUP($B223,[4]库存报告使用数据!$A$1:$B$65536,2,0),0)</f>
        <v>24</v>
      </c>
      <c r="AK223">
        <f>IFERROR(VLOOKUP($B223,[4]库存报告使用数据!$A$1:$C$65536,3,0),)</f>
        <v>29</v>
      </c>
      <c r="AL223">
        <f>IFERROR(VLOOKUP($B223,[4]库存报告使用数据!$A$1:$D$65536,4,0),)</f>
        <v>17</v>
      </c>
      <c r="AM223">
        <f>IFERROR(VLOOKUP($B223,[4]库存报告使用数据!$A$1:$E$65536,5,0),)</f>
        <v>22</v>
      </c>
      <c r="AN223" s="20">
        <f t="shared" si="61"/>
        <v>0</v>
      </c>
      <c r="AO223" s="20">
        <f t="shared" si="62"/>
        <v>0.0689655172413793</v>
      </c>
      <c r="AP223" s="20">
        <f t="shared" si="63"/>
        <v>0</v>
      </c>
      <c r="AQ223" s="20">
        <f t="shared" si="64"/>
        <v>0.0909090909090909</v>
      </c>
      <c r="AR223" s="32">
        <f t="shared" si="65"/>
        <v>0</v>
      </c>
      <c r="AS223" s="32">
        <f t="shared" si="66"/>
        <v>0</v>
      </c>
      <c r="AT223" s="32">
        <f t="shared" si="67"/>
        <v>9</v>
      </c>
      <c r="AU223" s="28" t="str">
        <f t="shared" si="68"/>
        <v>库存为9</v>
      </c>
      <c r="AV223" s="34" t="str">
        <f>IFERROR(时间!$B$4+AU223,"上周无销量")</f>
        <v>上周无销量</v>
      </c>
    </row>
    <row r="224" spans="1:48">
      <c r="A224" s="18" t="s">
        <v>269</v>
      </c>
      <c r="B224" t="str">
        <f>VLOOKUP(A224,'[1]sku-asin（子）'!$A:$B,2,0)</f>
        <v>B071K8JDJM</v>
      </c>
      <c r="C224" t="str">
        <f>VLOOKUP(A224,'[1]子sku-父sku'!$A:$B,2,0)</f>
        <v>BS-WH81677</v>
      </c>
      <c r="D224" s="28">
        <f>IFERROR(VLOOKUP(A224,[2]库存报告使用数据处理!$A:$C,3,0),0)</f>
        <v>2</v>
      </c>
      <c r="E224" s="28">
        <f>IFERROR(VLOOKUP(A224,[2]库存报告使用数据处理!$A:$D,4,0),0)</f>
        <v>2</v>
      </c>
      <c r="F224" s="28">
        <f>IFERROR(VLOOKUP(A224,[2]库存报告使用数据处理!$A:$E,5,0),0)</f>
        <v>1</v>
      </c>
      <c r="G224" s="28">
        <f>IFERROR(VLOOKUP(A224,[2]库存报告使用数据处理!$A:$F,6,0),0)</f>
        <v>0</v>
      </c>
      <c r="H224" s="29">
        <f>IFERROR(VLOOKUP(A224,[2]库存报告使用数据处理!$A:$G,7,0),0)</f>
        <v>18.99</v>
      </c>
      <c r="I224">
        <f>IFERROR(VLOOKUP(A224,[5]数据处理!$A:$B,2,0),0)</f>
        <v>7</v>
      </c>
      <c r="J224" s="30">
        <f>IFERROR(VLOOKUP(A224,[5]数据处理!$A:$D,4,0),0)</f>
        <v>0</v>
      </c>
      <c r="K224" s="30">
        <f>IFERROR(VLOOKUP(A224,[5]数据处理!$A:$E,5,0),0)</f>
        <v>0</v>
      </c>
      <c r="L224" s="30">
        <f>IFERROR(VLOOKUP(A224,[5]数据处理!$A:$G,7,0),0)</f>
        <v>1</v>
      </c>
      <c r="M224">
        <f t="shared" si="52"/>
        <v>8</v>
      </c>
      <c r="N224">
        <f>IFERROR(VLOOKUP(A224,[5]数据处理!$A:$C,3,0),0)</f>
        <v>0</v>
      </c>
      <c r="O224">
        <f>IFERROR(VLOOKUP($A224,[5]数据处理!$A:$N,14,0),0)</f>
        <v>0</v>
      </c>
      <c r="P224" t="str">
        <f>IFERROR(VLOOKUP($A224,[3]库存报告使用数据!$A$1:$B$65536,2,0),"")</f>
        <v/>
      </c>
      <c r="Q224" t="str">
        <f>IFERROR(VLOOKUP($A224,[3]库存报告使用数据!$A$1:$E$65536,5,0),"")</f>
        <v/>
      </c>
      <c r="R224" t="str">
        <f>IFERROR(VLOOKUP($A224,[3]库存报告使用数据!$A$1:$H$65536,8,0),"")</f>
        <v/>
      </c>
      <c r="S224" t="str">
        <f>IFERROR(VLOOKUP($A224,[3]库存报告使用数据!$A$1:$K$65536,11,0),"")</f>
        <v/>
      </c>
      <c r="T224" t="str">
        <f>IFERROR(VLOOKUP($A224,[3]库存报告使用数据!$A$1:$C$65536,3,0),"")</f>
        <v/>
      </c>
      <c r="U224" t="str">
        <f>IFERROR(VLOOKUP($A224,[3]库存报告使用数据!$A$1:$F$65536,6,0),"")</f>
        <v/>
      </c>
      <c r="V224" t="str">
        <f>IFERROR(VLOOKUP($A224,[3]库存报告使用数据!$A$1:$I$65536,9,0),"")</f>
        <v/>
      </c>
      <c r="W224" t="str">
        <f>IFERROR(VLOOKUP($A224,[3]库存报告使用数据!$A$1:$L$65536,12,0),"")</f>
        <v/>
      </c>
      <c r="X224" s="20" t="str">
        <f t="shared" si="53"/>
        <v/>
      </c>
      <c r="Y224" s="20" t="str">
        <f t="shared" si="54"/>
        <v/>
      </c>
      <c r="Z224" s="20" t="str">
        <f t="shared" si="55"/>
        <v/>
      </c>
      <c r="AA224" s="20" t="str">
        <f t="shared" si="56"/>
        <v/>
      </c>
      <c r="AB224" t="str">
        <f>IFERROR(VLOOKUP($A224,[3]库存报告使用数据!$A$1:$D$65536,4,0),"")</f>
        <v/>
      </c>
      <c r="AC224" t="str">
        <f>IFERROR(VLOOKUP($A224,[3]库存报告使用数据!$A$1:$G$65536,7,0),"")</f>
        <v/>
      </c>
      <c r="AD224" t="str">
        <f>IFERROR(VLOOKUP($A224,[3]库存报告使用数据!$A$1:$J$65536,10,0),"")</f>
        <v/>
      </c>
      <c r="AE224" t="str">
        <f>IFERROR(VLOOKUP($A224,[3]库存报告使用数据!$A$1:$M$65536,13,0),"")</f>
        <v/>
      </c>
      <c r="AF224" s="20" t="str">
        <f t="shared" si="57"/>
        <v/>
      </c>
      <c r="AG224" s="20" t="str">
        <f t="shared" si="58"/>
        <v/>
      </c>
      <c r="AH224" s="20" t="str">
        <f t="shared" si="59"/>
        <v/>
      </c>
      <c r="AI224" s="20" t="str">
        <f t="shared" si="60"/>
        <v/>
      </c>
      <c r="AJ224">
        <f>IFERROR(VLOOKUP($B224,[4]库存报告使用数据!$A$1:$B$65536,2,0),0)</f>
        <v>22</v>
      </c>
      <c r="AK224">
        <f>IFERROR(VLOOKUP($B224,[4]库存报告使用数据!$A$1:$C$65536,3,0),)</f>
        <v>13</v>
      </c>
      <c r="AL224">
        <f>IFERROR(VLOOKUP($B224,[4]库存报告使用数据!$A$1:$D$65536,4,0),)</f>
        <v>0</v>
      </c>
      <c r="AM224">
        <f>IFERROR(VLOOKUP($B224,[4]库存报告使用数据!$A$1:$E$65536,5,0),)</f>
        <v>0</v>
      </c>
      <c r="AN224" s="20">
        <f t="shared" si="61"/>
        <v>0.0909090909090909</v>
      </c>
      <c r="AO224" s="20">
        <f t="shared" si="62"/>
        <v>0.153846153846154</v>
      </c>
      <c r="AP224" s="20" t="str">
        <f t="shared" si="63"/>
        <v/>
      </c>
      <c r="AQ224" s="20" t="str">
        <f t="shared" si="64"/>
        <v/>
      </c>
      <c r="AR224" s="32">
        <f t="shared" si="65"/>
        <v>0.285714285714286</v>
      </c>
      <c r="AS224" s="32">
        <f t="shared" si="66"/>
        <v>17.1428571428571</v>
      </c>
      <c r="AT224" s="32">
        <f t="shared" si="67"/>
        <v>-9.14285714285714</v>
      </c>
      <c r="AU224" s="28">
        <f t="shared" si="68"/>
        <v>28</v>
      </c>
      <c r="AV224" s="34">
        <f>IFERROR(时间!$B$4+AU224,"上周无销量")</f>
        <v>43311</v>
      </c>
    </row>
    <row r="225" spans="1:48">
      <c r="A225" s="18" t="s">
        <v>270</v>
      </c>
      <c r="B225" t="str">
        <f>VLOOKUP(A225,'[1]sku-asin（子）'!$A:$B,2,0)</f>
        <v>B071X6KLTF</v>
      </c>
      <c r="C225" t="str">
        <f>VLOOKUP(A225,'[1]子sku-父sku'!$A:$B,2,0)</f>
        <v>BS-WH81677</v>
      </c>
      <c r="D225" s="28">
        <f>IFERROR(VLOOKUP(A225,[2]库存报告使用数据处理!$A:$C,3,0),0)</f>
        <v>2</v>
      </c>
      <c r="E225" s="28">
        <f>IFERROR(VLOOKUP(A225,[2]库存报告使用数据处理!$A:$D,4,0),0)</f>
        <v>1</v>
      </c>
      <c r="F225" s="28">
        <f>IFERROR(VLOOKUP(A225,[2]库存报告使用数据处理!$A:$E,5,0),0)</f>
        <v>3</v>
      </c>
      <c r="G225" s="28">
        <f>IFERROR(VLOOKUP(A225,[2]库存报告使用数据处理!$A:$F,6,0),0)</f>
        <v>2</v>
      </c>
      <c r="H225" s="29">
        <f>IFERROR(VLOOKUP(A225,[2]库存报告使用数据处理!$A:$G,7,0),0)</f>
        <v>18.99</v>
      </c>
      <c r="I225">
        <f>IFERROR(VLOOKUP(A225,[5]数据处理!$A:$B,2,0),0)</f>
        <v>0</v>
      </c>
      <c r="J225" s="30">
        <f>IFERROR(VLOOKUP(A225,[5]数据处理!$A:$D,4,0),0)</f>
        <v>0</v>
      </c>
      <c r="K225" s="30">
        <f>IFERROR(VLOOKUP(A225,[5]数据处理!$A:$E,5,0),0)</f>
        <v>0</v>
      </c>
      <c r="L225" s="30">
        <f>IFERROR(VLOOKUP(A225,[5]数据处理!$A:$G,7,0),0)</f>
        <v>0</v>
      </c>
      <c r="M225">
        <f t="shared" si="52"/>
        <v>0</v>
      </c>
      <c r="N225">
        <f>IFERROR(VLOOKUP(A225,[5]数据处理!$A:$C,3,0),0)</f>
        <v>0</v>
      </c>
      <c r="O225">
        <f>IFERROR(VLOOKUP($A225,[5]数据处理!$A:$N,14,0),0)</f>
        <v>0</v>
      </c>
      <c r="P225" t="str">
        <f>IFERROR(VLOOKUP($A225,[3]库存报告使用数据!$A$1:$B$65536,2,0),"")</f>
        <v/>
      </c>
      <c r="Q225" t="str">
        <f>IFERROR(VLOOKUP($A225,[3]库存报告使用数据!$A$1:$E$65536,5,0),"")</f>
        <v/>
      </c>
      <c r="R225" t="str">
        <f>IFERROR(VLOOKUP($A225,[3]库存报告使用数据!$A$1:$H$65536,8,0),"")</f>
        <v/>
      </c>
      <c r="S225" t="str">
        <f>IFERROR(VLOOKUP($A225,[3]库存报告使用数据!$A$1:$K$65536,11,0),"")</f>
        <v/>
      </c>
      <c r="T225" t="str">
        <f>IFERROR(VLOOKUP($A225,[3]库存报告使用数据!$A$1:$C$65536,3,0),"")</f>
        <v/>
      </c>
      <c r="U225" t="str">
        <f>IFERROR(VLOOKUP($A225,[3]库存报告使用数据!$A$1:$F$65536,6,0),"")</f>
        <v/>
      </c>
      <c r="V225" t="str">
        <f>IFERROR(VLOOKUP($A225,[3]库存报告使用数据!$A$1:$I$65536,9,0),"")</f>
        <v/>
      </c>
      <c r="W225" t="str">
        <f>IFERROR(VLOOKUP($A225,[3]库存报告使用数据!$A$1:$L$65536,12,0),"")</f>
        <v/>
      </c>
      <c r="X225" s="20" t="str">
        <f t="shared" si="53"/>
        <v/>
      </c>
      <c r="Y225" s="20" t="str">
        <f t="shared" si="54"/>
        <v/>
      </c>
      <c r="Z225" s="20" t="str">
        <f t="shared" si="55"/>
        <v/>
      </c>
      <c r="AA225" s="20" t="str">
        <f t="shared" si="56"/>
        <v/>
      </c>
      <c r="AB225" t="str">
        <f>IFERROR(VLOOKUP($A225,[3]库存报告使用数据!$A$1:$D$65536,4,0),"")</f>
        <v/>
      </c>
      <c r="AC225" t="str">
        <f>IFERROR(VLOOKUP($A225,[3]库存报告使用数据!$A$1:$G$65536,7,0),"")</f>
        <v/>
      </c>
      <c r="AD225" t="str">
        <f>IFERROR(VLOOKUP($A225,[3]库存报告使用数据!$A$1:$J$65536,10,0),"")</f>
        <v/>
      </c>
      <c r="AE225" t="str">
        <f>IFERROR(VLOOKUP($A225,[3]库存报告使用数据!$A$1:$M$65536,13,0),"")</f>
        <v/>
      </c>
      <c r="AF225" s="20" t="str">
        <f t="shared" si="57"/>
        <v/>
      </c>
      <c r="AG225" s="20" t="str">
        <f t="shared" si="58"/>
        <v/>
      </c>
      <c r="AH225" s="20" t="str">
        <f t="shared" si="59"/>
        <v/>
      </c>
      <c r="AI225" s="20" t="str">
        <f t="shared" si="60"/>
        <v/>
      </c>
      <c r="AJ225">
        <f>IFERROR(VLOOKUP($B225,[4]库存报告使用数据!$A$1:$B$65536,2,0),0)</f>
        <v>7</v>
      </c>
      <c r="AK225">
        <f>IFERROR(VLOOKUP($B225,[4]库存报告使用数据!$A$1:$C$65536,3,0),)</f>
        <v>13</v>
      </c>
      <c r="AL225">
        <f>IFERROR(VLOOKUP($B225,[4]库存报告使用数据!$A$1:$D$65536,4,0),)</f>
        <v>12</v>
      </c>
      <c r="AM225">
        <f>IFERROR(VLOOKUP($B225,[4]库存报告使用数据!$A$1:$E$65536,5,0),)</f>
        <v>24</v>
      </c>
      <c r="AN225" s="20">
        <f t="shared" si="61"/>
        <v>0.285714285714286</v>
      </c>
      <c r="AO225" s="20">
        <f t="shared" si="62"/>
        <v>0.0769230769230769</v>
      </c>
      <c r="AP225" s="20">
        <f t="shared" si="63"/>
        <v>0.25</v>
      </c>
      <c r="AQ225" s="20">
        <f t="shared" si="64"/>
        <v>0.0833333333333333</v>
      </c>
      <c r="AR225" s="32">
        <f t="shared" si="65"/>
        <v>0.285714285714286</v>
      </c>
      <c r="AS225" s="32">
        <f t="shared" si="66"/>
        <v>17.1428571428571</v>
      </c>
      <c r="AT225" s="32">
        <f t="shared" si="67"/>
        <v>-17.1428571428571</v>
      </c>
      <c r="AU225" s="28">
        <f t="shared" si="68"/>
        <v>0</v>
      </c>
      <c r="AV225" s="34">
        <f>IFERROR(时间!$B$4+AU225,"上周无销量")</f>
        <v>43283</v>
      </c>
    </row>
    <row r="226" spans="1:48">
      <c r="A226" s="18" t="s">
        <v>271</v>
      </c>
      <c r="B226" t="str">
        <f>VLOOKUP(A226,'[1]sku-asin（子）'!$A:$B,2,0)</f>
        <v>B0734WHFTC</v>
      </c>
      <c r="C226" t="str">
        <f>VLOOKUP(A226,'[1]子sku-父sku'!$A:$B,2,0)</f>
        <v>BS-WHBH1704</v>
      </c>
      <c r="D226" s="28">
        <f>IFERROR(VLOOKUP(A226,[2]库存报告使用数据处理!$A:$C,3,0),0)</f>
        <v>12</v>
      </c>
      <c r="E226" s="28">
        <f>IFERROR(VLOOKUP(A226,[2]库存报告使用数据处理!$A:$D,4,0),0)</f>
        <v>5</v>
      </c>
      <c r="F226" s="28">
        <f>IFERROR(VLOOKUP(A226,[2]库存报告使用数据处理!$A:$E,5,0),0)</f>
        <v>1</v>
      </c>
      <c r="G226" s="28">
        <f>IFERROR(VLOOKUP(A226,[2]库存报告使用数据处理!$A:$F,6,0),0)</f>
        <v>6</v>
      </c>
      <c r="H226" s="29">
        <f>IFERROR(VLOOKUP(A226,[2]库存报告使用数据处理!$A:$G,7,0),0)</f>
        <v>20.7195833333333</v>
      </c>
      <c r="I226">
        <f>IFERROR(VLOOKUP(A226,[5]数据处理!$A:$B,2,0),0)</f>
        <v>39</v>
      </c>
      <c r="J226" s="30">
        <f>IFERROR(VLOOKUP(A226,[5]数据处理!$A:$D,4,0),0)</f>
        <v>0</v>
      </c>
      <c r="K226" s="30">
        <f>IFERROR(VLOOKUP(A226,[5]数据处理!$A:$E,5,0),0)</f>
        <v>0</v>
      </c>
      <c r="L226" s="30">
        <f>IFERROR(VLOOKUP(A226,[5]数据处理!$A:$G,7,0),0)</f>
        <v>1</v>
      </c>
      <c r="M226">
        <f t="shared" si="52"/>
        <v>40</v>
      </c>
      <c r="N226">
        <f>IFERROR(VLOOKUP(A226,[5]数据处理!$A:$C,3,0),0)</f>
        <v>0</v>
      </c>
      <c r="O226">
        <f>IFERROR(VLOOKUP($A226,[5]数据处理!$A:$N,14,0),0)</f>
        <v>0</v>
      </c>
      <c r="P226">
        <f>IFERROR(VLOOKUP($A226,[3]库存报告使用数据!$A$1:$B$65536,2,0),"")</f>
        <v>4</v>
      </c>
      <c r="Q226">
        <f>IFERROR(VLOOKUP($A226,[3]库存报告使用数据!$A$1:$E$65536,5,0),"")</f>
        <v>0</v>
      </c>
      <c r="R226">
        <f>IFERROR(VLOOKUP($A226,[3]库存报告使用数据!$A$1:$H$65536,8,0),"")</f>
        <v>0</v>
      </c>
      <c r="S226">
        <f>IFERROR(VLOOKUP($A226,[3]库存报告使用数据!$A$1:$K$65536,11,0),"")</f>
        <v>0</v>
      </c>
      <c r="T226">
        <f>IFERROR(VLOOKUP($A226,[3]库存报告使用数据!$A$1:$C$65536,3,0),"")</f>
        <v>2</v>
      </c>
      <c r="U226">
        <f>IFERROR(VLOOKUP($A226,[3]库存报告使用数据!$A$1:$F$65536,6,0),"")</f>
        <v>0</v>
      </c>
      <c r="V226">
        <f>IFERROR(VLOOKUP($A226,[3]库存报告使用数据!$A$1:$I$65536,9,0),"")</f>
        <v>0</v>
      </c>
      <c r="W226">
        <f>IFERROR(VLOOKUP($A226,[3]库存报告使用数据!$A$1:$L$65536,12,0),"")</f>
        <v>0</v>
      </c>
      <c r="X226" s="20">
        <f t="shared" si="53"/>
        <v>0.5</v>
      </c>
      <c r="Y226" s="20" t="str">
        <f t="shared" si="54"/>
        <v/>
      </c>
      <c r="Z226" s="20" t="str">
        <f t="shared" si="55"/>
        <v/>
      </c>
      <c r="AA226" s="20" t="str">
        <f t="shared" si="56"/>
        <v/>
      </c>
      <c r="AB226">
        <f>IFERROR(VLOOKUP($A226,[3]库存报告使用数据!$A$1:$D$65536,4,0),"")</f>
        <v>0.56</v>
      </c>
      <c r="AC226">
        <f>IFERROR(VLOOKUP($A226,[3]库存报告使用数据!$A$1:$G$65536,7,0),"")</f>
        <v>0</v>
      </c>
      <c r="AD226">
        <f>IFERROR(VLOOKUP($A226,[3]库存报告使用数据!$A$1:$J$65536,10,0),"")</f>
        <v>0</v>
      </c>
      <c r="AE226">
        <f>IFERROR(VLOOKUP($A226,[3]库存报告使用数据!$A$1:$M$65536,13,0),"")</f>
        <v>0</v>
      </c>
      <c r="AF226" s="20">
        <f t="shared" si="57"/>
        <v>0.00225229754459348</v>
      </c>
      <c r="AG226" s="20" t="str">
        <f t="shared" si="58"/>
        <v/>
      </c>
      <c r="AH226" s="20" t="str">
        <f t="shared" si="59"/>
        <v/>
      </c>
      <c r="AI226" s="20" t="str">
        <f t="shared" si="60"/>
        <v/>
      </c>
      <c r="AJ226">
        <f>IFERROR(VLOOKUP($B226,[4]库存报告使用数据!$A$1:$B$65536,2,0),0)</f>
        <v>101</v>
      </c>
      <c r="AK226">
        <f>IFERROR(VLOOKUP($B226,[4]库存报告使用数据!$A$1:$C$65536,3,0),)</f>
        <v>16</v>
      </c>
      <c r="AL226">
        <f>IFERROR(VLOOKUP($B226,[4]库存报告使用数据!$A$1:$D$65536,4,0),)</f>
        <v>11</v>
      </c>
      <c r="AM226">
        <f>IFERROR(VLOOKUP($B226,[4]库存报告使用数据!$A$1:$E$65536,5,0),)</f>
        <v>72</v>
      </c>
      <c r="AN226" s="20">
        <f t="shared" si="61"/>
        <v>0.118811881188119</v>
      </c>
      <c r="AO226" s="20">
        <f t="shared" si="62"/>
        <v>0.3125</v>
      </c>
      <c r="AP226" s="20">
        <f t="shared" si="63"/>
        <v>0.0909090909090909</v>
      </c>
      <c r="AQ226" s="20">
        <f t="shared" si="64"/>
        <v>0.0833333333333333</v>
      </c>
      <c r="AR226" s="32">
        <f t="shared" si="65"/>
        <v>1.71428571428571</v>
      </c>
      <c r="AS226" s="32">
        <f t="shared" si="66"/>
        <v>102.857142857143</v>
      </c>
      <c r="AT226" s="32">
        <f t="shared" si="67"/>
        <v>-62.8571428571428</v>
      </c>
      <c r="AU226" s="28">
        <f t="shared" si="68"/>
        <v>23</v>
      </c>
      <c r="AV226" s="34">
        <f>IFERROR(时间!$B$4+AU226,"上周无销量")</f>
        <v>43306</v>
      </c>
    </row>
    <row r="227" spans="1:48">
      <c r="A227" s="18" t="s">
        <v>272</v>
      </c>
      <c r="B227" t="str">
        <f>VLOOKUP(A227,'[1]sku-asin（子）'!$A:$B,2,0)</f>
        <v>B0734S5GHL</v>
      </c>
      <c r="C227" t="str">
        <f>VLOOKUP(A227,'[1]子sku-父sku'!$A:$B,2,0)</f>
        <v>BS-WHBH1704</v>
      </c>
      <c r="D227" s="28">
        <f>IFERROR(VLOOKUP(A227,[2]库存报告使用数据处理!$A:$C,3,0),0)</f>
        <v>6</v>
      </c>
      <c r="E227" s="28">
        <f>IFERROR(VLOOKUP(A227,[2]库存报告使用数据处理!$A:$D,4,0),0)</f>
        <v>2</v>
      </c>
      <c r="F227" s="28">
        <f>IFERROR(VLOOKUP(A227,[2]库存报告使用数据处理!$A:$E,5,0),0)</f>
        <v>1</v>
      </c>
      <c r="G227" s="28">
        <f>IFERROR(VLOOKUP(A227,[2]库存报告使用数据处理!$A:$F,6,0),0)</f>
        <v>3</v>
      </c>
      <c r="H227" s="29">
        <f>IFERROR(VLOOKUP(A227,[2]库存报告使用数据处理!$A:$G,7,0),0)</f>
        <v>19.8233333333333</v>
      </c>
      <c r="I227">
        <f>IFERROR(VLOOKUP(A227,[5]数据处理!$A:$B,2,0),0)</f>
        <v>53</v>
      </c>
      <c r="J227" s="30">
        <f>IFERROR(VLOOKUP(A227,[5]数据处理!$A:$D,4,0),0)</f>
        <v>0</v>
      </c>
      <c r="K227" s="30">
        <f>IFERROR(VLOOKUP(A227,[5]数据处理!$A:$E,5,0),0)</f>
        <v>0</v>
      </c>
      <c r="L227" s="30">
        <f>IFERROR(VLOOKUP(A227,[5]数据处理!$A:$G,7,0),0)</f>
        <v>2</v>
      </c>
      <c r="M227">
        <f t="shared" si="52"/>
        <v>55</v>
      </c>
      <c r="N227">
        <f>IFERROR(VLOOKUP(A227,[5]数据处理!$A:$C,3,0),0)</f>
        <v>1</v>
      </c>
      <c r="O227">
        <f>IFERROR(VLOOKUP($A227,[5]数据处理!$A:$N,14,0),0)</f>
        <v>0</v>
      </c>
      <c r="P227" t="str">
        <f>IFERROR(VLOOKUP($A227,[3]库存报告使用数据!$A$1:$B$65536,2,0),"")</f>
        <v/>
      </c>
      <c r="Q227" t="str">
        <f>IFERROR(VLOOKUP($A227,[3]库存报告使用数据!$A$1:$E$65536,5,0),"")</f>
        <v/>
      </c>
      <c r="R227" t="str">
        <f>IFERROR(VLOOKUP($A227,[3]库存报告使用数据!$A$1:$H$65536,8,0),"")</f>
        <v/>
      </c>
      <c r="S227" t="str">
        <f>IFERROR(VLOOKUP($A227,[3]库存报告使用数据!$A$1:$K$65536,11,0),"")</f>
        <v/>
      </c>
      <c r="T227" t="str">
        <f>IFERROR(VLOOKUP($A227,[3]库存报告使用数据!$A$1:$C$65536,3,0),"")</f>
        <v/>
      </c>
      <c r="U227" t="str">
        <f>IFERROR(VLOOKUP($A227,[3]库存报告使用数据!$A$1:$F$65536,6,0),"")</f>
        <v/>
      </c>
      <c r="V227" t="str">
        <f>IFERROR(VLOOKUP($A227,[3]库存报告使用数据!$A$1:$I$65536,9,0),"")</f>
        <v/>
      </c>
      <c r="W227" t="str">
        <f>IFERROR(VLOOKUP($A227,[3]库存报告使用数据!$A$1:$L$65536,12,0),"")</f>
        <v/>
      </c>
      <c r="X227" s="20" t="str">
        <f t="shared" si="53"/>
        <v/>
      </c>
      <c r="Y227" s="20" t="str">
        <f t="shared" si="54"/>
        <v/>
      </c>
      <c r="Z227" s="20" t="str">
        <f t="shared" si="55"/>
        <v/>
      </c>
      <c r="AA227" s="20" t="str">
        <f t="shared" si="56"/>
        <v/>
      </c>
      <c r="AB227" t="str">
        <f>IFERROR(VLOOKUP($A227,[3]库存报告使用数据!$A$1:$D$65536,4,0),"")</f>
        <v/>
      </c>
      <c r="AC227" t="str">
        <f>IFERROR(VLOOKUP($A227,[3]库存报告使用数据!$A$1:$G$65536,7,0),"")</f>
        <v/>
      </c>
      <c r="AD227" t="str">
        <f>IFERROR(VLOOKUP($A227,[3]库存报告使用数据!$A$1:$J$65536,10,0),"")</f>
        <v/>
      </c>
      <c r="AE227" t="str">
        <f>IFERROR(VLOOKUP($A227,[3]库存报告使用数据!$A$1:$M$65536,13,0),"")</f>
        <v/>
      </c>
      <c r="AF227" s="20" t="str">
        <f t="shared" si="57"/>
        <v/>
      </c>
      <c r="AG227" s="20" t="str">
        <f t="shared" si="58"/>
        <v/>
      </c>
      <c r="AH227" s="20" t="str">
        <f t="shared" si="59"/>
        <v/>
      </c>
      <c r="AI227" s="20" t="str">
        <f t="shared" si="60"/>
        <v/>
      </c>
      <c r="AJ227">
        <f>IFERROR(VLOOKUP($B227,[4]库存报告使用数据!$A$1:$B$65536,2,0),0)</f>
        <v>38</v>
      </c>
      <c r="AK227">
        <f>IFERROR(VLOOKUP($B227,[4]库存报告使用数据!$A$1:$C$65536,3,0),)</f>
        <v>27</v>
      </c>
      <c r="AL227">
        <f>IFERROR(VLOOKUP($B227,[4]库存报告使用数据!$A$1:$D$65536,4,0),)</f>
        <v>8</v>
      </c>
      <c r="AM227">
        <f>IFERROR(VLOOKUP($B227,[4]库存报告使用数据!$A$1:$E$65536,5,0),)</f>
        <v>10</v>
      </c>
      <c r="AN227" s="20">
        <f t="shared" si="61"/>
        <v>0.157894736842105</v>
      </c>
      <c r="AO227" s="20">
        <f t="shared" si="62"/>
        <v>0.0740740740740741</v>
      </c>
      <c r="AP227" s="20">
        <f t="shared" si="63"/>
        <v>0.125</v>
      </c>
      <c r="AQ227" s="20">
        <f t="shared" si="64"/>
        <v>0.3</v>
      </c>
      <c r="AR227" s="32">
        <f t="shared" si="65"/>
        <v>0.857142857142857</v>
      </c>
      <c r="AS227" s="32">
        <f t="shared" si="66"/>
        <v>51.4285714285714</v>
      </c>
      <c r="AT227" s="32">
        <f t="shared" si="67"/>
        <v>3.57142857142858</v>
      </c>
      <c r="AU227" s="28">
        <f t="shared" si="68"/>
        <v>64</v>
      </c>
      <c r="AV227" s="34">
        <f>IFERROR(时间!$B$4+AU227,"上周无销量")</f>
        <v>43347</v>
      </c>
    </row>
    <row r="228" spans="1:48">
      <c r="A228" s="18" t="s">
        <v>273</v>
      </c>
      <c r="B228" t="str">
        <f>VLOOKUP(A228,'[1]sku-asin（子）'!$A:$B,2,0)</f>
        <v>B0734T5SPK</v>
      </c>
      <c r="C228" t="str">
        <f>VLOOKUP(A228,'[1]子sku-父sku'!$A:$B,2,0)</f>
        <v>BS-WHBH1704</v>
      </c>
      <c r="D228" s="28">
        <f>IFERROR(VLOOKUP(A228,[2]库存报告使用数据处理!$A:$C,3,0),0)</f>
        <v>18</v>
      </c>
      <c r="E228" s="28">
        <f>IFERROR(VLOOKUP(A228,[2]库存报告使用数据处理!$A:$D,4,0),0)</f>
        <v>6</v>
      </c>
      <c r="F228" s="28">
        <f>IFERROR(VLOOKUP(A228,[2]库存报告使用数据处理!$A:$E,5,0),0)</f>
        <v>6</v>
      </c>
      <c r="G228" s="28">
        <f>IFERROR(VLOOKUP(A228,[2]库存报告使用数据处理!$A:$F,6,0),0)</f>
        <v>8</v>
      </c>
      <c r="H228" s="29">
        <f>IFERROR(VLOOKUP(A228,[2]库存报告使用数据处理!$A:$G,7,0),0)</f>
        <v>20.5431578947368</v>
      </c>
      <c r="I228">
        <f>IFERROR(VLOOKUP(A228,[5]数据处理!$A:$B,2,0),0)</f>
        <v>31</v>
      </c>
      <c r="J228" s="30">
        <f>IFERROR(VLOOKUP(A228,[5]数据处理!$A:$D,4,0),0)</f>
        <v>0</v>
      </c>
      <c r="K228" s="30">
        <f>IFERROR(VLOOKUP(A228,[5]数据处理!$A:$E,5,0),0)</f>
        <v>26</v>
      </c>
      <c r="L228" s="30">
        <f>IFERROR(VLOOKUP(A228,[5]数据处理!$A:$G,7,0),0)</f>
        <v>15</v>
      </c>
      <c r="M228">
        <f t="shared" si="52"/>
        <v>72</v>
      </c>
      <c r="N228">
        <f>IFERROR(VLOOKUP(A228,[5]数据处理!$A:$C,3,0),0)</f>
        <v>1</v>
      </c>
      <c r="O228">
        <f>IFERROR(VLOOKUP($A228,[5]数据处理!$A:$N,14,0),0)</f>
        <v>0</v>
      </c>
      <c r="P228">
        <f>IFERROR(VLOOKUP($A228,[3]库存报告使用数据!$A$1:$B$65536,2,0),"")</f>
        <v>2</v>
      </c>
      <c r="Q228">
        <f>IFERROR(VLOOKUP($A228,[3]库存报告使用数据!$A$1:$E$65536,5,0),"")</f>
        <v>0</v>
      </c>
      <c r="R228">
        <f>IFERROR(VLOOKUP($A228,[3]库存报告使用数据!$A$1:$H$65536,8,0),"")</f>
        <v>0</v>
      </c>
      <c r="S228">
        <f>IFERROR(VLOOKUP($A228,[3]库存报告使用数据!$A$1:$K$65536,11,0),"")</f>
        <v>0</v>
      </c>
      <c r="T228">
        <f>IFERROR(VLOOKUP($A228,[3]库存报告使用数据!$A$1:$C$65536,3,0),"")</f>
        <v>0</v>
      </c>
      <c r="U228">
        <f>IFERROR(VLOOKUP($A228,[3]库存报告使用数据!$A$1:$F$65536,6,0),"")</f>
        <v>0</v>
      </c>
      <c r="V228">
        <f>IFERROR(VLOOKUP($A228,[3]库存报告使用数据!$A$1:$I$65536,9,0),"")</f>
        <v>0</v>
      </c>
      <c r="W228">
        <f>IFERROR(VLOOKUP($A228,[3]库存报告使用数据!$A$1:$L$65536,12,0),"")</f>
        <v>0</v>
      </c>
      <c r="X228" s="20">
        <f t="shared" si="53"/>
        <v>0</v>
      </c>
      <c r="Y228" s="20" t="str">
        <f t="shared" si="54"/>
        <v/>
      </c>
      <c r="Z228" s="20" t="str">
        <f t="shared" si="55"/>
        <v/>
      </c>
      <c r="AA228" s="20" t="str">
        <f t="shared" si="56"/>
        <v/>
      </c>
      <c r="AB228">
        <f>IFERROR(VLOOKUP($A228,[3]库存报告使用数据!$A$1:$D$65536,4,0),"")</f>
        <v>0</v>
      </c>
      <c r="AC228">
        <f>IFERROR(VLOOKUP($A228,[3]库存报告使用数据!$A$1:$G$65536,7,0),"")</f>
        <v>0</v>
      </c>
      <c r="AD228">
        <f>IFERROR(VLOOKUP($A228,[3]库存报告使用数据!$A$1:$J$65536,10,0),"")</f>
        <v>0</v>
      </c>
      <c r="AE228">
        <f>IFERROR(VLOOKUP($A228,[3]库存报告使用数据!$A$1:$M$65536,13,0),"")</f>
        <v>0</v>
      </c>
      <c r="AF228" s="20" t="str">
        <f t="shared" si="57"/>
        <v/>
      </c>
      <c r="AG228" s="20" t="str">
        <f t="shared" si="58"/>
        <v/>
      </c>
      <c r="AH228" s="20" t="str">
        <f t="shared" si="59"/>
        <v/>
      </c>
      <c r="AI228" s="20" t="str">
        <f t="shared" si="60"/>
        <v/>
      </c>
      <c r="AJ228">
        <f>IFERROR(VLOOKUP($B228,[4]库存报告使用数据!$A$1:$B$65536,2,0),0)</f>
        <v>123</v>
      </c>
      <c r="AK228">
        <f>IFERROR(VLOOKUP($B228,[4]库存报告使用数据!$A$1:$C$65536,3,0),)</f>
        <v>84</v>
      </c>
      <c r="AL228">
        <f>IFERROR(VLOOKUP($B228,[4]库存报告使用数据!$A$1:$D$65536,4,0),)</f>
        <v>67</v>
      </c>
      <c r="AM228">
        <f>IFERROR(VLOOKUP($B228,[4]库存报告使用数据!$A$1:$E$65536,5,0),)</f>
        <v>141</v>
      </c>
      <c r="AN228" s="20">
        <f t="shared" si="61"/>
        <v>0.146341463414634</v>
      </c>
      <c r="AO228" s="20">
        <f t="shared" si="62"/>
        <v>0.0714285714285714</v>
      </c>
      <c r="AP228" s="20">
        <f t="shared" si="63"/>
        <v>0.0895522388059701</v>
      </c>
      <c r="AQ228" s="20">
        <f t="shared" si="64"/>
        <v>0.0567375886524823</v>
      </c>
      <c r="AR228" s="32">
        <f t="shared" si="65"/>
        <v>2.57142857142857</v>
      </c>
      <c r="AS228" s="32">
        <f t="shared" si="66"/>
        <v>154.285714285714</v>
      </c>
      <c r="AT228" s="32">
        <f t="shared" si="67"/>
        <v>-82.2857142857143</v>
      </c>
      <c r="AU228" s="28">
        <f t="shared" si="68"/>
        <v>28</v>
      </c>
      <c r="AV228" s="34">
        <f>IFERROR(时间!$B$4+AU228,"上周无销量")</f>
        <v>43311</v>
      </c>
    </row>
    <row r="229" spans="1:48">
      <c r="A229" s="18" t="s">
        <v>274</v>
      </c>
      <c r="B229" t="str">
        <f>VLOOKUP(A229,'[1]sku-asin（子）'!$A:$B,2,0)</f>
        <v>B0734QXT7Q</v>
      </c>
      <c r="C229" t="str">
        <f>VLOOKUP(A229,'[1]子sku-父sku'!$A:$B,2,0)</f>
        <v>BS-WHBH1704</v>
      </c>
      <c r="D229" s="28">
        <f>IFERROR(VLOOKUP(A229,[2]库存报告使用数据处理!$A:$C,3,0),0)</f>
        <v>13</v>
      </c>
      <c r="E229" s="28">
        <f>IFERROR(VLOOKUP(A229,[2]库存报告使用数据处理!$A:$D,4,0),0)</f>
        <v>10</v>
      </c>
      <c r="F229" s="28">
        <f>IFERROR(VLOOKUP(A229,[2]库存报告使用数据处理!$A:$E,5,0),0)</f>
        <v>2</v>
      </c>
      <c r="G229" s="28">
        <f>IFERROR(VLOOKUP(A229,[2]库存报告使用数据处理!$A:$F,6,0),0)</f>
        <v>9</v>
      </c>
      <c r="H229" s="29">
        <f>IFERROR(VLOOKUP(A229,[2]库存报告使用数据处理!$A:$G,7,0),0)</f>
        <v>21.1664705882353</v>
      </c>
      <c r="I229">
        <f>IFERROR(VLOOKUP(A229,[5]数据处理!$A:$B,2,0),0)</f>
        <v>22</v>
      </c>
      <c r="J229" s="30">
        <f>IFERROR(VLOOKUP(A229,[5]数据处理!$A:$D,4,0),0)</f>
        <v>5</v>
      </c>
      <c r="K229" s="30">
        <f>IFERROR(VLOOKUP(A229,[5]数据处理!$A:$E,5,0),0)</f>
        <v>0</v>
      </c>
      <c r="L229" s="30">
        <f>IFERROR(VLOOKUP(A229,[5]数据处理!$A:$G,7,0),0)</f>
        <v>19</v>
      </c>
      <c r="M229">
        <f t="shared" si="52"/>
        <v>46</v>
      </c>
      <c r="N229">
        <f>IFERROR(VLOOKUP(A229,[5]数据处理!$A:$C,3,0),0)</f>
        <v>2</v>
      </c>
      <c r="O229">
        <f>IFERROR(VLOOKUP($A229,[5]数据处理!$A:$N,14,0),0)</f>
        <v>0</v>
      </c>
      <c r="P229" t="str">
        <f>IFERROR(VLOOKUP($A229,[3]库存报告使用数据!$A$1:$B$65536,2,0),"")</f>
        <v/>
      </c>
      <c r="Q229" t="str">
        <f>IFERROR(VLOOKUP($A229,[3]库存报告使用数据!$A$1:$E$65536,5,0),"")</f>
        <v/>
      </c>
      <c r="R229" t="str">
        <f>IFERROR(VLOOKUP($A229,[3]库存报告使用数据!$A$1:$H$65536,8,0),"")</f>
        <v/>
      </c>
      <c r="S229" t="str">
        <f>IFERROR(VLOOKUP($A229,[3]库存报告使用数据!$A$1:$K$65536,11,0),"")</f>
        <v/>
      </c>
      <c r="T229" t="str">
        <f>IFERROR(VLOOKUP($A229,[3]库存报告使用数据!$A$1:$C$65536,3,0),"")</f>
        <v/>
      </c>
      <c r="U229" t="str">
        <f>IFERROR(VLOOKUP($A229,[3]库存报告使用数据!$A$1:$F$65536,6,0),"")</f>
        <v/>
      </c>
      <c r="V229" t="str">
        <f>IFERROR(VLOOKUP($A229,[3]库存报告使用数据!$A$1:$I$65536,9,0),"")</f>
        <v/>
      </c>
      <c r="W229" t="str">
        <f>IFERROR(VLOOKUP($A229,[3]库存报告使用数据!$A$1:$L$65536,12,0),"")</f>
        <v/>
      </c>
      <c r="X229" s="20" t="str">
        <f t="shared" si="53"/>
        <v/>
      </c>
      <c r="Y229" s="20" t="str">
        <f t="shared" si="54"/>
        <v/>
      </c>
      <c r="Z229" s="20" t="str">
        <f t="shared" si="55"/>
        <v/>
      </c>
      <c r="AA229" s="20" t="str">
        <f t="shared" si="56"/>
        <v/>
      </c>
      <c r="AB229" t="str">
        <f>IFERROR(VLOOKUP($A229,[3]库存报告使用数据!$A$1:$D$65536,4,0),"")</f>
        <v/>
      </c>
      <c r="AC229" t="str">
        <f>IFERROR(VLOOKUP($A229,[3]库存报告使用数据!$A$1:$G$65536,7,0),"")</f>
        <v/>
      </c>
      <c r="AD229" t="str">
        <f>IFERROR(VLOOKUP($A229,[3]库存报告使用数据!$A$1:$J$65536,10,0),"")</f>
        <v/>
      </c>
      <c r="AE229" t="str">
        <f>IFERROR(VLOOKUP($A229,[3]库存报告使用数据!$A$1:$M$65536,13,0),"")</f>
        <v/>
      </c>
      <c r="AF229" s="20" t="str">
        <f t="shared" si="57"/>
        <v/>
      </c>
      <c r="AG229" s="20" t="str">
        <f t="shared" si="58"/>
        <v/>
      </c>
      <c r="AH229" s="20" t="str">
        <f t="shared" si="59"/>
        <v/>
      </c>
      <c r="AI229" s="20" t="str">
        <f t="shared" si="60"/>
        <v/>
      </c>
      <c r="AJ229">
        <f>IFERROR(VLOOKUP($B229,[4]库存报告使用数据!$A$1:$B$65536,2,0),0)</f>
        <v>96</v>
      </c>
      <c r="AK229">
        <f>IFERROR(VLOOKUP($B229,[4]库存报告使用数据!$A$1:$C$65536,3,0),)</f>
        <v>31</v>
      </c>
      <c r="AL229">
        <f>IFERROR(VLOOKUP($B229,[4]库存报告使用数据!$A$1:$D$65536,4,0),)</f>
        <v>13</v>
      </c>
      <c r="AM229">
        <f>IFERROR(VLOOKUP($B229,[4]库存报告使用数据!$A$1:$E$65536,5,0),)</f>
        <v>31</v>
      </c>
      <c r="AN229" s="20">
        <f t="shared" si="61"/>
        <v>0.135416666666667</v>
      </c>
      <c r="AO229" s="20">
        <f t="shared" si="62"/>
        <v>0.32258064516129</v>
      </c>
      <c r="AP229" s="20">
        <f t="shared" si="63"/>
        <v>0.153846153846154</v>
      </c>
      <c r="AQ229" s="20">
        <f t="shared" si="64"/>
        <v>0.290322580645161</v>
      </c>
      <c r="AR229" s="32">
        <f t="shared" si="65"/>
        <v>1.85714285714286</v>
      </c>
      <c r="AS229" s="32">
        <f t="shared" si="66"/>
        <v>111.428571428571</v>
      </c>
      <c r="AT229" s="32">
        <f t="shared" si="67"/>
        <v>-65.4285714285714</v>
      </c>
      <c r="AU229" s="28">
        <f t="shared" si="68"/>
        <v>24</v>
      </c>
      <c r="AV229" s="34">
        <f>IFERROR(时间!$B$4+AU229,"上周无销量")</f>
        <v>43307</v>
      </c>
    </row>
    <row r="230" spans="1:48">
      <c r="A230" s="18" t="s">
        <v>275</v>
      </c>
      <c r="B230" t="str">
        <f>VLOOKUP(A230,'[1]sku-asin（子）'!$A:$B,2,0)</f>
        <v>B0734TM5VJ</v>
      </c>
      <c r="C230" t="str">
        <f>VLOOKUP(A230,'[1]子sku-父sku'!$A:$B,2,0)</f>
        <v>BS-WHBH1704</v>
      </c>
      <c r="D230" s="28">
        <f>IFERROR(VLOOKUP(A230,[2]库存报告使用数据处理!$A:$C,3,0),0)</f>
        <v>6</v>
      </c>
      <c r="E230" s="28">
        <f>IFERROR(VLOOKUP(A230,[2]库存报告使用数据处理!$A:$D,4,0),0)</f>
        <v>5</v>
      </c>
      <c r="F230" s="28">
        <f>IFERROR(VLOOKUP(A230,[2]库存报告使用数据处理!$A:$E,5,0),0)</f>
        <v>1</v>
      </c>
      <c r="G230" s="28">
        <f>IFERROR(VLOOKUP(A230,[2]库存报告使用数据处理!$A:$F,6,0),0)</f>
        <v>2</v>
      </c>
      <c r="H230" s="29">
        <f>IFERROR(VLOOKUP(A230,[2]库存报告使用数据处理!$A:$G,7,0),0)</f>
        <v>19.7771428571429</v>
      </c>
      <c r="I230">
        <f>IFERROR(VLOOKUP(A230,[5]数据处理!$A:$B,2,0),0)</f>
        <v>21</v>
      </c>
      <c r="J230" s="30">
        <f>IFERROR(VLOOKUP(A230,[5]数据处理!$A:$D,4,0),0)</f>
        <v>0</v>
      </c>
      <c r="K230" s="30">
        <f>IFERROR(VLOOKUP(A230,[5]数据处理!$A:$E,5,0),0)</f>
        <v>0</v>
      </c>
      <c r="L230" s="30">
        <f>IFERROR(VLOOKUP(A230,[5]数据处理!$A:$G,7,0),0)</f>
        <v>0</v>
      </c>
      <c r="M230">
        <f t="shared" si="52"/>
        <v>21</v>
      </c>
      <c r="N230">
        <f>IFERROR(VLOOKUP(A230,[5]数据处理!$A:$C,3,0),0)</f>
        <v>0</v>
      </c>
      <c r="O230">
        <f>IFERROR(VLOOKUP($A230,[5]数据处理!$A:$N,14,0),0)</f>
        <v>0</v>
      </c>
      <c r="P230">
        <f>IFERROR(VLOOKUP($A230,[3]库存报告使用数据!$A$1:$B$65536,2,0),"")</f>
        <v>0</v>
      </c>
      <c r="Q230">
        <f>IFERROR(VLOOKUP($A230,[3]库存报告使用数据!$A$1:$E$65536,5,0),"")</f>
        <v>9957</v>
      </c>
      <c r="R230">
        <f>IFERROR(VLOOKUP($A230,[3]库存报告使用数据!$A$1:$H$65536,8,0),"")</f>
        <v>6860</v>
      </c>
      <c r="S230">
        <f>IFERROR(VLOOKUP($A230,[3]库存报告使用数据!$A$1:$K$65536,11,0),"")</f>
        <v>7706</v>
      </c>
      <c r="T230">
        <f>IFERROR(VLOOKUP($A230,[3]库存报告使用数据!$A$1:$C$65536,3,0),"")</f>
        <v>91</v>
      </c>
      <c r="U230">
        <f>IFERROR(VLOOKUP($A230,[3]库存报告使用数据!$A$1:$F$65536,6,0),"")</f>
        <v>41</v>
      </c>
      <c r="V230">
        <f>IFERROR(VLOOKUP($A230,[3]库存报告使用数据!$A$1:$I$65536,9,0),"")</f>
        <v>28</v>
      </c>
      <c r="W230">
        <f>IFERROR(VLOOKUP($A230,[3]库存报告使用数据!$A$1:$L$65536,12,0),"")</f>
        <v>33</v>
      </c>
      <c r="X230" s="20" t="str">
        <f t="shared" si="53"/>
        <v/>
      </c>
      <c r="Y230" s="20">
        <f t="shared" si="54"/>
        <v>0.00411770613638646</v>
      </c>
      <c r="Z230" s="20">
        <f t="shared" si="55"/>
        <v>0.00408163265306122</v>
      </c>
      <c r="AA230" s="20">
        <f t="shared" si="56"/>
        <v>0.00428237736828445</v>
      </c>
      <c r="AB230">
        <f>IFERROR(VLOOKUP($A230,[3]库存报告使用数据!$A$1:$D$65536,4,0),"")</f>
        <v>11.9475</v>
      </c>
      <c r="AC230">
        <f>IFERROR(VLOOKUP($A230,[3]库存报告使用数据!$A$1:$G$65536,7,0),"")</f>
        <v>0</v>
      </c>
      <c r="AD230">
        <f>IFERROR(VLOOKUP($A230,[3]库存报告使用数据!$A$1:$J$65536,10,0),"")</f>
        <v>0</v>
      </c>
      <c r="AE230">
        <f>IFERROR(VLOOKUP($A230,[3]库存报告使用数据!$A$1:$M$65536,13,0),"")</f>
        <v>0</v>
      </c>
      <c r="AF230" s="20">
        <f t="shared" si="57"/>
        <v>0.100684412019647</v>
      </c>
      <c r="AG230" s="20" t="str">
        <f t="shared" si="58"/>
        <v/>
      </c>
      <c r="AH230" s="20" t="str">
        <f t="shared" si="59"/>
        <v/>
      </c>
      <c r="AI230" s="20" t="str">
        <f t="shared" si="60"/>
        <v/>
      </c>
      <c r="AJ230">
        <f>IFERROR(VLOOKUP($B230,[4]库存报告使用数据!$A$1:$B$65536,2,0),0)</f>
        <v>102</v>
      </c>
      <c r="AK230">
        <f>IFERROR(VLOOKUP($B230,[4]库存报告使用数据!$A$1:$C$65536,3,0),)</f>
        <v>47</v>
      </c>
      <c r="AL230">
        <f>IFERROR(VLOOKUP($B230,[4]库存报告使用数据!$A$1:$D$65536,4,0),)</f>
        <v>7</v>
      </c>
      <c r="AM230">
        <f>IFERROR(VLOOKUP($B230,[4]库存报告使用数据!$A$1:$E$65536,5,0),)</f>
        <v>37</v>
      </c>
      <c r="AN230" s="20">
        <f t="shared" si="61"/>
        <v>0.0588235294117647</v>
      </c>
      <c r="AO230" s="20">
        <f t="shared" si="62"/>
        <v>0.106382978723404</v>
      </c>
      <c r="AP230" s="20">
        <f t="shared" si="63"/>
        <v>0.142857142857143</v>
      </c>
      <c r="AQ230" s="20">
        <f t="shared" si="64"/>
        <v>0.0540540540540541</v>
      </c>
      <c r="AR230" s="32">
        <f t="shared" si="65"/>
        <v>0.857142857142857</v>
      </c>
      <c r="AS230" s="32">
        <f t="shared" si="66"/>
        <v>51.4285714285714</v>
      </c>
      <c r="AT230" s="32">
        <f t="shared" si="67"/>
        <v>-30.4285714285714</v>
      </c>
      <c r="AU230" s="28">
        <f t="shared" si="68"/>
        <v>24</v>
      </c>
      <c r="AV230" s="34">
        <f>IFERROR(时间!$B$4+AU230,"上周无销量")</f>
        <v>43307</v>
      </c>
    </row>
    <row r="231" spans="1:48">
      <c r="A231" s="18" t="s">
        <v>276</v>
      </c>
      <c r="B231" t="str">
        <f>VLOOKUP(A231,'[1]sku-asin（子）'!$A:$B,2,0)</f>
        <v>B0734VZ32T</v>
      </c>
      <c r="C231" t="str">
        <f>VLOOKUP(A231,'[1]子sku-父sku'!$A:$B,2,0)</f>
        <v>BS-WHBH1704</v>
      </c>
      <c r="D231" s="28">
        <f>IFERROR(VLOOKUP(A231,[2]库存报告使用数据处理!$A:$C,3,0),0)</f>
        <v>13</v>
      </c>
      <c r="E231" s="28">
        <f>IFERROR(VLOOKUP(A231,[2]库存报告使用数据处理!$A:$D,4,0),0)</f>
        <v>6</v>
      </c>
      <c r="F231" s="28">
        <f>IFERROR(VLOOKUP(A231,[2]库存报告使用数据处理!$A:$E,5,0),0)</f>
        <v>1</v>
      </c>
      <c r="G231" s="28">
        <f>IFERROR(VLOOKUP(A231,[2]库存报告使用数据处理!$A:$F,6,0),0)</f>
        <v>11</v>
      </c>
      <c r="H231" s="29">
        <f>IFERROR(VLOOKUP(A231,[2]库存报告使用数据处理!$A:$G,7,0),0)</f>
        <v>20.3612903225807</v>
      </c>
      <c r="I231">
        <f>IFERROR(VLOOKUP(A231,[5]数据处理!$A:$B,2,0),0)</f>
        <v>2</v>
      </c>
      <c r="J231" s="30">
        <f>IFERROR(VLOOKUP(A231,[5]数据处理!$A:$D,4,0),0)</f>
        <v>15</v>
      </c>
      <c r="K231" s="30">
        <f>IFERROR(VLOOKUP(A231,[5]数据处理!$A:$E,5,0),0)</f>
        <v>0</v>
      </c>
      <c r="L231" s="30">
        <f>IFERROR(VLOOKUP(A231,[5]数据处理!$A:$G,7,0),0)</f>
        <v>16</v>
      </c>
      <c r="M231">
        <f t="shared" si="52"/>
        <v>33</v>
      </c>
      <c r="N231">
        <f>IFERROR(VLOOKUP(A231,[5]数据处理!$A:$C,3,0),0)</f>
        <v>1</v>
      </c>
      <c r="O231">
        <f>IFERROR(VLOOKUP($A231,[5]数据处理!$A:$N,14,0),0)</f>
        <v>0</v>
      </c>
      <c r="P231" t="str">
        <f>IFERROR(VLOOKUP($A231,[3]库存报告使用数据!$A$1:$B$65536,2,0),"")</f>
        <v/>
      </c>
      <c r="Q231" t="str">
        <f>IFERROR(VLOOKUP($A231,[3]库存报告使用数据!$A$1:$E$65536,5,0),"")</f>
        <v/>
      </c>
      <c r="R231" t="str">
        <f>IFERROR(VLOOKUP($A231,[3]库存报告使用数据!$A$1:$H$65536,8,0),"")</f>
        <v/>
      </c>
      <c r="S231" t="str">
        <f>IFERROR(VLOOKUP($A231,[3]库存报告使用数据!$A$1:$K$65536,11,0),"")</f>
        <v/>
      </c>
      <c r="T231" t="str">
        <f>IFERROR(VLOOKUP($A231,[3]库存报告使用数据!$A$1:$C$65536,3,0),"")</f>
        <v/>
      </c>
      <c r="U231" t="str">
        <f>IFERROR(VLOOKUP($A231,[3]库存报告使用数据!$A$1:$F$65536,6,0),"")</f>
        <v/>
      </c>
      <c r="V231" t="str">
        <f>IFERROR(VLOOKUP($A231,[3]库存报告使用数据!$A$1:$I$65536,9,0),"")</f>
        <v/>
      </c>
      <c r="W231" t="str">
        <f>IFERROR(VLOOKUP($A231,[3]库存报告使用数据!$A$1:$L$65536,12,0),"")</f>
        <v/>
      </c>
      <c r="X231" s="20" t="str">
        <f t="shared" si="53"/>
        <v/>
      </c>
      <c r="Y231" s="20" t="str">
        <f t="shared" si="54"/>
        <v/>
      </c>
      <c r="Z231" s="20" t="str">
        <f t="shared" si="55"/>
        <v/>
      </c>
      <c r="AA231" s="20" t="str">
        <f t="shared" si="56"/>
        <v/>
      </c>
      <c r="AB231" t="str">
        <f>IFERROR(VLOOKUP($A231,[3]库存报告使用数据!$A$1:$D$65536,4,0),"")</f>
        <v/>
      </c>
      <c r="AC231" t="str">
        <f>IFERROR(VLOOKUP($A231,[3]库存报告使用数据!$A$1:$G$65536,7,0),"")</f>
        <v/>
      </c>
      <c r="AD231" t="str">
        <f>IFERROR(VLOOKUP($A231,[3]库存报告使用数据!$A$1:$J$65536,10,0),"")</f>
        <v/>
      </c>
      <c r="AE231" t="str">
        <f>IFERROR(VLOOKUP($A231,[3]库存报告使用数据!$A$1:$M$65536,13,0),"")</f>
        <v/>
      </c>
      <c r="AF231" s="20" t="str">
        <f t="shared" si="57"/>
        <v/>
      </c>
      <c r="AG231" s="20" t="str">
        <f t="shared" si="58"/>
        <v/>
      </c>
      <c r="AH231" s="20" t="str">
        <f t="shared" si="59"/>
        <v/>
      </c>
      <c r="AI231" s="20" t="str">
        <f t="shared" si="60"/>
        <v/>
      </c>
      <c r="AJ231">
        <f>IFERROR(VLOOKUP($B231,[4]库存报告使用数据!$A$1:$B$65536,2,0),0)</f>
        <v>91</v>
      </c>
      <c r="AK231">
        <f>IFERROR(VLOOKUP($B231,[4]库存报告使用数据!$A$1:$C$65536,3,0),)</f>
        <v>20</v>
      </c>
      <c r="AL231">
        <f>IFERROR(VLOOKUP($B231,[4]库存报告使用数据!$A$1:$D$65536,4,0),)</f>
        <v>15</v>
      </c>
      <c r="AM231">
        <f>IFERROR(VLOOKUP($B231,[4]库存报告使用数据!$A$1:$E$65536,5,0),)</f>
        <v>85</v>
      </c>
      <c r="AN231" s="20">
        <f t="shared" si="61"/>
        <v>0.142857142857143</v>
      </c>
      <c r="AO231" s="20">
        <f t="shared" si="62"/>
        <v>0.3</v>
      </c>
      <c r="AP231" s="20">
        <f t="shared" si="63"/>
        <v>0.0666666666666667</v>
      </c>
      <c r="AQ231" s="20">
        <f t="shared" si="64"/>
        <v>0.129411764705882</v>
      </c>
      <c r="AR231" s="32">
        <f t="shared" si="65"/>
        <v>1.85714285714286</v>
      </c>
      <c r="AS231" s="32">
        <f t="shared" si="66"/>
        <v>111.428571428571</v>
      </c>
      <c r="AT231" s="32">
        <f t="shared" si="67"/>
        <v>-78.4285714285714</v>
      </c>
      <c r="AU231" s="28">
        <f t="shared" si="68"/>
        <v>17</v>
      </c>
      <c r="AV231" s="34">
        <f>IFERROR(时间!$B$4+AU231,"上周无销量")</f>
        <v>43300</v>
      </c>
    </row>
    <row r="232" spans="1:48">
      <c r="A232" s="18" t="s">
        <v>277</v>
      </c>
      <c r="B232" t="str">
        <f>VLOOKUP(A232,'[1]sku-asin（子）'!$A:$B,2,0)</f>
        <v>B07176FPVP</v>
      </c>
      <c r="C232" t="str">
        <f>VLOOKUP(A232,'[1]子sku-父sku'!$A:$B,2,0)</f>
        <v>BS-WHC19</v>
      </c>
      <c r="D232" s="28">
        <f>IFERROR(VLOOKUP(A232,[2]库存报告使用数据处理!$A:$C,3,0),0)</f>
        <v>0</v>
      </c>
      <c r="E232" s="28">
        <f>IFERROR(VLOOKUP(A232,[2]库存报告使用数据处理!$A:$D,4,0),0)</f>
        <v>0</v>
      </c>
      <c r="F232" s="28">
        <f>IFERROR(VLOOKUP(A232,[2]库存报告使用数据处理!$A:$E,5,0),0)</f>
        <v>1</v>
      </c>
      <c r="G232" s="28">
        <f>IFERROR(VLOOKUP(A232,[2]库存报告使用数据处理!$A:$F,6,0),0)</f>
        <v>6</v>
      </c>
      <c r="H232" s="29">
        <f>IFERROR(VLOOKUP(A232,[2]库存报告使用数据处理!$A:$G,7,0),0)</f>
        <v>15.99</v>
      </c>
      <c r="I232">
        <f>IFERROR(VLOOKUP(A232,[5]数据处理!$A:$B,2,0),0)</f>
        <v>0</v>
      </c>
      <c r="J232" s="30">
        <f>IFERROR(VLOOKUP(A232,[5]数据处理!$A:$D,4,0),0)</f>
        <v>0</v>
      </c>
      <c r="K232" s="30">
        <f>IFERROR(VLOOKUP(A232,[5]数据处理!$A:$E,5,0),0)</f>
        <v>0</v>
      </c>
      <c r="L232" s="30">
        <f>IFERROR(VLOOKUP(A232,[5]数据处理!$A:$G,7,0),0)</f>
        <v>0</v>
      </c>
      <c r="M232">
        <f t="shared" si="52"/>
        <v>0</v>
      </c>
      <c r="N232">
        <f>IFERROR(VLOOKUP(A232,[5]数据处理!$A:$C,3,0),0)</f>
        <v>0</v>
      </c>
      <c r="O232">
        <f>IFERROR(VLOOKUP($A232,[5]数据处理!$A:$N,14,0),0)</f>
        <v>0</v>
      </c>
      <c r="P232">
        <f>IFERROR(VLOOKUP($A232,[3]库存报告使用数据!$A$1:$B$65536,2,0),"")</f>
        <v>0</v>
      </c>
      <c r="Q232">
        <f>IFERROR(VLOOKUP($A232,[3]库存报告使用数据!$A$1:$E$65536,5,0),"")</f>
        <v>0</v>
      </c>
      <c r="R232">
        <f>IFERROR(VLOOKUP($A232,[3]库存报告使用数据!$A$1:$H$65536,8,0),"")</f>
        <v>6</v>
      </c>
      <c r="S232">
        <f>IFERROR(VLOOKUP($A232,[3]库存报告使用数据!$A$1:$K$65536,11,0),"")</f>
        <v>527</v>
      </c>
      <c r="T232">
        <f>IFERROR(VLOOKUP($A232,[3]库存报告使用数据!$A$1:$C$65536,3,0),"")</f>
        <v>0</v>
      </c>
      <c r="U232">
        <f>IFERROR(VLOOKUP($A232,[3]库存报告使用数据!$A$1:$F$65536,6,0),"")</f>
        <v>0</v>
      </c>
      <c r="V232">
        <f>IFERROR(VLOOKUP($A232,[3]库存报告使用数据!$A$1:$I$65536,9,0),"")</f>
        <v>0</v>
      </c>
      <c r="W232">
        <f>IFERROR(VLOOKUP($A232,[3]库存报告使用数据!$A$1:$L$65536,12,0),"")</f>
        <v>4</v>
      </c>
      <c r="X232" s="20" t="str">
        <f t="shared" si="53"/>
        <v/>
      </c>
      <c r="Y232" s="20" t="str">
        <f t="shared" si="54"/>
        <v/>
      </c>
      <c r="Z232" s="20">
        <f t="shared" si="55"/>
        <v>0</v>
      </c>
      <c r="AA232" s="20">
        <f t="shared" si="56"/>
        <v>0.00759013282732448</v>
      </c>
      <c r="AB232">
        <f>IFERROR(VLOOKUP($A232,[3]库存报告使用数据!$A$1:$D$65536,4,0),"")</f>
        <v>0</v>
      </c>
      <c r="AC232">
        <f>IFERROR(VLOOKUP($A232,[3]库存报告使用数据!$A$1:$G$65536,7,0),"")</f>
        <v>0</v>
      </c>
      <c r="AD232">
        <f>IFERROR(VLOOKUP($A232,[3]库存报告使用数据!$A$1:$J$65536,10,0),"")</f>
        <v>0</v>
      </c>
      <c r="AE232">
        <f>IFERROR(VLOOKUP($A232,[3]库存报告使用数据!$A$1:$M$65536,13,0),"")</f>
        <v>0.79</v>
      </c>
      <c r="AF232" s="20" t="str">
        <f t="shared" si="57"/>
        <v/>
      </c>
      <c r="AG232" s="20" t="str">
        <f t="shared" si="58"/>
        <v/>
      </c>
      <c r="AH232" s="20" t="str">
        <f t="shared" si="59"/>
        <v/>
      </c>
      <c r="AI232" s="20">
        <f t="shared" si="60"/>
        <v>0.00823431311236189</v>
      </c>
      <c r="AJ232">
        <f>IFERROR(VLOOKUP($B232,[4]库存报告使用数据!$A$1:$B$65536,2,0),0)</f>
        <v>0</v>
      </c>
      <c r="AK232">
        <f>IFERROR(VLOOKUP($B232,[4]库存报告使用数据!$A$1:$C$65536,3,0),)</f>
        <v>0</v>
      </c>
      <c r="AL232">
        <f>IFERROR(VLOOKUP($B232,[4]库存报告使用数据!$A$1:$D$65536,4,0),)</f>
        <v>0</v>
      </c>
      <c r="AM232">
        <f>IFERROR(VLOOKUP($B232,[4]库存报告使用数据!$A$1:$E$65536,5,0),)</f>
        <v>10</v>
      </c>
      <c r="AN232" s="20" t="str">
        <f t="shared" si="61"/>
        <v/>
      </c>
      <c r="AO232" s="20" t="str">
        <f t="shared" si="62"/>
        <v/>
      </c>
      <c r="AP232" s="20" t="str">
        <f t="shared" si="63"/>
        <v/>
      </c>
      <c r="AQ232" s="20">
        <f t="shared" si="64"/>
        <v>0.6</v>
      </c>
      <c r="AR232" s="32">
        <f t="shared" si="65"/>
        <v>0</v>
      </c>
      <c r="AS232" s="32">
        <f t="shared" si="66"/>
        <v>0</v>
      </c>
      <c r="AT232" s="32">
        <f t="shared" si="67"/>
        <v>0</v>
      </c>
      <c r="AU232" s="28" t="str">
        <f t="shared" si="68"/>
        <v>库存为0</v>
      </c>
      <c r="AV232" s="34" t="str">
        <f>IFERROR(时间!$B$4+AU232,"上周无销量")</f>
        <v>上周无销量</v>
      </c>
    </row>
    <row r="233" spans="1:48">
      <c r="A233" s="18" t="s">
        <v>278</v>
      </c>
      <c r="B233" t="str">
        <f>VLOOKUP(A233,'[1]sku-asin（子）'!$A:$B,2,0)</f>
        <v>B0728K5SC8</v>
      </c>
      <c r="C233" t="str">
        <f>VLOOKUP(A233,'[1]子sku-父sku'!$A:$B,2,0)</f>
        <v>BS-WHC19</v>
      </c>
      <c r="D233" s="28">
        <f>IFERROR(VLOOKUP(A233,[2]库存报告使用数据处理!$A:$C,3,0),0)</f>
        <v>2</v>
      </c>
      <c r="E233" s="28">
        <f>IFERROR(VLOOKUP(A233,[2]库存报告使用数据处理!$A:$D,4,0),0)</f>
        <v>2</v>
      </c>
      <c r="F233" s="28">
        <f>IFERROR(VLOOKUP(A233,[2]库存报告使用数据处理!$A:$E,5,0),0)</f>
        <v>0</v>
      </c>
      <c r="G233" s="28">
        <f>IFERROR(VLOOKUP(A233,[2]库存报告使用数据处理!$A:$F,6,0),0)</f>
        <v>2</v>
      </c>
      <c r="H233" s="29">
        <f>IFERROR(VLOOKUP(A233,[2]库存报告使用数据处理!$A:$G,7,0),0)</f>
        <v>15.99</v>
      </c>
      <c r="I233">
        <f>IFERROR(VLOOKUP(A233,[5]数据处理!$A:$B,2,0),0)</f>
        <v>1</v>
      </c>
      <c r="J233" s="30">
        <f>IFERROR(VLOOKUP(A233,[5]数据处理!$A:$D,4,0),0)</f>
        <v>0</v>
      </c>
      <c r="K233" s="30">
        <f>IFERROR(VLOOKUP(A233,[5]数据处理!$A:$E,5,0),0)</f>
        <v>0</v>
      </c>
      <c r="L233" s="30">
        <f>IFERROR(VLOOKUP(A233,[5]数据处理!$A:$G,7,0),0)</f>
        <v>0</v>
      </c>
      <c r="M233">
        <f t="shared" si="52"/>
        <v>1</v>
      </c>
      <c r="N233">
        <f>IFERROR(VLOOKUP(A233,[5]数据处理!$A:$C,3,0),0)</f>
        <v>0</v>
      </c>
      <c r="O233">
        <f>IFERROR(VLOOKUP($A233,[5]数据处理!$A:$N,14,0),0)</f>
        <v>2</v>
      </c>
      <c r="P233">
        <f>IFERROR(VLOOKUP($A233,[3]库存报告使用数据!$A$1:$B$65536,2,0),"")</f>
        <v>7249</v>
      </c>
      <c r="Q233">
        <f>IFERROR(VLOOKUP($A233,[3]库存报告使用数据!$A$1:$E$65536,5,0),"")</f>
        <v>1823</v>
      </c>
      <c r="R233">
        <f>IFERROR(VLOOKUP($A233,[3]库存报告使用数据!$A$1:$H$65536,8,0),"")</f>
        <v>673</v>
      </c>
      <c r="S233">
        <f>IFERROR(VLOOKUP($A233,[3]库存报告使用数据!$A$1:$K$65536,11,0),"")</f>
        <v>579</v>
      </c>
      <c r="T233">
        <f>IFERROR(VLOOKUP($A233,[3]库存报告使用数据!$A$1:$C$65536,3,0),"")</f>
        <v>17</v>
      </c>
      <c r="U233">
        <f>IFERROR(VLOOKUP($A233,[3]库存报告使用数据!$A$1:$F$65536,6,0),"")</f>
        <v>4</v>
      </c>
      <c r="V233">
        <f>IFERROR(VLOOKUP($A233,[3]库存报告使用数据!$A$1:$I$65536,9,0),"")</f>
        <v>3</v>
      </c>
      <c r="W233">
        <f>IFERROR(VLOOKUP($A233,[3]库存报告使用数据!$A$1:$L$65536,12,0),"")</f>
        <v>1</v>
      </c>
      <c r="X233" s="20">
        <f t="shared" si="53"/>
        <v>0.00234515105531797</v>
      </c>
      <c r="Y233" s="20">
        <f t="shared" si="54"/>
        <v>0.00219418540866703</v>
      </c>
      <c r="Z233" s="20">
        <f t="shared" si="55"/>
        <v>0.00445765230312036</v>
      </c>
      <c r="AA233" s="20">
        <f t="shared" si="56"/>
        <v>0.00172711571675302</v>
      </c>
      <c r="AB233">
        <f>IFERROR(VLOOKUP($A233,[3]库存报告使用数据!$A$1:$D$65536,4,0),"")</f>
        <v>3.15</v>
      </c>
      <c r="AC233">
        <f>IFERROR(VLOOKUP($A233,[3]库存报告使用数据!$A$1:$G$65536,7,0),"")</f>
        <v>1.05</v>
      </c>
      <c r="AD233">
        <f>IFERROR(VLOOKUP($A233,[3]库存报告使用数据!$A$1:$J$65536,10,0),"")</f>
        <v>0.48</v>
      </c>
      <c r="AE233">
        <f>IFERROR(VLOOKUP($A233,[3]库存报告使用数据!$A$1:$M$65536,13,0),"")</f>
        <v>0.25</v>
      </c>
      <c r="AF233" s="20">
        <f t="shared" si="57"/>
        <v>0.0984990619136961</v>
      </c>
      <c r="AG233" s="20">
        <f t="shared" si="58"/>
        <v>0.0328330206378987</v>
      </c>
      <c r="AH233" s="20" t="str">
        <f t="shared" si="59"/>
        <v>无销售广告费为0.48</v>
      </c>
      <c r="AI233" s="20">
        <f t="shared" si="60"/>
        <v>0.00781738586616635</v>
      </c>
      <c r="AJ233">
        <f>IFERROR(VLOOKUP($B233,[4]库存报告使用数据!$A$1:$B$65536,2,0),0)</f>
        <v>34</v>
      </c>
      <c r="AK233">
        <f>IFERROR(VLOOKUP($B233,[4]库存报告使用数据!$A$1:$C$65536,3,0),)</f>
        <v>20</v>
      </c>
      <c r="AL233">
        <f>IFERROR(VLOOKUP($B233,[4]库存报告使用数据!$A$1:$D$65536,4,0),)</f>
        <v>8</v>
      </c>
      <c r="AM233">
        <f>IFERROR(VLOOKUP($B233,[4]库存报告使用数据!$A$1:$E$65536,5,0),)</f>
        <v>8</v>
      </c>
      <c r="AN233" s="20">
        <f t="shared" si="61"/>
        <v>0.0588235294117647</v>
      </c>
      <c r="AO233" s="20">
        <f t="shared" si="62"/>
        <v>0.1</v>
      </c>
      <c r="AP233" s="20">
        <f t="shared" si="63"/>
        <v>0</v>
      </c>
      <c r="AQ233" s="20">
        <f t="shared" si="64"/>
        <v>0.25</v>
      </c>
      <c r="AR233" s="32">
        <f t="shared" si="65"/>
        <v>0.285714285714286</v>
      </c>
      <c r="AS233" s="32">
        <f t="shared" si="66"/>
        <v>17.1428571428571</v>
      </c>
      <c r="AT233" s="32">
        <f t="shared" si="67"/>
        <v>-16.1428571428571</v>
      </c>
      <c r="AU233" s="28">
        <f t="shared" si="68"/>
        <v>3</v>
      </c>
      <c r="AV233" s="34">
        <f>IFERROR(时间!$B$4+AU233,"上周无销量")</f>
        <v>43286</v>
      </c>
    </row>
    <row r="234" spans="1:48">
      <c r="A234" s="18" t="s">
        <v>279</v>
      </c>
      <c r="B234" t="str">
        <f>VLOOKUP(A234,'[1]sku-asin（子）'!$A:$B,2,0)</f>
        <v>B0719S12FH</v>
      </c>
      <c r="C234" t="str">
        <f>VLOOKUP(A234,'[1]子sku-父sku'!$A:$B,2,0)</f>
        <v>BS-WHC19</v>
      </c>
      <c r="D234" s="28">
        <f>IFERROR(VLOOKUP(A234,[2]库存报告使用数据处理!$A:$C,3,0),0)</f>
        <v>0</v>
      </c>
      <c r="E234" s="28">
        <f>IFERROR(VLOOKUP(A234,[2]库存报告使用数据处理!$A:$D,4,0),0)</f>
        <v>0</v>
      </c>
      <c r="F234" s="28">
        <f>IFERROR(VLOOKUP(A234,[2]库存报告使用数据处理!$A:$E,5,0),0)</f>
        <v>0</v>
      </c>
      <c r="G234" s="28">
        <f>IFERROR(VLOOKUP(A234,[2]库存报告使用数据处理!$A:$F,6,0),0)</f>
        <v>1</v>
      </c>
      <c r="H234" s="29">
        <f>IFERROR(VLOOKUP(A234,[2]库存报告使用数据处理!$A:$G,7,0),0)</f>
        <v>15.99</v>
      </c>
      <c r="I234">
        <f>IFERROR(VLOOKUP(A234,[5]数据处理!$A:$B,2,0),0)</f>
        <v>0</v>
      </c>
      <c r="J234" s="30">
        <f>IFERROR(VLOOKUP(A234,[5]数据处理!$A:$D,4,0),0)</f>
        <v>0</v>
      </c>
      <c r="K234" s="30">
        <f>IFERROR(VLOOKUP(A234,[5]数据处理!$A:$E,5,0),0)</f>
        <v>0</v>
      </c>
      <c r="L234" s="30">
        <f>IFERROR(VLOOKUP(A234,[5]数据处理!$A:$G,7,0),0)</f>
        <v>0</v>
      </c>
      <c r="M234">
        <f t="shared" si="52"/>
        <v>0</v>
      </c>
      <c r="N234">
        <f>IFERROR(VLOOKUP(A234,[5]数据处理!$A:$C,3,0),0)</f>
        <v>0</v>
      </c>
      <c r="O234">
        <f>IFERROR(VLOOKUP($A234,[5]数据处理!$A:$N,14,0),0)</f>
        <v>0</v>
      </c>
      <c r="P234">
        <f>IFERROR(VLOOKUP($A234,[3]库存报告使用数据!$A$1:$B$65536,2,0),"")</f>
        <v>0</v>
      </c>
      <c r="Q234">
        <f>IFERROR(VLOOKUP($A234,[3]库存报告使用数据!$A$1:$E$65536,5,0),"")</f>
        <v>0</v>
      </c>
      <c r="R234">
        <f>IFERROR(VLOOKUP($A234,[3]库存报告使用数据!$A$1:$H$65536,8,0),"")</f>
        <v>0</v>
      </c>
      <c r="S234">
        <f>IFERROR(VLOOKUP($A234,[3]库存报告使用数据!$A$1:$K$65536,11,0),"")</f>
        <v>13</v>
      </c>
      <c r="T234">
        <f>IFERROR(VLOOKUP($A234,[3]库存报告使用数据!$A$1:$C$65536,3,0),"")</f>
        <v>0</v>
      </c>
      <c r="U234">
        <f>IFERROR(VLOOKUP($A234,[3]库存报告使用数据!$A$1:$F$65536,6,0),"")</f>
        <v>0</v>
      </c>
      <c r="V234">
        <f>IFERROR(VLOOKUP($A234,[3]库存报告使用数据!$A$1:$I$65536,9,0),"")</f>
        <v>0</v>
      </c>
      <c r="W234">
        <f>IFERROR(VLOOKUP($A234,[3]库存报告使用数据!$A$1:$L$65536,12,0),"")</f>
        <v>2</v>
      </c>
      <c r="X234" s="20" t="str">
        <f t="shared" si="53"/>
        <v/>
      </c>
      <c r="Y234" s="20" t="str">
        <f t="shared" si="54"/>
        <v/>
      </c>
      <c r="Z234" s="20" t="str">
        <f t="shared" si="55"/>
        <v/>
      </c>
      <c r="AA234" s="20">
        <f t="shared" si="56"/>
        <v>0.153846153846154</v>
      </c>
      <c r="AB234">
        <f>IFERROR(VLOOKUP($A234,[3]库存报告使用数据!$A$1:$D$65536,4,0),"")</f>
        <v>0</v>
      </c>
      <c r="AC234">
        <f>IFERROR(VLOOKUP($A234,[3]库存报告使用数据!$A$1:$G$65536,7,0),"")</f>
        <v>0</v>
      </c>
      <c r="AD234">
        <f>IFERROR(VLOOKUP($A234,[3]库存报告使用数据!$A$1:$J$65536,10,0),"")</f>
        <v>0</v>
      </c>
      <c r="AE234">
        <f>IFERROR(VLOOKUP($A234,[3]库存报告使用数据!$A$1:$M$65536,13,0),"")</f>
        <v>0.47</v>
      </c>
      <c r="AF234" s="20" t="str">
        <f t="shared" si="57"/>
        <v/>
      </c>
      <c r="AG234" s="20" t="str">
        <f t="shared" si="58"/>
        <v/>
      </c>
      <c r="AH234" s="20" t="str">
        <f t="shared" si="59"/>
        <v/>
      </c>
      <c r="AI234" s="20">
        <f t="shared" si="60"/>
        <v>0.0293933708567855</v>
      </c>
      <c r="AJ234">
        <f>IFERROR(VLOOKUP($B234,[4]库存报告使用数据!$A$1:$B$65536,2,0),0)</f>
        <v>0</v>
      </c>
      <c r="AK234">
        <f>IFERROR(VLOOKUP($B234,[4]库存报告使用数据!$A$1:$C$65536,3,0),)</f>
        <v>0</v>
      </c>
      <c r="AL234">
        <f>IFERROR(VLOOKUP($B234,[4]库存报告使用数据!$A$1:$D$65536,4,0),)</f>
        <v>0</v>
      </c>
      <c r="AM234">
        <f>IFERROR(VLOOKUP($B234,[4]库存报告使用数据!$A$1:$E$65536,5,0),)</f>
        <v>0</v>
      </c>
      <c r="AN234" s="20" t="str">
        <f t="shared" si="61"/>
        <v/>
      </c>
      <c r="AO234" s="20" t="str">
        <f t="shared" si="62"/>
        <v/>
      </c>
      <c r="AP234" s="20" t="str">
        <f t="shared" si="63"/>
        <v/>
      </c>
      <c r="AQ234" s="20" t="str">
        <f t="shared" si="64"/>
        <v/>
      </c>
      <c r="AR234" s="32">
        <f t="shared" si="65"/>
        <v>0</v>
      </c>
      <c r="AS234" s="32">
        <f t="shared" si="66"/>
        <v>0</v>
      </c>
      <c r="AT234" s="32">
        <f t="shared" si="67"/>
        <v>0</v>
      </c>
      <c r="AU234" s="28" t="str">
        <f t="shared" si="68"/>
        <v>库存为0</v>
      </c>
      <c r="AV234" s="34" t="str">
        <f>IFERROR(时间!$B$4+AU234,"上周无销量")</f>
        <v>上周无销量</v>
      </c>
    </row>
    <row r="235" spans="1:48">
      <c r="A235" s="18" t="s">
        <v>280</v>
      </c>
      <c r="B235" t="str">
        <f>VLOOKUP(A235,'[1]sku-asin（子）'!$A:$B,2,0)</f>
        <v>B071LPLVJR</v>
      </c>
      <c r="C235" t="str">
        <f>VLOOKUP(A235,'[1]子sku-父sku'!$A:$B,2,0)</f>
        <v>BS-WHC19</v>
      </c>
      <c r="D235" s="28">
        <f>IFERROR(VLOOKUP(A235,[2]库存报告使用数据处理!$A:$C,3,0),0)</f>
        <v>0</v>
      </c>
      <c r="E235" s="28">
        <f>IFERROR(VLOOKUP(A235,[2]库存报告使用数据处理!$A:$D,4,0),0)</f>
        <v>0</v>
      </c>
      <c r="F235" s="28">
        <f>IFERROR(VLOOKUP(A235,[2]库存报告使用数据处理!$A:$E,5,0),0)</f>
        <v>0</v>
      </c>
      <c r="G235" s="28">
        <f>IFERROR(VLOOKUP(A235,[2]库存报告使用数据处理!$A:$F,6,0),0)</f>
        <v>2</v>
      </c>
      <c r="H235" s="29">
        <f>IFERROR(VLOOKUP(A235,[2]库存报告使用数据处理!$A:$G,7,0),0)</f>
        <v>15.99</v>
      </c>
      <c r="I235">
        <f>IFERROR(VLOOKUP(A235,[5]数据处理!$A:$B,2,0),0)</f>
        <v>0</v>
      </c>
      <c r="J235" s="30">
        <f>IFERROR(VLOOKUP(A235,[5]数据处理!$A:$D,4,0),0)</f>
        <v>0</v>
      </c>
      <c r="K235" s="30">
        <f>IFERROR(VLOOKUP(A235,[5]数据处理!$A:$E,5,0),0)</f>
        <v>0</v>
      </c>
      <c r="L235" s="30">
        <f>IFERROR(VLOOKUP(A235,[5]数据处理!$A:$G,7,0),0)</f>
        <v>0</v>
      </c>
      <c r="M235">
        <f t="shared" si="52"/>
        <v>0</v>
      </c>
      <c r="N235">
        <f>IFERROR(VLOOKUP(A235,[5]数据处理!$A:$C,3,0),0)</f>
        <v>0</v>
      </c>
      <c r="O235">
        <f>IFERROR(VLOOKUP($A235,[5]数据处理!$A:$N,14,0),0)</f>
        <v>0</v>
      </c>
      <c r="P235">
        <f>IFERROR(VLOOKUP($A235,[3]库存报告使用数据!$A$1:$B$65536,2,0),"")</f>
        <v>0</v>
      </c>
      <c r="Q235">
        <f>IFERROR(VLOOKUP($A235,[3]库存报告使用数据!$A$1:$E$65536,5,0),"")</f>
        <v>0</v>
      </c>
      <c r="R235">
        <f>IFERROR(VLOOKUP($A235,[3]库存报告使用数据!$A$1:$H$65536,8,0),"")</f>
        <v>0</v>
      </c>
      <c r="S235">
        <f>IFERROR(VLOOKUP($A235,[3]库存报告使用数据!$A$1:$K$65536,11,0),"")</f>
        <v>494</v>
      </c>
      <c r="T235">
        <f>IFERROR(VLOOKUP($A235,[3]库存报告使用数据!$A$1:$C$65536,3,0),"")</f>
        <v>0</v>
      </c>
      <c r="U235">
        <f>IFERROR(VLOOKUP($A235,[3]库存报告使用数据!$A$1:$F$65536,6,0),"")</f>
        <v>0</v>
      </c>
      <c r="V235">
        <f>IFERROR(VLOOKUP($A235,[3]库存报告使用数据!$A$1:$I$65536,9,0),"")</f>
        <v>0</v>
      </c>
      <c r="W235">
        <f>IFERROR(VLOOKUP($A235,[3]库存报告使用数据!$A$1:$L$65536,12,0),"")</f>
        <v>3</v>
      </c>
      <c r="X235" s="20" t="str">
        <f t="shared" si="53"/>
        <v/>
      </c>
      <c r="Y235" s="20" t="str">
        <f t="shared" si="54"/>
        <v/>
      </c>
      <c r="Z235" s="20" t="str">
        <f t="shared" si="55"/>
        <v/>
      </c>
      <c r="AA235" s="20">
        <f t="shared" si="56"/>
        <v>0.00607287449392713</v>
      </c>
      <c r="AB235">
        <f>IFERROR(VLOOKUP($A235,[3]库存报告使用数据!$A$1:$D$65536,4,0),"")</f>
        <v>0</v>
      </c>
      <c r="AC235">
        <f>IFERROR(VLOOKUP($A235,[3]库存报告使用数据!$A$1:$G$65536,7,0),"")</f>
        <v>0</v>
      </c>
      <c r="AD235">
        <f>IFERROR(VLOOKUP($A235,[3]库存报告使用数据!$A$1:$J$65536,10,0),"")</f>
        <v>0</v>
      </c>
      <c r="AE235">
        <f>IFERROR(VLOOKUP($A235,[3]库存报告使用数据!$A$1:$M$65536,13,0),"")</f>
        <v>0.53</v>
      </c>
      <c r="AF235" s="20" t="str">
        <f t="shared" si="57"/>
        <v/>
      </c>
      <c r="AG235" s="20" t="str">
        <f t="shared" si="58"/>
        <v/>
      </c>
      <c r="AH235" s="20" t="str">
        <f t="shared" si="59"/>
        <v/>
      </c>
      <c r="AI235" s="20">
        <f t="shared" si="60"/>
        <v>0.0165728580362727</v>
      </c>
      <c r="AJ235">
        <f>IFERROR(VLOOKUP($B235,[4]库存报告使用数据!$A$1:$B$65536,2,0),0)</f>
        <v>0</v>
      </c>
      <c r="AK235">
        <f>IFERROR(VLOOKUP($B235,[4]库存报告使用数据!$A$1:$C$65536,3,0),)</f>
        <v>0</v>
      </c>
      <c r="AL235">
        <f>IFERROR(VLOOKUP($B235,[4]库存报告使用数据!$A$1:$D$65536,4,0),)</f>
        <v>0</v>
      </c>
      <c r="AM235">
        <f>IFERROR(VLOOKUP($B235,[4]库存报告使用数据!$A$1:$E$65536,5,0),)</f>
        <v>6</v>
      </c>
      <c r="AN235" s="20" t="str">
        <f t="shared" si="61"/>
        <v/>
      </c>
      <c r="AO235" s="20" t="str">
        <f t="shared" si="62"/>
        <v/>
      </c>
      <c r="AP235" s="20" t="str">
        <f t="shared" si="63"/>
        <v/>
      </c>
      <c r="AQ235" s="20">
        <f t="shared" si="64"/>
        <v>0.333333333333333</v>
      </c>
      <c r="AR235" s="32">
        <f t="shared" si="65"/>
        <v>0</v>
      </c>
      <c r="AS235" s="32">
        <f t="shared" si="66"/>
        <v>0</v>
      </c>
      <c r="AT235" s="32">
        <f t="shared" si="67"/>
        <v>0</v>
      </c>
      <c r="AU235" s="28" t="str">
        <f t="shared" si="68"/>
        <v>库存为0</v>
      </c>
      <c r="AV235" s="34" t="str">
        <f>IFERROR(时间!$B$4+AU235,"上周无销量")</f>
        <v>上周无销量</v>
      </c>
    </row>
    <row r="236" spans="1:48">
      <c r="A236" s="18" t="s">
        <v>281</v>
      </c>
      <c r="B236" t="str">
        <f>VLOOKUP(A236,'[1]sku-asin（子）'!$A:$B,2,0)</f>
        <v>B0723CKXHD</v>
      </c>
      <c r="C236" t="str">
        <f>VLOOKUP(A236,'[1]子sku-父sku'!$A:$B,2,0)</f>
        <v>BS-WHC19</v>
      </c>
      <c r="D236" s="28">
        <f>IFERROR(VLOOKUP(A236,[2]库存报告使用数据处理!$A:$C,3,0),0)</f>
        <v>0</v>
      </c>
      <c r="E236" s="28">
        <f>IFERROR(VLOOKUP(A236,[2]库存报告使用数据处理!$A:$D,4,0),0)</f>
        <v>0</v>
      </c>
      <c r="F236" s="28">
        <f>IFERROR(VLOOKUP(A236,[2]库存报告使用数据处理!$A:$E,5,0),0)</f>
        <v>1</v>
      </c>
      <c r="G236" s="28">
        <f>IFERROR(VLOOKUP(A236,[2]库存报告使用数据处理!$A:$F,6,0),0)</f>
        <v>1</v>
      </c>
      <c r="H236" s="29">
        <f>IFERROR(VLOOKUP(A236,[2]库存报告使用数据处理!$A:$G,7,0),0)</f>
        <v>15.99</v>
      </c>
      <c r="I236">
        <f>IFERROR(VLOOKUP(A236,[5]数据处理!$A:$B,2,0),0)</f>
        <v>0</v>
      </c>
      <c r="J236" s="30">
        <f>IFERROR(VLOOKUP(A236,[5]数据处理!$A:$D,4,0),0)</f>
        <v>0</v>
      </c>
      <c r="K236" s="30">
        <f>IFERROR(VLOOKUP(A236,[5]数据处理!$A:$E,5,0),0)</f>
        <v>0</v>
      </c>
      <c r="L236" s="30">
        <f>IFERROR(VLOOKUP(A236,[5]数据处理!$A:$G,7,0),0)</f>
        <v>0</v>
      </c>
      <c r="M236">
        <f t="shared" si="52"/>
        <v>0</v>
      </c>
      <c r="N236">
        <f>IFERROR(VLOOKUP(A236,[5]数据处理!$A:$C,3,0),0)</f>
        <v>0</v>
      </c>
      <c r="O236">
        <f>IFERROR(VLOOKUP($A236,[5]数据处理!$A:$N,14,0),0)</f>
        <v>0</v>
      </c>
      <c r="P236">
        <f>IFERROR(VLOOKUP($A236,[3]库存报告使用数据!$A$1:$B$65536,2,0),"")</f>
        <v>0</v>
      </c>
      <c r="Q236">
        <f>IFERROR(VLOOKUP($A236,[3]库存报告使用数据!$A$1:$E$65536,5,0),"")</f>
        <v>0</v>
      </c>
      <c r="R236">
        <f>IFERROR(VLOOKUP($A236,[3]库存报告使用数据!$A$1:$H$65536,8,0),"")</f>
        <v>301</v>
      </c>
      <c r="S236">
        <f>IFERROR(VLOOKUP($A236,[3]库存报告使用数据!$A$1:$K$65536,11,0),"")</f>
        <v>601</v>
      </c>
      <c r="T236">
        <f>IFERROR(VLOOKUP($A236,[3]库存报告使用数据!$A$1:$C$65536,3,0),"")</f>
        <v>0</v>
      </c>
      <c r="U236">
        <f>IFERROR(VLOOKUP($A236,[3]库存报告使用数据!$A$1:$F$65536,6,0),"")</f>
        <v>0</v>
      </c>
      <c r="V236">
        <f>IFERROR(VLOOKUP($A236,[3]库存报告使用数据!$A$1:$I$65536,9,0),"")</f>
        <v>2</v>
      </c>
      <c r="W236">
        <f>IFERROR(VLOOKUP($A236,[3]库存报告使用数据!$A$1:$L$65536,12,0),"")</f>
        <v>7</v>
      </c>
      <c r="X236" s="20" t="str">
        <f t="shared" si="53"/>
        <v/>
      </c>
      <c r="Y236" s="20" t="str">
        <f t="shared" si="54"/>
        <v/>
      </c>
      <c r="Z236" s="20">
        <f t="shared" si="55"/>
        <v>0.00664451827242525</v>
      </c>
      <c r="AA236" s="20">
        <f t="shared" si="56"/>
        <v>0.0116472545757072</v>
      </c>
      <c r="AB236">
        <f>IFERROR(VLOOKUP($A236,[3]库存报告使用数据!$A$1:$D$65536,4,0),"")</f>
        <v>0</v>
      </c>
      <c r="AC236">
        <f>IFERROR(VLOOKUP($A236,[3]库存报告使用数据!$A$1:$G$65536,7,0),"")</f>
        <v>0</v>
      </c>
      <c r="AD236">
        <f>IFERROR(VLOOKUP($A236,[3]库存报告使用数据!$A$1:$J$65536,10,0),"")</f>
        <v>0.47</v>
      </c>
      <c r="AE236">
        <f>IFERROR(VLOOKUP($A236,[3]库存报告使用数据!$A$1:$M$65536,13,0),"")</f>
        <v>1.91</v>
      </c>
      <c r="AF236" s="20" t="str">
        <f t="shared" si="57"/>
        <v/>
      </c>
      <c r="AG236" s="20" t="str">
        <f t="shared" si="58"/>
        <v/>
      </c>
      <c r="AH236" s="20">
        <f t="shared" si="59"/>
        <v>0.0293933708567855</v>
      </c>
      <c r="AI236" s="20">
        <f t="shared" si="60"/>
        <v>0.119449656035022</v>
      </c>
      <c r="AJ236">
        <f>IFERROR(VLOOKUP($B236,[4]库存报告使用数据!$A$1:$B$65536,2,0),0)</f>
        <v>0</v>
      </c>
      <c r="AK236">
        <f>IFERROR(VLOOKUP($B236,[4]库存报告使用数据!$A$1:$C$65536,3,0),)</f>
        <v>0</v>
      </c>
      <c r="AL236">
        <f>IFERROR(VLOOKUP($B236,[4]库存报告使用数据!$A$1:$D$65536,4,0),)</f>
        <v>4</v>
      </c>
      <c r="AM236">
        <f>IFERROR(VLOOKUP($B236,[4]库存报告使用数据!$A$1:$E$65536,5,0),)</f>
        <v>14</v>
      </c>
      <c r="AN236" s="20" t="str">
        <f t="shared" si="61"/>
        <v/>
      </c>
      <c r="AO236" s="20" t="str">
        <f t="shared" si="62"/>
        <v/>
      </c>
      <c r="AP236" s="20">
        <f t="shared" si="63"/>
        <v>0.25</v>
      </c>
      <c r="AQ236" s="20">
        <f t="shared" si="64"/>
        <v>0.0714285714285714</v>
      </c>
      <c r="AR236" s="32">
        <f t="shared" si="65"/>
        <v>0</v>
      </c>
      <c r="AS236" s="32">
        <f t="shared" si="66"/>
        <v>0</v>
      </c>
      <c r="AT236" s="32">
        <f t="shared" si="67"/>
        <v>0</v>
      </c>
      <c r="AU236" s="28" t="str">
        <f t="shared" si="68"/>
        <v>库存为0</v>
      </c>
      <c r="AV236" s="34" t="str">
        <f>IFERROR(时间!$B$4+AU236,"上周无销量")</f>
        <v>上周无销量</v>
      </c>
    </row>
    <row r="237" spans="1:48">
      <c r="A237" s="18" t="s">
        <v>282</v>
      </c>
      <c r="B237" t="str">
        <f>VLOOKUP(A237,'[1]sku-asin（子）'!$A:$B,2,0)</f>
        <v>B072C4YTVV</v>
      </c>
      <c r="C237" t="str">
        <f>VLOOKUP(A237,'[1]子sku-父sku'!$A:$B,2,0)</f>
        <v>BS-WHC19</v>
      </c>
      <c r="D237" s="28">
        <f>IFERROR(VLOOKUP(A237,[2]库存报告使用数据处理!$A:$C,3,0),0)</f>
        <v>0</v>
      </c>
      <c r="E237" s="28">
        <f>IFERROR(VLOOKUP(A237,[2]库存报告使用数据处理!$A:$D,4,0),0)</f>
        <v>0</v>
      </c>
      <c r="F237" s="28">
        <f>IFERROR(VLOOKUP(A237,[2]库存报告使用数据处理!$A:$E,5,0),0)</f>
        <v>0</v>
      </c>
      <c r="G237" s="28">
        <f>IFERROR(VLOOKUP(A237,[2]库存报告使用数据处理!$A:$F,6,0),0)</f>
        <v>1</v>
      </c>
      <c r="H237" s="29">
        <f>IFERROR(VLOOKUP(A237,[2]库存报告使用数据处理!$A:$G,7,0),0)</f>
        <v>15.99</v>
      </c>
      <c r="I237">
        <f>IFERROR(VLOOKUP(A237,[5]数据处理!$A:$B,2,0),0)</f>
        <v>0</v>
      </c>
      <c r="J237" s="30">
        <f>IFERROR(VLOOKUP(A237,[5]数据处理!$A:$D,4,0),0)</f>
        <v>0</v>
      </c>
      <c r="K237" s="30">
        <f>IFERROR(VLOOKUP(A237,[5]数据处理!$A:$E,5,0),0)</f>
        <v>0</v>
      </c>
      <c r="L237" s="30">
        <f>IFERROR(VLOOKUP(A237,[5]数据处理!$A:$G,7,0),0)</f>
        <v>0</v>
      </c>
      <c r="M237">
        <f t="shared" si="52"/>
        <v>0</v>
      </c>
      <c r="N237">
        <f>IFERROR(VLOOKUP(A237,[5]数据处理!$A:$C,3,0),0)</f>
        <v>0</v>
      </c>
      <c r="O237">
        <f>IFERROR(VLOOKUP($A237,[5]数据处理!$A:$N,14,0),0)</f>
        <v>0</v>
      </c>
      <c r="P237">
        <f>IFERROR(VLOOKUP($A237,[3]库存报告使用数据!$A$1:$B$65536,2,0),"")</f>
        <v>0</v>
      </c>
      <c r="Q237">
        <f>IFERROR(VLOOKUP($A237,[3]库存报告使用数据!$A$1:$E$65536,5,0),"")</f>
        <v>0</v>
      </c>
      <c r="R237">
        <f>IFERROR(VLOOKUP($A237,[3]库存报告使用数据!$A$1:$H$65536,8,0),"")</f>
        <v>0</v>
      </c>
      <c r="S237">
        <f>IFERROR(VLOOKUP($A237,[3]库存报告使用数据!$A$1:$K$65536,11,0),"")</f>
        <v>240</v>
      </c>
      <c r="T237">
        <f>IFERROR(VLOOKUP($A237,[3]库存报告使用数据!$A$1:$C$65536,3,0),"")</f>
        <v>0</v>
      </c>
      <c r="U237">
        <f>IFERROR(VLOOKUP($A237,[3]库存报告使用数据!$A$1:$F$65536,6,0),"")</f>
        <v>0</v>
      </c>
      <c r="V237">
        <f>IFERROR(VLOOKUP($A237,[3]库存报告使用数据!$A$1:$I$65536,9,0),"")</f>
        <v>0</v>
      </c>
      <c r="W237">
        <f>IFERROR(VLOOKUP($A237,[3]库存报告使用数据!$A$1:$L$65536,12,0),"")</f>
        <v>0</v>
      </c>
      <c r="X237" s="20" t="str">
        <f t="shared" si="53"/>
        <v/>
      </c>
      <c r="Y237" s="20" t="str">
        <f t="shared" si="54"/>
        <v/>
      </c>
      <c r="Z237" s="20" t="str">
        <f t="shared" si="55"/>
        <v/>
      </c>
      <c r="AA237" s="20">
        <f t="shared" si="56"/>
        <v>0</v>
      </c>
      <c r="AB237">
        <f>IFERROR(VLOOKUP($A237,[3]库存报告使用数据!$A$1:$D$65536,4,0),"")</f>
        <v>0</v>
      </c>
      <c r="AC237">
        <f>IFERROR(VLOOKUP($A237,[3]库存报告使用数据!$A$1:$G$65536,7,0),"")</f>
        <v>0</v>
      </c>
      <c r="AD237">
        <f>IFERROR(VLOOKUP($A237,[3]库存报告使用数据!$A$1:$J$65536,10,0),"")</f>
        <v>0</v>
      </c>
      <c r="AE237">
        <f>IFERROR(VLOOKUP($A237,[3]库存报告使用数据!$A$1:$M$65536,13,0),"")</f>
        <v>0</v>
      </c>
      <c r="AF237" s="20" t="str">
        <f t="shared" si="57"/>
        <v/>
      </c>
      <c r="AG237" s="20" t="str">
        <f t="shared" si="58"/>
        <v/>
      </c>
      <c r="AH237" s="20" t="str">
        <f t="shared" si="59"/>
        <v/>
      </c>
      <c r="AI237" s="20" t="str">
        <f t="shared" si="60"/>
        <v/>
      </c>
      <c r="AJ237">
        <f>IFERROR(VLOOKUP($B237,[4]库存报告使用数据!$A$1:$B$65536,2,0),0)</f>
        <v>0</v>
      </c>
      <c r="AK237">
        <f>IFERROR(VLOOKUP($B237,[4]库存报告使用数据!$A$1:$C$65536,3,0),)</f>
        <v>0</v>
      </c>
      <c r="AL237">
        <f>IFERROR(VLOOKUP($B237,[4]库存报告使用数据!$A$1:$D$65536,4,0),)</f>
        <v>0</v>
      </c>
      <c r="AM237">
        <f>IFERROR(VLOOKUP($B237,[4]库存报告使用数据!$A$1:$E$65536,5,0),)</f>
        <v>3</v>
      </c>
      <c r="AN237" s="20" t="str">
        <f t="shared" si="61"/>
        <v/>
      </c>
      <c r="AO237" s="20" t="str">
        <f t="shared" si="62"/>
        <v/>
      </c>
      <c r="AP237" s="20" t="str">
        <f t="shared" si="63"/>
        <v/>
      </c>
      <c r="AQ237" s="20">
        <f t="shared" si="64"/>
        <v>0.333333333333333</v>
      </c>
      <c r="AR237" s="32">
        <f t="shared" si="65"/>
        <v>0</v>
      </c>
      <c r="AS237" s="32">
        <f t="shared" si="66"/>
        <v>0</v>
      </c>
      <c r="AT237" s="32">
        <f t="shared" si="67"/>
        <v>0</v>
      </c>
      <c r="AU237" s="28" t="str">
        <f t="shared" si="68"/>
        <v>库存为0</v>
      </c>
      <c r="AV237" s="34" t="str">
        <f>IFERROR(时间!$B$4+AU237,"上周无销量")</f>
        <v>上周无销量</v>
      </c>
    </row>
    <row r="238" spans="1:48">
      <c r="A238" s="18" t="s">
        <v>283</v>
      </c>
      <c r="B238" t="str">
        <f>VLOOKUP(A238,'[1]sku-asin（子）'!$A:$B,2,0)</f>
        <v>B072C4YTVR</v>
      </c>
      <c r="C238" t="str">
        <f>VLOOKUP(A238,'[1]子sku-父sku'!$A:$B,2,0)</f>
        <v>BS-WHC19</v>
      </c>
      <c r="D238" s="28">
        <f>IFERROR(VLOOKUP(A238,[2]库存报告使用数据处理!$A:$C,3,0),0)</f>
        <v>0</v>
      </c>
      <c r="E238" s="28">
        <f>IFERROR(VLOOKUP(A238,[2]库存报告使用数据处理!$A:$D,4,0),0)</f>
        <v>2</v>
      </c>
      <c r="F238" s="28">
        <f>IFERROR(VLOOKUP(A238,[2]库存报告使用数据处理!$A:$E,5,0),0)</f>
        <v>2</v>
      </c>
      <c r="G238" s="28">
        <f>IFERROR(VLOOKUP(A238,[2]库存报告使用数据处理!$A:$F,6,0),0)</f>
        <v>1</v>
      </c>
      <c r="H238" s="29">
        <f>IFERROR(VLOOKUP(A238,[2]库存报告使用数据处理!$A:$G,7,0),0)</f>
        <v>15.59</v>
      </c>
      <c r="I238">
        <f>IFERROR(VLOOKUP(A238,[5]数据处理!$A:$B,2,0),0)</f>
        <v>0</v>
      </c>
      <c r="J238" s="30">
        <f>IFERROR(VLOOKUP(A238,[5]数据处理!$A:$D,4,0),0)</f>
        <v>0</v>
      </c>
      <c r="K238" s="30">
        <f>IFERROR(VLOOKUP(A238,[5]数据处理!$A:$E,5,0),0)</f>
        <v>0</v>
      </c>
      <c r="L238" s="30">
        <f>IFERROR(VLOOKUP(A238,[5]数据处理!$A:$G,7,0),0)</f>
        <v>0</v>
      </c>
      <c r="M238">
        <f t="shared" si="52"/>
        <v>0</v>
      </c>
      <c r="N238">
        <f>IFERROR(VLOOKUP(A238,[5]数据处理!$A:$C,3,0),0)</f>
        <v>0</v>
      </c>
      <c r="O238">
        <f>IFERROR(VLOOKUP($A238,[5]数据处理!$A:$N,14,0),0)</f>
        <v>0</v>
      </c>
      <c r="P238">
        <f>IFERROR(VLOOKUP($A238,[3]库存报告使用数据!$A$1:$B$65536,2,0),"")</f>
        <v>102</v>
      </c>
      <c r="Q238">
        <f>IFERROR(VLOOKUP($A238,[3]库存报告使用数据!$A$1:$E$65536,5,0),"")</f>
        <v>103</v>
      </c>
      <c r="R238">
        <f>IFERROR(VLOOKUP($A238,[3]库存报告使用数据!$A$1:$H$65536,8,0),"")</f>
        <v>289</v>
      </c>
      <c r="S238">
        <f>IFERROR(VLOOKUP($A238,[3]库存报告使用数据!$A$1:$K$65536,11,0),"")</f>
        <v>93</v>
      </c>
      <c r="T238">
        <f>IFERROR(VLOOKUP($A238,[3]库存报告使用数据!$A$1:$C$65536,3,0),"")</f>
        <v>2</v>
      </c>
      <c r="U238">
        <f>IFERROR(VLOOKUP($A238,[3]库存报告使用数据!$A$1:$F$65536,6,0),"")</f>
        <v>2</v>
      </c>
      <c r="V238">
        <f>IFERROR(VLOOKUP($A238,[3]库存报告使用数据!$A$1:$I$65536,9,0),"")</f>
        <v>0</v>
      </c>
      <c r="W238">
        <f>IFERROR(VLOOKUP($A238,[3]库存报告使用数据!$A$1:$L$65536,12,0),"")</f>
        <v>0</v>
      </c>
      <c r="X238" s="20">
        <f t="shared" si="53"/>
        <v>0.0196078431372549</v>
      </c>
      <c r="Y238" s="20">
        <f t="shared" si="54"/>
        <v>0.0194174757281553</v>
      </c>
      <c r="Z238" s="20">
        <f t="shared" si="55"/>
        <v>0</v>
      </c>
      <c r="AA238" s="20">
        <f t="shared" si="56"/>
        <v>0</v>
      </c>
      <c r="AB238">
        <f>IFERROR(VLOOKUP($A238,[3]库存报告使用数据!$A$1:$D$65536,4,0),"")</f>
        <v>0.46</v>
      </c>
      <c r="AC238">
        <f>IFERROR(VLOOKUP($A238,[3]库存报告使用数据!$A$1:$G$65536,7,0),"")</f>
        <v>0.46</v>
      </c>
      <c r="AD238">
        <f>IFERROR(VLOOKUP($A238,[3]库存报告使用数据!$A$1:$J$65536,10,0),"")</f>
        <v>0</v>
      </c>
      <c r="AE238">
        <f>IFERROR(VLOOKUP($A238,[3]库存报告使用数据!$A$1:$M$65536,13,0),"")</f>
        <v>0</v>
      </c>
      <c r="AF238" s="20" t="str">
        <f t="shared" si="57"/>
        <v>无销售广告费为0.46</v>
      </c>
      <c r="AG238" s="20">
        <f t="shared" si="58"/>
        <v>0.0147530468248877</v>
      </c>
      <c r="AH238" s="20" t="str">
        <f t="shared" si="59"/>
        <v/>
      </c>
      <c r="AI238" s="20" t="str">
        <f t="shared" si="60"/>
        <v/>
      </c>
      <c r="AJ238">
        <f>IFERROR(VLOOKUP($B238,[4]库存报告使用数据!$A$1:$B$65536,2,0),0)</f>
        <v>0</v>
      </c>
      <c r="AK238">
        <f>IFERROR(VLOOKUP($B238,[4]库存报告使用数据!$A$1:$C$65536,3,0),)</f>
        <v>8</v>
      </c>
      <c r="AL238">
        <f>IFERROR(VLOOKUP($B238,[4]库存报告使用数据!$A$1:$D$65536,4,0),)</f>
        <v>4</v>
      </c>
      <c r="AM238">
        <f>IFERROR(VLOOKUP($B238,[4]库存报告使用数据!$A$1:$E$65536,5,0),)</f>
        <v>5</v>
      </c>
      <c r="AN238" s="20" t="str">
        <f t="shared" si="61"/>
        <v/>
      </c>
      <c r="AO238" s="20">
        <f t="shared" si="62"/>
        <v>0.25</v>
      </c>
      <c r="AP238" s="20">
        <f t="shared" si="63"/>
        <v>0.5</v>
      </c>
      <c r="AQ238" s="20">
        <f t="shared" si="64"/>
        <v>0.2</v>
      </c>
      <c r="AR238" s="32">
        <f t="shared" si="65"/>
        <v>0</v>
      </c>
      <c r="AS238" s="32">
        <f t="shared" si="66"/>
        <v>0</v>
      </c>
      <c r="AT238" s="32">
        <f t="shared" si="67"/>
        <v>0</v>
      </c>
      <c r="AU238" s="28" t="str">
        <f t="shared" si="68"/>
        <v>库存为0</v>
      </c>
      <c r="AV238" s="34" t="str">
        <f>IFERROR(时间!$B$4+AU238,"上周无销量")</f>
        <v>上周无销量</v>
      </c>
    </row>
    <row r="239" spans="1:48">
      <c r="A239" s="18" t="s">
        <v>284</v>
      </c>
      <c r="B239" t="str">
        <f>VLOOKUP(A239,'[1]sku-asin（子）'!$A:$B,2,0)</f>
        <v>B0714LPFKJ</v>
      </c>
      <c r="C239" t="str">
        <f>VLOOKUP(A239,'[1]子sku-父sku'!$A:$B,2,0)</f>
        <v>BS-WHC19</v>
      </c>
      <c r="D239" s="28">
        <f>IFERROR(VLOOKUP(A239,[2]库存报告使用数据处理!$A:$C,3,0),0)</f>
        <v>2</v>
      </c>
      <c r="E239" s="28">
        <f>IFERROR(VLOOKUP(A239,[2]库存报告使用数据处理!$A:$D,4,0),0)</f>
        <v>0</v>
      </c>
      <c r="F239" s="28">
        <f>IFERROR(VLOOKUP(A239,[2]库存报告使用数据处理!$A:$E,5,0),0)</f>
        <v>0</v>
      </c>
      <c r="G239" s="28">
        <f>IFERROR(VLOOKUP(A239,[2]库存报告使用数据处理!$A:$F,6,0),0)</f>
        <v>1</v>
      </c>
      <c r="H239" s="29">
        <f>IFERROR(VLOOKUP(A239,[2]库存报告使用数据处理!$A:$G,7,0),0)</f>
        <v>15.3233333333333</v>
      </c>
      <c r="I239">
        <f>IFERROR(VLOOKUP(A239,[5]数据处理!$A:$B,2,0),0)</f>
        <v>8</v>
      </c>
      <c r="J239" s="30">
        <f>IFERROR(VLOOKUP(A239,[5]数据处理!$A:$D,4,0),0)</f>
        <v>0</v>
      </c>
      <c r="K239" s="30">
        <f>IFERROR(VLOOKUP(A239,[5]数据处理!$A:$E,5,0),0)</f>
        <v>0</v>
      </c>
      <c r="L239" s="30">
        <f>IFERROR(VLOOKUP(A239,[5]数据处理!$A:$G,7,0),0)</f>
        <v>0</v>
      </c>
      <c r="M239">
        <f t="shared" si="52"/>
        <v>8</v>
      </c>
      <c r="N239">
        <f>IFERROR(VLOOKUP(A239,[5]数据处理!$A:$C,3,0),0)</f>
        <v>0</v>
      </c>
      <c r="O239">
        <f>IFERROR(VLOOKUP($A239,[5]数据处理!$A:$N,14,0),0)</f>
        <v>5</v>
      </c>
      <c r="P239">
        <f>IFERROR(VLOOKUP($A239,[3]库存报告使用数据!$A$1:$B$65536,2,0),"")</f>
        <v>5230</v>
      </c>
      <c r="Q239">
        <f>IFERROR(VLOOKUP($A239,[3]库存报告使用数据!$A$1:$E$65536,5,0),"")</f>
        <v>2142</v>
      </c>
      <c r="R239">
        <f>IFERROR(VLOOKUP($A239,[3]库存报告使用数据!$A$1:$H$65536,8,0),"")</f>
        <v>1944</v>
      </c>
      <c r="S239">
        <f>IFERROR(VLOOKUP($A239,[3]库存报告使用数据!$A$1:$K$65536,11,0),"")</f>
        <v>1758</v>
      </c>
      <c r="T239">
        <f>IFERROR(VLOOKUP($A239,[3]库存报告使用数据!$A$1:$C$65536,3,0),"")</f>
        <v>53</v>
      </c>
      <c r="U239">
        <f>IFERROR(VLOOKUP($A239,[3]库存报告使用数据!$A$1:$F$65536,6,0),"")</f>
        <v>22</v>
      </c>
      <c r="V239">
        <f>IFERROR(VLOOKUP($A239,[3]库存报告使用数据!$A$1:$I$65536,9,0),"")</f>
        <v>19</v>
      </c>
      <c r="W239">
        <f>IFERROR(VLOOKUP($A239,[3]库存报告使用数据!$A$1:$L$65536,12,0),"")</f>
        <v>18</v>
      </c>
      <c r="X239" s="20">
        <f t="shared" si="53"/>
        <v>0.0101338432122371</v>
      </c>
      <c r="Y239" s="20">
        <f t="shared" si="54"/>
        <v>0.0102707749766573</v>
      </c>
      <c r="Z239" s="20">
        <f t="shared" si="55"/>
        <v>0.00977366255144033</v>
      </c>
      <c r="AA239" s="20">
        <f t="shared" si="56"/>
        <v>0.0102389078498294</v>
      </c>
      <c r="AB239">
        <f>IFERROR(VLOOKUP($A239,[3]库存报告使用数据!$A$1:$D$65536,4,0),"")</f>
        <v>8.86</v>
      </c>
      <c r="AC239">
        <f>IFERROR(VLOOKUP($A239,[3]库存报告使用数据!$A$1:$G$65536,7,0),"")</f>
        <v>3.71</v>
      </c>
      <c r="AD239">
        <f>IFERROR(VLOOKUP($A239,[3]库存报告使用数据!$A$1:$J$65536,10,0),"")</f>
        <v>3.35</v>
      </c>
      <c r="AE239">
        <f>IFERROR(VLOOKUP($A239,[3]库存报告使用数据!$A$1:$M$65536,13,0),"")</f>
        <v>2.58</v>
      </c>
      <c r="AF239" s="20">
        <f t="shared" si="57"/>
        <v>0.289101587992169</v>
      </c>
      <c r="AG239" s="20" t="str">
        <f t="shared" si="58"/>
        <v>无销售广告费为3.71</v>
      </c>
      <c r="AH239" s="20" t="str">
        <f t="shared" si="59"/>
        <v>无销售广告费为3.35</v>
      </c>
      <c r="AI239" s="20">
        <f t="shared" si="60"/>
        <v>0.168370676528171</v>
      </c>
      <c r="AJ239">
        <f>IFERROR(VLOOKUP($B239,[4]库存报告使用数据!$A$1:$B$65536,2,0),0)</f>
        <v>35</v>
      </c>
      <c r="AK239">
        <f>IFERROR(VLOOKUP($B239,[4]库存报告使用数据!$A$1:$C$65536,3,0),)</f>
        <v>20</v>
      </c>
      <c r="AL239">
        <f>IFERROR(VLOOKUP($B239,[4]库存报告使用数据!$A$1:$D$65536,4,0),)</f>
        <v>18</v>
      </c>
      <c r="AM239">
        <f>IFERROR(VLOOKUP($B239,[4]库存报告使用数据!$A$1:$E$65536,5,0),)</f>
        <v>21</v>
      </c>
      <c r="AN239" s="20">
        <f t="shared" si="61"/>
        <v>0.0571428571428571</v>
      </c>
      <c r="AO239" s="20">
        <f t="shared" si="62"/>
        <v>0</v>
      </c>
      <c r="AP239" s="20">
        <f t="shared" si="63"/>
        <v>0</v>
      </c>
      <c r="AQ239" s="20">
        <f t="shared" si="64"/>
        <v>0.0476190476190476</v>
      </c>
      <c r="AR239" s="32">
        <f t="shared" si="65"/>
        <v>0.285714285714286</v>
      </c>
      <c r="AS239" s="32">
        <f t="shared" si="66"/>
        <v>17.1428571428571</v>
      </c>
      <c r="AT239" s="32">
        <f t="shared" si="67"/>
        <v>-9.14285714285714</v>
      </c>
      <c r="AU239" s="28">
        <f t="shared" si="68"/>
        <v>28</v>
      </c>
      <c r="AV239" s="34">
        <f>IFERROR(时间!$B$4+AU239,"上周无销量")</f>
        <v>43311</v>
      </c>
    </row>
    <row r="240" spans="1:48">
      <c r="A240" s="18" t="s">
        <v>285</v>
      </c>
      <c r="B240" t="str">
        <f>VLOOKUP(A240,'[1]sku-asin（子）'!$A:$B,2,0)</f>
        <v>B0725YD4BM</v>
      </c>
      <c r="C240" t="str">
        <f>VLOOKUP(A240,'[1]子sku-父sku'!$A:$B,2,0)</f>
        <v>BS-WHC19</v>
      </c>
      <c r="D240" s="28">
        <f>IFERROR(VLOOKUP(A240,[2]库存报告使用数据处理!$A:$C,3,0),0)</f>
        <v>0</v>
      </c>
      <c r="E240" s="28">
        <f>IFERROR(VLOOKUP(A240,[2]库存报告使用数据处理!$A:$D,4,0),0)</f>
        <v>1</v>
      </c>
      <c r="F240" s="28">
        <f>IFERROR(VLOOKUP(A240,[2]库存报告使用数据处理!$A:$E,5,0),0)</f>
        <v>0</v>
      </c>
      <c r="G240" s="28">
        <f>IFERROR(VLOOKUP(A240,[2]库存报告使用数据处理!$A:$F,6,0),0)</f>
        <v>3</v>
      </c>
      <c r="H240" s="29">
        <f>IFERROR(VLOOKUP(A240,[2]库存报告使用数据处理!$A:$G,7,0),0)</f>
        <v>15.74</v>
      </c>
      <c r="I240">
        <f>IFERROR(VLOOKUP(A240,[5]数据处理!$A:$B,2,0),0)</f>
        <v>0</v>
      </c>
      <c r="J240" s="30">
        <f>IFERROR(VLOOKUP(A240,[5]数据处理!$A:$D,4,0),0)</f>
        <v>0</v>
      </c>
      <c r="K240" s="30">
        <f>IFERROR(VLOOKUP(A240,[5]数据处理!$A:$E,5,0),0)</f>
        <v>0</v>
      </c>
      <c r="L240" s="30">
        <f>IFERROR(VLOOKUP(A240,[5]数据处理!$A:$G,7,0),0)</f>
        <v>0</v>
      </c>
      <c r="M240">
        <f t="shared" si="52"/>
        <v>0</v>
      </c>
      <c r="N240">
        <f>IFERROR(VLOOKUP(A240,[5]数据处理!$A:$C,3,0),0)</f>
        <v>0</v>
      </c>
      <c r="O240">
        <f>IFERROR(VLOOKUP($A240,[5]数据处理!$A:$N,14,0),0)</f>
        <v>0</v>
      </c>
      <c r="P240">
        <f>IFERROR(VLOOKUP($A240,[3]库存报告使用数据!$A$1:$B$65536,2,0),"")</f>
        <v>152</v>
      </c>
      <c r="Q240">
        <f>IFERROR(VLOOKUP($A240,[3]库存报告使用数据!$A$1:$E$65536,5,0),"")</f>
        <v>152</v>
      </c>
      <c r="R240">
        <f>IFERROR(VLOOKUP($A240,[3]库存报告使用数据!$A$1:$H$65536,8,0),"")</f>
        <v>315</v>
      </c>
      <c r="S240">
        <f>IFERROR(VLOOKUP($A240,[3]库存报告使用数据!$A$1:$K$65536,11,0),"")</f>
        <v>440</v>
      </c>
      <c r="T240">
        <f>IFERROR(VLOOKUP($A240,[3]库存报告使用数据!$A$1:$C$65536,3,0),"")</f>
        <v>0</v>
      </c>
      <c r="U240">
        <f>IFERROR(VLOOKUP($A240,[3]库存报告使用数据!$A$1:$F$65536,6,0),"")</f>
        <v>0</v>
      </c>
      <c r="V240">
        <f>IFERROR(VLOOKUP($A240,[3]库存报告使用数据!$A$1:$I$65536,9,0),"")</f>
        <v>0</v>
      </c>
      <c r="W240">
        <f>IFERROR(VLOOKUP($A240,[3]库存报告使用数据!$A$1:$L$65536,12,0),"")</f>
        <v>4</v>
      </c>
      <c r="X240" s="20">
        <f t="shared" si="53"/>
        <v>0</v>
      </c>
      <c r="Y240" s="20">
        <f t="shared" si="54"/>
        <v>0</v>
      </c>
      <c r="Z240" s="20">
        <f t="shared" si="55"/>
        <v>0</v>
      </c>
      <c r="AA240" s="20">
        <f t="shared" si="56"/>
        <v>0.00909090909090909</v>
      </c>
      <c r="AB240">
        <f>IFERROR(VLOOKUP($A240,[3]库存报告使用数据!$A$1:$D$65536,4,0),"")</f>
        <v>0</v>
      </c>
      <c r="AC240">
        <f>IFERROR(VLOOKUP($A240,[3]库存报告使用数据!$A$1:$G$65536,7,0),"")</f>
        <v>0</v>
      </c>
      <c r="AD240">
        <f>IFERROR(VLOOKUP($A240,[3]库存报告使用数据!$A$1:$J$65536,10,0),"")</f>
        <v>0</v>
      </c>
      <c r="AE240">
        <f>IFERROR(VLOOKUP($A240,[3]库存报告使用数据!$A$1:$M$65536,13,0),"")</f>
        <v>0.72</v>
      </c>
      <c r="AF240" s="20" t="str">
        <f t="shared" si="57"/>
        <v/>
      </c>
      <c r="AG240" s="20" t="str">
        <f t="shared" si="58"/>
        <v/>
      </c>
      <c r="AH240" s="20" t="str">
        <f t="shared" si="59"/>
        <v/>
      </c>
      <c r="AI240" s="20">
        <f t="shared" si="60"/>
        <v>0.0152477763659466</v>
      </c>
      <c r="AJ240">
        <f>IFERROR(VLOOKUP($B240,[4]库存报告使用数据!$A$1:$B$65536,2,0),0)</f>
        <v>0</v>
      </c>
      <c r="AK240">
        <f>IFERROR(VLOOKUP($B240,[4]库存报告使用数据!$A$1:$C$65536,3,0),)</f>
        <v>0</v>
      </c>
      <c r="AL240">
        <f>IFERROR(VLOOKUP($B240,[4]库存报告使用数据!$A$1:$D$65536,4,0),)</f>
        <v>0</v>
      </c>
      <c r="AM240">
        <f>IFERROR(VLOOKUP($B240,[4]库存报告使用数据!$A$1:$E$65536,5,0),)</f>
        <v>3</v>
      </c>
      <c r="AN240" s="20" t="str">
        <f t="shared" si="61"/>
        <v/>
      </c>
      <c r="AO240" s="20" t="str">
        <f t="shared" si="62"/>
        <v/>
      </c>
      <c r="AP240" s="20" t="str">
        <f t="shared" si="63"/>
        <v/>
      </c>
      <c r="AQ240" s="20">
        <f t="shared" si="64"/>
        <v>1</v>
      </c>
      <c r="AR240" s="32">
        <f t="shared" si="65"/>
        <v>0</v>
      </c>
      <c r="AS240" s="32">
        <f t="shared" si="66"/>
        <v>0</v>
      </c>
      <c r="AT240" s="32">
        <f t="shared" si="67"/>
        <v>0</v>
      </c>
      <c r="AU240" s="28" t="str">
        <f t="shared" si="68"/>
        <v>库存为0</v>
      </c>
      <c r="AV240" s="34" t="str">
        <f>IFERROR(时间!$B$4+AU240,"上周无销量")</f>
        <v>上周无销量</v>
      </c>
    </row>
    <row r="241" spans="1:48">
      <c r="A241" s="18" t="s">
        <v>286</v>
      </c>
      <c r="B241" t="str">
        <f>VLOOKUP(A241,'[1]sku-asin（子）'!$A:$B,2,0)</f>
        <v>B071P98CFZ</v>
      </c>
      <c r="C241" t="str">
        <f>VLOOKUP(A241,'[1]子sku-父sku'!$A:$B,2,0)</f>
        <v>BS-WHC19</v>
      </c>
      <c r="D241" s="28">
        <f>IFERROR(VLOOKUP(A241,[2]库存报告使用数据处理!$A:$C,3,0),0)</f>
        <v>1</v>
      </c>
      <c r="E241" s="28">
        <f>IFERROR(VLOOKUP(A241,[2]库存报告使用数据处理!$A:$D,4,0),0)</f>
        <v>2</v>
      </c>
      <c r="F241" s="28">
        <f>IFERROR(VLOOKUP(A241,[2]库存报告使用数据处理!$A:$E,5,0),0)</f>
        <v>1</v>
      </c>
      <c r="G241" s="28">
        <f>IFERROR(VLOOKUP(A241,[2]库存报告使用数据处理!$A:$F,6,0),0)</f>
        <v>4</v>
      </c>
      <c r="H241" s="29">
        <f>IFERROR(VLOOKUP(A241,[2]库存报告使用数据处理!$A:$G,7,0),0)</f>
        <v>15.365</v>
      </c>
      <c r="I241">
        <f>IFERROR(VLOOKUP(A241,[5]数据处理!$A:$B,2,0),0)</f>
        <v>0</v>
      </c>
      <c r="J241" s="30">
        <f>IFERROR(VLOOKUP(A241,[5]数据处理!$A:$D,4,0),0)</f>
        <v>0</v>
      </c>
      <c r="K241" s="30">
        <f>IFERROR(VLOOKUP(A241,[5]数据处理!$A:$E,5,0),0)</f>
        <v>0</v>
      </c>
      <c r="L241" s="30">
        <f>IFERROR(VLOOKUP(A241,[5]数据处理!$A:$G,7,0),0)</f>
        <v>0</v>
      </c>
      <c r="M241">
        <f t="shared" si="52"/>
        <v>0</v>
      </c>
      <c r="N241">
        <f>IFERROR(VLOOKUP(A241,[5]数据处理!$A:$C,3,0),0)</f>
        <v>1</v>
      </c>
      <c r="O241">
        <f>IFERROR(VLOOKUP($A241,[5]数据处理!$A:$N,14,0),0)</f>
        <v>0</v>
      </c>
      <c r="P241">
        <f>IFERROR(VLOOKUP($A241,[3]库存报告使用数据!$A$1:$B$65536,2,0),"")</f>
        <v>7489</v>
      </c>
      <c r="Q241">
        <f>IFERROR(VLOOKUP($A241,[3]库存报告使用数据!$A$1:$E$65536,5,0),"")</f>
        <v>6157</v>
      </c>
      <c r="R241">
        <f>IFERROR(VLOOKUP($A241,[3]库存报告使用数据!$A$1:$H$65536,8,0),"")</f>
        <v>3454</v>
      </c>
      <c r="S241">
        <f>IFERROR(VLOOKUP($A241,[3]库存报告使用数据!$A$1:$K$65536,11,0),"")</f>
        <v>2399</v>
      </c>
      <c r="T241">
        <f>IFERROR(VLOOKUP($A241,[3]库存报告使用数据!$A$1:$C$65536,3,0),"")</f>
        <v>42</v>
      </c>
      <c r="U241">
        <f>IFERROR(VLOOKUP($A241,[3]库存报告使用数据!$A$1:$F$65536,6,0),"")</f>
        <v>34</v>
      </c>
      <c r="V241">
        <f>IFERROR(VLOOKUP($A241,[3]库存报告使用数据!$A$1:$I$65536,9,0),"")</f>
        <v>34</v>
      </c>
      <c r="W241">
        <f>IFERROR(VLOOKUP($A241,[3]库存报告使用数据!$A$1:$L$65536,12,0),"")</f>
        <v>28</v>
      </c>
      <c r="X241" s="20">
        <f t="shared" si="53"/>
        <v>0.0056082253972493</v>
      </c>
      <c r="Y241" s="20">
        <f t="shared" si="54"/>
        <v>0.00552216988793243</v>
      </c>
      <c r="Z241" s="20">
        <f t="shared" si="55"/>
        <v>0.00984365952518819</v>
      </c>
      <c r="AA241" s="20">
        <f t="shared" si="56"/>
        <v>0.011671529804085</v>
      </c>
      <c r="AB241">
        <f>IFERROR(VLOOKUP($A241,[3]库存报告使用数据!$A$1:$D$65536,4,0),"")</f>
        <v>8.98</v>
      </c>
      <c r="AC241">
        <f>IFERROR(VLOOKUP($A241,[3]库存报告使用数据!$A$1:$G$65536,7,0),"")</f>
        <v>7.27</v>
      </c>
      <c r="AD241">
        <f>IFERROR(VLOOKUP($A241,[3]库存报告使用数据!$A$1:$J$65536,10,0),"")</f>
        <v>6.51</v>
      </c>
      <c r="AE241">
        <f>IFERROR(VLOOKUP($A241,[3]库存报告使用数据!$A$1:$M$65536,13,0),"")</f>
        <v>5.19</v>
      </c>
      <c r="AF241" s="20">
        <f t="shared" si="57"/>
        <v>0.584445167588676</v>
      </c>
      <c r="AG241" s="20">
        <f t="shared" si="58"/>
        <v>0.236576635209893</v>
      </c>
      <c r="AH241" s="20">
        <f t="shared" si="59"/>
        <v>0.423690205011389</v>
      </c>
      <c r="AI241" s="20">
        <f t="shared" si="60"/>
        <v>0.0844451675886756</v>
      </c>
      <c r="AJ241">
        <f>IFERROR(VLOOKUP($B241,[4]库存报告使用数据!$A$1:$B$65536,2,0),0)</f>
        <v>5</v>
      </c>
      <c r="AK241">
        <f>IFERROR(VLOOKUP($B241,[4]库存报告使用数据!$A$1:$C$65536,3,0),)</f>
        <v>21</v>
      </c>
      <c r="AL241">
        <f>IFERROR(VLOOKUP($B241,[4]库存报告使用数据!$A$1:$D$65536,4,0),)</f>
        <v>18</v>
      </c>
      <c r="AM241">
        <f>IFERROR(VLOOKUP($B241,[4]库存报告使用数据!$A$1:$E$65536,5,0),)</f>
        <v>17</v>
      </c>
      <c r="AN241" s="20">
        <f t="shared" si="61"/>
        <v>0.2</v>
      </c>
      <c r="AO241" s="20">
        <f t="shared" si="62"/>
        <v>0.0952380952380952</v>
      </c>
      <c r="AP241" s="20">
        <f t="shared" si="63"/>
        <v>0.0555555555555556</v>
      </c>
      <c r="AQ241" s="20">
        <f t="shared" si="64"/>
        <v>0.235294117647059</v>
      </c>
      <c r="AR241" s="32">
        <f t="shared" si="65"/>
        <v>0.142857142857143</v>
      </c>
      <c r="AS241" s="32">
        <f t="shared" si="66"/>
        <v>8.57142857142857</v>
      </c>
      <c r="AT241" s="32">
        <f t="shared" si="67"/>
        <v>-8.57142857142857</v>
      </c>
      <c r="AU241" s="28">
        <f t="shared" si="68"/>
        <v>0</v>
      </c>
      <c r="AV241" s="34">
        <f>IFERROR(时间!$B$4+AU241,"上周无销量")</f>
        <v>43283</v>
      </c>
    </row>
    <row r="242" spans="1:48">
      <c r="A242" s="18" t="s">
        <v>287</v>
      </c>
      <c r="B242" t="str">
        <f>VLOOKUP(A242,'[1]sku-asin（子）'!$A:$B,2,0)</f>
        <v>B071LPLLF4</v>
      </c>
      <c r="C242" t="str">
        <f>VLOOKUP(A242,'[1]子sku-父sku'!$A:$B,2,0)</f>
        <v>BS-WHC19</v>
      </c>
      <c r="D242" s="28">
        <f>IFERROR(VLOOKUP(A242,[2]库存报告使用数据处理!$A:$C,3,0),0)</f>
        <v>3</v>
      </c>
      <c r="E242" s="28">
        <f>IFERROR(VLOOKUP(A242,[2]库存报告使用数据处理!$A:$D,4,0),0)</f>
        <v>0</v>
      </c>
      <c r="F242" s="28">
        <f>IFERROR(VLOOKUP(A242,[2]库存报告使用数据处理!$A:$E,5,0),0)</f>
        <v>4</v>
      </c>
      <c r="G242" s="28">
        <f>IFERROR(VLOOKUP(A242,[2]库存报告使用数据处理!$A:$F,6,0),0)</f>
        <v>1</v>
      </c>
      <c r="H242" s="29">
        <f>IFERROR(VLOOKUP(A242,[2]库存报告使用数据处理!$A:$G,7,0),0)</f>
        <v>15.74</v>
      </c>
      <c r="I242">
        <f>IFERROR(VLOOKUP(A242,[5]数据处理!$A:$B,2,0),0)</f>
        <v>1</v>
      </c>
      <c r="J242" s="30">
        <f>IFERROR(VLOOKUP(A242,[5]数据处理!$A:$D,4,0),0)</f>
        <v>0</v>
      </c>
      <c r="K242" s="30">
        <f>IFERROR(VLOOKUP(A242,[5]数据处理!$A:$E,5,0),0)</f>
        <v>0</v>
      </c>
      <c r="L242" s="30">
        <f>IFERROR(VLOOKUP(A242,[5]数据处理!$A:$G,7,0),0)</f>
        <v>0</v>
      </c>
      <c r="M242">
        <f t="shared" si="52"/>
        <v>1</v>
      </c>
      <c r="N242">
        <f>IFERROR(VLOOKUP(A242,[5]数据处理!$A:$C,3,0),0)</f>
        <v>0</v>
      </c>
      <c r="O242">
        <f>IFERROR(VLOOKUP($A242,[5]数据处理!$A:$N,14,0),0)</f>
        <v>0</v>
      </c>
      <c r="P242">
        <f>IFERROR(VLOOKUP($A242,[3]库存报告使用数据!$A$1:$B$65536,2,0),"")</f>
        <v>3496</v>
      </c>
      <c r="Q242">
        <f>IFERROR(VLOOKUP($A242,[3]库存报告使用数据!$A$1:$E$65536,5,0),"")</f>
        <v>2128</v>
      </c>
      <c r="R242">
        <f>IFERROR(VLOOKUP($A242,[3]库存报告使用数据!$A$1:$H$65536,8,0),"")</f>
        <v>1326</v>
      </c>
      <c r="S242">
        <f>IFERROR(VLOOKUP($A242,[3]库存报告使用数据!$A$1:$K$65536,11,0),"")</f>
        <v>647</v>
      </c>
      <c r="T242">
        <f>IFERROR(VLOOKUP($A242,[3]库存报告使用数据!$A$1:$C$65536,3,0),"")</f>
        <v>8</v>
      </c>
      <c r="U242">
        <f>IFERROR(VLOOKUP($A242,[3]库存报告使用数据!$A$1:$F$65536,6,0),"")</f>
        <v>4</v>
      </c>
      <c r="V242">
        <f>IFERROR(VLOOKUP($A242,[3]库存报告使用数据!$A$1:$I$65536,9,0),"")</f>
        <v>2</v>
      </c>
      <c r="W242">
        <f>IFERROR(VLOOKUP($A242,[3]库存报告使用数据!$A$1:$L$65536,12,0),"")</f>
        <v>1</v>
      </c>
      <c r="X242" s="20">
        <f t="shared" si="53"/>
        <v>0.0022883295194508</v>
      </c>
      <c r="Y242" s="20">
        <f t="shared" si="54"/>
        <v>0.0018796992481203</v>
      </c>
      <c r="Z242" s="20">
        <f t="shared" si="55"/>
        <v>0.00150829562594268</v>
      </c>
      <c r="AA242" s="20">
        <f t="shared" si="56"/>
        <v>0.00154559505409583</v>
      </c>
      <c r="AB242">
        <f>IFERROR(VLOOKUP($A242,[3]库存报告使用数据!$A$1:$D$65536,4,0),"")</f>
        <v>0.97</v>
      </c>
      <c r="AC242">
        <f>IFERROR(VLOOKUP($A242,[3]库存报告使用数据!$A$1:$G$65536,7,0),"")</f>
        <v>0.46</v>
      </c>
      <c r="AD242">
        <f>IFERROR(VLOOKUP($A242,[3]库存报告使用数据!$A$1:$J$65536,10,0),"")</f>
        <v>0.38</v>
      </c>
      <c r="AE242">
        <f>IFERROR(VLOOKUP($A242,[3]库存报告使用数据!$A$1:$M$65536,13,0),"")</f>
        <v>0.26</v>
      </c>
      <c r="AF242" s="20">
        <f t="shared" si="57"/>
        <v>0.0205421431596781</v>
      </c>
      <c r="AG242" s="20" t="str">
        <f t="shared" si="58"/>
        <v>无销售广告费为0.46</v>
      </c>
      <c r="AH242" s="20">
        <f t="shared" si="59"/>
        <v>0.00603557814485388</v>
      </c>
      <c r="AI242" s="20">
        <f t="shared" si="60"/>
        <v>0.0165184243964422</v>
      </c>
      <c r="AJ242">
        <f>IFERROR(VLOOKUP($B242,[4]库存报告使用数据!$A$1:$B$65536,2,0),0)</f>
        <v>8</v>
      </c>
      <c r="AK242">
        <f>IFERROR(VLOOKUP($B242,[4]库存报告使用数据!$A$1:$C$65536,3,0),)</f>
        <v>12</v>
      </c>
      <c r="AL242">
        <f>IFERROR(VLOOKUP($B242,[4]库存报告使用数据!$A$1:$D$65536,4,0),)</f>
        <v>4</v>
      </c>
      <c r="AM242">
        <f>IFERROR(VLOOKUP($B242,[4]库存报告使用数据!$A$1:$E$65536,5,0),)</f>
        <v>11</v>
      </c>
      <c r="AN242" s="20">
        <f t="shared" si="61"/>
        <v>0.375</v>
      </c>
      <c r="AO242" s="20">
        <f t="shared" si="62"/>
        <v>0</v>
      </c>
      <c r="AP242" s="20">
        <f t="shared" si="63"/>
        <v>1</v>
      </c>
      <c r="AQ242" s="20">
        <f t="shared" si="64"/>
        <v>0.0909090909090909</v>
      </c>
      <c r="AR242" s="32">
        <f t="shared" si="65"/>
        <v>0.428571428571429</v>
      </c>
      <c r="AS242" s="32">
        <f t="shared" si="66"/>
        <v>25.7142857142857</v>
      </c>
      <c r="AT242" s="32">
        <f t="shared" si="67"/>
        <v>-24.7142857142857</v>
      </c>
      <c r="AU242" s="28">
        <f t="shared" si="68"/>
        <v>2</v>
      </c>
      <c r="AV242" s="34">
        <f>IFERROR(时间!$B$4+AU242,"上周无销量")</f>
        <v>43285</v>
      </c>
    </row>
    <row r="243" spans="1:48">
      <c r="A243" s="18" t="s">
        <v>288</v>
      </c>
      <c r="B243" t="str">
        <f>VLOOKUP(A243,'[1]sku-asin（子）'!$A:$B,2,0)</f>
        <v>B071SGP4ZN</v>
      </c>
      <c r="C243" t="str">
        <f>VLOOKUP(A243,'[1]子sku-父sku'!$A:$B,2,0)</f>
        <v>BS-WHC19</v>
      </c>
      <c r="D243" s="28">
        <f>IFERROR(VLOOKUP(A243,[2]库存报告使用数据处理!$A:$C,3,0),0)</f>
        <v>2</v>
      </c>
      <c r="E243" s="28">
        <f>IFERROR(VLOOKUP(A243,[2]库存报告使用数据处理!$A:$D,4,0),0)</f>
        <v>0</v>
      </c>
      <c r="F243" s="28">
        <f>IFERROR(VLOOKUP(A243,[2]库存报告使用数据处理!$A:$E,5,0),0)</f>
        <v>1</v>
      </c>
      <c r="G243" s="28">
        <f>IFERROR(VLOOKUP(A243,[2]库存报告使用数据处理!$A:$F,6,0),0)</f>
        <v>0</v>
      </c>
      <c r="H243" s="29">
        <f>IFERROR(VLOOKUP(A243,[2]库存报告使用数据处理!$A:$G,7,0),0)</f>
        <v>15.99</v>
      </c>
      <c r="I243">
        <f>IFERROR(VLOOKUP(A243,[5]数据处理!$A:$B,2,0),0)</f>
        <v>6</v>
      </c>
      <c r="J243" s="30">
        <f>IFERROR(VLOOKUP(A243,[5]数据处理!$A:$D,4,0),0)</f>
        <v>0</v>
      </c>
      <c r="K243" s="30">
        <f>IFERROR(VLOOKUP(A243,[5]数据处理!$A:$E,5,0),0)</f>
        <v>0</v>
      </c>
      <c r="L243" s="30">
        <f>IFERROR(VLOOKUP(A243,[5]数据处理!$A:$G,7,0),0)</f>
        <v>0</v>
      </c>
      <c r="M243">
        <f t="shared" si="52"/>
        <v>6</v>
      </c>
      <c r="N243">
        <f>IFERROR(VLOOKUP(A243,[5]数据处理!$A:$C,3,0),0)</f>
        <v>0</v>
      </c>
      <c r="O243">
        <f>IFERROR(VLOOKUP($A243,[5]数据处理!$A:$N,14,0),0)</f>
        <v>3</v>
      </c>
      <c r="P243">
        <f>IFERROR(VLOOKUP($A243,[3]库存报告使用数据!$A$1:$B$65536,2,0),"")</f>
        <v>2059</v>
      </c>
      <c r="Q243">
        <f>IFERROR(VLOOKUP($A243,[3]库存报告使用数据!$A$1:$E$65536,5,0),"")</f>
        <v>383</v>
      </c>
      <c r="R243">
        <f>IFERROR(VLOOKUP($A243,[3]库存报告使用数据!$A$1:$H$65536,8,0),"")</f>
        <v>835</v>
      </c>
      <c r="S243">
        <f>IFERROR(VLOOKUP($A243,[3]库存报告使用数据!$A$1:$K$65536,11,0),"")</f>
        <v>564</v>
      </c>
      <c r="T243">
        <f>IFERROR(VLOOKUP($A243,[3]库存报告使用数据!$A$1:$C$65536,3,0),"")</f>
        <v>6</v>
      </c>
      <c r="U243">
        <f>IFERROR(VLOOKUP($A243,[3]库存报告使用数据!$A$1:$F$65536,6,0),"")</f>
        <v>1</v>
      </c>
      <c r="V243">
        <f>IFERROR(VLOOKUP($A243,[3]库存报告使用数据!$A$1:$I$65536,9,0),"")</f>
        <v>1</v>
      </c>
      <c r="W243">
        <f>IFERROR(VLOOKUP($A243,[3]库存报告使用数据!$A$1:$L$65536,12,0),"")</f>
        <v>0</v>
      </c>
      <c r="X243" s="20">
        <f t="shared" si="53"/>
        <v>0.00291403593977659</v>
      </c>
      <c r="Y243" s="20">
        <f t="shared" si="54"/>
        <v>0.00261096605744125</v>
      </c>
      <c r="Z243" s="20">
        <f t="shared" si="55"/>
        <v>0.00119760479041916</v>
      </c>
      <c r="AA243" s="20">
        <f t="shared" si="56"/>
        <v>0</v>
      </c>
      <c r="AB243">
        <f>IFERROR(VLOOKUP($A243,[3]库存报告使用数据!$A$1:$D$65536,4,0),"")</f>
        <v>0.54</v>
      </c>
      <c r="AC243">
        <f>IFERROR(VLOOKUP($A243,[3]库存报告使用数据!$A$1:$G$65536,7,0),"")</f>
        <v>0.02</v>
      </c>
      <c r="AD243">
        <f>IFERROR(VLOOKUP($A243,[3]库存报告使用数据!$A$1:$J$65536,10,0),"")</f>
        <v>0.02</v>
      </c>
      <c r="AE243">
        <f>IFERROR(VLOOKUP($A243,[3]库存报告使用数据!$A$1:$M$65536,13,0),"")</f>
        <v>0</v>
      </c>
      <c r="AF243" s="20">
        <f t="shared" si="57"/>
        <v>0.0168855534709193</v>
      </c>
      <c r="AG243" s="20" t="str">
        <f t="shared" si="58"/>
        <v>无销售广告费为0.02</v>
      </c>
      <c r="AH243" s="20">
        <f t="shared" si="59"/>
        <v>0.00125078173858662</v>
      </c>
      <c r="AI243" s="20" t="str">
        <f t="shared" si="60"/>
        <v/>
      </c>
      <c r="AJ243">
        <f>IFERROR(VLOOKUP($B243,[4]库存报告使用数据!$A$1:$B$65536,2,0),0)</f>
        <v>12</v>
      </c>
      <c r="AK243">
        <f>IFERROR(VLOOKUP($B243,[4]库存报告使用数据!$A$1:$C$65536,3,0),)</f>
        <v>10</v>
      </c>
      <c r="AL243">
        <f>IFERROR(VLOOKUP($B243,[4]库存报告使用数据!$A$1:$D$65536,4,0),)</f>
        <v>8</v>
      </c>
      <c r="AM243">
        <f>IFERROR(VLOOKUP($B243,[4]库存报告使用数据!$A$1:$E$65536,5,0),)</f>
        <v>3</v>
      </c>
      <c r="AN243" s="20">
        <f t="shared" si="61"/>
        <v>0.166666666666667</v>
      </c>
      <c r="AO243" s="20">
        <f t="shared" si="62"/>
        <v>0</v>
      </c>
      <c r="AP243" s="20">
        <f t="shared" si="63"/>
        <v>0.125</v>
      </c>
      <c r="AQ243" s="20">
        <f t="shared" si="64"/>
        <v>0</v>
      </c>
      <c r="AR243" s="32">
        <f t="shared" si="65"/>
        <v>0.285714285714286</v>
      </c>
      <c r="AS243" s="32">
        <f t="shared" si="66"/>
        <v>17.1428571428571</v>
      </c>
      <c r="AT243" s="32">
        <f t="shared" si="67"/>
        <v>-11.1428571428571</v>
      </c>
      <c r="AU243" s="28">
        <f t="shared" si="68"/>
        <v>21</v>
      </c>
      <c r="AV243" s="34">
        <f>IFERROR(时间!$B$4+AU243,"上周无销量")</f>
        <v>43304</v>
      </c>
    </row>
    <row r="244" spans="1:48">
      <c r="A244" s="18" t="s">
        <v>289</v>
      </c>
      <c r="B244" t="str">
        <f>VLOOKUP(A244,'[1]sku-asin（子）'!$A:$B,2,0)</f>
        <v>B072FQQZSL</v>
      </c>
      <c r="C244" t="str">
        <f>VLOOKUP(A244,'[1]子sku-父sku'!$A:$B,2,0)</f>
        <v>BS-WHC19</v>
      </c>
      <c r="D244" s="28">
        <f>IFERROR(VLOOKUP(A244,[2]库存报告使用数据处理!$A:$C,3,0),0)</f>
        <v>2</v>
      </c>
      <c r="E244" s="28">
        <f>IFERROR(VLOOKUP(A244,[2]库存报告使用数据处理!$A:$D,4,0),0)</f>
        <v>0</v>
      </c>
      <c r="F244" s="28">
        <f>IFERROR(VLOOKUP(A244,[2]库存报告使用数据处理!$A:$E,5,0),0)</f>
        <v>1</v>
      </c>
      <c r="G244" s="28">
        <f>IFERROR(VLOOKUP(A244,[2]库存报告使用数据处理!$A:$F,6,0),0)</f>
        <v>1</v>
      </c>
      <c r="H244" s="29">
        <f>IFERROR(VLOOKUP(A244,[2]库存报告使用数据处理!$A:$G,7,0),0)</f>
        <v>15.74</v>
      </c>
      <c r="I244">
        <f>IFERROR(VLOOKUP(A244,[5]数据处理!$A:$B,2,0),0)</f>
        <v>2</v>
      </c>
      <c r="J244" s="30">
        <f>IFERROR(VLOOKUP(A244,[5]数据处理!$A:$D,4,0),0)</f>
        <v>0</v>
      </c>
      <c r="K244" s="30">
        <f>IFERROR(VLOOKUP(A244,[5]数据处理!$A:$E,5,0),0)</f>
        <v>0</v>
      </c>
      <c r="L244" s="30">
        <f>IFERROR(VLOOKUP(A244,[5]数据处理!$A:$G,7,0),0)</f>
        <v>0</v>
      </c>
      <c r="M244">
        <f t="shared" si="52"/>
        <v>2</v>
      </c>
      <c r="N244">
        <f>IFERROR(VLOOKUP(A244,[5]数据处理!$A:$C,3,0),0)</f>
        <v>0</v>
      </c>
      <c r="O244">
        <f>IFERROR(VLOOKUP($A244,[5]数据处理!$A:$N,14,0),0)</f>
        <v>0</v>
      </c>
      <c r="P244">
        <f>IFERROR(VLOOKUP($A244,[3]库存报告使用数据!$A$1:$B$65536,2,0),"")</f>
        <v>1337</v>
      </c>
      <c r="Q244">
        <f>IFERROR(VLOOKUP($A244,[3]库存报告使用数据!$A$1:$E$65536,5,0),"")</f>
        <v>786</v>
      </c>
      <c r="R244">
        <f>IFERROR(VLOOKUP($A244,[3]库存报告使用数据!$A$1:$H$65536,8,0),"")</f>
        <v>406</v>
      </c>
      <c r="S244">
        <f>IFERROR(VLOOKUP($A244,[3]库存报告使用数据!$A$1:$K$65536,11,0),"")</f>
        <v>302</v>
      </c>
      <c r="T244">
        <f>IFERROR(VLOOKUP($A244,[3]库存报告使用数据!$A$1:$C$65536,3,0),"")</f>
        <v>4</v>
      </c>
      <c r="U244">
        <f>IFERROR(VLOOKUP($A244,[3]库存报告使用数据!$A$1:$F$65536,6,0),"")</f>
        <v>4</v>
      </c>
      <c r="V244">
        <f>IFERROR(VLOOKUP($A244,[3]库存报告使用数据!$A$1:$I$65536,9,0),"")</f>
        <v>3</v>
      </c>
      <c r="W244">
        <f>IFERROR(VLOOKUP($A244,[3]库存报告使用数据!$A$1:$L$65536,12,0),"")</f>
        <v>6</v>
      </c>
      <c r="X244" s="20">
        <f t="shared" si="53"/>
        <v>0.00299177262528048</v>
      </c>
      <c r="Y244" s="20">
        <f t="shared" si="54"/>
        <v>0.00508905852417303</v>
      </c>
      <c r="Z244" s="20">
        <f t="shared" si="55"/>
        <v>0.00738916256157635</v>
      </c>
      <c r="AA244" s="20">
        <f t="shared" si="56"/>
        <v>0.0198675496688742</v>
      </c>
      <c r="AB244">
        <f>IFERROR(VLOOKUP($A244,[3]库存报告使用数据!$A$1:$D$65536,4,0),"")</f>
        <v>0.75</v>
      </c>
      <c r="AC244">
        <f>IFERROR(VLOOKUP($A244,[3]库存报告使用数据!$A$1:$G$65536,7,0),"")</f>
        <v>0.64</v>
      </c>
      <c r="AD244">
        <f>IFERROR(VLOOKUP($A244,[3]库存报告使用数据!$A$1:$J$65536,10,0),"")</f>
        <v>0.57</v>
      </c>
      <c r="AE244">
        <f>IFERROR(VLOOKUP($A244,[3]库存报告使用数据!$A$1:$M$65536,13,0),"")</f>
        <v>0.78</v>
      </c>
      <c r="AF244" s="20">
        <f t="shared" si="57"/>
        <v>0.0238246505717916</v>
      </c>
      <c r="AG244" s="20" t="str">
        <f t="shared" si="58"/>
        <v>无销售广告费为0.64</v>
      </c>
      <c r="AH244" s="20">
        <f t="shared" si="59"/>
        <v>0.0362134688691233</v>
      </c>
      <c r="AI244" s="20">
        <f t="shared" si="60"/>
        <v>0.0495552731893266</v>
      </c>
      <c r="AJ244">
        <f>IFERROR(VLOOKUP($B244,[4]库存报告使用数据!$A$1:$B$65536,2,0),0)</f>
        <v>43</v>
      </c>
      <c r="AK244">
        <f>IFERROR(VLOOKUP($B244,[4]库存报告使用数据!$A$1:$C$65536,3,0),)</f>
        <v>20</v>
      </c>
      <c r="AL244">
        <f>IFERROR(VLOOKUP($B244,[4]库存报告使用数据!$A$1:$D$65536,4,0),)</f>
        <v>7</v>
      </c>
      <c r="AM244">
        <f>IFERROR(VLOOKUP($B244,[4]库存报告使用数据!$A$1:$E$65536,5,0),)</f>
        <v>15</v>
      </c>
      <c r="AN244" s="20">
        <f t="shared" si="61"/>
        <v>0.0465116279069767</v>
      </c>
      <c r="AO244" s="20">
        <f t="shared" si="62"/>
        <v>0</v>
      </c>
      <c r="AP244" s="20">
        <f t="shared" si="63"/>
        <v>0.142857142857143</v>
      </c>
      <c r="AQ244" s="20">
        <f t="shared" si="64"/>
        <v>0.0666666666666667</v>
      </c>
      <c r="AR244" s="32">
        <f t="shared" si="65"/>
        <v>0.285714285714286</v>
      </c>
      <c r="AS244" s="32">
        <f t="shared" si="66"/>
        <v>17.1428571428571</v>
      </c>
      <c r="AT244" s="32">
        <f t="shared" si="67"/>
        <v>-15.1428571428571</v>
      </c>
      <c r="AU244" s="28">
        <f t="shared" si="68"/>
        <v>7</v>
      </c>
      <c r="AV244" s="34">
        <f>IFERROR(时间!$B$4+AU244,"上周无销量")</f>
        <v>43290</v>
      </c>
    </row>
    <row r="245" spans="1:48">
      <c r="A245" s="18" t="s">
        <v>290</v>
      </c>
      <c r="B245" t="str">
        <f>VLOOKUP(A245,'[1]sku-asin（子）'!$A:$B,2,0)</f>
        <v>B072LX6J94</v>
      </c>
      <c r="C245" t="str">
        <f>VLOOKUP(A245,'[1]子sku-父sku'!$A:$B,2,0)</f>
        <v>BS-WHC19</v>
      </c>
      <c r="D245" s="28">
        <f>IFERROR(VLOOKUP(A245,[2]库存报告使用数据处理!$A:$C,3,0),0)</f>
        <v>1</v>
      </c>
      <c r="E245" s="28">
        <f>IFERROR(VLOOKUP(A245,[2]库存报告使用数据处理!$A:$D,4,0),0)</f>
        <v>2</v>
      </c>
      <c r="F245" s="28">
        <f>IFERROR(VLOOKUP(A245,[2]库存报告使用数据处理!$A:$E,5,0),0)</f>
        <v>3</v>
      </c>
      <c r="G245" s="28">
        <f>IFERROR(VLOOKUP(A245,[2]库存报告使用数据处理!$A:$F,6,0),0)</f>
        <v>2</v>
      </c>
      <c r="H245" s="29">
        <f>IFERROR(VLOOKUP(A245,[2]库存报告使用数据处理!$A:$G,7,0),0)</f>
        <v>15.24</v>
      </c>
      <c r="I245">
        <f>IFERROR(VLOOKUP(A245,[5]数据处理!$A:$B,2,0),0)</f>
        <v>5</v>
      </c>
      <c r="J245" s="30">
        <f>IFERROR(VLOOKUP(A245,[5]数据处理!$A:$D,4,0),0)</f>
        <v>0</v>
      </c>
      <c r="K245" s="30">
        <f>IFERROR(VLOOKUP(A245,[5]数据处理!$A:$E,5,0),0)</f>
        <v>0</v>
      </c>
      <c r="L245" s="30">
        <f>IFERROR(VLOOKUP(A245,[5]数据处理!$A:$G,7,0),0)</f>
        <v>0</v>
      </c>
      <c r="M245">
        <f t="shared" si="52"/>
        <v>5</v>
      </c>
      <c r="N245">
        <f>IFERROR(VLOOKUP(A245,[5]数据处理!$A:$C,3,0),0)</f>
        <v>0</v>
      </c>
      <c r="O245">
        <f>IFERROR(VLOOKUP($A245,[5]数据处理!$A:$N,14,0),0)</f>
        <v>7</v>
      </c>
      <c r="P245">
        <f>IFERROR(VLOOKUP($A245,[3]库存报告使用数据!$A$1:$B$65536,2,0),"")</f>
        <v>734</v>
      </c>
      <c r="Q245">
        <f>IFERROR(VLOOKUP($A245,[3]库存报告使用数据!$A$1:$E$65536,5,0),"")</f>
        <v>243</v>
      </c>
      <c r="R245">
        <f>IFERROR(VLOOKUP($A245,[3]库存报告使用数据!$A$1:$H$65536,8,0),"")</f>
        <v>281</v>
      </c>
      <c r="S245">
        <f>IFERROR(VLOOKUP($A245,[3]库存报告使用数据!$A$1:$K$65536,11,0),"")</f>
        <v>194</v>
      </c>
      <c r="T245">
        <f>IFERROR(VLOOKUP($A245,[3]库存报告使用数据!$A$1:$C$65536,3,0),"")</f>
        <v>3</v>
      </c>
      <c r="U245">
        <f>IFERROR(VLOOKUP($A245,[3]库存报告使用数据!$A$1:$F$65536,6,0),"")</f>
        <v>1</v>
      </c>
      <c r="V245">
        <f>IFERROR(VLOOKUP($A245,[3]库存报告使用数据!$A$1:$I$65536,9,0),"")</f>
        <v>2</v>
      </c>
      <c r="W245">
        <f>IFERROR(VLOOKUP($A245,[3]库存报告使用数据!$A$1:$L$65536,12,0),"")</f>
        <v>0</v>
      </c>
      <c r="X245" s="20">
        <f t="shared" si="53"/>
        <v>0.00408719346049046</v>
      </c>
      <c r="Y245" s="20">
        <f t="shared" si="54"/>
        <v>0.00411522633744856</v>
      </c>
      <c r="Z245" s="20">
        <f t="shared" si="55"/>
        <v>0.00711743772241993</v>
      </c>
      <c r="AA245" s="20">
        <f t="shared" si="56"/>
        <v>0</v>
      </c>
      <c r="AB245">
        <f>IFERROR(VLOOKUP($A245,[3]库存报告使用数据!$A$1:$D$65536,4,0),"")</f>
        <v>0.54</v>
      </c>
      <c r="AC245">
        <f>IFERROR(VLOOKUP($A245,[3]库存报告使用数据!$A$1:$G$65536,7,0),"")</f>
        <v>0.21</v>
      </c>
      <c r="AD245">
        <f>IFERROR(VLOOKUP($A245,[3]库存报告使用数据!$A$1:$J$65536,10,0),"")</f>
        <v>0.22</v>
      </c>
      <c r="AE245">
        <f>IFERROR(VLOOKUP($A245,[3]库存报告使用数据!$A$1:$M$65536,13,0),"")</f>
        <v>0</v>
      </c>
      <c r="AF245" s="20">
        <f t="shared" si="57"/>
        <v>0.0354330708661417</v>
      </c>
      <c r="AG245" s="20">
        <f t="shared" si="58"/>
        <v>0.00688976377952756</v>
      </c>
      <c r="AH245" s="20">
        <f t="shared" si="59"/>
        <v>0.00481189851268591</v>
      </c>
      <c r="AI245" s="20" t="str">
        <f t="shared" si="60"/>
        <v/>
      </c>
      <c r="AJ245">
        <f>IFERROR(VLOOKUP($B245,[4]库存报告使用数据!$A$1:$B$65536,2,0),0)</f>
        <v>21</v>
      </c>
      <c r="AK245">
        <f>IFERROR(VLOOKUP($B245,[4]库存报告使用数据!$A$1:$C$65536,3,0),)</f>
        <v>9</v>
      </c>
      <c r="AL245">
        <f>IFERROR(VLOOKUP($B245,[4]库存报告使用数据!$A$1:$D$65536,4,0),)</f>
        <v>6</v>
      </c>
      <c r="AM245">
        <f>IFERROR(VLOOKUP($B245,[4]库存报告使用数据!$A$1:$E$65536,5,0),)</f>
        <v>9</v>
      </c>
      <c r="AN245" s="20">
        <f t="shared" si="61"/>
        <v>0.0476190476190476</v>
      </c>
      <c r="AO245" s="20">
        <f t="shared" si="62"/>
        <v>0.222222222222222</v>
      </c>
      <c r="AP245" s="20">
        <f t="shared" si="63"/>
        <v>0.5</v>
      </c>
      <c r="AQ245" s="20">
        <f t="shared" si="64"/>
        <v>0.222222222222222</v>
      </c>
      <c r="AR245" s="32">
        <f t="shared" si="65"/>
        <v>0.142857142857143</v>
      </c>
      <c r="AS245" s="32">
        <f t="shared" si="66"/>
        <v>8.57142857142857</v>
      </c>
      <c r="AT245" s="32">
        <f t="shared" si="67"/>
        <v>-3.57142857142857</v>
      </c>
      <c r="AU245" s="28">
        <f t="shared" si="68"/>
        <v>35</v>
      </c>
      <c r="AV245" s="34">
        <f>IFERROR(时间!$B$4+AU245,"上周无销量")</f>
        <v>43318</v>
      </c>
    </row>
    <row r="246" spans="1:48">
      <c r="A246" s="18" t="s">
        <v>291</v>
      </c>
      <c r="B246" t="str">
        <f>VLOOKUP(A246,'[1]sku-asin（子）'!$A:$B,2,0)</f>
        <v>B071214BG2</v>
      </c>
      <c r="C246" t="str">
        <f>VLOOKUP(A246,'[1]子sku-父sku'!$A:$B,2,0)</f>
        <v>BS-WHC19</v>
      </c>
      <c r="D246" s="28">
        <f>IFERROR(VLOOKUP(A246,[2]库存报告使用数据处理!$A:$C,3,0),0)</f>
        <v>2</v>
      </c>
      <c r="E246" s="28">
        <f>IFERROR(VLOOKUP(A246,[2]库存报告使用数据处理!$A:$D,4,0),0)</f>
        <v>2</v>
      </c>
      <c r="F246" s="28">
        <f>IFERROR(VLOOKUP(A246,[2]库存报告使用数据处理!$A:$E,5,0),0)</f>
        <v>0</v>
      </c>
      <c r="G246" s="28">
        <f>IFERROR(VLOOKUP(A246,[2]库存报告使用数据处理!$A:$F,6,0),0)</f>
        <v>0</v>
      </c>
      <c r="H246" s="29">
        <f>IFERROR(VLOOKUP(A246,[2]库存报告使用数据处理!$A:$G,7,0),0)</f>
        <v>15.49</v>
      </c>
      <c r="I246">
        <f>IFERROR(VLOOKUP(A246,[5]数据处理!$A:$B,2,0),0)</f>
        <v>3</v>
      </c>
      <c r="J246" s="30">
        <f>IFERROR(VLOOKUP(A246,[5]数据处理!$A:$D,4,0),0)</f>
        <v>0</v>
      </c>
      <c r="K246" s="30">
        <f>IFERROR(VLOOKUP(A246,[5]数据处理!$A:$E,5,0),0)</f>
        <v>0</v>
      </c>
      <c r="L246" s="30">
        <f>IFERROR(VLOOKUP(A246,[5]数据处理!$A:$G,7,0),0)</f>
        <v>0</v>
      </c>
      <c r="M246">
        <f t="shared" si="52"/>
        <v>3</v>
      </c>
      <c r="N246">
        <f>IFERROR(VLOOKUP(A246,[5]数据处理!$A:$C,3,0),0)</f>
        <v>0</v>
      </c>
      <c r="O246">
        <f>IFERROR(VLOOKUP($A246,[5]数据处理!$A:$N,14,0),0)</f>
        <v>3</v>
      </c>
      <c r="P246">
        <f>IFERROR(VLOOKUP($A246,[3]库存报告使用数据!$A$1:$B$65536,2,0),"")</f>
        <v>4464</v>
      </c>
      <c r="Q246">
        <f>IFERROR(VLOOKUP($A246,[3]库存报告使用数据!$A$1:$E$65536,5,0),"")</f>
        <v>888</v>
      </c>
      <c r="R246">
        <f>IFERROR(VLOOKUP($A246,[3]库存报告使用数据!$A$1:$H$65536,8,0),"")</f>
        <v>678</v>
      </c>
      <c r="S246">
        <f>IFERROR(VLOOKUP($A246,[3]库存报告使用数据!$A$1:$K$65536,11,0),"")</f>
        <v>153</v>
      </c>
      <c r="T246">
        <f>IFERROR(VLOOKUP($A246,[3]库存报告使用数据!$A$1:$C$65536,3,0),"")</f>
        <v>17</v>
      </c>
      <c r="U246">
        <f>IFERROR(VLOOKUP($A246,[3]库存报告使用数据!$A$1:$F$65536,6,0),"")</f>
        <v>4</v>
      </c>
      <c r="V246">
        <f>IFERROR(VLOOKUP($A246,[3]库存报告使用数据!$A$1:$I$65536,9,0),"")</f>
        <v>2</v>
      </c>
      <c r="W246">
        <f>IFERROR(VLOOKUP($A246,[3]库存报告使用数据!$A$1:$L$65536,12,0),"")</f>
        <v>2</v>
      </c>
      <c r="X246" s="20">
        <f t="shared" si="53"/>
        <v>0.00380824372759857</v>
      </c>
      <c r="Y246" s="20">
        <f t="shared" si="54"/>
        <v>0.0045045045045045</v>
      </c>
      <c r="Z246" s="20">
        <f t="shared" si="55"/>
        <v>0.00294985250737463</v>
      </c>
      <c r="AA246" s="20">
        <f t="shared" si="56"/>
        <v>0.0130718954248366</v>
      </c>
      <c r="AB246">
        <f>IFERROR(VLOOKUP($A246,[3]库存报告使用数据!$A$1:$D$65536,4,0),"")</f>
        <v>4.22</v>
      </c>
      <c r="AC246">
        <f>IFERROR(VLOOKUP($A246,[3]库存报告使用数据!$A$1:$G$65536,7,0),"")</f>
        <v>1.17</v>
      </c>
      <c r="AD246">
        <f>IFERROR(VLOOKUP($A246,[3]库存报告使用数据!$A$1:$J$65536,10,0),"")</f>
        <v>0.48</v>
      </c>
      <c r="AE246">
        <f>IFERROR(VLOOKUP($A246,[3]库存报告使用数据!$A$1:$M$65536,13,0),"")</f>
        <v>0.54</v>
      </c>
      <c r="AF246" s="20">
        <f t="shared" si="57"/>
        <v>0.136216914138154</v>
      </c>
      <c r="AG246" s="20">
        <f t="shared" si="58"/>
        <v>0.0377663008392511</v>
      </c>
      <c r="AH246" s="20" t="str">
        <f t="shared" si="59"/>
        <v>无销售广告费为0.48</v>
      </c>
      <c r="AI246" s="20" t="str">
        <f t="shared" si="60"/>
        <v>无销售广告费为0.54</v>
      </c>
      <c r="AJ246">
        <f>IFERROR(VLOOKUP($B246,[4]库存报告使用数据!$A$1:$B$65536,2,0),0)</f>
        <v>12</v>
      </c>
      <c r="AK246">
        <f>IFERROR(VLOOKUP($B246,[4]库存报告使用数据!$A$1:$C$65536,3,0),)</f>
        <v>9</v>
      </c>
      <c r="AL246">
        <f>IFERROR(VLOOKUP($B246,[4]库存报告使用数据!$A$1:$D$65536,4,0),)</f>
        <v>5</v>
      </c>
      <c r="AM246">
        <f>IFERROR(VLOOKUP($B246,[4]库存报告使用数据!$A$1:$E$65536,5,0),)</f>
        <v>4</v>
      </c>
      <c r="AN246" s="20">
        <f t="shared" si="61"/>
        <v>0.166666666666667</v>
      </c>
      <c r="AO246" s="20">
        <f t="shared" si="62"/>
        <v>0.222222222222222</v>
      </c>
      <c r="AP246" s="20">
        <f t="shared" si="63"/>
        <v>0</v>
      </c>
      <c r="AQ246" s="20">
        <f t="shared" si="64"/>
        <v>0</v>
      </c>
      <c r="AR246" s="32">
        <f t="shared" si="65"/>
        <v>0.285714285714286</v>
      </c>
      <c r="AS246" s="32">
        <f t="shared" si="66"/>
        <v>17.1428571428571</v>
      </c>
      <c r="AT246" s="32">
        <f t="shared" si="67"/>
        <v>-14.1428571428571</v>
      </c>
      <c r="AU246" s="28">
        <f t="shared" si="68"/>
        <v>10</v>
      </c>
      <c r="AV246" s="34">
        <f>IFERROR(时间!$B$4+AU246,"上周无销量")</f>
        <v>43293</v>
      </c>
    </row>
    <row r="247" spans="1:48">
      <c r="A247" s="18" t="s">
        <v>292</v>
      </c>
      <c r="B247" t="str">
        <f>VLOOKUP(A247,'[1]sku-asin（子）'!$A:$B,2,0)</f>
        <v>B071213Z1S</v>
      </c>
      <c r="C247" t="str">
        <f>VLOOKUP(A247,'[1]子sku-父sku'!$A:$B,2,0)</f>
        <v>BS-WHC19</v>
      </c>
      <c r="D247" s="28">
        <f>IFERROR(VLOOKUP(A247,[2]库存报告使用数据处理!$A:$C,3,0),0)</f>
        <v>1</v>
      </c>
      <c r="E247" s="28">
        <f>IFERROR(VLOOKUP(A247,[2]库存报告使用数据处理!$A:$D,4,0),0)</f>
        <v>3</v>
      </c>
      <c r="F247" s="28">
        <f>IFERROR(VLOOKUP(A247,[2]库存报告使用数据处理!$A:$E,5,0),0)</f>
        <v>3</v>
      </c>
      <c r="G247" s="28">
        <f>IFERROR(VLOOKUP(A247,[2]库存报告使用数据处理!$A:$F,6,0),0)</f>
        <v>5</v>
      </c>
      <c r="H247" s="29">
        <f>IFERROR(VLOOKUP(A247,[2]库存报告使用数据处理!$A:$G,7,0),0)</f>
        <v>15.6566666666667</v>
      </c>
      <c r="I247">
        <f>IFERROR(VLOOKUP(A247,[5]数据处理!$A:$B,2,0),0)</f>
        <v>0</v>
      </c>
      <c r="J247" s="30">
        <f>IFERROR(VLOOKUP(A247,[5]数据处理!$A:$D,4,0),0)</f>
        <v>0</v>
      </c>
      <c r="K247" s="30">
        <f>IFERROR(VLOOKUP(A247,[5]数据处理!$A:$E,5,0),0)</f>
        <v>0</v>
      </c>
      <c r="L247" s="30">
        <f>IFERROR(VLOOKUP(A247,[5]数据处理!$A:$G,7,0),0)</f>
        <v>0</v>
      </c>
      <c r="M247">
        <f t="shared" si="52"/>
        <v>0</v>
      </c>
      <c r="N247">
        <f>IFERROR(VLOOKUP(A247,[5]数据处理!$A:$C,3,0),0)</f>
        <v>0</v>
      </c>
      <c r="O247">
        <f>IFERROR(VLOOKUP($A247,[5]数据处理!$A:$N,14,0),0)</f>
        <v>0</v>
      </c>
      <c r="P247">
        <f>IFERROR(VLOOKUP($A247,[3]库存报告使用数据!$A$1:$B$65536,2,0),"")</f>
        <v>5724</v>
      </c>
      <c r="Q247">
        <f>IFERROR(VLOOKUP($A247,[3]库存报告使用数据!$A$1:$E$65536,5,0),"")</f>
        <v>5702</v>
      </c>
      <c r="R247">
        <f>IFERROR(VLOOKUP($A247,[3]库存报告使用数据!$A$1:$H$65536,8,0),"")</f>
        <v>25595</v>
      </c>
      <c r="S247">
        <f>IFERROR(VLOOKUP($A247,[3]库存报告使用数据!$A$1:$K$65536,11,0),"")</f>
        <v>21340</v>
      </c>
      <c r="T247">
        <f>IFERROR(VLOOKUP($A247,[3]库存报告使用数据!$A$1:$C$65536,3,0),"")</f>
        <v>16</v>
      </c>
      <c r="U247">
        <f>IFERROR(VLOOKUP($A247,[3]库存报告使用数据!$A$1:$F$65536,6,0),"")</f>
        <v>15</v>
      </c>
      <c r="V247">
        <f>IFERROR(VLOOKUP($A247,[3]库存报告使用数据!$A$1:$I$65536,9,0),"")</f>
        <v>51</v>
      </c>
      <c r="W247">
        <f>IFERROR(VLOOKUP($A247,[3]库存报告使用数据!$A$1:$L$65536,12,0),"")</f>
        <v>48</v>
      </c>
      <c r="X247" s="20">
        <f t="shared" si="53"/>
        <v>0.00279524807826695</v>
      </c>
      <c r="Y247" s="20">
        <f t="shared" si="54"/>
        <v>0.00263065591020694</v>
      </c>
      <c r="Z247" s="20">
        <f t="shared" si="55"/>
        <v>0.00199257667513186</v>
      </c>
      <c r="AA247" s="20">
        <f t="shared" si="56"/>
        <v>0.00224929709465792</v>
      </c>
      <c r="AB247">
        <f>IFERROR(VLOOKUP($A247,[3]库存报告使用数据!$A$1:$D$65536,4,0),"")</f>
        <v>3.86</v>
      </c>
      <c r="AC247">
        <f>IFERROR(VLOOKUP($A247,[3]库存报告使用数据!$A$1:$G$65536,7,0),"")</f>
        <v>3.62</v>
      </c>
      <c r="AD247">
        <f>IFERROR(VLOOKUP($A247,[3]库存报告使用数据!$A$1:$J$65536,10,0),"")</f>
        <v>10.86</v>
      </c>
      <c r="AE247">
        <f>IFERROR(VLOOKUP($A247,[3]库存报告使用数据!$A$1:$M$65536,13,0),"")</f>
        <v>9.99</v>
      </c>
      <c r="AF247" s="20">
        <f t="shared" si="57"/>
        <v>0.246540344901</v>
      </c>
      <c r="AG247" s="20">
        <f t="shared" si="58"/>
        <v>0.0770704705130933</v>
      </c>
      <c r="AH247" s="20">
        <f t="shared" si="59"/>
        <v>0.23121141153928</v>
      </c>
      <c r="AI247" s="20">
        <f t="shared" si="60"/>
        <v>0.127613370236321</v>
      </c>
      <c r="AJ247">
        <f>IFERROR(VLOOKUP($B247,[4]库存报告使用数据!$A$1:$B$65536,2,0),0)</f>
        <v>2</v>
      </c>
      <c r="AK247">
        <f>IFERROR(VLOOKUP($B247,[4]库存报告使用数据!$A$1:$C$65536,3,0),)</f>
        <v>11</v>
      </c>
      <c r="AL247">
        <f>IFERROR(VLOOKUP($B247,[4]库存报告使用数据!$A$1:$D$65536,4,0),)</f>
        <v>15</v>
      </c>
      <c r="AM247">
        <f>IFERROR(VLOOKUP($B247,[4]库存报告使用数据!$A$1:$E$65536,5,0),)</f>
        <v>34</v>
      </c>
      <c r="AN247" s="20">
        <f t="shared" si="61"/>
        <v>0.5</v>
      </c>
      <c r="AO247" s="20">
        <f t="shared" si="62"/>
        <v>0.272727272727273</v>
      </c>
      <c r="AP247" s="20">
        <f t="shared" si="63"/>
        <v>0.2</v>
      </c>
      <c r="AQ247" s="20">
        <f t="shared" si="64"/>
        <v>0.147058823529412</v>
      </c>
      <c r="AR247" s="32">
        <f t="shared" si="65"/>
        <v>0.142857142857143</v>
      </c>
      <c r="AS247" s="32">
        <f t="shared" si="66"/>
        <v>8.57142857142857</v>
      </c>
      <c r="AT247" s="32">
        <f t="shared" si="67"/>
        <v>-8.57142857142857</v>
      </c>
      <c r="AU247" s="28">
        <f t="shared" si="68"/>
        <v>0</v>
      </c>
      <c r="AV247" s="34">
        <f>IFERROR(时间!$B$4+AU247,"上周无销量")</f>
        <v>43283</v>
      </c>
    </row>
    <row r="248" spans="1:48">
      <c r="A248" s="18" t="s">
        <v>293</v>
      </c>
      <c r="B248" t="str">
        <f>VLOOKUP(A248,'[1]sku-asin（子）'!$A:$B,2,0)</f>
        <v>B072C4YPV8</v>
      </c>
      <c r="C248" t="str">
        <f>VLOOKUP(A248,'[1]子sku-父sku'!$A:$B,2,0)</f>
        <v>BS-WHC19</v>
      </c>
      <c r="D248" s="28">
        <f>IFERROR(VLOOKUP(A248,[2]库存报告使用数据处理!$A:$C,3,0),0)</f>
        <v>2</v>
      </c>
      <c r="E248" s="28">
        <f>IFERROR(VLOOKUP(A248,[2]库存报告使用数据处理!$A:$D,4,0),0)</f>
        <v>0</v>
      </c>
      <c r="F248" s="28">
        <f>IFERROR(VLOOKUP(A248,[2]库存报告使用数据处理!$A:$E,5,0),0)</f>
        <v>6</v>
      </c>
      <c r="G248" s="28">
        <f>IFERROR(VLOOKUP(A248,[2]库存报告使用数据处理!$A:$F,6,0),0)</f>
        <v>5</v>
      </c>
      <c r="H248" s="29">
        <f>IFERROR(VLOOKUP(A248,[2]库存报告使用数据处理!$A:$G,7,0),0)</f>
        <v>15.8361538461538</v>
      </c>
      <c r="I248">
        <f>IFERROR(VLOOKUP(A248,[5]数据处理!$A:$B,2,0),0)</f>
        <v>0</v>
      </c>
      <c r="J248" s="30">
        <f>IFERROR(VLOOKUP(A248,[5]数据处理!$A:$D,4,0),0)</f>
        <v>0</v>
      </c>
      <c r="K248" s="30">
        <f>IFERROR(VLOOKUP(A248,[5]数据处理!$A:$E,5,0),0)</f>
        <v>0</v>
      </c>
      <c r="L248" s="30">
        <f>IFERROR(VLOOKUP(A248,[5]数据处理!$A:$G,7,0),0)</f>
        <v>0</v>
      </c>
      <c r="M248">
        <f t="shared" si="52"/>
        <v>0</v>
      </c>
      <c r="N248">
        <f>IFERROR(VLOOKUP(A248,[5]数据处理!$A:$C,3,0),0)</f>
        <v>0</v>
      </c>
      <c r="O248">
        <f>IFERROR(VLOOKUP($A248,[5]数据处理!$A:$N,14,0),0)</f>
        <v>0</v>
      </c>
      <c r="P248">
        <f>IFERROR(VLOOKUP($A248,[3]库存报告使用数据!$A$1:$B$65536,2,0),"")</f>
        <v>423</v>
      </c>
      <c r="Q248">
        <f>IFERROR(VLOOKUP($A248,[3]库存报告使用数据!$A$1:$E$65536,5,0),"")</f>
        <v>542</v>
      </c>
      <c r="R248">
        <f>IFERROR(VLOOKUP($A248,[3]库存报告使用数据!$A$1:$H$65536,8,0),"")</f>
        <v>210</v>
      </c>
      <c r="S248">
        <f>IFERROR(VLOOKUP($A248,[3]库存报告使用数据!$A$1:$K$65536,11,0),"")</f>
        <v>145</v>
      </c>
      <c r="T248">
        <f>IFERROR(VLOOKUP($A248,[3]库存报告使用数据!$A$1:$C$65536,3,0),"")</f>
        <v>10</v>
      </c>
      <c r="U248">
        <f>IFERROR(VLOOKUP($A248,[3]库存报告使用数据!$A$1:$F$65536,6,0),"")</f>
        <v>10</v>
      </c>
      <c r="V248">
        <f>IFERROR(VLOOKUP($A248,[3]库存报告使用数据!$A$1:$I$65536,9,0),"")</f>
        <v>1</v>
      </c>
      <c r="W248">
        <f>IFERROR(VLOOKUP($A248,[3]库存报告使用数据!$A$1:$L$65536,12,0),"")</f>
        <v>0</v>
      </c>
      <c r="X248" s="20">
        <f t="shared" si="53"/>
        <v>0.0236406619385343</v>
      </c>
      <c r="Y248" s="20">
        <f t="shared" si="54"/>
        <v>0.018450184501845</v>
      </c>
      <c r="Z248" s="20">
        <f t="shared" si="55"/>
        <v>0.00476190476190476</v>
      </c>
      <c r="AA248" s="20">
        <f t="shared" si="56"/>
        <v>0</v>
      </c>
      <c r="AB248">
        <f>IFERROR(VLOOKUP($A248,[3]库存报告使用数据!$A$1:$D$65536,4,0),"")</f>
        <v>2.12</v>
      </c>
      <c r="AC248">
        <f>IFERROR(VLOOKUP($A248,[3]库存报告使用数据!$A$1:$G$65536,7,0),"")</f>
        <v>1.94</v>
      </c>
      <c r="AD248">
        <f>IFERROR(VLOOKUP($A248,[3]库存报告使用数据!$A$1:$J$65536,10,0),"")</f>
        <v>0.05</v>
      </c>
      <c r="AE248">
        <f>IFERROR(VLOOKUP($A248,[3]库存报告使用数据!$A$1:$M$65536,13,0),"")</f>
        <v>0</v>
      </c>
      <c r="AF248" s="20">
        <f t="shared" si="57"/>
        <v>0.0669354446981106</v>
      </c>
      <c r="AG248" s="20" t="str">
        <f t="shared" si="58"/>
        <v>无销售广告费为1.94</v>
      </c>
      <c r="AH248" s="20">
        <f t="shared" si="59"/>
        <v>0.000526222049513448</v>
      </c>
      <c r="AI248" s="20" t="str">
        <f t="shared" si="60"/>
        <v/>
      </c>
      <c r="AJ248">
        <f>IFERROR(VLOOKUP($B248,[4]库存报告使用数据!$A$1:$B$65536,2,0),0)</f>
        <v>1</v>
      </c>
      <c r="AK248">
        <f>IFERROR(VLOOKUP($B248,[4]库存报告使用数据!$A$1:$C$65536,3,0),)</f>
        <v>7</v>
      </c>
      <c r="AL248">
        <f>IFERROR(VLOOKUP($B248,[4]库存报告使用数据!$A$1:$D$65536,4,0),)</f>
        <v>15</v>
      </c>
      <c r="AM248">
        <f>IFERROR(VLOOKUP($B248,[4]库存报告使用数据!$A$1:$E$65536,5,0),)</f>
        <v>2</v>
      </c>
      <c r="AN248" s="20">
        <f t="shared" si="61"/>
        <v>2</v>
      </c>
      <c r="AO248" s="20">
        <f t="shared" si="62"/>
        <v>0</v>
      </c>
      <c r="AP248" s="20">
        <f t="shared" si="63"/>
        <v>0.4</v>
      </c>
      <c r="AQ248" s="20">
        <f t="shared" si="64"/>
        <v>2.5</v>
      </c>
      <c r="AR248" s="32">
        <f t="shared" si="65"/>
        <v>0.285714285714286</v>
      </c>
      <c r="AS248" s="32">
        <f t="shared" si="66"/>
        <v>17.1428571428571</v>
      </c>
      <c r="AT248" s="32">
        <f t="shared" si="67"/>
        <v>-17.1428571428571</v>
      </c>
      <c r="AU248" s="28">
        <f t="shared" si="68"/>
        <v>0</v>
      </c>
      <c r="AV248" s="34">
        <f>IFERROR(时间!$B$4+AU248,"上周无销量")</f>
        <v>43283</v>
      </c>
    </row>
    <row r="249" spans="1:48">
      <c r="A249" s="18" t="s">
        <v>294</v>
      </c>
      <c r="B249" t="str">
        <f>VLOOKUP(A249,'[1]sku-asin（子）'!$A:$B,2,0)</f>
        <v>B072FQR5MZ</v>
      </c>
      <c r="C249" t="str">
        <f>VLOOKUP(A249,'[1]子sku-父sku'!$A:$B,2,0)</f>
        <v>BS-WHC19</v>
      </c>
      <c r="D249" s="28">
        <f>IFERROR(VLOOKUP(A249,[2]库存报告使用数据处理!$A:$C,3,0),0)</f>
        <v>4</v>
      </c>
      <c r="E249" s="28">
        <f>IFERROR(VLOOKUP(A249,[2]库存报告使用数据处理!$A:$D,4,0),0)</f>
        <v>1</v>
      </c>
      <c r="F249" s="28">
        <f>IFERROR(VLOOKUP(A249,[2]库存报告使用数据处理!$A:$E,5,0),0)</f>
        <v>2</v>
      </c>
      <c r="G249" s="28">
        <f>IFERROR(VLOOKUP(A249,[2]库存报告使用数据处理!$A:$F,6,0),0)</f>
        <v>1</v>
      </c>
      <c r="H249" s="29">
        <f>IFERROR(VLOOKUP(A249,[2]库存报告使用数据处理!$A:$G,7,0),0)</f>
        <v>15.74</v>
      </c>
      <c r="I249">
        <f>IFERROR(VLOOKUP(A249,[5]数据处理!$A:$B,2,0),0)</f>
        <v>0</v>
      </c>
      <c r="J249" s="30">
        <f>IFERROR(VLOOKUP(A249,[5]数据处理!$A:$D,4,0),0)</f>
        <v>0</v>
      </c>
      <c r="K249" s="30">
        <f>IFERROR(VLOOKUP(A249,[5]数据处理!$A:$E,5,0),0)</f>
        <v>0</v>
      </c>
      <c r="L249" s="30">
        <f>IFERROR(VLOOKUP(A249,[5]数据处理!$A:$G,7,0),0)</f>
        <v>0</v>
      </c>
      <c r="M249">
        <f t="shared" si="52"/>
        <v>0</v>
      </c>
      <c r="N249">
        <f>IFERROR(VLOOKUP(A249,[5]数据处理!$A:$C,3,0),0)</f>
        <v>0</v>
      </c>
      <c r="O249">
        <f>IFERROR(VLOOKUP($A249,[5]数据处理!$A:$N,14,0),0)</f>
        <v>0</v>
      </c>
      <c r="P249">
        <f>IFERROR(VLOOKUP($A249,[3]库存报告使用数据!$A$1:$B$65536,2,0),"")</f>
        <v>2848</v>
      </c>
      <c r="Q249">
        <f>IFERROR(VLOOKUP($A249,[3]库存报告使用数据!$A$1:$E$65536,5,0),"")</f>
        <v>1468</v>
      </c>
      <c r="R249">
        <f>IFERROR(VLOOKUP($A249,[3]库存报告使用数据!$A$1:$H$65536,8,0),"")</f>
        <v>1454</v>
      </c>
      <c r="S249">
        <f>IFERROR(VLOOKUP($A249,[3]库存报告使用数据!$A$1:$K$65536,11,0),"")</f>
        <v>1097</v>
      </c>
      <c r="T249">
        <f>IFERROR(VLOOKUP($A249,[3]库存报告使用数据!$A$1:$C$65536,3,0),"")</f>
        <v>22</v>
      </c>
      <c r="U249">
        <f>IFERROR(VLOOKUP($A249,[3]库存报告使用数据!$A$1:$F$65536,6,0),"")</f>
        <v>14</v>
      </c>
      <c r="V249">
        <f>IFERROR(VLOOKUP($A249,[3]库存报告使用数据!$A$1:$I$65536,9,0),"")</f>
        <v>11</v>
      </c>
      <c r="W249">
        <f>IFERROR(VLOOKUP($A249,[3]库存报告使用数据!$A$1:$L$65536,12,0),"")</f>
        <v>6</v>
      </c>
      <c r="X249" s="20">
        <f t="shared" si="53"/>
        <v>0.0077247191011236</v>
      </c>
      <c r="Y249" s="20">
        <f t="shared" si="54"/>
        <v>0.00953678474114441</v>
      </c>
      <c r="Z249" s="20">
        <f t="shared" si="55"/>
        <v>0.00756533700137552</v>
      </c>
      <c r="AA249" s="20">
        <f t="shared" si="56"/>
        <v>0.00546946216955333</v>
      </c>
      <c r="AB249">
        <f>IFERROR(VLOOKUP($A249,[3]库存报告使用数据!$A$1:$D$65536,4,0),"")</f>
        <v>3.6</v>
      </c>
      <c r="AC249">
        <f>IFERROR(VLOOKUP($A249,[3]库存报告使用数据!$A$1:$G$65536,7,0),"")</f>
        <v>1.84</v>
      </c>
      <c r="AD249">
        <f>IFERROR(VLOOKUP($A249,[3]库存报告使用数据!$A$1:$J$65536,10,0),"")</f>
        <v>1.36</v>
      </c>
      <c r="AE249">
        <f>IFERROR(VLOOKUP($A249,[3]库存报告使用数据!$A$1:$M$65536,13,0),"")</f>
        <v>0.71</v>
      </c>
      <c r="AF249" s="20">
        <f t="shared" si="57"/>
        <v>0.0571791613722999</v>
      </c>
      <c r="AG249" s="20">
        <f t="shared" si="58"/>
        <v>0.116899618805591</v>
      </c>
      <c r="AH249" s="20">
        <f t="shared" si="59"/>
        <v>0.0432020330368488</v>
      </c>
      <c r="AI249" s="20">
        <f t="shared" si="60"/>
        <v>0.0451080050825921</v>
      </c>
      <c r="AJ249">
        <f>IFERROR(VLOOKUP($B249,[4]库存报告使用数据!$A$1:$B$65536,2,0),0)</f>
        <v>23</v>
      </c>
      <c r="AK249">
        <f>IFERROR(VLOOKUP($B249,[4]库存报告使用数据!$A$1:$C$65536,3,0),)</f>
        <v>11</v>
      </c>
      <c r="AL249">
        <f>IFERROR(VLOOKUP($B249,[4]库存报告使用数据!$A$1:$D$65536,4,0),)</f>
        <v>16</v>
      </c>
      <c r="AM249">
        <f>IFERROR(VLOOKUP($B249,[4]库存报告使用数据!$A$1:$E$65536,5,0),)</f>
        <v>11</v>
      </c>
      <c r="AN249" s="20">
        <f t="shared" si="61"/>
        <v>0.173913043478261</v>
      </c>
      <c r="AO249" s="20">
        <f t="shared" si="62"/>
        <v>0.0909090909090909</v>
      </c>
      <c r="AP249" s="20">
        <f t="shared" si="63"/>
        <v>0.125</v>
      </c>
      <c r="AQ249" s="20">
        <f t="shared" si="64"/>
        <v>0.0909090909090909</v>
      </c>
      <c r="AR249" s="32">
        <f t="shared" si="65"/>
        <v>0.571428571428571</v>
      </c>
      <c r="AS249" s="32">
        <f t="shared" si="66"/>
        <v>34.2857142857143</v>
      </c>
      <c r="AT249" s="32">
        <f t="shared" si="67"/>
        <v>-34.2857142857143</v>
      </c>
      <c r="AU249" s="28">
        <f t="shared" si="68"/>
        <v>0</v>
      </c>
      <c r="AV249" s="34">
        <f>IFERROR(时间!$B$4+AU249,"上周无销量")</f>
        <v>43283</v>
      </c>
    </row>
    <row r="250" spans="1:48">
      <c r="A250" s="18" t="s">
        <v>295</v>
      </c>
      <c r="B250" t="str">
        <f>VLOOKUP(A250,'[1]sku-asin（子）'!$A:$B,2,0)</f>
        <v>B0723CL5WG</v>
      </c>
      <c r="C250" t="str">
        <f>VLOOKUP(A250,'[1]子sku-父sku'!$A:$B,2,0)</f>
        <v>BS-WHC19</v>
      </c>
      <c r="D250" s="28">
        <f>IFERROR(VLOOKUP(A250,[2]库存报告使用数据处理!$A:$C,3,0),0)</f>
        <v>0</v>
      </c>
      <c r="E250" s="28">
        <f>IFERROR(VLOOKUP(A250,[2]库存报告使用数据处理!$A:$D,4,0),0)</f>
        <v>1</v>
      </c>
      <c r="F250" s="28">
        <f>IFERROR(VLOOKUP(A250,[2]库存报告使用数据处理!$A:$E,5,0),0)</f>
        <v>1</v>
      </c>
      <c r="G250" s="28">
        <f>IFERROR(VLOOKUP(A250,[2]库存报告使用数据处理!$A:$F,6,0),0)</f>
        <v>4</v>
      </c>
      <c r="H250" s="29">
        <f>IFERROR(VLOOKUP(A250,[2]库存报告使用数据处理!$A:$G,7,0),0)</f>
        <v>15.6566666666667</v>
      </c>
      <c r="I250">
        <f>IFERROR(VLOOKUP(A250,[5]数据处理!$A:$B,2,0),0)</f>
        <v>0</v>
      </c>
      <c r="J250" s="30">
        <f>IFERROR(VLOOKUP(A250,[5]数据处理!$A:$D,4,0),0)</f>
        <v>0</v>
      </c>
      <c r="K250" s="30">
        <f>IFERROR(VLOOKUP(A250,[5]数据处理!$A:$E,5,0),0)</f>
        <v>0</v>
      </c>
      <c r="L250" s="30">
        <f>IFERROR(VLOOKUP(A250,[5]数据处理!$A:$G,7,0),0)</f>
        <v>0</v>
      </c>
      <c r="M250">
        <f t="shared" si="52"/>
        <v>0</v>
      </c>
      <c r="N250">
        <f>IFERROR(VLOOKUP(A250,[5]数据处理!$A:$C,3,0),0)</f>
        <v>0</v>
      </c>
      <c r="O250">
        <f>IFERROR(VLOOKUP($A250,[5]数据处理!$A:$N,14,0),0)</f>
        <v>0</v>
      </c>
      <c r="P250">
        <f>IFERROR(VLOOKUP($A250,[3]库存报告使用数据!$A$1:$B$65536,2,0),"")</f>
        <v>165</v>
      </c>
      <c r="Q250">
        <f>IFERROR(VLOOKUP($A250,[3]库存报告使用数据!$A$1:$E$65536,5,0),"")</f>
        <v>165</v>
      </c>
      <c r="R250">
        <f>IFERROR(VLOOKUP($A250,[3]库存报告使用数据!$A$1:$H$65536,8,0),"")</f>
        <v>55</v>
      </c>
      <c r="S250">
        <f>IFERROR(VLOOKUP($A250,[3]库存报告使用数据!$A$1:$K$65536,11,0),"")</f>
        <v>471</v>
      </c>
      <c r="T250">
        <f>IFERROR(VLOOKUP($A250,[3]库存报告使用数据!$A$1:$C$65536,3,0),"")</f>
        <v>3</v>
      </c>
      <c r="U250">
        <f>IFERROR(VLOOKUP($A250,[3]库存报告使用数据!$A$1:$F$65536,6,0),"")</f>
        <v>3</v>
      </c>
      <c r="V250">
        <f>IFERROR(VLOOKUP($A250,[3]库存报告使用数据!$A$1:$I$65536,9,0),"")</f>
        <v>0</v>
      </c>
      <c r="W250">
        <f>IFERROR(VLOOKUP($A250,[3]库存报告使用数据!$A$1:$L$65536,12,0),"")</f>
        <v>2</v>
      </c>
      <c r="X250" s="20">
        <f t="shared" si="53"/>
        <v>0.0181818181818182</v>
      </c>
      <c r="Y250" s="20">
        <f t="shared" si="54"/>
        <v>0.0181818181818182</v>
      </c>
      <c r="Z250" s="20">
        <f t="shared" si="55"/>
        <v>0</v>
      </c>
      <c r="AA250" s="20">
        <f t="shared" si="56"/>
        <v>0.00424628450106157</v>
      </c>
      <c r="AB250">
        <f>IFERROR(VLOOKUP($A250,[3]库存报告使用数据!$A$1:$D$65536,4,0),"")</f>
        <v>0.67</v>
      </c>
      <c r="AC250">
        <f>IFERROR(VLOOKUP($A250,[3]库存报告使用数据!$A$1:$G$65536,7,0),"")</f>
        <v>0.67</v>
      </c>
      <c r="AD250">
        <f>IFERROR(VLOOKUP($A250,[3]库存报告使用数据!$A$1:$J$65536,10,0),"")</f>
        <v>0</v>
      </c>
      <c r="AE250">
        <f>IFERROR(VLOOKUP($A250,[3]库存报告使用数据!$A$1:$M$65536,13,0),"")</f>
        <v>0.51</v>
      </c>
      <c r="AF250" s="20" t="str">
        <f t="shared" si="57"/>
        <v>无销售广告费为0.67</v>
      </c>
      <c r="AG250" s="20">
        <f t="shared" si="58"/>
        <v>0.0427932723014689</v>
      </c>
      <c r="AH250" s="20" t="str">
        <f t="shared" si="59"/>
        <v/>
      </c>
      <c r="AI250" s="20">
        <f t="shared" si="60"/>
        <v>0.00814349584841386</v>
      </c>
      <c r="AJ250">
        <f>IFERROR(VLOOKUP($B250,[4]库存报告使用数据!$A$1:$B$65536,2,0),0)</f>
        <v>0</v>
      </c>
      <c r="AK250">
        <f>IFERROR(VLOOKUP($B250,[4]库存报告使用数据!$A$1:$C$65536,3,0),)</f>
        <v>10</v>
      </c>
      <c r="AL250">
        <f>IFERROR(VLOOKUP($B250,[4]库存报告使用数据!$A$1:$D$65536,4,0),)</f>
        <v>5</v>
      </c>
      <c r="AM250">
        <f>IFERROR(VLOOKUP($B250,[4]库存报告使用数据!$A$1:$E$65536,5,0),)</f>
        <v>8</v>
      </c>
      <c r="AN250" s="20" t="str">
        <f t="shared" si="61"/>
        <v/>
      </c>
      <c r="AO250" s="20">
        <f t="shared" si="62"/>
        <v>0.1</v>
      </c>
      <c r="AP250" s="20">
        <f t="shared" si="63"/>
        <v>0.2</v>
      </c>
      <c r="AQ250" s="20">
        <f t="shared" si="64"/>
        <v>0.5</v>
      </c>
      <c r="AR250" s="32">
        <f t="shared" si="65"/>
        <v>0</v>
      </c>
      <c r="AS250" s="32">
        <f t="shared" si="66"/>
        <v>0</v>
      </c>
      <c r="AT250" s="32">
        <f t="shared" si="67"/>
        <v>0</v>
      </c>
      <c r="AU250" s="28" t="str">
        <f t="shared" si="68"/>
        <v>库存为0</v>
      </c>
      <c r="AV250" s="34" t="str">
        <f>IFERROR(时间!$B$4+AU250,"上周无销量")</f>
        <v>上周无销量</v>
      </c>
    </row>
    <row r="251" spans="1:48">
      <c r="A251" s="18" t="s">
        <v>296</v>
      </c>
      <c r="B251" t="str">
        <f>VLOOKUP(A251,'[1]sku-asin（子）'!$A:$B,2,0)</f>
        <v>B0728K5V9Q</v>
      </c>
      <c r="C251" t="str">
        <f>VLOOKUP(A251,'[1]子sku-父sku'!$A:$B,2,0)</f>
        <v>BS-WHC19</v>
      </c>
      <c r="D251" s="28">
        <f>IFERROR(VLOOKUP(A251,[2]库存报告使用数据处理!$A:$C,3,0),0)</f>
        <v>0</v>
      </c>
      <c r="E251" s="28">
        <f>IFERROR(VLOOKUP(A251,[2]库存报告使用数据处理!$A:$D,4,0),0)</f>
        <v>0</v>
      </c>
      <c r="F251" s="28">
        <f>IFERROR(VLOOKUP(A251,[2]库存报告使用数据处理!$A:$E,5,0),0)</f>
        <v>0</v>
      </c>
      <c r="G251" s="28">
        <f>IFERROR(VLOOKUP(A251,[2]库存报告使用数据处理!$A:$F,6,0),0)</f>
        <v>3</v>
      </c>
      <c r="H251" s="29">
        <f>IFERROR(VLOOKUP(A251,[2]库存报告使用数据处理!$A:$G,7,0),0)</f>
        <v>15.3233333333333</v>
      </c>
      <c r="I251">
        <f>IFERROR(VLOOKUP(A251,[5]数据处理!$A:$B,2,0),0)</f>
        <v>0</v>
      </c>
      <c r="J251" s="30">
        <f>IFERROR(VLOOKUP(A251,[5]数据处理!$A:$D,4,0),0)</f>
        <v>0</v>
      </c>
      <c r="K251" s="30">
        <f>IFERROR(VLOOKUP(A251,[5]数据处理!$A:$E,5,0),0)</f>
        <v>0</v>
      </c>
      <c r="L251" s="30">
        <f>IFERROR(VLOOKUP(A251,[5]数据处理!$A:$G,7,0),0)</f>
        <v>0</v>
      </c>
      <c r="M251">
        <f t="shared" si="52"/>
        <v>0</v>
      </c>
      <c r="N251">
        <f>IFERROR(VLOOKUP(A251,[5]数据处理!$A:$C,3,0),0)</f>
        <v>0</v>
      </c>
      <c r="O251">
        <f>IFERROR(VLOOKUP($A251,[5]数据处理!$A:$N,14,0),0)</f>
        <v>0</v>
      </c>
      <c r="P251">
        <f>IFERROR(VLOOKUP($A251,[3]库存报告使用数据!$A$1:$B$65536,2,0),"")</f>
        <v>0</v>
      </c>
      <c r="Q251">
        <f>IFERROR(VLOOKUP($A251,[3]库存报告使用数据!$A$1:$E$65536,5,0),"")</f>
        <v>0</v>
      </c>
      <c r="R251">
        <f>IFERROR(VLOOKUP($A251,[3]库存报告使用数据!$A$1:$H$65536,8,0),"")</f>
        <v>0</v>
      </c>
      <c r="S251">
        <f>IFERROR(VLOOKUP($A251,[3]库存报告使用数据!$A$1:$K$65536,11,0),"")</f>
        <v>1434</v>
      </c>
      <c r="T251">
        <f>IFERROR(VLOOKUP($A251,[3]库存报告使用数据!$A$1:$C$65536,3,0),"")</f>
        <v>0</v>
      </c>
      <c r="U251">
        <f>IFERROR(VLOOKUP($A251,[3]库存报告使用数据!$A$1:$F$65536,6,0),"")</f>
        <v>0</v>
      </c>
      <c r="V251">
        <f>IFERROR(VLOOKUP($A251,[3]库存报告使用数据!$A$1:$I$65536,9,0),"")</f>
        <v>0</v>
      </c>
      <c r="W251">
        <f>IFERROR(VLOOKUP($A251,[3]库存报告使用数据!$A$1:$L$65536,12,0),"")</f>
        <v>11</v>
      </c>
      <c r="X251" s="20" t="str">
        <f t="shared" si="53"/>
        <v/>
      </c>
      <c r="Y251" s="20" t="str">
        <f t="shared" si="54"/>
        <v/>
      </c>
      <c r="Z251" s="20" t="str">
        <f t="shared" si="55"/>
        <v/>
      </c>
      <c r="AA251" s="20">
        <f t="shared" si="56"/>
        <v>0.00767085076708508</v>
      </c>
      <c r="AB251">
        <f>IFERROR(VLOOKUP($A251,[3]库存报告使用数据!$A$1:$D$65536,4,0),"")</f>
        <v>0</v>
      </c>
      <c r="AC251">
        <f>IFERROR(VLOOKUP($A251,[3]库存报告使用数据!$A$1:$G$65536,7,0),"")</f>
        <v>0</v>
      </c>
      <c r="AD251">
        <f>IFERROR(VLOOKUP($A251,[3]库存报告使用数据!$A$1:$J$65536,10,0),"")</f>
        <v>0</v>
      </c>
      <c r="AE251">
        <f>IFERROR(VLOOKUP($A251,[3]库存报告使用数据!$A$1:$M$65536,13,0),"")</f>
        <v>2.01</v>
      </c>
      <c r="AF251" s="20" t="str">
        <f t="shared" si="57"/>
        <v/>
      </c>
      <c r="AG251" s="20" t="str">
        <f t="shared" si="58"/>
        <v/>
      </c>
      <c r="AH251" s="20" t="str">
        <f t="shared" si="59"/>
        <v/>
      </c>
      <c r="AI251" s="20">
        <f t="shared" si="60"/>
        <v>0.0437241679356103</v>
      </c>
      <c r="AJ251">
        <f>IFERROR(VLOOKUP($B251,[4]库存报告使用数据!$A$1:$B$65536,2,0),0)</f>
        <v>0</v>
      </c>
      <c r="AK251">
        <f>IFERROR(VLOOKUP($B251,[4]库存报告使用数据!$A$1:$C$65536,3,0),)</f>
        <v>0</v>
      </c>
      <c r="AL251">
        <f>IFERROR(VLOOKUP($B251,[4]库存报告使用数据!$A$1:$D$65536,4,0),)</f>
        <v>0</v>
      </c>
      <c r="AM251">
        <f>IFERROR(VLOOKUP($B251,[4]库存报告使用数据!$A$1:$E$65536,5,0),)</f>
        <v>17</v>
      </c>
      <c r="AN251" s="20" t="str">
        <f t="shared" si="61"/>
        <v/>
      </c>
      <c r="AO251" s="20" t="str">
        <f t="shared" si="62"/>
        <v/>
      </c>
      <c r="AP251" s="20" t="str">
        <f t="shared" si="63"/>
        <v/>
      </c>
      <c r="AQ251" s="20">
        <f t="shared" si="64"/>
        <v>0.176470588235294</v>
      </c>
      <c r="AR251" s="32">
        <f t="shared" si="65"/>
        <v>0</v>
      </c>
      <c r="AS251" s="32">
        <f t="shared" si="66"/>
        <v>0</v>
      </c>
      <c r="AT251" s="32">
        <f t="shared" si="67"/>
        <v>0</v>
      </c>
      <c r="AU251" s="28" t="str">
        <f t="shared" si="68"/>
        <v>库存为0</v>
      </c>
      <c r="AV251" s="34" t="str">
        <f>IFERROR(时间!$B$4+AU251,"上周无销量")</f>
        <v>上周无销量</v>
      </c>
    </row>
    <row r="252" spans="1:48">
      <c r="A252" s="18" t="s">
        <v>297</v>
      </c>
      <c r="B252" t="str">
        <f>VLOOKUP(A252,'[1]sku-asin（子）'!$A:$B,2,0)</f>
        <v>B079DL7546</v>
      </c>
      <c r="C252" t="str">
        <f>VLOOKUP(A252,'[1]子sku-父sku'!$A:$B,2,0)</f>
        <v>CFY-BESB1757</v>
      </c>
      <c r="D252" s="28">
        <f>IFERROR(VLOOKUP(A252,[2]库存报告使用数据处理!$A:$C,3,0),0)</f>
        <v>0</v>
      </c>
      <c r="E252" s="28">
        <f>IFERROR(VLOOKUP(A252,[2]库存报告使用数据处理!$A:$D,4,0),0)</f>
        <v>0</v>
      </c>
      <c r="F252" s="28">
        <f>IFERROR(VLOOKUP(A252,[2]库存报告使用数据处理!$A:$E,5,0),0)</f>
        <v>0</v>
      </c>
      <c r="G252" s="28">
        <f>IFERROR(VLOOKUP(A252,[2]库存报告使用数据处理!$A:$F,6,0),0)</f>
        <v>0</v>
      </c>
      <c r="H252" s="29">
        <f>IFERROR(VLOOKUP(A252,[2]库存报告使用数据处理!$A:$G,7,0),0)</f>
        <v>0</v>
      </c>
      <c r="I252">
        <f>IFERROR(VLOOKUP(A252,[5]数据处理!$A:$B,2,0),0)</f>
        <v>5</v>
      </c>
      <c r="J252" s="30">
        <f>IFERROR(VLOOKUP(A252,[5]数据处理!$A:$D,4,0),0)</f>
        <v>0</v>
      </c>
      <c r="K252" s="30">
        <f>IFERROR(VLOOKUP(A252,[5]数据处理!$A:$E,5,0),0)</f>
        <v>0</v>
      </c>
      <c r="L252" s="30">
        <f>IFERROR(VLOOKUP(A252,[5]数据处理!$A:$G,7,0),0)</f>
        <v>0</v>
      </c>
      <c r="M252">
        <f t="shared" si="52"/>
        <v>5</v>
      </c>
      <c r="N252">
        <f>IFERROR(VLOOKUP(A252,[5]数据处理!$A:$C,3,0),0)</f>
        <v>0</v>
      </c>
      <c r="O252">
        <f>IFERROR(VLOOKUP($A252,[5]数据处理!$A:$N,14,0),0)</f>
        <v>5</v>
      </c>
      <c r="P252">
        <f>IFERROR(VLOOKUP($A252,[3]库存报告使用数据!$A$1:$B$65536,2,0),"")</f>
        <v>152</v>
      </c>
      <c r="Q252">
        <f>IFERROR(VLOOKUP($A252,[3]库存报告使用数据!$A$1:$E$65536,5,0),"")</f>
        <v>65</v>
      </c>
      <c r="R252">
        <f>IFERROR(VLOOKUP($A252,[3]库存报告使用数据!$A$1:$H$65536,8,0),"")</f>
        <v>52</v>
      </c>
      <c r="S252">
        <f>IFERROR(VLOOKUP($A252,[3]库存报告使用数据!$A$1:$K$65536,11,0),"")</f>
        <v>50</v>
      </c>
      <c r="T252">
        <f>IFERROR(VLOOKUP($A252,[3]库存报告使用数据!$A$1:$C$65536,3,0),"")</f>
        <v>1</v>
      </c>
      <c r="U252">
        <f>IFERROR(VLOOKUP($A252,[3]库存报告使用数据!$A$1:$F$65536,6,0),"")</f>
        <v>0</v>
      </c>
      <c r="V252">
        <f>IFERROR(VLOOKUP($A252,[3]库存报告使用数据!$A$1:$I$65536,9,0),"")</f>
        <v>0</v>
      </c>
      <c r="W252">
        <f>IFERROR(VLOOKUP($A252,[3]库存报告使用数据!$A$1:$L$65536,12,0),"")</f>
        <v>1</v>
      </c>
      <c r="X252" s="20">
        <f t="shared" si="53"/>
        <v>0.00657894736842105</v>
      </c>
      <c r="Y252" s="20">
        <f t="shared" si="54"/>
        <v>0</v>
      </c>
      <c r="Z252" s="20">
        <f t="shared" si="55"/>
        <v>0</v>
      </c>
      <c r="AA252" s="20">
        <f t="shared" si="56"/>
        <v>0.02</v>
      </c>
      <c r="AB252">
        <f>IFERROR(VLOOKUP($A252,[3]库存报告使用数据!$A$1:$D$65536,4,0),"")</f>
        <v>0.2</v>
      </c>
      <c r="AC252">
        <f>IFERROR(VLOOKUP($A252,[3]库存报告使用数据!$A$1:$G$65536,7,0),"")</f>
        <v>0</v>
      </c>
      <c r="AD252">
        <f>IFERROR(VLOOKUP($A252,[3]库存报告使用数据!$A$1:$J$65536,10,0),"")</f>
        <v>0</v>
      </c>
      <c r="AE252">
        <f>IFERROR(VLOOKUP($A252,[3]库存报告使用数据!$A$1:$M$65536,13,0),"")</f>
        <v>0.23</v>
      </c>
      <c r="AF252" s="20" t="str">
        <f t="shared" si="57"/>
        <v>无销售广告费为0.2</v>
      </c>
      <c r="AG252" s="20" t="str">
        <f t="shared" si="58"/>
        <v/>
      </c>
      <c r="AH252" s="20" t="str">
        <f t="shared" si="59"/>
        <v/>
      </c>
      <c r="AI252" s="20" t="str">
        <f t="shared" si="60"/>
        <v>无销售广告费为0.23</v>
      </c>
      <c r="AJ252">
        <f>IFERROR(VLOOKUP($B252,[4]库存报告使用数据!$A$1:$B$65536,2,0),0)</f>
        <v>0</v>
      </c>
      <c r="AK252">
        <f>IFERROR(VLOOKUP($B252,[4]库存报告使用数据!$A$1:$C$65536,3,0),)</f>
        <v>0</v>
      </c>
      <c r="AL252">
        <f>IFERROR(VLOOKUP($B252,[4]库存报告使用数据!$A$1:$D$65536,4,0),)</f>
        <v>0</v>
      </c>
      <c r="AM252">
        <f>IFERROR(VLOOKUP($B252,[4]库存报告使用数据!$A$1:$E$65536,5,0),)</f>
        <v>0</v>
      </c>
      <c r="AN252" s="20" t="str">
        <f t="shared" si="61"/>
        <v/>
      </c>
      <c r="AO252" s="20" t="str">
        <f t="shared" si="62"/>
        <v/>
      </c>
      <c r="AP252" s="20" t="str">
        <f t="shared" si="63"/>
        <v/>
      </c>
      <c r="AQ252" s="20" t="str">
        <f t="shared" si="64"/>
        <v/>
      </c>
      <c r="AR252" s="32">
        <f t="shared" si="65"/>
        <v>0</v>
      </c>
      <c r="AS252" s="32">
        <f t="shared" si="66"/>
        <v>0</v>
      </c>
      <c r="AT252" s="32">
        <f t="shared" si="67"/>
        <v>5</v>
      </c>
      <c r="AU252" s="28" t="str">
        <f t="shared" si="68"/>
        <v>库存为5</v>
      </c>
      <c r="AV252" s="34" t="str">
        <f>IFERROR(时间!$B$4+AU252,"上周无销量")</f>
        <v>上周无销量</v>
      </c>
    </row>
    <row r="253" spans="1:48">
      <c r="A253" s="18" t="s">
        <v>298</v>
      </c>
      <c r="B253" t="str">
        <f>VLOOKUP(A253,'[1]sku-asin（子）'!$A:$B,2,0)</f>
        <v>B079DKDWVR</v>
      </c>
      <c r="C253" t="str">
        <f>VLOOKUP(A253,'[1]子sku-父sku'!$A:$B,2,0)</f>
        <v>CFY-BESB1757</v>
      </c>
      <c r="D253" s="28">
        <f>IFERROR(VLOOKUP(A253,[2]库存报告使用数据处理!$A:$C,3,0),0)</f>
        <v>0</v>
      </c>
      <c r="E253" s="28">
        <f>IFERROR(VLOOKUP(A253,[2]库存报告使用数据处理!$A:$D,4,0),0)</f>
        <v>0</v>
      </c>
      <c r="F253" s="28">
        <f>IFERROR(VLOOKUP(A253,[2]库存报告使用数据处理!$A:$E,5,0),0)</f>
        <v>0</v>
      </c>
      <c r="G253" s="28">
        <f>IFERROR(VLOOKUP(A253,[2]库存报告使用数据处理!$A:$F,6,0),0)</f>
        <v>0</v>
      </c>
      <c r="H253" s="29">
        <f>IFERROR(VLOOKUP(A253,[2]库存报告使用数据处理!$A:$G,7,0),0)</f>
        <v>0</v>
      </c>
      <c r="I253">
        <f>IFERROR(VLOOKUP(A253,[5]数据处理!$A:$B,2,0),0)</f>
        <v>3</v>
      </c>
      <c r="J253" s="30">
        <f>IFERROR(VLOOKUP(A253,[5]数据处理!$A:$D,4,0),0)</f>
        <v>0</v>
      </c>
      <c r="K253" s="30">
        <f>IFERROR(VLOOKUP(A253,[5]数据处理!$A:$E,5,0),0)</f>
        <v>0</v>
      </c>
      <c r="L253" s="30">
        <f>IFERROR(VLOOKUP(A253,[5]数据处理!$A:$G,7,0),0)</f>
        <v>0</v>
      </c>
      <c r="M253">
        <f t="shared" si="52"/>
        <v>3</v>
      </c>
      <c r="N253">
        <f>IFERROR(VLOOKUP(A253,[5]数据处理!$A:$C,3,0),0)</f>
        <v>0</v>
      </c>
      <c r="O253">
        <f>IFERROR(VLOOKUP($A253,[5]数据处理!$A:$N,14,0),0)</f>
        <v>3</v>
      </c>
      <c r="P253">
        <f>IFERROR(VLOOKUP($A253,[3]库存报告使用数据!$A$1:$B$65536,2,0),"")</f>
        <v>115</v>
      </c>
      <c r="Q253">
        <f>IFERROR(VLOOKUP($A253,[3]库存报告使用数据!$A$1:$E$65536,5,0),"")</f>
        <v>38</v>
      </c>
      <c r="R253">
        <f>IFERROR(VLOOKUP($A253,[3]库存报告使用数据!$A$1:$H$65536,8,0),"")</f>
        <v>44</v>
      </c>
      <c r="S253">
        <f>IFERROR(VLOOKUP($A253,[3]库存报告使用数据!$A$1:$K$65536,11,0),"")</f>
        <v>53</v>
      </c>
      <c r="T253">
        <f>IFERROR(VLOOKUP($A253,[3]库存报告使用数据!$A$1:$C$65536,3,0),"")</f>
        <v>1</v>
      </c>
      <c r="U253">
        <f>IFERROR(VLOOKUP($A253,[3]库存报告使用数据!$A$1:$F$65536,6,0),"")</f>
        <v>1</v>
      </c>
      <c r="V253">
        <f>IFERROR(VLOOKUP($A253,[3]库存报告使用数据!$A$1:$I$65536,9,0),"")</f>
        <v>0</v>
      </c>
      <c r="W253">
        <f>IFERROR(VLOOKUP($A253,[3]库存报告使用数据!$A$1:$L$65536,12,0),"")</f>
        <v>0</v>
      </c>
      <c r="X253" s="20">
        <f t="shared" si="53"/>
        <v>0.00869565217391304</v>
      </c>
      <c r="Y253" s="20">
        <f t="shared" si="54"/>
        <v>0.0263157894736842</v>
      </c>
      <c r="Z253" s="20">
        <f t="shared" si="55"/>
        <v>0</v>
      </c>
      <c r="AA253" s="20">
        <f t="shared" si="56"/>
        <v>0</v>
      </c>
      <c r="AB253">
        <f>IFERROR(VLOOKUP($A253,[3]库存报告使用数据!$A$1:$D$65536,4,0),"")</f>
        <v>0.27</v>
      </c>
      <c r="AC253">
        <f>IFERROR(VLOOKUP($A253,[3]库存报告使用数据!$A$1:$G$65536,7,0),"")</f>
        <v>0.27</v>
      </c>
      <c r="AD253">
        <f>IFERROR(VLOOKUP($A253,[3]库存报告使用数据!$A$1:$J$65536,10,0),"")</f>
        <v>0</v>
      </c>
      <c r="AE253">
        <f>IFERROR(VLOOKUP($A253,[3]库存报告使用数据!$A$1:$M$65536,13,0),"")</f>
        <v>0</v>
      </c>
      <c r="AF253" s="20" t="str">
        <f t="shared" si="57"/>
        <v>无销售广告费为0.27</v>
      </c>
      <c r="AG253" s="20" t="str">
        <f t="shared" si="58"/>
        <v>无销售广告费为0.27</v>
      </c>
      <c r="AH253" s="20" t="str">
        <f t="shared" si="59"/>
        <v/>
      </c>
      <c r="AI253" s="20" t="str">
        <f t="shared" si="60"/>
        <v/>
      </c>
      <c r="AJ253">
        <f>IFERROR(VLOOKUP($B253,[4]库存报告使用数据!$A$1:$B$65536,2,0),0)</f>
        <v>0</v>
      </c>
      <c r="AK253">
        <f>IFERROR(VLOOKUP($B253,[4]库存报告使用数据!$A$1:$C$65536,3,0),)</f>
        <v>0</v>
      </c>
      <c r="AL253">
        <f>IFERROR(VLOOKUP($B253,[4]库存报告使用数据!$A$1:$D$65536,4,0),)</f>
        <v>0</v>
      </c>
      <c r="AM253">
        <f>IFERROR(VLOOKUP($B253,[4]库存报告使用数据!$A$1:$E$65536,5,0),)</f>
        <v>0</v>
      </c>
      <c r="AN253" s="20" t="str">
        <f t="shared" si="61"/>
        <v/>
      </c>
      <c r="AO253" s="20" t="str">
        <f t="shared" si="62"/>
        <v/>
      </c>
      <c r="AP253" s="20" t="str">
        <f t="shared" si="63"/>
        <v/>
      </c>
      <c r="AQ253" s="20" t="str">
        <f t="shared" si="64"/>
        <v/>
      </c>
      <c r="AR253" s="32">
        <f t="shared" si="65"/>
        <v>0</v>
      </c>
      <c r="AS253" s="32">
        <f t="shared" si="66"/>
        <v>0</v>
      </c>
      <c r="AT253" s="32">
        <f t="shared" si="67"/>
        <v>3</v>
      </c>
      <c r="AU253" s="28" t="str">
        <f t="shared" si="68"/>
        <v>库存为3</v>
      </c>
      <c r="AV253" s="34" t="str">
        <f>IFERROR(时间!$B$4+AU253,"上周无销量")</f>
        <v>上周无销量</v>
      </c>
    </row>
    <row r="254" spans="1:48">
      <c r="A254" s="18" t="s">
        <v>299</v>
      </c>
      <c r="B254" t="str">
        <f>VLOOKUP(A254,'[1]sku-asin（子）'!$A:$B,2,0)</f>
        <v>B079DKTDJH</v>
      </c>
      <c r="C254" t="str">
        <f>VLOOKUP(A254,'[1]子sku-父sku'!$A:$B,2,0)</f>
        <v>CFY-BESB1757</v>
      </c>
      <c r="D254" s="28">
        <f>IFERROR(VLOOKUP(A254,[2]库存报告使用数据处理!$A:$C,3,0),0)</f>
        <v>0</v>
      </c>
      <c r="E254" s="28">
        <f>IFERROR(VLOOKUP(A254,[2]库存报告使用数据处理!$A:$D,4,0),0)</f>
        <v>0</v>
      </c>
      <c r="F254" s="28">
        <f>IFERROR(VLOOKUP(A254,[2]库存报告使用数据处理!$A:$E,5,0),0)</f>
        <v>0</v>
      </c>
      <c r="G254" s="28">
        <f>IFERROR(VLOOKUP(A254,[2]库存报告使用数据处理!$A:$F,6,0),0)</f>
        <v>0</v>
      </c>
      <c r="H254" s="29">
        <f>IFERROR(VLOOKUP(A254,[2]库存报告使用数据处理!$A:$G,7,0),0)</f>
        <v>0</v>
      </c>
      <c r="I254">
        <f>IFERROR(VLOOKUP(A254,[5]数据处理!$A:$B,2,0),0)</f>
        <v>2</v>
      </c>
      <c r="J254" s="30">
        <f>IFERROR(VLOOKUP(A254,[5]数据处理!$A:$D,4,0),0)</f>
        <v>0</v>
      </c>
      <c r="K254" s="30">
        <f>IFERROR(VLOOKUP(A254,[5]数据处理!$A:$E,5,0),0)</f>
        <v>0</v>
      </c>
      <c r="L254" s="30">
        <f>IFERROR(VLOOKUP(A254,[5]数据处理!$A:$G,7,0),0)</f>
        <v>0</v>
      </c>
      <c r="M254">
        <f t="shared" si="52"/>
        <v>2</v>
      </c>
      <c r="N254">
        <f>IFERROR(VLOOKUP(A254,[5]数据处理!$A:$C,3,0),0)</f>
        <v>0</v>
      </c>
      <c r="O254">
        <f>IFERROR(VLOOKUP($A254,[5]数据处理!$A:$N,14,0),0)</f>
        <v>2</v>
      </c>
      <c r="P254">
        <f>IFERROR(VLOOKUP($A254,[3]库存报告使用数据!$A$1:$B$65536,2,0),"")</f>
        <v>224</v>
      </c>
      <c r="Q254">
        <f>IFERROR(VLOOKUP($A254,[3]库存报告使用数据!$A$1:$E$65536,5,0),"")</f>
        <v>185</v>
      </c>
      <c r="R254">
        <f>IFERROR(VLOOKUP($A254,[3]库存报告使用数据!$A$1:$H$65536,8,0),"")</f>
        <v>64</v>
      </c>
      <c r="S254">
        <f>IFERROR(VLOOKUP($A254,[3]库存报告使用数据!$A$1:$K$65536,11,0),"")</f>
        <v>26</v>
      </c>
      <c r="T254">
        <f>IFERROR(VLOOKUP($A254,[3]库存报告使用数据!$A$1:$C$65536,3,0),"")</f>
        <v>1</v>
      </c>
      <c r="U254">
        <f>IFERROR(VLOOKUP($A254,[3]库存报告使用数据!$A$1:$F$65536,6,0),"")</f>
        <v>1</v>
      </c>
      <c r="V254">
        <f>IFERROR(VLOOKUP($A254,[3]库存报告使用数据!$A$1:$I$65536,9,0),"")</f>
        <v>0</v>
      </c>
      <c r="W254">
        <f>IFERROR(VLOOKUP($A254,[3]库存报告使用数据!$A$1:$L$65536,12,0),"")</f>
        <v>0</v>
      </c>
      <c r="X254" s="20">
        <f t="shared" si="53"/>
        <v>0.00446428571428571</v>
      </c>
      <c r="Y254" s="20">
        <f t="shared" si="54"/>
        <v>0.00540540540540541</v>
      </c>
      <c r="Z254" s="20">
        <f t="shared" si="55"/>
        <v>0</v>
      </c>
      <c r="AA254" s="20">
        <f t="shared" si="56"/>
        <v>0</v>
      </c>
      <c r="AB254">
        <f>IFERROR(VLOOKUP($A254,[3]库存报告使用数据!$A$1:$D$65536,4,0),"")</f>
        <v>0.15</v>
      </c>
      <c r="AC254">
        <f>IFERROR(VLOOKUP($A254,[3]库存报告使用数据!$A$1:$G$65536,7,0),"")</f>
        <v>0.15</v>
      </c>
      <c r="AD254">
        <f>IFERROR(VLOOKUP($A254,[3]库存报告使用数据!$A$1:$J$65536,10,0),"")</f>
        <v>0</v>
      </c>
      <c r="AE254">
        <f>IFERROR(VLOOKUP($A254,[3]库存报告使用数据!$A$1:$M$65536,13,0),"")</f>
        <v>0</v>
      </c>
      <c r="AF254" s="20" t="str">
        <f t="shared" si="57"/>
        <v>无销售广告费为0.15</v>
      </c>
      <c r="AG254" s="20" t="str">
        <f t="shared" si="58"/>
        <v>无销售广告费为0.15</v>
      </c>
      <c r="AH254" s="20" t="str">
        <f t="shared" si="59"/>
        <v/>
      </c>
      <c r="AI254" s="20" t="str">
        <f t="shared" si="60"/>
        <v/>
      </c>
      <c r="AJ254">
        <f>IFERROR(VLOOKUP($B254,[4]库存报告使用数据!$A$1:$B$65536,2,0),0)</f>
        <v>0</v>
      </c>
      <c r="AK254">
        <f>IFERROR(VLOOKUP($B254,[4]库存报告使用数据!$A$1:$C$65536,3,0),)</f>
        <v>0</v>
      </c>
      <c r="AL254">
        <f>IFERROR(VLOOKUP($B254,[4]库存报告使用数据!$A$1:$D$65536,4,0),)</f>
        <v>0</v>
      </c>
      <c r="AM254">
        <f>IFERROR(VLOOKUP($B254,[4]库存报告使用数据!$A$1:$E$65536,5,0),)</f>
        <v>0</v>
      </c>
      <c r="AN254" s="20" t="str">
        <f t="shared" si="61"/>
        <v/>
      </c>
      <c r="AO254" s="20" t="str">
        <f t="shared" si="62"/>
        <v/>
      </c>
      <c r="AP254" s="20" t="str">
        <f t="shared" si="63"/>
        <v/>
      </c>
      <c r="AQ254" s="20" t="str">
        <f t="shared" si="64"/>
        <v/>
      </c>
      <c r="AR254" s="32">
        <f t="shared" si="65"/>
        <v>0</v>
      </c>
      <c r="AS254" s="32">
        <f t="shared" si="66"/>
        <v>0</v>
      </c>
      <c r="AT254" s="32">
        <f t="shared" si="67"/>
        <v>2</v>
      </c>
      <c r="AU254" s="28" t="str">
        <f t="shared" si="68"/>
        <v>库存为2</v>
      </c>
      <c r="AV254" s="34" t="str">
        <f>IFERROR(时间!$B$4+AU254,"上周无销量")</f>
        <v>上周无销量</v>
      </c>
    </row>
    <row r="255" spans="1:48">
      <c r="A255" s="18" t="s">
        <v>300</v>
      </c>
      <c r="B255" t="str">
        <f>VLOOKUP(A255,'[1]sku-asin（子）'!$A:$B,2,0)</f>
        <v>B079DJYMFH</v>
      </c>
      <c r="C255" t="str">
        <f>VLOOKUP(A255,'[1]子sku-父sku'!$A:$B,2,0)</f>
        <v>CFY-BESB1757</v>
      </c>
      <c r="D255" s="28">
        <f>IFERROR(VLOOKUP(A255,[2]库存报告使用数据处理!$A:$C,3,0),0)</f>
        <v>0</v>
      </c>
      <c r="E255" s="28">
        <f>IFERROR(VLOOKUP(A255,[2]库存报告使用数据处理!$A:$D,4,0),0)</f>
        <v>0</v>
      </c>
      <c r="F255" s="28">
        <f>IFERROR(VLOOKUP(A255,[2]库存报告使用数据处理!$A:$E,5,0),0)</f>
        <v>0</v>
      </c>
      <c r="G255" s="28">
        <f>IFERROR(VLOOKUP(A255,[2]库存报告使用数据处理!$A:$F,6,0),0)</f>
        <v>0</v>
      </c>
      <c r="H255" s="29">
        <f>IFERROR(VLOOKUP(A255,[2]库存报告使用数据处理!$A:$G,7,0),0)</f>
        <v>0</v>
      </c>
      <c r="I255">
        <f>IFERROR(VLOOKUP(A255,[5]数据处理!$A:$B,2,0),0)</f>
        <v>2</v>
      </c>
      <c r="J255" s="30">
        <f>IFERROR(VLOOKUP(A255,[5]数据处理!$A:$D,4,0),0)</f>
        <v>0</v>
      </c>
      <c r="K255" s="30">
        <f>IFERROR(VLOOKUP(A255,[5]数据处理!$A:$E,5,0),0)</f>
        <v>0</v>
      </c>
      <c r="L255" s="30">
        <f>IFERROR(VLOOKUP(A255,[5]数据处理!$A:$G,7,0),0)</f>
        <v>0</v>
      </c>
      <c r="M255">
        <f t="shared" si="52"/>
        <v>2</v>
      </c>
      <c r="N255">
        <f>IFERROR(VLOOKUP(A255,[5]数据处理!$A:$C,3,0),0)</f>
        <v>0</v>
      </c>
      <c r="O255">
        <f>IFERROR(VLOOKUP($A255,[5]数据处理!$A:$N,14,0),0)</f>
        <v>2</v>
      </c>
      <c r="P255">
        <f>IFERROR(VLOOKUP($A255,[3]库存报告使用数据!$A$1:$B$65536,2,0),"")</f>
        <v>40</v>
      </c>
      <c r="Q255">
        <f>IFERROR(VLOOKUP($A255,[3]库存报告使用数据!$A$1:$E$65536,5,0),"")</f>
        <v>33</v>
      </c>
      <c r="R255">
        <f>IFERROR(VLOOKUP($A255,[3]库存报告使用数据!$A$1:$H$65536,8,0),"")</f>
        <v>89</v>
      </c>
      <c r="S255">
        <f>IFERROR(VLOOKUP($A255,[3]库存报告使用数据!$A$1:$K$65536,11,0),"")</f>
        <v>61</v>
      </c>
      <c r="T255">
        <f>IFERROR(VLOOKUP($A255,[3]库存报告使用数据!$A$1:$C$65536,3,0),"")</f>
        <v>0</v>
      </c>
      <c r="U255">
        <f>IFERROR(VLOOKUP($A255,[3]库存报告使用数据!$A$1:$F$65536,6,0),"")</f>
        <v>0</v>
      </c>
      <c r="V255">
        <f>IFERROR(VLOOKUP($A255,[3]库存报告使用数据!$A$1:$I$65536,9,0),"")</f>
        <v>0</v>
      </c>
      <c r="W255">
        <f>IFERROR(VLOOKUP($A255,[3]库存报告使用数据!$A$1:$L$65536,12,0),"")</f>
        <v>0</v>
      </c>
      <c r="X255" s="20">
        <f t="shared" si="53"/>
        <v>0</v>
      </c>
      <c r="Y255" s="20">
        <f t="shared" si="54"/>
        <v>0</v>
      </c>
      <c r="Z255" s="20">
        <f t="shared" si="55"/>
        <v>0</v>
      </c>
      <c r="AA255" s="20">
        <f t="shared" si="56"/>
        <v>0</v>
      </c>
      <c r="AB255">
        <f>IFERROR(VLOOKUP($A255,[3]库存报告使用数据!$A$1:$D$65536,4,0),"")</f>
        <v>0</v>
      </c>
      <c r="AC255">
        <f>IFERROR(VLOOKUP($A255,[3]库存报告使用数据!$A$1:$G$65536,7,0),"")</f>
        <v>0</v>
      </c>
      <c r="AD255">
        <f>IFERROR(VLOOKUP($A255,[3]库存报告使用数据!$A$1:$J$65536,10,0),"")</f>
        <v>0</v>
      </c>
      <c r="AE255">
        <f>IFERROR(VLOOKUP($A255,[3]库存报告使用数据!$A$1:$M$65536,13,0),"")</f>
        <v>0</v>
      </c>
      <c r="AF255" s="20" t="str">
        <f t="shared" si="57"/>
        <v/>
      </c>
      <c r="AG255" s="20" t="str">
        <f t="shared" si="58"/>
        <v/>
      </c>
      <c r="AH255" s="20" t="str">
        <f t="shared" si="59"/>
        <v/>
      </c>
      <c r="AI255" s="20" t="str">
        <f t="shared" si="60"/>
        <v/>
      </c>
      <c r="AJ255">
        <f>IFERROR(VLOOKUP($B255,[4]库存报告使用数据!$A$1:$B$65536,2,0),0)</f>
        <v>0</v>
      </c>
      <c r="AK255">
        <f>IFERROR(VLOOKUP($B255,[4]库存报告使用数据!$A$1:$C$65536,3,0),)</f>
        <v>0</v>
      </c>
      <c r="AL255">
        <f>IFERROR(VLOOKUP($B255,[4]库存报告使用数据!$A$1:$D$65536,4,0),)</f>
        <v>0</v>
      </c>
      <c r="AM255">
        <f>IFERROR(VLOOKUP($B255,[4]库存报告使用数据!$A$1:$E$65536,5,0),)</f>
        <v>0</v>
      </c>
      <c r="AN255" s="20" t="str">
        <f t="shared" si="61"/>
        <v/>
      </c>
      <c r="AO255" s="20" t="str">
        <f t="shared" si="62"/>
        <v/>
      </c>
      <c r="AP255" s="20" t="str">
        <f t="shared" si="63"/>
        <v/>
      </c>
      <c r="AQ255" s="20" t="str">
        <f t="shared" si="64"/>
        <v/>
      </c>
      <c r="AR255" s="32">
        <f t="shared" si="65"/>
        <v>0</v>
      </c>
      <c r="AS255" s="32">
        <f t="shared" si="66"/>
        <v>0</v>
      </c>
      <c r="AT255" s="32">
        <f t="shared" si="67"/>
        <v>2</v>
      </c>
      <c r="AU255" s="28" t="str">
        <f t="shared" si="68"/>
        <v>库存为2</v>
      </c>
      <c r="AV255" s="34" t="str">
        <f>IFERROR(时间!$B$4+AU255,"上周无销量")</f>
        <v>上周无销量</v>
      </c>
    </row>
    <row r="256" spans="1:48">
      <c r="A256" s="18" t="s">
        <v>301</v>
      </c>
      <c r="B256" t="str">
        <f>VLOOKUP(A256,'[1]sku-asin（子）'!$A:$B,2,0)</f>
        <v>B079DHYLHJ</v>
      </c>
      <c r="C256" t="str">
        <f>VLOOKUP(A256,'[1]子sku-父sku'!$A:$B,2,0)</f>
        <v>CFY-BESB1757</v>
      </c>
      <c r="D256" s="28">
        <f>IFERROR(VLOOKUP(A256,[2]库存报告使用数据处理!$A:$C,3,0),0)</f>
        <v>0</v>
      </c>
      <c r="E256" s="28">
        <f>IFERROR(VLOOKUP(A256,[2]库存报告使用数据处理!$A:$D,4,0),0)</f>
        <v>0</v>
      </c>
      <c r="F256" s="28">
        <f>IFERROR(VLOOKUP(A256,[2]库存报告使用数据处理!$A:$E,5,0),0)</f>
        <v>0</v>
      </c>
      <c r="G256" s="28">
        <f>IFERROR(VLOOKUP(A256,[2]库存报告使用数据处理!$A:$F,6,0),0)</f>
        <v>0</v>
      </c>
      <c r="H256" s="29">
        <f>IFERROR(VLOOKUP(A256,[2]库存报告使用数据处理!$A:$G,7,0),0)</f>
        <v>0</v>
      </c>
      <c r="I256">
        <f>IFERROR(VLOOKUP(A256,[5]数据处理!$A:$B,2,0),0)</f>
        <v>5</v>
      </c>
      <c r="J256" s="30">
        <f>IFERROR(VLOOKUP(A256,[5]数据处理!$A:$D,4,0),0)</f>
        <v>0</v>
      </c>
      <c r="K256" s="30">
        <f>IFERROR(VLOOKUP(A256,[5]数据处理!$A:$E,5,0),0)</f>
        <v>0</v>
      </c>
      <c r="L256" s="30">
        <f>IFERROR(VLOOKUP(A256,[5]数据处理!$A:$G,7,0),0)</f>
        <v>0</v>
      </c>
      <c r="M256">
        <f t="shared" si="52"/>
        <v>5</v>
      </c>
      <c r="N256">
        <f>IFERROR(VLOOKUP(A256,[5]数据处理!$A:$C,3,0),0)</f>
        <v>0</v>
      </c>
      <c r="O256">
        <f>IFERROR(VLOOKUP($A256,[5]数据处理!$A:$N,14,0),0)</f>
        <v>5</v>
      </c>
      <c r="P256">
        <f>IFERROR(VLOOKUP($A256,[3]库存报告使用数据!$A$1:$B$65536,2,0),"")</f>
        <v>63</v>
      </c>
      <c r="Q256">
        <f>IFERROR(VLOOKUP($A256,[3]库存报告使用数据!$A$1:$E$65536,5,0),"")</f>
        <v>23</v>
      </c>
      <c r="R256">
        <f>IFERROR(VLOOKUP($A256,[3]库存报告使用数据!$A$1:$H$65536,8,0),"")</f>
        <v>31</v>
      </c>
      <c r="S256">
        <f>IFERROR(VLOOKUP($A256,[3]库存报告使用数据!$A$1:$K$65536,11,0),"")</f>
        <v>31</v>
      </c>
      <c r="T256">
        <f>IFERROR(VLOOKUP($A256,[3]库存报告使用数据!$A$1:$C$65536,3,0),"")</f>
        <v>0</v>
      </c>
      <c r="U256">
        <f>IFERROR(VLOOKUP($A256,[3]库存报告使用数据!$A$1:$F$65536,6,0),"")</f>
        <v>0</v>
      </c>
      <c r="V256">
        <f>IFERROR(VLOOKUP($A256,[3]库存报告使用数据!$A$1:$I$65536,9,0),"")</f>
        <v>0</v>
      </c>
      <c r="W256">
        <f>IFERROR(VLOOKUP($A256,[3]库存报告使用数据!$A$1:$L$65536,12,0),"")</f>
        <v>0</v>
      </c>
      <c r="X256" s="20">
        <f t="shared" si="53"/>
        <v>0</v>
      </c>
      <c r="Y256" s="20">
        <f t="shared" si="54"/>
        <v>0</v>
      </c>
      <c r="Z256" s="20">
        <f t="shared" si="55"/>
        <v>0</v>
      </c>
      <c r="AA256" s="20">
        <f t="shared" si="56"/>
        <v>0</v>
      </c>
      <c r="AB256">
        <f>IFERROR(VLOOKUP($A256,[3]库存报告使用数据!$A$1:$D$65536,4,0),"")</f>
        <v>0</v>
      </c>
      <c r="AC256">
        <f>IFERROR(VLOOKUP($A256,[3]库存报告使用数据!$A$1:$G$65536,7,0),"")</f>
        <v>0</v>
      </c>
      <c r="AD256">
        <f>IFERROR(VLOOKUP($A256,[3]库存报告使用数据!$A$1:$J$65536,10,0),"")</f>
        <v>0</v>
      </c>
      <c r="AE256">
        <f>IFERROR(VLOOKUP($A256,[3]库存报告使用数据!$A$1:$M$65536,13,0),"")</f>
        <v>0</v>
      </c>
      <c r="AF256" s="20" t="str">
        <f t="shared" si="57"/>
        <v/>
      </c>
      <c r="AG256" s="20" t="str">
        <f t="shared" si="58"/>
        <v/>
      </c>
      <c r="AH256" s="20" t="str">
        <f t="shared" si="59"/>
        <v/>
      </c>
      <c r="AI256" s="20" t="str">
        <f t="shared" si="60"/>
        <v/>
      </c>
      <c r="AJ256">
        <f>IFERROR(VLOOKUP($B256,[4]库存报告使用数据!$A$1:$B$65536,2,0),0)</f>
        <v>0</v>
      </c>
      <c r="AK256">
        <f>IFERROR(VLOOKUP($B256,[4]库存报告使用数据!$A$1:$C$65536,3,0),)</f>
        <v>0</v>
      </c>
      <c r="AL256">
        <f>IFERROR(VLOOKUP($B256,[4]库存报告使用数据!$A$1:$D$65536,4,0),)</f>
        <v>0</v>
      </c>
      <c r="AM256">
        <f>IFERROR(VLOOKUP($B256,[4]库存报告使用数据!$A$1:$E$65536,5,0),)</f>
        <v>0</v>
      </c>
      <c r="AN256" s="20" t="str">
        <f t="shared" si="61"/>
        <v/>
      </c>
      <c r="AO256" s="20" t="str">
        <f t="shared" si="62"/>
        <v/>
      </c>
      <c r="AP256" s="20" t="str">
        <f t="shared" si="63"/>
        <v/>
      </c>
      <c r="AQ256" s="20" t="str">
        <f t="shared" si="64"/>
        <v/>
      </c>
      <c r="AR256" s="32">
        <f t="shared" si="65"/>
        <v>0</v>
      </c>
      <c r="AS256" s="32">
        <f t="shared" si="66"/>
        <v>0</v>
      </c>
      <c r="AT256" s="32">
        <f t="shared" si="67"/>
        <v>5</v>
      </c>
      <c r="AU256" s="28" t="str">
        <f t="shared" si="68"/>
        <v>库存为5</v>
      </c>
      <c r="AV256" s="34" t="str">
        <f>IFERROR(时间!$B$4+AU256,"上周无销量")</f>
        <v>上周无销量</v>
      </c>
    </row>
    <row r="257" spans="1:48">
      <c r="A257" s="18" t="s">
        <v>302</v>
      </c>
      <c r="B257" t="str">
        <f>VLOOKUP(A257,'[1]sku-asin（子）'!$A:$B,2,0)</f>
        <v>B079DJ8CW4</v>
      </c>
      <c r="C257" t="str">
        <f>VLOOKUP(A257,'[1]子sku-父sku'!$A:$B,2,0)</f>
        <v>CFY-BESB1757</v>
      </c>
      <c r="D257" s="28">
        <f>IFERROR(VLOOKUP(A257,[2]库存报告使用数据处理!$A:$C,3,0),0)</f>
        <v>0</v>
      </c>
      <c r="E257" s="28">
        <f>IFERROR(VLOOKUP(A257,[2]库存报告使用数据处理!$A:$D,4,0),0)</f>
        <v>0</v>
      </c>
      <c r="F257" s="28">
        <f>IFERROR(VLOOKUP(A257,[2]库存报告使用数据处理!$A:$E,5,0),0)</f>
        <v>0</v>
      </c>
      <c r="G257" s="28">
        <f>IFERROR(VLOOKUP(A257,[2]库存报告使用数据处理!$A:$F,6,0),0)</f>
        <v>0</v>
      </c>
      <c r="H257" s="29">
        <f>IFERROR(VLOOKUP(A257,[2]库存报告使用数据处理!$A:$G,7,0),0)</f>
        <v>0</v>
      </c>
      <c r="I257">
        <f>IFERROR(VLOOKUP(A257,[5]数据处理!$A:$B,2,0),0)</f>
        <v>5</v>
      </c>
      <c r="J257" s="30">
        <f>IFERROR(VLOOKUP(A257,[5]数据处理!$A:$D,4,0),0)</f>
        <v>0</v>
      </c>
      <c r="K257" s="30">
        <f>IFERROR(VLOOKUP(A257,[5]数据处理!$A:$E,5,0),0)</f>
        <v>0</v>
      </c>
      <c r="L257" s="30">
        <f>IFERROR(VLOOKUP(A257,[5]数据处理!$A:$G,7,0),0)</f>
        <v>0</v>
      </c>
      <c r="M257">
        <f t="shared" si="52"/>
        <v>5</v>
      </c>
      <c r="N257">
        <f>IFERROR(VLOOKUP(A257,[5]数据处理!$A:$C,3,0),0)</f>
        <v>0</v>
      </c>
      <c r="O257">
        <f>IFERROR(VLOOKUP($A257,[5]数据处理!$A:$N,14,0),0)</f>
        <v>5</v>
      </c>
      <c r="P257">
        <f>IFERROR(VLOOKUP($A257,[3]库存报告使用数据!$A$1:$B$65536,2,0),"")</f>
        <v>34</v>
      </c>
      <c r="Q257">
        <f>IFERROR(VLOOKUP($A257,[3]库存报告使用数据!$A$1:$E$65536,5,0),"")</f>
        <v>22</v>
      </c>
      <c r="R257">
        <f>IFERROR(VLOOKUP($A257,[3]库存报告使用数据!$A$1:$H$65536,8,0),"")</f>
        <v>30</v>
      </c>
      <c r="S257">
        <f>IFERROR(VLOOKUP($A257,[3]库存报告使用数据!$A$1:$K$65536,11,0),"")</f>
        <v>31</v>
      </c>
      <c r="T257">
        <f>IFERROR(VLOOKUP($A257,[3]库存报告使用数据!$A$1:$C$65536,3,0),"")</f>
        <v>0</v>
      </c>
      <c r="U257">
        <f>IFERROR(VLOOKUP($A257,[3]库存报告使用数据!$A$1:$F$65536,6,0),"")</f>
        <v>0</v>
      </c>
      <c r="V257">
        <f>IFERROR(VLOOKUP($A257,[3]库存报告使用数据!$A$1:$I$65536,9,0),"")</f>
        <v>0</v>
      </c>
      <c r="W257">
        <f>IFERROR(VLOOKUP($A257,[3]库存报告使用数据!$A$1:$L$65536,12,0),"")</f>
        <v>0</v>
      </c>
      <c r="X257" s="20">
        <f t="shared" si="53"/>
        <v>0</v>
      </c>
      <c r="Y257" s="20">
        <f t="shared" si="54"/>
        <v>0</v>
      </c>
      <c r="Z257" s="20">
        <f t="shared" si="55"/>
        <v>0</v>
      </c>
      <c r="AA257" s="20">
        <f t="shared" si="56"/>
        <v>0</v>
      </c>
      <c r="AB257">
        <f>IFERROR(VLOOKUP($A257,[3]库存报告使用数据!$A$1:$D$65536,4,0),"")</f>
        <v>0</v>
      </c>
      <c r="AC257">
        <f>IFERROR(VLOOKUP($A257,[3]库存报告使用数据!$A$1:$G$65536,7,0),"")</f>
        <v>0</v>
      </c>
      <c r="AD257">
        <f>IFERROR(VLOOKUP($A257,[3]库存报告使用数据!$A$1:$J$65536,10,0),"")</f>
        <v>0</v>
      </c>
      <c r="AE257">
        <f>IFERROR(VLOOKUP($A257,[3]库存报告使用数据!$A$1:$M$65536,13,0),"")</f>
        <v>0</v>
      </c>
      <c r="AF257" s="20" t="str">
        <f t="shared" si="57"/>
        <v/>
      </c>
      <c r="AG257" s="20" t="str">
        <f t="shared" si="58"/>
        <v/>
      </c>
      <c r="AH257" s="20" t="str">
        <f t="shared" si="59"/>
        <v/>
      </c>
      <c r="AI257" s="20" t="str">
        <f t="shared" si="60"/>
        <v/>
      </c>
      <c r="AJ257">
        <f>IFERROR(VLOOKUP($B257,[4]库存报告使用数据!$A$1:$B$65536,2,0),0)</f>
        <v>0</v>
      </c>
      <c r="AK257">
        <f>IFERROR(VLOOKUP($B257,[4]库存报告使用数据!$A$1:$C$65536,3,0),)</f>
        <v>0</v>
      </c>
      <c r="AL257">
        <f>IFERROR(VLOOKUP($B257,[4]库存报告使用数据!$A$1:$D$65536,4,0),)</f>
        <v>0</v>
      </c>
      <c r="AM257">
        <f>IFERROR(VLOOKUP($B257,[4]库存报告使用数据!$A$1:$E$65536,5,0),)</f>
        <v>0</v>
      </c>
      <c r="AN257" s="20" t="str">
        <f t="shared" si="61"/>
        <v/>
      </c>
      <c r="AO257" s="20" t="str">
        <f t="shared" si="62"/>
        <v/>
      </c>
      <c r="AP257" s="20" t="str">
        <f t="shared" si="63"/>
        <v/>
      </c>
      <c r="AQ257" s="20" t="str">
        <f t="shared" si="64"/>
        <v/>
      </c>
      <c r="AR257" s="32">
        <f t="shared" si="65"/>
        <v>0</v>
      </c>
      <c r="AS257" s="32">
        <f t="shared" si="66"/>
        <v>0</v>
      </c>
      <c r="AT257" s="32">
        <f t="shared" si="67"/>
        <v>5</v>
      </c>
      <c r="AU257" s="28" t="str">
        <f t="shared" si="68"/>
        <v>库存为5</v>
      </c>
      <c r="AV257" s="34" t="str">
        <f>IFERROR(时间!$B$4+AU257,"上周无销量")</f>
        <v>上周无销量</v>
      </c>
    </row>
    <row r="258" spans="1:48">
      <c r="A258" s="18" t="s">
        <v>303</v>
      </c>
      <c r="B258" t="str">
        <f>VLOOKUP(A258,'[1]sku-asin（子）'!$A:$B,2,0)</f>
        <v>B079DHZJJX</v>
      </c>
      <c r="C258" t="str">
        <f>VLOOKUP(A258,'[1]子sku-父sku'!$A:$B,2,0)</f>
        <v>CFY-BESB1757</v>
      </c>
      <c r="D258" s="28">
        <f>IFERROR(VLOOKUP(A258,[2]库存报告使用数据处理!$A:$C,3,0),0)</f>
        <v>0</v>
      </c>
      <c r="E258" s="28">
        <f>IFERROR(VLOOKUP(A258,[2]库存报告使用数据处理!$A:$D,4,0),0)</f>
        <v>0</v>
      </c>
      <c r="F258" s="28">
        <f>IFERROR(VLOOKUP(A258,[2]库存报告使用数据处理!$A:$E,5,0),0)</f>
        <v>0</v>
      </c>
      <c r="G258" s="28">
        <f>IFERROR(VLOOKUP(A258,[2]库存报告使用数据处理!$A:$F,6,0),0)</f>
        <v>0</v>
      </c>
      <c r="H258" s="29">
        <f>IFERROR(VLOOKUP(A258,[2]库存报告使用数据处理!$A:$G,7,0),0)</f>
        <v>0</v>
      </c>
      <c r="I258">
        <f>IFERROR(VLOOKUP(A258,[5]数据处理!$A:$B,2,0),0)</f>
        <v>4</v>
      </c>
      <c r="J258" s="30">
        <f>IFERROR(VLOOKUP(A258,[5]数据处理!$A:$D,4,0),0)</f>
        <v>0</v>
      </c>
      <c r="K258" s="30">
        <f>IFERROR(VLOOKUP(A258,[5]数据处理!$A:$E,5,0),0)</f>
        <v>0</v>
      </c>
      <c r="L258" s="30">
        <f>IFERROR(VLOOKUP(A258,[5]数据处理!$A:$G,7,0),0)</f>
        <v>0</v>
      </c>
      <c r="M258">
        <f t="shared" si="52"/>
        <v>4</v>
      </c>
      <c r="N258">
        <f>IFERROR(VLOOKUP(A258,[5]数据处理!$A:$C,3,0),0)</f>
        <v>0</v>
      </c>
      <c r="O258">
        <f>IFERROR(VLOOKUP($A258,[5]数据处理!$A:$N,14,0),0)</f>
        <v>4</v>
      </c>
      <c r="P258">
        <f>IFERROR(VLOOKUP($A258,[3]库存报告使用数据!$A$1:$B$65536,2,0),"")</f>
        <v>45</v>
      </c>
      <c r="Q258">
        <f>IFERROR(VLOOKUP($A258,[3]库存报告使用数据!$A$1:$E$65536,5,0),"")</f>
        <v>24</v>
      </c>
      <c r="R258">
        <f>IFERROR(VLOOKUP($A258,[3]库存报告使用数据!$A$1:$H$65536,8,0),"")</f>
        <v>49</v>
      </c>
      <c r="S258">
        <f>IFERROR(VLOOKUP($A258,[3]库存报告使用数据!$A$1:$K$65536,11,0),"")</f>
        <v>44</v>
      </c>
      <c r="T258">
        <f>IFERROR(VLOOKUP($A258,[3]库存报告使用数据!$A$1:$C$65536,3,0),"")</f>
        <v>0</v>
      </c>
      <c r="U258">
        <f>IFERROR(VLOOKUP($A258,[3]库存报告使用数据!$A$1:$F$65536,6,0),"")</f>
        <v>0</v>
      </c>
      <c r="V258">
        <f>IFERROR(VLOOKUP($A258,[3]库存报告使用数据!$A$1:$I$65536,9,0),"")</f>
        <v>0</v>
      </c>
      <c r="W258">
        <f>IFERROR(VLOOKUP($A258,[3]库存报告使用数据!$A$1:$L$65536,12,0),"")</f>
        <v>0</v>
      </c>
      <c r="X258" s="20">
        <f t="shared" si="53"/>
        <v>0</v>
      </c>
      <c r="Y258" s="20">
        <f t="shared" si="54"/>
        <v>0</v>
      </c>
      <c r="Z258" s="20">
        <f t="shared" si="55"/>
        <v>0</v>
      </c>
      <c r="AA258" s="20">
        <f t="shared" si="56"/>
        <v>0</v>
      </c>
      <c r="AB258">
        <f>IFERROR(VLOOKUP($A258,[3]库存报告使用数据!$A$1:$D$65536,4,0),"")</f>
        <v>0</v>
      </c>
      <c r="AC258">
        <f>IFERROR(VLOOKUP($A258,[3]库存报告使用数据!$A$1:$G$65536,7,0),"")</f>
        <v>0</v>
      </c>
      <c r="AD258">
        <f>IFERROR(VLOOKUP($A258,[3]库存报告使用数据!$A$1:$J$65536,10,0),"")</f>
        <v>0</v>
      </c>
      <c r="AE258">
        <f>IFERROR(VLOOKUP($A258,[3]库存报告使用数据!$A$1:$M$65536,13,0),"")</f>
        <v>0</v>
      </c>
      <c r="AF258" s="20" t="str">
        <f t="shared" si="57"/>
        <v/>
      </c>
      <c r="AG258" s="20" t="str">
        <f t="shared" si="58"/>
        <v/>
      </c>
      <c r="AH258" s="20" t="str">
        <f t="shared" si="59"/>
        <v/>
      </c>
      <c r="AI258" s="20" t="str">
        <f t="shared" si="60"/>
        <v/>
      </c>
      <c r="AJ258">
        <f>IFERROR(VLOOKUP($B258,[4]库存报告使用数据!$A$1:$B$65536,2,0),0)</f>
        <v>0</v>
      </c>
      <c r="AK258">
        <f>IFERROR(VLOOKUP($B258,[4]库存报告使用数据!$A$1:$C$65536,3,0),)</f>
        <v>0</v>
      </c>
      <c r="AL258">
        <f>IFERROR(VLOOKUP($B258,[4]库存报告使用数据!$A$1:$D$65536,4,0),)</f>
        <v>0</v>
      </c>
      <c r="AM258">
        <f>IFERROR(VLOOKUP($B258,[4]库存报告使用数据!$A$1:$E$65536,5,0),)</f>
        <v>0</v>
      </c>
      <c r="AN258" s="20" t="str">
        <f t="shared" si="61"/>
        <v/>
      </c>
      <c r="AO258" s="20" t="str">
        <f t="shared" si="62"/>
        <v/>
      </c>
      <c r="AP258" s="20" t="str">
        <f t="shared" si="63"/>
        <v/>
      </c>
      <c r="AQ258" s="20" t="str">
        <f t="shared" si="64"/>
        <v/>
      </c>
      <c r="AR258" s="32">
        <f t="shared" si="65"/>
        <v>0</v>
      </c>
      <c r="AS258" s="32">
        <f t="shared" si="66"/>
        <v>0</v>
      </c>
      <c r="AT258" s="32">
        <f t="shared" si="67"/>
        <v>4</v>
      </c>
      <c r="AU258" s="28" t="str">
        <f t="shared" si="68"/>
        <v>库存为4</v>
      </c>
      <c r="AV258" s="34" t="str">
        <f>IFERROR(时间!$B$4+AU258,"上周无销量")</f>
        <v>上周无销量</v>
      </c>
    </row>
    <row r="259" spans="1:48">
      <c r="A259" s="18" t="s">
        <v>304</v>
      </c>
      <c r="B259" t="str">
        <f>VLOOKUP(A259,'[1]sku-asin（子）'!$A:$B,2,0)</f>
        <v>B079DL5CK8</v>
      </c>
      <c r="C259" t="str">
        <f>VLOOKUP(A259,'[1]子sku-父sku'!$A:$B,2,0)</f>
        <v>CFY-BESB1757</v>
      </c>
      <c r="D259" s="28">
        <f>IFERROR(VLOOKUP(A259,[2]库存报告使用数据处理!$A:$C,3,0),0)</f>
        <v>0</v>
      </c>
      <c r="E259" s="28">
        <f>IFERROR(VLOOKUP(A259,[2]库存报告使用数据处理!$A:$D,4,0),0)</f>
        <v>0</v>
      </c>
      <c r="F259" s="28">
        <f>IFERROR(VLOOKUP(A259,[2]库存报告使用数据处理!$A:$E,5,0),0)</f>
        <v>0</v>
      </c>
      <c r="G259" s="28">
        <f>IFERROR(VLOOKUP(A259,[2]库存报告使用数据处理!$A:$F,6,0),0)</f>
        <v>0</v>
      </c>
      <c r="H259" s="29">
        <f>IFERROR(VLOOKUP(A259,[2]库存报告使用数据处理!$A:$G,7,0),0)</f>
        <v>0</v>
      </c>
      <c r="I259">
        <f>IFERROR(VLOOKUP(A259,[5]数据处理!$A:$B,2,0),0)</f>
        <v>3</v>
      </c>
      <c r="J259" s="30">
        <f>IFERROR(VLOOKUP(A259,[5]数据处理!$A:$D,4,0),0)</f>
        <v>0</v>
      </c>
      <c r="K259" s="30">
        <f>IFERROR(VLOOKUP(A259,[5]数据处理!$A:$E,5,0),0)</f>
        <v>0</v>
      </c>
      <c r="L259" s="30">
        <f>IFERROR(VLOOKUP(A259,[5]数据处理!$A:$G,7,0),0)</f>
        <v>0</v>
      </c>
      <c r="M259">
        <f t="shared" si="52"/>
        <v>3</v>
      </c>
      <c r="N259">
        <f>IFERROR(VLOOKUP(A259,[5]数据处理!$A:$C,3,0),0)</f>
        <v>0</v>
      </c>
      <c r="O259">
        <f>IFERROR(VLOOKUP($A259,[5]数据处理!$A:$N,14,0),0)</f>
        <v>3</v>
      </c>
      <c r="P259">
        <f>IFERROR(VLOOKUP($A259,[3]库存报告使用数据!$A$1:$B$65536,2,0),"")</f>
        <v>44</v>
      </c>
      <c r="Q259">
        <f>IFERROR(VLOOKUP($A259,[3]库存报告使用数据!$A$1:$E$65536,5,0),"")</f>
        <v>22</v>
      </c>
      <c r="R259">
        <f>IFERROR(VLOOKUP($A259,[3]库存报告使用数据!$A$1:$H$65536,8,0),"")</f>
        <v>43</v>
      </c>
      <c r="S259">
        <f>IFERROR(VLOOKUP($A259,[3]库存报告使用数据!$A$1:$K$65536,11,0),"")</f>
        <v>30</v>
      </c>
      <c r="T259">
        <f>IFERROR(VLOOKUP($A259,[3]库存报告使用数据!$A$1:$C$65536,3,0),"")</f>
        <v>1</v>
      </c>
      <c r="U259">
        <f>IFERROR(VLOOKUP($A259,[3]库存报告使用数据!$A$1:$F$65536,6,0),"")</f>
        <v>0</v>
      </c>
      <c r="V259">
        <f>IFERROR(VLOOKUP($A259,[3]库存报告使用数据!$A$1:$I$65536,9,0),"")</f>
        <v>0</v>
      </c>
      <c r="W259">
        <f>IFERROR(VLOOKUP($A259,[3]库存报告使用数据!$A$1:$L$65536,12,0),"")</f>
        <v>0</v>
      </c>
      <c r="X259" s="20">
        <f t="shared" si="53"/>
        <v>0.0227272727272727</v>
      </c>
      <c r="Y259" s="20">
        <f t="shared" si="54"/>
        <v>0</v>
      </c>
      <c r="Z259" s="20">
        <f t="shared" si="55"/>
        <v>0</v>
      </c>
      <c r="AA259" s="20">
        <f t="shared" si="56"/>
        <v>0</v>
      </c>
      <c r="AB259">
        <f>IFERROR(VLOOKUP($A259,[3]库存报告使用数据!$A$1:$D$65536,4,0),"")</f>
        <v>0.06</v>
      </c>
      <c r="AC259">
        <f>IFERROR(VLOOKUP($A259,[3]库存报告使用数据!$A$1:$G$65536,7,0),"")</f>
        <v>0</v>
      </c>
      <c r="AD259">
        <f>IFERROR(VLOOKUP($A259,[3]库存报告使用数据!$A$1:$J$65536,10,0),"")</f>
        <v>0</v>
      </c>
      <c r="AE259">
        <f>IFERROR(VLOOKUP($A259,[3]库存报告使用数据!$A$1:$M$65536,13,0),"")</f>
        <v>0</v>
      </c>
      <c r="AF259" s="20" t="str">
        <f t="shared" si="57"/>
        <v>无销售广告费为0.06</v>
      </c>
      <c r="AG259" s="20" t="str">
        <f t="shared" si="58"/>
        <v/>
      </c>
      <c r="AH259" s="20" t="str">
        <f t="shared" si="59"/>
        <v/>
      </c>
      <c r="AI259" s="20" t="str">
        <f t="shared" si="60"/>
        <v/>
      </c>
      <c r="AJ259">
        <f>IFERROR(VLOOKUP($B259,[4]库存报告使用数据!$A$1:$B$65536,2,0),0)</f>
        <v>0</v>
      </c>
      <c r="AK259">
        <f>IFERROR(VLOOKUP($B259,[4]库存报告使用数据!$A$1:$C$65536,3,0),)</f>
        <v>0</v>
      </c>
      <c r="AL259">
        <f>IFERROR(VLOOKUP($B259,[4]库存报告使用数据!$A$1:$D$65536,4,0),)</f>
        <v>0</v>
      </c>
      <c r="AM259">
        <f>IFERROR(VLOOKUP($B259,[4]库存报告使用数据!$A$1:$E$65536,5,0),)</f>
        <v>0</v>
      </c>
      <c r="AN259" s="20" t="str">
        <f t="shared" si="61"/>
        <v/>
      </c>
      <c r="AO259" s="20" t="str">
        <f t="shared" si="62"/>
        <v/>
      </c>
      <c r="AP259" s="20" t="str">
        <f t="shared" si="63"/>
        <v/>
      </c>
      <c r="AQ259" s="20" t="str">
        <f t="shared" si="64"/>
        <v/>
      </c>
      <c r="AR259" s="32">
        <f t="shared" si="65"/>
        <v>0</v>
      </c>
      <c r="AS259" s="32">
        <f t="shared" si="66"/>
        <v>0</v>
      </c>
      <c r="AT259" s="32">
        <f t="shared" si="67"/>
        <v>3</v>
      </c>
      <c r="AU259" s="28" t="str">
        <f t="shared" si="68"/>
        <v>库存为3</v>
      </c>
      <c r="AV259" s="34" t="str">
        <f>IFERROR(时间!$B$4+AU259,"上周无销量")</f>
        <v>上周无销量</v>
      </c>
    </row>
    <row r="260" spans="1:48">
      <c r="A260" s="18" t="s">
        <v>305</v>
      </c>
      <c r="B260" t="str">
        <f>VLOOKUP(A260,'[1]sku-asin（子）'!$A:$B,2,0)</f>
        <v>B079DK7S78</v>
      </c>
      <c r="C260" t="str">
        <f>VLOOKUP(A260,'[1]子sku-父sku'!$A:$B,2,0)</f>
        <v>CFY-BESB1757</v>
      </c>
      <c r="D260" s="28">
        <f>IFERROR(VLOOKUP(A260,[2]库存报告使用数据处理!$A:$C,3,0),0)</f>
        <v>0</v>
      </c>
      <c r="E260" s="28">
        <f>IFERROR(VLOOKUP(A260,[2]库存报告使用数据处理!$A:$D,4,0),0)</f>
        <v>0</v>
      </c>
      <c r="F260" s="28">
        <f>IFERROR(VLOOKUP(A260,[2]库存报告使用数据处理!$A:$E,5,0),0)</f>
        <v>0</v>
      </c>
      <c r="G260" s="28">
        <f>IFERROR(VLOOKUP(A260,[2]库存报告使用数据处理!$A:$F,6,0),0)</f>
        <v>0</v>
      </c>
      <c r="H260" s="29">
        <f>IFERROR(VLOOKUP(A260,[2]库存报告使用数据处理!$A:$G,7,0),0)</f>
        <v>0</v>
      </c>
      <c r="I260">
        <f>IFERROR(VLOOKUP(A260,[5]数据处理!$A:$B,2,0),0)</f>
        <v>5</v>
      </c>
      <c r="J260" s="30">
        <f>IFERROR(VLOOKUP(A260,[5]数据处理!$A:$D,4,0),0)</f>
        <v>0</v>
      </c>
      <c r="K260" s="30">
        <f>IFERROR(VLOOKUP(A260,[5]数据处理!$A:$E,5,0),0)</f>
        <v>0</v>
      </c>
      <c r="L260" s="30">
        <f>IFERROR(VLOOKUP(A260,[5]数据处理!$A:$G,7,0),0)</f>
        <v>0</v>
      </c>
      <c r="M260">
        <f t="shared" si="52"/>
        <v>5</v>
      </c>
      <c r="N260">
        <f>IFERROR(VLOOKUP(A260,[5]数据处理!$A:$C,3,0),0)</f>
        <v>0</v>
      </c>
      <c r="O260">
        <f>IFERROR(VLOOKUP($A260,[5]数据处理!$A:$N,14,0),0)</f>
        <v>5</v>
      </c>
      <c r="P260">
        <f>IFERROR(VLOOKUP($A260,[3]库存报告使用数据!$A$1:$B$65536,2,0),"")</f>
        <v>30</v>
      </c>
      <c r="Q260">
        <f>IFERROR(VLOOKUP($A260,[3]库存报告使用数据!$A$1:$E$65536,5,0),"")</f>
        <v>20</v>
      </c>
      <c r="R260">
        <f>IFERROR(VLOOKUP($A260,[3]库存报告使用数据!$A$1:$H$65536,8,0),"")</f>
        <v>48</v>
      </c>
      <c r="S260">
        <f>IFERROR(VLOOKUP($A260,[3]库存报告使用数据!$A$1:$K$65536,11,0),"")</f>
        <v>39</v>
      </c>
      <c r="T260">
        <f>IFERROR(VLOOKUP($A260,[3]库存报告使用数据!$A$1:$C$65536,3,0),"")</f>
        <v>0</v>
      </c>
      <c r="U260">
        <f>IFERROR(VLOOKUP($A260,[3]库存报告使用数据!$A$1:$F$65536,6,0),"")</f>
        <v>0</v>
      </c>
      <c r="V260">
        <f>IFERROR(VLOOKUP($A260,[3]库存报告使用数据!$A$1:$I$65536,9,0),"")</f>
        <v>0</v>
      </c>
      <c r="W260">
        <f>IFERROR(VLOOKUP($A260,[3]库存报告使用数据!$A$1:$L$65536,12,0),"")</f>
        <v>0</v>
      </c>
      <c r="X260" s="20">
        <f t="shared" si="53"/>
        <v>0</v>
      </c>
      <c r="Y260" s="20">
        <f t="shared" si="54"/>
        <v>0</v>
      </c>
      <c r="Z260" s="20">
        <f t="shared" si="55"/>
        <v>0</v>
      </c>
      <c r="AA260" s="20">
        <f t="shared" si="56"/>
        <v>0</v>
      </c>
      <c r="AB260">
        <f>IFERROR(VLOOKUP($A260,[3]库存报告使用数据!$A$1:$D$65536,4,0),"")</f>
        <v>0</v>
      </c>
      <c r="AC260">
        <f>IFERROR(VLOOKUP($A260,[3]库存报告使用数据!$A$1:$G$65536,7,0),"")</f>
        <v>0</v>
      </c>
      <c r="AD260">
        <f>IFERROR(VLOOKUP($A260,[3]库存报告使用数据!$A$1:$J$65536,10,0),"")</f>
        <v>0</v>
      </c>
      <c r="AE260">
        <f>IFERROR(VLOOKUP($A260,[3]库存报告使用数据!$A$1:$M$65536,13,0),"")</f>
        <v>0</v>
      </c>
      <c r="AF260" s="20" t="str">
        <f t="shared" si="57"/>
        <v/>
      </c>
      <c r="AG260" s="20" t="str">
        <f t="shared" si="58"/>
        <v/>
      </c>
      <c r="AH260" s="20" t="str">
        <f t="shared" si="59"/>
        <v/>
      </c>
      <c r="AI260" s="20" t="str">
        <f t="shared" si="60"/>
        <v/>
      </c>
      <c r="AJ260">
        <f>IFERROR(VLOOKUP($B260,[4]库存报告使用数据!$A$1:$B$65536,2,0),0)</f>
        <v>0</v>
      </c>
      <c r="AK260">
        <f>IFERROR(VLOOKUP($B260,[4]库存报告使用数据!$A$1:$C$65536,3,0),)</f>
        <v>0</v>
      </c>
      <c r="AL260">
        <f>IFERROR(VLOOKUP($B260,[4]库存报告使用数据!$A$1:$D$65536,4,0),)</f>
        <v>0</v>
      </c>
      <c r="AM260">
        <f>IFERROR(VLOOKUP($B260,[4]库存报告使用数据!$A$1:$E$65536,5,0),)</f>
        <v>0</v>
      </c>
      <c r="AN260" s="20" t="str">
        <f t="shared" si="61"/>
        <v/>
      </c>
      <c r="AO260" s="20" t="str">
        <f t="shared" si="62"/>
        <v/>
      </c>
      <c r="AP260" s="20" t="str">
        <f t="shared" si="63"/>
        <v/>
      </c>
      <c r="AQ260" s="20" t="str">
        <f t="shared" si="64"/>
        <v/>
      </c>
      <c r="AR260" s="32">
        <f t="shared" si="65"/>
        <v>0</v>
      </c>
      <c r="AS260" s="32">
        <f t="shared" si="66"/>
        <v>0</v>
      </c>
      <c r="AT260" s="32">
        <f t="shared" si="67"/>
        <v>5</v>
      </c>
      <c r="AU260" s="28" t="str">
        <f t="shared" si="68"/>
        <v>库存为5</v>
      </c>
      <c r="AV260" s="34" t="str">
        <f>IFERROR(时间!$B$4+AU260,"上周无销量")</f>
        <v>上周无销量</v>
      </c>
    </row>
    <row r="261" spans="1:48">
      <c r="A261" s="18" t="s">
        <v>306</v>
      </c>
      <c r="B261" t="str">
        <f>VLOOKUP(A261,'[1]sku-asin（子）'!$A:$B,2,0)</f>
        <v>B079DJYW2N</v>
      </c>
      <c r="C261" t="str">
        <f>VLOOKUP(A261,'[1]子sku-父sku'!$A:$B,2,0)</f>
        <v>CFY-BESB1757</v>
      </c>
      <c r="D261" s="28">
        <f>IFERROR(VLOOKUP(A261,[2]库存报告使用数据处理!$A:$C,3,0),0)</f>
        <v>0</v>
      </c>
      <c r="E261" s="28">
        <f>IFERROR(VLOOKUP(A261,[2]库存报告使用数据处理!$A:$D,4,0),0)</f>
        <v>0</v>
      </c>
      <c r="F261" s="28">
        <f>IFERROR(VLOOKUP(A261,[2]库存报告使用数据处理!$A:$E,5,0),0)</f>
        <v>0</v>
      </c>
      <c r="G261" s="28">
        <f>IFERROR(VLOOKUP(A261,[2]库存报告使用数据处理!$A:$F,6,0),0)</f>
        <v>0</v>
      </c>
      <c r="H261" s="29">
        <f>IFERROR(VLOOKUP(A261,[2]库存报告使用数据处理!$A:$G,7,0),0)</f>
        <v>0</v>
      </c>
      <c r="I261">
        <f>IFERROR(VLOOKUP(A261,[5]数据处理!$A:$B,2,0),0)</f>
        <v>6</v>
      </c>
      <c r="J261" s="30">
        <f>IFERROR(VLOOKUP(A261,[5]数据处理!$A:$D,4,0),0)</f>
        <v>0</v>
      </c>
      <c r="K261" s="30">
        <f>IFERROR(VLOOKUP(A261,[5]数据处理!$A:$E,5,0),0)</f>
        <v>0</v>
      </c>
      <c r="L261" s="30">
        <f>IFERROR(VLOOKUP(A261,[5]数据处理!$A:$G,7,0),0)</f>
        <v>0</v>
      </c>
      <c r="M261">
        <f t="shared" si="52"/>
        <v>6</v>
      </c>
      <c r="N261">
        <f>IFERROR(VLOOKUP(A261,[5]数据处理!$A:$C,3,0),0)</f>
        <v>0</v>
      </c>
      <c r="O261">
        <f>IFERROR(VLOOKUP($A261,[5]数据处理!$A:$N,14,0),0)</f>
        <v>6</v>
      </c>
      <c r="P261">
        <f>IFERROR(VLOOKUP($A261,[3]库存报告使用数据!$A$1:$B$65536,2,0),"")</f>
        <v>35</v>
      </c>
      <c r="Q261">
        <f>IFERROR(VLOOKUP($A261,[3]库存报告使用数据!$A$1:$E$65536,5,0),"")</f>
        <v>22</v>
      </c>
      <c r="R261">
        <f>IFERROR(VLOOKUP($A261,[3]库存报告使用数据!$A$1:$H$65536,8,0),"")</f>
        <v>43</v>
      </c>
      <c r="S261">
        <f>IFERROR(VLOOKUP($A261,[3]库存报告使用数据!$A$1:$K$65536,11,0),"")</f>
        <v>35</v>
      </c>
      <c r="T261">
        <f>IFERROR(VLOOKUP($A261,[3]库存报告使用数据!$A$1:$C$65536,3,0),"")</f>
        <v>0</v>
      </c>
      <c r="U261">
        <f>IFERROR(VLOOKUP($A261,[3]库存报告使用数据!$A$1:$F$65536,6,0),"")</f>
        <v>0</v>
      </c>
      <c r="V261">
        <f>IFERROR(VLOOKUP($A261,[3]库存报告使用数据!$A$1:$I$65536,9,0),"")</f>
        <v>0</v>
      </c>
      <c r="W261">
        <f>IFERROR(VLOOKUP($A261,[3]库存报告使用数据!$A$1:$L$65536,12,0),"")</f>
        <v>0</v>
      </c>
      <c r="X261" s="20">
        <f t="shared" si="53"/>
        <v>0</v>
      </c>
      <c r="Y261" s="20">
        <f t="shared" si="54"/>
        <v>0</v>
      </c>
      <c r="Z261" s="20">
        <f t="shared" si="55"/>
        <v>0</v>
      </c>
      <c r="AA261" s="20">
        <f t="shared" si="56"/>
        <v>0</v>
      </c>
      <c r="AB261">
        <f>IFERROR(VLOOKUP($A261,[3]库存报告使用数据!$A$1:$D$65536,4,0),"")</f>
        <v>0</v>
      </c>
      <c r="AC261">
        <f>IFERROR(VLOOKUP($A261,[3]库存报告使用数据!$A$1:$G$65536,7,0),"")</f>
        <v>0</v>
      </c>
      <c r="AD261">
        <f>IFERROR(VLOOKUP($A261,[3]库存报告使用数据!$A$1:$J$65536,10,0),"")</f>
        <v>0</v>
      </c>
      <c r="AE261">
        <f>IFERROR(VLOOKUP($A261,[3]库存报告使用数据!$A$1:$M$65536,13,0),"")</f>
        <v>0</v>
      </c>
      <c r="AF261" s="20" t="str">
        <f t="shared" si="57"/>
        <v/>
      </c>
      <c r="AG261" s="20" t="str">
        <f t="shared" si="58"/>
        <v/>
      </c>
      <c r="AH261" s="20" t="str">
        <f t="shared" si="59"/>
        <v/>
      </c>
      <c r="AI261" s="20" t="str">
        <f t="shared" si="60"/>
        <v/>
      </c>
      <c r="AJ261">
        <f>IFERROR(VLOOKUP($B261,[4]库存报告使用数据!$A$1:$B$65536,2,0),0)</f>
        <v>0</v>
      </c>
      <c r="AK261">
        <f>IFERROR(VLOOKUP($B261,[4]库存报告使用数据!$A$1:$C$65536,3,0),)</f>
        <v>0</v>
      </c>
      <c r="AL261">
        <f>IFERROR(VLOOKUP($B261,[4]库存报告使用数据!$A$1:$D$65536,4,0),)</f>
        <v>0</v>
      </c>
      <c r="AM261">
        <f>IFERROR(VLOOKUP($B261,[4]库存报告使用数据!$A$1:$E$65536,5,0),)</f>
        <v>0</v>
      </c>
      <c r="AN261" s="20" t="str">
        <f t="shared" si="61"/>
        <v/>
      </c>
      <c r="AO261" s="20" t="str">
        <f t="shared" si="62"/>
        <v/>
      </c>
      <c r="AP261" s="20" t="str">
        <f t="shared" si="63"/>
        <v/>
      </c>
      <c r="AQ261" s="20" t="str">
        <f t="shared" si="64"/>
        <v/>
      </c>
      <c r="AR261" s="32">
        <f t="shared" si="65"/>
        <v>0</v>
      </c>
      <c r="AS261" s="32">
        <f t="shared" si="66"/>
        <v>0</v>
      </c>
      <c r="AT261" s="32">
        <f t="shared" si="67"/>
        <v>6</v>
      </c>
      <c r="AU261" s="28" t="str">
        <f t="shared" si="68"/>
        <v>库存为6</v>
      </c>
      <c r="AV261" s="34" t="str">
        <f>IFERROR(时间!$B$4+AU261,"上周无销量")</f>
        <v>上周无销量</v>
      </c>
    </row>
    <row r="262" spans="1:48">
      <c r="A262" s="18" t="s">
        <v>307</v>
      </c>
      <c r="B262" t="str">
        <f>VLOOKUP(A262,'[1]sku-asin（子）'!$A:$B,2,0)</f>
        <v>B079DK5FKY</v>
      </c>
      <c r="C262" t="str">
        <f>VLOOKUP(A262,'[1]子sku-父sku'!$A:$B,2,0)</f>
        <v>CFY-BESB1757</v>
      </c>
      <c r="D262" s="28">
        <f>IFERROR(VLOOKUP(A262,[2]库存报告使用数据处理!$A:$C,3,0),0)</f>
        <v>0</v>
      </c>
      <c r="E262" s="28">
        <f>IFERROR(VLOOKUP(A262,[2]库存报告使用数据处理!$A:$D,4,0),0)</f>
        <v>0</v>
      </c>
      <c r="F262" s="28">
        <f>IFERROR(VLOOKUP(A262,[2]库存报告使用数据处理!$A:$E,5,0),0)</f>
        <v>0</v>
      </c>
      <c r="G262" s="28">
        <f>IFERROR(VLOOKUP(A262,[2]库存报告使用数据处理!$A:$F,6,0),0)</f>
        <v>0</v>
      </c>
      <c r="H262" s="29">
        <f>IFERROR(VLOOKUP(A262,[2]库存报告使用数据处理!$A:$G,7,0),0)</f>
        <v>0</v>
      </c>
      <c r="I262">
        <f>IFERROR(VLOOKUP(A262,[5]数据处理!$A:$B,2,0),0)</f>
        <v>4</v>
      </c>
      <c r="J262" s="30">
        <f>IFERROR(VLOOKUP(A262,[5]数据处理!$A:$D,4,0),0)</f>
        <v>0</v>
      </c>
      <c r="K262" s="30">
        <f>IFERROR(VLOOKUP(A262,[5]数据处理!$A:$E,5,0),0)</f>
        <v>0</v>
      </c>
      <c r="L262" s="30">
        <f>IFERROR(VLOOKUP(A262,[5]数据处理!$A:$G,7,0),0)</f>
        <v>0</v>
      </c>
      <c r="M262">
        <f t="shared" ref="M262:M325" si="69">SUM(I262:L262)</f>
        <v>4</v>
      </c>
      <c r="N262">
        <f>IFERROR(VLOOKUP(A262,[5]数据处理!$A:$C,3,0),0)</f>
        <v>0</v>
      </c>
      <c r="O262">
        <f>IFERROR(VLOOKUP($A262,[5]数据处理!$A:$N,14,0),0)</f>
        <v>4</v>
      </c>
      <c r="P262">
        <f>IFERROR(VLOOKUP($A262,[3]库存报告使用数据!$A$1:$B$65536,2,0),"")</f>
        <v>33</v>
      </c>
      <c r="Q262">
        <f>IFERROR(VLOOKUP($A262,[3]库存报告使用数据!$A$1:$E$65536,5,0),"")</f>
        <v>24</v>
      </c>
      <c r="R262">
        <f>IFERROR(VLOOKUP($A262,[3]库存报告使用数据!$A$1:$H$65536,8,0),"")</f>
        <v>39</v>
      </c>
      <c r="S262">
        <f>IFERROR(VLOOKUP($A262,[3]库存报告使用数据!$A$1:$K$65536,11,0),"")</f>
        <v>73</v>
      </c>
      <c r="T262">
        <f>IFERROR(VLOOKUP($A262,[3]库存报告使用数据!$A$1:$C$65536,3,0),"")</f>
        <v>0</v>
      </c>
      <c r="U262">
        <f>IFERROR(VLOOKUP($A262,[3]库存报告使用数据!$A$1:$F$65536,6,0),"")</f>
        <v>0</v>
      </c>
      <c r="V262">
        <f>IFERROR(VLOOKUP($A262,[3]库存报告使用数据!$A$1:$I$65536,9,0),"")</f>
        <v>0</v>
      </c>
      <c r="W262">
        <f>IFERROR(VLOOKUP($A262,[3]库存报告使用数据!$A$1:$L$65536,12,0),"")</f>
        <v>0</v>
      </c>
      <c r="X262" s="20">
        <f t="shared" ref="X262:X325" si="70">IFERROR(T262/P262,"")</f>
        <v>0</v>
      </c>
      <c r="Y262" s="20">
        <f t="shared" ref="Y262:Y325" si="71">IFERROR(U262/Q262,"")</f>
        <v>0</v>
      </c>
      <c r="Z262" s="20">
        <f t="shared" ref="Z262:Z325" si="72">IFERROR(V262/R262,"")</f>
        <v>0</v>
      </c>
      <c r="AA262" s="20">
        <f t="shared" ref="AA262:AA325" si="73">IFERROR(W262/S262,"")</f>
        <v>0</v>
      </c>
      <c r="AB262">
        <f>IFERROR(VLOOKUP($A262,[3]库存报告使用数据!$A$1:$D$65536,4,0),"")</f>
        <v>0</v>
      </c>
      <c r="AC262">
        <f>IFERROR(VLOOKUP($A262,[3]库存报告使用数据!$A$1:$G$65536,7,0),"")</f>
        <v>0</v>
      </c>
      <c r="AD262">
        <f>IFERROR(VLOOKUP($A262,[3]库存报告使用数据!$A$1:$J$65536,10,0),"")</f>
        <v>0</v>
      </c>
      <c r="AE262">
        <f>IFERROR(VLOOKUP($A262,[3]库存报告使用数据!$A$1:$M$65536,13,0),"")</f>
        <v>0</v>
      </c>
      <c r="AF262" s="20" t="str">
        <f t="shared" ref="AF262:AF325" si="74">IF(OR(AB262="",AB262=0),"",IF(AND(D262*$H262=0,AB262&gt;0),"无销售广告费为"&amp;AB262,IFERROR(AB262/(D262*$H262),0)))</f>
        <v/>
      </c>
      <c r="AG262" s="20" t="str">
        <f t="shared" ref="AG262:AG325" si="75">IF(OR(AC262="",AC262=0),"",IF(AND(E262*$H262=0,AC262&gt;0),"无销售广告费为"&amp;AC262,IFERROR(AC262/(E262*$H262),0)))</f>
        <v/>
      </c>
      <c r="AH262" s="20" t="str">
        <f t="shared" ref="AH262:AH325" si="76">IF(OR(AD262="",AD262=0),"",IF(AND(F262*$H262=0,AD262&gt;0),"无销售广告费为"&amp;AD262,IFERROR(AD262/(F262*$H262),0)))</f>
        <v/>
      </c>
      <c r="AI262" s="20" t="str">
        <f t="shared" ref="AI262:AI325" si="77">IF(OR(AE262="",AE262=0),"",IF(AND(G262*$H262=0,AE262&gt;0),"无销售广告费为"&amp;AE262,IFERROR(AE262/(G262*$H262),0)))</f>
        <v/>
      </c>
      <c r="AJ262">
        <f>IFERROR(VLOOKUP($B262,[4]库存报告使用数据!$A$1:$B$65536,2,0),0)</f>
        <v>0</v>
      </c>
      <c r="AK262">
        <f>IFERROR(VLOOKUP($B262,[4]库存报告使用数据!$A$1:$C$65536,3,0),)</f>
        <v>0</v>
      </c>
      <c r="AL262">
        <f>IFERROR(VLOOKUP($B262,[4]库存报告使用数据!$A$1:$D$65536,4,0),)</f>
        <v>0</v>
      </c>
      <c r="AM262">
        <f>IFERROR(VLOOKUP($B262,[4]库存报告使用数据!$A$1:$E$65536,5,0),)</f>
        <v>0</v>
      </c>
      <c r="AN262" s="20" t="str">
        <f t="shared" ref="AN262:AN325" si="78">IFERROR(D262/AJ262,"")</f>
        <v/>
      </c>
      <c r="AO262" s="20" t="str">
        <f t="shared" ref="AO262:AO325" si="79">IFERROR(E262/AK262,"")</f>
        <v/>
      </c>
      <c r="AP262" s="20" t="str">
        <f t="shared" ref="AP262:AP325" si="80">IFERROR(F262/AL262,"")</f>
        <v/>
      </c>
      <c r="AQ262" s="20" t="str">
        <f t="shared" ref="AQ262:AQ325" si="81">IFERROR(G262/AM262,"")</f>
        <v/>
      </c>
      <c r="AR262" s="32">
        <f t="shared" ref="AR262:AR325" si="82">IFERROR(D262/7,"")</f>
        <v>0</v>
      </c>
      <c r="AS262" s="32">
        <f t="shared" ref="AS262:AS325" si="83">IF(AR262="","上周无销量",60*AR262)</f>
        <v>0</v>
      </c>
      <c r="AT262" s="32">
        <f t="shared" ref="AT262:AT325" si="84">IF(AS262="上周无销量","上周无销量/总库存"&amp;M262,M262-AS262)</f>
        <v>4</v>
      </c>
      <c r="AU262" s="28" t="str">
        <f t="shared" ref="AU262:AU325" si="85">IF(AR262="","库存为"&amp;M262,IF(AS262=0,"库存为"&amp;M262,INT(M262/AR262)))</f>
        <v>库存为4</v>
      </c>
      <c r="AV262" s="34" t="str">
        <f>IFERROR(时间!$B$4+AU262,"上周无销量")</f>
        <v>上周无销量</v>
      </c>
    </row>
    <row r="263" spans="1:48">
      <c r="A263" s="18" t="s">
        <v>308</v>
      </c>
      <c r="B263" t="str">
        <f>VLOOKUP(A263,'[1]sku-asin（子）'!$A:$B,2,0)</f>
        <v>B079DJYW2P</v>
      </c>
      <c r="C263" t="str">
        <f>VLOOKUP(A263,'[1]子sku-父sku'!$A:$B,2,0)</f>
        <v>CFY-BESB1757</v>
      </c>
      <c r="D263" s="28">
        <f>IFERROR(VLOOKUP(A263,[2]库存报告使用数据处理!$A:$C,3,0),0)</f>
        <v>0</v>
      </c>
      <c r="E263" s="28">
        <f>IFERROR(VLOOKUP(A263,[2]库存报告使用数据处理!$A:$D,4,0),0)</f>
        <v>0</v>
      </c>
      <c r="F263" s="28">
        <f>IFERROR(VLOOKUP(A263,[2]库存报告使用数据处理!$A:$E,5,0),0)</f>
        <v>0</v>
      </c>
      <c r="G263" s="28">
        <f>IFERROR(VLOOKUP(A263,[2]库存报告使用数据处理!$A:$F,6,0),0)</f>
        <v>0</v>
      </c>
      <c r="H263" s="29">
        <f>IFERROR(VLOOKUP(A263,[2]库存报告使用数据处理!$A:$G,7,0),0)</f>
        <v>0</v>
      </c>
      <c r="I263">
        <f>IFERROR(VLOOKUP(A263,[5]数据处理!$A:$B,2,0),0)</f>
        <v>4</v>
      </c>
      <c r="J263" s="30">
        <f>IFERROR(VLOOKUP(A263,[5]数据处理!$A:$D,4,0),0)</f>
        <v>0</v>
      </c>
      <c r="K263" s="30">
        <f>IFERROR(VLOOKUP(A263,[5]数据处理!$A:$E,5,0),0)</f>
        <v>0</v>
      </c>
      <c r="L263" s="30">
        <f>IFERROR(VLOOKUP(A263,[5]数据处理!$A:$G,7,0),0)</f>
        <v>0</v>
      </c>
      <c r="M263">
        <f t="shared" si="69"/>
        <v>4</v>
      </c>
      <c r="N263">
        <f>IFERROR(VLOOKUP(A263,[5]数据处理!$A:$C,3,0),0)</f>
        <v>0</v>
      </c>
      <c r="O263">
        <f>IFERROR(VLOOKUP($A263,[5]数据处理!$A:$N,14,0),0)</f>
        <v>4</v>
      </c>
      <c r="P263">
        <f>IFERROR(VLOOKUP($A263,[3]库存报告使用数据!$A$1:$B$65536,2,0),"")</f>
        <v>44</v>
      </c>
      <c r="Q263">
        <f>IFERROR(VLOOKUP($A263,[3]库存报告使用数据!$A$1:$E$65536,5,0),"")</f>
        <v>30</v>
      </c>
      <c r="R263">
        <f>IFERROR(VLOOKUP($A263,[3]库存报告使用数据!$A$1:$H$65536,8,0),"")</f>
        <v>46</v>
      </c>
      <c r="S263">
        <f>IFERROR(VLOOKUP($A263,[3]库存报告使用数据!$A$1:$K$65536,11,0),"")</f>
        <v>46</v>
      </c>
      <c r="T263">
        <f>IFERROR(VLOOKUP($A263,[3]库存报告使用数据!$A$1:$C$65536,3,0),"")</f>
        <v>0</v>
      </c>
      <c r="U263">
        <f>IFERROR(VLOOKUP($A263,[3]库存报告使用数据!$A$1:$F$65536,6,0),"")</f>
        <v>0</v>
      </c>
      <c r="V263">
        <f>IFERROR(VLOOKUP($A263,[3]库存报告使用数据!$A$1:$I$65536,9,0),"")</f>
        <v>0</v>
      </c>
      <c r="W263">
        <f>IFERROR(VLOOKUP($A263,[3]库存报告使用数据!$A$1:$L$65536,12,0),"")</f>
        <v>0</v>
      </c>
      <c r="X263" s="20">
        <f t="shared" si="70"/>
        <v>0</v>
      </c>
      <c r="Y263" s="20">
        <f t="shared" si="71"/>
        <v>0</v>
      </c>
      <c r="Z263" s="20">
        <f t="shared" si="72"/>
        <v>0</v>
      </c>
      <c r="AA263" s="20">
        <f t="shared" si="73"/>
        <v>0</v>
      </c>
      <c r="AB263">
        <f>IFERROR(VLOOKUP($A263,[3]库存报告使用数据!$A$1:$D$65536,4,0),"")</f>
        <v>0</v>
      </c>
      <c r="AC263">
        <f>IFERROR(VLOOKUP($A263,[3]库存报告使用数据!$A$1:$G$65536,7,0),"")</f>
        <v>0</v>
      </c>
      <c r="AD263">
        <f>IFERROR(VLOOKUP($A263,[3]库存报告使用数据!$A$1:$J$65536,10,0),"")</f>
        <v>0</v>
      </c>
      <c r="AE263">
        <f>IFERROR(VLOOKUP($A263,[3]库存报告使用数据!$A$1:$M$65536,13,0),"")</f>
        <v>0</v>
      </c>
      <c r="AF263" s="20" t="str">
        <f t="shared" si="74"/>
        <v/>
      </c>
      <c r="AG263" s="20" t="str">
        <f t="shared" si="75"/>
        <v/>
      </c>
      <c r="AH263" s="20" t="str">
        <f t="shared" si="76"/>
        <v/>
      </c>
      <c r="AI263" s="20" t="str">
        <f t="shared" si="77"/>
        <v/>
      </c>
      <c r="AJ263">
        <f>IFERROR(VLOOKUP($B263,[4]库存报告使用数据!$A$1:$B$65536,2,0),0)</f>
        <v>0</v>
      </c>
      <c r="AK263">
        <f>IFERROR(VLOOKUP($B263,[4]库存报告使用数据!$A$1:$C$65536,3,0),)</f>
        <v>0</v>
      </c>
      <c r="AL263">
        <f>IFERROR(VLOOKUP($B263,[4]库存报告使用数据!$A$1:$D$65536,4,0),)</f>
        <v>0</v>
      </c>
      <c r="AM263">
        <f>IFERROR(VLOOKUP($B263,[4]库存报告使用数据!$A$1:$E$65536,5,0),)</f>
        <v>0</v>
      </c>
      <c r="AN263" s="20" t="str">
        <f t="shared" si="78"/>
        <v/>
      </c>
      <c r="AO263" s="20" t="str">
        <f t="shared" si="79"/>
        <v/>
      </c>
      <c r="AP263" s="20" t="str">
        <f t="shared" si="80"/>
        <v/>
      </c>
      <c r="AQ263" s="20" t="str">
        <f t="shared" si="81"/>
        <v/>
      </c>
      <c r="AR263" s="32">
        <f t="shared" si="82"/>
        <v>0</v>
      </c>
      <c r="AS263" s="32">
        <f t="shared" si="83"/>
        <v>0</v>
      </c>
      <c r="AT263" s="32">
        <f t="shared" si="84"/>
        <v>4</v>
      </c>
      <c r="AU263" s="28" t="str">
        <f t="shared" si="85"/>
        <v>库存为4</v>
      </c>
      <c r="AV263" s="34" t="str">
        <f>IFERROR(时间!$B$4+AU263,"上周无销量")</f>
        <v>上周无销量</v>
      </c>
    </row>
    <row r="264" spans="1:48">
      <c r="A264" s="18" t="s">
        <v>309</v>
      </c>
      <c r="B264" t="str">
        <f>VLOOKUP(A264,'[1]sku-asin（子）'!$A:$B,2,0)</f>
        <v>B079DKN4P2</v>
      </c>
      <c r="C264" t="str">
        <f>VLOOKUP(A264,'[1]子sku-父sku'!$A:$B,2,0)</f>
        <v>CFY-BESB1757</v>
      </c>
      <c r="D264" s="28">
        <f>IFERROR(VLOOKUP(A264,[2]库存报告使用数据处理!$A:$C,3,0),0)</f>
        <v>0</v>
      </c>
      <c r="E264" s="28">
        <f>IFERROR(VLOOKUP(A264,[2]库存报告使用数据处理!$A:$D,4,0),0)</f>
        <v>0</v>
      </c>
      <c r="F264" s="28">
        <f>IFERROR(VLOOKUP(A264,[2]库存报告使用数据处理!$A:$E,5,0),0)</f>
        <v>0</v>
      </c>
      <c r="G264" s="28">
        <f>IFERROR(VLOOKUP(A264,[2]库存报告使用数据处理!$A:$F,6,0),0)</f>
        <v>0</v>
      </c>
      <c r="H264" s="29">
        <f>IFERROR(VLOOKUP(A264,[2]库存报告使用数据处理!$A:$G,7,0),0)</f>
        <v>0</v>
      </c>
      <c r="I264">
        <f>IFERROR(VLOOKUP(A264,[5]数据处理!$A:$B,2,0),0)</f>
        <v>6</v>
      </c>
      <c r="J264" s="30">
        <f>IFERROR(VLOOKUP(A264,[5]数据处理!$A:$D,4,0),0)</f>
        <v>0</v>
      </c>
      <c r="K264" s="30">
        <f>IFERROR(VLOOKUP(A264,[5]数据处理!$A:$E,5,0),0)</f>
        <v>0</v>
      </c>
      <c r="L264" s="30">
        <f>IFERROR(VLOOKUP(A264,[5]数据处理!$A:$G,7,0),0)</f>
        <v>0</v>
      </c>
      <c r="M264">
        <f t="shared" si="69"/>
        <v>6</v>
      </c>
      <c r="N264">
        <f>IFERROR(VLOOKUP(A264,[5]数据处理!$A:$C,3,0),0)</f>
        <v>0</v>
      </c>
      <c r="O264">
        <f>IFERROR(VLOOKUP($A264,[5]数据处理!$A:$N,14,0),0)</f>
        <v>6</v>
      </c>
      <c r="P264">
        <f>IFERROR(VLOOKUP($A264,[3]库存报告使用数据!$A$1:$B$65536,2,0),"")</f>
        <v>28</v>
      </c>
      <c r="Q264">
        <f>IFERROR(VLOOKUP($A264,[3]库存报告使用数据!$A$1:$E$65536,5,0),"")</f>
        <v>19</v>
      </c>
      <c r="R264">
        <f>IFERROR(VLOOKUP($A264,[3]库存报告使用数据!$A$1:$H$65536,8,0),"")</f>
        <v>30</v>
      </c>
      <c r="S264">
        <f>IFERROR(VLOOKUP($A264,[3]库存报告使用数据!$A$1:$K$65536,11,0),"")</f>
        <v>28</v>
      </c>
      <c r="T264">
        <f>IFERROR(VLOOKUP($A264,[3]库存报告使用数据!$A$1:$C$65536,3,0),"")</f>
        <v>0</v>
      </c>
      <c r="U264">
        <f>IFERROR(VLOOKUP($A264,[3]库存报告使用数据!$A$1:$F$65536,6,0),"")</f>
        <v>0</v>
      </c>
      <c r="V264">
        <f>IFERROR(VLOOKUP($A264,[3]库存报告使用数据!$A$1:$I$65536,9,0),"")</f>
        <v>0</v>
      </c>
      <c r="W264">
        <f>IFERROR(VLOOKUP($A264,[3]库存报告使用数据!$A$1:$L$65536,12,0),"")</f>
        <v>0</v>
      </c>
      <c r="X264" s="20">
        <f t="shared" si="70"/>
        <v>0</v>
      </c>
      <c r="Y264" s="20">
        <f t="shared" si="71"/>
        <v>0</v>
      </c>
      <c r="Z264" s="20">
        <f t="shared" si="72"/>
        <v>0</v>
      </c>
      <c r="AA264" s="20">
        <f t="shared" si="73"/>
        <v>0</v>
      </c>
      <c r="AB264">
        <f>IFERROR(VLOOKUP($A264,[3]库存报告使用数据!$A$1:$D$65536,4,0),"")</f>
        <v>0</v>
      </c>
      <c r="AC264">
        <f>IFERROR(VLOOKUP($A264,[3]库存报告使用数据!$A$1:$G$65536,7,0),"")</f>
        <v>0</v>
      </c>
      <c r="AD264">
        <f>IFERROR(VLOOKUP($A264,[3]库存报告使用数据!$A$1:$J$65536,10,0),"")</f>
        <v>0</v>
      </c>
      <c r="AE264">
        <f>IFERROR(VLOOKUP($A264,[3]库存报告使用数据!$A$1:$M$65536,13,0),"")</f>
        <v>0</v>
      </c>
      <c r="AF264" s="20" t="str">
        <f t="shared" si="74"/>
        <v/>
      </c>
      <c r="AG264" s="20" t="str">
        <f t="shared" si="75"/>
        <v/>
      </c>
      <c r="AH264" s="20" t="str">
        <f t="shared" si="76"/>
        <v/>
      </c>
      <c r="AI264" s="20" t="str">
        <f t="shared" si="77"/>
        <v/>
      </c>
      <c r="AJ264">
        <f>IFERROR(VLOOKUP($B264,[4]库存报告使用数据!$A$1:$B$65536,2,0),0)</f>
        <v>0</v>
      </c>
      <c r="AK264">
        <f>IFERROR(VLOOKUP($B264,[4]库存报告使用数据!$A$1:$C$65536,3,0),)</f>
        <v>0</v>
      </c>
      <c r="AL264">
        <f>IFERROR(VLOOKUP($B264,[4]库存报告使用数据!$A$1:$D$65536,4,0),)</f>
        <v>0</v>
      </c>
      <c r="AM264">
        <f>IFERROR(VLOOKUP($B264,[4]库存报告使用数据!$A$1:$E$65536,5,0),)</f>
        <v>0</v>
      </c>
      <c r="AN264" s="20" t="str">
        <f t="shared" si="78"/>
        <v/>
      </c>
      <c r="AO264" s="20" t="str">
        <f t="shared" si="79"/>
        <v/>
      </c>
      <c r="AP264" s="20" t="str">
        <f t="shared" si="80"/>
        <v/>
      </c>
      <c r="AQ264" s="20" t="str">
        <f t="shared" si="81"/>
        <v/>
      </c>
      <c r="AR264" s="32">
        <f t="shared" si="82"/>
        <v>0</v>
      </c>
      <c r="AS264" s="32">
        <f t="shared" si="83"/>
        <v>0</v>
      </c>
      <c r="AT264" s="32">
        <f t="shared" si="84"/>
        <v>6</v>
      </c>
      <c r="AU264" s="28" t="str">
        <f t="shared" si="85"/>
        <v>库存为6</v>
      </c>
      <c r="AV264" s="34" t="str">
        <f>IFERROR(时间!$B$4+AU264,"上周无销量")</f>
        <v>上周无销量</v>
      </c>
    </row>
    <row r="265" spans="1:48">
      <c r="A265" s="18" t="s">
        <v>310</v>
      </c>
      <c r="B265" t="str">
        <f>VLOOKUP(A265,'[1]sku-asin（子）'!$A:$B,2,0)</f>
        <v>B079DKCKZ3</v>
      </c>
      <c r="C265" t="str">
        <f>VLOOKUP(A265,'[1]子sku-父sku'!$A:$B,2,0)</f>
        <v>CFY-BESB1757</v>
      </c>
      <c r="D265" s="28">
        <f>IFERROR(VLOOKUP(A265,[2]库存报告使用数据处理!$A:$C,3,0),0)</f>
        <v>0</v>
      </c>
      <c r="E265" s="28">
        <f>IFERROR(VLOOKUP(A265,[2]库存报告使用数据处理!$A:$D,4,0),0)</f>
        <v>0</v>
      </c>
      <c r="F265" s="28">
        <f>IFERROR(VLOOKUP(A265,[2]库存报告使用数据处理!$A:$E,5,0),0)</f>
        <v>0</v>
      </c>
      <c r="G265" s="28">
        <f>IFERROR(VLOOKUP(A265,[2]库存报告使用数据处理!$A:$F,6,0),0)</f>
        <v>1</v>
      </c>
      <c r="H265" s="29">
        <f>IFERROR(VLOOKUP(A265,[2]库存报告使用数据处理!$A:$G,7,0),0)</f>
        <v>35.99</v>
      </c>
      <c r="I265">
        <f>IFERROR(VLOOKUP(A265,[5]数据处理!$A:$B,2,0),0)</f>
        <v>5</v>
      </c>
      <c r="J265" s="30">
        <f>IFERROR(VLOOKUP(A265,[5]数据处理!$A:$D,4,0),0)</f>
        <v>0</v>
      </c>
      <c r="K265" s="30">
        <f>IFERROR(VLOOKUP(A265,[5]数据处理!$A:$E,5,0),0)</f>
        <v>0</v>
      </c>
      <c r="L265" s="30">
        <f>IFERROR(VLOOKUP(A265,[5]数据处理!$A:$G,7,0),0)</f>
        <v>0</v>
      </c>
      <c r="M265">
        <f t="shared" si="69"/>
        <v>5</v>
      </c>
      <c r="N265">
        <f>IFERROR(VLOOKUP(A265,[5]数据处理!$A:$C,3,0),0)</f>
        <v>0</v>
      </c>
      <c r="O265">
        <f>IFERROR(VLOOKUP($A265,[5]数据处理!$A:$N,14,0),0)</f>
        <v>5</v>
      </c>
      <c r="P265">
        <f>IFERROR(VLOOKUP($A265,[3]库存报告使用数据!$A$1:$B$65536,2,0),"")</f>
        <v>30</v>
      </c>
      <c r="Q265">
        <f>IFERROR(VLOOKUP($A265,[3]库存报告使用数据!$A$1:$E$65536,5,0),"")</f>
        <v>21</v>
      </c>
      <c r="R265">
        <f>IFERROR(VLOOKUP($A265,[3]库存报告使用数据!$A$1:$H$65536,8,0),"")</f>
        <v>44</v>
      </c>
      <c r="S265">
        <f>IFERROR(VLOOKUP($A265,[3]库存报告使用数据!$A$1:$K$65536,11,0),"")</f>
        <v>36</v>
      </c>
      <c r="T265">
        <f>IFERROR(VLOOKUP($A265,[3]库存报告使用数据!$A$1:$C$65536,3,0),"")</f>
        <v>2</v>
      </c>
      <c r="U265">
        <f>IFERROR(VLOOKUP($A265,[3]库存报告使用数据!$A$1:$F$65536,6,0),"")</f>
        <v>2</v>
      </c>
      <c r="V265">
        <f>IFERROR(VLOOKUP($A265,[3]库存报告使用数据!$A$1:$I$65536,9,0),"")</f>
        <v>0</v>
      </c>
      <c r="W265">
        <f>IFERROR(VLOOKUP($A265,[3]库存报告使用数据!$A$1:$L$65536,12,0),"")</f>
        <v>0</v>
      </c>
      <c r="X265" s="20">
        <f t="shared" si="70"/>
        <v>0.0666666666666667</v>
      </c>
      <c r="Y265" s="20">
        <f t="shared" si="71"/>
        <v>0.0952380952380952</v>
      </c>
      <c r="Z265" s="20">
        <f t="shared" si="72"/>
        <v>0</v>
      </c>
      <c r="AA265" s="20">
        <f t="shared" si="73"/>
        <v>0</v>
      </c>
      <c r="AB265">
        <f>IFERROR(VLOOKUP($A265,[3]库存报告使用数据!$A$1:$D$65536,4,0),"")</f>
        <v>0.32</v>
      </c>
      <c r="AC265">
        <f>IFERROR(VLOOKUP($A265,[3]库存报告使用数据!$A$1:$G$65536,7,0),"")</f>
        <v>0.32</v>
      </c>
      <c r="AD265">
        <f>IFERROR(VLOOKUP($A265,[3]库存报告使用数据!$A$1:$J$65536,10,0),"")</f>
        <v>0</v>
      </c>
      <c r="AE265">
        <f>IFERROR(VLOOKUP($A265,[3]库存报告使用数据!$A$1:$M$65536,13,0),"")</f>
        <v>0</v>
      </c>
      <c r="AF265" s="20" t="str">
        <f t="shared" si="74"/>
        <v>无销售广告费为0.32</v>
      </c>
      <c r="AG265" s="20" t="str">
        <f t="shared" si="75"/>
        <v>无销售广告费为0.32</v>
      </c>
      <c r="AH265" s="20" t="str">
        <f t="shared" si="76"/>
        <v/>
      </c>
      <c r="AI265" s="20" t="str">
        <f t="shared" si="77"/>
        <v/>
      </c>
      <c r="AJ265">
        <f>IFERROR(VLOOKUP($B265,[4]库存报告使用数据!$A$1:$B$65536,2,0),0)</f>
        <v>0</v>
      </c>
      <c r="AK265">
        <f>IFERROR(VLOOKUP($B265,[4]库存报告使用数据!$A$1:$C$65536,3,0),)</f>
        <v>1</v>
      </c>
      <c r="AL265">
        <f>IFERROR(VLOOKUP($B265,[4]库存报告使用数据!$A$1:$D$65536,4,0),)</f>
        <v>0</v>
      </c>
      <c r="AM265">
        <f>IFERROR(VLOOKUP($B265,[4]库存报告使用数据!$A$1:$E$65536,5,0),)</f>
        <v>0</v>
      </c>
      <c r="AN265" s="20" t="str">
        <f t="shared" si="78"/>
        <v/>
      </c>
      <c r="AO265" s="20">
        <f t="shared" si="79"/>
        <v>0</v>
      </c>
      <c r="AP265" s="20" t="str">
        <f t="shared" si="80"/>
        <v/>
      </c>
      <c r="AQ265" s="20" t="str">
        <f t="shared" si="81"/>
        <v/>
      </c>
      <c r="AR265" s="32">
        <f t="shared" si="82"/>
        <v>0</v>
      </c>
      <c r="AS265" s="32">
        <f t="shared" si="83"/>
        <v>0</v>
      </c>
      <c r="AT265" s="32">
        <f t="shared" si="84"/>
        <v>5</v>
      </c>
      <c r="AU265" s="28" t="str">
        <f t="shared" si="85"/>
        <v>库存为5</v>
      </c>
      <c r="AV265" s="34" t="str">
        <f>IFERROR(时间!$B$4+AU265,"上周无销量")</f>
        <v>上周无销量</v>
      </c>
    </row>
    <row r="266" spans="1:48">
      <c r="A266" s="18" t="s">
        <v>311</v>
      </c>
      <c r="B266" t="str">
        <f>VLOOKUP(A266,'[1]sku-asin（子）'!$A:$B,2,0)</f>
        <v>B079DKC1X2</v>
      </c>
      <c r="C266" t="str">
        <f>VLOOKUP(A266,'[1]子sku-父sku'!$A:$B,2,0)</f>
        <v>CFY-BESB1757</v>
      </c>
      <c r="D266" s="28">
        <f>IFERROR(VLOOKUP(A266,[2]库存报告使用数据处理!$A:$C,3,0),0)</f>
        <v>0</v>
      </c>
      <c r="E266" s="28">
        <f>IFERROR(VLOOKUP(A266,[2]库存报告使用数据处理!$A:$D,4,0),0)</f>
        <v>0</v>
      </c>
      <c r="F266" s="28">
        <f>IFERROR(VLOOKUP(A266,[2]库存报告使用数据处理!$A:$E,5,0),0)</f>
        <v>0</v>
      </c>
      <c r="G266" s="28">
        <f>IFERROR(VLOOKUP(A266,[2]库存报告使用数据处理!$A:$F,6,0),0)</f>
        <v>0</v>
      </c>
      <c r="H266" s="29">
        <f>IFERROR(VLOOKUP(A266,[2]库存报告使用数据处理!$A:$G,7,0),0)</f>
        <v>0</v>
      </c>
      <c r="I266">
        <f>IFERROR(VLOOKUP(A266,[5]数据处理!$A:$B,2,0),0)</f>
        <v>4</v>
      </c>
      <c r="J266" s="30">
        <f>IFERROR(VLOOKUP(A266,[5]数据处理!$A:$D,4,0),0)</f>
        <v>0</v>
      </c>
      <c r="K266" s="30">
        <f>IFERROR(VLOOKUP(A266,[5]数据处理!$A:$E,5,0),0)</f>
        <v>0</v>
      </c>
      <c r="L266" s="30">
        <f>IFERROR(VLOOKUP(A266,[5]数据处理!$A:$G,7,0),0)</f>
        <v>0</v>
      </c>
      <c r="M266">
        <f t="shared" si="69"/>
        <v>4</v>
      </c>
      <c r="N266">
        <f>IFERROR(VLOOKUP(A266,[5]数据处理!$A:$C,3,0),0)</f>
        <v>0</v>
      </c>
      <c r="O266">
        <f>IFERROR(VLOOKUP($A266,[5]数据处理!$A:$N,14,0),0)</f>
        <v>4</v>
      </c>
      <c r="P266">
        <f>IFERROR(VLOOKUP($A266,[3]库存报告使用数据!$A$1:$B$65536,2,0),"")</f>
        <v>69</v>
      </c>
      <c r="Q266">
        <f>IFERROR(VLOOKUP($A266,[3]库存报告使用数据!$A$1:$E$65536,5,0),"")</f>
        <v>41</v>
      </c>
      <c r="R266">
        <f>IFERROR(VLOOKUP($A266,[3]库存报告使用数据!$A$1:$H$65536,8,0),"")</f>
        <v>227</v>
      </c>
      <c r="S266">
        <f>IFERROR(VLOOKUP($A266,[3]库存报告使用数据!$A$1:$K$65536,11,0),"")</f>
        <v>125</v>
      </c>
      <c r="T266">
        <f>IFERROR(VLOOKUP($A266,[3]库存报告使用数据!$A$1:$C$65536,3,0),"")</f>
        <v>0</v>
      </c>
      <c r="U266">
        <f>IFERROR(VLOOKUP($A266,[3]库存报告使用数据!$A$1:$F$65536,6,0),"")</f>
        <v>0</v>
      </c>
      <c r="V266">
        <f>IFERROR(VLOOKUP($A266,[3]库存报告使用数据!$A$1:$I$65536,9,0),"")</f>
        <v>0</v>
      </c>
      <c r="W266">
        <f>IFERROR(VLOOKUP($A266,[3]库存报告使用数据!$A$1:$L$65536,12,0),"")</f>
        <v>0</v>
      </c>
      <c r="X266" s="20">
        <f t="shared" si="70"/>
        <v>0</v>
      </c>
      <c r="Y266" s="20">
        <f t="shared" si="71"/>
        <v>0</v>
      </c>
      <c r="Z266" s="20">
        <f t="shared" si="72"/>
        <v>0</v>
      </c>
      <c r="AA266" s="20">
        <f t="shared" si="73"/>
        <v>0</v>
      </c>
      <c r="AB266">
        <f>IFERROR(VLOOKUP($A266,[3]库存报告使用数据!$A$1:$D$65536,4,0),"")</f>
        <v>0</v>
      </c>
      <c r="AC266">
        <f>IFERROR(VLOOKUP($A266,[3]库存报告使用数据!$A$1:$G$65536,7,0),"")</f>
        <v>0</v>
      </c>
      <c r="AD266">
        <f>IFERROR(VLOOKUP($A266,[3]库存报告使用数据!$A$1:$J$65536,10,0),"")</f>
        <v>0</v>
      </c>
      <c r="AE266">
        <f>IFERROR(VLOOKUP($A266,[3]库存报告使用数据!$A$1:$M$65536,13,0),"")</f>
        <v>0</v>
      </c>
      <c r="AF266" s="20" t="str">
        <f t="shared" si="74"/>
        <v/>
      </c>
      <c r="AG266" s="20" t="str">
        <f t="shared" si="75"/>
        <v/>
      </c>
      <c r="AH266" s="20" t="str">
        <f t="shared" si="76"/>
        <v/>
      </c>
      <c r="AI266" s="20" t="str">
        <f t="shared" si="77"/>
        <v/>
      </c>
      <c r="AJ266">
        <f>IFERROR(VLOOKUP($B266,[4]库存报告使用数据!$A$1:$B$65536,2,0),0)</f>
        <v>0</v>
      </c>
      <c r="AK266">
        <f>IFERROR(VLOOKUP($B266,[4]库存报告使用数据!$A$1:$C$65536,3,0),)</f>
        <v>0</v>
      </c>
      <c r="AL266">
        <f>IFERROR(VLOOKUP($B266,[4]库存报告使用数据!$A$1:$D$65536,4,0),)</f>
        <v>0</v>
      </c>
      <c r="AM266">
        <f>IFERROR(VLOOKUP($B266,[4]库存报告使用数据!$A$1:$E$65536,5,0),)</f>
        <v>1</v>
      </c>
      <c r="AN266" s="20" t="str">
        <f t="shared" si="78"/>
        <v/>
      </c>
      <c r="AO266" s="20" t="str">
        <f t="shared" si="79"/>
        <v/>
      </c>
      <c r="AP266" s="20" t="str">
        <f t="shared" si="80"/>
        <v/>
      </c>
      <c r="AQ266" s="20">
        <f t="shared" si="81"/>
        <v>0</v>
      </c>
      <c r="AR266" s="32">
        <f t="shared" si="82"/>
        <v>0</v>
      </c>
      <c r="AS266" s="32">
        <f t="shared" si="83"/>
        <v>0</v>
      </c>
      <c r="AT266" s="32">
        <f t="shared" si="84"/>
        <v>4</v>
      </c>
      <c r="AU266" s="28" t="str">
        <f t="shared" si="85"/>
        <v>库存为4</v>
      </c>
      <c r="AV266" s="34" t="str">
        <f>IFERROR(时间!$B$4+AU266,"上周无销量")</f>
        <v>上周无销量</v>
      </c>
    </row>
    <row r="267" spans="1:48">
      <c r="A267" s="18" t="s">
        <v>312</v>
      </c>
      <c r="B267" t="str">
        <f>VLOOKUP(A267,'[1]sku-asin（子）'!$A:$B,2,0)</f>
        <v>B079DKTZ7V</v>
      </c>
      <c r="C267" t="str">
        <f>VLOOKUP(A267,'[1]子sku-父sku'!$A:$B,2,0)</f>
        <v>CFY-BESB1757</v>
      </c>
      <c r="D267" s="28">
        <f>IFERROR(VLOOKUP(A267,[2]库存报告使用数据处理!$A:$C,3,0),0)</f>
        <v>0</v>
      </c>
      <c r="E267" s="28">
        <f>IFERROR(VLOOKUP(A267,[2]库存报告使用数据处理!$A:$D,4,0),0)</f>
        <v>0</v>
      </c>
      <c r="F267" s="28">
        <f>IFERROR(VLOOKUP(A267,[2]库存报告使用数据处理!$A:$E,5,0),0)</f>
        <v>0</v>
      </c>
      <c r="G267" s="28">
        <f>IFERROR(VLOOKUP(A267,[2]库存报告使用数据处理!$A:$F,6,0),0)</f>
        <v>1</v>
      </c>
      <c r="H267" s="29">
        <f>IFERROR(VLOOKUP(A267,[2]库存报告使用数据处理!$A:$G,7,0),0)</f>
        <v>35.99</v>
      </c>
      <c r="I267">
        <f>IFERROR(VLOOKUP(A267,[5]数据处理!$A:$B,2,0),0)</f>
        <v>1</v>
      </c>
      <c r="J267" s="30">
        <f>IFERROR(VLOOKUP(A267,[5]数据处理!$A:$D,4,0),0)</f>
        <v>0</v>
      </c>
      <c r="K267" s="30">
        <f>IFERROR(VLOOKUP(A267,[5]数据处理!$A:$E,5,0),0)</f>
        <v>0</v>
      </c>
      <c r="L267" s="30">
        <f>IFERROR(VLOOKUP(A267,[5]数据处理!$A:$G,7,0),0)</f>
        <v>0</v>
      </c>
      <c r="M267">
        <f t="shared" si="69"/>
        <v>1</v>
      </c>
      <c r="N267">
        <f>IFERROR(VLOOKUP(A267,[5]数据处理!$A:$C,3,0),0)</f>
        <v>0</v>
      </c>
      <c r="O267">
        <f>IFERROR(VLOOKUP($A267,[5]数据处理!$A:$N,14,0),0)</f>
        <v>1</v>
      </c>
      <c r="P267">
        <f>IFERROR(VLOOKUP($A267,[3]库存报告使用数据!$A$1:$B$65536,2,0),"")</f>
        <v>28</v>
      </c>
      <c r="Q267">
        <f>IFERROR(VLOOKUP($A267,[3]库存报告使用数据!$A$1:$E$65536,5,0),"")</f>
        <v>18</v>
      </c>
      <c r="R267">
        <f>IFERROR(VLOOKUP($A267,[3]库存报告使用数据!$A$1:$H$65536,8,0),"")</f>
        <v>28</v>
      </c>
      <c r="S267">
        <f>IFERROR(VLOOKUP($A267,[3]库存报告使用数据!$A$1:$K$65536,11,0),"")</f>
        <v>35</v>
      </c>
      <c r="T267">
        <f>IFERROR(VLOOKUP($A267,[3]库存报告使用数据!$A$1:$C$65536,3,0),"")</f>
        <v>0</v>
      </c>
      <c r="U267">
        <f>IFERROR(VLOOKUP($A267,[3]库存报告使用数据!$A$1:$F$65536,6,0),"")</f>
        <v>0</v>
      </c>
      <c r="V267">
        <f>IFERROR(VLOOKUP($A267,[3]库存报告使用数据!$A$1:$I$65536,9,0),"")</f>
        <v>0</v>
      </c>
      <c r="W267">
        <f>IFERROR(VLOOKUP($A267,[3]库存报告使用数据!$A$1:$L$65536,12,0),"")</f>
        <v>0</v>
      </c>
      <c r="X267" s="20">
        <f t="shared" si="70"/>
        <v>0</v>
      </c>
      <c r="Y267" s="20">
        <f t="shared" si="71"/>
        <v>0</v>
      </c>
      <c r="Z267" s="20">
        <f t="shared" si="72"/>
        <v>0</v>
      </c>
      <c r="AA267" s="20">
        <f t="shared" si="73"/>
        <v>0</v>
      </c>
      <c r="AB267">
        <f>IFERROR(VLOOKUP($A267,[3]库存报告使用数据!$A$1:$D$65536,4,0),"")</f>
        <v>0</v>
      </c>
      <c r="AC267">
        <f>IFERROR(VLOOKUP($A267,[3]库存报告使用数据!$A$1:$G$65536,7,0),"")</f>
        <v>0</v>
      </c>
      <c r="AD267">
        <f>IFERROR(VLOOKUP($A267,[3]库存报告使用数据!$A$1:$J$65536,10,0),"")</f>
        <v>0</v>
      </c>
      <c r="AE267">
        <f>IFERROR(VLOOKUP($A267,[3]库存报告使用数据!$A$1:$M$65536,13,0),"")</f>
        <v>0</v>
      </c>
      <c r="AF267" s="20" t="str">
        <f t="shared" si="74"/>
        <v/>
      </c>
      <c r="AG267" s="20" t="str">
        <f t="shared" si="75"/>
        <v/>
      </c>
      <c r="AH267" s="20" t="str">
        <f t="shared" si="76"/>
        <v/>
      </c>
      <c r="AI267" s="20" t="str">
        <f t="shared" si="77"/>
        <v/>
      </c>
      <c r="AJ267">
        <f>IFERROR(VLOOKUP($B267,[4]库存报告使用数据!$A$1:$B$65536,2,0),0)</f>
        <v>0</v>
      </c>
      <c r="AK267">
        <f>IFERROR(VLOOKUP($B267,[4]库存报告使用数据!$A$1:$C$65536,3,0),)</f>
        <v>0</v>
      </c>
      <c r="AL267">
        <f>IFERROR(VLOOKUP($B267,[4]库存报告使用数据!$A$1:$D$65536,4,0),)</f>
        <v>0</v>
      </c>
      <c r="AM267">
        <f>IFERROR(VLOOKUP($B267,[4]库存报告使用数据!$A$1:$E$65536,5,0),)</f>
        <v>2</v>
      </c>
      <c r="AN267" s="20" t="str">
        <f t="shared" si="78"/>
        <v/>
      </c>
      <c r="AO267" s="20" t="str">
        <f t="shared" si="79"/>
        <v/>
      </c>
      <c r="AP267" s="20" t="str">
        <f t="shared" si="80"/>
        <v/>
      </c>
      <c r="AQ267" s="20">
        <f t="shared" si="81"/>
        <v>0.5</v>
      </c>
      <c r="AR267" s="32">
        <f t="shared" si="82"/>
        <v>0</v>
      </c>
      <c r="AS267" s="32">
        <f t="shared" si="83"/>
        <v>0</v>
      </c>
      <c r="AT267" s="32">
        <f t="shared" si="84"/>
        <v>1</v>
      </c>
      <c r="AU267" s="28" t="str">
        <f t="shared" si="85"/>
        <v>库存为1</v>
      </c>
      <c r="AV267" s="34" t="str">
        <f>IFERROR(时间!$B$4+AU267,"上周无销量")</f>
        <v>上周无销量</v>
      </c>
    </row>
    <row r="268" spans="1:48">
      <c r="A268" s="18" t="s">
        <v>313</v>
      </c>
      <c r="B268" t="str">
        <f>VLOOKUP(A268,'[1]sku-asin（子）'!$A:$B,2,0)</f>
        <v>B076SYKZC6</v>
      </c>
      <c r="C268" t="str">
        <f>VLOOKUP(A268,'[1]子sku-父sku'!$A:$B,2,0)</f>
        <v>CFY-M1798</v>
      </c>
      <c r="D268" s="28">
        <f>IFERROR(VLOOKUP(A268,[2]库存报告使用数据处理!$A:$C,3,0),0)</f>
        <v>0</v>
      </c>
      <c r="E268" s="28">
        <f>IFERROR(VLOOKUP(A268,[2]库存报告使用数据处理!$A:$D,4,0),0)</f>
        <v>1</v>
      </c>
      <c r="F268" s="28">
        <f>IFERROR(VLOOKUP(A268,[2]库存报告使用数据处理!$A:$E,5,0),0)</f>
        <v>0</v>
      </c>
      <c r="G268" s="28">
        <f>IFERROR(VLOOKUP(A268,[2]库存报告使用数据处理!$A:$F,6,0),0)</f>
        <v>0</v>
      </c>
      <c r="H268" s="29">
        <f>IFERROR(VLOOKUP(A268,[2]库存报告使用数据处理!$A:$G,7,0),0)</f>
        <v>26</v>
      </c>
      <c r="I268">
        <f>IFERROR(VLOOKUP(A268,[5]数据处理!$A:$B,2,0),0)</f>
        <v>0</v>
      </c>
      <c r="J268" s="30">
        <f>IFERROR(VLOOKUP(A268,[5]数据处理!$A:$D,4,0),0)</f>
        <v>0</v>
      </c>
      <c r="K268" s="30">
        <f>IFERROR(VLOOKUP(A268,[5]数据处理!$A:$E,5,0),0)</f>
        <v>0</v>
      </c>
      <c r="L268" s="30">
        <f>IFERROR(VLOOKUP(A268,[5]数据处理!$A:$G,7,0),0)</f>
        <v>0</v>
      </c>
      <c r="M268">
        <f t="shared" si="69"/>
        <v>0</v>
      </c>
      <c r="N268">
        <f>IFERROR(VLOOKUP(A268,[5]数据处理!$A:$C,3,0),0)</f>
        <v>0</v>
      </c>
      <c r="O268">
        <f>IFERROR(VLOOKUP($A268,[5]数据处理!$A:$N,14,0),0)</f>
        <v>0</v>
      </c>
      <c r="P268">
        <f>IFERROR(VLOOKUP($A268,[3]库存报告使用数据!$A$1:$B$65536,2,0),"")</f>
        <v>741</v>
      </c>
      <c r="Q268">
        <f>IFERROR(VLOOKUP($A268,[3]库存报告使用数据!$A$1:$E$65536,5,0),"")</f>
        <v>741</v>
      </c>
      <c r="R268">
        <f>IFERROR(VLOOKUP($A268,[3]库存报告使用数据!$A$1:$H$65536,8,0),"")</f>
        <v>1592</v>
      </c>
      <c r="S268">
        <f>IFERROR(VLOOKUP($A268,[3]库存报告使用数据!$A$1:$K$65536,11,0),"")</f>
        <v>1254</v>
      </c>
      <c r="T268">
        <f>IFERROR(VLOOKUP($A268,[3]库存报告使用数据!$A$1:$C$65536,3,0),"")</f>
        <v>0</v>
      </c>
      <c r="U268">
        <f>IFERROR(VLOOKUP($A268,[3]库存报告使用数据!$A$1:$F$65536,6,0),"")</f>
        <v>0</v>
      </c>
      <c r="V268">
        <f>IFERROR(VLOOKUP($A268,[3]库存报告使用数据!$A$1:$I$65536,9,0),"")</f>
        <v>0</v>
      </c>
      <c r="W268">
        <f>IFERROR(VLOOKUP($A268,[3]库存报告使用数据!$A$1:$L$65536,12,0),"")</f>
        <v>1</v>
      </c>
      <c r="X268" s="20">
        <f t="shared" si="70"/>
        <v>0</v>
      </c>
      <c r="Y268" s="20">
        <f t="shared" si="71"/>
        <v>0</v>
      </c>
      <c r="Z268" s="20">
        <f t="shared" si="72"/>
        <v>0</v>
      </c>
      <c r="AA268" s="20">
        <f t="shared" si="73"/>
        <v>0.000797448165869219</v>
      </c>
      <c r="AB268">
        <f>IFERROR(VLOOKUP($A268,[3]库存报告使用数据!$A$1:$D$65536,4,0),"")</f>
        <v>0</v>
      </c>
      <c r="AC268">
        <f>IFERROR(VLOOKUP($A268,[3]库存报告使用数据!$A$1:$G$65536,7,0),"")</f>
        <v>0</v>
      </c>
      <c r="AD268">
        <f>IFERROR(VLOOKUP($A268,[3]库存报告使用数据!$A$1:$J$65536,10,0),"")</f>
        <v>0</v>
      </c>
      <c r="AE268">
        <f>IFERROR(VLOOKUP($A268,[3]库存报告使用数据!$A$1:$M$65536,13,0),"")</f>
        <v>0.15</v>
      </c>
      <c r="AF268" s="20" t="str">
        <f t="shared" si="74"/>
        <v/>
      </c>
      <c r="AG268" s="20" t="str">
        <f t="shared" si="75"/>
        <v/>
      </c>
      <c r="AH268" s="20" t="str">
        <f t="shared" si="76"/>
        <v/>
      </c>
      <c r="AI268" s="20" t="str">
        <f t="shared" si="77"/>
        <v>无销售广告费为0.15</v>
      </c>
      <c r="AJ268">
        <f>IFERROR(VLOOKUP($B268,[4]库存报告使用数据!$A$1:$B$65536,2,0),0)</f>
        <v>0</v>
      </c>
      <c r="AK268">
        <f>IFERROR(VLOOKUP($B268,[4]库存报告使用数据!$A$1:$C$65536,3,0),)</f>
        <v>0</v>
      </c>
      <c r="AL268">
        <f>IFERROR(VLOOKUP($B268,[4]库存报告使用数据!$A$1:$D$65536,4,0),)</f>
        <v>0</v>
      </c>
      <c r="AM268">
        <f>IFERROR(VLOOKUP($B268,[4]库存报告使用数据!$A$1:$E$65536,5,0),)</f>
        <v>6</v>
      </c>
      <c r="AN268" s="20" t="str">
        <f t="shared" si="78"/>
        <v/>
      </c>
      <c r="AO268" s="20" t="str">
        <f t="shared" si="79"/>
        <v/>
      </c>
      <c r="AP268" s="20" t="str">
        <f t="shared" si="80"/>
        <v/>
      </c>
      <c r="AQ268" s="20">
        <f t="shared" si="81"/>
        <v>0</v>
      </c>
      <c r="AR268" s="32">
        <f t="shared" si="82"/>
        <v>0</v>
      </c>
      <c r="AS268" s="32">
        <f t="shared" si="83"/>
        <v>0</v>
      </c>
      <c r="AT268" s="32">
        <f t="shared" si="84"/>
        <v>0</v>
      </c>
      <c r="AU268" s="28" t="str">
        <f t="shared" si="85"/>
        <v>库存为0</v>
      </c>
      <c r="AV268" s="34" t="str">
        <f>IFERROR(时间!$B$4+AU268,"上周无销量")</f>
        <v>上周无销量</v>
      </c>
    </row>
    <row r="269" spans="1:48">
      <c r="A269" s="18" t="s">
        <v>314</v>
      </c>
      <c r="B269" t="str">
        <f>VLOOKUP(A269,'[1]sku-asin（子）'!$A:$B,2,0)</f>
        <v>B076SVVHPQ</v>
      </c>
      <c r="C269" t="str">
        <f>VLOOKUP(A269,'[1]子sku-父sku'!$A:$B,2,0)</f>
        <v>CFY-M1798</v>
      </c>
      <c r="D269" s="28">
        <f>IFERROR(VLOOKUP(A269,[2]库存报告使用数据处理!$A:$C,3,0),0)</f>
        <v>1</v>
      </c>
      <c r="E269" s="28">
        <f>IFERROR(VLOOKUP(A269,[2]库存报告使用数据处理!$A:$D,4,0),0)</f>
        <v>0</v>
      </c>
      <c r="F269" s="28">
        <f>IFERROR(VLOOKUP(A269,[2]库存报告使用数据处理!$A:$E,5,0),0)</f>
        <v>0</v>
      </c>
      <c r="G269" s="28">
        <f>IFERROR(VLOOKUP(A269,[2]库存报告使用数据处理!$A:$F,6,0),0)</f>
        <v>0</v>
      </c>
      <c r="H269" s="29">
        <f>IFERROR(VLOOKUP(A269,[2]库存报告使用数据处理!$A:$G,7,0),0)</f>
        <v>26</v>
      </c>
      <c r="I269">
        <f>IFERROR(VLOOKUP(A269,[5]数据处理!$A:$B,2,0),0)</f>
        <v>0</v>
      </c>
      <c r="J269" s="30">
        <f>IFERROR(VLOOKUP(A269,[5]数据处理!$A:$D,4,0),0)</f>
        <v>0</v>
      </c>
      <c r="K269" s="30">
        <f>IFERROR(VLOOKUP(A269,[5]数据处理!$A:$E,5,0),0)</f>
        <v>0</v>
      </c>
      <c r="L269" s="30">
        <f>IFERROR(VLOOKUP(A269,[5]数据处理!$A:$G,7,0),0)</f>
        <v>0</v>
      </c>
      <c r="M269">
        <f t="shared" si="69"/>
        <v>0</v>
      </c>
      <c r="N269">
        <f>IFERROR(VLOOKUP(A269,[5]数据处理!$A:$C,3,0),0)</f>
        <v>0</v>
      </c>
      <c r="O269">
        <f>IFERROR(VLOOKUP($A269,[5]数据处理!$A:$N,14,0),0)</f>
        <v>0</v>
      </c>
      <c r="P269">
        <f>IFERROR(VLOOKUP($A269,[3]库存报告使用数据!$A$1:$B$65536,2,0),"")</f>
        <v>221</v>
      </c>
      <c r="Q269">
        <f>IFERROR(VLOOKUP($A269,[3]库存报告使用数据!$A$1:$E$65536,5,0),"")</f>
        <v>1700</v>
      </c>
      <c r="R269">
        <f>IFERROR(VLOOKUP($A269,[3]库存报告使用数据!$A$1:$H$65536,8,0),"")</f>
        <v>4425</v>
      </c>
      <c r="S269">
        <f>IFERROR(VLOOKUP($A269,[3]库存报告使用数据!$A$1:$K$65536,11,0),"")</f>
        <v>5697</v>
      </c>
      <c r="T269">
        <f>IFERROR(VLOOKUP($A269,[3]库存报告使用数据!$A$1:$C$65536,3,0),"")</f>
        <v>0</v>
      </c>
      <c r="U269">
        <f>IFERROR(VLOOKUP($A269,[3]库存报告使用数据!$A$1:$F$65536,6,0),"")</f>
        <v>9</v>
      </c>
      <c r="V269">
        <f>IFERROR(VLOOKUP($A269,[3]库存报告使用数据!$A$1:$I$65536,9,0),"")</f>
        <v>17</v>
      </c>
      <c r="W269">
        <f>IFERROR(VLOOKUP($A269,[3]库存报告使用数据!$A$1:$L$65536,12,0),"")</f>
        <v>25</v>
      </c>
      <c r="X269" s="20">
        <f t="shared" si="70"/>
        <v>0</v>
      </c>
      <c r="Y269" s="20">
        <f t="shared" si="71"/>
        <v>0.00529411764705882</v>
      </c>
      <c r="Z269" s="20">
        <f t="shared" si="72"/>
        <v>0.00384180790960452</v>
      </c>
      <c r="AA269" s="20">
        <f t="shared" si="73"/>
        <v>0.00438827453045462</v>
      </c>
      <c r="AB269">
        <f>IFERROR(VLOOKUP($A269,[3]库存报告使用数据!$A$1:$D$65536,4,0),"")</f>
        <v>0</v>
      </c>
      <c r="AC269">
        <f>IFERROR(VLOOKUP($A269,[3]库存报告使用数据!$A$1:$G$65536,7,0),"")</f>
        <v>1.33</v>
      </c>
      <c r="AD269">
        <f>IFERROR(VLOOKUP($A269,[3]库存报告使用数据!$A$1:$J$65536,10,0),"")</f>
        <v>2.49</v>
      </c>
      <c r="AE269">
        <f>IFERROR(VLOOKUP($A269,[3]库存报告使用数据!$A$1:$M$65536,13,0),"")</f>
        <v>4.22</v>
      </c>
      <c r="AF269" s="20" t="str">
        <f t="shared" si="74"/>
        <v/>
      </c>
      <c r="AG269" s="20" t="str">
        <f t="shared" si="75"/>
        <v>无销售广告费为1.33</v>
      </c>
      <c r="AH269" s="20" t="str">
        <f t="shared" si="76"/>
        <v>无销售广告费为2.49</v>
      </c>
      <c r="AI269" s="20" t="str">
        <f t="shared" si="77"/>
        <v>无销售广告费为4.22</v>
      </c>
      <c r="AJ269">
        <f>IFERROR(VLOOKUP($B269,[4]库存报告使用数据!$A$1:$B$65536,2,0),0)</f>
        <v>0</v>
      </c>
      <c r="AK269">
        <f>IFERROR(VLOOKUP($B269,[4]库存报告使用数据!$A$1:$C$65536,3,0),)</f>
        <v>5</v>
      </c>
      <c r="AL269">
        <f>IFERROR(VLOOKUP($B269,[4]库存报告使用数据!$A$1:$D$65536,4,0),)</f>
        <v>4</v>
      </c>
      <c r="AM269">
        <f>IFERROR(VLOOKUP($B269,[4]库存报告使用数据!$A$1:$E$65536,5,0),)</f>
        <v>24</v>
      </c>
      <c r="AN269" s="20" t="str">
        <f t="shared" si="78"/>
        <v/>
      </c>
      <c r="AO269" s="20">
        <f t="shared" si="79"/>
        <v>0</v>
      </c>
      <c r="AP269" s="20">
        <f t="shared" si="80"/>
        <v>0</v>
      </c>
      <c r="AQ269" s="20">
        <f t="shared" si="81"/>
        <v>0</v>
      </c>
      <c r="AR269" s="32">
        <f t="shared" si="82"/>
        <v>0.142857142857143</v>
      </c>
      <c r="AS269" s="32">
        <f t="shared" si="83"/>
        <v>8.57142857142857</v>
      </c>
      <c r="AT269" s="32">
        <f t="shared" si="84"/>
        <v>-8.57142857142857</v>
      </c>
      <c r="AU269" s="28">
        <f t="shared" si="85"/>
        <v>0</v>
      </c>
      <c r="AV269" s="34">
        <f>IFERROR(时间!$B$4+AU269,"上周无销量")</f>
        <v>43283</v>
      </c>
    </row>
    <row r="270" spans="1:48">
      <c r="A270" s="18" t="s">
        <v>315</v>
      </c>
      <c r="B270" t="str">
        <f>VLOOKUP(A270,'[1]sku-asin（子）'!$A:$B,2,0)</f>
        <v>B076SGFV16</v>
      </c>
      <c r="C270" t="str">
        <f>VLOOKUP(A270,'[1]子sku-父sku'!$A:$B,2,0)</f>
        <v>CFY-M1798</v>
      </c>
      <c r="D270" s="28">
        <f>IFERROR(VLOOKUP(A270,[2]库存报告使用数据处理!$A:$C,3,0),0)</f>
        <v>0</v>
      </c>
      <c r="E270" s="28">
        <f>IFERROR(VLOOKUP(A270,[2]库存报告使用数据处理!$A:$D,4,0),0)</f>
        <v>0</v>
      </c>
      <c r="F270" s="28">
        <f>IFERROR(VLOOKUP(A270,[2]库存报告使用数据处理!$A:$E,5,0),0)</f>
        <v>0</v>
      </c>
      <c r="G270" s="28">
        <f>IFERROR(VLOOKUP(A270,[2]库存报告使用数据处理!$A:$F,6,0),0)</f>
        <v>0</v>
      </c>
      <c r="H270" s="29">
        <f>IFERROR(VLOOKUP(A270,[2]库存报告使用数据处理!$A:$G,7,0),0)</f>
        <v>0</v>
      </c>
      <c r="I270">
        <f>IFERROR(VLOOKUP(A270,[5]数据处理!$A:$B,2,0),0)</f>
        <v>2</v>
      </c>
      <c r="J270" s="30">
        <f>IFERROR(VLOOKUP(A270,[5]数据处理!$A:$D,4,0),0)</f>
        <v>0</v>
      </c>
      <c r="K270" s="30">
        <f>IFERROR(VLOOKUP(A270,[5]数据处理!$A:$E,5,0),0)</f>
        <v>0</v>
      </c>
      <c r="L270" s="30">
        <f>IFERROR(VLOOKUP(A270,[5]数据处理!$A:$G,7,0),0)</f>
        <v>0</v>
      </c>
      <c r="M270">
        <f t="shared" si="69"/>
        <v>2</v>
      </c>
      <c r="N270">
        <f>IFERROR(VLOOKUP(A270,[5]数据处理!$A:$C,3,0),0)</f>
        <v>0</v>
      </c>
      <c r="O270">
        <f>IFERROR(VLOOKUP($A270,[5]数据处理!$A:$N,14,0),0)</f>
        <v>2</v>
      </c>
      <c r="P270">
        <f>IFERROR(VLOOKUP($A270,[3]库存报告使用数据!$A$1:$B$65536,2,0),"")</f>
        <v>276</v>
      </c>
      <c r="Q270">
        <f>IFERROR(VLOOKUP($A270,[3]库存报告使用数据!$A$1:$E$65536,5,0),"")</f>
        <v>611</v>
      </c>
      <c r="R270">
        <f>IFERROR(VLOOKUP($A270,[3]库存报告使用数据!$A$1:$H$65536,8,0),"")</f>
        <v>723</v>
      </c>
      <c r="S270">
        <f>IFERROR(VLOOKUP($A270,[3]库存报告使用数据!$A$1:$K$65536,11,0),"")</f>
        <v>359</v>
      </c>
      <c r="T270">
        <f>IFERROR(VLOOKUP($A270,[3]库存报告使用数据!$A$1:$C$65536,3,0),"")</f>
        <v>8</v>
      </c>
      <c r="U270">
        <f>IFERROR(VLOOKUP($A270,[3]库存报告使用数据!$A$1:$F$65536,6,0),"")</f>
        <v>4</v>
      </c>
      <c r="V270">
        <f>IFERROR(VLOOKUP($A270,[3]库存报告使用数据!$A$1:$I$65536,9,0),"")</f>
        <v>2</v>
      </c>
      <c r="W270">
        <f>IFERROR(VLOOKUP($A270,[3]库存报告使用数据!$A$1:$L$65536,12,0),"")</f>
        <v>0</v>
      </c>
      <c r="X270" s="20">
        <f t="shared" si="70"/>
        <v>0.0289855072463768</v>
      </c>
      <c r="Y270" s="20">
        <f t="shared" si="71"/>
        <v>0.00654664484451719</v>
      </c>
      <c r="Z270" s="20">
        <f t="shared" si="72"/>
        <v>0.00276625172890733</v>
      </c>
      <c r="AA270" s="20">
        <f t="shared" si="73"/>
        <v>0</v>
      </c>
      <c r="AB270">
        <f>IFERROR(VLOOKUP($A270,[3]库存报告使用数据!$A$1:$D$65536,4,0),"")</f>
        <v>1.3425</v>
      </c>
      <c r="AC270">
        <f>IFERROR(VLOOKUP($A270,[3]库存报告使用数据!$A$1:$G$65536,7,0),"")</f>
        <v>0.4</v>
      </c>
      <c r="AD270">
        <f>IFERROR(VLOOKUP($A270,[3]库存报告使用数据!$A$1:$J$65536,10,0),"")</f>
        <v>0</v>
      </c>
      <c r="AE270">
        <f>IFERROR(VLOOKUP($A270,[3]库存报告使用数据!$A$1:$M$65536,13,0),"")</f>
        <v>0</v>
      </c>
      <c r="AF270" s="20" t="str">
        <f t="shared" si="74"/>
        <v>无销售广告费为1.3425</v>
      </c>
      <c r="AG270" s="20" t="str">
        <f t="shared" si="75"/>
        <v>无销售广告费为0.4</v>
      </c>
      <c r="AH270" s="20" t="str">
        <f t="shared" si="76"/>
        <v/>
      </c>
      <c r="AI270" s="20" t="str">
        <f t="shared" si="77"/>
        <v/>
      </c>
      <c r="AJ270">
        <f>IFERROR(VLOOKUP($B270,[4]库存报告使用数据!$A$1:$B$65536,2,0),0)</f>
        <v>7</v>
      </c>
      <c r="AK270">
        <f>IFERROR(VLOOKUP($B270,[4]库存报告使用数据!$A$1:$C$65536,3,0),)</f>
        <v>3</v>
      </c>
      <c r="AL270">
        <f>IFERROR(VLOOKUP($B270,[4]库存报告使用数据!$A$1:$D$65536,4,0),)</f>
        <v>2</v>
      </c>
      <c r="AM270">
        <f>IFERROR(VLOOKUP($B270,[4]库存报告使用数据!$A$1:$E$65536,5,0),)</f>
        <v>3</v>
      </c>
      <c r="AN270" s="20">
        <f t="shared" si="78"/>
        <v>0</v>
      </c>
      <c r="AO270" s="20">
        <f t="shared" si="79"/>
        <v>0</v>
      </c>
      <c r="AP270" s="20">
        <f t="shared" si="80"/>
        <v>0</v>
      </c>
      <c r="AQ270" s="20">
        <f t="shared" si="81"/>
        <v>0</v>
      </c>
      <c r="AR270" s="32">
        <f t="shared" si="82"/>
        <v>0</v>
      </c>
      <c r="AS270" s="32">
        <f t="shared" si="83"/>
        <v>0</v>
      </c>
      <c r="AT270" s="32">
        <f t="shared" si="84"/>
        <v>2</v>
      </c>
      <c r="AU270" s="28" t="str">
        <f t="shared" si="85"/>
        <v>库存为2</v>
      </c>
      <c r="AV270" s="34" t="str">
        <f>IFERROR(时间!$B$4+AU270,"上周无销量")</f>
        <v>上周无销量</v>
      </c>
    </row>
    <row r="271" spans="1:48">
      <c r="A271" s="18" t="s">
        <v>316</v>
      </c>
      <c r="B271" t="str">
        <f>VLOOKUP(A271,'[1]sku-asin（子）'!$A:$B,2,0)</f>
        <v>B076STX89V</v>
      </c>
      <c r="C271" t="str">
        <f>VLOOKUP(A271,'[1]子sku-父sku'!$A:$B,2,0)</f>
        <v>CFY-M1798</v>
      </c>
      <c r="D271" s="28">
        <f>IFERROR(VLOOKUP(A271,[2]库存报告使用数据处理!$A:$C,3,0),0)</f>
        <v>0</v>
      </c>
      <c r="E271" s="28">
        <f>IFERROR(VLOOKUP(A271,[2]库存报告使用数据处理!$A:$D,4,0),0)</f>
        <v>0</v>
      </c>
      <c r="F271" s="28">
        <f>IFERROR(VLOOKUP(A271,[2]库存报告使用数据处理!$A:$E,5,0),0)</f>
        <v>0</v>
      </c>
      <c r="G271" s="28">
        <f>IFERROR(VLOOKUP(A271,[2]库存报告使用数据处理!$A:$F,6,0),0)</f>
        <v>0</v>
      </c>
      <c r="H271" s="29">
        <f>IFERROR(VLOOKUP(A271,[2]库存报告使用数据处理!$A:$G,7,0),0)</f>
        <v>0</v>
      </c>
      <c r="I271">
        <f>IFERROR(VLOOKUP(A271,[5]数据处理!$A:$B,2,0),0)</f>
        <v>1</v>
      </c>
      <c r="J271" s="30">
        <f>IFERROR(VLOOKUP(A271,[5]数据处理!$A:$D,4,0),0)</f>
        <v>0</v>
      </c>
      <c r="K271" s="30">
        <f>IFERROR(VLOOKUP(A271,[5]数据处理!$A:$E,5,0),0)</f>
        <v>0</v>
      </c>
      <c r="L271" s="30">
        <f>IFERROR(VLOOKUP(A271,[5]数据处理!$A:$G,7,0),0)</f>
        <v>0</v>
      </c>
      <c r="M271">
        <f t="shared" si="69"/>
        <v>1</v>
      </c>
      <c r="N271">
        <f>IFERROR(VLOOKUP(A271,[5]数据处理!$A:$C,3,0),0)</f>
        <v>0</v>
      </c>
      <c r="O271">
        <f>IFERROR(VLOOKUP($A271,[5]数据处理!$A:$N,14,0),0)</f>
        <v>1</v>
      </c>
      <c r="P271">
        <f>IFERROR(VLOOKUP($A271,[3]库存报告使用数据!$A$1:$B$65536,2,0),"")</f>
        <v>875</v>
      </c>
      <c r="Q271">
        <f>IFERROR(VLOOKUP($A271,[3]库存报告使用数据!$A$1:$E$65536,5,0),"")</f>
        <v>2431</v>
      </c>
      <c r="R271">
        <f>IFERROR(VLOOKUP($A271,[3]库存报告使用数据!$A$1:$H$65536,8,0),"")</f>
        <v>2488</v>
      </c>
      <c r="S271">
        <f>IFERROR(VLOOKUP($A271,[3]库存报告使用数据!$A$1:$K$65536,11,0),"")</f>
        <v>1999</v>
      </c>
      <c r="T271">
        <f>IFERROR(VLOOKUP($A271,[3]库存报告使用数据!$A$1:$C$65536,3,0),"")</f>
        <v>14</v>
      </c>
      <c r="U271">
        <f>IFERROR(VLOOKUP($A271,[3]库存报告使用数据!$A$1:$F$65536,6,0),"")</f>
        <v>7</v>
      </c>
      <c r="V271">
        <f>IFERROR(VLOOKUP($A271,[3]库存报告使用数据!$A$1:$I$65536,9,0),"")</f>
        <v>19</v>
      </c>
      <c r="W271">
        <f>IFERROR(VLOOKUP($A271,[3]库存报告使用数据!$A$1:$L$65536,12,0),"")</f>
        <v>12</v>
      </c>
      <c r="X271" s="20">
        <f t="shared" si="70"/>
        <v>0.016</v>
      </c>
      <c r="Y271" s="20">
        <f t="shared" si="71"/>
        <v>0.00287947346770876</v>
      </c>
      <c r="Z271" s="20">
        <f t="shared" si="72"/>
        <v>0.00763665594855305</v>
      </c>
      <c r="AA271" s="20">
        <f t="shared" si="73"/>
        <v>0.00600300150075038</v>
      </c>
      <c r="AB271">
        <f>IFERROR(VLOOKUP($A271,[3]库存报告使用数据!$A$1:$D$65536,4,0),"")</f>
        <v>2.87125</v>
      </c>
      <c r="AC271">
        <f>IFERROR(VLOOKUP($A271,[3]库存报告使用数据!$A$1:$G$65536,7,0),"")</f>
        <v>0.23</v>
      </c>
      <c r="AD271">
        <f>IFERROR(VLOOKUP($A271,[3]库存报告使用数据!$A$1:$J$65536,10,0),"")</f>
        <v>0.46</v>
      </c>
      <c r="AE271">
        <f>IFERROR(VLOOKUP($A271,[3]库存报告使用数据!$A$1:$M$65536,13,0),"")</f>
        <v>0.24</v>
      </c>
      <c r="AF271" s="20" t="str">
        <f t="shared" si="74"/>
        <v>无销售广告费为2.87125</v>
      </c>
      <c r="AG271" s="20" t="str">
        <f t="shared" si="75"/>
        <v>无销售广告费为0.23</v>
      </c>
      <c r="AH271" s="20" t="str">
        <f t="shared" si="76"/>
        <v>无销售广告费为0.46</v>
      </c>
      <c r="AI271" s="20" t="str">
        <f t="shared" si="77"/>
        <v>无销售广告费为0.24</v>
      </c>
      <c r="AJ271">
        <f>IFERROR(VLOOKUP($B271,[4]库存报告使用数据!$A$1:$B$65536,2,0),0)</f>
        <v>13</v>
      </c>
      <c r="AK271">
        <f>IFERROR(VLOOKUP($B271,[4]库存报告使用数据!$A$1:$C$65536,3,0),)</f>
        <v>3</v>
      </c>
      <c r="AL271">
        <f>IFERROR(VLOOKUP($B271,[4]库存报告使用数据!$A$1:$D$65536,4,0),)</f>
        <v>12</v>
      </c>
      <c r="AM271">
        <f>IFERROR(VLOOKUP($B271,[4]库存报告使用数据!$A$1:$E$65536,5,0),)</f>
        <v>9</v>
      </c>
      <c r="AN271" s="20">
        <f t="shared" si="78"/>
        <v>0</v>
      </c>
      <c r="AO271" s="20">
        <f t="shared" si="79"/>
        <v>0</v>
      </c>
      <c r="AP271" s="20">
        <f t="shared" si="80"/>
        <v>0</v>
      </c>
      <c r="AQ271" s="20">
        <f t="shared" si="81"/>
        <v>0</v>
      </c>
      <c r="AR271" s="32">
        <f t="shared" si="82"/>
        <v>0</v>
      </c>
      <c r="AS271" s="32">
        <f t="shared" si="83"/>
        <v>0</v>
      </c>
      <c r="AT271" s="32">
        <f t="shared" si="84"/>
        <v>1</v>
      </c>
      <c r="AU271" s="28" t="str">
        <f t="shared" si="85"/>
        <v>库存为1</v>
      </c>
      <c r="AV271" s="34" t="str">
        <f>IFERROR(时间!$B$4+AU271,"上周无销量")</f>
        <v>上周无销量</v>
      </c>
    </row>
    <row r="272" spans="1:48">
      <c r="A272" s="18" t="s">
        <v>317</v>
      </c>
      <c r="B272" t="str">
        <f>VLOOKUP(A272,'[1]sku-asin（子）'!$A:$B,2,0)</f>
        <v>B076T626JS</v>
      </c>
      <c r="C272" t="str">
        <f>VLOOKUP(A272,'[1]子sku-父sku'!$A:$B,2,0)</f>
        <v>CFY-M1798</v>
      </c>
      <c r="D272" s="28">
        <f>IFERROR(VLOOKUP(A272,[2]库存报告使用数据处理!$A:$C,3,0),0)</f>
        <v>0</v>
      </c>
      <c r="E272" s="28">
        <f>IFERROR(VLOOKUP(A272,[2]库存报告使用数据处理!$A:$D,4,0),0)</f>
        <v>0</v>
      </c>
      <c r="F272" s="28">
        <f>IFERROR(VLOOKUP(A272,[2]库存报告使用数据处理!$A:$E,5,0),0)</f>
        <v>0</v>
      </c>
      <c r="G272" s="28">
        <f>IFERROR(VLOOKUP(A272,[2]库存报告使用数据处理!$A:$F,6,0),0)</f>
        <v>0</v>
      </c>
      <c r="H272" s="29">
        <f>IFERROR(VLOOKUP(A272,[2]库存报告使用数据处理!$A:$G,7,0),0)</f>
        <v>0</v>
      </c>
      <c r="I272">
        <f>IFERROR(VLOOKUP(A272,[5]数据处理!$A:$B,2,0),0)</f>
        <v>1</v>
      </c>
      <c r="J272" s="30">
        <f>IFERROR(VLOOKUP(A272,[5]数据处理!$A:$D,4,0),0)</f>
        <v>0</v>
      </c>
      <c r="K272" s="30">
        <f>IFERROR(VLOOKUP(A272,[5]数据处理!$A:$E,5,0),0)</f>
        <v>0</v>
      </c>
      <c r="L272" s="30">
        <f>IFERROR(VLOOKUP(A272,[5]数据处理!$A:$G,7,0),0)</f>
        <v>0</v>
      </c>
      <c r="M272">
        <f t="shared" si="69"/>
        <v>1</v>
      </c>
      <c r="N272">
        <f>IFERROR(VLOOKUP(A272,[5]数据处理!$A:$C,3,0),0)</f>
        <v>0</v>
      </c>
      <c r="O272">
        <f>IFERROR(VLOOKUP($A272,[5]数据处理!$A:$N,14,0),0)</f>
        <v>1</v>
      </c>
      <c r="P272">
        <f>IFERROR(VLOOKUP($A272,[3]库存报告使用数据!$A$1:$B$65536,2,0),"")</f>
        <v>181</v>
      </c>
      <c r="Q272">
        <f>IFERROR(VLOOKUP($A272,[3]库存报告使用数据!$A$1:$E$65536,5,0),"")</f>
        <v>94</v>
      </c>
      <c r="R272">
        <f>IFERROR(VLOOKUP($A272,[3]库存报告使用数据!$A$1:$H$65536,8,0),"")</f>
        <v>81</v>
      </c>
      <c r="S272">
        <f>IFERROR(VLOOKUP($A272,[3]库存报告使用数据!$A$1:$K$65536,11,0),"")</f>
        <v>52</v>
      </c>
      <c r="T272">
        <f>IFERROR(VLOOKUP($A272,[3]库存报告使用数据!$A$1:$C$65536,3,0),"")</f>
        <v>0</v>
      </c>
      <c r="U272">
        <f>IFERROR(VLOOKUP($A272,[3]库存报告使用数据!$A$1:$F$65536,6,0),"")</f>
        <v>0</v>
      </c>
      <c r="V272">
        <f>IFERROR(VLOOKUP($A272,[3]库存报告使用数据!$A$1:$I$65536,9,0),"")</f>
        <v>0</v>
      </c>
      <c r="W272">
        <f>IFERROR(VLOOKUP($A272,[3]库存报告使用数据!$A$1:$L$65536,12,0),"")</f>
        <v>1</v>
      </c>
      <c r="X272" s="20">
        <f t="shared" si="70"/>
        <v>0</v>
      </c>
      <c r="Y272" s="20">
        <f t="shared" si="71"/>
        <v>0</v>
      </c>
      <c r="Z272" s="20">
        <f t="shared" si="72"/>
        <v>0</v>
      </c>
      <c r="AA272" s="20">
        <f t="shared" si="73"/>
        <v>0.0192307692307692</v>
      </c>
      <c r="AB272">
        <f>IFERROR(VLOOKUP($A272,[3]库存报告使用数据!$A$1:$D$65536,4,0),"")</f>
        <v>0</v>
      </c>
      <c r="AC272">
        <f>IFERROR(VLOOKUP($A272,[3]库存报告使用数据!$A$1:$G$65536,7,0),"")</f>
        <v>0</v>
      </c>
      <c r="AD272">
        <f>IFERROR(VLOOKUP($A272,[3]库存报告使用数据!$A$1:$J$65536,10,0),"")</f>
        <v>0</v>
      </c>
      <c r="AE272">
        <f>IFERROR(VLOOKUP($A272,[3]库存报告使用数据!$A$1:$M$65536,13,0),"")</f>
        <v>0.24</v>
      </c>
      <c r="AF272" s="20" t="str">
        <f t="shared" si="74"/>
        <v/>
      </c>
      <c r="AG272" s="20" t="str">
        <f t="shared" si="75"/>
        <v/>
      </c>
      <c r="AH272" s="20" t="str">
        <f t="shared" si="76"/>
        <v/>
      </c>
      <c r="AI272" s="20" t="str">
        <f t="shared" si="77"/>
        <v>无销售广告费为0.24</v>
      </c>
      <c r="AJ272">
        <f>IFERROR(VLOOKUP($B272,[4]库存报告使用数据!$A$1:$B$65536,2,0),0)</f>
        <v>1</v>
      </c>
      <c r="AK272">
        <f>IFERROR(VLOOKUP($B272,[4]库存报告使用数据!$A$1:$C$65536,3,0),)</f>
        <v>0</v>
      </c>
      <c r="AL272">
        <f>IFERROR(VLOOKUP($B272,[4]库存报告使用数据!$A$1:$D$65536,4,0),)</f>
        <v>0</v>
      </c>
      <c r="AM272">
        <f>IFERROR(VLOOKUP($B272,[4]库存报告使用数据!$A$1:$E$65536,5,0),)</f>
        <v>3</v>
      </c>
      <c r="AN272" s="20">
        <f t="shared" si="78"/>
        <v>0</v>
      </c>
      <c r="AO272" s="20" t="str">
        <f t="shared" si="79"/>
        <v/>
      </c>
      <c r="AP272" s="20" t="str">
        <f t="shared" si="80"/>
        <v/>
      </c>
      <c r="AQ272" s="20">
        <f t="shared" si="81"/>
        <v>0</v>
      </c>
      <c r="AR272" s="32">
        <f t="shared" si="82"/>
        <v>0</v>
      </c>
      <c r="AS272" s="32">
        <f t="shared" si="83"/>
        <v>0</v>
      </c>
      <c r="AT272" s="32">
        <f t="shared" si="84"/>
        <v>1</v>
      </c>
      <c r="AU272" s="28" t="str">
        <f t="shared" si="85"/>
        <v>库存为1</v>
      </c>
      <c r="AV272" s="34" t="str">
        <f>IFERROR(时间!$B$4+AU272,"上周无销量")</f>
        <v>上周无销量</v>
      </c>
    </row>
    <row r="273" spans="1:48">
      <c r="A273" s="18" t="s">
        <v>318</v>
      </c>
      <c r="B273" t="str">
        <f>VLOOKUP(A273,'[1]sku-asin（子）'!$A:$B,2,0)</f>
        <v>B076SLVQ2Q</v>
      </c>
      <c r="C273" t="str">
        <f>VLOOKUP(A273,'[1]子sku-父sku'!$A:$B,2,0)</f>
        <v>CFY-M1798</v>
      </c>
      <c r="D273" s="28">
        <f>IFERROR(VLOOKUP(A273,[2]库存报告使用数据处理!$A:$C,3,0),0)</f>
        <v>0</v>
      </c>
      <c r="E273" s="28">
        <f>IFERROR(VLOOKUP(A273,[2]库存报告使用数据处理!$A:$D,4,0),0)</f>
        <v>0</v>
      </c>
      <c r="F273" s="28">
        <f>IFERROR(VLOOKUP(A273,[2]库存报告使用数据处理!$A:$E,5,0),0)</f>
        <v>0</v>
      </c>
      <c r="G273" s="28">
        <f>IFERROR(VLOOKUP(A273,[2]库存报告使用数据处理!$A:$F,6,0),0)</f>
        <v>1</v>
      </c>
      <c r="H273" s="29">
        <f>IFERROR(VLOOKUP(A273,[2]库存报告使用数据处理!$A:$G,7,0),0)</f>
        <v>45.99</v>
      </c>
      <c r="I273">
        <f>IFERROR(VLOOKUP(A273,[5]数据处理!$A:$B,2,0),0)</f>
        <v>0</v>
      </c>
      <c r="J273" s="30">
        <f>IFERROR(VLOOKUP(A273,[5]数据处理!$A:$D,4,0),0)</f>
        <v>0</v>
      </c>
      <c r="K273" s="30">
        <f>IFERROR(VLOOKUP(A273,[5]数据处理!$A:$E,5,0),0)</f>
        <v>0</v>
      </c>
      <c r="L273" s="30">
        <f>IFERROR(VLOOKUP(A273,[5]数据处理!$A:$G,7,0),0)</f>
        <v>0</v>
      </c>
      <c r="M273">
        <f t="shared" si="69"/>
        <v>0</v>
      </c>
      <c r="N273">
        <f>IFERROR(VLOOKUP(A273,[5]数据处理!$A:$C,3,0),0)</f>
        <v>0</v>
      </c>
      <c r="O273">
        <f>IFERROR(VLOOKUP($A273,[5]数据处理!$A:$N,14,0),0)</f>
        <v>0</v>
      </c>
      <c r="P273">
        <f>IFERROR(VLOOKUP($A273,[3]库存报告使用数据!$A$1:$B$65536,2,0),"")</f>
        <v>0</v>
      </c>
      <c r="Q273">
        <f>IFERROR(VLOOKUP($A273,[3]库存报告使用数据!$A$1:$E$65536,5,0),"")</f>
        <v>0</v>
      </c>
      <c r="R273">
        <f>IFERROR(VLOOKUP($A273,[3]库存报告使用数据!$A$1:$H$65536,8,0),"")</f>
        <v>0</v>
      </c>
      <c r="S273">
        <f>IFERROR(VLOOKUP($A273,[3]库存报告使用数据!$A$1:$K$65536,11,0),"")</f>
        <v>28</v>
      </c>
      <c r="T273">
        <f>IFERROR(VLOOKUP($A273,[3]库存报告使用数据!$A$1:$C$65536,3,0),"")</f>
        <v>0</v>
      </c>
      <c r="U273">
        <f>IFERROR(VLOOKUP($A273,[3]库存报告使用数据!$A$1:$F$65536,6,0),"")</f>
        <v>0</v>
      </c>
      <c r="V273">
        <f>IFERROR(VLOOKUP($A273,[3]库存报告使用数据!$A$1:$I$65536,9,0),"")</f>
        <v>0</v>
      </c>
      <c r="W273">
        <f>IFERROR(VLOOKUP($A273,[3]库存报告使用数据!$A$1:$L$65536,12,0),"")</f>
        <v>0</v>
      </c>
      <c r="X273" s="20" t="str">
        <f t="shared" si="70"/>
        <v/>
      </c>
      <c r="Y273" s="20" t="str">
        <f t="shared" si="71"/>
        <v/>
      </c>
      <c r="Z273" s="20" t="str">
        <f t="shared" si="72"/>
        <v/>
      </c>
      <c r="AA273" s="20">
        <f t="shared" si="73"/>
        <v>0</v>
      </c>
      <c r="AB273">
        <f>IFERROR(VLOOKUP($A273,[3]库存报告使用数据!$A$1:$D$65536,4,0),"")</f>
        <v>0</v>
      </c>
      <c r="AC273">
        <f>IFERROR(VLOOKUP($A273,[3]库存报告使用数据!$A$1:$G$65536,7,0),"")</f>
        <v>0</v>
      </c>
      <c r="AD273">
        <f>IFERROR(VLOOKUP($A273,[3]库存报告使用数据!$A$1:$J$65536,10,0),"")</f>
        <v>0</v>
      </c>
      <c r="AE273">
        <f>IFERROR(VLOOKUP($A273,[3]库存报告使用数据!$A$1:$M$65536,13,0),"")</f>
        <v>0</v>
      </c>
      <c r="AF273" s="20" t="str">
        <f t="shared" si="74"/>
        <v/>
      </c>
      <c r="AG273" s="20" t="str">
        <f t="shared" si="75"/>
        <v/>
      </c>
      <c r="AH273" s="20" t="str">
        <f t="shared" si="76"/>
        <v/>
      </c>
      <c r="AI273" s="20" t="str">
        <f t="shared" si="77"/>
        <v/>
      </c>
      <c r="AJ273">
        <f>IFERROR(VLOOKUP($B273,[4]库存报告使用数据!$A$1:$B$65536,2,0),0)</f>
        <v>0</v>
      </c>
      <c r="AK273">
        <f>IFERROR(VLOOKUP($B273,[4]库存报告使用数据!$A$1:$C$65536,3,0),)</f>
        <v>0</v>
      </c>
      <c r="AL273">
        <f>IFERROR(VLOOKUP($B273,[4]库存报告使用数据!$A$1:$D$65536,4,0),)</f>
        <v>0</v>
      </c>
      <c r="AM273">
        <f>IFERROR(VLOOKUP($B273,[4]库存报告使用数据!$A$1:$E$65536,5,0),)</f>
        <v>0</v>
      </c>
      <c r="AN273" s="20" t="str">
        <f t="shared" si="78"/>
        <v/>
      </c>
      <c r="AO273" s="20" t="str">
        <f t="shared" si="79"/>
        <v/>
      </c>
      <c r="AP273" s="20" t="str">
        <f t="shared" si="80"/>
        <v/>
      </c>
      <c r="AQ273" s="20" t="str">
        <f t="shared" si="81"/>
        <v/>
      </c>
      <c r="AR273" s="32">
        <f t="shared" si="82"/>
        <v>0</v>
      </c>
      <c r="AS273" s="32">
        <f t="shared" si="83"/>
        <v>0</v>
      </c>
      <c r="AT273" s="32">
        <f t="shared" si="84"/>
        <v>0</v>
      </c>
      <c r="AU273" s="28" t="str">
        <f t="shared" si="85"/>
        <v>库存为0</v>
      </c>
      <c r="AV273" s="34" t="str">
        <f>IFERROR(时间!$B$4+AU273,"上周无销量")</f>
        <v>上周无销量</v>
      </c>
    </row>
    <row r="274" spans="1:48">
      <c r="A274" s="18" t="s">
        <v>319</v>
      </c>
      <c r="B274" t="str">
        <f>VLOOKUP(A274,'[1]sku-asin（子）'!$A:$B,2,0)</f>
        <v>B076SR2N5S</v>
      </c>
      <c r="C274" t="str">
        <f>VLOOKUP(A274,'[1]子sku-父sku'!$A:$B,2,0)</f>
        <v>CFY-M1798</v>
      </c>
      <c r="D274" s="28">
        <f>IFERROR(VLOOKUP(A274,[2]库存报告使用数据处理!$A:$C,3,0),0)</f>
        <v>0</v>
      </c>
      <c r="E274" s="28">
        <f>IFERROR(VLOOKUP(A274,[2]库存报告使用数据处理!$A:$D,4,0),0)</f>
        <v>0</v>
      </c>
      <c r="F274" s="28">
        <f>IFERROR(VLOOKUP(A274,[2]库存报告使用数据处理!$A:$E,5,0),0)</f>
        <v>0</v>
      </c>
      <c r="G274" s="28">
        <f>IFERROR(VLOOKUP(A274,[2]库存报告使用数据处理!$A:$F,6,0),0)</f>
        <v>0</v>
      </c>
      <c r="H274" s="29">
        <f>IFERROR(VLOOKUP(A274,[2]库存报告使用数据处理!$A:$G,7,0),0)</f>
        <v>0</v>
      </c>
      <c r="I274">
        <f>IFERROR(VLOOKUP(A274,[5]数据处理!$A:$B,2,0),0)</f>
        <v>2</v>
      </c>
      <c r="J274" s="30">
        <f>IFERROR(VLOOKUP(A274,[5]数据处理!$A:$D,4,0),0)</f>
        <v>0</v>
      </c>
      <c r="K274" s="30">
        <f>IFERROR(VLOOKUP(A274,[5]数据处理!$A:$E,5,0),0)</f>
        <v>0</v>
      </c>
      <c r="L274" s="30">
        <f>IFERROR(VLOOKUP(A274,[5]数据处理!$A:$G,7,0),0)</f>
        <v>0</v>
      </c>
      <c r="M274">
        <f t="shared" si="69"/>
        <v>2</v>
      </c>
      <c r="N274">
        <f>IFERROR(VLOOKUP(A274,[5]数据处理!$A:$C,3,0),0)</f>
        <v>0</v>
      </c>
      <c r="O274">
        <f>IFERROR(VLOOKUP($A274,[5]数据处理!$A:$N,14,0),0)</f>
        <v>2</v>
      </c>
      <c r="P274">
        <f>IFERROR(VLOOKUP($A274,[3]库存报告使用数据!$A$1:$B$65536,2,0),"")</f>
        <v>58</v>
      </c>
      <c r="Q274">
        <f>IFERROR(VLOOKUP($A274,[3]库存报告使用数据!$A$1:$E$65536,5,0),"")</f>
        <v>34</v>
      </c>
      <c r="R274">
        <f>IFERROR(VLOOKUP($A274,[3]库存报告使用数据!$A$1:$H$65536,8,0),"")</f>
        <v>252</v>
      </c>
      <c r="S274">
        <f>IFERROR(VLOOKUP($A274,[3]库存报告使用数据!$A$1:$K$65536,11,0),"")</f>
        <v>172</v>
      </c>
      <c r="T274">
        <f>IFERROR(VLOOKUP($A274,[3]库存报告使用数据!$A$1:$C$65536,3,0),"")</f>
        <v>0</v>
      </c>
      <c r="U274">
        <f>IFERROR(VLOOKUP($A274,[3]库存报告使用数据!$A$1:$F$65536,6,0),"")</f>
        <v>0</v>
      </c>
      <c r="V274">
        <f>IFERROR(VLOOKUP($A274,[3]库存报告使用数据!$A$1:$I$65536,9,0),"")</f>
        <v>0</v>
      </c>
      <c r="W274">
        <f>IFERROR(VLOOKUP($A274,[3]库存报告使用数据!$A$1:$L$65536,12,0),"")</f>
        <v>3</v>
      </c>
      <c r="X274" s="20">
        <f t="shared" si="70"/>
        <v>0</v>
      </c>
      <c r="Y274" s="20">
        <f t="shared" si="71"/>
        <v>0</v>
      </c>
      <c r="Z274" s="20">
        <f t="shared" si="72"/>
        <v>0</v>
      </c>
      <c r="AA274" s="20">
        <f t="shared" si="73"/>
        <v>0.0174418604651163</v>
      </c>
      <c r="AB274">
        <f>IFERROR(VLOOKUP($A274,[3]库存报告使用数据!$A$1:$D$65536,4,0),"")</f>
        <v>0</v>
      </c>
      <c r="AC274">
        <f>IFERROR(VLOOKUP($A274,[3]库存报告使用数据!$A$1:$G$65536,7,0),"")</f>
        <v>0</v>
      </c>
      <c r="AD274">
        <f>IFERROR(VLOOKUP($A274,[3]库存报告使用数据!$A$1:$J$65536,10,0),"")</f>
        <v>0</v>
      </c>
      <c r="AE274">
        <f>IFERROR(VLOOKUP($A274,[3]库存报告使用数据!$A$1:$M$65536,13,0),"")</f>
        <v>0.82</v>
      </c>
      <c r="AF274" s="20" t="str">
        <f t="shared" si="74"/>
        <v/>
      </c>
      <c r="AG274" s="20" t="str">
        <f t="shared" si="75"/>
        <v/>
      </c>
      <c r="AH274" s="20" t="str">
        <f t="shared" si="76"/>
        <v/>
      </c>
      <c r="AI274" s="20" t="str">
        <f t="shared" si="77"/>
        <v>无销售广告费为0.82</v>
      </c>
      <c r="AJ274">
        <f>IFERROR(VLOOKUP($B274,[4]库存报告使用数据!$A$1:$B$65536,2,0),0)</f>
        <v>2</v>
      </c>
      <c r="AK274">
        <f>IFERROR(VLOOKUP($B274,[4]库存报告使用数据!$A$1:$C$65536,3,0),)</f>
        <v>0</v>
      </c>
      <c r="AL274">
        <f>IFERROR(VLOOKUP($B274,[4]库存报告使用数据!$A$1:$D$65536,4,0),)</f>
        <v>0</v>
      </c>
      <c r="AM274">
        <f>IFERROR(VLOOKUP($B274,[4]库存报告使用数据!$A$1:$E$65536,5,0),)</f>
        <v>3</v>
      </c>
      <c r="AN274" s="20">
        <f t="shared" si="78"/>
        <v>0</v>
      </c>
      <c r="AO274" s="20" t="str">
        <f t="shared" si="79"/>
        <v/>
      </c>
      <c r="AP274" s="20" t="str">
        <f t="shared" si="80"/>
        <v/>
      </c>
      <c r="AQ274" s="20">
        <f t="shared" si="81"/>
        <v>0</v>
      </c>
      <c r="AR274" s="32">
        <f t="shared" si="82"/>
        <v>0</v>
      </c>
      <c r="AS274" s="32">
        <f t="shared" si="83"/>
        <v>0</v>
      </c>
      <c r="AT274" s="32">
        <f t="shared" si="84"/>
        <v>2</v>
      </c>
      <c r="AU274" s="28" t="str">
        <f t="shared" si="85"/>
        <v>库存为2</v>
      </c>
      <c r="AV274" s="34" t="str">
        <f>IFERROR(时间!$B$4+AU274,"上周无销量")</f>
        <v>上周无销量</v>
      </c>
    </row>
    <row r="275" spans="1:48">
      <c r="A275" s="18" t="s">
        <v>320</v>
      </c>
      <c r="B275" t="str">
        <f>VLOOKUP(A275,'[1]sku-asin（子）'!$A:$B,2,0)</f>
        <v>B076STWKGB</v>
      </c>
      <c r="C275" t="str">
        <f>VLOOKUP(A275,'[1]子sku-父sku'!$A:$B,2,0)</f>
        <v>CFY-M1798</v>
      </c>
      <c r="D275" s="28">
        <f>IFERROR(VLOOKUP(A275,[2]库存报告使用数据处理!$A:$C,3,0),0)</f>
        <v>0</v>
      </c>
      <c r="E275" s="28">
        <f>IFERROR(VLOOKUP(A275,[2]库存报告使用数据处理!$A:$D,4,0),0)</f>
        <v>0</v>
      </c>
      <c r="F275" s="28">
        <f>IFERROR(VLOOKUP(A275,[2]库存报告使用数据处理!$A:$E,5,0),0)</f>
        <v>0</v>
      </c>
      <c r="G275" s="28">
        <f>IFERROR(VLOOKUP(A275,[2]库存报告使用数据处理!$A:$F,6,0),0)</f>
        <v>0</v>
      </c>
      <c r="H275" s="29">
        <f>IFERROR(VLOOKUP(A275,[2]库存报告使用数据处理!$A:$G,7,0),0)</f>
        <v>0</v>
      </c>
      <c r="I275">
        <f>IFERROR(VLOOKUP(A275,[5]数据处理!$A:$B,2,0),0)</f>
        <v>2</v>
      </c>
      <c r="J275" s="30">
        <f>IFERROR(VLOOKUP(A275,[5]数据处理!$A:$D,4,0),0)</f>
        <v>0</v>
      </c>
      <c r="K275" s="30">
        <f>IFERROR(VLOOKUP(A275,[5]数据处理!$A:$E,5,0),0)</f>
        <v>0</v>
      </c>
      <c r="L275" s="30">
        <f>IFERROR(VLOOKUP(A275,[5]数据处理!$A:$G,7,0),0)</f>
        <v>0</v>
      </c>
      <c r="M275">
        <f t="shared" si="69"/>
        <v>2</v>
      </c>
      <c r="N275">
        <f>IFERROR(VLOOKUP(A275,[5]数据处理!$A:$C,3,0),0)</f>
        <v>0</v>
      </c>
      <c r="O275">
        <f>IFERROR(VLOOKUP($A275,[5]数据处理!$A:$N,14,0),0)</f>
        <v>2</v>
      </c>
      <c r="P275">
        <f>IFERROR(VLOOKUP($A275,[3]库存报告使用数据!$A$1:$B$65536,2,0),"")</f>
        <v>304</v>
      </c>
      <c r="Q275">
        <f>IFERROR(VLOOKUP($A275,[3]库存报告使用数据!$A$1:$E$65536,5,0),"")</f>
        <v>132</v>
      </c>
      <c r="R275">
        <f>IFERROR(VLOOKUP($A275,[3]库存报告使用数据!$A$1:$H$65536,8,0),"")</f>
        <v>19</v>
      </c>
      <c r="S275">
        <f>IFERROR(VLOOKUP($A275,[3]库存报告使用数据!$A$1:$K$65536,11,0),"")</f>
        <v>4</v>
      </c>
      <c r="T275">
        <f>IFERROR(VLOOKUP($A275,[3]库存报告使用数据!$A$1:$C$65536,3,0),"")</f>
        <v>1</v>
      </c>
      <c r="U275">
        <f>IFERROR(VLOOKUP($A275,[3]库存报告使用数据!$A$1:$F$65536,6,0),"")</f>
        <v>1</v>
      </c>
      <c r="V275">
        <f>IFERROR(VLOOKUP($A275,[3]库存报告使用数据!$A$1:$I$65536,9,0),"")</f>
        <v>0</v>
      </c>
      <c r="W275">
        <f>IFERROR(VLOOKUP($A275,[3]库存报告使用数据!$A$1:$L$65536,12,0),"")</f>
        <v>0</v>
      </c>
      <c r="X275" s="20">
        <f t="shared" si="70"/>
        <v>0.00328947368421053</v>
      </c>
      <c r="Y275" s="20">
        <f t="shared" si="71"/>
        <v>0.00757575757575758</v>
      </c>
      <c r="Z275" s="20">
        <f t="shared" si="72"/>
        <v>0</v>
      </c>
      <c r="AA275" s="20">
        <f t="shared" si="73"/>
        <v>0</v>
      </c>
      <c r="AB275">
        <f>IFERROR(VLOOKUP($A275,[3]库存报告使用数据!$A$1:$D$65536,4,0),"")</f>
        <v>0.3</v>
      </c>
      <c r="AC275">
        <f>IFERROR(VLOOKUP($A275,[3]库存报告使用数据!$A$1:$G$65536,7,0),"")</f>
        <v>0.3</v>
      </c>
      <c r="AD275">
        <f>IFERROR(VLOOKUP($A275,[3]库存报告使用数据!$A$1:$J$65536,10,0),"")</f>
        <v>0</v>
      </c>
      <c r="AE275">
        <f>IFERROR(VLOOKUP($A275,[3]库存报告使用数据!$A$1:$M$65536,13,0),"")</f>
        <v>0</v>
      </c>
      <c r="AF275" s="20" t="str">
        <f t="shared" si="74"/>
        <v>无销售广告费为0.3</v>
      </c>
      <c r="AG275" s="20" t="str">
        <f t="shared" si="75"/>
        <v>无销售广告费为0.3</v>
      </c>
      <c r="AH275" s="20" t="str">
        <f t="shared" si="76"/>
        <v/>
      </c>
      <c r="AI275" s="20" t="str">
        <f t="shared" si="77"/>
        <v/>
      </c>
      <c r="AJ275">
        <f>IFERROR(VLOOKUP($B275,[4]库存报告使用数据!$A$1:$B$65536,2,0),0)</f>
        <v>4</v>
      </c>
      <c r="AK275">
        <f>IFERROR(VLOOKUP($B275,[4]库存报告使用数据!$A$1:$C$65536,3,0),)</f>
        <v>1</v>
      </c>
      <c r="AL275">
        <f>IFERROR(VLOOKUP($B275,[4]库存报告使用数据!$A$1:$D$65536,4,0),)</f>
        <v>0</v>
      </c>
      <c r="AM275">
        <f>IFERROR(VLOOKUP($B275,[4]库存报告使用数据!$A$1:$E$65536,5,0),)</f>
        <v>2</v>
      </c>
      <c r="AN275" s="20">
        <f t="shared" si="78"/>
        <v>0</v>
      </c>
      <c r="AO275" s="20">
        <f t="shared" si="79"/>
        <v>0</v>
      </c>
      <c r="AP275" s="20" t="str">
        <f t="shared" si="80"/>
        <v/>
      </c>
      <c r="AQ275" s="20">
        <f t="shared" si="81"/>
        <v>0</v>
      </c>
      <c r="AR275" s="32">
        <f t="shared" si="82"/>
        <v>0</v>
      </c>
      <c r="AS275" s="32">
        <f t="shared" si="83"/>
        <v>0</v>
      </c>
      <c r="AT275" s="32">
        <f t="shared" si="84"/>
        <v>2</v>
      </c>
      <c r="AU275" s="28" t="str">
        <f t="shared" si="85"/>
        <v>库存为2</v>
      </c>
      <c r="AV275" s="34" t="str">
        <f>IFERROR(时间!$B$4+AU275,"上周无销量")</f>
        <v>上周无销量</v>
      </c>
    </row>
    <row r="276" spans="1:48">
      <c r="A276" s="18" t="s">
        <v>321</v>
      </c>
      <c r="B276" t="str">
        <f>VLOOKUP(A276,'[1]sku-asin（子）'!$A:$B,2,0)</f>
        <v>B076SW2SSS</v>
      </c>
      <c r="C276" t="str">
        <f>VLOOKUP(A276,'[1]子sku-父sku'!$A:$B,2,0)</f>
        <v>CFY-M1798</v>
      </c>
      <c r="D276" s="28">
        <f>IFERROR(VLOOKUP(A276,[2]库存报告使用数据处理!$A:$C,3,0),0)</f>
        <v>0</v>
      </c>
      <c r="E276" s="28">
        <f>IFERROR(VLOOKUP(A276,[2]库存报告使用数据处理!$A:$D,4,0),0)</f>
        <v>0</v>
      </c>
      <c r="F276" s="28">
        <f>IFERROR(VLOOKUP(A276,[2]库存报告使用数据处理!$A:$E,5,0),0)</f>
        <v>0</v>
      </c>
      <c r="G276" s="28">
        <f>IFERROR(VLOOKUP(A276,[2]库存报告使用数据处理!$A:$F,6,0),0)</f>
        <v>0</v>
      </c>
      <c r="H276" s="29">
        <f>IFERROR(VLOOKUP(A276,[2]库存报告使用数据处理!$A:$G,7,0),0)</f>
        <v>0</v>
      </c>
      <c r="I276">
        <f>IFERROR(VLOOKUP(A276,[5]数据处理!$A:$B,2,0),0)</f>
        <v>0</v>
      </c>
      <c r="J276" s="30">
        <f>IFERROR(VLOOKUP(A276,[5]数据处理!$A:$D,4,0),0)</f>
        <v>0</v>
      </c>
      <c r="K276" s="30">
        <f>IFERROR(VLOOKUP(A276,[5]数据处理!$A:$E,5,0),0)</f>
        <v>0</v>
      </c>
      <c r="L276" s="30">
        <f>IFERROR(VLOOKUP(A276,[5]数据处理!$A:$G,7,0),0)</f>
        <v>0</v>
      </c>
      <c r="M276">
        <f t="shared" si="69"/>
        <v>0</v>
      </c>
      <c r="N276">
        <f>IFERROR(VLOOKUP(A276,[5]数据处理!$A:$C,3,0),0)</f>
        <v>0</v>
      </c>
      <c r="O276">
        <f>IFERROR(VLOOKUP($A276,[5]数据处理!$A:$N,14,0),0)</f>
        <v>0</v>
      </c>
      <c r="P276" t="str">
        <f>IFERROR(VLOOKUP($A276,[3]库存报告使用数据!$A$1:$B$65536,2,0),"")</f>
        <v/>
      </c>
      <c r="Q276" t="str">
        <f>IFERROR(VLOOKUP($A276,[3]库存报告使用数据!$A$1:$E$65536,5,0),"")</f>
        <v/>
      </c>
      <c r="R276" t="str">
        <f>IFERROR(VLOOKUP($A276,[3]库存报告使用数据!$A$1:$H$65536,8,0),"")</f>
        <v/>
      </c>
      <c r="S276" t="str">
        <f>IFERROR(VLOOKUP($A276,[3]库存报告使用数据!$A$1:$K$65536,11,0),"")</f>
        <v/>
      </c>
      <c r="T276" t="str">
        <f>IFERROR(VLOOKUP($A276,[3]库存报告使用数据!$A$1:$C$65536,3,0),"")</f>
        <v/>
      </c>
      <c r="U276" t="str">
        <f>IFERROR(VLOOKUP($A276,[3]库存报告使用数据!$A$1:$F$65536,6,0),"")</f>
        <v/>
      </c>
      <c r="V276" t="str">
        <f>IFERROR(VLOOKUP($A276,[3]库存报告使用数据!$A$1:$I$65536,9,0),"")</f>
        <v/>
      </c>
      <c r="W276" t="str">
        <f>IFERROR(VLOOKUP($A276,[3]库存报告使用数据!$A$1:$L$65536,12,0),"")</f>
        <v/>
      </c>
      <c r="X276" s="20" t="str">
        <f t="shared" si="70"/>
        <v/>
      </c>
      <c r="Y276" s="20" t="str">
        <f t="shared" si="71"/>
        <v/>
      </c>
      <c r="Z276" s="20" t="str">
        <f t="shared" si="72"/>
        <v/>
      </c>
      <c r="AA276" s="20" t="str">
        <f t="shared" si="73"/>
        <v/>
      </c>
      <c r="AB276" t="str">
        <f>IFERROR(VLOOKUP($A276,[3]库存报告使用数据!$A$1:$D$65536,4,0),"")</f>
        <v/>
      </c>
      <c r="AC276" t="str">
        <f>IFERROR(VLOOKUP($A276,[3]库存报告使用数据!$A$1:$G$65536,7,0),"")</f>
        <v/>
      </c>
      <c r="AD276" t="str">
        <f>IFERROR(VLOOKUP($A276,[3]库存报告使用数据!$A$1:$J$65536,10,0),"")</f>
        <v/>
      </c>
      <c r="AE276" t="str">
        <f>IFERROR(VLOOKUP($A276,[3]库存报告使用数据!$A$1:$M$65536,13,0),"")</f>
        <v/>
      </c>
      <c r="AF276" s="20" t="str">
        <f t="shared" si="74"/>
        <v/>
      </c>
      <c r="AG276" s="20" t="str">
        <f t="shared" si="75"/>
        <v/>
      </c>
      <c r="AH276" s="20" t="str">
        <f t="shared" si="76"/>
        <v/>
      </c>
      <c r="AI276" s="20" t="str">
        <f t="shared" si="77"/>
        <v/>
      </c>
      <c r="AJ276">
        <f>IFERROR(VLOOKUP($B276,[4]库存报告使用数据!$A$1:$B$65536,2,0),0)</f>
        <v>0</v>
      </c>
      <c r="AK276">
        <f>IFERROR(VLOOKUP($B276,[4]库存报告使用数据!$A$1:$C$65536,3,0),)</f>
        <v>0</v>
      </c>
      <c r="AL276">
        <f>IFERROR(VLOOKUP($B276,[4]库存报告使用数据!$A$1:$D$65536,4,0),)</f>
        <v>0</v>
      </c>
      <c r="AM276">
        <f>IFERROR(VLOOKUP($B276,[4]库存报告使用数据!$A$1:$E$65536,5,0),)</f>
        <v>0</v>
      </c>
      <c r="AN276" s="20" t="str">
        <f t="shared" si="78"/>
        <v/>
      </c>
      <c r="AO276" s="20" t="str">
        <f t="shared" si="79"/>
        <v/>
      </c>
      <c r="AP276" s="20" t="str">
        <f t="shared" si="80"/>
        <v/>
      </c>
      <c r="AQ276" s="20" t="str">
        <f t="shared" si="81"/>
        <v/>
      </c>
      <c r="AR276" s="32">
        <f t="shared" si="82"/>
        <v>0</v>
      </c>
      <c r="AS276" s="32">
        <f t="shared" si="83"/>
        <v>0</v>
      </c>
      <c r="AT276" s="32">
        <f t="shared" si="84"/>
        <v>0</v>
      </c>
      <c r="AU276" s="28" t="str">
        <f t="shared" si="85"/>
        <v>库存为0</v>
      </c>
      <c r="AV276" s="34" t="str">
        <f>IFERROR(时间!$B$4+AU276,"上周无销量")</f>
        <v>上周无销量</v>
      </c>
    </row>
    <row r="277" spans="1:48">
      <c r="A277" s="18" t="s">
        <v>322</v>
      </c>
      <c r="B277" t="str">
        <f>VLOOKUP(A277,'[1]sku-asin（子）'!$A:$B,2,0)</f>
        <v>B076SR7Z81</v>
      </c>
      <c r="C277" t="str">
        <f>VLOOKUP(A277,'[1]子sku-父sku'!$A:$B,2,0)</f>
        <v>CFY-M1798</v>
      </c>
      <c r="D277" s="28">
        <f>IFERROR(VLOOKUP(A277,[2]库存报告使用数据处理!$A:$C,3,0),0)</f>
        <v>0</v>
      </c>
      <c r="E277" s="28">
        <f>IFERROR(VLOOKUP(A277,[2]库存报告使用数据处理!$A:$D,4,0),0)</f>
        <v>0</v>
      </c>
      <c r="F277" s="28">
        <f>IFERROR(VLOOKUP(A277,[2]库存报告使用数据处理!$A:$E,5,0),0)</f>
        <v>0</v>
      </c>
      <c r="G277" s="28">
        <f>IFERROR(VLOOKUP(A277,[2]库存报告使用数据处理!$A:$F,6,0),0)</f>
        <v>0</v>
      </c>
      <c r="H277" s="29">
        <f>IFERROR(VLOOKUP(A277,[2]库存报告使用数据处理!$A:$G,7,0),0)</f>
        <v>0</v>
      </c>
      <c r="I277">
        <f>IFERROR(VLOOKUP(A277,[5]数据处理!$A:$B,2,0),0)</f>
        <v>1</v>
      </c>
      <c r="J277" s="30">
        <f>IFERROR(VLOOKUP(A277,[5]数据处理!$A:$D,4,0),0)</f>
        <v>0</v>
      </c>
      <c r="K277" s="30">
        <f>IFERROR(VLOOKUP(A277,[5]数据处理!$A:$E,5,0),0)</f>
        <v>0</v>
      </c>
      <c r="L277" s="30">
        <f>IFERROR(VLOOKUP(A277,[5]数据处理!$A:$G,7,0),0)</f>
        <v>0</v>
      </c>
      <c r="M277">
        <f t="shared" si="69"/>
        <v>1</v>
      </c>
      <c r="N277">
        <f>IFERROR(VLOOKUP(A277,[5]数据处理!$A:$C,3,0),0)</f>
        <v>0</v>
      </c>
      <c r="O277">
        <f>IFERROR(VLOOKUP($A277,[5]数据处理!$A:$N,14,0),0)</f>
        <v>1</v>
      </c>
      <c r="P277">
        <f>IFERROR(VLOOKUP($A277,[3]库存报告使用数据!$A$1:$B$65536,2,0),"")</f>
        <v>208</v>
      </c>
      <c r="Q277">
        <f>IFERROR(VLOOKUP($A277,[3]库存报告使用数据!$A$1:$E$65536,5,0),"")</f>
        <v>149</v>
      </c>
      <c r="R277">
        <f>IFERROR(VLOOKUP($A277,[3]库存报告使用数据!$A$1:$H$65536,8,0),"")</f>
        <v>77</v>
      </c>
      <c r="S277">
        <f>IFERROR(VLOOKUP($A277,[3]库存报告使用数据!$A$1:$K$65536,11,0),"")</f>
        <v>35</v>
      </c>
      <c r="T277">
        <f>IFERROR(VLOOKUP($A277,[3]库存报告使用数据!$A$1:$C$65536,3,0),"")</f>
        <v>0</v>
      </c>
      <c r="U277">
        <f>IFERROR(VLOOKUP($A277,[3]库存报告使用数据!$A$1:$F$65536,6,0),"")</f>
        <v>0</v>
      </c>
      <c r="V277">
        <f>IFERROR(VLOOKUP($A277,[3]库存报告使用数据!$A$1:$I$65536,9,0),"")</f>
        <v>0</v>
      </c>
      <c r="W277">
        <f>IFERROR(VLOOKUP($A277,[3]库存报告使用数据!$A$1:$L$65536,12,0),"")</f>
        <v>1</v>
      </c>
      <c r="X277" s="20">
        <f t="shared" si="70"/>
        <v>0</v>
      </c>
      <c r="Y277" s="20">
        <f t="shared" si="71"/>
        <v>0</v>
      </c>
      <c r="Z277" s="20">
        <f t="shared" si="72"/>
        <v>0</v>
      </c>
      <c r="AA277" s="20">
        <f t="shared" si="73"/>
        <v>0.0285714285714286</v>
      </c>
      <c r="AB277">
        <f>IFERROR(VLOOKUP($A277,[3]库存报告使用数据!$A$1:$D$65536,4,0),"")</f>
        <v>0</v>
      </c>
      <c r="AC277">
        <f>IFERROR(VLOOKUP($A277,[3]库存报告使用数据!$A$1:$G$65536,7,0),"")</f>
        <v>0</v>
      </c>
      <c r="AD277">
        <f>IFERROR(VLOOKUP($A277,[3]库存报告使用数据!$A$1:$J$65536,10,0),"")</f>
        <v>0</v>
      </c>
      <c r="AE277">
        <f>IFERROR(VLOOKUP($A277,[3]库存报告使用数据!$A$1:$M$65536,13,0),"")</f>
        <v>0.23</v>
      </c>
      <c r="AF277" s="20" t="str">
        <f t="shared" si="74"/>
        <v/>
      </c>
      <c r="AG277" s="20" t="str">
        <f t="shared" si="75"/>
        <v/>
      </c>
      <c r="AH277" s="20" t="str">
        <f t="shared" si="76"/>
        <v/>
      </c>
      <c r="AI277" s="20" t="str">
        <f t="shared" si="77"/>
        <v>无销售广告费为0.23</v>
      </c>
      <c r="AJ277">
        <f>IFERROR(VLOOKUP($B277,[4]库存报告使用数据!$A$1:$B$65536,2,0),0)</f>
        <v>0</v>
      </c>
      <c r="AK277">
        <f>IFERROR(VLOOKUP($B277,[4]库存报告使用数据!$A$1:$C$65536,3,0),)</f>
        <v>0</v>
      </c>
      <c r="AL277">
        <f>IFERROR(VLOOKUP($B277,[4]库存报告使用数据!$A$1:$D$65536,4,0),)</f>
        <v>0</v>
      </c>
      <c r="AM277">
        <f>IFERROR(VLOOKUP($B277,[4]库存报告使用数据!$A$1:$E$65536,5,0),)</f>
        <v>0</v>
      </c>
      <c r="AN277" s="20" t="str">
        <f t="shared" si="78"/>
        <v/>
      </c>
      <c r="AO277" s="20" t="str">
        <f t="shared" si="79"/>
        <v/>
      </c>
      <c r="AP277" s="20" t="str">
        <f t="shared" si="80"/>
        <v/>
      </c>
      <c r="AQ277" s="20" t="str">
        <f t="shared" si="81"/>
        <v/>
      </c>
      <c r="AR277" s="32">
        <f t="shared" si="82"/>
        <v>0</v>
      </c>
      <c r="AS277" s="32">
        <f t="shared" si="83"/>
        <v>0</v>
      </c>
      <c r="AT277" s="32">
        <f t="shared" si="84"/>
        <v>1</v>
      </c>
      <c r="AU277" s="28" t="str">
        <f t="shared" si="85"/>
        <v>库存为1</v>
      </c>
      <c r="AV277" s="34" t="str">
        <f>IFERROR(时间!$B$4+AU277,"上周无销量")</f>
        <v>上周无销量</v>
      </c>
    </row>
    <row r="278" spans="1:48">
      <c r="A278" s="18" t="s">
        <v>323</v>
      </c>
      <c r="B278" t="str">
        <f>VLOOKUP(A278,'[1]sku-asin（子）'!$A:$B,2,0)</f>
        <v>B076V517C2</v>
      </c>
      <c r="C278" t="str">
        <f>VLOOKUP(A278,'[1]子sku-父sku'!$A:$B,2,0)</f>
        <v>CFY-M1830</v>
      </c>
      <c r="D278" s="28">
        <f>IFERROR(VLOOKUP(A278,[2]库存报告使用数据处理!$A:$C,3,0),0)</f>
        <v>1</v>
      </c>
      <c r="E278" s="28">
        <f>IFERROR(VLOOKUP(A278,[2]库存报告使用数据处理!$A:$D,4,0),0)</f>
        <v>0</v>
      </c>
      <c r="F278" s="28">
        <f>IFERROR(VLOOKUP(A278,[2]库存报告使用数据处理!$A:$E,5,0),0)</f>
        <v>0</v>
      </c>
      <c r="G278" s="28">
        <f>IFERROR(VLOOKUP(A278,[2]库存报告使用数据处理!$A:$F,6,0),0)</f>
        <v>0</v>
      </c>
      <c r="H278" s="29">
        <f>IFERROR(VLOOKUP(A278,[2]库存报告使用数据处理!$A:$G,7,0),0)</f>
        <v>26</v>
      </c>
      <c r="I278">
        <f>IFERROR(VLOOKUP(A278,[5]数据处理!$A:$B,2,0),0)</f>
        <v>0</v>
      </c>
      <c r="J278" s="30">
        <f>IFERROR(VLOOKUP(A278,[5]数据处理!$A:$D,4,0),0)</f>
        <v>0</v>
      </c>
      <c r="K278" s="30">
        <f>IFERROR(VLOOKUP(A278,[5]数据处理!$A:$E,5,0),0)</f>
        <v>0</v>
      </c>
      <c r="L278" s="30">
        <f>IFERROR(VLOOKUP(A278,[5]数据处理!$A:$G,7,0),0)</f>
        <v>0</v>
      </c>
      <c r="M278">
        <f t="shared" si="69"/>
        <v>0</v>
      </c>
      <c r="N278">
        <f>IFERROR(VLOOKUP(A278,[5]数据处理!$A:$C,3,0),0)</f>
        <v>0</v>
      </c>
      <c r="O278">
        <f>IFERROR(VLOOKUP($A278,[5]数据处理!$A:$N,14,0),0)</f>
        <v>0</v>
      </c>
      <c r="P278">
        <f>IFERROR(VLOOKUP($A278,[3]库存报告使用数据!$A$1:$B$65536,2,0),"")</f>
        <v>127</v>
      </c>
      <c r="Q278">
        <f>IFERROR(VLOOKUP($A278,[3]库存报告使用数据!$A$1:$E$65536,5,0),"")</f>
        <v>122</v>
      </c>
      <c r="R278">
        <f>IFERROR(VLOOKUP($A278,[3]库存报告使用数据!$A$1:$H$65536,8,0),"")</f>
        <v>157</v>
      </c>
      <c r="S278">
        <f>IFERROR(VLOOKUP($A278,[3]库存报告使用数据!$A$1:$K$65536,11,0),"")</f>
        <v>78</v>
      </c>
      <c r="T278">
        <f>IFERROR(VLOOKUP($A278,[3]库存报告使用数据!$A$1:$C$65536,3,0),"")</f>
        <v>0</v>
      </c>
      <c r="U278">
        <f>IFERROR(VLOOKUP($A278,[3]库存报告使用数据!$A$1:$F$65536,6,0),"")</f>
        <v>0</v>
      </c>
      <c r="V278">
        <f>IFERROR(VLOOKUP($A278,[3]库存报告使用数据!$A$1:$I$65536,9,0),"")</f>
        <v>1</v>
      </c>
      <c r="W278">
        <f>IFERROR(VLOOKUP($A278,[3]库存报告使用数据!$A$1:$L$65536,12,0),"")</f>
        <v>0</v>
      </c>
      <c r="X278" s="20">
        <f t="shared" si="70"/>
        <v>0</v>
      </c>
      <c r="Y278" s="20">
        <f t="shared" si="71"/>
        <v>0</v>
      </c>
      <c r="Z278" s="20">
        <f t="shared" si="72"/>
        <v>0.00636942675159236</v>
      </c>
      <c r="AA278" s="20">
        <f t="shared" si="73"/>
        <v>0</v>
      </c>
      <c r="AB278">
        <f>IFERROR(VLOOKUP($A278,[3]库存报告使用数据!$A$1:$D$65536,4,0),"")</f>
        <v>0</v>
      </c>
      <c r="AC278">
        <f>IFERROR(VLOOKUP($A278,[3]库存报告使用数据!$A$1:$G$65536,7,0),"")</f>
        <v>0</v>
      </c>
      <c r="AD278">
        <f>IFERROR(VLOOKUP($A278,[3]库存报告使用数据!$A$1:$J$65536,10,0),"")</f>
        <v>0.14</v>
      </c>
      <c r="AE278">
        <f>IFERROR(VLOOKUP($A278,[3]库存报告使用数据!$A$1:$M$65536,13,0),"")</f>
        <v>0</v>
      </c>
      <c r="AF278" s="20" t="str">
        <f t="shared" si="74"/>
        <v/>
      </c>
      <c r="AG278" s="20" t="str">
        <f t="shared" si="75"/>
        <v/>
      </c>
      <c r="AH278" s="20" t="str">
        <f t="shared" si="76"/>
        <v>无销售广告费为0.14</v>
      </c>
      <c r="AI278" s="20" t="str">
        <f t="shared" si="77"/>
        <v/>
      </c>
      <c r="AJ278">
        <f>IFERROR(VLOOKUP($B278,[4]库存报告使用数据!$A$1:$B$65536,2,0),0)</f>
        <v>1</v>
      </c>
      <c r="AK278">
        <f>IFERROR(VLOOKUP($B278,[4]库存报告使用数据!$A$1:$C$65536,3,0),)</f>
        <v>0</v>
      </c>
      <c r="AL278">
        <f>IFERROR(VLOOKUP($B278,[4]库存报告使用数据!$A$1:$D$65536,4,0),)</f>
        <v>0</v>
      </c>
      <c r="AM278">
        <f>IFERROR(VLOOKUP($B278,[4]库存报告使用数据!$A$1:$E$65536,5,0),)</f>
        <v>2</v>
      </c>
      <c r="AN278" s="20">
        <f t="shared" si="78"/>
        <v>1</v>
      </c>
      <c r="AO278" s="20" t="str">
        <f t="shared" si="79"/>
        <v/>
      </c>
      <c r="AP278" s="20" t="str">
        <f t="shared" si="80"/>
        <v/>
      </c>
      <c r="AQ278" s="20">
        <f t="shared" si="81"/>
        <v>0</v>
      </c>
      <c r="AR278" s="32">
        <f t="shared" si="82"/>
        <v>0.142857142857143</v>
      </c>
      <c r="AS278" s="32">
        <f t="shared" si="83"/>
        <v>8.57142857142857</v>
      </c>
      <c r="AT278" s="32">
        <f t="shared" si="84"/>
        <v>-8.57142857142857</v>
      </c>
      <c r="AU278" s="28">
        <f t="shared" si="85"/>
        <v>0</v>
      </c>
      <c r="AV278" s="34">
        <f>IFERROR(时间!$B$4+AU278,"上周无销量")</f>
        <v>43283</v>
      </c>
    </row>
    <row r="279" spans="1:48">
      <c r="A279" s="18" t="s">
        <v>324</v>
      </c>
      <c r="B279" t="str">
        <f>VLOOKUP(A279,'[1]sku-asin（子）'!$A:$B,2,0)</f>
        <v>B076V2YW2C</v>
      </c>
      <c r="C279" t="str">
        <f>VLOOKUP(A279,'[1]子sku-父sku'!$A:$B,2,0)</f>
        <v>CFY-M1830</v>
      </c>
      <c r="D279" s="28">
        <f>IFERROR(VLOOKUP(A279,[2]库存报告使用数据处理!$A:$C,3,0),0)</f>
        <v>0</v>
      </c>
      <c r="E279" s="28">
        <f>IFERROR(VLOOKUP(A279,[2]库存报告使用数据处理!$A:$D,4,0),0)</f>
        <v>0</v>
      </c>
      <c r="F279" s="28">
        <f>IFERROR(VLOOKUP(A279,[2]库存报告使用数据处理!$A:$E,5,0),0)</f>
        <v>0</v>
      </c>
      <c r="G279" s="28">
        <f>IFERROR(VLOOKUP(A279,[2]库存报告使用数据处理!$A:$F,6,0),0)</f>
        <v>0</v>
      </c>
      <c r="H279" s="29">
        <f>IFERROR(VLOOKUP(A279,[2]库存报告使用数据处理!$A:$G,7,0),0)</f>
        <v>0</v>
      </c>
      <c r="I279">
        <f>IFERROR(VLOOKUP(A279,[5]数据处理!$A:$B,2,0),0)</f>
        <v>2</v>
      </c>
      <c r="J279" s="30">
        <f>IFERROR(VLOOKUP(A279,[5]数据处理!$A:$D,4,0),0)</f>
        <v>0</v>
      </c>
      <c r="K279" s="30">
        <f>IFERROR(VLOOKUP(A279,[5]数据处理!$A:$E,5,0),0)</f>
        <v>0</v>
      </c>
      <c r="L279" s="30">
        <f>IFERROR(VLOOKUP(A279,[5]数据处理!$A:$G,7,0),0)</f>
        <v>0</v>
      </c>
      <c r="M279">
        <f t="shared" si="69"/>
        <v>2</v>
      </c>
      <c r="N279">
        <f>IFERROR(VLOOKUP(A279,[5]数据处理!$A:$C,3,0),0)</f>
        <v>0</v>
      </c>
      <c r="O279">
        <f>IFERROR(VLOOKUP($A279,[5]数据处理!$A:$N,14,0),0)</f>
        <v>2</v>
      </c>
      <c r="P279">
        <f>IFERROR(VLOOKUP($A279,[3]库存报告使用数据!$A$1:$B$65536,2,0),"")</f>
        <v>990</v>
      </c>
      <c r="Q279">
        <f>IFERROR(VLOOKUP($A279,[3]库存报告使用数据!$A$1:$E$65536,5,0),"")</f>
        <v>522</v>
      </c>
      <c r="R279">
        <f>IFERROR(VLOOKUP($A279,[3]库存报告使用数据!$A$1:$H$65536,8,0),"")</f>
        <v>135</v>
      </c>
      <c r="S279">
        <f>IFERROR(VLOOKUP($A279,[3]库存报告使用数据!$A$1:$K$65536,11,0),"")</f>
        <v>174</v>
      </c>
      <c r="T279">
        <f>IFERROR(VLOOKUP($A279,[3]库存报告使用数据!$A$1:$C$65536,3,0),"")</f>
        <v>1</v>
      </c>
      <c r="U279">
        <f>IFERROR(VLOOKUP($A279,[3]库存报告使用数据!$A$1:$F$65536,6,0),"")</f>
        <v>0</v>
      </c>
      <c r="V279">
        <f>IFERROR(VLOOKUP($A279,[3]库存报告使用数据!$A$1:$I$65536,9,0),"")</f>
        <v>0</v>
      </c>
      <c r="W279">
        <f>IFERROR(VLOOKUP($A279,[3]库存报告使用数据!$A$1:$L$65536,12,0),"")</f>
        <v>1</v>
      </c>
      <c r="X279" s="20">
        <f t="shared" si="70"/>
        <v>0.00101010101010101</v>
      </c>
      <c r="Y279" s="20">
        <f t="shared" si="71"/>
        <v>0</v>
      </c>
      <c r="Z279" s="20">
        <f t="shared" si="72"/>
        <v>0</v>
      </c>
      <c r="AA279" s="20">
        <f t="shared" si="73"/>
        <v>0.00574712643678161</v>
      </c>
      <c r="AB279">
        <f>IFERROR(VLOOKUP($A279,[3]库存报告使用数据!$A$1:$D$65536,4,0),"")</f>
        <v>0.14</v>
      </c>
      <c r="AC279">
        <f>IFERROR(VLOOKUP($A279,[3]库存报告使用数据!$A$1:$G$65536,7,0),"")</f>
        <v>0</v>
      </c>
      <c r="AD279">
        <f>IFERROR(VLOOKUP($A279,[3]库存报告使用数据!$A$1:$J$65536,10,0),"")</f>
        <v>0</v>
      </c>
      <c r="AE279">
        <f>IFERROR(VLOOKUP($A279,[3]库存报告使用数据!$A$1:$M$65536,13,0),"")</f>
        <v>0.03</v>
      </c>
      <c r="AF279" s="20" t="str">
        <f t="shared" si="74"/>
        <v>无销售广告费为0.14</v>
      </c>
      <c r="AG279" s="20" t="str">
        <f t="shared" si="75"/>
        <v/>
      </c>
      <c r="AH279" s="20" t="str">
        <f t="shared" si="76"/>
        <v/>
      </c>
      <c r="AI279" s="20" t="str">
        <f t="shared" si="77"/>
        <v>无销售广告费为0.03</v>
      </c>
      <c r="AJ279">
        <f>IFERROR(VLOOKUP($B279,[4]库存报告使用数据!$A$1:$B$65536,2,0),0)</f>
        <v>0</v>
      </c>
      <c r="AK279">
        <f>IFERROR(VLOOKUP($B279,[4]库存报告使用数据!$A$1:$C$65536,3,0),)</f>
        <v>0</v>
      </c>
      <c r="AL279">
        <f>IFERROR(VLOOKUP($B279,[4]库存报告使用数据!$A$1:$D$65536,4,0),)</f>
        <v>0</v>
      </c>
      <c r="AM279">
        <f>IFERROR(VLOOKUP($B279,[4]库存报告使用数据!$A$1:$E$65536,5,0),)</f>
        <v>3</v>
      </c>
      <c r="AN279" s="20" t="str">
        <f t="shared" si="78"/>
        <v/>
      </c>
      <c r="AO279" s="20" t="str">
        <f t="shared" si="79"/>
        <v/>
      </c>
      <c r="AP279" s="20" t="str">
        <f t="shared" si="80"/>
        <v/>
      </c>
      <c r="AQ279" s="20">
        <f t="shared" si="81"/>
        <v>0</v>
      </c>
      <c r="AR279" s="32">
        <f t="shared" si="82"/>
        <v>0</v>
      </c>
      <c r="AS279" s="32">
        <f t="shared" si="83"/>
        <v>0</v>
      </c>
      <c r="AT279" s="32">
        <f t="shared" si="84"/>
        <v>2</v>
      </c>
      <c r="AU279" s="28" t="str">
        <f t="shared" si="85"/>
        <v>库存为2</v>
      </c>
      <c r="AV279" s="34" t="str">
        <f>IFERROR(时间!$B$4+AU279,"上周无销量")</f>
        <v>上周无销量</v>
      </c>
    </row>
    <row r="280" spans="1:48">
      <c r="A280" s="18" t="s">
        <v>325</v>
      </c>
      <c r="B280" t="str">
        <f>VLOOKUP(A280,'[1]sku-asin（子）'!$A:$B,2,0)</f>
        <v>B076V4L7ZD</v>
      </c>
      <c r="C280" t="str">
        <f>VLOOKUP(A280,'[1]子sku-父sku'!$A:$B,2,0)</f>
        <v>CFY-M1830</v>
      </c>
      <c r="D280" s="28">
        <f>IFERROR(VLOOKUP(A280,[2]库存报告使用数据处理!$A:$C,3,0),0)</f>
        <v>1</v>
      </c>
      <c r="E280" s="28">
        <f>IFERROR(VLOOKUP(A280,[2]库存报告使用数据处理!$A:$D,4,0),0)</f>
        <v>0</v>
      </c>
      <c r="F280" s="28">
        <f>IFERROR(VLOOKUP(A280,[2]库存报告使用数据处理!$A:$E,5,0),0)</f>
        <v>0</v>
      </c>
      <c r="G280" s="28">
        <f>IFERROR(VLOOKUP(A280,[2]库存报告使用数据处理!$A:$F,6,0),0)</f>
        <v>0</v>
      </c>
      <c r="H280" s="29">
        <f>IFERROR(VLOOKUP(A280,[2]库存报告使用数据处理!$A:$G,7,0),0)</f>
        <v>26</v>
      </c>
      <c r="I280">
        <f>IFERROR(VLOOKUP(A280,[5]数据处理!$A:$B,2,0),0)</f>
        <v>1</v>
      </c>
      <c r="J280" s="30">
        <f>IFERROR(VLOOKUP(A280,[5]数据处理!$A:$D,4,0),0)</f>
        <v>0</v>
      </c>
      <c r="K280" s="30">
        <f>IFERROR(VLOOKUP(A280,[5]数据处理!$A:$E,5,0),0)</f>
        <v>0</v>
      </c>
      <c r="L280" s="30">
        <f>IFERROR(VLOOKUP(A280,[5]数据处理!$A:$G,7,0),0)</f>
        <v>0</v>
      </c>
      <c r="M280">
        <f t="shared" si="69"/>
        <v>1</v>
      </c>
      <c r="N280">
        <f>IFERROR(VLOOKUP(A280,[5]数据处理!$A:$C,3,0),0)</f>
        <v>0</v>
      </c>
      <c r="O280">
        <f>IFERROR(VLOOKUP($A280,[5]数据处理!$A:$N,14,0),0)</f>
        <v>2</v>
      </c>
      <c r="P280">
        <f>IFERROR(VLOOKUP($A280,[3]库存报告使用数据!$A$1:$B$65536,2,0),"")</f>
        <v>190</v>
      </c>
      <c r="Q280">
        <f>IFERROR(VLOOKUP($A280,[3]库存报告使用数据!$A$1:$E$65536,5,0),"")</f>
        <v>107</v>
      </c>
      <c r="R280">
        <f>IFERROR(VLOOKUP($A280,[3]库存报告使用数据!$A$1:$H$65536,8,0),"")</f>
        <v>54</v>
      </c>
      <c r="S280">
        <f>IFERROR(VLOOKUP($A280,[3]库存报告使用数据!$A$1:$K$65536,11,0),"")</f>
        <v>41</v>
      </c>
      <c r="T280">
        <f>IFERROR(VLOOKUP($A280,[3]库存报告使用数据!$A$1:$C$65536,3,0),"")</f>
        <v>1</v>
      </c>
      <c r="U280">
        <f>IFERROR(VLOOKUP($A280,[3]库存报告使用数据!$A$1:$F$65536,6,0),"")</f>
        <v>1</v>
      </c>
      <c r="V280">
        <f>IFERROR(VLOOKUP($A280,[3]库存报告使用数据!$A$1:$I$65536,9,0),"")</f>
        <v>0</v>
      </c>
      <c r="W280">
        <f>IFERROR(VLOOKUP($A280,[3]库存报告使用数据!$A$1:$L$65536,12,0),"")</f>
        <v>0</v>
      </c>
      <c r="X280" s="20">
        <f t="shared" si="70"/>
        <v>0.00526315789473684</v>
      </c>
      <c r="Y280" s="20">
        <f t="shared" si="71"/>
        <v>0.00934579439252336</v>
      </c>
      <c r="Z280" s="20">
        <f t="shared" si="72"/>
        <v>0</v>
      </c>
      <c r="AA280" s="20">
        <f t="shared" si="73"/>
        <v>0</v>
      </c>
      <c r="AB280">
        <f>IFERROR(VLOOKUP($A280,[3]库存报告使用数据!$A$1:$D$65536,4,0),"")</f>
        <v>0.17</v>
      </c>
      <c r="AC280">
        <f>IFERROR(VLOOKUP($A280,[3]库存报告使用数据!$A$1:$G$65536,7,0),"")</f>
        <v>0.17</v>
      </c>
      <c r="AD280">
        <f>IFERROR(VLOOKUP($A280,[3]库存报告使用数据!$A$1:$J$65536,10,0),"")</f>
        <v>0</v>
      </c>
      <c r="AE280">
        <f>IFERROR(VLOOKUP($A280,[3]库存报告使用数据!$A$1:$M$65536,13,0),"")</f>
        <v>0</v>
      </c>
      <c r="AF280" s="20">
        <f t="shared" si="74"/>
        <v>0.00653846153846154</v>
      </c>
      <c r="AG280" s="20" t="str">
        <f t="shared" si="75"/>
        <v>无销售广告费为0.17</v>
      </c>
      <c r="AH280" s="20" t="str">
        <f t="shared" si="76"/>
        <v/>
      </c>
      <c r="AI280" s="20" t="str">
        <f t="shared" si="77"/>
        <v/>
      </c>
      <c r="AJ280">
        <f>IFERROR(VLOOKUP($B280,[4]库存报告使用数据!$A$1:$B$65536,2,0),0)</f>
        <v>12</v>
      </c>
      <c r="AK280">
        <f>IFERROR(VLOOKUP($B280,[4]库存报告使用数据!$A$1:$C$65536,3,0),)</f>
        <v>0</v>
      </c>
      <c r="AL280">
        <f>IFERROR(VLOOKUP($B280,[4]库存报告使用数据!$A$1:$D$65536,4,0),)</f>
        <v>0</v>
      </c>
      <c r="AM280">
        <f>IFERROR(VLOOKUP($B280,[4]库存报告使用数据!$A$1:$E$65536,5,0),)</f>
        <v>2</v>
      </c>
      <c r="AN280" s="20">
        <f t="shared" si="78"/>
        <v>0.0833333333333333</v>
      </c>
      <c r="AO280" s="20" t="str">
        <f t="shared" si="79"/>
        <v/>
      </c>
      <c r="AP280" s="20" t="str">
        <f t="shared" si="80"/>
        <v/>
      </c>
      <c r="AQ280" s="20">
        <f t="shared" si="81"/>
        <v>0</v>
      </c>
      <c r="AR280" s="32">
        <f t="shared" si="82"/>
        <v>0.142857142857143</v>
      </c>
      <c r="AS280" s="32">
        <f t="shared" si="83"/>
        <v>8.57142857142857</v>
      </c>
      <c r="AT280" s="32">
        <f t="shared" si="84"/>
        <v>-7.57142857142857</v>
      </c>
      <c r="AU280" s="28">
        <f t="shared" si="85"/>
        <v>7</v>
      </c>
      <c r="AV280" s="34">
        <f>IFERROR(时间!$B$4+AU280,"上周无销量")</f>
        <v>43290</v>
      </c>
    </row>
    <row r="281" spans="1:48">
      <c r="A281" s="18" t="s">
        <v>326</v>
      </c>
      <c r="B281" t="str">
        <f>VLOOKUP(A281,'[1]sku-asin（子）'!$A:$B,2,0)</f>
        <v>B076V3BZ78</v>
      </c>
      <c r="C281" t="str">
        <f>VLOOKUP(A281,'[1]子sku-父sku'!$A:$B,2,0)</f>
        <v>CFY-M1830</v>
      </c>
      <c r="D281" s="28">
        <f>IFERROR(VLOOKUP(A281,[2]库存报告使用数据处理!$A:$C,3,0),0)</f>
        <v>0</v>
      </c>
      <c r="E281" s="28">
        <f>IFERROR(VLOOKUP(A281,[2]库存报告使用数据处理!$A:$D,4,0),0)</f>
        <v>0</v>
      </c>
      <c r="F281" s="28">
        <f>IFERROR(VLOOKUP(A281,[2]库存报告使用数据处理!$A:$E,5,0),0)</f>
        <v>0</v>
      </c>
      <c r="G281" s="28">
        <f>IFERROR(VLOOKUP(A281,[2]库存报告使用数据处理!$A:$F,6,0),0)</f>
        <v>0</v>
      </c>
      <c r="H281" s="29">
        <f>IFERROR(VLOOKUP(A281,[2]库存报告使用数据处理!$A:$G,7,0),0)</f>
        <v>0</v>
      </c>
      <c r="I281">
        <f>IFERROR(VLOOKUP(A281,[5]数据处理!$A:$B,2,0),0)</f>
        <v>1</v>
      </c>
      <c r="J281" s="30">
        <f>IFERROR(VLOOKUP(A281,[5]数据处理!$A:$D,4,0),0)</f>
        <v>0</v>
      </c>
      <c r="K281" s="30">
        <f>IFERROR(VLOOKUP(A281,[5]数据处理!$A:$E,5,0),0)</f>
        <v>0</v>
      </c>
      <c r="L281" s="30">
        <f>IFERROR(VLOOKUP(A281,[5]数据处理!$A:$G,7,0),0)</f>
        <v>0</v>
      </c>
      <c r="M281">
        <f t="shared" si="69"/>
        <v>1</v>
      </c>
      <c r="N281">
        <f>IFERROR(VLOOKUP(A281,[5]数据处理!$A:$C,3,0),0)</f>
        <v>0</v>
      </c>
      <c r="O281">
        <f>IFERROR(VLOOKUP($A281,[5]数据处理!$A:$N,14,0),0)</f>
        <v>1</v>
      </c>
      <c r="P281">
        <f>IFERROR(VLOOKUP($A281,[3]库存报告使用数据!$A$1:$B$65536,2,0),"")</f>
        <v>101</v>
      </c>
      <c r="Q281">
        <f>IFERROR(VLOOKUP($A281,[3]库存报告使用数据!$A$1:$E$65536,5,0),"")</f>
        <v>32</v>
      </c>
      <c r="R281">
        <f>IFERROR(VLOOKUP($A281,[3]库存报告使用数据!$A$1:$H$65536,8,0),"")</f>
        <v>4</v>
      </c>
      <c r="S281">
        <f>IFERROR(VLOOKUP($A281,[3]库存报告使用数据!$A$1:$K$65536,11,0),"")</f>
        <v>4</v>
      </c>
      <c r="T281">
        <f>IFERROR(VLOOKUP($A281,[3]库存报告使用数据!$A$1:$C$65536,3,0),"")</f>
        <v>0</v>
      </c>
      <c r="U281">
        <f>IFERROR(VLOOKUP($A281,[3]库存报告使用数据!$A$1:$F$65536,6,0),"")</f>
        <v>0</v>
      </c>
      <c r="V281">
        <f>IFERROR(VLOOKUP($A281,[3]库存报告使用数据!$A$1:$I$65536,9,0),"")</f>
        <v>0</v>
      </c>
      <c r="W281">
        <f>IFERROR(VLOOKUP($A281,[3]库存报告使用数据!$A$1:$L$65536,12,0),"")</f>
        <v>0</v>
      </c>
      <c r="X281" s="20">
        <f t="shared" si="70"/>
        <v>0</v>
      </c>
      <c r="Y281" s="20">
        <f t="shared" si="71"/>
        <v>0</v>
      </c>
      <c r="Z281" s="20">
        <f t="shared" si="72"/>
        <v>0</v>
      </c>
      <c r="AA281" s="20">
        <f t="shared" si="73"/>
        <v>0</v>
      </c>
      <c r="AB281">
        <f>IFERROR(VLOOKUP($A281,[3]库存报告使用数据!$A$1:$D$65536,4,0),"")</f>
        <v>0</v>
      </c>
      <c r="AC281">
        <f>IFERROR(VLOOKUP($A281,[3]库存报告使用数据!$A$1:$G$65536,7,0),"")</f>
        <v>0</v>
      </c>
      <c r="AD281">
        <f>IFERROR(VLOOKUP($A281,[3]库存报告使用数据!$A$1:$J$65536,10,0),"")</f>
        <v>0</v>
      </c>
      <c r="AE281">
        <f>IFERROR(VLOOKUP($A281,[3]库存报告使用数据!$A$1:$M$65536,13,0),"")</f>
        <v>0</v>
      </c>
      <c r="AF281" s="20" t="str">
        <f t="shared" si="74"/>
        <v/>
      </c>
      <c r="AG281" s="20" t="str">
        <f t="shared" si="75"/>
        <v/>
      </c>
      <c r="AH281" s="20" t="str">
        <f t="shared" si="76"/>
        <v/>
      </c>
      <c r="AI281" s="20" t="str">
        <f t="shared" si="77"/>
        <v/>
      </c>
      <c r="AJ281">
        <f>IFERROR(VLOOKUP($B281,[4]库存报告使用数据!$A$1:$B$65536,2,0),0)</f>
        <v>1</v>
      </c>
      <c r="AK281">
        <f>IFERROR(VLOOKUP($B281,[4]库存报告使用数据!$A$1:$C$65536,3,0),)</f>
        <v>0</v>
      </c>
      <c r="AL281">
        <f>IFERROR(VLOOKUP($B281,[4]库存报告使用数据!$A$1:$D$65536,4,0),)</f>
        <v>0</v>
      </c>
      <c r="AM281">
        <f>IFERROR(VLOOKUP($B281,[4]库存报告使用数据!$A$1:$E$65536,5,0),)</f>
        <v>1</v>
      </c>
      <c r="AN281" s="20">
        <f t="shared" si="78"/>
        <v>0</v>
      </c>
      <c r="AO281" s="20" t="str">
        <f t="shared" si="79"/>
        <v/>
      </c>
      <c r="AP281" s="20" t="str">
        <f t="shared" si="80"/>
        <v/>
      </c>
      <c r="AQ281" s="20">
        <f t="shared" si="81"/>
        <v>0</v>
      </c>
      <c r="AR281" s="32">
        <f t="shared" si="82"/>
        <v>0</v>
      </c>
      <c r="AS281" s="32">
        <f t="shared" si="83"/>
        <v>0</v>
      </c>
      <c r="AT281" s="32">
        <f t="shared" si="84"/>
        <v>1</v>
      </c>
      <c r="AU281" s="28" t="str">
        <f t="shared" si="85"/>
        <v>库存为1</v>
      </c>
      <c r="AV281" s="34" t="str">
        <f>IFERROR(时间!$B$4+AU281,"上周无销量")</f>
        <v>上周无销量</v>
      </c>
    </row>
    <row r="282" spans="1:48">
      <c r="A282" s="18" t="s">
        <v>327</v>
      </c>
      <c r="B282" t="str">
        <f>VLOOKUP(A282,'[1]sku-asin（子）'!$A:$B,2,0)</f>
        <v>B076V56JLC</v>
      </c>
      <c r="C282" t="str">
        <f>VLOOKUP(A282,'[1]子sku-父sku'!$A:$B,2,0)</f>
        <v>CFY-M1830</v>
      </c>
      <c r="D282" s="28">
        <f>IFERROR(VLOOKUP(A282,[2]库存报告使用数据处理!$A:$C,3,0),0)</f>
        <v>0</v>
      </c>
      <c r="E282" s="28">
        <f>IFERROR(VLOOKUP(A282,[2]库存报告使用数据处理!$A:$D,4,0),0)</f>
        <v>0</v>
      </c>
      <c r="F282" s="28">
        <f>IFERROR(VLOOKUP(A282,[2]库存报告使用数据处理!$A:$E,5,0),0)</f>
        <v>0</v>
      </c>
      <c r="G282" s="28">
        <f>IFERROR(VLOOKUP(A282,[2]库存报告使用数据处理!$A:$F,6,0),0)</f>
        <v>1</v>
      </c>
      <c r="H282" s="29">
        <f>IFERROR(VLOOKUP(A282,[2]库存报告使用数据处理!$A:$G,7,0),0)</f>
        <v>26</v>
      </c>
      <c r="I282">
        <f>IFERROR(VLOOKUP(A282,[5]数据处理!$A:$B,2,0),0)</f>
        <v>0</v>
      </c>
      <c r="J282" s="30">
        <f>IFERROR(VLOOKUP(A282,[5]数据处理!$A:$D,4,0),0)</f>
        <v>0</v>
      </c>
      <c r="K282" s="30">
        <f>IFERROR(VLOOKUP(A282,[5]数据处理!$A:$E,5,0),0)</f>
        <v>0</v>
      </c>
      <c r="L282" s="30">
        <f>IFERROR(VLOOKUP(A282,[5]数据处理!$A:$G,7,0),0)</f>
        <v>0</v>
      </c>
      <c r="M282">
        <f t="shared" si="69"/>
        <v>0</v>
      </c>
      <c r="N282">
        <f>IFERROR(VLOOKUP(A282,[5]数据处理!$A:$C,3,0),0)</f>
        <v>0</v>
      </c>
      <c r="O282">
        <f>IFERROR(VLOOKUP($A282,[5]数据处理!$A:$N,14,0),0)</f>
        <v>0</v>
      </c>
      <c r="P282">
        <f>IFERROR(VLOOKUP($A282,[3]库存报告使用数据!$A$1:$B$65536,2,0),"")</f>
        <v>0</v>
      </c>
      <c r="Q282">
        <f>IFERROR(VLOOKUP($A282,[3]库存报告使用数据!$A$1:$E$65536,5,0),"")</f>
        <v>0</v>
      </c>
      <c r="R282">
        <f>IFERROR(VLOOKUP($A282,[3]库存报告使用数据!$A$1:$H$65536,8,0),"")</f>
        <v>0</v>
      </c>
      <c r="S282">
        <f>IFERROR(VLOOKUP($A282,[3]库存报告使用数据!$A$1:$K$65536,11,0),"")</f>
        <v>41</v>
      </c>
      <c r="T282">
        <f>IFERROR(VLOOKUP($A282,[3]库存报告使用数据!$A$1:$C$65536,3,0),"")</f>
        <v>0</v>
      </c>
      <c r="U282">
        <f>IFERROR(VLOOKUP($A282,[3]库存报告使用数据!$A$1:$F$65536,6,0),"")</f>
        <v>0</v>
      </c>
      <c r="V282">
        <f>IFERROR(VLOOKUP($A282,[3]库存报告使用数据!$A$1:$I$65536,9,0),"")</f>
        <v>0</v>
      </c>
      <c r="W282">
        <f>IFERROR(VLOOKUP($A282,[3]库存报告使用数据!$A$1:$L$65536,12,0),"")</f>
        <v>0</v>
      </c>
      <c r="X282" s="20" t="str">
        <f t="shared" si="70"/>
        <v/>
      </c>
      <c r="Y282" s="20" t="str">
        <f t="shared" si="71"/>
        <v/>
      </c>
      <c r="Z282" s="20" t="str">
        <f t="shared" si="72"/>
        <v/>
      </c>
      <c r="AA282" s="20">
        <f t="shared" si="73"/>
        <v>0</v>
      </c>
      <c r="AB282">
        <f>IFERROR(VLOOKUP($A282,[3]库存报告使用数据!$A$1:$D$65536,4,0),"")</f>
        <v>0</v>
      </c>
      <c r="AC282">
        <f>IFERROR(VLOOKUP($A282,[3]库存报告使用数据!$A$1:$G$65536,7,0),"")</f>
        <v>0</v>
      </c>
      <c r="AD282">
        <f>IFERROR(VLOOKUP($A282,[3]库存报告使用数据!$A$1:$J$65536,10,0),"")</f>
        <v>0</v>
      </c>
      <c r="AE282">
        <f>IFERROR(VLOOKUP($A282,[3]库存报告使用数据!$A$1:$M$65536,13,0),"")</f>
        <v>0</v>
      </c>
      <c r="AF282" s="20" t="str">
        <f t="shared" si="74"/>
        <v/>
      </c>
      <c r="AG282" s="20" t="str">
        <f t="shared" si="75"/>
        <v/>
      </c>
      <c r="AH282" s="20" t="str">
        <f t="shared" si="76"/>
        <v/>
      </c>
      <c r="AI282" s="20" t="str">
        <f t="shared" si="77"/>
        <v/>
      </c>
      <c r="AJ282">
        <f>IFERROR(VLOOKUP($B282,[4]库存报告使用数据!$A$1:$B$65536,2,0),0)</f>
        <v>0</v>
      </c>
      <c r="AK282">
        <f>IFERROR(VLOOKUP($B282,[4]库存报告使用数据!$A$1:$C$65536,3,0),)</f>
        <v>0</v>
      </c>
      <c r="AL282">
        <f>IFERROR(VLOOKUP($B282,[4]库存报告使用数据!$A$1:$D$65536,4,0),)</f>
        <v>0</v>
      </c>
      <c r="AM282">
        <f>IFERROR(VLOOKUP($B282,[4]库存报告使用数据!$A$1:$E$65536,5,0),)</f>
        <v>3</v>
      </c>
      <c r="AN282" s="20" t="str">
        <f t="shared" si="78"/>
        <v/>
      </c>
      <c r="AO282" s="20" t="str">
        <f t="shared" si="79"/>
        <v/>
      </c>
      <c r="AP282" s="20" t="str">
        <f t="shared" si="80"/>
        <v/>
      </c>
      <c r="AQ282" s="20">
        <f t="shared" si="81"/>
        <v>0.333333333333333</v>
      </c>
      <c r="AR282" s="32">
        <f t="shared" si="82"/>
        <v>0</v>
      </c>
      <c r="AS282" s="32">
        <f t="shared" si="83"/>
        <v>0</v>
      </c>
      <c r="AT282" s="32">
        <f t="shared" si="84"/>
        <v>0</v>
      </c>
      <c r="AU282" s="28" t="str">
        <f t="shared" si="85"/>
        <v>库存为0</v>
      </c>
      <c r="AV282" s="34" t="str">
        <f>IFERROR(时间!$B$4+AU282,"上周无销量")</f>
        <v>上周无销量</v>
      </c>
    </row>
    <row r="283" spans="1:48">
      <c r="A283" s="18" t="s">
        <v>328</v>
      </c>
      <c r="B283" t="str">
        <f>VLOOKUP(A283,'[1]sku-asin（子）'!$A:$B,2,0)</f>
        <v>B076V86QN2</v>
      </c>
      <c r="C283" t="str">
        <f>VLOOKUP(A283,'[1]子sku-父sku'!$A:$B,2,0)</f>
        <v>CFY-M1830</v>
      </c>
      <c r="D283" s="28">
        <f>IFERROR(VLOOKUP(A283,[2]库存报告使用数据处理!$A:$C,3,0),0)</f>
        <v>0</v>
      </c>
      <c r="E283" s="28">
        <f>IFERROR(VLOOKUP(A283,[2]库存报告使用数据处理!$A:$D,4,0),0)</f>
        <v>0</v>
      </c>
      <c r="F283" s="28">
        <f>IFERROR(VLOOKUP(A283,[2]库存报告使用数据处理!$A:$E,5,0),0)</f>
        <v>0</v>
      </c>
      <c r="G283" s="28">
        <f>IFERROR(VLOOKUP(A283,[2]库存报告使用数据处理!$A:$F,6,0),0)</f>
        <v>0</v>
      </c>
      <c r="H283" s="29">
        <f>IFERROR(VLOOKUP(A283,[2]库存报告使用数据处理!$A:$G,7,0),0)</f>
        <v>0</v>
      </c>
      <c r="I283">
        <f>IFERROR(VLOOKUP(A283,[5]数据处理!$A:$B,2,0),0)</f>
        <v>1</v>
      </c>
      <c r="J283" s="30">
        <f>IFERROR(VLOOKUP(A283,[5]数据处理!$A:$D,4,0),0)</f>
        <v>0</v>
      </c>
      <c r="K283" s="30">
        <f>IFERROR(VLOOKUP(A283,[5]数据处理!$A:$E,5,0),0)</f>
        <v>0</v>
      </c>
      <c r="L283" s="30">
        <f>IFERROR(VLOOKUP(A283,[5]数据处理!$A:$G,7,0),0)</f>
        <v>0</v>
      </c>
      <c r="M283">
        <f t="shared" si="69"/>
        <v>1</v>
      </c>
      <c r="N283">
        <f>IFERROR(VLOOKUP(A283,[5]数据处理!$A:$C,3,0),0)</f>
        <v>0</v>
      </c>
      <c r="O283">
        <f>IFERROR(VLOOKUP($A283,[5]数据处理!$A:$N,14,0),0)</f>
        <v>1</v>
      </c>
      <c r="P283">
        <f>IFERROR(VLOOKUP($A283,[3]库存报告使用数据!$A$1:$B$65536,2,0),"")</f>
        <v>341</v>
      </c>
      <c r="Q283">
        <f>IFERROR(VLOOKUP($A283,[3]库存报告使用数据!$A$1:$E$65536,5,0),"")</f>
        <v>83</v>
      </c>
      <c r="R283">
        <f>IFERROR(VLOOKUP($A283,[3]库存报告使用数据!$A$1:$H$65536,8,0),"")</f>
        <v>76</v>
      </c>
      <c r="S283">
        <f>IFERROR(VLOOKUP($A283,[3]库存报告使用数据!$A$1:$K$65536,11,0),"")</f>
        <v>66</v>
      </c>
      <c r="T283">
        <f>IFERROR(VLOOKUP($A283,[3]库存报告使用数据!$A$1:$C$65536,3,0),"")</f>
        <v>0</v>
      </c>
      <c r="U283">
        <f>IFERROR(VLOOKUP($A283,[3]库存报告使用数据!$A$1:$F$65536,6,0),"")</f>
        <v>0</v>
      </c>
      <c r="V283">
        <f>IFERROR(VLOOKUP($A283,[3]库存报告使用数据!$A$1:$I$65536,9,0),"")</f>
        <v>1</v>
      </c>
      <c r="W283">
        <f>IFERROR(VLOOKUP($A283,[3]库存报告使用数据!$A$1:$L$65536,12,0),"")</f>
        <v>1</v>
      </c>
      <c r="X283" s="20">
        <f t="shared" si="70"/>
        <v>0</v>
      </c>
      <c r="Y283" s="20">
        <f t="shared" si="71"/>
        <v>0</v>
      </c>
      <c r="Z283" s="20">
        <f t="shared" si="72"/>
        <v>0.0131578947368421</v>
      </c>
      <c r="AA283" s="20">
        <f t="shared" si="73"/>
        <v>0.0151515151515152</v>
      </c>
      <c r="AB283">
        <f>IFERROR(VLOOKUP($A283,[3]库存报告使用数据!$A$1:$D$65536,4,0),"")</f>
        <v>0</v>
      </c>
      <c r="AC283">
        <f>IFERROR(VLOOKUP($A283,[3]库存报告使用数据!$A$1:$G$65536,7,0),"")</f>
        <v>0</v>
      </c>
      <c r="AD283">
        <f>IFERROR(VLOOKUP($A283,[3]库存报告使用数据!$A$1:$J$65536,10,0),"")</f>
        <v>0.07</v>
      </c>
      <c r="AE283">
        <f>IFERROR(VLOOKUP($A283,[3]库存报告使用数据!$A$1:$M$65536,13,0),"")</f>
        <v>0.24</v>
      </c>
      <c r="AF283" s="20" t="str">
        <f t="shared" si="74"/>
        <v/>
      </c>
      <c r="AG283" s="20" t="str">
        <f t="shared" si="75"/>
        <v/>
      </c>
      <c r="AH283" s="20" t="str">
        <f t="shared" si="76"/>
        <v>无销售广告费为0.07</v>
      </c>
      <c r="AI283" s="20" t="str">
        <f t="shared" si="77"/>
        <v>无销售广告费为0.24</v>
      </c>
      <c r="AJ283">
        <f>IFERROR(VLOOKUP($B283,[4]库存报告使用数据!$A$1:$B$65536,2,0),0)</f>
        <v>1</v>
      </c>
      <c r="AK283">
        <f>IFERROR(VLOOKUP($B283,[4]库存报告使用数据!$A$1:$C$65536,3,0),)</f>
        <v>0</v>
      </c>
      <c r="AL283">
        <f>IFERROR(VLOOKUP($B283,[4]库存报告使用数据!$A$1:$D$65536,4,0),)</f>
        <v>0</v>
      </c>
      <c r="AM283">
        <f>IFERROR(VLOOKUP($B283,[4]库存报告使用数据!$A$1:$E$65536,5,0),)</f>
        <v>2</v>
      </c>
      <c r="AN283" s="20">
        <f t="shared" si="78"/>
        <v>0</v>
      </c>
      <c r="AO283" s="20" t="str">
        <f t="shared" si="79"/>
        <v/>
      </c>
      <c r="AP283" s="20" t="str">
        <f t="shared" si="80"/>
        <v/>
      </c>
      <c r="AQ283" s="20">
        <f t="shared" si="81"/>
        <v>0</v>
      </c>
      <c r="AR283" s="32">
        <f t="shared" si="82"/>
        <v>0</v>
      </c>
      <c r="AS283" s="32">
        <f t="shared" si="83"/>
        <v>0</v>
      </c>
      <c r="AT283" s="32">
        <f t="shared" si="84"/>
        <v>1</v>
      </c>
      <c r="AU283" s="28" t="str">
        <f t="shared" si="85"/>
        <v>库存为1</v>
      </c>
      <c r="AV283" s="34" t="str">
        <f>IFERROR(时间!$B$4+AU283,"上周无销量")</f>
        <v>上周无销量</v>
      </c>
    </row>
    <row r="284" spans="1:48">
      <c r="A284" s="18" t="s">
        <v>329</v>
      </c>
      <c r="B284" t="str">
        <f>VLOOKUP(A284,'[1]sku-asin（子）'!$A:$B,2,0)</f>
        <v>B076TZPL43</v>
      </c>
      <c r="C284" t="str">
        <f>VLOOKUP(A284,'[1]子sku-父sku'!$A:$B,2,0)</f>
        <v>CFY-M1830</v>
      </c>
      <c r="D284" s="28">
        <f>IFERROR(VLOOKUP(A284,[2]库存报告使用数据处理!$A:$C,3,0),0)</f>
        <v>0</v>
      </c>
      <c r="E284" s="28">
        <f>IFERROR(VLOOKUP(A284,[2]库存报告使用数据处理!$A:$D,4,0),0)</f>
        <v>1</v>
      </c>
      <c r="F284" s="28">
        <f>IFERROR(VLOOKUP(A284,[2]库存报告使用数据处理!$A:$E,5,0),0)</f>
        <v>0</v>
      </c>
      <c r="G284" s="28">
        <f>IFERROR(VLOOKUP(A284,[2]库存报告使用数据处理!$A:$F,6,0),0)</f>
        <v>0</v>
      </c>
      <c r="H284" s="29">
        <f>IFERROR(VLOOKUP(A284,[2]库存报告使用数据处理!$A:$G,7,0),0)</f>
        <v>26</v>
      </c>
      <c r="I284">
        <f>IFERROR(VLOOKUP(A284,[5]数据处理!$A:$B,2,0),0)</f>
        <v>0</v>
      </c>
      <c r="J284" s="30">
        <f>IFERROR(VLOOKUP(A284,[5]数据处理!$A:$D,4,0),0)</f>
        <v>0</v>
      </c>
      <c r="K284" s="30">
        <f>IFERROR(VLOOKUP(A284,[5]数据处理!$A:$E,5,0),0)</f>
        <v>0</v>
      </c>
      <c r="L284" s="30">
        <f>IFERROR(VLOOKUP(A284,[5]数据处理!$A:$G,7,0),0)</f>
        <v>0</v>
      </c>
      <c r="M284">
        <f t="shared" si="69"/>
        <v>0</v>
      </c>
      <c r="N284">
        <f>IFERROR(VLOOKUP(A284,[5]数据处理!$A:$C,3,0),0)</f>
        <v>0</v>
      </c>
      <c r="O284">
        <f>IFERROR(VLOOKUP($A284,[5]数据处理!$A:$N,14,0),0)</f>
        <v>0</v>
      </c>
      <c r="P284">
        <f>IFERROR(VLOOKUP($A284,[3]库存报告使用数据!$A$1:$B$65536,2,0),"")</f>
        <v>112</v>
      </c>
      <c r="Q284">
        <f>IFERROR(VLOOKUP($A284,[3]库存报告使用数据!$A$1:$E$65536,5,0),"")</f>
        <v>112</v>
      </c>
      <c r="R284">
        <f>IFERROR(VLOOKUP($A284,[3]库存报告使用数据!$A$1:$H$65536,8,0),"")</f>
        <v>139</v>
      </c>
      <c r="S284">
        <f>IFERROR(VLOOKUP($A284,[3]库存报告使用数据!$A$1:$K$65536,11,0),"")</f>
        <v>73</v>
      </c>
      <c r="T284">
        <f>IFERROR(VLOOKUP($A284,[3]库存报告使用数据!$A$1:$C$65536,3,0),"")</f>
        <v>2</v>
      </c>
      <c r="U284">
        <f>IFERROR(VLOOKUP($A284,[3]库存报告使用数据!$A$1:$F$65536,6,0),"")</f>
        <v>2</v>
      </c>
      <c r="V284">
        <f>IFERROR(VLOOKUP($A284,[3]库存报告使用数据!$A$1:$I$65536,9,0),"")</f>
        <v>0</v>
      </c>
      <c r="W284">
        <f>IFERROR(VLOOKUP($A284,[3]库存报告使用数据!$A$1:$L$65536,12,0),"")</f>
        <v>0</v>
      </c>
      <c r="X284" s="20">
        <f t="shared" si="70"/>
        <v>0.0178571428571429</v>
      </c>
      <c r="Y284" s="20">
        <f t="shared" si="71"/>
        <v>0.0178571428571429</v>
      </c>
      <c r="Z284" s="20">
        <f t="shared" si="72"/>
        <v>0</v>
      </c>
      <c r="AA284" s="20">
        <f t="shared" si="73"/>
        <v>0</v>
      </c>
      <c r="AB284">
        <f>IFERROR(VLOOKUP($A284,[3]库存报告使用数据!$A$1:$D$65536,4,0),"")</f>
        <v>0.49</v>
      </c>
      <c r="AC284">
        <f>IFERROR(VLOOKUP($A284,[3]库存报告使用数据!$A$1:$G$65536,7,0),"")</f>
        <v>0.49</v>
      </c>
      <c r="AD284">
        <f>IFERROR(VLOOKUP($A284,[3]库存报告使用数据!$A$1:$J$65536,10,0),"")</f>
        <v>0</v>
      </c>
      <c r="AE284">
        <f>IFERROR(VLOOKUP($A284,[3]库存报告使用数据!$A$1:$M$65536,13,0),"")</f>
        <v>0</v>
      </c>
      <c r="AF284" s="20" t="str">
        <f t="shared" si="74"/>
        <v>无销售广告费为0.49</v>
      </c>
      <c r="AG284" s="20">
        <f t="shared" si="75"/>
        <v>0.0188461538461538</v>
      </c>
      <c r="AH284" s="20" t="str">
        <f t="shared" si="76"/>
        <v/>
      </c>
      <c r="AI284" s="20" t="str">
        <f t="shared" si="77"/>
        <v/>
      </c>
      <c r="AJ284">
        <f>IFERROR(VLOOKUP($B284,[4]库存报告使用数据!$A$1:$B$65536,2,0),0)</f>
        <v>0</v>
      </c>
      <c r="AK284">
        <f>IFERROR(VLOOKUP($B284,[4]库存报告使用数据!$A$1:$C$65536,3,0),)</f>
        <v>0</v>
      </c>
      <c r="AL284">
        <f>IFERROR(VLOOKUP($B284,[4]库存报告使用数据!$A$1:$D$65536,4,0),)</f>
        <v>1</v>
      </c>
      <c r="AM284">
        <f>IFERROR(VLOOKUP($B284,[4]库存报告使用数据!$A$1:$E$65536,5,0),)</f>
        <v>2</v>
      </c>
      <c r="AN284" s="20" t="str">
        <f t="shared" si="78"/>
        <v/>
      </c>
      <c r="AO284" s="20" t="str">
        <f t="shared" si="79"/>
        <v/>
      </c>
      <c r="AP284" s="20">
        <f t="shared" si="80"/>
        <v>0</v>
      </c>
      <c r="AQ284" s="20">
        <f t="shared" si="81"/>
        <v>0</v>
      </c>
      <c r="AR284" s="32">
        <f t="shared" si="82"/>
        <v>0</v>
      </c>
      <c r="AS284" s="32">
        <f t="shared" si="83"/>
        <v>0</v>
      </c>
      <c r="AT284" s="32">
        <f t="shared" si="84"/>
        <v>0</v>
      </c>
      <c r="AU284" s="28" t="str">
        <f t="shared" si="85"/>
        <v>库存为0</v>
      </c>
      <c r="AV284" s="34" t="str">
        <f>IFERROR(时间!$B$4+AU284,"上周无销量")</f>
        <v>上周无销量</v>
      </c>
    </row>
    <row r="285" spans="1:48">
      <c r="A285" s="18" t="s">
        <v>330</v>
      </c>
      <c r="B285" t="str">
        <f>VLOOKUP(A285,'[1]sku-asin（子）'!$A:$B,2,0)</f>
        <v>B076TZ3LSZ</v>
      </c>
      <c r="C285" t="str">
        <f>VLOOKUP(A285,'[1]子sku-父sku'!$A:$B,2,0)</f>
        <v>CFY-M1830</v>
      </c>
      <c r="D285" s="28">
        <f>IFERROR(VLOOKUP(A285,[2]库存报告使用数据处理!$A:$C,3,0),0)</f>
        <v>1</v>
      </c>
      <c r="E285" s="28">
        <f>IFERROR(VLOOKUP(A285,[2]库存报告使用数据处理!$A:$D,4,0),0)</f>
        <v>0</v>
      </c>
      <c r="F285" s="28">
        <f>IFERROR(VLOOKUP(A285,[2]库存报告使用数据处理!$A:$E,5,0),0)</f>
        <v>0</v>
      </c>
      <c r="G285" s="28">
        <f>IFERROR(VLOOKUP(A285,[2]库存报告使用数据处理!$A:$F,6,0),0)</f>
        <v>0</v>
      </c>
      <c r="H285" s="29">
        <f>IFERROR(VLOOKUP(A285,[2]库存报告使用数据处理!$A:$G,7,0),0)</f>
        <v>26</v>
      </c>
      <c r="I285">
        <f>IFERROR(VLOOKUP(A285,[5]数据处理!$A:$B,2,0),0)</f>
        <v>0</v>
      </c>
      <c r="J285" s="30">
        <f>IFERROR(VLOOKUP(A285,[5]数据处理!$A:$D,4,0),0)</f>
        <v>0</v>
      </c>
      <c r="K285" s="30">
        <f>IFERROR(VLOOKUP(A285,[5]数据处理!$A:$E,5,0),0)</f>
        <v>0</v>
      </c>
      <c r="L285" s="30">
        <f>IFERROR(VLOOKUP(A285,[5]数据处理!$A:$G,7,0),0)</f>
        <v>0</v>
      </c>
      <c r="M285">
        <f t="shared" si="69"/>
        <v>0</v>
      </c>
      <c r="N285">
        <f>IFERROR(VLOOKUP(A285,[5]数据处理!$A:$C,3,0),0)</f>
        <v>0</v>
      </c>
      <c r="O285">
        <f>IFERROR(VLOOKUP($A285,[5]数据处理!$A:$N,14,0),0)</f>
        <v>0</v>
      </c>
      <c r="P285">
        <f>IFERROR(VLOOKUP($A285,[3]库存报告使用数据!$A$1:$B$65536,2,0),"")</f>
        <v>83</v>
      </c>
      <c r="Q285">
        <f>IFERROR(VLOOKUP($A285,[3]库存报告使用数据!$A$1:$E$65536,5,0),"")</f>
        <v>70</v>
      </c>
      <c r="R285">
        <f>IFERROR(VLOOKUP($A285,[3]库存报告使用数据!$A$1:$H$65536,8,0),"")</f>
        <v>65</v>
      </c>
      <c r="S285">
        <f>IFERROR(VLOOKUP($A285,[3]库存报告使用数据!$A$1:$K$65536,11,0),"")</f>
        <v>99</v>
      </c>
      <c r="T285">
        <f>IFERROR(VLOOKUP($A285,[3]库存报告使用数据!$A$1:$C$65536,3,0),"")</f>
        <v>1</v>
      </c>
      <c r="U285">
        <f>IFERROR(VLOOKUP($A285,[3]库存报告使用数据!$A$1:$F$65536,6,0),"")</f>
        <v>1</v>
      </c>
      <c r="V285">
        <f>IFERROR(VLOOKUP($A285,[3]库存报告使用数据!$A$1:$I$65536,9,0),"")</f>
        <v>0</v>
      </c>
      <c r="W285">
        <f>IFERROR(VLOOKUP($A285,[3]库存报告使用数据!$A$1:$L$65536,12,0),"")</f>
        <v>0</v>
      </c>
      <c r="X285" s="20">
        <f t="shared" si="70"/>
        <v>0.0120481927710843</v>
      </c>
      <c r="Y285" s="20">
        <f t="shared" si="71"/>
        <v>0.0142857142857143</v>
      </c>
      <c r="Z285" s="20">
        <f t="shared" si="72"/>
        <v>0</v>
      </c>
      <c r="AA285" s="20">
        <f t="shared" si="73"/>
        <v>0</v>
      </c>
      <c r="AB285">
        <f>IFERROR(VLOOKUP($A285,[3]库存报告使用数据!$A$1:$D$65536,4,0),"")</f>
        <v>0.18</v>
      </c>
      <c r="AC285">
        <f>IFERROR(VLOOKUP($A285,[3]库存报告使用数据!$A$1:$G$65536,7,0),"")</f>
        <v>0.18</v>
      </c>
      <c r="AD285">
        <f>IFERROR(VLOOKUP($A285,[3]库存报告使用数据!$A$1:$J$65536,10,0),"")</f>
        <v>0</v>
      </c>
      <c r="AE285">
        <f>IFERROR(VLOOKUP($A285,[3]库存报告使用数据!$A$1:$M$65536,13,0),"")</f>
        <v>0</v>
      </c>
      <c r="AF285" s="20">
        <f t="shared" si="74"/>
        <v>0.00692307692307692</v>
      </c>
      <c r="AG285" s="20" t="str">
        <f t="shared" si="75"/>
        <v>无销售广告费为0.18</v>
      </c>
      <c r="AH285" s="20" t="str">
        <f t="shared" si="76"/>
        <v/>
      </c>
      <c r="AI285" s="20" t="str">
        <f t="shared" si="77"/>
        <v/>
      </c>
      <c r="AJ285">
        <f>IFERROR(VLOOKUP($B285,[4]库存报告使用数据!$A$1:$B$65536,2,0),0)</f>
        <v>0</v>
      </c>
      <c r="AK285">
        <f>IFERROR(VLOOKUP($B285,[4]库存报告使用数据!$A$1:$C$65536,3,0),)</f>
        <v>0</v>
      </c>
      <c r="AL285">
        <f>IFERROR(VLOOKUP($B285,[4]库存报告使用数据!$A$1:$D$65536,4,0),)</f>
        <v>1</v>
      </c>
      <c r="AM285">
        <f>IFERROR(VLOOKUP($B285,[4]库存报告使用数据!$A$1:$E$65536,5,0),)</f>
        <v>5</v>
      </c>
      <c r="AN285" s="20" t="str">
        <f t="shared" si="78"/>
        <v/>
      </c>
      <c r="AO285" s="20" t="str">
        <f t="shared" si="79"/>
        <v/>
      </c>
      <c r="AP285" s="20">
        <f t="shared" si="80"/>
        <v>0</v>
      </c>
      <c r="AQ285" s="20">
        <f t="shared" si="81"/>
        <v>0</v>
      </c>
      <c r="AR285" s="32">
        <f t="shared" si="82"/>
        <v>0.142857142857143</v>
      </c>
      <c r="AS285" s="32">
        <f t="shared" si="83"/>
        <v>8.57142857142857</v>
      </c>
      <c r="AT285" s="32">
        <f t="shared" si="84"/>
        <v>-8.57142857142857</v>
      </c>
      <c r="AU285" s="28">
        <f t="shared" si="85"/>
        <v>0</v>
      </c>
      <c r="AV285" s="34">
        <f>IFERROR(时间!$B$4+AU285,"上周无销量")</f>
        <v>43283</v>
      </c>
    </row>
    <row r="286" spans="1:48">
      <c r="A286" s="18" t="s">
        <v>331</v>
      </c>
      <c r="B286" t="str">
        <f>VLOOKUP(A286,'[1]sku-asin（子）'!$A:$B,2,0)</f>
        <v>B076V61D2W</v>
      </c>
      <c r="C286" t="str">
        <f>VLOOKUP(A286,'[1]子sku-父sku'!$A:$B,2,0)</f>
        <v>CFY-M1830</v>
      </c>
      <c r="D286" s="28">
        <f>IFERROR(VLOOKUP(A286,[2]库存报告使用数据处理!$A:$C,3,0),0)</f>
        <v>0</v>
      </c>
      <c r="E286" s="28">
        <f>IFERROR(VLOOKUP(A286,[2]库存报告使用数据处理!$A:$D,4,0),0)</f>
        <v>0</v>
      </c>
      <c r="F286" s="28">
        <f>IFERROR(VLOOKUP(A286,[2]库存报告使用数据处理!$A:$E,5,0),0)</f>
        <v>0</v>
      </c>
      <c r="G286" s="28">
        <f>IFERROR(VLOOKUP(A286,[2]库存报告使用数据处理!$A:$F,6,0),0)</f>
        <v>0</v>
      </c>
      <c r="H286" s="29">
        <f>IFERROR(VLOOKUP(A286,[2]库存报告使用数据处理!$A:$G,7,0),0)</f>
        <v>0</v>
      </c>
      <c r="I286">
        <f>IFERROR(VLOOKUP(A286,[5]数据处理!$A:$B,2,0),0)</f>
        <v>2</v>
      </c>
      <c r="J286" s="30">
        <f>IFERROR(VLOOKUP(A286,[5]数据处理!$A:$D,4,0),0)</f>
        <v>0</v>
      </c>
      <c r="K286" s="30">
        <f>IFERROR(VLOOKUP(A286,[5]数据处理!$A:$E,5,0),0)</f>
        <v>0</v>
      </c>
      <c r="L286" s="30">
        <f>IFERROR(VLOOKUP(A286,[5]数据处理!$A:$G,7,0),0)</f>
        <v>0</v>
      </c>
      <c r="M286">
        <f t="shared" si="69"/>
        <v>2</v>
      </c>
      <c r="N286">
        <f>IFERROR(VLOOKUP(A286,[5]数据处理!$A:$C,3,0),0)</f>
        <v>0</v>
      </c>
      <c r="O286">
        <f>IFERROR(VLOOKUP($A286,[5]数据处理!$A:$N,14,0),0)</f>
        <v>2</v>
      </c>
      <c r="P286">
        <f>IFERROR(VLOOKUP($A286,[3]库存报告使用数据!$A$1:$B$65536,2,0),"")</f>
        <v>108</v>
      </c>
      <c r="Q286">
        <f>IFERROR(VLOOKUP($A286,[3]库存报告使用数据!$A$1:$E$65536,5,0),"")</f>
        <v>57</v>
      </c>
      <c r="R286">
        <f>IFERROR(VLOOKUP($A286,[3]库存报告使用数据!$A$1:$H$65536,8,0),"")</f>
        <v>85</v>
      </c>
      <c r="S286">
        <f>IFERROR(VLOOKUP($A286,[3]库存报告使用数据!$A$1:$K$65536,11,0),"")</f>
        <v>65</v>
      </c>
      <c r="T286">
        <f>IFERROR(VLOOKUP($A286,[3]库存报告使用数据!$A$1:$C$65536,3,0),"")</f>
        <v>0</v>
      </c>
      <c r="U286">
        <f>IFERROR(VLOOKUP($A286,[3]库存报告使用数据!$A$1:$F$65536,6,0),"")</f>
        <v>0</v>
      </c>
      <c r="V286">
        <f>IFERROR(VLOOKUP($A286,[3]库存报告使用数据!$A$1:$I$65536,9,0),"")</f>
        <v>0</v>
      </c>
      <c r="W286">
        <f>IFERROR(VLOOKUP($A286,[3]库存报告使用数据!$A$1:$L$65536,12,0),"")</f>
        <v>0</v>
      </c>
      <c r="X286" s="20">
        <f t="shared" si="70"/>
        <v>0</v>
      </c>
      <c r="Y286" s="20">
        <f t="shared" si="71"/>
        <v>0</v>
      </c>
      <c r="Z286" s="20">
        <f t="shared" si="72"/>
        <v>0</v>
      </c>
      <c r="AA286" s="20">
        <f t="shared" si="73"/>
        <v>0</v>
      </c>
      <c r="AB286">
        <f>IFERROR(VLOOKUP($A286,[3]库存报告使用数据!$A$1:$D$65536,4,0),"")</f>
        <v>0</v>
      </c>
      <c r="AC286">
        <f>IFERROR(VLOOKUP($A286,[3]库存报告使用数据!$A$1:$G$65536,7,0),"")</f>
        <v>0</v>
      </c>
      <c r="AD286">
        <f>IFERROR(VLOOKUP($A286,[3]库存报告使用数据!$A$1:$J$65536,10,0),"")</f>
        <v>0</v>
      </c>
      <c r="AE286">
        <f>IFERROR(VLOOKUP($A286,[3]库存报告使用数据!$A$1:$M$65536,13,0),"")</f>
        <v>0</v>
      </c>
      <c r="AF286" s="20" t="str">
        <f t="shared" si="74"/>
        <v/>
      </c>
      <c r="AG286" s="20" t="str">
        <f t="shared" si="75"/>
        <v/>
      </c>
      <c r="AH286" s="20" t="str">
        <f t="shared" si="76"/>
        <v/>
      </c>
      <c r="AI286" s="20" t="str">
        <f t="shared" si="77"/>
        <v/>
      </c>
      <c r="AJ286">
        <f>IFERROR(VLOOKUP($B286,[4]库存报告使用数据!$A$1:$B$65536,2,0),0)</f>
        <v>0</v>
      </c>
      <c r="AK286">
        <f>IFERROR(VLOOKUP($B286,[4]库存报告使用数据!$A$1:$C$65536,3,0),)</f>
        <v>0</v>
      </c>
      <c r="AL286">
        <f>IFERROR(VLOOKUP($B286,[4]库存报告使用数据!$A$1:$D$65536,4,0),)</f>
        <v>0</v>
      </c>
      <c r="AM286">
        <f>IFERROR(VLOOKUP($B286,[4]库存报告使用数据!$A$1:$E$65536,5,0),)</f>
        <v>0</v>
      </c>
      <c r="AN286" s="20" t="str">
        <f t="shared" si="78"/>
        <v/>
      </c>
      <c r="AO286" s="20" t="str">
        <f t="shared" si="79"/>
        <v/>
      </c>
      <c r="AP286" s="20" t="str">
        <f t="shared" si="80"/>
        <v/>
      </c>
      <c r="AQ286" s="20" t="str">
        <f t="shared" si="81"/>
        <v/>
      </c>
      <c r="AR286" s="32">
        <f t="shared" si="82"/>
        <v>0</v>
      </c>
      <c r="AS286" s="32">
        <f t="shared" si="83"/>
        <v>0</v>
      </c>
      <c r="AT286" s="32">
        <f t="shared" si="84"/>
        <v>2</v>
      </c>
      <c r="AU286" s="28" t="str">
        <f t="shared" si="85"/>
        <v>库存为2</v>
      </c>
      <c r="AV286" s="34" t="str">
        <f>IFERROR(时间!$B$4+AU286,"上周无销量")</f>
        <v>上周无销量</v>
      </c>
    </row>
    <row r="287" spans="1:48">
      <c r="A287" s="18" t="s">
        <v>332</v>
      </c>
      <c r="B287" t="str">
        <f>VLOOKUP(A287,'[1]sku-asin（子）'!$A:$B,2,0)</f>
        <v>B076TX4SHR</v>
      </c>
      <c r="C287" t="str">
        <f>VLOOKUP(A287,'[1]子sku-父sku'!$A:$B,2,0)</f>
        <v>CFY-M1830</v>
      </c>
      <c r="D287" s="28">
        <f>IFERROR(VLOOKUP(A287,[2]库存报告使用数据处理!$A:$C,3,0),0)</f>
        <v>0</v>
      </c>
      <c r="E287" s="28">
        <f>IFERROR(VLOOKUP(A287,[2]库存报告使用数据处理!$A:$D,4,0),0)</f>
        <v>0</v>
      </c>
      <c r="F287" s="28">
        <f>IFERROR(VLOOKUP(A287,[2]库存报告使用数据处理!$A:$E,5,0),0)</f>
        <v>0</v>
      </c>
      <c r="G287" s="28">
        <f>IFERROR(VLOOKUP(A287,[2]库存报告使用数据处理!$A:$F,6,0),0)</f>
        <v>0</v>
      </c>
      <c r="H287" s="29">
        <f>IFERROR(VLOOKUP(A287,[2]库存报告使用数据处理!$A:$G,7,0),0)</f>
        <v>0</v>
      </c>
      <c r="I287">
        <f>IFERROR(VLOOKUP(A287,[5]数据处理!$A:$B,2,0),0)</f>
        <v>1</v>
      </c>
      <c r="J287" s="30">
        <f>IFERROR(VLOOKUP(A287,[5]数据处理!$A:$D,4,0),0)</f>
        <v>0</v>
      </c>
      <c r="K287" s="30">
        <f>IFERROR(VLOOKUP(A287,[5]数据处理!$A:$E,5,0),0)</f>
        <v>0</v>
      </c>
      <c r="L287" s="30">
        <f>IFERROR(VLOOKUP(A287,[5]数据处理!$A:$G,7,0),0)</f>
        <v>0</v>
      </c>
      <c r="M287">
        <f t="shared" si="69"/>
        <v>1</v>
      </c>
      <c r="N287">
        <f>IFERROR(VLOOKUP(A287,[5]数据处理!$A:$C,3,0),0)</f>
        <v>0</v>
      </c>
      <c r="O287">
        <f>IFERROR(VLOOKUP($A287,[5]数据处理!$A:$N,14,0),0)</f>
        <v>1</v>
      </c>
      <c r="P287">
        <f>IFERROR(VLOOKUP($A287,[3]库存报告使用数据!$A$1:$B$65536,2,0),"")</f>
        <v>73</v>
      </c>
      <c r="Q287">
        <f>IFERROR(VLOOKUP($A287,[3]库存报告使用数据!$A$1:$E$65536,5,0),"")</f>
        <v>43</v>
      </c>
      <c r="R287">
        <f>IFERROR(VLOOKUP($A287,[3]库存报告使用数据!$A$1:$H$65536,8,0),"")</f>
        <v>98</v>
      </c>
      <c r="S287">
        <f>IFERROR(VLOOKUP($A287,[3]库存报告使用数据!$A$1:$K$65536,11,0),"")</f>
        <v>60</v>
      </c>
      <c r="T287">
        <f>IFERROR(VLOOKUP($A287,[3]库存报告使用数据!$A$1:$C$65536,3,0),"")</f>
        <v>0</v>
      </c>
      <c r="U287">
        <f>IFERROR(VLOOKUP($A287,[3]库存报告使用数据!$A$1:$F$65536,6,0),"")</f>
        <v>0</v>
      </c>
      <c r="V287">
        <f>IFERROR(VLOOKUP($A287,[3]库存报告使用数据!$A$1:$I$65536,9,0),"")</f>
        <v>0</v>
      </c>
      <c r="W287">
        <f>IFERROR(VLOOKUP($A287,[3]库存报告使用数据!$A$1:$L$65536,12,0),"")</f>
        <v>0</v>
      </c>
      <c r="X287" s="20">
        <f t="shared" si="70"/>
        <v>0</v>
      </c>
      <c r="Y287" s="20">
        <f t="shared" si="71"/>
        <v>0</v>
      </c>
      <c r="Z287" s="20">
        <f t="shared" si="72"/>
        <v>0</v>
      </c>
      <c r="AA287" s="20">
        <f t="shared" si="73"/>
        <v>0</v>
      </c>
      <c r="AB287">
        <f>IFERROR(VLOOKUP($A287,[3]库存报告使用数据!$A$1:$D$65536,4,0),"")</f>
        <v>0</v>
      </c>
      <c r="AC287">
        <f>IFERROR(VLOOKUP($A287,[3]库存报告使用数据!$A$1:$G$65536,7,0),"")</f>
        <v>0</v>
      </c>
      <c r="AD287">
        <f>IFERROR(VLOOKUP($A287,[3]库存报告使用数据!$A$1:$J$65536,10,0),"")</f>
        <v>0</v>
      </c>
      <c r="AE287">
        <f>IFERROR(VLOOKUP($A287,[3]库存报告使用数据!$A$1:$M$65536,13,0),"")</f>
        <v>0</v>
      </c>
      <c r="AF287" s="20" t="str">
        <f t="shared" si="74"/>
        <v/>
      </c>
      <c r="AG287" s="20" t="str">
        <f t="shared" si="75"/>
        <v/>
      </c>
      <c r="AH287" s="20" t="str">
        <f t="shared" si="76"/>
        <v/>
      </c>
      <c r="AI287" s="20" t="str">
        <f t="shared" si="77"/>
        <v/>
      </c>
      <c r="AJ287">
        <f>IFERROR(VLOOKUP($B287,[4]库存报告使用数据!$A$1:$B$65536,2,0),0)</f>
        <v>0</v>
      </c>
      <c r="AK287">
        <f>IFERROR(VLOOKUP($B287,[4]库存报告使用数据!$A$1:$C$65536,3,0),)</f>
        <v>1</v>
      </c>
      <c r="AL287">
        <f>IFERROR(VLOOKUP($B287,[4]库存报告使用数据!$A$1:$D$65536,4,0),)</f>
        <v>1</v>
      </c>
      <c r="AM287">
        <f>IFERROR(VLOOKUP($B287,[4]库存报告使用数据!$A$1:$E$65536,5,0),)</f>
        <v>1</v>
      </c>
      <c r="AN287" s="20" t="str">
        <f t="shared" si="78"/>
        <v/>
      </c>
      <c r="AO287" s="20">
        <f t="shared" si="79"/>
        <v>0</v>
      </c>
      <c r="AP287" s="20">
        <f t="shared" si="80"/>
        <v>0</v>
      </c>
      <c r="AQ287" s="20">
        <f t="shared" si="81"/>
        <v>0</v>
      </c>
      <c r="AR287" s="32">
        <f t="shared" si="82"/>
        <v>0</v>
      </c>
      <c r="AS287" s="32">
        <f t="shared" si="83"/>
        <v>0</v>
      </c>
      <c r="AT287" s="32">
        <f t="shared" si="84"/>
        <v>1</v>
      </c>
      <c r="AU287" s="28" t="str">
        <f t="shared" si="85"/>
        <v>库存为1</v>
      </c>
      <c r="AV287" s="34" t="str">
        <f>IFERROR(时间!$B$4+AU287,"上周无销量")</f>
        <v>上周无销量</v>
      </c>
    </row>
    <row r="288" spans="1:48">
      <c r="A288" s="18" t="s">
        <v>333</v>
      </c>
      <c r="B288" t="str">
        <f>VLOOKUP(A288,'[1]sku-asin（子）'!$A:$B,2,0)</f>
        <v>B076V5RGFN</v>
      </c>
      <c r="C288" t="str">
        <f>VLOOKUP(A288,'[1]子sku-父sku'!$A:$B,2,0)</f>
        <v>CFY-M1830</v>
      </c>
      <c r="D288" s="28">
        <f>IFERROR(VLOOKUP(A288,[2]库存报告使用数据处理!$A:$C,3,0),0)</f>
        <v>0</v>
      </c>
      <c r="E288" s="28">
        <f>IFERROR(VLOOKUP(A288,[2]库存报告使用数据处理!$A:$D,4,0),0)</f>
        <v>0</v>
      </c>
      <c r="F288" s="28">
        <f>IFERROR(VLOOKUP(A288,[2]库存报告使用数据处理!$A:$E,5,0),0)</f>
        <v>0</v>
      </c>
      <c r="G288" s="28">
        <f>IFERROR(VLOOKUP(A288,[2]库存报告使用数据处理!$A:$F,6,0),0)</f>
        <v>0</v>
      </c>
      <c r="H288" s="29">
        <f>IFERROR(VLOOKUP(A288,[2]库存报告使用数据处理!$A:$G,7,0),0)</f>
        <v>0</v>
      </c>
      <c r="I288">
        <f>IFERROR(VLOOKUP(A288,[5]数据处理!$A:$B,2,0),0)</f>
        <v>2</v>
      </c>
      <c r="J288" s="30">
        <f>IFERROR(VLOOKUP(A288,[5]数据处理!$A:$D,4,0),0)</f>
        <v>0</v>
      </c>
      <c r="K288" s="30">
        <f>IFERROR(VLOOKUP(A288,[5]数据处理!$A:$E,5,0),0)</f>
        <v>0</v>
      </c>
      <c r="L288" s="30">
        <f>IFERROR(VLOOKUP(A288,[5]数据处理!$A:$G,7,0),0)</f>
        <v>0</v>
      </c>
      <c r="M288">
        <f t="shared" si="69"/>
        <v>2</v>
      </c>
      <c r="N288">
        <f>IFERROR(VLOOKUP(A288,[5]数据处理!$A:$C,3,0),0)</f>
        <v>0</v>
      </c>
      <c r="O288">
        <f>IFERROR(VLOOKUP($A288,[5]数据处理!$A:$N,14,0),0)</f>
        <v>2</v>
      </c>
      <c r="P288">
        <f>IFERROR(VLOOKUP($A288,[3]库存报告使用数据!$A$1:$B$65536,2,0),"")</f>
        <v>141</v>
      </c>
      <c r="Q288">
        <f>IFERROR(VLOOKUP($A288,[3]库存报告使用数据!$A$1:$E$65536,5,0),"")</f>
        <v>73</v>
      </c>
      <c r="R288">
        <f>IFERROR(VLOOKUP($A288,[3]库存报告使用数据!$A$1:$H$65536,8,0),"")</f>
        <v>82</v>
      </c>
      <c r="S288">
        <f>IFERROR(VLOOKUP($A288,[3]库存报告使用数据!$A$1:$K$65536,11,0),"")</f>
        <v>65</v>
      </c>
      <c r="T288">
        <f>IFERROR(VLOOKUP($A288,[3]库存报告使用数据!$A$1:$C$65536,3,0),"")</f>
        <v>0</v>
      </c>
      <c r="U288">
        <f>IFERROR(VLOOKUP($A288,[3]库存报告使用数据!$A$1:$F$65536,6,0),"")</f>
        <v>0</v>
      </c>
      <c r="V288">
        <f>IFERROR(VLOOKUP($A288,[3]库存报告使用数据!$A$1:$I$65536,9,0),"")</f>
        <v>0</v>
      </c>
      <c r="W288">
        <f>IFERROR(VLOOKUP($A288,[3]库存报告使用数据!$A$1:$L$65536,12,0),"")</f>
        <v>0</v>
      </c>
      <c r="X288" s="20">
        <f t="shared" si="70"/>
        <v>0</v>
      </c>
      <c r="Y288" s="20">
        <f t="shared" si="71"/>
        <v>0</v>
      </c>
      <c r="Z288" s="20">
        <f t="shared" si="72"/>
        <v>0</v>
      </c>
      <c r="AA288" s="20">
        <f t="shared" si="73"/>
        <v>0</v>
      </c>
      <c r="AB288">
        <f>IFERROR(VLOOKUP($A288,[3]库存报告使用数据!$A$1:$D$65536,4,0),"")</f>
        <v>0</v>
      </c>
      <c r="AC288">
        <f>IFERROR(VLOOKUP($A288,[3]库存报告使用数据!$A$1:$G$65536,7,0),"")</f>
        <v>0</v>
      </c>
      <c r="AD288">
        <f>IFERROR(VLOOKUP($A288,[3]库存报告使用数据!$A$1:$J$65536,10,0),"")</f>
        <v>0</v>
      </c>
      <c r="AE288">
        <f>IFERROR(VLOOKUP($A288,[3]库存报告使用数据!$A$1:$M$65536,13,0),"")</f>
        <v>0</v>
      </c>
      <c r="AF288" s="20" t="str">
        <f t="shared" si="74"/>
        <v/>
      </c>
      <c r="AG288" s="20" t="str">
        <f t="shared" si="75"/>
        <v/>
      </c>
      <c r="AH288" s="20" t="str">
        <f t="shared" si="76"/>
        <v/>
      </c>
      <c r="AI288" s="20" t="str">
        <f t="shared" si="77"/>
        <v/>
      </c>
      <c r="AJ288">
        <f>IFERROR(VLOOKUP($B288,[4]库存报告使用数据!$A$1:$B$65536,2,0),0)</f>
        <v>0</v>
      </c>
      <c r="AK288">
        <f>IFERROR(VLOOKUP($B288,[4]库存报告使用数据!$A$1:$C$65536,3,0),)</f>
        <v>4</v>
      </c>
      <c r="AL288">
        <f>IFERROR(VLOOKUP($B288,[4]库存报告使用数据!$A$1:$D$65536,4,0),)</f>
        <v>3</v>
      </c>
      <c r="AM288">
        <f>IFERROR(VLOOKUP($B288,[4]库存报告使用数据!$A$1:$E$65536,5,0),)</f>
        <v>6</v>
      </c>
      <c r="AN288" s="20" t="str">
        <f t="shared" si="78"/>
        <v/>
      </c>
      <c r="AO288" s="20">
        <f t="shared" si="79"/>
        <v>0</v>
      </c>
      <c r="AP288" s="20">
        <f t="shared" si="80"/>
        <v>0</v>
      </c>
      <c r="AQ288" s="20">
        <f t="shared" si="81"/>
        <v>0</v>
      </c>
      <c r="AR288" s="32">
        <f t="shared" si="82"/>
        <v>0</v>
      </c>
      <c r="AS288" s="32">
        <f t="shared" si="83"/>
        <v>0</v>
      </c>
      <c r="AT288" s="32">
        <f t="shared" si="84"/>
        <v>2</v>
      </c>
      <c r="AU288" s="28" t="str">
        <f t="shared" si="85"/>
        <v>库存为2</v>
      </c>
      <c r="AV288" s="34" t="str">
        <f>IFERROR(时间!$B$4+AU288,"上周无销量")</f>
        <v>上周无销量</v>
      </c>
    </row>
    <row r="289" spans="1:48">
      <c r="A289" s="18" t="s">
        <v>334</v>
      </c>
      <c r="B289" t="str">
        <f>VLOOKUP(A289,'[1]sku-asin（子）'!$A:$B,2,0)</f>
        <v>B076V38YVK</v>
      </c>
      <c r="C289" t="str">
        <f>VLOOKUP(A289,'[1]子sku-父sku'!$A:$B,2,0)</f>
        <v>CFY-M1830</v>
      </c>
      <c r="D289" s="28">
        <f>IFERROR(VLOOKUP(A289,[2]库存报告使用数据处理!$A:$C,3,0),0)</f>
        <v>0</v>
      </c>
      <c r="E289" s="28">
        <f>IFERROR(VLOOKUP(A289,[2]库存报告使用数据处理!$A:$D,4,0),0)</f>
        <v>0</v>
      </c>
      <c r="F289" s="28">
        <f>IFERROR(VLOOKUP(A289,[2]库存报告使用数据处理!$A:$E,5,0),0)</f>
        <v>0</v>
      </c>
      <c r="G289" s="28">
        <f>IFERROR(VLOOKUP(A289,[2]库存报告使用数据处理!$A:$F,6,0),0)</f>
        <v>1</v>
      </c>
      <c r="H289" s="29">
        <f>IFERROR(VLOOKUP(A289,[2]库存报告使用数据处理!$A:$G,7,0),0)</f>
        <v>26</v>
      </c>
      <c r="I289">
        <f>IFERROR(VLOOKUP(A289,[5]数据处理!$A:$B,2,0),0)</f>
        <v>1</v>
      </c>
      <c r="J289" s="30">
        <f>IFERROR(VLOOKUP(A289,[5]数据处理!$A:$D,4,0),0)</f>
        <v>0</v>
      </c>
      <c r="K289" s="30">
        <f>IFERROR(VLOOKUP(A289,[5]数据处理!$A:$E,5,0),0)</f>
        <v>0</v>
      </c>
      <c r="L289" s="30">
        <f>IFERROR(VLOOKUP(A289,[5]数据处理!$A:$G,7,0),0)</f>
        <v>0</v>
      </c>
      <c r="M289">
        <f t="shared" si="69"/>
        <v>1</v>
      </c>
      <c r="N289">
        <f>IFERROR(VLOOKUP(A289,[5]数据处理!$A:$C,3,0),0)</f>
        <v>0</v>
      </c>
      <c r="O289">
        <f>IFERROR(VLOOKUP($A289,[5]数据处理!$A:$N,14,0),0)</f>
        <v>1</v>
      </c>
      <c r="P289">
        <f>IFERROR(VLOOKUP($A289,[3]库存报告使用数据!$A$1:$B$65536,2,0),"")</f>
        <v>68</v>
      </c>
      <c r="Q289">
        <f>IFERROR(VLOOKUP($A289,[3]库存报告使用数据!$A$1:$E$65536,5,0),"")</f>
        <v>21</v>
      </c>
      <c r="R289">
        <f>IFERROR(VLOOKUP($A289,[3]库存报告使用数据!$A$1:$H$65536,8,0),"")</f>
        <v>89</v>
      </c>
      <c r="S289">
        <f>IFERROR(VLOOKUP($A289,[3]库存报告使用数据!$A$1:$K$65536,11,0),"")</f>
        <v>9</v>
      </c>
      <c r="T289">
        <f>IFERROR(VLOOKUP($A289,[3]库存报告使用数据!$A$1:$C$65536,3,0),"")</f>
        <v>0</v>
      </c>
      <c r="U289">
        <f>IFERROR(VLOOKUP($A289,[3]库存报告使用数据!$A$1:$F$65536,6,0),"")</f>
        <v>0</v>
      </c>
      <c r="V289">
        <f>IFERROR(VLOOKUP($A289,[3]库存报告使用数据!$A$1:$I$65536,9,0),"")</f>
        <v>0</v>
      </c>
      <c r="W289">
        <f>IFERROR(VLOOKUP($A289,[3]库存报告使用数据!$A$1:$L$65536,12,0),"")</f>
        <v>0</v>
      </c>
      <c r="X289" s="20">
        <f t="shared" si="70"/>
        <v>0</v>
      </c>
      <c r="Y289" s="20">
        <f t="shared" si="71"/>
        <v>0</v>
      </c>
      <c r="Z289" s="20">
        <f t="shared" si="72"/>
        <v>0</v>
      </c>
      <c r="AA289" s="20">
        <f t="shared" si="73"/>
        <v>0</v>
      </c>
      <c r="AB289">
        <f>IFERROR(VLOOKUP($A289,[3]库存报告使用数据!$A$1:$D$65536,4,0),"")</f>
        <v>0</v>
      </c>
      <c r="AC289">
        <f>IFERROR(VLOOKUP($A289,[3]库存报告使用数据!$A$1:$G$65536,7,0),"")</f>
        <v>0</v>
      </c>
      <c r="AD289">
        <f>IFERROR(VLOOKUP($A289,[3]库存报告使用数据!$A$1:$J$65536,10,0),"")</f>
        <v>0</v>
      </c>
      <c r="AE289">
        <f>IFERROR(VLOOKUP($A289,[3]库存报告使用数据!$A$1:$M$65536,13,0),"")</f>
        <v>0</v>
      </c>
      <c r="AF289" s="20" t="str">
        <f t="shared" si="74"/>
        <v/>
      </c>
      <c r="AG289" s="20" t="str">
        <f t="shared" si="75"/>
        <v/>
      </c>
      <c r="AH289" s="20" t="str">
        <f t="shared" si="76"/>
        <v/>
      </c>
      <c r="AI289" s="20" t="str">
        <f t="shared" si="77"/>
        <v/>
      </c>
      <c r="AJ289">
        <f>IFERROR(VLOOKUP($B289,[4]库存报告使用数据!$A$1:$B$65536,2,0),0)</f>
        <v>3</v>
      </c>
      <c r="AK289">
        <f>IFERROR(VLOOKUP($B289,[4]库存报告使用数据!$A$1:$C$65536,3,0),)</f>
        <v>2</v>
      </c>
      <c r="AL289">
        <f>IFERROR(VLOOKUP($B289,[4]库存报告使用数据!$A$1:$D$65536,4,0),)</f>
        <v>2</v>
      </c>
      <c r="AM289">
        <f>IFERROR(VLOOKUP($B289,[4]库存报告使用数据!$A$1:$E$65536,5,0),)</f>
        <v>3</v>
      </c>
      <c r="AN289" s="20">
        <f t="shared" si="78"/>
        <v>0</v>
      </c>
      <c r="AO289" s="20">
        <f t="shared" si="79"/>
        <v>0</v>
      </c>
      <c r="AP289" s="20">
        <f t="shared" si="80"/>
        <v>0</v>
      </c>
      <c r="AQ289" s="20">
        <f t="shared" si="81"/>
        <v>0.333333333333333</v>
      </c>
      <c r="AR289" s="32">
        <f t="shared" si="82"/>
        <v>0</v>
      </c>
      <c r="AS289" s="32">
        <f t="shared" si="83"/>
        <v>0</v>
      </c>
      <c r="AT289" s="32">
        <f t="shared" si="84"/>
        <v>1</v>
      </c>
      <c r="AU289" s="28" t="str">
        <f t="shared" si="85"/>
        <v>库存为1</v>
      </c>
      <c r="AV289" s="34" t="str">
        <f>IFERROR(时间!$B$4+AU289,"上周无销量")</f>
        <v>上周无销量</v>
      </c>
    </row>
    <row r="290" spans="1:48">
      <c r="A290" s="18" t="s">
        <v>335</v>
      </c>
      <c r="B290" t="str">
        <f>VLOOKUP(A290,'[1]sku-asin（子）'!$A:$B,2,0)</f>
        <v>B076V1DD4V</v>
      </c>
      <c r="C290" t="str">
        <f>VLOOKUP(A290,'[1]子sku-父sku'!$A:$B,2,0)</f>
        <v>CFY-M1830</v>
      </c>
      <c r="D290" s="28">
        <f>IFERROR(VLOOKUP(A290,[2]库存报告使用数据处理!$A:$C,3,0),0)</f>
        <v>0</v>
      </c>
      <c r="E290" s="28">
        <f>IFERROR(VLOOKUP(A290,[2]库存报告使用数据处理!$A:$D,4,0),0)</f>
        <v>0</v>
      </c>
      <c r="F290" s="28">
        <f>IFERROR(VLOOKUP(A290,[2]库存报告使用数据处理!$A:$E,5,0),0)</f>
        <v>0</v>
      </c>
      <c r="G290" s="28">
        <f>IFERROR(VLOOKUP(A290,[2]库存报告使用数据处理!$A:$F,6,0),0)</f>
        <v>0</v>
      </c>
      <c r="H290" s="29">
        <f>IFERROR(VLOOKUP(A290,[2]库存报告使用数据处理!$A:$G,7,0),0)</f>
        <v>0</v>
      </c>
      <c r="I290">
        <f>IFERROR(VLOOKUP(A290,[5]数据处理!$A:$B,2,0),0)</f>
        <v>2</v>
      </c>
      <c r="J290" s="30">
        <f>IFERROR(VLOOKUP(A290,[5]数据处理!$A:$D,4,0),0)</f>
        <v>0</v>
      </c>
      <c r="K290" s="30">
        <f>IFERROR(VLOOKUP(A290,[5]数据处理!$A:$E,5,0),0)</f>
        <v>0</v>
      </c>
      <c r="L290" s="30">
        <f>IFERROR(VLOOKUP(A290,[5]数据处理!$A:$G,7,0),0)</f>
        <v>0</v>
      </c>
      <c r="M290">
        <f t="shared" si="69"/>
        <v>2</v>
      </c>
      <c r="N290">
        <f>IFERROR(VLOOKUP(A290,[5]数据处理!$A:$C,3,0),0)</f>
        <v>0</v>
      </c>
      <c r="O290">
        <f>IFERROR(VLOOKUP($A290,[5]数据处理!$A:$N,14,0),0)</f>
        <v>2</v>
      </c>
      <c r="P290">
        <f>IFERROR(VLOOKUP($A290,[3]库存报告使用数据!$A$1:$B$65536,2,0),"")</f>
        <v>85</v>
      </c>
      <c r="Q290">
        <f>IFERROR(VLOOKUP($A290,[3]库存报告使用数据!$A$1:$E$65536,5,0),"")</f>
        <v>42</v>
      </c>
      <c r="R290">
        <f>IFERROR(VLOOKUP($A290,[3]库存报告使用数据!$A$1:$H$65536,8,0),"")</f>
        <v>167</v>
      </c>
      <c r="S290">
        <f>IFERROR(VLOOKUP($A290,[3]库存报告使用数据!$A$1:$K$65536,11,0),"")</f>
        <v>108</v>
      </c>
      <c r="T290">
        <f>IFERROR(VLOOKUP($A290,[3]库存报告使用数据!$A$1:$C$65536,3,0),"")</f>
        <v>0</v>
      </c>
      <c r="U290">
        <f>IFERROR(VLOOKUP($A290,[3]库存报告使用数据!$A$1:$F$65536,6,0),"")</f>
        <v>0</v>
      </c>
      <c r="V290">
        <f>IFERROR(VLOOKUP($A290,[3]库存报告使用数据!$A$1:$I$65536,9,0),"")</f>
        <v>0</v>
      </c>
      <c r="W290">
        <f>IFERROR(VLOOKUP($A290,[3]库存报告使用数据!$A$1:$L$65536,12,0),"")</f>
        <v>0</v>
      </c>
      <c r="X290" s="20">
        <f t="shared" si="70"/>
        <v>0</v>
      </c>
      <c r="Y290" s="20">
        <f t="shared" si="71"/>
        <v>0</v>
      </c>
      <c r="Z290" s="20">
        <f t="shared" si="72"/>
        <v>0</v>
      </c>
      <c r="AA290" s="20">
        <f t="shared" si="73"/>
        <v>0</v>
      </c>
      <c r="AB290">
        <f>IFERROR(VLOOKUP($A290,[3]库存报告使用数据!$A$1:$D$65536,4,0),"")</f>
        <v>0</v>
      </c>
      <c r="AC290">
        <f>IFERROR(VLOOKUP($A290,[3]库存报告使用数据!$A$1:$G$65536,7,0),"")</f>
        <v>0</v>
      </c>
      <c r="AD290">
        <f>IFERROR(VLOOKUP($A290,[3]库存报告使用数据!$A$1:$J$65536,10,0),"")</f>
        <v>0</v>
      </c>
      <c r="AE290">
        <f>IFERROR(VLOOKUP($A290,[3]库存报告使用数据!$A$1:$M$65536,13,0),"")</f>
        <v>0</v>
      </c>
      <c r="AF290" s="20" t="str">
        <f t="shared" si="74"/>
        <v/>
      </c>
      <c r="AG290" s="20" t="str">
        <f t="shared" si="75"/>
        <v/>
      </c>
      <c r="AH290" s="20" t="str">
        <f t="shared" si="76"/>
        <v/>
      </c>
      <c r="AI290" s="20" t="str">
        <f t="shared" si="77"/>
        <v/>
      </c>
      <c r="AJ290">
        <f>IFERROR(VLOOKUP($B290,[4]库存报告使用数据!$A$1:$B$65536,2,0),0)</f>
        <v>1</v>
      </c>
      <c r="AK290">
        <f>IFERROR(VLOOKUP($B290,[4]库存报告使用数据!$A$1:$C$65536,3,0),)</f>
        <v>0</v>
      </c>
      <c r="AL290">
        <f>IFERROR(VLOOKUP($B290,[4]库存报告使用数据!$A$1:$D$65536,4,0),)</f>
        <v>1</v>
      </c>
      <c r="AM290">
        <f>IFERROR(VLOOKUP($B290,[4]库存报告使用数据!$A$1:$E$65536,5,0),)</f>
        <v>1</v>
      </c>
      <c r="AN290" s="20">
        <f t="shared" si="78"/>
        <v>0</v>
      </c>
      <c r="AO290" s="20" t="str">
        <f t="shared" si="79"/>
        <v/>
      </c>
      <c r="AP290" s="20">
        <f t="shared" si="80"/>
        <v>0</v>
      </c>
      <c r="AQ290" s="20">
        <f t="shared" si="81"/>
        <v>0</v>
      </c>
      <c r="AR290" s="32">
        <f t="shared" si="82"/>
        <v>0</v>
      </c>
      <c r="AS290" s="32">
        <f t="shared" si="83"/>
        <v>0</v>
      </c>
      <c r="AT290" s="32">
        <f t="shared" si="84"/>
        <v>2</v>
      </c>
      <c r="AU290" s="28" t="str">
        <f t="shared" si="85"/>
        <v>库存为2</v>
      </c>
      <c r="AV290" s="34" t="str">
        <f>IFERROR(时间!$B$4+AU290,"上周无销量")</f>
        <v>上周无销量</v>
      </c>
    </row>
    <row r="291" spans="1:48">
      <c r="A291" s="18" t="s">
        <v>336</v>
      </c>
      <c r="B291" t="str">
        <f>VLOOKUP(A291,'[1]sku-asin（子）'!$A:$B,2,0)</f>
        <v>B076V493NG</v>
      </c>
      <c r="C291" t="str">
        <f>VLOOKUP(A291,'[1]子sku-父sku'!$A:$B,2,0)</f>
        <v>CFY-M1830</v>
      </c>
      <c r="D291" s="28">
        <f>IFERROR(VLOOKUP(A291,[2]库存报告使用数据处理!$A:$C,3,0),0)</f>
        <v>0</v>
      </c>
      <c r="E291" s="28">
        <f>IFERROR(VLOOKUP(A291,[2]库存报告使用数据处理!$A:$D,4,0),0)</f>
        <v>1</v>
      </c>
      <c r="F291" s="28">
        <f>IFERROR(VLOOKUP(A291,[2]库存报告使用数据处理!$A:$E,5,0),0)</f>
        <v>0</v>
      </c>
      <c r="G291" s="28">
        <f>IFERROR(VLOOKUP(A291,[2]库存报告使用数据处理!$A:$F,6,0),0)</f>
        <v>0</v>
      </c>
      <c r="H291" s="29">
        <f>IFERROR(VLOOKUP(A291,[2]库存报告使用数据处理!$A:$G,7,0),0)</f>
        <v>26</v>
      </c>
      <c r="I291">
        <f>IFERROR(VLOOKUP(A291,[5]数据处理!$A:$B,2,0),0)</f>
        <v>1</v>
      </c>
      <c r="J291" s="30">
        <f>IFERROR(VLOOKUP(A291,[5]数据处理!$A:$D,4,0),0)</f>
        <v>0</v>
      </c>
      <c r="K291" s="30">
        <f>IFERROR(VLOOKUP(A291,[5]数据处理!$A:$E,5,0),0)</f>
        <v>0</v>
      </c>
      <c r="L291" s="30">
        <f>IFERROR(VLOOKUP(A291,[5]数据处理!$A:$G,7,0),0)</f>
        <v>0</v>
      </c>
      <c r="M291">
        <f t="shared" si="69"/>
        <v>1</v>
      </c>
      <c r="N291">
        <f>IFERROR(VLOOKUP(A291,[5]数据处理!$A:$C,3,0),0)</f>
        <v>0</v>
      </c>
      <c r="O291">
        <f>IFERROR(VLOOKUP($A291,[5]数据处理!$A:$N,14,0),0)</f>
        <v>1</v>
      </c>
      <c r="P291">
        <f>IFERROR(VLOOKUP($A291,[3]库存报告使用数据!$A$1:$B$65536,2,0),"")</f>
        <v>215</v>
      </c>
      <c r="Q291">
        <f>IFERROR(VLOOKUP($A291,[3]库存报告使用数据!$A$1:$E$65536,5,0),"")</f>
        <v>76</v>
      </c>
      <c r="R291">
        <f>IFERROR(VLOOKUP($A291,[3]库存报告使用数据!$A$1:$H$65536,8,0),"")</f>
        <v>82</v>
      </c>
      <c r="S291">
        <f>IFERROR(VLOOKUP($A291,[3]库存报告使用数据!$A$1:$K$65536,11,0),"")</f>
        <v>72</v>
      </c>
      <c r="T291">
        <f>IFERROR(VLOOKUP($A291,[3]库存报告使用数据!$A$1:$C$65536,3,0),"")</f>
        <v>0</v>
      </c>
      <c r="U291">
        <f>IFERROR(VLOOKUP($A291,[3]库存报告使用数据!$A$1:$F$65536,6,0),"")</f>
        <v>0</v>
      </c>
      <c r="V291">
        <f>IFERROR(VLOOKUP($A291,[3]库存报告使用数据!$A$1:$I$65536,9,0),"")</f>
        <v>0</v>
      </c>
      <c r="W291">
        <f>IFERROR(VLOOKUP($A291,[3]库存报告使用数据!$A$1:$L$65536,12,0),"")</f>
        <v>0</v>
      </c>
      <c r="X291" s="20">
        <f t="shared" si="70"/>
        <v>0</v>
      </c>
      <c r="Y291" s="20">
        <f t="shared" si="71"/>
        <v>0</v>
      </c>
      <c r="Z291" s="20">
        <f t="shared" si="72"/>
        <v>0</v>
      </c>
      <c r="AA291" s="20">
        <f t="shared" si="73"/>
        <v>0</v>
      </c>
      <c r="AB291">
        <f>IFERROR(VLOOKUP($A291,[3]库存报告使用数据!$A$1:$D$65536,4,0),"")</f>
        <v>0</v>
      </c>
      <c r="AC291">
        <f>IFERROR(VLOOKUP($A291,[3]库存报告使用数据!$A$1:$G$65536,7,0),"")</f>
        <v>0</v>
      </c>
      <c r="AD291">
        <f>IFERROR(VLOOKUP($A291,[3]库存报告使用数据!$A$1:$J$65536,10,0),"")</f>
        <v>0</v>
      </c>
      <c r="AE291">
        <f>IFERROR(VLOOKUP($A291,[3]库存报告使用数据!$A$1:$M$65536,13,0),"")</f>
        <v>0</v>
      </c>
      <c r="AF291" s="20" t="str">
        <f t="shared" si="74"/>
        <v/>
      </c>
      <c r="AG291" s="20" t="str">
        <f t="shared" si="75"/>
        <v/>
      </c>
      <c r="AH291" s="20" t="str">
        <f t="shared" si="76"/>
        <v/>
      </c>
      <c r="AI291" s="20" t="str">
        <f t="shared" si="77"/>
        <v/>
      </c>
      <c r="AJ291">
        <f>IFERROR(VLOOKUP($B291,[4]库存报告使用数据!$A$1:$B$65536,2,0),0)</f>
        <v>0</v>
      </c>
      <c r="AK291">
        <f>IFERROR(VLOOKUP($B291,[4]库存报告使用数据!$A$1:$C$65536,3,0),)</f>
        <v>0</v>
      </c>
      <c r="AL291">
        <f>IFERROR(VLOOKUP($B291,[4]库存报告使用数据!$A$1:$D$65536,4,0),)</f>
        <v>0</v>
      </c>
      <c r="AM291">
        <f>IFERROR(VLOOKUP($B291,[4]库存报告使用数据!$A$1:$E$65536,5,0),)</f>
        <v>0</v>
      </c>
      <c r="AN291" s="20" t="str">
        <f t="shared" si="78"/>
        <v/>
      </c>
      <c r="AO291" s="20" t="str">
        <f t="shared" si="79"/>
        <v/>
      </c>
      <c r="AP291" s="20" t="str">
        <f t="shared" si="80"/>
        <v/>
      </c>
      <c r="AQ291" s="20" t="str">
        <f t="shared" si="81"/>
        <v/>
      </c>
      <c r="AR291" s="32">
        <f t="shared" si="82"/>
        <v>0</v>
      </c>
      <c r="AS291" s="32">
        <f t="shared" si="83"/>
        <v>0</v>
      </c>
      <c r="AT291" s="32">
        <f t="shared" si="84"/>
        <v>1</v>
      </c>
      <c r="AU291" s="28" t="str">
        <f t="shared" si="85"/>
        <v>库存为1</v>
      </c>
      <c r="AV291" s="34" t="str">
        <f>IFERROR(时间!$B$4+AU291,"上周无销量")</f>
        <v>上周无销量</v>
      </c>
    </row>
    <row r="292" spans="1:48">
      <c r="A292" s="18" t="s">
        <v>337</v>
      </c>
      <c r="B292" t="str">
        <f>VLOOKUP(A292,'[1]sku-asin（子）'!$A:$B,2,0)</f>
        <v>B076V2LZMV</v>
      </c>
      <c r="C292" t="str">
        <f>VLOOKUP(A292,'[1]子sku-父sku'!$A:$B,2,0)</f>
        <v>CFY-M1830</v>
      </c>
      <c r="D292" s="28">
        <f>IFERROR(VLOOKUP(A292,[2]库存报告使用数据处理!$A:$C,3,0),0)</f>
        <v>0</v>
      </c>
      <c r="E292" s="28">
        <f>IFERROR(VLOOKUP(A292,[2]库存报告使用数据处理!$A:$D,4,0),0)</f>
        <v>0</v>
      </c>
      <c r="F292" s="28">
        <f>IFERROR(VLOOKUP(A292,[2]库存报告使用数据处理!$A:$E,5,0),0)</f>
        <v>0</v>
      </c>
      <c r="G292" s="28">
        <f>IFERROR(VLOOKUP(A292,[2]库存报告使用数据处理!$A:$F,6,0),0)</f>
        <v>0</v>
      </c>
      <c r="H292" s="29">
        <f>IFERROR(VLOOKUP(A292,[2]库存报告使用数据处理!$A:$G,7,0),0)</f>
        <v>0</v>
      </c>
      <c r="I292">
        <f>IFERROR(VLOOKUP(A292,[5]数据处理!$A:$B,2,0),0)</f>
        <v>1</v>
      </c>
      <c r="J292" s="30">
        <f>IFERROR(VLOOKUP(A292,[5]数据处理!$A:$D,4,0),0)</f>
        <v>0</v>
      </c>
      <c r="K292" s="30">
        <f>IFERROR(VLOOKUP(A292,[5]数据处理!$A:$E,5,0),0)</f>
        <v>0</v>
      </c>
      <c r="L292" s="30">
        <f>IFERROR(VLOOKUP(A292,[5]数据处理!$A:$G,7,0),0)</f>
        <v>0</v>
      </c>
      <c r="M292">
        <f t="shared" si="69"/>
        <v>1</v>
      </c>
      <c r="N292">
        <f>IFERROR(VLOOKUP(A292,[5]数据处理!$A:$C,3,0),0)</f>
        <v>0</v>
      </c>
      <c r="O292">
        <f>IFERROR(VLOOKUP($A292,[5]数据处理!$A:$N,14,0),0)</f>
        <v>1</v>
      </c>
      <c r="P292">
        <f>IFERROR(VLOOKUP($A292,[3]库存报告使用数据!$A$1:$B$65536,2,0),"")</f>
        <v>76</v>
      </c>
      <c r="Q292">
        <f>IFERROR(VLOOKUP($A292,[3]库存报告使用数据!$A$1:$E$65536,5,0),"")</f>
        <v>46</v>
      </c>
      <c r="R292">
        <f>IFERROR(VLOOKUP($A292,[3]库存报告使用数据!$A$1:$H$65536,8,0),"")</f>
        <v>112</v>
      </c>
      <c r="S292">
        <f>IFERROR(VLOOKUP($A292,[3]库存报告使用数据!$A$1:$K$65536,11,0),"")</f>
        <v>61</v>
      </c>
      <c r="T292">
        <f>IFERROR(VLOOKUP($A292,[3]库存报告使用数据!$A$1:$C$65536,3,0),"")</f>
        <v>0</v>
      </c>
      <c r="U292">
        <f>IFERROR(VLOOKUP($A292,[3]库存报告使用数据!$A$1:$F$65536,6,0),"")</f>
        <v>0</v>
      </c>
      <c r="V292">
        <f>IFERROR(VLOOKUP($A292,[3]库存报告使用数据!$A$1:$I$65536,9,0),"")</f>
        <v>0</v>
      </c>
      <c r="W292">
        <f>IFERROR(VLOOKUP($A292,[3]库存报告使用数据!$A$1:$L$65536,12,0),"")</f>
        <v>0</v>
      </c>
      <c r="X292" s="20">
        <f t="shared" si="70"/>
        <v>0</v>
      </c>
      <c r="Y292" s="20">
        <f t="shared" si="71"/>
        <v>0</v>
      </c>
      <c r="Z292" s="20">
        <f t="shared" si="72"/>
        <v>0</v>
      </c>
      <c r="AA292" s="20">
        <f t="shared" si="73"/>
        <v>0</v>
      </c>
      <c r="AB292">
        <f>IFERROR(VLOOKUP($A292,[3]库存报告使用数据!$A$1:$D$65536,4,0),"")</f>
        <v>0</v>
      </c>
      <c r="AC292">
        <f>IFERROR(VLOOKUP($A292,[3]库存报告使用数据!$A$1:$G$65536,7,0),"")</f>
        <v>0</v>
      </c>
      <c r="AD292">
        <f>IFERROR(VLOOKUP($A292,[3]库存报告使用数据!$A$1:$J$65536,10,0),"")</f>
        <v>0</v>
      </c>
      <c r="AE292">
        <f>IFERROR(VLOOKUP($A292,[3]库存报告使用数据!$A$1:$M$65536,13,0),"")</f>
        <v>0</v>
      </c>
      <c r="AF292" s="20" t="str">
        <f t="shared" si="74"/>
        <v/>
      </c>
      <c r="AG292" s="20" t="str">
        <f t="shared" si="75"/>
        <v/>
      </c>
      <c r="AH292" s="20" t="str">
        <f t="shared" si="76"/>
        <v/>
      </c>
      <c r="AI292" s="20" t="str">
        <f t="shared" si="77"/>
        <v/>
      </c>
      <c r="AJ292">
        <f>IFERROR(VLOOKUP($B292,[4]库存报告使用数据!$A$1:$B$65536,2,0),0)</f>
        <v>0</v>
      </c>
      <c r="AK292">
        <f>IFERROR(VLOOKUP($B292,[4]库存报告使用数据!$A$1:$C$65536,3,0),)</f>
        <v>0</v>
      </c>
      <c r="AL292">
        <f>IFERROR(VLOOKUP($B292,[4]库存报告使用数据!$A$1:$D$65536,4,0),)</f>
        <v>0</v>
      </c>
      <c r="AM292">
        <f>IFERROR(VLOOKUP($B292,[4]库存报告使用数据!$A$1:$E$65536,5,0),)</f>
        <v>2</v>
      </c>
      <c r="AN292" s="20" t="str">
        <f t="shared" si="78"/>
        <v/>
      </c>
      <c r="AO292" s="20" t="str">
        <f t="shared" si="79"/>
        <v/>
      </c>
      <c r="AP292" s="20" t="str">
        <f t="shared" si="80"/>
        <v/>
      </c>
      <c r="AQ292" s="20">
        <f t="shared" si="81"/>
        <v>0</v>
      </c>
      <c r="AR292" s="32">
        <f t="shared" si="82"/>
        <v>0</v>
      </c>
      <c r="AS292" s="32">
        <f t="shared" si="83"/>
        <v>0</v>
      </c>
      <c r="AT292" s="32">
        <f t="shared" si="84"/>
        <v>1</v>
      </c>
      <c r="AU292" s="28" t="str">
        <f t="shared" si="85"/>
        <v>库存为1</v>
      </c>
      <c r="AV292" s="34" t="str">
        <f>IFERROR(时间!$B$4+AU292,"上周无销量")</f>
        <v>上周无销量</v>
      </c>
    </row>
    <row r="293" spans="1:48">
      <c r="A293" s="18" t="s">
        <v>338</v>
      </c>
      <c r="B293" t="str">
        <f>VLOOKUP(A293,'[1]sku-asin（子）'!$A:$B,2,0)</f>
        <v>B07C3PPB63</v>
      </c>
      <c r="C293" t="str">
        <f>VLOOKUP(A293,'[1]子sku-父sku'!$A:$B,2,0)</f>
        <v>CS-BESB032</v>
      </c>
      <c r="D293" s="28">
        <f>IFERROR(VLOOKUP(A293,[2]库存报告使用数据处理!$A:$C,3,0),0)</f>
        <v>0</v>
      </c>
      <c r="E293" s="28">
        <f>IFERROR(VLOOKUP(A293,[2]库存报告使用数据处理!$A:$D,4,0),0)</f>
        <v>1</v>
      </c>
      <c r="F293" s="28">
        <f>IFERROR(VLOOKUP(A293,[2]库存报告使用数据处理!$A:$E,5,0),0)</f>
        <v>1</v>
      </c>
      <c r="G293" s="28">
        <f>IFERROR(VLOOKUP(A293,[2]库存报告使用数据处理!$A:$F,6,0),0)</f>
        <v>0</v>
      </c>
      <c r="H293" s="29">
        <f>IFERROR(VLOOKUP(A293,[2]库存报告使用数据处理!$A:$G,7,0),0)</f>
        <v>23.92</v>
      </c>
      <c r="I293">
        <f>IFERROR(VLOOKUP(A293,[5]数据处理!$A:$B,2,0),0)</f>
        <v>2</v>
      </c>
      <c r="J293" s="30">
        <f>IFERROR(VLOOKUP(A293,[5]数据处理!$A:$D,4,0),0)</f>
        <v>0</v>
      </c>
      <c r="K293" s="30">
        <f>IFERROR(VLOOKUP(A293,[5]数据处理!$A:$E,5,0),0)</f>
        <v>0</v>
      </c>
      <c r="L293" s="30">
        <f>IFERROR(VLOOKUP(A293,[5]数据处理!$A:$G,7,0),0)</f>
        <v>0</v>
      </c>
      <c r="M293">
        <f t="shared" si="69"/>
        <v>2</v>
      </c>
      <c r="N293">
        <f>IFERROR(VLOOKUP(A293,[5]数据处理!$A:$C,3,0),0)</f>
        <v>0</v>
      </c>
      <c r="O293">
        <f>IFERROR(VLOOKUP($A293,[5]数据处理!$A:$N,14,0),0)</f>
        <v>0</v>
      </c>
      <c r="P293" t="str">
        <f>IFERROR(VLOOKUP($A293,[3]库存报告使用数据!$A$1:$B$65536,2,0),"")</f>
        <v/>
      </c>
      <c r="Q293" t="str">
        <f>IFERROR(VLOOKUP($A293,[3]库存报告使用数据!$A$1:$E$65536,5,0),"")</f>
        <v/>
      </c>
      <c r="R293" t="str">
        <f>IFERROR(VLOOKUP($A293,[3]库存报告使用数据!$A$1:$H$65536,8,0),"")</f>
        <v/>
      </c>
      <c r="S293" t="str">
        <f>IFERROR(VLOOKUP($A293,[3]库存报告使用数据!$A$1:$K$65536,11,0),"")</f>
        <v/>
      </c>
      <c r="T293" t="str">
        <f>IFERROR(VLOOKUP($A293,[3]库存报告使用数据!$A$1:$C$65536,3,0),"")</f>
        <v/>
      </c>
      <c r="U293" t="str">
        <f>IFERROR(VLOOKUP($A293,[3]库存报告使用数据!$A$1:$F$65536,6,0),"")</f>
        <v/>
      </c>
      <c r="V293" t="str">
        <f>IFERROR(VLOOKUP($A293,[3]库存报告使用数据!$A$1:$I$65536,9,0),"")</f>
        <v/>
      </c>
      <c r="W293" t="str">
        <f>IFERROR(VLOOKUP($A293,[3]库存报告使用数据!$A$1:$L$65536,12,0),"")</f>
        <v/>
      </c>
      <c r="X293" s="20" t="str">
        <f t="shared" si="70"/>
        <v/>
      </c>
      <c r="Y293" s="20" t="str">
        <f t="shared" si="71"/>
        <v/>
      </c>
      <c r="Z293" s="20" t="str">
        <f t="shared" si="72"/>
        <v/>
      </c>
      <c r="AA293" s="20" t="str">
        <f t="shared" si="73"/>
        <v/>
      </c>
      <c r="AB293" t="str">
        <f>IFERROR(VLOOKUP($A293,[3]库存报告使用数据!$A$1:$D$65536,4,0),"")</f>
        <v/>
      </c>
      <c r="AC293" t="str">
        <f>IFERROR(VLOOKUP($A293,[3]库存报告使用数据!$A$1:$G$65536,7,0),"")</f>
        <v/>
      </c>
      <c r="AD293" t="str">
        <f>IFERROR(VLOOKUP($A293,[3]库存报告使用数据!$A$1:$J$65536,10,0),"")</f>
        <v/>
      </c>
      <c r="AE293" t="str">
        <f>IFERROR(VLOOKUP($A293,[3]库存报告使用数据!$A$1:$M$65536,13,0),"")</f>
        <v/>
      </c>
      <c r="AF293" s="20" t="str">
        <f t="shared" si="74"/>
        <v/>
      </c>
      <c r="AG293" s="20" t="str">
        <f t="shared" si="75"/>
        <v/>
      </c>
      <c r="AH293" s="20" t="str">
        <f t="shared" si="76"/>
        <v/>
      </c>
      <c r="AI293" s="20" t="str">
        <f t="shared" si="77"/>
        <v/>
      </c>
      <c r="AJ293">
        <f>IFERROR(VLOOKUP($B293,[4]库存报告使用数据!$A$1:$B$65536,2,0),0)</f>
        <v>2</v>
      </c>
      <c r="AK293">
        <f>IFERROR(VLOOKUP($B293,[4]库存报告使用数据!$A$1:$C$65536,3,0),)</f>
        <v>0</v>
      </c>
      <c r="AL293">
        <f>IFERROR(VLOOKUP($B293,[4]库存报告使用数据!$A$1:$D$65536,4,0),)</f>
        <v>0</v>
      </c>
      <c r="AM293">
        <f>IFERROR(VLOOKUP($B293,[4]库存报告使用数据!$A$1:$E$65536,5,0),)</f>
        <v>2</v>
      </c>
      <c r="AN293" s="20">
        <f t="shared" si="78"/>
        <v>0</v>
      </c>
      <c r="AO293" s="20" t="str">
        <f t="shared" si="79"/>
        <v/>
      </c>
      <c r="AP293" s="20" t="str">
        <f t="shared" si="80"/>
        <v/>
      </c>
      <c r="AQ293" s="20">
        <f t="shared" si="81"/>
        <v>0</v>
      </c>
      <c r="AR293" s="32">
        <f t="shared" si="82"/>
        <v>0</v>
      </c>
      <c r="AS293" s="32">
        <f t="shared" si="83"/>
        <v>0</v>
      </c>
      <c r="AT293" s="32">
        <f t="shared" si="84"/>
        <v>2</v>
      </c>
      <c r="AU293" s="28" t="str">
        <f t="shared" si="85"/>
        <v>库存为2</v>
      </c>
      <c r="AV293" s="34" t="str">
        <f>IFERROR(时间!$B$4+AU293,"上周无销量")</f>
        <v>上周无销量</v>
      </c>
    </row>
    <row r="294" spans="1:48">
      <c r="A294" s="18" t="s">
        <v>339</v>
      </c>
      <c r="B294" t="str">
        <f>VLOOKUP(A294,'[1]sku-asin（子）'!$A:$B,2,0)</f>
        <v>B07CC3XJ81</v>
      </c>
      <c r="C294" t="str">
        <f>VLOOKUP(A294,'[1]子sku-父sku'!$A:$B,2,0)</f>
        <v>CS-BESB032</v>
      </c>
      <c r="D294" s="28">
        <f>IFERROR(VLOOKUP(A294,[2]库存报告使用数据处理!$A:$C,3,0),0)</f>
        <v>0</v>
      </c>
      <c r="E294" s="28">
        <f>IFERROR(VLOOKUP(A294,[2]库存报告使用数据处理!$A:$D,4,0),0)</f>
        <v>0</v>
      </c>
      <c r="F294" s="28">
        <f>IFERROR(VLOOKUP(A294,[2]库存报告使用数据处理!$A:$E,5,0),0)</f>
        <v>0</v>
      </c>
      <c r="G294" s="28">
        <f>IFERROR(VLOOKUP(A294,[2]库存报告使用数据处理!$A:$F,6,0),0)</f>
        <v>2</v>
      </c>
      <c r="H294" s="29">
        <f>IFERROR(VLOOKUP(A294,[2]库存报告使用数据处理!$A:$G,7,0),0)</f>
        <v>24.85</v>
      </c>
      <c r="I294">
        <f>IFERROR(VLOOKUP(A294,[5]数据处理!$A:$B,2,0),0)</f>
        <v>3</v>
      </c>
      <c r="J294" s="30">
        <f>IFERROR(VLOOKUP(A294,[5]数据处理!$A:$D,4,0),0)</f>
        <v>0</v>
      </c>
      <c r="K294" s="30">
        <f>IFERROR(VLOOKUP(A294,[5]数据处理!$A:$E,5,0),0)</f>
        <v>0</v>
      </c>
      <c r="L294" s="30">
        <f>IFERROR(VLOOKUP(A294,[5]数据处理!$A:$G,7,0),0)</f>
        <v>0</v>
      </c>
      <c r="M294">
        <f t="shared" si="69"/>
        <v>3</v>
      </c>
      <c r="N294">
        <f>IFERROR(VLOOKUP(A294,[5]数据处理!$A:$C,3,0),0)</f>
        <v>0</v>
      </c>
      <c r="O294">
        <f>IFERROR(VLOOKUP($A294,[5]数据处理!$A:$N,14,0),0)</f>
        <v>0</v>
      </c>
      <c r="P294" t="str">
        <f>IFERROR(VLOOKUP($A294,[3]库存报告使用数据!$A$1:$B$65536,2,0),"")</f>
        <v/>
      </c>
      <c r="Q294" t="str">
        <f>IFERROR(VLOOKUP($A294,[3]库存报告使用数据!$A$1:$E$65536,5,0),"")</f>
        <v/>
      </c>
      <c r="R294" t="str">
        <f>IFERROR(VLOOKUP($A294,[3]库存报告使用数据!$A$1:$H$65536,8,0),"")</f>
        <v/>
      </c>
      <c r="S294" t="str">
        <f>IFERROR(VLOOKUP($A294,[3]库存报告使用数据!$A$1:$K$65536,11,0),"")</f>
        <v/>
      </c>
      <c r="T294" t="str">
        <f>IFERROR(VLOOKUP($A294,[3]库存报告使用数据!$A$1:$C$65536,3,0),"")</f>
        <v/>
      </c>
      <c r="U294" t="str">
        <f>IFERROR(VLOOKUP($A294,[3]库存报告使用数据!$A$1:$F$65536,6,0),"")</f>
        <v/>
      </c>
      <c r="V294" t="str">
        <f>IFERROR(VLOOKUP($A294,[3]库存报告使用数据!$A$1:$I$65536,9,0),"")</f>
        <v/>
      </c>
      <c r="W294" t="str">
        <f>IFERROR(VLOOKUP($A294,[3]库存报告使用数据!$A$1:$L$65536,12,0),"")</f>
        <v/>
      </c>
      <c r="X294" s="20" t="str">
        <f t="shared" si="70"/>
        <v/>
      </c>
      <c r="Y294" s="20" t="str">
        <f t="shared" si="71"/>
        <v/>
      </c>
      <c r="Z294" s="20" t="str">
        <f t="shared" si="72"/>
        <v/>
      </c>
      <c r="AA294" s="20" t="str">
        <f t="shared" si="73"/>
        <v/>
      </c>
      <c r="AB294" t="str">
        <f>IFERROR(VLOOKUP($A294,[3]库存报告使用数据!$A$1:$D$65536,4,0),"")</f>
        <v/>
      </c>
      <c r="AC294" t="str">
        <f>IFERROR(VLOOKUP($A294,[3]库存报告使用数据!$A$1:$G$65536,7,0),"")</f>
        <v/>
      </c>
      <c r="AD294" t="str">
        <f>IFERROR(VLOOKUP($A294,[3]库存报告使用数据!$A$1:$J$65536,10,0),"")</f>
        <v/>
      </c>
      <c r="AE294" t="str">
        <f>IFERROR(VLOOKUP($A294,[3]库存报告使用数据!$A$1:$M$65536,13,0),"")</f>
        <v/>
      </c>
      <c r="AF294" s="20" t="str">
        <f t="shared" si="74"/>
        <v/>
      </c>
      <c r="AG294" s="20" t="str">
        <f t="shared" si="75"/>
        <v/>
      </c>
      <c r="AH294" s="20" t="str">
        <f t="shared" si="76"/>
        <v/>
      </c>
      <c r="AI294" s="20" t="str">
        <f t="shared" si="77"/>
        <v/>
      </c>
      <c r="AJ294">
        <f>IFERROR(VLOOKUP($B294,[4]库存报告使用数据!$A$1:$B$65536,2,0),0)</f>
        <v>5</v>
      </c>
      <c r="AK294">
        <f>IFERROR(VLOOKUP($B294,[4]库存报告使用数据!$A$1:$C$65536,3,0),)</f>
        <v>0</v>
      </c>
      <c r="AL294">
        <f>IFERROR(VLOOKUP($B294,[4]库存报告使用数据!$A$1:$D$65536,4,0),)</f>
        <v>0</v>
      </c>
      <c r="AM294">
        <f>IFERROR(VLOOKUP($B294,[4]库存报告使用数据!$A$1:$E$65536,5,0),)</f>
        <v>0</v>
      </c>
      <c r="AN294" s="20">
        <f t="shared" si="78"/>
        <v>0</v>
      </c>
      <c r="AO294" s="20" t="str">
        <f t="shared" si="79"/>
        <v/>
      </c>
      <c r="AP294" s="20" t="str">
        <f t="shared" si="80"/>
        <v/>
      </c>
      <c r="AQ294" s="20" t="str">
        <f t="shared" si="81"/>
        <v/>
      </c>
      <c r="AR294" s="32">
        <f t="shared" si="82"/>
        <v>0</v>
      </c>
      <c r="AS294" s="32">
        <f t="shared" si="83"/>
        <v>0</v>
      </c>
      <c r="AT294" s="32">
        <f t="shared" si="84"/>
        <v>3</v>
      </c>
      <c r="AU294" s="28" t="str">
        <f t="shared" si="85"/>
        <v>库存为3</v>
      </c>
      <c r="AV294" s="34" t="str">
        <f>IFERROR(时间!$B$4+AU294,"上周无销量")</f>
        <v>上周无销量</v>
      </c>
    </row>
    <row r="295" spans="1:48">
      <c r="A295" s="18" t="s">
        <v>340</v>
      </c>
      <c r="B295" t="str">
        <f>VLOOKUP(A295,'[1]sku-asin（子）'!$A:$B,2,0)</f>
        <v>B07CC5Z3YB</v>
      </c>
      <c r="C295" t="str">
        <f>VLOOKUP(A295,'[1]子sku-父sku'!$A:$B,2,0)</f>
        <v>CS-BESB032</v>
      </c>
      <c r="D295" s="28">
        <f>IFERROR(VLOOKUP(A295,[2]库存报告使用数据处理!$A:$C,3,0),0)</f>
        <v>0</v>
      </c>
      <c r="E295" s="28">
        <f>IFERROR(VLOOKUP(A295,[2]库存报告使用数据处理!$A:$D,4,0),0)</f>
        <v>0</v>
      </c>
      <c r="F295" s="28">
        <f>IFERROR(VLOOKUP(A295,[2]库存报告使用数据处理!$A:$E,5,0),0)</f>
        <v>0</v>
      </c>
      <c r="G295" s="28">
        <f>IFERROR(VLOOKUP(A295,[2]库存报告使用数据处理!$A:$F,6,0),0)</f>
        <v>0</v>
      </c>
      <c r="H295" s="29">
        <f>IFERROR(VLOOKUP(A295,[2]库存报告使用数据处理!$A:$G,7,0),0)</f>
        <v>0</v>
      </c>
      <c r="I295">
        <f>IFERROR(VLOOKUP(A295,[5]数据处理!$A:$B,2,0),0)</f>
        <v>5</v>
      </c>
      <c r="J295" s="30">
        <f>IFERROR(VLOOKUP(A295,[5]数据处理!$A:$D,4,0),0)</f>
        <v>0</v>
      </c>
      <c r="K295" s="30">
        <f>IFERROR(VLOOKUP(A295,[5]数据处理!$A:$E,5,0),0)</f>
        <v>0</v>
      </c>
      <c r="L295" s="30">
        <f>IFERROR(VLOOKUP(A295,[5]数据处理!$A:$G,7,0),0)</f>
        <v>0</v>
      </c>
      <c r="M295">
        <f t="shared" si="69"/>
        <v>5</v>
      </c>
      <c r="N295">
        <f>IFERROR(VLOOKUP(A295,[5]数据处理!$A:$C,3,0),0)</f>
        <v>0</v>
      </c>
      <c r="O295">
        <f>IFERROR(VLOOKUP($A295,[5]数据处理!$A:$N,14,0),0)</f>
        <v>0</v>
      </c>
      <c r="P295">
        <f>IFERROR(VLOOKUP($A295,[3]库存报告使用数据!$A$1:$B$65536,2,0),"")</f>
        <v>311</v>
      </c>
      <c r="Q295">
        <f>IFERROR(VLOOKUP($A295,[3]库存报告使用数据!$A$1:$E$65536,5,0),"")</f>
        <v>27</v>
      </c>
      <c r="R295">
        <f>IFERROR(VLOOKUP($A295,[3]库存报告使用数据!$A$1:$H$65536,8,0),"")</f>
        <v>39</v>
      </c>
      <c r="S295">
        <f>IFERROR(VLOOKUP($A295,[3]库存报告使用数据!$A$1:$K$65536,11,0),"")</f>
        <v>25</v>
      </c>
      <c r="T295">
        <f>IFERROR(VLOOKUP($A295,[3]库存报告使用数据!$A$1:$C$65536,3,0),"")</f>
        <v>0</v>
      </c>
      <c r="U295">
        <f>IFERROR(VLOOKUP($A295,[3]库存报告使用数据!$A$1:$F$65536,6,0),"")</f>
        <v>0</v>
      </c>
      <c r="V295">
        <f>IFERROR(VLOOKUP($A295,[3]库存报告使用数据!$A$1:$I$65536,9,0),"")</f>
        <v>0</v>
      </c>
      <c r="W295">
        <f>IFERROR(VLOOKUP($A295,[3]库存报告使用数据!$A$1:$L$65536,12,0),"")</f>
        <v>0</v>
      </c>
      <c r="X295" s="20">
        <f t="shared" si="70"/>
        <v>0</v>
      </c>
      <c r="Y295" s="20">
        <f t="shared" si="71"/>
        <v>0</v>
      </c>
      <c r="Z295" s="20">
        <f t="shared" si="72"/>
        <v>0</v>
      </c>
      <c r="AA295" s="20">
        <f t="shared" si="73"/>
        <v>0</v>
      </c>
      <c r="AB295">
        <f>IFERROR(VLOOKUP($A295,[3]库存报告使用数据!$A$1:$D$65536,4,0),"")</f>
        <v>0</v>
      </c>
      <c r="AC295">
        <f>IFERROR(VLOOKUP($A295,[3]库存报告使用数据!$A$1:$G$65536,7,0),"")</f>
        <v>0</v>
      </c>
      <c r="AD295">
        <f>IFERROR(VLOOKUP($A295,[3]库存报告使用数据!$A$1:$J$65536,10,0),"")</f>
        <v>0</v>
      </c>
      <c r="AE295">
        <f>IFERROR(VLOOKUP($A295,[3]库存报告使用数据!$A$1:$M$65536,13,0),"")</f>
        <v>0</v>
      </c>
      <c r="AF295" s="20" t="str">
        <f t="shared" si="74"/>
        <v/>
      </c>
      <c r="AG295" s="20" t="str">
        <f t="shared" si="75"/>
        <v/>
      </c>
      <c r="AH295" s="20" t="str">
        <f t="shared" si="76"/>
        <v/>
      </c>
      <c r="AI295" s="20" t="str">
        <f t="shared" si="77"/>
        <v/>
      </c>
      <c r="AJ295">
        <f>IFERROR(VLOOKUP($B295,[4]库存报告使用数据!$A$1:$B$65536,2,0),0)</f>
        <v>0</v>
      </c>
      <c r="AK295">
        <f>IFERROR(VLOOKUP($B295,[4]库存报告使用数据!$A$1:$C$65536,3,0),)</f>
        <v>0</v>
      </c>
      <c r="AL295">
        <f>IFERROR(VLOOKUP($B295,[4]库存报告使用数据!$A$1:$D$65536,4,0),)</f>
        <v>0</v>
      </c>
      <c r="AM295">
        <f>IFERROR(VLOOKUP($B295,[4]库存报告使用数据!$A$1:$E$65536,5,0),)</f>
        <v>0</v>
      </c>
      <c r="AN295" s="20" t="str">
        <f t="shared" si="78"/>
        <v/>
      </c>
      <c r="AO295" s="20" t="str">
        <f t="shared" si="79"/>
        <v/>
      </c>
      <c r="AP295" s="20" t="str">
        <f t="shared" si="80"/>
        <v/>
      </c>
      <c r="AQ295" s="20" t="str">
        <f t="shared" si="81"/>
        <v/>
      </c>
      <c r="AR295" s="32">
        <f t="shared" si="82"/>
        <v>0</v>
      </c>
      <c r="AS295" s="32">
        <f t="shared" si="83"/>
        <v>0</v>
      </c>
      <c r="AT295" s="32">
        <f t="shared" si="84"/>
        <v>5</v>
      </c>
      <c r="AU295" s="28" t="str">
        <f t="shared" si="85"/>
        <v>库存为5</v>
      </c>
      <c r="AV295" s="34" t="str">
        <f>IFERROR(时间!$B$4+AU295,"上周无销量")</f>
        <v>上周无销量</v>
      </c>
    </row>
    <row r="296" spans="1:48">
      <c r="A296" s="18" t="s">
        <v>341</v>
      </c>
      <c r="B296" t="str">
        <f>VLOOKUP(A296,'[1]sku-asin（子）'!$A:$B,2,0)</f>
        <v>B07C3Z3M7K</v>
      </c>
      <c r="C296" t="str">
        <f>VLOOKUP(A296,'[1]子sku-父sku'!$A:$B,2,0)</f>
        <v>CS-BESB032</v>
      </c>
      <c r="D296" s="28">
        <f>IFERROR(VLOOKUP(A296,[2]库存报告使用数据处理!$A:$C,3,0),0)</f>
        <v>0</v>
      </c>
      <c r="E296" s="28">
        <f>IFERROR(VLOOKUP(A296,[2]库存报告使用数据处理!$A:$D,4,0),0)</f>
        <v>1</v>
      </c>
      <c r="F296" s="28">
        <f>IFERROR(VLOOKUP(A296,[2]库存报告使用数据处理!$A:$E,5,0),0)</f>
        <v>0</v>
      </c>
      <c r="G296" s="28">
        <f>IFERROR(VLOOKUP(A296,[2]库存报告使用数据处理!$A:$F,6,0),0)</f>
        <v>0</v>
      </c>
      <c r="H296" s="29">
        <f>IFERROR(VLOOKUP(A296,[2]库存报告使用数据处理!$A:$G,7,0),0)</f>
        <v>24.85</v>
      </c>
      <c r="I296">
        <f>IFERROR(VLOOKUP(A296,[5]数据处理!$A:$B,2,0),0)</f>
        <v>4</v>
      </c>
      <c r="J296" s="30">
        <f>IFERROR(VLOOKUP(A296,[5]数据处理!$A:$D,4,0),0)</f>
        <v>0</v>
      </c>
      <c r="K296" s="30">
        <f>IFERROR(VLOOKUP(A296,[5]数据处理!$A:$E,5,0),0)</f>
        <v>0</v>
      </c>
      <c r="L296" s="30">
        <f>IFERROR(VLOOKUP(A296,[5]数据处理!$A:$G,7,0),0)</f>
        <v>0</v>
      </c>
      <c r="M296">
        <f t="shared" si="69"/>
        <v>4</v>
      </c>
      <c r="N296">
        <f>IFERROR(VLOOKUP(A296,[5]数据处理!$A:$C,3,0),0)</f>
        <v>0</v>
      </c>
      <c r="O296">
        <f>IFERROR(VLOOKUP($A296,[5]数据处理!$A:$N,14,0),0)</f>
        <v>0</v>
      </c>
      <c r="P296">
        <f>IFERROR(VLOOKUP($A296,[3]库存报告使用数据!$A$1:$B$65536,2,0),"")</f>
        <v>4446</v>
      </c>
      <c r="Q296">
        <f>IFERROR(VLOOKUP($A296,[3]库存报告使用数据!$A$1:$E$65536,5,0),"")</f>
        <v>124</v>
      </c>
      <c r="R296">
        <f>IFERROR(VLOOKUP($A296,[3]库存报告使用数据!$A$1:$H$65536,8,0),"")</f>
        <v>121</v>
      </c>
      <c r="S296">
        <f>IFERROR(VLOOKUP($A296,[3]库存报告使用数据!$A$1:$K$65536,11,0),"")</f>
        <v>120</v>
      </c>
      <c r="T296">
        <f>IFERROR(VLOOKUP($A296,[3]库存报告使用数据!$A$1:$C$65536,3,0),"")</f>
        <v>10</v>
      </c>
      <c r="U296">
        <f>IFERROR(VLOOKUP($A296,[3]库存报告使用数据!$A$1:$F$65536,6,0),"")</f>
        <v>1</v>
      </c>
      <c r="V296">
        <f>IFERROR(VLOOKUP($A296,[3]库存报告使用数据!$A$1:$I$65536,9,0),"")</f>
        <v>1</v>
      </c>
      <c r="W296">
        <f>IFERROR(VLOOKUP($A296,[3]库存报告使用数据!$A$1:$L$65536,12,0),"")</f>
        <v>0</v>
      </c>
      <c r="X296" s="20">
        <f t="shared" si="70"/>
        <v>0.00224921277552856</v>
      </c>
      <c r="Y296" s="20">
        <f t="shared" si="71"/>
        <v>0.00806451612903226</v>
      </c>
      <c r="Z296" s="20">
        <f t="shared" si="72"/>
        <v>0.00826446280991736</v>
      </c>
      <c r="AA296" s="20">
        <f t="shared" si="73"/>
        <v>0</v>
      </c>
      <c r="AB296">
        <f>IFERROR(VLOOKUP($A296,[3]库存报告使用数据!$A$1:$D$65536,4,0),"")</f>
        <v>1.14</v>
      </c>
      <c r="AC296">
        <f>IFERROR(VLOOKUP($A296,[3]库存报告使用数据!$A$1:$G$65536,7,0),"")</f>
        <v>0.26</v>
      </c>
      <c r="AD296">
        <f>IFERROR(VLOOKUP($A296,[3]库存报告使用数据!$A$1:$J$65536,10,0),"")</f>
        <v>0.28</v>
      </c>
      <c r="AE296">
        <f>IFERROR(VLOOKUP($A296,[3]库存报告使用数据!$A$1:$M$65536,13,0),"")</f>
        <v>0</v>
      </c>
      <c r="AF296" s="20" t="str">
        <f t="shared" si="74"/>
        <v>无销售广告费为1.14</v>
      </c>
      <c r="AG296" s="20">
        <f t="shared" si="75"/>
        <v>0.0104627766599598</v>
      </c>
      <c r="AH296" s="20" t="str">
        <f t="shared" si="76"/>
        <v>无销售广告费为0.28</v>
      </c>
      <c r="AI296" s="20" t="str">
        <f t="shared" si="77"/>
        <v/>
      </c>
      <c r="AJ296">
        <f>IFERROR(VLOOKUP($B296,[4]库存报告使用数据!$A$1:$B$65536,2,0),0)</f>
        <v>6</v>
      </c>
      <c r="AK296">
        <f>IFERROR(VLOOKUP($B296,[4]库存报告使用数据!$A$1:$C$65536,3,0),)</f>
        <v>0</v>
      </c>
      <c r="AL296">
        <f>IFERROR(VLOOKUP($B296,[4]库存报告使用数据!$A$1:$D$65536,4,0),)</f>
        <v>1</v>
      </c>
      <c r="AM296">
        <f>IFERROR(VLOOKUP($B296,[4]库存报告使用数据!$A$1:$E$65536,5,0),)</f>
        <v>0</v>
      </c>
      <c r="AN296" s="20">
        <f t="shared" si="78"/>
        <v>0</v>
      </c>
      <c r="AO296" s="20" t="str">
        <f t="shared" si="79"/>
        <v/>
      </c>
      <c r="AP296" s="20">
        <f t="shared" si="80"/>
        <v>0</v>
      </c>
      <c r="AQ296" s="20" t="str">
        <f t="shared" si="81"/>
        <v/>
      </c>
      <c r="AR296" s="32">
        <f t="shared" si="82"/>
        <v>0</v>
      </c>
      <c r="AS296" s="32">
        <f t="shared" si="83"/>
        <v>0</v>
      </c>
      <c r="AT296" s="32">
        <f t="shared" si="84"/>
        <v>4</v>
      </c>
      <c r="AU296" s="28" t="str">
        <f t="shared" si="85"/>
        <v>库存为4</v>
      </c>
      <c r="AV296" s="34" t="str">
        <f>IFERROR(时间!$B$4+AU296,"上周无销量")</f>
        <v>上周无销量</v>
      </c>
    </row>
    <row r="297" spans="1:48">
      <c r="A297" s="18" t="s">
        <v>342</v>
      </c>
      <c r="B297" t="str">
        <f>VLOOKUP(A297,'[1]sku-asin（子）'!$A:$B,2,0)</f>
        <v>B07C3W1166</v>
      </c>
      <c r="C297" t="str">
        <f>VLOOKUP(A297,'[1]子sku-父sku'!$A:$B,2,0)</f>
        <v>CS-BESB032</v>
      </c>
      <c r="D297" s="28">
        <f>IFERROR(VLOOKUP(A297,[2]库存报告使用数据处理!$A:$C,3,0),0)</f>
        <v>0</v>
      </c>
      <c r="E297" s="28">
        <f>IFERROR(VLOOKUP(A297,[2]库存报告使用数据处理!$A:$D,4,0),0)</f>
        <v>0</v>
      </c>
      <c r="F297" s="28">
        <f>IFERROR(VLOOKUP(A297,[2]库存报告使用数据处理!$A:$E,5,0),0)</f>
        <v>0</v>
      </c>
      <c r="G297" s="28">
        <f>IFERROR(VLOOKUP(A297,[2]库存报告使用数据处理!$A:$F,6,0),0)</f>
        <v>0</v>
      </c>
      <c r="H297" s="29">
        <f>IFERROR(VLOOKUP(A297,[2]库存报告使用数据处理!$A:$G,7,0),0)</f>
        <v>0</v>
      </c>
      <c r="I297">
        <f>IFERROR(VLOOKUP(A297,[5]数据处理!$A:$B,2,0),0)</f>
        <v>5</v>
      </c>
      <c r="J297" s="30">
        <f>IFERROR(VLOOKUP(A297,[5]数据处理!$A:$D,4,0),0)</f>
        <v>0</v>
      </c>
      <c r="K297" s="30">
        <f>IFERROR(VLOOKUP(A297,[5]数据处理!$A:$E,5,0),0)</f>
        <v>0</v>
      </c>
      <c r="L297" s="30">
        <f>IFERROR(VLOOKUP(A297,[5]数据处理!$A:$G,7,0),0)</f>
        <v>0</v>
      </c>
      <c r="M297">
        <f t="shared" si="69"/>
        <v>5</v>
      </c>
      <c r="N297">
        <f>IFERROR(VLOOKUP(A297,[5]数据处理!$A:$C,3,0),0)</f>
        <v>0</v>
      </c>
      <c r="O297">
        <f>IFERROR(VLOOKUP($A297,[5]数据处理!$A:$N,14,0),0)</f>
        <v>0</v>
      </c>
      <c r="P297" t="str">
        <f>IFERROR(VLOOKUP($A297,[3]库存报告使用数据!$A$1:$B$65536,2,0),"")</f>
        <v/>
      </c>
      <c r="Q297" t="str">
        <f>IFERROR(VLOOKUP($A297,[3]库存报告使用数据!$A$1:$E$65536,5,0),"")</f>
        <v/>
      </c>
      <c r="R297" t="str">
        <f>IFERROR(VLOOKUP($A297,[3]库存报告使用数据!$A$1:$H$65536,8,0),"")</f>
        <v/>
      </c>
      <c r="S297" t="str">
        <f>IFERROR(VLOOKUP($A297,[3]库存报告使用数据!$A$1:$K$65536,11,0),"")</f>
        <v/>
      </c>
      <c r="T297" t="str">
        <f>IFERROR(VLOOKUP($A297,[3]库存报告使用数据!$A$1:$C$65536,3,0),"")</f>
        <v/>
      </c>
      <c r="U297" t="str">
        <f>IFERROR(VLOOKUP($A297,[3]库存报告使用数据!$A$1:$F$65536,6,0),"")</f>
        <v/>
      </c>
      <c r="V297" t="str">
        <f>IFERROR(VLOOKUP($A297,[3]库存报告使用数据!$A$1:$I$65536,9,0),"")</f>
        <v/>
      </c>
      <c r="W297" t="str">
        <f>IFERROR(VLOOKUP($A297,[3]库存报告使用数据!$A$1:$L$65536,12,0),"")</f>
        <v/>
      </c>
      <c r="X297" s="20" t="str">
        <f t="shared" si="70"/>
        <v/>
      </c>
      <c r="Y297" s="20" t="str">
        <f t="shared" si="71"/>
        <v/>
      </c>
      <c r="Z297" s="20" t="str">
        <f t="shared" si="72"/>
        <v/>
      </c>
      <c r="AA297" s="20" t="str">
        <f t="shared" si="73"/>
        <v/>
      </c>
      <c r="AB297" t="str">
        <f>IFERROR(VLOOKUP($A297,[3]库存报告使用数据!$A$1:$D$65536,4,0),"")</f>
        <v/>
      </c>
      <c r="AC297" t="str">
        <f>IFERROR(VLOOKUP($A297,[3]库存报告使用数据!$A$1:$G$65536,7,0),"")</f>
        <v/>
      </c>
      <c r="AD297" t="str">
        <f>IFERROR(VLOOKUP($A297,[3]库存报告使用数据!$A$1:$J$65536,10,0),"")</f>
        <v/>
      </c>
      <c r="AE297" t="str">
        <f>IFERROR(VLOOKUP($A297,[3]库存报告使用数据!$A$1:$M$65536,13,0),"")</f>
        <v/>
      </c>
      <c r="AF297" s="20" t="str">
        <f t="shared" si="74"/>
        <v/>
      </c>
      <c r="AG297" s="20" t="str">
        <f t="shared" si="75"/>
        <v/>
      </c>
      <c r="AH297" s="20" t="str">
        <f t="shared" si="76"/>
        <v/>
      </c>
      <c r="AI297" s="20" t="str">
        <f t="shared" si="77"/>
        <v/>
      </c>
      <c r="AJ297">
        <f>IFERROR(VLOOKUP($B297,[4]库存报告使用数据!$A$1:$B$65536,2,0),0)</f>
        <v>0</v>
      </c>
      <c r="AK297">
        <f>IFERROR(VLOOKUP($B297,[4]库存报告使用数据!$A$1:$C$65536,3,0),)</f>
        <v>0</v>
      </c>
      <c r="AL297">
        <f>IFERROR(VLOOKUP($B297,[4]库存报告使用数据!$A$1:$D$65536,4,0),)</f>
        <v>0</v>
      </c>
      <c r="AM297">
        <f>IFERROR(VLOOKUP($B297,[4]库存报告使用数据!$A$1:$E$65536,5,0),)</f>
        <v>0</v>
      </c>
      <c r="AN297" s="20" t="str">
        <f t="shared" si="78"/>
        <v/>
      </c>
      <c r="AO297" s="20" t="str">
        <f t="shared" si="79"/>
        <v/>
      </c>
      <c r="AP297" s="20" t="str">
        <f t="shared" si="80"/>
        <v/>
      </c>
      <c r="AQ297" s="20" t="str">
        <f t="shared" si="81"/>
        <v/>
      </c>
      <c r="AR297" s="32">
        <f t="shared" si="82"/>
        <v>0</v>
      </c>
      <c r="AS297" s="32">
        <f t="shared" si="83"/>
        <v>0</v>
      </c>
      <c r="AT297" s="32">
        <f t="shared" si="84"/>
        <v>5</v>
      </c>
      <c r="AU297" s="28" t="str">
        <f t="shared" si="85"/>
        <v>库存为5</v>
      </c>
      <c r="AV297" s="34" t="str">
        <f>IFERROR(时间!$B$4+AU297,"上周无销量")</f>
        <v>上周无销量</v>
      </c>
    </row>
    <row r="298" spans="1:48">
      <c r="A298" s="18" t="s">
        <v>343</v>
      </c>
      <c r="B298" t="str">
        <f>VLOOKUP(A298,'[1]sku-asin（子）'!$A:$B,2,0)</f>
        <v>B07C3PGX21</v>
      </c>
      <c r="C298" t="str">
        <f>VLOOKUP(A298,'[1]子sku-父sku'!$A:$B,2,0)</f>
        <v>CS-BESB032</v>
      </c>
      <c r="D298" s="28">
        <f>IFERROR(VLOOKUP(A298,[2]库存报告使用数据处理!$A:$C,3,0),0)</f>
        <v>0</v>
      </c>
      <c r="E298" s="28">
        <f>IFERROR(VLOOKUP(A298,[2]库存报告使用数据处理!$A:$D,4,0),0)</f>
        <v>0</v>
      </c>
      <c r="F298" s="28">
        <f>IFERROR(VLOOKUP(A298,[2]库存报告使用数据处理!$A:$E,5,0),0)</f>
        <v>0</v>
      </c>
      <c r="G298" s="28">
        <f>IFERROR(VLOOKUP(A298,[2]库存报告使用数据处理!$A:$F,6,0),0)</f>
        <v>0</v>
      </c>
      <c r="H298" s="29">
        <f>IFERROR(VLOOKUP(A298,[2]库存报告使用数据处理!$A:$G,7,0),0)</f>
        <v>0</v>
      </c>
      <c r="I298">
        <f>IFERROR(VLOOKUP(A298,[5]数据处理!$A:$B,2,0),0)</f>
        <v>5</v>
      </c>
      <c r="J298" s="30">
        <f>IFERROR(VLOOKUP(A298,[5]数据处理!$A:$D,4,0),0)</f>
        <v>0</v>
      </c>
      <c r="K298" s="30">
        <f>IFERROR(VLOOKUP(A298,[5]数据处理!$A:$E,5,0),0)</f>
        <v>0</v>
      </c>
      <c r="L298" s="30">
        <f>IFERROR(VLOOKUP(A298,[5]数据处理!$A:$G,7,0),0)</f>
        <v>0</v>
      </c>
      <c r="M298">
        <f t="shared" si="69"/>
        <v>5</v>
      </c>
      <c r="N298">
        <f>IFERROR(VLOOKUP(A298,[5]数据处理!$A:$C,3,0),0)</f>
        <v>0</v>
      </c>
      <c r="O298">
        <f>IFERROR(VLOOKUP($A298,[5]数据处理!$A:$N,14,0),0)</f>
        <v>0</v>
      </c>
      <c r="P298" t="str">
        <f>IFERROR(VLOOKUP($A298,[3]库存报告使用数据!$A$1:$B$65536,2,0),"")</f>
        <v/>
      </c>
      <c r="Q298" t="str">
        <f>IFERROR(VLOOKUP($A298,[3]库存报告使用数据!$A$1:$E$65536,5,0),"")</f>
        <v/>
      </c>
      <c r="R298" t="str">
        <f>IFERROR(VLOOKUP($A298,[3]库存报告使用数据!$A$1:$H$65536,8,0),"")</f>
        <v/>
      </c>
      <c r="S298" t="str">
        <f>IFERROR(VLOOKUP($A298,[3]库存报告使用数据!$A$1:$K$65536,11,0),"")</f>
        <v/>
      </c>
      <c r="T298" t="str">
        <f>IFERROR(VLOOKUP($A298,[3]库存报告使用数据!$A$1:$C$65536,3,0),"")</f>
        <v/>
      </c>
      <c r="U298" t="str">
        <f>IFERROR(VLOOKUP($A298,[3]库存报告使用数据!$A$1:$F$65536,6,0),"")</f>
        <v/>
      </c>
      <c r="V298" t="str">
        <f>IFERROR(VLOOKUP($A298,[3]库存报告使用数据!$A$1:$I$65536,9,0),"")</f>
        <v/>
      </c>
      <c r="W298" t="str">
        <f>IFERROR(VLOOKUP($A298,[3]库存报告使用数据!$A$1:$L$65536,12,0),"")</f>
        <v/>
      </c>
      <c r="X298" s="20" t="str">
        <f t="shared" si="70"/>
        <v/>
      </c>
      <c r="Y298" s="20" t="str">
        <f t="shared" si="71"/>
        <v/>
      </c>
      <c r="Z298" s="20" t="str">
        <f t="shared" si="72"/>
        <v/>
      </c>
      <c r="AA298" s="20" t="str">
        <f t="shared" si="73"/>
        <v/>
      </c>
      <c r="AB298" t="str">
        <f>IFERROR(VLOOKUP($A298,[3]库存报告使用数据!$A$1:$D$65536,4,0),"")</f>
        <v/>
      </c>
      <c r="AC298" t="str">
        <f>IFERROR(VLOOKUP($A298,[3]库存报告使用数据!$A$1:$G$65536,7,0),"")</f>
        <v/>
      </c>
      <c r="AD298" t="str">
        <f>IFERROR(VLOOKUP($A298,[3]库存报告使用数据!$A$1:$J$65536,10,0),"")</f>
        <v/>
      </c>
      <c r="AE298" t="str">
        <f>IFERROR(VLOOKUP($A298,[3]库存报告使用数据!$A$1:$M$65536,13,0),"")</f>
        <v/>
      </c>
      <c r="AF298" s="20" t="str">
        <f t="shared" si="74"/>
        <v/>
      </c>
      <c r="AG298" s="20" t="str">
        <f t="shared" si="75"/>
        <v/>
      </c>
      <c r="AH298" s="20" t="str">
        <f t="shared" si="76"/>
        <v/>
      </c>
      <c r="AI298" s="20" t="str">
        <f t="shared" si="77"/>
        <v/>
      </c>
      <c r="AJ298">
        <f>IFERROR(VLOOKUP($B298,[4]库存报告使用数据!$A$1:$B$65536,2,0),0)</f>
        <v>2</v>
      </c>
      <c r="AK298">
        <f>IFERROR(VLOOKUP($B298,[4]库存报告使用数据!$A$1:$C$65536,3,0),)</f>
        <v>1</v>
      </c>
      <c r="AL298">
        <f>IFERROR(VLOOKUP($B298,[4]库存报告使用数据!$A$1:$D$65536,4,0),)</f>
        <v>0</v>
      </c>
      <c r="AM298">
        <f>IFERROR(VLOOKUP($B298,[4]库存报告使用数据!$A$1:$E$65536,5,0),)</f>
        <v>4</v>
      </c>
      <c r="AN298" s="20">
        <f t="shared" si="78"/>
        <v>0</v>
      </c>
      <c r="AO298" s="20">
        <f t="shared" si="79"/>
        <v>0</v>
      </c>
      <c r="AP298" s="20" t="str">
        <f t="shared" si="80"/>
        <v/>
      </c>
      <c r="AQ298" s="20">
        <f t="shared" si="81"/>
        <v>0</v>
      </c>
      <c r="AR298" s="32">
        <f t="shared" si="82"/>
        <v>0</v>
      </c>
      <c r="AS298" s="32">
        <f t="shared" si="83"/>
        <v>0</v>
      </c>
      <c r="AT298" s="32">
        <f t="shared" si="84"/>
        <v>5</v>
      </c>
      <c r="AU298" s="28" t="str">
        <f t="shared" si="85"/>
        <v>库存为5</v>
      </c>
      <c r="AV298" s="34" t="str">
        <f>IFERROR(时间!$B$4+AU298,"上周无销量")</f>
        <v>上周无销量</v>
      </c>
    </row>
    <row r="299" spans="1:48">
      <c r="A299" s="18" t="s">
        <v>344</v>
      </c>
      <c r="B299" t="str">
        <f>VLOOKUP(A299,'[1]sku-asin（子）'!$A:$B,2,0)</f>
        <v>B07C3QD123</v>
      </c>
      <c r="C299" t="str">
        <f>VLOOKUP(A299,'[1]子sku-父sku'!$A:$B,2,0)</f>
        <v>CS-BESB032</v>
      </c>
      <c r="D299" s="28">
        <f>IFERROR(VLOOKUP(A299,[2]库存报告使用数据处理!$A:$C,3,0),0)</f>
        <v>0</v>
      </c>
      <c r="E299" s="28">
        <f>IFERROR(VLOOKUP(A299,[2]库存报告使用数据处理!$A:$D,4,0),0)</f>
        <v>0</v>
      </c>
      <c r="F299" s="28">
        <f>IFERROR(VLOOKUP(A299,[2]库存报告使用数据处理!$A:$E,5,0),0)</f>
        <v>0</v>
      </c>
      <c r="G299" s="28">
        <f>IFERROR(VLOOKUP(A299,[2]库存报告使用数据处理!$A:$F,6,0),0)</f>
        <v>0</v>
      </c>
      <c r="H299" s="29">
        <f>IFERROR(VLOOKUP(A299,[2]库存报告使用数据处理!$A:$G,7,0),0)</f>
        <v>0</v>
      </c>
      <c r="I299">
        <f>IFERROR(VLOOKUP(A299,[5]数据处理!$A:$B,2,0),0)</f>
        <v>5</v>
      </c>
      <c r="J299" s="30">
        <f>IFERROR(VLOOKUP(A299,[5]数据处理!$A:$D,4,0),0)</f>
        <v>0</v>
      </c>
      <c r="K299" s="30">
        <f>IFERROR(VLOOKUP(A299,[5]数据处理!$A:$E,5,0),0)</f>
        <v>0</v>
      </c>
      <c r="L299" s="30">
        <f>IFERROR(VLOOKUP(A299,[5]数据处理!$A:$G,7,0),0)</f>
        <v>0</v>
      </c>
      <c r="M299">
        <f t="shared" si="69"/>
        <v>5</v>
      </c>
      <c r="N299">
        <f>IFERROR(VLOOKUP(A299,[5]数据处理!$A:$C,3,0),0)</f>
        <v>0</v>
      </c>
      <c r="O299">
        <f>IFERROR(VLOOKUP($A299,[5]数据处理!$A:$N,14,0),0)</f>
        <v>0</v>
      </c>
      <c r="P299" t="str">
        <f>IFERROR(VLOOKUP($A299,[3]库存报告使用数据!$A$1:$B$65536,2,0),"")</f>
        <v/>
      </c>
      <c r="Q299" t="str">
        <f>IFERROR(VLOOKUP($A299,[3]库存报告使用数据!$A$1:$E$65536,5,0),"")</f>
        <v/>
      </c>
      <c r="R299" t="str">
        <f>IFERROR(VLOOKUP($A299,[3]库存报告使用数据!$A$1:$H$65536,8,0),"")</f>
        <v/>
      </c>
      <c r="S299" t="str">
        <f>IFERROR(VLOOKUP($A299,[3]库存报告使用数据!$A$1:$K$65536,11,0),"")</f>
        <v/>
      </c>
      <c r="T299" t="str">
        <f>IFERROR(VLOOKUP($A299,[3]库存报告使用数据!$A$1:$C$65536,3,0),"")</f>
        <v/>
      </c>
      <c r="U299" t="str">
        <f>IFERROR(VLOOKUP($A299,[3]库存报告使用数据!$A$1:$F$65536,6,0),"")</f>
        <v/>
      </c>
      <c r="V299" t="str">
        <f>IFERROR(VLOOKUP($A299,[3]库存报告使用数据!$A$1:$I$65536,9,0),"")</f>
        <v/>
      </c>
      <c r="W299" t="str">
        <f>IFERROR(VLOOKUP($A299,[3]库存报告使用数据!$A$1:$L$65536,12,0),"")</f>
        <v/>
      </c>
      <c r="X299" s="20" t="str">
        <f t="shared" si="70"/>
        <v/>
      </c>
      <c r="Y299" s="20" t="str">
        <f t="shared" si="71"/>
        <v/>
      </c>
      <c r="Z299" s="20" t="str">
        <f t="shared" si="72"/>
        <v/>
      </c>
      <c r="AA299" s="20" t="str">
        <f t="shared" si="73"/>
        <v/>
      </c>
      <c r="AB299" t="str">
        <f>IFERROR(VLOOKUP($A299,[3]库存报告使用数据!$A$1:$D$65536,4,0),"")</f>
        <v/>
      </c>
      <c r="AC299" t="str">
        <f>IFERROR(VLOOKUP($A299,[3]库存报告使用数据!$A$1:$G$65536,7,0),"")</f>
        <v/>
      </c>
      <c r="AD299" t="str">
        <f>IFERROR(VLOOKUP($A299,[3]库存报告使用数据!$A$1:$J$65536,10,0),"")</f>
        <v/>
      </c>
      <c r="AE299" t="str">
        <f>IFERROR(VLOOKUP($A299,[3]库存报告使用数据!$A$1:$M$65536,13,0),"")</f>
        <v/>
      </c>
      <c r="AF299" s="20" t="str">
        <f t="shared" si="74"/>
        <v/>
      </c>
      <c r="AG299" s="20" t="str">
        <f t="shared" si="75"/>
        <v/>
      </c>
      <c r="AH299" s="20" t="str">
        <f t="shared" si="76"/>
        <v/>
      </c>
      <c r="AI299" s="20" t="str">
        <f t="shared" si="77"/>
        <v/>
      </c>
      <c r="AJ299">
        <f>IFERROR(VLOOKUP($B299,[4]库存报告使用数据!$A$1:$B$65536,2,0),0)</f>
        <v>0</v>
      </c>
      <c r="AK299">
        <f>IFERROR(VLOOKUP($B299,[4]库存报告使用数据!$A$1:$C$65536,3,0),)</f>
        <v>0</v>
      </c>
      <c r="AL299">
        <f>IFERROR(VLOOKUP($B299,[4]库存报告使用数据!$A$1:$D$65536,4,0),)</f>
        <v>0</v>
      </c>
      <c r="AM299">
        <f>IFERROR(VLOOKUP($B299,[4]库存报告使用数据!$A$1:$E$65536,5,0),)</f>
        <v>0</v>
      </c>
      <c r="AN299" s="20" t="str">
        <f t="shared" si="78"/>
        <v/>
      </c>
      <c r="AO299" s="20" t="str">
        <f t="shared" si="79"/>
        <v/>
      </c>
      <c r="AP299" s="20" t="str">
        <f t="shared" si="80"/>
        <v/>
      </c>
      <c r="AQ299" s="20" t="str">
        <f t="shared" si="81"/>
        <v/>
      </c>
      <c r="AR299" s="32">
        <f t="shared" si="82"/>
        <v>0</v>
      </c>
      <c r="AS299" s="32">
        <f t="shared" si="83"/>
        <v>0</v>
      </c>
      <c r="AT299" s="32">
        <f t="shared" si="84"/>
        <v>5</v>
      </c>
      <c r="AU299" s="28" t="str">
        <f t="shared" si="85"/>
        <v>库存为5</v>
      </c>
      <c r="AV299" s="34" t="str">
        <f>IFERROR(时间!$B$4+AU299,"上周无销量")</f>
        <v>上周无销量</v>
      </c>
    </row>
    <row r="300" spans="1:48">
      <c r="A300" s="18" t="s">
        <v>345</v>
      </c>
      <c r="B300" t="str">
        <f>VLOOKUP(A300,'[1]sku-asin（子）'!$A:$B,2,0)</f>
        <v>B07CC3X9WJ</v>
      </c>
      <c r="C300" t="str">
        <f>VLOOKUP(A300,'[1]子sku-父sku'!$A:$B,2,0)</f>
        <v>CS-BESB032</v>
      </c>
      <c r="D300" s="28">
        <f>IFERROR(VLOOKUP(A300,[2]库存报告使用数据处理!$A:$C,3,0),0)</f>
        <v>0</v>
      </c>
      <c r="E300" s="28">
        <f>IFERROR(VLOOKUP(A300,[2]库存报告使用数据处理!$A:$D,4,0),0)</f>
        <v>0</v>
      </c>
      <c r="F300" s="28">
        <f>IFERROR(VLOOKUP(A300,[2]库存报告使用数据处理!$A:$E,5,0),0)</f>
        <v>0</v>
      </c>
      <c r="G300" s="28">
        <f>IFERROR(VLOOKUP(A300,[2]库存报告使用数据处理!$A:$F,6,0),0)</f>
        <v>0</v>
      </c>
      <c r="H300" s="29">
        <f>IFERROR(VLOOKUP(A300,[2]库存报告使用数据处理!$A:$G,7,0),0)</f>
        <v>0</v>
      </c>
      <c r="I300">
        <f>IFERROR(VLOOKUP(A300,[5]数据处理!$A:$B,2,0),0)</f>
        <v>5</v>
      </c>
      <c r="J300" s="30">
        <f>IFERROR(VLOOKUP(A300,[5]数据处理!$A:$D,4,0),0)</f>
        <v>0</v>
      </c>
      <c r="K300" s="30">
        <f>IFERROR(VLOOKUP(A300,[5]数据处理!$A:$E,5,0),0)</f>
        <v>0</v>
      </c>
      <c r="L300" s="30">
        <f>IFERROR(VLOOKUP(A300,[5]数据处理!$A:$G,7,0),0)</f>
        <v>0</v>
      </c>
      <c r="M300">
        <f t="shared" si="69"/>
        <v>5</v>
      </c>
      <c r="N300">
        <f>IFERROR(VLOOKUP(A300,[5]数据处理!$A:$C,3,0),0)</f>
        <v>0</v>
      </c>
      <c r="O300">
        <f>IFERROR(VLOOKUP($A300,[5]数据处理!$A:$N,14,0),0)</f>
        <v>0</v>
      </c>
      <c r="P300">
        <f>IFERROR(VLOOKUP($A300,[3]库存报告使用数据!$A$1:$B$65536,2,0),"")</f>
        <v>1185</v>
      </c>
      <c r="Q300">
        <f>IFERROR(VLOOKUP($A300,[3]库存报告使用数据!$A$1:$E$65536,5,0),"")</f>
        <v>88</v>
      </c>
      <c r="R300">
        <f>IFERROR(VLOOKUP($A300,[3]库存报告使用数据!$A$1:$H$65536,8,0),"")</f>
        <v>48</v>
      </c>
      <c r="S300">
        <f>IFERROR(VLOOKUP($A300,[3]库存报告使用数据!$A$1:$K$65536,11,0),"")</f>
        <v>57</v>
      </c>
      <c r="T300">
        <f>IFERROR(VLOOKUP($A300,[3]库存报告使用数据!$A$1:$C$65536,3,0),"")</f>
        <v>0</v>
      </c>
      <c r="U300">
        <f>IFERROR(VLOOKUP($A300,[3]库存报告使用数据!$A$1:$F$65536,6,0),"")</f>
        <v>1</v>
      </c>
      <c r="V300">
        <f>IFERROR(VLOOKUP($A300,[3]库存报告使用数据!$A$1:$I$65536,9,0),"")</f>
        <v>0</v>
      </c>
      <c r="W300">
        <f>IFERROR(VLOOKUP($A300,[3]库存报告使用数据!$A$1:$L$65536,12,0),"")</f>
        <v>0</v>
      </c>
      <c r="X300" s="20">
        <f t="shared" si="70"/>
        <v>0</v>
      </c>
      <c r="Y300" s="20">
        <f t="shared" si="71"/>
        <v>0.0113636363636364</v>
      </c>
      <c r="Z300" s="20">
        <f t="shared" si="72"/>
        <v>0</v>
      </c>
      <c r="AA300" s="20">
        <f t="shared" si="73"/>
        <v>0</v>
      </c>
      <c r="AB300">
        <f>IFERROR(VLOOKUP($A300,[3]库存报告使用数据!$A$1:$D$65536,4,0),"")</f>
        <v>0</v>
      </c>
      <c r="AC300">
        <f>IFERROR(VLOOKUP($A300,[3]库存报告使用数据!$A$1:$G$65536,7,0),"")</f>
        <v>0.26</v>
      </c>
      <c r="AD300">
        <f>IFERROR(VLOOKUP($A300,[3]库存报告使用数据!$A$1:$J$65536,10,0),"")</f>
        <v>0</v>
      </c>
      <c r="AE300">
        <f>IFERROR(VLOOKUP($A300,[3]库存报告使用数据!$A$1:$M$65536,13,0),"")</f>
        <v>0</v>
      </c>
      <c r="AF300" s="20" t="str">
        <f t="shared" si="74"/>
        <v/>
      </c>
      <c r="AG300" s="20" t="str">
        <f t="shared" si="75"/>
        <v>无销售广告费为0.26</v>
      </c>
      <c r="AH300" s="20" t="str">
        <f t="shared" si="76"/>
        <v/>
      </c>
      <c r="AI300" s="20" t="str">
        <f t="shared" si="77"/>
        <v/>
      </c>
      <c r="AJ300">
        <f>IFERROR(VLOOKUP($B300,[4]库存报告使用数据!$A$1:$B$65536,2,0),0)</f>
        <v>0</v>
      </c>
      <c r="AK300">
        <f>IFERROR(VLOOKUP($B300,[4]库存报告使用数据!$A$1:$C$65536,3,0),)</f>
        <v>0</v>
      </c>
      <c r="AL300">
        <f>IFERROR(VLOOKUP($B300,[4]库存报告使用数据!$A$1:$D$65536,4,0),)</f>
        <v>0</v>
      </c>
      <c r="AM300">
        <f>IFERROR(VLOOKUP($B300,[4]库存报告使用数据!$A$1:$E$65536,5,0),)</f>
        <v>0</v>
      </c>
      <c r="AN300" s="20" t="str">
        <f t="shared" si="78"/>
        <v/>
      </c>
      <c r="AO300" s="20" t="str">
        <f t="shared" si="79"/>
        <v/>
      </c>
      <c r="AP300" s="20" t="str">
        <f t="shared" si="80"/>
        <v/>
      </c>
      <c r="AQ300" s="20" t="str">
        <f t="shared" si="81"/>
        <v/>
      </c>
      <c r="AR300" s="32">
        <f t="shared" si="82"/>
        <v>0</v>
      </c>
      <c r="AS300" s="32">
        <f t="shared" si="83"/>
        <v>0</v>
      </c>
      <c r="AT300" s="32">
        <f t="shared" si="84"/>
        <v>5</v>
      </c>
      <c r="AU300" s="28" t="str">
        <f t="shared" si="85"/>
        <v>库存为5</v>
      </c>
      <c r="AV300" s="34" t="str">
        <f>IFERROR(时间!$B$4+AU300,"上周无销量")</f>
        <v>上周无销量</v>
      </c>
    </row>
    <row r="301" spans="1:48">
      <c r="A301" s="18" t="s">
        <v>346</v>
      </c>
      <c r="B301" t="str">
        <f>VLOOKUP(A301,'[1]sku-asin（子）'!$A:$B,2,0)</f>
        <v>B07C3RHLYS</v>
      </c>
      <c r="C301" t="str">
        <f>VLOOKUP(A301,'[1]子sku-父sku'!$A:$B,2,0)</f>
        <v>CS-BESB032</v>
      </c>
      <c r="D301" s="28">
        <f>IFERROR(VLOOKUP(A301,[2]库存报告使用数据处理!$A:$C,3,0),0)</f>
        <v>0</v>
      </c>
      <c r="E301" s="28">
        <f>IFERROR(VLOOKUP(A301,[2]库存报告使用数据处理!$A:$D,4,0),0)</f>
        <v>0</v>
      </c>
      <c r="F301" s="28">
        <f>IFERROR(VLOOKUP(A301,[2]库存报告使用数据处理!$A:$E,5,0),0)</f>
        <v>0</v>
      </c>
      <c r="G301" s="28">
        <f>IFERROR(VLOOKUP(A301,[2]库存报告使用数据处理!$A:$F,6,0),0)</f>
        <v>0</v>
      </c>
      <c r="H301" s="29">
        <f>IFERROR(VLOOKUP(A301,[2]库存报告使用数据处理!$A:$G,7,0),0)</f>
        <v>0</v>
      </c>
      <c r="I301">
        <f>IFERROR(VLOOKUP(A301,[5]数据处理!$A:$B,2,0),0)</f>
        <v>5</v>
      </c>
      <c r="J301" s="30">
        <f>IFERROR(VLOOKUP(A301,[5]数据处理!$A:$D,4,0),0)</f>
        <v>0</v>
      </c>
      <c r="K301" s="30">
        <f>IFERROR(VLOOKUP(A301,[5]数据处理!$A:$E,5,0),0)</f>
        <v>0</v>
      </c>
      <c r="L301" s="30">
        <f>IFERROR(VLOOKUP(A301,[5]数据处理!$A:$G,7,0),0)</f>
        <v>0</v>
      </c>
      <c r="M301">
        <f t="shared" si="69"/>
        <v>5</v>
      </c>
      <c r="N301">
        <f>IFERROR(VLOOKUP(A301,[5]数据处理!$A:$C,3,0),0)</f>
        <v>0</v>
      </c>
      <c r="O301">
        <f>IFERROR(VLOOKUP($A301,[5]数据处理!$A:$N,14,0),0)</f>
        <v>0</v>
      </c>
      <c r="P301" t="str">
        <f>IFERROR(VLOOKUP($A301,[3]库存报告使用数据!$A$1:$B$65536,2,0),"")</f>
        <v/>
      </c>
      <c r="Q301" t="str">
        <f>IFERROR(VLOOKUP($A301,[3]库存报告使用数据!$A$1:$E$65536,5,0),"")</f>
        <v/>
      </c>
      <c r="R301" t="str">
        <f>IFERROR(VLOOKUP($A301,[3]库存报告使用数据!$A$1:$H$65536,8,0),"")</f>
        <v/>
      </c>
      <c r="S301" t="str">
        <f>IFERROR(VLOOKUP($A301,[3]库存报告使用数据!$A$1:$K$65536,11,0),"")</f>
        <v/>
      </c>
      <c r="T301" t="str">
        <f>IFERROR(VLOOKUP($A301,[3]库存报告使用数据!$A$1:$C$65536,3,0),"")</f>
        <v/>
      </c>
      <c r="U301" t="str">
        <f>IFERROR(VLOOKUP($A301,[3]库存报告使用数据!$A$1:$F$65536,6,0),"")</f>
        <v/>
      </c>
      <c r="V301" t="str">
        <f>IFERROR(VLOOKUP($A301,[3]库存报告使用数据!$A$1:$I$65536,9,0),"")</f>
        <v/>
      </c>
      <c r="W301" t="str">
        <f>IFERROR(VLOOKUP($A301,[3]库存报告使用数据!$A$1:$L$65536,12,0),"")</f>
        <v/>
      </c>
      <c r="X301" s="20" t="str">
        <f t="shared" si="70"/>
        <v/>
      </c>
      <c r="Y301" s="20" t="str">
        <f t="shared" si="71"/>
        <v/>
      </c>
      <c r="Z301" s="20" t="str">
        <f t="shared" si="72"/>
        <v/>
      </c>
      <c r="AA301" s="20" t="str">
        <f t="shared" si="73"/>
        <v/>
      </c>
      <c r="AB301" t="str">
        <f>IFERROR(VLOOKUP($A301,[3]库存报告使用数据!$A$1:$D$65536,4,0),"")</f>
        <v/>
      </c>
      <c r="AC301" t="str">
        <f>IFERROR(VLOOKUP($A301,[3]库存报告使用数据!$A$1:$G$65536,7,0),"")</f>
        <v/>
      </c>
      <c r="AD301" t="str">
        <f>IFERROR(VLOOKUP($A301,[3]库存报告使用数据!$A$1:$J$65536,10,0),"")</f>
        <v/>
      </c>
      <c r="AE301" t="str">
        <f>IFERROR(VLOOKUP($A301,[3]库存报告使用数据!$A$1:$M$65536,13,0),"")</f>
        <v/>
      </c>
      <c r="AF301" s="20" t="str">
        <f t="shared" si="74"/>
        <v/>
      </c>
      <c r="AG301" s="20" t="str">
        <f t="shared" si="75"/>
        <v/>
      </c>
      <c r="AH301" s="20" t="str">
        <f t="shared" si="76"/>
        <v/>
      </c>
      <c r="AI301" s="20" t="str">
        <f t="shared" si="77"/>
        <v/>
      </c>
      <c r="AJ301">
        <f>IFERROR(VLOOKUP($B301,[4]库存报告使用数据!$A$1:$B$65536,2,0),0)</f>
        <v>1</v>
      </c>
      <c r="AK301">
        <f>IFERROR(VLOOKUP($B301,[4]库存报告使用数据!$A$1:$C$65536,3,0),)</f>
        <v>0</v>
      </c>
      <c r="AL301">
        <f>IFERROR(VLOOKUP($B301,[4]库存报告使用数据!$A$1:$D$65536,4,0),)</f>
        <v>0</v>
      </c>
      <c r="AM301">
        <f>IFERROR(VLOOKUP($B301,[4]库存报告使用数据!$A$1:$E$65536,5,0),)</f>
        <v>1</v>
      </c>
      <c r="AN301" s="20">
        <f t="shared" si="78"/>
        <v>0</v>
      </c>
      <c r="AO301" s="20" t="str">
        <f t="shared" si="79"/>
        <v/>
      </c>
      <c r="AP301" s="20" t="str">
        <f t="shared" si="80"/>
        <v/>
      </c>
      <c r="AQ301" s="20">
        <f t="shared" si="81"/>
        <v>0</v>
      </c>
      <c r="AR301" s="32">
        <f t="shared" si="82"/>
        <v>0</v>
      </c>
      <c r="AS301" s="32">
        <f t="shared" si="83"/>
        <v>0</v>
      </c>
      <c r="AT301" s="32">
        <f t="shared" si="84"/>
        <v>5</v>
      </c>
      <c r="AU301" s="28" t="str">
        <f t="shared" si="85"/>
        <v>库存为5</v>
      </c>
      <c r="AV301" s="34" t="str">
        <f>IFERROR(时间!$B$4+AU301,"上周无销量")</f>
        <v>上周无销量</v>
      </c>
    </row>
    <row r="302" spans="1:48">
      <c r="A302" s="18" t="s">
        <v>347</v>
      </c>
      <c r="B302" t="str">
        <f>VLOOKUP(A302,'[1]sku-asin（子）'!$A:$B,2,0)</f>
        <v>B07C3W2JY6</v>
      </c>
      <c r="C302" t="str">
        <f>VLOOKUP(A302,'[1]子sku-父sku'!$A:$B,2,0)</f>
        <v>CS-BESB032</v>
      </c>
      <c r="D302" s="28">
        <f>IFERROR(VLOOKUP(A302,[2]库存报告使用数据处理!$A:$C,3,0),0)</f>
        <v>0</v>
      </c>
      <c r="E302" s="28">
        <f>IFERROR(VLOOKUP(A302,[2]库存报告使用数据处理!$A:$D,4,0),0)</f>
        <v>0</v>
      </c>
      <c r="F302" s="28">
        <f>IFERROR(VLOOKUP(A302,[2]库存报告使用数据处理!$A:$E,5,0),0)</f>
        <v>0</v>
      </c>
      <c r="G302" s="28">
        <f>IFERROR(VLOOKUP(A302,[2]库存报告使用数据处理!$A:$F,6,0),0)</f>
        <v>1</v>
      </c>
      <c r="H302" s="29">
        <f>IFERROR(VLOOKUP(A302,[2]库存报告使用数据处理!$A:$G,7,0),0)</f>
        <v>22.99</v>
      </c>
      <c r="I302">
        <f>IFERROR(VLOOKUP(A302,[5]数据处理!$A:$B,2,0),0)</f>
        <v>3</v>
      </c>
      <c r="J302" s="30">
        <f>IFERROR(VLOOKUP(A302,[5]数据处理!$A:$D,4,0),0)</f>
        <v>0</v>
      </c>
      <c r="K302" s="30">
        <f>IFERROR(VLOOKUP(A302,[5]数据处理!$A:$E,5,0),0)</f>
        <v>0</v>
      </c>
      <c r="L302" s="30">
        <f>IFERROR(VLOOKUP(A302,[5]数据处理!$A:$G,7,0),0)</f>
        <v>0</v>
      </c>
      <c r="M302">
        <f t="shared" si="69"/>
        <v>3</v>
      </c>
      <c r="N302">
        <f>IFERROR(VLOOKUP(A302,[5]数据处理!$A:$C,3,0),0)</f>
        <v>0</v>
      </c>
      <c r="O302">
        <f>IFERROR(VLOOKUP($A302,[5]数据处理!$A:$N,14,0),0)</f>
        <v>0</v>
      </c>
      <c r="P302" t="str">
        <f>IFERROR(VLOOKUP($A302,[3]库存报告使用数据!$A$1:$B$65536,2,0),"")</f>
        <v/>
      </c>
      <c r="Q302" t="str">
        <f>IFERROR(VLOOKUP($A302,[3]库存报告使用数据!$A$1:$E$65536,5,0),"")</f>
        <v/>
      </c>
      <c r="R302" t="str">
        <f>IFERROR(VLOOKUP($A302,[3]库存报告使用数据!$A$1:$H$65536,8,0),"")</f>
        <v/>
      </c>
      <c r="S302" t="str">
        <f>IFERROR(VLOOKUP($A302,[3]库存报告使用数据!$A$1:$K$65536,11,0),"")</f>
        <v/>
      </c>
      <c r="T302" t="str">
        <f>IFERROR(VLOOKUP($A302,[3]库存报告使用数据!$A$1:$C$65536,3,0),"")</f>
        <v/>
      </c>
      <c r="U302" t="str">
        <f>IFERROR(VLOOKUP($A302,[3]库存报告使用数据!$A$1:$F$65536,6,0),"")</f>
        <v/>
      </c>
      <c r="V302" t="str">
        <f>IFERROR(VLOOKUP($A302,[3]库存报告使用数据!$A$1:$I$65536,9,0),"")</f>
        <v/>
      </c>
      <c r="W302" t="str">
        <f>IFERROR(VLOOKUP($A302,[3]库存报告使用数据!$A$1:$L$65536,12,0),"")</f>
        <v/>
      </c>
      <c r="X302" s="20" t="str">
        <f t="shared" si="70"/>
        <v/>
      </c>
      <c r="Y302" s="20" t="str">
        <f t="shared" si="71"/>
        <v/>
      </c>
      <c r="Z302" s="20" t="str">
        <f t="shared" si="72"/>
        <v/>
      </c>
      <c r="AA302" s="20" t="str">
        <f t="shared" si="73"/>
        <v/>
      </c>
      <c r="AB302" t="str">
        <f>IFERROR(VLOOKUP($A302,[3]库存报告使用数据!$A$1:$D$65536,4,0),"")</f>
        <v/>
      </c>
      <c r="AC302" t="str">
        <f>IFERROR(VLOOKUP($A302,[3]库存报告使用数据!$A$1:$G$65536,7,0),"")</f>
        <v/>
      </c>
      <c r="AD302" t="str">
        <f>IFERROR(VLOOKUP($A302,[3]库存报告使用数据!$A$1:$J$65536,10,0),"")</f>
        <v/>
      </c>
      <c r="AE302" t="str">
        <f>IFERROR(VLOOKUP($A302,[3]库存报告使用数据!$A$1:$M$65536,13,0),"")</f>
        <v/>
      </c>
      <c r="AF302" s="20" t="str">
        <f t="shared" si="74"/>
        <v/>
      </c>
      <c r="AG302" s="20" t="str">
        <f t="shared" si="75"/>
        <v/>
      </c>
      <c r="AH302" s="20" t="str">
        <f t="shared" si="76"/>
        <v/>
      </c>
      <c r="AI302" s="20" t="str">
        <f t="shared" si="77"/>
        <v/>
      </c>
      <c r="AJ302">
        <f>IFERROR(VLOOKUP($B302,[4]库存报告使用数据!$A$1:$B$65536,2,0),0)</f>
        <v>0</v>
      </c>
      <c r="AK302">
        <f>IFERROR(VLOOKUP($B302,[4]库存报告使用数据!$A$1:$C$65536,3,0),)</f>
        <v>0</v>
      </c>
      <c r="AL302">
        <f>IFERROR(VLOOKUP($B302,[4]库存报告使用数据!$A$1:$D$65536,4,0),)</f>
        <v>0</v>
      </c>
      <c r="AM302">
        <f>IFERROR(VLOOKUP($B302,[4]库存报告使用数据!$A$1:$E$65536,5,0),)</f>
        <v>10</v>
      </c>
      <c r="AN302" s="20" t="str">
        <f t="shared" si="78"/>
        <v/>
      </c>
      <c r="AO302" s="20" t="str">
        <f t="shared" si="79"/>
        <v/>
      </c>
      <c r="AP302" s="20" t="str">
        <f t="shared" si="80"/>
        <v/>
      </c>
      <c r="AQ302" s="20">
        <f t="shared" si="81"/>
        <v>0.1</v>
      </c>
      <c r="AR302" s="32">
        <f t="shared" si="82"/>
        <v>0</v>
      </c>
      <c r="AS302" s="32">
        <f t="shared" si="83"/>
        <v>0</v>
      </c>
      <c r="AT302" s="32">
        <f t="shared" si="84"/>
        <v>3</v>
      </c>
      <c r="AU302" s="28" t="str">
        <f t="shared" si="85"/>
        <v>库存为3</v>
      </c>
      <c r="AV302" s="34" t="str">
        <f>IFERROR(时间!$B$4+AU302,"上周无销量")</f>
        <v>上周无销量</v>
      </c>
    </row>
    <row r="303" spans="1:48">
      <c r="A303" s="18" t="s">
        <v>348</v>
      </c>
      <c r="B303" t="str">
        <f>VLOOKUP(A303,'[1]sku-asin（子）'!$A:$B,2,0)</f>
        <v>B07C3Z8HJY</v>
      </c>
      <c r="C303" t="str">
        <f>VLOOKUP(A303,'[1]子sku-父sku'!$A:$B,2,0)</f>
        <v>CS-BESB032</v>
      </c>
      <c r="D303" s="28">
        <f>IFERROR(VLOOKUP(A303,[2]库存报告使用数据处理!$A:$C,3,0),0)</f>
        <v>0</v>
      </c>
      <c r="E303" s="28">
        <f>IFERROR(VLOOKUP(A303,[2]库存报告使用数据处理!$A:$D,4,0),0)</f>
        <v>0</v>
      </c>
      <c r="F303" s="28">
        <f>IFERROR(VLOOKUP(A303,[2]库存报告使用数据处理!$A:$E,5,0),0)</f>
        <v>0</v>
      </c>
      <c r="G303" s="28">
        <f>IFERROR(VLOOKUP(A303,[2]库存报告使用数据处理!$A:$F,6,0),0)</f>
        <v>0</v>
      </c>
      <c r="H303" s="29">
        <f>IFERROR(VLOOKUP(A303,[2]库存报告使用数据处理!$A:$G,7,0),0)</f>
        <v>0</v>
      </c>
      <c r="I303">
        <f>IFERROR(VLOOKUP(A303,[5]数据处理!$A:$B,2,0),0)</f>
        <v>5</v>
      </c>
      <c r="J303" s="30">
        <f>IFERROR(VLOOKUP(A303,[5]数据处理!$A:$D,4,0),0)</f>
        <v>0</v>
      </c>
      <c r="K303" s="30">
        <f>IFERROR(VLOOKUP(A303,[5]数据处理!$A:$E,5,0),0)</f>
        <v>0</v>
      </c>
      <c r="L303" s="30">
        <f>IFERROR(VLOOKUP(A303,[5]数据处理!$A:$G,7,0),0)</f>
        <v>0</v>
      </c>
      <c r="M303">
        <f t="shared" si="69"/>
        <v>5</v>
      </c>
      <c r="N303">
        <f>IFERROR(VLOOKUP(A303,[5]数据处理!$A:$C,3,0),0)</f>
        <v>0</v>
      </c>
      <c r="O303">
        <f>IFERROR(VLOOKUP($A303,[5]数据处理!$A:$N,14,0),0)</f>
        <v>0</v>
      </c>
      <c r="P303" t="str">
        <f>IFERROR(VLOOKUP($A303,[3]库存报告使用数据!$A$1:$B$65536,2,0),"")</f>
        <v/>
      </c>
      <c r="Q303" t="str">
        <f>IFERROR(VLOOKUP($A303,[3]库存报告使用数据!$A$1:$E$65536,5,0),"")</f>
        <v/>
      </c>
      <c r="R303" t="str">
        <f>IFERROR(VLOOKUP($A303,[3]库存报告使用数据!$A$1:$H$65536,8,0),"")</f>
        <v/>
      </c>
      <c r="S303" t="str">
        <f>IFERROR(VLOOKUP($A303,[3]库存报告使用数据!$A$1:$K$65536,11,0),"")</f>
        <v/>
      </c>
      <c r="T303" t="str">
        <f>IFERROR(VLOOKUP($A303,[3]库存报告使用数据!$A$1:$C$65536,3,0),"")</f>
        <v/>
      </c>
      <c r="U303" t="str">
        <f>IFERROR(VLOOKUP($A303,[3]库存报告使用数据!$A$1:$F$65536,6,0),"")</f>
        <v/>
      </c>
      <c r="V303" t="str">
        <f>IFERROR(VLOOKUP($A303,[3]库存报告使用数据!$A$1:$I$65536,9,0),"")</f>
        <v/>
      </c>
      <c r="W303" t="str">
        <f>IFERROR(VLOOKUP($A303,[3]库存报告使用数据!$A$1:$L$65536,12,0),"")</f>
        <v/>
      </c>
      <c r="X303" s="20" t="str">
        <f t="shared" si="70"/>
        <v/>
      </c>
      <c r="Y303" s="20" t="str">
        <f t="shared" si="71"/>
        <v/>
      </c>
      <c r="Z303" s="20" t="str">
        <f t="shared" si="72"/>
        <v/>
      </c>
      <c r="AA303" s="20" t="str">
        <f t="shared" si="73"/>
        <v/>
      </c>
      <c r="AB303" t="str">
        <f>IFERROR(VLOOKUP($A303,[3]库存报告使用数据!$A$1:$D$65536,4,0),"")</f>
        <v/>
      </c>
      <c r="AC303" t="str">
        <f>IFERROR(VLOOKUP($A303,[3]库存报告使用数据!$A$1:$G$65536,7,0),"")</f>
        <v/>
      </c>
      <c r="AD303" t="str">
        <f>IFERROR(VLOOKUP($A303,[3]库存报告使用数据!$A$1:$J$65536,10,0),"")</f>
        <v/>
      </c>
      <c r="AE303" t="str">
        <f>IFERROR(VLOOKUP($A303,[3]库存报告使用数据!$A$1:$M$65536,13,0),"")</f>
        <v/>
      </c>
      <c r="AF303" s="20" t="str">
        <f t="shared" si="74"/>
        <v/>
      </c>
      <c r="AG303" s="20" t="str">
        <f t="shared" si="75"/>
        <v/>
      </c>
      <c r="AH303" s="20" t="str">
        <f t="shared" si="76"/>
        <v/>
      </c>
      <c r="AI303" s="20" t="str">
        <f t="shared" si="77"/>
        <v/>
      </c>
      <c r="AJ303">
        <f>IFERROR(VLOOKUP($B303,[4]库存报告使用数据!$A$1:$B$65536,2,0),0)</f>
        <v>0</v>
      </c>
      <c r="AK303">
        <f>IFERROR(VLOOKUP($B303,[4]库存报告使用数据!$A$1:$C$65536,3,0),)</f>
        <v>0</v>
      </c>
      <c r="AL303">
        <f>IFERROR(VLOOKUP($B303,[4]库存报告使用数据!$A$1:$D$65536,4,0),)</f>
        <v>0</v>
      </c>
      <c r="AM303">
        <f>IFERROR(VLOOKUP($B303,[4]库存报告使用数据!$A$1:$E$65536,5,0),)</f>
        <v>1</v>
      </c>
      <c r="AN303" s="20" t="str">
        <f t="shared" si="78"/>
        <v/>
      </c>
      <c r="AO303" s="20" t="str">
        <f t="shared" si="79"/>
        <v/>
      </c>
      <c r="AP303" s="20" t="str">
        <f t="shared" si="80"/>
        <v/>
      </c>
      <c r="AQ303" s="20">
        <f t="shared" si="81"/>
        <v>0</v>
      </c>
      <c r="AR303" s="32">
        <f t="shared" si="82"/>
        <v>0</v>
      </c>
      <c r="AS303" s="32">
        <f t="shared" si="83"/>
        <v>0</v>
      </c>
      <c r="AT303" s="32">
        <f t="shared" si="84"/>
        <v>5</v>
      </c>
      <c r="AU303" s="28" t="str">
        <f t="shared" si="85"/>
        <v>库存为5</v>
      </c>
      <c r="AV303" s="34" t="str">
        <f>IFERROR(时间!$B$4+AU303,"上周无销量")</f>
        <v>上周无销量</v>
      </c>
    </row>
    <row r="304" spans="1:48">
      <c r="A304" s="18" t="s">
        <v>349</v>
      </c>
      <c r="B304" t="str">
        <f>VLOOKUP(A304,'[1]sku-asin（子）'!$A:$B,2,0)</f>
        <v>B07C3W2BLZ</v>
      </c>
      <c r="C304" t="str">
        <f>VLOOKUP(A304,'[1]子sku-父sku'!$A:$B,2,0)</f>
        <v>CS-BESB032</v>
      </c>
      <c r="D304" s="28">
        <f>IFERROR(VLOOKUP(A304,[2]库存报告使用数据处理!$A:$C,3,0),0)</f>
        <v>0</v>
      </c>
      <c r="E304" s="28">
        <f>IFERROR(VLOOKUP(A304,[2]库存报告使用数据处理!$A:$D,4,0),0)</f>
        <v>0</v>
      </c>
      <c r="F304" s="28">
        <f>IFERROR(VLOOKUP(A304,[2]库存报告使用数据处理!$A:$E,5,0),0)</f>
        <v>0</v>
      </c>
      <c r="G304" s="28">
        <f>IFERROR(VLOOKUP(A304,[2]库存报告使用数据处理!$A:$F,6,0),0)</f>
        <v>0</v>
      </c>
      <c r="H304" s="29">
        <f>IFERROR(VLOOKUP(A304,[2]库存报告使用数据处理!$A:$G,7,0),0)</f>
        <v>0</v>
      </c>
      <c r="I304">
        <f>IFERROR(VLOOKUP(A304,[5]数据处理!$A:$B,2,0),0)</f>
        <v>5</v>
      </c>
      <c r="J304" s="30">
        <f>IFERROR(VLOOKUP(A304,[5]数据处理!$A:$D,4,0),0)</f>
        <v>0</v>
      </c>
      <c r="K304" s="30">
        <f>IFERROR(VLOOKUP(A304,[5]数据处理!$A:$E,5,0),0)</f>
        <v>0</v>
      </c>
      <c r="L304" s="30">
        <f>IFERROR(VLOOKUP(A304,[5]数据处理!$A:$G,7,0),0)</f>
        <v>0</v>
      </c>
      <c r="M304">
        <f t="shared" si="69"/>
        <v>5</v>
      </c>
      <c r="N304">
        <f>IFERROR(VLOOKUP(A304,[5]数据处理!$A:$C,3,0),0)</f>
        <v>0</v>
      </c>
      <c r="O304">
        <f>IFERROR(VLOOKUP($A304,[5]数据处理!$A:$N,14,0),0)</f>
        <v>0</v>
      </c>
      <c r="P304" t="str">
        <f>IFERROR(VLOOKUP($A304,[3]库存报告使用数据!$A$1:$B$65536,2,0),"")</f>
        <v/>
      </c>
      <c r="Q304" t="str">
        <f>IFERROR(VLOOKUP($A304,[3]库存报告使用数据!$A$1:$E$65536,5,0),"")</f>
        <v/>
      </c>
      <c r="R304" t="str">
        <f>IFERROR(VLOOKUP($A304,[3]库存报告使用数据!$A$1:$H$65536,8,0),"")</f>
        <v/>
      </c>
      <c r="S304" t="str">
        <f>IFERROR(VLOOKUP($A304,[3]库存报告使用数据!$A$1:$K$65536,11,0),"")</f>
        <v/>
      </c>
      <c r="T304" t="str">
        <f>IFERROR(VLOOKUP($A304,[3]库存报告使用数据!$A$1:$C$65536,3,0),"")</f>
        <v/>
      </c>
      <c r="U304" t="str">
        <f>IFERROR(VLOOKUP($A304,[3]库存报告使用数据!$A$1:$F$65536,6,0),"")</f>
        <v/>
      </c>
      <c r="V304" t="str">
        <f>IFERROR(VLOOKUP($A304,[3]库存报告使用数据!$A$1:$I$65536,9,0),"")</f>
        <v/>
      </c>
      <c r="W304" t="str">
        <f>IFERROR(VLOOKUP($A304,[3]库存报告使用数据!$A$1:$L$65536,12,0),"")</f>
        <v/>
      </c>
      <c r="X304" s="20" t="str">
        <f t="shared" si="70"/>
        <v/>
      </c>
      <c r="Y304" s="20" t="str">
        <f t="shared" si="71"/>
        <v/>
      </c>
      <c r="Z304" s="20" t="str">
        <f t="shared" si="72"/>
        <v/>
      </c>
      <c r="AA304" s="20" t="str">
        <f t="shared" si="73"/>
        <v/>
      </c>
      <c r="AB304" t="str">
        <f>IFERROR(VLOOKUP($A304,[3]库存报告使用数据!$A$1:$D$65536,4,0),"")</f>
        <v/>
      </c>
      <c r="AC304" t="str">
        <f>IFERROR(VLOOKUP($A304,[3]库存报告使用数据!$A$1:$G$65536,7,0),"")</f>
        <v/>
      </c>
      <c r="AD304" t="str">
        <f>IFERROR(VLOOKUP($A304,[3]库存报告使用数据!$A$1:$J$65536,10,0),"")</f>
        <v/>
      </c>
      <c r="AE304" t="str">
        <f>IFERROR(VLOOKUP($A304,[3]库存报告使用数据!$A$1:$M$65536,13,0),"")</f>
        <v/>
      </c>
      <c r="AF304" s="20" t="str">
        <f t="shared" si="74"/>
        <v/>
      </c>
      <c r="AG304" s="20" t="str">
        <f t="shared" si="75"/>
        <v/>
      </c>
      <c r="AH304" s="20" t="str">
        <f t="shared" si="76"/>
        <v/>
      </c>
      <c r="AI304" s="20" t="str">
        <f t="shared" si="77"/>
        <v/>
      </c>
      <c r="AJ304">
        <f>IFERROR(VLOOKUP($B304,[4]库存报告使用数据!$A$1:$B$65536,2,0),0)</f>
        <v>0</v>
      </c>
      <c r="AK304">
        <f>IFERROR(VLOOKUP($B304,[4]库存报告使用数据!$A$1:$C$65536,3,0),)</f>
        <v>0</v>
      </c>
      <c r="AL304">
        <f>IFERROR(VLOOKUP($B304,[4]库存报告使用数据!$A$1:$D$65536,4,0),)</f>
        <v>0</v>
      </c>
      <c r="AM304">
        <f>IFERROR(VLOOKUP($B304,[4]库存报告使用数据!$A$1:$E$65536,5,0),)</f>
        <v>0</v>
      </c>
      <c r="AN304" s="20" t="str">
        <f t="shared" si="78"/>
        <v/>
      </c>
      <c r="AO304" s="20" t="str">
        <f t="shared" si="79"/>
        <v/>
      </c>
      <c r="AP304" s="20" t="str">
        <f t="shared" si="80"/>
        <v/>
      </c>
      <c r="AQ304" s="20" t="str">
        <f t="shared" si="81"/>
        <v/>
      </c>
      <c r="AR304" s="32">
        <f t="shared" si="82"/>
        <v>0</v>
      </c>
      <c r="AS304" s="32">
        <f t="shared" si="83"/>
        <v>0</v>
      </c>
      <c r="AT304" s="32">
        <f t="shared" si="84"/>
        <v>5</v>
      </c>
      <c r="AU304" s="28" t="str">
        <f t="shared" si="85"/>
        <v>库存为5</v>
      </c>
      <c r="AV304" s="34" t="str">
        <f>IFERROR(时间!$B$4+AU304,"上周无销量")</f>
        <v>上周无销量</v>
      </c>
    </row>
    <row r="305" spans="1:48">
      <c r="A305" s="18" t="s">
        <v>350</v>
      </c>
      <c r="B305" t="str">
        <f>VLOOKUP(A305,'[1]sku-asin（子）'!$A:$B,2,0)</f>
        <v>B07C41Q6CQ</v>
      </c>
      <c r="C305" t="str">
        <f>VLOOKUP(A305,'[1]子sku-父sku'!$A:$B,2,0)</f>
        <v>CS-BESB032</v>
      </c>
      <c r="D305" s="28">
        <f>IFERROR(VLOOKUP(A305,[2]库存报告使用数据处理!$A:$C,3,0),0)</f>
        <v>0</v>
      </c>
      <c r="E305" s="28">
        <f>IFERROR(VLOOKUP(A305,[2]库存报告使用数据处理!$A:$D,4,0),0)</f>
        <v>0</v>
      </c>
      <c r="F305" s="28">
        <f>IFERROR(VLOOKUP(A305,[2]库存报告使用数据处理!$A:$E,5,0),0)</f>
        <v>0</v>
      </c>
      <c r="G305" s="28">
        <f>IFERROR(VLOOKUP(A305,[2]库存报告使用数据处理!$A:$F,6,0),0)</f>
        <v>0</v>
      </c>
      <c r="H305" s="29">
        <f>IFERROR(VLOOKUP(A305,[2]库存报告使用数据处理!$A:$G,7,0),0)</f>
        <v>0</v>
      </c>
      <c r="I305">
        <f>IFERROR(VLOOKUP(A305,[5]数据处理!$A:$B,2,0),0)</f>
        <v>5</v>
      </c>
      <c r="J305" s="30">
        <f>IFERROR(VLOOKUP(A305,[5]数据处理!$A:$D,4,0),0)</f>
        <v>0</v>
      </c>
      <c r="K305" s="30">
        <f>IFERROR(VLOOKUP(A305,[5]数据处理!$A:$E,5,0),0)</f>
        <v>0</v>
      </c>
      <c r="L305" s="30">
        <f>IFERROR(VLOOKUP(A305,[5]数据处理!$A:$G,7,0),0)</f>
        <v>0</v>
      </c>
      <c r="M305">
        <f t="shared" si="69"/>
        <v>5</v>
      </c>
      <c r="N305">
        <f>IFERROR(VLOOKUP(A305,[5]数据处理!$A:$C,3,0),0)</f>
        <v>0</v>
      </c>
      <c r="O305">
        <f>IFERROR(VLOOKUP($A305,[5]数据处理!$A:$N,14,0),0)</f>
        <v>0</v>
      </c>
      <c r="P305">
        <f>IFERROR(VLOOKUP($A305,[3]库存报告使用数据!$A$1:$B$65536,2,0),"")</f>
        <v>549</v>
      </c>
      <c r="Q305">
        <f>IFERROR(VLOOKUP($A305,[3]库存报告使用数据!$A$1:$E$65536,5,0),"")</f>
        <v>77</v>
      </c>
      <c r="R305">
        <f>IFERROR(VLOOKUP($A305,[3]库存报告使用数据!$A$1:$H$65536,8,0),"")</f>
        <v>29</v>
      </c>
      <c r="S305">
        <f>IFERROR(VLOOKUP($A305,[3]库存报告使用数据!$A$1:$K$65536,11,0),"")</f>
        <v>26</v>
      </c>
      <c r="T305">
        <f>IFERROR(VLOOKUP($A305,[3]库存报告使用数据!$A$1:$C$65536,3,0),"")</f>
        <v>1</v>
      </c>
      <c r="U305">
        <f>IFERROR(VLOOKUP($A305,[3]库存报告使用数据!$A$1:$F$65536,6,0),"")</f>
        <v>0</v>
      </c>
      <c r="V305">
        <f>IFERROR(VLOOKUP($A305,[3]库存报告使用数据!$A$1:$I$65536,9,0),"")</f>
        <v>0</v>
      </c>
      <c r="W305">
        <f>IFERROR(VLOOKUP($A305,[3]库存报告使用数据!$A$1:$L$65536,12,0),"")</f>
        <v>1</v>
      </c>
      <c r="X305" s="20">
        <f t="shared" si="70"/>
        <v>0.00182149362477231</v>
      </c>
      <c r="Y305" s="20">
        <f t="shared" si="71"/>
        <v>0</v>
      </c>
      <c r="Z305" s="20">
        <f t="shared" si="72"/>
        <v>0</v>
      </c>
      <c r="AA305" s="20">
        <f t="shared" si="73"/>
        <v>0.0384615384615385</v>
      </c>
      <c r="AB305">
        <f>IFERROR(VLOOKUP($A305,[3]库存报告使用数据!$A$1:$D$65536,4,0),"")</f>
        <v>0.17</v>
      </c>
      <c r="AC305">
        <f>IFERROR(VLOOKUP($A305,[3]库存报告使用数据!$A$1:$G$65536,7,0),"")</f>
        <v>0</v>
      </c>
      <c r="AD305">
        <f>IFERROR(VLOOKUP($A305,[3]库存报告使用数据!$A$1:$J$65536,10,0),"")</f>
        <v>0</v>
      </c>
      <c r="AE305">
        <f>IFERROR(VLOOKUP($A305,[3]库存报告使用数据!$A$1:$M$65536,13,0),"")</f>
        <v>0.3</v>
      </c>
      <c r="AF305" s="20" t="str">
        <f t="shared" si="74"/>
        <v>无销售广告费为0.17</v>
      </c>
      <c r="AG305" s="20" t="str">
        <f t="shared" si="75"/>
        <v/>
      </c>
      <c r="AH305" s="20" t="str">
        <f t="shared" si="76"/>
        <v/>
      </c>
      <c r="AI305" s="20" t="str">
        <f t="shared" si="77"/>
        <v>无销售广告费为0.3</v>
      </c>
      <c r="AJ305">
        <f>IFERROR(VLOOKUP($B305,[4]库存报告使用数据!$A$1:$B$65536,2,0),0)</f>
        <v>1</v>
      </c>
      <c r="AK305">
        <f>IFERROR(VLOOKUP($B305,[4]库存报告使用数据!$A$1:$C$65536,3,0),)</f>
        <v>0</v>
      </c>
      <c r="AL305">
        <f>IFERROR(VLOOKUP($B305,[4]库存报告使用数据!$A$1:$D$65536,4,0),)</f>
        <v>0</v>
      </c>
      <c r="AM305">
        <f>IFERROR(VLOOKUP($B305,[4]库存报告使用数据!$A$1:$E$65536,5,0),)</f>
        <v>2</v>
      </c>
      <c r="AN305" s="20">
        <f t="shared" si="78"/>
        <v>0</v>
      </c>
      <c r="AO305" s="20" t="str">
        <f t="shared" si="79"/>
        <v/>
      </c>
      <c r="AP305" s="20" t="str">
        <f t="shared" si="80"/>
        <v/>
      </c>
      <c r="AQ305" s="20">
        <f t="shared" si="81"/>
        <v>0</v>
      </c>
      <c r="AR305" s="32">
        <f t="shared" si="82"/>
        <v>0</v>
      </c>
      <c r="AS305" s="32">
        <f t="shared" si="83"/>
        <v>0</v>
      </c>
      <c r="AT305" s="32">
        <f t="shared" si="84"/>
        <v>5</v>
      </c>
      <c r="AU305" s="28" t="str">
        <f t="shared" si="85"/>
        <v>库存为5</v>
      </c>
      <c r="AV305" s="34" t="str">
        <f>IFERROR(时间!$B$4+AU305,"上周无销量")</f>
        <v>上周无销量</v>
      </c>
    </row>
    <row r="306" spans="1:48">
      <c r="A306" s="18" t="s">
        <v>351</v>
      </c>
      <c r="B306" t="str">
        <f>VLOOKUP(A306,'[1]sku-asin（子）'!$A:$B,2,0)</f>
        <v>B07C3Z12F3</v>
      </c>
      <c r="C306" t="str">
        <f>VLOOKUP(A306,'[1]子sku-父sku'!$A:$B,2,0)</f>
        <v>CS-BESB032</v>
      </c>
      <c r="D306" s="28">
        <f>IFERROR(VLOOKUP(A306,[2]库存报告使用数据处理!$A:$C,3,0),0)</f>
        <v>0</v>
      </c>
      <c r="E306" s="28">
        <f>IFERROR(VLOOKUP(A306,[2]库存报告使用数据处理!$A:$D,4,0),0)</f>
        <v>0</v>
      </c>
      <c r="F306" s="28">
        <f>IFERROR(VLOOKUP(A306,[2]库存报告使用数据处理!$A:$E,5,0),0)</f>
        <v>0</v>
      </c>
      <c r="G306" s="28">
        <f>IFERROR(VLOOKUP(A306,[2]库存报告使用数据处理!$A:$F,6,0),0)</f>
        <v>0</v>
      </c>
      <c r="H306" s="29">
        <f>IFERROR(VLOOKUP(A306,[2]库存报告使用数据处理!$A:$G,7,0),0)</f>
        <v>0</v>
      </c>
      <c r="I306">
        <f>IFERROR(VLOOKUP(A306,[5]数据处理!$A:$B,2,0),0)</f>
        <v>5</v>
      </c>
      <c r="J306" s="30">
        <f>IFERROR(VLOOKUP(A306,[5]数据处理!$A:$D,4,0),0)</f>
        <v>0</v>
      </c>
      <c r="K306" s="30">
        <f>IFERROR(VLOOKUP(A306,[5]数据处理!$A:$E,5,0),0)</f>
        <v>0</v>
      </c>
      <c r="L306" s="30">
        <f>IFERROR(VLOOKUP(A306,[5]数据处理!$A:$G,7,0),0)</f>
        <v>0</v>
      </c>
      <c r="M306">
        <f t="shared" si="69"/>
        <v>5</v>
      </c>
      <c r="N306">
        <f>IFERROR(VLOOKUP(A306,[5]数据处理!$A:$C,3,0),0)</f>
        <v>0</v>
      </c>
      <c r="O306">
        <f>IFERROR(VLOOKUP($A306,[5]数据处理!$A:$N,14,0),0)</f>
        <v>0</v>
      </c>
      <c r="P306" t="str">
        <f>IFERROR(VLOOKUP($A306,[3]库存报告使用数据!$A$1:$B$65536,2,0),"")</f>
        <v/>
      </c>
      <c r="Q306" t="str">
        <f>IFERROR(VLOOKUP($A306,[3]库存报告使用数据!$A$1:$E$65536,5,0),"")</f>
        <v/>
      </c>
      <c r="R306" t="str">
        <f>IFERROR(VLOOKUP($A306,[3]库存报告使用数据!$A$1:$H$65536,8,0),"")</f>
        <v/>
      </c>
      <c r="S306" t="str">
        <f>IFERROR(VLOOKUP($A306,[3]库存报告使用数据!$A$1:$K$65536,11,0),"")</f>
        <v/>
      </c>
      <c r="T306" t="str">
        <f>IFERROR(VLOOKUP($A306,[3]库存报告使用数据!$A$1:$C$65536,3,0),"")</f>
        <v/>
      </c>
      <c r="U306" t="str">
        <f>IFERROR(VLOOKUP($A306,[3]库存报告使用数据!$A$1:$F$65536,6,0),"")</f>
        <v/>
      </c>
      <c r="V306" t="str">
        <f>IFERROR(VLOOKUP($A306,[3]库存报告使用数据!$A$1:$I$65536,9,0),"")</f>
        <v/>
      </c>
      <c r="W306" t="str">
        <f>IFERROR(VLOOKUP($A306,[3]库存报告使用数据!$A$1:$L$65536,12,0),"")</f>
        <v/>
      </c>
      <c r="X306" s="20" t="str">
        <f t="shared" si="70"/>
        <v/>
      </c>
      <c r="Y306" s="20" t="str">
        <f t="shared" si="71"/>
        <v/>
      </c>
      <c r="Z306" s="20" t="str">
        <f t="shared" si="72"/>
        <v/>
      </c>
      <c r="AA306" s="20" t="str">
        <f t="shared" si="73"/>
        <v/>
      </c>
      <c r="AB306" t="str">
        <f>IFERROR(VLOOKUP($A306,[3]库存报告使用数据!$A$1:$D$65536,4,0),"")</f>
        <v/>
      </c>
      <c r="AC306" t="str">
        <f>IFERROR(VLOOKUP($A306,[3]库存报告使用数据!$A$1:$G$65536,7,0),"")</f>
        <v/>
      </c>
      <c r="AD306" t="str">
        <f>IFERROR(VLOOKUP($A306,[3]库存报告使用数据!$A$1:$J$65536,10,0),"")</f>
        <v/>
      </c>
      <c r="AE306" t="str">
        <f>IFERROR(VLOOKUP($A306,[3]库存报告使用数据!$A$1:$M$65536,13,0),"")</f>
        <v/>
      </c>
      <c r="AF306" s="20" t="str">
        <f t="shared" si="74"/>
        <v/>
      </c>
      <c r="AG306" s="20" t="str">
        <f t="shared" si="75"/>
        <v/>
      </c>
      <c r="AH306" s="20" t="str">
        <f t="shared" si="76"/>
        <v/>
      </c>
      <c r="AI306" s="20" t="str">
        <f t="shared" si="77"/>
        <v/>
      </c>
      <c r="AJ306">
        <f>IFERROR(VLOOKUP($B306,[4]库存报告使用数据!$A$1:$B$65536,2,0),0)</f>
        <v>0</v>
      </c>
      <c r="AK306">
        <f>IFERROR(VLOOKUP($B306,[4]库存报告使用数据!$A$1:$C$65536,3,0),)</f>
        <v>0</v>
      </c>
      <c r="AL306">
        <f>IFERROR(VLOOKUP($B306,[4]库存报告使用数据!$A$1:$D$65536,4,0),)</f>
        <v>0</v>
      </c>
      <c r="AM306">
        <f>IFERROR(VLOOKUP($B306,[4]库存报告使用数据!$A$1:$E$65536,5,0),)</f>
        <v>1</v>
      </c>
      <c r="AN306" s="20" t="str">
        <f t="shared" si="78"/>
        <v/>
      </c>
      <c r="AO306" s="20" t="str">
        <f t="shared" si="79"/>
        <v/>
      </c>
      <c r="AP306" s="20" t="str">
        <f t="shared" si="80"/>
        <v/>
      </c>
      <c r="AQ306" s="20">
        <f t="shared" si="81"/>
        <v>0</v>
      </c>
      <c r="AR306" s="32">
        <f t="shared" si="82"/>
        <v>0</v>
      </c>
      <c r="AS306" s="32">
        <f t="shared" si="83"/>
        <v>0</v>
      </c>
      <c r="AT306" s="32">
        <f t="shared" si="84"/>
        <v>5</v>
      </c>
      <c r="AU306" s="28" t="str">
        <f t="shared" si="85"/>
        <v>库存为5</v>
      </c>
      <c r="AV306" s="34" t="str">
        <f>IFERROR(时间!$B$4+AU306,"上周无销量")</f>
        <v>上周无销量</v>
      </c>
    </row>
    <row r="307" spans="1:48">
      <c r="A307" s="18" t="s">
        <v>352</v>
      </c>
      <c r="B307" t="str">
        <f>VLOOKUP(A307,'[1]sku-asin（子）'!$A:$B,2,0)</f>
        <v>B07C3PLGYD</v>
      </c>
      <c r="C307" t="str">
        <f>VLOOKUP(A307,'[1]子sku-父sku'!$A:$B,2,0)</f>
        <v>CS-BESB032</v>
      </c>
      <c r="D307" s="28">
        <f>IFERROR(VLOOKUP(A307,[2]库存报告使用数据处理!$A:$C,3,0),0)</f>
        <v>0</v>
      </c>
      <c r="E307" s="28">
        <f>IFERROR(VLOOKUP(A307,[2]库存报告使用数据处理!$A:$D,4,0),0)</f>
        <v>0</v>
      </c>
      <c r="F307" s="28">
        <f>IFERROR(VLOOKUP(A307,[2]库存报告使用数据处理!$A:$E,5,0),0)</f>
        <v>0</v>
      </c>
      <c r="G307" s="28">
        <f>IFERROR(VLOOKUP(A307,[2]库存报告使用数据处理!$A:$F,6,0),0)</f>
        <v>1</v>
      </c>
      <c r="H307" s="29">
        <f>IFERROR(VLOOKUP(A307,[2]库存报告使用数据处理!$A:$G,7,0),0)</f>
        <v>24.85</v>
      </c>
      <c r="I307">
        <f>IFERROR(VLOOKUP(A307,[5]数据处理!$A:$B,2,0),0)</f>
        <v>4</v>
      </c>
      <c r="J307" s="30">
        <f>IFERROR(VLOOKUP(A307,[5]数据处理!$A:$D,4,0),0)</f>
        <v>0</v>
      </c>
      <c r="K307" s="30">
        <f>IFERROR(VLOOKUP(A307,[5]数据处理!$A:$E,5,0),0)</f>
        <v>0</v>
      </c>
      <c r="L307" s="30">
        <f>IFERROR(VLOOKUP(A307,[5]数据处理!$A:$G,7,0),0)</f>
        <v>0</v>
      </c>
      <c r="M307">
        <f t="shared" si="69"/>
        <v>4</v>
      </c>
      <c r="N307">
        <f>IFERROR(VLOOKUP(A307,[5]数据处理!$A:$C,3,0),0)</f>
        <v>0</v>
      </c>
      <c r="O307">
        <f>IFERROR(VLOOKUP($A307,[5]数据处理!$A:$N,14,0),0)</f>
        <v>0</v>
      </c>
      <c r="P307" t="str">
        <f>IFERROR(VLOOKUP($A307,[3]库存报告使用数据!$A$1:$B$65536,2,0),"")</f>
        <v/>
      </c>
      <c r="Q307" t="str">
        <f>IFERROR(VLOOKUP($A307,[3]库存报告使用数据!$A$1:$E$65536,5,0),"")</f>
        <v/>
      </c>
      <c r="R307" t="str">
        <f>IFERROR(VLOOKUP($A307,[3]库存报告使用数据!$A$1:$H$65536,8,0),"")</f>
        <v/>
      </c>
      <c r="S307" t="str">
        <f>IFERROR(VLOOKUP($A307,[3]库存报告使用数据!$A$1:$K$65536,11,0),"")</f>
        <v/>
      </c>
      <c r="T307" t="str">
        <f>IFERROR(VLOOKUP($A307,[3]库存报告使用数据!$A$1:$C$65536,3,0),"")</f>
        <v/>
      </c>
      <c r="U307" t="str">
        <f>IFERROR(VLOOKUP($A307,[3]库存报告使用数据!$A$1:$F$65536,6,0),"")</f>
        <v/>
      </c>
      <c r="V307" t="str">
        <f>IFERROR(VLOOKUP($A307,[3]库存报告使用数据!$A$1:$I$65536,9,0),"")</f>
        <v/>
      </c>
      <c r="W307" t="str">
        <f>IFERROR(VLOOKUP($A307,[3]库存报告使用数据!$A$1:$L$65536,12,0),"")</f>
        <v/>
      </c>
      <c r="X307" s="20" t="str">
        <f t="shared" si="70"/>
        <v/>
      </c>
      <c r="Y307" s="20" t="str">
        <f t="shared" si="71"/>
        <v/>
      </c>
      <c r="Z307" s="20" t="str">
        <f t="shared" si="72"/>
        <v/>
      </c>
      <c r="AA307" s="20" t="str">
        <f t="shared" si="73"/>
        <v/>
      </c>
      <c r="AB307" t="str">
        <f>IFERROR(VLOOKUP($A307,[3]库存报告使用数据!$A$1:$D$65536,4,0),"")</f>
        <v/>
      </c>
      <c r="AC307" t="str">
        <f>IFERROR(VLOOKUP($A307,[3]库存报告使用数据!$A$1:$G$65536,7,0),"")</f>
        <v/>
      </c>
      <c r="AD307" t="str">
        <f>IFERROR(VLOOKUP($A307,[3]库存报告使用数据!$A$1:$J$65536,10,0),"")</f>
        <v/>
      </c>
      <c r="AE307" t="str">
        <f>IFERROR(VLOOKUP($A307,[3]库存报告使用数据!$A$1:$M$65536,13,0),"")</f>
        <v/>
      </c>
      <c r="AF307" s="20" t="str">
        <f t="shared" si="74"/>
        <v/>
      </c>
      <c r="AG307" s="20" t="str">
        <f t="shared" si="75"/>
        <v/>
      </c>
      <c r="AH307" s="20" t="str">
        <f t="shared" si="76"/>
        <v/>
      </c>
      <c r="AI307" s="20" t="str">
        <f t="shared" si="77"/>
        <v/>
      </c>
      <c r="AJ307">
        <f>IFERROR(VLOOKUP($B307,[4]库存报告使用数据!$A$1:$B$65536,2,0),0)</f>
        <v>0</v>
      </c>
      <c r="AK307">
        <f>IFERROR(VLOOKUP($B307,[4]库存报告使用数据!$A$1:$C$65536,3,0),)</f>
        <v>0</v>
      </c>
      <c r="AL307">
        <f>IFERROR(VLOOKUP($B307,[4]库存报告使用数据!$A$1:$D$65536,4,0),)</f>
        <v>0</v>
      </c>
      <c r="AM307">
        <f>IFERROR(VLOOKUP($B307,[4]库存报告使用数据!$A$1:$E$65536,5,0),)</f>
        <v>5</v>
      </c>
      <c r="AN307" s="20" t="str">
        <f t="shared" si="78"/>
        <v/>
      </c>
      <c r="AO307" s="20" t="str">
        <f t="shared" si="79"/>
        <v/>
      </c>
      <c r="AP307" s="20" t="str">
        <f t="shared" si="80"/>
        <v/>
      </c>
      <c r="AQ307" s="20">
        <f t="shared" si="81"/>
        <v>0.2</v>
      </c>
      <c r="AR307" s="32">
        <f t="shared" si="82"/>
        <v>0</v>
      </c>
      <c r="AS307" s="32">
        <f t="shared" si="83"/>
        <v>0</v>
      </c>
      <c r="AT307" s="32">
        <f t="shared" si="84"/>
        <v>4</v>
      </c>
      <c r="AU307" s="28" t="str">
        <f t="shared" si="85"/>
        <v>库存为4</v>
      </c>
      <c r="AV307" s="34" t="str">
        <f>IFERROR(时间!$B$4+AU307,"上周无销量")</f>
        <v>上周无销量</v>
      </c>
    </row>
    <row r="308" spans="1:48">
      <c r="A308" s="18" t="s">
        <v>353</v>
      </c>
      <c r="B308" t="str">
        <f>VLOOKUP(A308,'[1]sku-asin（子）'!$A:$B,2,0)</f>
        <v>B07C3Q43WW</v>
      </c>
      <c r="C308" t="str">
        <f>VLOOKUP(A308,'[1]子sku-父sku'!$A:$B,2,0)</f>
        <v>CS-BESB032</v>
      </c>
      <c r="D308" s="28">
        <f>IFERROR(VLOOKUP(A308,[2]库存报告使用数据处理!$A:$C,3,0),0)</f>
        <v>2</v>
      </c>
      <c r="E308" s="28">
        <f>IFERROR(VLOOKUP(A308,[2]库存报告使用数据处理!$A:$D,4,0),0)</f>
        <v>1</v>
      </c>
      <c r="F308" s="28">
        <f>IFERROR(VLOOKUP(A308,[2]库存报告使用数据处理!$A:$E,5,0),0)</f>
        <v>0</v>
      </c>
      <c r="G308" s="28">
        <f>IFERROR(VLOOKUP(A308,[2]库存报告使用数据处理!$A:$F,6,0),0)</f>
        <v>0</v>
      </c>
      <c r="H308" s="29">
        <f>IFERROR(VLOOKUP(A308,[2]库存报告使用数据处理!$A:$G,7,0),0)</f>
        <v>22.99</v>
      </c>
      <c r="I308">
        <f>IFERROR(VLOOKUP(A308,[5]数据处理!$A:$B,2,0),0)</f>
        <v>2</v>
      </c>
      <c r="J308" s="30">
        <f>IFERROR(VLOOKUP(A308,[5]数据处理!$A:$D,4,0),0)</f>
        <v>0</v>
      </c>
      <c r="K308" s="30">
        <f>IFERROR(VLOOKUP(A308,[5]数据处理!$A:$E,5,0),0)</f>
        <v>0</v>
      </c>
      <c r="L308" s="30">
        <f>IFERROR(VLOOKUP(A308,[5]数据处理!$A:$G,7,0),0)</f>
        <v>0</v>
      </c>
      <c r="M308">
        <f t="shared" si="69"/>
        <v>2</v>
      </c>
      <c r="N308">
        <f>IFERROR(VLOOKUP(A308,[5]数据处理!$A:$C,3,0),0)</f>
        <v>0</v>
      </c>
      <c r="O308">
        <f>IFERROR(VLOOKUP($A308,[5]数据处理!$A:$N,14,0),0)</f>
        <v>0</v>
      </c>
      <c r="P308">
        <f>IFERROR(VLOOKUP($A308,[3]库存报告使用数据!$A$1:$B$65536,2,0),"")</f>
        <v>2860</v>
      </c>
      <c r="Q308">
        <f>IFERROR(VLOOKUP($A308,[3]库存报告使用数据!$A$1:$E$65536,5,0),"")</f>
        <v>4064</v>
      </c>
      <c r="R308">
        <f>IFERROR(VLOOKUP($A308,[3]库存报告使用数据!$A$1:$H$65536,8,0),"")</f>
        <v>483</v>
      </c>
      <c r="S308">
        <f>IFERROR(VLOOKUP($A308,[3]库存报告使用数据!$A$1:$K$65536,11,0),"")</f>
        <v>500</v>
      </c>
      <c r="T308">
        <f>IFERROR(VLOOKUP($A308,[3]库存报告使用数据!$A$1:$C$65536,3,0),"")</f>
        <v>16</v>
      </c>
      <c r="U308">
        <f>IFERROR(VLOOKUP($A308,[3]库存报告使用数据!$A$1:$F$65536,6,0),"")</f>
        <v>11</v>
      </c>
      <c r="V308">
        <f>IFERROR(VLOOKUP($A308,[3]库存报告使用数据!$A$1:$I$65536,9,0),"")</f>
        <v>1</v>
      </c>
      <c r="W308">
        <f>IFERROR(VLOOKUP($A308,[3]库存报告使用数据!$A$1:$L$65536,12,0),"")</f>
        <v>8</v>
      </c>
      <c r="X308" s="20">
        <f t="shared" si="70"/>
        <v>0.00559440559440559</v>
      </c>
      <c r="Y308" s="20">
        <f t="shared" si="71"/>
        <v>0.00270669291338583</v>
      </c>
      <c r="Z308" s="20">
        <f t="shared" si="72"/>
        <v>0.0020703933747412</v>
      </c>
      <c r="AA308" s="20">
        <f t="shared" si="73"/>
        <v>0.016</v>
      </c>
      <c r="AB308">
        <f>IFERROR(VLOOKUP($A308,[3]库存报告使用数据!$A$1:$D$65536,4,0),"")</f>
        <v>3.74</v>
      </c>
      <c r="AC308">
        <f>IFERROR(VLOOKUP($A308,[3]库存报告使用数据!$A$1:$G$65536,7,0),"")</f>
        <v>2.7</v>
      </c>
      <c r="AD308">
        <f>IFERROR(VLOOKUP($A308,[3]库存报告使用数据!$A$1:$J$65536,10,0),"")</f>
        <v>0.3</v>
      </c>
      <c r="AE308">
        <f>IFERROR(VLOOKUP($A308,[3]库存报告使用数据!$A$1:$M$65536,13,0),"")</f>
        <v>1.85</v>
      </c>
      <c r="AF308" s="20">
        <f t="shared" si="74"/>
        <v>0.0813397129186603</v>
      </c>
      <c r="AG308" s="20">
        <f t="shared" si="75"/>
        <v>0.117442366246194</v>
      </c>
      <c r="AH308" s="20" t="str">
        <f t="shared" si="76"/>
        <v>无销售广告费为0.3</v>
      </c>
      <c r="AI308" s="20" t="str">
        <f t="shared" si="77"/>
        <v>无销售广告费为1.85</v>
      </c>
      <c r="AJ308">
        <f>IFERROR(VLOOKUP($B308,[4]库存报告使用数据!$A$1:$B$65536,2,0),0)</f>
        <v>2</v>
      </c>
      <c r="AK308">
        <f>IFERROR(VLOOKUP($B308,[4]库存报告使用数据!$A$1:$C$65536,3,0),)</f>
        <v>0</v>
      </c>
      <c r="AL308">
        <f>IFERROR(VLOOKUP($B308,[4]库存报告使用数据!$A$1:$D$65536,4,0),)</f>
        <v>0</v>
      </c>
      <c r="AM308">
        <f>IFERROR(VLOOKUP($B308,[4]库存报告使用数据!$A$1:$E$65536,5,0),)</f>
        <v>7</v>
      </c>
      <c r="AN308" s="20">
        <f t="shared" si="78"/>
        <v>1</v>
      </c>
      <c r="AO308" s="20" t="str">
        <f t="shared" si="79"/>
        <v/>
      </c>
      <c r="AP308" s="20" t="str">
        <f t="shared" si="80"/>
        <v/>
      </c>
      <c r="AQ308" s="20">
        <f t="shared" si="81"/>
        <v>0</v>
      </c>
      <c r="AR308" s="32">
        <f t="shared" si="82"/>
        <v>0.285714285714286</v>
      </c>
      <c r="AS308" s="32">
        <f t="shared" si="83"/>
        <v>17.1428571428571</v>
      </c>
      <c r="AT308" s="32">
        <f t="shared" si="84"/>
        <v>-15.1428571428571</v>
      </c>
      <c r="AU308" s="28">
        <f t="shared" si="85"/>
        <v>7</v>
      </c>
      <c r="AV308" s="34">
        <f>IFERROR(时间!$B$4+AU308,"上周无销量")</f>
        <v>43290</v>
      </c>
    </row>
    <row r="309" spans="1:48">
      <c r="A309" s="18" t="s">
        <v>354</v>
      </c>
      <c r="B309" t="str">
        <f>VLOOKUP(A309,'[1]sku-asin（子）'!$A:$B,2,0)</f>
        <v>B07C3PGX1T</v>
      </c>
      <c r="C309" t="str">
        <f>VLOOKUP(A309,'[1]子sku-父sku'!$A:$B,2,0)</f>
        <v>CS-BESB032</v>
      </c>
      <c r="D309" s="28">
        <f>IFERROR(VLOOKUP(A309,[2]库存报告使用数据处理!$A:$C,3,0),0)</f>
        <v>0</v>
      </c>
      <c r="E309" s="28">
        <f>IFERROR(VLOOKUP(A309,[2]库存报告使用数据处理!$A:$D,4,0),0)</f>
        <v>1</v>
      </c>
      <c r="F309" s="28">
        <f>IFERROR(VLOOKUP(A309,[2]库存报告使用数据处理!$A:$E,5,0),0)</f>
        <v>0</v>
      </c>
      <c r="G309" s="28">
        <f>IFERROR(VLOOKUP(A309,[2]库存报告使用数据处理!$A:$F,6,0),0)</f>
        <v>0</v>
      </c>
      <c r="H309" s="29">
        <f>IFERROR(VLOOKUP(A309,[2]库存报告使用数据处理!$A:$G,7,0),0)</f>
        <v>22.99</v>
      </c>
      <c r="I309">
        <f>IFERROR(VLOOKUP(A309,[5]数据处理!$A:$B,2,0),0)</f>
        <v>4</v>
      </c>
      <c r="J309" s="30">
        <f>IFERROR(VLOOKUP(A309,[5]数据处理!$A:$D,4,0),0)</f>
        <v>0</v>
      </c>
      <c r="K309" s="30">
        <f>IFERROR(VLOOKUP(A309,[5]数据处理!$A:$E,5,0),0)</f>
        <v>0</v>
      </c>
      <c r="L309" s="30">
        <f>IFERROR(VLOOKUP(A309,[5]数据处理!$A:$G,7,0),0)</f>
        <v>0</v>
      </c>
      <c r="M309">
        <f t="shared" si="69"/>
        <v>4</v>
      </c>
      <c r="N309">
        <f>IFERROR(VLOOKUP(A309,[5]数据处理!$A:$C,3,0),0)</f>
        <v>0</v>
      </c>
      <c r="O309">
        <f>IFERROR(VLOOKUP($A309,[5]数据处理!$A:$N,14,0),0)</f>
        <v>0</v>
      </c>
      <c r="P309" t="str">
        <f>IFERROR(VLOOKUP($A309,[3]库存报告使用数据!$A$1:$B$65536,2,0),"")</f>
        <v/>
      </c>
      <c r="Q309" t="str">
        <f>IFERROR(VLOOKUP($A309,[3]库存报告使用数据!$A$1:$E$65536,5,0),"")</f>
        <v/>
      </c>
      <c r="R309" t="str">
        <f>IFERROR(VLOOKUP($A309,[3]库存报告使用数据!$A$1:$H$65536,8,0),"")</f>
        <v/>
      </c>
      <c r="S309" t="str">
        <f>IFERROR(VLOOKUP($A309,[3]库存报告使用数据!$A$1:$K$65536,11,0),"")</f>
        <v/>
      </c>
      <c r="T309" t="str">
        <f>IFERROR(VLOOKUP($A309,[3]库存报告使用数据!$A$1:$C$65536,3,0),"")</f>
        <v/>
      </c>
      <c r="U309" t="str">
        <f>IFERROR(VLOOKUP($A309,[3]库存报告使用数据!$A$1:$F$65536,6,0),"")</f>
        <v/>
      </c>
      <c r="V309" t="str">
        <f>IFERROR(VLOOKUP($A309,[3]库存报告使用数据!$A$1:$I$65536,9,0),"")</f>
        <v/>
      </c>
      <c r="W309" t="str">
        <f>IFERROR(VLOOKUP($A309,[3]库存报告使用数据!$A$1:$L$65536,12,0),"")</f>
        <v/>
      </c>
      <c r="X309" s="20" t="str">
        <f t="shared" si="70"/>
        <v/>
      </c>
      <c r="Y309" s="20" t="str">
        <f t="shared" si="71"/>
        <v/>
      </c>
      <c r="Z309" s="20" t="str">
        <f t="shared" si="72"/>
        <v/>
      </c>
      <c r="AA309" s="20" t="str">
        <f t="shared" si="73"/>
        <v/>
      </c>
      <c r="AB309" t="str">
        <f>IFERROR(VLOOKUP($A309,[3]库存报告使用数据!$A$1:$D$65536,4,0),"")</f>
        <v/>
      </c>
      <c r="AC309" t="str">
        <f>IFERROR(VLOOKUP($A309,[3]库存报告使用数据!$A$1:$G$65536,7,0),"")</f>
        <v/>
      </c>
      <c r="AD309" t="str">
        <f>IFERROR(VLOOKUP($A309,[3]库存报告使用数据!$A$1:$J$65536,10,0),"")</f>
        <v/>
      </c>
      <c r="AE309" t="str">
        <f>IFERROR(VLOOKUP($A309,[3]库存报告使用数据!$A$1:$M$65536,13,0),"")</f>
        <v/>
      </c>
      <c r="AF309" s="20" t="str">
        <f t="shared" si="74"/>
        <v/>
      </c>
      <c r="AG309" s="20" t="str">
        <f t="shared" si="75"/>
        <v/>
      </c>
      <c r="AH309" s="20" t="str">
        <f t="shared" si="76"/>
        <v/>
      </c>
      <c r="AI309" s="20" t="str">
        <f t="shared" si="77"/>
        <v/>
      </c>
      <c r="AJ309">
        <f>IFERROR(VLOOKUP($B309,[4]库存报告使用数据!$A$1:$B$65536,2,0),0)</f>
        <v>2</v>
      </c>
      <c r="AK309">
        <f>IFERROR(VLOOKUP($B309,[4]库存报告使用数据!$A$1:$C$65536,3,0),)</f>
        <v>0</v>
      </c>
      <c r="AL309">
        <f>IFERROR(VLOOKUP($B309,[4]库存报告使用数据!$A$1:$D$65536,4,0),)</f>
        <v>0</v>
      </c>
      <c r="AM309">
        <f>IFERROR(VLOOKUP($B309,[4]库存报告使用数据!$A$1:$E$65536,5,0),)</f>
        <v>0</v>
      </c>
      <c r="AN309" s="20">
        <f t="shared" si="78"/>
        <v>0</v>
      </c>
      <c r="AO309" s="20" t="str">
        <f t="shared" si="79"/>
        <v/>
      </c>
      <c r="AP309" s="20" t="str">
        <f t="shared" si="80"/>
        <v/>
      </c>
      <c r="AQ309" s="20" t="str">
        <f t="shared" si="81"/>
        <v/>
      </c>
      <c r="AR309" s="32">
        <f t="shared" si="82"/>
        <v>0</v>
      </c>
      <c r="AS309" s="32">
        <f t="shared" si="83"/>
        <v>0</v>
      </c>
      <c r="AT309" s="32">
        <f t="shared" si="84"/>
        <v>4</v>
      </c>
      <c r="AU309" s="28" t="str">
        <f t="shared" si="85"/>
        <v>库存为4</v>
      </c>
      <c r="AV309" s="34" t="str">
        <f>IFERROR(时间!$B$4+AU309,"上周无销量")</f>
        <v>上周无销量</v>
      </c>
    </row>
    <row r="310" spans="1:48">
      <c r="A310" s="18" t="s">
        <v>355</v>
      </c>
      <c r="B310" t="str">
        <f>VLOOKUP(A310,'[1]sku-asin（子）'!$A:$B,2,0)</f>
        <v>B07C3WZSPL</v>
      </c>
      <c r="C310" t="str">
        <f>VLOOKUP(A310,'[1]子sku-父sku'!$A:$B,2,0)</f>
        <v>CS-BESB032</v>
      </c>
      <c r="D310" s="28">
        <f>IFERROR(VLOOKUP(A310,[2]库存报告使用数据处理!$A:$C,3,0),0)</f>
        <v>0</v>
      </c>
      <c r="E310" s="28">
        <f>IFERROR(VLOOKUP(A310,[2]库存报告使用数据处理!$A:$D,4,0),0)</f>
        <v>0</v>
      </c>
      <c r="F310" s="28">
        <f>IFERROR(VLOOKUP(A310,[2]库存报告使用数据处理!$A:$E,5,0),0)</f>
        <v>0</v>
      </c>
      <c r="G310" s="28">
        <f>IFERROR(VLOOKUP(A310,[2]库存报告使用数据处理!$A:$F,6,0),0)</f>
        <v>0</v>
      </c>
      <c r="H310" s="29">
        <f>IFERROR(VLOOKUP(A310,[2]库存报告使用数据处理!$A:$G,7,0),0)</f>
        <v>0</v>
      </c>
      <c r="I310">
        <f>IFERROR(VLOOKUP(A310,[5]数据处理!$A:$B,2,0),0)</f>
        <v>5</v>
      </c>
      <c r="J310" s="30">
        <f>IFERROR(VLOOKUP(A310,[5]数据处理!$A:$D,4,0),0)</f>
        <v>0</v>
      </c>
      <c r="K310" s="30">
        <f>IFERROR(VLOOKUP(A310,[5]数据处理!$A:$E,5,0),0)</f>
        <v>0</v>
      </c>
      <c r="L310" s="30">
        <f>IFERROR(VLOOKUP(A310,[5]数据处理!$A:$G,7,0),0)</f>
        <v>0</v>
      </c>
      <c r="M310">
        <f t="shared" si="69"/>
        <v>5</v>
      </c>
      <c r="N310">
        <f>IFERROR(VLOOKUP(A310,[5]数据处理!$A:$C,3,0),0)</f>
        <v>0</v>
      </c>
      <c r="O310">
        <f>IFERROR(VLOOKUP($A310,[5]数据处理!$A:$N,14,0),0)</f>
        <v>0</v>
      </c>
      <c r="P310">
        <f>IFERROR(VLOOKUP($A310,[3]库存报告使用数据!$A$1:$B$65536,2,0),"")</f>
        <v>47</v>
      </c>
      <c r="Q310">
        <f>IFERROR(VLOOKUP($A310,[3]库存报告使用数据!$A$1:$E$65536,5,0),"")</f>
        <v>17</v>
      </c>
      <c r="R310">
        <f>IFERROR(VLOOKUP($A310,[3]库存报告使用数据!$A$1:$H$65536,8,0),"")</f>
        <v>16</v>
      </c>
      <c r="S310">
        <f>IFERROR(VLOOKUP($A310,[3]库存报告使用数据!$A$1:$K$65536,11,0),"")</f>
        <v>27</v>
      </c>
      <c r="T310">
        <f>IFERROR(VLOOKUP($A310,[3]库存报告使用数据!$A$1:$C$65536,3,0),"")</f>
        <v>0</v>
      </c>
      <c r="U310">
        <f>IFERROR(VLOOKUP($A310,[3]库存报告使用数据!$A$1:$F$65536,6,0),"")</f>
        <v>0</v>
      </c>
      <c r="V310">
        <f>IFERROR(VLOOKUP($A310,[3]库存报告使用数据!$A$1:$I$65536,9,0),"")</f>
        <v>0</v>
      </c>
      <c r="W310">
        <f>IFERROR(VLOOKUP($A310,[3]库存报告使用数据!$A$1:$L$65536,12,0),"")</f>
        <v>0</v>
      </c>
      <c r="X310" s="20">
        <f t="shared" si="70"/>
        <v>0</v>
      </c>
      <c r="Y310" s="20">
        <f t="shared" si="71"/>
        <v>0</v>
      </c>
      <c r="Z310" s="20">
        <f t="shared" si="72"/>
        <v>0</v>
      </c>
      <c r="AA310" s="20">
        <f t="shared" si="73"/>
        <v>0</v>
      </c>
      <c r="AB310">
        <f>IFERROR(VLOOKUP($A310,[3]库存报告使用数据!$A$1:$D$65536,4,0),"")</f>
        <v>0</v>
      </c>
      <c r="AC310">
        <f>IFERROR(VLOOKUP($A310,[3]库存报告使用数据!$A$1:$G$65536,7,0),"")</f>
        <v>0</v>
      </c>
      <c r="AD310">
        <f>IFERROR(VLOOKUP($A310,[3]库存报告使用数据!$A$1:$J$65536,10,0),"")</f>
        <v>0</v>
      </c>
      <c r="AE310">
        <f>IFERROR(VLOOKUP($A310,[3]库存报告使用数据!$A$1:$M$65536,13,0),"")</f>
        <v>0</v>
      </c>
      <c r="AF310" s="20" t="str">
        <f t="shared" si="74"/>
        <v/>
      </c>
      <c r="AG310" s="20" t="str">
        <f t="shared" si="75"/>
        <v/>
      </c>
      <c r="AH310" s="20" t="str">
        <f t="shared" si="76"/>
        <v/>
      </c>
      <c r="AI310" s="20" t="str">
        <f t="shared" si="77"/>
        <v/>
      </c>
      <c r="AJ310">
        <f>IFERROR(VLOOKUP($B310,[4]库存报告使用数据!$A$1:$B$65536,2,0),0)</f>
        <v>0</v>
      </c>
      <c r="AK310">
        <f>IFERROR(VLOOKUP($B310,[4]库存报告使用数据!$A$1:$C$65536,3,0),)</f>
        <v>0</v>
      </c>
      <c r="AL310">
        <f>IFERROR(VLOOKUP($B310,[4]库存报告使用数据!$A$1:$D$65536,4,0),)</f>
        <v>1</v>
      </c>
      <c r="AM310">
        <f>IFERROR(VLOOKUP($B310,[4]库存报告使用数据!$A$1:$E$65536,5,0),)</f>
        <v>0</v>
      </c>
      <c r="AN310" s="20" t="str">
        <f t="shared" si="78"/>
        <v/>
      </c>
      <c r="AO310" s="20" t="str">
        <f t="shared" si="79"/>
        <v/>
      </c>
      <c r="AP310" s="20">
        <f t="shared" si="80"/>
        <v>0</v>
      </c>
      <c r="AQ310" s="20" t="str">
        <f t="shared" si="81"/>
        <v/>
      </c>
      <c r="AR310" s="32">
        <f t="shared" si="82"/>
        <v>0</v>
      </c>
      <c r="AS310" s="32">
        <f t="shared" si="83"/>
        <v>0</v>
      </c>
      <c r="AT310" s="32">
        <f t="shared" si="84"/>
        <v>5</v>
      </c>
      <c r="AU310" s="28" t="str">
        <f t="shared" si="85"/>
        <v>库存为5</v>
      </c>
      <c r="AV310" s="34" t="str">
        <f>IFERROR(时间!$B$4+AU310,"上周无销量")</f>
        <v>上周无销量</v>
      </c>
    </row>
    <row r="311" spans="1:48">
      <c r="A311" s="18" t="s">
        <v>356</v>
      </c>
      <c r="B311" t="str">
        <f>VLOOKUP(A311,'[1]sku-asin（子）'!$A:$B,2,0)</f>
        <v>B07C3SF9MQ</v>
      </c>
      <c r="C311" t="str">
        <f>VLOOKUP(A311,'[1]子sku-父sku'!$A:$B,2,0)</f>
        <v>CS-BESB032</v>
      </c>
      <c r="D311" s="28">
        <f>IFERROR(VLOOKUP(A311,[2]库存报告使用数据处理!$A:$C,3,0),0)</f>
        <v>0</v>
      </c>
      <c r="E311" s="28">
        <f>IFERROR(VLOOKUP(A311,[2]库存报告使用数据处理!$A:$D,4,0),0)</f>
        <v>2</v>
      </c>
      <c r="F311" s="28">
        <f>IFERROR(VLOOKUP(A311,[2]库存报告使用数据处理!$A:$E,5,0),0)</f>
        <v>0</v>
      </c>
      <c r="G311" s="28">
        <f>IFERROR(VLOOKUP(A311,[2]库存报告使用数据处理!$A:$F,6,0),0)</f>
        <v>0</v>
      </c>
      <c r="H311" s="29">
        <f>IFERROR(VLOOKUP(A311,[2]库存报告使用数据处理!$A:$G,7,0),0)</f>
        <v>22.99</v>
      </c>
      <c r="I311">
        <f>IFERROR(VLOOKUP(A311,[5]数据处理!$A:$B,2,0),0)</f>
        <v>3</v>
      </c>
      <c r="J311" s="30">
        <f>IFERROR(VLOOKUP(A311,[5]数据处理!$A:$D,4,0),0)</f>
        <v>0</v>
      </c>
      <c r="K311" s="30">
        <f>IFERROR(VLOOKUP(A311,[5]数据处理!$A:$E,5,0),0)</f>
        <v>0</v>
      </c>
      <c r="L311" s="30">
        <f>IFERROR(VLOOKUP(A311,[5]数据处理!$A:$G,7,0),0)</f>
        <v>0</v>
      </c>
      <c r="M311">
        <f t="shared" si="69"/>
        <v>3</v>
      </c>
      <c r="N311">
        <f>IFERROR(VLOOKUP(A311,[5]数据处理!$A:$C,3,0),0)</f>
        <v>0</v>
      </c>
      <c r="O311">
        <f>IFERROR(VLOOKUP($A311,[5]数据处理!$A:$N,14,0),0)</f>
        <v>0</v>
      </c>
      <c r="P311" t="str">
        <f>IFERROR(VLOOKUP($A311,[3]库存报告使用数据!$A$1:$B$65536,2,0),"")</f>
        <v/>
      </c>
      <c r="Q311" t="str">
        <f>IFERROR(VLOOKUP($A311,[3]库存报告使用数据!$A$1:$E$65536,5,0),"")</f>
        <v/>
      </c>
      <c r="R311" t="str">
        <f>IFERROR(VLOOKUP($A311,[3]库存报告使用数据!$A$1:$H$65536,8,0),"")</f>
        <v/>
      </c>
      <c r="S311" t="str">
        <f>IFERROR(VLOOKUP($A311,[3]库存报告使用数据!$A$1:$K$65536,11,0),"")</f>
        <v/>
      </c>
      <c r="T311" t="str">
        <f>IFERROR(VLOOKUP($A311,[3]库存报告使用数据!$A$1:$C$65536,3,0),"")</f>
        <v/>
      </c>
      <c r="U311" t="str">
        <f>IFERROR(VLOOKUP($A311,[3]库存报告使用数据!$A$1:$F$65536,6,0),"")</f>
        <v/>
      </c>
      <c r="V311" t="str">
        <f>IFERROR(VLOOKUP($A311,[3]库存报告使用数据!$A$1:$I$65536,9,0),"")</f>
        <v/>
      </c>
      <c r="W311" t="str">
        <f>IFERROR(VLOOKUP($A311,[3]库存报告使用数据!$A$1:$L$65536,12,0),"")</f>
        <v/>
      </c>
      <c r="X311" s="20" t="str">
        <f t="shared" si="70"/>
        <v/>
      </c>
      <c r="Y311" s="20" t="str">
        <f t="shared" si="71"/>
        <v/>
      </c>
      <c r="Z311" s="20" t="str">
        <f t="shared" si="72"/>
        <v/>
      </c>
      <c r="AA311" s="20" t="str">
        <f t="shared" si="73"/>
        <v/>
      </c>
      <c r="AB311" t="str">
        <f>IFERROR(VLOOKUP($A311,[3]库存报告使用数据!$A$1:$D$65536,4,0),"")</f>
        <v/>
      </c>
      <c r="AC311" t="str">
        <f>IFERROR(VLOOKUP($A311,[3]库存报告使用数据!$A$1:$G$65536,7,0),"")</f>
        <v/>
      </c>
      <c r="AD311" t="str">
        <f>IFERROR(VLOOKUP($A311,[3]库存报告使用数据!$A$1:$J$65536,10,0),"")</f>
        <v/>
      </c>
      <c r="AE311" t="str">
        <f>IFERROR(VLOOKUP($A311,[3]库存报告使用数据!$A$1:$M$65536,13,0),"")</f>
        <v/>
      </c>
      <c r="AF311" s="20" t="str">
        <f t="shared" si="74"/>
        <v/>
      </c>
      <c r="AG311" s="20" t="str">
        <f t="shared" si="75"/>
        <v/>
      </c>
      <c r="AH311" s="20" t="str">
        <f t="shared" si="76"/>
        <v/>
      </c>
      <c r="AI311" s="20" t="str">
        <f t="shared" si="77"/>
        <v/>
      </c>
      <c r="AJ311">
        <f>IFERROR(VLOOKUP($B311,[4]库存报告使用数据!$A$1:$B$65536,2,0),0)</f>
        <v>1</v>
      </c>
      <c r="AK311">
        <f>IFERROR(VLOOKUP($B311,[4]库存报告使用数据!$A$1:$C$65536,3,0),)</f>
        <v>0</v>
      </c>
      <c r="AL311">
        <f>IFERROR(VLOOKUP($B311,[4]库存报告使用数据!$A$1:$D$65536,4,0),)</f>
        <v>1</v>
      </c>
      <c r="AM311">
        <f>IFERROR(VLOOKUP($B311,[4]库存报告使用数据!$A$1:$E$65536,5,0),)</f>
        <v>0</v>
      </c>
      <c r="AN311" s="20">
        <f t="shared" si="78"/>
        <v>0</v>
      </c>
      <c r="AO311" s="20" t="str">
        <f t="shared" si="79"/>
        <v/>
      </c>
      <c r="AP311" s="20">
        <f t="shared" si="80"/>
        <v>0</v>
      </c>
      <c r="AQ311" s="20" t="str">
        <f t="shared" si="81"/>
        <v/>
      </c>
      <c r="AR311" s="32">
        <f t="shared" si="82"/>
        <v>0</v>
      </c>
      <c r="AS311" s="32">
        <f t="shared" si="83"/>
        <v>0</v>
      </c>
      <c r="AT311" s="32">
        <f t="shared" si="84"/>
        <v>3</v>
      </c>
      <c r="AU311" s="28" t="str">
        <f t="shared" si="85"/>
        <v>库存为3</v>
      </c>
      <c r="AV311" s="34" t="str">
        <f>IFERROR(时间!$B$4+AU311,"上周无销量")</f>
        <v>上周无销量</v>
      </c>
    </row>
    <row r="312" spans="1:48">
      <c r="A312" s="18" t="s">
        <v>357</v>
      </c>
      <c r="B312" t="str">
        <f>VLOOKUP(A312,'[1]sku-asin（子）'!$A:$B,2,0)</f>
        <v>B07C3W73C5</v>
      </c>
      <c r="C312" t="str">
        <f>VLOOKUP(A312,'[1]子sku-父sku'!$A:$B,2,0)</f>
        <v>CS-BESB032</v>
      </c>
      <c r="D312" s="28">
        <f>IFERROR(VLOOKUP(A312,[2]库存报告使用数据处理!$A:$C,3,0),0)</f>
        <v>1</v>
      </c>
      <c r="E312" s="28">
        <f>IFERROR(VLOOKUP(A312,[2]库存报告使用数据处理!$A:$D,4,0),0)</f>
        <v>0</v>
      </c>
      <c r="F312" s="28">
        <f>IFERROR(VLOOKUP(A312,[2]库存报告使用数据处理!$A:$E,5,0),0)</f>
        <v>1</v>
      </c>
      <c r="G312" s="28">
        <f>IFERROR(VLOOKUP(A312,[2]库存报告使用数据处理!$A:$F,6,0),0)</f>
        <v>1</v>
      </c>
      <c r="H312" s="29">
        <f>IFERROR(VLOOKUP(A312,[2]库存报告使用数据处理!$A:$G,7,0),0)</f>
        <v>24.23</v>
      </c>
      <c r="I312">
        <f>IFERROR(VLOOKUP(A312,[5]数据处理!$A:$B,2,0),0)</f>
        <v>2</v>
      </c>
      <c r="J312" s="30">
        <f>IFERROR(VLOOKUP(A312,[5]数据处理!$A:$D,4,0),0)</f>
        <v>0</v>
      </c>
      <c r="K312" s="30">
        <f>IFERROR(VLOOKUP(A312,[5]数据处理!$A:$E,5,0),0)</f>
        <v>0</v>
      </c>
      <c r="L312" s="30">
        <f>IFERROR(VLOOKUP(A312,[5]数据处理!$A:$G,7,0),0)</f>
        <v>0</v>
      </c>
      <c r="M312">
        <f t="shared" si="69"/>
        <v>2</v>
      </c>
      <c r="N312">
        <f>IFERROR(VLOOKUP(A312,[5]数据处理!$A:$C,3,0),0)</f>
        <v>0</v>
      </c>
      <c r="O312">
        <f>IFERROR(VLOOKUP($A312,[5]数据处理!$A:$N,14,0),0)</f>
        <v>0</v>
      </c>
      <c r="P312" t="str">
        <f>IFERROR(VLOOKUP($A312,[3]库存报告使用数据!$A$1:$B$65536,2,0),"")</f>
        <v/>
      </c>
      <c r="Q312" t="str">
        <f>IFERROR(VLOOKUP($A312,[3]库存报告使用数据!$A$1:$E$65536,5,0),"")</f>
        <v/>
      </c>
      <c r="R312" t="str">
        <f>IFERROR(VLOOKUP($A312,[3]库存报告使用数据!$A$1:$H$65536,8,0),"")</f>
        <v/>
      </c>
      <c r="S312" t="str">
        <f>IFERROR(VLOOKUP($A312,[3]库存报告使用数据!$A$1:$K$65536,11,0),"")</f>
        <v/>
      </c>
      <c r="T312" t="str">
        <f>IFERROR(VLOOKUP($A312,[3]库存报告使用数据!$A$1:$C$65536,3,0),"")</f>
        <v/>
      </c>
      <c r="U312" t="str">
        <f>IFERROR(VLOOKUP($A312,[3]库存报告使用数据!$A$1:$F$65536,6,0),"")</f>
        <v/>
      </c>
      <c r="V312" t="str">
        <f>IFERROR(VLOOKUP($A312,[3]库存报告使用数据!$A$1:$I$65536,9,0),"")</f>
        <v/>
      </c>
      <c r="W312" t="str">
        <f>IFERROR(VLOOKUP($A312,[3]库存报告使用数据!$A$1:$L$65536,12,0),"")</f>
        <v/>
      </c>
      <c r="X312" s="20" t="str">
        <f t="shared" si="70"/>
        <v/>
      </c>
      <c r="Y312" s="20" t="str">
        <f t="shared" si="71"/>
        <v/>
      </c>
      <c r="Z312" s="20" t="str">
        <f t="shared" si="72"/>
        <v/>
      </c>
      <c r="AA312" s="20" t="str">
        <f t="shared" si="73"/>
        <v/>
      </c>
      <c r="AB312" t="str">
        <f>IFERROR(VLOOKUP($A312,[3]库存报告使用数据!$A$1:$D$65536,4,0),"")</f>
        <v/>
      </c>
      <c r="AC312" t="str">
        <f>IFERROR(VLOOKUP($A312,[3]库存报告使用数据!$A$1:$G$65536,7,0),"")</f>
        <v/>
      </c>
      <c r="AD312" t="str">
        <f>IFERROR(VLOOKUP($A312,[3]库存报告使用数据!$A$1:$J$65536,10,0),"")</f>
        <v/>
      </c>
      <c r="AE312" t="str">
        <f>IFERROR(VLOOKUP($A312,[3]库存报告使用数据!$A$1:$M$65536,13,0),"")</f>
        <v/>
      </c>
      <c r="AF312" s="20" t="str">
        <f t="shared" si="74"/>
        <v/>
      </c>
      <c r="AG312" s="20" t="str">
        <f t="shared" si="75"/>
        <v/>
      </c>
      <c r="AH312" s="20" t="str">
        <f t="shared" si="76"/>
        <v/>
      </c>
      <c r="AI312" s="20" t="str">
        <f t="shared" si="77"/>
        <v/>
      </c>
      <c r="AJ312">
        <f>IFERROR(VLOOKUP($B312,[4]库存报告使用数据!$A$1:$B$65536,2,0),0)</f>
        <v>1</v>
      </c>
      <c r="AK312">
        <f>IFERROR(VLOOKUP($B312,[4]库存报告使用数据!$A$1:$C$65536,3,0),)</f>
        <v>0</v>
      </c>
      <c r="AL312">
        <f>IFERROR(VLOOKUP($B312,[4]库存报告使用数据!$A$1:$D$65536,4,0),)</f>
        <v>5</v>
      </c>
      <c r="AM312">
        <f>IFERROR(VLOOKUP($B312,[4]库存报告使用数据!$A$1:$E$65536,5,0),)</f>
        <v>5</v>
      </c>
      <c r="AN312" s="20">
        <f t="shared" si="78"/>
        <v>1</v>
      </c>
      <c r="AO312" s="20" t="str">
        <f t="shared" si="79"/>
        <v/>
      </c>
      <c r="AP312" s="20">
        <f t="shared" si="80"/>
        <v>0.2</v>
      </c>
      <c r="AQ312" s="20">
        <f t="shared" si="81"/>
        <v>0.2</v>
      </c>
      <c r="AR312" s="32">
        <f t="shared" si="82"/>
        <v>0.142857142857143</v>
      </c>
      <c r="AS312" s="32">
        <f t="shared" si="83"/>
        <v>8.57142857142857</v>
      </c>
      <c r="AT312" s="32">
        <f t="shared" si="84"/>
        <v>-6.57142857142857</v>
      </c>
      <c r="AU312" s="28">
        <f t="shared" si="85"/>
        <v>14</v>
      </c>
      <c r="AV312" s="34">
        <f>IFERROR(时间!$B$4+AU312,"上周无销量")</f>
        <v>43297</v>
      </c>
    </row>
    <row r="313" spans="1:48">
      <c r="A313" s="18" t="s">
        <v>358</v>
      </c>
      <c r="B313" t="str">
        <f>VLOOKUP(A313,'[1]sku-asin（子）'!$A:$B,2,0)</f>
        <v>B07C3YBYX7</v>
      </c>
      <c r="C313" t="str">
        <f>VLOOKUP(A313,'[1]子sku-父sku'!$A:$B,2,0)</f>
        <v>CS-BESB032</v>
      </c>
      <c r="D313" s="28">
        <f>IFERROR(VLOOKUP(A313,[2]库存报告使用数据处理!$A:$C,3,0),0)</f>
        <v>0</v>
      </c>
      <c r="E313" s="28">
        <f>IFERROR(VLOOKUP(A313,[2]库存报告使用数据处理!$A:$D,4,0),0)</f>
        <v>0</v>
      </c>
      <c r="F313" s="28">
        <f>IFERROR(VLOOKUP(A313,[2]库存报告使用数据处理!$A:$E,5,0),0)</f>
        <v>0</v>
      </c>
      <c r="G313" s="28">
        <f>IFERROR(VLOOKUP(A313,[2]库存报告使用数据处理!$A:$F,6,0),0)</f>
        <v>0</v>
      </c>
      <c r="H313" s="29">
        <f>IFERROR(VLOOKUP(A313,[2]库存报告使用数据处理!$A:$G,7,0),0)</f>
        <v>0</v>
      </c>
      <c r="I313">
        <f>IFERROR(VLOOKUP(A313,[5]数据处理!$A:$B,2,0),0)</f>
        <v>4</v>
      </c>
      <c r="J313" s="30">
        <f>IFERROR(VLOOKUP(A313,[5]数据处理!$A:$D,4,0),0)</f>
        <v>0</v>
      </c>
      <c r="K313" s="30">
        <f>IFERROR(VLOOKUP(A313,[5]数据处理!$A:$E,5,0),0)</f>
        <v>0</v>
      </c>
      <c r="L313" s="30">
        <f>IFERROR(VLOOKUP(A313,[5]数据处理!$A:$G,7,0),0)</f>
        <v>0</v>
      </c>
      <c r="M313">
        <f t="shared" si="69"/>
        <v>4</v>
      </c>
      <c r="N313">
        <f>IFERROR(VLOOKUP(A313,[5]数据处理!$A:$C,3,0),0)</f>
        <v>0</v>
      </c>
      <c r="O313">
        <f>IFERROR(VLOOKUP($A313,[5]数据处理!$A:$N,14,0),0)</f>
        <v>0</v>
      </c>
      <c r="P313">
        <f>IFERROR(VLOOKUP($A313,[3]库存报告使用数据!$A$1:$B$65536,2,0),"")</f>
        <v>366</v>
      </c>
      <c r="Q313">
        <f>IFERROR(VLOOKUP($A313,[3]库存报告使用数据!$A$1:$E$65536,5,0),"")</f>
        <v>5168</v>
      </c>
      <c r="R313">
        <f>IFERROR(VLOOKUP($A313,[3]库存报告使用数据!$A$1:$H$65536,8,0),"")</f>
        <v>1281</v>
      </c>
      <c r="S313">
        <f>IFERROR(VLOOKUP($A313,[3]库存报告使用数据!$A$1:$K$65536,11,0),"")</f>
        <v>1707</v>
      </c>
      <c r="T313">
        <f>IFERROR(VLOOKUP($A313,[3]库存报告使用数据!$A$1:$C$65536,3,0),"")</f>
        <v>0</v>
      </c>
      <c r="U313">
        <f>IFERROR(VLOOKUP($A313,[3]库存报告使用数据!$A$1:$F$65536,6,0),"")</f>
        <v>1</v>
      </c>
      <c r="V313">
        <f>IFERROR(VLOOKUP($A313,[3]库存报告使用数据!$A$1:$I$65536,9,0),"")</f>
        <v>1</v>
      </c>
      <c r="W313">
        <f>IFERROR(VLOOKUP($A313,[3]库存报告使用数据!$A$1:$L$65536,12,0),"")</f>
        <v>1</v>
      </c>
      <c r="X313" s="20">
        <f t="shared" si="70"/>
        <v>0</v>
      </c>
      <c r="Y313" s="20">
        <f t="shared" si="71"/>
        <v>0.000193498452012384</v>
      </c>
      <c r="Z313" s="20">
        <f t="shared" si="72"/>
        <v>0.00078064012490242</v>
      </c>
      <c r="AA313" s="20">
        <f t="shared" si="73"/>
        <v>0.000585823081429408</v>
      </c>
      <c r="AB313">
        <f>IFERROR(VLOOKUP($A313,[3]库存报告使用数据!$A$1:$D$65536,4,0),"")</f>
        <v>0</v>
      </c>
      <c r="AC313">
        <f>IFERROR(VLOOKUP($A313,[3]库存报告使用数据!$A$1:$G$65536,7,0),"")</f>
        <v>0.28</v>
      </c>
      <c r="AD313">
        <f>IFERROR(VLOOKUP($A313,[3]库存报告使用数据!$A$1:$J$65536,10,0),"")</f>
        <v>0.14</v>
      </c>
      <c r="AE313">
        <f>IFERROR(VLOOKUP($A313,[3]库存报告使用数据!$A$1:$M$65536,13,0),"")</f>
        <v>0.19</v>
      </c>
      <c r="AF313" s="20" t="str">
        <f t="shared" si="74"/>
        <v/>
      </c>
      <c r="AG313" s="20" t="str">
        <f t="shared" si="75"/>
        <v>无销售广告费为0.28</v>
      </c>
      <c r="AH313" s="20" t="str">
        <f t="shared" si="76"/>
        <v>无销售广告费为0.14</v>
      </c>
      <c r="AI313" s="20" t="str">
        <f t="shared" si="77"/>
        <v>无销售广告费为0.19</v>
      </c>
      <c r="AJ313">
        <f>IFERROR(VLOOKUP($B313,[4]库存报告使用数据!$A$1:$B$65536,2,0),0)</f>
        <v>1</v>
      </c>
      <c r="AK313">
        <f>IFERROR(VLOOKUP($B313,[4]库存报告使用数据!$A$1:$C$65536,3,0),)</f>
        <v>1</v>
      </c>
      <c r="AL313">
        <f>IFERROR(VLOOKUP($B313,[4]库存报告使用数据!$A$1:$D$65536,4,0),)</f>
        <v>0</v>
      </c>
      <c r="AM313">
        <f>IFERROR(VLOOKUP($B313,[4]库存报告使用数据!$A$1:$E$65536,5,0),)</f>
        <v>3</v>
      </c>
      <c r="AN313" s="20">
        <f t="shared" si="78"/>
        <v>0</v>
      </c>
      <c r="AO313" s="20">
        <f t="shared" si="79"/>
        <v>0</v>
      </c>
      <c r="AP313" s="20" t="str">
        <f t="shared" si="80"/>
        <v/>
      </c>
      <c r="AQ313" s="20">
        <f t="shared" si="81"/>
        <v>0</v>
      </c>
      <c r="AR313" s="32">
        <f t="shared" si="82"/>
        <v>0</v>
      </c>
      <c r="AS313" s="32">
        <f t="shared" si="83"/>
        <v>0</v>
      </c>
      <c r="AT313" s="32">
        <f t="shared" si="84"/>
        <v>4</v>
      </c>
      <c r="AU313" s="28" t="str">
        <f t="shared" si="85"/>
        <v>库存为4</v>
      </c>
      <c r="AV313" s="34" t="str">
        <f>IFERROR(时间!$B$4+AU313,"上周无销量")</f>
        <v>上周无销量</v>
      </c>
    </row>
    <row r="314" spans="1:48">
      <c r="A314" s="18" t="s">
        <v>359</v>
      </c>
      <c r="B314" t="str">
        <f>VLOOKUP(A314,'[1]sku-asin（子）'!$A:$B,2,0)</f>
        <v>B07C3ZH25J</v>
      </c>
      <c r="C314" t="str">
        <f>VLOOKUP(A314,'[1]子sku-父sku'!$A:$B,2,0)</f>
        <v>CS-BESB032</v>
      </c>
      <c r="D314" s="28">
        <f>IFERROR(VLOOKUP(A314,[2]库存报告使用数据处理!$A:$C,3,0),0)</f>
        <v>0</v>
      </c>
      <c r="E314" s="28">
        <f>IFERROR(VLOOKUP(A314,[2]库存报告使用数据处理!$A:$D,4,0),0)</f>
        <v>0</v>
      </c>
      <c r="F314" s="28">
        <f>IFERROR(VLOOKUP(A314,[2]库存报告使用数据处理!$A:$E,5,0),0)</f>
        <v>0</v>
      </c>
      <c r="G314" s="28">
        <f>IFERROR(VLOOKUP(A314,[2]库存报告使用数据处理!$A:$F,6,0),0)</f>
        <v>0</v>
      </c>
      <c r="H314" s="29">
        <f>IFERROR(VLOOKUP(A314,[2]库存报告使用数据处理!$A:$G,7,0),0)</f>
        <v>0</v>
      </c>
      <c r="I314">
        <f>IFERROR(VLOOKUP(A314,[5]数据处理!$A:$B,2,0),0)</f>
        <v>5</v>
      </c>
      <c r="J314" s="30">
        <f>IFERROR(VLOOKUP(A314,[5]数据处理!$A:$D,4,0),0)</f>
        <v>0</v>
      </c>
      <c r="K314" s="30">
        <f>IFERROR(VLOOKUP(A314,[5]数据处理!$A:$E,5,0),0)</f>
        <v>0</v>
      </c>
      <c r="L314" s="30">
        <f>IFERROR(VLOOKUP(A314,[5]数据处理!$A:$G,7,0),0)</f>
        <v>0</v>
      </c>
      <c r="M314">
        <f t="shared" si="69"/>
        <v>5</v>
      </c>
      <c r="N314">
        <f>IFERROR(VLOOKUP(A314,[5]数据处理!$A:$C,3,0),0)</f>
        <v>0</v>
      </c>
      <c r="O314">
        <f>IFERROR(VLOOKUP($A314,[5]数据处理!$A:$N,14,0),0)</f>
        <v>0</v>
      </c>
      <c r="P314" t="str">
        <f>IFERROR(VLOOKUP($A314,[3]库存报告使用数据!$A$1:$B$65536,2,0),"")</f>
        <v/>
      </c>
      <c r="Q314" t="str">
        <f>IFERROR(VLOOKUP($A314,[3]库存报告使用数据!$A$1:$E$65536,5,0),"")</f>
        <v/>
      </c>
      <c r="R314" t="str">
        <f>IFERROR(VLOOKUP($A314,[3]库存报告使用数据!$A$1:$H$65536,8,0),"")</f>
        <v/>
      </c>
      <c r="S314" t="str">
        <f>IFERROR(VLOOKUP($A314,[3]库存报告使用数据!$A$1:$K$65536,11,0),"")</f>
        <v/>
      </c>
      <c r="T314" t="str">
        <f>IFERROR(VLOOKUP($A314,[3]库存报告使用数据!$A$1:$C$65536,3,0),"")</f>
        <v/>
      </c>
      <c r="U314" t="str">
        <f>IFERROR(VLOOKUP($A314,[3]库存报告使用数据!$A$1:$F$65536,6,0),"")</f>
        <v/>
      </c>
      <c r="V314" t="str">
        <f>IFERROR(VLOOKUP($A314,[3]库存报告使用数据!$A$1:$I$65536,9,0),"")</f>
        <v/>
      </c>
      <c r="W314" t="str">
        <f>IFERROR(VLOOKUP($A314,[3]库存报告使用数据!$A$1:$L$65536,12,0),"")</f>
        <v/>
      </c>
      <c r="X314" s="20" t="str">
        <f t="shared" si="70"/>
        <v/>
      </c>
      <c r="Y314" s="20" t="str">
        <f t="shared" si="71"/>
        <v/>
      </c>
      <c r="Z314" s="20" t="str">
        <f t="shared" si="72"/>
        <v/>
      </c>
      <c r="AA314" s="20" t="str">
        <f t="shared" si="73"/>
        <v/>
      </c>
      <c r="AB314" t="str">
        <f>IFERROR(VLOOKUP($A314,[3]库存报告使用数据!$A$1:$D$65536,4,0),"")</f>
        <v/>
      </c>
      <c r="AC314" t="str">
        <f>IFERROR(VLOOKUP($A314,[3]库存报告使用数据!$A$1:$G$65536,7,0),"")</f>
        <v/>
      </c>
      <c r="AD314" t="str">
        <f>IFERROR(VLOOKUP($A314,[3]库存报告使用数据!$A$1:$J$65536,10,0),"")</f>
        <v/>
      </c>
      <c r="AE314" t="str">
        <f>IFERROR(VLOOKUP($A314,[3]库存报告使用数据!$A$1:$M$65536,13,0),"")</f>
        <v/>
      </c>
      <c r="AF314" s="20" t="str">
        <f t="shared" si="74"/>
        <v/>
      </c>
      <c r="AG314" s="20" t="str">
        <f t="shared" si="75"/>
        <v/>
      </c>
      <c r="AH314" s="20" t="str">
        <f t="shared" si="76"/>
        <v/>
      </c>
      <c r="AI314" s="20" t="str">
        <f t="shared" si="77"/>
        <v/>
      </c>
      <c r="AJ314">
        <f>IFERROR(VLOOKUP($B314,[4]库存报告使用数据!$A$1:$B$65536,2,0),0)</f>
        <v>0</v>
      </c>
      <c r="AK314">
        <f>IFERROR(VLOOKUP($B314,[4]库存报告使用数据!$A$1:$C$65536,3,0),)</f>
        <v>0</v>
      </c>
      <c r="AL314">
        <f>IFERROR(VLOOKUP($B314,[4]库存报告使用数据!$A$1:$D$65536,4,0),)</f>
        <v>0</v>
      </c>
      <c r="AM314">
        <f>IFERROR(VLOOKUP($B314,[4]库存报告使用数据!$A$1:$E$65536,5,0),)</f>
        <v>0</v>
      </c>
      <c r="AN314" s="20" t="str">
        <f t="shared" si="78"/>
        <v/>
      </c>
      <c r="AO314" s="20" t="str">
        <f t="shared" si="79"/>
        <v/>
      </c>
      <c r="AP314" s="20" t="str">
        <f t="shared" si="80"/>
        <v/>
      </c>
      <c r="AQ314" s="20" t="str">
        <f t="shared" si="81"/>
        <v/>
      </c>
      <c r="AR314" s="32">
        <f t="shared" si="82"/>
        <v>0</v>
      </c>
      <c r="AS314" s="32">
        <f t="shared" si="83"/>
        <v>0</v>
      </c>
      <c r="AT314" s="32">
        <f t="shared" si="84"/>
        <v>5</v>
      </c>
      <c r="AU314" s="28" t="str">
        <f t="shared" si="85"/>
        <v>库存为5</v>
      </c>
      <c r="AV314" s="34" t="str">
        <f>IFERROR(时间!$B$4+AU314,"上周无销量")</f>
        <v>上周无销量</v>
      </c>
    </row>
    <row r="315" spans="1:48">
      <c r="A315" s="18" t="s">
        <v>360</v>
      </c>
      <c r="B315" t="str">
        <f>VLOOKUP(A315,'[1]sku-asin（子）'!$A:$B,2,0)</f>
        <v>B07C3VYLS7</v>
      </c>
      <c r="C315" t="str">
        <f>VLOOKUP(A315,'[1]子sku-父sku'!$A:$B,2,0)</f>
        <v>CS-BESB032</v>
      </c>
      <c r="D315" s="28">
        <f>IFERROR(VLOOKUP(A315,[2]库存报告使用数据处理!$A:$C,3,0),0)</f>
        <v>0</v>
      </c>
      <c r="E315" s="28">
        <f>IFERROR(VLOOKUP(A315,[2]库存报告使用数据处理!$A:$D,4,0),0)</f>
        <v>0</v>
      </c>
      <c r="F315" s="28">
        <f>IFERROR(VLOOKUP(A315,[2]库存报告使用数据处理!$A:$E,5,0),0)</f>
        <v>0</v>
      </c>
      <c r="G315" s="28">
        <f>IFERROR(VLOOKUP(A315,[2]库存报告使用数据处理!$A:$F,6,0),0)</f>
        <v>0</v>
      </c>
      <c r="H315" s="29">
        <f>IFERROR(VLOOKUP(A315,[2]库存报告使用数据处理!$A:$G,7,0),0)</f>
        <v>0</v>
      </c>
      <c r="I315">
        <f>IFERROR(VLOOKUP(A315,[5]数据处理!$A:$B,2,0),0)</f>
        <v>5</v>
      </c>
      <c r="J315" s="30">
        <f>IFERROR(VLOOKUP(A315,[5]数据处理!$A:$D,4,0),0)</f>
        <v>0</v>
      </c>
      <c r="K315" s="30">
        <f>IFERROR(VLOOKUP(A315,[5]数据处理!$A:$E,5,0),0)</f>
        <v>0</v>
      </c>
      <c r="L315" s="30">
        <f>IFERROR(VLOOKUP(A315,[5]数据处理!$A:$G,7,0),0)</f>
        <v>0</v>
      </c>
      <c r="M315">
        <f t="shared" si="69"/>
        <v>5</v>
      </c>
      <c r="N315">
        <f>IFERROR(VLOOKUP(A315,[5]数据处理!$A:$C,3,0),0)</f>
        <v>0</v>
      </c>
      <c r="O315">
        <f>IFERROR(VLOOKUP($A315,[5]数据处理!$A:$N,14,0),0)</f>
        <v>0</v>
      </c>
      <c r="P315">
        <f>IFERROR(VLOOKUP($A315,[3]库存报告使用数据!$A$1:$B$65536,2,0),"")</f>
        <v>97</v>
      </c>
      <c r="Q315">
        <f>IFERROR(VLOOKUP($A315,[3]库存报告使用数据!$A$1:$E$65536,5,0),"")</f>
        <v>29</v>
      </c>
      <c r="R315">
        <f>IFERROR(VLOOKUP($A315,[3]库存报告使用数据!$A$1:$H$65536,8,0),"")</f>
        <v>31</v>
      </c>
      <c r="S315">
        <f>IFERROR(VLOOKUP($A315,[3]库存报告使用数据!$A$1:$K$65536,11,0),"")</f>
        <v>19</v>
      </c>
      <c r="T315">
        <f>IFERROR(VLOOKUP($A315,[3]库存报告使用数据!$A$1:$C$65536,3,0),"")</f>
        <v>0</v>
      </c>
      <c r="U315">
        <f>IFERROR(VLOOKUP($A315,[3]库存报告使用数据!$A$1:$F$65536,6,0),"")</f>
        <v>0</v>
      </c>
      <c r="V315">
        <f>IFERROR(VLOOKUP($A315,[3]库存报告使用数据!$A$1:$I$65536,9,0),"")</f>
        <v>0</v>
      </c>
      <c r="W315">
        <f>IFERROR(VLOOKUP($A315,[3]库存报告使用数据!$A$1:$L$65536,12,0),"")</f>
        <v>0</v>
      </c>
      <c r="X315" s="20">
        <f t="shared" si="70"/>
        <v>0</v>
      </c>
      <c r="Y315" s="20">
        <f t="shared" si="71"/>
        <v>0</v>
      </c>
      <c r="Z315" s="20">
        <f t="shared" si="72"/>
        <v>0</v>
      </c>
      <c r="AA315" s="20">
        <f t="shared" si="73"/>
        <v>0</v>
      </c>
      <c r="AB315">
        <f>IFERROR(VLOOKUP($A315,[3]库存报告使用数据!$A$1:$D$65536,4,0),"")</f>
        <v>0</v>
      </c>
      <c r="AC315">
        <f>IFERROR(VLOOKUP($A315,[3]库存报告使用数据!$A$1:$G$65536,7,0),"")</f>
        <v>0</v>
      </c>
      <c r="AD315">
        <f>IFERROR(VLOOKUP($A315,[3]库存报告使用数据!$A$1:$J$65536,10,0),"")</f>
        <v>0</v>
      </c>
      <c r="AE315">
        <f>IFERROR(VLOOKUP($A315,[3]库存报告使用数据!$A$1:$M$65536,13,0),"")</f>
        <v>0</v>
      </c>
      <c r="AF315" s="20" t="str">
        <f t="shared" si="74"/>
        <v/>
      </c>
      <c r="AG315" s="20" t="str">
        <f t="shared" si="75"/>
        <v/>
      </c>
      <c r="AH315" s="20" t="str">
        <f t="shared" si="76"/>
        <v/>
      </c>
      <c r="AI315" s="20" t="str">
        <f t="shared" si="77"/>
        <v/>
      </c>
      <c r="AJ315">
        <f>IFERROR(VLOOKUP($B315,[4]库存报告使用数据!$A$1:$B$65536,2,0),0)</f>
        <v>0</v>
      </c>
      <c r="AK315">
        <f>IFERROR(VLOOKUP($B315,[4]库存报告使用数据!$A$1:$C$65536,3,0),)</f>
        <v>0</v>
      </c>
      <c r="AL315">
        <f>IFERROR(VLOOKUP($B315,[4]库存报告使用数据!$A$1:$D$65536,4,0),)</f>
        <v>0</v>
      </c>
      <c r="AM315">
        <f>IFERROR(VLOOKUP($B315,[4]库存报告使用数据!$A$1:$E$65536,5,0),)</f>
        <v>0</v>
      </c>
      <c r="AN315" s="20" t="str">
        <f t="shared" si="78"/>
        <v/>
      </c>
      <c r="AO315" s="20" t="str">
        <f t="shared" si="79"/>
        <v/>
      </c>
      <c r="AP315" s="20" t="str">
        <f t="shared" si="80"/>
        <v/>
      </c>
      <c r="AQ315" s="20" t="str">
        <f t="shared" si="81"/>
        <v/>
      </c>
      <c r="AR315" s="32">
        <f t="shared" si="82"/>
        <v>0</v>
      </c>
      <c r="AS315" s="32">
        <f t="shared" si="83"/>
        <v>0</v>
      </c>
      <c r="AT315" s="32">
        <f t="shared" si="84"/>
        <v>5</v>
      </c>
      <c r="AU315" s="28" t="str">
        <f t="shared" si="85"/>
        <v>库存为5</v>
      </c>
      <c r="AV315" s="34" t="str">
        <f>IFERROR(时间!$B$4+AU315,"上周无销量")</f>
        <v>上周无销量</v>
      </c>
    </row>
    <row r="316" spans="1:48">
      <c r="A316" s="18" t="s">
        <v>361</v>
      </c>
      <c r="B316" t="str">
        <f>VLOOKUP(A316,'[1]sku-asin（子）'!$A:$B,2,0)</f>
        <v>B07C3PCPDD</v>
      </c>
      <c r="C316" t="str">
        <f>VLOOKUP(A316,'[1]子sku-父sku'!$A:$B,2,0)</f>
        <v>CS-BESB032</v>
      </c>
      <c r="D316" s="28">
        <f>IFERROR(VLOOKUP(A316,[2]库存报告使用数据处理!$A:$C,3,0),0)</f>
        <v>0</v>
      </c>
      <c r="E316" s="28">
        <f>IFERROR(VLOOKUP(A316,[2]库存报告使用数据处理!$A:$D,4,0),0)</f>
        <v>0</v>
      </c>
      <c r="F316" s="28">
        <f>IFERROR(VLOOKUP(A316,[2]库存报告使用数据处理!$A:$E,5,0),0)</f>
        <v>0</v>
      </c>
      <c r="G316" s="28">
        <f>IFERROR(VLOOKUP(A316,[2]库存报告使用数据处理!$A:$F,6,0),0)</f>
        <v>0</v>
      </c>
      <c r="H316" s="29">
        <f>IFERROR(VLOOKUP(A316,[2]库存报告使用数据处理!$A:$G,7,0),0)</f>
        <v>0</v>
      </c>
      <c r="I316">
        <f>IFERROR(VLOOKUP(A316,[5]数据处理!$A:$B,2,0),0)</f>
        <v>5</v>
      </c>
      <c r="J316" s="30">
        <f>IFERROR(VLOOKUP(A316,[5]数据处理!$A:$D,4,0),0)</f>
        <v>0</v>
      </c>
      <c r="K316" s="30">
        <f>IFERROR(VLOOKUP(A316,[5]数据处理!$A:$E,5,0),0)</f>
        <v>0</v>
      </c>
      <c r="L316" s="30">
        <f>IFERROR(VLOOKUP(A316,[5]数据处理!$A:$G,7,0),0)</f>
        <v>0</v>
      </c>
      <c r="M316">
        <f t="shared" si="69"/>
        <v>5</v>
      </c>
      <c r="N316">
        <f>IFERROR(VLOOKUP(A316,[5]数据处理!$A:$C,3,0),0)</f>
        <v>0</v>
      </c>
      <c r="O316">
        <f>IFERROR(VLOOKUP($A316,[5]数据处理!$A:$N,14,0),0)</f>
        <v>0</v>
      </c>
      <c r="P316" t="str">
        <f>IFERROR(VLOOKUP($A316,[3]库存报告使用数据!$A$1:$B$65536,2,0),"")</f>
        <v/>
      </c>
      <c r="Q316" t="str">
        <f>IFERROR(VLOOKUP($A316,[3]库存报告使用数据!$A$1:$E$65536,5,0),"")</f>
        <v/>
      </c>
      <c r="R316" t="str">
        <f>IFERROR(VLOOKUP($A316,[3]库存报告使用数据!$A$1:$H$65536,8,0),"")</f>
        <v/>
      </c>
      <c r="S316" t="str">
        <f>IFERROR(VLOOKUP($A316,[3]库存报告使用数据!$A$1:$K$65536,11,0),"")</f>
        <v/>
      </c>
      <c r="T316" t="str">
        <f>IFERROR(VLOOKUP($A316,[3]库存报告使用数据!$A$1:$C$65536,3,0),"")</f>
        <v/>
      </c>
      <c r="U316" t="str">
        <f>IFERROR(VLOOKUP($A316,[3]库存报告使用数据!$A$1:$F$65536,6,0),"")</f>
        <v/>
      </c>
      <c r="V316" t="str">
        <f>IFERROR(VLOOKUP($A316,[3]库存报告使用数据!$A$1:$I$65536,9,0),"")</f>
        <v/>
      </c>
      <c r="W316" t="str">
        <f>IFERROR(VLOOKUP($A316,[3]库存报告使用数据!$A$1:$L$65536,12,0),"")</f>
        <v/>
      </c>
      <c r="X316" s="20" t="str">
        <f t="shared" si="70"/>
        <v/>
      </c>
      <c r="Y316" s="20" t="str">
        <f t="shared" si="71"/>
        <v/>
      </c>
      <c r="Z316" s="20" t="str">
        <f t="shared" si="72"/>
        <v/>
      </c>
      <c r="AA316" s="20" t="str">
        <f t="shared" si="73"/>
        <v/>
      </c>
      <c r="AB316" t="str">
        <f>IFERROR(VLOOKUP($A316,[3]库存报告使用数据!$A$1:$D$65536,4,0),"")</f>
        <v/>
      </c>
      <c r="AC316" t="str">
        <f>IFERROR(VLOOKUP($A316,[3]库存报告使用数据!$A$1:$G$65536,7,0),"")</f>
        <v/>
      </c>
      <c r="AD316" t="str">
        <f>IFERROR(VLOOKUP($A316,[3]库存报告使用数据!$A$1:$J$65536,10,0),"")</f>
        <v/>
      </c>
      <c r="AE316" t="str">
        <f>IFERROR(VLOOKUP($A316,[3]库存报告使用数据!$A$1:$M$65536,13,0),"")</f>
        <v/>
      </c>
      <c r="AF316" s="20" t="str">
        <f t="shared" si="74"/>
        <v/>
      </c>
      <c r="AG316" s="20" t="str">
        <f t="shared" si="75"/>
        <v/>
      </c>
      <c r="AH316" s="20" t="str">
        <f t="shared" si="76"/>
        <v/>
      </c>
      <c r="AI316" s="20" t="str">
        <f t="shared" si="77"/>
        <v/>
      </c>
      <c r="AJ316">
        <f>IFERROR(VLOOKUP($B316,[4]库存报告使用数据!$A$1:$B$65536,2,0),0)</f>
        <v>1</v>
      </c>
      <c r="AK316">
        <f>IFERROR(VLOOKUP($B316,[4]库存报告使用数据!$A$1:$C$65536,3,0),)</f>
        <v>0</v>
      </c>
      <c r="AL316">
        <f>IFERROR(VLOOKUP($B316,[4]库存报告使用数据!$A$1:$D$65536,4,0),)</f>
        <v>0</v>
      </c>
      <c r="AM316">
        <f>IFERROR(VLOOKUP($B316,[4]库存报告使用数据!$A$1:$E$65536,5,0),)</f>
        <v>2</v>
      </c>
      <c r="AN316" s="20">
        <f t="shared" si="78"/>
        <v>0</v>
      </c>
      <c r="AO316" s="20" t="str">
        <f t="shared" si="79"/>
        <v/>
      </c>
      <c r="AP316" s="20" t="str">
        <f t="shared" si="80"/>
        <v/>
      </c>
      <c r="AQ316" s="20">
        <f t="shared" si="81"/>
        <v>0</v>
      </c>
      <c r="AR316" s="32">
        <f t="shared" si="82"/>
        <v>0</v>
      </c>
      <c r="AS316" s="32">
        <f t="shared" si="83"/>
        <v>0</v>
      </c>
      <c r="AT316" s="32">
        <f t="shared" si="84"/>
        <v>5</v>
      </c>
      <c r="AU316" s="28" t="str">
        <f t="shared" si="85"/>
        <v>库存为5</v>
      </c>
      <c r="AV316" s="34" t="str">
        <f>IFERROR(时间!$B$4+AU316,"上周无销量")</f>
        <v>上周无销量</v>
      </c>
    </row>
    <row r="317" spans="1:48">
      <c r="A317" s="18" t="s">
        <v>362</v>
      </c>
      <c r="B317" t="str">
        <f>VLOOKUP(A317,'[1]sku-asin（子）'!$A:$B,2,0)</f>
        <v>B07CC3WQPP</v>
      </c>
      <c r="C317" t="str">
        <f>VLOOKUP(A317,'[1]子sku-父sku'!$A:$B,2,0)</f>
        <v>CS-BESB032</v>
      </c>
      <c r="D317" s="28">
        <f>IFERROR(VLOOKUP(A317,[2]库存报告使用数据处理!$A:$C,3,0),0)</f>
        <v>0</v>
      </c>
      <c r="E317" s="28">
        <f>IFERROR(VLOOKUP(A317,[2]库存报告使用数据处理!$A:$D,4,0),0)</f>
        <v>0</v>
      </c>
      <c r="F317" s="28">
        <f>IFERROR(VLOOKUP(A317,[2]库存报告使用数据处理!$A:$E,5,0),0)</f>
        <v>0</v>
      </c>
      <c r="G317" s="28">
        <f>IFERROR(VLOOKUP(A317,[2]库存报告使用数据处理!$A:$F,6,0),0)</f>
        <v>0</v>
      </c>
      <c r="H317" s="29">
        <f>IFERROR(VLOOKUP(A317,[2]库存报告使用数据处理!$A:$G,7,0),0)</f>
        <v>0</v>
      </c>
      <c r="I317">
        <f>IFERROR(VLOOKUP(A317,[5]数据处理!$A:$B,2,0),0)</f>
        <v>4</v>
      </c>
      <c r="J317" s="30">
        <f>IFERROR(VLOOKUP(A317,[5]数据处理!$A:$D,4,0),0)</f>
        <v>0</v>
      </c>
      <c r="K317" s="30">
        <f>IFERROR(VLOOKUP(A317,[5]数据处理!$A:$E,5,0),0)</f>
        <v>0</v>
      </c>
      <c r="L317" s="30">
        <f>IFERROR(VLOOKUP(A317,[5]数据处理!$A:$G,7,0),0)</f>
        <v>0</v>
      </c>
      <c r="M317">
        <f t="shared" si="69"/>
        <v>4</v>
      </c>
      <c r="N317">
        <f>IFERROR(VLOOKUP(A317,[5]数据处理!$A:$C,3,0),0)</f>
        <v>0</v>
      </c>
      <c r="O317">
        <f>IFERROR(VLOOKUP($A317,[5]数据处理!$A:$N,14,0),0)</f>
        <v>0</v>
      </c>
      <c r="P317" t="str">
        <f>IFERROR(VLOOKUP($A317,[3]库存报告使用数据!$A$1:$B$65536,2,0),"")</f>
        <v/>
      </c>
      <c r="Q317" t="str">
        <f>IFERROR(VLOOKUP($A317,[3]库存报告使用数据!$A$1:$E$65536,5,0),"")</f>
        <v/>
      </c>
      <c r="R317" t="str">
        <f>IFERROR(VLOOKUP($A317,[3]库存报告使用数据!$A$1:$H$65536,8,0),"")</f>
        <v/>
      </c>
      <c r="S317" t="str">
        <f>IFERROR(VLOOKUP($A317,[3]库存报告使用数据!$A$1:$K$65536,11,0),"")</f>
        <v/>
      </c>
      <c r="T317" t="str">
        <f>IFERROR(VLOOKUP($A317,[3]库存报告使用数据!$A$1:$C$65536,3,0),"")</f>
        <v/>
      </c>
      <c r="U317" t="str">
        <f>IFERROR(VLOOKUP($A317,[3]库存报告使用数据!$A$1:$F$65536,6,0),"")</f>
        <v/>
      </c>
      <c r="V317" t="str">
        <f>IFERROR(VLOOKUP($A317,[3]库存报告使用数据!$A$1:$I$65536,9,0),"")</f>
        <v/>
      </c>
      <c r="W317" t="str">
        <f>IFERROR(VLOOKUP($A317,[3]库存报告使用数据!$A$1:$L$65536,12,0),"")</f>
        <v/>
      </c>
      <c r="X317" s="20" t="str">
        <f t="shared" si="70"/>
        <v/>
      </c>
      <c r="Y317" s="20" t="str">
        <f t="shared" si="71"/>
        <v/>
      </c>
      <c r="Z317" s="20" t="str">
        <f t="shared" si="72"/>
        <v/>
      </c>
      <c r="AA317" s="20" t="str">
        <f t="shared" si="73"/>
        <v/>
      </c>
      <c r="AB317" t="str">
        <f>IFERROR(VLOOKUP($A317,[3]库存报告使用数据!$A$1:$D$65536,4,0),"")</f>
        <v/>
      </c>
      <c r="AC317" t="str">
        <f>IFERROR(VLOOKUP($A317,[3]库存报告使用数据!$A$1:$G$65536,7,0),"")</f>
        <v/>
      </c>
      <c r="AD317" t="str">
        <f>IFERROR(VLOOKUP($A317,[3]库存报告使用数据!$A$1:$J$65536,10,0),"")</f>
        <v/>
      </c>
      <c r="AE317" t="str">
        <f>IFERROR(VLOOKUP($A317,[3]库存报告使用数据!$A$1:$M$65536,13,0),"")</f>
        <v/>
      </c>
      <c r="AF317" s="20" t="str">
        <f t="shared" si="74"/>
        <v/>
      </c>
      <c r="AG317" s="20" t="str">
        <f t="shared" si="75"/>
        <v/>
      </c>
      <c r="AH317" s="20" t="str">
        <f t="shared" si="76"/>
        <v/>
      </c>
      <c r="AI317" s="20" t="str">
        <f t="shared" si="77"/>
        <v/>
      </c>
      <c r="AJ317">
        <f>IFERROR(VLOOKUP($B317,[4]库存报告使用数据!$A$1:$B$65536,2,0),0)</f>
        <v>0</v>
      </c>
      <c r="AK317">
        <f>IFERROR(VLOOKUP($B317,[4]库存报告使用数据!$A$1:$C$65536,3,0),)</f>
        <v>0</v>
      </c>
      <c r="AL317">
        <f>IFERROR(VLOOKUP($B317,[4]库存报告使用数据!$A$1:$D$65536,4,0),)</f>
        <v>0</v>
      </c>
      <c r="AM317">
        <f>IFERROR(VLOOKUP($B317,[4]库存报告使用数据!$A$1:$E$65536,5,0),)</f>
        <v>2</v>
      </c>
      <c r="AN317" s="20" t="str">
        <f t="shared" si="78"/>
        <v/>
      </c>
      <c r="AO317" s="20" t="str">
        <f t="shared" si="79"/>
        <v/>
      </c>
      <c r="AP317" s="20" t="str">
        <f t="shared" si="80"/>
        <v/>
      </c>
      <c r="AQ317" s="20">
        <f t="shared" si="81"/>
        <v>0</v>
      </c>
      <c r="AR317" s="32">
        <f t="shared" si="82"/>
        <v>0</v>
      </c>
      <c r="AS317" s="32">
        <f t="shared" si="83"/>
        <v>0</v>
      </c>
      <c r="AT317" s="32">
        <f t="shared" si="84"/>
        <v>4</v>
      </c>
      <c r="AU317" s="28" t="str">
        <f t="shared" si="85"/>
        <v>库存为4</v>
      </c>
      <c r="AV317" s="34" t="str">
        <f>IFERROR(时间!$B$4+AU317,"上周无销量")</f>
        <v>上周无销量</v>
      </c>
    </row>
    <row r="318" spans="1:48">
      <c r="A318" s="18" t="s">
        <v>363</v>
      </c>
      <c r="B318" t="str">
        <f>VLOOKUP(A318,'[1]sku-asin（子）'!$A:$B,2,0)</f>
        <v>B07C3TJYQH</v>
      </c>
      <c r="C318" t="str">
        <f>VLOOKUP(A318,'[1]子sku-父sku'!$A:$B,2,0)</f>
        <v>CS-BESB032</v>
      </c>
      <c r="D318" s="28">
        <f>IFERROR(VLOOKUP(A318,[2]库存报告使用数据处理!$A:$C,3,0),0)</f>
        <v>0</v>
      </c>
      <c r="E318" s="28">
        <f>IFERROR(VLOOKUP(A318,[2]库存报告使用数据处理!$A:$D,4,0),0)</f>
        <v>0</v>
      </c>
      <c r="F318" s="28">
        <f>IFERROR(VLOOKUP(A318,[2]库存报告使用数据处理!$A:$E,5,0),0)</f>
        <v>0</v>
      </c>
      <c r="G318" s="28">
        <f>IFERROR(VLOOKUP(A318,[2]库存报告使用数据处理!$A:$F,6,0),0)</f>
        <v>0</v>
      </c>
      <c r="H318" s="29">
        <f>IFERROR(VLOOKUP(A318,[2]库存报告使用数据处理!$A:$G,7,0),0)</f>
        <v>0</v>
      </c>
      <c r="I318">
        <f>IFERROR(VLOOKUP(A318,[5]数据处理!$A:$B,2,0),0)</f>
        <v>4</v>
      </c>
      <c r="J318" s="30">
        <f>IFERROR(VLOOKUP(A318,[5]数据处理!$A:$D,4,0),0)</f>
        <v>0</v>
      </c>
      <c r="K318" s="30">
        <f>IFERROR(VLOOKUP(A318,[5]数据处理!$A:$E,5,0),0)</f>
        <v>0</v>
      </c>
      <c r="L318" s="30">
        <f>IFERROR(VLOOKUP(A318,[5]数据处理!$A:$G,7,0),0)</f>
        <v>0</v>
      </c>
      <c r="M318">
        <f t="shared" si="69"/>
        <v>4</v>
      </c>
      <c r="N318">
        <f>IFERROR(VLOOKUP(A318,[5]数据处理!$A:$C,3,0),0)</f>
        <v>0</v>
      </c>
      <c r="O318">
        <f>IFERROR(VLOOKUP($A318,[5]数据处理!$A:$N,14,0),0)</f>
        <v>0</v>
      </c>
      <c r="P318" t="str">
        <f>IFERROR(VLOOKUP($A318,[3]库存报告使用数据!$A$1:$B$65536,2,0),"")</f>
        <v/>
      </c>
      <c r="Q318" t="str">
        <f>IFERROR(VLOOKUP($A318,[3]库存报告使用数据!$A$1:$E$65536,5,0),"")</f>
        <v/>
      </c>
      <c r="R318" t="str">
        <f>IFERROR(VLOOKUP($A318,[3]库存报告使用数据!$A$1:$H$65536,8,0),"")</f>
        <v/>
      </c>
      <c r="S318" t="str">
        <f>IFERROR(VLOOKUP($A318,[3]库存报告使用数据!$A$1:$K$65536,11,0),"")</f>
        <v/>
      </c>
      <c r="T318" t="str">
        <f>IFERROR(VLOOKUP($A318,[3]库存报告使用数据!$A$1:$C$65536,3,0),"")</f>
        <v/>
      </c>
      <c r="U318" t="str">
        <f>IFERROR(VLOOKUP($A318,[3]库存报告使用数据!$A$1:$F$65536,6,0),"")</f>
        <v/>
      </c>
      <c r="V318" t="str">
        <f>IFERROR(VLOOKUP($A318,[3]库存报告使用数据!$A$1:$I$65536,9,0),"")</f>
        <v/>
      </c>
      <c r="W318" t="str">
        <f>IFERROR(VLOOKUP($A318,[3]库存报告使用数据!$A$1:$L$65536,12,0),"")</f>
        <v/>
      </c>
      <c r="X318" s="20" t="str">
        <f t="shared" si="70"/>
        <v/>
      </c>
      <c r="Y318" s="20" t="str">
        <f t="shared" si="71"/>
        <v/>
      </c>
      <c r="Z318" s="20" t="str">
        <f t="shared" si="72"/>
        <v/>
      </c>
      <c r="AA318" s="20" t="str">
        <f t="shared" si="73"/>
        <v/>
      </c>
      <c r="AB318" t="str">
        <f>IFERROR(VLOOKUP($A318,[3]库存报告使用数据!$A$1:$D$65536,4,0),"")</f>
        <v/>
      </c>
      <c r="AC318" t="str">
        <f>IFERROR(VLOOKUP($A318,[3]库存报告使用数据!$A$1:$G$65536,7,0),"")</f>
        <v/>
      </c>
      <c r="AD318" t="str">
        <f>IFERROR(VLOOKUP($A318,[3]库存报告使用数据!$A$1:$J$65536,10,0),"")</f>
        <v/>
      </c>
      <c r="AE318" t="str">
        <f>IFERROR(VLOOKUP($A318,[3]库存报告使用数据!$A$1:$M$65536,13,0),"")</f>
        <v/>
      </c>
      <c r="AF318" s="20" t="str">
        <f t="shared" si="74"/>
        <v/>
      </c>
      <c r="AG318" s="20" t="str">
        <f t="shared" si="75"/>
        <v/>
      </c>
      <c r="AH318" s="20" t="str">
        <f t="shared" si="76"/>
        <v/>
      </c>
      <c r="AI318" s="20" t="str">
        <f t="shared" si="77"/>
        <v/>
      </c>
      <c r="AJ318">
        <f>IFERROR(VLOOKUP($B318,[4]库存报告使用数据!$A$1:$B$65536,2,0),0)</f>
        <v>2</v>
      </c>
      <c r="AK318">
        <f>IFERROR(VLOOKUP($B318,[4]库存报告使用数据!$A$1:$C$65536,3,0),)</f>
        <v>0</v>
      </c>
      <c r="AL318">
        <f>IFERROR(VLOOKUP($B318,[4]库存报告使用数据!$A$1:$D$65536,4,0),)</f>
        <v>0</v>
      </c>
      <c r="AM318">
        <f>IFERROR(VLOOKUP($B318,[4]库存报告使用数据!$A$1:$E$65536,5,0),)</f>
        <v>2</v>
      </c>
      <c r="AN318" s="20">
        <f t="shared" si="78"/>
        <v>0</v>
      </c>
      <c r="AO318" s="20" t="str">
        <f t="shared" si="79"/>
        <v/>
      </c>
      <c r="AP318" s="20" t="str">
        <f t="shared" si="80"/>
        <v/>
      </c>
      <c r="AQ318" s="20">
        <f t="shared" si="81"/>
        <v>0</v>
      </c>
      <c r="AR318" s="32">
        <f t="shared" si="82"/>
        <v>0</v>
      </c>
      <c r="AS318" s="32">
        <f t="shared" si="83"/>
        <v>0</v>
      </c>
      <c r="AT318" s="32">
        <f t="shared" si="84"/>
        <v>4</v>
      </c>
      <c r="AU318" s="28" t="str">
        <f t="shared" si="85"/>
        <v>库存为4</v>
      </c>
      <c r="AV318" s="34" t="str">
        <f>IFERROR(时间!$B$4+AU318,"上周无销量")</f>
        <v>上周无销量</v>
      </c>
    </row>
    <row r="319" spans="1:48">
      <c r="A319" s="18" t="s">
        <v>364</v>
      </c>
      <c r="B319" t="str">
        <f>VLOOKUP(A319,'[1]sku-asin（子）'!$A:$B,2,0)</f>
        <v>B07C3T8GXY</v>
      </c>
      <c r="C319" t="str">
        <f>VLOOKUP(A319,'[1]子sku-父sku'!$A:$B,2,0)</f>
        <v>CS-BESB032</v>
      </c>
      <c r="D319" s="28">
        <f>IFERROR(VLOOKUP(A319,[2]库存报告使用数据处理!$A:$C,3,0),0)</f>
        <v>0</v>
      </c>
      <c r="E319" s="28">
        <f>IFERROR(VLOOKUP(A319,[2]库存报告使用数据处理!$A:$D,4,0),0)</f>
        <v>0</v>
      </c>
      <c r="F319" s="28">
        <f>IFERROR(VLOOKUP(A319,[2]库存报告使用数据处理!$A:$E,5,0),0)</f>
        <v>0</v>
      </c>
      <c r="G319" s="28">
        <f>IFERROR(VLOOKUP(A319,[2]库存报告使用数据处理!$A:$F,6,0),0)</f>
        <v>0</v>
      </c>
      <c r="H319" s="29">
        <f>IFERROR(VLOOKUP(A319,[2]库存报告使用数据处理!$A:$G,7,0),0)</f>
        <v>0</v>
      </c>
      <c r="I319">
        <f>IFERROR(VLOOKUP(A319,[5]数据处理!$A:$B,2,0),0)</f>
        <v>5</v>
      </c>
      <c r="J319" s="30">
        <f>IFERROR(VLOOKUP(A319,[5]数据处理!$A:$D,4,0),0)</f>
        <v>0</v>
      </c>
      <c r="K319" s="30">
        <f>IFERROR(VLOOKUP(A319,[5]数据处理!$A:$E,5,0),0)</f>
        <v>0</v>
      </c>
      <c r="L319" s="30">
        <f>IFERROR(VLOOKUP(A319,[5]数据处理!$A:$G,7,0),0)</f>
        <v>0</v>
      </c>
      <c r="M319">
        <f t="shared" si="69"/>
        <v>5</v>
      </c>
      <c r="N319">
        <f>IFERROR(VLOOKUP(A319,[5]数据处理!$A:$C,3,0),0)</f>
        <v>0</v>
      </c>
      <c r="O319">
        <f>IFERROR(VLOOKUP($A319,[5]数据处理!$A:$N,14,0),0)</f>
        <v>0</v>
      </c>
      <c r="P319" t="str">
        <f>IFERROR(VLOOKUP($A319,[3]库存报告使用数据!$A$1:$B$65536,2,0),"")</f>
        <v/>
      </c>
      <c r="Q319" t="str">
        <f>IFERROR(VLOOKUP($A319,[3]库存报告使用数据!$A$1:$E$65536,5,0),"")</f>
        <v/>
      </c>
      <c r="R319" t="str">
        <f>IFERROR(VLOOKUP($A319,[3]库存报告使用数据!$A$1:$H$65536,8,0),"")</f>
        <v/>
      </c>
      <c r="S319" t="str">
        <f>IFERROR(VLOOKUP($A319,[3]库存报告使用数据!$A$1:$K$65536,11,0),"")</f>
        <v/>
      </c>
      <c r="T319" t="str">
        <f>IFERROR(VLOOKUP($A319,[3]库存报告使用数据!$A$1:$C$65536,3,0),"")</f>
        <v/>
      </c>
      <c r="U319" t="str">
        <f>IFERROR(VLOOKUP($A319,[3]库存报告使用数据!$A$1:$F$65536,6,0),"")</f>
        <v/>
      </c>
      <c r="V319" t="str">
        <f>IFERROR(VLOOKUP($A319,[3]库存报告使用数据!$A$1:$I$65536,9,0),"")</f>
        <v/>
      </c>
      <c r="W319" t="str">
        <f>IFERROR(VLOOKUP($A319,[3]库存报告使用数据!$A$1:$L$65536,12,0),"")</f>
        <v/>
      </c>
      <c r="X319" s="20" t="str">
        <f t="shared" si="70"/>
        <v/>
      </c>
      <c r="Y319" s="20" t="str">
        <f t="shared" si="71"/>
        <v/>
      </c>
      <c r="Z319" s="20" t="str">
        <f t="shared" si="72"/>
        <v/>
      </c>
      <c r="AA319" s="20" t="str">
        <f t="shared" si="73"/>
        <v/>
      </c>
      <c r="AB319" t="str">
        <f>IFERROR(VLOOKUP($A319,[3]库存报告使用数据!$A$1:$D$65536,4,0),"")</f>
        <v/>
      </c>
      <c r="AC319" t="str">
        <f>IFERROR(VLOOKUP($A319,[3]库存报告使用数据!$A$1:$G$65536,7,0),"")</f>
        <v/>
      </c>
      <c r="AD319" t="str">
        <f>IFERROR(VLOOKUP($A319,[3]库存报告使用数据!$A$1:$J$65536,10,0),"")</f>
        <v/>
      </c>
      <c r="AE319" t="str">
        <f>IFERROR(VLOOKUP($A319,[3]库存报告使用数据!$A$1:$M$65536,13,0),"")</f>
        <v/>
      </c>
      <c r="AF319" s="20" t="str">
        <f t="shared" si="74"/>
        <v/>
      </c>
      <c r="AG319" s="20" t="str">
        <f t="shared" si="75"/>
        <v/>
      </c>
      <c r="AH319" s="20" t="str">
        <f t="shared" si="76"/>
        <v/>
      </c>
      <c r="AI319" s="20" t="str">
        <f t="shared" si="77"/>
        <v/>
      </c>
      <c r="AJ319">
        <f>IFERROR(VLOOKUP($B319,[4]库存报告使用数据!$A$1:$B$65536,2,0),0)</f>
        <v>0</v>
      </c>
      <c r="AK319">
        <f>IFERROR(VLOOKUP($B319,[4]库存报告使用数据!$A$1:$C$65536,3,0),)</f>
        <v>0</v>
      </c>
      <c r="AL319">
        <f>IFERROR(VLOOKUP($B319,[4]库存报告使用数据!$A$1:$D$65536,4,0),)</f>
        <v>0</v>
      </c>
      <c r="AM319">
        <f>IFERROR(VLOOKUP($B319,[4]库存报告使用数据!$A$1:$E$65536,5,0),)</f>
        <v>0</v>
      </c>
      <c r="AN319" s="20" t="str">
        <f t="shared" si="78"/>
        <v/>
      </c>
      <c r="AO319" s="20" t="str">
        <f t="shared" si="79"/>
        <v/>
      </c>
      <c r="AP319" s="20" t="str">
        <f t="shared" si="80"/>
        <v/>
      </c>
      <c r="AQ319" s="20" t="str">
        <f t="shared" si="81"/>
        <v/>
      </c>
      <c r="AR319" s="32">
        <f t="shared" si="82"/>
        <v>0</v>
      </c>
      <c r="AS319" s="32">
        <f t="shared" si="83"/>
        <v>0</v>
      </c>
      <c r="AT319" s="32">
        <f t="shared" si="84"/>
        <v>5</v>
      </c>
      <c r="AU319" s="28" t="str">
        <f t="shared" si="85"/>
        <v>库存为5</v>
      </c>
      <c r="AV319" s="34" t="str">
        <f>IFERROR(时间!$B$4+AU319,"上周无销量")</f>
        <v>上周无销量</v>
      </c>
    </row>
    <row r="320" spans="1:48">
      <c r="A320" s="18" t="s">
        <v>365</v>
      </c>
      <c r="B320" t="str">
        <f>VLOOKUP(A320,'[1]sku-asin（子）'!$A:$B,2,0)</f>
        <v>B07C3R4C6Z</v>
      </c>
      <c r="C320" t="str">
        <f>VLOOKUP(A320,'[1]子sku-父sku'!$A:$B,2,0)</f>
        <v>CS-BESB032</v>
      </c>
      <c r="D320" s="28">
        <f>IFERROR(VLOOKUP(A320,[2]库存报告使用数据处理!$A:$C,3,0),0)</f>
        <v>0</v>
      </c>
      <c r="E320" s="28">
        <f>IFERROR(VLOOKUP(A320,[2]库存报告使用数据处理!$A:$D,4,0),0)</f>
        <v>0</v>
      </c>
      <c r="F320" s="28">
        <f>IFERROR(VLOOKUP(A320,[2]库存报告使用数据处理!$A:$E,5,0),0)</f>
        <v>0</v>
      </c>
      <c r="G320" s="28">
        <f>IFERROR(VLOOKUP(A320,[2]库存报告使用数据处理!$A:$F,6,0),0)</f>
        <v>0</v>
      </c>
      <c r="H320" s="29">
        <f>IFERROR(VLOOKUP(A320,[2]库存报告使用数据处理!$A:$G,7,0),0)</f>
        <v>0</v>
      </c>
      <c r="I320">
        <f>IFERROR(VLOOKUP(A320,[5]数据处理!$A:$B,2,0),0)</f>
        <v>5</v>
      </c>
      <c r="J320" s="30">
        <f>IFERROR(VLOOKUP(A320,[5]数据处理!$A:$D,4,0),0)</f>
        <v>0</v>
      </c>
      <c r="K320" s="30">
        <f>IFERROR(VLOOKUP(A320,[5]数据处理!$A:$E,5,0),0)</f>
        <v>0</v>
      </c>
      <c r="L320" s="30">
        <f>IFERROR(VLOOKUP(A320,[5]数据处理!$A:$G,7,0),0)</f>
        <v>0</v>
      </c>
      <c r="M320">
        <f t="shared" si="69"/>
        <v>5</v>
      </c>
      <c r="N320">
        <f>IFERROR(VLOOKUP(A320,[5]数据处理!$A:$C,3,0),0)</f>
        <v>0</v>
      </c>
      <c r="O320">
        <f>IFERROR(VLOOKUP($A320,[5]数据处理!$A:$N,14,0),0)</f>
        <v>0</v>
      </c>
      <c r="P320">
        <f>IFERROR(VLOOKUP($A320,[3]库存报告使用数据!$A$1:$B$65536,2,0),"")</f>
        <v>725</v>
      </c>
      <c r="Q320">
        <f>IFERROR(VLOOKUP($A320,[3]库存报告使用数据!$A$1:$E$65536,5,0),"")</f>
        <v>180</v>
      </c>
      <c r="R320">
        <f>IFERROR(VLOOKUP($A320,[3]库存报告使用数据!$A$1:$H$65536,8,0),"")</f>
        <v>114</v>
      </c>
      <c r="S320">
        <f>IFERROR(VLOOKUP($A320,[3]库存报告使用数据!$A$1:$K$65536,11,0),"")</f>
        <v>109</v>
      </c>
      <c r="T320">
        <f>IFERROR(VLOOKUP($A320,[3]库存报告使用数据!$A$1:$C$65536,3,0),"")</f>
        <v>2</v>
      </c>
      <c r="U320">
        <f>IFERROR(VLOOKUP($A320,[3]库存报告使用数据!$A$1:$F$65536,6,0),"")</f>
        <v>1</v>
      </c>
      <c r="V320">
        <f>IFERROR(VLOOKUP($A320,[3]库存报告使用数据!$A$1:$I$65536,9,0),"")</f>
        <v>0</v>
      </c>
      <c r="W320">
        <f>IFERROR(VLOOKUP($A320,[3]库存报告使用数据!$A$1:$L$65536,12,0),"")</f>
        <v>2</v>
      </c>
      <c r="X320" s="20">
        <f t="shared" si="70"/>
        <v>0.00275862068965517</v>
      </c>
      <c r="Y320" s="20">
        <f t="shared" si="71"/>
        <v>0.00555555555555556</v>
      </c>
      <c r="Z320" s="20">
        <f t="shared" si="72"/>
        <v>0</v>
      </c>
      <c r="AA320" s="20">
        <f t="shared" si="73"/>
        <v>0.018348623853211</v>
      </c>
      <c r="AB320">
        <f>IFERROR(VLOOKUP($A320,[3]库存报告使用数据!$A$1:$D$65536,4,0),"")</f>
        <v>0.4</v>
      </c>
      <c r="AC320">
        <f>IFERROR(VLOOKUP($A320,[3]库存报告使用数据!$A$1:$G$65536,7,0),"")</f>
        <v>0.26</v>
      </c>
      <c r="AD320">
        <f>IFERROR(VLOOKUP($A320,[3]库存报告使用数据!$A$1:$J$65536,10,0),"")</f>
        <v>0</v>
      </c>
      <c r="AE320">
        <f>IFERROR(VLOOKUP($A320,[3]库存报告使用数据!$A$1:$M$65536,13,0),"")</f>
        <v>0.4</v>
      </c>
      <c r="AF320" s="20" t="str">
        <f t="shared" si="74"/>
        <v>无销售广告费为0.4</v>
      </c>
      <c r="AG320" s="20" t="str">
        <f t="shared" si="75"/>
        <v>无销售广告费为0.26</v>
      </c>
      <c r="AH320" s="20" t="str">
        <f t="shared" si="76"/>
        <v/>
      </c>
      <c r="AI320" s="20" t="str">
        <f t="shared" si="77"/>
        <v>无销售广告费为0.4</v>
      </c>
      <c r="AJ320">
        <f>IFERROR(VLOOKUP($B320,[4]库存报告使用数据!$A$1:$B$65536,2,0),0)</f>
        <v>0</v>
      </c>
      <c r="AK320">
        <f>IFERROR(VLOOKUP($B320,[4]库存报告使用数据!$A$1:$C$65536,3,0),)</f>
        <v>0</v>
      </c>
      <c r="AL320">
        <f>IFERROR(VLOOKUP($B320,[4]库存报告使用数据!$A$1:$D$65536,4,0),)</f>
        <v>0</v>
      </c>
      <c r="AM320">
        <f>IFERROR(VLOOKUP($B320,[4]库存报告使用数据!$A$1:$E$65536,5,0),)</f>
        <v>1</v>
      </c>
      <c r="AN320" s="20" t="str">
        <f t="shared" si="78"/>
        <v/>
      </c>
      <c r="AO320" s="20" t="str">
        <f t="shared" si="79"/>
        <v/>
      </c>
      <c r="AP320" s="20" t="str">
        <f t="shared" si="80"/>
        <v/>
      </c>
      <c r="AQ320" s="20">
        <f t="shared" si="81"/>
        <v>0</v>
      </c>
      <c r="AR320" s="32">
        <f t="shared" si="82"/>
        <v>0</v>
      </c>
      <c r="AS320" s="32">
        <f t="shared" si="83"/>
        <v>0</v>
      </c>
      <c r="AT320" s="32">
        <f t="shared" si="84"/>
        <v>5</v>
      </c>
      <c r="AU320" s="28" t="str">
        <f t="shared" si="85"/>
        <v>库存为5</v>
      </c>
      <c r="AV320" s="34" t="str">
        <f>IFERROR(时间!$B$4+AU320,"上周无销量")</f>
        <v>上周无销量</v>
      </c>
    </row>
    <row r="321" spans="1:48">
      <c r="A321" s="18" t="s">
        <v>366</v>
      </c>
      <c r="B321" t="str">
        <f>VLOOKUP(A321,'[1]sku-asin（子）'!$A:$B,2,0)</f>
        <v>B07C3RFRDP</v>
      </c>
      <c r="C321" t="str">
        <f>VLOOKUP(A321,'[1]子sku-父sku'!$A:$B,2,0)</f>
        <v>CS-BESB032</v>
      </c>
      <c r="D321" s="28">
        <f>IFERROR(VLOOKUP(A321,[2]库存报告使用数据处理!$A:$C,3,0),0)</f>
        <v>0</v>
      </c>
      <c r="E321" s="28">
        <f>IFERROR(VLOOKUP(A321,[2]库存报告使用数据处理!$A:$D,4,0),0)</f>
        <v>0</v>
      </c>
      <c r="F321" s="28">
        <f>IFERROR(VLOOKUP(A321,[2]库存报告使用数据处理!$A:$E,5,0),0)</f>
        <v>0</v>
      </c>
      <c r="G321" s="28">
        <f>IFERROR(VLOOKUP(A321,[2]库存报告使用数据处理!$A:$F,6,0),0)</f>
        <v>1</v>
      </c>
      <c r="H321" s="29">
        <f>IFERROR(VLOOKUP(A321,[2]库存报告使用数据处理!$A:$G,7,0),0)</f>
        <v>26.85</v>
      </c>
      <c r="I321">
        <f>IFERROR(VLOOKUP(A321,[5]数据处理!$A:$B,2,0),0)</f>
        <v>4</v>
      </c>
      <c r="J321" s="30">
        <f>IFERROR(VLOOKUP(A321,[5]数据处理!$A:$D,4,0),0)</f>
        <v>0</v>
      </c>
      <c r="K321" s="30">
        <f>IFERROR(VLOOKUP(A321,[5]数据处理!$A:$E,5,0),0)</f>
        <v>0</v>
      </c>
      <c r="L321" s="30">
        <f>IFERROR(VLOOKUP(A321,[5]数据处理!$A:$G,7,0),0)</f>
        <v>0</v>
      </c>
      <c r="M321">
        <f t="shared" si="69"/>
        <v>4</v>
      </c>
      <c r="N321">
        <f>IFERROR(VLOOKUP(A321,[5]数据处理!$A:$C,3,0),0)</f>
        <v>0</v>
      </c>
      <c r="O321">
        <f>IFERROR(VLOOKUP($A321,[5]数据处理!$A:$N,14,0),0)</f>
        <v>0</v>
      </c>
      <c r="P321" t="str">
        <f>IFERROR(VLOOKUP($A321,[3]库存报告使用数据!$A$1:$B$65536,2,0),"")</f>
        <v/>
      </c>
      <c r="Q321" t="str">
        <f>IFERROR(VLOOKUP($A321,[3]库存报告使用数据!$A$1:$E$65536,5,0),"")</f>
        <v/>
      </c>
      <c r="R321" t="str">
        <f>IFERROR(VLOOKUP($A321,[3]库存报告使用数据!$A$1:$H$65536,8,0),"")</f>
        <v/>
      </c>
      <c r="S321" t="str">
        <f>IFERROR(VLOOKUP($A321,[3]库存报告使用数据!$A$1:$K$65536,11,0),"")</f>
        <v/>
      </c>
      <c r="T321" t="str">
        <f>IFERROR(VLOOKUP($A321,[3]库存报告使用数据!$A$1:$C$65536,3,0),"")</f>
        <v/>
      </c>
      <c r="U321" t="str">
        <f>IFERROR(VLOOKUP($A321,[3]库存报告使用数据!$A$1:$F$65536,6,0),"")</f>
        <v/>
      </c>
      <c r="V321" t="str">
        <f>IFERROR(VLOOKUP($A321,[3]库存报告使用数据!$A$1:$I$65536,9,0),"")</f>
        <v/>
      </c>
      <c r="W321" t="str">
        <f>IFERROR(VLOOKUP($A321,[3]库存报告使用数据!$A$1:$L$65536,12,0),"")</f>
        <v/>
      </c>
      <c r="X321" s="20" t="str">
        <f t="shared" si="70"/>
        <v/>
      </c>
      <c r="Y321" s="20" t="str">
        <f t="shared" si="71"/>
        <v/>
      </c>
      <c r="Z321" s="20" t="str">
        <f t="shared" si="72"/>
        <v/>
      </c>
      <c r="AA321" s="20" t="str">
        <f t="shared" si="73"/>
        <v/>
      </c>
      <c r="AB321" t="str">
        <f>IFERROR(VLOOKUP($A321,[3]库存报告使用数据!$A$1:$D$65536,4,0),"")</f>
        <v/>
      </c>
      <c r="AC321" t="str">
        <f>IFERROR(VLOOKUP($A321,[3]库存报告使用数据!$A$1:$G$65536,7,0),"")</f>
        <v/>
      </c>
      <c r="AD321" t="str">
        <f>IFERROR(VLOOKUP($A321,[3]库存报告使用数据!$A$1:$J$65536,10,0),"")</f>
        <v/>
      </c>
      <c r="AE321" t="str">
        <f>IFERROR(VLOOKUP($A321,[3]库存报告使用数据!$A$1:$M$65536,13,0),"")</f>
        <v/>
      </c>
      <c r="AF321" s="20" t="str">
        <f t="shared" si="74"/>
        <v/>
      </c>
      <c r="AG321" s="20" t="str">
        <f t="shared" si="75"/>
        <v/>
      </c>
      <c r="AH321" s="20" t="str">
        <f t="shared" si="76"/>
        <v/>
      </c>
      <c r="AI321" s="20" t="str">
        <f t="shared" si="77"/>
        <v/>
      </c>
      <c r="AJ321">
        <f>IFERROR(VLOOKUP($B321,[4]库存报告使用数据!$A$1:$B$65536,2,0),0)</f>
        <v>0</v>
      </c>
      <c r="AK321">
        <f>IFERROR(VLOOKUP($B321,[4]库存报告使用数据!$A$1:$C$65536,3,0),)</f>
        <v>0</v>
      </c>
      <c r="AL321">
        <f>IFERROR(VLOOKUP($B321,[4]库存报告使用数据!$A$1:$D$65536,4,0),)</f>
        <v>0</v>
      </c>
      <c r="AM321">
        <f>IFERROR(VLOOKUP($B321,[4]库存报告使用数据!$A$1:$E$65536,5,0),)</f>
        <v>3</v>
      </c>
      <c r="AN321" s="20" t="str">
        <f t="shared" si="78"/>
        <v/>
      </c>
      <c r="AO321" s="20" t="str">
        <f t="shared" si="79"/>
        <v/>
      </c>
      <c r="AP321" s="20" t="str">
        <f t="shared" si="80"/>
        <v/>
      </c>
      <c r="AQ321" s="20">
        <f t="shared" si="81"/>
        <v>0.333333333333333</v>
      </c>
      <c r="AR321" s="32">
        <f t="shared" si="82"/>
        <v>0</v>
      </c>
      <c r="AS321" s="32">
        <f t="shared" si="83"/>
        <v>0</v>
      </c>
      <c r="AT321" s="32">
        <f t="shared" si="84"/>
        <v>4</v>
      </c>
      <c r="AU321" s="28" t="str">
        <f t="shared" si="85"/>
        <v>库存为4</v>
      </c>
      <c r="AV321" s="34" t="str">
        <f>IFERROR(时间!$B$4+AU321,"上周无销量")</f>
        <v>上周无销量</v>
      </c>
    </row>
    <row r="322" spans="1:48">
      <c r="A322" s="18" t="s">
        <v>367</v>
      </c>
      <c r="B322" t="str">
        <f>VLOOKUP(A322,'[1]sku-asin（子）'!$A:$B,2,0)</f>
        <v>B07C3Q56RF</v>
      </c>
      <c r="C322" t="str">
        <f>VLOOKUP(A322,'[1]子sku-父sku'!$A:$B,2,0)</f>
        <v>CS-BESB032</v>
      </c>
      <c r="D322" s="28">
        <f>IFERROR(VLOOKUP(A322,[2]库存报告使用数据处理!$A:$C,3,0),0)</f>
        <v>0</v>
      </c>
      <c r="E322" s="28">
        <f>IFERROR(VLOOKUP(A322,[2]库存报告使用数据处理!$A:$D,4,0),0)</f>
        <v>0</v>
      </c>
      <c r="F322" s="28">
        <f>IFERROR(VLOOKUP(A322,[2]库存报告使用数据处理!$A:$E,5,0),0)</f>
        <v>0</v>
      </c>
      <c r="G322" s="28">
        <f>IFERROR(VLOOKUP(A322,[2]库存报告使用数据处理!$A:$F,6,0),0)</f>
        <v>0</v>
      </c>
      <c r="H322" s="29">
        <f>IFERROR(VLOOKUP(A322,[2]库存报告使用数据处理!$A:$G,7,0),0)</f>
        <v>0</v>
      </c>
      <c r="I322">
        <f>IFERROR(VLOOKUP(A322,[5]数据处理!$A:$B,2,0),0)</f>
        <v>5</v>
      </c>
      <c r="J322" s="30">
        <f>IFERROR(VLOOKUP(A322,[5]数据处理!$A:$D,4,0),0)</f>
        <v>0</v>
      </c>
      <c r="K322" s="30">
        <f>IFERROR(VLOOKUP(A322,[5]数据处理!$A:$E,5,0),0)</f>
        <v>0</v>
      </c>
      <c r="L322" s="30">
        <f>IFERROR(VLOOKUP(A322,[5]数据处理!$A:$G,7,0),0)</f>
        <v>0</v>
      </c>
      <c r="M322">
        <f t="shared" si="69"/>
        <v>5</v>
      </c>
      <c r="N322">
        <f>IFERROR(VLOOKUP(A322,[5]数据处理!$A:$C,3,0),0)</f>
        <v>0</v>
      </c>
      <c r="O322">
        <f>IFERROR(VLOOKUP($A322,[5]数据处理!$A:$N,14,0),0)</f>
        <v>0</v>
      </c>
      <c r="P322" t="str">
        <f>IFERROR(VLOOKUP($A322,[3]库存报告使用数据!$A$1:$B$65536,2,0),"")</f>
        <v/>
      </c>
      <c r="Q322" t="str">
        <f>IFERROR(VLOOKUP($A322,[3]库存报告使用数据!$A$1:$E$65536,5,0),"")</f>
        <v/>
      </c>
      <c r="R322" t="str">
        <f>IFERROR(VLOOKUP($A322,[3]库存报告使用数据!$A$1:$H$65536,8,0),"")</f>
        <v/>
      </c>
      <c r="S322" t="str">
        <f>IFERROR(VLOOKUP($A322,[3]库存报告使用数据!$A$1:$K$65536,11,0),"")</f>
        <v/>
      </c>
      <c r="T322" t="str">
        <f>IFERROR(VLOOKUP($A322,[3]库存报告使用数据!$A$1:$C$65536,3,0),"")</f>
        <v/>
      </c>
      <c r="U322" t="str">
        <f>IFERROR(VLOOKUP($A322,[3]库存报告使用数据!$A$1:$F$65536,6,0),"")</f>
        <v/>
      </c>
      <c r="V322" t="str">
        <f>IFERROR(VLOOKUP($A322,[3]库存报告使用数据!$A$1:$I$65536,9,0),"")</f>
        <v/>
      </c>
      <c r="W322" t="str">
        <f>IFERROR(VLOOKUP($A322,[3]库存报告使用数据!$A$1:$L$65536,12,0),"")</f>
        <v/>
      </c>
      <c r="X322" s="20" t="str">
        <f t="shared" si="70"/>
        <v/>
      </c>
      <c r="Y322" s="20" t="str">
        <f t="shared" si="71"/>
        <v/>
      </c>
      <c r="Z322" s="20" t="str">
        <f t="shared" si="72"/>
        <v/>
      </c>
      <c r="AA322" s="20" t="str">
        <f t="shared" si="73"/>
        <v/>
      </c>
      <c r="AB322" t="str">
        <f>IFERROR(VLOOKUP($A322,[3]库存报告使用数据!$A$1:$D$65536,4,0),"")</f>
        <v/>
      </c>
      <c r="AC322" t="str">
        <f>IFERROR(VLOOKUP($A322,[3]库存报告使用数据!$A$1:$G$65536,7,0),"")</f>
        <v/>
      </c>
      <c r="AD322" t="str">
        <f>IFERROR(VLOOKUP($A322,[3]库存报告使用数据!$A$1:$J$65536,10,0),"")</f>
        <v/>
      </c>
      <c r="AE322" t="str">
        <f>IFERROR(VLOOKUP($A322,[3]库存报告使用数据!$A$1:$M$65536,13,0),"")</f>
        <v/>
      </c>
      <c r="AF322" s="20" t="str">
        <f t="shared" si="74"/>
        <v/>
      </c>
      <c r="AG322" s="20" t="str">
        <f t="shared" si="75"/>
        <v/>
      </c>
      <c r="AH322" s="20" t="str">
        <f t="shared" si="76"/>
        <v/>
      </c>
      <c r="AI322" s="20" t="str">
        <f t="shared" si="77"/>
        <v/>
      </c>
      <c r="AJ322">
        <f>IFERROR(VLOOKUP($B322,[4]库存报告使用数据!$A$1:$B$65536,2,0),0)</f>
        <v>0</v>
      </c>
      <c r="AK322">
        <f>IFERROR(VLOOKUP($B322,[4]库存报告使用数据!$A$1:$C$65536,3,0),)</f>
        <v>0</v>
      </c>
      <c r="AL322">
        <f>IFERROR(VLOOKUP($B322,[4]库存报告使用数据!$A$1:$D$65536,4,0),)</f>
        <v>0</v>
      </c>
      <c r="AM322">
        <f>IFERROR(VLOOKUP($B322,[4]库存报告使用数据!$A$1:$E$65536,5,0),)</f>
        <v>0</v>
      </c>
      <c r="AN322" s="20" t="str">
        <f t="shared" si="78"/>
        <v/>
      </c>
      <c r="AO322" s="20" t="str">
        <f t="shared" si="79"/>
        <v/>
      </c>
      <c r="AP322" s="20" t="str">
        <f t="shared" si="80"/>
        <v/>
      </c>
      <c r="AQ322" s="20" t="str">
        <f t="shared" si="81"/>
        <v/>
      </c>
      <c r="AR322" s="32">
        <f t="shared" si="82"/>
        <v>0</v>
      </c>
      <c r="AS322" s="32">
        <f t="shared" si="83"/>
        <v>0</v>
      </c>
      <c r="AT322" s="32">
        <f t="shared" si="84"/>
        <v>5</v>
      </c>
      <c r="AU322" s="28" t="str">
        <f t="shared" si="85"/>
        <v>库存为5</v>
      </c>
      <c r="AV322" s="34" t="str">
        <f>IFERROR(时间!$B$4+AU322,"上周无销量")</f>
        <v>上周无销量</v>
      </c>
    </row>
    <row r="323" spans="1:48">
      <c r="A323" s="18" t="s">
        <v>368</v>
      </c>
      <c r="B323" t="str">
        <f>VLOOKUP(A323,'[1]sku-asin（子）'!$A:$B,2,0)</f>
        <v>B06XRS7JPY</v>
      </c>
      <c r="C323" t="str">
        <f>VLOOKUP(A323,'[1]子sku-父sku'!$A:$B,2,0)</f>
        <v>CS-LY082</v>
      </c>
      <c r="D323" s="28">
        <f>IFERROR(VLOOKUP(A323,[2]库存报告使用数据处理!$A:$C,3,0),0)</f>
        <v>0</v>
      </c>
      <c r="E323" s="28">
        <f>IFERROR(VLOOKUP(A323,[2]库存报告使用数据处理!$A:$D,4,0),0)</f>
        <v>0</v>
      </c>
      <c r="F323" s="28">
        <f>IFERROR(VLOOKUP(A323,[2]库存报告使用数据处理!$A:$E,5,0),0)</f>
        <v>0</v>
      </c>
      <c r="G323" s="28">
        <f>IFERROR(VLOOKUP(A323,[2]库存报告使用数据处理!$A:$F,6,0),0)</f>
        <v>0</v>
      </c>
      <c r="H323" s="29">
        <f>IFERROR(VLOOKUP(A323,[2]库存报告使用数据处理!$A:$G,7,0),0)</f>
        <v>0</v>
      </c>
      <c r="I323">
        <f>IFERROR(VLOOKUP(A323,[5]数据处理!$A:$B,2,0),0)</f>
        <v>3</v>
      </c>
      <c r="J323" s="30">
        <f>IFERROR(VLOOKUP(A323,[5]数据处理!$A:$D,4,0),0)</f>
        <v>0</v>
      </c>
      <c r="K323" s="30">
        <f>IFERROR(VLOOKUP(A323,[5]数据处理!$A:$E,5,0),0)</f>
        <v>0</v>
      </c>
      <c r="L323" s="30">
        <f>IFERROR(VLOOKUP(A323,[5]数据处理!$A:$G,7,0),0)</f>
        <v>0</v>
      </c>
      <c r="M323">
        <f t="shared" si="69"/>
        <v>3</v>
      </c>
      <c r="N323">
        <f>IFERROR(VLOOKUP(A323,[5]数据处理!$A:$C,3,0),0)</f>
        <v>0</v>
      </c>
      <c r="O323">
        <f>IFERROR(VLOOKUP($A323,[5]数据处理!$A:$N,14,0),0)</f>
        <v>3</v>
      </c>
      <c r="P323" t="str">
        <f>IFERROR(VLOOKUP($A323,[3]库存报告使用数据!$A$1:$B$65536,2,0),"")</f>
        <v/>
      </c>
      <c r="Q323" t="str">
        <f>IFERROR(VLOOKUP($A323,[3]库存报告使用数据!$A$1:$E$65536,5,0),"")</f>
        <v/>
      </c>
      <c r="R323" t="str">
        <f>IFERROR(VLOOKUP($A323,[3]库存报告使用数据!$A$1:$H$65536,8,0),"")</f>
        <v/>
      </c>
      <c r="S323" t="str">
        <f>IFERROR(VLOOKUP($A323,[3]库存报告使用数据!$A$1:$K$65536,11,0),"")</f>
        <v/>
      </c>
      <c r="T323" t="str">
        <f>IFERROR(VLOOKUP($A323,[3]库存报告使用数据!$A$1:$C$65536,3,0),"")</f>
        <v/>
      </c>
      <c r="U323" t="str">
        <f>IFERROR(VLOOKUP($A323,[3]库存报告使用数据!$A$1:$F$65536,6,0),"")</f>
        <v/>
      </c>
      <c r="V323" t="str">
        <f>IFERROR(VLOOKUP($A323,[3]库存报告使用数据!$A$1:$I$65536,9,0),"")</f>
        <v/>
      </c>
      <c r="W323" t="str">
        <f>IFERROR(VLOOKUP($A323,[3]库存报告使用数据!$A$1:$L$65536,12,0),"")</f>
        <v/>
      </c>
      <c r="X323" s="20" t="str">
        <f t="shared" si="70"/>
        <v/>
      </c>
      <c r="Y323" s="20" t="str">
        <f t="shared" si="71"/>
        <v/>
      </c>
      <c r="Z323" s="20" t="str">
        <f t="shared" si="72"/>
        <v/>
      </c>
      <c r="AA323" s="20" t="str">
        <f t="shared" si="73"/>
        <v/>
      </c>
      <c r="AB323" t="str">
        <f>IFERROR(VLOOKUP($A323,[3]库存报告使用数据!$A$1:$D$65536,4,0),"")</f>
        <v/>
      </c>
      <c r="AC323" t="str">
        <f>IFERROR(VLOOKUP($A323,[3]库存报告使用数据!$A$1:$G$65536,7,0),"")</f>
        <v/>
      </c>
      <c r="AD323" t="str">
        <f>IFERROR(VLOOKUP($A323,[3]库存报告使用数据!$A$1:$J$65536,10,0),"")</f>
        <v/>
      </c>
      <c r="AE323" t="str">
        <f>IFERROR(VLOOKUP($A323,[3]库存报告使用数据!$A$1:$M$65536,13,0),"")</f>
        <v/>
      </c>
      <c r="AF323" s="20" t="str">
        <f t="shared" si="74"/>
        <v/>
      </c>
      <c r="AG323" s="20" t="str">
        <f t="shared" si="75"/>
        <v/>
      </c>
      <c r="AH323" s="20" t="str">
        <f t="shared" si="76"/>
        <v/>
      </c>
      <c r="AI323" s="20" t="str">
        <f t="shared" si="77"/>
        <v/>
      </c>
      <c r="AJ323">
        <f>IFERROR(VLOOKUP($B323,[4]库存报告使用数据!$A$1:$B$65536,2,0),0)</f>
        <v>0</v>
      </c>
      <c r="AK323">
        <f>IFERROR(VLOOKUP($B323,[4]库存报告使用数据!$A$1:$C$65536,3,0),)</f>
        <v>0</v>
      </c>
      <c r="AL323">
        <f>IFERROR(VLOOKUP($B323,[4]库存报告使用数据!$A$1:$D$65536,4,0),)</f>
        <v>0</v>
      </c>
      <c r="AM323">
        <f>IFERROR(VLOOKUP($B323,[4]库存报告使用数据!$A$1:$E$65536,5,0),)</f>
        <v>0</v>
      </c>
      <c r="AN323" s="20" t="str">
        <f t="shared" si="78"/>
        <v/>
      </c>
      <c r="AO323" s="20" t="str">
        <f t="shared" si="79"/>
        <v/>
      </c>
      <c r="AP323" s="20" t="str">
        <f t="shared" si="80"/>
        <v/>
      </c>
      <c r="AQ323" s="20" t="str">
        <f t="shared" si="81"/>
        <v/>
      </c>
      <c r="AR323" s="32">
        <f t="shared" si="82"/>
        <v>0</v>
      </c>
      <c r="AS323" s="32">
        <f t="shared" si="83"/>
        <v>0</v>
      </c>
      <c r="AT323" s="32">
        <f t="shared" si="84"/>
        <v>3</v>
      </c>
      <c r="AU323" s="28" t="str">
        <f t="shared" si="85"/>
        <v>库存为3</v>
      </c>
      <c r="AV323" s="34" t="str">
        <f>IFERROR(时间!$B$4+AU323,"上周无销量")</f>
        <v>上周无销量</v>
      </c>
    </row>
    <row r="324" spans="1:48">
      <c r="A324" s="18" t="s">
        <v>369</v>
      </c>
      <c r="B324" t="str">
        <f>VLOOKUP(A324,'[1]sku-asin（子）'!$A:$B,2,0)</f>
        <v>B06XRV6M88</v>
      </c>
      <c r="C324" t="str">
        <f>VLOOKUP(A324,'[1]子sku-父sku'!$A:$B,2,0)</f>
        <v>CS-LY082</v>
      </c>
      <c r="D324" s="28">
        <f>IFERROR(VLOOKUP(A324,[2]库存报告使用数据处理!$A:$C,3,0),0)</f>
        <v>0</v>
      </c>
      <c r="E324" s="28">
        <f>IFERROR(VLOOKUP(A324,[2]库存报告使用数据处理!$A:$D,4,0),0)</f>
        <v>0</v>
      </c>
      <c r="F324" s="28">
        <f>IFERROR(VLOOKUP(A324,[2]库存报告使用数据处理!$A:$E,5,0),0)</f>
        <v>0</v>
      </c>
      <c r="G324" s="28">
        <f>IFERROR(VLOOKUP(A324,[2]库存报告使用数据处理!$A:$F,6,0),0)</f>
        <v>0</v>
      </c>
      <c r="H324" s="29">
        <f>IFERROR(VLOOKUP(A324,[2]库存报告使用数据处理!$A:$G,7,0),0)</f>
        <v>0</v>
      </c>
      <c r="I324">
        <f>IFERROR(VLOOKUP(A324,[5]数据处理!$A:$B,2,0),0)</f>
        <v>5</v>
      </c>
      <c r="J324" s="30">
        <f>IFERROR(VLOOKUP(A324,[5]数据处理!$A:$D,4,0),0)</f>
        <v>0</v>
      </c>
      <c r="K324" s="30">
        <f>IFERROR(VLOOKUP(A324,[5]数据处理!$A:$E,5,0),0)</f>
        <v>0</v>
      </c>
      <c r="L324" s="30">
        <f>IFERROR(VLOOKUP(A324,[5]数据处理!$A:$G,7,0),0)</f>
        <v>0</v>
      </c>
      <c r="M324">
        <f t="shared" si="69"/>
        <v>5</v>
      </c>
      <c r="N324">
        <f>IFERROR(VLOOKUP(A324,[5]数据处理!$A:$C,3,0),0)</f>
        <v>0</v>
      </c>
      <c r="O324">
        <f>IFERROR(VLOOKUP($A324,[5]数据处理!$A:$N,14,0),0)</f>
        <v>5</v>
      </c>
      <c r="P324" t="str">
        <f>IFERROR(VLOOKUP($A324,[3]库存报告使用数据!$A$1:$B$65536,2,0),"")</f>
        <v/>
      </c>
      <c r="Q324" t="str">
        <f>IFERROR(VLOOKUP($A324,[3]库存报告使用数据!$A$1:$E$65536,5,0),"")</f>
        <v/>
      </c>
      <c r="R324" t="str">
        <f>IFERROR(VLOOKUP($A324,[3]库存报告使用数据!$A$1:$H$65536,8,0),"")</f>
        <v/>
      </c>
      <c r="S324" t="str">
        <f>IFERROR(VLOOKUP($A324,[3]库存报告使用数据!$A$1:$K$65536,11,0),"")</f>
        <v/>
      </c>
      <c r="T324" t="str">
        <f>IFERROR(VLOOKUP($A324,[3]库存报告使用数据!$A$1:$C$65536,3,0),"")</f>
        <v/>
      </c>
      <c r="U324" t="str">
        <f>IFERROR(VLOOKUP($A324,[3]库存报告使用数据!$A$1:$F$65536,6,0),"")</f>
        <v/>
      </c>
      <c r="V324" t="str">
        <f>IFERROR(VLOOKUP($A324,[3]库存报告使用数据!$A$1:$I$65536,9,0),"")</f>
        <v/>
      </c>
      <c r="W324" t="str">
        <f>IFERROR(VLOOKUP($A324,[3]库存报告使用数据!$A$1:$L$65536,12,0),"")</f>
        <v/>
      </c>
      <c r="X324" s="20" t="str">
        <f t="shared" si="70"/>
        <v/>
      </c>
      <c r="Y324" s="20" t="str">
        <f t="shared" si="71"/>
        <v/>
      </c>
      <c r="Z324" s="20" t="str">
        <f t="shared" si="72"/>
        <v/>
      </c>
      <c r="AA324" s="20" t="str">
        <f t="shared" si="73"/>
        <v/>
      </c>
      <c r="AB324" t="str">
        <f>IFERROR(VLOOKUP($A324,[3]库存报告使用数据!$A$1:$D$65536,4,0),"")</f>
        <v/>
      </c>
      <c r="AC324" t="str">
        <f>IFERROR(VLOOKUP($A324,[3]库存报告使用数据!$A$1:$G$65536,7,0),"")</f>
        <v/>
      </c>
      <c r="AD324" t="str">
        <f>IFERROR(VLOOKUP($A324,[3]库存报告使用数据!$A$1:$J$65536,10,0),"")</f>
        <v/>
      </c>
      <c r="AE324" t="str">
        <f>IFERROR(VLOOKUP($A324,[3]库存报告使用数据!$A$1:$M$65536,13,0),"")</f>
        <v/>
      </c>
      <c r="AF324" s="20" t="str">
        <f t="shared" si="74"/>
        <v/>
      </c>
      <c r="AG324" s="20" t="str">
        <f t="shared" si="75"/>
        <v/>
      </c>
      <c r="AH324" s="20" t="str">
        <f t="shared" si="76"/>
        <v/>
      </c>
      <c r="AI324" s="20" t="str">
        <f t="shared" si="77"/>
        <v/>
      </c>
      <c r="AJ324">
        <f>IFERROR(VLOOKUP($B324,[4]库存报告使用数据!$A$1:$B$65536,2,0),0)</f>
        <v>0</v>
      </c>
      <c r="AK324">
        <f>IFERROR(VLOOKUP($B324,[4]库存报告使用数据!$A$1:$C$65536,3,0),)</f>
        <v>0</v>
      </c>
      <c r="AL324">
        <f>IFERROR(VLOOKUP($B324,[4]库存报告使用数据!$A$1:$D$65536,4,0),)</f>
        <v>0</v>
      </c>
      <c r="AM324">
        <f>IFERROR(VLOOKUP($B324,[4]库存报告使用数据!$A$1:$E$65536,5,0),)</f>
        <v>0</v>
      </c>
      <c r="AN324" s="20" t="str">
        <f t="shared" si="78"/>
        <v/>
      </c>
      <c r="AO324" s="20" t="str">
        <f t="shared" si="79"/>
        <v/>
      </c>
      <c r="AP324" s="20" t="str">
        <f t="shared" si="80"/>
        <v/>
      </c>
      <c r="AQ324" s="20" t="str">
        <f t="shared" si="81"/>
        <v/>
      </c>
      <c r="AR324" s="32">
        <f t="shared" si="82"/>
        <v>0</v>
      </c>
      <c r="AS324" s="32">
        <f t="shared" si="83"/>
        <v>0</v>
      </c>
      <c r="AT324" s="32">
        <f t="shared" si="84"/>
        <v>5</v>
      </c>
      <c r="AU324" s="28" t="str">
        <f t="shared" si="85"/>
        <v>库存为5</v>
      </c>
      <c r="AV324" s="34" t="str">
        <f>IFERROR(时间!$B$4+AU324,"上周无销量")</f>
        <v>上周无销量</v>
      </c>
    </row>
    <row r="325" spans="1:48">
      <c r="A325" s="18" t="s">
        <v>370</v>
      </c>
      <c r="B325" t="str">
        <f>VLOOKUP(A325,'[1]sku-asin（子）'!$A:$B,2,0)</f>
        <v>B06XYNCHQB</v>
      </c>
      <c r="C325" t="str">
        <f>VLOOKUP(A325,'[1]子sku-父sku'!$A:$B,2,0)</f>
        <v>CS-LY082</v>
      </c>
      <c r="D325" s="28">
        <f>IFERROR(VLOOKUP(A325,[2]库存报告使用数据处理!$A:$C,3,0),0)</f>
        <v>0</v>
      </c>
      <c r="E325" s="28">
        <f>IFERROR(VLOOKUP(A325,[2]库存报告使用数据处理!$A:$D,4,0),0)</f>
        <v>0</v>
      </c>
      <c r="F325" s="28">
        <f>IFERROR(VLOOKUP(A325,[2]库存报告使用数据处理!$A:$E,5,0),0)</f>
        <v>0</v>
      </c>
      <c r="G325" s="28">
        <f>IFERROR(VLOOKUP(A325,[2]库存报告使用数据处理!$A:$F,6,0),0)</f>
        <v>0</v>
      </c>
      <c r="H325" s="29">
        <f>IFERROR(VLOOKUP(A325,[2]库存报告使用数据处理!$A:$G,7,0),0)</f>
        <v>0</v>
      </c>
      <c r="I325">
        <f>IFERROR(VLOOKUP(A325,[5]数据处理!$A:$B,2,0),0)</f>
        <v>2</v>
      </c>
      <c r="J325" s="30">
        <f>IFERROR(VLOOKUP(A325,[5]数据处理!$A:$D,4,0),0)</f>
        <v>0</v>
      </c>
      <c r="K325" s="30">
        <f>IFERROR(VLOOKUP(A325,[5]数据处理!$A:$E,5,0),0)</f>
        <v>0</v>
      </c>
      <c r="L325" s="30">
        <f>IFERROR(VLOOKUP(A325,[5]数据处理!$A:$G,7,0),0)</f>
        <v>0</v>
      </c>
      <c r="M325">
        <f t="shared" si="69"/>
        <v>2</v>
      </c>
      <c r="N325">
        <f>IFERROR(VLOOKUP(A325,[5]数据处理!$A:$C,3,0),0)</f>
        <v>0</v>
      </c>
      <c r="O325">
        <f>IFERROR(VLOOKUP($A325,[5]数据处理!$A:$N,14,0),0)</f>
        <v>2</v>
      </c>
      <c r="P325" t="str">
        <f>IFERROR(VLOOKUP($A325,[3]库存报告使用数据!$A$1:$B$65536,2,0),"")</f>
        <v/>
      </c>
      <c r="Q325" t="str">
        <f>IFERROR(VLOOKUP($A325,[3]库存报告使用数据!$A$1:$E$65536,5,0),"")</f>
        <v/>
      </c>
      <c r="R325" t="str">
        <f>IFERROR(VLOOKUP($A325,[3]库存报告使用数据!$A$1:$H$65536,8,0),"")</f>
        <v/>
      </c>
      <c r="S325" t="str">
        <f>IFERROR(VLOOKUP($A325,[3]库存报告使用数据!$A$1:$K$65536,11,0),"")</f>
        <v/>
      </c>
      <c r="T325" t="str">
        <f>IFERROR(VLOOKUP($A325,[3]库存报告使用数据!$A$1:$C$65536,3,0),"")</f>
        <v/>
      </c>
      <c r="U325" t="str">
        <f>IFERROR(VLOOKUP($A325,[3]库存报告使用数据!$A$1:$F$65536,6,0),"")</f>
        <v/>
      </c>
      <c r="V325" t="str">
        <f>IFERROR(VLOOKUP($A325,[3]库存报告使用数据!$A$1:$I$65536,9,0),"")</f>
        <v/>
      </c>
      <c r="W325" t="str">
        <f>IFERROR(VLOOKUP($A325,[3]库存报告使用数据!$A$1:$L$65536,12,0),"")</f>
        <v/>
      </c>
      <c r="X325" s="20" t="str">
        <f t="shared" si="70"/>
        <v/>
      </c>
      <c r="Y325" s="20" t="str">
        <f t="shared" si="71"/>
        <v/>
      </c>
      <c r="Z325" s="20" t="str">
        <f t="shared" si="72"/>
        <v/>
      </c>
      <c r="AA325" s="20" t="str">
        <f t="shared" si="73"/>
        <v/>
      </c>
      <c r="AB325" t="str">
        <f>IFERROR(VLOOKUP($A325,[3]库存报告使用数据!$A$1:$D$65536,4,0),"")</f>
        <v/>
      </c>
      <c r="AC325" t="str">
        <f>IFERROR(VLOOKUP($A325,[3]库存报告使用数据!$A$1:$G$65536,7,0),"")</f>
        <v/>
      </c>
      <c r="AD325" t="str">
        <f>IFERROR(VLOOKUP($A325,[3]库存报告使用数据!$A$1:$J$65536,10,0),"")</f>
        <v/>
      </c>
      <c r="AE325" t="str">
        <f>IFERROR(VLOOKUP($A325,[3]库存报告使用数据!$A$1:$M$65536,13,0),"")</f>
        <v/>
      </c>
      <c r="AF325" s="20" t="str">
        <f t="shared" si="74"/>
        <v/>
      </c>
      <c r="AG325" s="20" t="str">
        <f t="shared" si="75"/>
        <v/>
      </c>
      <c r="AH325" s="20" t="str">
        <f t="shared" si="76"/>
        <v/>
      </c>
      <c r="AI325" s="20" t="str">
        <f t="shared" si="77"/>
        <v/>
      </c>
      <c r="AJ325">
        <f>IFERROR(VLOOKUP($B325,[4]库存报告使用数据!$A$1:$B$65536,2,0),0)</f>
        <v>1</v>
      </c>
      <c r="AK325">
        <f>IFERROR(VLOOKUP($B325,[4]库存报告使用数据!$A$1:$C$65536,3,0),)</f>
        <v>0</v>
      </c>
      <c r="AL325">
        <f>IFERROR(VLOOKUP($B325,[4]库存报告使用数据!$A$1:$D$65536,4,0),)</f>
        <v>3</v>
      </c>
      <c r="AM325">
        <f>IFERROR(VLOOKUP($B325,[4]库存报告使用数据!$A$1:$E$65536,5,0),)</f>
        <v>0</v>
      </c>
      <c r="AN325" s="20">
        <f t="shared" si="78"/>
        <v>0</v>
      </c>
      <c r="AO325" s="20" t="str">
        <f t="shared" si="79"/>
        <v/>
      </c>
      <c r="AP325" s="20">
        <f t="shared" si="80"/>
        <v>0</v>
      </c>
      <c r="AQ325" s="20" t="str">
        <f t="shared" si="81"/>
        <v/>
      </c>
      <c r="AR325" s="32">
        <f t="shared" si="82"/>
        <v>0</v>
      </c>
      <c r="AS325" s="32">
        <f t="shared" si="83"/>
        <v>0</v>
      </c>
      <c r="AT325" s="32">
        <f t="shared" si="84"/>
        <v>2</v>
      </c>
      <c r="AU325" s="28" t="str">
        <f t="shared" si="85"/>
        <v>库存为2</v>
      </c>
      <c r="AV325" s="34" t="str">
        <f>IFERROR(时间!$B$4+AU325,"上周无销量")</f>
        <v>上周无销量</v>
      </c>
    </row>
    <row r="326" spans="1:48">
      <c r="A326" s="18" t="s">
        <v>371</v>
      </c>
      <c r="B326" t="str">
        <f>VLOOKUP(A326,'[1]sku-asin（子）'!$A:$B,2,0)</f>
        <v>B07216G9G4</v>
      </c>
      <c r="C326" t="str">
        <f>VLOOKUP(A326,'[1]子sku-父sku'!$A:$B,2,0)</f>
        <v>CS-LY084</v>
      </c>
      <c r="D326" s="28">
        <f>IFERROR(VLOOKUP(A326,[2]库存报告使用数据处理!$A:$C,3,0),0)</f>
        <v>0</v>
      </c>
      <c r="E326" s="28">
        <f>IFERROR(VLOOKUP(A326,[2]库存报告使用数据处理!$A:$D,4,0),0)</f>
        <v>0</v>
      </c>
      <c r="F326" s="28">
        <f>IFERROR(VLOOKUP(A326,[2]库存报告使用数据处理!$A:$E,5,0),0)</f>
        <v>0</v>
      </c>
      <c r="G326" s="28">
        <f>IFERROR(VLOOKUP(A326,[2]库存报告使用数据处理!$A:$F,6,0),0)</f>
        <v>0</v>
      </c>
      <c r="H326" s="29">
        <f>IFERROR(VLOOKUP(A326,[2]库存报告使用数据处理!$A:$G,7,0),0)</f>
        <v>0</v>
      </c>
      <c r="I326">
        <f>IFERROR(VLOOKUP(A326,[5]数据处理!$A:$B,2,0),0)</f>
        <v>2</v>
      </c>
      <c r="J326" s="30">
        <f>IFERROR(VLOOKUP(A326,[5]数据处理!$A:$D,4,0),0)</f>
        <v>0</v>
      </c>
      <c r="K326" s="30">
        <f>IFERROR(VLOOKUP(A326,[5]数据处理!$A:$E,5,0),0)</f>
        <v>0</v>
      </c>
      <c r="L326" s="30">
        <f>IFERROR(VLOOKUP(A326,[5]数据处理!$A:$G,7,0),0)</f>
        <v>0</v>
      </c>
      <c r="M326">
        <f t="shared" ref="M326:M389" si="86">SUM(I326:L326)</f>
        <v>2</v>
      </c>
      <c r="N326">
        <f>IFERROR(VLOOKUP(A326,[5]数据处理!$A:$C,3,0),0)</f>
        <v>0</v>
      </c>
      <c r="O326">
        <f>IFERROR(VLOOKUP($A326,[5]数据处理!$A:$N,14,0),0)</f>
        <v>2</v>
      </c>
      <c r="P326" t="str">
        <f>IFERROR(VLOOKUP($A326,[3]库存报告使用数据!$A$1:$B$65536,2,0),"")</f>
        <v/>
      </c>
      <c r="Q326" t="str">
        <f>IFERROR(VLOOKUP($A326,[3]库存报告使用数据!$A$1:$E$65536,5,0),"")</f>
        <v/>
      </c>
      <c r="R326" t="str">
        <f>IFERROR(VLOOKUP($A326,[3]库存报告使用数据!$A$1:$H$65536,8,0),"")</f>
        <v/>
      </c>
      <c r="S326" t="str">
        <f>IFERROR(VLOOKUP($A326,[3]库存报告使用数据!$A$1:$K$65536,11,0),"")</f>
        <v/>
      </c>
      <c r="T326" t="str">
        <f>IFERROR(VLOOKUP($A326,[3]库存报告使用数据!$A$1:$C$65536,3,0),"")</f>
        <v/>
      </c>
      <c r="U326" t="str">
        <f>IFERROR(VLOOKUP($A326,[3]库存报告使用数据!$A$1:$F$65536,6,0),"")</f>
        <v/>
      </c>
      <c r="V326" t="str">
        <f>IFERROR(VLOOKUP($A326,[3]库存报告使用数据!$A$1:$I$65536,9,0),"")</f>
        <v/>
      </c>
      <c r="W326" t="str">
        <f>IFERROR(VLOOKUP($A326,[3]库存报告使用数据!$A$1:$L$65536,12,0),"")</f>
        <v/>
      </c>
      <c r="X326" s="20" t="str">
        <f t="shared" ref="X326:X389" si="87">IFERROR(T326/P326,"")</f>
        <v/>
      </c>
      <c r="Y326" s="20" t="str">
        <f t="shared" ref="Y326:Y389" si="88">IFERROR(U326/Q326,"")</f>
        <v/>
      </c>
      <c r="Z326" s="20" t="str">
        <f t="shared" ref="Z326:Z389" si="89">IFERROR(V326/R326,"")</f>
        <v/>
      </c>
      <c r="AA326" s="20" t="str">
        <f t="shared" ref="AA326:AA389" si="90">IFERROR(W326/S326,"")</f>
        <v/>
      </c>
      <c r="AB326" t="str">
        <f>IFERROR(VLOOKUP($A326,[3]库存报告使用数据!$A$1:$D$65536,4,0),"")</f>
        <v/>
      </c>
      <c r="AC326" t="str">
        <f>IFERROR(VLOOKUP($A326,[3]库存报告使用数据!$A$1:$G$65536,7,0),"")</f>
        <v/>
      </c>
      <c r="AD326" t="str">
        <f>IFERROR(VLOOKUP($A326,[3]库存报告使用数据!$A$1:$J$65536,10,0),"")</f>
        <v/>
      </c>
      <c r="AE326" t="str">
        <f>IFERROR(VLOOKUP($A326,[3]库存报告使用数据!$A$1:$M$65536,13,0),"")</f>
        <v/>
      </c>
      <c r="AF326" s="20" t="str">
        <f t="shared" ref="AF326:AF389" si="91">IF(OR(AB326="",AB326=0),"",IF(AND(D326*$H326=0,AB326&gt;0),"无销售广告费为"&amp;AB326,IFERROR(AB326/(D326*$H326),0)))</f>
        <v/>
      </c>
      <c r="AG326" s="20" t="str">
        <f t="shared" ref="AG326:AG389" si="92">IF(OR(AC326="",AC326=0),"",IF(AND(E326*$H326=0,AC326&gt;0),"无销售广告费为"&amp;AC326,IFERROR(AC326/(E326*$H326),0)))</f>
        <v/>
      </c>
      <c r="AH326" s="20" t="str">
        <f t="shared" ref="AH326:AH389" si="93">IF(OR(AD326="",AD326=0),"",IF(AND(F326*$H326=0,AD326&gt;0),"无销售广告费为"&amp;AD326,IFERROR(AD326/(F326*$H326),0)))</f>
        <v/>
      </c>
      <c r="AI326" s="20" t="str">
        <f t="shared" ref="AI326:AI389" si="94">IF(OR(AE326="",AE326=0),"",IF(AND(G326*$H326=0,AE326&gt;0),"无销售广告费为"&amp;AE326,IFERROR(AE326/(G326*$H326),0)))</f>
        <v/>
      </c>
      <c r="AJ326">
        <f>IFERROR(VLOOKUP($B326,[4]库存报告使用数据!$A$1:$B$65536,2,0),0)</f>
        <v>2</v>
      </c>
      <c r="AK326">
        <f>IFERROR(VLOOKUP($B326,[4]库存报告使用数据!$A$1:$C$65536,3,0),)</f>
        <v>3</v>
      </c>
      <c r="AL326">
        <f>IFERROR(VLOOKUP($B326,[4]库存报告使用数据!$A$1:$D$65536,4,0),)</f>
        <v>0</v>
      </c>
      <c r="AM326">
        <f>IFERROR(VLOOKUP($B326,[4]库存报告使用数据!$A$1:$E$65536,5,0),)</f>
        <v>0</v>
      </c>
      <c r="AN326" s="20">
        <f t="shared" ref="AN326:AN389" si="95">IFERROR(D326/AJ326,"")</f>
        <v>0</v>
      </c>
      <c r="AO326" s="20">
        <f t="shared" ref="AO326:AO389" si="96">IFERROR(E326/AK326,"")</f>
        <v>0</v>
      </c>
      <c r="AP326" s="20" t="str">
        <f t="shared" ref="AP326:AP389" si="97">IFERROR(F326/AL326,"")</f>
        <v/>
      </c>
      <c r="AQ326" s="20" t="str">
        <f t="shared" ref="AQ326:AQ389" si="98">IFERROR(G326/AM326,"")</f>
        <v/>
      </c>
      <c r="AR326" s="32">
        <f t="shared" ref="AR326:AR389" si="99">IFERROR(D326/7,"")</f>
        <v>0</v>
      </c>
      <c r="AS326" s="32">
        <f t="shared" ref="AS326:AS389" si="100">IF(AR326="","上周无销量",60*AR326)</f>
        <v>0</v>
      </c>
      <c r="AT326" s="32">
        <f t="shared" ref="AT326:AT389" si="101">IF(AS326="上周无销量","上周无销量/总库存"&amp;M326,M326-AS326)</f>
        <v>2</v>
      </c>
      <c r="AU326" s="28" t="str">
        <f t="shared" ref="AU326:AU389" si="102">IF(AR326="","库存为"&amp;M326,IF(AS326=0,"库存为"&amp;M326,INT(M326/AR326)))</f>
        <v>库存为2</v>
      </c>
      <c r="AV326" s="34" t="str">
        <f>IFERROR(时间!$B$4+AU326,"上周无销量")</f>
        <v>上周无销量</v>
      </c>
    </row>
    <row r="327" spans="1:48">
      <c r="A327" s="18" t="s">
        <v>372</v>
      </c>
      <c r="B327" t="str">
        <f>VLOOKUP(A327,'[1]sku-asin（子）'!$A:$B,2,0)</f>
        <v>B072K1SLX8</v>
      </c>
      <c r="C327" t="str">
        <f>VLOOKUP(A327,'[1]子sku-父sku'!$A:$B,2,0)</f>
        <v>CS-LY084</v>
      </c>
      <c r="D327" s="28">
        <f>IFERROR(VLOOKUP(A327,[2]库存报告使用数据处理!$A:$C,3,0),0)</f>
        <v>0</v>
      </c>
      <c r="E327" s="28">
        <f>IFERROR(VLOOKUP(A327,[2]库存报告使用数据处理!$A:$D,4,0),0)</f>
        <v>0</v>
      </c>
      <c r="F327" s="28">
        <f>IFERROR(VLOOKUP(A327,[2]库存报告使用数据处理!$A:$E,5,0),0)</f>
        <v>0</v>
      </c>
      <c r="G327" s="28">
        <f>IFERROR(VLOOKUP(A327,[2]库存报告使用数据处理!$A:$F,6,0),0)</f>
        <v>0</v>
      </c>
      <c r="H327" s="29">
        <f>IFERROR(VLOOKUP(A327,[2]库存报告使用数据处理!$A:$G,7,0),0)</f>
        <v>0</v>
      </c>
      <c r="I327">
        <f>IFERROR(VLOOKUP(A327,[5]数据处理!$A:$B,2,0),0)</f>
        <v>4</v>
      </c>
      <c r="J327" s="30">
        <f>IFERROR(VLOOKUP(A327,[5]数据处理!$A:$D,4,0),0)</f>
        <v>0</v>
      </c>
      <c r="K327" s="30">
        <f>IFERROR(VLOOKUP(A327,[5]数据处理!$A:$E,5,0),0)</f>
        <v>0</v>
      </c>
      <c r="L327" s="30">
        <f>IFERROR(VLOOKUP(A327,[5]数据处理!$A:$G,7,0),0)</f>
        <v>0</v>
      </c>
      <c r="M327">
        <f t="shared" si="86"/>
        <v>4</v>
      </c>
      <c r="N327">
        <f>IFERROR(VLOOKUP(A327,[5]数据处理!$A:$C,3,0),0)</f>
        <v>0</v>
      </c>
      <c r="O327">
        <f>IFERROR(VLOOKUP($A327,[5]数据处理!$A:$N,14,0),0)</f>
        <v>4</v>
      </c>
      <c r="P327" t="str">
        <f>IFERROR(VLOOKUP($A327,[3]库存报告使用数据!$A$1:$B$65536,2,0),"")</f>
        <v/>
      </c>
      <c r="Q327" t="str">
        <f>IFERROR(VLOOKUP($A327,[3]库存报告使用数据!$A$1:$E$65536,5,0),"")</f>
        <v/>
      </c>
      <c r="R327" t="str">
        <f>IFERROR(VLOOKUP($A327,[3]库存报告使用数据!$A$1:$H$65536,8,0),"")</f>
        <v/>
      </c>
      <c r="S327" t="str">
        <f>IFERROR(VLOOKUP($A327,[3]库存报告使用数据!$A$1:$K$65536,11,0),"")</f>
        <v/>
      </c>
      <c r="T327" t="str">
        <f>IFERROR(VLOOKUP($A327,[3]库存报告使用数据!$A$1:$C$65536,3,0),"")</f>
        <v/>
      </c>
      <c r="U327" t="str">
        <f>IFERROR(VLOOKUP($A327,[3]库存报告使用数据!$A$1:$F$65536,6,0),"")</f>
        <v/>
      </c>
      <c r="V327" t="str">
        <f>IFERROR(VLOOKUP($A327,[3]库存报告使用数据!$A$1:$I$65536,9,0),"")</f>
        <v/>
      </c>
      <c r="W327" t="str">
        <f>IFERROR(VLOOKUP($A327,[3]库存报告使用数据!$A$1:$L$65536,12,0),"")</f>
        <v/>
      </c>
      <c r="X327" s="20" t="str">
        <f t="shared" si="87"/>
        <v/>
      </c>
      <c r="Y327" s="20" t="str">
        <f t="shared" si="88"/>
        <v/>
      </c>
      <c r="Z327" s="20" t="str">
        <f t="shared" si="89"/>
        <v/>
      </c>
      <c r="AA327" s="20" t="str">
        <f t="shared" si="90"/>
        <v/>
      </c>
      <c r="AB327" t="str">
        <f>IFERROR(VLOOKUP($A327,[3]库存报告使用数据!$A$1:$D$65536,4,0),"")</f>
        <v/>
      </c>
      <c r="AC327" t="str">
        <f>IFERROR(VLOOKUP($A327,[3]库存报告使用数据!$A$1:$G$65536,7,0),"")</f>
        <v/>
      </c>
      <c r="AD327" t="str">
        <f>IFERROR(VLOOKUP($A327,[3]库存报告使用数据!$A$1:$J$65536,10,0),"")</f>
        <v/>
      </c>
      <c r="AE327" t="str">
        <f>IFERROR(VLOOKUP($A327,[3]库存报告使用数据!$A$1:$M$65536,13,0),"")</f>
        <v/>
      </c>
      <c r="AF327" s="20" t="str">
        <f t="shared" si="91"/>
        <v/>
      </c>
      <c r="AG327" s="20" t="str">
        <f t="shared" si="92"/>
        <v/>
      </c>
      <c r="AH327" s="20" t="str">
        <f t="shared" si="93"/>
        <v/>
      </c>
      <c r="AI327" s="20" t="str">
        <f t="shared" si="94"/>
        <v/>
      </c>
      <c r="AJ327">
        <f>IFERROR(VLOOKUP($B327,[4]库存报告使用数据!$A$1:$B$65536,2,0),0)</f>
        <v>0</v>
      </c>
      <c r="AK327">
        <f>IFERROR(VLOOKUP($B327,[4]库存报告使用数据!$A$1:$C$65536,3,0),)</f>
        <v>1</v>
      </c>
      <c r="AL327">
        <f>IFERROR(VLOOKUP($B327,[4]库存报告使用数据!$A$1:$D$65536,4,0),)</f>
        <v>1</v>
      </c>
      <c r="AM327">
        <f>IFERROR(VLOOKUP($B327,[4]库存报告使用数据!$A$1:$E$65536,5,0),)</f>
        <v>0</v>
      </c>
      <c r="AN327" s="20" t="str">
        <f t="shared" si="95"/>
        <v/>
      </c>
      <c r="AO327" s="20">
        <f t="shared" si="96"/>
        <v>0</v>
      </c>
      <c r="AP327" s="20">
        <f t="shared" si="97"/>
        <v>0</v>
      </c>
      <c r="AQ327" s="20" t="str">
        <f t="shared" si="98"/>
        <v/>
      </c>
      <c r="AR327" s="32">
        <f t="shared" si="99"/>
        <v>0</v>
      </c>
      <c r="AS327" s="32">
        <f t="shared" si="100"/>
        <v>0</v>
      </c>
      <c r="AT327" s="32">
        <f t="shared" si="101"/>
        <v>4</v>
      </c>
      <c r="AU327" s="28" t="str">
        <f t="shared" si="102"/>
        <v>库存为4</v>
      </c>
      <c r="AV327" s="34" t="str">
        <f>IFERROR(时间!$B$4+AU327,"上周无销量")</f>
        <v>上周无销量</v>
      </c>
    </row>
    <row r="328" spans="1:48">
      <c r="A328" s="18" t="s">
        <v>373</v>
      </c>
      <c r="B328" t="str">
        <f>VLOOKUP(A328,'[1]sku-asin（子）'!$A:$B,2,0)</f>
        <v>B071WRDPXY</v>
      </c>
      <c r="C328" t="str">
        <f>VLOOKUP(A328,'[1]子sku-父sku'!$A:$B,2,0)</f>
        <v>CS-LY084</v>
      </c>
      <c r="D328" s="28">
        <f>IFERROR(VLOOKUP(A328,[2]库存报告使用数据处理!$A:$C,3,0),0)</f>
        <v>0</v>
      </c>
      <c r="E328" s="28">
        <f>IFERROR(VLOOKUP(A328,[2]库存报告使用数据处理!$A:$D,4,0),0)</f>
        <v>0</v>
      </c>
      <c r="F328" s="28">
        <f>IFERROR(VLOOKUP(A328,[2]库存报告使用数据处理!$A:$E,5,0),0)</f>
        <v>0</v>
      </c>
      <c r="G328" s="28">
        <f>IFERROR(VLOOKUP(A328,[2]库存报告使用数据处理!$A:$F,6,0),0)</f>
        <v>0</v>
      </c>
      <c r="H328" s="29">
        <f>IFERROR(VLOOKUP(A328,[2]库存报告使用数据处理!$A:$G,7,0),0)</f>
        <v>0</v>
      </c>
      <c r="I328">
        <f>IFERROR(VLOOKUP(A328,[5]数据处理!$A:$B,2,0),0)</f>
        <v>5</v>
      </c>
      <c r="J328" s="30">
        <f>IFERROR(VLOOKUP(A328,[5]数据处理!$A:$D,4,0),0)</f>
        <v>0</v>
      </c>
      <c r="K328" s="30">
        <f>IFERROR(VLOOKUP(A328,[5]数据处理!$A:$E,5,0),0)</f>
        <v>0</v>
      </c>
      <c r="L328" s="30">
        <f>IFERROR(VLOOKUP(A328,[5]数据处理!$A:$G,7,0),0)</f>
        <v>0</v>
      </c>
      <c r="M328">
        <f t="shared" si="86"/>
        <v>5</v>
      </c>
      <c r="N328">
        <f>IFERROR(VLOOKUP(A328,[5]数据处理!$A:$C,3,0),0)</f>
        <v>0</v>
      </c>
      <c r="O328">
        <f>IFERROR(VLOOKUP($A328,[5]数据处理!$A:$N,14,0),0)</f>
        <v>5</v>
      </c>
      <c r="P328" t="str">
        <f>IFERROR(VLOOKUP($A328,[3]库存报告使用数据!$A$1:$B$65536,2,0),"")</f>
        <v/>
      </c>
      <c r="Q328" t="str">
        <f>IFERROR(VLOOKUP($A328,[3]库存报告使用数据!$A$1:$E$65536,5,0),"")</f>
        <v/>
      </c>
      <c r="R328" t="str">
        <f>IFERROR(VLOOKUP($A328,[3]库存报告使用数据!$A$1:$H$65536,8,0),"")</f>
        <v/>
      </c>
      <c r="S328" t="str">
        <f>IFERROR(VLOOKUP($A328,[3]库存报告使用数据!$A$1:$K$65536,11,0),"")</f>
        <v/>
      </c>
      <c r="T328" t="str">
        <f>IFERROR(VLOOKUP($A328,[3]库存报告使用数据!$A$1:$C$65536,3,0),"")</f>
        <v/>
      </c>
      <c r="U328" t="str">
        <f>IFERROR(VLOOKUP($A328,[3]库存报告使用数据!$A$1:$F$65536,6,0),"")</f>
        <v/>
      </c>
      <c r="V328" t="str">
        <f>IFERROR(VLOOKUP($A328,[3]库存报告使用数据!$A$1:$I$65536,9,0),"")</f>
        <v/>
      </c>
      <c r="W328" t="str">
        <f>IFERROR(VLOOKUP($A328,[3]库存报告使用数据!$A$1:$L$65536,12,0),"")</f>
        <v/>
      </c>
      <c r="X328" s="20" t="str">
        <f t="shared" si="87"/>
        <v/>
      </c>
      <c r="Y328" s="20" t="str">
        <f t="shared" si="88"/>
        <v/>
      </c>
      <c r="Z328" s="20" t="str">
        <f t="shared" si="89"/>
        <v/>
      </c>
      <c r="AA328" s="20" t="str">
        <f t="shared" si="90"/>
        <v/>
      </c>
      <c r="AB328" t="str">
        <f>IFERROR(VLOOKUP($A328,[3]库存报告使用数据!$A$1:$D$65536,4,0),"")</f>
        <v/>
      </c>
      <c r="AC328" t="str">
        <f>IFERROR(VLOOKUP($A328,[3]库存报告使用数据!$A$1:$G$65536,7,0),"")</f>
        <v/>
      </c>
      <c r="AD328" t="str">
        <f>IFERROR(VLOOKUP($A328,[3]库存报告使用数据!$A$1:$J$65536,10,0),"")</f>
        <v/>
      </c>
      <c r="AE328" t="str">
        <f>IFERROR(VLOOKUP($A328,[3]库存报告使用数据!$A$1:$M$65536,13,0),"")</f>
        <v/>
      </c>
      <c r="AF328" s="20" t="str">
        <f t="shared" si="91"/>
        <v/>
      </c>
      <c r="AG328" s="20" t="str">
        <f t="shared" si="92"/>
        <v/>
      </c>
      <c r="AH328" s="20" t="str">
        <f t="shared" si="93"/>
        <v/>
      </c>
      <c r="AI328" s="20" t="str">
        <f t="shared" si="94"/>
        <v/>
      </c>
      <c r="AJ328">
        <f>IFERROR(VLOOKUP($B328,[4]库存报告使用数据!$A$1:$B$65536,2,0),0)</f>
        <v>0</v>
      </c>
      <c r="AK328">
        <f>IFERROR(VLOOKUP($B328,[4]库存报告使用数据!$A$1:$C$65536,3,0),)</f>
        <v>0</v>
      </c>
      <c r="AL328">
        <f>IFERROR(VLOOKUP($B328,[4]库存报告使用数据!$A$1:$D$65536,4,0),)</f>
        <v>0</v>
      </c>
      <c r="AM328">
        <f>IFERROR(VLOOKUP($B328,[4]库存报告使用数据!$A$1:$E$65536,5,0),)</f>
        <v>0</v>
      </c>
      <c r="AN328" s="20" t="str">
        <f t="shared" si="95"/>
        <v/>
      </c>
      <c r="AO328" s="20" t="str">
        <f t="shared" si="96"/>
        <v/>
      </c>
      <c r="AP328" s="20" t="str">
        <f t="shared" si="97"/>
        <v/>
      </c>
      <c r="AQ328" s="20" t="str">
        <f t="shared" si="98"/>
        <v/>
      </c>
      <c r="AR328" s="32">
        <f t="shared" si="99"/>
        <v>0</v>
      </c>
      <c r="AS328" s="32">
        <f t="shared" si="100"/>
        <v>0</v>
      </c>
      <c r="AT328" s="32">
        <f t="shared" si="101"/>
        <v>5</v>
      </c>
      <c r="AU328" s="28" t="str">
        <f t="shared" si="102"/>
        <v>库存为5</v>
      </c>
      <c r="AV328" s="34" t="str">
        <f>IFERROR(时间!$B$4+AU328,"上周无销量")</f>
        <v>上周无销量</v>
      </c>
    </row>
    <row r="329" spans="1:48">
      <c r="A329" s="18" t="s">
        <v>374</v>
      </c>
      <c r="B329" t="str">
        <f>VLOOKUP(A329,'[1]sku-asin（子）'!$A:$B,2,0)</f>
        <v>B072MM1513</v>
      </c>
      <c r="C329" t="str">
        <f>VLOOKUP(A329,'[1]子sku-父sku'!$A:$B,2,0)</f>
        <v>CS-LY084</v>
      </c>
      <c r="D329" s="28">
        <f>IFERROR(VLOOKUP(A329,[2]库存报告使用数据处理!$A:$C,3,0),0)</f>
        <v>0</v>
      </c>
      <c r="E329" s="28">
        <f>IFERROR(VLOOKUP(A329,[2]库存报告使用数据处理!$A:$D,4,0),0)</f>
        <v>0</v>
      </c>
      <c r="F329" s="28">
        <f>IFERROR(VLOOKUP(A329,[2]库存报告使用数据处理!$A:$E,5,0),0)</f>
        <v>0</v>
      </c>
      <c r="G329" s="28">
        <f>IFERROR(VLOOKUP(A329,[2]库存报告使用数据处理!$A:$F,6,0),0)</f>
        <v>0</v>
      </c>
      <c r="H329" s="29">
        <f>IFERROR(VLOOKUP(A329,[2]库存报告使用数据处理!$A:$G,7,0),0)</f>
        <v>0</v>
      </c>
      <c r="I329">
        <f>IFERROR(VLOOKUP(A329,[5]数据处理!$A:$B,2,0),0)</f>
        <v>3</v>
      </c>
      <c r="J329" s="30">
        <f>IFERROR(VLOOKUP(A329,[5]数据处理!$A:$D,4,0),0)</f>
        <v>0</v>
      </c>
      <c r="K329" s="30">
        <f>IFERROR(VLOOKUP(A329,[5]数据处理!$A:$E,5,0),0)</f>
        <v>0</v>
      </c>
      <c r="L329" s="30">
        <f>IFERROR(VLOOKUP(A329,[5]数据处理!$A:$G,7,0),0)</f>
        <v>0</v>
      </c>
      <c r="M329">
        <f t="shared" si="86"/>
        <v>3</v>
      </c>
      <c r="N329">
        <f>IFERROR(VLOOKUP(A329,[5]数据处理!$A:$C,3,0),0)</f>
        <v>0</v>
      </c>
      <c r="O329">
        <f>IFERROR(VLOOKUP($A329,[5]数据处理!$A:$N,14,0),0)</f>
        <v>3</v>
      </c>
      <c r="P329" t="str">
        <f>IFERROR(VLOOKUP($A329,[3]库存报告使用数据!$A$1:$B$65536,2,0),"")</f>
        <v/>
      </c>
      <c r="Q329" t="str">
        <f>IFERROR(VLOOKUP($A329,[3]库存报告使用数据!$A$1:$E$65536,5,0),"")</f>
        <v/>
      </c>
      <c r="R329" t="str">
        <f>IFERROR(VLOOKUP($A329,[3]库存报告使用数据!$A$1:$H$65536,8,0),"")</f>
        <v/>
      </c>
      <c r="S329" t="str">
        <f>IFERROR(VLOOKUP($A329,[3]库存报告使用数据!$A$1:$K$65536,11,0),"")</f>
        <v/>
      </c>
      <c r="T329" t="str">
        <f>IFERROR(VLOOKUP($A329,[3]库存报告使用数据!$A$1:$C$65536,3,0),"")</f>
        <v/>
      </c>
      <c r="U329" t="str">
        <f>IFERROR(VLOOKUP($A329,[3]库存报告使用数据!$A$1:$F$65536,6,0),"")</f>
        <v/>
      </c>
      <c r="V329" t="str">
        <f>IFERROR(VLOOKUP($A329,[3]库存报告使用数据!$A$1:$I$65536,9,0),"")</f>
        <v/>
      </c>
      <c r="W329" t="str">
        <f>IFERROR(VLOOKUP($A329,[3]库存报告使用数据!$A$1:$L$65536,12,0),"")</f>
        <v/>
      </c>
      <c r="X329" s="20" t="str">
        <f t="shared" si="87"/>
        <v/>
      </c>
      <c r="Y329" s="20" t="str">
        <f t="shared" si="88"/>
        <v/>
      </c>
      <c r="Z329" s="20" t="str">
        <f t="shared" si="89"/>
        <v/>
      </c>
      <c r="AA329" s="20" t="str">
        <f t="shared" si="90"/>
        <v/>
      </c>
      <c r="AB329" t="str">
        <f>IFERROR(VLOOKUP($A329,[3]库存报告使用数据!$A$1:$D$65536,4,0),"")</f>
        <v/>
      </c>
      <c r="AC329" t="str">
        <f>IFERROR(VLOOKUP($A329,[3]库存报告使用数据!$A$1:$G$65536,7,0),"")</f>
        <v/>
      </c>
      <c r="AD329" t="str">
        <f>IFERROR(VLOOKUP($A329,[3]库存报告使用数据!$A$1:$J$65536,10,0),"")</f>
        <v/>
      </c>
      <c r="AE329" t="str">
        <f>IFERROR(VLOOKUP($A329,[3]库存报告使用数据!$A$1:$M$65536,13,0),"")</f>
        <v/>
      </c>
      <c r="AF329" s="20" t="str">
        <f t="shared" si="91"/>
        <v/>
      </c>
      <c r="AG329" s="20" t="str">
        <f t="shared" si="92"/>
        <v/>
      </c>
      <c r="AH329" s="20" t="str">
        <f t="shared" si="93"/>
        <v/>
      </c>
      <c r="AI329" s="20" t="str">
        <f t="shared" si="94"/>
        <v/>
      </c>
      <c r="AJ329">
        <f>IFERROR(VLOOKUP($B329,[4]库存报告使用数据!$A$1:$B$65536,2,0),0)</f>
        <v>1</v>
      </c>
      <c r="AK329">
        <f>IFERROR(VLOOKUP($B329,[4]库存报告使用数据!$A$1:$C$65536,3,0),)</f>
        <v>3</v>
      </c>
      <c r="AL329">
        <f>IFERROR(VLOOKUP($B329,[4]库存报告使用数据!$A$1:$D$65536,4,0),)</f>
        <v>0</v>
      </c>
      <c r="AM329">
        <f>IFERROR(VLOOKUP($B329,[4]库存报告使用数据!$A$1:$E$65536,5,0),)</f>
        <v>2</v>
      </c>
      <c r="AN329" s="20">
        <f t="shared" si="95"/>
        <v>0</v>
      </c>
      <c r="AO329" s="20">
        <f t="shared" si="96"/>
        <v>0</v>
      </c>
      <c r="AP329" s="20" t="str">
        <f t="shared" si="97"/>
        <v/>
      </c>
      <c r="AQ329" s="20">
        <f t="shared" si="98"/>
        <v>0</v>
      </c>
      <c r="AR329" s="32">
        <f t="shared" si="99"/>
        <v>0</v>
      </c>
      <c r="AS329" s="32">
        <f t="shared" si="100"/>
        <v>0</v>
      </c>
      <c r="AT329" s="32">
        <f t="shared" si="101"/>
        <v>3</v>
      </c>
      <c r="AU329" s="28" t="str">
        <f t="shared" si="102"/>
        <v>库存为3</v>
      </c>
      <c r="AV329" s="34" t="str">
        <f>IFERROR(时间!$B$4+AU329,"上周无销量")</f>
        <v>上周无销量</v>
      </c>
    </row>
    <row r="330" spans="1:48">
      <c r="A330" s="18" t="s">
        <v>375</v>
      </c>
      <c r="B330" t="str">
        <f>VLOOKUP(A330,'[1]sku-asin（子）'!$A:$B,2,0)</f>
        <v>B072MML4VB</v>
      </c>
      <c r="C330" t="str">
        <f>VLOOKUP(A330,'[1]子sku-父sku'!$A:$B,2,0)</f>
        <v>CS-LY084</v>
      </c>
      <c r="D330" s="28">
        <f>IFERROR(VLOOKUP(A330,[2]库存报告使用数据处理!$A:$C,3,0),0)</f>
        <v>0</v>
      </c>
      <c r="E330" s="28">
        <f>IFERROR(VLOOKUP(A330,[2]库存报告使用数据处理!$A:$D,4,0),0)</f>
        <v>0</v>
      </c>
      <c r="F330" s="28">
        <f>IFERROR(VLOOKUP(A330,[2]库存报告使用数据处理!$A:$E,5,0),0)</f>
        <v>0</v>
      </c>
      <c r="G330" s="28">
        <f>IFERROR(VLOOKUP(A330,[2]库存报告使用数据处理!$A:$F,6,0),0)</f>
        <v>0</v>
      </c>
      <c r="H330" s="29">
        <f>IFERROR(VLOOKUP(A330,[2]库存报告使用数据处理!$A:$G,7,0),0)</f>
        <v>0</v>
      </c>
      <c r="I330">
        <f>IFERROR(VLOOKUP(A330,[5]数据处理!$A:$B,2,0),0)</f>
        <v>7</v>
      </c>
      <c r="J330" s="30">
        <f>IFERROR(VLOOKUP(A330,[5]数据处理!$A:$D,4,0),0)</f>
        <v>0</v>
      </c>
      <c r="K330" s="30">
        <f>IFERROR(VLOOKUP(A330,[5]数据处理!$A:$E,5,0),0)</f>
        <v>0</v>
      </c>
      <c r="L330" s="30">
        <f>IFERROR(VLOOKUP(A330,[5]数据处理!$A:$G,7,0),0)</f>
        <v>0</v>
      </c>
      <c r="M330">
        <f t="shared" si="86"/>
        <v>7</v>
      </c>
      <c r="N330">
        <f>IFERROR(VLOOKUP(A330,[5]数据处理!$A:$C,3,0),0)</f>
        <v>0</v>
      </c>
      <c r="O330">
        <f>IFERROR(VLOOKUP($A330,[5]数据处理!$A:$N,14,0),0)</f>
        <v>7</v>
      </c>
      <c r="P330" t="str">
        <f>IFERROR(VLOOKUP($A330,[3]库存报告使用数据!$A$1:$B$65536,2,0),"")</f>
        <v/>
      </c>
      <c r="Q330" t="str">
        <f>IFERROR(VLOOKUP($A330,[3]库存报告使用数据!$A$1:$E$65536,5,0),"")</f>
        <v/>
      </c>
      <c r="R330" t="str">
        <f>IFERROR(VLOOKUP($A330,[3]库存报告使用数据!$A$1:$H$65536,8,0),"")</f>
        <v/>
      </c>
      <c r="S330" t="str">
        <f>IFERROR(VLOOKUP($A330,[3]库存报告使用数据!$A$1:$K$65536,11,0),"")</f>
        <v/>
      </c>
      <c r="T330" t="str">
        <f>IFERROR(VLOOKUP($A330,[3]库存报告使用数据!$A$1:$C$65536,3,0),"")</f>
        <v/>
      </c>
      <c r="U330" t="str">
        <f>IFERROR(VLOOKUP($A330,[3]库存报告使用数据!$A$1:$F$65536,6,0),"")</f>
        <v/>
      </c>
      <c r="V330" t="str">
        <f>IFERROR(VLOOKUP($A330,[3]库存报告使用数据!$A$1:$I$65536,9,0),"")</f>
        <v/>
      </c>
      <c r="W330" t="str">
        <f>IFERROR(VLOOKUP($A330,[3]库存报告使用数据!$A$1:$L$65536,12,0),"")</f>
        <v/>
      </c>
      <c r="X330" s="20" t="str">
        <f t="shared" si="87"/>
        <v/>
      </c>
      <c r="Y330" s="20" t="str">
        <f t="shared" si="88"/>
        <v/>
      </c>
      <c r="Z330" s="20" t="str">
        <f t="shared" si="89"/>
        <v/>
      </c>
      <c r="AA330" s="20" t="str">
        <f t="shared" si="90"/>
        <v/>
      </c>
      <c r="AB330" t="str">
        <f>IFERROR(VLOOKUP($A330,[3]库存报告使用数据!$A$1:$D$65536,4,0),"")</f>
        <v/>
      </c>
      <c r="AC330" t="str">
        <f>IFERROR(VLOOKUP($A330,[3]库存报告使用数据!$A$1:$G$65536,7,0),"")</f>
        <v/>
      </c>
      <c r="AD330" t="str">
        <f>IFERROR(VLOOKUP($A330,[3]库存报告使用数据!$A$1:$J$65536,10,0),"")</f>
        <v/>
      </c>
      <c r="AE330" t="str">
        <f>IFERROR(VLOOKUP($A330,[3]库存报告使用数据!$A$1:$M$65536,13,0),"")</f>
        <v/>
      </c>
      <c r="AF330" s="20" t="str">
        <f t="shared" si="91"/>
        <v/>
      </c>
      <c r="AG330" s="20" t="str">
        <f t="shared" si="92"/>
        <v/>
      </c>
      <c r="AH330" s="20" t="str">
        <f t="shared" si="93"/>
        <v/>
      </c>
      <c r="AI330" s="20" t="str">
        <f t="shared" si="94"/>
        <v/>
      </c>
      <c r="AJ330">
        <f>IFERROR(VLOOKUP($B330,[4]库存报告使用数据!$A$1:$B$65536,2,0),0)</f>
        <v>1</v>
      </c>
      <c r="AK330">
        <f>IFERROR(VLOOKUP($B330,[4]库存报告使用数据!$A$1:$C$65536,3,0),)</f>
        <v>2</v>
      </c>
      <c r="AL330">
        <f>IFERROR(VLOOKUP($B330,[4]库存报告使用数据!$A$1:$D$65536,4,0),)</f>
        <v>0</v>
      </c>
      <c r="AM330">
        <f>IFERROR(VLOOKUP($B330,[4]库存报告使用数据!$A$1:$E$65536,5,0),)</f>
        <v>4</v>
      </c>
      <c r="AN330" s="20">
        <f t="shared" si="95"/>
        <v>0</v>
      </c>
      <c r="AO330" s="20">
        <f t="shared" si="96"/>
        <v>0</v>
      </c>
      <c r="AP330" s="20" t="str">
        <f t="shared" si="97"/>
        <v/>
      </c>
      <c r="AQ330" s="20">
        <f t="shared" si="98"/>
        <v>0</v>
      </c>
      <c r="AR330" s="32">
        <f t="shared" si="99"/>
        <v>0</v>
      </c>
      <c r="AS330" s="32">
        <f t="shared" si="100"/>
        <v>0</v>
      </c>
      <c r="AT330" s="32">
        <f t="shared" si="101"/>
        <v>7</v>
      </c>
      <c r="AU330" s="28" t="str">
        <f t="shared" si="102"/>
        <v>库存为7</v>
      </c>
      <c r="AV330" s="34" t="str">
        <f>IFERROR(时间!$B$4+AU330,"上周无销量")</f>
        <v>上周无销量</v>
      </c>
    </row>
    <row r="331" spans="1:48">
      <c r="A331" s="18" t="s">
        <v>376</v>
      </c>
      <c r="B331" t="str">
        <f>VLOOKUP(A331,'[1]sku-asin（子）'!$A:$B,2,0)</f>
        <v>B06XPD9Q3H</v>
      </c>
      <c r="C331" t="str">
        <f>VLOOKUP(A331,'[1]子sku-父sku'!$A:$B,2,0)</f>
        <v>CS-LY084</v>
      </c>
      <c r="D331" s="28">
        <f>IFERROR(VLOOKUP(A331,[2]库存报告使用数据处理!$A:$C,3,0),0)</f>
        <v>0</v>
      </c>
      <c r="E331" s="28">
        <f>IFERROR(VLOOKUP(A331,[2]库存报告使用数据处理!$A:$D,4,0),0)</f>
        <v>0</v>
      </c>
      <c r="F331" s="28">
        <f>IFERROR(VLOOKUP(A331,[2]库存报告使用数据处理!$A:$E,5,0),0)</f>
        <v>0</v>
      </c>
      <c r="G331" s="28">
        <f>IFERROR(VLOOKUP(A331,[2]库存报告使用数据处理!$A:$F,6,0),0)</f>
        <v>0</v>
      </c>
      <c r="H331" s="29">
        <f>IFERROR(VLOOKUP(A331,[2]库存报告使用数据处理!$A:$G,7,0),0)</f>
        <v>0</v>
      </c>
      <c r="I331">
        <f>IFERROR(VLOOKUP(A331,[5]数据处理!$A:$B,2,0),0)</f>
        <v>3</v>
      </c>
      <c r="J331" s="30">
        <f>IFERROR(VLOOKUP(A331,[5]数据处理!$A:$D,4,0),0)</f>
        <v>0</v>
      </c>
      <c r="K331" s="30">
        <f>IFERROR(VLOOKUP(A331,[5]数据处理!$A:$E,5,0),0)</f>
        <v>0</v>
      </c>
      <c r="L331" s="30">
        <f>IFERROR(VLOOKUP(A331,[5]数据处理!$A:$G,7,0),0)</f>
        <v>0</v>
      </c>
      <c r="M331">
        <f t="shared" si="86"/>
        <v>3</v>
      </c>
      <c r="N331">
        <f>IFERROR(VLOOKUP(A331,[5]数据处理!$A:$C,3,0),0)</f>
        <v>0</v>
      </c>
      <c r="O331">
        <f>IFERROR(VLOOKUP($A331,[5]数据处理!$A:$N,14,0),0)</f>
        <v>3</v>
      </c>
      <c r="P331">
        <f>IFERROR(VLOOKUP($A331,[3]库存报告使用数据!$A$1:$B$65536,2,0),"")</f>
        <v>107</v>
      </c>
      <c r="Q331">
        <f>IFERROR(VLOOKUP($A331,[3]库存报告使用数据!$A$1:$E$65536,5,0),"")</f>
        <v>23</v>
      </c>
      <c r="R331">
        <f>IFERROR(VLOOKUP($A331,[3]库存报告使用数据!$A$1:$H$65536,8,0),"")</f>
        <v>224</v>
      </c>
      <c r="S331">
        <f>IFERROR(VLOOKUP($A331,[3]库存报告使用数据!$A$1:$K$65536,11,0),"")</f>
        <v>97</v>
      </c>
      <c r="T331">
        <f>IFERROR(VLOOKUP($A331,[3]库存报告使用数据!$A$1:$C$65536,3,0),"")</f>
        <v>0</v>
      </c>
      <c r="U331">
        <f>IFERROR(VLOOKUP($A331,[3]库存报告使用数据!$A$1:$F$65536,6,0),"")</f>
        <v>0</v>
      </c>
      <c r="V331">
        <f>IFERROR(VLOOKUP($A331,[3]库存报告使用数据!$A$1:$I$65536,9,0),"")</f>
        <v>1</v>
      </c>
      <c r="W331">
        <f>IFERROR(VLOOKUP($A331,[3]库存报告使用数据!$A$1:$L$65536,12,0),"")</f>
        <v>1</v>
      </c>
      <c r="X331" s="20">
        <f t="shared" si="87"/>
        <v>0</v>
      </c>
      <c r="Y331" s="20">
        <f t="shared" si="88"/>
        <v>0</v>
      </c>
      <c r="Z331" s="20">
        <f t="shared" si="89"/>
        <v>0.00446428571428571</v>
      </c>
      <c r="AA331" s="20">
        <f t="shared" si="90"/>
        <v>0.0103092783505155</v>
      </c>
      <c r="AB331">
        <f>IFERROR(VLOOKUP($A331,[3]库存报告使用数据!$A$1:$D$65536,4,0),"")</f>
        <v>0</v>
      </c>
      <c r="AC331">
        <f>IFERROR(VLOOKUP($A331,[3]库存报告使用数据!$A$1:$G$65536,7,0),"")</f>
        <v>0</v>
      </c>
      <c r="AD331">
        <f>IFERROR(VLOOKUP($A331,[3]库存报告使用数据!$A$1:$J$65536,10,0),"")</f>
        <v>0.05</v>
      </c>
      <c r="AE331">
        <f>IFERROR(VLOOKUP($A331,[3]库存报告使用数据!$A$1:$M$65536,13,0),"")</f>
        <v>0.06</v>
      </c>
      <c r="AF331" s="20" t="str">
        <f t="shared" si="91"/>
        <v/>
      </c>
      <c r="AG331" s="20" t="str">
        <f t="shared" si="92"/>
        <v/>
      </c>
      <c r="AH331" s="20" t="str">
        <f t="shared" si="93"/>
        <v>无销售广告费为0.05</v>
      </c>
      <c r="AI331" s="20" t="str">
        <f t="shared" si="94"/>
        <v>无销售广告费为0.06</v>
      </c>
      <c r="AJ331">
        <f>IFERROR(VLOOKUP($B331,[4]库存报告使用数据!$A$1:$B$65536,2,0),0)</f>
        <v>1</v>
      </c>
      <c r="AK331">
        <f>IFERROR(VLOOKUP($B331,[4]库存报告使用数据!$A$1:$C$65536,3,0),)</f>
        <v>0</v>
      </c>
      <c r="AL331">
        <f>IFERROR(VLOOKUP($B331,[4]库存报告使用数据!$A$1:$D$65536,4,0),)</f>
        <v>2</v>
      </c>
      <c r="AM331">
        <f>IFERROR(VLOOKUP($B331,[4]库存报告使用数据!$A$1:$E$65536,5,0),)</f>
        <v>2</v>
      </c>
      <c r="AN331" s="20">
        <f t="shared" si="95"/>
        <v>0</v>
      </c>
      <c r="AO331" s="20" t="str">
        <f t="shared" si="96"/>
        <v/>
      </c>
      <c r="AP331" s="20">
        <f t="shared" si="97"/>
        <v>0</v>
      </c>
      <c r="AQ331" s="20">
        <f t="shared" si="98"/>
        <v>0</v>
      </c>
      <c r="AR331" s="32">
        <f t="shared" si="99"/>
        <v>0</v>
      </c>
      <c r="AS331" s="32">
        <f t="shared" si="100"/>
        <v>0</v>
      </c>
      <c r="AT331" s="32">
        <f t="shared" si="101"/>
        <v>3</v>
      </c>
      <c r="AU331" s="28" t="str">
        <f t="shared" si="102"/>
        <v>库存为3</v>
      </c>
      <c r="AV331" s="34" t="str">
        <f>IFERROR(时间!$B$4+AU331,"上周无销量")</f>
        <v>上周无销量</v>
      </c>
    </row>
    <row r="332" spans="1:48">
      <c r="A332" s="18" t="s">
        <v>377</v>
      </c>
      <c r="B332" t="str">
        <f>VLOOKUP(A332,'[1]sku-asin（子）'!$A:$B,2,0)</f>
        <v>B06XPVW75N</v>
      </c>
      <c r="C332" t="str">
        <f>VLOOKUP(A332,'[1]子sku-父sku'!$A:$B,2,0)</f>
        <v>CS-LY084</v>
      </c>
      <c r="D332" s="28">
        <f>IFERROR(VLOOKUP(A332,[2]库存报告使用数据处理!$A:$C,3,0),0)</f>
        <v>0</v>
      </c>
      <c r="E332" s="28">
        <f>IFERROR(VLOOKUP(A332,[2]库存报告使用数据处理!$A:$D,4,0),0)</f>
        <v>0</v>
      </c>
      <c r="F332" s="28">
        <f>IFERROR(VLOOKUP(A332,[2]库存报告使用数据处理!$A:$E,5,0),0)</f>
        <v>0</v>
      </c>
      <c r="G332" s="28">
        <f>IFERROR(VLOOKUP(A332,[2]库存报告使用数据处理!$A:$F,6,0),0)</f>
        <v>0</v>
      </c>
      <c r="H332" s="29">
        <f>IFERROR(VLOOKUP(A332,[2]库存报告使用数据处理!$A:$G,7,0),0)</f>
        <v>0</v>
      </c>
      <c r="I332">
        <f>IFERROR(VLOOKUP(A332,[5]数据处理!$A:$B,2,0),0)</f>
        <v>2</v>
      </c>
      <c r="J332" s="30">
        <f>IFERROR(VLOOKUP(A332,[5]数据处理!$A:$D,4,0),0)</f>
        <v>0</v>
      </c>
      <c r="K332" s="30">
        <f>IFERROR(VLOOKUP(A332,[5]数据处理!$A:$E,5,0),0)</f>
        <v>0</v>
      </c>
      <c r="L332" s="30">
        <f>IFERROR(VLOOKUP(A332,[5]数据处理!$A:$G,7,0),0)</f>
        <v>0</v>
      </c>
      <c r="M332">
        <f t="shared" si="86"/>
        <v>2</v>
      </c>
      <c r="N332">
        <f>IFERROR(VLOOKUP(A332,[5]数据处理!$A:$C,3,0),0)</f>
        <v>0</v>
      </c>
      <c r="O332">
        <f>IFERROR(VLOOKUP($A332,[5]数据处理!$A:$N,14,0),0)</f>
        <v>2</v>
      </c>
      <c r="P332" t="str">
        <f>IFERROR(VLOOKUP($A332,[3]库存报告使用数据!$A$1:$B$65536,2,0),"")</f>
        <v/>
      </c>
      <c r="Q332" t="str">
        <f>IFERROR(VLOOKUP($A332,[3]库存报告使用数据!$A$1:$E$65536,5,0),"")</f>
        <v/>
      </c>
      <c r="R332" t="str">
        <f>IFERROR(VLOOKUP($A332,[3]库存报告使用数据!$A$1:$H$65536,8,0),"")</f>
        <v/>
      </c>
      <c r="S332" t="str">
        <f>IFERROR(VLOOKUP($A332,[3]库存报告使用数据!$A$1:$K$65536,11,0),"")</f>
        <v/>
      </c>
      <c r="T332" t="str">
        <f>IFERROR(VLOOKUP($A332,[3]库存报告使用数据!$A$1:$C$65536,3,0),"")</f>
        <v/>
      </c>
      <c r="U332" t="str">
        <f>IFERROR(VLOOKUP($A332,[3]库存报告使用数据!$A$1:$F$65536,6,0),"")</f>
        <v/>
      </c>
      <c r="V332" t="str">
        <f>IFERROR(VLOOKUP($A332,[3]库存报告使用数据!$A$1:$I$65536,9,0),"")</f>
        <v/>
      </c>
      <c r="W332" t="str">
        <f>IFERROR(VLOOKUP($A332,[3]库存报告使用数据!$A$1:$L$65536,12,0),"")</f>
        <v/>
      </c>
      <c r="X332" s="20" t="str">
        <f t="shared" si="87"/>
        <v/>
      </c>
      <c r="Y332" s="20" t="str">
        <f t="shared" si="88"/>
        <v/>
      </c>
      <c r="Z332" s="20" t="str">
        <f t="shared" si="89"/>
        <v/>
      </c>
      <c r="AA332" s="20" t="str">
        <f t="shared" si="90"/>
        <v/>
      </c>
      <c r="AB332" t="str">
        <f>IFERROR(VLOOKUP($A332,[3]库存报告使用数据!$A$1:$D$65536,4,0),"")</f>
        <v/>
      </c>
      <c r="AC332" t="str">
        <f>IFERROR(VLOOKUP($A332,[3]库存报告使用数据!$A$1:$G$65536,7,0),"")</f>
        <v/>
      </c>
      <c r="AD332" t="str">
        <f>IFERROR(VLOOKUP($A332,[3]库存报告使用数据!$A$1:$J$65536,10,0),"")</f>
        <v/>
      </c>
      <c r="AE332" t="str">
        <f>IFERROR(VLOOKUP($A332,[3]库存报告使用数据!$A$1:$M$65536,13,0),"")</f>
        <v/>
      </c>
      <c r="AF332" s="20" t="str">
        <f t="shared" si="91"/>
        <v/>
      </c>
      <c r="AG332" s="20" t="str">
        <f t="shared" si="92"/>
        <v/>
      </c>
      <c r="AH332" s="20" t="str">
        <f t="shared" si="93"/>
        <v/>
      </c>
      <c r="AI332" s="20" t="str">
        <f t="shared" si="94"/>
        <v/>
      </c>
      <c r="AJ332">
        <f>IFERROR(VLOOKUP($B332,[4]库存报告使用数据!$A$1:$B$65536,2,0),0)</f>
        <v>0</v>
      </c>
      <c r="AK332">
        <f>IFERROR(VLOOKUP($B332,[4]库存报告使用数据!$A$1:$C$65536,3,0),)</f>
        <v>0</v>
      </c>
      <c r="AL332">
        <f>IFERROR(VLOOKUP($B332,[4]库存报告使用数据!$A$1:$D$65536,4,0),)</f>
        <v>1</v>
      </c>
      <c r="AM332">
        <f>IFERROR(VLOOKUP($B332,[4]库存报告使用数据!$A$1:$E$65536,5,0),)</f>
        <v>0</v>
      </c>
      <c r="AN332" s="20" t="str">
        <f t="shared" si="95"/>
        <v/>
      </c>
      <c r="AO332" s="20" t="str">
        <f t="shared" si="96"/>
        <v/>
      </c>
      <c r="AP332" s="20">
        <f t="shared" si="97"/>
        <v>0</v>
      </c>
      <c r="AQ332" s="20" t="str">
        <f t="shared" si="98"/>
        <v/>
      </c>
      <c r="AR332" s="32">
        <f t="shared" si="99"/>
        <v>0</v>
      </c>
      <c r="AS332" s="32">
        <f t="shared" si="100"/>
        <v>0</v>
      </c>
      <c r="AT332" s="32">
        <f t="shared" si="101"/>
        <v>2</v>
      </c>
      <c r="AU332" s="28" t="str">
        <f t="shared" si="102"/>
        <v>库存为2</v>
      </c>
      <c r="AV332" s="34" t="str">
        <f>IFERROR(时间!$B$4+AU332,"上周无销量")</f>
        <v>上周无销量</v>
      </c>
    </row>
    <row r="333" spans="1:48">
      <c r="A333" s="18" t="s">
        <v>378</v>
      </c>
      <c r="B333" t="str">
        <f>VLOOKUP(A333,'[1]sku-asin（子）'!$A:$B,2,0)</f>
        <v>B06XPV79C5</v>
      </c>
      <c r="C333" t="str">
        <f>VLOOKUP(A333,'[1]子sku-父sku'!$A:$B,2,0)</f>
        <v>CS-LY084</v>
      </c>
      <c r="D333" s="28">
        <f>IFERROR(VLOOKUP(A333,[2]库存报告使用数据处理!$A:$C,3,0),0)</f>
        <v>0</v>
      </c>
      <c r="E333" s="28">
        <f>IFERROR(VLOOKUP(A333,[2]库存报告使用数据处理!$A:$D,4,0),0)</f>
        <v>0</v>
      </c>
      <c r="F333" s="28">
        <f>IFERROR(VLOOKUP(A333,[2]库存报告使用数据处理!$A:$E,5,0),0)</f>
        <v>0</v>
      </c>
      <c r="G333" s="28">
        <f>IFERROR(VLOOKUP(A333,[2]库存报告使用数据处理!$A:$F,6,0),0)</f>
        <v>0</v>
      </c>
      <c r="H333" s="29">
        <f>IFERROR(VLOOKUP(A333,[2]库存报告使用数据处理!$A:$G,7,0),0)</f>
        <v>0</v>
      </c>
      <c r="I333">
        <f>IFERROR(VLOOKUP(A333,[5]数据处理!$A:$B,2,0),0)</f>
        <v>7</v>
      </c>
      <c r="J333" s="30">
        <f>IFERROR(VLOOKUP(A333,[5]数据处理!$A:$D,4,0),0)</f>
        <v>0</v>
      </c>
      <c r="K333" s="30">
        <f>IFERROR(VLOOKUP(A333,[5]数据处理!$A:$E,5,0),0)</f>
        <v>0</v>
      </c>
      <c r="L333" s="30">
        <f>IFERROR(VLOOKUP(A333,[5]数据处理!$A:$G,7,0),0)</f>
        <v>0</v>
      </c>
      <c r="M333">
        <f t="shared" si="86"/>
        <v>7</v>
      </c>
      <c r="N333">
        <f>IFERROR(VLOOKUP(A333,[5]数据处理!$A:$C,3,0),0)</f>
        <v>0</v>
      </c>
      <c r="O333">
        <f>IFERROR(VLOOKUP($A333,[5]数据处理!$A:$N,14,0),0)</f>
        <v>7</v>
      </c>
      <c r="P333">
        <f>IFERROR(VLOOKUP($A333,[3]库存报告使用数据!$A$1:$B$65536,2,0),"")</f>
        <v>364</v>
      </c>
      <c r="Q333">
        <f>IFERROR(VLOOKUP($A333,[3]库存报告使用数据!$A$1:$E$65536,5,0),"")</f>
        <v>212</v>
      </c>
      <c r="R333">
        <f>IFERROR(VLOOKUP($A333,[3]库存报告使用数据!$A$1:$H$65536,8,0),"")</f>
        <v>126</v>
      </c>
      <c r="S333">
        <f>IFERROR(VLOOKUP($A333,[3]库存报告使用数据!$A$1:$K$65536,11,0),"")</f>
        <v>71</v>
      </c>
      <c r="T333">
        <f>IFERROR(VLOOKUP($A333,[3]库存报告使用数据!$A$1:$C$65536,3,0),"")</f>
        <v>1</v>
      </c>
      <c r="U333">
        <f>IFERROR(VLOOKUP($A333,[3]库存报告使用数据!$A$1:$F$65536,6,0),"")</f>
        <v>1</v>
      </c>
      <c r="V333">
        <f>IFERROR(VLOOKUP($A333,[3]库存报告使用数据!$A$1:$I$65536,9,0),"")</f>
        <v>2</v>
      </c>
      <c r="W333">
        <f>IFERROR(VLOOKUP($A333,[3]库存报告使用数据!$A$1:$L$65536,12,0),"")</f>
        <v>0</v>
      </c>
      <c r="X333" s="20">
        <f t="shared" si="87"/>
        <v>0.00274725274725275</v>
      </c>
      <c r="Y333" s="20">
        <f t="shared" si="88"/>
        <v>0.00471698113207547</v>
      </c>
      <c r="Z333" s="20">
        <f t="shared" si="89"/>
        <v>0.0158730158730159</v>
      </c>
      <c r="AA333" s="20">
        <f t="shared" si="90"/>
        <v>0</v>
      </c>
      <c r="AB333">
        <f>IFERROR(VLOOKUP($A333,[3]库存报告使用数据!$A$1:$D$65536,4,0),"")</f>
        <v>0.16</v>
      </c>
      <c r="AC333">
        <f>IFERROR(VLOOKUP($A333,[3]库存报告使用数据!$A$1:$G$65536,7,0),"")</f>
        <v>0.16</v>
      </c>
      <c r="AD333">
        <f>IFERROR(VLOOKUP($A333,[3]库存报告使用数据!$A$1:$J$65536,10,0),"")</f>
        <v>0.17</v>
      </c>
      <c r="AE333">
        <f>IFERROR(VLOOKUP($A333,[3]库存报告使用数据!$A$1:$M$65536,13,0),"")</f>
        <v>0</v>
      </c>
      <c r="AF333" s="20" t="str">
        <f t="shared" si="91"/>
        <v>无销售广告费为0.16</v>
      </c>
      <c r="AG333" s="20" t="str">
        <f t="shared" si="92"/>
        <v>无销售广告费为0.16</v>
      </c>
      <c r="AH333" s="20" t="str">
        <f t="shared" si="93"/>
        <v>无销售广告费为0.17</v>
      </c>
      <c r="AI333" s="20" t="str">
        <f t="shared" si="94"/>
        <v/>
      </c>
      <c r="AJ333">
        <f>IFERROR(VLOOKUP($B333,[4]库存报告使用数据!$A$1:$B$65536,2,0),0)</f>
        <v>0</v>
      </c>
      <c r="AK333">
        <f>IFERROR(VLOOKUP($B333,[4]库存报告使用数据!$A$1:$C$65536,3,0),)</f>
        <v>0</v>
      </c>
      <c r="AL333">
        <f>IFERROR(VLOOKUP($B333,[4]库存报告使用数据!$A$1:$D$65536,4,0),)</f>
        <v>0</v>
      </c>
      <c r="AM333">
        <f>IFERROR(VLOOKUP($B333,[4]库存报告使用数据!$A$1:$E$65536,5,0),)</f>
        <v>0</v>
      </c>
      <c r="AN333" s="20" t="str">
        <f t="shared" si="95"/>
        <v/>
      </c>
      <c r="AO333" s="20" t="str">
        <f t="shared" si="96"/>
        <v/>
      </c>
      <c r="AP333" s="20" t="str">
        <f t="shared" si="97"/>
        <v/>
      </c>
      <c r="AQ333" s="20" t="str">
        <f t="shared" si="98"/>
        <v/>
      </c>
      <c r="AR333" s="32">
        <f t="shared" si="99"/>
        <v>0</v>
      </c>
      <c r="AS333" s="32">
        <f t="shared" si="100"/>
        <v>0</v>
      </c>
      <c r="AT333" s="32">
        <f t="shared" si="101"/>
        <v>7</v>
      </c>
      <c r="AU333" s="28" t="str">
        <f t="shared" si="102"/>
        <v>库存为7</v>
      </c>
      <c r="AV333" s="34" t="str">
        <f>IFERROR(时间!$B$4+AU333,"上周无销量")</f>
        <v>上周无销量</v>
      </c>
    </row>
    <row r="334" spans="1:48">
      <c r="A334" s="18" t="s">
        <v>379</v>
      </c>
      <c r="B334" t="str">
        <f>VLOOKUP(A334,'[1]sku-asin（子）'!$A:$B,2,0)</f>
        <v>B06XPY2C9Q</v>
      </c>
      <c r="C334" t="str">
        <f>VLOOKUP(A334,'[1]子sku-父sku'!$A:$B,2,0)</f>
        <v>CS-LY084</v>
      </c>
      <c r="D334" s="28">
        <f>IFERROR(VLOOKUP(A334,[2]库存报告使用数据处理!$A:$C,3,0),0)</f>
        <v>0</v>
      </c>
      <c r="E334" s="28">
        <f>IFERROR(VLOOKUP(A334,[2]库存报告使用数据处理!$A:$D,4,0),0)</f>
        <v>0</v>
      </c>
      <c r="F334" s="28">
        <f>IFERROR(VLOOKUP(A334,[2]库存报告使用数据处理!$A:$E,5,0),0)</f>
        <v>0</v>
      </c>
      <c r="G334" s="28">
        <f>IFERROR(VLOOKUP(A334,[2]库存报告使用数据处理!$A:$F,6,0),0)</f>
        <v>0</v>
      </c>
      <c r="H334" s="29">
        <f>IFERROR(VLOOKUP(A334,[2]库存报告使用数据处理!$A:$G,7,0),0)</f>
        <v>0</v>
      </c>
      <c r="I334">
        <f>IFERROR(VLOOKUP(A334,[5]数据处理!$A:$B,2,0),0)</f>
        <v>5</v>
      </c>
      <c r="J334" s="30">
        <f>IFERROR(VLOOKUP(A334,[5]数据处理!$A:$D,4,0),0)</f>
        <v>0</v>
      </c>
      <c r="K334" s="30">
        <f>IFERROR(VLOOKUP(A334,[5]数据处理!$A:$E,5,0),0)</f>
        <v>0</v>
      </c>
      <c r="L334" s="30">
        <f>IFERROR(VLOOKUP(A334,[5]数据处理!$A:$G,7,0),0)</f>
        <v>0</v>
      </c>
      <c r="M334">
        <f t="shared" si="86"/>
        <v>5</v>
      </c>
      <c r="N334">
        <f>IFERROR(VLOOKUP(A334,[5]数据处理!$A:$C,3,0),0)</f>
        <v>0</v>
      </c>
      <c r="O334">
        <f>IFERROR(VLOOKUP($A334,[5]数据处理!$A:$N,14,0),0)</f>
        <v>5</v>
      </c>
      <c r="P334" t="str">
        <f>IFERROR(VLOOKUP($A334,[3]库存报告使用数据!$A$1:$B$65536,2,0),"")</f>
        <v/>
      </c>
      <c r="Q334" t="str">
        <f>IFERROR(VLOOKUP($A334,[3]库存报告使用数据!$A$1:$E$65536,5,0),"")</f>
        <v/>
      </c>
      <c r="R334" t="str">
        <f>IFERROR(VLOOKUP($A334,[3]库存报告使用数据!$A$1:$H$65536,8,0),"")</f>
        <v/>
      </c>
      <c r="S334" t="str">
        <f>IFERROR(VLOOKUP($A334,[3]库存报告使用数据!$A$1:$K$65536,11,0),"")</f>
        <v/>
      </c>
      <c r="T334" t="str">
        <f>IFERROR(VLOOKUP($A334,[3]库存报告使用数据!$A$1:$C$65536,3,0),"")</f>
        <v/>
      </c>
      <c r="U334" t="str">
        <f>IFERROR(VLOOKUP($A334,[3]库存报告使用数据!$A$1:$F$65536,6,0),"")</f>
        <v/>
      </c>
      <c r="V334" t="str">
        <f>IFERROR(VLOOKUP($A334,[3]库存报告使用数据!$A$1:$I$65536,9,0),"")</f>
        <v/>
      </c>
      <c r="W334" t="str">
        <f>IFERROR(VLOOKUP($A334,[3]库存报告使用数据!$A$1:$L$65536,12,0),"")</f>
        <v/>
      </c>
      <c r="X334" s="20" t="str">
        <f t="shared" si="87"/>
        <v/>
      </c>
      <c r="Y334" s="20" t="str">
        <f t="shared" si="88"/>
        <v/>
      </c>
      <c r="Z334" s="20" t="str">
        <f t="shared" si="89"/>
        <v/>
      </c>
      <c r="AA334" s="20" t="str">
        <f t="shared" si="90"/>
        <v/>
      </c>
      <c r="AB334" t="str">
        <f>IFERROR(VLOOKUP($A334,[3]库存报告使用数据!$A$1:$D$65536,4,0),"")</f>
        <v/>
      </c>
      <c r="AC334" t="str">
        <f>IFERROR(VLOOKUP($A334,[3]库存报告使用数据!$A$1:$G$65536,7,0),"")</f>
        <v/>
      </c>
      <c r="AD334" t="str">
        <f>IFERROR(VLOOKUP($A334,[3]库存报告使用数据!$A$1:$J$65536,10,0),"")</f>
        <v/>
      </c>
      <c r="AE334" t="str">
        <f>IFERROR(VLOOKUP($A334,[3]库存报告使用数据!$A$1:$M$65536,13,0),"")</f>
        <v/>
      </c>
      <c r="AF334" s="20" t="str">
        <f t="shared" si="91"/>
        <v/>
      </c>
      <c r="AG334" s="20" t="str">
        <f t="shared" si="92"/>
        <v/>
      </c>
      <c r="AH334" s="20" t="str">
        <f t="shared" si="93"/>
        <v/>
      </c>
      <c r="AI334" s="20" t="str">
        <f t="shared" si="94"/>
        <v/>
      </c>
      <c r="AJ334">
        <f>IFERROR(VLOOKUP($B334,[4]库存报告使用数据!$A$1:$B$65536,2,0),0)</f>
        <v>0</v>
      </c>
      <c r="AK334">
        <f>IFERROR(VLOOKUP($B334,[4]库存报告使用数据!$A$1:$C$65536,3,0),)</f>
        <v>0</v>
      </c>
      <c r="AL334">
        <f>IFERROR(VLOOKUP($B334,[4]库存报告使用数据!$A$1:$D$65536,4,0),)</f>
        <v>0</v>
      </c>
      <c r="AM334">
        <f>IFERROR(VLOOKUP($B334,[4]库存报告使用数据!$A$1:$E$65536,5,0),)</f>
        <v>0</v>
      </c>
      <c r="AN334" s="20" t="str">
        <f t="shared" si="95"/>
        <v/>
      </c>
      <c r="AO334" s="20" t="str">
        <f t="shared" si="96"/>
        <v/>
      </c>
      <c r="AP334" s="20" t="str">
        <f t="shared" si="97"/>
        <v/>
      </c>
      <c r="AQ334" s="20" t="str">
        <f t="shared" si="98"/>
        <v/>
      </c>
      <c r="AR334" s="32">
        <f t="shared" si="99"/>
        <v>0</v>
      </c>
      <c r="AS334" s="32">
        <f t="shared" si="100"/>
        <v>0</v>
      </c>
      <c r="AT334" s="32">
        <f t="shared" si="101"/>
        <v>5</v>
      </c>
      <c r="AU334" s="28" t="str">
        <f t="shared" si="102"/>
        <v>库存为5</v>
      </c>
      <c r="AV334" s="34" t="str">
        <f>IFERROR(时间!$B$4+AU334,"上周无销量")</f>
        <v>上周无销量</v>
      </c>
    </row>
    <row r="335" spans="1:48">
      <c r="A335" s="18" t="s">
        <v>380</v>
      </c>
      <c r="B335" t="str">
        <f>VLOOKUP(A335,'[1]sku-asin（子）'!$A:$B,2,0)</f>
        <v>B06XPQSTPS</v>
      </c>
      <c r="C335" t="str">
        <f>VLOOKUP(A335,'[1]子sku-父sku'!$A:$B,2,0)</f>
        <v>CS-LY084</v>
      </c>
      <c r="D335" s="28">
        <f>IFERROR(VLOOKUP(A335,[2]库存报告使用数据处理!$A:$C,3,0),0)</f>
        <v>0</v>
      </c>
      <c r="E335" s="28">
        <f>IFERROR(VLOOKUP(A335,[2]库存报告使用数据处理!$A:$D,4,0),0)</f>
        <v>0</v>
      </c>
      <c r="F335" s="28">
        <f>IFERROR(VLOOKUP(A335,[2]库存报告使用数据处理!$A:$E,5,0),0)</f>
        <v>1</v>
      </c>
      <c r="G335" s="28">
        <f>IFERROR(VLOOKUP(A335,[2]库存报告使用数据处理!$A:$F,6,0),0)</f>
        <v>2</v>
      </c>
      <c r="H335" s="29">
        <f>IFERROR(VLOOKUP(A335,[2]库存报告使用数据处理!$A:$G,7,0),0)</f>
        <v>19.4933333333333</v>
      </c>
      <c r="I335">
        <f>IFERROR(VLOOKUP(A335,[5]数据处理!$A:$B,2,0),0)</f>
        <v>7</v>
      </c>
      <c r="J335" s="30">
        <f>IFERROR(VLOOKUP(A335,[5]数据处理!$A:$D,4,0),0)</f>
        <v>0</v>
      </c>
      <c r="K335" s="30">
        <f>IFERROR(VLOOKUP(A335,[5]数据处理!$A:$E,5,0),0)</f>
        <v>0</v>
      </c>
      <c r="L335" s="30">
        <f>IFERROR(VLOOKUP(A335,[5]数据处理!$A:$G,7,0),0)</f>
        <v>0</v>
      </c>
      <c r="M335">
        <f t="shared" si="86"/>
        <v>7</v>
      </c>
      <c r="N335">
        <f>IFERROR(VLOOKUP(A335,[5]数据处理!$A:$C,3,0),0)</f>
        <v>0</v>
      </c>
      <c r="O335">
        <f>IFERROR(VLOOKUP($A335,[5]数据处理!$A:$N,14,0),0)</f>
        <v>6</v>
      </c>
      <c r="P335" t="str">
        <f>IFERROR(VLOOKUP($A335,[3]库存报告使用数据!$A$1:$B$65536,2,0),"")</f>
        <v/>
      </c>
      <c r="Q335" t="str">
        <f>IFERROR(VLOOKUP($A335,[3]库存报告使用数据!$A$1:$E$65536,5,0),"")</f>
        <v/>
      </c>
      <c r="R335" t="str">
        <f>IFERROR(VLOOKUP($A335,[3]库存报告使用数据!$A$1:$H$65536,8,0),"")</f>
        <v/>
      </c>
      <c r="S335" t="str">
        <f>IFERROR(VLOOKUP($A335,[3]库存报告使用数据!$A$1:$K$65536,11,0),"")</f>
        <v/>
      </c>
      <c r="T335" t="str">
        <f>IFERROR(VLOOKUP($A335,[3]库存报告使用数据!$A$1:$C$65536,3,0),"")</f>
        <v/>
      </c>
      <c r="U335" t="str">
        <f>IFERROR(VLOOKUP($A335,[3]库存报告使用数据!$A$1:$F$65536,6,0),"")</f>
        <v/>
      </c>
      <c r="V335" t="str">
        <f>IFERROR(VLOOKUP($A335,[3]库存报告使用数据!$A$1:$I$65536,9,0),"")</f>
        <v/>
      </c>
      <c r="W335" t="str">
        <f>IFERROR(VLOOKUP($A335,[3]库存报告使用数据!$A$1:$L$65536,12,0),"")</f>
        <v/>
      </c>
      <c r="X335" s="20" t="str">
        <f t="shared" si="87"/>
        <v/>
      </c>
      <c r="Y335" s="20" t="str">
        <f t="shared" si="88"/>
        <v/>
      </c>
      <c r="Z335" s="20" t="str">
        <f t="shared" si="89"/>
        <v/>
      </c>
      <c r="AA335" s="20" t="str">
        <f t="shared" si="90"/>
        <v/>
      </c>
      <c r="AB335" t="str">
        <f>IFERROR(VLOOKUP($A335,[3]库存报告使用数据!$A$1:$D$65536,4,0),"")</f>
        <v/>
      </c>
      <c r="AC335" t="str">
        <f>IFERROR(VLOOKUP($A335,[3]库存报告使用数据!$A$1:$G$65536,7,0),"")</f>
        <v/>
      </c>
      <c r="AD335" t="str">
        <f>IFERROR(VLOOKUP($A335,[3]库存报告使用数据!$A$1:$J$65536,10,0),"")</f>
        <v/>
      </c>
      <c r="AE335" t="str">
        <f>IFERROR(VLOOKUP($A335,[3]库存报告使用数据!$A$1:$M$65536,13,0),"")</f>
        <v/>
      </c>
      <c r="AF335" s="20" t="str">
        <f t="shared" si="91"/>
        <v/>
      </c>
      <c r="AG335" s="20" t="str">
        <f t="shared" si="92"/>
        <v/>
      </c>
      <c r="AH335" s="20" t="str">
        <f t="shared" si="93"/>
        <v/>
      </c>
      <c r="AI335" s="20" t="str">
        <f t="shared" si="94"/>
        <v/>
      </c>
      <c r="AJ335">
        <f>IFERROR(VLOOKUP($B335,[4]库存报告使用数据!$A$1:$B$65536,2,0),0)</f>
        <v>1</v>
      </c>
      <c r="AK335">
        <f>IFERROR(VLOOKUP($B335,[4]库存报告使用数据!$A$1:$C$65536,3,0),)</f>
        <v>2</v>
      </c>
      <c r="AL335">
        <f>IFERROR(VLOOKUP($B335,[4]库存报告使用数据!$A$1:$D$65536,4,0),)</f>
        <v>0</v>
      </c>
      <c r="AM335">
        <f>IFERROR(VLOOKUP($B335,[4]库存报告使用数据!$A$1:$E$65536,5,0),)</f>
        <v>1</v>
      </c>
      <c r="AN335" s="20">
        <f t="shared" si="95"/>
        <v>0</v>
      </c>
      <c r="AO335" s="20">
        <f t="shared" si="96"/>
        <v>0</v>
      </c>
      <c r="AP335" s="20" t="str">
        <f t="shared" si="97"/>
        <v/>
      </c>
      <c r="AQ335" s="20">
        <f t="shared" si="98"/>
        <v>2</v>
      </c>
      <c r="AR335" s="32">
        <f t="shared" si="99"/>
        <v>0</v>
      </c>
      <c r="AS335" s="32">
        <f t="shared" si="100"/>
        <v>0</v>
      </c>
      <c r="AT335" s="32">
        <f t="shared" si="101"/>
        <v>7</v>
      </c>
      <c r="AU335" s="28" t="str">
        <f t="shared" si="102"/>
        <v>库存为7</v>
      </c>
      <c r="AV335" s="34" t="str">
        <f>IFERROR(时间!$B$4+AU335,"上周无销量")</f>
        <v>上周无销量</v>
      </c>
    </row>
    <row r="336" spans="1:48">
      <c r="A336" s="18" t="s">
        <v>381</v>
      </c>
      <c r="B336" t="str">
        <f>VLOOKUP(A336,'[1]sku-asin（子）'!$A:$B,2,0)</f>
        <v>B06XPXR992</v>
      </c>
      <c r="C336" t="str">
        <f>VLOOKUP(A336,'[1]子sku-父sku'!$A:$B,2,0)</f>
        <v>CS-LY084</v>
      </c>
      <c r="D336" s="28">
        <f>IFERROR(VLOOKUP(A336,[2]库存报告使用数据处理!$A:$C,3,0),0)</f>
        <v>0</v>
      </c>
      <c r="E336" s="28">
        <f>IFERROR(VLOOKUP(A336,[2]库存报告使用数据处理!$A:$D,4,0),0)</f>
        <v>0</v>
      </c>
      <c r="F336" s="28">
        <f>IFERROR(VLOOKUP(A336,[2]库存报告使用数据处理!$A:$E,5,0),0)</f>
        <v>0</v>
      </c>
      <c r="G336" s="28">
        <f>IFERROR(VLOOKUP(A336,[2]库存报告使用数据处理!$A:$F,6,0),0)</f>
        <v>0</v>
      </c>
      <c r="H336" s="29">
        <f>IFERROR(VLOOKUP(A336,[2]库存报告使用数据处理!$A:$G,7,0),0)</f>
        <v>0</v>
      </c>
      <c r="I336">
        <f>IFERROR(VLOOKUP(A336,[5]数据处理!$A:$B,2,0),0)</f>
        <v>4</v>
      </c>
      <c r="J336" s="30">
        <f>IFERROR(VLOOKUP(A336,[5]数据处理!$A:$D,4,0),0)</f>
        <v>0</v>
      </c>
      <c r="K336" s="30">
        <f>IFERROR(VLOOKUP(A336,[5]数据处理!$A:$E,5,0),0)</f>
        <v>0</v>
      </c>
      <c r="L336" s="30">
        <f>IFERROR(VLOOKUP(A336,[5]数据处理!$A:$G,7,0),0)</f>
        <v>0</v>
      </c>
      <c r="M336">
        <f t="shared" si="86"/>
        <v>4</v>
      </c>
      <c r="N336">
        <f>IFERROR(VLOOKUP(A336,[5]数据处理!$A:$C,3,0),0)</f>
        <v>0</v>
      </c>
      <c r="O336">
        <f>IFERROR(VLOOKUP($A336,[5]数据处理!$A:$N,14,0),0)</f>
        <v>4</v>
      </c>
      <c r="P336">
        <f>IFERROR(VLOOKUP($A336,[3]库存报告使用数据!$A$1:$B$65536,2,0),"")</f>
        <v>718</v>
      </c>
      <c r="Q336">
        <f>IFERROR(VLOOKUP($A336,[3]库存报告使用数据!$A$1:$E$65536,5,0),"")</f>
        <v>685</v>
      </c>
      <c r="R336">
        <f>IFERROR(VLOOKUP($A336,[3]库存报告使用数据!$A$1:$H$65536,8,0),"")</f>
        <v>418</v>
      </c>
      <c r="S336">
        <f>IFERROR(VLOOKUP($A336,[3]库存报告使用数据!$A$1:$K$65536,11,0),"")</f>
        <v>368</v>
      </c>
      <c r="T336">
        <f>IFERROR(VLOOKUP($A336,[3]库存报告使用数据!$A$1:$C$65536,3,0),"")</f>
        <v>2</v>
      </c>
      <c r="U336">
        <f>IFERROR(VLOOKUP($A336,[3]库存报告使用数据!$A$1:$F$65536,6,0),"")</f>
        <v>3</v>
      </c>
      <c r="V336">
        <f>IFERROR(VLOOKUP($A336,[3]库存报告使用数据!$A$1:$I$65536,9,0),"")</f>
        <v>3</v>
      </c>
      <c r="W336">
        <f>IFERROR(VLOOKUP($A336,[3]库存报告使用数据!$A$1:$L$65536,12,0),"")</f>
        <v>3</v>
      </c>
      <c r="X336" s="20">
        <f t="shared" si="87"/>
        <v>0.00278551532033426</v>
      </c>
      <c r="Y336" s="20">
        <f t="shared" si="88"/>
        <v>0.00437956204379562</v>
      </c>
      <c r="Z336" s="20">
        <f t="shared" si="89"/>
        <v>0.00717703349282297</v>
      </c>
      <c r="AA336" s="20">
        <f t="shared" si="90"/>
        <v>0.00815217391304348</v>
      </c>
      <c r="AB336">
        <f>IFERROR(VLOOKUP($A336,[3]库存报告使用数据!$A$1:$D$65536,4,0),"")</f>
        <v>0.2</v>
      </c>
      <c r="AC336">
        <f>IFERROR(VLOOKUP($A336,[3]库存报告使用数据!$A$1:$G$65536,7,0),"")</f>
        <v>0.29</v>
      </c>
      <c r="AD336">
        <f>IFERROR(VLOOKUP($A336,[3]库存报告使用数据!$A$1:$J$65536,10,0),"")</f>
        <v>0.19</v>
      </c>
      <c r="AE336">
        <f>IFERROR(VLOOKUP($A336,[3]库存报告使用数据!$A$1:$M$65536,13,0),"")</f>
        <v>0.26</v>
      </c>
      <c r="AF336" s="20" t="str">
        <f t="shared" si="91"/>
        <v>无销售广告费为0.2</v>
      </c>
      <c r="AG336" s="20" t="str">
        <f t="shared" si="92"/>
        <v>无销售广告费为0.29</v>
      </c>
      <c r="AH336" s="20" t="str">
        <f t="shared" si="93"/>
        <v>无销售广告费为0.19</v>
      </c>
      <c r="AI336" s="20" t="str">
        <f t="shared" si="94"/>
        <v>无销售广告费为0.26</v>
      </c>
      <c r="AJ336">
        <f>IFERROR(VLOOKUP($B336,[4]库存报告使用数据!$A$1:$B$65536,2,0),0)</f>
        <v>1</v>
      </c>
      <c r="AK336">
        <f>IFERROR(VLOOKUP($B336,[4]库存报告使用数据!$A$1:$C$65536,3,0),)</f>
        <v>3</v>
      </c>
      <c r="AL336">
        <f>IFERROR(VLOOKUP($B336,[4]库存报告使用数据!$A$1:$D$65536,4,0),)</f>
        <v>4</v>
      </c>
      <c r="AM336">
        <f>IFERROR(VLOOKUP($B336,[4]库存报告使用数据!$A$1:$E$65536,5,0),)</f>
        <v>1</v>
      </c>
      <c r="AN336" s="20">
        <f t="shared" si="95"/>
        <v>0</v>
      </c>
      <c r="AO336" s="20">
        <f t="shared" si="96"/>
        <v>0</v>
      </c>
      <c r="AP336" s="20">
        <f t="shared" si="97"/>
        <v>0</v>
      </c>
      <c r="AQ336" s="20">
        <f t="shared" si="98"/>
        <v>0</v>
      </c>
      <c r="AR336" s="32">
        <f t="shared" si="99"/>
        <v>0</v>
      </c>
      <c r="AS336" s="32">
        <f t="shared" si="100"/>
        <v>0</v>
      </c>
      <c r="AT336" s="32">
        <f t="shared" si="101"/>
        <v>4</v>
      </c>
      <c r="AU336" s="28" t="str">
        <f t="shared" si="102"/>
        <v>库存为4</v>
      </c>
      <c r="AV336" s="34" t="str">
        <f>IFERROR(时间!$B$4+AU336,"上周无销量")</f>
        <v>上周无销量</v>
      </c>
    </row>
    <row r="337" spans="1:48">
      <c r="A337" s="18" t="s">
        <v>382</v>
      </c>
      <c r="B337" t="str">
        <f>VLOOKUP(A337,'[1]sku-asin（子）'!$A:$B,2,0)</f>
        <v>B06XPTLB92</v>
      </c>
      <c r="C337" t="str">
        <f>VLOOKUP(A337,'[1]子sku-父sku'!$A:$B,2,0)</f>
        <v>CS-LY084</v>
      </c>
      <c r="D337" s="28">
        <f>IFERROR(VLOOKUP(A337,[2]库存报告使用数据处理!$A:$C,3,0),0)</f>
        <v>0</v>
      </c>
      <c r="E337" s="28">
        <f>IFERROR(VLOOKUP(A337,[2]库存报告使用数据处理!$A:$D,4,0),0)</f>
        <v>0</v>
      </c>
      <c r="F337" s="28">
        <f>IFERROR(VLOOKUP(A337,[2]库存报告使用数据处理!$A:$E,5,0),0)</f>
        <v>0</v>
      </c>
      <c r="G337" s="28">
        <f>IFERROR(VLOOKUP(A337,[2]库存报告使用数据处理!$A:$F,6,0),0)</f>
        <v>0</v>
      </c>
      <c r="H337" s="29">
        <f>IFERROR(VLOOKUP(A337,[2]库存报告使用数据处理!$A:$G,7,0),0)</f>
        <v>0</v>
      </c>
      <c r="I337">
        <f>IFERROR(VLOOKUP(A337,[5]数据处理!$A:$B,2,0),0)</f>
        <v>7</v>
      </c>
      <c r="J337" s="30">
        <f>IFERROR(VLOOKUP(A337,[5]数据处理!$A:$D,4,0),0)</f>
        <v>0</v>
      </c>
      <c r="K337" s="30">
        <f>IFERROR(VLOOKUP(A337,[5]数据处理!$A:$E,5,0),0)</f>
        <v>0</v>
      </c>
      <c r="L337" s="30">
        <f>IFERROR(VLOOKUP(A337,[5]数据处理!$A:$G,7,0),0)</f>
        <v>0</v>
      </c>
      <c r="M337">
        <f t="shared" si="86"/>
        <v>7</v>
      </c>
      <c r="N337">
        <f>IFERROR(VLOOKUP(A337,[5]数据处理!$A:$C,3,0),0)</f>
        <v>0</v>
      </c>
      <c r="O337">
        <f>IFERROR(VLOOKUP($A337,[5]数据处理!$A:$N,14,0),0)</f>
        <v>7</v>
      </c>
      <c r="P337">
        <f>IFERROR(VLOOKUP($A337,[3]库存报告使用数据!$A$1:$B$65536,2,0),"")</f>
        <v>22</v>
      </c>
      <c r="Q337">
        <f>IFERROR(VLOOKUP($A337,[3]库存报告使用数据!$A$1:$E$65536,5,0),"")</f>
        <v>50</v>
      </c>
      <c r="R337">
        <f>IFERROR(VLOOKUP($A337,[3]库存报告使用数据!$A$1:$H$65536,8,0),"")</f>
        <v>14</v>
      </c>
      <c r="S337">
        <f>IFERROR(VLOOKUP($A337,[3]库存报告使用数据!$A$1:$K$65536,11,0),"")</f>
        <v>31</v>
      </c>
      <c r="T337">
        <f>IFERROR(VLOOKUP($A337,[3]库存报告使用数据!$A$1:$C$65536,3,0),"")</f>
        <v>0</v>
      </c>
      <c r="U337">
        <f>IFERROR(VLOOKUP($A337,[3]库存报告使用数据!$A$1:$F$65536,6,0),"")</f>
        <v>0</v>
      </c>
      <c r="V337">
        <f>IFERROR(VLOOKUP($A337,[3]库存报告使用数据!$A$1:$I$65536,9,0),"")</f>
        <v>0</v>
      </c>
      <c r="W337">
        <f>IFERROR(VLOOKUP($A337,[3]库存报告使用数据!$A$1:$L$65536,12,0),"")</f>
        <v>0</v>
      </c>
      <c r="X337" s="20">
        <f t="shared" si="87"/>
        <v>0</v>
      </c>
      <c r="Y337" s="20">
        <f t="shared" si="88"/>
        <v>0</v>
      </c>
      <c r="Z337" s="20">
        <f t="shared" si="89"/>
        <v>0</v>
      </c>
      <c r="AA337" s="20">
        <f t="shared" si="90"/>
        <v>0</v>
      </c>
      <c r="AB337">
        <f>IFERROR(VLOOKUP($A337,[3]库存报告使用数据!$A$1:$D$65536,4,0),"")</f>
        <v>0</v>
      </c>
      <c r="AC337">
        <f>IFERROR(VLOOKUP($A337,[3]库存报告使用数据!$A$1:$G$65536,7,0),"")</f>
        <v>0</v>
      </c>
      <c r="AD337">
        <f>IFERROR(VLOOKUP($A337,[3]库存报告使用数据!$A$1:$J$65536,10,0),"")</f>
        <v>0</v>
      </c>
      <c r="AE337">
        <f>IFERROR(VLOOKUP($A337,[3]库存报告使用数据!$A$1:$M$65536,13,0),"")</f>
        <v>0</v>
      </c>
      <c r="AF337" s="20" t="str">
        <f t="shared" si="91"/>
        <v/>
      </c>
      <c r="AG337" s="20" t="str">
        <f t="shared" si="92"/>
        <v/>
      </c>
      <c r="AH337" s="20" t="str">
        <f t="shared" si="93"/>
        <v/>
      </c>
      <c r="AI337" s="20" t="str">
        <f t="shared" si="94"/>
        <v/>
      </c>
      <c r="AJ337">
        <f>IFERROR(VLOOKUP($B337,[4]库存报告使用数据!$A$1:$B$65536,2,0),0)</f>
        <v>0</v>
      </c>
      <c r="AK337">
        <f>IFERROR(VLOOKUP($B337,[4]库存报告使用数据!$A$1:$C$65536,3,0),)</f>
        <v>1</v>
      </c>
      <c r="AL337">
        <f>IFERROR(VLOOKUP($B337,[4]库存报告使用数据!$A$1:$D$65536,4,0),)</f>
        <v>0</v>
      </c>
      <c r="AM337">
        <f>IFERROR(VLOOKUP($B337,[4]库存报告使用数据!$A$1:$E$65536,5,0),)</f>
        <v>1</v>
      </c>
      <c r="AN337" s="20" t="str">
        <f t="shared" si="95"/>
        <v/>
      </c>
      <c r="AO337" s="20">
        <f t="shared" si="96"/>
        <v>0</v>
      </c>
      <c r="AP337" s="20" t="str">
        <f t="shared" si="97"/>
        <v/>
      </c>
      <c r="AQ337" s="20">
        <f t="shared" si="98"/>
        <v>0</v>
      </c>
      <c r="AR337" s="32">
        <f t="shared" si="99"/>
        <v>0</v>
      </c>
      <c r="AS337" s="32">
        <f t="shared" si="100"/>
        <v>0</v>
      </c>
      <c r="AT337" s="32">
        <f t="shared" si="101"/>
        <v>7</v>
      </c>
      <c r="AU337" s="28" t="str">
        <f t="shared" si="102"/>
        <v>库存为7</v>
      </c>
      <c r="AV337" s="34" t="str">
        <f>IFERROR(时间!$B$4+AU337,"上周无销量")</f>
        <v>上周无销量</v>
      </c>
    </row>
    <row r="338" spans="1:48">
      <c r="A338" s="18" t="s">
        <v>383</v>
      </c>
      <c r="B338" t="str">
        <f>VLOOKUP(A338,'[1]sku-asin（子）'!$A:$B,2,0)</f>
        <v>B06XPTRM9L</v>
      </c>
      <c r="C338" t="str">
        <f>VLOOKUP(A338,'[1]子sku-父sku'!$A:$B,2,0)</f>
        <v>CS-LY084</v>
      </c>
      <c r="D338" s="28">
        <f>IFERROR(VLOOKUP(A338,[2]库存报告使用数据处理!$A:$C,3,0),0)</f>
        <v>0</v>
      </c>
      <c r="E338" s="28">
        <f>IFERROR(VLOOKUP(A338,[2]库存报告使用数据处理!$A:$D,4,0),0)</f>
        <v>0</v>
      </c>
      <c r="F338" s="28">
        <f>IFERROR(VLOOKUP(A338,[2]库存报告使用数据处理!$A:$E,5,0),0)</f>
        <v>0</v>
      </c>
      <c r="G338" s="28">
        <f>IFERROR(VLOOKUP(A338,[2]库存报告使用数据处理!$A:$F,6,0),0)</f>
        <v>0</v>
      </c>
      <c r="H338" s="29">
        <f>IFERROR(VLOOKUP(A338,[2]库存报告使用数据处理!$A:$G,7,0),0)</f>
        <v>0</v>
      </c>
      <c r="I338">
        <f>IFERROR(VLOOKUP(A338,[5]数据处理!$A:$B,2,0),0)</f>
        <v>1</v>
      </c>
      <c r="J338" s="30">
        <f>IFERROR(VLOOKUP(A338,[5]数据处理!$A:$D,4,0),0)</f>
        <v>0</v>
      </c>
      <c r="K338" s="30">
        <f>IFERROR(VLOOKUP(A338,[5]数据处理!$A:$E,5,0),0)</f>
        <v>0</v>
      </c>
      <c r="L338" s="30">
        <f>IFERROR(VLOOKUP(A338,[5]数据处理!$A:$G,7,0),0)</f>
        <v>0</v>
      </c>
      <c r="M338">
        <f t="shared" si="86"/>
        <v>1</v>
      </c>
      <c r="N338">
        <f>IFERROR(VLOOKUP(A338,[5]数据处理!$A:$C,3,0),0)</f>
        <v>0</v>
      </c>
      <c r="O338">
        <f>IFERROR(VLOOKUP($A338,[5]数据处理!$A:$N,14,0),0)</f>
        <v>1</v>
      </c>
      <c r="P338" t="str">
        <f>IFERROR(VLOOKUP($A338,[3]库存报告使用数据!$A$1:$B$65536,2,0),"")</f>
        <v/>
      </c>
      <c r="Q338" t="str">
        <f>IFERROR(VLOOKUP($A338,[3]库存报告使用数据!$A$1:$E$65536,5,0),"")</f>
        <v/>
      </c>
      <c r="R338" t="str">
        <f>IFERROR(VLOOKUP($A338,[3]库存报告使用数据!$A$1:$H$65536,8,0),"")</f>
        <v/>
      </c>
      <c r="S338" t="str">
        <f>IFERROR(VLOOKUP($A338,[3]库存报告使用数据!$A$1:$K$65536,11,0),"")</f>
        <v/>
      </c>
      <c r="T338" t="str">
        <f>IFERROR(VLOOKUP($A338,[3]库存报告使用数据!$A$1:$C$65536,3,0),"")</f>
        <v/>
      </c>
      <c r="U338" t="str">
        <f>IFERROR(VLOOKUP($A338,[3]库存报告使用数据!$A$1:$F$65536,6,0),"")</f>
        <v/>
      </c>
      <c r="V338" t="str">
        <f>IFERROR(VLOOKUP($A338,[3]库存报告使用数据!$A$1:$I$65536,9,0),"")</f>
        <v/>
      </c>
      <c r="W338" t="str">
        <f>IFERROR(VLOOKUP($A338,[3]库存报告使用数据!$A$1:$L$65536,12,0),"")</f>
        <v/>
      </c>
      <c r="X338" s="20" t="str">
        <f t="shared" si="87"/>
        <v/>
      </c>
      <c r="Y338" s="20" t="str">
        <f t="shared" si="88"/>
        <v/>
      </c>
      <c r="Z338" s="20" t="str">
        <f t="shared" si="89"/>
        <v/>
      </c>
      <c r="AA338" s="20" t="str">
        <f t="shared" si="90"/>
        <v/>
      </c>
      <c r="AB338" t="str">
        <f>IFERROR(VLOOKUP($A338,[3]库存报告使用数据!$A$1:$D$65536,4,0),"")</f>
        <v/>
      </c>
      <c r="AC338" t="str">
        <f>IFERROR(VLOOKUP($A338,[3]库存报告使用数据!$A$1:$G$65536,7,0),"")</f>
        <v/>
      </c>
      <c r="AD338" t="str">
        <f>IFERROR(VLOOKUP($A338,[3]库存报告使用数据!$A$1:$J$65536,10,0),"")</f>
        <v/>
      </c>
      <c r="AE338" t="str">
        <f>IFERROR(VLOOKUP($A338,[3]库存报告使用数据!$A$1:$M$65536,13,0),"")</f>
        <v/>
      </c>
      <c r="AF338" s="20" t="str">
        <f t="shared" si="91"/>
        <v/>
      </c>
      <c r="AG338" s="20" t="str">
        <f t="shared" si="92"/>
        <v/>
      </c>
      <c r="AH338" s="20" t="str">
        <f t="shared" si="93"/>
        <v/>
      </c>
      <c r="AI338" s="20" t="str">
        <f t="shared" si="94"/>
        <v/>
      </c>
      <c r="AJ338">
        <f>IFERROR(VLOOKUP($B338,[4]库存报告使用数据!$A$1:$B$65536,2,0),0)</f>
        <v>0</v>
      </c>
      <c r="AK338">
        <f>IFERROR(VLOOKUP($B338,[4]库存报告使用数据!$A$1:$C$65536,3,0),)</f>
        <v>1</v>
      </c>
      <c r="AL338">
        <f>IFERROR(VLOOKUP($B338,[4]库存报告使用数据!$A$1:$D$65536,4,0),)</f>
        <v>0</v>
      </c>
      <c r="AM338">
        <f>IFERROR(VLOOKUP($B338,[4]库存报告使用数据!$A$1:$E$65536,5,0),)</f>
        <v>1</v>
      </c>
      <c r="AN338" s="20" t="str">
        <f t="shared" si="95"/>
        <v/>
      </c>
      <c r="AO338" s="20">
        <f t="shared" si="96"/>
        <v>0</v>
      </c>
      <c r="AP338" s="20" t="str">
        <f t="shared" si="97"/>
        <v/>
      </c>
      <c r="AQ338" s="20">
        <f t="shared" si="98"/>
        <v>0</v>
      </c>
      <c r="AR338" s="32">
        <f t="shared" si="99"/>
        <v>0</v>
      </c>
      <c r="AS338" s="32">
        <f t="shared" si="100"/>
        <v>0</v>
      </c>
      <c r="AT338" s="32">
        <f t="shared" si="101"/>
        <v>1</v>
      </c>
      <c r="AU338" s="28" t="str">
        <f t="shared" si="102"/>
        <v>库存为1</v>
      </c>
      <c r="AV338" s="34" t="str">
        <f>IFERROR(时间!$B$4+AU338,"上周无销量")</f>
        <v>上周无销量</v>
      </c>
    </row>
    <row r="339" spans="1:48">
      <c r="A339" s="18" t="s">
        <v>384</v>
      </c>
      <c r="B339" t="str">
        <f>VLOOKUP(A339,'[1]sku-asin（子）'!$A:$B,2,0)</f>
        <v>B06XPDYHH7</v>
      </c>
      <c r="C339" t="str">
        <f>VLOOKUP(A339,'[1]子sku-父sku'!$A:$B,2,0)</f>
        <v>CS-LY084</v>
      </c>
      <c r="D339" s="28">
        <f>IFERROR(VLOOKUP(A339,[2]库存报告使用数据处理!$A:$C,3,0),0)</f>
        <v>1</v>
      </c>
      <c r="E339" s="28">
        <f>IFERROR(VLOOKUP(A339,[2]库存报告使用数据处理!$A:$D,4,0),0)</f>
        <v>0</v>
      </c>
      <c r="F339" s="28">
        <f>IFERROR(VLOOKUP(A339,[2]库存报告使用数据处理!$A:$E,5,0),0)</f>
        <v>0</v>
      </c>
      <c r="G339" s="28">
        <f>IFERROR(VLOOKUP(A339,[2]库存报告使用数据处理!$A:$F,6,0),0)</f>
        <v>0</v>
      </c>
      <c r="H339" s="29">
        <f>IFERROR(VLOOKUP(A339,[2]库存报告使用数据处理!$A:$G,7,0),0)</f>
        <v>19.99</v>
      </c>
      <c r="I339">
        <f>IFERROR(VLOOKUP(A339,[5]数据处理!$A:$B,2,0),0)</f>
        <v>0</v>
      </c>
      <c r="J339" s="30">
        <f>IFERROR(VLOOKUP(A339,[5]数据处理!$A:$D,4,0),0)</f>
        <v>0</v>
      </c>
      <c r="K339" s="30">
        <f>IFERROR(VLOOKUP(A339,[5]数据处理!$A:$E,5,0),0)</f>
        <v>0</v>
      </c>
      <c r="L339" s="30">
        <f>IFERROR(VLOOKUP(A339,[5]数据处理!$A:$G,7,0),0)</f>
        <v>0</v>
      </c>
      <c r="M339">
        <f t="shared" si="86"/>
        <v>0</v>
      </c>
      <c r="N339">
        <f>IFERROR(VLOOKUP(A339,[5]数据处理!$A:$C,3,0),0)</f>
        <v>0</v>
      </c>
      <c r="O339">
        <f>IFERROR(VLOOKUP($A339,[5]数据处理!$A:$N,14,0),0)</f>
        <v>1</v>
      </c>
      <c r="P339" t="str">
        <f>IFERROR(VLOOKUP($A339,[3]库存报告使用数据!$A$1:$B$65536,2,0),"")</f>
        <v/>
      </c>
      <c r="Q339" t="str">
        <f>IFERROR(VLOOKUP($A339,[3]库存报告使用数据!$A$1:$E$65536,5,0),"")</f>
        <v/>
      </c>
      <c r="R339" t="str">
        <f>IFERROR(VLOOKUP($A339,[3]库存报告使用数据!$A$1:$H$65536,8,0),"")</f>
        <v/>
      </c>
      <c r="S339" t="str">
        <f>IFERROR(VLOOKUP($A339,[3]库存报告使用数据!$A$1:$K$65536,11,0),"")</f>
        <v/>
      </c>
      <c r="T339" t="str">
        <f>IFERROR(VLOOKUP($A339,[3]库存报告使用数据!$A$1:$C$65536,3,0),"")</f>
        <v/>
      </c>
      <c r="U339" t="str">
        <f>IFERROR(VLOOKUP($A339,[3]库存报告使用数据!$A$1:$F$65536,6,0),"")</f>
        <v/>
      </c>
      <c r="V339" t="str">
        <f>IFERROR(VLOOKUP($A339,[3]库存报告使用数据!$A$1:$I$65536,9,0),"")</f>
        <v/>
      </c>
      <c r="W339" t="str">
        <f>IFERROR(VLOOKUP($A339,[3]库存报告使用数据!$A$1:$L$65536,12,0),"")</f>
        <v/>
      </c>
      <c r="X339" s="20" t="str">
        <f t="shared" si="87"/>
        <v/>
      </c>
      <c r="Y339" s="20" t="str">
        <f t="shared" si="88"/>
        <v/>
      </c>
      <c r="Z339" s="20" t="str">
        <f t="shared" si="89"/>
        <v/>
      </c>
      <c r="AA339" s="20" t="str">
        <f t="shared" si="90"/>
        <v/>
      </c>
      <c r="AB339" t="str">
        <f>IFERROR(VLOOKUP($A339,[3]库存报告使用数据!$A$1:$D$65536,4,0),"")</f>
        <v/>
      </c>
      <c r="AC339" t="str">
        <f>IFERROR(VLOOKUP($A339,[3]库存报告使用数据!$A$1:$G$65536,7,0),"")</f>
        <v/>
      </c>
      <c r="AD339" t="str">
        <f>IFERROR(VLOOKUP($A339,[3]库存报告使用数据!$A$1:$J$65536,10,0),"")</f>
        <v/>
      </c>
      <c r="AE339" t="str">
        <f>IFERROR(VLOOKUP($A339,[3]库存报告使用数据!$A$1:$M$65536,13,0),"")</f>
        <v/>
      </c>
      <c r="AF339" s="20" t="str">
        <f t="shared" si="91"/>
        <v/>
      </c>
      <c r="AG339" s="20" t="str">
        <f t="shared" si="92"/>
        <v/>
      </c>
      <c r="AH339" s="20" t="str">
        <f t="shared" si="93"/>
        <v/>
      </c>
      <c r="AI339" s="20" t="str">
        <f t="shared" si="94"/>
        <v/>
      </c>
      <c r="AJ339">
        <f>IFERROR(VLOOKUP($B339,[4]库存报告使用数据!$A$1:$B$65536,2,0),0)</f>
        <v>1</v>
      </c>
      <c r="AK339">
        <f>IFERROR(VLOOKUP($B339,[4]库存报告使用数据!$A$1:$C$65536,3,0),)</f>
        <v>2</v>
      </c>
      <c r="AL339">
        <f>IFERROR(VLOOKUP($B339,[4]库存报告使用数据!$A$1:$D$65536,4,0),)</f>
        <v>0</v>
      </c>
      <c r="AM339">
        <f>IFERROR(VLOOKUP($B339,[4]库存报告使用数据!$A$1:$E$65536,5,0),)</f>
        <v>0</v>
      </c>
      <c r="AN339" s="20">
        <f t="shared" si="95"/>
        <v>1</v>
      </c>
      <c r="AO339" s="20">
        <f t="shared" si="96"/>
        <v>0</v>
      </c>
      <c r="AP339" s="20" t="str">
        <f t="shared" si="97"/>
        <v/>
      </c>
      <c r="AQ339" s="20" t="str">
        <f t="shared" si="98"/>
        <v/>
      </c>
      <c r="AR339" s="32">
        <f t="shared" si="99"/>
        <v>0.142857142857143</v>
      </c>
      <c r="AS339" s="32">
        <f t="shared" si="100"/>
        <v>8.57142857142857</v>
      </c>
      <c r="AT339" s="32">
        <f t="shared" si="101"/>
        <v>-8.57142857142857</v>
      </c>
      <c r="AU339" s="28">
        <f t="shared" si="102"/>
        <v>0</v>
      </c>
      <c r="AV339" s="34">
        <f>IFERROR(时间!$B$4+AU339,"上周无销量")</f>
        <v>43283</v>
      </c>
    </row>
    <row r="340" spans="1:48">
      <c r="A340" s="18" t="s">
        <v>385</v>
      </c>
      <c r="B340" t="str">
        <f>VLOOKUP(A340,'[1]sku-asin（子）'!$A:$B,2,0)</f>
        <v>B06XPBRHK4</v>
      </c>
      <c r="C340" t="str">
        <f>VLOOKUP(A340,'[1]子sku-父sku'!$A:$B,2,0)</f>
        <v>CS-LY084</v>
      </c>
      <c r="D340" s="28">
        <f>IFERROR(VLOOKUP(A340,[2]库存报告使用数据处理!$A:$C,3,0),0)</f>
        <v>0</v>
      </c>
      <c r="E340" s="28">
        <f>IFERROR(VLOOKUP(A340,[2]库存报告使用数据处理!$A:$D,4,0),0)</f>
        <v>0</v>
      </c>
      <c r="F340" s="28">
        <f>IFERROR(VLOOKUP(A340,[2]库存报告使用数据处理!$A:$E,5,0),0)</f>
        <v>0</v>
      </c>
      <c r="G340" s="28">
        <f>IFERROR(VLOOKUP(A340,[2]库存报告使用数据处理!$A:$F,6,0),0)</f>
        <v>0</v>
      </c>
      <c r="H340" s="29">
        <f>IFERROR(VLOOKUP(A340,[2]库存报告使用数据处理!$A:$G,7,0),0)</f>
        <v>0</v>
      </c>
      <c r="I340">
        <f>IFERROR(VLOOKUP(A340,[5]数据处理!$A:$B,2,0),0)</f>
        <v>0</v>
      </c>
      <c r="J340" s="30">
        <f>IFERROR(VLOOKUP(A340,[5]数据处理!$A:$D,4,0),0)</f>
        <v>0</v>
      </c>
      <c r="K340" s="30">
        <f>IFERROR(VLOOKUP(A340,[5]数据处理!$A:$E,5,0),0)</f>
        <v>0</v>
      </c>
      <c r="L340" s="30">
        <f>IFERROR(VLOOKUP(A340,[5]数据处理!$A:$G,7,0),0)</f>
        <v>0</v>
      </c>
      <c r="M340">
        <f t="shared" si="86"/>
        <v>0</v>
      </c>
      <c r="N340">
        <f>IFERROR(VLOOKUP(A340,[5]数据处理!$A:$C,3,0),0)</f>
        <v>0</v>
      </c>
      <c r="O340">
        <f>IFERROR(VLOOKUP($A340,[5]数据处理!$A:$N,14,0),0)</f>
        <v>0</v>
      </c>
      <c r="P340" t="str">
        <f>IFERROR(VLOOKUP($A340,[3]库存报告使用数据!$A$1:$B$65536,2,0),"")</f>
        <v/>
      </c>
      <c r="Q340" t="str">
        <f>IFERROR(VLOOKUP($A340,[3]库存报告使用数据!$A$1:$E$65536,5,0),"")</f>
        <v/>
      </c>
      <c r="R340" t="str">
        <f>IFERROR(VLOOKUP($A340,[3]库存报告使用数据!$A$1:$H$65536,8,0),"")</f>
        <v/>
      </c>
      <c r="S340" t="str">
        <f>IFERROR(VLOOKUP($A340,[3]库存报告使用数据!$A$1:$K$65536,11,0),"")</f>
        <v/>
      </c>
      <c r="T340" t="str">
        <f>IFERROR(VLOOKUP($A340,[3]库存报告使用数据!$A$1:$C$65536,3,0),"")</f>
        <v/>
      </c>
      <c r="U340" t="str">
        <f>IFERROR(VLOOKUP($A340,[3]库存报告使用数据!$A$1:$F$65536,6,0),"")</f>
        <v/>
      </c>
      <c r="V340" t="str">
        <f>IFERROR(VLOOKUP($A340,[3]库存报告使用数据!$A$1:$I$65536,9,0),"")</f>
        <v/>
      </c>
      <c r="W340" t="str">
        <f>IFERROR(VLOOKUP($A340,[3]库存报告使用数据!$A$1:$L$65536,12,0),"")</f>
        <v/>
      </c>
      <c r="X340" s="20" t="str">
        <f t="shared" si="87"/>
        <v/>
      </c>
      <c r="Y340" s="20" t="str">
        <f t="shared" si="88"/>
        <v/>
      </c>
      <c r="Z340" s="20" t="str">
        <f t="shared" si="89"/>
        <v/>
      </c>
      <c r="AA340" s="20" t="str">
        <f t="shared" si="90"/>
        <v/>
      </c>
      <c r="AB340" t="str">
        <f>IFERROR(VLOOKUP($A340,[3]库存报告使用数据!$A$1:$D$65536,4,0),"")</f>
        <v/>
      </c>
      <c r="AC340" t="str">
        <f>IFERROR(VLOOKUP($A340,[3]库存报告使用数据!$A$1:$G$65536,7,0),"")</f>
        <v/>
      </c>
      <c r="AD340" t="str">
        <f>IFERROR(VLOOKUP($A340,[3]库存报告使用数据!$A$1:$J$65536,10,0),"")</f>
        <v/>
      </c>
      <c r="AE340" t="str">
        <f>IFERROR(VLOOKUP($A340,[3]库存报告使用数据!$A$1:$M$65536,13,0),"")</f>
        <v/>
      </c>
      <c r="AF340" s="20" t="str">
        <f t="shared" si="91"/>
        <v/>
      </c>
      <c r="AG340" s="20" t="str">
        <f t="shared" si="92"/>
        <v/>
      </c>
      <c r="AH340" s="20" t="str">
        <f t="shared" si="93"/>
        <v/>
      </c>
      <c r="AI340" s="20" t="str">
        <f t="shared" si="94"/>
        <v/>
      </c>
      <c r="AJ340">
        <f>IFERROR(VLOOKUP($B340,[4]库存报告使用数据!$A$1:$B$65536,2,0),0)</f>
        <v>0</v>
      </c>
      <c r="AK340">
        <f>IFERROR(VLOOKUP($B340,[4]库存报告使用数据!$A$1:$C$65536,3,0),)</f>
        <v>0</v>
      </c>
      <c r="AL340">
        <f>IFERROR(VLOOKUP($B340,[4]库存报告使用数据!$A$1:$D$65536,4,0),)</f>
        <v>0</v>
      </c>
      <c r="AM340">
        <f>IFERROR(VLOOKUP($B340,[4]库存报告使用数据!$A$1:$E$65536,5,0),)</f>
        <v>0</v>
      </c>
      <c r="AN340" s="20" t="str">
        <f t="shared" si="95"/>
        <v/>
      </c>
      <c r="AO340" s="20" t="str">
        <f t="shared" si="96"/>
        <v/>
      </c>
      <c r="AP340" s="20" t="str">
        <f t="shared" si="97"/>
        <v/>
      </c>
      <c r="AQ340" s="20" t="str">
        <f t="shared" si="98"/>
        <v/>
      </c>
      <c r="AR340" s="32">
        <f t="shared" si="99"/>
        <v>0</v>
      </c>
      <c r="AS340" s="32">
        <f t="shared" si="100"/>
        <v>0</v>
      </c>
      <c r="AT340" s="32">
        <f t="shared" si="101"/>
        <v>0</v>
      </c>
      <c r="AU340" s="28" t="str">
        <f t="shared" si="102"/>
        <v>库存为0</v>
      </c>
      <c r="AV340" s="34" t="str">
        <f>IFERROR(时间!$B$4+AU340,"上周无销量")</f>
        <v>上周无销量</v>
      </c>
    </row>
    <row r="341" spans="1:48">
      <c r="A341" s="18" t="s">
        <v>386</v>
      </c>
      <c r="B341" t="str">
        <f>VLOOKUP(A341,'[1]sku-asin（子）'!$A:$B,2,0)</f>
        <v>B06XPWLNQP</v>
      </c>
      <c r="C341" t="str">
        <f>VLOOKUP(A341,'[1]子sku-父sku'!$A:$B,2,0)</f>
        <v>CS-LY084</v>
      </c>
      <c r="D341" s="28">
        <f>IFERROR(VLOOKUP(A341,[2]库存报告使用数据处理!$A:$C,3,0),0)</f>
        <v>0</v>
      </c>
      <c r="E341" s="28">
        <f>IFERROR(VLOOKUP(A341,[2]库存报告使用数据处理!$A:$D,4,0),0)</f>
        <v>0</v>
      </c>
      <c r="F341" s="28">
        <f>IFERROR(VLOOKUP(A341,[2]库存报告使用数据处理!$A:$E,5,0),0)</f>
        <v>0</v>
      </c>
      <c r="G341" s="28">
        <f>IFERROR(VLOOKUP(A341,[2]库存报告使用数据处理!$A:$F,6,0),0)</f>
        <v>0</v>
      </c>
      <c r="H341" s="29">
        <f>IFERROR(VLOOKUP(A341,[2]库存报告使用数据处理!$A:$G,7,0),0)</f>
        <v>0</v>
      </c>
      <c r="I341">
        <f>IFERROR(VLOOKUP(A341,[5]数据处理!$A:$B,2,0),0)</f>
        <v>4</v>
      </c>
      <c r="J341" s="30">
        <f>IFERROR(VLOOKUP(A341,[5]数据处理!$A:$D,4,0),0)</f>
        <v>0</v>
      </c>
      <c r="K341" s="30">
        <f>IFERROR(VLOOKUP(A341,[5]数据处理!$A:$E,5,0),0)</f>
        <v>0</v>
      </c>
      <c r="L341" s="30">
        <f>IFERROR(VLOOKUP(A341,[5]数据处理!$A:$G,7,0),0)</f>
        <v>0</v>
      </c>
      <c r="M341">
        <f t="shared" si="86"/>
        <v>4</v>
      </c>
      <c r="N341">
        <f>IFERROR(VLOOKUP(A341,[5]数据处理!$A:$C,3,0),0)</f>
        <v>0</v>
      </c>
      <c r="O341">
        <f>IFERROR(VLOOKUP($A341,[5]数据处理!$A:$N,14,0),0)</f>
        <v>4</v>
      </c>
      <c r="P341" t="str">
        <f>IFERROR(VLOOKUP($A341,[3]库存报告使用数据!$A$1:$B$65536,2,0),"")</f>
        <v/>
      </c>
      <c r="Q341" t="str">
        <f>IFERROR(VLOOKUP($A341,[3]库存报告使用数据!$A$1:$E$65536,5,0),"")</f>
        <v/>
      </c>
      <c r="R341" t="str">
        <f>IFERROR(VLOOKUP($A341,[3]库存报告使用数据!$A$1:$H$65536,8,0),"")</f>
        <v/>
      </c>
      <c r="S341" t="str">
        <f>IFERROR(VLOOKUP($A341,[3]库存报告使用数据!$A$1:$K$65536,11,0),"")</f>
        <v/>
      </c>
      <c r="T341" t="str">
        <f>IFERROR(VLOOKUP($A341,[3]库存报告使用数据!$A$1:$C$65536,3,0),"")</f>
        <v/>
      </c>
      <c r="U341" t="str">
        <f>IFERROR(VLOOKUP($A341,[3]库存报告使用数据!$A$1:$F$65536,6,0),"")</f>
        <v/>
      </c>
      <c r="V341" t="str">
        <f>IFERROR(VLOOKUP($A341,[3]库存报告使用数据!$A$1:$I$65536,9,0),"")</f>
        <v/>
      </c>
      <c r="W341" t="str">
        <f>IFERROR(VLOOKUP($A341,[3]库存报告使用数据!$A$1:$L$65536,12,0),"")</f>
        <v/>
      </c>
      <c r="X341" s="20" t="str">
        <f t="shared" si="87"/>
        <v/>
      </c>
      <c r="Y341" s="20" t="str">
        <f t="shared" si="88"/>
        <v/>
      </c>
      <c r="Z341" s="20" t="str">
        <f t="shared" si="89"/>
        <v/>
      </c>
      <c r="AA341" s="20" t="str">
        <f t="shared" si="90"/>
        <v/>
      </c>
      <c r="AB341" t="str">
        <f>IFERROR(VLOOKUP($A341,[3]库存报告使用数据!$A$1:$D$65536,4,0),"")</f>
        <v/>
      </c>
      <c r="AC341" t="str">
        <f>IFERROR(VLOOKUP($A341,[3]库存报告使用数据!$A$1:$G$65536,7,0),"")</f>
        <v/>
      </c>
      <c r="AD341" t="str">
        <f>IFERROR(VLOOKUP($A341,[3]库存报告使用数据!$A$1:$J$65536,10,0),"")</f>
        <v/>
      </c>
      <c r="AE341" t="str">
        <f>IFERROR(VLOOKUP($A341,[3]库存报告使用数据!$A$1:$M$65536,13,0),"")</f>
        <v/>
      </c>
      <c r="AF341" s="20" t="str">
        <f t="shared" si="91"/>
        <v/>
      </c>
      <c r="AG341" s="20" t="str">
        <f t="shared" si="92"/>
        <v/>
      </c>
      <c r="AH341" s="20" t="str">
        <f t="shared" si="93"/>
        <v/>
      </c>
      <c r="AI341" s="20" t="str">
        <f t="shared" si="94"/>
        <v/>
      </c>
      <c r="AJ341">
        <f>IFERROR(VLOOKUP($B341,[4]库存报告使用数据!$A$1:$B$65536,2,0),0)</f>
        <v>0</v>
      </c>
      <c r="AK341">
        <f>IFERROR(VLOOKUP($B341,[4]库存报告使用数据!$A$1:$C$65536,3,0),)</f>
        <v>1</v>
      </c>
      <c r="AL341">
        <f>IFERROR(VLOOKUP($B341,[4]库存报告使用数据!$A$1:$D$65536,4,0),)</f>
        <v>0</v>
      </c>
      <c r="AM341">
        <f>IFERROR(VLOOKUP($B341,[4]库存报告使用数据!$A$1:$E$65536,5,0),)</f>
        <v>0</v>
      </c>
      <c r="AN341" s="20" t="str">
        <f t="shared" si="95"/>
        <v/>
      </c>
      <c r="AO341" s="20">
        <f t="shared" si="96"/>
        <v>0</v>
      </c>
      <c r="AP341" s="20" t="str">
        <f t="shared" si="97"/>
        <v/>
      </c>
      <c r="AQ341" s="20" t="str">
        <f t="shared" si="98"/>
        <v/>
      </c>
      <c r="AR341" s="32">
        <f t="shared" si="99"/>
        <v>0</v>
      </c>
      <c r="AS341" s="32">
        <f t="shared" si="100"/>
        <v>0</v>
      </c>
      <c r="AT341" s="32">
        <f t="shared" si="101"/>
        <v>4</v>
      </c>
      <c r="AU341" s="28" t="str">
        <f t="shared" si="102"/>
        <v>库存为4</v>
      </c>
      <c r="AV341" s="34" t="str">
        <f>IFERROR(时间!$B$4+AU341,"上周无销量")</f>
        <v>上周无销量</v>
      </c>
    </row>
    <row r="342" spans="1:48">
      <c r="A342" s="18" t="s">
        <v>387</v>
      </c>
      <c r="B342" t="str">
        <f>VLOOKUP(A342,'[1]sku-asin（子）'!$A:$B,2,0)</f>
        <v>B06XPVWPJV</v>
      </c>
      <c r="C342" t="str">
        <f>VLOOKUP(A342,'[1]子sku-父sku'!$A:$B,2,0)</f>
        <v>CS-LY084</v>
      </c>
      <c r="D342" s="28">
        <f>IFERROR(VLOOKUP(A342,[2]库存报告使用数据处理!$A:$C,3,0),0)</f>
        <v>1</v>
      </c>
      <c r="E342" s="28">
        <f>IFERROR(VLOOKUP(A342,[2]库存报告使用数据处理!$A:$D,4,0),0)</f>
        <v>0</v>
      </c>
      <c r="F342" s="28">
        <f>IFERROR(VLOOKUP(A342,[2]库存报告使用数据处理!$A:$E,5,0),0)</f>
        <v>0</v>
      </c>
      <c r="G342" s="28">
        <f>IFERROR(VLOOKUP(A342,[2]库存报告使用数据处理!$A:$F,6,0),0)</f>
        <v>0</v>
      </c>
      <c r="H342" s="29">
        <f>IFERROR(VLOOKUP(A342,[2]库存报告使用数据处理!$A:$G,7,0),0)</f>
        <v>15.99</v>
      </c>
      <c r="I342">
        <f>IFERROR(VLOOKUP(A342,[5]数据处理!$A:$B,2,0),0)</f>
        <v>7</v>
      </c>
      <c r="J342" s="30">
        <f>IFERROR(VLOOKUP(A342,[5]数据处理!$A:$D,4,0),0)</f>
        <v>0</v>
      </c>
      <c r="K342" s="30">
        <f>IFERROR(VLOOKUP(A342,[5]数据处理!$A:$E,5,0),0)</f>
        <v>0</v>
      </c>
      <c r="L342" s="30">
        <f>IFERROR(VLOOKUP(A342,[5]数据处理!$A:$G,7,0),0)</f>
        <v>0</v>
      </c>
      <c r="M342">
        <f t="shared" si="86"/>
        <v>7</v>
      </c>
      <c r="N342">
        <f>IFERROR(VLOOKUP(A342,[5]数据处理!$A:$C,3,0),0)</f>
        <v>0</v>
      </c>
      <c r="O342">
        <f>IFERROR(VLOOKUP($A342,[5]数据处理!$A:$N,14,0),0)</f>
        <v>7</v>
      </c>
      <c r="P342" t="str">
        <f>IFERROR(VLOOKUP($A342,[3]库存报告使用数据!$A$1:$B$65536,2,0),"")</f>
        <v/>
      </c>
      <c r="Q342" t="str">
        <f>IFERROR(VLOOKUP($A342,[3]库存报告使用数据!$A$1:$E$65536,5,0),"")</f>
        <v/>
      </c>
      <c r="R342" t="str">
        <f>IFERROR(VLOOKUP($A342,[3]库存报告使用数据!$A$1:$H$65536,8,0),"")</f>
        <v/>
      </c>
      <c r="S342" t="str">
        <f>IFERROR(VLOOKUP($A342,[3]库存报告使用数据!$A$1:$K$65536,11,0),"")</f>
        <v/>
      </c>
      <c r="T342" t="str">
        <f>IFERROR(VLOOKUP($A342,[3]库存报告使用数据!$A$1:$C$65536,3,0),"")</f>
        <v/>
      </c>
      <c r="U342" t="str">
        <f>IFERROR(VLOOKUP($A342,[3]库存报告使用数据!$A$1:$F$65536,6,0),"")</f>
        <v/>
      </c>
      <c r="V342" t="str">
        <f>IFERROR(VLOOKUP($A342,[3]库存报告使用数据!$A$1:$I$65536,9,0),"")</f>
        <v/>
      </c>
      <c r="W342" t="str">
        <f>IFERROR(VLOOKUP($A342,[3]库存报告使用数据!$A$1:$L$65536,12,0),"")</f>
        <v/>
      </c>
      <c r="X342" s="20" t="str">
        <f t="shared" si="87"/>
        <v/>
      </c>
      <c r="Y342" s="20" t="str">
        <f t="shared" si="88"/>
        <v/>
      </c>
      <c r="Z342" s="20" t="str">
        <f t="shared" si="89"/>
        <v/>
      </c>
      <c r="AA342" s="20" t="str">
        <f t="shared" si="90"/>
        <v/>
      </c>
      <c r="AB342" t="str">
        <f>IFERROR(VLOOKUP($A342,[3]库存报告使用数据!$A$1:$D$65536,4,0),"")</f>
        <v/>
      </c>
      <c r="AC342" t="str">
        <f>IFERROR(VLOOKUP($A342,[3]库存报告使用数据!$A$1:$G$65536,7,0),"")</f>
        <v/>
      </c>
      <c r="AD342" t="str">
        <f>IFERROR(VLOOKUP($A342,[3]库存报告使用数据!$A$1:$J$65536,10,0),"")</f>
        <v/>
      </c>
      <c r="AE342" t="str">
        <f>IFERROR(VLOOKUP($A342,[3]库存报告使用数据!$A$1:$M$65536,13,0),"")</f>
        <v/>
      </c>
      <c r="AF342" s="20" t="str">
        <f t="shared" si="91"/>
        <v/>
      </c>
      <c r="AG342" s="20" t="str">
        <f t="shared" si="92"/>
        <v/>
      </c>
      <c r="AH342" s="20" t="str">
        <f t="shared" si="93"/>
        <v/>
      </c>
      <c r="AI342" s="20" t="str">
        <f t="shared" si="94"/>
        <v/>
      </c>
      <c r="AJ342">
        <f>IFERROR(VLOOKUP($B342,[4]库存报告使用数据!$A$1:$B$65536,2,0),0)</f>
        <v>0</v>
      </c>
      <c r="AK342">
        <f>IFERROR(VLOOKUP($B342,[4]库存报告使用数据!$A$1:$C$65536,3,0),)</f>
        <v>2</v>
      </c>
      <c r="AL342">
        <f>IFERROR(VLOOKUP($B342,[4]库存报告使用数据!$A$1:$D$65536,4,0),)</f>
        <v>0</v>
      </c>
      <c r="AM342">
        <f>IFERROR(VLOOKUP($B342,[4]库存报告使用数据!$A$1:$E$65536,5,0),)</f>
        <v>1</v>
      </c>
      <c r="AN342" s="20" t="str">
        <f t="shared" si="95"/>
        <v/>
      </c>
      <c r="AO342" s="20">
        <f t="shared" si="96"/>
        <v>0</v>
      </c>
      <c r="AP342" s="20" t="str">
        <f t="shared" si="97"/>
        <v/>
      </c>
      <c r="AQ342" s="20">
        <f t="shared" si="98"/>
        <v>0</v>
      </c>
      <c r="AR342" s="32">
        <f t="shared" si="99"/>
        <v>0.142857142857143</v>
      </c>
      <c r="AS342" s="32">
        <f t="shared" si="100"/>
        <v>8.57142857142857</v>
      </c>
      <c r="AT342" s="32">
        <f t="shared" si="101"/>
        <v>-1.57142857142857</v>
      </c>
      <c r="AU342" s="28">
        <f t="shared" si="102"/>
        <v>49</v>
      </c>
      <c r="AV342" s="34">
        <f>IFERROR(时间!$B$4+AU342,"上周无销量")</f>
        <v>43332</v>
      </c>
    </row>
    <row r="343" spans="1:48">
      <c r="A343" s="18" t="s">
        <v>388</v>
      </c>
      <c r="B343" t="str">
        <f>VLOOKUP(A343,'[1]sku-asin（子）'!$A:$B,2,0)</f>
        <v>B06XPWWWTB</v>
      </c>
      <c r="C343" t="str">
        <f>VLOOKUP(A343,'[1]子sku-父sku'!$A:$B,2,0)</f>
        <v>CS-LY084</v>
      </c>
      <c r="D343" s="28">
        <f>IFERROR(VLOOKUP(A343,[2]库存报告使用数据处理!$A:$C,3,0),0)</f>
        <v>0</v>
      </c>
      <c r="E343" s="28">
        <f>IFERROR(VLOOKUP(A343,[2]库存报告使用数据处理!$A:$D,4,0),0)</f>
        <v>0</v>
      </c>
      <c r="F343" s="28">
        <f>IFERROR(VLOOKUP(A343,[2]库存报告使用数据处理!$A:$E,5,0),0)</f>
        <v>0</v>
      </c>
      <c r="G343" s="28">
        <f>IFERROR(VLOOKUP(A343,[2]库存报告使用数据处理!$A:$F,6,0),0)</f>
        <v>0</v>
      </c>
      <c r="H343" s="29">
        <f>IFERROR(VLOOKUP(A343,[2]库存报告使用数据处理!$A:$G,7,0),0)</f>
        <v>0</v>
      </c>
      <c r="I343">
        <f>IFERROR(VLOOKUP(A343,[5]数据处理!$A:$B,2,0),0)</f>
        <v>0</v>
      </c>
      <c r="J343" s="30">
        <f>IFERROR(VLOOKUP(A343,[5]数据处理!$A:$D,4,0),0)</f>
        <v>0</v>
      </c>
      <c r="K343" s="30">
        <f>IFERROR(VLOOKUP(A343,[5]数据处理!$A:$E,5,0),0)</f>
        <v>0</v>
      </c>
      <c r="L343" s="30">
        <f>IFERROR(VLOOKUP(A343,[5]数据处理!$A:$G,7,0),0)</f>
        <v>0</v>
      </c>
      <c r="M343">
        <f t="shared" si="86"/>
        <v>0</v>
      </c>
      <c r="N343">
        <f>IFERROR(VLOOKUP(A343,[5]数据处理!$A:$C,3,0),0)</f>
        <v>0</v>
      </c>
      <c r="O343">
        <f>IFERROR(VLOOKUP($A343,[5]数据处理!$A:$N,14,0),0)</f>
        <v>0</v>
      </c>
      <c r="P343" t="str">
        <f>IFERROR(VLOOKUP($A343,[3]库存报告使用数据!$A$1:$B$65536,2,0),"")</f>
        <v/>
      </c>
      <c r="Q343" t="str">
        <f>IFERROR(VLOOKUP($A343,[3]库存报告使用数据!$A$1:$E$65536,5,0),"")</f>
        <v/>
      </c>
      <c r="R343" t="str">
        <f>IFERROR(VLOOKUP($A343,[3]库存报告使用数据!$A$1:$H$65536,8,0),"")</f>
        <v/>
      </c>
      <c r="S343" t="str">
        <f>IFERROR(VLOOKUP($A343,[3]库存报告使用数据!$A$1:$K$65536,11,0),"")</f>
        <v/>
      </c>
      <c r="T343" t="str">
        <f>IFERROR(VLOOKUP($A343,[3]库存报告使用数据!$A$1:$C$65536,3,0),"")</f>
        <v/>
      </c>
      <c r="U343" t="str">
        <f>IFERROR(VLOOKUP($A343,[3]库存报告使用数据!$A$1:$F$65536,6,0),"")</f>
        <v/>
      </c>
      <c r="V343" t="str">
        <f>IFERROR(VLOOKUP($A343,[3]库存报告使用数据!$A$1:$I$65536,9,0),"")</f>
        <v/>
      </c>
      <c r="W343" t="str">
        <f>IFERROR(VLOOKUP($A343,[3]库存报告使用数据!$A$1:$L$65536,12,0),"")</f>
        <v/>
      </c>
      <c r="X343" s="20" t="str">
        <f t="shared" si="87"/>
        <v/>
      </c>
      <c r="Y343" s="20" t="str">
        <f t="shared" si="88"/>
        <v/>
      </c>
      <c r="Z343" s="20" t="str">
        <f t="shared" si="89"/>
        <v/>
      </c>
      <c r="AA343" s="20" t="str">
        <f t="shared" si="90"/>
        <v/>
      </c>
      <c r="AB343" t="str">
        <f>IFERROR(VLOOKUP($A343,[3]库存报告使用数据!$A$1:$D$65536,4,0),"")</f>
        <v/>
      </c>
      <c r="AC343" t="str">
        <f>IFERROR(VLOOKUP($A343,[3]库存报告使用数据!$A$1:$G$65536,7,0),"")</f>
        <v/>
      </c>
      <c r="AD343" t="str">
        <f>IFERROR(VLOOKUP($A343,[3]库存报告使用数据!$A$1:$J$65536,10,0),"")</f>
        <v/>
      </c>
      <c r="AE343" t="str">
        <f>IFERROR(VLOOKUP($A343,[3]库存报告使用数据!$A$1:$M$65536,13,0),"")</f>
        <v/>
      </c>
      <c r="AF343" s="20" t="str">
        <f t="shared" si="91"/>
        <v/>
      </c>
      <c r="AG343" s="20" t="str">
        <f t="shared" si="92"/>
        <v/>
      </c>
      <c r="AH343" s="20" t="str">
        <f t="shared" si="93"/>
        <v/>
      </c>
      <c r="AI343" s="20" t="str">
        <f t="shared" si="94"/>
        <v/>
      </c>
      <c r="AJ343">
        <f>IFERROR(VLOOKUP($B343,[4]库存报告使用数据!$A$1:$B$65536,2,0),0)</f>
        <v>0</v>
      </c>
      <c r="AK343">
        <f>IFERROR(VLOOKUP($B343,[4]库存报告使用数据!$A$1:$C$65536,3,0),)</f>
        <v>0</v>
      </c>
      <c r="AL343">
        <f>IFERROR(VLOOKUP($B343,[4]库存报告使用数据!$A$1:$D$65536,4,0),)</f>
        <v>0</v>
      </c>
      <c r="AM343">
        <f>IFERROR(VLOOKUP($B343,[4]库存报告使用数据!$A$1:$E$65536,5,0),)</f>
        <v>0</v>
      </c>
      <c r="AN343" s="20" t="str">
        <f t="shared" si="95"/>
        <v/>
      </c>
      <c r="AO343" s="20" t="str">
        <f t="shared" si="96"/>
        <v/>
      </c>
      <c r="AP343" s="20" t="str">
        <f t="shared" si="97"/>
        <v/>
      </c>
      <c r="AQ343" s="20" t="str">
        <f t="shared" si="98"/>
        <v/>
      </c>
      <c r="AR343" s="32">
        <f t="shared" si="99"/>
        <v>0</v>
      </c>
      <c r="AS343" s="32">
        <f t="shared" si="100"/>
        <v>0</v>
      </c>
      <c r="AT343" s="32">
        <f t="shared" si="101"/>
        <v>0</v>
      </c>
      <c r="AU343" s="28" t="str">
        <f t="shared" si="102"/>
        <v>库存为0</v>
      </c>
      <c r="AV343" s="34" t="str">
        <f>IFERROR(时间!$B$4+AU343,"上周无销量")</f>
        <v>上周无销量</v>
      </c>
    </row>
    <row r="344" spans="1:48">
      <c r="A344" s="18" t="s">
        <v>389</v>
      </c>
      <c r="B344" t="str">
        <f>VLOOKUP(A344,'[1]sku-asin（子）'!$A:$B,2,0)</f>
        <v>B06XYK4HHR</v>
      </c>
      <c r="C344" t="str">
        <f>VLOOKUP(A344,'[1]子sku-父sku'!$A:$B,2,0)</f>
        <v>CS-LY084</v>
      </c>
      <c r="D344" s="28">
        <f>IFERROR(VLOOKUP(A344,[2]库存报告使用数据处理!$A:$C,3,0),0)</f>
        <v>0</v>
      </c>
      <c r="E344" s="28">
        <f>IFERROR(VLOOKUP(A344,[2]库存报告使用数据处理!$A:$D,4,0),0)</f>
        <v>0</v>
      </c>
      <c r="F344" s="28">
        <f>IFERROR(VLOOKUP(A344,[2]库存报告使用数据处理!$A:$E,5,0),0)</f>
        <v>0</v>
      </c>
      <c r="G344" s="28">
        <f>IFERROR(VLOOKUP(A344,[2]库存报告使用数据处理!$A:$F,6,0),0)</f>
        <v>0</v>
      </c>
      <c r="H344" s="29">
        <f>IFERROR(VLOOKUP(A344,[2]库存报告使用数据处理!$A:$G,7,0),0)</f>
        <v>0</v>
      </c>
      <c r="I344">
        <f>IFERROR(VLOOKUP(A344,[5]数据处理!$A:$B,2,0),0)</f>
        <v>6</v>
      </c>
      <c r="J344" s="30">
        <f>IFERROR(VLOOKUP(A344,[5]数据处理!$A:$D,4,0),0)</f>
        <v>0</v>
      </c>
      <c r="K344" s="30">
        <f>IFERROR(VLOOKUP(A344,[5]数据处理!$A:$E,5,0),0)</f>
        <v>0</v>
      </c>
      <c r="L344" s="30">
        <f>IFERROR(VLOOKUP(A344,[5]数据处理!$A:$G,7,0),0)</f>
        <v>0</v>
      </c>
      <c r="M344">
        <f t="shared" si="86"/>
        <v>6</v>
      </c>
      <c r="N344">
        <f>IFERROR(VLOOKUP(A344,[5]数据处理!$A:$C,3,0),0)</f>
        <v>0</v>
      </c>
      <c r="O344">
        <f>IFERROR(VLOOKUP($A344,[5]数据处理!$A:$N,14,0),0)</f>
        <v>6</v>
      </c>
      <c r="P344">
        <f>IFERROR(VLOOKUP($A344,[3]库存报告使用数据!$A$1:$B$65536,2,0),"")</f>
        <v>471</v>
      </c>
      <c r="Q344">
        <f>IFERROR(VLOOKUP($A344,[3]库存报告使用数据!$A$1:$E$65536,5,0),"")</f>
        <v>178</v>
      </c>
      <c r="R344">
        <f>IFERROR(VLOOKUP($A344,[3]库存报告使用数据!$A$1:$H$65536,8,0),"")</f>
        <v>291</v>
      </c>
      <c r="S344">
        <f>IFERROR(VLOOKUP($A344,[3]库存报告使用数据!$A$1:$K$65536,11,0),"")</f>
        <v>140</v>
      </c>
      <c r="T344">
        <f>IFERROR(VLOOKUP($A344,[3]库存报告使用数据!$A$1:$C$65536,3,0),"")</f>
        <v>1</v>
      </c>
      <c r="U344">
        <f>IFERROR(VLOOKUP($A344,[3]库存报告使用数据!$A$1:$F$65536,6,0),"")</f>
        <v>0</v>
      </c>
      <c r="V344">
        <f>IFERROR(VLOOKUP($A344,[3]库存报告使用数据!$A$1:$I$65536,9,0),"")</f>
        <v>0</v>
      </c>
      <c r="W344">
        <f>IFERROR(VLOOKUP($A344,[3]库存报告使用数据!$A$1:$L$65536,12,0),"")</f>
        <v>0</v>
      </c>
      <c r="X344" s="20">
        <f t="shared" si="87"/>
        <v>0.00212314225053079</v>
      </c>
      <c r="Y344" s="20">
        <f t="shared" si="88"/>
        <v>0</v>
      </c>
      <c r="Z344" s="20">
        <f t="shared" si="89"/>
        <v>0</v>
      </c>
      <c r="AA344" s="20">
        <f t="shared" si="90"/>
        <v>0</v>
      </c>
      <c r="AB344">
        <f>IFERROR(VLOOKUP($A344,[3]库存报告使用数据!$A$1:$D$65536,4,0),"")</f>
        <v>0.23</v>
      </c>
      <c r="AC344">
        <f>IFERROR(VLOOKUP($A344,[3]库存报告使用数据!$A$1:$G$65536,7,0),"")</f>
        <v>0</v>
      </c>
      <c r="AD344">
        <f>IFERROR(VLOOKUP($A344,[3]库存报告使用数据!$A$1:$J$65536,10,0),"")</f>
        <v>0</v>
      </c>
      <c r="AE344">
        <f>IFERROR(VLOOKUP($A344,[3]库存报告使用数据!$A$1:$M$65536,13,0),"")</f>
        <v>0</v>
      </c>
      <c r="AF344" s="20" t="str">
        <f t="shared" si="91"/>
        <v>无销售广告费为0.23</v>
      </c>
      <c r="AG344" s="20" t="str">
        <f t="shared" si="92"/>
        <v/>
      </c>
      <c r="AH344" s="20" t="str">
        <f t="shared" si="93"/>
        <v/>
      </c>
      <c r="AI344" s="20" t="str">
        <f t="shared" si="94"/>
        <v/>
      </c>
      <c r="AJ344">
        <f>IFERROR(VLOOKUP($B344,[4]库存报告使用数据!$A$1:$B$65536,2,0),0)</f>
        <v>1</v>
      </c>
      <c r="AK344">
        <f>IFERROR(VLOOKUP($B344,[4]库存报告使用数据!$A$1:$C$65536,3,0),)</f>
        <v>0</v>
      </c>
      <c r="AL344">
        <f>IFERROR(VLOOKUP($B344,[4]库存报告使用数据!$A$1:$D$65536,4,0),)</f>
        <v>0</v>
      </c>
      <c r="AM344">
        <f>IFERROR(VLOOKUP($B344,[4]库存报告使用数据!$A$1:$E$65536,5,0),)</f>
        <v>1</v>
      </c>
      <c r="AN344" s="20">
        <f t="shared" si="95"/>
        <v>0</v>
      </c>
      <c r="AO344" s="20" t="str">
        <f t="shared" si="96"/>
        <v/>
      </c>
      <c r="AP344" s="20" t="str">
        <f t="shared" si="97"/>
        <v/>
      </c>
      <c r="AQ344" s="20">
        <f t="shared" si="98"/>
        <v>0</v>
      </c>
      <c r="AR344" s="32">
        <f t="shared" si="99"/>
        <v>0</v>
      </c>
      <c r="AS344" s="32">
        <f t="shared" si="100"/>
        <v>0</v>
      </c>
      <c r="AT344" s="32">
        <f t="shared" si="101"/>
        <v>6</v>
      </c>
      <c r="AU344" s="28" t="str">
        <f t="shared" si="102"/>
        <v>库存为6</v>
      </c>
      <c r="AV344" s="34" t="str">
        <f>IFERROR(时间!$B$4+AU344,"上周无销量")</f>
        <v>上周无销量</v>
      </c>
    </row>
    <row r="345" spans="1:48">
      <c r="A345" s="18" t="s">
        <v>390</v>
      </c>
      <c r="B345" t="str">
        <f>VLOOKUP(A345,'[1]sku-asin（子）'!$A:$B,2,0)</f>
        <v>B06XYHWH3G</v>
      </c>
      <c r="C345" t="str">
        <f>VLOOKUP(A345,'[1]子sku-父sku'!$A:$B,2,0)</f>
        <v>CS-LY084</v>
      </c>
      <c r="D345" s="28">
        <f>IFERROR(VLOOKUP(A345,[2]库存报告使用数据处理!$A:$C,3,0),0)</f>
        <v>0</v>
      </c>
      <c r="E345" s="28">
        <f>IFERROR(VLOOKUP(A345,[2]库存报告使用数据处理!$A:$D,4,0),0)</f>
        <v>1</v>
      </c>
      <c r="F345" s="28">
        <f>IFERROR(VLOOKUP(A345,[2]库存报告使用数据处理!$A:$E,5,0),0)</f>
        <v>0</v>
      </c>
      <c r="G345" s="28">
        <f>IFERROR(VLOOKUP(A345,[2]库存报告使用数据处理!$A:$F,6,0),0)</f>
        <v>0</v>
      </c>
      <c r="H345" s="29">
        <f>IFERROR(VLOOKUP(A345,[2]库存报告使用数据处理!$A:$G,7,0),0)</f>
        <v>19.99</v>
      </c>
      <c r="I345">
        <f>IFERROR(VLOOKUP(A345,[5]数据处理!$A:$B,2,0),0)</f>
        <v>3</v>
      </c>
      <c r="J345" s="30">
        <f>IFERROR(VLOOKUP(A345,[5]数据处理!$A:$D,4,0),0)</f>
        <v>0</v>
      </c>
      <c r="K345" s="30">
        <f>IFERROR(VLOOKUP(A345,[5]数据处理!$A:$E,5,0),0)</f>
        <v>0</v>
      </c>
      <c r="L345" s="30">
        <f>IFERROR(VLOOKUP(A345,[5]数据处理!$A:$G,7,0),0)</f>
        <v>0</v>
      </c>
      <c r="M345">
        <f t="shared" si="86"/>
        <v>3</v>
      </c>
      <c r="N345">
        <f>IFERROR(VLOOKUP(A345,[5]数据处理!$A:$C,3,0),0)</f>
        <v>0</v>
      </c>
      <c r="O345">
        <f>IFERROR(VLOOKUP($A345,[5]数据处理!$A:$N,14,0),0)</f>
        <v>4</v>
      </c>
      <c r="P345" t="str">
        <f>IFERROR(VLOOKUP($A345,[3]库存报告使用数据!$A$1:$B$65536,2,0),"")</f>
        <v/>
      </c>
      <c r="Q345" t="str">
        <f>IFERROR(VLOOKUP($A345,[3]库存报告使用数据!$A$1:$E$65536,5,0),"")</f>
        <v/>
      </c>
      <c r="R345" t="str">
        <f>IFERROR(VLOOKUP($A345,[3]库存报告使用数据!$A$1:$H$65536,8,0),"")</f>
        <v/>
      </c>
      <c r="S345" t="str">
        <f>IFERROR(VLOOKUP($A345,[3]库存报告使用数据!$A$1:$K$65536,11,0),"")</f>
        <v/>
      </c>
      <c r="T345" t="str">
        <f>IFERROR(VLOOKUP($A345,[3]库存报告使用数据!$A$1:$C$65536,3,0),"")</f>
        <v/>
      </c>
      <c r="U345" t="str">
        <f>IFERROR(VLOOKUP($A345,[3]库存报告使用数据!$A$1:$F$65536,6,0),"")</f>
        <v/>
      </c>
      <c r="V345" t="str">
        <f>IFERROR(VLOOKUP($A345,[3]库存报告使用数据!$A$1:$I$65536,9,0),"")</f>
        <v/>
      </c>
      <c r="W345" t="str">
        <f>IFERROR(VLOOKUP($A345,[3]库存报告使用数据!$A$1:$L$65536,12,0),"")</f>
        <v/>
      </c>
      <c r="X345" s="20" t="str">
        <f t="shared" si="87"/>
        <v/>
      </c>
      <c r="Y345" s="20" t="str">
        <f t="shared" si="88"/>
        <v/>
      </c>
      <c r="Z345" s="20" t="str">
        <f t="shared" si="89"/>
        <v/>
      </c>
      <c r="AA345" s="20" t="str">
        <f t="shared" si="90"/>
        <v/>
      </c>
      <c r="AB345" t="str">
        <f>IFERROR(VLOOKUP($A345,[3]库存报告使用数据!$A$1:$D$65536,4,0),"")</f>
        <v/>
      </c>
      <c r="AC345" t="str">
        <f>IFERROR(VLOOKUP($A345,[3]库存报告使用数据!$A$1:$G$65536,7,0),"")</f>
        <v/>
      </c>
      <c r="AD345" t="str">
        <f>IFERROR(VLOOKUP($A345,[3]库存报告使用数据!$A$1:$J$65536,10,0),"")</f>
        <v/>
      </c>
      <c r="AE345" t="str">
        <f>IFERROR(VLOOKUP($A345,[3]库存报告使用数据!$A$1:$M$65536,13,0),"")</f>
        <v/>
      </c>
      <c r="AF345" s="20" t="str">
        <f t="shared" si="91"/>
        <v/>
      </c>
      <c r="AG345" s="20" t="str">
        <f t="shared" si="92"/>
        <v/>
      </c>
      <c r="AH345" s="20" t="str">
        <f t="shared" si="93"/>
        <v/>
      </c>
      <c r="AI345" s="20" t="str">
        <f t="shared" si="94"/>
        <v/>
      </c>
      <c r="AJ345">
        <f>IFERROR(VLOOKUP($B345,[4]库存报告使用数据!$A$1:$B$65536,2,0),0)</f>
        <v>0</v>
      </c>
      <c r="AK345">
        <f>IFERROR(VLOOKUP($B345,[4]库存报告使用数据!$A$1:$C$65536,3,0),)</f>
        <v>0</v>
      </c>
      <c r="AL345">
        <f>IFERROR(VLOOKUP($B345,[4]库存报告使用数据!$A$1:$D$65536,4,0),)</f>
        <v>1</v>
      </c>
      <c r="AM345">
        <f>IFERROR(VLOOKUP($B345,[4]库存报告使用数据!$A$1:$E$65536,5,0),)</f>
        <v>0</v>
      </c>
      <c r="AN345" s="20" t="str">
        <f t="shared" si="95"/>
        <v/>
      </c>
      <c r="AO345" s="20" t="str">
        <f t="shared" si="96"/>
        <v/>
      </c>
      <c r="AP345" s="20">
        <f t="shared" si="97"/>
        <v>0</v>
      </c>
      <c r="AQ345" s="20" t="str">
        <f t="shared" si="98"/>
        <v/>
      </c>
      <c r="AR345" s="32">
        <f t="shared" si="99"/>
        <v>0</v>
      </c>
      <c r="AS345" s="32">
        <f t="shared" si="100"/>
        <v>0</v>
      </c>
      <c r="AT345" s="32">
        <f t="shared" si="101"/>
        <v>3</v>
      </c>
      <c r="AU345" s="28" t="str">
        <f t="shared" si="102"/>
        <v>库存为3</v>
      </c>
      <c r="AV345" s="34" t="str">
        <f>IFERROR(时间!$B$4+AU345,"上周无销量")</f>
        <v>上周无销量</v>
      </c>
    </row>
    <row r="346" spans="1:48">
      <c r="A346" s="18" t="s">
        <v>391</v>
      </c>
      <c r="B346" t="str">
        <f>VLOOKUP(A346,'[1]sku-asin（子）'!$A:$B,2,0)</f>
        <v>B06XYLG2DN</v>
      </c>
      <c r="C346" t="str">
        <f>VLOOKUP(A346,'[1]子sku-父sku'!$A:$B,2,0)</f>
        <v>CS-LY084</v>
      </c>
      <c r="D346" s="28">
        <f>IFERROR(VLOOKUP(A346,[2]库存报告使用数据处理!$A:$C,3,0),0)</f>
        <v>0</v>
      </c>
      <c r="E346" s="28">
        <f>IFERROR(VLOOKUP(A346,[2]库存报告使用数据处理!$A:$D,4,0),0)</f>
        <v>0</v>
      </c>
      <c r="F346" s="28">
        <f>IFERROR(VLOOKUP(A346,[2]库存报告使用数据处理!$A:$E,5,0),0)</f>
        <v>0</v>
      </c>
      <c r="G346" s="28">
        <f>IFERROR(VLOOKUP(A346,[2]库存报告使用数据处理!$A:$F,6,0),0)</f>
        <v>0</v>
      </c>
      <c r="H346" s="29">
        <f>IFERROR(VLOOKUP(A346,[2]库存报告使用数据处理!$A:$G,7,0),0)</f>
        <v>0</v>
      </c>
      <c r="I346">
        <f>IFERROR(VLOOKUP(A346,[5]数据处理!$A:$B,2,0),0)</f>
        <v>6</v>
      </c>
      <c r="J346" s="30">
        <f>IFERROR(VLOOKUP(A346,[5]数据处理!$A:$D,4,0),0)</f>
        <v>0</v>
      </c>
      <c r="K346" s="30">
        <f>IFERROR(VLOOKUP(A346,[5]数据处理!$A:$E,5,0),0)</f>
        <v>0</v>
      </c>
      <c r="L346" s="30">
        <f>IFERROR(VLOOKUP(A346,[5]数据处理!$A:$G,7,0),0)</f>
        <v>0</v>
      </c>
      <c r="M346">
        <f t="shared" si="86"/>
        <v>6</v>
      </c>
      <c r="N346">
        <f>IFERROR(VLOOKUP(A346,[5]数据处理!$A:$C,3,0),0)</f>
        <v>0</v>
      </c>
      <c r="O346">
        <f>IFERROR(VLOOKUP($A346,[5]数据处理!$A:$N,14,0),0)</f>
        <v>6</v>
      </c>
      <c r="P346">
        <f>IFERROR(VLOOKUP($A346,[3]库存报告使用数据!$A$1:$B$65536,2,0),"")</f>
        <v>12</v>
      </c>
      <c r="Q346">
        <f>IFERROR(VLOOKUP($A346,[3]库存报告使用数据!$A$1:$E$65536,5,0),"")</f>
        <v>7</v>
      </c>
      <c r="R346">
        <f>IFERROR(VLOOKUP($A346,[3]库存报告使用数据!$A$1:$H$65536,8,0),"")</f>
        <v>34</v>
      </c>
      <c r="S346">
        <f>IFERROR(VLOOKUP($A346,[3]库存报告使用数据!$A$1:$K$65536,11,0),"")</f>
        <v>3</v>
      </c>
      <c r="T346">
        <f>IFERROR(VLOOKUP($A346,[3]库存报告使用数据!$A$1:$C$65536,3,0),"")</f>
        <v>0</v>
      </c>
      <c r="U346">
        <f>IFERROR(VLOOKUP($A346,[3]库存报告使用数据!$A$1:$F$65536,6,0),"")</f>
        <v>0</v>
      </c>
      <c r="V346">
        <f>IFERROR(VLOOKUP($A346,[3]库存报告使用数据!$A$1:$I$65536,9,0),"")</f>
        <v>0</v>
      </c>
      <c r="W346">
        <f>IFERROR(VLOOKUP($A346,[3]库存报告使用数据!$A$1:$L$65536,12,0),"")</f>
        <v>0</v>
      </c>
      <c r="X346" s="20">
        <f t="shared" si="87"/>
        <v>0</v>
      </c>
      <c r="Y346" s="20">
        <f t="shared" si="88"/>
        <v>0</v>
      </c>
      <c r="Z346" s="20">
        <f t="shared" si="89"/>
        <v>0</v>
      </c>
      <c r="AA346" s="20">
        <f t="shared" si="90"/>
        <v>0</v>
      </c>
      <c r="AB346">
        <f>IFERROR(VLOOKUP($A346,[3]库存报告使用数据!$A$1:$D$65536,4,0),"")</f>
        <v>0</v>
      </c>
      <c r="AC346">
        <f>IFERROR(VLOOKUP($A346,[3]库存报告使用数据!$A$1:$G$65536,7,0),"")</f>
        <v>0</v>
      </c>
      <c r="AD346">
        <f>IFERROR(VLOOKUP($A346,[3]库存报告使用数据!$A$1:$J$65536,10,0),"")</f>
        <v>0</v>
      </c>
      <c r="AE346">
        <f>IFERROR(VLOOKUP($A346,[3]库存报告使用数据!$A$1:$M$65536,13,0),"")</f>
        <v>0</v>
      </c>
      <c r="AF346" s="20" t="str">
        <f t="shared" si="91"/>
        <v/>
      </c>
      <c r="AG346" s="20" t="str">
        <f t="shared" si="92"/>
        <v/>
      </c>
      <c r="AH346" s="20" t="str">
        <f t="shared" si="93"/>
        <v/>
      </c>
      <c r="AI346" s="20" t="str">
        <f t="shared" si="94"/>
        <v/>
      </c>
      <c r="AJ346">
        <f>IFERROR(VLOOKUP($B346,[4]库存报告使用数据!$A$1:$B$65536,2,0),0)</f>
        <v>0</v>
      </c>
      <c r="AK346">
        <f>IFERROR(VLOOKUP($B346,[4]库存报告使用数据!$A$1:$C$65536,3,0),)</f>
        <v>0</v>
      </c>
      <c r="AL346">
        <f>IFERROR(VLOOKUP($B346,[4]库存报告使用数据!$A$1:$D$65536,4,0),)</f>
        <v>0</v>
      </c>
      <c r="AM346">
        <f>IFERROR(VLOOKUP($B346,[4]库存报告使用数据!$A$1:$E$65536,5,0),)</f>
        <v>0</v>
      </c>
      <c r="AN346" s="20" t="str">
        <f t="shared" si="95"/>
        <v/>
      </c>
      <c r="AO346" s="20" t="str">
        <f t="shared" si="96"/>
        <v/>
      </c>
      <c r="AP346" s="20" t="str">
        <f t="shared" si="97"/>
        <v/>
      </c>
      <c r="AQ346" s="20" t="str">
        <f t="shared" si="98"/>
        <v/>
      </c>
      <c r="AR346" s="32">
        <f t="shared" si="99"/>
        <v>0</v>
      </c>
      <c r="AS346" s="32">
        <f t="shared" si="100"/>
        <v>0</v>
      </c>
      <c r="AT346" s="32">
        <f t="shared" si="101"/>
        <v>6</v>
      </c>
      <c r="AU346" s="28" t="str">
        <f t="shared" si="102"/>
        <v>库存为6</v>
      </c>
      <c r="AV346" s="34" t="str">
        <f>IFERROR(时间!$B$4+AU346,"上周无销量")</f>
        <v>上周无销量</v>
      </c>
    </row>
    <row r="347" spans="1:48">
      <c r="A347" s="18" t="s">
        <v>392</v>
      </c>
      <c r="B347" t="str">
        <f>VLOOKUP(A347,'[1]sku-asin（子）'!$A:$B,2,0)</f>
        <v>B06XYHPM34</v>
      </c>
      <c r="C347" t="str">
        <f>VLOOKUP(A347,'[1]子sku-父sku'!$A:$B,2,0)</f>
        <v>CS-LY084</v>
      </c>
      <c r="D347" s="28">
        <f>IFERROR(VLOOKUP(A347,[2]库存报告使用数据处理!$A:$C,3,0),0)</f>
        <v>0</v>
      </c>
      <c r="E347" s="28">
        <f>IFERROR(VLOOKUP(A347,[2]库存报告使用数据处理!$A:$D,4,0),0)</f>
        <v>0</v>
      </c>
      <c r="F347" s="28">
        <f>IFERROR(VLOOKUP(A347,[2]库存报告使用数据处理!$A:$E,5,0),0)</f>
        <v>0</v>
      </c>
      <c r="G347" s="28">
        <f>IFERROR(VLOOKUP(A347,[2]库存报告使用数据处理!$A:$F,6,0),0)</f>
        <v>0</v>
      </c>
      <c r="H347" s="29">
        <f>IFERROR(VLOOKUP(A347,[2]库存报告使用数据处理!$A:$G,7,0),0)</f>
        <v>0</v>
      </c>
      <c r="I347">
        <f>IFERROR(VLOOKUP(A347,[5]数据处理!$A:$B,2,0),0)</f>
        <v>1</v>
      </c>
      <c r="J347" s="30">
        <f>IFERROR(VLOOKUP(A347,[5]数据处理!$A:$D,4,0),0)</f>
        <v>0</v>
      </c>
      <c r="K347" s="30">
        <f>IFERROR(VLOOKUP(A347,[5]数据处理!$A:$E,5,0),0)</f>
        <v>0</v>
      </c>
      <c r="L347" s="30">
        <f>IFERROR(VLOOKUP(A347,[5]数据处理!$A:$G,7,0),0)</f>
        <v>0</v>
      </c>
      <c r="M347">
        <f t="shared" si="86"/>
        <v>1</v>
      </c>
      <c r="N347">
        <f>IFERROR(VLOOKUP(A347,[5]数据处理!$A:$C,3,0),0)</f>
        <v>0</v>
      </c>
      <c r="O347">
        <f>IFERROR(VLOOKUP($A347,[5]数据处理!$A:$N,14,0),0)</f>
        <v>1</v>
      </c>
      <c r="P347" t="str">
        <f>IFERROR(VLOOKUP($A347,[3]库存报告使用数据!$A$1:$B$65536,2,0),"")</f>
        <v/>
      </c>
      <c r="Q347" t="str">
        <f>IFERROR(VLOOKUP($A347,[3]库存报告使用数据!$A$1:$E$65536,5,0),"")</f>
        <v/>
      </c>
      <c r="R347" t="str">
        <f>IFERROR(VLOOKUP($A347,[3]库存报告使用数据!$A$1:$H$65536,8,0),"")</f>
        <v/>
      </c>
      <c r="S347" t="str">
        <f>IFERROR(VLOOKUP($A347,[3]库存报告使用数据!$A$1:$K$65536,11,0),"")</f>
        <v/>
      </c>
      <c r="T347" t="str">
        <f>IFERROR(VLOOKUP($A347,[3]库存报告使用数据!$A$1:$C$65536,3,0),"")</f>
        <v/>
      </c>
      <c r="U347" t="str">
        <f>IFERROR(VLOOKUP($A347,[3]库存报告使用数据!$A$1:$F$65536,6,0),"")</f>
        <v/>
      </c>
      <c r="V347" t="str">
        <f>IFERROR(VLOOKUP($A347,[3]库存报告使用数据!$A$1:$I$65536,9,0),"")</f>
        <v/>
      </c>
      <c r="W347" t="str">
        <f>IFERROR(VLOOKUP($A347,[3]库存报告使用数据!$A$1:$L$65536,12,0),"")</f>
        <v/>
      </c>
      <c r="X347" s="20" t="str">
        <f t="shared" si="87"/>
        <v/>
      </c>
      <c r="Y347" s="20" t="str">
        <f t="shared" si="88"/>
        <v/>
      </c>
      <c r="Z347" s="20" t="str">
        <f t="shared" si="89"/>
        <v/>
      </c>
      <c r="AA347" s="20" t="str">
        <f t="shared" si="90"/>
        <v/>
      </c>
      <c r="AB347" t="str">
        <f>IFERROR(VLOOKUP($A347,[3]库存报告使用数据!$A$1:$D$65536,4,0),"")</f>
        <v/>
      </c>
      <c r="AC347" t="str">
        <f>IFERROR(VLOOKUP($A347,[3]库存报告使用数据!$A$1:$G$65536,7,0),"")</f>
        <v/>
      </c>
      <c r="AD347" t="str">
        <f>IFERROR(VLOOKUP($A347,[3]库存报告使用数据!$A$1:$J$65536,10,0),"")</f>
        <v/>
      </c>
      <c r="AE347" t="str">
        <f>IFERROR(VLOOKUP($A347,[3]库存报告使用数据!$A$1:$M$65536,13,0),"")</f>
        <v/>
      </c>
      <c r="AF347" s="20" t="str">
        <f t="shared" si="91"/>
        <v/>
      </c>
      <c r="AG347" s="20" t="str">
        <f t="shared" si="92"/>
        <v/>
      </c>
      <c r="AH347" s="20" t="str">
        <f t="shared" si="93"/>
        <v/>
      </c>
      <c r="AI347" s="20" t="str">
        <f t="shared" si="94"/>
        <v/>
      </c>
      <c r="AJ347">
        <f>IFERROR(VLOOKUP($B347,[4]库存报告使用数据!$A$1:$B$65536,2,0),0)</f>
        <v>0</v>
      </c>
      <c r="AK347">
        <f>IFERROR(VLOOKUP($B347,[4]库存报告使用数据!$A$1:$C$65536,3,0),)</f>
        <v>0</v>
      </c>
      <c r="AL347">
        <f>IFERROR(VLOOKUP($B347,[4]库存报告使用数据!$A$1:$D$65536,4,0),)</f>
        <v>0</v>
      </c>
      <c r="AM347">
        <f>IFERROR(VLOOKUP($B347,[4]库存报告使用数据!$A$1:$E$65536,5,0),)</f>
        <v>0</v>
      </c>
      <c r="AN347" s="20" t="str">
        <f t="shared" si="95"/>
        <v/>
      </c>
      <c r="AO347" s="20" t="str">
        <f t="shared" si="96"/>
        <v/>
      </c>
      <c r="AP347" s="20" t="str">
        <f t="shared" si="97"/>
        <v/>
      </c>
      <c r="AQ347" s="20" t="str">
        <f t="shared" si="98"/>
        <v/>
      </c>
      <c r="AR347" s="32">
        <f t="shared" si="99"/>
        <v>0</v>
      </c>
      <c r="AS347" s="32">
        <f t="shared" si="100"/>
        <v>0</v>
      </c>
      <c r="AT347" s="32">
        <f t="shared" si="101"/>
        <v>1</v>
      </c>
      <c r="AU347" s="28" t="str">
        <f t="shared" si="102"/>
        <v>库存为1</v>
      </c>
      <c r="AV347" s="34" t="str">
        <f>IFERROR(时间!$B$4+AU347,"上周无销量")</f>
        <v>上周无销量</v>
      </c>
    </row>
    <row r="348" spans="1:48">
      <c r="A348" s="18" t="s">
        <v>393</v>
      </c>
      <c r="B348" t="str">
        <f>VLOOKUP(A348,'[1]sku-asin（子）'!$A:$B,2,0)</f>
        <v>B06XYKG7WS</v>
      </c>
      <c r="C348" t="str">
        <f>VLOOKUP(A348,'[1]子sku-父sku'!$A:$B,2,0)</f>
        <v>CS-LY084</v>
      </c>
      <c r="D348" s="28">
        <f>IFERROR(VLOOKUP(A348,[2]库存报告使用数据处理!$A:$C,3,0),0)</f>
        <v>0</v>
      </c>
      <c r="E348" s="28">
        <f>IFERROR(VLOOKUP(A348,[2]库存报告使用数据处理!$A:$D,4,0),0)</f>
        <v>0</v>
      </c>
      <c r="F348" s="28">
        <f>IFERROR(VLOOKUP(A348,[2]库存报告使用数据处理!$A:$E,5,0),0)</f>
        <v>0</v>
      </c>
      <c r="G348" s="28">
        <f>IFERROR(VLOOKUP(A348,[2]库存报告使用数据处理!$A:$F,6,0),0)</f>
        <v>0</v>
      </c>
      <c r="H348" s="29">
        <f>IFERROR(VLOOKUP(A348,[2]库存报告使用数据处理!$A:$G,7,0),0)</f>
        <v>0</v>
      </c>
      <c r="I348">
        <f>IFERROR(VLOOKUP(A348,[5]数据处理!$A:$B,2,0),0)</f>
        <v>0</v>
      </c>
      <c r="J348" s="30">
        <f>IFERROR(VLOOKUP(A348,[5]数据处理!$A:$D,4,0),0)</f>
        <v>0</v>
      </c>
      <c r="K348" s="30">
        <f>IFERROR(VLOOKUP(A348,[5]数据处理!$A:$E,5,0),0)</f>
        <v>0</v>
      </c>
      <c r="L348" s="30">
        <f>IFERROR(VLOOKUP(A348,[5]数据处理!$A:$G,7,0),0)</f>
        <v>0</v>
      </c>
      <c r="M348">
        <f t="shared" si="86"/>
        <v>0</v>
      </c>
      <c r="N348">
        <f>IFERROR(VLOOKUP(A348,[5]数据处理!$A:$C,3,0),0)</f>
        <v>0</v>
      </c>
      <c r="O348">
        <f>IFERROR(VLOOKUP($A348,[5]数据处理!$A:$N,14,0),0)</f>
        <v>0</v>
      </c>
      <c r="P348" t="str">
        <f>IFERROR(VLOOKUP($A348,[3]库存报告使用数据!$A$1:$B$65536,2,0),"")</f>
        <v/>
      </c>
      <c r="Q348" t="str">
        <f>IFERROR(VLOOKUP($A348,[3]库存报告使用数据!$A$1:$E$65536,5,0),"")</f>
        <v/>
      </c>
      <c r="R348" t="str">
        <f>IFERROR(VLOOKUP($A348,[3]库存报告使用数据!$A$1:$H$65536,8,0),"")</f>
        <v/>
      </c>
      <c r="S348" t="str">
        <f>IFERROR(VLOOKUP($A348,[3]库存报告使用数据!$A$1:$K$65536,11,0),"")</f>
        <v/>
      </c>
      <c r="T348" t="str">
        <f>IFERROR(VLOOKUP($A348,[3]库存报告使用数据!$A$1:$C$65536,3,0),"")</f>
        <v/>
      </c>
      <c r="U348" t="str">
        <f>IFERROR(VLOOKUP($A348,[3]库存报告使用数据!$A$1:$F$65536,6,0),"")</f>
        <v/>
      </c>
      <c r="V348" t="str">
        <f>IFERROR(VLOOKUP($A348,[3]库存报告使用数据!$A$1:$I$65536,9,0),"")</f>
        <v/>
      </c>
      <c r="W348" t="str">
        <f>IFERROR(VLOOKUP($A348,[3]库存报告使用数据!$A$1:$L$65536,12,0),"")</f>
        <v/>
      </c>
      <c r="X348" s="20" t="str">
        <f t="shared" si="87"/>
        <v/>
      </c>
      <c r="Y348" s="20" t="str">
        <f t="shared" si="88"/>
        <v/>
      </c>
      <c r="Z348" s="20" t="str">
        <f t="shared" si="89"/>
        <v/>
      </c>
      <c r="AA348" s="20" t="str">
        <f t="shared" si="90"/>
        <v/>
      </c>
      <c r="AB348" t="str">
        <f>IFERROR(VLOOKUP($A348,[3]库存报告使用数据!$A$1:$D$65536,4,0),"")</f>
        <v/>
      </c>
      <c r="AC348" t="str">
        <f>IFERROR(VLOOKUP($A348,[3]库存报告使用数据!$A$1:$G$65536,7,0),"")</f>
        <v/>
      </c>
      <c r="AD348" t="str">
        <f>IFERROR(VLOOKUP($A348,[3]库存报告使用数据!$A$1:$J$65536,10,0),"")</f>
        <v/>
      </c>
      <c r="AE348" t="str">
        <f>IFERROR(VLOOKUP($A348,[3]库存报告使用数据!$A$1:$M$65536,13,0),"")</f>
        <v/>
      </c>
      <c r="AF348" s="20" t="str">
        <f t="shared" si="91"/>
        <v/>
      </c>
      <c r="AG348" s="20" t="str">
        <f t="shared" si="92"/>
        <v/>
      </c>
      <c r="AH348" s="20" t="str">
        <f t="shared" si="93"/>
        <v/>
      </c>
      <c r="AI348" s="20" t="str">
        <f t="shared" si="94"/>
        <v/>
      </c>
      <c r="AJ348">
        <f>IFERROR(VLOOKUP($B348,[4]库存报告使用数据!$A$1:$B$65536,2,0),0)</f>
        <v>0</v>
      </c>
      <c r="AK348">
        <f>IFERROR(VLOOKUP($B348,[4]库存报告使用数据!$A$1:$C$65536,3,0),)</f>
        <v>0</v>
      </c>
      <c r="AL348">
        <f>IFERROR(VLOOKUP($B348,[4]库存报告使用数据!$A$1:$D$65536,4,0),)</f>
        <v>0</v>
      </c>
      <c r="AM348">
        <f>IFERROR(VLOOKUP($B348,[4]库存报告使用数据!$A$1:$E$65536,5,0),)</f>
        <v>0</v>
      </c>
      <c r="AN348" s="20" t="str">
        <f t="shared" si="95"/>
        <v/>
      </c>
      <c r="AO348" s="20" t="str">
        <f t="shared" si="96"/>
        <v/>
      </c>
      <c r="AP348" s="20" t="str">
        <f t="shared" si="97"/>
        <v/>
      </c>
      <c r="AQ348" s="20" t="str">
        <f t="shared" si="98"/>
        <v/>
      </c>
      <c r="AR348" s="32">
        <f t="shared" si="99"/>
        <v>0</v>
      </c>
      <c r="AS348" s="32">
        <f t="shared" si="100"/>
        <v>0</v>
      </c>
      <c r="AT348" s="32">
        <f t="shared" si="101"/>
        <v>0</v>
      </c>
      <c r="AU348" s="28" t="str">
        <f t="shared" si="102"/>
        <v>库存为0</v>
      </c>
      <c r="AV348" s="34" t="str">
        <f>IFERROR(时间!$B$4+AU348,"上周无销量")</f>
        <v>上周无销量</v>
      </c>
    </row>
    <row r="349" spans="1:48">
      <c r="A349" s="18" t="s">
        <v>394</v>
      </c>
      <c r="B349" t="str">
        <f>VLOOKUP(A349,'[1]sku-asin（子）'!$A:$B,2,0)</f>
        <v>B06XPW817S</v>
      </c>
      <c r="C349" t="str">
        <f>VLOOKUP(A349,'[1]子sku-父sku'!$A:$B,2,0)</f>
        <v>CS-LY084</v>
      </c>
      <c r="D349" s="28">
        <f>IFERROR(VLOOKUP(A349,[2]库存报告使用数据处理!$A:$C,3,0),0)</f>
        <v>0</v>
      </c>
      <c r="E349" s="28">
        <f>IFERROR(VLOOKUP(A349,[2]库存报告使用数据处理!$A:$D,4,0),0)</f>
        <v>0</v>
      </c>
      <c r="F349" s="28">
        <f>IFERROR(VLOOKUP(A349,[2]库存报告使用数据处理!$A:$E,5,0),0)</f>
        <v>0</v>
      </c>
      <c r="G349" s="28">
        <f>IFERROR(VLOOKUP(A349,[2]库存报告使用数据处理!$A:$F,6,0),0)</f>
        <v>0</v>
      </c>
      <c r="H349" s="29">
        <f>IFERROR(VLOOKUP(A349,[2]库存报告使用数据处理!$A:$G,7,0),0)</f>
        <v>0</v>
      </c>
      <c r="I349">
        <f>IFERROR(VLOOKUP(A349,[5]数据处理!$A:$B,2,0),0)</f>
        <v>3</v>
      </c>
      <c r="J349" s="30">
        <f>IFERROR(VLOOKUP(A349,[5]数据处理!$A:$D,4,0),0)</f>
        <v>0</v>
      </c>
      <c r="K349" s="30">
        <f>IFERROR(VLOOKUP(A349,[5]数据处理!$A:$E,5,0),0)</f>
        <v>0</v>
      </c>
      <c r="L349" s="30">
        <f>IFERROR(VLOOKUP(A349,[5]数据处理!$A:$G,7,0),0)</f>
        <v>0</v>
      </c>
      <c r="M349">
        <f t="shared" si="86"/>
        <v>3</v>
      </c>
      <c r="N349">
        <f>IFERROR(VLOOKUP(A349,[5]数据处理!$A:$C,3,0),0)</f>
        <v>0</v>
      </c>
      <c r="O349">
        <f>IFERROR(VLOOKUP($A349,[5]数据处理!$A:$N,14,0),0)</f>
        <v>3</v>
      </c>
      <c r="P349">
        <f>IFERROR(VLOOKUP($A349,[3]库存报告使用数据!$A$1:$B$65536,2,0),"")</f>
        <v>917</v>
      </c>
      <c r="Q349">
        <f>IFERROR(VLOOKUP($A349,[3]库存报告使用数据!$A$1:$E$65536,5,0),"")</f>
        <v>736</v>
      </c>
      <c r="R349">
        <f>IFERROR(VLOOKUP($A349,[3]库存报告使用数据!$A$1:$H$65536,8,0),"")</f>
        <v>1410</v>
      </c>
      <c r="S349">
        <f>IFERROR(VLOOKUP($A349,[3]库存报告使用数据!$A$1:$K$65536,11,0),"")</f>
        <v>1135</v>
      </c>
      <c r="T349">
        <f>IFERROR(VLOOKUP($A349,[3]库存报告使用数据!$A$1:$C$65536,3,0),"")</f>
        <v>4</v>
      </c>
      <c r="U349">
        <f>IFERROR(VLOOKUP($A349,[3]库存报告使用数据!$A$1:$F$65536,6,0),"")</f>
        <v>1</v>
      </c>
      <c r="V349">
        <f>IFERROR(VLOOKUP($A349,[3]库存报告使用数据!$A$1:$I$65536,9,0),"")</f>
        <v>8</v>
      </c>
      <c r="W349">
        <f>IFERROR(VLOOKUP($A349,[3]库存报告使用数据!$A$1:$L$65536,12,0),"")</f>
        <v>5</v>
      </c>
      <c r="X349" s="20">
        <f t="shared" si="87"/>
        <v>0.00436205016357688</v>
      </c>
      <c r="Y349" s="20">
        <f t="shared" si="88"/>
        <v>0.00135869565217391</v>
      </c>
      <c r="Z349" s="20">
        <f t="shared" si="89"/>
        <v>0.00567375886524823</v>
      </c>
      <c r="AA349" s="20">
        <f t="shared" si="90"/>
        <v>0.00440528634361234</v>
      </c>
      <c r="AB349">
        <f>IFERROR(VLOOKUP($A349,[3]库存报告使用数据!$A$1:$D$65536,4,0),"")</f>
        <v>0.46</v>
      </c>
      <c r="AC349">
        <f>IFERROR(VLOOKUP($A349,[3]库存报告使用数据!$A$1:$G$65536,7,0),"")</f>
        <v>0.08</v>
      </c>
      <c r="AD349">
        <f>IFERROR(VLOOKUP($A349,[3]库存报告使用数据!$A$1:$J$65536,10,0),"")</f>
        <v>1.09</v>
      </c>
      <c r="AE349">
        <f>IFERROR(VLOOKUP($A349,[3]库存报告使用数据!$A$1:$M$65536,13,0),"")</f>
        <v>0.69</v>
      </c>
      <c r="AF349" s="20" t="str">
        <f t="shared" si="91"/>
        <v>无销售广告费为0.46</v>
      </c>
      <c r="AG349" s="20" t="str">
        <f t="shared" si="92"/>
        <v>无销售广告费为0.08</v>
      </c>
      <c r="AH349" s="20" t="str">
        <f t="shared" si="93"/>
        <v>无销售广告费为1.09</v>
      </c>
      <c r="AI349" s="20" t="str">
        <f t="shared" si="94"/>
        <v>无销售广告费为0.69</v>
      </c>
      <c r="AJ349">
        <f>IFERROR(VLOOKUP($B349,[4]库存报告使用数据!$A$1:$B$65536,2,0),0)</f>
        <v>4</v>
      </c>
      <c r="AK349">
        <f>IFERROR(VLOOKUP($B349,[4]库存报告使用数据!$A$1:$C$65536,3,0),)</f>
        <v>0</v>
      </c>
      <c r="AL349">
        <f>IFERROR(VLOOKUP($B349,[4]库存报告使用数据!$A$1:$D$65536,4,0),)</f>
        <v>2</v>
      </c>
      <c r="AM349">
        <f>IFERROR(VLOOKUP($B349,[4]库存报告使用数据!$A$1:$E$65536,5,0),)</f>
        <v>2</v>
      </c>
      <c r="AN349" s="20">
        <f t="shared" si="95"/>
        <v>0</v>
      </c>
      <c r="AO349" s="20" t="str">
        <f t="shared" si="96"/>
        <v/>
      </c>
      <c r="AP349" s="20">
        <f t="shared" si="97"/>
        <v>0</v>
      </c>
      <c r="AQ349" s="20">
        <f t="shared" si="98"/>
        <v>0</v>
      </c>
      <c r="AR349" s="32">
        <f t="shared" si="99"/>
        <v>0</v>
      </c>
      <c r="AS349" s="32">
        <f t="shared" si="100"/>
        <v>0</v>
      </c>
      <c r="AT349" s="32">
        <f t="shared" si="101"/>
        <v>3</v>
      </c>
      <c r="AU349" s="28" t="str">
        <f t="shared" si="102"/>
        <v>库存为3</v>
      </c>
      <c r="AV349" s="34" t="str">
        <f>IFERROR(时间!$B$4+AU349,"上周无销量")</f>
        <v>上周无销量</v>
      </c>
    </row>
    <row r="350" spans="1:48">
      <c r="A350" s="18" t="s">
        <v>395</v>
      </c>
      <c r="B350" t="str">
        <f>VLOOKUP(A350,'[1]sku-asin（子）'!$A:$B,2,0)</f>
        <v>B06XPCX29X</v>
      </c>
      <c r="C350" t="str">
        <f>VLOOKUP(A350,'[1]子sku-父sku'!$A:$B,2,0)</f>
        <v>CS-LY084</v>
      </c>
      <c r="D350" s="28">
        <f>IFERROR(VLOOKUP(A350,[2]库存报告使用数据处理!$A:$C,3,0),0)</f>
        <v>0</v>
      </c>
      <c r="E350" s="28">
        <f>IFERROR(VLOOKUP(A350,[2]库存报告使用数据处理!$A:$D,4,0),0)</f>
        <v>0</v>
      </c>
      <c r="F350" s="28">
        <f>IFERROR(VLOOKUP(A350,[2]库存报告使用数据处理!$A:$E,5,0),0)</f>
        <v>0</v>
      </c>
      <c r="G350" s="28">
        <f>IFERROR(VLOOKUP(A350,[2]库存报告使用数据处理!$A:$F,6,0),0)</f>
        <v>0</v>
      </c>
      <c r="H350" s="29">
        <f>IFERROR(VLOOKUP(A350,[2]库存报告使用数据处理!$A:$G,7,0),0)</f>
        <v>0</v>
      </c>
      <c r="I350">
        <f>IFERROR(VLOOKUP(A350,[5]数据处理!$A:$B,2,0),0)</f>
        <v>3</v>
      </c>
      <c r="J350" s="30">
        <f>IFERROR(VLOOKUP(A350,[5]数据处理!$A:$D,4,0),0)</f>
        <v>0</v>
      </c>
      <c r="K350" s="30">
        <f>IFERROR(VLOOKUP(A350,[5]数据处理!$A:$E,5,0),0)</f>
        <v>0</v>
      </c>
      <c r="L350" s="30">
        <f>IFERROR(VLOOKUP(A350,[5]数据处理!$A:$G,7,0),0)</f>
        <v>0</v>
      </c>
      <c r="M350">
        <f t="shared" si="86"/>
        <v>3</v>
      </c>
      <c r="N350">
        <f>IFERROR(VLOOKUP(A350,[5]数据处理!$A:$C,3,0),0)</f>
        <v>0</v>
      </c>
      <c r="O350">
        <f>IFERROR(VLOOKUP($A350,[5]数据处理!$A:$N,14,0),0)</f>
        <v>3</v>
      </c>
      <c r="P350" t="str">
        <f>IFERROR(VLOOKUP($A350,[3]库存报告使用数据!$A$1:$B$65536,2,0),"")</f>
        <v/>
      </c>
      <c r="Q350" t="str">
        <f>IFERROR(VLOOKUP($A350,[3]库存报告使用数据!$A$1:$E$65536,5,0),"")</f>
        <v/>
      </c>
      <c r="R350" t="str">
        <f>IFERROR(VLOOKUP($A350,[3]库存报告使用数据!$A$1:$H$65536,8,0),"")</f>
        <v/>
      </c>
      <c r="S350" t="str">
        <f>IFERROR(VLOOKUP($A350,[3]库存报告使用数据!$A$1:$K$65536,11,0),"")</f>
        <v/>
      </c>
      <c r="T350" t="str">
        <f>IFERROR(VLOOKUP($A350,[3]库存报告使用数据!$A$1:$C$65536,3,0),"")</f>
        <v/>
      </c>
      <c r="U350" t="str">
        <f>IFERROR(VLOOKUP($A350,[3]库存报告使用数据!$A$1:$F$65536,6,0),"")</f>
        <v/>
      </c>
      <c r="V350" t="str">
        <f>IFERROR(VLOOKUP($A350,[3]库存报告使用数据!$A$1:$I$65536,9,0),"")</f>
        <v/>
      </c>
      <c r="W350" t="str">
        <f>IFERROR(VLOOKUP($A350,[3]库存报告使用数据!$A$1:$L$65536,12,0),"")</f>
        <v/>
      </c>
      <c r="X350" s="20" t="str">
        <f t="shared" si="87"/>
        <v/>
      </c>
      <c r="Y350" s="20" t="str">
        <f t="shared" si="88"/>
        <v/>
      </c>
      <c r="Z350" s="20" t="str">
        <f t="shared" si="89"/>
        <v/>
      </c>
      <c r="AA350" s="20" t="str">
        <f t="shared" si="90"/>
        <v/>
      </c>
      <c r="AB350" t="str">
        <f>IFERROR(VLOOKUP($A350,[3]库存报告使用数据!$A$1:$D$65536,4,0),"")</f>
        <v/>
      </c>
      <c r="AC350" t="str">
        <f>IFERROR(VLOOKUP($A350,[3]库存报告使用数据!$A$1:$G$65536,7,0),"")</f>
        <v/>
      </c>
      <c r="AD350" t="str">
        <f>IFERROR(VLOOKUP($A350,[3]库存报告使用数据!$A$1:$J$65536,10,0),"")</f>
        <v/>
      </c>
      <c r="AE350" t="str">
        <f>IFERROR(VLOOKUP($A350,[3]库存报告使用数据!$A$1:$M$65536,13,0),"")</f>
        <v/>
      </c>
      <c r="AF350" s="20" t="str">
        <f t="shared" si="91"/>
        <v/>
      </c>
      <c r="AG350" s="20" t="str">
        <f t="shared" si="92"/>
        <v/>
      </c>
      <c r="AH350" s="20" t="str">
        <f t="shared" si="93"/>
        <v/>
      </c>
      <c r="AI350" s="20" t="str">
        <f t="shared" si="94"/>
        <v/>
      </c>
      <c r="AJ350">
        <f>IFERROR(VLOOKUP($B350,[4]库存报告使用数据!$A$1:$B$65536,2,0),0)</f>
        <v>1</v>
      </c>
      <c r="AK350">
        <f>IFERROR(VLOOKUP($B350,[4]库存报告使用数据!$A$1:$C$65536,3,0),)</f>
        <v>0</v>
      </c>
      <c r="AL350">
        <f>IFERROR(VLOOKUP($B350,[4]库存报告使用数据!$A$1:$D$65536,4,0),)</f>
        <v>1</v>
      </c>
      <c r="AM350">
        <f>IFERROR(VLOOKUP($B350,[4]库存报告使用数据!$A$1:$E$65536,5,0),)</f>
        <v>0</v>
      </c>
      <c r="AN350" s="20">
        <f t="shared" si="95"/>
        <v>0</v>
      </c>
      <c r="AO350" s="20" t="str">
        <f t="shared" si="96"/>
        <v/>
      </c>
      <c r="AP350" s="20">
        <f t="shared" si="97"/>
        <v>0</v>
      </c>
      <c r="AQ350" s="20" t="str">
        <f t="shared" si="98"/>
        <v/>
      </c>
      <c r="AR350" s="32">
        <f t="shared" si="99"/>
        <v>0</v>
      </c>
      <c r="AS350" s="32">
        <f t="shared" si="100"/>
        <v>0</v>
      </c>
      <c r="AT350" s="32">
        <f t="shared" si="101"/>
        <v>3</v>
      </c>
      <c r="AU350" s="28" t="str">
        <f t="shared" si="102"/>
        <v>库存为3</v>
      </c>
      <c r="AV350" s="34" t="str">
        <f>IFERROR(时间!$B$4+AU350,"上周无销量")</f>
        <v>上周无销量</v>
      </c>
    </row>
    <row r="351" spans="1:48">
      <c r="A351" s="18" t="s">
        <v>396</v>
      </c>
      <c r="B351" t="str">
        <f>VLOOKUP(A351,'[1]sku-asin（子）'!$A:$B,2,0)</f>
        <v>B06XPTR7CR</v>
      </c>
      <c r="C351" t="str">
        <f>VLOOKUP(A351,'[1]子sku-父sku'!$A:$B,2,0)</f>
        <v>CS-LY084</v>
      </c>
      <c r="D351" s="28">
        <f>IFERROR(VLOOKUP(A351,[2]库存报告使用数据处理!$A:$C,3,0),0)</f>
        <v>0</v>
      </c>
      <c r="E351" s="28">
        <f>IFERROR(VLOOKUP(A351,[2]库存报告使用数据处理!$A:$D,4,0),0)</f>
        <v>0</v>
      </c>
      <c r="F351" s="28">
        <f>IFERROR(VLOOKUP(A351,[2]库存报告使用数据处理!$A:$E,5,0),0)</f>
        <v>0</v>
      </c>
      <c r="G351" s="28">
        <f>IFERROR(VLOOKUP(A351,[2]库存报告使用数据处理!$A:$F,6,0),0)</f>
        <v>0</v>
      </c>
      <c r="H351" s="29">
        <f>IFERROR(VLOOKUP(A351,[2]库存报告使用数据处理!$A:$G,7,0),0)</f>
        <v>0</v>
      </c>
      <c r="I351">
        <f>IFERROR(VLOOKUP(A351,[5]数据处理!$A:$B,2,0),0)</f>
        <v>6</v>
      </c>
      <c r="J351" s="30">
        <f>IFERROR(VLOOKUP(A351,[5]数据处理!$A:$D,4,0),0)</f>
        <v>0</v>
      </c>
      <c r="K351" s="30">
        <f>IFERROR(VLOOKUP(A351,[5]数据处理!$A:$E,5,0),0)</f>
        <v>0</v>
      </c>
      <c r="L351" s="30">
        <f>IFERROR(VLOOKUP(A351,[5]数据处理!$A:$G,7,0),0)</f>
        <v>0</v>
      </c>
      <c r="M351">
        <f t="shared" si="86"/>
        <v>6</v>
      </c>
      <c r="N351">
        <f>IFERROR(VLOOKUP(A351,[5]数据处理!$A:$C,3,0),0)</f>
        <v>0</v>
      </c>
      <c r="O351">
        <f>IFERROR(VLOOKUP($A351,[5]数据处理!$A:$N,14,0),0)</f>
        <v>5</v>
      </c>
      <c r="P351" t="str">
        <f>IFERROR(VLOOKUP($A351,[3]库存报告使用数据!$A$1:$B$65536,2,0),"")</f>
        <v/>
      </c>
      <c r="Q351" t="str">
        <f>IFERROR(VLOOKUP($A351,[3]库存报告使用数据!$A$1:$E$65536,5,0),"")</f>
        <v/>
      </c>
      <c r="R351" t="str">
        <f>IFERROR(VLOOKUP($A351,[3]库存报告使用数据!$A$1:$H$65536,8,0),"")</f>
        <v/>
      </c>
      <c r="S351" t="str">
        <f>IFERROR(VLOOKUP($A351,[3]库存报告使用数据!$A$1:$K$65536,11,0),"")</f>
        <v/>
      </c>
      <c r="T351" t="str">
        <f>IFERROR(VLOOKUP($A351,[3]库存报告使用数据!$A$1:$C$65536,3,0),"")</f>
        <v/>
      </c>
      <c r="U351" t="str">
        <f>IFERROR(VLOOKUP($A351,[3]库存报告使用数据!$A$1:$F$65536,6,0),"")</f>
        <v/>
      </c>
      <c r="V351" t="str">
        <f>IFERROR(VLOOKUP($A351,[3]库存报告使用数据!$A$1:$I$65536,9,0),"")</f>
        <v/>
      </c>
      <c r="W351" t="str">
        <f>IFERROR(VLOOKUP($A351,[3]库存报告使用数据!$A$1:$L$65536,12,0),"")</f>
        <v/>
      </c>
      <c r="X351" s="20" t="str">
        <f t="shared" si="87"/>
        <v/>
      </c>
      <c r="Y351" s="20" t="str">
        <f t="shared" si="88"/>
        <v/>
      </c>
      <c r="Z351" s="20" t="str">
        <f t="shared" si="89"/>
        <v/>
      </c>
      <c r="AA351" s="20" t="str">
        <f t="shared" si="90"/>
        <v/>
      </c>
      <c r="AB351" t="str">
        <f>IFERROR(VLOOKUP($A351,[3]库存报告使用数据!$A$1:$D$65536,4,0),"")</f>
        <v/>
      </c>
      <c r="AC351" t="str">
        <f>IFERROR(VLOOKUP($A351,[3]库存报告使用数据!$A$1:$G$65536,7,0),"")</f>
        <v/>
      </c>
      <c r="AD351" t="str">
        <f>IFERROR(VLOOKUP($A351,[3]库存报告使用数据!$A$1:$J$65536,10,0),"")</f>
        <v/>
      </c>
      <c r="AE351" t="str">
        <f>IFERROR(VLOOKUP($A351,[3]库存报告使用数据!$A$1:$M$65536,13,0),"")</f>
        <v/>
      </c>
      <c r="AF351" s="20" t="str">
        <f t="shared" si="91"/>
        <v/>
      </c>
      <c r="AG351" s="20" t="str">
        <f t="shared" si="92"/>
        <v/>
      </c>
      <c r="AH351" s="20" t="str">
        <f t="shared" si="93"/>
        <v/>
      </c>
      <c r="AI351" s="20" t="str">
        <f t="shared" si="94"/>
        <v/>
      </c>
      <c r="AJ351">
        <f>IFERROR(VLOOKUP($B351,[4]库存报告使用数据!$A$1:$B$65536,2,0),0)</f>
        <v>0</v>
      </c>
      <c r="AK351">
        <f>IFERROR(VLOOKUP($B351,[4]库存报告使用数据!$A$1:$C$65536,3,0),)</f>
        <v>0</v>
      </c>
      <c r="AL351">
        <f>IFERROR(VLOOKUP($B351,[4]库存报告使用数据!$A$1:$D$65536,4,0),)</f>
        <v>0</v>
      </c>
      <c r="AM351">
        <f>IFERROR(VLOOKUP($B351,[4]库存报告使用数据!$A$1:$E$65536,5,0),)</f>
        <v>0</v>
      </c>
      <c r="AN351" s="20" t="str">
        <f t="shared" si="95"/>
        <v/>
      </c>
      <c r="AO351" s="20" t="str">
        <f t="shared" si="96"/>
        <v/>
      </c>
      <c r="AP351" s="20" t="str">
        <f t="shared" si="97"/>
        <v/>
      </c>
      <c r="AQ351" s="20" t="str">
        <f t="shared" si="98"/>
        <v/>
      </c>
      <c r="AR351" s="32">
        <f t="shared" si="99"/>
        <v>0</v>
      </c>
      <c r="AS351" s="32">
        <f t="shared" si="100"/>
        <v>0</v>
      </c>
      <c r="AT351" s="32">
        <f t="shared" si="101"/>
        <v>6</v>
      </c>
      <c r="AU351" s="28" t="str">
        <f t="shared" si="102"/>
        <v>库存为6</v>
      </c>
      <c r="AV351" s="34" t="str">
        <f>IFERROR(时间!$B$4+AU351,"上周无销量")</f>
        <v>上周无销量</v>
      </c>
    </row>
    <row r="352" spans="1:48">
      <c r="A352" s="18" t="s">
        <v>397</v>
      </c>
      <c r="B352" t="str">
        <f>VLOOKUP(A352,'[1]sku-asin（子）'!$A:$B,2,0)</f>
        <v>B06XPX3S3M</v>
      </c>
      <c r="C352" t="str">
        <f>VLOOKUP(A352,'[1]子sku-父sku'!$A:$B,2,0)</f>
        <v>CS-LY084</v>
      </c>
      <c r="D352" s="28">
        <f>IFERROR(VLOOKUP(A352,[2]库存报告使用数据处理!$A:$C,3,0),0)</f>
        <v>0</v>
      </c>
      <c r="E352" s="28">
        <f>IFERROR(VLOOKUP(A352,[2]库存报告使用数据处理!$A:$D,4,0),0)</f>
        <v>1</v>
      </c>
      <c r="F352" s="28">
        <f>IFERROR(VLOOKUP(A352,[2]库存报告使用数据处理!$A:$E,5,0),0)</f>
        <v>0</v>
      </c>
      <c r="G352" s="28">
        <f>IFERROR(VLOOKUP(A352,[2]库存报告使用数据处理!$A:$F,6,0),0)</f>
        <v>0</v>
      </c>
      <c r="H352" s="29">
        <f>IFERROR(VLOOKUP(A352,[2]库存报告使用数据处理!$A:$G,7,0),0)</f>
        <v>19.99</v>
      </c>
      <c r="I352">
        <f>IFERROR(VLOOKUP(A352,[5]数据处理!$A:$B,2,0),0)</f>
        <v>8</v>
      </c>
      <c r="J352" s="30">
        <f>IFERROR(VLOOKUP(A352,[5]数据处理!$A:$D,4,0),0)</f>
        <v>0</v>
      </c>
      <c r="K352" s="30">
        <f>IFERROR(VLOOKUP(A352,[5]数据处理!$A:$E,5,0),0)</f>
        <v>0</v>
      </c>
      <c r="L352" s="30">
        <f>IFERROR(VLOOKUP(A352,[5]数据处理!$A:$G,7,0),0)</f>
        <v>0</v>
      </c>
      <c r="M352">
        <f t="shared" si="86"/>
        <v>8</v>
      </c>
      <c r="N352">
        <f>IFERROR(VLOOKUP(A352,[5]数据处理!$A:$C,3,0),0)</f>
        <v>0</v>
      </c>
      <c r="O352">
        <f>IFERROR(VLOOKUP($A352,[5]数据处理!$A:$N,14,0),0)</f>
        <v>7</v>
      </c>
      <c r="P352" t="str">
        <f>IFERROR(VLOOKUP($A352,[3]库存报告使用数据!$A$1:$B$65536,2,0),"")</f>
        <v/>
      </c>
      <c r="Q352" t="str">
        <f>IFERROR(VLOOKUP($A352,[3]库存报告使用数据!$A$1:$E$65536,5,0),"")</f>
        <v/>
      </c>
      <c r="R352" t="str">
        <f>IFERROR(VLOOKUP($A352,[3]库存报告使用数据!$A$1:$H$65536,8,0),"")</f>
        <v/>
      </c>
      <c r="S352" t="str">
        <f>IFERROR(VLOOKUP($A352,[3]库存报告使用数据!$A$1:$K$65536,11,0),"")</f>
        <v/>
      </c>
      <c r="T352" t="str">
        <f>IFERROR(VLOOKUP($A352,[3]库存报告使用数据!$A$1:$C$65536,3,0),"")</f>
        <v/>
      </c>
      <c r="U352" t="str">
        <f>IFERROR(VLOOKUP($A352,[3]库存报告使用数据!$A$1:$F$65536,6,0),"")</f>
        <v/>
      </c>
      <c r="V352" t="str">
        <f>IFERROR(VLOOKUP($A352,[3]库存报告使用数据!$A$1:$I$65536,9,0),"")</f>
        <v/>
      </c>
      <c r="W352" t="str">
        <f>IFERROR(VLOOKUP($A352,[3]库存报告使用数据!$A$1:$L$65536,12,0),"")</f>
        <v/>
      </c>
      <c r="X352" s="20" t="str">
        <f t="shared" si="87"/>
        <v/>
      </c>
      <c r="Y352" s="20" t="str">
        <f t="shared" si="88"/>
        <v/>
      </c>
      <c r="Z352" s="20" t="str">
        <f t="shared" si="89"/>
        <v/>
      </c>
      <c r="AA352" s="20" t="str">
        <f t="shared" si="90"/>
        <v/>
      </c>
      <c r="AB352" t="str">
        <f>IFERROR(VLOOKUP($A352,[3]库存报告使用数据!$A$1:$D$65536,4,0),"")</f>
        <v/>
      </c>
      <c r="AC352" t="str">
        <f>IFERROR(VLOOKUP($A352,[3]库存报告使用数据!$A$1:$G$65536,7,0),"")</f>
        <v/>
      </c>
      <c r="AD352" t="str">
        <f>IFERROR(VLOOKUP($A352,[3]库存报告使用数据!$A$1:$J$65536,10,0),"")</f>
        <v/>
      </c>
      <c r="AE352" t="str">
        <f>IFERROR(VLOOKUP($A352,[3]库存报告使用数据!$A$1:$M$65536,13,0),"")</f>
        <v/>
      </c>
      <c r="AF352" s="20" t="str">
        <f t="shared" si="91"/>
        <v/>
      </c>
      <c r="AG352" s="20" t="str">
        <f t="shared" si="92"/>
        <v/>
      </c>
      <c r="AH352" s="20" t="str">
        <f t="shared" si="93"/>
        <v/>
      </c>
      <c r="AI352" s="20" t="str">
        <f t="shared" si="94"/>
        <v/>
      </c>
      <c r="AJ352">
        <f>IFERROR(VLOOKUP($B352,[4]库存报告使用数据!$A$1:$B$65536,2,0),0)</f>
        <v>0</v>
      </c>
      <c r="AK352">
        <f>IFERROR(VLOOKUP($B352,[4]库存报告使用数据!$A$1:$C$65536,3,0),)</f>
        <v>0</v>
      </c>
      <c r="AL352">
        <f>IFERROR(VLOOKUP($B352,[4]库存报告使用数据!$A$1:$D$65536,4,0),)</f>
        <v>0</v>
      </c>
      <c r="AM352">
        <f>IFERROR(VLOOKUP($B352,[4]库存报告使用数据!$A$1:$E$65536,5,0),)</f>
        <v>0</v>
      </c>
      <c r="AN352" s="20" t="str">
        <f t="shared" si="95"/>
        <v/>
      </c>
      <c r="AO352" s="20" t="str">
        <f t="shared" si="96"/>
        <v/>
      </c>
      <c r="AP352" s="20" t="str">
        <f t="shared" si="97"/>
        <v/>
      </c>
      <c r="AQ352" s="20" t="str">
        <f t="shared" si="98"/>
        <v/>
      </c>
      <c r="AR352" s="32">
        <f t="shared" si="99"/>
        <v>0</v>
      </c>
      <c r="AS352" s="32">
        <f t="shared" si="100"/>
        <v>0</v>
      </c>
      <c r="AT352" s="32">
        <f t="shared" si="101"/>
        <v>8</v>
      </c>
      <c r="AU352" s="28" t="str">
        <f t="shared" si="102"/>
        <v>库存为8</v>
      </c>
      <c r="AV352" s="34" t="str">
        <f>IFERROR(时间!$B$4+AU352,"上周无销量")</f>
        <v>上周无销量</v>
      </c>
    </row>
    <row r="353" spans="1:48">
      <c r="A353" s="18" t="s">
        <v>398</v>
      </c>
      <c r="B353" t="str">
        <f>VLOOKUP(A353,'[1]sku-asin（子）'!$A:$B,2,0)</f>
        <v>B06XPMVT3R</v>
      </c>
      <c r="C353" t="str">
        <f>VLOOKUP(A353,'[1]子sku-父sku'!$A:$B,2,0)</f>
        <v>CS-LY084</v>
      </c>
      <c r="D353" s="28">
        <f>IFERROR(VLOOKUP(A353,[2]库存报告使用数据处理!$A:$C,3,0),0)</f>
        <v>0</v>
      </c>
      <c r="E353" s="28">
        <f>IFERROR(VLOOKUP(A353,[2]库存报告使用数据处理!$A:$D,4,0),0)</f>
        <v>0</v>
      </c>
      <c r="F353" s="28">
        <f>IFERROR(VLOOKUP(A353,[2]库存报告使用数据处理!$A:$E,5,0),0)</f>
        <v>0</v>
      </c>
      <c r="G353" s="28">
        <f>IFERROR(VLOOKUP(A353,[2]库存报告使用数据处理!$A:$F,6,0),0)</f>
        <v>0</v>
      </c>
      <c r="H353" s="29">
        <f>IFERROR(VLOOKUP(A353,[2]库存报告使用数据处理!$A:$G,7,0),0)</f>
        <v>0</v>
      </c>
      <c r="I353">
        <f>IFERROR(VLOOKUP(A353,[5]数据处理!$A:$B,2,0),0)</f>
        <v>0</v>
      </c>
      <c r="J353" s="30">
        <f>IFERROR(VLOOKUP(A353,[5]数据处理!$A:$D,4,0),0)</f>
        <v>0</v>
      </c>
      <c r="K353" s="30">
        <f>IFERROR(VLOOKUP(A353,[5]数据处理!$A:$E,5,0),0)</f>
        <v>0</v>
      </c>
      <c r="L353" s="30">
        <f>IFERROR(VLOOKUP(A353,[5]数据处理!$A:$G,7,0),0)</f>
        <v>0</v>
      </c>
      <c r="M353">
        <f t="shared" si="86"/>
        <v>0</v>
      </c>
      <c r="N353">
        <f>IFERROR(VLOOKUP(A353,[5]数据处理!$A:$C,3,0),0)</f>
        <v>0</v>
      </c>
      <c r="O353">
        <f>IFERROR(VLOOKUP($A353,[5]数据处理!$A:$N,14,0),0)</f>
        <v>0</v>
      </c>
      <c r="P353" t="str">
        <f>IFERROR(VLOOKUP($A353,[3]库存报告使用数据!$A$1:$B$65536,2,0),"")</f>
        <v/>
      </c>
      <c r="Q353" t="str">
        <f>IFERROR(VLOOKUP($A353,[3]库存报告使用数据!$A$1:$E$65536,5,0),"")</f>
        <v/>
      </c>
      <c r="R353" t="str">
        <f>IFERROR(VLOOKUP($A353,[3]库存报告使用数据!$A$1:$H$65536,8,0),"")</f>
        <v/>
      </c>
      <c r="S353" t="str">
        <f>IFERROR(VLOOKUP($A353,[3]库存报告使用数据!$A$1:$K$65536,11,0),"")</f>
        <v/>
      </c>
      <c r="T353" t="str">
        <f>IFERROR(VLOOKUP($A353,[3]库存报告使用数据!$A$1:$C$65536,3,0),"")</f>
        <v/>
      </c>
      <c r="U353" t="str">
        <f>IFERROR(VLOOKUP($A353,[3]库存报告使用数据!$A$1:$F$65536,6,0),"")</f>
        <v/>
      </c>
      <c r="V353" t="str">
        <f>IFERROR(VLOOKUP($A353,[3]库存报告使用数据!$A$1:$I$65536,9,0),"")</f>
        <v/>
      </c>
      <c r="W353" t="str">
        <f>IFERROR(VLOOKUP($A353,[3]库存报告使用数据!$A$1:$L$65536,12,0),"")</f>
        <v/>
      </c>
      <c r="X353" s="20" t="str">
        <f t="shared" si="87"/>
        <v/>
      </c>
      <c r="Y353" s="20" t="str">
        <f t="shared" si="88"/>
        <v/>
      </c>
      <c r="Z353" s="20" t="str">
        <f t="shared" si="89"/>
        <v/>
      </c>
      <c r="AA353" s="20" t="str">
        <f t="shared" si="90"/>
        <v/>
      </c>
      <c r="AB353" t="str">
        <f>IFERROR(VLOOKUP($A353,[3]库存报告使用数据!$A$1:$D$65536,4,0),"")</f>
        <v/>
      </c>
      <c r="AC353" t="str">
        <f>IFERROR(VLOOKUP($A353,[3]库存报告使用数据!$A$1:$G$65536,7,0),"")</f>
        <v/>
      </c>
      <c r="AD353" t="str">
        <f>IFERROR(VLOOKUP($A353,[3]库存报告使用数据!$A$1:$J$65536,10,0),"")</f>
        <v/>
      </c>
      <c r="AE353" t="str">
        <f>IFERROR(VLOOKUP($A353,[3]库存报告使用数据!$A$1:$M$65536,13,0),"")</f>
        <v/>
      </c>
      <c r="AF353" s="20" t="str">
        <f t="shared" si="91"/>
        <v/>
      </c>
      <c r="AG353" s="20" t="str">
        <f t="shared" si="92"/>
        <v/>
      </c>
      <c r="AH353" s="20" t="str">
        <f t="shared" si="93"/>
        <v/>
      </c>
      <c r="AI353" s="20" t="str">
        <f t="shared" si="94"/>
        <v/>
      </c>
      <c r="AJ353">
        <f>IFERROR(VLOOKUP($B353,[4]库存报告使用数据!$A$1:$B$65536,2,0),0)</f>
        <v>0</v>
      </c>
      <c r="AK353">
        <f>IFERROR(VLOOKUP($B353,[4]库存报告使用数据!$A$1:$C$65536,3,0),)</f>
        <v>0</v>
      </c>
      <c r="AL353">
        <f>IFERROR(VLOOKUP($B353,[4]库存报告使用数据!$A$1:$D$65536,4,0),)</f>
        <v>0</v>
      </c>
      <c r="AM353">
        <f>IFERROR(VLOOKUP($B353,[4]库存报告使用数据!$A$1:$E$65536,5,0),)</f>
        <v>0</v>
      </c>
      <c r="AN353" s="20" t="str">
        <f t="shared" si="95"/>
        <v/>
      </c>
      <c r="AO353" s="20" t="str">
        <f t="shared" si="96"/>
        <v/>
      </c>
      <c r="AP353" s="20" t="str">
        <f t="shared" si="97"/>
        <v/>
      </c>
      <c r="AQ353" s="20" t="str">
        <f t="shared" si="98"/>
        <v/>
      </c>
      <c r="AR353" s="32">
        <f t="shared" si="99"/>
        <v>0</v>
      </c>
      <c r="AS353" s="32">
        <f t="shared" si="100"/>
        <v>0</v>
      </c>
      <c r="AT353" s="32">
        <f t="shared" si="101"/>
        <v>0</v>
      </c>
      <c r="AU353" s="28" t="str">
        <f t="shared" si="102"/>
        <v>库存为0</v>
      </c>
      <c r="AV353" s="34" t="str">
        <f>IFERROR(时间!$B$4+AU353,"上周无销量")</f>
        <v>上周无销量</v>
      </c>
    </row>
    <row r="354" spans="1:48">
      <c r="A354" s="18" t="s">
        <v>399</v>
      </c>
      <c r="B354" t="str">
        <f>VLOOKUP(A354,'[1]sku-asin（子）'!$A:$B,2,0)</f>
        <v>B06XQW58X4</v>
      </c>
      <c r="C354" t="str">
        <f>VLOOKUP(A354,'[1]子sku-父sku'!$A:$B,2,0)</f>
        <v>CS-LY084</v>
      </c>
      <c r="D354" s="28">
        <f>IFERROR(VLOOKUP(A354,[2]库存报告使用数据处理!$A:$C,3,0),0)</f>
        <v>0</v>
      </c>
      <c r="E354" s="28">
        <f>IFERROR(VLOOKUP(A354,[2]库存报告使用数据处理!$A:$D,4,0),0)</f>
        <v>0</v>
      </c>
      <c r="F354" s="28">
        <f>IFERROR(VLOOKUP(A354,[2]库存报告使用数据处理!$A:$E,5,0),0)</f>
        <v>0</v>
      </c>
      <c r="G354" s="28">
        <f>IFERROR(VLOOKUP(A354,[2]库存报告使用数据处理!$A:$F,6,0),0)</f>
        <v>1</v>
      </c>
      <c r="H354" s="29">
        <f>IFERROR(VLOOKUP(A354,[2]库存报告使用数据处理!$A:$G,7,0),0)</f>
        <v>18.5</v>
      </c>
      <c r="I354">
        <f>IFERROR(VLOOKUP(A354,[5]数据处理!$A:$B,2,0),0)</f>
        <v>7</v>
      </c>
      <c r="J354" s="30">
        <f>IFERROR(VLOOKUP(A354,[5]数据处理!$A:$D,4,0),0)</f>
        <v>0</v>
      </c>
      <c r="K354" s="30">
        <f>IFERROR(VLOOKUP(A354,[5]数据处理!$A:$E,5,0),0)</f>
        <v>0</v>
      </c>
      <c r="L354" s="30">
        <f>IFERROR(VLOOKUP(A354,[5]数据处理!$A:$G,7,0),0)</f>
        <v>0</v>
      </c>
      <c r="M354">
        <f t="shared" si="86"/>
        <v>7</v>
      </c>
      <c r="N354">
        <f>IFERROR(VLOOKUP(A354,[5]数据处理!$A:$C,3,0),0)</f>
        <v>0</v>
      </c>
      <c r="O354">
        <f>IFERROR(VLOOKUP($A354,[5]数据处理!$A:$N,14,0),0)</f>
        <v>7</v>
      </c>
      <c r="P354" t="str">
        <f>IFERROR(VLOOKUP($A354,[3]库存报告使用数据!$A$1:$B$65536,2,0),"")</f>
        <v/>
      </c>
      <c r="Q354" t="str">
        <f>IFERROR(VLOOKUP($A354,[3]库存报告使用数据!$A$1:$E$65536,5,0),"")</f>
        <v/>
      </c>
      <c r="R354" t="str">
        <f>IFERROR(VLOOKUP($A354,[3]库存报告使用数据!$A$1:$H$65536,8,0),"")</f>
        <v/>
      </c>
      <c r="S354" t="str">
        <f>IFERROR(VLOOKUP($A354,[3]库存报告使用数据!$A$1:$K$65536,11,0),"")</f>
        <v/>
      </c>
      <c r="T354" t="str">
        <f>IFERROR(VLOOKUP($A354,[3]库存报告使用数据!$A$1:$C$65536,3,0),"")</f>
        <v/>
      </c>
      <c r="U354" t="str">
        <f>IFERROR(VLOOKUP($A354,[3]库存报告使用数据!$A$1:$F$65536,6,0),"")</f>
        <v/>
      </c>
      <c r="V354" t="str">
        <f>IFERROR(VLOOKUP($A354,[3]库存报告使用数据!$A$1:$I$65536,9,0),"")</f>
        <v/>
      </c>
      <c r="W354" t="str">
        <f>IFERROR(VLOOKUP($A354,[3]库存报告使用数据!$A$1:$L$65536,12,0),"")</f>
        <v/>
      </c>
      <c r="X354" s="20" t="str">
        <f t="shared" si="87"/>
        <v/>
      </c>
      <c r="Y354" s="20" t="str">
        <f t="shared" si="88"/>
        <v/>
      </c>
      <c r="Z354" s="20" t="str">
        <f t="shared" si="89"/>
        <v/>
      </c>
      <c r="AA354" s="20" t="str">
        <f t="shared" si="90"/>
        <v/>
      </c>
      <c r="AB354" t="str">
        <f>IFERROR(VLOOKUP($A354,[3]库存报告使用数据!$A$1:$D$65536,4,0),"")</f>
        <v/>
      </c>
      <c r="AC354" t="str">
        <f>IFERROR(VLOOKUP($A354,[3]库存报告使用数据!$A$1:$G$65536,7,0),"")</f>
        <v/>
      </c>
      <c r="AD354" t="str">
        <f>IFERROR(VLOOKUP($A354,[3]库存报告使用数据!$A$1:$J$65536,10,0),"")</f>
        <v/>
      </c>
      <c r="AE354" t="str">
        <f>IFERROR(VLOOKUP($A354,[3]库存报告使用数据!$A$1:$M$65536,13,0),"")</f>
        <v/>
      </c>
      <c r="AF354" s="20" t="str">
        <f t="shared" si="91"/>
        <v/>
      </c>
      <c r="AG354" s="20" t="str">
        <f t="shared" si="92"/>
        <v/>
      </c>
      <c r="AH354" s="20" t="str">
        <f t="shared" si="93"/>
        <v/>
      </c>
      <c r="AI354" s="20" t="str">
        <f t="shared" si="94"/>
        <v/>
      </c>
      <c r="AJ354">
        <f>IFERROR(VLOOKUP($B354,[4]库存报告使用数据!$A$1:$B$65536,2,0),0)</f>
        <v>0</v>
      </c>
      <c r="AK354">
        <f>IFERROR(VLOOKUP($B354,[4]库存报告使用数据!$A$1:$C$65536,3,0),)</f>
        <v>1</v>
      </c>
      <c r="AL354">
        <f>IFERROR(VLOOKUP($B354,[4]库存报告使用数据!$A$1:$D$65536,4,0),)</f>
        <v>0</v>
      </c>
      <c r="AM354">
        <f>IFERROR(VLOOKUP($B354,[4]库存报告使用数据!$A$1:$E$65536,5,0),)</f>
        <v>3</v>
      </c>
      <c r="AN354" s="20" t="str">
        <f t="shared" si="95"/>
        <v/>
      </c>
      <c r="AO354" s="20">
        <f t="shared" si="96"/>
        <v>0</v>
      </c>
      <c r="AP354" s="20" t="str">
        <f t="shared" si="97"/>
        <v/>
      </c>
      <c r="AQ354" s="20">
        <f t="shared" si="98"/>
        <v>0.333333333333333</v>
      </c>
      <c r="AR354" s="32">
        <f t="shared" si="99"/>
        <v>0</v>
      </c>
      <c r="AS354" s="32">
        <f t="shared" si="100"/>
        <v>0</v>
      </c>
      <c r="AT354" s="32">
        <f t="shared" si="101"/>
        <v>7</v>
      </c>
      <c r="AU354" s="28" t="str">
        <f t="shared" si="102"/>
        <v>库存为7</v>
      </c>
      <c r="AV354" s="34" t="str">
        <f>IFERROR(时间!$B$4+AU354,"上周无销量")</f>
        <v>上周无销量</v>
      </c>
    </row>
    <row r="355" spans="1:48">
      <c r="A355" s="18" t="s">
        <v>400</v>
      </c>
      <c r="B355" t="str">
        <f>VLOOKUP(A355,'[1]sku-asin（子）'!$A:$B,2,0)</f>
        <v>B06XQWZJBB</v>
      </c>
      <c r="C355" t="str">
        <f>VLOOKUP(A355,'[1]子sku-父sku'!$A:$B,2,0)</f>
        <v>CS-LY084</v>
      </c>
      <c r="D355" s="28">
        <f>IFERROR(VLOOKUP(A355,[2]库存报告使用数据处理!$A:$C,3,0),0)</f>
        <v>0</v>
      </c>
      <c r="E355" s="28">
        <f>IFERROR(VLOOKUP(A355,[2]库存报告使用数据处理!$A:$D,4,0),0)</f>
        <v>1</v>
      </c>
      <c r="F355" s="28">
        <f>IFERROR(VLOOKUP(A355,[2]库存报告使用数据处理!$A:$E,5,0),0)</f>
        <v>0</v>
      </c>
      <c r="G355" s="28">
        <f>IFERROR(VLOOKUP(A355,[2]库存报告使用数据处理!$A:$F,6,0),0)</f>
        <v>1</v>
      </c>
      <c r="H355" s="29">
        <f>IFERROR(VLOOKUP(A355,[2]库存报告使用数据处理!$A:$G,7,0),0)</f>
        <v>17.99</v>
      </c>
      <c r="I355">
        <f>IFERROR(VLOOKUP(A355,[5]数据处理!$A:$B,2,0),0)</f>
        <v>4</v>
      </c>
      <c r="J355" s="30">
        <f>IFERROR(VLOOKUP(A355,[5]数据处理!$A:$D,4,0),0)</f>
        <v>0</v>
      </c>
      <c r="K355" s="30">
        <f>IFERROR(VLOOKUP(A355,[5]数据处理!$A:$E,5,0),0)</f>
        <v>0</v>
      </c>
      <c r="L355" s="30">
        <f>IFERROR(VLOOKUP(A355,[5]数据处理!$A:$G,7,0),0)</f>
        <v>0</v>
      </c>
      <c r="M355">
        <f t="shared" si="86"/>
        <v>4</v>
      </c>
      <c r="N355">
        <f>IFERROR(VLOOKUP(A355,[5]数据处理!$A:$C,3,0),0)</f>
        <v>0</v>
      </c>
      <c r="O355">
        <f>IFERROR(VLOOKUP($A355,[5]数据处理!$A:$N,14,0),0)</f>
        <v>4</v>
      </c>
      <c r="P355" t="str">
        <f>IFERROR(VLOOKUP($A355,[3]库存报告使用数据!$A$1:$B$65536,2,0),"")</f>
        <v/>
      </c>
      <c r="Q355" t="str">
        <f>IFERROR(VLOOKUP($A355,[3]库存报告使用数据!$A$1:$E$65536,5,0),"")</f>
        <v/>
      </c>
      <c r="R355" t="str">
        <f>IFERROR(VLOOKUP($A355,[3]库存报告使用数据!$A$1:$H$65536,8,0),"")</f>
        <v/>
      </c>
      <c r="S355" t="str">
        <f>IFERROR(VLOOKUP($A355,[3]库存报告使用数据!$A$1:$K$65536,11,0),"")</f>
        <v/>
      </c>
      <c r="T355" t="str">
        <f>IFERROR(VLOOKUP($A355,[3]库存报告使用数据!$A$1:$C$65536,3,0),"")</f>
        <v/>
      </c>
      <c r="U355" t="str">
        <f>IFERROR(VLOOKUP($A355,[3]库存报告使用数据!$A$1:$F$65536,6,0),"")</f>
        <v/>
      </c>
      <c r="V355" t="str">
        <f>IFERROR(VLOOKUP($A355,[3]库存报告使用数据!$A$1:$I$65536,9,0),"")</f>
        <v/>
      </c>
      <c r="W355" t="str">
        <f>IFERROR(VLOOKUP($A355,[3]库存报告使用数据!$A$1:$L$65536,12,0),"")</f>
        <v/>
      </c>
      <c r="X355" s="20" t="str">
        <f t="shared" si="87"/>
        <v/>
      </c>
      <c r="Y355" s="20" t="str">
        <f t="shared" si="88"/>
        <v/>
      </c>
      <c r="Z355" s="20" t="str">
        <f t="shared" si="89"/>
        <v/>
      </c>
      <c r="AA355" s="20" t="str">
        <f t="shared" si="90"/>
        <v/>
      </c>
      <c r="AB355" t="str">
        <f>IFERROR(VLOOKUP($A355,[3]库存报告使用数据!$A$1:$D$65536,4,0),"")</f>
        <v/>
      </c>
      <c r="AC355" t="str">
        <f>IFERROR(VLOOKUP($A355,[3]库存报告使用数据!$A$1:$G$65536,7,0),"")</f>
        <v/>
      </c>
      <c r="AD355" t="str">
        <f>IFERROR(VLOOKUP($A355,[3]库存报告使用数据!$A$1:$J$65536,10,0),"")</f>
        <v/>
      </c>
      <c r="AE355" t="str">
        <f>IFERROR(VLOOKUP($A355,[3]库存报告使用数据!$A$1:$M$65536,13,0),"")</f>
        <v/>
      </c>
      <c r="AF355" s="20" t="str">
        <f t="shared" si="91"/>
        <v/>
      </c>
      <c r="AG355" s="20" t="str">
        <f t="shared" si="92"/>
        <v/>
      </c>
      <c r="AH355" s="20" t="str">
        <f t="shared" si="93"/>
        <v/>
      </c>
      <c r="AI355" s="20" t="str">
        <f t="shared" si="94"/>
        <v/>
      </c>
      <c r="AJ355">
        <f>IFERROR(VLOOKUP($B355,[4]库存报告使用数据!$A$1:$B$65536,2,0),0)</f>
        <v>0</v>
      </c>
      <c r="AK355">
        <f>IFERROR(VLOOKUP($B355,[4]库存报告使用数据!$A$1:$C$65536,3,0),)</f>
        <v>0</v>
      </c>
      <c r="AL355">
        <f>IFERROR(VLOOKUP($B355,[4]库存报告使用数据!$A$1:$D$65536,4,0),)</f>
        <v>1</v>
      </c>
      <c r="AM355">
        <f>IFERROR(VLOOKUP($B355,[4]库存报告使用数据!$A$1:$E$65536,5,0),)</f>
        <v>1</v>
      </c>
      <c r="AN355" s="20" t="str">
        <f t="shared" si="95"/>
        <v/>
      </c>
      <c r="AO355" s="20" t="str">
        <f t="shared" si="96"/>
        <v/>
      </c>
      <c r="AP355" s="20">
        <f t="shared" si="97"/>
        <v>0</v>
      </c>
      <c r="AQ355" s="20">
        <f t="shared" si="98"/>
        <v>1</v>
      </c>
      <c r="AR355" s="32">
        <f t="shared" si="99"/>
        <v>0</v>
      </c>
      <c r="AS355" s="32">
        <f t="shared" si="100"/>
        <v>0</v>
      </c>
      <c r="AT355" s="32">
        <f t="shared" si="101"/>
        <v>4</v>
      </c>
      <c r="AU355" s="28" t="str">
        <f t="shared" si="102"/>
        <v>库存为4</v>
      </c>
      <c r="AV355" s="34" t="str">
        <f>IFERROR(时间!$B$4+AU355,"上周无销量")</f>
        <v>上周无销量</v>
      </c>
    </row>
    <row r="356" spans="1:48">
      <c r="A356" s="18" t="s">
        <v>401</v>
      </c>
      <c r="B356" t="str">
        <f>VLOOKUP(A356,'[1]sku-asin（子）'!$A:$B,2,0)</f>
        <v>B06XQG6LKS</v>
      </c>
      <c r="C356" t="str">
        <f>VLOOKUP(A356,'[1]子sku-父sku'!$A:$B,2,0)</f>
        <v>CS-LY084</v>
      </c>
      <c r="D356" s="28">
        <f>IFERROR(VLOOKUP(A356,[2]库存报告使用数据处理!$A:$C,3,0),0)</f>
        <v>0</v>
      </c>
      <c r="E356" s="28">
        <f>IFERROR(VLOOKUP(A356,[2]库存报告使用数据处理!$A:$D,4,0),0)</f>
        <v>0</v>
      </c>
      <c r="F356" s="28">
        <f>IFERROR(VLOOKUP(A356,[2]库存报告使用数据处理!$A:$E,5,0),0)</f>
        <v>0</v>
      </c>
      <c r="G356" s="28">
        <f>IFERROR(VLOOKUP(A356,[2]库存报告使用数据处理!$A:$F,6,0),0)</f>
        <v>0</v>
      </c>
      <c r="H356" s="29">
        <f>IFERROR(VLOOKUP(A356,[2]库存报告使用数据处理!$A:$G,7,0),0)</f>
        <v>0</v>
      </c>
      <c r="I356">
        <f>IFERROR(VLOOKUP(A356,[5]数据处理!$A:$B,2,0),0)</f>
        <v>4</v>
      </c>
      <c r="J356" s="30">
        <f>IFERROR(VLOOKUP(A356,[5]数据处理!$A:$D,4,0),0)</f>
        <v>0</v>
      </c>
      <c r="K356" s="30">
        <f>IFERROR(VLOOKUP(A356,[5]数据处理!$A:$E,5,0),0)</f>
        <v>0</v>
      </c>
      <c r="L356" s="30">
        <f>IFERROR(VLOOKUP(A356,[5]数据处理!$A:$G,7,0),0)</f>
        <v>0</v>
      </c>
      <c r="M356">
        <f t="shared" si="86"/>
        <v>4</v>
      </c>
      <c r="N356">
        <f>IFERROR(VLOOKUP(A356,[5]数据处理!$A:$C,3,0),0)</f>
        <v>0</v>
      </c>
      <c r="O356">
        <f>IFERROR(VLOOKUP($A356,[5]数据处理!$A:$N,14,0),0)</f>
        <v>4</v>
      </c>
      <c r="P356" t="str">
        <f>IFERROR(VLOOKUP($A356,[3]库存报告使用数据!$A$1:$B$65536,2,0),"")</f>
        <v/>
      </c>
      <c r="Q356" t="str">
        <f>IFERROR(VLOOKUP($A356,[3]库存报告使用数据!$A$1:$E$65536,5,0),"")</f>
        <v/>
      </c>
      <c r="R356" t="str">
        <f>IFERROR(VLOOKUP($A356,[3]库存报告使用数据!$A$1:$H$65536,8,0),"")</f>
        <v/>
      </c>
      <c r="S356" t="str">
        <f>IFERROR(VLOOKUP($A356,[3]库存报告使用数据!$A$1:$K$65536,11,0),"")</f>
        <v/>
      </c>
      <c r="T356" t="str">
        <f>IFERROR(VLOOKUP($A356,[3]库存报告使用数据!$A$1:$C$65536,3,0),"")</f>
        <v/>
      </c>
      <c r="U356" t="str">
        <f>IFERROR(VLOOKUP($A356,[3]库存报告使用数据!$A$1:$F$65536,6,0),"")</f>
        <v/>
      </c>
      <c r="V356" t="str">
        <f>IFERROR(VLOOKUP($A356,[3]库存报告使用数据!$A$1:$I$65536,9,0),"")</f>
        <v/>
      </c>
      <c r="W356" t="str">
        <f>IFERROR(VLOOKUP($A356,[3]库存报告使用数据!$A$1:$L$65536,12,0),"")</f>
        <v/>
      </c>
      <c r="X356" s="20" t="str">
        <f t="shared" si="87"/>
        <v/>
      </c>
      <c r="Y356" s="20" t="str">
        <f t="shared" si="88"/>
        <v/>
      </c>
      <c r="Z356" s="20" t="str">
        <f t="shared" si="89"/>
        <v/>
      </c>
      <c r="AA356" s="20" t="str">
        <f t="shared" si="90"/>
        <v/>
      </c>
      <c r="AB356" t="str">
        <f>IFERROR(VLOOKUP($A356,[3]库存报告使用数据!$A$1:$D$65536,4,0),"")</f>
        <v/>
      </c>
      <c r="AC356" t="str">
        <f>IFERROR(VLOOKUP($A356,[3]库存报告使用数据!$A$1:$G$65536,7,0),"")</f>
        <v/>
      </c>
      <c r="AD356" t="str">
        <f>IFERROR(VLOOKUP($A356,[3]库存报告使用数据!$A$1:$J$65536,10,0),"")</f>
        <v/>
      </c>
      <c r="AE356" t="str">
        <f>IFERROR(VLOOKUP($A356,[3]库存报告使用数据!$A$1:$M$65536,13,0),"")</f>
        <v/>
      </c>
      <c r="AF356" s="20" t="str">
        <f t="shared" si="91"/>
        <v/>
      </c>
      <c r="AG356" s="20" t="str">
        <f t="shared" si="92"/>
        <v/>
      </c>
      <c r="AH356" s="20" t="str">
        <f t="shared" si="93"/>
        <v/>
      </c>
      <c r="AI356" s="20" t="str">
        <f t="shared" si="94"/>
        <v/>
      </c>
      <c r="AJ356">
        <f>IFERROR(VLOOKUP($B356,[4]库存报告使用数据!$A$1:$B$65536,2,0),0)</f>
        <v>0</v>
      </c>
      <c r="AK356">
        <f>IFERROR(VLOOKUP($B356,[4]库存报告使用数据!$A$1:$C$65536,3,0),)</f>
        <v>0</v>
      </c>
      <c r="AL356">
        <f>IFERROR(VLOOKUP($B356,[4]库存报告使用数据!$A$1:$D$65536,4,0),)</f>
        <v>0</v>
      </c>
      <c r="AM356">
        <f>IFERROR(VLOOKUP($B356,[4]库存报告使用数据!$A$1:$E$65536,5,0),)</f>
        <v>0</v>
      </c>
      <c r="AN356" s="20" t="str">
        <f t="shared" si="95"/>
        <v/>
      </c>
      <c r="AO356" s="20" t="str">
        <f t="shared" si="96"/>
        <v/>
      </c>
      <c r="AP356" s="20" t="str">
        <f t="shared" si="97"/>
        <v/>
      </c>
      <c r="AQ356" s="20" t="str">
        <f t="shared" si="98"/>
        <v/>
      </c>
      <c r="AR356" s="32">
        <f t="shared" si="99"/>
        <v>0</v>
      </c>
      <c r="AS356" s="32">
        <f t="shared" si="100"/>
        <v>0</v>
      </c>
      <c r="AT356" s="32">
        <f t="shared" si="101"/>
        <v>4</v>
      </c>
      <c r="AU356" s="28" t="str">
        <f t="shared" si="102"/>
        <v>库存为4</v>
      </c>
      <c r="AV356" s="34" t="str">
        <f>IFERROR(时间!$B$4+AU356,"上周无销量")</f>
        <v>上周无销量</v>
      </c>
    </row>
    <row r="357" spans="1:48">
      <c r="A357" s="18" t="s">
        <v>402</v>
      </c>
      <c r="B357" t="str">
        <f>VLOOKUP(A357,'[1]sku-asin（子）'!$A:$B,2,0)</f>
        <v>B06XQXLNQL</v>
      </c>
      <c r="C357" t="str">
        <f>VLOOKUP(A357,'[1]子sku-父sku'!$A:$B,2,0)</f>
        <v>CS-LY084</v>
      </c>
      <c r="D357" s="28">
        <f>IFERROR(VLOOKUP(A357,[2]库存报告使用数据处理!$A:$C,3,0),0)</f>
        <v>0</v>
      </c>
      <c r="E357" s="28">
        <f>IFERROR(VLOOKUP(A357,[2]库存报告使用数据处理!$A:$D,4,0),0)</f>
        <v>0</v>
      </c>
      <c r="F357" s="28">
        <f>IFERROR(VLOOKUP(A357,[2]库存报告使用数据处理!$A:$E,5,0),0)</f>
        <v>0</v>
      </c>
      <c r="G357" s="28">
        <f>IFERROR(VLOOKUP(A357,[2]库存报告使用数据处理!$A:$F,6,0),0)</f>
        <v>0</v>
      </c>
      <c r="H357" s="29">
        <f>IFERROR(VLOOKUP(A357,[2]库存报告使用数据处理!$A:$G,7,0),0)</f>
        <v>0</v>
      </c>
      <c r="I357">
        <f>IFERROR(VLOOKUP(A357,[5]数据处理!$A:$B,2,0),0)</f>
        <v>3</v>
      </c>
      <c r="J357" s="30">
        <f>IFERROR(VLOOKUP(A357,[5]数据处理!$A:$D,4,0),0)</f>
        <v>0</v>
      </c>
      <c r="K357" s="30">
        <f>IFERROR(VLOOKUP(A357,[5]数据处理!$A:$E,5,0),0)</f>
        <v>0</v>
      </c>
      <c r="L357" s="30">
        <f>IFERROR(VLOOKUP(A357,[5]数据处理!$A:$G,7,0),0)</f>
        <v>0</v>
      </c>
      <c r="M357">
        <f t="shared" si="86"/>
        <v>3</v>
      </c>
      <c r="N357">
        <f>IFERROR(VLOOKUP(A357,[5]数据处理!$A:$C,3,0),0)</f>
        <v>0</v>
      </c>
      <c r="O357">
        <f>IFERROR(VLOOKUP($A357,[5]数据处理!$A:$N,14,0),0)</f>
        <v>3</v>
      </c>
      <c r="P357" t="str">
        <f>IFERROR(VLOOKUP($A357,[3]库存报告使用数据!$A$1:$B$65536,2,0),"")</f>
        <v/>
      </c>
      <c r="Q357" t="str">
        <f>IFERROR(VLOOKUP($A357,[3]库存报告使用数据!$A$1:$E$65536,5,0),"")</f>
        <v/>
      </c>
      <c r="R357" t="str">
        <f>IFERROR(VLOOKUP($A357,[3]库存报告使用数据!$A$1:$H$65536,8,0),"")</f>
        <v/>
      </c>
      <c r="S357" t="str">
        <f>IFERROR(VLOOKUP($A357,[3]库存报告使用数据!$A$1:$K$65536,11,0),"")</f>
        <v/>
      </c>
      <c r="T357" t="str">
        <f>IFERROR(VLOOKUP($A357,[3]库存报告使用数据!$A$1:$C$65536,3,0),"")</f>
        <v/>
      </c>
      <c r="U357" t="str">
        <f>IFERROR(VLOOKUP($A357,[3]库存报告使用数据!$A$1:$F$65536,6,0),"")</f>
        <v/>
      </c>
      <c r="V357" t="str">
        <f>IFERROR(VLOOKUP($A357,[3]库存报告使用数据!$A$1:$I$65536,9,0),"")</f>
        <v/>
      </c>
      <c r="W357" t="str">
        <f>IFERROR(VLOOKUP($A357,[3]库存报告使用数据!$A$1:$L$65536,12,0),"")</f>
        <v/>
      </c>
      <c r="X357" s="20" t="str">
        <f t="shared" si="87"/>
        <v/>
      </c>
      <c r="Y357" s="20" t="str">
        <f t="shared" si="88"/>
        <v/>
      </c>
      <c r="Z357" s="20" t="str">
        <f t="shared" si="89"/>
        <v/>
      </c>
      <c r="AA357" s="20" t="str">
        <f t="shared" si="90"/>
        <v/>
      </c>
      <c r="AB357" t="str">
        <f>IFERROR(VLOOKUP($A357,[3]库存报告使用数据!$A$1:$D$65536,4,0),"")</f>
        <v/>
      </c>
      <c r="AC357" t="str">
        <f>IFERROR(VLOOKUP($A357,[3]库存报告使用数据!$A$1:$G$65536,7,0),"")</f>
        <v/>
      </c>
      <c r="AD357" t="str">
        <f>IFERROR(VLOOKUP($A357,[3]库存报告使用数据!$A$1:$J$65536,10,0),"")</f>
        <v/>
      </c>
      <c r="AE357" t="str">
        <f>IFERROR(VLOOKUP($A357,[3]库存报告使用数据!$A$1:$M$65536,13,0),"")</f>
        <v/>
      </c>
      <c r="AF357" s="20" t="str">
        <f t="shared" si="91"/>
        <v/>
      </c>
      <c r="AG357" s="20" t="str">
        <f t="shared" si="92"/>
        <v/>
      </c>
      <c r="AH357" s="20" t="str">
        <f t="shared" si="93"/>
        <v/>
      </c>
      <c r="AI357" s="20" t="str">
        <f t="shared" si="94"/>
        <v/>
      </c>
      <c r="AJ357">
        <f>IFERROR(VLOOKUP($B357,[4]库存报告使用数据!$A$1:$B$65536,2,0),0)</f>
        <v>0</v>
      </c>
      <c r="AK357">
        <f>IFERROR(VLOOKUP($B357,[4]库存报告使用数据!$A$1:$C$65536,3,0),)</f>
        <v>0</v>
      </c>
      <c r="AL357">
        <f>IFERROR(VLOOKUP($B357,[4]库存报告使用数据!$A$1:$D$65536,4,0),)</f>
        <v>0</v>
      </c>
      <c r="AM357">
        <f>IFERROR(VLOOKUP($B357,[4]库存报告使用数据!$A$1:$E$65536,5,0),)</f>
        <v>0</v>
      </c>
      <c r="AN357" s="20" t="str">
        <f t="shared" si="95"/>
        <v/>
      </c>
      <c r="AO357" s="20" t="str">
        <f t="shared" si="96"/>
        <v/>
      </c>
      <c r="AP357" s="20" t="str">
        <f t="shared" si="97"/>
        <v/>
      </c>
      <c r="AQ357" s="20" t="str">
        <f t="shared" si="98"/>
        <v/>
      </c>
      <c r="AR357" s="32">
        <f t="shared" si="99"/>
        <v>0</v>
      </c>
      <c r="AS357" s="32">
        <f t="shared" si="100"/>
        <v>0</v>
      </c>
      <c r="AT357" s="32">
        <f t="shared" si="101"/>
        <v>3</v>
      </c>
      <c r="AU357" s="28" t="str">
        <f t="shared" si="102"/>
        <v>库存为3</v>
      </c>
      <c r="AV357" s="34" t="str">
        <f>IFERROR(时间!$B$4+AU357,"上周无销量")</f>
        <v>上周无销量</v>
      </c>
    </row>
    <row r="358" spans="1:48">
      <c r="A358" s="18" t="s">
        <v>403</v>
      </c>
      <c r="B358" t="str">
        <f>VLOOKUP(A358,'[1]sku-asin（子）'!$A:$B,2,0)</f>
        <v>B06XQVY2DZ</v>
      </c>
      <c r="C358" t="str">
        <f>VLOOKUP(A358,'[1]子sku-父sku'!$A:$B,2,0)</f>
        <v>CS-LY084</v>
      </c>
      <c r="D358" s="28">
        <f>IFERROR(VLOOKUP(A358,[2]库存报告使用数据处理!$A:$C,3,0),0)</f>
        <v>0</v>
      </c>
      <c r="E358" s="28">
        <f>IFERROR(VLOOKUP(A358,[2]库存报告使用数据处理!$A:$D,4,0),0)</f>
        <v>1</v>
      </c>
      <c r="F358" s="28">
        <f>IFERROR(VLOOKUP(A358,[2]库存报告使用数据处理!$A:$E,5,0),0)</f>
        <v>0</v>
      </c>
      <c r="G358" s="28">
        <f>IFERROR(VLOOKUP(A358,[2]库存报告使用数据处理!$A:$F,6,0),0)</f>
        <v>1</v>
      </c>
      <c r="H358" s="29">
        <f>IFERROR(VLOOKUP(A358,[2]库存报告使用数据处理!$A:$G,7,0),0)</f>
        <v>19.99</v>
      </c>
      <c r="I358">
        <f>IFERROR(VLOOKUP(A358,[5]数据处理!$A:$B,2,0),0)</f>
        <v>7</v>
      </c>
      <c r="J358" s="30">
        <f>IFERROR(VLOOKUP(A358,[5]数据处理!$A:$D,4,0),0)</f>
        <v>0</v>
      </c>
      <c r="K358" s="30">
        <f>IFERROR(VLOOKUP(A358,[5]数据处理!$A:$E,5,0),0)</f>
        <v>0</v>
      </c>
      <c r="L358" s="30">
        <f>IFERROR(VLOOKUP(A358,[5]数据处理!$A:$G,7,0),0)</f>
        <v>0</v>
      </c>
      <c r="M358">
        <f t="shared" si="86"/>
        <v>7</v>
      </c>
      <c r="N358">
        <f>IFERROR(VLOOKUP(A358,[5]数据处理!$A:$C,3,0),0)</f>
        <v>0</v>
      </c>
      <c r="O358">
        <f>IFERROR(VLOOKUP($A358,[5]数据处理!$A:$N,14,0),0)</f>
        <v>7</v>
      </c>
      <c r="P358" t="str">
        <f>IFERROR(VLOOKUP($A358,[3]库存报告使用数据!$A$1:$B$65536,2,0),"")</f>
        <v/>
      </c>
      <c r="Q358" t="str">
        <f>IFERROR(VLOOKUP($A358,[3]库存报告使用数据!$A$1:$E$65536,5,0),"")</f>
        <v/>
      </c>
      <c r="R358" t="str">
        <f>IFERROR(VLOOKUP($A358,[3]库存报告使用数据!$A$1:$H$65536,8,0),"")</f>
        <v/>
      </c>
      <c r="S358" t="str">
        <f>IFERROR(VLOOKUP($A358,[3]库存报告使用数据!$A$1:$K$65536,11,0),"")</f>
        <v/>
      </c>
      <c r="T358" t="str">
        <f>IFERROR(VLOOKUP($A358,[3]库存报告使用数据!$A$1:$C$65536,3,0),"")</f>
        <v/>
      </c>
      <c r="U358" t="str">
        <f>IFERROR(VLOOKUP($A358,[3]库存报告使用数据!$A$1:$F$65536,6,0),"")</f>
        <v/>
      </c>
      <c r="V358" t="str">
        <f>IFERROR(VLOOKUP($A358,[3]库存报告使用数据!$A$1:$I$65536,9,0),"")</f>
        <v/>
      </c>
      <c r="W358" t="str">
        <f>IFERROR(VLOOKUP($A358,[3]库存报告使用数据!$A$1:$L$65536,12,0),"")</f>
        <v/>
      </c>
      <c r="X358" s="20" t="str">
        <f t="shared" si="87"/>
        <v/>
      </c>
      <c r="Y358" s="20" t="str">
        <f t="shared" si="88"/>
        <v/>
      </c>
      <c r="Z358" s="20" t="str">
        <f t="shared" si="89"/>
        <v/>
      </c>
      <c r="AA358" s="20" t="str">
        <f t="shared" si="90"/>
        <v/>
      </c>
      <c r="AB358" t="str">
        <f>IFERROR(VLOOKUP($A358,[3]库存报告使用数据!$A$1:$D$65536,4,0),"")</f>
        <v/>
      </c>
      <c r="AC358" t="str">
        <f>IFERROR(VLOOKUP($A358,[3]库存报告使用数据!$A$1:$G$65536,7,0),"")</f>
        <v/>
      </c>
      <c r="AD358" t="str">
        <f>IFERROR(VLOOKUP($A358,[3]库存报告使用数据!$A$1:$J$65536,10,0),"")</f>
        <v/>
      </c>
      <c r="AE358" t="str">
        <f>IFERROR(VLOOKUP($A358,[3]库存报告使用数据!$A$1:$M$65536,13,0),"")</f>
        <v/>
      </c>
      <c r="AF358" s="20" t="str">
        <f t="shared" si="91"/>
        <v/>
      </c>
      <c r="AG358" s="20" t="str">
        <f t="shared" si="92"/>
        <v/>
      </c>
      <c r="AH358" s="20" t="str">
        <f t="shared" si="93"/>
        <v/>
      </c>
      <c r="AI358" s="20" t="str">
        <f t="shared" si="94"/>
        <v/>
      </c>
      <c r="AJ358">
        <f>IFERROR(VLOOKUP($B358,[4]库存报告使用数据!$A$1:$B$65536,2,0),0)</f>
        <v>1</v>
      </c>
      <c r="AK358">
        <f>IFERROR(VLOOKUP($B358,[4]库存报告使用数据!$A$1:$C$65536,3,0),)</f>
        <v>4</v>
      </c>
      <c r="AL358">
        <f>IFERROR(VLOOKUP($B358,[4]库存报告使用数据!$A$1:$D$65536,4,0),)</f>
        <v>0</v>
      </c>
      <c r="AM358">
        <f>IFERROR(VLOOKUP($B358,[4]库存报告使用数据!$A$1:$E$65536,5,0),)</f>
        <v>1</v>
      </c>
      <c r="AN358" s="20">
        <f t="shared" si="95"/>
        <v>0</v>
      </c>
      <c r="AO358" s="20">
        <f t="shared" si="96"/>
        <v>0.25</v>
      </c>
      <c r="AP358" s="20" t="str">
        <f t="shared" si="97"/>
        <v/>
      </c>
      <c r="AQ358" s="20">
        <f t="shared" si="98"/>
        <v>1</v>
      </c>
      <c r="AR358" s="32">
        <f t="shared" si="99"/>
        <v>0</v>
      </c>
      <c r="AS358" s="32">
        <f t="shared" si="100"/>
        <v>0</v>
      </c>
      <c r="AT358" s="32">
        <f t="shared" si="101"/>
        <v>7</v>
      </c>
      <c r="AU358" s="28" t="str">
        <f t="shared" si="102"/>
        <v>库存为7</v>
      </c>
      <c r="AV358" s="34" t="str">
        <f>IFERROR(时间!$B$4+AU358,"上周无销量")</f>
        <v>上周无销量</v>
      </c>
    </row>
    <row r="359" spans="1:48">
      <c r="A359" s="18" t="s">
        <v>404</v>
      </c>
      <c r="B359" t="str">
        <f>VLOOKUP(A359,'[1]sku-asin（子）'!$A:$B,2,0)</f>
        <v>B06XQX3XLN</v>
      </c>
      <c r="C359" t="str">
        <f>VLOOKUP(A359,'[1]子sku-父sku'!$A:$B,2,0)</f>
        <v>CS-LY084</v>
      </c>
      <c r="D359" s="28">
        <f>IFERROR(VLOOKUP(A359,[2]库存报告使用数据处理!$A:$C,3,0),0)</f>
        <v>1</v>
      </c>
      <c r="E359" s="28">
        <f>IFERROR(VLOOKUP(A359,[2]库存报告使用数据处理!$A:$D,4,0),0)</f>
        <v>0</v>
      </c>
      <c r="F359" s="28">
        <f>IFERROR(VLOOKUP(A359,[2]库存报告使用数据处理!$A:$E,5,0),0)</f>
        <v>0</v>
      </c>
      <c r="G359" s="28">
        <f>IFERROR(VLOOKUP(A359,[2]库存报告使用数据处理!$A:$F,6,0),0)</f>
        <v>0</v>
      </c>
      <c r="H359" s="29">
        <f>IFERROR(VLOOKUP(A359,[2]库存报告使用数据处理!$A:$G,7,0),0)</f>
        <v>15.99</v>
      </c>
      <c r="I359">
        <f>IFERROR(VLOOKUP(A359,[5]数据处理!$A:$B,2,0),0)</f>
        <v>1</v>
      </c>
      <c r="J359" s="30">
        <f>IFERROR(VLOOKUP(A359,[5]数据处理!$A:$D,4,0),0)</f>
        <v>0</v>
      </c>
      <c r="K359" s="30">
        <f>IFERROR(VLOOKUP(A359,[5]数据处理!$A:$E,5,0),0)</f>
        <v>0</v>
      </c>
      <c r="L359" s="30">
        <f>IFERROR(VLOOKUP(A359,[5]数据处理!$A:$G,7,0),0)</f>
        <v>0</v>
      </c>
      <c r="M359">
        <f t="shared" si="86"/>
        <v>1</v>
      </c>
      <c r="N359">
        <f>IFERROR(VLOOKUP(A359,[5]数据处理!$A:$C,3,0),0)</f>
        <v>0</v>
      </c>
      <c r="O359">
        <f>IFERROR(VLOOKUP($A359,[5]数据处理!$A:$N,14,0),0)</f>
        <v>1</v>
      </c>
      <c r="P359" t="str">
        <f>IFERROR(VLOOKUP($A359,[3]库存报告使用数据!$A$1:$B$65536,2,0),"")</f>
        <v/>
      </c>
      <c r="Q359" t="str">
        <f>IFERROR(VLOOKUP($A359,[3]库存报告使用数据!$A$1:$E$65536,5,0),"")</f>
        <v/>
      </c>
      <c r="R359" t="str">
        <f>IFERROR(VLOOKUP($A359,[3]库存报告使用数据!$A$1:$H$65536,8,0),"")</f>
        <v/>
      </c>
      <c r="S359" t="str">
        <f>IFERROR(VLOOKUP($A359,[3]库存报告使用数据!$A$1:$K$65536,11,0),"")</f>
        <v/>
      </c>
      <c r="T359" t="str">
        <f>IFERROR(VLOOKUP($A359,[3]库存报告使用数据!$A$1:$C$65536,3,0),"")</f>
        <v/>
      </c>
      <c r="U359" t="str">
        <f>IFERROR(VLOOKUP($A359,[3]库存报告使用数据!$A$1:$F$65536,6,0),"")</f>
        <v/>
      </c>
      <c r="V359" t="str">
        <f>IFERROR(VLOOKUP($A359,[3]库存报告使用数据!$A$1:$I$65536,9,0),"")</f>
        <v/>
      </c>
      <c r="W359" t="str">
        <f>IFERROR(VLOOKUP($A359,[3]库存报告使用数据!$A$1:$L$65536,12,0),"")</f>
        <v/>
      </c>
      <c r="X359" s="20" t="str">
        <f t="shared" si="87"/>
        <v/>
      </c>
      <c r="Y359" s="20" t="str">
        <f t="shared" si="88"/>
        <v/>
      </c>
      <c r="Z359" s="20" t="str">
        <f t="shared" si="89"/>
        <v/>
      </c>
      <c r="AA359" s="20" t="str">
        <f t="shared" si="90"/>
        <v/>
      </c>
      <c r="AB359" t="str">
        <f>IFERROR(VLOOKUP($A359,[3]库存报告使用数据!$A$1:$D$65536,4,0),"")</f>
        <v/>
      </c>
      <c r="AC359" t="str">
        <f>IFERROR(VLOOKUP($A359,[3]库存报告使用数据!$A$1:$G$65536,7,0),"")</f>
        <v/>
      </c>
      <c r="AD359" t="str">
        <f>IFERROR(VLOOKUP($A359,[3]库存报告使用数据!$A$1:$J$65536,10,0),"")</f>
        <v/>
      </c>
      <c r="AE359" t="str">
        <f>IFERROR(VLOOKUP($A359,[3]库存报告使用数据!$A$1:$M$65536,13,0),"")</f>
        <v/>
      </c>
      <c r="AF359" s="20" t="str">
        <f t="shared" si="91"/>
        <v/>
      </c>
      <c r="AG359" s="20" t="str">
        <f t="shared" si="92"/>
        <v/>
      </c>
      <c r="AH359" s="20" t="str">
        <f t="shared" si="93"/>
        <v/>
      </c>
      <c r="AI359" s="20" t="str">
        <f t="shared" si="94"/>
        <v/>
      </c>
      <c r="AJ359">
        <f>IFERROR(VLOOKUP($B359,[4]库存报告使用数据!$A$1:$B$65536,2,0),0)</f>
        <v>2</v>
      </c>
      <c r="AK359">
        <f>IFERROR(VLOOKUP($B359,[4]库存报告使用数据!$A$1:$C$65536,3,0),)</f>
        <v>0</v>
      </c>
      <c r="AL359">
        <f>IFERROR(VLOOKUP($B359,[4]库存报告使用数据!$A$1:$D$65536,4,0),)</f>
        <v>0</v>
      </c>
      <c r="AM359">
        <f>IFERROR(VLOOKUP($B359,[4]库存报告使用数据!$A$1:$E$65536,5,0),)</f>
        <v>1</v>
      </c>
      <c r="AN359" s="20">
        <f t="shared" si="95"/>
        <v>0.5</v>
      </c>
      <c r="AO359" s="20" t="str">
        <f t="shared" si="96"/>
        <v/>
      </c>
      <c r="AP359" s="20" t="str">
        <f t="shared" si="97"/>
        <v/>
      </c>
      <c r="AQ359" s="20">
        <f t="shared" si="98"/>
        <v>0</v>
      </c>
      <c r="AR359" s="32">
        <f t="shared" si="99"/>
        <v>0.142857142857143</v>
      </c>
      <c r="AS359" s="32">
        <f t="shared" si="100"/>
        <v>8.57142857142857</v>
      </c>
      <c r="AT359" s="32">
        <f t="shared" si="101"/>
        <v>-7.57142857142857</v>
      </c>
      <c r="AU359" s="28">
        <f t="shared" si="102"/>
        <v>7</v>
      </c>
      <c r="AV359" s="34">
        <f>IFERROR(时间!$B$4+AU359,"上周无销量")</f>
        <v>43290</v>
      </c>
    </row>
    <row r="360" spans="1:48">
      <c r="A360" s="18" t="s">
        <v>405</v>
      </c>
      <c r="B360" t="str">
        <f>VLOOKUP(A360,'[1]sku-asin（子）'!$A:$B,2,0)</f>
        <v>B06XQG3WN3</v>
      </c>
      <c r="C360" t="str">
        <f>VLOOKUP(A360,'[1]子sku-父sku'!$A:$B,2,0)</f>
        <v>CS-LY084</v>
      </c>
      <c r="D360" s="28">
        <f>IFERROR(VLOOKUP(A360,[2]库存报告使用数据处理!$A:$C,3,0),0)</f>
        <v>0</v>
      </c>
      <c r="E360" s="28">
        <f>IFERROR(VLOOKUP(A360,[2]库存报告使用数据处理!$A:$D,4,0),0)</f>
        <v>0</v>
      </c>
      <c r="F360" s="28">
        <f>IFERROR(VLOOKUP(A360,[2]库存报告使用数据处理!$A:$E,5,0),0)</f>
        <v>0</v>
      </c>
      <c r="G360" s="28">
        <f>IFERROR(VLOOKUP(A360,[2]库存报告使用数据处理!$A:$F,6,0),0)</f>
        <v>0</v>
      </c>
      <c r="H360" s="29">
        <f>IFERROR(VLOOKUP(A360,[2]库存报告使用数据处理!$A:$G,7,0),0)</f>
        <v>0</v>
      </c>
      <c r="I360">
        <f>IFERROR(VLOOKUP(A360,[5]数据处理!$A:$B,2,0),0)</f>
        <v>5</v>
      </c>
      <c r="J360" s="30">
        <f>IFERROR(VLOOKUP(A360,[5]数据处理!$A:$D,4,0),0)</f>
        <v>0</v>
      </c>
      <c r="K360" s="30">
        <f>IFERROR(VLOOKUP(A360,[5]数据处理!$A:$E,5,0),0)</f>
        <v>0</v>
      </c>
      <c r="L360" s="30">
        <f>IFERROR(VLOOKUP(A360,[5]数据处理!$A:$G,7,0),0)</f>
        <v>0</v>
      </c>
      <c r="M360">
        <f t="shared" si="86"/>
        <v>5</v>
      </c>
      <c r="N360">
        <f>IFERROR(VLOOKUP(A360,[5]数据处理!$A:$C,3,0),0)</f>
        <v>0</v>
      </c>
      <c r="O360">
        <f>IFERROR(VLOOKUP($A360,[5]数据处理!$A:$N,14,0),0)</f>
        <v>5</v>
      </c>
      <c r="P360" t="str">
        <f>IFERROR(VLOOKUP($A360,[3]库存报告使用数据!$A$1:$B$65536,2,0),"")</f>
        <v/>
      </c>
      <c r="Q360" t="str">
        <f>IFERROR(VLOOKUP($A360,[3]库存报告使用数据!$A$1:$E$65536,5,0),"")</f>
        <v/>
      </c>
      <c r="R360" t="str">
        <f>IFERROR(VLOOKUP($A360,[3]库存报告使用数据!$A$1:$H$65536,8,0),"")</f>
        <v/>
      </c>
      <c r="S360" t="str">
        <f>IFERROR(VLOOKUP($A360,[3]库存报告使用数据!$A$1:$K$65536,11,0),"")</f>
        <v/>
      </c>
      <c r="T360" t="str">
        <f>IFERROR(VLOOKUP($A360,[3]库存报告使用数据!$A$1:$C$65536,3,0),"")</f>
        <v/>
      </c>
      <c r="U360" t="str">
        <f>IFERROR(VLOOKUP($A360,[3]库存报告使用数据!$A$1:$F$65536,6,0),"")</f>
        <v/>
      </c>
      <c r="V360" t="str">
        <f>IFERROR(VLOOKUP($A360,[3]库存报告使用数据!$A$1:$I$65536,9,0),"")</f>
        <v/>
      </c>
      <c r="W360" t="str">
        <f>IFERROR(VLOOKUP($A360,[3]库存报告使用数据!$A$1:$L$65536,12,0),"")</f>
        <v/>
      </c>
      <c r="X360" s="20" t="str">
        <f t="shared" si="87"/>
        <v/>
      </c>
      <c r="Y360" s="20" t="str">
        <f t="shared" si="88"/>
        <v/>
      </c>
      <c r="Z360" s="20" t="str">
        <f t="shared" si="89"/>
        <v/>
      </c>
      <c r="AA360" s="20" t="str">
        <f t="shared" si="90"/>
        <v/>
      </c>
      <c r="AB360" t="str">
        <f>IFERROR(VLOOKUP($A360,[3]库存报告使用数据!$A$1:$D$65536,4,0),"")</f>
        <v/>
      </c>
      <c r="AC360" t="str">
        <f>IFERROR(VLOOKUP($A360,[3]库存报告使用数据!$A$1:$G$65536,7,0),"")</f>
        <v/>
      </c>
      <c r="AD360" t="str">
        <f>IFERROR(VLOOKUP($A360,[3]库存报告使用数据!$A$1:$J$65536,10,0),"")</f>
        <v/>
      </c>
      <c r="AE360" t="str">
        <f>IFERROR(VLOOKUP($A360,[3]库存报告使用数据!$A$1:$M$65536,13,0),"")</f>
        <v/>
      </c>
      <c r="AF360" s="20" t="str">
        <f t="shared" si="91"/>
        <v/>
      </c>
      <c r="AG360" s="20" t="str">
        <f t="shared" si="92"/>
        <v/>
      </c>
      <c r="AH360" s="20" t="str">
        <f t="shared" si="93"/>
        <v/>
      </c>
      <c r="AI360" s="20" t="str">
        <f t="shared" si="94"/>
        <v/>
      </c>
      <c r="AJ360">
        <f>IFERROR(VLOOKUP($B360,[4]库存报告使用数据!$A$1:$B$65536,2,0),0)</f>
        <v>1</v>
      </c>
      <c r="AK360">
        <f>IFERROR(VLOOKUP($B360,[4]库存报告使用数据!$A$1:$C$65536,3,0),)</f>
        <v>0</v>
      </c>
      <c r="AL360">
        <f>IFERROR(VLOOKUP($B360,[4]库存报告使用数据!$A$1:$D$65536,4,0),)</f>
        <v>0</v>
      </c>
      <c r="AM360">
        <f>IFERROR(VLOOKUP($B360,[4]库存报告使用数据!$A$1:$E$65536,5,0),)</f>
        <v>0</v>
      </c>
      <c r="AN360" s="20">
        <f t="shared" si="95"/>
        <v>0</v>
      </c>
      <c r="AO360" s="20" t="str">
        <f t="shared" si="96"/>
        <v/>
      </c>
      <c r="AP360" s="20" t="str">
        <f t="shared" si="97"/>
        <v/>
      </c>
      <c r="AQ360" s="20" t="str">
        <f t="shared" si="98"/>
        <v/>
      </c>
      <c r="AR360" s="32">
        <f t="shared" si="99"/>
        <v>0</v>
      </c>
      <c r="AS360" s="32">
        <f t="shared" si="100"/>
        <v>0</v>
      </c>
      <c r="AT360" s="32">
        <f t="shared" si="101"/>
        <v>5</v>
      </c>
      <c r="AU360" s="28" t="str">
        <f t="shared" si="102"/>
        <v>库存为5</v>
      </c>
      <c r="AV360" s="34" t="str">
        <f>IFERROR(时间!$B$4+AU360,"上周无销量")</f>
        <v>上周无销量</v>
      </c>
    </row>
    <row r="361" spans="1:48">
      <c r="A361" s="18" t="s">
        <v>406</v>
      </c>
      <c r="B361" t="str">
        <f>VLOOKUP(A361,'[1]sku-asin（子）'!$A:$B,2,0)</f>
        <v>B06XQT1QRW</v>
      </c>
      <c r="C361" t="str">
        <f>VLOOKUP(A361,'[1]子sku-父sku'!$A:$B,2,0)</f>
        <v>CS-LY084</v>
      </c>
      <c r="D361" s="28">
        <f>IFERROR(VLOOKUP(A361,[2]库存报告使用数据处理!$A:$C,3,0),0)</f>
        <v>0</v>
      </c>
      <c r="E361" s="28">
        <f>IFERROR(VLOOKUP(A361,[2]库存报告使用数据处理!$A:$D,4,0),0)</f>
        <v>0</v>
      </c>
      <c r="F361" s="28">
        <f>IFERROR(VLOOKUP(A361,[2]库存报告使用数据处理!$A:$E,5,0),0)</f>
        <v>0</v>
      </c>
      <c r="G361" s="28">
        <f>IFERROR(VLOOKUP(A361,[2]库存报告使用数据处理!$A:$F,6,0),0)</f>
        <v>0</v>
      </c>
      <c r="H361" s="29">
        <f>IFERROR(VLOOKUP(A361,[2]库存报告使用数据处理!$A:$G,7,0),0)</f>
        <v>0</v>
      </c>
      <c r="I361">
        <f>IFERROR(VLOOKUP(A361,[5]数据处理!$A:$B,2,0),0)</f>
        <v>5</v>
      </c>
      <c r="J361" s="30">
        <f>IFERROR(VLOOKUP(A361,[5]数据处理!$A:$D,4,0),0)</f>
        <v>0</v>
      </c>
      <c r="K361" s="30">
        <f>IFERROR(VLOOKUP(A361,[5]数据处理!$A:$E,5,0),0)</f>
        <v>0</v>
      </c>
      <c r="L361" s="30">
        <f>IFERROR(VLOOKUP(A361,[5]数据处理!$A:$G,7,0),0)</f>
        <v>0</v>
      </c>
      <c r="M361">
        <f t="shared" si="86"/>
        <v>5</v>
      </c>
      <c r="N361">
        <f>IFERROR(VLOOKUP(A361,[5]数据处理!$A:$C,3,0),0)</f>
        <v>0</v>
      </c>
      <c r="O361">
        <f>IFERROR(VLOOKUP($A361,[5]数据处理!$A:$N,14,0),0)</f>
        <v>5</v>
      </c>
      <c r="P361" t="str">
        <f>IFERROR(VLOOKUP($A361,[3]库存报告使用数据!$A$1:$B$65536,2,0),"")</f>
        <v/>
      </c>
      <c r="Q361" t="str">
        <f>IFERROR(VLOOKUP($A361,[3]库存报告使用数据!$A$1:$E$65536,5,0),"")</f>
        <v/>
      </c>
      <c r="R361" t="str">
        <f>IFERROR(VLOOKUP($A361,[3]库存报告使用数据!$A$1:$H$65536,8,0),"")</f>
        <v/>
      </c>
      <c r="S361" t="str">
        <f>IFERROR(VLOOKUP($A361,[3]库存报告使用数据!$A$1:$K$65536,11,0),"")</f>
        <v/>
      </c>
      <c r="T361" t="str">
        <f>IFERROR(VLOOKUP($A361,[3]库存报告使用数据!$A$1:$C$65536,3,0),"")</f>
        <v/>
      </c>
      <c r="U361" t="str">
        <f>IFERROR(VLOOKUP($A361,[3]库存报告使用数据!$A$1:$F$65536,6,0),"")</f>
        <v/>
      </c>
      <c r="V361" t="str">
        <f>IFERROR(VLOOKUP($A361,[3]库存报告使用数据!$A$1:$I$65536,9,0),"")</f>
        <v/>
      </c>
      <c r="W361" t="str">
        <f>IFERROR(VLOOKUP($A361,[3]库存报告使用数据!$A$1:$L$65536,12,0),"")</f>
        <v/>
      </c>
      <c r="X361" s="20" t="str">
        <f t="shared" si="87"/>
        <v/>
      </c>
      <c r="Y361" s="20" t="str">
        <f t="shared" si="88"/>
        <v/>
      </c>
      <c r="Z361" s="20" t="str">
        <f t="shared" si="89"/>
        <v/>
      </c>
      <c r="AA361" s="20" t="str">
        <f t="shared" si="90"/>
        <v/>
      </c>
      <c r="AB361" t="str">
        <f>IFERROR(VLOOKUP($A361,[3]库存报告使用数据!$A$1:$D$65536,4,0),"")</f>
        <v/>
      </c>
      <c r="AC361" t="str">
        <f>IFERROR(VLOOKUP($A361,[3]库存报告使用数据!$A$1:$G$65536,7,0),"")</f>
        <v/>
      </c>
      <c r="AD361" t="str">
        <f>IFERROR(VLOOKUP($A361,[3]库存报告使用数据!$A$1:$J$65536,10,0),"")</f>
        <v/>
      </c>
      <c r="AE361" t="str">
        <f>IFERROR(VLOOKUP($A361,[3]库存报告使用数据!$A$1:$M$65536,13,0),"")</f>
        <v/>
      </c>
      <c r="AF361" s="20" t="str">
        <f t="shared" si="91"/>
        <v/>
      </c>
      <c r="AG361" s="20" t="str">
        <f t="shared" si="92"/>
        <v/>
      </c>
      <c r="AH361" s="20" t="str">
        <f t="shared" si="93"/>
        <v/>
      </c>
      <c r="AI361" s="20" t="str">
        <f t="shared" si="94"/>
        <v/>
      </c>
      <c r="AJ361">
        <f>IFERROR(VLOOKUP($B361,[4]库存报告使用数据!$A$1:$B$65536,2,0),0)</f>
        <v>0</v>
      </c>
      <c r="AK361">
        <f>IFERROR(VLOOKUP($B361,[4]库存报告使用数据!$A$1:$C$65536,3,0),)</f>
        <v>1</v>
      </c>
      <c r="AL361">
        <f>IFERROR(VLOOKUP($B361,[4]库存报告使用数据!$A$1:$D$65536,4,0),)</f>
        <v>0</v>
      </c>
      <c r="AM361">
        <f>IFERROR(VLOOKUP($B361,[4]库存报告使用数据!$A$1:$E$65536,5,0),)</f>
        <v>0</v>
      </c>
      <c r="AN361" s="20" t="str">
        <f t="shared" si="95"/>
        <v/>
      </c>
      <c r="AO361" s="20">
        <f t="shared" si="96"/>
        <v>0</v>
      </c>
      <c r="AP361" s="20" t="str">
        <f t="shared" si="97"/>
        <v/>
      </c>
      <c r="AQ361" s="20" t="str">
        <f t="shared" si="98"/>
        <v/>
      </c>
      <c r="AR361" s="32">
        <f t="shared" si="99"/>
        <v>0</v>
      </c>
      <c r="AS361" s="32">
        <f t="shared" si="100"/>
        <v>0</v>
      </c>
      <c r="AT361" s="32">
        <f t="shared" si="101"/>
        <v>5</v>
      </c>
      <c r="AU361" s="28" t="str">
        <f t="shared" si="102"/>
        <v>库存为5</v>
      </c>
      <c r="AV361" s="34" t="str">
        <f>IFERROR(时间!$B$4+AU361,"上周无销量")</f>
        <v>上周无销量</v>
      </c>
    </row>
    <row r="362" spans="1:48">
      <c r="A362" s="18" t="s">
        <v>407</v>
      </c>
      <c r="B362" t="str">
        <f>VLOOKUP(A362,'[1]sku-asin（子）'!$A:$B,2,0)</f>
        <v>B06XQG8ZCG</v>
      </c>
      <c r="C362" t="str">
        <f>VLOOKUP(A362,'[1]子sku-父sku'!$A:$B,2,0)</f>
        <v>CS-LY084</v>
      </c>
      <c r="D362" s="28">
        <f>IFERROR(VLOOKUP(A362,[2]库存报告使用数据处理!$A:$C,3,0),0)</f>
        <v>0</v>
      </c>
      <c r="E362" s="28">
        <f>IFERROR(VLOOKUP(A362,[2]库存报告使用数据处理!$A:$D,4,0),0)</f>
        <v>0</v>
      </c>
      <c r="F362" s="28">
        <f>IFERROR(VLOOKUP(A362,[2]库存报告使用数据处理!$A:$E,5,0),0)</f>
        <v>0</v>
      </c>
      <c r="G362" s="28">
        <f>IFERROR(VLOOKUP(A362,[2]库存报告使用数据处理!$A:$F,6,0),0)</f>
        <v>0</v>
      </c>
      <c r="H362" s="29">
        <f>IFERROR(VLOOKUP(A362,[2]库存报告使用数据处理!$A:$G,7,0),0)</f>
        <v>0</v>
      </c>
      <c r="I362">
        <f>IFERROR(VLOOKUP(A362,[5]数据处理!$A:$B,2,0),0)</f>
        <v>0</v>
      </c>
      <c r="J362" s="30">
        <f>IFERROR(VLOOKUP(A362,[5]数据处理!$A:$D,4,0),0)</f>
        <v>0</v>
      </c>
      <c r="K362" s="30">
        <f>IFERROR(VLOOKUP(A362,[5]数据处理!$A:$E,5,0),0)</f>
        <v>0</v>
      </c>
      <c r="L362" s="30">
        <f>IFERROR(VLOOKUP(A362,[5]数据处理!$A:$G,7,0),0)</f>
        <v>0</v>
      </c>
      <c r="M362">
        <f t="shared" si="86"/>
        <v>0</v>
      </c>
      <c r="N362">
        <f>IFERROR(VLOOKUP(A362,[5]数据处理!$A:$C,3,0),0)</f>
        <v>0</v>
      </c>
      <c r="O362">
        <f>IFERROR(VLOOKUP($A362,[5]数据处理!$A:$N,14,0),0)</f>
        <v>0</v>
      </c>
      <c r="P362" t="str">
        <f>IFERROR(VLOOKUP($A362,[3]库存报告使用数据!$A$1:$B$65536,2,0),"")</f>
        <v/>
      </c>
      <c r="Q362" t="str">
        <f>IFERROR(VLOOKUP($A362,[3]库存报告使用数据!$A$1:$E$65536,5,0),"")</f>
        <v/>
      </c>
      <c r="R362" t="str">
        <f>IFERROR(VLOOKUP($A362,[3]库存报告使用数据!$A$1:$H$65536,8,0),"")</f>
        <v/>
      </c>
      <c r="S362" t="str">
        <f>IFERROR(VLOOKUP($A362,[3]库存报告使用数据!$A$1:$K$65536,11,0),"")</f>
        <v/>
      </c>
      <c r="T362" t="str">
        <f>IFERROR(VLOOKUP($A362,[3]库存报告使用数据!$A$1:$C$65536,3,0),"")</f>
        <v/>
      </c>
      <c r="U362" t="str">
        <f>IFERROR(VLOOKUP($A362,[3]库存报告使用数据!$A$1:$F$65536,6,0),"")</f>
        <v/>
      </c>
      <c r="V362" t="str">
        <f>IFERROR(VLOOKUP($A362,[3]库存报告使用数据!$A$1:$I$65536,9,0),"")</f>
        <v/>
      </c>
      <c r="W362" t="str">
        <f>IFERROR(VLOOKUP($A362,[3]库存报告使用数据!$A$1:$L$65536,12,0),"")</f>
        <v/>
      </c>
      <c r="X362" s="20" t="str">
        <f t="shared" si="87"/>
        <v/>
      </c>
      <c r="Y362" s="20" t="str">
        <f t="shared" si="88"/>
        <v/>
      </c>
      <c r="Z362" s="20" t="str">
        <f t="shared" si="89"/>
        <v/>
      </c>
      <c r="AA362" s="20" t="str">
        <f t="shared" si="90"/>
        <v/>
      </c>
      <c r="AB362" t="str">
        <f>IFERROR(VLOOKUP($A362,[3]库存报告使用数据!$A$1:$D$65536,4,0),"")</f>
        <v/>
      </c>
      <c r="AC362" t="str">
        <f>IFERROR(VLOOKUP($A362,[3]库存报告使用数据!$A$1:$G$65536,7,0),"")</f>
        <v/>
      </c>
      <c r="AD362" t="str">
        <f>IFERROR(VLOOKUP($A362,[3]库存报告使用数据!$A$1:$J$65536,10,0),"")</f>
        <v/>
      </c>
      <c r="AE362" t="str">
        <f>IFERROR(VLOOKUP($A362,[3]库存报告使用数据!$A$1:$M$65536,13,0),"")</f>
        <v/>
      </c>
      <c r="AF362" s="20" t="str">
        <f t="shared" si="91"/>
        <v/>
      </c>
      <c r="AG362" s="20" t="str">
        <f t="shared" si="92"/>
        <v/>
      </c>
      <c r="AH362" s="20" t="str">
        <f t="shared" si="93"/>
        <v/>
      </c>
      <c r="AI362" s="20" t="str">
        <f t="shared" si="94"/>
        <v/>
      </c>
      <c r="AJ362">
        <f>IFERROR(VLOOKUP($B362,[4]库存报告使用数据!$A$1:$B$65536,2,0),0)</f>
        <v>0</v>
      </c>
      <c r="AK362">
        <f>IFERROR(VLOOKUP($B362,[4]库存报告使用数据!$A$1:$C$65536,3,0),)</f>
        <v>0</v>
      </c>
      <c r="AL362">
        <f>IFERROR(VLOOKUP($B362,[4]库存报告使用数据!$A$1:$D$65536,4,0),)</f>
        <v>0</v>
      </c>
      <c r="AM362">
        <f>IFERROR(VLOOKUP($B362,[4]库存报告使用数据!$A$1:$E$65536,5,0),)</f>
        <v>0</v>
      </c>
      <c r="AN362" s="20" t="str">
        <f t="shared" si="95"/>
        <v/>
      </c>
      <c r="AO362" s="20" t="str">
        <f t="shared" si="96"/>
        <v/>
      </c>
      <c r="AP362" s="20" t="str">
        <f t="shared" si="97"/>
        <v/>
      </c>
      <c r="AQ362" s="20" t="str">
        <f t="shared" si="98"/>
        <v/>
      </c>
      <c r="AR362" s="32">
        <f t="shared" si="99"/>
        <v>0</v>
      </c>
      <c r="AS362" s="32">
        <f t="shared" si="100"/>
        <v>0</v>
      </c>
      <c r="AT362" s="32">
        <f t="shared" si="101"/>
        <v>0</v>
      </c>
      <c r="AU362" s="28" t="str">
        <f t="shared" si="102"/>
        <v>库存为0</v>
      </c>
      <c r="AV362" s="34" t="str">
        <f>IFERROR(时间!$B$4+AU362,"上周无销量")</f>
        <v>上周无销量</v>
      </c>
    </row>
    <row r="363" spans="1:48">
      <c r="A363" s="18" t="s">
        <v>408</v>
      </c>
      <c r="B363" t="str">
        <f>VLOOKUP(A363,'[1]sku-asin（子）'!$A:$B,2,0)</f>
        <v>B06XQG7RR2</v>
      </c>
      <c r="C363" t="str">
        <f>VLOOKUP(A363,'[1]子sku-父sku'!$A:$B,2,0)</f>
        <v>CS-LY084</v>
      </c>
      <c r="D363" s="28">
        <f>IFERROR(VLOOKUP(A363,[2]库存报告使用数据处理!$A:$C,3,0),0)</f>
        <v>0</v>
      </c>
      <c r="E363" s="28">
        <f>IFERROR(VLOOKUP(A363,[2]库存报告使用数据处理!$A:$D,4,0),0)</f>
        <v>0</v>
      </c>
      <c r="F363" s="28">
        <f>IFERROR(VLOOKUP(A363,[2]库存报告使用数据处理!$A:$E,5,0),0)</f>
        <v>0</v>
      </c>
      <c r="G363" s="28">
        <f>IFERROR(VLOOKUP(A363,[2]库存报告使用数据处理!$A:$F,6,0),0)</f>
        <v>0</v>
      </c>
      <c r="H363" s="29">
        <f>IFERROR(VLOOKUP(A363,[2]库存报告使用数据处理!$A:$G,7,0),0)</f>
        <v>0</v>
      </c>
      <c r="I363">
        <f>IFERROR(VLOOKUP(A363,[5]数据处理!$A:$B,2,0),0)</f>
        <v>5</v>
      </c>
      <c r="J363" s="30">
        <f>IFERROR(VLOOKUP(A363,[5]数据处理!$A:$D,4,0),0)</f>
        <v>0</v>
      </c>
      <c r="K363" s="30">
        <f>IFERROR(VLOOKUP(A363,[5]数据处理!$A:$E,5,0),0)</f>
        <v>0</v>
      </c>
      <c r="L363" s="30">
        <f>IFERROR(VLOOKUP(A363,[5]数据处理!$A:$G,7,0),0)</f>
        <v>0</v>
      </c>
      <c r="M363">
        <f t="shared" si="86"/>
        <v>5</v>
      </c>
      <c r="N363">
        <f>IFERROR(VLOOKUP(A363,[5]数据处理!$A:$C,3,0),0)</f>
        <v>0</v>
      </c>
      <c r="O363">
        <f>IFERROR(VLOOKUP($A363,[5]数据处理!$A:$N,14,0),0)</f>
        <v>5</v>
      </c>
      <c r="P363" t="str">
        <f>IFERROR(VLOOKUP($A363,[3]库存报告使用数据!$A$1:$B$65536,2,0),"")</f>
        <v/>
      </c>
      <c r="Q363" t="str">
        <f>IFERROR(VLOOKUP($A363,[3]库存报告使用数据!$A$1:$E$65536,5,0),"")</f>
        <v/>
      </c>
      <c r="R363" t="str">
        <f>IFERROR(VLOOKUP($A363,[3]库存报告使用数据!$A$1:$H$65536,8,0),"")</f>
        <v/>
      </c>
      <c r="S363" t="str">
        <f>IFERROR(VLOOKUP($A363,[3]库存报告使用数据!$A$1:$K$65536,11,0),"")</f>
        <v/>
      </c>
      <c r="T363" t="str">
        <f>IFERROR(VLOOKUP($A363,[3]库存报告使用数据!$A$1:$C$65536,3,0),"")</f>
        <v/>
      </c>
      <c r="U363" t="str">
        <f>IFERROR(VLOOKUP($A363,[3]库存报告使用数据!$A$1:$F$65536,6,0),"")</f>
        <v/>
      </c>
      <c r="V363" t="str">
        <f>IFERROR(VLOOKUP($A363,[3]库存报告使用数据!$A$1:$I$65536,9,0),"")</f>
        <v/>
      </c>
      <c r="W363" t="str">
        <f>IFERROR(VLOOKUP($A363,[3]库存报告使用数据!$A$1:$L$65536,12,0),"")</f>
        <v/>
      </c>
      <c r="X363" s="20" t="str">
        <f t="shared" si="87"/>
        <v/>
      </c>
      <c r="Y363" s="20" t="str">
        <f t="shared" si="88"/>
        <v/>
      </c>
      <c r="Z363" s="20" t="str">
        <f t="shared" si="89"/>
        <v/>
      </c>
      <c r="AA363" s="20" t="str">
        <f t="shared" si="90"/>
        <v/>
      </c>
      <c r="AB363" t="str">
        <f>IFERROR(VLOOKUP($A363,[3]库存报告使用数据!$A$1:$D$65536,4,0),"")</f>
        <v/>
      </c>
      <c r="AC363" t="str">
        <f>IFERROR(VLOOKUP($A363,[3]库存报告使用数据!$A$1:$G$65536,7,0),"")</f>
        <v/>
      </c>
      <c r="AD363" t="str">
        <f>IFERROR(VLOOKUP($A363,[3]库存报告使用数据!$A$1:$J$65536,10,0),"")</f>
        <v/>
      </c>
      <c r="AE363" t="str">
        <f>IFERROR(VLOOKUP($A363,[3]库存报告使用数据!$A$1:$M$65536,13,0),"")</f>
        <v/>
      </c>
      <c r="AF363" s="20" t="str">
        <f t="shared" si="91"/>
        <v/>
      </c>
      <c r="AG363" s="20" t="str">
        <f t="shared" si="92"/>
        <v/>
      </c>
      <c r="AH363" s="20" t="str">
        <f t="shared" si="93"/>
        <v/>
      </c>
      <c r="AI363" s="20" t="str">
        <f t="shared" si="94"/>
        <v/>
      </c>
      <c r="AJ363">
        <f>IFERROR(VLOOKUP($B363,[4]库存报告使用数据!$A$1:$B$65536,2,0),0)</f>
        <v>1</v>
      </c>
      <c r="AK363">
        <f>IFERROR(VLOOKUP($B363,[4]库存报告使用数据!$A$1:$C$65536,3,0),)</f>
        <v>0</v>
      </c>
      <c r="AL363">
        <f>IFERROR(VLOOKUP($B363,[4]库存报告使用数据!$A$1:$D$65536,4,0),)</f>
        <v>0</v>
      </c>
      <c r="AM363">
        <f>IFERROR(VLOOKUP($B363,[4]库存报告使用数据!$A$1:$E$65536,5,0),)</f>
        <v>1</v>
      </c>
      <c r="AN363" s="20">
        <f t="shared" si="95"/>
        <v>0</v>
      </c>
      <c r="AO363" s="20" t="str">
        <f t="shared" si="96"/>
        <v/>
      </c>
      <c r="AP363" s="20" t="str">
        <f t="shared" si="97"/>
        <v/>
      </c>
      <c r="AQ363" s="20">
        <f t="shared" si="98"/>
        <v>0</v>
      </c>
      <c r="AR363" s="32">
        <f t="shared" si="99"/>
        <v>0</v>
      </c>
      <c r="AS363" s="32">
        <f t="shared" si="100"/>
        <v>0</v>
      </c>
      <c r="AT363" s="32">
        <f t="shared" si="101"/>
        <v>5</v>
      </c>
      <c r="AU363" s="28" t="str">
        <f t="shared" si="102"/>
        <v>库存为5</v>
      </c>
      <c r="AV363" s="34" t="str">
        <f>IFERROR(时间!$B$4+AU363,"上周无销量")</f>
        <v>上周无销量</v>
      </c>
    </row>
    <row r="364" spans="1:48">
      <c r="A364" s="18" t="s">
        <v>409</v>
      </c>
      <c r="B364" t="str">
        <f>VLOOKUP(A364,'[1]sku-asin（子）'!$A:$B,2,0)</f>
        <v>B06XQVCJ44</v>
      </c>
      <c r="C364" t="str">
        <f>VLOOKUP(A364,'[1]子sku-父sku'!$A:$B,2,0)</f>
        <v>CS-LY084</v>
      </c>
      <c r="D364" s="28">
        <f>IFERROR(VLOOKUP(A364,[2]库存报告使用数据处理!$A:$C,3,0),0)</f>
        <v>0</v>
      </c>
      <c r="E364" s="28">
        <f>IFERROR(VLOOKUP(A364,[2]库存报告使用数据处理!$A:$D,4,0),0)</f>
        <v>0</v>
      </c>
      <c r="F364" s="28">
        <f>IFERROR(VLOOKUP(A364,[2]库存报告使用数据处理!$A:$E,5,0),0)</f>
        <v>0</v>
      </c>
      <c r="G364" s="28">
        <f>IFERROR(VLOOKUP(A364,[2]库存报告使用数据处理!$A:$F,6,0),0)</f>
        <v>0</v>
      </c>
      <c r="H364" s="29">
        <f>IFERROR(VLOOKUP(A364,[2]库存报告使用数据处理!$A:$G,7,0),0)</f>
        <v>0</v>
      </c>
      <c r="I364">
        <f>IFERROR(VLOOKUP(A364,[5]数据处理!$A:$B,2,0),0)</f>
        <v>9</v>
      </c>
      <c r="J364" s="30">
        <f>IFERROR(VLOOKUP(A364,[5]数据处理!$A:$D,4,0),0)</f>
        <v>0</v>
      </c>
      <c r="K364" s="30">
        <f>IFERROR(VLOOKUP(A364,[5]数据处理!$A:$E,5,0),0)</f>
        <v>0</v>
      </c>
      <c r="L364" s="30">
        <f>IFERROR(VLOOKUP(A364,[5]数据处理!$A:$G,7,0),0)</f>
        <v>0</v>
      </c>
      <c r="M364">
        <f t="shared" si="86"/>
        <v>9</v>
      </c>
      <c r="N364">
        <f>IFERROR(VLOOKUP(A364,[5]数据处理!$A:$C,3,0),0)</f>
        <v>0</v>
      </c>
      <c r="O364">
        <f>IFERROR(VLOOKUP($A364,[5]数据处理!$A:$N,14,0),0)</f>
        <v>9</v>
      </c>
      <c r="P364" t="str">
        <f>IFERROR(VLOOKUP($A364,[3]库存报告使用数据!$A$1:$B$65536,2,0),"")</f>
        <v/>
      </c>
      <c r="Q364" t="str">
        <f>IFERROR(VLOOKUP($A364,[3]库存报告使用数据!$A$1:$E$65536,5,0),"")</f>
        <v/>
      </c>
      <c r="R364" t="str">
        <f>IFERROR(VLOOKUP($A364,[3]库存报告使用数据!$A$1:$H$65536,8,0),"")</f>
        <v/>
      </c>
      <c r="S364" t="str">
        <f>IFERROR(VLOOKUP($A364,[3]库存报告使用数据!$A$1:$K$65536,11,0),"")</f>
        <v/>
      </c>
      <c r="T364" t="str">
        <f>IFERROR(VLOOKUP($A364,[3]库存报告使用数据!$A$1:$C$65536,3,0),"")</f>
        <v/>
      </c>
      <c r="U364" t="str">
        <f>IFERROR(VLOOKUP($A364,[3]库存报告使用数据!$A$1:$F$65536,6,0),"")</f>
        <v/>
      </c>
      <c r="V364" t="str">
        <f>IFERROR(VLOOKUP($A364,[3]库存报告使用数据!$A$1:$I$65536,9,0),"")</f>
        <v/>
      </c>
      <c r="W364" t="str">
        <f>IFERROR(VLOOKUP($A364,[3]库存报告使用数据!$A$1:$L$65536,12,0),"")</f>
        <v/>
      </c>
      <c r="X364" s="20" t="str">
        <f t="shared" si="87"/>
        <v/>
      </c>
      <c r="Y364" s="20" t="str">
        <f t="shared" si="88"/>
        <v/>
      </c>
      <c r="Z364" s="20" t="str">
        <f t="shared" si="89"/>
        <v/>
      </c>
      <c r="AA364" s="20" t="str">
        <f t="shared" si="90"/>
        <v/>
      </c>
      <c r="AB364" t="str">
        <f>IFERROR(VLOOKUP($A364,[3]库存报告使用数据!$A$1:$D$65536,4,0),"")</f>
        <v/>
      </c>
      <c r="AC364" t="str">
        <f>IFERROR(VLOOKUP($A364,[3]库存报告使用数据!$A$1:$G$65536,7,0),"")</f>
        <v/>
      </c>
      <c r="AD364" t="str">
        <f>IFERROR(VLOOKUP($A364,[3]库存报告使用数据!$A$1:$J$65536,10,0),"")</f>
        <v/>
      </c>
      <c r="AE364" t="str">
        <f>IFERROR(VLOOKUP($A364,[3]库存报告使用数据!$A$1:$M$65536,13,0),"")</f>
        <v/>
      </c>
      <c r="AF364" s="20" t="str">
        <f t="shared" si="91"/>
        <v/>
      </c>
      <c r="AG364" s="20" t="str">
        <f t="shared" si="92"/>
        <v/>
      </c>
      <c r="AH364" s="20" t="str">
        <f t="shared" si="93"/>
        <v/>
      </c>
      <c r="AI364" s="20" t="str">
        <f t="shared" si="94"/>
        <v/>
      </c>
      <c r="AJ364">
        <f>IFERROR(VLOOKUP($B364,[4]库存报告使用数据!$A$1:$B$65536,2,0),0)</f>
        <v>1</v>
      </c>
      <c r="AK364">
        <f>IFERROR(VLOOKUP($B364,[4]库存报告使用数据!$A$1:$C$65536,3,0),)</f>
        <v>0</v>
      </c>
      <c r="AL364">
        <f>IFERROR(VLOOKUP($B364,[4]库存报告使用数据!$A$1:$D$65536,4,0),)</f>
        <v>1</v>
      </c>
      <c r="AM364">
        <f>IFERROR(VLOOKUP($B364,[4]库存报告使用数据!$A$1:$E$65536,5,0),)</f>
        <v>0</v>
      </c>
      <c r="AN364" s="20">
        <f t="shared" si="95"/>
        <v>0</v>
      </c>
      <c r="AO364" s="20" t="str">
        <f t="shared" si="96"/>
        <v/>
      </c>
      <c r="AP364" s="20">
        <f t="shared" si="97"/>
        <v>0</v>
      </c>
      <c r="AQ364" s="20" t="str">
        <f t="shared" si="98"/>
        <v/>
      </c>
      <c r="AR364" s="32">
        <f t="shared" si="99"/>
        <v>0</v>
      </c>
      <c r="AS364" s="32">
        <f t="shared" si="100"/>
        <v>0</v>
      </c>
      <c r="AT364" s="32">
        <f t="shared" si="101"/>
        <v>9</v>
      </c>
      <c r="AU364" s="28" t="str">
        <f t="shared" si="102"/>
        <v>库存为9</v>
      </c>
      <c r="AV364" s="34" t="str">
        <f>IFERROR(时间!$B$4+AU364,"上周无销量")</f>
        <v>上周无销量</v>
      </c>
    </row>
    <row r="365" spans="1:48">
      <c r="A365" s="18" t="s">
        <v>410</v>
      </c>
      <c r="B365" t="str">
        <f>VLOOKUP(A365,'[1]sku-asin（子）'!$A:$B,2,0)</f>
        <v>B06XQPLY5J</v>
      </c>
      <c r="C365" t="str">
        <f>VLOOKUP(A365,'[1]子sku-父sku'!$A:$B,2,0)</f>
        <v>CS-LY084</v>
      </c>
      <c r="D365" s="28">
        <f>IFERROR(VLOOKUP(A365,[2]库存报告使用数据处理!$A:$C,3,0),0)</f>
        <v>0</v>
      </c>
      <c r="E365" s="28">
        <f>IFERROR(VLOOKUP(A365,[2]库存报告使用数据处理!$A:$D,4,0),0)</f>
        <v>0</v>
      </c>
      <c r="F365" s="28">
        <f>IFERROR(VLOOKUP(A365,[2]库存报告使用数据处理!$A:$E,5,0),0)</f>
        <v>0</v>
      </c>
      <c r="G365" s="28">
        <f>IFERROR(VLOOKUP(A365,[2]库存报告使用数据处理!$A:$F,6,0),0)</f>
        <v>0</v>
      </c>
      <c r="H365" s="29">
        <f>IFERROR(VLOOKUP(A365,[2]库存报告使用数据处理!$A:$G,7,0),0)</f>
        <v>0</v>
      </c>
      <c r="I365">
        <f>IFERROR(VLOOKUP(A365,[5]数据处理!$A:$B,2,0),0)</f>
        <v>8</v>
      </c>
      <c r="J365" s="30">
        <f>IFERROR(VLOOKUP(A365,[5]数据处理!$A:$D,4,0),0)</f>
        <v>0</v>
      </c>
      <c r="K365" s="30">
        <f>IFERROR(VLOOKUP(A365,[5]数据处理!$A:$E,5,0),0)</f>
        <v>0</v>
      </c>
      <c r="L365" s="30">
        <f>IFERROR(VLOOKUP(A365,[5]数据处理!$A:$G,7,0),0)</f>
        <v>0</v>
      </c>
      <c r="M365">
        <f t="shared" si="86"/>
        <v>8</v>
      </c>
      <c r="N365">
        <f>IFERROR(VLOOKUP(A365,[5]数据处理!$A:$C,3,0),0)</f>
        <v>0</v>
      </c>
      <c r="O365">
        <f>IFERROR(VLOOKUP($A365,[5]数据处理!$A:$N,14,0),0)</f>
        <v>8</v>
      </c>
      <c r="P365" t="str">
        <f>IFERROR(VLOOKUP($A365,[3]库存报告使用数据!$A$1:$B$65536,2,0),"")</f>
        <v/>
      </c>
      <c r="Q365" t="str">
        <f>IFERROR(VLOOKUP($A365,[3]库存报告使用数据!$A$1:$E$65536,5,0),"")</f>
        <v/>
      </c>
      <c r="R365" t="str">
        <f>IFERROR(VLOOKUP($A365,[3]库存报告使用数据!$A$1:$H$65536,8,0),"")</f>
        <v/>
      </c>
      <c r="S365" t="str">
        <f>IFERROR(VLOOKUP($A365,[3]库存报告使用数据!$A$1:$K$65536,11,0),"")</f>
        <v/>
      </c>
      <c r="T365" t="str">
        <f>IFERROR(VLOOKUP($A365,[3]库存报告使用数据!$A$1:$C$65536,3,0),"")</f>
        <v/>
      </c>
      <c r="U365" t="str">
        <f>IFERROR(VLOOKUP($A365,[3]库存报告使用数据!$A$1:$F$65536,6,0),"")</f>
        <v/>
      </c>
      <c r="V365" t="str">
        <f>IFERROR(VLOOKUP($A365,[3]库存报告使用数据!$A$1:$I$65536,9,0),"")</f>
        <v/>
      </c>
      <c r="W365" t="str">
        <f>IFERROR(VLOOKUP($A365,[3]库存报告使用数据!$A$1:$L$65536,12,0),"")</f>
        <v/>
      </c>
      <c r="X365" s="20" t="str">
        <f t="shared" si="87"/>
        <v/>
      </c>
      <c r="Y365" s="20" t="str">
        <f t="shared" si="88"/>
        <v/>
      </c>
      <c r="Z365" s="20" t="str">
        <f t="shared" si="89"/>
        <v/>
      </c>
      <c r="AA365" s="20" t="str">
        <f t="shared" si="90"/>
        <v/>
      </c>
      <c r="AB365" t="str">
        <f>IFERROR(VLOOKUP($A365,[3]库存报告使用数据!$A$1:$D$65536,4,0),"")</f>
        <v/>
      </c>
      <c r="AC365" t="str">
        <f>IFERROR(VLOOKUP($A365,[3]库存报告使用数据!$A$1:$G$65536,7,0),"")</f>
        <v/>
      </c>
      <c r="AD365" t="str">
        <f>IFERROR(VLOOKUP($A365,[3]库存报告使用数据!$A$1:$J$65536,10,0),"")</f>
        <v/>
      </c>
      <c r="AE365" t="str">
        <f>IFERROR(VLOOKUP($A365,[3]库存报告使用数据!$A$1:$M$65536,13,0),"")</f>
        <v/>
      </c>
      <c r="AF365" s="20" t="str">
        <f t="shared" si="91"/>
        <v/>
      </c>
      <c r="AG365" s="20" t="str">
        <f t="shared" si="92"/>
        <v/>
      </c>
      <c r="AH365" s="20" t="str">
        <f t="shared" si="93"/>
        <v/>
      </c>
      <c r="AI365" s="20" t="str">
        <f t="shared" si="94"/>
        <v/>
      </c>
      <c r="AJ365">
        <f>IFERROR(VLOOKUP($B365,[4]库存报告使用数据!$A$1:$B$65536,2,0),0)</f>
        <v>0</v>
      </c>
      <c r="AK365">
        <f>IFERROR(VLOOKUP($B365,[4]库存报告使用数据!$A$1:$C$65536,3,0),)</f>
        <v>0</v>
      </c>
      <c r="AL365">
        <f>IFERROR(VLOOKUP($B365,[4]库存报告使用数据!$A$1:$D$65536,4,0),)</f>
        <v>0</v>
      </c>
      <c r="AM365">
        <f>IFERROR(VLOOKUP($B365,[4]库存报告使用数据!$A$1:$E$65536,5,0),)</f>
        <v>0</v>
      </c>
      <c r="AN365" s="20" t="str">
        <f t="shared" si="95"/>
        <v/>
      </c>
      <c r="AO365" s="20" t="str">
        <f t="shared" si="96"/>
        <v/>
      </c>
      <c r="AP365" s="20" t="str">
        <f t="shared" si="97"/>
        <v/>
      </c>
      <c r="AQ365" s="20" t="str">
        <f t="shared" si="98"/>
        <v/>
      </c>
      <c r="AR365" s="32">
        <f t="shared" si="99"/>
        <v>0</v>
      </c>
      <c r="AS365" s="32">
        <f t="shared" si="100"/>
        <v>0</v>
      </c>
      <c r="AT365" s="32">
        <f t="shared" si="101"/>
        <v>8</v>
      </c>
      <c r="AU365" s="28" t="str">
        <f t="shared" si="102"/>
        <v>库存为8</v>
      </c>
      <c r="AV365" s="34" t="str">
        <f>IFERROR(时间!$B$4+AU365,"上周无销量")</f>
        <v>上周无销量</v>
      </c>
    </row>
    <row r="366" spans="1:48">
      <c r="A366" s="18" t="s">
        <v>411</v>
      </c>
      <c r="B366" t="str">
        <f>VLOOKUP(A366,'[1]sku-asin（子）'!$A:$B,2,0)</f>
        <v>B06XQVRZLJ</v>
      </c>
      <c r="C366" t="str">
        <f>VLOOKUP(A366,'[1]子sku-父sku'!$A:$B,2,0)</f>
        <v>CS-LY084</v>
      </c>
      <c r="D366" s="28">
        <f>IFERROR(VLOOKUP(A366,[2]库存报告使用数据处理!$A:$C,3,0),0)</f>
        <v>0</v>
      </c>
      <c r="E366" s="28">
        <f>IFERROR(VLOOKUP(A366,[2]库存报告使用数据处理!$A:$D,4,0),0)</f>
        <v>0</v>
      </c>
      <c r="F366" s="28">
        <f>IFERROR(VLOOKUP(A366,[2]库存报告使用数据处理!$A:$E,5,0),0)</f>
        <v>0</v>
      </c>
      <c r="G366" s="28">
        <f>IFERROR(VLOOKUP(A366,[2]库存报告使用数据处理!$A:$F,6,0),0)</f>
        <v>0</v>
      </c>
      <c r="H366" s="29">
        <f>IFERROR(VLOOKUP(A366,[2]库存报告使用数据处理!$A:$G,7,0),0)</f>
        <v>0</v>
      </c>
      <c r="I366">
        <f>IFERROR(VLOOKUP(A366,[5]数据处理!$A:$B,2,0),0)</f>
        <v>4</v>
      </c>
      <c r="J366" s="30">
        <f>IFERROR(VLOOKUP(A366,[5]数据处理!$A:$D,4,0),0)</f>
        <v>0</v>
      </c>
      <c r="K366" s="30">
        <f>IFERROR(VLOOKUP(A366,[5]数据处理!$A:$E,5,0),0)</f>
        <v>0</v>
      </c>
      <c r="L366" s="30">
        <f>IFERROR(VLOOKUP(A366,[5]数据处理!$A:$G,7,0),0)</f>
        <v>0</v>
      </c>
      <c r="M366">
        <f t="shared" si="86"/>
        <v>4</v>
      </c>
      <c r="N366">
        <f>IFERROR(VLOOKUP(A366,[5]数据处理!$A:$C,3,0),0)</f>
        <v>0</v>
      </c>
      <c r="O366">
        <f>IFERROR(VLOOKUP($A366,[5]数据处理!$A:$N,14,0),0)</f>
        <v>4</v>
      </c>
      <c r="P366" t="str">
        <f>IFERROR(VLOOKUP($A366,[3]库存报告使用数据!$A$1:$B$65536,2,0),"")</f>
        <v/>
      </c>
      <c r="Q366" t="str">
        <f>IFERROR(VLOOKUP($A366,[3]库存报告使用数据!$A$1:$E$65536,5,0),"")</f>
        <v/>
      </c>
      <c r="R366" t="str">
        <f>IFERROR(VLOOKUP($A366,[3]库存报告使用数据!$A$1:$H$65536,8,0),"")</f>
        <v/>
      </c>
      <c r="S366" t="str">
        <f>IFERROR(VLOOKUP($A366,[3]库存报告使用数据!$A$1:$K$65536,11,0),"")</f>
        <v/>
      </c>
      <c r="T366" t="str">
        <f>IFERROR(VLOOKUP($A366,[3]库存报告使用数据!$A$1:$C$65536,3,0),"")</f>
        <v/>
      </c>
      <c r="U366" t="str">
        <f>IFERROR(VLOOKUP($A366,[3]库存报告使用数据!$A$1:$F$65536,6,0),"")</f>
        <v/>
      </c>
      <c r="V366" t="str">
        <f>IFERROR(VLOOKUP($A366,[3]库存报告使用数据!$A$1:$I$65536,9,0),"")</f>
        <v/>
      </c>
      <c r="W366" t="str">
        <f>IFERROR(VLOOKUP($A366,[3]库存报告使用数据!$A$1:$L$65536,12,0),"")</f>
        <v/>
      </c>
      <c r="X366" s="20" t="str">
        <f t="shared" si="87"/>
        <v/>
      </c>
      <c r="Y366" s="20" t="str">
        <f t="shared" si="88"/>
        <v/>
      </c>
      <c r="Z366" s="20" t="str">
        <f t="shared" si="89"/>
        <v/>
      </c>
      <c r="AA366" s="20" t="str">
        <f t="shared" si="90"/>
        <v/>
      </c>
      <c r="AB366" t="str">
        <f>IFERROR(VLOOKUP($A366,[3]库存报告使用数据!$A$1:$D$65536,4,0),"")</f>
        <v/>
      </c>
      <c r="AC366" t="str">
        <f>IFERROR(VLOOKUP($A366,[3]库存报告使用数据!$A$1:$G$65536,7,0),"")</f>
        <v/>
      </c>
      <c r="AD366" t="str">
        <f>IFERROR(VLOOKUP($A366,[3]库存报告使用数据!$A$1:$J$65536,10,0),"")</f>
        <v/>
      </c>
      <c r="AE366" t="str">
        <f>IFERROR(VLOOKUP($A366,[3]库存报告使用数据!$A$1:$M$65536,13,0),"")</f>
        <v/>
      </c>
      <c r="AF366" s="20" t="str">
        <f t="shared" si="91"/>
        <v/>
      </c>
      <c r="AG366" s="20" t="str">
        <f t="shared" si="92"/>
        <v/>
      </c>
      <c r="AH366" s="20" t="str">
        <f t="shared" si="93"/>
        <v/>
      </c>
      <c r="AI366" s="20" t="str">
        <f t="shared" si="94"/>
        <v/>
      </c>
      <c r="AJ366">
        <f>IFERROR(VLOOKUP($B366,[4]库存报告使用数据!$A$1:$B$65536,2,0),0)</f>
        <v>0</v>
      </c>
      <c r="AK366">
        <f>IFERROR(VLOOKUP($B366,[4]库存报告使用数据!$A$1:$C$65536,3,0),)</f>
        <v>0</v>
      </c>
      <c r="AL366">
        <f>IFERROR(VLOOKUP($B366,[4]库存报告使用数据!$A$1:$D$65536,4,0),)</f>
        <v>0</v>
      </c>
      <c r="AM366">
        <f>IFERROR(VLOOKUP($B366,[4]库存报告使用数据!$A$1:$E$65536,5,0),)</f>
        <v>0</v>
      </c>
      <c r="AN366" s="20" t="str">
        <f t="shared" si="95"/>
        <v/>
      </c>
      <c r="AO366" s="20" t="str">
        <f t="shared" si="96"/>
        <v/>
      </c>
      <c r="AP366" s="20" t="str">
        <f t="shared" si="97"/>
        <v/>
      </c>
      <c r="AQ366" s="20" t="str">
        <f t="shared" si="98"/>
        <v/>
      </c>
      <c r="AR366" s="32">
        <f t="shared" si="99"/>
        <v>0</v>
      </c>
      <c r="AS366" s="32">
        <f t="shared" si="100"/>
        <v>0</v>
      </c>
      <c r="AT366" s="32">
        <f t="shared" si="101"/>
        <v>4</v>
      </c>
      <c r="AU366" s="28" t="str">
        <f t="shared" si="102"/>
        <v>库存为4</v>
      </c>
      <c r="AV366" s="34" t="str">
        <f>IFERROR(时间!$B$4+AU366,"上周无销量")</f>
        <v>上周无销量</v>
      </c>
    </row>
    <row r="367" spans="1:48">
      <c r="A367" s="18" t="s">
        <v>412</v>
      </c>
      <c r="B367" t="str">
        <f>VLOOKUP(A367,'[1]sku-asin（子）'!$A:$B,2,0)</f>
        <v>B06XQG8ZCL</v>
      </c>
      <c r="C367" t="str">
        <f>VLOOKUP(A367,'[1]子sku-父sku'!$A:$B,2,0)</f>
        <v>CS-LY084</v>
      </c>
      <c r="D367" s="28">
        <f>IFERROR(VLOOKUP(A367,[2]库存报告使用数据处理!$A:$C,3,0),0)</f>
        <v>0</v>
      </c>
      <c r="E367" s="28">
        <f>IFERROR(VLOOKUP(A367,[2]库存报告使用数据处理!$A:$D,4,0),0)</f>
        <v>0</v>
      </c>
      <c r="F367" s="28">
        <f>IFERROR(VLOOKUP(A367,[2]库存报告使用数据处理!$A:$E,5,0),0)</f>
        <v>1</v>
      </c>
      <c r="G367" s="28">
        <f>IFERROR(VLOOKUP(A367,[2]库存报告使用数据处理!$A:$F,6,0),0)</f>
        <v>0</v>
      </c>
      <c r="H367" s="29">
        <f>IFERROR(VLOOKUP(A367,[2]库存报告使用数据处理!$A:$G,7,0),0)</f>
        <v>19.99</v>
      </c>
      <c r="I367">
        <f>IFERROR(VLOOKUP(A367,[5]数据处理!$A:$B,2,0),0)</f>
        <v>4</v>
      </c>
      <c r="J367" s="30">
        <f>IFERROR(VLOOKUP(A367,[5]数据处理!$A:$D,4,0),0)</f>
        <v>0</v>
      </c>
      <c r="K367" s="30">
        <f>IFERROR(VLOOKUP(A367,[5]数据处理!$A:$E,5,0),0)</f>
        <v>0</v>
      </c>
      <c r="L367" s="30">
        <f>IFERROR(VLOOKUP(A367,[5]数据处理!$A:$G,7,0),0)</f>
        <v>0</v>
      </c>
      <c r="M367">
        <f t="shared" si="86"/>
        <v>4</v>
      </c>
      <c r="N367">
        <f>IFERROR(VLOOKUP(A367,[5]数据处理!$A:$C,3,0),0)</f>
        <v>0</v>
      </c>
      <c r="O367">
        <f>IFERROR(VLOOKUP($A367,[5]数据处理!$A:$N,14,0),0)</f>
        <v>4</v>
      </c>
      <c r="P367" t="str">
        <f>IFERROR(VLOOKUP($A367,[3]库存报告使用数据!$A$1:$B$65536,2,0),"")</f>
        <v/>
      </c>
      <c r="Q367" t="str">
        <f>IFERROR(VLOOKUP($A367,[3]库存报告使用数据!$A$1:$E$65536,5,0),"")</f>
        <v/>
      </c>
      <c r="R367" t="str">
        <f>IFERROR(VLOOKUP($A367,[3]库存报告使用数据!$A$1:$H$65536,8,0),"")</f>
        <v/>
      </c>
      <c r="S367" t="str">
        <f>IFERROR(VLOOKUP($A367,[3]库存报告使用数据!$A$1:$K$65536,11,0),"")</f>
        <v/>
      </c>
      <c r="T367" t="str">
        <f>IFERROR(VLOOKUP($A367,[3]库存报告使用数据!$A$1:$C$65536,3,0),"")</f>
        <v/>
      </c>
      <c r="U367" t="str">
        <f>IFERROR(VLOOKUP($A367,[3]库存报告使用数据!$A$1:$F$65536,6,0),"")</f>
        <v/>
      </c>
      <c r="V367" t="str">
        <f>IFERROR(VLOOKUP($A367,[3]库存报告使用数据!$A$1:$I$65536,9,0),"")</f>
        <v/>
      </c>
      <c r="W367" t="str">
        <f>IFERROR(VLOOKUP($A367,[3]库存报告使用数据!$A$1:$L$65536,12,0),"")</f>
        <v/>
      </c>
      <c r="X367" s="20" t="str">
        <f t="shared" si="87"/>
        <v/>
      </c>
      <c r="Y367" s="20" t="str">
        <f t="shared" si="88"/>
        <v/>
      </c>
      <c r="Z367" s="20" t="str">
        <f t="shared" si="89"/>
        <v/>
      </c>
      <c r="AA367" s="20" t="str">
        <f t="shared" si="90"/>
        <v/>
      </c>
      <c r="AB367" t="str">
        <f>IFERROR(VLOOKUP($A367,[3]库存报告使用数据!$A$1:$D$65536,4,0),"")</f>
        <v/>
      </c>
      <c r="AC367" t="str">
        <f>IFERROR(VLOOKUP($A367,[3]库存报告使用数据!$A$1:$G$65536,7,0),"")</f>
        <v/>
      </c>
      <c r="AD367" t="str">
        <f>IFERROR(VLOOKUP($A367,[3]库存报告使用数据!$A$1:$J$65536,10,0),"")</f>
        <v/>
      </c>
      <c r="AE367" t="str">
        <f>IFERROR(VLOOKUP($A367,[3]库存报告使用数据!$A$1:$M$65536,13,0),"")</f>
        <v/>
      </c>
      <c r="AF367" s="20" t="str">
        <f t="shared" si="91"/>
        <v/>
      </c>
      <c r="AG367" s="20" t="str">
        <f t="shared" si="92"/>
        <v/>
      </c>
      <c r="AH367" s="20" t="str">
        <f t="shared" si="93"/>
        <v/>
      </c>
      <c r="AI367" s="20" t="str">
        <f t="shared" si="94"/>
        <v/>
      </c>
      <c r="AJ367">
        <f>IFERROR(VLOOKUP($B367,[4]库存报告使用数据!$A$1:$B$65536,2,0),0)</f>
        <v>1</v>
      </c>
      <c r="AK367">
        <f>IFERROR(VLOOKUP($B367,[4]库存报告使用数据!$A$1:$C$65536,3,0),)</f>
        <v>3</v>
      </c>
      <c r="AL367">
        <f>IFERROR(VLOOKUP($B367,[4]库存报告使用数据!$A$1:$D$65536,4,0),)</f>
        <v>0</v>
      </c>
      <c r="AM367">
        <f>IFERROR(VLOOKUP($B367,[4]库存报告使用数据!$A$1:$E$65536,5,0),)</f>
        <v>0</v>
      </c>
      <c r="AN367" s="20">
        <f t="shared" si="95"/>
        <v>0</v>
      </c>
      <c r="AO367" s="20">
        <f t="shared" si="96"/>
        <v>0</v>
      </c>
      <c r="AP367" s="20" t="str">
        <f t="shared" si="97"/>
        <v/>
      </c>
      <c r="AQ367" s="20" t="str">
        <f t="shared" si="98"/>
        <v/>
      </c>
      <c r="AR367" s="32">
        <f t="shared" si="99"/>
        <v>0</v>
      </c>
      <c r="AS367" s="32">
        <f t="shared" si="100"/>
        <v>0</v>
      </c>
      <c r="AT367" s="32">
        <f t="shared" si="101"/>
        <v>4</v>
      </c>
      <c r="AU367" s="28" t="str">
        <f t="shared" si="102"/>
        <v>库存为4</v>
      </c>
      <c r="AV367" s="34" t="str">
        <f>IFERROR(时间!$B$4+AU367,"上周无销量")</f>
        <v>上周无销量</v>
      </c>
    </row>
    <row r="368" spans="1:48">
      <c r="A368" s="18" t="s">
        <v>413</v>
      </c>
      <c r="B368" t="str">
        <f>VLOOKUP(A368,'[1]sku-asin（子）'!$A:$B,2,0)</f>
        <v>B06XYYN1WX</v>
      </c>
      <c r="C368" t="str">
        <f>VLOOKUP(A368,'[1]子sku-父sku'!$A:$B,2,0)</f>
        <v>CS-LY085</v>
      </c>
      <c r="D368" s="28">
        <f>IFERROR(VLOOKUP(A368,[2]库存报告使用数据处理!$A:$C,3,0),0)</f>
        <v>0</v>
      </c>
      <c r="E368" s="28">
        <f>IFERROR(VLOOKUP(A368,[2]库存报告使用数据处理!$A:$D,4,0),0)</f>
        <v>0</v>
      </c>
      <c r="F368" s="28">
        <f>IFERROR(VLOOKUP(A368,[2]库存报告使用数据处理!$A:$E,5,0),0)</f>
        <v>0</v>
      </c>
      <c r="G368" s="28">
        <f>IFERROR(VLOOKUP(A368,[2]库存报告使用数据处理!$A:$F,6,0),0)</f>
        <v>0</v>
      </c>
      <c r="H368" s="29">
        <f>IFERROR(VLOOKUP(A368,[2]库存报告使用数据处理!$A:$G,7,0),0)</f>
        <v>0</v>
      </c>
      <c r="I368">
        <f>IFERROR(VLOOKUP(A368,[5]数据处理!$A:$B,2,0),0)</f>
        <v>6</v>
      </c>
      <c r="J368" s="30">
        <f>IFERROR(VLOOKUP(A368,[5]数据处理!$A:$D,4,0),0)</f>
        <v>0</v>
      </c>
      <c r="K368" s="30">
        <f>IFERROR(VLOOKUP(A368,[5]数据处理!$A:$E,5,0),0)</f>
        <v>0</v>
      </c>
      <c r="L368" s="30">
        <f>IFERROR(VLOOKUP(A368,[5]数据处理!$A:$G,7,0),0)</f>
        <v>0</v>
      </c>
      <c r="M368">
        <f t="shared" si="86"/>
        <v>6</v>
      </c>
      <c r="N368">
        <f>IFERROR(VLOOKUP(A368,[5]数据处理!$A:$C,3,0),0)</f>
        <v>0</v>
      </c>
      <c r="O368">
        <f>IFERROR(VLOOKUP($A368,[5]数据处理!$A:$N,14,0),0)</f>
        <v>6</v>
      </c>
      <c r="P368">
        <f>IFERROR(VLOOKUP($A368,[3]库存报告使用数据!$A$1:$B$65536,2,0),"")</f>
        <v>1459</v>
      </c>
      <c r="Q368">
        <f>IFERROR(VLOOKUP($A368,[3]库存报告使用数据!$A$1:$E$65536,5,0),"")</f>
        <v>677</v>
      </c>
      <c r="R368">
        <f>IFERROR(VLOOKUP($A368,[3]库存报告使用数据!$A$1:$H$65536,8,0),"")</f>
        <v>647</v>
      </c>
      <c r="S368">
        <f>IFERROR(VLOOKUP($A368,[3]库存报告使用数据!$A$1:$K$65536,11,0),"")</f>
        <v>283</v>
      </c>
      <c r="T368">
        <f>IFERROR(VLOOKUP($A368,[3]库存报告使用数据!$A$1:$C$65536,3,0),"")</f>
        <v>2</v>
      </c>
      <c r="U368">
        <f>IFERROR(VLOOKUP($A368,[3]库存报告使用数据!$A$1:$F$65536,6,0),"")</f>
        <v>4</v>
      </c>
      <c r="V368">
        <f>IFERROR(VLOOKUP($A368,[3]库存报告使用数据!$A$1:$I$65536,9,0),"")</f>
        <v>1</v>
      </c>
      <c r="W368">
        <f>IFERROR(VLOOKUP($A368,[3]库存报告使用数据!$A$1:$L$65536,12,0),"")</f>
        <v>0</v>
      </c>
      <c r="X368" s="20">
        <f t="shared" si="87"/>
        <v>0.00137080191912269</v>
      </c>
      <c r="Y368" s="20">
        <f t="shared" si="88"/>
        <v>0.00590841949778434</v>
      </c>
      <c r="Z368" s="20">
        <f t="shared" si="89"/>
        <v>0.00154559505409583</v>
      </c>
      <c r="AA368" s="20">
        <f t="shared" si="90"/>
        <v>0</v>
      </c>
      <c r="AB368">
        <f>IFERROR(VLOOKUP($A368,[3]库存报告使用数据!$A$1:$D$65536,4,0),"")</f>
        <v>0.14</v>
      </c>
      <c r="AC368">
        <f>IFERROR(VLOOKUP($A368,[3]库存报告使用数据!$A$1:$G$65536,7,0),"")</f>
        <v>0.27</v>
      </c>
      <c r="AD368">
        <f>IFERROR(VLOOKUP($A368,[3]库存报告使用数据!$A$1:$J$65536,10,0),"")</f>
        <v>0.14</v>
      </c>
      <c r="AE368">
        <f>IFERROR(VLOOKUP($A368,[3]库存报告使用数据!$A$1:$M$65536,13,0),"")</f>
        <v>0</v>
      </c>
      <c r="AF368" s="20" t="str">
        <f t="shared" si="91"/>
        <v>无销售广告费为0.14</v>
      </c>
      <c r="AG368" s="20" t="str">
        <f t="shared" si="92"/>
        <v>无销售广告费为0.27</v>
      </c>
      <c r="AH368" s="20" t="str">
        <f t="shared" si="93"/>
        <v>无销售广告费为0.14</v>
      </c>
      <c r="AI368" s="20" t="str">
        <f t="shared" si="94"/>
        <v/>
      </c>
      <c r="AJ368">
        <f>IFERROR(VLOOKUP($B368,[4]库存报告使用数据!$A$1:$B$65536,2,0),0)</f>
        <v>2</v>
      </c>
      <c r="AK368">
        <f>IFERROR(VLOOKUP($B368,[4]库存报告使用数据!$A$1:$C$65536,3,0),)</f>
        <v>4</v>
      </c>
      <c r="AL368">
        <f>IFERROR(VLOOKUP($B368,[4]库存报告使用数据!$A$1:$D$65536,4,0),)</f>
        <v>0</v>
      </c>
      <c r="AM368">
        <f>IFERROR(VLOOKUP($B368,[4]库存报告使用数据!$A$1:$E$65536,5,0),)</f>
        <v>2</v>
      </c>
      <c r="AN368" s="20">
        <f t="shared" si="95"/>
        <v>0</v>
      </c>
      <c r="AO368" s="20">
        <f t="shared" si="96"/>
        <v>0</v>
      </c>
      <c r="AP368" s="20" t="str">
        <f t="shared" si="97"/>
        <v/>
      </c>
      <c r="AQ368" s="20">
        <f t="shared" si="98"/>
        <v>0</v>
      </c>
      <c r="AR368" s="32">
        <f t="shared" si="99"/>
        <v>0</v>
      </c>
      <c r="AS368" s="32">
        <f t="shared" si="100"/>
        <v>0</v>
      </c>
      <c r="AT368" s="32">
        <f t="shared" si="101"/>
        <v>6</v>
      </c>
      <c r="AU368" s="28" t="str">
        <f t="shared" si="102"/>
        <v>库存为6</v>
      </c>
      <c r="AV368" s="34" t="str">
        <f>IFERROR(时间!$B$4+AU368,"上周无销量")</f>
        <v>上周无销量</v>
      </c>
    </row>
    <row r="369" spans="1:48">
      <c r="A369" s="18" t="s">
        <v>414</v>
      </c>
      <c r="B369" t="str">
        <f>VLOOKUP(A369,'[1]sku-asin（子）'!$A:$B,2,0)</f>
        <v>B06XYNCLQ7</v>
      </c>
      <c r="C369" t="str">
        <f>VLOOKUP(A369,'[1]子sku-父sku'!$A:$B,2,0)</f>
        <v>CS-LY085</v>
      </c>
      <c r="D369" s="28">
        <f>IFERROR(VLOOKUP(A369,[2]库存报告使用数据处理!$A:$C,3,0),0)</f>
        <v>0</v>
      </c>
      <c r="E369" s="28">
        <f>IFERROR(VLOOKUP(A369,[2]库存报告使用数据处理!$A:$D,4,0),0)</f>
        <v>0</v>
      </c>
      <c r="F369" s="28">
        <f>IFERROR(VLOOKUP(A369,[2]库存报告使用数据处理!$A:$E,5,0),0)</f>
        <v>0</v>
      </c>
      <c r="G369" s="28">
        <f>IFERROR(VLOOKUP(A369,[2]库存报告使用数据处理!$A:$F,6,0),0)</f>
        <v>0</v>
      </c>
      <c r="H369" s="29">
        <f>IFERROR(VLOOKUP(A369,[2]库存报告使用数据处理!$A:$G,7,0),0)</f>
        <v>0</v>
      </c>
      <c r="I369">
        <f>IFERROR(VLOOKUP(A369,[5]数据处理!$A:$B,2,0),0)</f>
        <v>6</v>
      </c>
      <c r="J369" s="30">
        <f>IFERROR(VLOOKUP(A369,[5]数据处理!$A:$D,4,0),0)</f>
        <v>0</v>
      </c>
      <c r="K369" s="30">
        <f>IFERROR(VLOOKUP(A369,[5]数据处理!$A:$E,5,0),0)</f>
        <v>0</v>
      </c>
      <c r="L369" s="30">
        <f>IFERROR(VLOOKUP(A369,[5]数据处理!$A:$G,7,0),0)</f>
        <v>0</v>
      </c>
      <c r="M369">
        <f t="shared" si="86"/>
        <v>6</v>
      </c>
      <c r="N369">
        <f>IFERROR(VLOOKUP(A369,[5]数据处理!$A:$C,3,0),0)</f>
        <v>0</v>
      </c>
      <c r="O369">
        <f>IFERROR(VLOOKUP($A369,[5]数据处理!$A:$N,14,0),0)</f>
        <v>6</v>
      </c>
      <c r="P369">
        <f>IFERROR(VLOOKUP($A369,[3]库存报告使用数据!$A$1:$B$65536,2,0),"")</f>
        <v>99</v>
      </c>
      <c r="Q369">
        <f>IFERROR(VLOOKUP($A369,[3]库存报告使用数据!$A$1:$E$65536,5,0),"")</f>
        <v>12</v>
      </c>
      <c r="R369">
        <f>IFERROR(VLOOKUP($A369,[3]库存报告使用数据!$A$1:$H$65536,8,0),"")</f>
        <v>12</v>
      </c>
      <c r="S369">
        <f>IFERROR(VLOOKUP($A369,[3]库存报告使用数据!$A$1:$K$65536,11,0),"")</f>
        <v>7</v>
      </c>
      <c r="T369">
        <f>IFERROR(VLOOKUP($A369,[3]库存报告使用数据!$A$1:$C$65536,3,0),"")</f>
        <v>0</v>
      </c>
      <c r="U369">
        <f>IFERROR(VLOOKUP($A369,[3]库存报告使用数据!$A$1:$F$65536,6,0),"")</f>
        <v>0</v>
      </c>
      <c r="V369">
        <f>IFERROR(VLOOKUP($A369,[3]库存报告使用数据!$A$1:$I$65536,9,0),"")</f>
        <v>0</v>
      </c>
      <c r="W369">
        <f>IFERROR(VLOOKUP($A369,[3]库存报告使用数据!$A$1:$L$65536,12,0),"")</f>
        <v>0</v>
      </c>
      <c r="X369" s="20">
        <f t="shared" si="87"/>
        <v>0</v>
      </c>
      <c r="Y369" s="20">
        <f t="shared" si="88"/>
        <v>0</v>
      </c>
      <c r="Z369" s="20">
        <f t="shared" si="89"/>
        <v>0</v>
      </c>
      <c r="AA369" s="20">
        <f t="shared" si="90"/>
        <v>0</v>
      </c>
      <c r="AB369">
        <f>IFERROR(VLOOKUP($A369,[3]库存报告使用数据!$A$1:$D$65536,4,0),"")</f>
        <v>0</v>
      </c>
      <c r="AC369">
        <f>IFERROR(VLOOKUP($A369,[3]库存报告使用数据!$A$1:$G$65536,7,0),"")</f>
        <v>0</v>
      </c>
      <c r="AD369">
        <f>IFERROR(VLOOKUP($A369,[3]库存报告使用数据!$A$1:$J$65536,10,0),"")</f>
        <v>0</v>
      </c>
      <c r="AE369">
        <f>IFERROR(VLOOKUP($A369,[3]库存报告使用数据!$A$1:$M$65536,13,0),"")</f>
        <v>0</v>
      </c>
      <c r="AF369" s="20" t="str">
        <f t="shared" si="91"/>
        <v/>
      </c>
      <c r="AG369" s="20" t="str">
        <f t="shared" si="92"/>
        <v/>
      </c>
      <c r="AH369" s="20" t="str">
        <f t="shared" si="93"/>
        <v/>
      </c>
      <c r="AI369" s="20" t="str">
        <f t="shared" si="94"/>
        <v/>
      </c>
      <c r="AJ369">
        <f>IFERROR(VLOOKUP($B369,[4]库存报告使用数据!$A$1:$B$65536,2,0),0)</f>
        <v>0</v>
      </c>
      <c r="AK369">
        <f>IFERROR(VLOOKUP($B369,[4]库存报告使用数据!$A$1:$C$65536,3,0),)</f>
        <v>0</v>
      </c>
      <c r="AL369">
        <f>IFERROR(VLOOKUP($B369,[4]库存报告使用数据!$A$1:$D$65536,4,0),)</f>
        <v>0</v>
      </c>
      <c r="AM369">
        <f>IFERROR(VLOOKUP($B369,[4]库存报告使用数据!$A$1:$E$65536,5,0),)</f>
        <v>0</v>
      </c>
      <c r="AN369" s="20" t="str">
        <f t="shared" si="95"/>
        <v/>
      </c>
      <c r="AO369" s="20" t="str">
        <f t="shared" si="96"/>
        <v/>
      </c>
      <c r="AP369" s="20" t="str">
        <f t="shared" si="97"/>
        <v/>
      </c>
      <c r="AQ369" s="20" t="str">
        <f t="shared" si="98"/>
        <v/>
      </c>
      <c r="AR369" s="32">
        <f t="shared" si="99"/>
        <v>0</v>
      </c>
      <c r="AS369" s="32">
        <f t="shared" si="100"/>
        <v>0</v>
      </c>
      <c r="AT369" s="32">
        <f t="shared" si="101"/>
        <v>6</v>
      </c>
      <c r="AU369" s="28" t="str">
        <f t="shared" si="102"/>
        <v>库存为6</v>
      </c>
      <c r="AV369" s="34" t="str">
        <f>IFERROR(时间!$B$4+AU369,"上周无销量")</f>
        <v>上周无销量</v>
      </c>
    </row>
    <row r="370" spans="1:48">
      <c r="A370" s="18" t="s">
        <v>415</v>
      </c>
      <c r="B370" t="str">
        <f>VLOOKUP(A370,'[1]sku-asin（子）'!$A:$B,2,0)</f>
        <v>B06XYZW1W4</v>
      </c>
      <c r="C370" t="str">
        <f>VLOOKUP(A370,'[1]子sku-父sku'!$A:$B,2,0)</f>
        <v>CS-LY085</v>
      </c>
      <c r="D370" s="28">
        <f>IFERROR(VLOOKUP(A370,[2]库存报告使用数据处理!$A:$C,3,0),0)</f>
        <v>0</v>
      </c>
      <c r="E370" s="28">
        <f>IFERROR(VLOOKUP(A370,[2]库存报告使用数据处理!$A:$D,4,0),0)</f>
        <v>0</v>
      </c>
      <c r="F370" s="28">
        <f>IFERROR(VLOOKUP(A370,[2]库存报告使用数据处理!$A:$E,5,0),0)</f>
        <v>0</v>
      </c>
      <c r="G370" s="28">
        <f>IFERROR(VLOOKUP(A370,[2]库存报告使用数据处理!$A:$F,6,0),0)</f>
        <v>1</v>
      </c>
      <c r="H370" s="29">
        <f>IFERROR(VLOOKUP(A370,[2]库存报告使用数据处理!$A:$G,7,0),0)</f>
        <v>17.9</v>
      </c>
      <c r="I370">
        <f>IFERROR(VLOOKUP(A370,[5]数据处理!$A:$B,2,0),0)</f>
        <v>5</v>
      </c>
      <c r="J370" s="30">
        <f>IFERROR(VLOOKUP(A370,[5]数据处理!$A:$D,4,0),0)</f>
        <v>0</v>
      </c>
      <c r="K370" s="30">
        <f>IFERROR(VLOOKUP(A370,[5]数据处理!$A:$E,5,0),0)</f>
        <v>0</v>
      </c>
      <c r="L370" s="30">
        <f>IFERROR(VLOOKUP(A370,[5]数据处理!$A:$G,7,0),0)</f>
        <v>0</v>
      </c>
      <c r="M370">
        <f t="shared" si="86"/>
        <v>5</v>
      </c>
      <c r="N370">
        <f>IFERROR(VLOOKUP(A370,[5]数据处理!$A:$C,3,0),0)</f>
        <v>0</v>
      </c>
      <c r="O370">
        <f>IFERROR(VLOOKUP($A370,[5]数据处理!$A:$N,14,0),0)</f>
        <v>5</v>
      </c>
      <c r="P370">
        <f>IFERROR(VLOOKUP($A370,[3]库存报告使用数据!$A$1:$B$65536,2,0),"")</f>
        <v>346</v>
      </c>
      <c r="Q370">
        <f>IFERROR(VLOOKUP($A370,[3]库存报告使用数据!$A$1:$E$65536,5,0),"")</f>
        <v>335</v>
      </c>
      <c r="R370">
        <f>IFERROR(VLOOKUP($A370,[3]库存报告使用数据!$A$1:$H$65536,8,0),"")</f>
        <v>1041</v>
      </c>
      <c r="S370">
        <f>IFERROR(VLOOKUP($A370,[3]库存报告使用数据!$A$1:$K$65536,11,0),"")</f>
        <v>1012</v>
      </c>
      <c r="T370">
        <f>IFERROR(VLOOKUP($A370,[3]库存报告使用数据!$A$1:$C$65536,3,0),"")</f>
        <v>0</v>
      </c>
      <c r="U370">
        <f>IFERROR(VLOOKUP($A370,[3]库存报告使用数据!$A$1:$F$65536,6,0),"")</f>
        <v>1</v>
      </c>
      <c r="V370">
        <f>IFERROR(VLOOKUP($A370,[3]库存报告使用数据!$A$1:$I$65536,9,0),"")</f>
        <v>1</v>
      </c>
      <c r="W370">
        <f>IFERROR(VLOOKUP($A370,[3]库存报告使用数据!$A$1:$L$65536,12,0),"")</f>
        <v>0</v>
      </c>
      <c r="X370" s="20">
        <f t="shared" si="87"/>
        <v>0</v>
      </c>
      <c r="Y370" s="20">
        <f t="shared" si="88"/>
        <v>0.00298507462686567</v>
      </c>
      <c r="Z370" s="20">
        <f t="shared" si="89"/>
        <v>0.000960614793467819</v>
      </c>
      <c r="AA370" s="20">
        <f t="shared" si="90"/>
        <v>0</v>
      </c>
      <c r="AB370">
        <f>IFERROR(VLOOKUP($A370,[3]库存报告使用数据!$A$1:$D$65536,4,0),"")</f>
        <v>0</v>
      </c>
      <c r="AC370">
        <f>IFERROR(VLOOKUP($A370,[3]库存报告使用数据!$A$1:$G$65536,7,0),"")</f>
        <v>0.02</v>
      </c>
      <c r="AD370">
        <f>IFERROR(VLOOKUP($A370,[3]库存报告使用数据!$A$1:$J$65536,10,0),"")</f>
        <v>0.04</v>
      </c>
      <c r="AE370">
        <f>IFERROR(VLOOKUP($A370,[3]库存报告使用数据!$A$1:$M$65536,13,0),"")</f>
        <v>0</v>
      </c>
      <c r="AF370" s="20" t="str">
        <f t="shared" si="91"/>
        <v/>
      </c>
      <c r="AG370" s="20" t="str">
        <f t="shared" si="92"/>
        <v>无销售广告费为0.02</v>
      </c>
      <c r="AH370" s="20" t="str">
        <f t="shared" si="93"/>
        <v>无销售广告费为0.04</v>
      </c>
      <c r="AI370" s="20" t="str">
        <f t="shared" si="94"/>
        <v/>
      </c>
      <c r="AJ370">
        <f>IFERROR(VLOOKUP($B370,[4]库存报告使用数据!$A$1:$B$65536,2,0),0)</f>
        <v>1</v>
      </c>
      <c r="AK370">
        <f>IFERROR(VLOOKUP($B370,[4]库存报告使用数据!$A$1:$C$65536,3,0),)</f>
        <v>0</v>
      </c>
      <c r="AL370">
        <f>IFERROR(VLOOKUP($B370,[4]库存报告使用数据!$A$1:$D$65536,4,0),)</f>
        <v>2</v>
      </c>
      <c r="AM370">
        <f>IFERROR(VLOOKUP($B370,[4]库存报告使用数据!$A$1:$E$65536,5,0),)</f>
        <v>0</v>
      </c>
      <c r="AN370" s="20">
        <f t="shared" si="95"/>
        <v>0</v>
      </c>
      <c r="AO370" s="20" t="str">
        <f t="shared" si="96"/>
        <v/>
      </c>
      <c r="AP370" s="20">
        <f t="shared" si="97"/>
        <v>0</v>
      </c>
      <c r="AQ370" s="20" t="str">
        <f t="shared" si="98"/>
        <v/>
      </c>
      <c r="AR370" s="32">
        <f t="shared" si="99"/>
        <v>0</v>
      </c>
      <c r="AS370" s="32">
        <f t="shared" si="100"/>
        <v>0</v>
      </c>
      <c r="AT370" s="32">
        <f t="shared" si="101"/>
        <v>5</v>
      </c>
      <c r="AU370" s="28" t="str">
        <f t="shared" si="102"/>
        <v>库存为5</v>
      </c>
      <c r="AV370" s="34" t="str">
        <f>IFERROR(时间!$B$4+AU370,"上周无销量")</f>
        <v>上周无销量</v>
      </c>
    </row>
    <row r="371" spans="1:48">
      <c r="A371" s="18" t="s">
        <v>416</v>
      </c>
      <c r="B371" t="str">
        <f>VLOOKUP(A371,'[1]sku-asin（子）'!$A:$B,2,0)</f>
        <v>B06XYZ71JF</v>
      </c>
      <c r="C371" t="str">
        <f>VLOOKUP(A371,'[1]子sku-父sku'!$A:$B,2,0)</f>
        <v>CS-LY085</v>
      </c>
      <c r="D371" s="28">
        <f>IFERROR(VLOOKUP(A371,[2]库存报告使用数据处理!$A:$C,3,0),0)</f>
        <v>0</v>
      </c>
      <c r="E371" s="28">
        <f>IFERROR(VLOOKUP(A371,[2]库存报告使用数据处理!$A:$D,4,0),0)</f>
        <v>0</v>
      </c>
      <c r="F371" s="28">
        <f>IFERROR(VLOOKUP(A371,[2]库存报告使用数据处理!$A:$E,5,0),0)</f>
        <v>0</v>
      </c>
      <c r="G371" s="28">
        <f>IFERROR(VLOOKUP(A371,[2]库存报告使用数据处理!$A:$F,6,0),0)</f>
        <v>0</v>
      </c>
      <c r="H371" s="29">
        <f>IFERROR(VLOOKUP(A371,[2]库存报告使用数据处理!$A:$G,7,0),0)</f>
        <v>0</v>
      </c>
      <c r="I371">
        <f>IFERROR(VLOOKUP(A371,[5]数据处理!$A:$B,2,0),0)</f>
        <v>7</v>
      </c>
      <c r="J371" s="30">
        <f>IFERROR(VLOOKUP(A371,[5]数据处理!$A:$D,4,0),0)</f>
        <v>0</v>
      </c>
      <c r="K371" s="30">
        <f>IFERROR(VLOOKUP(A371,[5]数据处理!$A:$E,5,0),0)</f>
        <v>0</v>
      </c>
      <c r="L371" s="30">
        <f>IFERROR(VLOOKUP(A371,[5]数据处理!$A:$G,7,0),0)</f>
        <v>0</v>
      </c>
      <c r="M371">
        <f t="shared" si="86"/>
        <v>7</v>
      </c>
      <c r="N371">
        <f>IFERROR(VLOOKUP(A371,[5]数据处理!$A:$C,3,0),0)</f>
        <v>0</v>
      </c>
      <c r="O371">
        <f>IFERROR(VLOOKUP($A371,[5]数据处理!$A:$N,14,0),0)</f>
        <v>7</v>
      </c>
      <c r="P371">
        <f>IFERROR(VLOOKUP($A371,[3]库存报告使用数据!$A$1:$B$65536,2,0),"")</f>
        <v>82</v>
      </c>
      <c r="Q371">
        <f>IFERROR(VLOOKUP($A371,[3]库存报告使用数据!$A$1:$E$65536,5,0),"")</f>
        <v>13</v>
      </c>
      <c r="R371">
        <f>IFERROR(VLOOKUP($A371,[3]库存报告使用数据!$A$1:$H$65536,8,0),"")</f>
        <v>15</v>
      </c>
      <c r="S371">
        <f>IFERROR(VLOOKUP($A371,[3]库存报告使用数据!$A$1:$K$65536,11,0),"")</f>
        <v>13</v>
      </c>
      <c r="T371">
        <f>IFERROR(VLOOKUP($A371,[3]库存报告使用数据!$A$1:$C$65536,3,0),"")</f>
        <v>0</v>
      </c>
      <c r="U371">
        <f>IFERROR(VLOOKUP($A371,[3]库存报告使用数据!$A$1:$F$65536,6,0),"")</f>
        <v>0</v>
      </c>
      <c r="V371">
        <f>IFERROR(VLOOKUP($A371,[3]库存报告使用数据!$A$1:$I$65536,9,0),"")</f>
        <v>0</v>
      </c>
      <c r="W371">
        <f>IFERROR(VLOOKUP($A371,[3]库存报告使用数据!$A$1:$L$65536,12,0),"")</f>
        <v>0</v>
      </c>
      <c r="X371" s="20">
        <f t="shared" si="87"/>
        <v>0</v>
      </c>
      <c r="Y371" s="20">
        <f t="shared" si="88"/>
        <v>0</v>
      </c>
      <c r="Z371" s="20">
        <f t="shared" si="89"/>
        <v>0</v>
      </c>
      <c r="AA371" s="20">
        <f t="shared" si="90"/>
        <v>0</v>
      </c>
      <c r="AB371">
        <f>IFERROR(VLOOKUP($A371,[3]库存报告使用数据!$A$1:$D$65536,4,0),"")</f>
        <v>0</v>
      </c>
      <c r="AC371">
        <f>IFERROR(VLOOKUP($A371,[3]库存报告使用数据!$A$1:$G$65536,7,0),"")</f>
        <v>0</v>
      </c>
      <c r="AD371">
        <f>IFERROR(VLOOKUP($A371,[3]库存报告使用数据!$A$1:$J$65536,10,0),"")</f>
        <v>0</v>
      </c>
      <c r="AE371">
        <f>IFERROR(VLOOKUP($A371,[3]库存报告使用数据!$A$1:$M$65536,13,0),"")</f>
        <v>0</v>
      </c>
      <c r="AF371" s="20" t="str">
        <f t="shared" si="91"/>
        <v/>
      </c>
      <c r="AG371" s="20" t="str">
        <f t="shared" si="92"/>
        <v/>
      </c>
      <c r="AH371" s="20" t="str">
        <f t="shared" si="93"/>
        <v/>
      </c>
      <c r="AI371" s="20" t="str">
        <f t="shared" si="94"/>
        <v/>
      </c>
      <c r="AJ371">
        <f>IFERROR(VLOOKUP($B371,[4]库存报告使用数据!$A$1:$B$65536,2,0),0)</f>
        <v>0</v>
      </c>
      <c r="AK371">
        <f>IFERROR(VLOOKUP($B371,[4]库存报告使用数据!$A$1:$C$65536,3,0),)</f>
        <v>0</v>
      </c>
      <c r="AL371">
        <f>IFERROR(VLOOKUP($B371,[4]库存报告使用数据!$A$1:$D$65536,4,0),)</f>
        <v>0</v>
      </c>
      <c r="AM371">
        <f>IFERROR(VLOOKUP($B371,[4]库存报告使用数据!$A$1:$E$65536,5,0),)</f>
        <v>0</v>
      </c>
      <c r="AN371" s="20" t="str">
        <f t="shared" si="95"/>
        <v/>
      </c>
      <c r="AO371" s="20" t="str">
        <f t="shared" si="96"/>
        <v/>
      </c>
      <c r="AP371" s="20" t="str">
        <f t="shared" si="97"/>
        <v/>
      </c>
      <c r="AQ371" s="20" t="str">
        <f t="shared" si="98"/>
        <v/>
      </c>
      <c r="AR371" s="32">
        <f t="shared" si="99"/>
        <v>0</v>
      </c>
      <c r="AS371" s="32">
        <f t="shared" si="100"/>
        <v>0</v>
      </c>
      <c r="AT371" s="32">
        <f t="shared" si="101"/>
        <v>7</v>
      </c>
      <c r="AU371" s="28" t="str">
        <f t="shared" si="102"/>
        <v>库存为7</v>
      </c>
      <c r="AV371" s="34" t="str">
        <f>IFERROR(时间!$B$4+AU371,"上周无销量")</f>
        <v>上周无销量</v>
      </c>
    </row>
    <row r="372" spans="1:48">
      <c r="A372" s="18" t="s">
        <v>417</v>
      </c>
      <c r="B372" t="str">
        <f>VLOOKUP(A372,'[1]sku-asin（子）'!$A:$B,2,0)</f>
        <v>B06XYYLL91</v>
      </c>
      <c r="C372" t="str">
        <f>VLOOKUP(A372,'[1]子sku-父sku'!$A:$B,2,0)</f>
        <v>CS-LY085</v>
      </c>
      <c r="D372" s="28">
        <f>IFERROR(VLOOKUP(A372,[2]库存报告使用数据处理!$A:$C,3,0),0)</f>
        <v>0</v>
      </c>
      <c r="E372" s="28">
        <f>IFERROR(VLOOKUP(A372,[2]库存报告使用数据处理!$A:$D,4,0),0)</f>
        <v>0</v>
      </c>
      <c r="F372" s="28">
        <f>IFERROR(VLOOKUP(A372,[2]库存报告使用数据处理!$A:$E,5,0),0)</f>
        <v>0</v>
      </c>
      <c r="G372" s="28">
        <f>IFERROR(VLOOKUP(A372,[2]库存报告使用数据处理!$A:$F,6,0),0)</f>
        <v>0</v>
      </c>
      <c r="H372" s="29">
        <f>IFERROR(VLOOKUP(A372,[2]库存报告使用数据处理!$A:$G,7,0),0)</f>
        <v>0</v>
      </c>
      <c r="I372">
        <f>IFERROR(VLOOKUP(A372,[5]数据处理!$A:$B,2,0),0)</f>
        <v>6</v>
      </c>
      <c r="J372" s="30">
        <f>IFERROR(VLOOKUP(A372,[5]数据处理!$A:$D,4,0),0)</f>
        <v>0</v>
      </c>
      <c r="K372" s="30">
        <f>IFERROR(VLOOKUP(A372,[5]数据处理!$A:$E,5,0),0)</f>
        <v>0</v>
      </c>
      <c r="L372" s="30">
        <f>IFERROR(VLOOKUP(A372,[5]数据处理!$A:$G,7,0),0)</f>
        <v>0</v>
      </c>
      <c r="M372">
        <f t="shared" si="86"/>
        <v>6</v>
      </c>
      <c r="N372">
        <f>IFERROR(VLOOKUP(A372,[5]数据处理!$A:$C,3,0),0)</f>
        <v>0</v>
      </c>
      <c r="O372">
        <f>IFERROR(VLOOKUP($A372,[5]数据处理!$A:$N,14,0),0)</f>
        <v>6</v>
      </c>
      <c r="P372">
        <f>IFERROR(VLOOKUP($A372,[3]库存报告使用数据!$A$1:$B$65536,2,0),"")</f>
        <v>84</v>
      </c>
      <c r="Q372">
        <f>IFERROR(VLOOKUP($A372,[3]库存报告使用数据!$A$1:$E$65536,5,0),"")</f>
        <v>9</v>
      </c>
      <c r="R372">
        <f>IFERROR(VLOOKUP($A372,[3]库存报告使用数据!$A$1:$H$65536,8,0),"")</f>
        <v>13</v>
      </c>
      <c r="S372">
        <f>IFERROR(VLOOKUP($A372,[3]库存报告使用数据!$A$1:$K$65536,11,0),"")</f>
        <v>12</v>
      </c>
      <c r="T372">
        <f>IFERROR(VLOOKUP($A372,[3]库存报告使用数据!$A$1:$C$65536,3,0),"")</f>
        <v>0</v>
      </c>
      <c r="U372">
        <f>IFERROR(VLOOKUP($A372,[3]库存报告使用数据!$A$1:$F$65536,6,0),"")</f>
        <v>0</v>
      </c>
      <c r="V372">
        <f>IFERROR(VLOOKUP($A372,[3]库存报告使用数据!$A$1:$I$65536,9,0),"")</f>
        <v>0</v>
      </c>
      <c r="W372">
        <f>IFERROR(VLOOKUP($A372,[3]库存报告使用数据!$A$1:$L$65536,12,0),"")</f>
        <v>0</v>
      </c>
      <c r="X372" s="20">
        <f t="shared" si="87"/>
        <v>0</v>
      </c>
      <c r="Y372" s="20">
        <f t="shared" si="88"/>
        <v>0</v>
      </c>
      <c r="Z372" s="20">
        <f t="shared" si="89"/>
        <v>0</v>
      </c>
      <c r="AA372" s="20">
        <f t="shared" si="90"/>
        <v>0</v>
      </c>
      <c r="AB372">
        <f>IFERROR(VLOOKUP($A372,[3]库存报告使用数据!$A$1:$D$65536,4,0),"")</f>
        <v>0</v>
      </c>
      <c r="AC372">
        <f>IFERROR(VLOOKUP($A372,[3]库存报告使用数据!$A$1:$G$65536,7,0),"")</f>
        <v>0</v>
      </c>
      <c r="AD372">
        <f>IFERROR(VLOOKUP($A372,[3]库存报告使用数据!$A$1:$J$65536,10,0),"")</f>
        <v>0</v>
      </c>
      <c r="AE372">
        <f>IFERROR(VLOOKUP($A372,[3]库存报告使用数据!$A$1:$M$65536,13,0),"")</f>
        <v>0</v>
      </c>
      <c r="AF372" s="20" t="str">
        <f t="shared" si="91"/>
        <v/>
      </c>
      <c r="AG372" s="20" t="str">
        <f t="shared" si="92"/>
        <v/>
      </c>
      <c r="AH372" s="20" t="str">
        <f t="shared" si="93"/>
        <v/>
      </c>
      <c r="AI372" s="20" t="str">
        <f t="shared" si="94"/>
        <v/>
      </c>
      <c r="AJ372">
        <f>IFERROR(VLOOKUP($B372,[4]库存报告使用数据!$A$1:$B$65536,2,0),0)</f>
        <v>1</v>
      </c>
      <c r="AK372">
        <f>IFERROR(VLOOKUP($B372,[4]库存报告使用数据!$A$1:$C$65536,3,0),)</f>
        <v>0</v>
      </c>
      <c r="AL372">
        <f>IFERROR(VLOOKUP($B372,[4]库存报告使用数据!$A$1:$D$65536,4,0),)</f>
        <v>0</v>
      </c>
      <c r="AM372">
        <f>IFERROR(VLOOKUP($B372,[4]库存报告使用数据!$A$1:$E$65536,5,0),)</f>
        <v>0</v>
      </c>
      <c r="AN372" s="20">
        <f t="shared" si="95"/>
        <v>0</v>
      </c>
      <c r="AO372" s="20" t="str">
        <f t="shared" si="96"/>
        <v/>
      </c>
      <c r="AP372" s="20" t="str">
        <f t="shared" si="97"/>
        <v/>
      </c>
      <c r="AQ372" s="20" t="str">
        <f t="shared" si="98"/>
        <v/>
      </c>
      <c r="AR372" s="32">
        <f t="shared" si="99"/>
        <v>0</v>
      </c>
      <c r="AS372" s="32">
        <f t="shared" si="100"/>
        <v>0</v>
      </c>
      <c r="AT372" s="32">
        <f t="shared" si="101"/>
        <v>6</v>
      </c>
      <c r="AU372" s="28" t="str">
        <f t="shared" si="102"/>
        <v>库存为6</v>
      </c>
      <c r="AV372" s="34" t="str">
        <f>IFERROR(时间!$B$4+AU372,"上周无销量")</f>
        <v>上周无销量</v>
      </c>
    </row>
    <row r="373" spans="1:48">
      <c r="A373" s="18" t="s">
        <v>418</v>
      </c>
      <c r="B373" t="str">
        <f>VLOOKUP(A373,'[1]sku-asin（子）'!$A:$B,2,0)</f>
        <v>B06XYNCJV4</v>
      </c>
      <c r="C373" t="str">
        <f>VLOOKUP(A373,'[1]子sku-父sku'!$A:$B,2,0)</f>
        <v>CS-LY085</v>
      </c>
      <c r="D373" s="28">
        <f>IFERROR(VLOOKUP(A373,[2]库存报告使用数据处理!$A:$C,3,0),0)</f>
        <v>0</v>
      </c>
      <c r="E373" s="28">
        <f>IFERROR(VLOOKUP(A373,[2]库存报告使用数据处理!$A:$D,4,0),0)</f>
        <v>0</v>
      </c>
      <c r="F373" s="28">
        <f>IFERROR(VLOOKUP(A373,[2]库存报告使用数据处理!$A:$E,5,0),0)</f>
        <v>1</v>
      </c>
      <c r="G373" s="28">
        <f>IFERROR(VLOOKUP(A373,[2]库存报告使用数据处理!$A:$F,6,0),0)</f>
        <v>0</v>
      </c>
      <c r="H373" s="29">
        <f>IFERROR(VLOOKUP(A373,[2]库存报告使用数据处理!$A:$G,7,0),0)</f>
        <v>17.9</v>
      </c>
      <c r="I373">
        <f>IFERROR(VLOOKUP(A373,[5]数据处理!$A:$B,2,0),0)</f>
        <v>0</v>
      </c>
      <c r="J373" s="30">
        <f>IFERROR(VLOOKUP(A373,[5]数据处理!$A:$D,4,0),0)</f>
        <v>0</v>
      </c>
      <c r="K373" s="30">
        <f>IFERROR(VLOOKUP(A373,[5]数据处理!$A:$E,5,0),0)</f>
        <v>0</v>
      </c>
      <c r="L373" s="30">
        <f>IFERROR(VLOOKUP(A373,[5]数据处理!$A:$G,7,0),0)</f>
        <v>0</v>
      </c>
      <c r="M373">
        <f t="shared" si="86"/>
        <v>0</v>
      </c>
      <c r="N373">
        <f>IFERROR(VLOOKUP(A373,[5]数据处理!$A:$C,3,0),0)</f>
        <v>0</v>
      </c>
      <c r="O373">
        <f>IFERROR(VLOOKUP($A373,[5]数据处理!$A:$N,14,0),0)</f>
        <v>0</v>
      </c>
      <c r="P373">
        <f>IFERROR(VLOOKUP($A373,[3]库存报告使用数据!$A$1:$B$65536,2,0),"")</f>
        <v>0</v>
      </c>
      <c r="Q373">
        <f>IFERROR(VLOOKUP($A373,[3]库存报告使用数据!$A$1:$E$65536,5,0),"")</f>
        <v>0</v>
      </c>
      <c r="R373">
        <f>IFERROR(VLOOKUP($A373,[3]库存报告使用数据!$A$1:$H$65536,8,0),"")</f>
        <v>544</v>
      </c>
      <c r="S373">
        <f>IFERROR(VLOOKUP($A373,[3]库存报告使用数据!$A$1:$K$65536,11,0),"")</f>
        <v>531</v>
      </c>
      <c r="T373">
        <f>IFERROR(VLOOKUP($A373,[3]库存报告使用数据!$A$1:$C$65536,3,0),"")</f>
        <v>0</v>
      </c>
      <c r="U373">
        <f>IFERROR(VLOOKUP($A373,[3]库存报告使用数据!$A$1:$F$65536,6,0),"")</f>
        <v>0</v>
      </c>
      <c r="V373">
        <f>IFERROR(VLOOKUP($A373,[3]库存报告使用数据!$A$1:$I$65536,9,0),"")</f>
        <v>2</v>
      </c>
      <c r="W373">
        <f>IFERROR(VLOOKUP($A373,[3]库存报告使用数据!$A$1:$L$65536,12,0),"")</f>
        <v>4</v>
      </c>
      <c r="X373" s="20" t="str">
        <f t="shared" si="87"/>
        <v/>
      </c>
      <c r="Y373" s="20" t="str">
        <f t="shared" si="88"/>
        <v/>
      </c>
      <c r="Z373" s="20">
        <f t="shared" si="89"/>
        <v>0.00367647058823529</v>
      </c>
      <c r="AA373" s="20">
        <f t="shared" si="90"/>
        <v>0.00753295668549906</v>
      </c>
      <c r="AB373">
        <f>IFERROR(VLOOKUP($A373,[3]库存报告使用数据!$A$1:$D$65536,4,0),"")</f>
        <v>0</v>
      </c>
      <c r="AC373">
        <f>IFERROR(VLOOKUP($A373,[3]库存报告使用数据!$A$1:$G$65536,7,0),"")</f>
        <v>0</v>
      </c>
      <c r="AD373">
        <f>IFERROR(VLOOKUP($A373,[3]库存报告使用数据!$A$1:$J$65536,10,0),"")</f>
        <v>0.04</v>
      </c>
      <c r="AE373">
        <f>IFERROR(VLOOKUP($A373,[3]库存报告使用数据!$A$1:$M$65536,13,0),"")</f>
        <v>0.08</v>
      </c>
      <c r="AF373" s="20" t="str">
        <f t="shared" si="91"/>
        <v/>
      </c>
      <c r="AG373" s="20" t="str">
        <f t="shared" si="92"/>
        <v/>
      </c>
      <c r="AH373" s="20">
        <f t="shared" si="93"/>
        <v>0.00223463687150838</v>
      </c>
      <c r="AI373" s="20" t="str">
        <f t="shared" si="94"/>
        <v>无销售广告费为0.08</v>
      </c>
      <c r="AJ373">
        <f>IFERROR(VLOOKUP($B373,[4]库存报告使用数据!$A$1:$B$65536,2,0),0)</f>
        <v>0</v>
      </c>
      <c r="AK373">
        <f>IFERROR(VLOOKUP($B373,[4]库存报告使用数据!$A$1:$C$65536,3,0),)</f>
        <v>0</v>
      </c>
      <c r="AL373">
        <f>IFERROR(VLOOKUP($B373,[4]库存报告使用数据!$A$1:$D$65536,4,0),)</f>
        <v>0</v>
      </c>
      <c r="AM373">
        <f>IFERROR(VLOOKUP($B373,[4]库存报告使用数据!$A$1:$E$65536,5,0),)</f>
        <v>5</v>
      </c>
      <c r="AN373" s="20" t="str">
        <f t="shared" si="95"/>
        <v/>
      </c>
      <c r="AO373" s="20" t="str">
        <f t="shared" si="96"/>
        <v/>
      </c>
      <c r="AP373" s="20" t="str">
        <f t="shared" si="97"/>
        <v/>
      </c>
      <c r="AQ373" s="20">
        <f t="shared" si="98"/>
        <v>0</v>
      </c>
      <c r="AR373" s="32">
        <f t="shared" si="99"/>
        <v>0</v>
      </c>
      <c r="AS373" s="32">
        <f t="shared" si="100"/>
        <v>0</v>
      </c>
      <c r="AT373" s="32">
        <f t="shared" si="101"/>
        <v>0</v>
      </c>
      <c r="AU373" s="28" t="str">
        <f t="shared" si="102"/>
        <v>库存为0</v>
      </c>
      <c r="AV373" s="34" t="str">
        <f>IFERROR(时间!$B$4+AU373,"上周无销量")</f>
        <v>上周无销量</v>
      </c>
    </row>
    <row r="374" spans="1:48">
      <c r="A374" s="18" t="s">
        <v>419</v>
      </c>
      <c r="B374" t="str">
        <f>VLOOKUP(A374,'[1]sku-asin（子）'!$A:$B,2,0)</f>
        <v>B06XYZHW8G</v>
      </c>
      <c r="C374" t="str">
        <f>VLOOKUP(A374,'[1]子sku-父sku'!$A:$B,2,0)</f>
        <v>CS-LY085</v>
      </c>
      <c r="D374" s="28">
        <f>IFERROR(VLOOKUP(A374,[2]库存报告使用数据处理!$A:$C,3,0),0)</f>
        <v>0</v>
      </c>
      <c r="E374" s="28">
        <f>IFERROR(VLOOKUP(A374,[2]库存报告使用数据处理!$A:$D,4,0),0)</f>
        <v>0</v>
      </c>
      <c r="F374" s="28">
        <f>IFERROR(VLOOKUP(A374,[2]库存报告使用数据处理!$A:$E,5,0),0)</f>
        <v>0</v>
      </c>
      <c r="G374" s="28">
        <f>IFERROR(VLOOKUP(A374,[2]库存报告使用数据处理!$A:$F,6,0),0)</f>
        <v>1</v>
      </c>
      <c r="H374" s="29">
        <f>IFERROR(VLOOKUP(A374,[2]库存报告使用数据处理!$A:$G,7,0),0)</f>
        <v>17.98</v>
      </c>
      <c r="I374">
        <f>IFERROR(VLOOKUP(A374,[5]数据处理!$A:$B,2,0),0)</f>
        <v>1</v>
      </c>
      <c r="J374" s="30">
        <f>IFERROR(VLOOKUP(A374,[5]数据处理!$A:$D,4,0),0)</f>
        <v>0</v>
      </c>
      <c r="K374" s="30">
        <f>IFERROR(VLOOKUP(A374,[5]数据处理!$A:$E,5,0),0)</f>
        <v>0</v>
      </c>
      <c r="L374" s="30">
        <f>IFERROR(VLOOKUP(A374,[5]数据处理!$A:$G,7,0),0)</f>
        <v>0</v>
      </c>
      <c r="M374">
        <f t="shared" si="86"/>
        <v>1</v>
      </c>
      <c r="N374">
        <f>IFERROR(VLOOKUP(A374,[5]数据处理!$A:$C,3,0),0)</f>
        <v>0</v>
      </c>
      <c r="O374">
        <f>IFERROR(VLOOKUP($A374,[5]数据处理!$A:$N,14,0),0)</f>
        <v>0</v>
      </c>
      <c r="P374">
        <f>IFERROR(VLOOKUP($A374,[3]库存报告使用数据!$A$1:$B$65536,2,0),"")</f>
        <v>199</v>
      </c>
      <c r="Q374">
        <f>IFERROR(VLOOKUP($A374,[3]库存报告使用数据!$A$1:$E$65536,5,0),"")</f>
        <v>11</v>
      </c>
      <c r="R374">
        <f>IFERROR(VLOOKUP($A374,[3]库存报告使用数据!$A$1:$H$65536,8,0),"")</f>
        <v>12</v>
      </c>
      <c r="S374">
        <f>IFERROR(VLOOKUP($A374,[3]库存报告使用数据!$A$1:$K$65536,11,0),"")</f>
        <v>12</v>
      </c>
      <c r="T374">
        <f>IFERROR(VLOOKUP($A374,[3]库存报告使用数据!$A$1:$C$65536,3,0),"")</f>
        <v>0</v>
      </c>
      <c r="U374">
        <f>IFERROR(VLOOKUP($A374,[3]库存报告使用数据!$A$1:$F$65536,6,0),"")</f>
        <v>0</v>
      </c>
      <c r="V374">
        <f>IFERROR(VLOOKUP($A374,[3]库存报告使用数据!$A$1:$I$65536,9,0),"")</f>
        <v>0</v>
      </c>
      <c r="W374">
        <f>IFERROR(VLOOKUP($A374,[3]库存报告使用数据!$A$1:$L$65536,12,0),"")</f>
        <v>0</v>
      </c>
      <c r="X374" s="20">
        <f t="shared" si="87"/>
        <v>0</v>
      </c>
      <c r="Y374" s="20">
        <f t="shared" si="88"/>
        <v>0</v>
      </c>
      <c r="Z374" s="20">
        <f t="shared" si="89"/>
        <v>0</v>
      </c>
      <c r="AA374" s="20">
        <f t="shared" si="90"/>
        <v>0</v>
      </c>
      <c r="AB374">
        <f>IFERROR(VLOOKUP($A374,[3]库存报告使用数据!$A$1:$D$65536,4,0),"")</f>
        <v>0</v>
      </c>
      <c r="AC374">
        <f>IFERROR(VLOOKUP($A374,[3]库存报告使用数据!$A$1:$G$65536,7,0),"")</f>
        <v>0</v>
      </c>
      <c r="AD374">
        <f>IFERROR(VLOOKUP($A374,[3]库存报告使用数据!$A$1:$J$65536,10,0),"")</f>
        <v>0</v>
      </c>
      <c r="AE374">
        <f>IFERROR(VLOOKUP($A374,[3]库存报告使用数据!$A$1:$M$65536,13,0),"")</f>
        <v>0</v>
      </c>
      <c r="AF374" s="20" t="str">
        <f t="shared" si="91"/>
        <v/>
      </c>
      <c r="AG374" s="20" t="str">
        <f t="shared" si="92"/>
        <v/>
      </c>
      <c r="AH374" s="20" t="str">
        <f t="shared" si="93"/>
        <v/>
      </c>
      <c r="AI374" s="20" t="str">
        <f t="shared" si="94"/>
        <v/>
      </c>
      <c r="AJ374">
        <f>IFERROR(VLOOKUP($B374,[4]库存报告使用数据!$A$1:$B$65536,2,0),0)</f>
        <v>0</v>
      </c>
      <c r="AK374">
        <f>IFERROR(VLOOKUP($B374,[4]库存报告使用数据!$A$1:$C$65536,3,0),)</f>
        <v>0</v>
      </c>
      <c r="AL374">
        <f>IFERROR(VLOOKUP($B374,[4]库存报告使用数据!$A$1:$D$65536,4,0),)</f>
        <v>0</v>
      </c>
      <c r="AM374">
        <f>IFERROR(VLOOKUP($B374,[4]库存报告使用数据!$A$1:$E$65536,5,0),)</f>
        <v>2</v>
      </c>
      <c r="AN374" s="20" t="str">
        <f t="shared" si="95"/>
        <v/>
      </c>
      <c r="AO374" s="20" t="str">
        <f t="shared" si="96"/>
        <v/>
      </c>
      <c r="AP374" s="20" t="str">
        <f t="shared" si="97"/>
        <v/>
      </c>
      <c r="AQ374" s="20">
        <f t="shared" si="98"/>
        <v>0.5</v>
      </c>
      <c r="AR374" s="32">
        <f t="shared" si="99"/>
        <v>0</v>
      </c>
      <c r="AS374" s="32">
        <f t="shared" si="100"/>
        <v>0</v>
      </c>
      <c r="AT374" s="32">
        <f t="shared" si="101"/>
        <v>1</v>
      </c>
      <c r="AU374" s="28" t="str">
        <f t="shared" si="102"/>
        <v>库存为1</v>
      </c>
      <c r="AV374" s="34" t="str">
        <f>IFERROR(时间!$B$4+AU374,"上周无销量")</f>
        <v>上周无销量</v>
      </c>
    </row>
    <row r="375" spans="1:48">
      <c r="A375" s="18" t="s">
        <v>420</v>
      </c>
      <c r="B375" t="str">
        <f>VLOOKUP(A375,'[1]sku-asin（子）'!$A:$B,2,0)</f>
        <v>B06XYZF3QP</v>
      </c>
      <c r="C375" t="str">
        <f>VLOOKUP(A375,'[1]子sku-父sku'!$A:$B,2,0)</f>
        <v>CS-LY085</v>
      </c>
      <c r="D375" s="28">
        <f>IFERROR(VLOOKUP(A375,[2]库存报告使用数据处理!$A:$C,3,0),0)</f>
        <v>0</v>
      </c>
      <c r="E375" s="28">
        <f>IFERROR(VLOOKUP(A375,[2]库存报告使用数据处理!$A:$D,4,0),0)</f>
        <v>0</v>
      </c>
      <c r="F375" s="28">
        <f>IFERROR(VLOOKUP(A375,[2]库存报告使用数据处理!$A:$E,5,0),0)</f>
        <v>0</v>
      </c>
      <c r="G375" s="28">
        <f>IFERROR(VLOOKUP(A375,[2]库存报告使用数据处理!$A:$F,6,0),0)</f>
        <v>0</v>
      </c>
      <c r="H375" s="29">
        <f>IFERROR(VLOOKUP(A375,[2]库存报告使用数据处理!$A:$G,7,0),0)</f>
        <v>0</v>
      </c>
      <c r="I375">
        <f>IFERROR(VLOOKUP(A375,[5]数据处理!$A:$B,2,0),0)</f>
        <v>6</v>
      </c>
      <c r="J375" s="30">
        <f>IFERROR(VLOOKUP(A375,[5]数据处理!$A:$D,4,0),0)</f>
        <v>0</v>
      </c>
      <c r="K375" s="30">
        <f>IFERROR(VLOOKUP(A375,[5]数据处理!$A:$E,5,0),0)</f>
        <v>0</v>
      </c>
      <c r="L375" s="30">
        <f>IFERROR(VLOOKUP(A375,[5]数据处理!$A:$G,7,0),0)</f>
        <v>0</v>
      </c>
      <c r="M375">
        <f t="shared" si="86"/>
        <v>6</v>
      </c>
      <c r="N375">
        <f>IFERROR(VLOOKUP(A375,[5]数据处理!$A:$C,3,0),0)</f>
        <v>0</v>
      </c>
      <c r="O375">
        <f>IFERROR(VLOOKUP($A375,[5]数据处理!$A:$N,14,0),0)</f>
        <v>6</v>
      </c>
      <c r="P375">
        <f>IFERROR(VLOOKUP($A375,[3]库存报告使用数据!$A$1:$B$65536,2,0),"")</f>
        <v>85</v>
      </c>
      <c r="Q375">
        <f>IFERROR(VLOOKUP($A375,[3]库存报告使用数据!$A$1:$E$65536,5,0),"")</f>
        <v>14</v>
      </c>
      <c r="R375">
        <f>IFERROR(VLOOKUP($A375,[3]库存报告使用数据!$A$1:$H$65536,8,0),"")</f>
        <v>7</v>
      </c>
      <c r="S375">
        <f>IFERROR(VLOOKUP($A375,[3]库存报告使用数据!$A$1:$K$65536,11,0),"")</f>
        <v>14</v>
      </c>
      <c r="T375">
        <f>IFERROR(VLOOKUP($A375,[3]库存报告使用数据!$A$1:$C$65536,3,0),"")</f>
        <v>1</v>
      </c>
      <c r="U375">
        <f>IFERROR(VLOOKUP($A375,[3]库存报告使用数据!$A$1:$F$65536,6,0),"")</f>
        <v>1</v>
      </c>
      <c r="V375">
        <f>IFERROR(VLOOKUP($A375,[3]库存报告使用数据!$A$1:$I$65536,9,0),"")</f>
        <v>0</v>
      </c>
      <c r="W375">
        <f>IFERROR(VLOOKUP($A375,[3]库存报告使用数据!$A$1:$L$65536,12,0),"")</f>
        <v>0</v>
      </c>
      <c r="X375" s="20">
        <f t="shared" si="87"/>
        <v>0.0117647058823529</v>
      </c>
      <c r="Y375" s="20">
        <f t="shared" si="88"/>
        <v>0.0714285714285714</v>
      </c>
      <c r="Z375" s="20">
        <f t="shared" si="89"/>
        <v>0</v>
      </c>
      <c r="AA375" s="20">
        <f t="shared" si="90"/>
        <v>0</v>
      </c>
      <c r="AB375">
        <f>IFERROR(VLOOKUP($A375,[3]库存报告使用数据!$A$1:$D$65536,4,0),"")</f>
        <v>0.2</v>
      </c>
      <c r="AC375">
        <f>IFERROR(VLOOKUP($A375,[3]库存报告使用数据!$A$1:$G$65536,7,0),"")</f>
        <v>0.2</v>
      </c>
      <c r="AD375">
        <f>IFERROR(VLOOKUP($A375,[3]库存报告使用数据!$A$1:$J$65536,10,0),"")</f>
        <v>0</v>
      </c>
      <c r="AE375">
        <f>IFERROR(VLOOKUP($A375,[3]库存报告使用数据!$A$1:$M$65536,13,0),"")</f>
        <v>0</v>
      </c>
      <c r="AF375" s="20" t="str">
        <f t="shared" si="91"/>
        <v>无销售广告费为0.2</v>
      </c>
      <c r="AG375" s="20" t="str">
        <f t="shared" si="92"/>
        <v>无销售广告费为0.2</v>
      </c>
      <c r="AH375" s="20" t="str">
        <f t="shared" si="93"/>
        <v/>
      </c>
      <c r="AI375" s="20" t="str">
        <f t="shared" si="94"/>
        <v/>
      </c>
      <c r="AJ375">
        <f>IFERROR(VLOOKUP($B375,[4]库存报告使用数据!$A$1:$B$65536,2,0),0)</f>
        <v>0</v>
      </c>
      <c r="AK375">
        <f>IFERROR(VLOOKUP($B375,[4]库存报告使用数据!$A$1:$C$65536,3,0),)</f>
        <v>0</v>
      </c>
      <c r="AL375">
        <f>IFERROR(VLOOKUP($B375,[4]库存报告使用数据!$A$1:$D$65536,4,0),)</f>
        <v>0</v>
      </c>
      <c r="AM375">
        <f>IFERROR(VLOOKUP($B375,[4]库存报告使用数据!$A$1:$E$65536,5,0),)</f>
        <v>1</v>
      </c>
      <c r="AN375" s="20" t="str">
        <f t="shared" si="95"/>
        <v/>
      </c>
      <c r="AO375" s="20" t="str">
        <f t="shared" si="96"/>
        <v/>
      </c>
      <c r="AP375" s="20" t="str">
        <f t="shared" si="97"/>
        <v/>
      </c>
      <c r="AQ375" s="20">
        <f t="shared" si="98"/>
        <v>0</v>
      </c>
      <c r="AR375" s="32">
        <f t="shared" si="99"/>
        <v>0</v>
      </c>
      <c r="AS375" s="32">
        <f t="shared" si="100"/>
        <v>0</v>
      </c>
      <c r="AT375" s="32">
        <f t="shared" si="101"/>
        <v>6</v>
      </c>
      <c r="AU375" s="28" t="str">
        <f t="shared" si="102"/>
        <v>库存为6</v>
      </c>
      <c r="AV375" s="34" t="str">
        <f>IFERROR(时间!$B$4+AU375,"上周无销量")</f>
        <v>上周无销量</v>
      </c>
    </row>
    <row r="376" spans="1:48">
      <c r="A376" s="18" t="s">
        <v>421</v>
      </c>
      <c r="B376" t="str">
        <f>VLOOKUP(A376,'[1]sku-asin（子）'!$A:$B,2,0)</f>
        <v>B06XYYGLT1</v>
      </c>
      <c r="C376" t="str">
        <f>VLOOKUP(A376,'[1]子sku-父sku'!$A:$B,2,0)</f>
        <v>CS-LY085</v>
      </c>
      <c r="D376" s="28">
        <f>IFERROR(VLOOKUP(A376,[2]库存报告使用数据处理!$A:$C,3,0),0)</f>
        <v>0</v>
      </c>
      <c r="E376" s="28">
        <f>IFERROR(VLOOKUP(A376,[2]库存报告使用数据处理!$A:$D,4,0),0)</f>
        <v>0</v>
      </c>
      <c r="F376" s="28">
        <f>IFERROR(VLOOKUP(A376,[2]库存报告使用数据处理!$A:$E,5,0),0)</f>
        <v>1</v>
      </c>
      <c r="G376" s="28">
        <f>IFERROR(VLOOKUP(A376,[2]库存报告使用数据处理!$A:$F,6,0),0)</f>
        <v>0</v>
      </c>
      <c r="H376" s="29">
        <f>IFERROR(VLOOKUP(A376,[2]库存报告使用数据处理!$A:$G,7,0),0)</f>
        <v>17.5</v>
      </c>
      <c r="I376">
        <f>IFERROR(VLOOKUP(A376,[5]数据处理!$A:$B,2,0),0)</f>
        <v>7</v>
      </c>
      <c r="J376" s="30">
        <f>IFERROR(VLOOKUP(A376,[5]数据处理!$A:$D,4,0),0)</f>
        <v>0</v>
      </c>
      <c r="K376" s="30">
        <f>IFERROR(VLOOKUP(A376,[5]数据处理!$A:$E,5,0),0)</f>
        <v>0</v>
      </c>
      <c r="L376" s="30">
        <f>IFERROR(VLOOKUP(A376,[5]数据处理!$A:$G,7,0),0)</f>
        <v>0</v>
      </c>
      <c r="M376">
        <f t="shared" si="86"/>
        <v>7</v>
      </c>
      <c r="N376">
        <f>IFERROR(VLOOKUP(A376,[5]数据处理!$A:$C,3,0),0)</f>
        <v>0</v>
      </c>
      <c r="O376">
        <f>IFERROR(VLOOKUP($A376,[5]数据处理!$A:$N,14,0),0)</f>
        <v>7</v>
      </c>
      <c r="P376">
        <f>IFERROR(VLOOKUP($A376,[3]库存报告使用数据!$A$1:$B$65536,2,0),"")</f>
        <v>160</v>
      </c>
      <c r="Q376">
        <f>IFERROR(VLOOKUP($A376,[3]库存报告使用数据!$A$1:$E$65536,5,0),"")</f>
        <v>26</v>
      </c>
      <c r="R376">
        <f>IFERROR(VLOOKUP($A376,[3]库存报告使用数据!$A$1:$H$65536,8,0),"")</f>
        <v>7</v>
      </c>
      <c r="S376">
        <f>IFERROR(VLOOKUP($A376,[3]库存报告使用数据!$A$1:$K$65536,11,0),"")</f>
        <v>10</v>
      </c>
      <c r="T376">
        <f>IFERROR(VLOOKUP($A376,[3]库存报告使用数据!$A$1:$C$65536,3,0),"")</f>
        <v>0</v>
      </c>
      <c r="U376">
        <f>IFERROR(VLOOKUP($A376,[3]库存报告使用数据!$A$1:$F$65536,6,0),"")</f>
        <v>0</v>
      </c>
      <c r="V376">
        <f>IFERROR(VLOOKUP($A376,[3]库存报告使用数据!$A$1:$I$65536,9,0),"")</f>
        <v>0</v>
      </c>
      <c r="W376">
        <f>IFERROR(VLOOKUP($A376,[3]库存报告使用数据!$A$1:$L$65536,12,0),"")</f>
        <v>0</v>
      </c>
      <c r="X376" s="20">
        <f t="shared" si="87"/>
        <v>0</v>
      </c>
      <c r="Y376" s="20">
        <f t="shared" si="88"/>
        <v>0</v>
      </c>
      <c r="Z376" s="20">
        <f t="shared" si="89"/>
        <v>0</v>
      </c>
      <c r="AA376" s="20">
        <f t="shared" si="90"/>
        <v>0</v>
      </c>
      <c r="AB376">
        <f>IFERROR(VLOOKUP($A376,[3]库存报告使用数据!$A$1:$D$65536,4,0),"")</f>
        <v>0</v>
      </c>
      <c r="AC376">
        <f>IFERROR(VLOOKUP($A376,[3]库存报告使用数据!$A$1:$G$65536,7,0),"")</f>
        <v>0</v>
      </c>
      <c r="AD376">
        <f>IFERROR(VLOOKUP($A376,[3]库存报告使用数据!$A$1:$J$65536,10,0),"")</f>
        <v>0</v>
      </c>
      <c r="AE376">
        <f>IFERROR(VLOOKUP($A376,[3]库存报告使用数据!$A$1:$M$65536,13,0),"")</f>
        <v>0</v>
      </c>
      <c r="AF376" s="20" t="str">
        <f t="shared" si="91"/>
        <v/>
      </c>
      <c r="AG376" s="20" t="str">
        <f t="shared" si="92"/>
        <v/>
      </c>
      <c r="AH376" s="20" t="str">
        <f t="shared" si="93"/>
        <v/>
      </c>
      <c r="AI376" s="20" t="str">
        <f t="shared" si="94"/>
        <v/>
      </c>
      <c r="AJ376">
        <f>IFERROR(VLOOKUP($B376,[4]库存报告使用数据!$A$1:$B$65536,2,0),0)</f>
        <v>2</v>
      </c>
      <c r="AK376">
        <f>IFERROR(VLOOKUP($B376,[4]库存报告使用数据!$A$1:$C$65536,3,0),)</f>
        <v>0</v>
      </c>
      <c r="AL376">
        <f>IFERROR(VLOOKUP($B376,[4]库存报告使用数据!$A$1:$D$65536,4,0),)</f>
        <v>0</v>
      </c>
      <c r="AM376">
        <f>IFERROR(VLOOKUP($B376,[4]库存报告使用数据!$A$1:$E$65536,5,0),)</f>
        <v>2</v>
      </c>
      <c r="AN376" s="20">
        <f t="shared" si="95"/>
        <v>0</v>
      </c>
      <c r="AO376" s="20" t="str">
        <f t="shared" si="96"/>
        <v/>
      </c>
      <c r="AP376" s="20" t="str">
        <f t="shared" si="97"/>
        <v/>
      </c>
      <c r="AQ376" s="20">
        <f t="shared" si="98"/>
        <v>0</v>
      </c>
      <c r="AR376" s="32">
        <f t="shared" si="99"/>
        <v>0</v>
      </c>
      <c r="AS376" s="32">
        <f t="shared" si="100"/>
        <v>0</v>
      </c>
      <c r="AT376" s="32">
        <f t="shared" si="101"/>
        <v>7</v>
      </c>
      <c r="AU376" s="28" t="str">
        <f t="shared" si="102"/>
        <v>库存为7</v>
      </c>
      <c r="AV376" s="34" t="str">
        <f>IFERROR(时间!$B$4+AU376,"上周无销量")</f>
        <v>上周无销量</v>
      </c>
    </row>
    <row r="377" spans="1:48">
      <c r="A377" s="18" t="s">
        <v>422</v>
      </c>
      <c r="B377" t="str">
        <f>VLOOKUP(A377,'[1]sku-asin（子）'!$A:$B,2,0)</f>
        <v>B06XYZGNQP</v>
      </c>
      <c r="C377" t="str">
        <f>VLOOKUP(A377,'[1]子sku-父sku'!$A:$B,2,0)</f>
        <v>CS-LY085</v>
      </c>
      <c r="D377" s="28">
        <f>IFERROR(VLOOKUP(A377,[2]库存报告使用数据处理!$A:$C,3,0),0)</f>
        <v>0</v>
      </c>
      <c r="E377" s="28">
        <f>IFERROR(VLOOKUP(A377,[2]库存报告使用数据处理!$A:$D,4,0),0)</f>
        <v>0</v>
      </c>
      <c r="F377" s="28">
        <f>IFERROR(VLOOKUP(A377,[2]库存报告使用数据处理!$A:$E,5,0),0)</f>
        <v>0</v>
      </c>
      <c r="G377" s="28">
        <f>IFERROR(VLOOKUP(A377,[2]库存报告使用数据处理!$A:$F,6,0),0)</f>
        <v>0</v>
      </c>
      <c r="H377" s="29">
        <f>IFERROR(VLOOKUP(A377,[2]库存报告使用数据处理!$A:$G,7,0),0)</f>
        <v>0</v>
      </c>
      <c r="I377">
        <f>IFERROR(VLOOKUP(A377,[5]数据处理!$A:$B,2,0),0)</f>
        <v>6</v>
      </c>
      <c r="J377" s="30">
        <f>IFERROR(VLOOKUP(A377,[5]数据处理!$A:$D,4,0),0)</f>
        <v>0</v>
      </c>
      <c r="K377" s="30">
        <f>IFERROR(VLOOKUP(A377,[5]数据处理!$A:$E,5,0),0)</f>
        <v>0</v>
      </c>
      <c r="L377" s="30">
        <f>IFERROR(VLOOKUP(A377,[5]数据处理!$A:$G,7,0),0)</f>
        <v>0</v>
      </c>
      <c r="M377">
        <f t="shared" si="86"/>
        <v>6</v>
      </c>
      <c r="N377">
        <f>IFERROR(VLOOKUP(A377,[5]数据处理!$A:$C,3,0),0)</f>
        <v>0</v>
      </c>
      <c r="O377">
        <f>IFERROR(VLOOKUP($A377,[5]数据处理!$A:$N,14,0),0)</f>
        <v>6</v>
      </c>
      <c r="P377">
        <f>IFERROR(VLOOKUP($A377,[3]库存报告使用数据!$A$1:$B$65536,2,0),"")</f>
        <v>71</v>
      </c>
      <c r="Q377">
        <f>IFERROR(VLOOKUP($A377,[3]库存报告使用数据!$A$1:$E$65536,5,0),"")</f>
        <v>17</v>
      </c>
      <c r="R377">
        <f>IFERROR(VLOOKUP($A377,[3]库存报告使用数据!$A$1:$H$65536,8,0),"")</f>
        <v>9</v>
      </c>
      <c r="S377">
        <f>IFERROR(VLOOKUP($A377,[3]库存报告使用数据!$A$1:$K$65536,11,0),"")</f>
        <v>8</v>
      </c>
      <c r="T377">
        <f>IFERROR(VLOOKUP($A377,[3]库存报告使用数据!$A$1:$C$65536,3,0),"")</f>
        <v>0</v>
      </c>
      <c r="U377">
        <f>IFERROR(VLOOKUP($A377,[3]库存报告使用数据!$A$1:$F$65536,6,0),"")</f>
        <v>0</v>
      </c>
      <c r="V377">
        <f>IFERROR(VLOOKUP($A377,[3]库存报告使用数据!$A$1:$I$65536,9,0),"")</f>
        <v>0</v>
      </c>
      <c r="W377">
        <f>IFERROR(VLOOKUP($A377,[3]库存报告使用数据!$A$1:$L$65536,12,0),"")</f>
        <v>0</v>
      </c>
      <c r="X377" s="20">
        <f t="shared" si="87"/>
        <v>0</v>
      </c>
      <c r="Y377" s="20">
        <f t="shared" si="88"/>
        <v>0</v>
      </c>
      <c r="Z377" s="20">
        <f t="shared" si="89"/>
        <v>0</v>
      </c>
      <c r="AA377" s="20">
        <f t="shared" si="90"/>
        <v>0</v>
      </c>
      <c r="AB377">
        <f>IFERROR(VLOOKUP($A377,[3]库存报告使用数据!$A$1:$D$65536,4,0),"")</f>
        <v>0</v>
      </c>
      <c r="AC377">
        <f>IFERROR(VLOOKUP($A377,[3]库存报告使用数据!$A$1:$G$65536,7,0),"")</f>
        <v>0</v>
      </c>
      <c r="AD377">
        <f>IFERROR(VLOOKUP($A377,[3]库存报告使用数据!$A$1:$J$65536,10,0),"")</f>
        <v>0</v>
      </c>
      <c r="AE377">
        <f>IFERROR(VLOOKUP($A377,[3]库存报告使用数据!$A$1:$M$65536,13,0),"")</f>
        <v>0</v>
      </c>
      <c r="AF377" s="20" t="str">
        <f t="shared" si="91"/>
        <v/>
      </c>
      <c r="AG377" s="20" t="str">
        <f t="shared" si="92"/>
        <v/>
      </c>
      <c r="AH377" s="20" t="str">
        <f t="shared" si="93"/>
        <v/>
      </c>
      <c r="AI377" s="20" t="str">
        <f t="shared" si="94"/>
        <v/>
      </c>
      <c r="AJ377">
        <f>IFERROR(VLOOKUP($B377,[4]库存报告使用数据!$A$1:$B$65536,2,0),0)</f>
        <v>1</v>
      </c>
      <c r="AK377">
        <f>IFERROR(VLOOKUP($B377,[4]库存报告使用数据!$A$1:$C$65536,3,0),)</f>
        <v>0</v>
      </c>
      <c r="AL377">
        <f>IFERROR(VLOOKUP($B377,[4]库存报告使用数据!$A$1:$D$65536,4,0),)</f>
        <v>0</v>
      </c>
      <c r="AM377">
        <f>IFERROR(VLOOKUP($B377,[4]库存报告使用数据!$A$1:$E$65536,5,0),)</f>
        <v>1</v>
      </c>
      <c r="AN377" s="20">
        <f t="shared" si="95"/>
        <v>0</v>
      </c>
      <c r="AO377" s="20" t="str">
        <f t="shared" si="96"/>
        <v/>
      </c>
      <c r="AP377" s="20" t="str">
        <f t="shared" si="97"/>
        <v/>
      </c>
      <c r="AQ377" s="20">
        <f t="shared" si="98"/>
        <v>0</v>
      </c>
      <c r="AR377" s="32">
        <f t="shared" si="99"/>
        <v>0</v>
      </c>
      <c r="AS377" s="32">
        <f t="shared" si="100"/>
        <v>0</v>
      </c>
      <c r="AT377" s="32">
        <f t="shared" si="101"/>
        <v>6</v>
      </c>
      <c r="AU377" s="28" t="str">
        <f t="shared" si="102"/>
        <v>库存为6</v>
      </c>
      <c r="AV377" s="34" t="str">
        <f>IFERROR(时间!$B$4+AU377,"上周无销量")</f>
        <v>上周无销量</v>
      </c>
    </row>
    <row r="378" spans="1:48">
      <c r="A378" s="18" t="s">
        <v>423</v>
      </c>
      <c r="B378" t="str">
        <f>VLOOKUP(A378,'[1]sku-asin（子）'!$A:$B,2,0)</f>
        <v>B06XZ1S7LJ</v>
      </c>
      <c r="C378" t="str">
        <f>VLOOKUP(A378,'[1]子sku-父sku'!$A:$B,2,0)</f>
        <v>CS-LY085</v>
      </c>
      <c r="D378" s="28">
        <f>IFERROR(VLOOKUP(A378,[2]库存报告使用数据处理!$A:$C,3,0),0)</f>
        <v>0</v>
      </c>
      <c r="E378" s="28">
        <f>IFERROR(VLOOKUP(A378,[2]库存报告使用数据处理!$A:$D,4,0),0)</f>
        <v>0</v>
      </c>
      <c r="F378" s="28">
        <f>IFERROR(VLOOKUP(A378,[2]库存报告使用数据处理!$A:$E,5,0),0)</f>
        <v>0</v>
      </c>
      <c r="G378" s="28">
        <f>IFERROR(VLOOKUP(A378,[2]库存报告使用数据处理!$A:$F,6,0),0)</f>
        <v>0</v>
      </c>
      <c r="H378" s="29">
        <f>IFERROR(VLOOKUP(A378,[2]库存报告使用数据处理!$A:$G,7,0),0)</f>
        <v>0</v>
      </c>
      <c r="I378">
        <f>IFERROR(VLOOKUP(A378,[5]数据处理!$A:$B,2,0),0)</f>
        <v>0</v>
      </c>
      <c r="J378" s="30">
        <f>IFERROR(VLOOKUP(A378,[5]数据处理!$A:$D,4,0),0)</f>
        <v>0</v>
      </c>
      <c r="K378" s="30">
        <f>IFERROR(VLOOKUP(A378,[5]数据处理!$A:$E,5,0),0)</f>
        <v>0</v>
      </c>
      <c r="L378" s="30">
        <f>IFERROR(VLOOKUP(A378,[5]数据处理!$A:$G,7,0),0)</f>
        <v>0</v>
      </c>
      <c r="M378">
        <f t="shared" si="86"/>
        <v>0</v>
      </c>
      <c r="N378">
        <f>IFERROR(VLOOKUP(A378,[5]数据处理!$A:$C,3,0),0)</f>
        <v>0</v>
      </c>
      <c r="O378">
        <f>IFERROR(VLOOKUP($A378,[5]数据处理!$A:$N,14,0),0)</f>
        <v>0</v>
      </c>
      <c r="P378" t="str">
        <f>IFERROR(VLOOKUP($A378,[3]库存报告使用数据!$A$1:$B$65536,2,0),"")</f>
        <v/>
      </c>
      <c r="Q378" t="str">
        <f>IFERROR(VLOOKUP($A378,[3]库存报告使用数据!$A$1:$E$65536,5,0),"")</f>
        <v/>
      </c>
      <c r="R378" t="str">
        <f>IFERROR(VLOOKUP($A378,[3]库存报告使用数据!$A$1:$H$65536,8,0),"")</f>
        <v/>
      </c>
      <c r="S378" t="str">
        <f>IFERROR(VLOOKUP($A378,[3]库存报告使用数据!$A$1:$K$65536,11,0),"")</f>
        <v/>
      </c>
      <c r="T378" t="str">
        <f>IFERROR(VLOOKUP($A378,[3]库存报告使用数据!$A$1:$C$65536,3,0),"")</f>
        <v/>
      </c>
      <c r="U378" t="str">
        <f>IFERROR(VLOOKUP($A378,[3]库存报告使用数据!$A$1:$F$65536,6,0),"")</f>
        <v/>
      </c>
      <c r="V378" t="str">
        <f>IFERROR(VLOOKUP($A378,[3]库存报告使用数据!$A$1:$I$65536,9,0),"")</f>
        <v/>
      </c>
      <c r="W378" t="str">
        <f>IFERROR(VLOOKUP($A378,[3]库存报告使用数据!$A$1:$L$65536,12,0),"")</f>
        <v/>
      </c>
      <c r="X378" s="20" t="str">
        <f t="shared" si="87"/>
        <v/>
      </c>
      <c r="Y378" s="20" t="str">
        <f t="shared" si="88"/>
        <v/>
      </c>
      <c r="Z378" s="20" t="str">
        <f t="shared" si="89"/>
        <v/>
      </c>
      <c r="AA378" s="20" t="str">
        <f t="shared" si="90"/>
        <v/>
      </c>
      <c r="AB378" t="str">
        <f>IFERROR(VLOOKUP($A378,[3]库存报告使用数据!$A$1:$D$65536,4,0),"")</f>
        <v/>
      </c>
      <c r="AC378" t="str">
        <f>IFERROR(VLOOKUP($A378,[3]库存报告使用数据!$A$1:$G$65536,7,0),"")</f>
        <v/>
      </c>
      <c r="AD378" t="str">
        <f>IFERROR(VLOOKUP($A378,[3]库存报告使用数据!$A$1:$J$65536,10,0),"")</f>
        <v/>
      </c>
      <c r="AE378" t="str">
        <f>IFERROR(VLOOKUP($A378,[3]库存报告使用数据!$A$1:$M$65536,13,0),"")</f>
        <v/>
      </c>
      <c r="AF378" s="20" t="str">
        <f t="shared" si="91"/>
        <v/>
      </c>
      <c r="AG378" s="20" t="str">
        <f t="shared" si="92"/>
        <v/>
      </c>
      <c r="AH378" s="20" t="str">
        <f t="shared" si="93"/>
        <v/>
      </c>
      <c r="AI378" s="20" t="str">
        <f t="shared" si="94"/>
        <v/>
      </c>
      <c r="AJ378">
        <f>IFERROR(VLOOKUP($B378,[4]库存报告使用数据!$A$1:$B$65536,2,0),0)</f>
        <v>0</v>
      </c>
      <c r="AK378">
        <f>IFERROR(VLOOKUP($B378,[4]库存报告使用数据!$A$1:$C$65536,3,0),)</f>
        <v>0</v>
      </c>
      <c r="AL378">
        <f>IFERROR(VLOOKUP($B378,[4]库存报告使用数据!$A$1:$D$65536,4,0),)</f>
        <v>0</v>
      </c>
      <c r="AM378">
        <f>IFERROR(VLOOKUP($B378,[4]库存报告使用数据!$A$1:$E$65536,5,0),)</f>
        <v>0</v>
      </c>
      <c r="AN378" s="20" t="str">
        <f t="shared" si="95"/>
        <v/>
      </c>
      <c r="AO378" s="20" t="str">
        <f t="shared" si="96"/>
        <v/>
      </c>
      <c r="AP378" s="20" t="str">
        <f t="shared" si="97"/>
        <v/>
      </c>
      <c r="AQ378" s="20" t="str">
        <f t="shared" si="98"/>
        <v/>
      </c>
      <c r="AR378" s="32">
        <f t="shared" si="99"/>
        <v>0</v>
      </c>
      <c r="AS378" s="32">
        <f t="shared" si="100"/>
        <v>0</v>
      </c>
      <c r="AT378" s="32">
        <f t="shared" si="101"/>
        <v>0</v>
      </c>
      <c r="AU378" s="28" t="str">
        <f t="shared" si="102"/>
        <v>库存为0</v>
      </c>
      <c r="AV378" s="34" t="str">
        <f>IFERROR(时间!$B$4+AU378,"上周无销量")</f>
        <v>上周无销量</v>
      </c>
    </row>
    <row r="379" spans="1:48">
      <c r="A379" s="18" t="s">
        <v>424</v>
      </c>
      <c r="B379" t="str">
        <f>VLOOKUP(A379,'[1]sku-asin（子）'!$A:$B,2,0)</f>
        <v>B06XYL6KXB</v>
      </c>
      <c r="C379" t="str">
        <f>VLOOKUP(A379,'[1]子sku-父sku'!$A:$B,2,0)</f>
        <v>CS-LY085</v>
      </c>
      <c r="D379" s="28">
        <f>IFERROR(VLOOKUP(A379,[2]库存报告使用数据处理!$A:$C,3,0),0)</f>
        <v>0</v>
      </c>
      <c r="E379" s="28">
        <f>IFERROR(VLOOKUP(A379,[2]库存报告使用数据处理!$A:$D,4,0),0)</f>
        <v>0</v>
      </c>
      <c r="F379" s="28">
        <f>IFERROR(VLOOKUP(A379,[2]库存报告使用数据处理!$A:$E,5,0),0)</f>
        <v>0</v>
      </c>
      <c r="G379" s="28">
        <f>IFERROR(VLOOKUP(A379,[2]库存报告使用数据处理!$A:$F,6,0),0)</f>
        <v>0</v>
      </c>
      <c r="H379" s="29">
        <f>IFERROR(VLOOKUP(A379,[2]库存报告使用数据处理!$A:$G,7,0),0)</f>
        <v>0</v>
      </c>
      <c r="I379">
        <f>IFERROR(VLOOKUP(A379,[5]数据处理!$A:$B,2,0),0)</f>
        <v>0</v>
      </c>
      <c r="J379" s="30">
        <f>IFERROR(VLOOKUP(A379,[5]数据处理!$A:$D,4,0),0)</f>
        <v>0</v>
      </c>
      <c r="K379" s="30">
        <f>IFERROR(VLOOKUP(A379,[5]数据处理!$A:$E,5,0),0)</f>
        <v>0</v>
      </c>
      <c r="L379" s="30">
        <f>IFERROR(VLOOKUP(A379,[5]数据处理!$A:$G,7,0),0)</f>
        <v>0</v>
      </c>
      <c r="M379">
        <f t="shared" si="86"/>
        <v>0</v>
      </c>
      <c r="N379">
        <f>IFERROR(VLOOKUP(A379,[5]数据处理!$A:$C,3,0),0)</f>
        <v>0</v>
      </c>
      <c r="O379">
        <f>IFERROR(VLOOKUP($A379,[5]数据处理!$A:$N,14,0),0)</f>
        <v>0</v>
      </c>
      <c r="P379" t="str">
        <f>IFERROR(VLOOKUP($A379,[3]库存报告使用数据!$A$1:$B$65536,2,0),"")</f>
        <v/>
      </c>
      <c r="Q379" t="str">
        <f>IFERROR(VLOOKUP($A379,[3]库存报告使用数据!$A$1:$E$65536,5,0),"")</f>
        <v/>
      </c>
      <c r="R379" t="str">
        <f>IFERROR(VLOOKUP($A379,[3]库存报告使用数据!$A$1:$H$65536,8,0),"")</f>
        <v/>
      </c>
      <c r="S379" t="str">
        <f>IFERROR(VLOOKUP($A379,[3]库存报告使用数据!$A$1:$K$65536,11,0),"")</f>
        <v/>
      </c>
      <c r="T379" t="str">
        <f>IFERROR(VLOOKUP($A379,[3]库存报告使用数据!$A$1:$C$65536,3,0),"")</f>
        <v/>
      </c>
      <c r="U379" t="str">
        <f>IFERROR(VLOOKUP($A379,[3]库存报告使用数据!$A$1:$F$65536,6,0),"")</f>
        <v/>
      </c>
      <c r="V379" t="str">
        <f>IFERROR(VLOOKUP($A379,[3]库存报告使用数据!$A$1:$I$65536,9,0),"")</f>
        <v/>
      </c>
      <c r="W379" t="str">
        <f>IFERROR(VLOOKUP($A379,[3]库存报告使用数据!$A$1:$L$65536,12,0),"")</f>
        <v/>
      </c>
      <c r="X379" s="20" t="str">
        <f t="shared" si="87"/>
        <v/>
      </c>
      <c r="Y379" s="20" t="str">
        <f t="shared" si="88"/>
        <v/>
      </c>
      <c r="Z379" s="20" t="str">
        <f t="shared" si="89"/>
        <v/>
      </c>
      <c r="AA379" s="20" t="str">
        <f t="shared" si="90"/>
        <v/>
      </c>
      <c r="AB379" t="str">
        <f>IFERROR(VLOOKUP($A379,[3]库存报告使用数据!$A$1:$D$65536,4,0),"")</f>
        <v/>
      </c>
      <c r="AC379" t="str">
        <f>IFERROR(VLOOKUP($A379,[3]库存报告使用数据!$A$1:$G$65536,7,0),"")</f>
        <v/>
      </c>
      <c r="AD379" t="str">
        <f>IFERROR(VLOOKUP($A379,[3]库存报告使用数据!$A$1:$J$65536,10,0),"")</f>
        <v/>
      </c>
      <c r="AE379" t="str">
        <f>IFERROR(VLOOKUP($A379,[3]库存报告使用数据!$A$1:$M$65536,13,0),"")</f>
        <v/>
      </c>
      <c r="AF379" s="20" t="str">
        <f t="shared" si="91"/>
        <v/>
      </c>
      <c r="AG379" s="20" t="str">
        <f t="shared" si="92"/>
        <v/>
      </c>
      <c r="AH379" s="20" t="str">
        <f t="shared" si="93"/>
        <v/>
      </c>
      <c r="AI379" s="20" t="str">
        <f t="shared" si="94"/>
        <v/>
      </c>
      <c r="AJ379">
        <f>IFERROR(VLOOKUP($B379,[4]库存报告使用数据!$A$1:$B$65536,2,0),0)</f>
        <v>0</v>
      </c>
      <c r="AK379">
        <f>IFERROR(VLOOKUP($B379,[4]库存报告使用数据!$A$1:$C$65536,3,0),)</f>
        <v>0</v>
      </c>
      <c r="AL379">
        <f>IFERROR(VLOOKUP($B379,[4]库存报告使用数据!$A$1:$D$65536,4,0),)</f>
        <v>0</v>
      </c>
      <c r="AM379">
        <f>IFERROR(VLOOKUP($B379,[4]库存报告使用数据!$A$1:$E$65536,5,0),)</f>
        <v>0</v>
      </c>
      <c r="AN379" s="20" t="str">
        <f t="shared" si="95"/>
        <v/>
      </c>
      <c r="AO379" s="20" t="str">
        <f t="shared" si="96"/>
        <v/>
      </c>
      <c r="AP379" s="20" t="str">
        <f t="shared" si="97"/>
        <v/>
      </c>
      <c r="AQ379" s="20" t="str">
        <f t="shared" si="98"/>
        <v/>
      </c>
      <c r="AR379" s="32">
        <f t="shared" si="99"/>
        <v>0</v>
      </c>
      <c r="AS379" s="32">
        <f t="shared" si="100"/>
        <v>0</v>
      </c>
      <c r="AT379" s="32">
        <f t="shared" si="101"/>
        <v>0</v>
      </c>
      <c r="AU379" s="28" t="str">
        <f t="shared" si="102"/>
        <v>库存为0</v>
      </c>
      <c r="AV379" s="34" t="str">
        <f>IFERROR(时间!$B$4+AU379,"上周无销量")</f>
        <v>上周无销量</v>
      </c>
    </row>
    <row r="380" spans="1:48">
      <c r="A380" s="18" t="s">
        <v>425</v>
      </c>
      <c r="B380" t="str">
        <f>VLOOKUP(A380,'[1]sku-asin（子）'!$A:$B,2,0)</f>
        <v>B06XYZPBV7</v>
      </c>
      <c r="C380" t="str">
        <f>VLOOKUP(A380,'[1]子sku-父sku'!$A:$B,2,0)</f>
        <v>CS-LY085</v>
      </c>
      <c r="D380" s="28">
        <f>IFERROR(VLOOKUP(A380,[2]库存报告使用数据处理!$A:$C,3,0),0)</f>
        <v>0</v>
      </c>
      <c r="E380" s="28">
        <f>IFERROR(VLOOKUP(A380,[2]库存报告使用数据处理!$A:$D,4,0),0)</f>
        <v>0</v>
      </c>
      <c r="F380" s="28">
        <f>IFERROR(VLOOKUP(A380,[2]库存报告使用数据处理!$A:$E,5,0),0)</f>
        <v>0</v>
      </c>
      <c r="G380" s="28">
        <f>IFERROR(VLOOKUP(A380,[2]库存报告使用数据处理!$A:$F,6,0),0)</f>
        <v>1</v>
      </c>
      <c r="H380" s="29">
        <f>IFERROR(VLOOKUP(A380,[2]库存报告使用数据处理!$A:$G,7,0),0)</f>
        <v>17.5</v>
      </c>
      <c r="I380">
        <f>IFERROR(VLOOKUP(A380,[5]数据处理!$A:$B,2,0),0)</f>
        <v>7</v>
      </c>
      <c r="J380" s="30">
        <f>IFERROR(VLOOKUP(A380,[5]数据处理!$A:$D,4,0),0)</f>
        <v>0</v>
      </c>
      <c r="K380" s="30">
        <f>IFERROR(VLOOKUP(A380,[5]数据处理!$A:$E,5,0),0)</f>
        <v>0</v>
      </c>
      <c r="L380" s="30">
        <f>IFERROR(VLOOKUP(A380,[5]数据处理!$A:$G,7,0),0)</f>
        <v>0</v>
      </c>
      <c r="M380">
        <f t="shared" si="86"/>
        <v>7</v>
      </c>
      <c r="N380">
        <f>IFERROR(VLOOKUP(A380,[5]数据处理!$A:$C,3,0),0)</f>
        <v>0</v>
      </c>
      <c r="O380">
        <f>IFERROR(VLOOKUP($A380,[5]数据处理!$A:$N,14,0),0)</f>
        <v>7</v>
      </c>
      <c r="P380">
        <f>IFERROR(VLOOKUP($A380,[3]库存报告使用数据!$A$1:$B$65536,2,0),"")</f>
        <v>70</v>
      </c>
      <c r="Q380">
        <f>IFERROR(VLOOKUP($A380,[3]库存报告使用数据!$A$1:$E$65536,5,0),"")</f>
        <v>13</v>
      </c>
      <c r="R380">
        <f>IFERROR(VLOOKUP($A380,[3]库存报告使用数据!$A$1:$H$65536,8,0),"")</f>
        <v>11</v>
      </c>
      <c r="S380">
        <f>IFERROR(VLOOKUP($A380,[3]库存报告使用数据!$A$1:$K$65536,11,0),"")</f>
        <v>13</v>
      </c>
      <c r="T380">
        <f>IFERROR(VLOOKUP($A380,[3]库存报告使用数据!$A$1:$C$65536,3,0),"")</f>
        <v>0</v>
      </c>
      <c r="U380">
        <f>IFERROR(VLOOKUP($A380,[3]库存报告使用数据!$A$1:$F$65536,6,0),"")</f>
        <v>0</v>
      </c>
      <c r="V380">
        <f>IFERROR(VLOOKUP($A380,[3]库存报告使用数据!$A$1:$I$65536,9,0),"")</f>
        <v>0</v>
      </c>
      <c r="W380">
        <f>IFERROR(VLOOKUP($A380,[3]库存报告使用数据!$A$1:$L$65536,12,0),"")</f>
        <v>0</v>
      </c>
      <c r="X380" s="20">
        <f t="shared" si="87"/>
        <v>0</v>
      </c>
      <c r="Y380" s="20">
        <f t="shared" si="88"/>
        <v>0</v>
      </c>
      <c r="Z380" s="20">
        <f t="shared" si="89"/>
        <v>0</v>
      </c>
      <c r="AA380" s="20">
        <f t="shared" si="90"/>
        <v>0</v>
      </c>
      <c r="AB380">
        <f>IFERROR(VLOOKUP($A380,[3]库存报告使用数据!$A$1:$D$65536,4,0),"")</f>
        <v>0</v>
      </c>
      <c r="AC380">
        <f>IFERROR(VLOOKUP($A380,[3]库存报告使用数据!$A$1:$G$65536,7,0),"")</f>
        <v>0</v>
      </c>
      <c r="AD380">
        <f>IFERROR(VLOOKUP($A380,[3]库存报告使用数据!$A$1:$J$65536,10,0),"")</f>
        <v>0</v>
      </c>
      <c r="AE380">
        <f>IFERROR(VLOOKUP($A380,[3]库存报告使用数据!$A$1:$M$65536,13,0),"")</f>
        <v>0</v>
      </c>
      <c r="AF380" s="20" t="str">
        <f t="shared" si="91"/>
        <v/>
      </c>
      <c r="AG380" s="20" t="str">
        <f t="shared" si="92"/>
        <v/>
      </c>
      <c r="AH380" s="20" t="str">
        <f t="shared" si="93"/>
        <v/>
      </c>
      <c r="AI380" s="20" t="str">
        <f t="shared" si="94"/>
        <v/>
      </c>
      <c r="AJ380">
        <f>IFERROR(VLOOKUP($B380,[4]库存报告使用数据!$A$1:$B$65536,2,0),0)</f>
        <v>0</v>
      </c>
      <c r="AK380">
        <f>IFERROR(VLOOKUP($B380,[4]库存报告使用数据!$A$1:$C$65536,3,0),)</f>
        <v>1</v>
      </c>
      <c r="AL380">
        <f>IFERROR(VLOOKUP($B380,[4]库存报告使用数据!$A$1:$D$65536,4,0),)</f>
        <v>1</v>
      </c>
      <c r="AM380">
        <f>IFERROR(VLOOKUP($B380,[4]库存报告使用数据!$A$1:$E$65536,5,0),)</f>
        <v>2</v>
      </c>
      <c r="AN380" s="20" t="str">
        <f t="shared" si="95"/>
        <v/>
      </c>
      <c r="AO380" s="20">
        <f t="shared" si="96"/>
        <v>0</v>
      </c>
      <c r="AP380" s="20">
        <f t="shared" si="97"/>
        <v>0</v>
      </c>
      <c r="AQ380" s="20">
        <f t="shared" si="98"/>
        <v>0.5</v>
      </c>
      <c r="AR380" s="32">
        <f t="shared" si="99"/>
        <v>0</v>
      </c>
      <c r="AS380" s="32">
        <f t="shared" si="100"/>
        <v>0</v>
      </c>
      <c r="AT380" s="32">
        <f t="shared" si="101"/>
        <v>7</v>
      </c>
      <c r="AU380" s="28" t="str">
        <f t="shared" si="102"/>
        <v>库存为7</v>
      </c>
      <c r="AV380" s="34" t="str">
        <f>IFERROR(时间!$B$4+AU380,"上周无销量")</f>
        <v>上周无销量</v>
      </c>
    </row>
    <row r="381" spans="1:48">
      <c r="A381" s="18" t="s">
        <v>426</v>
      </c>
      <c r="B381" t="str">
        <f>VLOOKUP(A381,'[1]sku-asin（子）'!$A:$B,2,0)</f>
        <v>B06XYTL5SD</v>
      </c>
      <c r="C381" t="str">
        <f>VLOOKUP(A381,'[1]子sku-父sku'!$A:$B,2,0)</f>
        <v>CS-LY085</v>
      </c>
      <c r="D381" s="28">
        <f>IFERROR(VLOOKUP(A381,[2]库存报告使用数据处理!$A:$C,3,0),0)</f>
        <v>0</v>
      </c>
      <c r="E381" s="28">
        <f>IFERROR(VLOOKUP(A381,[2]库存报告使用数据处理!$A:$D,4,0),0)</f>
        <v>0</v>
      </c>
      <c r="F381" s="28">
        <f>IFERROR(VLOOKUP(A381,[2]库存报告使用数据处理!$A:$E,5,0),0)</f>
        <v>0</v>
      </c>
      <c r="G381" s="28">
        <f>IFERROR(VLOOKUP(A381,[2]库存报告使用数据处理!$A:$F,6,0),0)</f>
        <v>0</v>
      </c>
      <c r="H381" s="29">
        <f>IFERROR(VLOOKUP(A381,[2]库存报告使用数据处理!$A:$G,7,0),0)</f>
        <v>0</v>
      </c>
      <c r="I381">
        <f>IFERROR(VLOOKUP(A381,[5]数据处理!$A:$B,2,0),0)</f>
        <v>5</v>
      </c>
      <c r="J381" s="30">
        <f>IFERROR(VLOOKUP(A381,[5]数据处理!$A:$D,4,0),0)</f>
        <v>0</v>
      </c>
      <c r="K381" s="30">
        <f>IFERROR(VLOOKUP(A381,[5]数据处理!$A:$E,5,0),0)</f>
        <v>0</v>
      </c>
      <c r="L381" s="30">
        <f>IFERROR(VLOOKUP(A381,[5]数据处理!$A:$G,7,0),0)</f>
        <v>0</v>
      </c>
      <c r="M381">
        <f t="shared" si="86"/>
        <v>5</v>
      </c>
      <c r="N381">
        <f>IFERROR(VLOOKUP(A381,[5]数据处理!$A:$C,3,0),0)</f>
        <v>0</v>
      </c>
      <c r="O381">
        <f>IFERROR(VLOOKUP($A381,[5]数据处理!$A:$N,14,0),0)</f>
        <v>3</v>
      </c>
      <c r="P381">
        <f>IFERROR(VLOOKUP($A381,[3]库存报告使用数据!$A$1:$B$65536,2,0),"")</f>
        <v>527</v>
      </c>
      <c r="Q381">
        <f>IFERROR(VLOOKUP($A381,[3]库存报告使用数据!$A$1:$E$65536,5,0),"")</f>
        <v>56</v>
      </c>
      <c r="R381">
        <f>IFERROR(VLOOKUP($A381,[3]库存报告使用数据!$A$1:$H$65536,8,0),"")</f>
        <v>28</v>
      </c>
      <c r="S381">
        <f>IFERROR(VLOOKUP($A381,[3]库存报告使用数据!$A$1:$K$65536,11,0),"")</f>
        <v>27</v>
      </c>
      <c r="T381">
        <f>IFERROR(VLOOKUP($A381,[3]库存报告使用数据!$A$1:$C$65536,3,0),"")</f>
        <v>2</v>
      </c>
      <c r="U381">
        <f>IFERROR(VLOOKUP($A381,[3]库存报告使用数据!$A$1:$F$65536,6,0),"")</f>
        <v>0</v>
      </c>
      <c r="V381">
        <f>IFERROR(VLOOKUP($A381,[3]库存报告使用数据!$A$1:$I$65536,9,0),"")</f>
        <v>0</v>
      </c>
      <c r="W381">
        <f>IFERROR(VLOOKUP($A381,[3]库存报告使用数据!$A$1:$L$65536,12,0),"")</f>
        <v>0</v>
      </c>
      <c r="X381" s="20">
        <f t="shared" si="87"/>
        <v>0.00379506641366224</v>
      </c>
      <c r="Y381" s="20">
        <f t="shared" si="88"/>
        <v>0</v>
      </c>
      <c r="Z381" s="20">
        <f t="shared" si="89"/>
        <v>0</v>
      </c>
      <c r="AA381" s="20">
        <f t="shared" si="90"/>
        <v>0</v>
      </c>
      <c r="AB381">
        <f>IFERROR(VLOOKUP($A381,[3]库存报告使用数据!$A$1:$D$65536,4,0),"")</f>
        <v>0.52</v>
      </c>
      <c r="AC381">
        <f>IFERROR(VLOOKUP($A381,[3]库存报告使用数据!$A$1:$G$65536,7,0),"")</f>
        <v>0</v>
      </c>
      <c r="AD381">
        <f>IFERROR(VLOOKUP($A381,[3]库存报告使用数据!$A$1:$J$65536,10,0),"")</f>
        <v>0</v>
      </c>
      <c r="AE381">
        <f>IFERROR(VLOOKUP($A381,[3]库存报告使用数据!$A$1:$M$65536,13,0),"")</f>
        <v>0</v>
      </c>
      <c r="AF381" s="20" t="str">
        <f t="shared" si="91"/>
        <v>无销售广告费为0.52</v>
      </c>
      <c r="AG381" s="20" t="str">
        <f t="shared" si="92"/>
        <v/>
      </c>
      <c r="AH381" s="20" t="str">
        <f t="shared" si="93"/>
        <v/>
      </c>
      <c r="AI381" s="20" t="str">
        <f t="shared" si="94"/>
        <v/>
      </c>
      <c r="AJ381">
        <f>IFERROR(VLOOKUP($B381,[4]库存报告使用数据!$A$1:$B$65536,2,0),0)</f>
        <v>0</v>
      </c>
      <c r="AK381">
        <f>IFERROR(VLOOKUP($B381,[4]库存报告使用数据!$A$1:$C$65536,3,0),)</f>
        <v>0</v>
      </c>
      <c r="AL381">
        <f>IFERROR(VLOOKUP($B381,[4]库存报告使用数据!$A$1:$D$65536,4,0),)</f>
        <v>0</v>
      </c>
      <c r="AM381">
        <f>IFERROR(VLOOKUP($B381,[4]库存报告使用数据!$A$1:$E$65536,5,0),)</f>
        <v>1</v>
      </c>
      <c r="AN381" s="20" t="str">
        <f t="shared" si="95"/>
        <v/>
      </c>
      <c r="AO381" s="20" t="str">
        <f t="shared" si="96"/>
        <v/>
      </c>
      <c r="AP381" s="20" t="str">
        <f t="shared" si="97"/>
        <v/>
      </c>
      <c r="AQ381" s="20">
        <f t="shared" si="98"/>
        <v>0</v>
      </c>
      <c r="AR381" s="32">
        <f t="shared" si="99"/>
        <v>0</v>
      </c>
      <c r="AS381" s="32">
        <f t="shared" si="100"/>
        <v>0</v>
      </c>
      <c r="AT381" s="32">
        <f t="shared" si="101"/>
        <v>5</v>
      </c>
      <c r="AU381" s="28" t="str">
        <f t="shared" si="102"/>
        <v>库存为5</v>
      </c>
      <c r="AV381" s="34" t="str">
        <f>IFERROR(时间!$B$4+AU381,"上周无销量")</f>
        <v>上周无销量</v>
      </c>
    </row>
    <row r="382" spans="1:48">
      <c r="A382" s="18" t="s">
        <v>427</v>
      </c>
      <c r="B382" t="str">
        <f>VLOOKUP(A382,'[1]sku-asin（子）'!$A:$B,2,0)</f>
        <v>B06XZ1KL82</v>
      </c>
      <c r="C382" t="str">
        <f>VLOOKUP(A382,'[1]子sku-父sku'!$A:$B,2,0)</f>
        <v>CS-LY085</v>
      </c>
      <c r="D382" s="28">
        <f>IFERROR(VLOOKUP(A382,[2]库存报告使用数据处理!$A:$C,3,0),0)</f>
        <v>0</v>
      </c>
      <c r="E382" s="28">
        <f>IFERROR(VLOOKUP(A382,[2]库存报告使用数据处理!$A:$D,4,0),0)</f>
        <v>0</v>
      </c>
      <c r="F382" s="28">
        <f>IFERROR(VLOOKUP(A382,[2]库存报告使用数据处理!$A:$E,5,0),0)</f>
        <v>0</v>
      </c>
      <c r="G382" s="28">
        <f>IFERROR(VLOOKUP(A382,[2]库存报告使用数据处理!$A:$F,6,0),0)</f>
        <v>0</v>
      </c>
      <c r="H382" s="29">
        <f>IFERROR(VLOOKUP(A382,[2]库存报告使用数据处理!$A:$G,7,0),0)</f>
        <v>0</v>
      </c>
      <c r="I382">
        <f>IFERROR(VLOOKUP(A382,[5]数据处理!$A:$B,2,0),0)</f>
        <v>3</v>
      </c>
      <c r="J382" s="30">
        <f>IFERROR(VLOOKUP(A382,[5]数据处理!$A:$D,4,0),0)</f>
        <v>0</v>
      </c>
      <c r="K382" s="30">
        <f>IFERROR(VLOOKUP(A382,[5]数据处理!$A:$E,5,0),0)</f>
        <v>0</v>
      </c>
      <c r="L382" s="30">
        <f>IFERROR(VLOOKUP(A382,[5]数据处理!$A:$G,7,0),0)</f>
        <v>0</v>
      </c>
      <c r="M382">
        <f t="shared" si="86"/>
        <v>3</v>
      </c>
      <c r="N382">
        <f>IFERROR(VLOOKUP(A382,[5]数据处理!$A:$C,3,0),0)</f>
        <v>0</v>
      </c>
      <c r="O382">
        <f>IFERROR(VLOOKUP($A382,[5]数据处理!$A:$N,14,0),0)</f>
        <v>3</v>
      </c>
      <c r="P382">
        <f>IFERROR(VLOOKUP($A382,[3]库存报告使用数据!$A$1:$B$65536,2,0),"")</f>
        <v>86</v>
      </c>
      <c r="Q382">
        <f>IFERROR(VLOOKUP($A382,[3]库存报告使用数据!$A$1:$E$65536,5,0),"")</f>
        <v>8</v>
      </c>
      <c r="R382">
        <f>IFERROR(VLOOKUP($A382,[3]库存报告使用数据!$A$1:$H$65536,8,0),"")</f>
        <v>8</v>
      </c>
      <c r="S382">
        <f>IFERROR(VLOOKUP($A382,[3]库存报告使用数据!$A$1:$K$65536,11,0),"")</f>
        <v>7</v>
      </c>
      <c r="T382">
        <f>IFERROR(VLOOKUP($A382,[3]库存报告使用数据!$A$1:$C$65536,3,0),"")</f>
        <v>0</v>
      </c>
      <c r="U382">
        <f>IFERROR(VLOOKUP($A382,[3]库存报告使用数据!$A$1:$F$65536,6,0),"")</f>
        <v>0</v>
      </c>
      <c r="V382">
        <f>IFERROR(VLOOKUP($A382,[3]库存报告使用数据!$A$1:$I$65536,9,0),"")</f>
        <v>0</v>
      </c>
      <c r="W382">
        <f>IFERROR(VLOOKUP($A382,[3]库存报告使用数据!$A$1:$L$65536,12,0),"")</f>
        <v>0</v>
      </c>
      <c r="X382" s="20">
        <f t="shared" si="87"/>
        <v>0</v>
      </c>
      <c r="Y382" s="20">
        <f t="shared" si="88"/>
        <v>0</v>
      </c>
      <c r="Z382" s="20">
        <f t="shared" si="89"/>
        <v>0</v>
      </c>
      <c r="AA382" s="20">
        <f t="shared" si="90"/>
        <v>0</v>
      </c>
      <c r="AB382">
        <f>IFERROR(VLOOKUP($A382,[3]库存报告使用数据!$A$1:$D$65536,4,0),"")</f>
        <v>0</v>
      </c>
      <c r="AC382">
        <f>IFERROR(VLOOKUP($A382,[3]库存报告使用数据!$A$1:$G$65536,7,0),"")</f>
        <v>0</v>
      </c>
      <c r="AD382">
        <f>IFERROR(VLOOKUP($A382,[3]库存报告使用数据!$A$1:$J$65536,10,0),"")</f>
        <v>0</v>
      </c>
      <c r="AE382">
        <f>IFERROR(VLOOKUP($A382,[3]库存报告使用数据!$A$1:$M$65536,13,0),"")</f>
        <v>0</v>
      </c>
      <c r="AF382" s="20" t="str">
        <f t="shared" si="91"/>
        <v/>
      </c>
      <c r="AG382" s="20" t="str">
        <f t="shared" si="92"/>
        <v/>
      </c>
      <c r="AH382" s="20" t="str">
        <f t="shared" si="93"/>
        <v/>
      </c>
      <c r="AI382" s="20" t="str">
        <f t="shared" si="94"/>
        <v/>
      </c>
      <c r="AJ382">
        <f>IFERROR(VLOOKUP($B382,[4]库存报告使用数据!$A$1:$B$65536,2,0),0)</f>
        <v>0</v>
      </c>
      <c r="AK382">
        <f>IFERROR(VLOOKUP($B382,[4]库存报告使用数据!$A$1:$C$65536,3,0),)</f>
        <v>0</v>
      </c>
      <c r="AL382">
        <f>IFERROR(VLOOKUP($B382,[4]库存报告使用数据!$A$1:$D$65536,4,0),)</f>
        <v>0</v>
      </c>
      <c r="AM382">
        <f>IFERROR(VLOOKUP($B382,[4]库存报告使用数据!$A$1:$E$65536,5,0),)</f>
        <v>5</v>
      </c>
      <c r="AN382" s="20" t="str">
        <f t="shared" si="95"/>
        <v/>
      </c>
      <c r="AO382" s="20" t="str">
        <f t="shared" si="96"/>
        <v/>
      </c>
      <c r="AP382" s="20" t="str">
        <f t="shared" si="97"/>
        <v/>
      </c>
      <c r="AQ382" s="20">
        <f t="shared" si="98"/>
        <v>0</v>
      </c>
      <c r="AR382" s="32">
        <f t="shared" si="99"/>
        <v>0</v>
      </c>
      <c r="AS382" s="32">
        <f t="shared" si="100"/>
        <v>0</v>
      </c>
      <c r="AT382" s="32">
        <f t="shared" si="101"/>
        <v>3</v>
      </c>
      <c r="AU382" s="28" t="str">
        <f t="shared" si="102"/>
        <v>库存为3</v>
      </c>
      <c r="AV382" s="34" t="str">
        <f>IFERROR(时间!$B$4+AU382,"上周无销量")</f>
        <v>上周无销量</v>
      </c>
    </row>
    <row r="383" spans="1:48">
      <c r="A383" s="18" t="s">
        <v>428</v>
      </c>
      <c r="B383" t="str">
        <f>VLOOKUP(A383,'[1]sku-asin（子）'!$A:$B,2,0)</f>
        <v>B06XYZZB9L</v>
      </c>
      <c r="C383" t="str">
        <f>VLOOKUP(A383,'[1]子sku-父sku'!$A:$B,2,0)</f>
        <v>CS-LY085</v>
      </c>
      <c r="D383" s="28">
        <f>IFERROR(VLOOKUP(A383,[2]库存报告使用数据处理!$A:$C,3,0),0)</f>
        <v>0</v>
      </c>
      <c r="E383" s="28">
        <f>IFERROR(VLOOKUP(A383,[2]库存报告使用数据处理!$A:$D,4,0),0)</f>
        <v>0</v>
      </c>
      <c r="F383" s="28">
        <f>IFERROR(VLOOKUP(A383,[2]库存报告使用数据处理!$A:$E,5,0),0)</f>
        <v>0</v>
      </c>
      <c r="G383" s="28">
        <f>IFERROR(VLOOKUP(A383,[2]库存报告使用数据处理!$A:$F,6,0),0)</f>
        <v>0</v>
      </c>
      <c r="H383" s="29">
        <f>IFERROR(VLOOKUP(A383,[2]库存报告使用数据处理!$A:$G,7,0),0)</f>
        <v>0</v>
      </c>
      <c r="I383">
        <f>IFERROR(VLOOKUP(A383,[5]数据处理!$A:$B,2,0),0)</f>
        <v>5</v>
      </c>
      <c r="J383" s="30">
        <f>IFERROR(VLOOKUP(A383,[5]数据处理!$A:$D,4,0),0)</f>
        <v>0</v>
      </c>
      <c r="K383" s="30">
        <f>IFERROR(VLOOKUP(A383,[5]数据处理!$A:$E,5,0),0)</f>
        <v>0</v>
      </c>
      <c r="L383" s="30">
        <f>IFERROR(VLOOKUP(A383,[5]数据处理!$A:$G,7,0),0)</f>
        <v>0</v>
      </c>
      <c r="M383">
        <f t="shared" si="86"/>
        <v>5</v>
      </c>
      <c r="N383">
        <f>IFERROR(VLOOKUP(A383,[5]数据处理!$A:$C,3,0),0)</f>
        <v>0</v>
      </c>
      <c r="O383">
        <f>IFERROR(VLOOKUP($A383,[5]数据处理!$A:$N,14,0),0)</f>
        <v>5</v>
      </c>
      <c r="P383">
        <f>IFERROR(VLOOKUP($A383,[3]库存报告使用数据!$A$1:$B$65536,2,0),"")</f>
        <v>64</v>
      </c>
      <c r="Q383">
        <f>IFERROR(VLOOKUP($A383,[3]库存报告使用数据!$A$1:$E$65536,5,0),"")</f>
        <v>5</v>
      </c>
      <c r="R383">
        <f>IFERROR(VLOOKUP($A383,[3]库存报告使用数据!$A$1:$H$65536,8,0),"")</f>
        <v>5</v>
      </c>
      <c r="S383">
        <f>IFERROR(VLOOKUP($A383,[3]库存报告使用数据!$A$1:$K$65536,11,0),"")</f>
        <v>10</v>
      </c>
      <c r="T383">
        <f>IFERROR(VLOOKUP($A383,[3]库存报告使用数据!$A$1:$C$65536,3,0),"")</f>
        <v>0</v>
      </c>
      <c r="U383">
        <f>IFERROR(VLOOKUP($A383,[3]库存报告使用数据!$A$1:$F$65536,6,0),"")</f>
        <v>0</v>
      </c>
      <c r="V383">
        <f>IFERROR(VLOOKUP($A383,[3]库存报告使用数据!$A$1:$I$65536,9,0),"")</f>
        <v>0</v>
      </c>
      <c r="W383">
        <f>IFERROR(VLOOKUP($A383,[3]库存报告使用数据!$A$1:$L$65536,12,0),"")</f>
        <v>0</v>
      </c>
      <c r="X383" s="20">
        <f t="shared" si="87"/>
        <v>0</v>
      </c>
      <c r="Y383" s="20">
        <f t="shared" si="88"/>
        <v>0</v>
      </c>
      <c r="Z383" s="20">
        <f t="shared" si="89"/>
        <v>0</v>
      </c>
      <c r="AA383" s="20">
        <f t="shared" si="90"/>
        <v>0</v>
      </c>
      <c r="AB383">
        <f>IFERROR(VLOOKUP($A383,[3]库存报告使用数据!$A$1:$D$65536,4,0),"")</f>
        <v>0</v>
      </c>
      <c r="AC383">
        <f>IFERROR(VLOOKUP($A383,[3]库存报告使用数据!$A$1:$G$65536,7,0),"")</f>
        <v>0</v>
      </c>
      <c r="AD383">
        <f>IFERROR(VLOOKUP($A383,[3]库存报告使用数据!$A$1:$J$65536,10,0),"")</f>
        <v>0</v>
      </c>
      <c r="AE383">
        <f>IFERROR(VLOOKUP($A383,[3]库存报告使用数据!$A$1:$M$65536,13,0),"")</f>
        <v>0</v>
      </c>
      <c r="AF383" s="20" t="str">
        <f t="shared" si="91"/>
        <v/>
      </c>
      <c r="AG383" s="20" t="str">
        <f t="shared" si="92"/>
        <v/>
      </c>
      <c r="AH383" s="20" t="str">
        <f t="shared" si="93"/>
        <v/>
      </c>
      <c r="AI383" s="20" t="str">
        <f t="shared" si="94"/>
        <v/>
      </c>
      <c r="AJ383">
        <f>IFERROR(VLOOKUP($B383,[4]库存报告使用数据!$A$1:$B$65536,2,0),0)</f>
        <v>0</v>
      </c>
      <c r="AK383">
        <f>IFERROR(VLOOKUP($B383,[4]库存报告使用数据!$A$1:$C$65536,3,0),)</f>
        <v>0</v>
      </c>
      <c r="AL383">
        <f>IFERROR(VLOOKUP($B383,[4]库存报告使用数据!$A$1:$D$65536,4,0),)</f>
        <v>0</v>
      </c>
      <c r="AM383">
        <f>IFERROR(VLOOKUP($B383,[4]库存报告使用数据!$A$1:$E$65536,5,0),)</f>
        <v>0</v>
      </c>
      <c r="AN383" s="20" t="str">
        <f t="shared" si="95"/>
        <v/>
      </c>
      <c r="AO383" s="20" t="str">
        <f t="shared" si="96"/>
        <v/>
      </c>
      <c r="AP383" s="20" t="str">
        <f t="shared" si="97"/>
        <v/>
      </c>
      <c r="AQ383" s="20" t="str">
        <f t="shared" si="98"/>
        <v/>
      </c>
      <c r="AR383" s="32">
        <f t="shared" si="99"/>
        <v>0</v>
      </c>
      <c r="AS383" s="32">
        <f t="shared" si="100"/>
        <v>0</v>
      </c>
      <c r="AT383" s="32">
        <f t="shared" si="101"/>
        <v>5</v>
      </c>
      <c r="AU383" s="28" t="str">
        <f t="shared" si="102"/>
        <v>库存为5</v>
      </c>
      <c r="AV383" s="34" t="str">
        <f>IFERROR(时间!$B$4+AU383,"上周无销量")</f>
        <v>上周无销量</v>
      </c>
    </row>
    <row r="384" spans="1:48">
      <c r="A384" s="18" t="s">
        <v>429</v>
      </c>
      <c r="B384" t="str">
        <f>VLOOKUP(A384,'[1]sku-asin（子）'!$A:$B,2,0)</f>
        <v>B06XZ157NV</v>
      </c>
      <c r="C384" t="str">
        <f>VLOOKUP(A384,'[1]子sku-父sku'!$A:$B,2,0)</f>
        <v>CS-LY085</v>
      </c>
      <c r="D384" s="28">
        <f>IFERROR(VLOOKUP(A384,[2]库存报告使用数据处理!$A:$C,3,0),0)</f>
        <v>0</v>
      </c>
      <c r="E384" s="28">
        <f>IFERROR(VLOOKUP(A384,[2]库存报告使用数据处理!$A:$D,4,0),0)</f>
        <v>0</v>
      </c>
      <c r="F384" s="28">
        <f>IFERROR(VLOOKUP(A384,[2]库存报告使用数据处理!$A:$E,5,0),0)</f>
        <v>0</v>
      </c>
      <c r="G384" s="28">
        <f>IFERROR(VLOOKUP(A384,[2]库存报告使用数据处理!$A:$F,6,0),0)</f>
        <v>0</v>
      </c>
      <c r="H384" s="29">
        <f>IFERROR(VLOOKUP(A384,[2]库存报告使用数据处理!$A:$G,7,0),0)</f>
        <v>0</v>
      </c>
      <c r="I384">
        <f>IFERROR(VLOOKUP(A384,[5]数据处理!$A:$B,2,0),0)</f>
        <v>2</v>
      </c>
      <c r="J384" s="30">
        <f>IFERROR(VLOOKUP(A384,[5]数据处理!$A:$D,4,0),0)</f>
        <v>0</v>
      </c>
      <c r="K384" s="30">
        <f>IFERROR(VLOOKUP(A384,[5]数据处理!$A:$E,5,0),0)</f>
        <v>0</v>
      </c>
      <c r="L384" s="30">
        <f>IFERROR(VLOOKUP(A384,[5]数据处理!$A:$G,7,0),0)</f>
        <v>0</v>
      </c>
      <c r="M384">
        <f t="shared" si="86"/>
        <v>2</v>
      </c>
      <c r="N384">
        <f>IFERROR(VLOOKUP(A384,[5]数据处理!$A:$C,3,0),0)</f>
        <v>0</v>
      </c>
      <c r="O384">
        <f>IFERROR(VLOOKUP($A384,[5]数据处理!$A:$N,14,0),0)</f>
        <v>2</v>
      </c>
      <c r="P384">
        <f>IFERROR(VLOOKUP($A384,[3]库存报告使用数据!$A$1:$B$65536,2,0),"")</f>
        <v>667</v>
      </c>
      <c r="Q384">
        <f>IFERROR(VLOOKUP($A384,[3]库存报告使用数据!$A$1:$E$65536,5,0),"")</f>
        <v>49</v>
      </c>
      <c r="R384">
        <f>IFERROR(VLOOKUP($A384,[3]库存报告使用数据!$A$1:$H$65536,8,0),"")</f>
        <v>24</v>
      </c>
      <c r="S384">
        <f>IFERROR(VLOOKUP($A384,[3]库存报告使用数据!$A$1:$K$65536,11,0),"")</f>
        <v>23</v>
      </c>
      <c r="T384">
        <f>IFERROR(VLOOKUP($A384,[3]库存报告使用数据!$A$1:$C$65536,3,0),"")</f>
        <v>3</v>
      </c>
      <c r="U384">
        <f>IFERROR(VLOOKUP($A384,[3]库存报告使用数据!$A$1:$F$65536,6,0),"")</f>
        <v>0</v>
      </c>
      <c r="V384">
        <f>IFERROR(VLOOKUP($A384,[3]库存报告使用数据!$A$1:$I$65536,9,0),"")</f>
        <v>0</v>
      </c>
      <c r="W384">
        <f>IFERROR(VLOOKUP($A384,[3]库存报告使用数据!$A$1:$L$65536,12,0),"")</f>
        <v>1</v>
      </c>
      <c r="X384" s="20">
        <f t="shared" si="87"/>
        <v>0.00449775112443778</v>
      </c>
      <c r="Y384" s="20">
        <f t="shared" si="88"/>
        <v>0</v>
      </c>
      <c r="Z384" s="20">
        <f t="shared" si="89"/>
        <v>0</v>
      </c>
      <c r="AA384" s="20">
        <f t="shared" si="90"/>
        <v>0.0434782608695652</v>
      </c>
      <c r="AB384">
        <f>IFERROR(VLOOKUP($A384,[3]库存报告使用数据!$A$1:$D$65536,4,0),"")</f>
        <v>0.68</v>
      </c>
      <c r="AC384">
        <f>IFERROR(VLOOKUP($A384,[3]库存报告使用数据!$A$1:$G$65536,7,0),"")</f>
        <v>0</v>
      </c>
      <c r="AD384">
        <f>IFERROR(VLOOKUP($A384,[3]库存报告使用数据!$A$1:$J$65536,10,0),"")</f>
        <v>0</v>
      </c>
      <c r="AE384">
        <f>IFERROR(VLOOKUP($A384,[3]库存报告使用数据!$A$1:$M$65536,13,0),"")</f>
        <v>0.25</v>
      </c>
      <c r="AF384" s="20" t="str">
        <f t="shared" si="91"/>
        <v>无销售广告费为0.68</v>
      </c>
      <c r="AG384" s="20" t="str">
        <f t="shared" si="92"/>
        <v/>
      </c>
      <c r="AH384" s="20" t="str">
        <f t="shared" si="93"/>
        <v/>
      </c>
      <c r="AI384" s="20" t="str">
        <f t="shared" si="94"/>
        <v>无销售广告费为0.25</v>
      </c>
      <c r="AJ384">
        <f>IFERROR(VLOOKUP($B384,[4]库存报告使用数据!$A$1:$B$65536,2,0),0)</f>
        <v>4</v>
      </c>
      <c r="AK384">
        <f>IFERROR(VLOOKUP($B384,[4]库存报告使用数据!$A$1:$C$65536,3,0),)</f>
        <v>0</v>
      </c>
      <c r="AL384">
        <f>IFERROR(VLOOKUP($B384,[4]库存报告使用数据!$A$1:$D$65536,4,0),)</f>
        <v>0</v>
      </c>
      <c r="AM384">
        <f>IFERROR(VLOOKUP($B384,[4]库存报告使用数据!$A$1:$E$65536,5,0),)</f>
        <v>1</v>
      </c>
      <c r="AN384" s="20">
        <f t="shared" si="95"/>
        <v>0</v>
      </c>
      <c r="AO384" s="20" t="str">
        <f t="shared" si="96"/>
        <v/>
      </c>
      <c r="AP384" s="20" t="str">
        <f t="shared" si="97"/>
        <v/>
      </c>
      <c r="AQ384" s="20">
        <f t="shared" si="98"/>
        <v>0</v>
      </c>
      <c r="AR384" s="32">
        <f t="shared" si="99"/>
        <v>0</v>
      </c>
      <c r="AS384" s="32">
        <f t="shared" si="100"/>
        <v>0</v>
      </c>
      <c r="AT384" s="32">
        <f t="shared" si="101"/>
        <v>2</v>
      </c>
      <c r="AU384" s="28" t="str">
        <f t="shared" si="102"/>
        <v>库存为2</v>
      </c>
      <c r="AV384" s="34" t="str">
        <f>IFERROR(时间!$B$4+AU384,"上周无销量")</f>
        <v>上周无销量</v>
      </c>
    </row>
    <row r="385" spans="1:48">
      <c r="A385" s="18" t="s">
        <v>430</v>
      </c>
      <c r="B385" t="str">
        <f>VLOOKUP(A385,'[1]sku-asin（子）'!$A:$B,2,0)</f>
        <v>B06XYYYP97</v>
      </c>
      <c r="C385" t="str">
        <f>VLOOKUP(A385,'[1]子sku-父sku'!$A:$B,2,0)</f>
        <v>CS-LY085</v>
      </c>
      <c r="D385" s="28">
        <f>IFERROR(VLOOKUP(A385,[2]库存报告使用数据处理!$A:$C,3,0),0)</f>
        <v>0</v>
      </c>
      <c r="E385" s="28">
        <f>IFERROR(VLOOKUP(A385,[2]库存报告使用数据处理!$A:$D,4,0),0)</f>
        <v>0</v>
      </c>
      <c r="F385" s="28">
        <f>IFERROR(VLOOKUP(A385,[2]库存报告使用数据处理!$A:$E,5,0),0)</f>
        <v>0</v>
      </c>
      <c r="G385" s="28">
        <f>IFERROR(VLOOKUP(A385,[2]库存报告使用数据处理!$A:$F,6,0),0)</f>
        <v>0</v>
      </c>
      <c r="H385" s="29">
        <f>IFERROR(VLOOKUP(A385,[2]库存报告使用数据处理!$A:$G,7,0),0)</f>
        <v>0</v>
      </c>
      <c r="I385">
        <f>IFERROR(VLOOKUP(A385,[5]数据处理!$A:$B,2,0),0)</f>
        <v>4</v>
      </c>
      <c r="J385" s="30">
        <f>IFERROR(VLOOKUP(A385,[5]数据处理!$A:$D,4,0),0)</f>
        <v>0</v>
      </c>
      <c r="K385" s="30">
        <f>IFERROR(VLOOKUP(A385,[5]数据处理!$A:$E,5,0),0)</f>
        <v>0</v>
      </c>
      <c r="L385" s="30">
        <f>IFERROR(VLOOKUP(A385,[5]数据处理!$A:$G,7,0),0)</f>
        <v>0</v>
      </c>
      <c r="M385">
        <f t="shared" si="86"/>
        <v>4</v>
      </c>
      <c r="N385">
        <f>IFERROR(VLOOKUP(A385,[5]数据处理!$A:$C,3,0),0)</f>
        <v>0</v>
      </c>
      <c r="O385">
        <f>IFERROR(VLOOKUP($A385,[5]数据处理!$A:$N,14,0),0)</f>
        <v>4</v>
      </c>
      <c r="P385">
        <f>IFERROR(VLOOKUP($A385,[3]库存报告使用数据!$A$1:$B$65536,2,0),"")</f>
        <v>81</v>
      </c>
      <c r="Q385">
        <f>IFERROR(VLOOKUP($A385,[3]库存报告使用数据!$A$1:$E$65536,5,0),"")</f>
        <v>19</v>
      </c>
      <c r="R385">
        <f>IFERROR(VLOOKUP($A385,[3]库存报告使用数据!$A$1:$H$65536,8,0),"")</f>
        <v>11</v>
      </c>
      <c r="S385">
        <f>IFERROR(VLOOKUP($A385,[3]库存报告使用数据!$A$1:$K$65536,11,0),"")</f>
        <v>14</v>
      </c>
      <c r="T385">
        <f>IFERROR(VLOOKUP($A385,[3]库存报告使用数据!$A$1:$C$65536,3,0),"")</f>
        <v>0</v>
      </c>
      <c r="U385">
        <f>IFERROR(VLOOKUP($A385,[3]库存报告使用数据!$A$1:$F$65536,6,0),"")</f>
        <v>0</v>
      </c>
      <c r="V385">
        <f>IFERROR(VLOOKUP($A385,[3]库存报告使用数据!$A$1:$I$65536,9,0),"")</f>
        <v>0</v>
      </c>
      <c r="W385">
        <f>IFERROR(VLOOKUP($A385,[3]库存报告使用数据!$A$1:$L$65536,12,0),"")</f>
        <v>0</v>
      </c>
      <c r="X385" s="20">
        <f t="shared" si="87"/>
        <v>0</v>
      </c>
      <c r="Y385" s="20">
        <f t="shared" si="88"/>
        <v>0</v>
      </c>
      <c r="Z385" s="20">
        <f t="shared" si="89"/>
        <v>0</v>
      </c>
      <c r="AA385" s="20">
        <f t="shared" si="90"/>
        <v>0</v>
      </c>
      <c r="AB385">
        <f>IFERROR(VLOOKUP($A385,[3]库存报告使用数据!$A$1:$D$65536,4,0),"")</f>
        <v>0</v>
      </c>
      <c r="AC385">
        <f>IFERROR(VLOOKUP($A385,[3]库存报告使用数据!$A$1:$G$65536,7,0),"")</f>
        <v>0</v>
      </c>
      <c r="AD385">
        <f>IFERROR(VLOOKUP($A385,[3]库存报告使用数据!$A$1:$J$65536,10,0),"")</f>
        <v>0</v>
      </c>
      <c r="AE385">
        <f>IFERROR(VLOOKUP($A385,[3]库存报告使用数据!$A$1:$M$65536,13,0),"")</f>
        <v>0</v>
      </c>
      <c r="AF385" s="20" t="str">
        <f t="shared" si="91"/>
        <v/>
      </c>
      <c r="AG385" s="20" t="str">
        <f t="shared" si="92"/>
        <v/>
      </c>
      <c r="AH385" s="20" t="str">
        <f t="shared" si="93"/>
        <v/>
      </c>
      <c r="AI385" s="20" t="str">
        <f t="shared" si="94"/>
        <v/>
      </c>
      <c r="AJ385">
        <f>IFERROR(VLOOKUP($B385,[4]库存报告使用数据!$A$1:$B$65536,2,0),0)</f>
        <v>0</v>
      </c>
      <c r="AK385">
        <f>IFERROR(VLOOKUP($B385,[4]库存报告使用数据!$A$1:$C$65536,3,0),)</f>
        <v>1</v>
      </c>
      <c r="AL385">
        <f>IFERROR(VLOOKUP($B385,[4]库存报告使用数据!$A$1:$D$65536,4,0),)</f>
        <v>1</v>
      </c>
      <c r="AM385">
        <f>IFERROR(VLOOKUP($B385,[4]库存报告使用数据!$A$1:$E$65536,5,0),)</f>
        <v>0</v>
      </c>
      <c r="AN385" s="20" t="str">
        <f t="shared" si="95"/>
        <v/>
      </c>
      <c r="AO385" s="20">
        <f t="shared" si="96"/>
        <v>0</v>
      </c>
      <c r="AP385" s="20">
        <f t="shared" si="97"/>
        <v>0</v>
      </c>
      <c r="AQ385" s="20" t="str">
        <f t="shared" si="98"/>
        <v/>
      </c>
      <c r="AR385" s="32">
        <f t="shared" si="99"/>
        <v>0</v>
      </c>
      <c r="AS385" s="32">
        <f t="shared" si="100"/>
        <v>0</v>
      </c>
      <c r="AT385" s="32">
        <f t="shared" si="101"/>
        <v>4</v>
      </c>
      <c r="AU385" s="28" t="str">
        <f t="shared" si="102"/>
        <v>库存为4</v>
      </c>
      <c r="AV385" s="34" t="str">
        <f>IFERROR(时间!$B$4+AU385,"上周无销量")</f>
        <v>上周无销量</v>
      </c>
    </row>
    <row r="386" spans="1:48">
      <c r="A386" s="18" t="s">
        <v>431</v>
      </c>
      <c r="B386" t="str">
        <f>VLOOKUP(A386,'[1]sku-asin（子）'!$A:$B,2,0)</f>
        <v>B06XYZW1W2</v>
      </c>
      <c r="C386" t="str">
        <f>VLOOKUP(A386,'[1]子sku-父sku'!$A:$B,2,0)</f>
        <v>CS-LY085</v>
      </c>
      <c r="D386" s="28">
        <f>IFERROR(VLOOKUP(A386,[2]库存报告使用数据处理!$A:$C,3,0),0)</f>
        <v>0</v>
      </c>
      <c r="E386" s="28">
        <f>IFERROR(VLOOKUP(A386,[2]库存报告使用数据处理!$A:$D,4,0),0)</f>
        <v>0</v>
      </c>
      <c r="F386" s="28">
        <f>IFERROR(VLOOKUP(A386,[2]库存报告使用数据处理!$A:$E,5,0),0)</f>
        <v>0</v>
      </c>
      <c r="G386" s="28">
        <f>IFERROR(VLOOKUP(A386,[2]库存报告使用数据处理!$A:$F,6,0),0)</f>
        <v>0</v>
      </c>
      <c r="H386" s="29">
        <f>IFERROR(VLOOKUP(A386,[2]库存报告使用数据处理!$A:$G,7,0),0)</f>
        <v>0</v>
      </c>
      <c r="I386">
        <f>IFERROR(VLOOKUP(A386,[5]数据处理!$A:$B,2,0),0)</f>
        <v>4</v>
      </c>
      <c r="J386" s="30">
        <f>IFERROR(VLOOKUP(A386,[5]数据处理!$A:$D,4,0),0)</f>
        <v>0</v>
      </c>
      <c r="K386" s="30">
        <f>IFERROR(VLOOKUP(A386,[5]数据处理!$A:$E,5,0),0)</f>
        <v>0</v>
      </c>
      <c r="L386" s="30">
        <f>IFERROR(VLOOKUP(A386,[5]数据处理!$A:$G,7,0),0)</f>
        <v>0</v>
      </c>
      <c r="M386">
        <f t="shared" si="86"/>
        <v>4</v>
      </c>
      <c r="N386">
        <f>IFERROR(VLOOKUP(A386,[5]数据处理!$A:$C,3,0),0)</f>
        <v>0</v>
      </c>
      <c r="O386">
        <f>IFERROR(VLOOKUP($A386,[5]数据处理!$A:$N,14,0),0)</f>
        <v>3</v>
      </c>
      <c r="P386">
        <f>IFERROR(VLOOKUP($A386,[3]库存报告使用数据!$A$1:$B$65536,2,0),"")</f>
        <v>93</v>
      </c>
      <c r="Q386">
        <f>IFERROR(VLOOKUP($A386,[3]库存报告使用数据!$A$1:$E$65536,5,0),"")</f>
        <v>13</v>
      </c>
      <c r="R386">
        <f>IFERROR(VLOOKUP($A386,[3]库存报告使用数据!$A$1:$H$65536,8,0),"")</f>
        <v>7</v>
      </c>
      <c r="S386">
        <f>IFERROR(VLOOKUP($A386,[3]库存报告使用数据!$A$1:$K$65536,11,0),"")</f>
        <v>16</v>
      </c>
      <c r="T386">
        <f>IFERROR(VLOOKUP($A386,[3]库存报告使用数据!$A$1:$C$65536,3,0),"")</f>
        <v>0</v>
      </c>
      <c r="U386">
        <f>IFERROR(VLOOKUP($A386,[3]库存报告使用数据!$A$1:$F$65536,6,0),"")</f>
        <v>0</v>
      </c>
      <c r="V386">
        <f>IFERROR(VLOOKUP($A386,[3]库存报告使用数据!$A$1:$I$65536,9,0),"")</f>
        <v>0</v>
      </c>
      <c r="W386">
        <f>IFERROR(VLOOKUP($A386,[3]库存报告使用数据!$A$1:$L$65536,12,0),"")</f>
        <v>0</v>
      </c>
      <c r="X386" s="20">
        <f t="shared" si="87"/>
        <v>0</v>
      </c>
      <c r="Y386" s="20">
        <f t="shared" si="88"/>
        <v>0</v>
      </c>
      <c r="Z386" s="20">
        <f t="shared" si="89"/>
        <v>0</v>
      </c>
      <c r="AA386" s="20">
        <f t="shared" si="90"/>
        <v>0</v>
      </c>
      <c r="AB386">
        <f>IFERROR(VLOOKUP($A386,[3]库存报告使用数据!$A$1:$D$65536,4,0),"")</f>
        <v>0</v>
      </c>
      <c r="AC386">
        <f>IFERROR(VLOOKUP($A386,[3]库存报告使用数据!$A$1:$G$65536,7,0),"")</f>
        <v>0</v>
      </c>
      <c r="AD386">
        <f>IFERROR(VLOOKUP($A386,[3]库存报告使用数据!$A$1:$J$65536,10,0),"")</f>
        <v>0</v>
      </c>
      <c r="AE386">
        <f>IFERROR(VLOOKUP($A386,[3]库存报告使用数据!$A$1:$M$65536,13,0),"")</f>
        <v>0</v>
      </c>
      <c r="AF386" s="20" t="str">
        <f t="shared" si="91"/>
        <v/>
      </c>
      <c r="AG386" s="20" t="str">
        <f t="shared" si="92"/>
        <v/>
      </c>
      <c r="AH386" s="20" t="str">
        <f t="shared" si="93"/>
        <v/>
      </c>
      <c r="AI386" s="20" t="str">
        <f t="shared" si="94"/>
        <v/>
      </c>
      <c r="AJ386">
        <f>IFERROR(VLOOKUP($B386,[4]库存报告使用数据!$A$1:$B$65536,2,0),0)</f>
        <v>0</v>
      </c>
      <c r="AK386">
        <f>IFERROR(VLOOKUP($B386,[4]库存报告使用数据!$A$1:$C$65536,3,0),)</f>
        <v>0</v>
      </c>
      <c r="AL386">
        <f>IFERROR(VLOOKUP($B386,[4]库存报告使用数据!$A$1:$D$65536,4,0),)</f>
        <v>0</v>
      </c>
      <c r="AM386">
        <f>IFERROR(VLOOKUP($B386,[4]库存报告使用数据!$A$1:$E$65536,5,0),)</f>
        <v>1</v>
      </c>
      <c r="AN386" s="20" t="str">
        <f t="shared" si="95"/>
        <v/>
      </c>
      <c r="AO386" s="20" t="str">
        <f t="shared" si="96"/>
        <v/>
      </c>
      <c r="AP386" s="20" t="str">
        <f t="shared" si="97"/>
        <v/>
      </c>
      <c r="AQ386" s="20">
        <f t="shared" si="98"/>
        <v>0</v>
      </c>
      <c r="AR386" s="32">
        <f t="shared" si="99"/>
        <v>0</v>
      </c>
      <c r="AS386" s="32">
        <f t="shared" si="100"/>
        <v>0</v>
      </c>
      <c r="AT386" s="32">
        <f t="shared" si="101"/>
        <v>4</v>
      </c>
      <c r="AU386" s="28" t="str">
        <f t="shared" si="102"/>
        <v>库存为4</v>
      </c>
      <c r="AV386" s="34" t="str">
        <f>IFERROR(时间!$B$4+AU386,"上周无销量")</f>
        <v>上周无销量</v>
      </c>
    </row>
    <row r="387" spans="1:48">
      <c r="A387" s="18" t="s">
        <v>432</v>
      </c>
      <c r="B387" t="str">
        <f>VLOOKUP(A387,'[1]sku-asin（子）'!$A:$B,2,0)</f>
        <v>B06XZ2NHTS</v>
      </c>
      <c r="C387" t="str">
        <f>VLOOKUP(A387,'[1]子sku-父sku'!$A:$B,2,0)</f>
        <v>CS-LY085</v>
      </c>
      <c r="D387" s="28">
        <f>IFERROR(VLOOKUP(A387,[2]库存报告使用数据处理!$A:$C,3,0),0)</f>
        <v>0</v>
      </c>
      <c r="E387" s="28">
        <f>IFERROR(VLOOKUP(A387,[2]库存报告使用数据处理!$A:$D,4,0),0)</f>
        <v>0</v>
      </c>
      <c r="F387" s="28">
        <f>IFERROR(VLOOKUP(A387,[2]库存报告使用数据处理!$A:$E,5,0),0)</f>
        <v>0</v>
      </c>
      <c r="G387" s="28">
        <f>IFERROR(VLOOKUP(A387,[2]库存报告使用数据处理!$A:$F,6,0),0)</f>
        <v>0</v>
      </c>
      <c r="H387" s="29">
        <f>IFERROR(VLOOKUP(A387,[2]库存报告使用数据处理!$A:$G,7,0),0)</f>
        <v>0</v>
      </c>
      <c r="I387">
        <f>IFERROR(VLOOKUP(A387,[5]数据处理!$A:$B,2,0),0)</f>
        <v>3</v>
      </c>
      <c r="J387" s="30">
        <f>IFERROR(VLOOKUP(A387,[5]数据处理!$A:$D,4,0),0)</f>
        <v>0</v>
      </c>
      <c r="K387" s="30">
        <f>IFERROR(VLOOKUP(A387,[5]数据处理!$A:$E,5,0),0)</f>
        <v>0</v>
      </c>
      <c r="L387" s="30">
        <f>IFERROR(VLOOKUP(A387,[5]数据处理!$A:$G,7,0),0)</f>
        <v>0</v>
      </c>
      <c r="M387">
        <f t="shared" si="86"/>
        <v>3</v>
      </c>
      <c r="N387">
        <f>IFERROR(VLOOKUP(A387,[5]数据处理!$A:$C,3,0),0)</f>
        <v>0</v>
      </c>
      <c r="O387">
        <f>IFERROR(VLOOKUP($A387,[5]数据处理!$A:$N,14,0),0)</f>
        <v>3</v>
      </c>
      <c r="P387">
        <f>IFERROR(VLOOKUP($A387,[3]库存报告使用数据!$A$1:$B$65536,2,0),"")</f>
        <v>87</v>
      </c>
      <c r="Q387">
        <f>IFERROR(VLOOKUP($A387,[3]库存报告使用数据!$A$1:$E$65536,5,0),"")</f>
        <v>10</v>
      </c>
      <c r="R387">
        <f>IFERROR(VLOOKUP($A387,[3]库存报告使用数据!$A$1:$H$65536,8,0),"")</f>
        <v>9</v>
      </c>
      <c r="S387">
        <f>IFERROR(VLOOKUP($A387,[3]库存报告使用数据!$A$1:$K$65536,11,0),"")</f>
        <v>8</v>
      </c>
      <c r="T387">
        <f>IFERROR(VLOOKUP($A387,[3]库存报告使用数据!$A$1:$C$65536,3,0),"")</f>
        <v>1</v>
      </c>
      <c r="U387">
        <f>IFERROR(VLOOKUP($A387,[3]库存报告使用数据!$A$1:$F$65536,6,0),"")</f>
        <v>0</v>
      </c>
      <c r="V387">
        <f>IFERROR(VLOOKUP($A387,[3]库存报告使用数据!$A$1:$I$65536,9,0),"")</f>
        <v>0</v>
      </c>
      <c r="W387">
        <f>IFERROR(VLOOKUP($A387,[3]库存报告使用数据!$A$1:$L$65536,12,0),"")</f>
        <v>0</v>
      </c>
      <c r="X387" s="20">
        <f t="shared" si="87"/>
        <v>0.0114942528735632</v>
      </c>
      <c r="Y387" s="20">
        <f t="shared" si="88"/>
        <v>0</v>
      </c>
      <c r="Z387" s="20">
        <f t="shared" si="89"/>
        <v>0</v>
      </c>
      <c r="AA387" s="20">
        <f t="shared" si="90"/>
        <v>0</v>
      </c>
      <c r="AB387">
        <f>IFERROR(VLOOKUP($A387,[3]库存报告使用数据!$A$1:$D$65536,4,0),"")</f>
        <v>0.33</v>
      </c>
      <c r="AC387">
        <f>IFERROR(VLOOKUP($A387,[3]库存报告使用数据!$A$1:$G$65536,7,0),"")</f>
        <v>0</v>
      </c>
      <c r="AD387">
        <f>IFERROR(VLOOKUP($A387,[3]库存报告使用数据!$A$1:$J$65536,10,0),"")</f>
        <v>0</v>
      </c>
      <c r="AE387">
        <f>IFERROR(VLOOKUP($A387,[3]库存报告使用数据!$A$1:$M$65536,13,0),"")</f>
        <v>0</v>
      </c>
      <c r="AF387" s="20" t="str">
        <f t="shared" si="91"/>
        <v>无销售广告费为0.33</v>
      </c>
      <c r="AG387" s="20" t="str">
        <f t="shared" si="92"/>
        <v/>
      </c>
      <c r="AH387" s="20" t="str">
        <f t="shared" si="93"/>
        <v/>
      </c>
      <c r="AI387" s="20" t="str">
        <f t="shared" si="94"/>
        <v/>
      </c>
      <c r="AJ387">
        <f>IFERROR(VLOOKUP($B387,[4]库存报告使用数据!$A$1:$B$65536,2,0),0)</f>
        <v>1</v>
      </c>
      <c r="AK387">
        <f>IFERROR(VLOOKUP($B387,[4]库存报告使用数据!$A$1:$C$65536,3,0),)</f>
        <v>0</v>
      </c>
      <c r="AL387">
        <f>IFERROR(VLOOKUP($B387,[4]库存报告使用数据!$A$1:$D$65536,4,0),)</f>
        <v>0</v>
      </c>
      <c r="AM387">
        <f>IFERROR(VLOOKUP($B387,[4]库存报告使用数据!$A$1:$E$65536,5,0),)</f>
        <v>0</v>
      </c>
      <c r="AN387" s="20">
        <f t="shared" si="95"/>
        <v>0</v>
      </c>
      <c r="AO387" s="20" t="str">
        <f t="shared" si="96"/>
        <v/>
      </c>
      <c r="AP387" s="20" t="str">
        <f t="shared" si="97"/>
        <v/>
      </c>
      <c r="AQ387" s="20" t="str">
        <f t="shared" si="98"/>
        <v/>
      </c>
      <c r="AR387" s="32">
        <f t="shared" si="99"/>
        <v>0</v>
      </c>
      <c r="AS387" s="32">
        <f t="shared" si="100"/>
        <v>0</v>
      </c>
      <c r="AT387" s="32">
        <f t="shared" si="101"/>
        <v>3</v>
      </c>
      <c r="AU387" s="28" t="str">
        <f t="shared" si="102"/>
        <v>库存为3</v>
      </c>
      <c r="AV387" s="34" t="str">
        <f>IFERROR(时间!$B$4+AU387,"上周无销量")</f>
        <v>上周无销量</v>
      </c>
    </row>
    <row r="388" spans="1:48">
      <c r="A388" s="18" t="s">
        <v>433</v>
      </c>
      <c r="B388" t="str">
        <f>VLOOKUP(A388,'[1]sku-asin（子）'!$A:$B,2,0)</f>
        <v>B06XYYF2K2</v>
      </c>
      <c r="C388" t="str">
        <f>VLOOKUP(A388,'[1]子sku-父sku'!$A:$B,2,0)</f>
        <v>CS-LY085</v>
      </c>
      <c r="D388" s="28">
        <f>IFERROR(VLOOKUP(A388,[2]库存报告使用数据处理!$A:$C,3,0),0)</f>
        <v>0</v>
      </c>
      <c r="E388" s="28">
        <f>IFERROR(VLOOKUP(A388,[2]库存报告使用数据处理!$A:$D,4,0),0)</f>
        <v>0</v>
      </c>
      <c r="F388" s="28">
        <f>IFERROR(VLOOKUP(A388,[2]库存报告使用数据处理!$A:$E,5,0),0)</f>
        <v>0</v>
      </c>
      <c r="G388" s="28">
        <f>IFERROR(VLOOKUP(A388,[2]库存报告使用数据处理!$A:$F,6,0),0)</f>
        <v>0</v>
      </c>
      <c r="H388" s="29">
        <f>IFERROR(VLOOKUP(A388,[2]库存报告使用数据处理!$A:$G,7,0),0)</f>
        <v>0</v>
      </c>
      <c r="I388">
        <f>IFERROR(VLOOKUP(A388,[5]数据处理!$A:$B,2,0),0)</f>
        <v>3</v>
      </c>
      <c r="J388" s="30">
        <f>IFERROR(VLOOKUP(A388,[5]数据处理!$A:$D,4,0),0)</f>
        <v>0</v>
      </c>
      <c r="K388" s="30">
        <f>IFERROR(VLOOKUP(A388,[5]数据处理!$A:$E,5,0),0)</f>
        <v>0</v>
      </c>
      <c r="L388" s="30">
        <f>IFERROR(VLOOKUP(A388,[5]数据处理!$A:$G,7,0),0)</f>
        <v>0</v>
      </c>
      <c r="M388">
        <f t="shared" si="86"/>
        <v>3</v>
      </c>
      <c r="N388">
        <f>IFERROR(VLOOKUP(A388,[5]数据处理!$A:$C,3,0),0)</f>
        <v>0</v>
      </c>
      <c r="O388">
        <f>IFERROR(VLOOKUP($A388,[5]数据处理!$A:$N,14,0),0)</f>
        <v>3</v>
      </c>
      <c r="P388">
        <f>IFERROR(VLOOKUP($A388,[3]库存报告使用数据!$A$1:$B$65536,2,0),"")</f>
        <v>85</v>
      </c>
      <c r="Q388">
        <f>IFERROR(VLOOKUP($A388,[3]库存报告使用数据!$A$1:$E$65536,5,0),"")</f>
        <v>15</v>
      </c>
      <c r="R388">
        <f>IFERROR(VLOOKUP($A388,[3]库存报告使用数据!$A$1:$H$65536,8,0),"")</f>
        <v>11</v>
      </c>
      <c r="S388">
        <f>IFERROR(VLOOKUP($A388,[3]库存报告使用数据!$A$1:$K$65536,11,0),"")</f>
        <v>9</v>
      </c>
      <c r="T388">
        <f>IFERROR(VLOOKUP($A388,[3]库存报告使用数据!$A$1:$C$65536,3,0),"")</f>
        <v>0</v>
      </c>
      <c r="U388">
        <f>IFERROR(VLOOKUP($A388,[3]库存报告使用数据!$A$1:$F$65536,6,0),"")</f>
        <v>0</v>
      </c>
      <c r="V388">
        <f>IFERROR(VLOOKUP($A388,[3]库存报告使用数据!$A$1:$I$65536,9,0),"")</f>
        <v>0</v>
      </c>
      <c r="W388">
        <f>IFERROR(VLOOKUP($A388,[3]库存报告使用数据!$A$1:$L$65536,12,0),"")</f>
        <v>0</v>
      </c>
      <c r="X388" s="20">
        <f t="shared" si="87"/>
        <v>0</v>
      </c>
      <c r="Y388" s="20">
        <f t="shared" si="88"/>
        <v>0</v>
      </c>
      <c r="Z388" s="20">
        <f t="shared" si="89"/>
        <v>0</v>
      </c>
      <c r="AA388" s="20">
        <f t="shared" si="90"/>
        <v>0</v>
      </c>
      <c r="AB388">
        <f>IFERROR(VLOOKUP($A388,[3]库存报告使用数据!$A$1:$D$65536,4,0),"")</f>
        <v>0</v>
      </c>
      <c r="AC388">
        <f>IFERROR(VLOOKUP($A388,[3]库存报告使用数据!$A$1:$G$65536,7,0),"")</f>
        <v>0</v>
      </c>
      <c r="AD388">
        <f>IFERROR(VLOOKUP($A388,[3]库存报告使用数据!$A$1:$J$65536,10,0),"")</f>
        <v>0</v>
      </c>
      <c r="AE388">
        <f>IFERROR(VLOOKUP($A388,[3]库存报告使用数据!$A$1:$M$65536,13,0),"")</f>
        <v>0</v>
      </c>
      <c r="AF388" s="20" t="str">
        <f t="shared" si="91"/>
        <v/>
      </c>
      <c r="AG388" s="20" t="str">
        <f t="shared" si="92"/>
        <v/>
      </c>
      <c r="AH388" s="20" t="str">
        <f t="shared" si="93"/>
        <v/>
      </c>
      <c r="AI388" s="20" t="str">
        <f t="shared" si="94"/>
        <v/>
      </c>
      <c r="AJ388">
        <f>IFERROR(VLOOKUP($B388,[4]库存报告使用数据!$A$1:$B$65536,2,0),0)</f>
        <v>1</v>
      </c>
      <c r="AK388">
        <f>IFERROR(VLOOKUP($B388,[4]库存报告使用数据!$A$1:$C$65536,3,0),)</f>
        <v>0</v>
      </c>
      <c r="AL388">
        <f>IFERROR(VLOOKUP($B388,[4]库存报告使用数据!$A$1:$D$65536,4,0),)</f>
        <v>0</v>
      </c>
      <c r="AM388">
        <f>IFERROR(VLOOKUP($B388,[4]库存报告使用数据!$A$1:$E$65536,5,0),)</f>
        <v>1</v>
      </c>
      <c r="AN388" s="20">
        <f t="shared" si="95"/>
        <v>0</v>
      </c>
      <c r="AO388" s="20" t="str">
        <f t="shared" si="96"/>
        <v/>
      </c>
      <c r="AP388" s="20" t="str">
        <f t="shared" si="97"/>
        <v/>
      </c>
      <c r="AQ388" s="20">
        <f t="shared" si="98"/>
        <v>0</v>
      </c>
      <c r="AR388" s="32">
        <f t="shared" si="99"/>
        <v>0</v>
      </c>
      <c r="AS388" s="32">
        <f t="shared" si="100"/>
        <v>0</v>
      </c>
      <c r="AT388" s="32">
        <f t="shared" si="101"/>
        <v>3</v>
      </c>
      <c r="AU388" s="28" t="str">
        <f t="shared" si="102"/>
        <v>库存为3</v>
      </c>
      <c r="AV388" s="34" t="str">
        <f>IFERROR(时间!$B$4+AU388,"上周无销量")</f>
        <v>上周无销量</v>
      </c>
    </row>
    <row r="389" spans="1:48">
      <c r="A389" s="18" t="s">
        <v>434</v>
      </c>
      <c r="B389" t="str">
        <f>VLOOKUP(A389,'[1]sku-asin（子）'!$A:$B,2,0)</f>
        <v>B06XYWZVMM</v>
      </c>
      <c r="C389" t="str">
        <f>VLOOKUP(A389,'[1]子sku-父sku'!$A:$B,2,0)</f>
        <v>CS-LY085</v>
      </c>
      <c r="D389" s="28">
        <f>IFERROR(VLOOKUP(A389,[2]库存报告使用数据处理!$A:$C,3,0),0)</f>
        <v>0</v>
      </c>
      <c r="E389" s="28">
        <f>IFERROR(VLOOKUP(A389,[2]库存报告使用数据处理!$A:$D,4,0),0)</f>
        <v>0</v>
      </c>
      <c r="F389" s="28">
        <f>IFERROR(VLOOKUP(A389,[2]库存报告使用数据处理!$A:$E,5,0),0)</f>
        <v>0</v>
      </c>
      <c r="G389" s="28">
        <f>IFERROR(VLOOKUP(A389,[2]库存报告使用数据处理!$A:$F,6,0),0)</f>
        <v>0</v>
      </c>
      <c r="H389" s="29">
        <f>IFERROR(VLOOKUP(A389,[2]库存报告使用数据处理!$A:$G,7,0),0)</f>
        <v>0</v>
      </c>
      <c r="I389">
        <f>IFERROR(VLOOKUP(A389,[5]数据处理!$A:$B,2,0),0)</f>
        <v>2</v>
      </c>
      <c r="J389" s="30">
        <f>IFERROR(VLOOKUP(A389,[5]数据处理!$A:$D,4,0),0)</f>
        <v>0</v>
      </c>
      <c r="K389" s="30">
        <f>IFERROR(VLOOKUP(A389,[5]数据处理!$A:$E,5,0),0)</f>
        <v>0</v>
      </c>
      <c r="L389" s="30">
        <f>IFERROR(VLOOKUP(A389,[5]数据处理!$A:$G,7,0),0)</f>
        <v>0</v>
      </c>
      <c r="M389">
        <f t="shared" si="86"/>
        <v>2</v>
      </c>
      <c r="N389">
        <f>IFERROR(VLOOKUP(A389,[5]数据处理!$A:$C,3,0),0)</f>
        <v>0</v>
      </c>
      <c r="O389">
        <f>IFERROR(VLOOKUP($A389,[5]数据处理!$A:$N,14,0),0)</f>
        <v>2</v>
      </c>
      <c r="P389">
        <f>IFERROR(VLOOKUP($A389,[3]库存报告使用数据!$A$1:$B$65536,2,0),"")</f>
        <v>81</v>
      </c>
      <c r="Q389">
        <f>IFERROR(VLOOKUP($A389,[3]库存报告使用数据!$A$1:$E$65536,5,0),"")</f>
        <v>15</v>
      </c>
      <c r="R389">
        <f>IFERROR(VLOOKUP($A389,[3]库存报告使用数据!$A$1:$H$65536,8,0),"")</f>
        <v>7</v>
      </c>
      <c r="S389">
        <f>IFERROR(VLOOKUP($A389,[3]库存报告使用数据!$A$1:$K$65536,11,0),"")</f>
        <v>16</v>
      </c>
      <c r="T389">
        <f>IFERROR(VLOOKUP($A389,[3]库存报告使用数据!$A$1:$C$65536,3,0),"")</f>
        <v>0</v>
      </c>
      <c r="U389">
        <f>IFERROR(VLOOKUP($A389,[3]库存报告使用数据!$A$1:$F$65536,6,0),"")</f>
        <v>0</v>
      </c>
      <c r="V389">
        <f>IFERROR(VLOOKUP($A389,[3]库存报告使用数据!$A$1:$I$65536,9,0),"")</f>
        <v>1</v>
      </c>
      <c r="W389">
        <f>IFERROR(VLOOKUP($A389,[3]库存报告使用数据!$A$1:$L$65536,12,0),"")</f>
        <v>0</v>
      </c>
      <c r="X389" s="20">
        <f t="shared" si="87"/>
        <v>0</v>
      </c>
      <c r="Y389" s="20">
        <f t="shared" si="88"/>
        <v>0</v>
      </c>
      <c r="Z389" s="20">
        <f t="shared" si="89"/>
        <v>0.142857142857143</v>
      </c>
      <c r="AA389" s="20">
        <f t="shared" si="90"/>
        <v>0</v>
      </c>
      <c r="AB389">
        <f>IFERROR(VLOOKUP($A389,[3]库存报告使用数据!$A$1:$D$65536,4,0),"")</f>
        <v>0</v>
      </c>
      <c r="AC389">
        <f>IFERROR(VLOOKUP($A389,[3]库存报告使用数据!$A$1:$G$65536,7,0),"")</f>
        <v>0</v>
      </c>
      <c r="AD389">
        <f>IFERROR(VLOOKUP($A389,[3]库存报告使用数据!$A$1:$J$65536,10,0),"")</f>
        <v>0.33</v>
      </c>
      <c r="AE389">
        <f>IFERROR(VLOOKUP($A389,[3]库存报告使用数据!$A$1:$M$65536,13,0),"")</f>
        <v>0</v>
      </c>
      <c r="AF389" s="20" t="str">
        <f t="shared" si="91"/>
        <v/>
      </c>
      <c r="AG389" s="20" t="str">
        <f t="shared" si="92"/>
        <v/>
      </c>
      <c r="AH389" s="20" t="str">
        <f t="shared" si="93"/>
        <v>无销售广告费为0.33</v>
      </c>
      <c r="AI389" s="20" t="str">
        <f t="shared" si="94"/>
        <v/>
      </c>
      <c r="AJ389">
        <f>IFERROR(VLOOKUP($B389,[4]库存报告使用数据!$A$1:$B$65536,2,0),0)</f>
        <v>0</v>
      </c>
      <c r="AK389">
        <f>IFERROR(VLOOKUP($B389,[4]库存报告使用数据!$A$1:$C$65536,3,0),)</f>
        <v>1</v>
      </c>
      <c r="AL389">
        <f>IFERROR(VLOOKUP($B389,[4]库存报告使用数据!$A$1:$D$65536,4,0),)</f>
        <v>0</v>
      </c>
      <c r="AM389">
        <f>IFERROR(VLOOKUP($B389,[4]库存报告使用数据!$A$1:$E$65536,5,0),)</f>
        <v>0</v>
      </c>
      <c r="AN389" s="20" t="str">
        <f t="shared" si="95"/>
        <v/>
      </c>
      <c r="AO389" s="20">
        <f t="shared" si="96"/>
        <v>0</v>
      </c>
      <c r="AP389" s="20" t="str">
        <f t="shared" si="97"/>
        <v/>
      </c>
      <c r="AQ389" s="20" t="str">
        <f t="shared" si="98"/>
        <v/>
      </c>
      <c r="AR389" s="32">
        <f t="shared" si="99"/>
        <v>0</v>
      </c>
      <c r="AS389" s="32">
        <f t="shared" si="100"/>
        <v>0</v>
      </c>
      <c r="AT389" s="32">
        <f t="shared" si="101"/>
        <v>2</v>
      </c>
      <c r="AU389" s="28" t="str">
        <f t="shared" si="102"/>
        <v>库存为2</v>
      </c>
      <c r="AV389" s="34" t="str">
        <f>IFERROR(时间!$B$4+AU389,"上周无销量")</f>
        <v>上周无销量</v>
      </c>
    </row>
    <row r="390" spans="1:48">
      <c r="A390" s="18" t="s">
        <v>435</v>
      </c>
      <c r="B390" t="str">
        <f>VLOOKUP(A390,'[1]sku-asin（子）'!$A:$B,2,0)</f>
        <v>B06Y1WDC12</v>
      </c>
      <c r="C390" t="str">
        <f>VLOOKUP(A390,'[1]子sku-父sku'!$A:$B,2,0)</f>
        <v>CS-LY085</v>
      </c>
      <c r="D390" s="28">
        <f>IFERROR(VLOOKUP(A390,[2]库存报告使用数据处理!$A:$C,3,0),0)</f>
        <v>0</v>
      </c>
      <c r="E390" s="28">
        <f>IFERROR(VLOOKUP(A390,[2]库存报告使用数据处理!$A:$D,4,0),0)</f>
        <v>0</v>
      </c>
      <c r="F390" s="28">
        <f>IFERROR(VLOOKUP(A390,[2]库存报告使用数据处理!$A:$E,5,0),0)</f>
        <v>0</v>
      </c>
      <c r="G390" s="28">
        <f>IFERROR(VLOOKUP(A390,[2]库存报告使用数据处理!$A:$F,6,0),0)</f>
        <v>0</v>
      </c>
      <c r="H390" s="29">
        <f>IFERROR(VLOOKUP(A390,[2]库存报告使用数据处理!$A:$G,7,0),0)</f>
        <v>0</v>
      </c>
      <c r="I390">
        <f>IFERROR(VLOOKUP(A390,[5]数据处理!$A:$B,2,0),0)</f>
        <v>0</v>
      </c>
      <c r="J390" s="30">
        <f>IFERROR(VLOOKUP(A390,[5]数据处理!$A:$D,4,0),0)</f>
        <v>0</v>
      </c>
      <c r="K390" s="30">
        <f>IFERROR(VLOOKUP(A390,[5]数据处理!$A:$E,5,0),0)</f>
        <v>0</v>
      </c>
      <c r="L390" s="30">
        <f>IFERROR(VLOOKUP(A390,[5]数据处理!$A:$G,7,0),0)</f>
        <v>0</v>
      </c>
      <c r="M390">
        <f t="shared" ref="M390:M453" si="103">SUM(I390:L390)</f>
        <v>0</v>
      </c>
      <c r="N390">
        <f>IFERROR(VLOOKUP(A390,[5]数据处理!$A:$C,3,0),0)</f>
        <v>0</v>
      </c>
      <c r="O390">
        <f>IFERROR(VLOOKUP($A390,[5]数据处理!$A:$N,14,0),0)</f>
        <v>0</v>
      </c>
      <c r="P390" t="str">
        <f>IFERROR(VLOOKUP($A390,[3]库存报告使用数据!$A$1:$B$65536,2,0),"")</f>
        <v/>
      </c>
      <c r="Q390" t="str">
        <f>IFERROR(VLOOKUP($A390,[3]库存报告使用数据!$A$1:$E$65536,5,0),"")</f>
        <v/>
      </c>
      <c r="R390" t="str">
        <f>IFERROR(VLOOKUP($A390,[3]库存报告使用数据!$A$1:$H$65536,8,0),"")</f>
        <v/>
      </c>
      <c r="S390" t="str">
        <f>IFERROR(VLOOKUP($A390,[3]库存报告使用数据!$A$1:$K$65536,11,0),"")</f>
        <v/>
      </c>
      <c r="T390" t="str">
        <f>IFERROR(VLOOKUP($A390,[3]库存报告使用数据!$A$1:$C$65536,3,0),"")</f>
        <v/>
      </c>
      <c r="U390" t="str">
        <f>IFERROR(VLOOKUP($A390,[3]库存报告使用数据!$A$1:$F$65536,6,0),"")</f>
        <v/>
      </c>
      <c r="V390" t="str">
        <f>IFERROR(VLOOKUP($A390,[3]库存报告使用数据!$A$1:$I$65536,9,0),"")</f>
        <v/>
      </c>
      <c r="W390" t="str">
        <f>IFERROR(VLOOKUP($A390,[3]库存报告使用数据!$A$1:$L$65536,12,0),"")</f>
        <v/>
      </c>
      <c r="X390" s="20" t="str">
        <f t="shared" ref="X390:X453" si="104">IFERROR(T390/P390,"")</f>
        <v/>
      </c>
      <c r="Y390" s="20" t="str">
        <f t="shared" ref="Y390:Y453" si="105">IFERROR(U390/Q390,"")</f>
        <v/>
      </c>
      <c r="Z390" s="20" t="str">
        <f t="shared" ref="Z390:Z453" si="106">IFERROR(V390/R390,"")</f>
        <v/>
      </c>
      <c r="AA390" s="20" t="str">
        <f t="shared" ref="AA390:AA453" si="107">IFERROR(W390/S390,"")</f>
        <v/>
      </c>
      <c r="AB390" t="str">
        <f>IFERROR(VLOOKUP($A390,[3]库存报告使用数据!$A$1:$D$65536,4,0),"")</f>
        <v/>
      </c>
      <c r="AC390" t="str">
        <f>IFERROR(VLOOKUP($A390,[3]库存报告使用数据!$A$1:$G$65536,7,0),"")</f>
        <v/>
      </c>
      <c r="AD390" t="str">
        <f>IFERROR(VLOOKUP($A390,[3]库存报告使用数据!$A$1:$J$65536,10,0),"")</f>
        <v/>
      </c>
      <c r="AE390" t="str">
        <f>IFERROR(VLOOKUP($A390,[3]库存报告使用数据!$A$1:$M$65536,13,0),"")</f>
        <v/>
      </c>
      <c r="AF390" s="20" t="str">
        <f t="shared" ref="AF390:AF453" si="108">IF(OR(AB390="",AB390=0),"",IF(AND(D390*$H390=0,AB390&gt;0),"无销售广告费为"&amp;AB390,IFERROR(AB390/(D390*$H390),0)))</f>
        <v/>
      </c>
      <c r="AG390" s="20" t="str">
        <f t="shared" ref="AG390:AG453" si="109">IF(OR(AC390="",AC390=0),"",IF(AND(E390*$H390=0,AC390&gt;0),"无销售广告费为"&amp;AC390,IFERROR(AC390/(E390*$H390),0)))</f>
        <v/>
      </c>
      <c r="AH390" s="20" t="str">
        <f t="shared" ref="AH390:AH453" si="110">IF(OR(AD390="",AD390=0),"",IF(AND(F390*$H390=0,AD390&gt;0),"无销售广告费为"&amp;AD390,IFERROR(AD390/(F390*$H390),0)))</f>
        <v/>
      </c>
      <c r="AI390" s="20" t="str">
        <f t="shared" ref="AI390:AI453" si="111">IF(OR(AE390="",AE390=0),"",IF(AND(G390*$H390=0,AE390&gt;0),"无销售广告费为"&amp;AE390,IFERROR(AE390/(G390*$H390),0)))</f>
        <v/>
      </c>
      <c r="AJ390">
        <f>IFERROR(VLOOKUP($B390,[4]库存报告使用数据!$A$1:$B$65536,2,0),0)</f>
        <v>0</v>
      </c>
      <c r="AK390">
        <f>IFERROR(VLOOKUP($B390,[4]库存报告使用数据!$A$1:$C$65536,3,0),)</f>
        <v>0</v>
      </c>
      <c r="AL390">
        <f>IFERROR(VLOOKUP($B390,[4]库存报告使用数据!$A$1:$D$65536,4,0),)</f>
        <v>0</v>
      </c>
      <c r="AM390">
        <f>IFERROR(VLOOKUP($B390,[4]库存报告使用数据!$A$1:$E$65536,5,0),)</f>
        <v>0</v>
      </c>
      <c r="AN390" s="20" t="str">
        <f t="shared" ref="AN390:AN453" si="112">IFERROR(D390/AJ390,"")</f>
        <v/>
      </c>
      <c r="AO390" s="20" t="str">
        <f t="shared" ref="AO390:AO453" si="113">IFERROR(E390/AK390,"")</f>
        <v/>
      </c>
      <c r="AP390" s="20" t="str">
        <f t="shared" ref="AP390:AP453" si="114">IFERROR(F390/AL390,"")</f>
        <v/>
      </c>
      <c r="AQ390" s="20" t="str">
        <f t="shared" ref="AQ390:AQ453" si="115">IFERROR(G390/AM390,"")</f>
        <v/>
      </c>
      <c r="AR390" s="32">
        <f t="shared" ref="AR390:AR453" si="116">IFERROR(D390/7,"")</f>
        <v>0</v>
      </c>
      <c r="AS390" s="32">
        <f t="shared" ref="AS390:AS453" si="117">IF(AR390="","上周无销量",60*AR390)</f>
        <v>0</v>
      </c>
      <c r="AT390" s="32">
        <f t="shared" ref="AT390:AT453" si="118">IF(AS390="上周无销量","上周无销量/总库存"&amp;M390,M390-AS390)</f>
        <v>0</v>
      </c>
      <c r="AU390" s="28" t="str">
        <f t="shared" ref="AU390:AU453" si="119">IF(AR390="","库存为"&amp;M390,IF(AS390=0,"库存为"&amp;M390,INT(M390/AR390)))</f>
        <v>库存为0</v>
      </c>
      <c r="AV390" s="34" t="str">
        <f>IFERROR(时间!$B$4+AU390,"上周无销量")</f>
        <v>上周无销量</v>
      </c>
    </row>
    <row r="391" spans="1:48">
      <c r="A391" s="18" t="s">
        <v>436</v>
      </c>
      <c r="B391" t="str">
        <f>VLOOKUP(A391,'[1]sku-asin（子）'!$A:$B,2,0)</f>
        <v>B06XYZLGBC</v>
      </c>
      <c r="C391" t="str">
        <f>VLOOKUP(A391,'[1]子sku-父sku'!$A:$B,2,0)</f>
        <v>CS-LY085</v>
      </c>
      <c r="D391" s="28">
        <f>IFERROR(VLOOKUP(A391,[2]库存报告使用数据处理!$A:$C,3,0),0)</f>
        <v>0</v>
      </c>
      <c r="E391" s="28">
        <f>IFERROR(VLOOKUP(A391,[2]库存报告使用数据处理!$A:$D,4,0),0)</f>
        <v>0</v>
      </c>
      <c r="F391" s="28">
        <f>IFERROR(VLOOKUP(A391,[2]库存报告使用数据处理!$A:$E,5,0),0)</f>
        <v>0</v>
      </c>
      <c r="G391" s="28">
        <f>IFERROR(VLOOKUP(A391,[2]库存报告使用数据处理!$A:$F,6,0),0)</f>
        <v>0</v>
      </c>
      <c r="H391" s="29">
        <f>IFERROR(VLOOKUP(A391,[2]库存报告使用数据处理!$A:$G,7,0),0)</f>
        <v>0</v>
      </c>
      <c r="I391">
        <f>IFERROR(VLOOKUP(A391,[5]数据处理!$A:$B,2,0),0)</f>
        <v>0</v>
      </c>
      <c r="J391" s="30">
        <f>IFERROR(VLOOKUP(A391,[5]数据处理!$A:$D,4,0),0)</f>
        <v>0</v>
      </c>
      <c r="K391" s="30">
        <f>IFERROR(VLOOKUP(A391,[5]数据处理!$A:$E,5,0),0)</f>
        <v>0</v>
      </c>
      <c r="L391" s="30">
        <f>IFERROR(VLOOKUP(A391,[5]数据处理!$A:$G,7,0),0)</f>
        <v>0</v>
      </c>
      <c r="M391">
        <f t="shared" si="103"/>
        <v>0</v>
      </c>
      <c r="N391">
        <f>IFERROR(VLOOKUP(A391,[5]数据处理!$A:$C,3,0),0)</f>
        <v>0</v>
      </c>
      <c r="O391">
        <f>IFERROR(VLOOKUP($A391,[5]数据处理!$A:$N,14,0),0)</f>
        <v>0</v>
      </c>
      <c r="P391" t="str">
        <f>IFERROR(VLOOKUP($A391,[3]库存报告使用数据!$A$1:$B$65536,2,0),"")</f>
        <v/>
      </c>
      <c r="Q391" t="str">
        <f>IFERROR(VLOOKUP($A391,[3]库存报告使用数据!$A$1:$E$65536,5,0),"")</f>
        <v/>
      </c>
      <c r="R391" t="str">
        <f>IFERROR(VLOOKUP($A391,[3]库存报告使用数据!$A$1:$H$65536,8,0),"")</f>
        <v/>
      </c>
      <c r="S391" t="str">
        <f>IFERROR(VLOOKUP($A391,[3]库存报告使用数据!$A$1:$K$65536,11,0),"")</f>
        <v/>
      </c>
      <c r="T391" t="str">
        <f>IFERROR(VLOOKUP($A391,[3]库存报告使用数据!$A$1:$C$65536,3,0),"")</f>
        <v/>
      </c>
      <c r="U391" t="str">
        <f>IFERROR(VLOOKUP($A391,[3]库存报告使用数据!$A$1:$F$65536,6,0),"")</f>
        <v/>
      </c>
      <c r="V391" t="str">
        <f>IFERROR(VLOOKUP($A391,[3]库存报告使用数据!$A$1:$I$65536,9,0),"")</f>
        <v/>
      </c>
      <c r="W391" t="str">
        <f>IFERROR(VLOOKUP($A391,[3]库存报告使用数据!$A$1:$L$65536,12,0),"")</f>
        <v/>
      </c>
      <c r="X391" s="20" t="str">
        <f t="shared" si="104"/>
        <v/>
      </c>
      <c r="Y391" s="20" t="str">
        <f t="shared" si="105"/>
        <v/>
      </c>
      <c r="Z391" s="20" t="str">
        <f t="shared" si="106"/>
        <v/>
      </c>
      <c r="AA391" s="20" t="str">
        <f t="shared" si="107"/>
        <v/>
      </c>
      <c r="AB391" t="str">
        <f>IFERROR(VLOOKUP($A391,[3]库存报告使用数据!$A$1:$D$65536,4,0),"")</f>
        <v/>
      </c>
      <c r="AC391" t="str">
        <f>IFERROR(VLOOKUP($A391,[3]库存报告使用数据!$A$1:$G$65536,7,0),"")</f>
        <v/>
      </c>
      <c r="AD391" t="str">
        <f>IFERROR(VLOOKUP($A391,[3]库存报告使用数据!$A$1:$J$65536,10,0),"")</f>
        <v/>
      </c>
      <c r="AE391" t="str">
        <f>IFERROR(VLOOKUP($A391,[3]库存报告使用数据!$A$1:$M$65536,13,0),"")</f>
        <v/>
      </c>
      <c r="AF391" s="20" t="str">
        <f t="shared" si="108"/>
        <v/>
      </c>
      <c r="AG391" s="20" t="str">
        <f t="shared" si="109"/>
        <v/>
      </c>
      <c r="AH391" s="20" t="str">
        <f t="shared" si="110"/>
        <v/>
      </c>
      <c r="AI391" s="20" t="str">
        <f t="shared" si="111"/>
        <v/>
      </c>
      <c r="AJ391">
        <f>IFERROR(VLOOKUP($B391,[4]库存报告使用数据!$A$1:$B$65536,2,0),0)</f>
        <v>0</v>
      </c>
      <c r="AK391">
        <f>IFERROR(VLOOKUP($B391,[4]库存报告使用数据!$A$1:$C$65536,3,0),)</f>
        <v>0</v>
      </c>
      <c r="AL391">
        <f>IFERROR(VLOOKUP($B391,[4]库存报告使用数据!$A$1:$D$65536,4,0),)</f>
        <v>0</v>
      </c>
      <c r="AM391">
        <f>IFERROR(VLOOKUP($B391,[4]库存报告使用数据!$A$1:$E$65536,5,0),)</f>
        <v>0</v>
      </c>
      <c r="AN391" s="20" t="str">
        <f t="shared" si="112"/>
        <v/>
      </c>
      <c r="AO391" s="20" t="str">
        <f t="shared" si="113"/>
        <v/>
      </c>
      <c r="AP391" s="20" t="str">
        <f t="shared" si="114"/>
        <v/>
      </c>
      <c r="AQ391" s="20" t="str">
        <f t="shared" si="115"/>
        <v/>
      </c>
      <c r="AR391" s="32">
        <f t="shared" si="116"/>
        <v>0</v>
      </c>
      <c r="AS391" s="32">
        <f t="shared" si="117"/>
        <v>0</v>
      </c>
      <c r="AT391" s="32">
        <f t="shared" si="118"/>
        <v>0</v>
      </c>
      <c r="AU391" s="28" t="str">
        <f t="shared" si="119"/>
        <v>库存为0</v>
      </c>
      <c r="AV391" s="34" t="str">
        <f>IFERROR(时间!$B$4+AU391,"上周无销量")</f>
        <v>上周无销量</v>
      </c>
    </row>
    <row r="392" spans="1:48">
      <c r="A392" s="18" t="s">
        <v>437</v>
      </c>
      <c r="B392" t="str">
        <f>VLOOKUP(A392,'[1]sku-asin（子）'!$A:$B,2,0)</f>
        <v>B06XYWTJPL</v>
      </c>
      <c r="C392" t="str">
        <f>VLOOKUP(A392,'[1]子sku-父sku'!$A:$B,2,0)</f>
        <v>CS-LY085</v>
      </c>
      <c r="D392" s="28">
        <f>IFERROR(VLOOKUP(A392,[2]库存报告使用数据处理!$A:$C,3,0),0)</f>
        <v>0</v>
      </c>
      <c r="E392" s="28">
        <f>IFERROR(VLOOKUP(A392,[2]库存报告使用数据处理!$A:$D,4,0),0)</f>
        <v>0</v>
      </c>
      <c r="F392" s="28">
        <f>IFERROR(VLOOKUP(A392,[2]库存报告使用数据处理!$A:$E,5,0),0)</f>
        <v>0</v>
      </c>
      <c r="G392" s="28">
        <f>IFERROR(VLOOKUP(A392,[2]库存报告使用数据处理!$A:$F,6,0),0)</f>
        <v>0</v>
      </c>
      <c r="H392" s="29">
        <f>IFERROR(VLOOKUP(A392,[2]库存报告使用数据处理!$A:$G,7,0),0)</f>
        <v>0</v>
      </c>
      <c r="I392">
        <f>IFERROR(VLOOKUP(A392,[5]数据处理!$A:$B,2,0),0)</f>
        <v>3</v>
      </c>
      <c r="J392" s="30">
        <f>IFERROR(VLOOKUP(A392,[5]数据处理!$A:$D,4,0),0)</f>
        <v>0</v>
      </c>
      <c r="K392" s="30">
        <f>IFERROR(VLOOKUP(A392,[5]数据处理!$A:$E,5,0),0)</f>
        <v>0</v>
      </c>
      <c r="L392" s="30">
        <f>IFERROR(VLOOKUP(A392,[5]数据处理!$A:$G,7,0),0)</f>
        <v>0</v>
      </c>
      <c r="M392">
        <f t="shared" si="103"/>
        <v>3</v>
      </c>
      <c r="N392">
        <f>IFERROR(VLOOKUP(A392,[5]数据处理!$A:$C,3,0),0)</f>
        <v>0</v>
      </c>
      <c r="O392">
        <f>IFERROR(VLOOKUP($A392,[5]数据处理!$A:$N,14,0),0)</f>
        <v>3</v>
      </c>
      <c r="P392">
        <f>IFERROR(VLOOKUP($A392,[3]库存报告使用数据!$A$1:$B$65536,2,0),"")</f>
        <v>70</v>
      </c>
      <c r="Q392">
        <f>IFERROR(VLOOKUP($A392,[3]库存报告使用数据!$A$1:$E$65536,5,0),"")</f>
        <v>8</v>
      </c>
      <c r="R392">
        <f>IFERROR(VLOOKUP($A392,[3]库存报告使用数据!$A$1:$H$65536,8,0),"")</f>
        <v>9</v>
      </c>
      <c r="S392">
        <f>IFERROR(VLOOKUP($A392,[3]库存报告使用数据!$A$1:$K$65536,11,0),"")</f>
        <v>17</v>
      </c>
      <c r="T392">
        <f>IFERROR(VLOOKUP($A392,[3]库存报告使用数据!$A$1:$C$65536,3,0),"")</f>
        <v>0</v>
      </c>
      <c r="U392">
        <f>IFERROR(VLOOKUP($A392,[3]库存报告使用数据!$A$1:$F$65536,6,0),"")</f>
        <v>0</v>
      </c>
      <c r="V392">
        <f>IFERROR(VLOOKUP($A392,[3]库存报告使用数据!$A$1:$I$65536,9,0),"")</f>
        <v>0</v>
      </c>
      <c r="W392">
        <f>IFERROR(VLOOKUP($A392,[3]库存报告使用数据!$A$1:$L$65536,12,0),"")</f>
        <v>0</v>
      </c>
      <c r="X392" s="20">
        <f t="shared" si="104"/>
        <v>0</v>
      </c>
      <c r="Y392" s="20">
        <f t="shared" si="105"/>
        <v>0</v>
      </c>
      <c r="Z392" s="20">
        <f t="shared" si="106"/>
        <v>0</v>
      </c>
      <c r="AA392" s="20">
        <f t="shared" si="107"/>
        <v>0</v>
      </c>
      <c r="AB392">
        <f>IFERROR(VLOOKUP($A392,[3]库存报告使用数据!$A$1:$D$65536,4,0),"")</f>
        <v>0</v>
      </c>
      <c r="AC392">
        <f>IFERROR(VLOOKUP($A392,[3]库存报告使用数据!$A$1:$G$65536,7,0),"")</f>
        <v>0</v>
      </c>
      <c r="AD392">
        <f>IFERROR(VLOOKUP($A392,[3]库存报告使用数据!$A$1:$J$65536,10,0),"")</f>
        <v>0</v>
      </c>
      <c r="AE392">
        <f>IFERROR(VLOOKUP($A392,[3]库存报告使用数据!$A$1:$M$65536,13,0),"")</f>
        <v>0</v>
      </c>
      <c r="AF392" s="20" t="str">
        <f t="shared" si="108"/>
        <v/>
      </c>
      <c r="AG392" s="20" t="str">
        <f t="shared" si="109"/>
        <v/>
      </c>
      <c r="AH392" s="20" t="str">
        <f t="shared" si="110"/>
        <v/>
      </c>
      <c r="AI392" s="20" t="str">
        <f t="shared" si="111"/>
        <v/>
      </c>
      <c r="AJ392">
        <f>IFERROR(VLOOKUP($B392,[4]库存报告使用数据!$A$1:$B$65536,2,0),0)</f>
        <v>0</v>
      </c>
      <c r="AK392">
        <f>IFERROR(VLOOKUP($B392,[4]库存报告使用数据!$A$1:$C$65536,3,0),)</f>
        <v>0</v>
      </c>
      <c r="AL392">
        <f>IFERROR(VLOOKUP($B392,[4]库存报告使用数据!$A$1:$D$65536,4,0),)</f>
        <v>1</v>
      </c>
      <c r="AM392">
        <f>IFERROR(VLOOKUP($B392,[4]库存报告使用数据!$A$1:$E$65536,5,0),)</f>
        <v>1</v>
      </c>
      <c r="AN392" s="20" t="str">
        <f t="shared" si="112"/>
        <v/>
      </c>
      <c r="AO392" s="20" t="str">
        <f t="shared" si="113"/>
        <v/>
      </c>
      <c r="AP392" s="20">
        <f t="shared" si="114"/>
        <v>0</v>
      </c>
      <c r="AQ392" s="20">
        <f t="shared" si="115"/>
        <v>0</v>
      </c>
      <c r="AR392" s="32">
        <f t="shared" si="116"/>
        <v>0</v>
      </c>
      <c r="AS392" s="32">
        <f t="shared" si="117"/>
        <v>0</v>
      </c>
      <c r="AT392" s="32">
        <f t="shared" si="118"/>
        <v>3</v>
      </c>
      <c r="AU392" s="28" t="str">
        <f t="shared" si="119"/>
        <v>库存为3</v>
      </c>
      <c r="AV392" s="34" t="str">
        <f>IFERROR(时间!$B$4+AU392,"上周无销量")</f>
        <v>上周无销量</v>
      </c>
    </row>
    <row r="393" spans="1:48">
      <c r="A393" s="18" t="s">
        <v>438</v>
      </c>
      <c r="B393" t="str">
        <f>VLOOKUP(A393,'[1]sku-asin（子）'!$A:$B,2,0)</f>
        <v>B06XYL56KD</v>
      </c>
      <c r="C393" t="str">
        <f>VLOOKUP(A393,'[1]子sku-父sku'!$A:$B,2,0)</f>
        <v>CS-LY085</v>
      </c>
      <c r="D393" s="28">
        <f>IFERROR(VLOOKUP(A393,[2]库存报告使用数据处理!$A:$C,3,0),0)</f>
        <v>0</v>
      </c>
      <c r="E393" s="28">
        <f>IFERROR(VLOOKUP(A393,[2]库存报告使用数据处理!$A:$D,4,0),0)</f>
        <v>1</v>
      </c>
      <c r="F393" s="28">
        <f>IFERROR(VLOOKUP(A393,[2]库存报告使用数据处理!$A:$E,5,0),0)</f>
        <v>0</v>
      </c>
      <c r="G393" s="28">
        <f>IFERROR(VLOOKUP(A393,[2]库存报告使用数据处理!$A:$F,6,0),0)</f>
        <v>0</v>
      </c>
      <c r="H393" s="29">
        <f>IFERROR(VLOOKUP(A393,[2]库存报告使用数据处理!$A:$G,7,0),0)</f>
        <v>17.9</v>
      </c>
      <c r="I393">
        <f>IFERROR(VLOOKUP(A393,[5]数据处理!$A:$B,2,0),0)</f>
        <v>6</v>
      </c>
      <c r="J393" s="30">
        <f>IFERROR(VLOOKUP(A393,[5]数据处理!$A:$D,4,0),0)</f>
        <v>0</v>
      </c>
      <c r="K393" s="30">
        <f>IFERROR(VLOOKUP(A393,[5]数据处理!$A:$E,5,0),0)</f>
        <v>0</v>
      </c>
      <c r="L393" s="30">
        <f>IFERROR(VLOOKUP(A393,[5]数据处理!$A:$G,7,0),0)</f>
        <v>0</v>
      </c>
      <c r="M393">
        <f t="shared" si="103"/>
        <v>6</v>
      </c>
      <c r="N393">
        <f>IFERROR(VLOOKUP(A393,[5]数据处理!$A:$C,3,0),0)</f>
        <v>0</v>
      </c>
      <c r="O393">
        <f>IFERROR(VLOOKUP($A393,[5]数据处理!$A:$N,14,0),0)</f>
        <v>6</v>
      </c>
      <c r="P393">
        <f>IFERROR(VLOOKUP($A393,[3]库存报告使用数据!$A$1:$B$65536,2,0),"")</f>
        <v>288</v>
      </c>
      <c r="Q393">
        <f>IFERROR(VLOOKUP($A393,[3]库存报告使用数据!$A$1:$E$65536,5,0),"")</f>
        <v>360</v>
      </c>
      <c r="R393">
        <f>IFERROR(VLOOKUP($A393,[3]库存报告使用数据!$A$1:$H$65536,8,0),"")</f>
        <v>344</v>
      </c>
      <c r="S393">
        <f>IFERROR(VLOOKUP($A393,[3]库存报告使用数据!$A$1:$K$65536,11,0),"")</f>
        <v>113</v>
      </c>
      <c r="T393">
        <f>IFERROR(VLOOKUP($A393,[3]库存报告使用数据!$A$1:$C$65536,3,0),"")</f>
        <v>0</v>
      </c>
      <c r="U393">
        <f>IFERROR(VLOOKUP($A393,[3]库存报告使用数据!$A$1:$F$65536,6,0),"")</f>
        <v>0</v>
      </c>
      <c r="V393">
        <f>IFERROR(VLOOKUP($A393,[3]库存报告使用数据!$A$1:$I$65536,9,0),"")</f>
        <v>1</v>
      </c>
      <c r="W393">
        <f>IFERROR(VLOOKUP($A393,[3]库存报告使用数据!$A$1:$L$65536,12,0),"")</f>
        <v>0</v>
      </c>
      <c r="X393" s="20">
        <f t="shared" si="104"/>
        <v>0</v>
      </c>
      <c r="Y393" s="20">
        <f t="shared" si="105"/>
        <v>0</v>
      </c>
      <c r="Z393" s="20">
        <f t="shared" si="106"/>
        <v>0.00290697674418605</v>
      </c>
      <c r="AA393" s="20">
        <f t="shared" si="107"/>
        <v>0</v>
      </c>
      <c r="AB393">
        <f>IFERROR(VLOOKUP($A393,[3]库存报告使用数据!$A$1:$D$65536,4,0),"")</f>
        <v>0</v>
      </c>
      <c r="AC393">
        <f>IFERROR(VLOOKUP($A393,[3]库存报告使用数据!$A$1:$G$65536,7,0),"")</f>
        <v>0</v>
      </c>
      <c r="AD393">
        <f>IFERROR(VLOOKUP($A393,[3]库存报告使用数据!$A$1:$J$65536,10,0),"")</f>
        <v>0.1</v>
      </c>
      <c r="AE393">
        <f>IFERROR(VLOOKUP($A393,[3]库存报告使用数据!$A$1:$M$65536,13,0),"")</f>
        <v>0</v>
      </c>
      <c r="AF393" s="20" t="str">
        <f t="shared" si="108"/>
        <v/>
      </c>
      <c r="AG393" s="20" t="str">
        <f t="shared" si="109"/>
        <v/>
      </c>
      <c r="AH393" s="20" t="str">
        <f t="shared" si="110"/>
        <v>无销售广告费为0.1</v>
      </c>
      <c r="AI393" s="20" t="str">
        <f t="shared" si="111"/>
        <v/>
      </c>
      <c r="AJ393">
        <f>IFERROR(VLOOKUP($B393,[4]库存报告使用数据!$A$1:$B$65536,2,0),0)</f>
        <v>0</v>
      </c>
      <c r="AK393">
        <f>IFERROR(VLOOKUP($B393,[4]库存报告使用数据!$A$1:$C$65536,3,0),)</f>
        <v>0</v>
      </c>
      <c r="AL393">
        <f>IFERROR(VLOOKUP($B393,[4]库存报告使用数据!$A$1:$D$65536,4,0),)</f>
        <v>1</v>
      </c>
      <c r="AM393">
        <f>IFERROR(VLOOKUP($B393,[4]库存报告使用数据!$A$1:$E$65536,5,0),)</f>
        <v>0</v>
      </c>
      <c r="AN393" s="20" t="str">
        <f t="shared" si="112"/>
        <v/>
      </c>
      <c r="AO393" s="20" t="str">
        <f t="shared" si="113"/>
        <v/>
      </c>
      <c r="AP393" s="20">
        <f t="shared" si="114"/>
        <v>0</v>
      </c>
      <c r="AQ393" s="20" t="str">
        <f t="shared" si="115"/>
        <v/>
      </c>
      <c r="AR393" s="32">
        <f t="shared" si="116"/>
        <v>0</v>
      </c>
      <c r="AS393" s="32">
        <f t="shared" si="117"/>
        <v>0</v>
      </c>
      <c r="AT393" s="32">
        <f t="shared" si="118"/>
        <v>6</v>
      </c>
      <c r="AU393" s="28" t="str">
        <f t="shared" si="119"/>
        <v>库存为6</v>
      </c>
      <c r="AV393" s="34" t="str">
        <f>IFERROR(时间!$B$4+AU393,"上周无销量")</f>
        <v>上周无销量</v>
      </c>
    </row>
    <row r="394" spans="1:48">
      <c r="A394" s="18" t="s">
        <v>439</v>
      </c>
      <c r="B394" t="str">
        <f>VLOOKUP(A394,'[1]sku-asin（子）'!$A:$B,2,0)</f>
        <v>B06XYZKJKJ</v>
      </c>
      <c r="C394" t="str">
        <f>VLOOKUP(A394,'[1]子sku-父sku'!$A:$B,2,0)</f>
        <v>CS-LY085</v>
      </c>
      <c r="D394" s="28">
        <f>IFERROR(VLOOKUP(A394,[2]库存报告使用数据处理!$A:$C,3,0),0)</f>
        <v>0</v>
      </c>
      <c r="E394" s="28">
        <f>IFERROR(VLOOKUP(A394,[2]库存报告使用数据处理!$A:$D,4,0),0)</f>
        <v>0</v>
      </c>
      <c r="F394" s="28">
        <f>IFERROR(VLOOKUP(A394,[2]库存报告使用数据处理!$A:$E,5,0),0)</f>
        <v>0</v>
      </c>
      <c r="G394" s="28">
        <f>IFERROR(VLOOKUP(A394,[2]库存报告使用数据处理!$A:$F,6,0),0)</f>
        <v>1</v>
      </c>
      <c r="H394" s="29">
        <f>IFERROR(VLOOKUP(A394,[2]库存报告使用数据处理!$A:$G,7,0),0)</f>
        <v>17.5</v>
      </c>
      <c r="I394">
        <f>IFERROR(VLOOKUP(A394,[5]数据处理!$A:$B,2,0),0)</f>
        <v>0</v>
      </c>
      <c r="J394" s="30">
        <f>IFERROR(VLOOKUP(A394,[5]数据处理!$A:$D,4,0),0)</f>
        <v>0</v>
      </c>
      <c r="K394" s="30">
        <f>IFERROR(VLOOKUP(A394,[5]数据处理!$A:$E,5,0),0)</f>
        <v>0</v>
      </c>
      <c r="L394" s="30">
        <f>IFERROR(VLOOKUP(A394,[5]数据处理!$A:$G,7,0),0)</f>
        <v>0</v>
      </c>
      <c r="M394">
        <f t="shared" si="103"/>
        <v>0</v>
      </c>
      <c r="N394">
        <f>IFERROR(VLOOKUP(A394,[5]数据处理!$A:$C,3,0),0)</f>
        <v>0</v>
      </c>
      <c r="O394">
        <f>IFERROR(VLOOKUP($A394,[5]数据处理!$A:$N,14,0),0)</f>
        <v>0</v>
      </c>
      <c r="P394">
        <f>IFERROR(VLOOKUP($A394,[3]库存报告使用数据!$A$1:$B$65536,2,0),"")</f>
        <v>0</v>
      </c>
      <c r="Q394">
        <f>IFERROR(VLOOKUP($A394,[3]库存报告使用数据!$A$1:$E$65536,5,0),"")</f>
        <v>0</v>
      </c>
      <c r="R394">
        <f>IFERROR(VLOOKUP($A394,[3]库存报告使用数据!$A$1:$H$65536,8,0),"")</f>
        <v>0</v>
      </c>
      <c r="S394">
        <f>IFERROR(VLOOKUP($A394,[3]库存报告使用数据!$A$1:$K$65536,11,0),"")</f>
        <v>21</v>
      </c>
      <c r="T394">
        <f>IFERROR(VLOOKUP($A394,[3]库存报告使用数据!$A$1:$C$65536,3,0),"")</f>
        <v>0</v>
      </c>
      <c r="U394">
        <f>IFERROR(VLOOKUP($A394,[3]库存报告使用数据!$A$1:$F$65536,6,0),"")</f>
        <v>0</v>
      </c>
      <c r="V394">
        <f>IFERROR(VLOOKUP($A394,[3]库存报告使用数据!$A$1:$I$65536,9,0),"")</f>
        <v>0</v>
      </c>
      <c r="W394">
        <f>IFERROR(VLOOKUP($A394,[3]库存报告使用数据!$A$1:$L$65536,12,0),"")</f>
        <v>0</v>
      </c>
      <c r="X394" s="20" t="str">
        <f t="shared" si="104"/>
        <v/>
      </c>
      <c r="Y394" s="20" t="str">
        <f t="shared" si="105"/>
        <v/>
      </c>
      <c r="Z394" s="20" t="str">
        <f t="shared" si="106"/>
        <v/>
      </c>
      <c r="AA394" s="20">
        <f t="shared" si="107"/>
        <v>0</v>
      </c>
      <c r="AB394">
        <f>IFERROR(VLOOKUP($A394,[3]库存报告使用数据!$A$1:$D$65536,4,0),"")</f>
        <v>0</v>
      </c>
      <c r="AC394">
        <f>IFERROR(VLOOKUP($A394,[3]库存报告使用数据!$A$1:$G$65536,7,0),"")</f>
        <v>0</v>
      </c>
      <c r="AD394">
        <f>IFERROR(VLOOKUP($A394,[3]库存报告使用数据!$A$1:$J$65536,10,0),"")</f>
        <v>0</v>
      </c>
      <c r="AE394">
        <f>IFERROR(VLOOKUP($A394,[3]库存报告使用数据!$A$1:$M$65536,13,0),"")</f>
        <v>0</v>
      </c>
      <c r="AF394" s="20" t="str">
        <f t="shared" si="108"/>
        <v/>
      </c>
      <c r="AG394" s="20" t="str">
        <f t="shared" si="109"/>
        <v/>
      </c>
      <c r="AH394" s="20" t="str">
        <f t="shared" si="110"/>
        <v/>
      </c>
      <c r="AI394" s="20" t="str">
        <f t="shared" si="111"/>
        <v/>
      </c>
      <c r="AJ394">
        <f>IFERROR(VLOOKUP($B394,[4]库存报告使用数据!$A$1:$B$65536,2,0),0)</f>
        <v>0</v>
      </c>
      <c r="AK394">
        <f>IFERROR(VLOOKUP($B394,[4]库存报告使用数据!$A$1:$C$65536,3,0),)</f>
        <v>0</v>
      </c>
      <c r="AL394">
        <f>IFERROR(VLOOKUP($B394,[4]库存报告使用数据!$A$1:$D$65536,4,0),)</f>
        <v>0</v>
      </c>
      <c r="AM394">
        <f>IFERROR(VLOOKUP($B394,[4]库存报告使用数据!$A$1:$E$65536,5,0),)</f>
        <v>0</v>
      </c>
      <c r="AN394" s="20" t="str">
        <f t="shared" si="112"/>
        <v/>
      </c>
      <c r="AO394" s="20" t="str">
        <f t="shared" si="113"/>
        <v/>
      </c>
      <c r="AP394" s="20" t="str">
        <f t="shared" si="114"/>
        <v/>
      </c>
      <c r="AQ394" s="20" t="str">
        <f t="shared" si="115"/>
        <v/>
      </c>
      <c r="AR394" s="32">
        <f t="shared" si="116"/>
        <v>0</v>
      </c>
      <c r="AS394" s="32">
        <f t="shared" si="117"/>
        <v>0</v>
      </c>
      <c r="AT394" s="32">
        <f t="shared" si="118"/>
        <v>0</v>
      </c>
      <c r="AU394" s="28" t="str">
        <f t="shared" si="119"/>
        <v>库存为0</v>
      </c>
      <c r="AV394" s="34" t="str">
        <f>IFERROR(时间!$B$4+AU394,"上周无销量")</f>
        <v>上周无销量</v>
      </c>
    </row>
    <row r="395" spans="1:48">
      <c r="A395" s="18" t="s">
        <v>440</v>
      </c>
      <c r="B395" t="str">
        <f>VLOOKUP(A395,'[1]sku-asin（子）'!$A:$B,2,0)</f>
        <v>B06XYZRF7J</v>
      </c>
      <c r="C395" t="str">
        <f>VLOOKUP(A395,'[1]子sku-父sku'!$A:$B,2,0)</f>
        <v>CS-LY085</v>
      </c>
      <c r="D395" s="28">
        <f>IFERROR(VLOOKUP(A395,[2]库存报告使用数据处理!$A:$C,3,0),0)</f>
        <v>0</v>
      </c>
      <c r="E395" s="28">
        <f>IFERROR(VLOOKUP(A395,[2]库存报告使用数据处理!$A:$D,4,0),0)</f>
        <v>0</v>
      </c>
      <c r="F395" s="28">
        <f>IFERROR(VLOOKUP(A395,[2]库存报告使用数据处理!$A:$E,5,0),0)</f>
        <v>0</v>
      </c>
      <c r="G395" s="28">
        <f>IFERROR(VLOOKUP(A395,[2]库存报告使用数据处理!$A:$F,6,0),0)</f>
        <v>0</v>
      </c>
      <c r="H395" s="29">
        <f>IFERROR(VLOOKUP(A395,[2]库存报告使用数据处理!$A:$G,7,0),0)</f>
        <v>0</v>
      </c>
      <c r="I395">
        <f>IFERROR(VLOOKUP(A395,[5]数据处理!$A:$B,2,0),0)</f>
        <v>2</v>
      </c>
      <c r="J395" s="30">
        <f>IFERROR(VLOOKUP(A395,[5]数据处理!$A:$D,4,0),0)</f>
        <v>0</v>
      </c>
      <c r="K395" s="30">
        <f>IFERROR(VLOOKUP(A395,[5]数据处理!$A:$E,5,0),0)</f>
        <v>0</v>
      </c>
      <c r="L395" s="30">
        <f>IFERROR(VLOOKUP(A395,[5]数据处理!$A:$G,7,0),0)</f>
        <v>0</v>
      </c>
      <c r="M395">
        <f t="shared" si="103"/>
        <v>2</v>
      </c>
      <c r="N395">
        <f>IFERROR(VLOOKUP(A395,[5]数据处理!$A:$C,3,0),0)</f>
        <v>0</v>
      </c>
      <c r="O395">
        <f>IFERROR(VLOOKUP($A395,[5]数据处理!$A:$N,14,0),0)</f>
        <v>2</v>
      </c>
      <c r="P395">
        <f>IFERROR(VLOOKUP($A395,[3]库存报告使用数据!$A$1:$B$65536,2,0),"")</f>
        <v>93</v>
      </c>
      <c r="Q395">
        <f>IFERROR(VLOOKUP($A395,[3]库存报告使用数据!$A$1:$E$65536,5,0),"")</f>
        <v>16</v>
      </c>
      <c r="R395">
        <f>IFERROR(VLOOKUP($A395,[3]库存报告使用数据!$A$1:$H$65536,8,0),"")</f>
        <v>16</v>
      </c>
      <c r="S395">
        <f>IFERROR(VLOOKUP($A395,[3]库存报告使用数据!$A$1:$K$65536,11,0),"")</f>
        <v>19</v>
      </c>
      <c r="T395">
        <f>IFERROR(VLOOKUP($A395,[3]库存报告使用数据!$A$1:$C$65536,3,0),"")</f>
        <v>0</v>
      </c>
      <c r="U395">
        <f>IFERROR(VLOOKUP($A395,[3]库存报告使用数据!$A$1:$F$65536,6,0),"")</f>
        <v>0</v>
      </c>
      <c r="V395">
        <f>IFERROR(VLOOKUP($A395,[3]库存报告使用数据!$A$1:$I$65536,9,0),"")</f>
        <v>0</v>
      </c>
      <c r="W395">
        <f>IFERROR(VLOOKUP($A395,[3]库存报告使用数据!$A$1:$L$65536,12,0),"")</f>
        <v>0</v>
      </c>
      <c r="X395" s="20">
        <f t="shared" si="104"/>
        <v>0</v>
      </c>
      <c r="Y395" s="20">
        <f t="shared" si="105"/>
        <v>0</v>
      </c>
      <c r="Z395" s="20">
        <f t="shared" si="106"/>
        <v>0</v>
      </c>
      <c r="AA395" s="20">
        <f t="shared" si="107"/>
        <v>0</v>
      </c>
      <c r="AB395">
        <f>IFERROR(VLOOKUP($A395,[3]库存报告使用数据!$A$1:$D$65536,4,0),"")</f>
        <v>0</v>
      </c>
      <c r="AC395">
        <f>IFERROR(VLOOKUP($A395,[3]库存报告使用数据!$A$1:$G$65536,7,0),"")</f>
        <v>0</v>
      </c>
      <c r="AD395">
        <f>IFERROR(VLOOKUP($A395,[3]库存报告使用数据!$A$1:$J$65536,10,0),"")</f>
        <v>0</v>
      </c>
      <c r="AE395">
        <f>IFERROR(VLOOKUP($A395,[3]库存报告使用数据!$A$1:$M$65536,13,0),"")</f>
        <v>0</v>
      </c>
      <c r="AF395" s="20" t="str">
        <f t="shared" si="108"/>
        <v/>
      </c>
      <c r="AG395" s="20" t="str">
        <f t="shared" si="109"/>
        <v/>
      </c>
      <c r="AH395" s="20" t="str">
        <f t="shared" si="110"/>
        <v/>
      </c>
      <c r="AI395" s="20" t="str">
        <f t="shared" si="111"/>
        <v/>
      </c>
      <c r="AJ395">
        <f>IFERROR(VLOOKUP($B395,[4]库存报告使用数据!$A$1:$B$65536,2,0),0)</f>
        <v>0</v>
      </c>
      <c r="AK395">
        <f>IFERROR(VLOOKUP($B395,[4]库存报告使用数据!$A$1:$C$65536,3,0),)</f>
        <v>0</v>
      </c>
      <c r="AL395">
        <f>IFERROR(VLOOKUP($B395,[4]库存报告使用数据!$A$1:$D$65536,4,0),)</f>
        <v>0</v>
      </c>
      <c r="AM395">
        <f>IFERROR(VLOOKUP($B395,[4]库存报告使用数据!$A$1:$E$65536,5,0),)</f>
        <v>0</v>
      </c>
      <c r="AN395" s="20" t="str">
        <f t="shared" si="112"/>
        <v/>
      </c>
      <c r="AO395" s="20" t="str">
        <f t="shared" si="113"/>
        <v/>
      </c>
      <c r="AP395" s="20" t="str">
        <f t="shared" si="114"/>
        <v/>
      </c>
      <c r="AQ395" s="20" t="str">
        <f t="shared" si="115"/>
        <v/>
      </c>
      <c r="AR395" s="32">
        <f t="shared" si="116"/>
        <v>0</v>
      </c>
      <c r="AS395" s="32">
        <f t="shared" si="117"/>
        <v>0</v>
      </c>
      <c r="AT395" s="32">
        <f t="shared" si="118"/>
        <v>2</v>
      </c>
      <c r="AU395" s="28" t="str">
        <f t="shared" si="119"/>
        <v>库存为2</v>
      </c>
      <c r="AV395" s="34" t="str">
        <f>IFERROR(时间!$B$4+AU395,"上周无销量")</f>
        <v>上周无销量</v>
      </c>
    </row>
    <row r="396" spans="1:48">
      <c r="A396" s="18" t="s">
        <v>441</v>
      </c>
      <c r="B396" t="str">
        <f>VLOOKUP(A396,'[1]sku-asin（子）'!$A:$B,2,0)</f>
        <v>B06XYZBB55</v>
      </c>
      <c r="C396" t="str">
        <f>VLOOKUP(A396,'[1]子sku-父sku'!$A:$B,2,0)</f>
        <v>CS-LY085</v>
      </c>
      <c r="D396" s="28">
        <f>IFERROR(VLOOKUP(A396,[2]库存报告使用数据处理!$A:$C,3,0),0)</f>
        <v>0</v>
      </c>
      <c r="E396" s="28">
        <f>IFERROR(VLOOKUP(A396,[2]库存报告使用数据处理!$A:$D,4,0),0)</f>
        <v>0</v>
      </c>
      <c r="F396" s="28">
        <f>IFERROR(VLOOKUP(A396,[2]库存报告使用数据处理!$A:$E,5,0),0)</f>
        <v>0</v>
      </c>
      <c r="G396" s="28">
        <f>IFERROR(VLOOKUP(A396,[2]库存报告使用数据处理!$A:$F,6,0),0)</f>
        <v>1</v>
      </c>
      <c r="H396" s="29">
        <f>IFERROR(VLOOKUP(A396,[2]库存报告使用数据处理!$A:$G,7,0),0)</f>
        <v>17.5</v>
      </c>
      <c r="I396">
        <f>IFERROR(VLOOKUP(A396,[5]数据处理!$A:$B,2,0),0)</f>
        <v>1</v>
      </c>
      <c r="J396" s="30">
        <f>IFERROR(VLOOKUP(A396,[5]数据处理!$A:$D,4,0),0)</f>
        <v>0</v>
      </c>
      <c r="K396" s="30">
        <f>IFERROR(VLOOKUP(A396,[5]数据处理!$A:$E,5,0),0)</f>
        <v>0</v>
      </c>
      <c r="L396" s="30">
        <f>IFERROR(VLOOKUP(A396,[5]数据处理!$A:$G,7,0),0)</f>
        <v>0</v>
      </c>
      <c r="M396">
        <f t="shared" si="103"/>
        <v>1</v>
      </c>
      <c r="N396">
        <f>IFERROR(VLOOKUP(A396,[5]数据处理!$A:$C,3,0),0)</f>
        <v>0</v>
      </c>
      <c r="O396">
        <f>IFERROR(VLOOKUP($A396,[5]数据处理!$A:$N,14,0),0)</f>
        <v>0</v>
      </c>
      <c r="P396">
        <f>IFERROR(VLOOKUP($A396,[3]库存报告使用数据!$A$1:$B$65536,2,0),"")</f>
        <v>3814</v>
      </c>
      <c r="Q396">
        <f>IFERROR(VLOOKUP($A396,[3]库存报告使用数据!$A$1:$E$65536,5,0),"")</f>
        <v>1286</v>
      </c>
      <c r="R396">
        <f>IFERROR(VLOOKUP($A396,[3]库存报告使用数据!$A$1:$H$65536,8,0),"")</f>
        <v>1353</v>
      </c>
      <c r="S396">
        <f>IFERROR(VLOOKUP($A396,[3]库存报告使用数据!$A$1:$K$65536,11,0),"")</f>
        <v>864</v>
      </c>
      <c r="T396">
        <f>IFERROR(VLOOKUP($A396,[3]库存报告使用数据!$A$1:$C$65536,3,0),"")</f>
        <v>9</v>
      </c>
      <c r="U396">
        <f>IFERROR(VLOOKUP($A396,[3]库存报告使用数据!$A$1:$F$65536,6,0),"")</f>
        <v>1</v>
      </c>
      <c r="V396">
        <f>IFERROR(VLOOKUP($A396,[3]库存报告使用数据!$A$1:$I$65536,9,0),"")</f>
        <v>4</v>
      </c>
      <c r="W396">
        <f>IFERROR(VLOOKUP($A396,[3]库存报告使用数据!$A$1:$L$65536,12,0),"")</f>
        <v>5</v>
      </c>
      <c r="X396" s="20">
        <f t="shared" si="104"/>
        <v>0.00235972732039853</v>
      </c>
      <c r="Y396" s="20">
        <f t="shared" si="105"/>
        <v>0.000777604976671851</v>
      </c>
      <c r="Z396" s="20">
        <f t="shared" si="106"/>
        <v>0.00295639320029564</v>
      </c>
      <c r="AA396" s="20">
        <f t="shared" si="107"/>
        <v>0.00578703703703704</v>
      </c>
      <c r="AB396">
        <f>IFERROR(VLOOKUP($A396,[3]库存报告使用数据!$A$1:$D$65536,4,0),"")</f>
        <v>1.08</v>
      </c>
      <c r="AC396">
        <f>IFERROR(VLOOKUP($A396,[3]库存报告使用数据!$A$1:$G$65536,7,0),"")</f>
        <v>0.13</v>
      </c>
      <c r="AD396">
        <f>IFERROR(VLOOKUP($A396,[3]库存报告使用数据!$A$1:$J$65536,10,0),"")</f>
        <v>0.66</v>
      </c>
      <c r="AE396">
        <f>IFERROR(VLOOKUP($A396,[3]库存报告使用数据!$A$1:$M$65536,13,0),"")</f>
        <v>0.89</v>
      </c>
      <c r="AF396" s="20" t="str">
        <f t="shared" si="108"/>
        <v>无销售广告费为1.08</v>
      </c>
      <c r="AG396" s="20" t="str">
        <f t="shared" si="109"/>
        <v>无销售广告费为0.13</v>
      </c>
      <c r="AH396" s="20" t="str">
        <f t="shared" si="110"/>
        <v>无销售广告费为0.66</v>
      </c>
      <c r="AI396" s="20">
        <f t="shared" si="111"/>
        <v>0.0508571428571429</v>
      </c>
      <c r="AJ396">
        <f>IFERROR(VLOOKUP($B396,[4]库存报告使用数据!$A$1:$B$65536,2,0),0)</f>
        <v>4</v>
      </c>
      <c r="AK396">
        <f>IFERROR(VLOOKUP($B396,[4]库存报告使用数据!$A$1:$C$65536,3,0),)</f>
        <v>1</v>
      </c>
      <c r="AL396">
        <f>IFERROR(VLOOKUP($B396,[4]库存报告使用数据!$A$1:$D$65536,4,0),)</f>
        <v>5</v>
      </c>
      <c r="AM396">
        <f>IFERROR(VLOOKUP($B396,[4]库存报告使用数据!$A$1:$E$65536,5,0),)</f>
        <v>7</v>
      </c>
      <c r="AN396" s="20">
        <f t="shared" si="112"/>
        <v>0</v>
      </c>
      <c r="AO396" s="20">
        <f t="shared" si="113"/>
        <v>0</v>
      </c>
      <c r="AP396" s="20">
        <f t="shared" si="114"/>
        <v>0</v>
      </c>
      <c r="AQ396" s="20">
        <f t="shared" si="115"/>
        <v>0.142857142857143</v>
      </c>
      <c r="AR396" s="32">
        <f t="shared" si="116"/>
        <v>0</v>
      </c>
      <c r="AS396" s="32">
        <f t="shared" si="117"/>
        <v>0</v>
      </c>
      <c r="AT396" s="32">
        <f t="shared" si="118"/>
        <v>1</v>
      </c>
      <c r="AU396" s="28" t="str">
        <f t="shared" si="119"/>
        <v>库存为1</v>
      </c>
      <c r="AV396" s="34" t="str">
        <f>IFERROR(时间!$B$4+AU396,"上周无销量")</f>
        <v>上周无销量</v>
      </c>
    </row>
    <row r="397" spans="1:48">
      <c r="A397" s="18" t="s">
        <v>442</v>
      </c>
      <c r="B397" t="str">
        <f>VLOOKUP(A397,'[1]sku-asin（子）'!$A:$B,2,0)</f>
        <v>B06XYZKJKL</v>
      </c>
      <c r="C397" t="str">
        <f>VLOOKUP(A397,'[1]子sku-父sku'!$A:$B,2,0)</f>
        <v>CS-LY085</v>
      </c>
      <c r="D397" s="28">
        <f>IFERROR(VLOOKUP(A397,[2]库存报告使用数据处理!$A:$C,3,0),0)</f>
        <v>0</v>
      </c>
      <c r="E397" s="28">
        <f>IFERROR(VLOOKUP(A397,[2]库存报告使用数据处理!$A:$D,4,0),0)</f>
        <v>0</v>
      </c>
      <c r="F397" s="28">
        <f>IFERROR(VLOOKUP(A397,[2]库存报告使用数据处理!$A:$E,5,0),0)</f>
        <v>0</v>
      </c>
      <c r="G397" s="28">
        <f>IFERROR(VLOOKUP(A397,[2]库存报告使用数据处理!$A:$F,6,0),0)</f>
        <v>1</v>
      </c>
      <c r="H397" s="29">
        <f>IFERROR(VLOOKUP(A397,[2]库存报告使用数据处理!$A:$G,7,0),0)</f>
        <v>17.5</v>
      </c>
      <c r="I397">
        <f>IFERROR(VLOOKUP(A397,[5]数据处理!$A:$B,2,0),0)</f>
        <v>7</v>
      </c>
      <c r="J397" s="30">
        <f>IFERROR(VLOOKUP(A397,[5]数据处理!$A:$D,4,0),0)</f>
        <v>0</v>
      </c>
      <c r="K397" s="30">
        <f>IFERROR(VLOOKUP(A397,[5]数据处理!$A:$E,5,0),0)</f>
        <v>0</v>
      </c>
      <c r="L397" s="30">
        <f>IFERROR(VLOOKUP(A397,[5]数据处理!$A:$G,7,0),0)</f>
        <v>0</v>
      </c>
      <c r="M397">
        <f t="shared" si="103"/>
        <v>7</v>
      </c>
      <c r="N397">
        <f>IFERROR(VLOOKUP(A397,[5]数据处理!$A:$C,3,0),0)</f>
        <v>0</v>
      </c>
      <c r="O397">
        <f>IFERROR(VLOOKUP($A397,[5]数据处理!$A:$N,14,0),0)</f>
        <v>5</v>
      </c>
      <c r="P397">
        <f>IFERROR(VLOOKUP($A397,[3]库存报告使用数据!$A$1:$B$65536,2,0),"")</f>
        <v>102</v>
      </c>
      <c r="Q397">
        <f>IFERROR(VLOOKUP($A397,[3]库存报告使用数据!$A$1:$E$65536,5,0),"")</f>
        <v>22</v>
      </c>
      <c r="R397">
        <f>IFERROR(VLOOKUP($A397,[3]库存报告使用数据!$A$1:$H$65536,8,0),"")</f>
        <v>9</v>
      </c>
      <c r="S397">
        <f>IFERROR(VLOOKUP($A397,[3]库存报告使用数据!$A$1:$K$65536,11,0),"")</f>
        <v>9</v>
      </c>
      <c r="T397">
        <f>IFERROR(VLOOKUP($A397,[3]库存报告使用数据!$A$1:$C$65536,3,0),"")</f>
        <v>0</v>
      </c>
      <c r="U397">
        <f>IFERROR(VLOOKUP($A397,[3]库存报告使用数据!$A$1:$F$65536,6,0),"")</f>
        <v>0</v>
      </c>
      <c r="V397">
        <f>IFERROR(VLOOKUP($A397,[3]库存报告使用数据!$A$1:$I$65536,9,0),"")</f>
        <v>0</v>
      </c>
      <c r="W397">
        <f>IFERROR(VLOOKUP($A397,[3]库存报告使用数据!$A$1:$L$65536,12,0),"")</f>
        <v>0</v>
      </c>
      <c r="X397" s="20">
        <f t="shared" si="104"/>
        <v>0</v>
      </c>
      <c r="Y397" s="20">
        <f t="shared" si="105"/>
        <v>0</v>
      </c>
      <c r="Z397" s="20">
        <f t="shared" si="106"/>
        <v>0</v>
      </c>
      <c r="AA397" s="20">
        <f t="shared" si="107"/>
        <v>0</v>
      </c>
      <c r="AB397">
        <f>IFERROR(VLOOKUP($A397,[3]库存报告使用数据!$A$1:$D$65536,4,0),"")</f>
        <v>0</v>
      </c>
      <c r="AC397">
        <f>IFERROR(VLOOKUP($A397,[3]库存报告使用数据!$A$1:$G$65536,7,0),"")</f>
        <v>0</v>
      </c>
      <c r="AD397">
        <f>IFERROR(VLOOKUP($A397,[3]库存报告使用数据!$A$1:$J$65536,10,0),"")</f>
        <v>0</v>
      </c>
      <c r="AE397">
        <f>IFERROR(VLOOKUP($A397,[3]库存报告使用数据!$A$1:$M$65536,13,0),"")</f>
        <v>0</v>
      </c>
      <c r="AF397" s="20" t="str">
        <f t="shared" si="108"/>
        <v/>
      </c>
      <c r="AG397" s="20" t="str">
        <f t="shared" si="109"/>
        <v/>
      </c>
      <c r="AH397" s="20" t="str">
        <f t="shared" si="110"/>
        <v/>
      </c>
      <c r="AI397" s="20" t="str">
        <f t="shared" si="111"/>
        <v/>
      </c>
      <c r="AJ397">
        <f>IFERROR(VLOOKUP($B397,[4]库存报告使用数据!$A$1:$B$65536,2,0),0)</f>
        <v>0</v>
      </c>
      <c r="AK397">
        <f>IFERROR(VLOOKUP($B397,[4]库存报告使用数据!$A$1:$C$65536,3,0),)</f>
        <v>1</v>
      </c>
      <c r="AL397">
        <f>IFERROR(VLOOKUP($B397,[4]库存报告使用数据!$A$1:$D$65536,4,0),)</f>
        <v>0</v>
      </c>
      <c r="AM397">
        <f>IFERROR(VLOOKUP($B397,[4]库存报告使用数据!$A$1:$E$65536,5,0),)</f>
        <v>0</v>
      </c>
      <c r="AN397" s="20" t="str">
        <f t="shared" si="112"/>
        <v/>
      </c>
      <c r="AO397" s="20">
        <f t="shared" si="113"/>
        <v>0</v>
      </c>
      <c r="AP397" s="20" t="str">
        <f t="shared" si="114"/>
        <v/>
      </c>
      <c r="AQ397" s="20" t="str">
        <f t="shared" si="115"/>
        <v/>
      </c>
      <c r="AR397" s="32">
        <f t="shared" si="116"/>
        <v>0</v>
      </c>
      <c r="AS397" s="32">
        <f t="shared" si="117"/>
        <v>0</v>
      </c>
      <c r="AT397" s="32">
        <f t="shared" si="118"/>
        <v>7</v>
      </c>
      <c r="AU397" s="28" t="str">
        <f t="shared" si="119"/>
        <v>库存为7</v>
      </c>
      <c r="AV397" s="34" t="str">
        <f>IFERROR(时间!$B$4+AU397,"上周无销量")</f>
        <v>上周无销量</v>
      </c>
    </row>
    <row r="398" spans="1:48">
      <c r="A398" s="18" t="s">
        <v>443</v>
      </c>
      <c r="B398" t="str">
        <f>VLOOKUP(A398,'[1]sku-asin（子）'!$A:$B,2,0)</f>
        <v>B06XYZR9HK</v>
      </c>
      <c r="C398" t="str">
        <f>VLOOKUP(A398,'[1]子sku-父sku'!$A:$B,2,0)</f>
        <v>CS-LY085</v>
      </c>
      <c r="D398" s="28">
        <f>IFERROR(VLOOKUP(A398,[2]库存报告使用数据处理!$A:$C,3,0),0)</f>
        <v>0</v>
      </c>
      <c r="E398" s="28">
        <f>IFERROR(VLOOKUP(A398,[2]库存报告使用数据处理!$A:$D,4,0),0)</f>
        <v>1</v>
      </c>
      <c r="F398" s="28">
        <f>IFERROR(VLOOKUP(A398,[2]库存报告使用数据处理!$A:$E,5,0),0)</f>
        <v>0</v>
      </c>
      <c r="G398" s="28">
        <f>IFERROR(VLOOKUP(A398,[2]库存报告使用数据处理!$A:$F,6,0),0)</f>
        <v>1</v>
      </c>
      <c r="H398" s="29">
        <f>IFERROR(VLOOKUP(A398,[2]库存报告使用数据处理!$A:$G,7,0),0)</f>
        <v>17.7</v>
      </c>
      <c r="I398">
        <f>IFERROR(VLOOKUP(A398,[5]数据处理!$A:$B,2,0),0)</f>
        <v>1</v>
      </c>
      <c r="J398" s="30">
        <f>IFERROR(VLOOKUP(A398,[5]数据处理!$A:$D,4,0),0)</f>
        <v>0</v>
      </c>
      <c r="K398" s="30">
        <f>IFERROR(VLOOKUP(A398,[5]数据处理!$A:$E,5,0),0)</f>
        <v>0</v>
      </c>
      <c r="L398" s="30">
        <f>IFERROR(VLOOKUP(A398,[5]数据处理!$A:$G,7,0),0)</f>
        <v>0</v>
      </c>
      <c r="M398">
        <f t="shared" si="103"/>
        <v>1</v>
      </c>
      <c r="N398">
        <f>IFERROR(VLOOKUP(A398,[5]数据处理!$A:$C,3,0),0)</f>
        <v>0</v>
      </c>
      <c r="O398">
        <f>IFERROR(VLOOKUP($A398,[5]数据处理!$A:$N,14,0),0)</f>
        <v>0</v>
      </c>
      <c r="P398">
        <f>IFERROR(VLOOKUP($A398,[3]库存报告使用数据!$A$1:$B$65536,2,0),"")</f>
        <v>88</v>
      </c>
      <c r="Q398">
        <f>IFERROR(VLOOKUP($A398,[3]库存报告使用数据!$A$1:$E$65536,5,0),"")</f>
        <v>20</v>
      </c>
      <c r="R398">
        <f>IFERROR(VLOOKUP($A398,[3]库存报告使用数据!$A$1:$H$65536,8,0),"")</f>
        <v>10</v>
      </c>
      <c r="S398">
        <f>IFERROR(VLOOKUP($A398,[3]库存报告使用数据!$A$1:$K$65536,11,0),"")</f>
        <v>13</v>
      </c>
      <c r="T398">
        <f>IFERROR(VLOOKUP($A398,[3]库存报告使用数据!$A$1:$C$65536,3,0),"")</f>
        <v>0</v>
      </c>
      <c r="U398">
        <f>IFERROR(VLOOKUP($A398,[3]库存报告使用数据!$A$1:$F$65536,6,0),"")</f>
        <v>0</v>
      </c>
      <c r="V398">
        <f>IFERROR(VLOOKUP($A398,[3]库存报告使用数据!$A$1:$I$65536,9,0),"")</f>
        <v>0</v>
      </c>
      <c r="W398">
        <f>IFERROR(VLOOKUP($A398,[3]库存报告使用数据!$A$1:$L$65536,12,0),"")</f>
        <v>0</v>
      </c>
      <c r="X398" s="20">
        <f t="shared" si="104"/>
        <v>0</v>
      </c>
      <c r="Y398" s="20">
        <f t="shared" si="105"/>
        <v>0</v>
      </c>
      <c r="Z398" s="20">
        <f t="shared" si="106"/>
        <v>0</v>
      </c>
      <c r="AA398" s="20">
        <f t="shared" si="107"/>
        <v>0</v>
      </c>
      <c r="AB398">
        <f>IFERROR(VLOOKUP($A398,[3]库存报告使用数据!$A$1:$D$65536,4,0),"")</f>
        <v>0</v>
      </c>
      <c r="AC398">
        <f>IFERROR(VLOOKUP($A398,[3]库存报告使用数据!$A$1:$G$65536,7,0),"")</f>
        <v>0</v>
      </c>
      <c r="AD398">
        <f>IFERROR(VLOOKUP($A398,[3]库存报告使用数据!$A$1:$J$65536,10,0),"")</f>
        <v>0</v>
      </c>
      <c r="AE398">
        <f>IFERROR(VLOOKUP($A398,[3]库存报告使用数据!$A$1:$M$65536,13,0),"")</f>
        <v>0</v>
      </c>
      <c r="AF398" s="20" t="str">
        <f t="shared" si="108"/>
        <v/>
      </c>
      <c r="AG398" s="20" t="str">
        <f t="shared" si="109"/>
        <v/>
      </c>
      <c r="AH398" s="20" t="str">
        <f t="shared" si="110"/>
        <v/>
      </c>
      <c r="AI398" s="20" t="str">
        <f t="shared" si="111"/>
        <v/>
      </c>
      <c r="AJ398">
        <f>IFERROR(VLOOKUP($B398,[4]库存报告使用数据!$A$1:$B$65536,2,0),0)</f>
        <v>1</v>
      </c>
      <c r="AK398">
        <f>IFERROR(VLOOKUP($B398,[4]库存报告使用数据!$A$1:$C$65536,3,0),)</f>
        <v>1</v>
      </c>
      <c r="AL398">
        <f>IFERROR(VLOOKUP($B398,[4]库存报告使用数据!$A$1:$D$65536,4,0),)</f>
        <v>0</v>
      </c>
      <c r="AM398">
        <f>IFERROR(VLOOKUP($B398,[4]库存报告使用数据!$A$1:$E$65536,5,0),)</f>
        <v>0</v>
      </c>
      <c r="AN398" s="20">
        <f t="shared" si="112"/>
        <v>0</v>
      </c>
      <c r="AO398" s="20">
        <f t="shared" si="113"/>
        <v>1</v>
      </c>
      <c r="AP398" s="20" t="str">
        <f t="shared" si="114"/>
        <v/>
      </c>
      <c r="AQ398" s="20" t="str">
        <f t="shared" si="115"/>
        <v/>
      </c>
      <c r="AR398" s="32">
        <f t="shared" si="116"/>
        <v>0</v>
      </c>
      <c r="AS398" s="32">
        <f t="shared" si="117"/>
        <v>0</v>
      </c>
      <c r="AT398" s="32">
        <f t="shared" si="118"/>
        <v>1</v>
      </c>
      <c r="AU398" s="28" t="str">
        <f t="shared" si="119"/>
        <v>库存为1</v>
      </c>
      <c r="AV398" s="34" t="str">
        <f>IFERROR(时间!$B$4+AU398,"上周无销量")</f>
        <v>上周无销量</v>
      </c>
    </row>
    <row r="399" spans="1:48">
      <c r="A399" s="18" t="s">
        <v>444</v>
      </c>
      <c r="B399" t="str">
        <f>VLOOKUP(A399,'[1]sku-asin（子）'!$A:$B,2,0)</f>
        <v>B06XZ1KL3X</v>
      </c>
      <c r="C399" t="str">
        <f>VLOOKUP(A399,'[1]子sku-父sku'!$A:$B,2,0)</f>
        <v>CS-LY085</v>
      </c>
      <c r="D399" s="28">
        <f>IFERROR(VLOOKUP(A399,[2]库存报告使用数据处理!$A:$C,3,0),0)</f>
        <v>0</v>
      </c>
      <c r="E399" s="28">
        <f>IFERROR(VLOOKUP(A399,[2]库存报告使用数据处理!$A:$D,4,0),0)</f>
        <v>0</v>
      </c>
      <c r="F399" s="28">
        <f>IFERROR(VLOOKUP(A399,[2]库存报告使用数据处理!$A:$E,5,0),0)</f>
        <v>0</v>
      </c>
      <c r="G399" s="28">
        <f>IFERROR(VLOOKUP(A399,[2]库存报告使用数据处理!$A:$F,6,0),0)</f>
        <v>0</v>
      </c>
      <c r="H399" s="29">
        <f>IFERROR(VLOOKUP(A399,[2]库存报告使用数据处理!$A:$G,7,0),0)</f>
        <v>0</v>
      </c>
      <c r="I399">
        <f>IFERROR(VLOOKUP(A399,[5]数据处理!$A:$B,2,0),0)</f>
        <v>5</v>
      </c>
      <c r="J399" s="30">
        <f>IFERROR(VLOOKUP(A399,[5]数据处理!$A:$D,4,0),0)</f>
        <v>0</v>
      </c>
      <c r="K399" s="30">
        <f>IFERROR(VLOOKUP(A399,[5]数据处理!$A:$E,5,0),0)</f>
        <v>0</v>
      </c>
      <c r="L399" s="30">
        <f>IFERROR(VLOOKUP(A399,[5]数据处理!$A:$G,7,0),0)</f>
        <v>0</v>
      </c>
      <c r="M399">
        <f t="shared" si="103"/>
        <v>5</v>
      </c>
      <c r="N399">
        <f>IFERROR(VLOOKUP(A399,[5]数据处理!$A:$C,3,0),0)</f>
        <v>0</v>
      </c>
      <c r="O399">
        <f>IFERROR(VLOOKUP($A399,[5]数据处理!$A:$N,14,0),0)</f>
        <v>5</v>
      </c>
      <c r="P399">
        <f>IFERROR(VLOOKUP($A399,[3]库存报告使用数据!$A$1:$B$65536,2,0),"")</f>
        <v>1904</v>
      </c>
      <c r="Q399">
        <f>IFERROR(VLOOKUP($A399,[3]库存报告使用数据!$A$1:$E$65536,5,0),"")</f>
        <v>200</v>
      </c>
      <c r="R399">
        <f>IFERROR(VLOOKUP($A399,[3]库存报告使用数据!$A$1:$H$65536,8,0),"")</f>
        <v>302</v>
      </c>
      <c r="S399">
        <f>IFERROR(VLOOKUP($A399,[3]库存报告使用数据!$A$1:$K$65536,11,0),"")</f>
        <v>235</v>
      </c>
      <c r="T399">
        <f>IFERROR(VLOOKUP($A399,[3]库存报告使用数据!$A$1:$C$65536,3,0),"")</f>
        <v>6</v>
      </c>
      <c r="U399">
        <f>IFERROR(VLOOKUP($A399,[3]库存报告使用数据!$A$1:$F$65536,6,0),"")</f>
        <v>2</v>
      </c>
      <c r="V399">
        <f>IFERROR(VLOOKUP($A399,[3]库存报告使用数据!$A$1:$I$65536,9,0),"")</f>
        <v>0</v>
      </c>
      <c r="W399">
        <f>IFERROR(VLOOKUP($A399,[3]库存报告使用数据!$A$1:$L$65536,12,0),"")</f>
        <v>0</v>
      </c>
      <c r="X399" s="20">
        <f t="shared" si="104"/>
        <v>0.00315126050420168</v>
      </c>
      <c r="Y399" s="20">
        <f t="shared" si="105"/>
        <v>0.01</v>
      </c>
      <c r="Z399" s="20">
        <f t="shared" si="106"/>
        <v>0</v>
      </c>
      <c r="AA399" s="20">
        <f t="shared" si="107"/>
        <v>0</v>
      </c>
      <c r="AB399">
        <f>IFERROR(VLOOKUP($A399,[3]库存报告使用数据!$A$1:$D$65536,4,0),"")</f>
        <v>0.89</v>
      </c>
      <c r="AC399">
        <f>IFERROR(VLOOKUP($A399,[3]库存报告使用数据!$A$1:$G$65536,7,0),"")</f>
        <v>0.21</v>
      </c>
      <c r="AD399">
        <f>IFERROR(VLOOKUP($A399,[3]库存报告使用数据!$A$1:$J$65536,10,0),"")</f>
        <v>0</v>
      </c>
      <c r="AE399">
        <f>IFERROR(VLOOKUP($A399,[3]库存报告使用数据!$A$1:$M$65536,13,0),"")</f>
        <v>0</v>
      </c>
      <c r="AF399" s="20" t="str">
        <f t="shared" si="108"/>
        <v>无销售广告费为0.89</v>
      </c>
      <c r="AG399" s="20" t="str">
        <f t="shared" si="109"/>
        <v>无销售广告费为0.21</v>
      </c>
      <c r="AH399" s="20" t="str">
        <f t="shared" si="110"/>
        <v/>
      </c>
      <c r="AI399" s="20" t="str">
        <f t="shared" si="111"/>
        <v/>
      </c>
      <c r="AJ399">
        <f>IFERROR(VLOOKUP($B399,[4]库存报告使用数据!$A$1:$B$65536,2,0),0)</f>
        <v>3</v>
      </c>
      <c r="AK399">
        <f>IFERROR(VLOOKUP($B399,[4]库存报告使用数据!$A$1:$C$65536,3,0),)</f>
        <v>0</v>
      </c>
      <c r="AL399">
        <f>IFERROR(VLOOKUP($B399,[4]库存报告使用数据!$A$1:$D$65536,4,0),)</f>
        <v>0</v>
      </c>
      <c r="AM399">
        <f>IFERROR(VLOOKUP($B399,[4]库存报告使用数据!$A$1:$E$65536,5,0),)</f>
        <v>2</v>
      </c>
      <c r="AN399" s="20">
        <f t="shared" si="112"/>
        <v>0</v>
      </c>
      <c r="AO399" s="20" t="str">
        <f t="shared" si="113"/>
        <v/>
      </c>
      <c r="AP399" s="20" t="str">
        <f t="shared" si="114"/>
        <v/>
      </c>
      <c r="AQ399" s="20">
        <f t="shared" si="115"/>
        <v>0</v>
      </c>
      <c r="AR399" s="32">
        <f t="shared" si="116"/>
        <v>0</v>
      </c>
      <c r="AS399" s="32">
        <f t="shared" si="117"/>
        <v>0</v>
      </c>
      <c r="AT399" s="32">
        <f t="shared" si="118"/>
        <v>5</v>
      </c>
      <c r="AU399" s="28" t="str">
        <f t="shared" si="119"/>
        <v>库存为5</v>
      </c>
      <c r="AV399" s="34" t="str">
        <f>IFERROR(时间!$B$4+AU399,"上周无销量")</f>
        <v>上周无销量</v>
      </c>
    </row>
    <row r="400" spans="1:48">
      <c r="A400" s="18" t="s">
        <v>445</v>
      </c>
      <c r="B400" t="str">
        <f>VLOOKUP(A400,'[1]sku-asin（子）'!$A:$B,2,0)</f>
        <v>B06XZ1D6S1</v>
      </c>
      <c r="C400" t="str">
        <f>VLOOKUP(A400,'[1]子sku-父sku'!$A:$B,2,0)</f>
        <v>CS-LY085</v>
      </c>
      <c r="D400" s="28">
        <f>IFERROR(VLOOKUP(A400,[2]库存报告使用数据处理!$A:$C,3,0),0)</f>
        <v>0</v>
      </c>
      <c r="E400" s="28">
        <f>IFERROR(VLOOKUP(A400,[2]库存报告使用数据处理!$A:$D,4,0),0)</f>
        <v>0</v>
      </c>
      <c r="F400" s="28">
        <f>IFERROR(VLOOKUP(A400,[2]库存报告使用数据处理!$A:$E,5,0),0)</f>
        <v>0</v>
      </c>
      <c r="G400" s="28">
        <f>IFERROR(VLOOKUP(A400,[2]库存报告使用数据处理!$A:$F,6,0),0)</f>
        <v>1</v>
      </c>
      <c r="H400" s="29">
        <f>IFERROR(VLOOKUP(A400,[2]库存报告使用数据处理!$A:$G,7,0),0)</f>
        <v>17.9</v>
      </c>
      <c r="I400">
        <f>IFERROR(VLOOKUP(A400,[5]数据处理!$A:$B,2,0),0)</f>
        <v>4</v>
      </c>
      <c r="J400" s="30">
        <f>IFERROR(VLOOKUP(A400,[5]数据处理!$A:$D,4,0),0)</f>
        <v>0</v>
      </c>
      <c r="K400" s="30">
        <f>IFERROR(VLOOKUP(A400,[5]数据处理!$A:$E,5,0),0)</f>
        <v>0</v>
      </c>
      <c r="L400" s="30">
        <f>IFERROR(VLOOKUP(A400,[5]数据处理!$A:$G,7,0),0)</f>
        <v>0</v>
      </c>
      <c r="M400">
        <f t="shared" si="103"/>
        <v>4</v>
      </c>
      <c r="N400">
        <f>IFERROR(VLOOKUP(A400,[5]数据处理!$A:$C,3,0),0)</f>
        <v>0</v>
      </c>
      <c r="O400">
        <f>IFERROR(VLOOKUP($A400,[5]数据处理!$A:$N,14,0),0)</f>
        <v>4</v>
      </c>
      <c r="P400">
        <f>IFERROR(VLOOKUP($A400,[3]库存报告使用数据!$A$1:$B$65536,2,0),"")</f>
        <v>1412</v>
      </c>
      <c r="Q400">
        <f>IFERROR(VLOOKUP($A400,[3]库存报告使用数据!$A$1:$E$65536,5,0),"")</f>
        <v>1204</v>
      </c>
      <c r="R400">
        <f>IFERROR(VLOOKUP($A400,[3]库存报告使用数据!$A$1:$H$65536,8,0),"")</f>
        <v>436</v>
      </c>
      <c r="S400">
        <f>IFERROR(VLOOKUP($A400,[3]库存报告使用数据!$A$1:$K$65536,11,0),"")</f>
        <v>400</v>
      </c>
      <c r="T400">
        <f>IFERROR(VLOOKUP($A400,[3]库存报告使用数据!$A$1:$C$65536,3,0),"")</f>
        <v>3</v>
      </c>
      <c r="U400">
        <f>IFERROR(VLOOKUP($A400,[3]库存报告使用数据!$A$1:$F$65536,6,0),"")</f>
        <v>1</v>
      </c>
      <c r="V400">
        <f>IFERROR(VLOOKUP($A400,[3]库存报告使用数据!$A$1:$I$65536,9,0),"")</f>
        <v>1</v>
      </c>
      <c r="W400">
        <f>IFERROR(VLOOKUP($A400,[3]库存报告使用数据!$A$1:$L$65536,12,0),"")</f>
        <v>2</v>
      </c>
      <c r="X400" s="20">
        <f t="shared" si="104"/>
        <v>0.00212464589235127</v>
      </c>
      <c r="Y400" s="20">
        <f t="shared" si="105"/>
        <v>0.000830564784053156</v>
      </c>
      <c r="Z400" s="20">
        <f t="shared" si="106"/>
        <v>0.00229357798165138</v>
      </c>
      <c r="AA400" s="20">
        <f t="shared" si="107"/>
        <v>0.005</v>
      </c>
      <c r="AB400">
        <f>IFERROR(VLOOKUP($A400,[3]库存报告使用数据!$A$1:$D$65536,4,0),"")</f>
        <v>0.06</v>
      </c>
      <c r="AC400">
        <f>IFERROR(VLOOKUP($A400,[3]库存报告使用数据!$A$1:$G$65536,7,0),"")</f>
        <v>0.02</v>
      </c>
      <c r="AD400">
        <f>IFERROR(VLOOKUP($A400,[3]库存报告使用数据!$A$1:$J$65536,10,0),"")</f>
        <v>0.06</v>
      </c>
      <c r="AE400">
        <f>IFERROR(VLOOKUP($A400,[3]库存报告使用数据!$A$1:$M$65536,13,0),"")</f>
        <v>0.23</v>
      </c>
      <c r="AF400" s="20" t="str">
        <f t="shared" si="108"/>
        <v>无销售广告费为0.06</v>
      </c>
      <c r="AG400" s="20" t="str">
        <f t="shared" si="109"/>
        <v>无销售广告费为0.02</v>
      </c>
      <c r="AH400" s="20" t="str">
        <f t="shared" si="110"/>
        <v>无销售广告费为0.06</v>
      </c>
      <c r="AI400" s="20">
        <f t="shared" si="111"/>
        <v>0.0128491620111732</v>
      </c>
      <c r="AJ400">
        <f>IFERROR(VLOOKUP($B400,[4]库存报告使用数据!$A$1:$B$65536,2,0),0)</f>
        <v>3</v>
      </c>
      <c r="AK400">
        <f>IFERROR(VLOOKUP($B400,[4]库存报告使用数据!$A$1:$C$65536,3,0),)</f>
        <v>0</v>
      </c>
      <c r="AL400">
        <f>IFERROR(VLOOKUP($B400,[4]库存报告使用数据!$A$1:$D$65536,4,0),)</f>
        <v>0</v>
      </c>
      <c r="AM400">
        <f>IFERROR(VLOOKUP($B400,[4]库存报告使用数据!$A$1:$E$65536,5,0),)</f>
        <v>0</v>
      </c>
      <c r="AN400" s="20">
        <f t="shared" si="112"/>
        <v>0</v>
      </c>
      <c r="AO400" s="20" t="str">
        <f t="shared" si="113"/>
        <v/>
      </c>
      <c r="AP400" s="20" t="str">
        <f t="shared" si="114"/>
        <v/>
      </c>
      <c r="AQ400" s="20" t="str">
        <f t="shared" si="115"/>
        <v/>
      </c>
      <c r="AR400" s="32">
        <f t="shared" si="116"/>
        <v>0</v>
      </c>
      <c r="AS400" s="32">
        <f t="shared" si="117"/>
        <v>0</v>
      </c>
      <c r="AT400" s="32">
        <f t="shared" si="118"/>
        <v>4</v>
      </c>
      <c r="AU400" s="28" t="str">
        <f t="shared" si="119"/>
        <v>库存为4</v>
      </c>
      <c r="AV400" s="34" t="str">
        <f>IFERROR(时间!$B$4+AU400,"上周无销量")</f>
        <v>上周无销量</v>
      </c>
    </row>
    <row r="401" spans="1:48">
      <c r="A401" s="18" t="s">
        <v>446</v>
      </c>
      <c r="B401" t="str">
        <f>VLOOKUP(A401,'[1]sku-asin（子）'!$A:$B,2,0)</f>
        <v>B06Y1ZH2J9</v>
      </c>
      <c r="C401" t="str">
        <f>VLOOKUP(A401,'[1]子sku-父sku'!$A:$B,2,0)</f>
        <v>CS-LY085</v>
      </c>
      <c r="D401" s="28">
        <f>IFERROR(VLOOKUP(A401,[2]库存报告使用数据处理!$A:$C,3,0),0)</f>
        <v>0</v>
      </c>
      <c r="E401" s="28">
        <f>IFERROR(VLOOKUP(A401,[2]库存报告使用数据处理!$A:$D,4,0),0)</f>
        <v>0</v>
      </c>
      <c r="F401" s="28">
        <f>IFERROR(VLOOKUP(A401,[2]库存报告使用数据处理!$A:$E,5,0),0)</f>
        <v>0</v>
      </c>
      <c r="G401" s="28">
        <f>IFERROR(VLOOKUP(A401,[2]库存报告使用数据处理!$A:$F,6,0),0)</f>
        <v>1</v>
      </c>
      <c r="H401" s="29">
        <f>IFERROR(VLOOKUP(A401,[2]库存报告使用数据处理!$A:$G,7,0),0)</f>
        <v>17.5</v>
      </c>
      <c r="I401">
        <f>IFERROR(VLOOKUP(A401,[5]数据处理!$A:$B,2,0),0)</f>
        <v>9</v>
      </c>
      <c r="J401" s="30">
        <f>IFERROR(VLOOKUP(A401,[5]数据处理!$A:$D,4,0),0)</f>
        <v>0</v>
      </c>
      <c r="K401" s="30">
        <f>IFERROR(VLOOKUP(A401,[5]数据处理!$A:$E,5,0),0)</f>
        <v>0</v>
      </c>
      <c r="L401" s="30">
        <f>IFERROR(VLOOKUP(A401,[5]数据处理!$A:$G,7,0),0)</f>
        <v>0</v>
      </c>
      <c r="M401">
        <f t="shared" si="103"/>
        <v>9</v>
      </c>
      <c r="N401">
        <f>IFERROR(VLOOKUP(A401,[5]数据处理!$A:$C,3,0),0)</f>
        <v>0</v>
      </c>
      <c r="O401">
        <f>IFERROR(VLOOKUP($A401,[5]数据处理!$A:$N,14,0),0)</f>
        <v>9</v>
      </c>
      <c r="P401">
        <f>IFERROR(VLOOKUP($A401,[3]库存报告使用数据!$A$1:$B$65536,2,0),"")</f>
        <v>78</v>
      </c>
      <c r="Q401">
        <f>IFERROR(VLOOKUP($A401,[3]库存报告使用数据!$A$1:$E$65536,5,0),"")</f>
        <v>15</v>
      </c>
      <c r="R401">
        <f>IFERROR(VLOOKUP($A401,[3]库存报告使用数据!$A$1:$H$65536,8,0),"")</f>
        <v>7</v>
      </c>
      <c r="S401">
        <f>IFERROR(VLOOKUP($A401,[3]库存报告使用数据!$A$1:$K$65536,11,0),"")</f>
        <v>14</v>
      </c>
      <c r="T401">
        <f>IFERROR(VLOOKUP($A401,[3]库存报告使用数据!$A$1:$C$65536,3,0),"")</f>
        <v>0</v>
      </c>
      <c r="U401">
        <f>IFERROR(VLOOKUP($A401,[3]库存报告使用数据!$A$1:$F$65536,6,0),"")</f>
        <v>0</v>
      </c>
      <c r="V401">
        <f>IFERROR(VLOOKUP($A401,[3]库存报告使用数据!$A$1:$I$65536,9,0),"")</f>
        <v>0</v>
      </c>
      <c r="W401">
        <f>IFERROR(VLOOKUP($A401,[3]库存报告使用数据!$A$1:$L$65536,12,0),"")</f>
        <v>1</v>
      </c>
      <c r="X401" s="20">
        <f t="shared" si="104"/>
        <v>0</v>
      </c>
      <c r="Y401" s="20">
        <f t="shared" si="105"/>
        <v>0</v>
      </c>
      <c r="Z401" s="20">
        <f t="shared" si="106"/>
        <v>0</v>
      </c>
      <c r="AA401" s="20">
        <f t="shared" si="107"/>
        <v>0.0714285714285714</v>
      </c>
      <c r="AB401">
        <f>IFERROR(VLOOKUP($A401,[3]库存报告使用数据!$A$1:$D$65536,4,0),"")</f>
        <v>0</v>
      </c>
      <c r="AC401">
        <f>IFERROR(VLOOKUP($A401,[3]库存报告使用数据!$A$1:$G$65536,7,0),"")</f>
        <v>0</v>
      </c>
      <c r="AD401">
        <f>IFERROR(VLOOKUP($A401,[3]库存报告使用数据!$A$1:$J$65536,10,0),"")</f>
        <v>0</v>
      </c>
      <c r="AE401">
        <f>IFERROR(VLOOKUP($A401,[3]库存报告使用数据!$A$1:$M$65536,13,0),"")</f>
        <v>0.13</v>
      </c>
      <c r="AF401" s="20" t="str">
        <f t="shared" si="108"/>
        <v/>
      </c>
      <c r="AG401" s="20" t="str">
        <f t="shared" si="109"/>
        <v/>
      </c>
      <c r="AH401" s="20" t="str">
        <f t="shared" si="110"/>
        <v/>
      </c>
      <c r="AI401" s="20">
        <f t="shared" si="111"/>
        <v>0.00742857142857143</v>
      </c>
      <c r="AJ401">
        <f>IFERROR(VLOOKUP($B401,[4]库存报告使用数据!$A$1:$B$65536,2,0),0)</f>
        <v>2</v>
      </c>
      <c r="AK401">
        <f>IFERROR(VLOOKUP($B401,[4]库存报告使用数据!$A$1:$C$65536,3,0),)</f>
        <v>0</v>
      </c>
      <c r="AL401">
        <f>IFERROR(VLOOKUP($B401,[4]库存报告使用数据!$A$1:$D$65536,4,0),)</f>
        <v>0</v>
      </c>
      <c r="AM401">
        <f>IFERROR(VLOOKUP($B401,[4]库存报告使用数据!$A$1:$E$65536,5,0),)</f>
        <v>2</v>
      </c>
      <c r="AN401" s="20">
        <f t="shared" si="112"/>
        <v>0</v>
      </c>
      <c r="AO401" s="20" t="str">
        <f t="shared" si="113"/>
        <v/>
      </c>
      <c r="AP401" s="20" t="str">
        <f t="shared" si="114"/>
        <v/>
      </c>
      <c r="AQ401" s="20">
        <f t="shared" si="115"/>
        <v>0.5</v>
      </c>
      <c r="AR401" s="32">
        <f t="shared" si="116"/>
        <v>0</v>
      </c>
      <c r="AS401" s="32">
        <f t="shared" si="117"/>
        <v>0</v>
      </c>
      <c r="AT401" s="32">
        <f t="shared" si="118"/>
        <v>9</v>
      </c>
      <c r="AU401" s="28" t="str">
        <f t="shared" si="119"/>
        <v>库存为9</v>
      </c>
      <c r="AV401" s="34" t="str">
        <f>IFERROR(时间!$B$4+AU401,"上周无销量")</f>
        <v>上周无销量</v>
      </c>
    </row>
    <row r="402" spans="1:48">
      <c r="A402" s="18" t="s">
        <v>447</v>
      </c>
      <c r="B402" t="str">
        <f>VLOOKUP(A402,'[1]sku-asin（子）'!$A:$B,2,0)</f>
        <v>B06Y229TP7</v>
      </c>
      <c r="C402" t="str">
        <f>VLOOKUP(A402,'[1]子sku-父sku'!$A:$B,2,0)</f>
        <v>CS-LY085</v>
      </c>
      <c r="D402" s="28">
        <f>IFERROR(VLOOKUP(A402,[2]库存报告使用数据处理!$A:$C,3,0),0)</f>
        <v>1</v>
      </c>
      <c r="E402" s="28">
        <f>IFERROR(VLOOKUP(A402,[2]库存报告使用数据处理!$A:$D,4,0),0)</f>
        <v>0</v>
      </c>
      <c r="F402" s="28">
        <f>IFERROR(VLOOKUP(A402,[2]库存报告使用数据处理!$A:$E,5,0),0)</f>
        <v>0</v>
      </c>
      <c r="G402" s="28">
        <f>IFERROR(VLOOKUP(A402,[2]库存报告使用数据处理!$A:$F,6,0),0)</f>
        <v>0</v>
      </c>
      <c r="H402" s="29">
        <f>IFERROR(VLOOKUP(A402,[2]库存报告使用数据处理!$A:$G,7,0),0)</f>
        <v>17.9</v>
      </c>
      <c r="I402">
        <f>IFERROR(VLOOKUP(A402,[5]数据处理!$A:$B,2,0),0)</f>
        <v>3</v>
      </c>
      <c r="J402" s="30">
        <f>IFERROR(VLOOKUP(A402,[5]数据处理!$A:$D,4,0),0)</f>
        <v>0</v>
      </c>
      <c r="K402" s="30">
        <f>IFERROR(VLOOKUP(A402,[5]数据处理!$A:$E,5,0),0)</f>
        <v>0</v>
      </c>
      <c r="L402" s="30">
        <f>IFERROR(VLOOKUP(A402,[5]数据处理!$A:$G,7,0),0)</f>
        <v>0</v>
      </c>
      <c r="M402">
        <f t="shared" si="103"/>
        <v>3</v>
      </c>
      <c r="N402">
        <f>IFERROR(VLOOKUP(A402,[5]数据处理!$A:$C,3,0),0)</f>
        <v>0</v>
      </c>
      <c r="O402">
        <f>IFERROR(VLOOKUP($A402,[5]数据处理!$A:$N,14,0),0)</f>
        <v>2</v>
      </c>
      <c r="P402">
        <f>IFERROR(VLOOKUP($A402,[3]库存报告使用数据!$A$1:$B$65536,2,0),"")</f>
        <v>1591</v>
      </c>
      <c r="Q402">
        <f>IFERROR(VLOOKUP($A402,[3]库存报告使用数据!$A$1:$E$65536,5,0),"")</f>
        <v>15</v>
      </c>
      <c r="R402">
        <f>IFERROR(VLOOKUP($A402,[3]库存报告使用数据!$A$1:$H$65536,8,0),"")</f>
        <v>13</v>
      </c>
      <c r="S402">
        <f>IFERROR(VLOOKUP($A402,[3]库存报告使用数据!$A$1:$K$65536,11,0),"")</f>
        <v>17</v>
      </c>
      <c r="T402">
        <f>IFERROR(VLOOKUP($A402,[3]库存报告使用数据!$A$1:$C$65536,3,0),"")</f>
        <v>2</v>
      </c>
      <c r="U402">
        <f>IFERROR(VLOOKUP($A402,[3]库存报告使用数据!$A$1:$F$65536,6,0),"")</f>
        <v>0</v>
      </c>
      <c r="V402">
        <f>IFERROR(VLOOKUP($A402,[3]库存报告使用数据!$A$1:$I$65536,9,0),"")</f>
        <v>0</v>
      </c>
      <c r="W402">
        <f>IFERROR(VLOOKUP($A402,[3]库存报告使用数据!$A$1:$L$65536,12,0),"")</f>
        <v>0</v>
      </c>
      <c r="X402" s="20">
        <f t="shared" si="104"/>
        <v>0.00125707102451289</v>
      </c>
      <c r="Y402" s="20">
        <f t="shared" si="105"/>
        <v>0</v>
      </c>
      <c r="Z402" s="20">
        <f t="shared" si="106"/>
        <v>0</v>
      </c>
      <c r="AA402" s="20">
        <f t="shared" si="107"/>
        <v>0</v>
      </c>
      <c r="AB402">
        <f>IFERROR(VLOOKUP($A402,[3]库存报告使用数据!$A$1:$D$65536,4,0),"")</f>
        <v>0.33</v>
      </c>
      <c r="AC402">
        <f>IFERROR(VLOOKUP($A402,[3]库存报告使用数据!$A$1:$G$65536,7,0),"")</f>
        <v>0</v>
      </c>
      <c r="AD402">
        <f>IFERROR(VLOOKUP($A402,[3]库存报告使用数据!$A$1:$J$65536,10,0),"")</f>
        <v>0</v>
      </c>
      <c r="AE402">
        <f>IFERROR(VLOOKUP($A402,[3]库存报告使用数据!$A$1:$M$65536,13,0),"")</f>
        <v>0</v>
      </c>
      <c r="AF402" s="20">
        <f t="shared" si="108"/>
        <v>0.0184357541899441</v>
      </c>
      <c r="AG402" s="20" t="str">
        <f t="shared" si="109"/>
        <v/>
      </c>
      <c r="AH402" s="20" t="str">
        <f t="shared" si="110"/>
        <v/>
      </c>
      <c r="AI402" s="20" t="str">
        <f t="shared" si="111"/>
        <v/>
      </c>
      <c r="AJ402">
        <f>IFERROR(VLOOKUP($B402,[4]库存报告使用数据!$A$1:$B$65536,2,0),0)</f>
        <v>1</v>
      </c>
      <c r="AK402">
        <f>IFERROR(VLOOKUP($B402,[4]库存报告使用数据!$A$1:$C$65536,3,0),)</f>
        <v>0</v>
      </c>
      <c r="AL402">
        <f>IFERROR(VLOOKUP($B402,[4]库存报告使用数据!$A$1:$D$65536,4,0),)</f>
        <v>0</v>
      </c>
      <c r="AM402">
        <f>IFERROR(VLOOKUP($B402,[4]库存报告使用数据!$A$1:$E$65536,5,0),)</f>
        <v>0</v>
      </c>
      <c r="AN402" s="20">
        <f t="shared" si="112"/>
        <v>1</v>
      </c>
      <c r="AO402" s="20" t="str">
        <f t="shared" si="113"/>
        <v/>
      </c>
      <c r="AP402" s="20" t="str">
        <f t="shared" si="114"/>
        <v/>
      </c>
      <c r="AQ402" s="20" t="str">
        <f t="shared" si="115"/>
        <v/>
      </c>
      <c r="AR402" s="32">
        <f t="shared" si="116"/>
        <v>0.142857142857143</v>
      </c>
      <c r="AS402" s="32">
        <f t="shared" si="117"/>
        <v>8.57142857142857</v>
      </c>
      <c r="AT402" s="32">
        <f t="shared" si="118"/>
        <v>-5.57142857142857</v>
      </c>
      <c r="AU402" s="28">
        <f t="shared" si="119"/>
        <v>21</v>
      </c>
      <c r="AV402" s="34">
        <f>IFERROR(时间!$B$4+AU402,"上周无销量")</f>
        <v>43304</v>
      </c>
    </row>
    <row r="403" spans="1:48">
      <c r="A403" s="18" t="s">
        <v>448</v>
      </c>
      <c r="B403" t="str">
        <f>VLOOKUP(A403,'[1]sku-asin（子）'!$A:$B,2,0)</f>
        <v>B06XPSH74T</v>
      </c>
      <c r="C403" t="str">
        <f>VLOOKUP(A403,'[1]子sku-父sku'!$A:$B,2,0)</f>
        <v>CS-LY086</v>
      </c>
      <c r="D403" s="28">
        <f>IFERROR(VLOOKUP(A403,[2]库存报告使用数据处理!$A:$C,3,0),0)</f>
        <v>0</v>
      </c>
      <c r="E403" s="28">
        <f>IFERROR(VLOOKUP(A403,[2]库存报告使用数据处理!$A:$D,4,0),0)</f>
        <v>0</v>
      </c>
      <c r="F403" s="28">
        <f>IFERROR(VLOOKUP(A403,[2]库存报告使用数据处理!$A:$E,5,0),0)</f>
        <v>0</v>
      </c>
      <c r="G403" s="28">
        <f>IFERROR(VLOOKUP(A403,[2]库存报告使用数据处理!$A:$F,6,0),0)</f>
        <v>0</v>
      </c>
      <c r="H403" s="29">
        <f>IFERROR(VLOOKUP(A403,[2]库存报告使用数据处理!$A:$G,7,0),0)</f>
        <v>0</v>
      </c>
      <c r="I403">
        <f>IFERROR(VLOOKUP(A403,[5]数据处理!$A:$B,2,0),0)</f>
        <v>1</v>
      </c>
      <c r="J403" s="30">
        <f>IFERROR(VLOOKUP(A403,[5]数据处理!$A:$D,4,0),0)</f>
        <v>0</v>
      </c>
      <c r="K403" s="30">
        <f>IFERROR(VLOOKUP(A403,[5]数据处理!$A:$E,5,0),0)</f>
        <v>0</v>
      </c>
      <c r="L403" s="30">
        <f>IFERROR(VLOOKUP(A403,[5]数据处理!$A:$G,7,0),0)</f>
        <v>0</v>
      </c>
      <c r="M403">
        <f t="shared" si="103"/>
        <v>1</v>
      </c>
      <c r="N403">
        <f>IFERROR(VLOOKUP(A403,[5]数据处理!$A:$C,3,0),0)</f>
        <v>0</v>
      </c>
      <c r="O403">
        <f>IFERROR(VLOOKUP($A403,[5]数据处理!$A:$N,14,0),0)</f>
        <v>1</v>
      </c>
      <c r="P403">
        <f>IFERROR(VLOOKUP($A403,[3]库存报告使用数据!$A$1:$B$65536,2,0),"")</f>
        <v>465</v>
      </c>
      <c r="Q403">
        <f>IFERROR(VLOOKUP($A403,[3]库存报告使用数据!$A$1:$E$65536,5,0),"")</f>
        <v>273</v>
      </c>
      <c r="R403">
        <f>IFERROR(VLOOKUP($A403,[3]库存报告使用数据!$A$1:$H$65536,8,0),"")</f>
        <v>251</v>
      </c>
      <c r="S403">
        <f>IFERROR(VLOOKUP($A403,[3]库存报告使用数据!$A$1:$K$65536,11,0),"")</f>
        <v>118</v>
      </c>
      <c r="T403">
        <f>IFERROR(VLOOKUP($A403,[3]库存报告使用数据!$A$1:$C$65536,3,0),"")</f>
        <v>5</v>
      </c>
      <c r="U403">
        <f>IFERROR(VLOOKUP($A403,[3]库存报告使用数据!$A$1:$F$65536,6,0),"")</f>
        <v>2</v>
      </c>
      <c r="V403">
        <f>IFERROR(VLOOKUP($A403,[3]库存报告使用数据!$A$1:$I$65536,9,0),"")</f>
        <v>0</v>
      </c>
      <c r="W403">
        <f>IFERROR(VLOOKUP($A403,[3]库存报告使用数据!$A$1:$L$65536,12,0),"")</f>
        <v>0</v>
      </c>
      <c r="X403" s="20">
        <f t="shared" si="104"/>
        <v>0.010752688172043</v>
      </c>
      <c r="Y403" s="20">
        <f t="shared" si="105"/>
        <v>0.00732600732600733</v>
      </c>
      <c r="Z403" s="20">
        <f t="shared" si="106"/>
        <v>0</v>
      </c>
      <c r="AA403" s="20">
        <f t="shared" si="107"/>
        <v>0</v>
      </c>
      <c r="AB403">
        <f>IFERROR(VLOOKUP($A403,[3]库存报告使用数据!$A$1:$D$65536,4,0),"")</f>
        <v>0.59</v>
      </c>
      <c r="AC403">
        <f>IFERROR(VLOOKUP($A403,[3]库存报告使用数据!$A$1:$G$65536,7,0),"")</f>
        <v>0.11</v>
      </c>
      <c r="AD403">
        <f>IFERROR(VLOOKUP($A403,[3]库存报告使用数据!$A$1:$J$65536,10,0),"")</f>
        <v>0</v>
      </c>
      <c r="AE403">
        <f>IFERROR(VLOOKUP($A403,[3]库存报告使用数据!$A$1:$M$65536,13,0),"")</f>
        <v>0</v>
      </c>
      <c r="AF403" s="20" t="str">
        <f t="shared" si="108"/>
        <v>无销售广告费为0.59</v>
      </c>
      <c r="AG403" s="20" t="str">
        <f t="shared" si="109"/>
        <v>无销售广告费为0.11</v>
      </c>
      <c r="AH403" s="20" t="str">
        <f t="shared" si="110"/>
        <v/>
      </c>
      <c r="AI403" s="20" t="str">
        <f t="shared" si="111"/>
        <v/>
      </c>
      <c r="AJ403">
        <f>IFERROR(VLOOKUP($B403,[4]库存报告使用数据!$A$1:$B$65536,2,0),0)</f>
        <v>3</v>
      </c>
      <c r="AK403">
        <f>IFERROR(VLOOKUP($B403,[4]库存报告使用数据!$A$1:$C$65536,3,0),)</f>
        <v>1</v>
      </c>
      <c r="AL403">
        <f>IFERROR(VLOOKUP($B403,[4]库存报告使用数据!$A$1:$D$65536,4,0),)</f>
        <v>3</v>
      </c>
      <c r="AM403">
        <f>IFERROR(VLOOKUP($B403,[4]库存报告使用数据!$A$1:$E$65536,5,0),)</f>
        <v>4</v>
      </c>
      <c r="AN403" s="20">
        <f t="shared" si="112"/>
        <v>0</v>
      </c>
      <c r="AO403" s="20">
        <f t="shared" si="113"/>
        <v>0</v>
      </c>
      <c r="AP403" s="20">
        <f t="shared" si="114"/>
        <v>0</v>
      </c>
      <c r="AQ403" s="20">
        <f t="shared" si="115"/>
        <v>0</v>
      </c>
      <c r="AR403" s="32">
        <f t="shared" si="116"/>
        <v>0</v>
      </c>
      <c r="AS403" s="32">
        <f t="shared" si="117"/>
        <v>0</v>
      </c>
      <c r="AT403" s="32">
        <f t="shared" si="118"/>
        <v>1</v>
      </c>
      <c r="AU403" s="28" t="str">
        <f t="shared" si="119"/>
        <v>库存为1</v>
      </c>
      <c r="AV403" s="34" t="str">
        <f>IFERROR(时间!$B$4+AU403,"上周无销量")</f>
        <v>上周无销量</v>
      </c>
    </row>
    <row r="404" spans="1:48">
      <c r="A404" s="18" t="s">
        <v>449</v>
      </c>
      <c r="B404" t="str">
        <f>VLOOKUP(A404,'[1]sku-asin（子）'!$A:$B,2,0)</f>
        <v>B06XPVYCWG</v>
      </c>
      <c r="C404" t="str">
        <f>VLOOKUP(A404,'[1]子sku-父sku'!$A:$B,2,0)</f>
        <v>CS-LY086</v>
      </c>
      <c r="D404" s="28">
        <f>IFERROR(VLOOKUP(A404,[2]库存报告使用数据处理!$A:$C,3,0),0)</f>
        <v>0</v>
      </c>
      <c r="E404" s="28">
        <f>IFERROR(VLOOKUP(A404,[2]库存报告使用数据处理!$A:$D,4,0),0)</f>
        <v>0</v>
      </c>
      <c r="F404" s="28">
        <f>IFERROR(VLOOKUP(A404,[2]库存报告使用数据处理!$A:$E,5,0),0)</f>
        <v>1</v>
      </c>
      <c r="G404" s="28">
        <f>IFERROR(VLOOKUP(A404,[2]库存报告使用数据处理!$A:$F,6,0),0)</f>
        <v>0</v>
      </c>
      <c r="H404" s="29">
        <f>IFERROR(VLOOKUP(A404,[2]库存报告使用数据处理!$A:$G,7,0),0)</f>
        <v>18.99</v>
      </c>
      <c r="I404">
        <f>IFERROR(VLOOKUP(A404,[5]数据处理!$A:$B,2,0),0)</f>
        <v>13</v>
      </c>
      <c r="J404" s="30">
        <f>IFERROR(VLOOKUP(A404,[5]数据处理!$A:$D,4,0),0)</f>
        <v>0</v>
      </c>
      <c r="K404" s="30">
        <f>IFERROR(VLOOKUP(A404,[5]数据处理!$A:$E,5,0),0)</f>
        <v>0</v>
      </c>
      <c r="L404" s="30">
        <f>IFERROR(VLOOKUP(A404,[5]数据处理!$A:$G,7,0),0)</f>
        <v>0</v>
      </c>
      <c r="M404">
        <f t="shared" si="103"/>
        <v>13</v>
      </c>
      <c r="N404">
        <f>IFERROR(VLOOKUP(A404,[5]数据处理!$A:$C,3,0),0)</f>
        <v>0</v>
      </c>
      <c r="O404">
        <f>IFERROR(VLOOKUP($A404,[5]数据处理!$A:$N,14,0),0)</f>
        <v>13</v>
      </c>
      <c r="P404">
        <f>IFERROR(VLOOKUP($A404,[3]库存报告使用数据!$A$1:$B$65536,2,0),"")</f>
        <v>473</v>
      </c>
      <c r="Q404">
        <f>IFERROR(VLOOKUP($A404,[3]库存报告使用数据!$A$1:$E$65536,5,0),"")</f>
        <v>2014</v>
      </c>
      <c r="R404">
        <f>IFERROR(VLOOKUP($A404,[3]库存报告使用数据!$A$1:$H$65536,8,0),"")</f>
        <v>9413</v>
      </c>
      <c r="S404">
        <f>IFERROR(VLOOKUP($A404,[3]库存报告使用数据!$A$1:$K$65536,11,0),"")</f>
        <v>12202</v>
      </c>
      <c r="T404">
        <f>IFERROR(VLOOKUP($A404,[3]库存报告使用数据!$A$1:$C$65536,3,0),"")</f>
        <v>4</v>
      </c>
      <c r="U404">
        <f>IFERROR(VLOOKUP($A404,[3]库存报告使用数据!$A$1:$F$65536,6,0),"")</f>
        <v>3</v>
      </c>
      <c r="V404">
        <f>IFERROR(VLOOKUP($A404,[3]库存报告使用数据!$A$1:$I$65536,9,0),"")</f>
        <v>24</v>
      </c>
      <c r="W404">
        <f>IFERROR(VLOOKUP($A404,[3]库存报告使用数据!$A$1:$L$65536,12,0),"")</f>
        <v>29</v>
      </c>
      <c r="X404" s="20">
        <f t="shared" si="104"/>
        <v>0.00845665961945032</v>
      </c>
      <c r="Y404" s="20">
        <f t="shared" si="105"/>
        <v>0.00148957298907646</v>
      </c>
      <c r="Z404" s="20">
        <f t="shared" si="106"/>
        <v>0.00254966535642197</v>
      </c>
      <c r="AA404" s="20">
        <f t="shared" si="107"/>
        <v>0.0023766595640059</v>
      </c>
      <c r="AB404">
        <f>IFERROR(VLOOKUP($A404,[3]库存报告使用数据!$A$1:$D$65536,4,0),"")</f>
        <v>0.48</v>
      </c>
      <c r="AC404">
        <f>IFERROR(VLOOKUP($A404,[3]库存报告使用数据!$A$1:$G$65536,7,0),"")</f>
        <v>0.46</v>
      </c>
      <c r="AD404">
        <f>IFERROR(VLOOKUP($A404,[3]库存报告使用数据!$A$1:$J$65536,10,0),"")</f>
        <v>3.07</v>
      </c>
      <c r="AE404">
        <f>IFERROR(VLOOKUP($A404,[3]库存报告使用数据!$A$1:$M$65536,13,0),"")</f>
        <v>4.04</v>
      </c>
      <c r="AF404" s="20" t="str">
        <f t="shared" si="108"/>
        <v>无销售广告费为0.48</v>
      </c>
      <c r="AG404" s="20" t="str">
        <f t="shared" si="109"/>
        <v>无销售广告费为0.46</v>
      </c>
      <c r="AH404" s="20">
        <f t="shared" si="110"/>
        <v>0.161664033701948</v>
      </c>
      <c r="AI404" s="20" t="str">
        <f t="shared" si="111"/>
        <v>无销售广告费为4.04</v>
      </c>
      <c r="AJ404">
        <f>IFERROR(VLOOKUP($B404,[4]库存报告使用数据!$A$1:$B$65536,2,0),0)</f>
        <v>0</v>
      </c>
      <c r="AK404">
        <f>IFERROR(VLOOKUP($B404,[4]库存报告使用数据!$A$1:$C$65536,3,0),)</f>
        <v>4</v>
      </c>
      <c r="AL404">
        <f>IFERROR(VLOOKUP($B404,[4]库存报告使用数据!$A$1:$D$65536,4,0),)</f>
        <v>7</v>
      </c>
      <c r="AM404">
        <f>IFERROR(VLOOKUP($B404,[4]库存报告使用数据!$A$1:$E$65536,5,0),)</f>
        <v>17</v>
      </c>
      <c r="AN404" s="20" t="str">
        <f t="shared" si="112"/>
        <v/>
      </c>
      <c r="AO404" s="20">
        <f t="shared" si="113"/>
        <v>0</v>
      </c>
      <c r="AP404" s="20">
        <f t="shared" si="114"/>
        <v>0.142857142857143</v>
      </c>
      <c r="AQ404" s="20">
        <f t="shared" si="115"/>
        <v>0</v>
      </c>
      <c r="AR404" s="32">
        <f t="shared" si="116"/>
        <v>0</v>
      </c>
      <c r="AS404" s="32">
        <f t="shared" si="117"/>
        <v>0</v>
      </c>
      <c r="AT404" s="32">
        <f t="shared" si="118"/>
        <v>13</v>
      </c>
      <c r="AU404" s="28" t="str">
        <f t="shared" si="119"/>
        <v>库存为13</v>
      </c>
      <c r="AV404" s="34" t="str">
        <f>IFERROR(时间!$B$4+AU404,"上周无销量")</f>
        <v>上周无销量</v>
      </c>
    </row>
    <row r="405" spans="1:48">
      <c r="A405" s="18" t="s">
        <v>450</v>
      </c>
      <c r="B405" t="str">
        <f>VLOOKUP(A405,'[1]sku-asin（子）'!$A:$B,2,0)</f>
        <v>B06XPQSMQY</v>
      </c>
      <c r="C405" t="str">
        <f>VLOOKUP(A405,'[1]子sku-父sku'!$A:$B,2,0)</f>
        <v>CS-LY086</v>
      </c>
      <c r="D405" s="28">
        <f>IFERROR(VLOOKUP(A405,[2]库存报告使用数据处理!$A:$C,3,0),0)</f>
        <v>0</v>
      </c>
      <c r="E405" s="28">
        <f>IFERROR(VLOOKUP(A405,[2]库存报告使用数据处理!$A:$D,4,0),0)</f>
        <v>0</v>
      </c>
      <c r="F405" s="28">
        <f>IFERROR(VLOOKUP(A405,[2]库存报告使用数据处理!$A:$E,5,0),0)</f>
        <v>1</v>
      </c>
      <c r="G405" s="28">
        <f>IFERROR(VLOOKUP(A405,[2]库存报告使用数据处理!$A:$F,6,0),0)</f>
        <v>1</v>
      </c>
      <c r="H405" s="29">
        <f>IFERROR(VLOOKUP(A405,[2]库存报告使用数据处理!$A:$G,7,0),0)</f>
        <v>21.99</v>
      </c>
      <c r="I405">
        <f>IFERROR(VLOOKUP(A405,[5]数据处理!$A:$B,2,0),0)</f>
        <v>4</v>
      </c>
      <c r="J405" s="30">
        <f>IFERROR(VLOOKUP(A405,[5]数据处理!$A:$D,4,0),0)</f>
        <v>0</v>
      </c>
      <c r="K405" s="30">
        <f>IFERROR(VLOOKUP(A405,[5]数据处理!$A:$E,5,0),0)</f>
        <v>0</v>
      </c>
      <c r="L405" s="30">
        <f>IFERROR(VLOOKUP(A405,[5]数据处理!$A:$G,7,0),0)</f>
        <v>0</v>
      </c>
      <c r="M405">
        <f t="shared" si="103"/>
        <v>4</v>
      </c>
      <c r="N405">
        <f>IFERROR(VLOOKUP(A405,[5]数据处理!$A:$C,3,0),0)</f>
        <v>0</v>
      </c>
      <c r="O405">
        <f>IFERROR(VLOOKUP($A405,[5]数据处理!$A:$N,14,0),0)</f>
        <v>3</v>
      </c>
      <c r="P405">
        <f>IFERROR(VLOOKUP($A405,[3]库存报告使用数据!$A$1:$B$65536,2,0),"")</f>
        <v>634</v>
      </c>
      <c r="Q405">
        <f>IFERROR(VLOOKUP($A405,[3]库存报告使用数据!$A$1:$E$65536,5,0),"")</f>
        <v>910</v>
      </c>
      <c r="R405">
        <f>IFERROR(VLOOKUP($A405,[3]库存报告使用数据!$A$1:$H$65536,8,0),"")</f>
        <v>108</v>
      </c>
      <c r="S405">
        <f>IFERROR(VLOOKUP($A405,[3]库存报告使用数据!$A$1:$K$65536,11,0),"")</f>
        <v>102</v>
      </c>
      <c r="T405">
        <f>IFERROR(VLOOKUP($A405,[3]库存报告使用数据!$A$1:$C$65536,3,0),"")</f>
        <v>6</v>
      </c>
      <c r="U405">
        <f>IFERROR(VLOOKUP($A405,[3]库存报告使用数据!$A$1:$F$65536,6,0),"")</f>
        <v>2</v>
      </c>
      <c r="V405">
        <f>IFERROR(VLOOKUP($A405,[3]库存报告使用数据!$A$1:$I$65536,9,0),"")</f>
        <v>1</v>
      </c>
      <c r="W405">
        <f>IFERROR(VLOOKUP($A405,[3]库存报告使用数据!$A$1:$L$65536,12,0),"")</f>
        <v>3</v>
      </c>
      <c r="X405" s="20">
        <f t="shared" si="104"/>
        <v>0.00946372239747634</v>
      </c>
      <c r="Y405" s="20">
        <f t="shared" si="105"/>
        <v>0.0021978021978022</v>
      </c>
      <c r="Z405" s="20">
        <f t="shared" si="106"/>
        <v>0.00925925925925926</v>
      </c>
      <c r="AA405" s="20">
        <f t="shared" si="107"/>
        <v>0.0294117647058824</v>
      </c>
      <c r="AB405">
        <f>IFERROR(VLOOKUP($A405,[3]库存报告使用数据!$A$1:$D$65536,4,0),"")</f>
        <v>0.98</v>
      </c>
      <c r="AC405">
        <f>IFERROR(VLOOKUP($A405,[3]库存报告使用数据!$A$1:$G$65536,7,0),"")</f>
        <v>0.25</v>
      </c>
      <c r="AD405">
        <f>IFERROR(VLOOKUP($A405,[3]库存报告使用数据!$A$1:$J$65536,10,0),"")</f>
        <v>0.13</v>
      </c>
      <c r="AE405">
        <f>IFERROR(VLOOKUP($A405,[3]库存报告使用数据!$A$1:$M$65536,13,0),"")</f>
        <v>0.39</v>
      </c>
      <c r="AF405" s="20" t="str">
        <f t="shared" si="108"/>
        <v>无销售广告费为0.98</v>
      </c>
      <c r="AG405" s="20" t="str">
        <f t="shared" si="109"/>
        <v>无销售广告费为0.25</v>
      </c>
      <c r="AH405" s="20">
        <f t="shared" si="110"/>
        <v>0.00591177808094588</v>
      </c>
      <c r="AI405" s="20">
        <f t="shared" si="111"/>
        <v>0.0177353342428377</v>
      </c>
      <c r="AJ405">
        <f>IFERROR(VLOOKUP($B405,[4]库存报告使用数据!$A$1:$B$65536,2,0),0)</f>
        <v>3</v>
      </c>
      <c r="AK405">
        <f>IFERROR(VLOOKUP($B405,[4]库存报告使用数据!$A$1:$C$65536,3,0),)</f>
        <v>5</v>
      </c>
      <c r="AL405">
        <f>IFERROR(VLOOKUP($B405,[4]库存报告使用数据!$A$1:$D$65536,4,0),)</f>
        <v>3</v>
      </c>
      <c r="AM405">
        <f>IFERROR(VLOOKUP($B405,[4]库存报告使用数据!$A$1:$E$65536,5,0),)</f>
        <v>3</v>
      </c>
      <c r="AN405" s="20">
        <f t="shared" si="112"/>
        <v>0</v>
      </c>
      <c r="AO405" s="20">
        <f t="shared" si="113"/>
        <v>0</v>
      </c>
      <c r="AP405" s="20">
        <f t="shared" si="114"/>
        <v>0.333333333333333</v>
      </c>
      <c r="AQ405" s="20">
        <f t="shared" si="115"/>
        <v>0.333333333333333</v>
      </c>
      <c r="AR405" s="32">
        <f t="shared" si="116"/>
        <v>0</v>
      </c>
      <c r="AS405" s="32">
        <f t="shared" si="117"/>
        <v>0</v>
      </c>
      <c r="AT405" s="32">
        <f t="shared" si="118"/>
        <v>4</v>
      </c>
      <c r="AU405" s="28" t="str">
        <f t="shared" si="119"/>
        <v>库存为4</v>
      </c>
      <c r="AV405" s="34" t="str">
        <f>IFERROR(时间!$B$4+AU405,"上周无销量")</f>
        <v>上周无销量</v>
      </c>
    </row>
    <row r="406" spans="1:48">
      <c r="A406" s="18" t="s">
        <v>451</v>
      </c>
      <c r="B406" t="str">
        <f>VLOOKUP(A406,'[1]sku-asin（子）'!$A:$B,2,0)</f>
        <v>B06XPDYJ5H</v>
      </c>
      <c r="C406" t="str">
        <f>VLOOKUP(A406,'[1]子sku-父sku'!$A:$B,2,0)</f>
        <v>CS-LY086</v>
      </c>
      <c r="D406" s="28">
        <f>IFERROR(VLOOKUP(A406,[2]库存报告使用数据处理!$A:$C,3,0),0)</f>
        <v>0</v>
      </c>
      <c r="E406" s="28">
        <f>IFERROR(VLOOKUP(A406,[2]库存报告使用数据处理!$A:$D,4,0),0)</f>
        <v>0</v>
      </c>
      <c r="F406" s="28">
        <f>IFERROR(VLOOKUP(A406,[2]库存报告使用数据处理!$A:$E,5,0),0)</f>
        <v>0</v>
      </c>
      <c r="G406" s="28">
        <f>IFERROR(VLOOKUP(A406,[2]库存报告使用数据处理!$A:$F,6,0),0)</f>
        <v>0</v>
      </c>
      <c r="H406" s="29">
        <f>IFERROR(VLOOKUP(A406,[2]库存报告使用数据处理!$A:$G,7,0),0)</f>
        <v>0</v>
      </c>
      <c r="I406">
        <f>IFERROR(VLOOKUP(A406,[5]数据处理!$A:$B,2,0),0)</f>
        <v>0</v>
      </c>
      <c r="J406" s="30">
        <f>IFERROR(VLOOKUP(A406,[5]数据处理!$A:$D,4,0),0)</f>
        <v>0</v>
      </c>
      <c r="K406" s="30">
        <f>IFERROR(VLOOKUP(A406,[5]数据处理!$A:$E,5,0),0)</f>
        <v>0</v>
      </c>
      <c r="L406" s="30">
        <f>IFERROR(VLOOKUP(A406,[5]数据处理!$A:$G,7,0),0)</f>
        <v>0</v>
      </c>
      <c r="M406">
        <f t="shared" si="103"/>
        <v>0</v>
      </c>
      <c r="N406">
        <f>IFERROR(VLOOKUP(A406,[5]数据处理!$A:$C,3,0),0)</f>
        <v>0</v>
      </c>
      <c r="O406">
        <f>IFERROR(VLOOKUP($A406,[5]数据处理!$A:$N,14,0),0)</f>
        <v>0</v>
      </c>
      <c r="P406" t="str">
        <f>IFERROR(VLOOKUP($A406,[3]库存报告使用数据!$A$1:$B$65536,2,0),"")</f>
        <v/>
      </c>
      <c r="Q406" t="str">
        <f>IFERROR(VLOOKUP($A406,[3]库存报告使用数据!$A$1:$E$65536,5,0),"")</f>
        <v/>
      </c>
      <c r="R406" t="str">
        <f>IFERROR(VLOOKUP($A406,[3]库存报告使用数据!$A$1:$H$65536,8,0),"")</f>
        <v/>
      </c>
      <c r="S406" t="str">
        <f>IFERROR(VLOOKUP($A406,[3]库存报告使用数据!$A$1:$K$65536,11,0),"")</f>
        <v/>
      </c>
      <c r="T406" t="str">
        <f>IFERROR(VLOOKUP($A406,[3]库存报告使用数据!$A$1:$C$65536,3,0),"")</f>
        <v/>
      </c>
      <c r="U406" t="str">
        <f>IFERROR(VLOOKUP($A406,[3]库存报告使用数据!$A$1:$F$65536,6,0),"")</f>
        <v/>
      </c>
      <c r="V406" t="str">
        <f>IFERROR(VLOOKUP($A406,[3]库存报告使用数据!$A$1:$I$65536,9,0),"")</f>
        <v/>
      </c>
      <c r="W406" t="str">
        <f>IFERROR(VLOOKUP($A406,[3]库存报告使用数据!$A$1:$L$65536,12,0),"")</f>
        <v/>
      </c>
      <c r="X406" s="20" t="str">
        <f t="shared" si="104"/>
        <v/>
      </c>
      <c r="Y406" s="20" t="str">
        <f t="shared" si="105"/>
        <v/>
      </c>
      <c r="Z406" s="20" t="str">
        <f t="shared" si="106"/>
        <v/>
      </c>
      <c r="AA406" s="20" t="str">
        <f t="shared" si="107"/>
        <v/>
      </c>
      <c r="AB406" t="str">
        <f>IFERROR(VLOOKUP($A406,[3]库存报告使用数据!$A$1:$D$65536,4,0),"")</f>
        <v/>
      </c>
      <c r="AC406" t="str">
        <f>IFERROR(VLOOKUP($A406,[3]库存报告使用数据!$A$1:$G$65536,7,0),"")</f>
        <v/>
      </c>
      <c r="AD406" t="str">
        <f>IFERROR(VLOOKUP($A406,[3]库存报告使用数据!$A$1:$J$65536,10,0),"")</f>
        <v/>
      </c>
      <c r="AE406" t="str">
        <f>IFERROR(VLOOKUP($A406,[3]库存报告使用数据!$A$1:$M$65536,13,0),"")</f>
        <v/>
      </c>
      <c r="AF406" s="20" t="str">
        <f t="shared" si="108"/>
        <v/>
      </c>
      <c r="AG406" s="20" t="str">
        <f t="shared" si="109"/>
        <v/>
      </c>
      <c r="AH406" s="20" t="str">
        <f t="shared" si="110"/>
        <v/>
      </c>
      <c r="AI406" s="20" t="str">
        <f t="shared" si="111"/>
        <v/>
      </c>
      <c r="AJ406">
        <f>IFERROR(VLOOKUP($B406,[4]库存报告使用数据!$A$1:$B$65536,2,0),0)</f>
        <v>0</v>
      </c>
      <c r="AK406">
        <f>IFERROR(VLOOKUP($B406,[4]库存报告使用数据!$A$1:$C$65536,3,0),)</f>
        <v>0</v>
      </c>
      <c r="AL406">
        <f>IFERROR(VLOOKUP($B406,[4]库存报告使用数据!$A$1:$D$65536,4,0),)</f>
        <v>0</v>
      </c>
      <c r="AM406">
        <f>IFERROR(VLOOKUP($B406,[4]库存报告使用数据!$A$1:$E$65536,5,0),)</f>
        <v>0</v>
      </c>
      <c r="AN406" s="20" t="str">
        <f t="shared" si="112"/>
        <v/>
      </c>
      <c r="AO406" s="20" t="str">
        <f t="shared" si="113"/>
        <v/>
      </c>
      <c r="AP406" s="20" t="str">
        <f t="shared" si="114"/>
        <v/>
      </c>
      <c r="AQ406" s="20" t="str">
        <f t="shared" si="115"/>
        <v/>
      </c>
      <c r="AR406" s="32">
        <f t="shared" si="116"/>
        <v>0</v>
      </c>
      <c r="AS406" s="32">
        <f t="shared" si="117"/>
        <v>0</v>
      </c>
      <c r="AT406" s="32">
        <f t="shared" si="118"/>
        <v>0</v>
      </c>
      <c r="AU406" s="28" t="str">
        <f t="shared" si="119"/>
        <v>库存为0</v>
      </c>
      <c r="AV406" s="34" t="str">
        <f>IFERROR(时间!$B$4+AU406,"上周无销量")</f>
        <v>上周无销量</v>
      </c>
    </row>
    <row r="407" spans="1:48">
      <c r="A407" s="18" t="s">
        <v>452</v>
      </c>
      <c r="B407" t="str">
        <f>VLOOKUP(A407,'[1]sku-asin（子）'!$A:$B,2,0)</f>
        <v>B06XPW8C8K</v>
      </c>
      <c r="C407" t="str">
        <f>VLOOKUP(A407,'[1]子sku-父sku'!$A:$B,2,0)</f>
        <v>CS-LY086</v>
      </c>
      <c r="D407" s="28">
        <f>IFERROR(VLOOKUP(A407,[2]库存报告使用数据处理!$A:$C,3,0),0)</f>
        <v>0</v>
      </c>
      <c r="E407" s="28">
        <f>IFERROR(VLOOKUP(A407,[2]库存报告使用数据处理!$A:$D,4,0),0)</f>
        <v>0</v>
      </c>
      <c r="F407" s="28">
        <f>IFERROR(VLOOKUP(A407,[2]库存报告使用数据处理!$A:$E,5,0),0)</f>
        <v>0</v>
      </c>
      <c r="G407" s="28">
        <f>IFERROR(VLOOKUP(A407,[2]库存报告使用数据处理!$A:$F,6,0),0)</f>
        <v>0</v>
      </c>
      <c r="H407" s="29">
        <f>IFERROR(VLOOKUP(A407,[2]库存报告使用数据处理!$A:$G,7,0),0)</f>
        <v>0</v>
      </c>
      <c r="I407">
        <f>IFERROR(VLOOKUP(A407,[5]数据处理!$A:$B,2,0),0)</f>
        <v>0</v>
      </c>
      <c r="J407" s="30">
        <f>IFERROR(VLOOKUP(A407,[5]数据处理!$A:$D,4,0),0)</f>
        <v>0</v>
      </c>
      <c r="K407" s="30">
        <f>IFERROR(VLOOKUP(A407,[5]数据处理!$A:$E,5,0),0)</f>
        <v>0</v>
      </c>
      <c r="L407" s="30">
        <f>IFERROR(VLOOKUP(A407,[5]数据处理!$A:$G,7,0),0)</f>
        <v>0</v>
      </c>
      <c r="M407">
        <f t="shared" si="103"/>
        <v>0</v>
      </c>
      <c r="N407">
        <f>IFERROR(VLOOKUP(A407,[5]数据处理!$A:$C,3,0),0)</f>
        <v>0</v>
      </c>
      <c r="O407">
        <f>IFERROR(VLOOKUP($A407,[5]数据处理!$A:$N,14,0),0)</f>
        <v>0</v>
      </c>
      <c r="P407" t="str">
        <f>IFERROR(VLOOKUP($A407,[3]库存报告使用数据!$A$1:$B$65536,2,0),"")</f>
        <v/>
      </c>
      <c r="Q407" t="str">
        <f>IFERROR(VLOOKUP($A407,[3]库存报告使用数据!$A$1:$E$65536,5,0),"")</f>
        <v/>
      </c>
      <c r="R407" t="str">
        <f>IFERROR(VLOOKUP($A407,[3]库存报告使用数据!$A$1:$H$65536,8,0),"")</f>
        <v/>
      </c>
      <c r="S407" t="str">
        <f>IFERROR(VLOOKUP($A407,[3]库存报告使用数据!$A$1:$K$65536,11,0),"")</f>
        <v/>
      </c>
      <c r="T407" t="str">
        <f>IFERROR(VLOOKUP($A407,[3]库存报告使用数据!$A$1:$C$65536,3,0),"")</f>
        <v/>
      </c>
      <c r="U407" t="str">
        <f>IFERROR(VLOOKUP($A407,[3]库存报告使用数据!$A$1:$F$65536,6,0),"")</f>
        <v/>
      </c>
      <c r="V407" t="str">
        <f>IFERROR(VLOOKUP($A407,[3]库存报告使用数据!$A$1:$I$65536,9,0),"")</f>
        <v/>
      </c>
      <c r="W407" t="str">
        <f>IFERROR(VLOOKUP($A407,[3]库存报告使用数据!$A$1:$L$65536,12,0),"")</f>
        <v/>
      </c>
      <c r="X407" s="20" t="str">
        <f t="shared" si="104"/>
        <v/>
      </c>
      <c r="Y407" s="20" t="str">
        <f t="shared" si="105"/>
        <v/>
      </c>
      <c r="Z407" s="20" t="str">
        <f t="shared" si="106"/>
        <v/>
      </c>
      <c r="AA407" s="20" t="str">
        <f t="shared" si="107"/>
        <v/>
      </c>
      <c r="AB407" t="str">
        <f>IFERROR(VLOOKUP($A407,[3]库存报告使用数据!$A$1:$D$65536,4,0),"")</f>
        <v/>
      </c>
      <c r="AC407" t="str">
        <f>IFERROR(VLOOKUP($A407,[3]库存报告使用数据!$A$1:$G$65536,7,0),"")</f>
        <v/>
      </c>
      <c r="AD407" t="str">
        <f>IFERROR(VLOOKUP($A407,[3]库存报告使用数据!$A$1:$J$65536,10,0),"")</f>
        <v/>
      </c>
      <c r="AE407" t="str">
        <f>IFERROR(VLOOKUP($A407,[3]库存报告使用数据!$A$1:$M$65536,13,0),"")</f>
        <v/>
      </c>
      <c r="AF407" s="20" t="str">
        <f t="shared" si="108"/>
        <v/>
      </c>
      <c r="AG407" s="20" t="str">
        <f t="shared" si="109"/>
        <v/>
      </c>
      <c r="AH407" s="20" t="str">
        <f t="shared" si="110"/>
        <v/>
      </c>
      <c r="AI407" s="20" t="str">
        <f t="shared" si="111"/>
        <v/>
      </c>
      <c r="AJ407">
        <f>IFERROR(VLOOKUP($B407,[4]库存报告使用数据!$A$1:$B$65536,2,0),0)</f>
        <v>0</v>
      </c>
      <c r="AK407">
        <f>IFERROR(VLOOKUP($B407,[4]库存报告使用数据!$A$1:$C$65536,3,0),)</f>
        <v>0</v>
      </c>
      <c r="AL407">
        <f>IFERROR(VLOOKUP($B407,[4]库存报告使用数据!$A$1:$D$65536,4,0),)</f>
        <v>0</v>
      </c>
      <c r="AM407">
        <f>IFERROR(VLOOKUP($B407,[4]库存报告使用数据!$A$1:$E$65536,5,0),)</f>
        <v>0</v>
      </c>
      <c r="AN407" s="20" t="str">
        <f t="shared" si="112"/>
        <v/>
      </c>
      <c r="AO407" s="20" t="str">
        <f t="shared" si="113"/>
        <v/>
      </c>
      <c r="AP407" s="20" t="str">
        <f t="shared" si="114"/>
        <v/>
      </c>
      <c r="AQ407" s="20" t="str">
        <f t="shared" si="115"/>
        <v/>
      </c>
      <c r="AR407" s="32">
        <f t="shared" si="116"/>
        <v>0</v>
      </c>
      <c r="AS407" s="32">
        <f t="shared" si="117"/>
        <v>0</v>
      </c>
      <c r="AT407" s="32">
        <f t="shared" si="118"/>
        <v>0</v>
      </c>
      <c r="AU407" s="28" t="str">
        <f t="shared" si="119"/>
        <v>库存为0</v>
      </c>
      <c r="AV407" s="34" t="str">
        <f>IFERROR(时间!$B$4+AU407,"上周无销量")</f>
        <v>上周无销量</v>
      </c>
    </row>
    <row r="408" spans="1:48">
      <c r="A408" s="18" t="s">
        <v>453</v>
      </c>
      <c r="B408" t="str">
        <f>VLOOKUP(A408,'[1]sku-asin（子）'!$A:$B,2,0)</f>
        <v>B06XPVRGLK</v>
      </c>
      <c r="C408" t="str">
        <f>VLOOKUP(A408,'[1]子sku-父sku'!$A:$B,2,0)</f>
        <v>CS-LY086</v>
      </c>
      <c r="D408" s="28">
        <f>IFERROR(VLOOKUP(A408,[2]库存报告使用数据处理!$A:$C,3,0),0)</f>
        <v>0</v>
      </c>
      <c r="E408" s="28">
        <f>IFERROR(VLOOKUP(A408,[2]库存报告使用数据处理!$A:$D,4,0),0)</f>
        <v>0</v>
      </c>
      <c r="F408" s="28">
        <f>IFERROR(VLOOKUP(A408,[2]库存报告使用数据处理!$A:$E,5,0),0)</f>
        <v>0</v>
      </c>
      <c r="G408" s="28">
        <f>IFERROR(VLOOKUP(A408,[2]库存报告使用数据处理!$A:$F,6,0),0)</f>
        <v>0</v>
      </c>
      <c r="H408" s="29">
        <f>IFERROR(VLOOKUP(A408,[2]库存报告使用数据处理!$A:$G,7,0),0)</f>
        <v>0</v>
      </c>
      <c r="I408">
        <f>IFERROR(VLOOKUP(A408,[5]数据处理!$A:$B,2,0),0)</f>
        <v>0</v>
      </c>
      <c r="J408" s="30">
        <f>IFERROR(VLOOKUP(A408,[5]数据处理!$A:$D,4,0),0)</f>
        <v>0</v>
      </c>
      <c r="K408" s="30">
        <f>IFERROR(VLOOKUP(A408,[5]数据处理!$A:$E,5,0),0)</f>
        <v>0</v>
      </c>
      <c r="L408" s="30">
        <f>IFERROR(VLOOKUP(A408,[5]数据处理!$A:$G,7,0),0)</f>
        <v>0</v>
      </c>
      <c r="M408">
        <f t="shared" si="103"/>
        <v>0</v>
      </c>
      <c r="N408">
        <f>IFERROR(VLOOKUP(A408,[5]数据处理!$A:$C,3,0),0)</f>
        <v>0</v>
      </c>
      <c r="O408">
        <f>IFERROR(VLOOKUP($A408,[5]数据处理!$A:$N,14,0),0)</f>
        <v>0</v>
      </c>
      <c r="P408" t="str">
        <f>IFERROR(VLOOKUP($A408,[3]库存报告使用数据!$A$1:$B$65536,2,0),"")</f>
        <v/>
      </c>
      <c r="Q408" t="str">
        <f>IFERROR(VLOOKUP($A408,[3]库存报告使用数据!$A$1:$E$65536,5,0),"")</f>
        <v/>
      </c>
      <c r="R408" t="str">
        <f>IFERROR(VLOOKUP($A408,[3]库存报告使用数据!$A$1:$H$65536,8,0),"")</f>
        <v/>
      </c>
      <c r="S408" t="str">
        <f>IFERROR(VLOOKUP($A408,[3]库存报告使用数据!$A$1:$K$65536,11,0),"")</f>
        <v/>
      </c>
      <c r="T408" t="str">
        <f>IFERROR(VLOOKUP($A408,[3]库存报告使用数据!$A$1:$C$65536,3,0),"")</f>
        <v/>
      </c>
      <c r="U408" t="str">
        <f>IFERROR(VLOOKUP($A408,[3]库存报告使用数据!$A$1:$F$65536,6,0),"")</f>
        <v/>
      </c>
      <c r="V408" t="str">
        <f>IFERROR(VLOOKUP($A408,[3]库存报告使用数据!$A$1:$I$65536,9,0),"")</f>
        <v/>
      </c>
      <c r="W408" t="str">
        <f>IFERROR(VLOOKUP($A408,[3]库存报告使用数据!$A$1:$L$65536,12,0),"")</f>
        <v/>
      </c>
      <c r="X408" s="20" t="str">
        <f t="shared" si="104"/>
        <v/>
      </c>
      <c r="Y408" s="20" t="str">
        <f t="shared" si="105"/>
        <v/>
      </c>
      <c r="Z408" s="20" t="str">
        <f t="shared" si="106"/>
        <v/>
      </c>
      <c r="AA408" s="20" t="str">
        <f t="shared" si="107"/>
        <v/>
      </c>
      <c r="AB408" t="str">
        <f>IFERROR(VLOOKUP($A408,[3]库存报告使用数据!$A$1:$D$65536,4,0),"")</f>
        <v/>
      </c>
      <c r="AC408" t="str">
        <f>IFERROR(VLOOKUP($A408,[3]库存报告使用数据!$A$1:$G$65536,7,0),"")</f>
        <v/>
      </c>
      <c r="AD408" t="str">
        <f>IFERROR(VLOOKUP($A408,[3]库存报告使用数据!$A$1:$J$65536,10,0),"")</f>
        <v/>
      </c>
      <c r="AE408" t="str">
        <f>IFERROR(VLOOKUP($A408,[3]库存报告使用数据!$A$1:$M$65536,13,0),"")</f>
        <v/>
      </c>
      <c r="AF408" s="20" t="str">
        <f t="shared" si="108"/>
        <v/>
      </c>
      <c r="AG408" s="20" t="str">
        <f t="shared" si="109"/>
        <v/>
      </c>
      <c r="AH408" s="20" t="str">
        <f t="shared" si="110"/>
        <v/>
      </c>
      <c r="AI408" s="20" t="str">
        <f t="shared" si="111"/>
        <v/>
      </c>
      <c r="AJ408">
        <f>IFERROR(VLOOKUP($B408,[4]库存报告使用数据!$A$1:$B$65536,2,0),0)</f>
        <v>0</v>
      </c>
      <c r="AK408">
        <f>IFERROR(VLOOKUP($B408,[4]库存报告使用数据!$A$1:$C$65536,3,0),)</f>
        <v>0</v>
      </c>
      <c r="AL408">
        <f>IFERROR(VLOOKUP($B408,[4]库存报告使用数据!$A$1:$D$65536,4,0),)</f>
        <v>0</v>
      </c>
      <c r="AM408">
        <f>IFERROR(VLOOKUP($B408,[4]库存报告使用数据!$A$1:$E$65536,5,0),)</f>
        <v>0</v>
      </c>
      <c r="AN408" s="20" t="str">
        <f t="shared" si="112"/>
        <v/>
      </c>
      <c r="AO408" s="20" t="str">
        <f t="shared" si="113"/>
        <v/>
      </c>
      <c r="AP408" s="20" t="str">
        <f t="shared" si="114"/>
        <v/>
      </c>
      <c r="AQ408" s="20" t="str">
        <f t="shared" si="115"/>
        <v/>
      </c>
      <c r="AR408" s="32">
        <f t="shared" si="116"/>
        <v>0</v>
      </c>
      <c r="AS408" s="32">
        <f t="shared" si="117"/>
        <v>0</v>
      </c>
      <c r="AT408" s="32">
        <f t="shared" si="118"/>
        <v>0</v>
      </c>
      <c r="AU408" s="28" t="str">
        <f t="shared" si="119"/>
        <v>库存为0</v>
      </c>
      <c r="AV408" s="34" t="str">
        <f>IFERROR(时间!$B$4+AU408,"上周无销量")</f>
        <v>上周无销量</v>
      </c>
    </row>
    <row r="409" spans="1:48">
      <c r="A409" s="18" t="s">
        <v>454</v>
      </c>
      <c r="B409" t="str">
        <f>VLOOKUP(A409,'[1]sku-asin（子）'!$A:$B,2,0)</f>
        <v>B06XPWS8YL</v>
      </c>
      <c r="C409" t="str">
        <f>VLOOKUP(A409,'[1]子sku-父sku'!$A:$B,2,0)</f>
        <v>CS-LY086</v>
      </c>
      <c r="D409" s="28">
        <f>IFERROR(VLOOKUP(A409,[2]库存报告使用数据处理!$A:$C,3,0),0)</f>
        <v>0</v>
      </c>
      <c r="E409" s="28">
        <f>IFERROR(VLOOKUP(A409,[2]库存报告使用数据处理!$A:$D,4,0),0)</f>
        <v>0</v>
      </c>
      <c r="F409" s="28">
        <f>IFERROR(VLOOKUP(A409,[2]库存报告使用数据处理!$A:$E,5,0),0)</f>
        <v>0</v>
      </c>
      <c r="G409" s="28">
        <f>IFERROR(VLOOKUP(A409,[2]库存报告使用数据处理!$A:$F,6,0),0)</f>
        <v>0</v>
      </c>
      <c r="H409" s="29">
        <f>IFERROR(VLOOKUP(A409,[2]库存报告使用数据处理!$A:$G,7,0),0)</f>
        <v>0</v>
      </c>
      <c r="I409">
        <f>IFERROR(VLOOKUP(A409,[5]数据处理!$A:$B,2,0),0)</f>
        <v>3</v>
      </c>
      <c r="J409" s="30">
        <f>IFERROR(VLOOKUP(A409,[5]数据处理!$A:$D,4,0),0)</f>
        <v>0</v>
      </c>
      <c r="K409" s="30">
        <f>IFERROR(VLOOKUP(A409,[5]数据处理!$A:$E,5,0),0)</f>
        <v>0</v>
      </c>
      <c r="L409" s="30">
        <f>IFERROR(VLOOKUP(A409,[5]数据处理!$A:$G,7,0),0)</f>
        <v>0</v>
      </c>
      <c r="M409">
        <f t="shared" si="103"/>
        <v>3</v>
      </c>
      <c r="N409">
        <f>IFERROR(VLOOKUP(A409,[5]数据处理!$A:$C,3,0),0)</f>
        <v>0</v>
      </c>
      <c r="O409">
        <f>IFERROR(VLOOKUP($A409,[5]数据处理!$A:$N,14,0),0)</f>
        <v>3</v>
      </c>
      <c r="P409">
        <f>IFERROR(VLOOKUP($A409,[3]库存报告使用数据!$A$1:$B$65536,2,0),"")</f>
        <v>209</v>
      </c>
      <c r="Q409">
        <f>IFERROR(VLOOKUP($A409,[3]库存报告使用数据!$A$1:$E$65536,5,0),"")</f>
        <v>42</v>
      </c>
      <c r="R409">
        <f>IFERROR(VLOOKUP($A409,[3]库存报告使用数据!$A$1:$H$65536,8,0),"")</f>
        <v>40</v>
      </c>
      <c r="S409">
        <f>IFERROR(VLOOKUP($A409,[3]库存报告使用数据!$A$1:$K$65536,11,0),"")</f>
        <v>9</v>
      </c>
      <c r="T409">
        <f>IFERROR(VLOOKUP($A409,[3]库存报告使用数据!$A$1:$C$65536,3,0),"")</f>
        <v>0</v>
      </c>
      <c r="U409">
        <f>IFERROR(VLOOKUP($A409,[3]库存报告使用数据!$A$1:$F$65536,6,0),"")</f>
        <v>0</v>
      </c>
      <c r="V409">
        <f>IFERROR(VLOOKUP($A409,[3]库存报告使用数据!$A$1:$I$65536,9,0),"")</f>
        <v>0</v>
      </c>
      <c r="W409">
        <f>IFERROR(VLOOKUP($A409,[3]库存报告使用数据!$A$1:$L$65536,12,0),"")</f>
        <v>0</v>
      </c>
      <c r="X409" s="20">
        <f t="shared" si="104"/>
        <v>0</v>
      </c>
      <c r="Y409" s="20">
        <f t="shared" si="105"/>
        <v>0</v>
      </c>
      <c r="Z409" s="20">
        <f t="shared" si="106"/>
        <v>0</v>
      </c>
      <c r="AA409" s="20">
        <f t="shared" si="107"/>
        <v>0</v>
      </c>
      <c r="AB409">
        <f>IFERROR(VLOOKUP($A409,[3]库存报告使用数据!$A$1:$D$65536,4,0),"")</f>
        <v>0</v>
      </c>
      <c r="AC409">
        <f>IFERROR(VLOOKUP($A409,[3]库存报告使用数据!$A$1:$G$65536,7,0),"")</f>
        <v>0</v>
      </c>
      <c r="AD409">
        <f>IFERROR(VLOOKUP($A409,[3]库存报告使用数据!$A$1:$J$65536,10,0),"")</f>
        <v>0</v>
      </c>
      <c r="AE409">
        <f>IFERROR(VLOOKUP($A409,[3]库存报告使用数据!$A$1:$M$65536,13,0),"")</f>
        <v>0</v>
      </c>
      <c r="AF409" s="20" t="str">
        <f t="shared" si="108"/>
        <v/>
      </c>
      <c r="AG409" s="20" t="str">
        <f t="shared" si="109"/>
        <v/>
      </c>
      <c r="AH409" s="20" t="str">
        <f t="shared" si="110"/>
        <v/>
      </c>
      <c r="AI409" s="20" t="str">
        <f t="shared" si="111"/>
        <v/>
      </c>
      <c r="AJ409">
        <f>IFERROR(VLOOKUP($B409,[4]库存报告使用数据!$A$1:$B$65536,2,0),0)</f>
        <v>1</v>
      </c>
      <c r="AK409">
        <f>IFERROR(VLOOKUP($B409,[4]库存报告使用数据!$A$1:$C$65536,3,0),)</f>
        <v>2</v>
      </c>
      <c r="AL409">
        <f>IFERROR(VLOOKUP($B409,[4]库存报告使用数据!$A$1:$D$65536,4,0),)</f>
        <v>3</v>
      </c>
      <c r="AM409">
        <f>IFERROR(VLOOKUP($B409,[4]库存报告使用数据!$A$1:$E$65536,5,0),)</f>
        <v>1</v>
      </c>
      <c r="AN409" s="20">
        <f t="shared" si="112"/>
        <v>0</v>
      </c>
      <c r="AO409" s="20">
        <f t="shared" si="113"/>
        <v>0</v>
      </c>
      <c r="AP409" s="20">
        <f t="shared" si="114"/>
        <v>0</v>
      </c>
      <c r="AQ409" s="20">
        <f t="shared" si="115"/>
        <v>0</v>
      </c>
      <c r="AR409" s="32">
        <f t="shared" si="116"/>
        <v>0</v>
      </c>
      <c r="AS409" s="32">
        <f t="shared" si="117"/>
        <v>0</v>
      </c>
      <c r="AT409" s="32">
        <f t="shared" si="118"/>
        <v>3</v>
      </c>
      <c r="AU409" s="28" t="str">
        <f t="shared" si="119"/>
        <v>库存为3</v>
      </c>
      <c r="AV409" s="34" t="str">
        <f>IFERROR(时间!$B$4+AU409,"上周无销量")</f>
        <v>上周无销量</v>
      </c>
    </row>
    <row r="410" spans="1:48">
      <c r="A410" s="18" t="s">
        <v>455</v>
      </c>
      <c r="B410" t="str">
        <f>VLOOKUP(A410,'[1]sku-asin（子）'!$A:$B,2,0)</f>
        <v>B06XPCX59X</v>
      </c>
      <c r="C410" t="str">
        <f>VLOOKUP(A410,'[1]子sku-父sku'!$A:$B,2,0)</f>
        <v>CS-LY086</v>
      </c>
      <c r="D410" s="28">
        <f>IFERROR(VLOOKUP(A410,[2]库存报告使用数据处理!$A:$C,3,0),0)</f>
        <v>0</v>
      </c>
      <c r="E410" s="28">
        <f>IFERROR(VLOOKUP(A410,[2]库存报告使用数据处理!$A:$D,4,0),0)</f>
        <v>0</v>
      </c>
      <c r="F410" s="28">
        <f>IFERROR(VLOOKUP(A410,[2]库存报告使用数据处理!$A:$E,5,0),0)</f>
        <v>0</v>
      </c>
      <c r="G410" s="28">
        <f>IFERROR(VLOOKUP(A410,[2]库存报告使用数据处理!$A:$F,6,0),0)</f>
        <v>0</v>
      </c>
      <c r="H410" s="29">
        <f>IFERROR(VLOOKUP(A410,[2]库存报告使用数据处理!$A:$G,7,0),0)</f>
        <v>0</v>
      </c>
      <c r="I410">
        <f>IFERROR(VLOOKUP(A410,[5]数据处理!$A:$B,2,0),0)</f>
        <v>7</v>
      </c>
      <c r="J410" s="30">
        <f>IFERROR(VLOOKUP(A410,[5]数据处理!$A:$D,4,0),0)</f>
        <v>0</v>
      </c>
      <c r="K410" s="30">
        <f>IFERROR(VLOOKUP(A410,[5]数据处理!$A:$E,5,0),0)</f>
        <v>0</v>
      </c>
      <c r="L410" s="30">
        <f>IFERROR(VLOOKUP(A410,[5]数据处理!$A:$G,7,0),0)</f>
        <v>0</v>
      </c>
      <c r="M410">
        <f t="shared" si="103"/>
        <v>7</v>
      </c>
      <c r="N410">
        <f>IFERROR(VLOOKUP(A410,[5]数据处理!$A:$C,3,0),0)</f>
        <v>0</v>
      </c>
      <c r="O410">
        <f>IFERROR(VLOOKUP($A410,[5]数据处理!$A:$N,14,0),0)</f>
        <v>7</v>
      </c>
      <c r="P410">
        <f>IFERROR(VLOOKUP($A410,[3]库存报告使用数据!$A$1:$B$65536,2,0),"")</f>
        <v>1566</v>
      </c>
      <c r="Q410">
        <f>IFERROR(VLOOKUP($A410,[3]库存报告使用数据!$A$1:$E$65536,5,0),"")</f>
        <v>120</v>
      </c>
      <c r="R410">
        <f>IFERROR(VLOOKUP($A410,[3]库存报告使用数据!$A$1:$H$65536,8,0),"")</f>
        <v>138</v>
      </c>
      <c r="S410">
        <f>IFERROR(VLOOKUP($A410,[3]库存报告使用数据!$A$1:$K$65536,11,0),"")</f>
        <v>122</v>
      </c>
      <c r="T410">
        <f>IFERROR(VLOOKUP($A410,[3]库存报告使用数据!$A$1:$C$65536,3,0),"")</f>
        <v>6</v>
      </c>
      <c r="U410">
        <f>IFERROR(VLOOKUP($A410,[3]库存报告使用数据!$A$1:$F$65536,6,0),"")</f>
        <v>2</v>
      </c>
      <c r="V410">
        <f>IFERROR(VLOOKUP($A410,[3]库存报告使用数据!$A$1:$I$65536,9,0),"")</f>
        <v>0</v>
      </c>
      <c r="W410">
        <f>IFERROR(VLOOKUP($A410,[3]库存报告使用数据!$A$1:$L$65536,12,0),"")</f>
        <v>0</v>
      </c>
      <c r="X410" s="20">
        <f t="shared" si="104"/>
        <v>0.00383141762452107</v>
      </c>
      <c r="Y410" s="20">
        <f t="shared" si="105"/>
        <v>0.0166666666666667</v>
      </c>
      <c r="Z410" s="20">
        <f t="shared" si="106"/>
        <v>0</v>
      </c>
      <c r="AA410" s="20">
        <f t="shared" si="107"/>
        <v>0</v>
      </c>
      <c r="AB410">
        <f>IFERROR(VLOOKUP($A410,[3]库存报告使用数据!$A$1:$D$65536,4,0),"")</f>
        <v>0.81</v>
      </c>
      <c r="AC410">
        <f>IFERROR(VLOOKUP($A410,[3]库存报告使用数据!$A$1:$G$65536,7,0),"")</f>
        <v>0.17</v>
      </c>
      <c r="AD410">
        <f>IFERROR(VLOOKUP($A410,[3]库存报告使用数据!$A$1:$J$65536,10,0),"")</f>
        <v>0</v>
      </c>
      <c r="AE410">
        <f>IFERROR(VLOOKUP($A410,[3]库存报告使用数据!$A$1:$M$65536,13,0),"")</f>
        <v>0</v>
      </c>
      <c r="AF410" s="20" t="str">
        <f t="shared" si="108"/>
        <v>无销售广告费为0.81</v>
      </c>
      <c r="AG410" s="20" t="str">
        <f t="shared" si="109"/>
        <v>无销售广告费为0.17</v>
      </c>
      <c r="AH410" s="20" t="str">
        <f t="shared" si="110"/>
        <v/>
      </c>
      <c r="AI410" s="20" t="str">
        <f t="shared" si="111"/>
        <v/>
      </c>
      <c r="AJ410">
        <f>IFERROR(VLOOKUP($B410,[4]库存报告使用数据!$A$1:$B$65536,2,0),0)</f>
        <v>3</v>
      </c>
      <c r="AK410">
        <f>IFERROR(VLOOKUP($B410,[4]库存报告使用数据!$A$1:$C$65536,3,0),)</f>
        <v>3</v>
      </c>
      <c r="AL410">
        <f>IFERROR(VLOOKUP($B410,[4]库存报告使用数据!$A$1:$D$65536,4,0),)</f>
        <v>2</v>
      </c>
      <c r="AM410">
        <f>IFERROR(VLOOKUP($B410,[4]库存报告使用数据!$A$1:$E$65536,5,0),)</f>
        <v>1</v>
      </c>
      <c r="AN410" s="20">
        <f t="shared" si="112"/>
        <v>0</v>
      </c>
      <c r="AO410" s="20">
        <f t="shared" si="113"/>
        <v>0</v>
      </c>
      <c r="AP410" s="20">
        <f t="shared" si="114"/>
        <v>0</v>
      </c>
      <c r="AQ410" s="20">
        <f t="shared" si="115"/>
        <v>0</v>
      </c>
      <c r="AR410" s="32">
        <f t="shared" si="116"/>
        <v>0</v>
      </c>
      <c r="AS410" s="32">
        <f t="shared" si="117"/>
        <v>0</v>
      </c>
      <c r="AT410" s="32">
        <f t="shared" si="118"/>
        <v>7</v>
      </c>
      <c r="AU410" s="28" t="str">
        <f t="shared" si="119"/>
        <v>库存为7</v>
      </c>
      <c r="AV410" s="34" t="str">
        <f>IFERROR(时间!$B$4+AU410,"上周无销量")</f>
        <v>上周无销量</v>
      </c>
    </row>
    <row r="411" spans="1:48">
      <c r="A411" s="18" t="s">
        <v>456</v>
      </c>
      <c r="B411" t="str">
        <f>VLOOKUP(A411,'[1]sku-asin（子）'!$A:$B,2,0)</f>
        <v>B0719P8HYH</v>
      </c>
      <c r="C411" t="str">
        <f>VLOOKUP(A411,'[1]子sku-父sku'!$A:$B,2,0)</f>
        <v>CS-LY166</v>
      </c>
      <c r="D411" s="28">
        <f>IFERROR(VLOOKUP(A411,[2]库存报告使用数据处理!$A:$C,3,0),0)</f>
        <v>0</v>
      </c>
      <c r="E411" s="28">
        <f>IFERROR(VLOOKUP(A411,[2]库存报告使用数据处理!$A:$D,4,0),0)</f>
        <v>1</v>
      </c>
      <c r="F411" s="28">
        <f>IFERROR(VLOOKUP(A411,[2]库存报告使用数据处理!$A:$E,5,0),0)</f>
        <v>3</v>
      </c>
      <c r="G411" s="28">
        <f>IFERROR(VLOOKUP(A411,[2]库存报告使用数据处理!$A:$F,6,0),0)</f>
        <v>0</v>
      </c>
      <c r="H411" s="29">
        <f>IFERROR(VLOOKUP(A411,[2]库存报告使用数据处理!$A:$G,7,0),0)</f>
        <v>13.99</v>
      </c>
      <c r="I411">
        <f>IFERROR(VLOOKUP(A411,[5]数据处理!$A:$B,2,0),0)</f>
        <v>0</v>
      </c>
      <c r="J411" s="30">
        <f>IFERROR(VLOOKUP(A411,[5]数据处理!$A:$D,4,0),0)</f>
        <v>0</v>
      </c>
      <c r="K411" s="30">
        <f>IFERROR(VLOOKUP(A411,[5]数据处理!$A:$E,5,0),0)</f>
        <v>0</v>
      </c>
      <c r="L411" s="30">
        <f>IFERROR(VLOOKUP(A411,[5]数据处理!$A:$G,7,0),0)</f>
        <v>0</v>
      </c>
      <c r="M411">
        <f t="shared" si="103"/>
        <v>0</v>
      </c>
      <c r="N411">
        <f>IFERROR(VLOOKUP(A411,[5]数据处理!$A:$C,3,0),0)</f>
        <v>0</v>
      </c>
      <c r="O411">
        <f>IFERROR(VLOOKUP($A411,[5]数据处理!$A:$N,14,0),0)</f>
        <v>0</v>
      </c>
      <c r="P411">
        <f>IFERROR(VLOOKUP($A411,[3]库存报告使用数据!$A$1:$B$65536,2,0),"")</f>
        <v>0</v>
      </c>
      <c r="Q411">
        <f>IFERROR(VLOOKUP($A411,[3]库存报告使用数据!$A$1:$E$65536,5,0),"")</f>
        <v>30</v>
      </c>
      <c r="R411">
        <f>IFERROR(VLOOKUP($A411,[3]库存报告使用数据!$A$1:$H$65536,8,0),"")</f>
        <v>60</v>
      </c>
      <c r="S411">
        <f>IFERROR(VLOOKUP($A411,[3]库存报告使用数据!$A$1:$K$65536,11,0),"")</f>
        <v>55</v>
      </c>
      <c r="T411">
        <f>IFERROR(VLOOKUP($A411,[3]库存报告使用数据!$A$1:$C$65536,3,0),"")</f>
        <v>0</v>
      </c>
      <c r="U411">
        <f>IFERROR(VLOOKUP($A411,[3]库存报告使用数据!$A$1:$F$65536,6,0),"")</f>
        <v>1</v>
      </c>
      <c r="V411">
        <f>IFERROR(VLOOKUP($A411,[3]库存报告使用数据!$A$1:$I$65536,9,0),"")</f>
        <v>0</v>
      </c>
      <c r="W411">
        <f>IFERROR(VLOOKUP($A411,[3]库存报告使用数据!$A$1:$L$65536,12,0),"")</f>
        <v>0</v>
      </c>
      <c r="X411" s="20" t="str">
        <f t="shared" si="104"/>
        <v/>
      </c>
      <c r="Y411" s="20">
        <f t="shared" si="105"/>
        <v>0.0333333333333333</v>
      </c>
      <c r="Z411" s="20">
        <f t="shared" si="106"/>
        <v>0</v>
      </c>
      <c r="AA411" s="20">
        <f t="shared" si="107"/>
        <v>0</v>
      </c>
      <c r="AB411">
        <f>IFERROR(VLOOKUP($A411,[3]库存报告使用数据!$A$1:$D$65536,4,0),"")</f>
        <v>0</v>
      </c>
      <c r="AC411">
        <f>IFERROR(VLOOKUP($A411,[3]库存报告使用数据!$A$1:$G$65536,7,0),"")</f>
        <v>0.09</v>
      </c>
      <c r="AD411">
        <f>IFERROR(VLOOKUP($A411,[3]库存报告使用数据!$A$1:$J$65536,10,0),"")</f>
        <v>0</v>
      </c>
      <c r="AE411">
        <f>IFERROR(VLOOKUP($A411,[3]库存报告使用数据!$A$1:$M$65536,13,0),"")</f>
        <v>0</v>
      </c>
      <c r="AF411" s="20" t="str">
        <f t="shared" si="108"/>
        <v/>
      </c>
      <c r="AG411" s="20">
        <f t="shared" si="109"/>
        <v>0.00643316654753395</v>
      </c>
      <c r="AH411" s="20" t="str">
        <f t="shared" si="110"/>
        <v/>
      </c>
      <c r="AI411" s="20" t="str">
        <f t="shared" si="111"/>
        <v/>
      </c>
      <c r="AJ411">
        <f>IFERROR(VLOOKUP($B411,[4]库存报告使用数据!$A$1:$B$65536,2,0),0)</f>
        <v>0</v>
      </c>
      <c r="AK411">
        <f>IFERROR(VLOOKUP($B411,[4]库存报告使用数据!$A$1:$C$65536,3,0),)</f>
        <v>2</v>
      </c>
      <c r="AL411">
        <f>IFERROR(VLOOKUP($B411,[4]库存报告使用数据!$A$1:$D$65536,4,0),)</f>
        <v>0</v>
      </c>
      <c r="AM411">
        <f>IFERROR(VLOOKUP($B411,[4]库存报告使用数据!$A$1:$E$65536,5,0),)</f>
        <v>9</v>
      </c>
      <c r="AN411" s="20" t="str">
        <f t="shared" si="112"/>
        <v/>
      </c>
      <c r="AO411" s="20">
        <f t="shared" si="113"/>
        <v>0.5</v>
      </c>
      <c r="AP411" s="20" t="str">
        <f t="shared" si="114"/>
        <v/>
      </c>
      <c r="AQ411" s="20">
        <f t="shared" si="115"/>
        <v>0</v>
      </c>
      <c r="AR411" s="32">
        <f t="shared" si="116"/>
        <v>0</v>
      </c>
      <c r="AS411" s="32">
        <f t="shared" si="117"/>
        <v>0</v>
      </c>
      <c r="AT411" s="32">
        <f t="shared" si="118"/>
        <v>0</v>
      </c>
      <c r="AU411" s="28" t="str">
        <f t="shared" si="119"/>
        <v>库存为0</v>
      </c>
      <c r="AV411" s="34" t="str">
        <f>IFERROR(时间!$B$4+AU411,"上周无销量")</f>
        <v>上周无销量</v>
      </c>
    </row>
    <row r="412" spans="1:48">
      <c r="A412" s="18" t="s">
        <v>457</v>
      </c>
      <c r="B412" t="str">
        <f>VLOOKUP(A412,'[1]sku-asin（子）'!$A:$B,2,0)</f>
        <v>B072FFTC6J</v>
      </c>
      <c r="C412" t="str">
        <f>VLOOKUP(A412,'[1]子sku-父sku'!$A:$B,2,0)</f>
        <v>CS-LY166</v>
      </c>
      <c r="D412" s="28">
        <f>IFERROR(VLOOKUP(A412,[2]库存报告使用数据处理!$A:$C,3,0),0)</f>
        <v>1</v>
      </c>
      <c r="E412" s="28">
        <f>IFERROR(VLOOKUP(A412,[2]库存报告使用数据处理!$A:$D,4,0),0)</f>
        <v>0</v>
      </c>
      <c r="F412" s="28">
        <f>IFERROR(VLOOKUP(A412,[2]库存报告使用数据处理!$A:$E,5,0),0)</f>
        <v>0</v>
      </c>
      <c r="G412" s="28">
        <f>IFERROR(VLOOKUP(A412,[2]库存报告使用数据处理!$A:$F,6,0),0)</f>
        <v>3</v>
      </c>
      <c r="H412" s="29">
        <f>IFERROR(VLOOKUP(A412,[2]库存报告使用数据处理!$A:$G,7,0),0)</f>
        <v>13.99</v>
      </c>
      <c r="I412">
        <f>IFERROR(VLOOKUP(A412,[5]数据处理!$A:$B,2,0),0)</f>
        <v>2</v>
      </c>
      <c r="J412" s="30">
        <f>IFERROR(VLOOKUP(A412,[5]数据处理!$A:$D,4,0),0)</f>
        <v>0</v>
      </c>
      <c r="K412" s="30">
        <f>IFERROR(VLOOKUP(A412,[5]数据处理!$A:$E,5,0),0)</f>
        <v>0</v>
      </c>
      <c r="L412" s="30">
        <f>IFERROR(VLOOKUP(A412,[5]数据处理!$A:$G,7,0),0)</f>
        <v>0</v>
      </c>
      <c r="M412">
        <f t="shared" si="103"/>
        <v>2</v>
      </c>
      <c r="N412">
        <f>IFERROR(VLOOKUP(A412,[5]数据处理!$A:$C,3,0),0)</f>
        <v>0</v>
      </c>
      <c r="O412">
        <f>IFERROR(VLOOKUP($A412,[5]数据处理!$A:$N,14,0),0)</f>
        <v>2</v>
      </c>
      <c r="P412" t="str">
        <f>IFERROR(VLOOKUP($A412,[3]库存报告使用数据!$A$1:$B$65536,2,0),"")</f>
        <v/>
      </c>
      <c r="Q412" t="str">
        <f>IFERROR(VLOOKUP($A412,[3]库存报告使用数据!$A$1:$E$65536,5,0),"")</f>
        <v/>
      </c>
      <c r="R412" t="str">
        <f>IFERROR(VLOOKUP($A412,[3]库存报告使用数据!$A$1:$H$65536,8,0),"")</f>
        <v/>
      </c>
      <c r="S412" t="str">
        <f>IFERROR(VLOOKUP($A412,[3]库存报告使用数据!$A$1:$K$65536,11,0),"")</f>
        <v/>
      </c>
      <c r="T412" t="str">
        <f>IFERROR(VLOOKUP($A412,[3]库存报告使用数据!$A$1:$C$65536,3,0),"")</f>
        <v/>
      </c>
      <c r="U412" t="str">
        <f>IFERROR(VLOOKUP($A412,[3]库存报告使用数据!$A$1:$F$65536,6,0),"")</f>
        <v/>
      </c>
      <c r="V412" t="str">
        <f>IFERROR(VLOOKUP($A412,[3]库存报告使用数据!$A$1:$I$65536,9,0),"")</f>
        <v/>
      </c>
      <c r="W412" t="str">
        <f>IFERROR(VLOOKUP($A412,[3]库存报告使用数据!$A$1:$L$65536,12,0),"")</f>
        <v/>
      </c>
      <c r="X412" s="20" t="str">
        <f t="shared" si="104"/>
        <v/>
      </c>
      <c r="Y412" s="20" t="str">
        <f t="shared" si="105"/>
        <v/>
      </c>
      <c r="Z412" s="20" t="str">
        <f t="shared" si="106"/>
        <v/>
      </c>
      <c r="AA412" s="20" t="str">
        <f t="shared" si="107"/>
        <v/>
      </c>
      <c r="AB412" t="str">
        <f>IFERROR(VLOOKUP($A412,[3]库存报告使用数据!$A$1:$D$65536,4,0),"")</f>
        <v/>
      </c>
      <c r="AC412" t="str">
        <f>IFERROR(VLOOKUP($A412,[3]库存报告使用数据!$A$1:$G$65536,7,0),"")</f>
        <v/>
      </c>
      <c r="AD412" t="str">
        <f>IFERROR(VLOOKUP($A412,[3]库存报告使用数据!$A$1:$J$65536,10,0),"")</f>
        <v/>
      </c>
      <c r="AE412" t="str">
        <f>IFERROR(VLOOKUP($A412,[3]库存报告使用数据!$A$1:$M$65536,13,0),"")</f>
        <v/>
      </c>
      <c r="AF412" s="20" t="str">
        <f t="shared" si="108"/>
        <v/>
      </c>
      <c r="AG412" s="20" t="str">
        <f t="shared" si="109"/>
        <v/>
      </c>
      <c r="AH412" s="20" t="str">
        <f t="shared" si="110"/>
        <v/>
      </c>
      <c r="AI412" s="20" t="str">
        <f t="shared" si="111"/>
        <v/>
      </c>
      <c r="AJ412">
        <f>IFERROR(VLOOKUP($B412,[4]库存报告使用数据!$A$1:$B$65536,2,0),0)</f>
        <v>2</v>
      </c>
      <c r="AK412">
        <f>IFERROR(VLOOKUP($B412,[4]库存报告使用数据!$A$1:$C$65536,3,0),)</f>
        <v>0</v>
      </c>
      <c r="AL412">
        <f>IFERROR(VLOOKUP($B412,[4]库存报告使用数据!$A$1:$D$65536,4,0),)</f>
        <v>0</v>
      </c>
      <c r="AM412">
        <f>IFERROR(VLOOKUP($B412,[4]库存报告使用数据!$A$1:$E$65536,5,0),)</f>
        <v>6</v>
      </c>
      <c r="AN412" s="20">
        <f t="shared" si="112"/>
        <v>0.5</v>
      </c>
      <c r="AO412" s="20" t="str">
        <f t="shared" si="113"/>
        <v/>
      </c>
      <c r="AP412" s="20" t="str">
        <f t="shared" si="114"/>
        <v/>
      </c>
      <c r="AQ412" s="20">
        <f t="shared" si="115"/>
        <v>0.5</v>
      </c>
      <c r="AR412" s="32">
        <f t="shared" si="116"/>
        <v>0.142857142857143</v>
      </c>
      <c r="AS412" s="32">
        <f t="shared" si="117"/>
        <v>8.57142857142857</v>
      </c>
      <c r="AT412" s="32">
        <f t="shared" si="118"/>
        <v>-6.57142857142857</v>
      </c>
      <c r="AU412" s="28">
        <f t="shared" si="119"/>
        <v>14</v>
      </c>
      <c r="AV412" s="34">
        <f>IFERROR(时间!$B$4+AU412,"上周无销量")</f>
        <v>43297</v>
      </c>
    </row>
    <row r="413" spans="1:48">
      <c r="A413" s="18" t="s">
        <v>458</v>
      </c>
      <c r="B413" t="str">
        <f>VLOOKUP(A413,'[1]sku-asin（子）'!$A:$B,2,0)</f>
        <v>B0711Q8WDR</v>
      </c>
      <c r="C413" t="str">
        <f>VLOOKUP(A413,'[1]子sku-父sku'!$A:$B,2,0)</f>
        <v>CS-LY166</v>
      </c>
      <c r="D413" s="28">
        <f>IFERROR(VLOOKUP(A413,[2]库存报告使用数据处理!$A:$C,3,0),0)</f>
        <v>0</v>
      </c>
      <c r="E413" s="28">
        <f>IFERROR(VLOOKUP(A413,[2]库存报告使用数据处理!$A:$D,4,0),0)</f>
        <v>0</v>
      </c>
      <c r="F413" s="28">
        <f>IFERROR(VLOOKUP(A413,[2]库存报告使用数据处理!$A:$E,5,0),0)</f>
        <v>0</v>
      </c>
      <c r="G413" s="28">
        <f>IFERROR(VLOOKUP(A413,[2]库存报告使用数据处理!$A:$F,6,0),0)</f>
        <v>0</v>
      </c>
      <c r="H413" s="29">
        <f>IFERROR(VLOOKUP(A413,[2]库存报告使用数据处理!$A:$G,7,0),0)</f>
        <v>0</v>
      </c>
      <c r="I413">
        <f>IFERROR(VLOOKUP(A413,[5]数据处理!$A:$B,2,0),0)</f>
        <v>4</v>
      </c>
      <c r="J413" s="30">
        <f>IFERROR(VLOOKUP(A413,[5]数据处理!$A:$D,4,0),0)</f>
        <v>0</v>
      </c>
      <c r="K413" s="30">
        <f>IFERROR(VLOOKUP(A413,[5]数据处理!$A:$E,5,0),0)</f>
        <v>0</v>
      </c>
      <c r="L413" s="30">
        <f>IFERROR(VLOOKUP(A413,[5]数据处理!$A:$G,7,0),0)</f>
        <v>0</v>
      </c>
      <c r="M413">
        <f t="shared" si="103"/>
        <v>4</v>
      </c>
      <c r="N413">
        <f>IFERROR(VLOOKUP(A413,[5]数据处理!$A:$C,3,0),0)</f>
        <v>0</v>
      </c>
      <c r="O413">
        <f>IFERROR(VLOOKUP($A413,[5]数据处理!$A:$N,14,0),0)</f>
        <v>4</v>
      </c>
      <c r="P413" t="str">
        <f>IFERROR(VLOOKUP($A413,[3]库存报告使用数据!$A$1:$B$65536,2,0),"")</f>
        <v/>
      </c>
      <c r="Q413" t="str">
        <f>IFERROR(VLOOKUP($A413,[3]库存报告使用数据!$A$1:$E$65536,5,0),"")</f>
        <v/>
      </c>
      <c r="R413" t="str">
        <f>IFERROR(VLOOKUP($A413,[3]库存报告使用数据!$A$1:$H$65536,8,0),"")</f>
        <v/>
      </c>
      <c r="S413" t="str">
        <f>IFERROR(VLOOKUP($A413,[3]库存报告使用数据!$A$1:$K$65536,11,0),"")</f>
        <v/>
      </c>
      <c r="T413" t="str">
        <f>IFERROR(VLOOKUP($A413,[3]库存报告使用数据!$A$1:$C$65536,3,0),"")</f>
        <v/>
      </c>
      <c r="U413" t="str">
        <f>IFERROR(VLOOKUP($A413,[3]库存报告使用数据!$A$1:$F$65536,6,0),"")</f>
        <v/>
      </c>
      <c r="V413" t="str">
        <f>IFERROR(VLOOKUP($A413,[3]库存报告使用数据!$A$1:$I$65536,9,0),"")</f>
        <v/>
      </c>
      <c r="W413" t="str">
        <f>IFERROR(VLOOKUP($A413,[3]库存报告使用数据!$A$1:$L$65536,12,0),"")</f>
        <v/>
      </c>
      <c r="X413" s="20" t="str">
        <f t="shared" si="104"/>
        <v/>
      </c>
      <c r="Y413" s="20" t="str">
        <f t="shared" si="105"/>
        <v/>
      </c>
      <c r="Z413" s="20" t="str">
        <f t="shared" si="106"/>
        <v/>
      </c>
      <c r="AA413" s="20" t="str">
        <f t="shared" si="107"/>
        <v/>
      </c>
      <c r="AB413" t="str">
        <f>IFERROR(VLOOKUP($A413,[3]库存报告使用数据!$A$1:$D$65536,4,0),"")</f>
        <v/>
      </c>
      <c r="AC413" t="str">
        <f>IFERROR(VLOOKUP($A413,[3]库存报告使用数据!$A$1:$G$65536,7,0),"")</f>
        <v/>
      </c>
      <c r="AD413" t="str">
        <f>IFERROR(VLOOKUP($A413,[3]库存报告使用数据!$A$1:$J$65536,10,0),"")</f>
        <v/>
      </c>
      <c r="AE413" t="str">
        <f>IFERROR(VLOOKUP($A413,[3]库存报告使用数据!$A$1:$M$65536,13,0),"")</f>
        <v/>
      </c>
      <c r="AF413" s="20" t="str">
        <f t="shared" si="108"/>
        <v/>
      </c>
      <c r="AG413" s="20" t="str">
        <f t="shared" si="109"/>
        <v/>
      </c>
      <c r="AH413" s="20" t="str">
        <f t="shared" si="110"/>
        <v/>
      </c>
      <c r="AI413" s="20" t="str">
        <f t="shared" si="111"/>
        <v/>
      </c>
      <c r="AJ413">
        <f>IFERROR(VLOOKUP($B413,[4]库存报告使用数据!$A$1:$B$65536,2,0),0)</f>
        <v>0</v>
      </c>
      <c r="AK413">
        <f>IFERROR(VLOOKUP($B413,[4]库存报告使用数据!$A$1:$C$65536,3,0),)</f>
        <v>1</v>
      </c>
      <c r="AL413">
        <f>IFERROR(VLOOKUP($B413,[4]库存报告使用数据!$A$1:$D$65536,4,0),)</f>
        <v>0</v>
      </c>
      <c r="AM413">
        <f>IFERROR(VLOOKUP($B413,[4]库存报告使用数据!$A$1:$E$65536,5,0),)</f>
        <v>0</v>
      </c>
      <c r="AN413" s="20" t="str">
        <f t="shared" si="112"/>
        <v/>
      </c>
      <c r="AO413" s="20">
        <f t="shared" si="113"/>
        <v>0</v>
      </c>
      <c r="AP413" s="20" t="str">
        <f t="shared" si="114"/>
        <v/>
      </c>
      <c r="AQ413" s="20" t="str">
        <f t="shared" si="115"/>
        <v/>
      </c>
      <c r="AR413" s="32">
        <f t="shared" si="116"/>
        <v>0</v>
      </c>
      <c r="AS413" s="32">
        <f t="shared" si="117"/>
        <v>0</v>
      </c>
      <c r="AT413" s="32">
        <f t="shared" si="118"/>
        <v>4</v>
      </c>
      <c r="AU413" s="28" t="str">
        <f t="shared" si="119"/>
        <v>库存为4</v>
      </c>
      <c r="AV413" s="34" t="str">
        <f>IFERROR(时间!$B$4+AU413,"上周无销量")</f>
        <v>上周无销量</v>
      </c>
    </row>
    <row r="414" spans="1:48">
      <c r="A414" s="18" t="s">
        <v>459</v>
      </c>
      <c r="B414" t="str">
        <f>VLOOKUP(A414,'[1]sku-asin（子）'!$A:$B,2,0)</f>
        <v>B072PR4741</v>
      </c>
      <c r="C414" t="str">
        <f>VLOOKUP(A414,'[1]子sku-父sku'!$A:$B,2,0)</f>
        <v>CS-LY166</v>
      </c>
      <c r="D414" s="28">
        <f>IFERROR(VLOOKUP(A414,[2]库存报告使用数据处理!$A:$C,3,0),0)</f>
        <v>0</v>
      </c>
      <c r="E414" s="28">
        <f>IFERROR(VLOOKUP(A414,[2]库存报告使用数据处理!$A:$D,4,0),0)</f>
        <v>0</v>
      </c>
      <c r="F414" s="28">
        <f>IFERROR(VLOOKUP(A414,[2]库存报告使用数据处理!$A:$E,5,0),0)</f>
        <v>0</v>
      </c>
      <c r="G414" s="28">
        <f>IFERROR(VLOOKUP(A414,[2]库存报告使用数据处理!$A:$F,6,0),0)</f>
        <v>0</v>
      </c>
      <c r="H414" s="29">
        <f>IFERROR(VLOOKUP(A414,[2]库存报告使用数据处理!$A:$G,7,0),0)</f>
        <v>0</v>
      </c>
      <c r="I414">
        <f>IFERROR(VLOOKUP(A414,[5]数据处理!$A:$B,2,0),0)</f>
        <v>0</v>
      </c>
      <c r="J414" s="30">
        <f>IFERROR(VLOOKUP(A414,[5]数据处理!$A:$D,4,0),0)</f>
        <v>0</v>
      </c>
      <c r="K414" s="30">
        <f>IFERROR(VLOOKUP(A414,[5]数据处理!$A:$E,5,0),0)</f>
        <v>0</v>
      </c>
      <c r="L414" s="30">
        <f>IFERROR(VLOOKUP(A414,[5]数据处理!$A:$G,7,0),0)</f>
        <v>0</v>
      </c>
      <c r="M414">
        <f t="shared" si="103"/>
        <v>0</v>
      </c>
      <c r="N414">
        <f>IFERROR(VLOOKUP(A414,[5]数据处理!$A:$C,3,0),0)</f>
        <v>0</v>
      </c>
      <c r="O414">
        <f>IFERROR(VLOOKUP($A414,[5]数据处理!$A:$N,14,0),0)</f>
        <v>0</v>
      </c>
      <c r="P414" t="str">
        <f>IFERROR(VLOOKUP($A414,[3]库存报告使用数据!$A$1:$B$65536,2,0),"")</f>
        <v/>
      </c>
      <c r="Q414" t="str">
        <f>IFERROR(VLOOKUP($A414,[3]库存报告使用数据!$A$1:$E$65536,5,0),"")</f>
        <v/>
      </c>
      <c r="R414" t="str">
        <f>IFERROR(VLOOKUP($A414,[3]库存报告使用数据!$A$1:$H$65536,8,0),"")</f>
        <v/>
      </c>
      <c r="S414" t="str">
        <f>IFERROR(VLOOKUP($A414,[3]库存报告使用数据!$A$1:$K$65536,11,0),"")</f>
        <v/>
      </c>
      <c r="T414" t="str">
        <f>IFERROR(VLOOKUP($A414,[3]库存报告使用数据!$A$1:$C$65536,3,0),"")</f>
        <v/>
      </c>
      <c r="U414" t="str">
        <f>IFERROR(VLOOKUP($A414,[3]库存报告使用数据!$A$1:$F$65536,6,0),"")</f>
        <v/>
      </c>
      <c r="V414" t="str">
        <f>IFERROR(VLOOKUP($A414,[3]库存报告使用数据!$A$1:$I$65536,9,0),"")</f>
        <v/>
      </c>
      <c r="W414" t="str">
        <f>IFERROR(VLOOKUP($A414,[3]库存报告使用数据!$A$1:$L$65536,12,0),"")</f>
        <v/>
      </c>
      <c r="X414" s="20" t="str">
        <f t="shared" si="104"/>
        <v/>
      </c>
      <c r="Y414" s="20" t="str">
        <f t="shared" si="105"/>
        <v/>
      </c>
      <c r="Z414" s="20" t="str">
        <f t="shared" si="106"/>
        <v/>
      </c>
      <c r="AA414" s="20" t="str">
        <f t="shared" si="107"/>
        <v/>
      </c>
      <c r="AB414" t="str">
        <f>IFERROR(VLOOKUP($A414,[3]库存报告使用数据!$A$1:$D$65536,4,0),"")</f>
        <v/>
      </c>
      <c r="AC414" t="str">
        <f>IFERROR(VLOOKUP($A414,[3]库存报告使用数据!$A$1:$G$65536,7,0),"")</f>
        <v/>
      </c>
      <c r="AD414" t="str">
        <f>IFERROR(VLOOKUP($A414,[3]库存报告使用数据!$A$1:$J$65536,10,0),"")</f>
        <v/>
      </c>
      <c r="AE414" t="str">
        <f>IFERROR(VLOOKUP($A414,[3]库存报告使用数据!$A$1:$M$65536,13,0),"")</f>
        <v/>
      </c>
      <c r="AF414" s="20" t="str">
        <f t="shared" si="108"/>
        <v/>
      </c>
      <c r="AG414" s="20" t="str">
        <f t="shared" si="109"/>
        <v/>
      </c>
      <c r="AH414" s="20" t="str">
        <f t="shared" si="110"/>
        <v/>
      </c>
      <c r="AI414" s="20" t="str">
        <f t="shared" si="111"/>
        <v/>
      </c>
      <c r="AJ414">
        <f>IFERROR(VLOOKUP($B414,[4]库存报告使用数据!$A$1:$B$65536,2,0),0)</f>
        <v>0</v>
      </c>
      <c r="AK414">
        <f>IFERROR(VLOOKUP($B414,[4]库存报告使用数据!$A$1:$C$65536,3,0),)</f>
        <v>0</v>
      </c>
      <c r="AL414">
        <f>IFERROR(VLOOKUP($B414,[4]库存报告使用数据!$A$1:$D$65536,4,0),)</f>
        <v>0</v>
      </c>
      <c r="AM414">
        <f>IFERROR(VLOOKUP($B414,[4]库存报告使用数据!$A$1:$E$65536,5,0),)</f>
        <v>0</v>
      </c>
      <c r="AN414" s="20" t="str">
        <f t="shared" si="112"/>
        <v/>
      </c>
      <c r="AO414" s="20" t="str">
        <f t="shared" si="113"/>
        <v/>
      </c>
      <c r="AP414" s="20" t="str">
        <f t="shared" si="114"/>
        <v/>
      </c>
      <c r="AQ414" s="20" t="str">
        <f t="shared" si="115"/>
        <v/>
      </c>
      <c r="AR414" s="32">
        <f t="shared" si="116"/>
        <v>0</v>
      </c>
      <c r="AS414" s="32">
        <f t="shared" si="117"/>
        <v>0</v>
      </c>
      <c r="AT414" s="32">
        <f t="shared" si="118"/>
        <v>0</v>
      </c>
      <c r="AU414" s="28" t="str">
        <f t="shared" si="119"/>
        <v>库存为0</v>
      </c>
      <c r="AV414" s="34" t="str">
        <f>IFERROR(时间!$B$4+AU414,"上周无销量")</f>
        <v>上周无销量</v>
      </c>
    </row>
    <row r="415" spans="1:48">
      <c r="A415" s="18" t="s">
        <v>460</v>
      </c>
      <c r="B415" t="str">
        <f>VLOOKUP(A415,'[1]sku-asin（子）'!$A:$B,2,0)</f>
        <v>B071VYBRWZ</v>
      </c>
      <c r="C415" t="str">
        <f>VLOOKUP(A415,'[1]子sku-父sku'!$A:$B,2,0)</f>
        <v>CS-LY166</v>
      </c>
      <c r="D415" s="28">
        <f>IFERROR(VLOOKUP(A415,[2]库存报告使用数据处理!$A:$C,3,0),0)</f>
        <v>1</v>
      </c>
      <c r="E415" s="28">
        <f>IFERROR(VLOOKUP(A415,[2]库存报告使用数据处理!$A:$D,4,0),0)</f>
        <v>1</v>
      </c>
      <c r="F415" s="28">
        <f>IFERROR(VLOOKUP(A415,[2]库存报告使用数据处理!$A:$E,5,0),0)</f>
        <v>2</v>
      </c>
      <c r="G415" s="28">
        <f>IFERROR(VLOOKUP(A415,[2]库存报告使用数据处理!$A:$F,6,0),0)</f>
        <v>0</v>
      </c>
      <c r="H415" s="29">
        <f>IFERROR(VLOOKUP(A415,[2]库存报告使用数据处理!$A:$G,7,0),0)</f>
        <v>14.74</v>
      </c>
      <c r="I415">
        <f>IFERROR(VLOOKUP(A415,[5]数据处理!$A:$B,2,0),0)</f>
        <v>3</v>
      </c>
      <c r="J415" s="30">
        <f>IFERROR(VLOOKUP(A415,[5]数据处理!$A:$D,4,0),0)</f>
        <v>0</v>
      </c>
      <c r="K415" s="30">
        <f>IFERROR(VLOOKUP(A415,[5]数据处理!$A:$E,5,0),0)</f>
        <v>0</v>
      </c>
      <c r="L415" s="30">
        <f>IFERROR(VLOOKUP(A415,[5]数据处理!$A:$G,7,0),0)</f>
        <v>0</v>
      </c>
      <c r="M415">
        <f t="shared" si="103"/>
        <v>3</v>
      </c>
      <c r="N415">
        <f>IFERROR(VLOOKUP(A415,[5]数据处理!$A:$C,3,0),0)</f>
        <v>0</v>
      </c>
      <c r="O415">
        <f>IFERROR(VLOOKUP($A415,[5]数据处理!$A:$N,14,0),0)</f>
        <v>3</v>
      </c>
      <c r="P415" t="str">
        <f>IFERROR(VLOOKUP($A415,[3]库存报告使用数据!$A$1:$B$65536,2,0),"")</f>
        <v/>
      </c>
      <c r="Q415" t="str">
        <f>IFERROR(VLOOKUP($A415,[3]库存报告使用数据!$A$1:$E$65536,5,0),"")</f>
        <v/>
      </c>
      <c r="R415" t="str">
        <f>IFERROR(VLOOKUP($A415,[3]库存报告使用数据!$A$1:$H$65536,8,0),"")</f>
        <v/>
      </c>
      <c r="S415" t="str">
        <f>IFERROR(VLOOKUP($A415,[3]库存报告使用数据!$A$1:$K$65536,11,0),"")</f>
        <v/>
      </c>
      <c r="T415" t="str">
        <f>IFERROR(VLOOKUP($A415,[3]库存报告使用数据!$A$1:$C$65536,3,0),"")</f>
        <v/>
      </c>
      <c r="U415" t="str">
        <f>IFERROR(VLOOKUP($A415,[3]库存报告使用数据!$A$1:$F$65536,6,0),"")</f>
        <v/>
      </c>
      <c r="V415" t="str">
        <f>IFERROR(VLOOKUP($A415,[3]库存报告使用数据!$A$1:$I$65536,9,0),"")</f>
        <v/>
      </c>
      <c r="W415" t="str">
        <f>IFERROR(VLOOKUP($A415,[3]库存报告使用数据!$A$1:$L$65536,12,0),"")</f>
        <v/>
      </c>
      <c r="X415" s="20" t="str">
        <f t="shared" si="104"/>
        <v/>
      </c>
      <c r="Y415" s="20" t="str">
        <f t="shared" si="105"/>
        <v/>
      </c>
      <c r="Z415" s="20" t="str">
        <f t="shared" si="106"/>
        <v/>
      </c>
      <c r="AA415" s="20" t="str">
        <f t="shared" si="107"/>
        <v/>
      </c>
      <c r="AB415" t="str">
        <f>IFERROR(VLOOKUP($A415,[3]库存报告使用数据!$A$1:$D$65536,4,0),"")</f>
        <v/>
      </c>
      <c r="AC415" t="str">
        <f>IFERROR(VLOOKUP($A415,[3]库存报告使用数据!$A$1:$G$65536,7,0),"")</f>
        <v/>
      </c>
      <c r="AD415" t="str">
        <f>IFERROR(VLOOKUP($A415,[3]库存报告使用数据!$A$1:$J$65536,10,0),"")</f>
        <v/>
      </c>
      <c r="AE415" t="str">
        <f>IFERROR(VLOOKUP($A415,[3]库存报告使用数据!$A$1:$M$65536,13,0),"")</f>
        <v/>
      </c>
      <c r="AF415" s="20" t="str">
        <f t="shared" si="108"/>
        <v/>
      </c>
      <c r="AG415" s="20" t="str">
        <f t="shared" si="109"/>
        <v/>
      </c>
      <c r="AH415" s="20" t="str">
        <f t="shared" si="110"/>
        <v/>
      </c>
      <c r="AI415" s="20" t="str">
        <f t="shared" si="111"/>
        <v/>
      </c>
      <c r="AJ415">
        <f>IFERROR(VLOOKUP($B415,[4]库存报告使用数据!$A$1:$B$65536,2,0),0)</f>
        <v>10</v>
      </c>
      <c r="AK415">
        <f>IFERROR(VLOOKUP($B415,[4]库存报告使用数据!$A$1:$C$65536,3,0),)</f>
        <v>5</v>
      </c>
      <c r="AL415">
        <f>IFERROR(VLOOKUP($B415,[4]库存报告使用数据!$A$1:$D$65536,4,0),)</f>
        <v>3</v>
      </c>
      <c r="AM415">
        <f>IFERROR(VLOOKUP($B415,[4]库存报告使用数据!$A$1:$E$65536,5,0),)</f>
        <v>1</v>
      </c>
      <c r="AN415" s="20">
        <f t="shared" si="112"/>
        <v>0.1</v>
      </c>
      <c r="AO415" s="20">
        <f t="shared" si="113"/>
        <v>0.2</v>
      </c>
      <c r="AP415" s="20">
        <f t="shared" si="114"/>
        <v>0.666666666666667</v>
      </c>
      <c r="AQ415" s="20">
        <f t="shared" si="115"/>
        <v>0</v>
      </c>
      <c r="AR415" s="32">
        <f t="shared" si="116"/>
        <v>0.142857142857143</v>
      </c>
      <c r="AS415" s="32">
        <f t="shared" si="117"/>
        <v>8.57142857142857</v>
      </c>
      <c r="AT415" s="32">
        <f t="shared" si="118"/>
        <v>-5.57142857142857</v>
      </c>
      <c r="AU415" s="28">
        <f t="shared" si="119"/>
        <v>21</v>
      </c>
      <c r="AV415" s="34">
        <f>IFERROR(时间!$B$4+AU415,"上周无销量")</f>
        <v>43304</v>
      </c>
    </row>
    <row r="416" spans="1:48">
      <c r="A416" s="18" t="s">
        <v>461</v>
      </c>
      <c r="B416" t="str">
        <f>VLOOKUP(A416,'[1]sku-asin（子）'!$A:$B,2,0)</f>
        <v>B072LTDBVG</v>
      </c>
      <c r="C416" t="str">
        <f>VLOOKUP(A416,'[1]子sku-父sku'!$A:$B,2,0)</f>
        <v>CS-LY166</v>
      </c>
      <c r="D416" s="28">
        <f>IFERROR(VLOOKUP(A416,[2]库存报告使用数据处理!$A:$C,3,0),0)</f>
        <v>1</v>
      </c>
      <c r="E416" s="28">
        <f>IFERROR(VLOOKUP(A416,[2]库存报告使用数据处理!$A:$D,4,0),0)</f>
        <v>1</v>
      </c>
      <c r="F416" s="28">
        <f>IFERROR(VLOOKUP(A416,[2]库存报告使用数据处理!$A:$E,5,0),0)</f>
        <v>1</v>
      </c>
      <c r="G416" s="28">
        <f>IFERROR(VLOOKUP(A416,[2]库存报告使用数据处理!$A:$F,6,0),0)</f>
        <v>0</v>
      </c>
      <c r="H416" s="29">
        <f>IFERROR(VLOOKUP(A416,[2]库存报告使用数据处理!$A:$G,7,0),0)</f>
        <v>13.99</v>
      </c>
      <c r="I416">
        <f>IFERROR(VLOOKUP(A416,[5]数据处理!$A:$B,2,0),0)</f>
        <v>6</v>
      </c>
      <c r="J416" s="30">
        <f>IFERROR(VLOOKUP(A416,[5]数据处理!$A:$D,4,0),0)</f>
        <v>0</v>
      </c>
      <c r="K416" s="30">
        <f>IFERROR(VLOOKUP(A416,[5]数据处理!$A:$E,5,0),0)</f>
        <v>0</v>
      </c>
      <c r="L416" s="30">
        <f>IFERROR(VLOOKUP(A416,[5]数据处理!$A:$G,7,0),0)</f>
        <v>0</v>
      </c>
      <c r="M416">
        <f t="shared" si="103"/>
        <v>6</v>
      </c>
      <c r="N416">
        <f>IFERROR(VLOOKUP(A416,[5]数据处理!$A:$C,3,0),0)</f>
        <v>0</v>
      </c>
      <c r="O416">
        <f>IFERROR(VLOOKUP($A416,[5]数据处理!$A:$N,14,0),0)</f>
        <v>7</v>
      </c>
      <c r="P416">
        <f>IFERROR(VLOOKUP($A416,[3]库存报告使用数据!$A$1:$B$65536,2,0),"")</f>
        <v>222</v>
      </c>
      <c r="Q416">
        <f>IFERROR(VLOOKUP($A416,[3]库存报告使用数据!$A$1:$E$65536,5,0),"")</f>
        <v>857</v>
      </c>
      <c r="R416">
        <f>IFERROR(VLOOKUP($A416,[3]库存报告使用数据!$A$1:$H$65536,8,0),"")</f>
        <v>1862</v>
      </c>
      <c r="S416">
        <f>IFERROR(VLOOKUP($A416,[3]库存报告使用数据!$A$1:$K$65536,11,0),"")</f>
        <v>1865</v>
      </c>
      <c r="T416">
        <f>IFERROR(VLOOKUP($A416,[3]库存报告使用数据!$A$1:$C$65536,3,0),"")</f>
        <v>3</v>
      </c>
      <c r="U416">
        <f>IFERROR(VLOOKUP($A416,[3]库存报告使用数据!$A$1:$F$65536,6,0),"")</f>
        <v>2</v>
      </c>
      <c r="V416">
        <f>IFERROR(VLOOKUP($A416,[3]库存报告使用数据!$A$1:$I$65536,9,0),"")</f>
        <v>2</v>
      </c>
      <c r="W416">
        <f>IFERROR(VLOOKUP($A416,[3]库存报告使用数据!$A$1:$L$65536,12,0),"")</f>
        <v>3</v>
      </c>
      <c r="X416" s="20">
        <f t="shared" si="104"/>
        <v>0.0135135135135135</v>
      </c>
      <c r="Y416" s="20">
        <f t="shared" si="105"/>
        <v>0.00233372228704784</v>
      </c>
      <c r="Z416" s="20">
        <f t="shared" si="106"/>
        <v>0.00107411385606874</v>
      </c>
      <c r="AA416" s="20">
        <f t="shared" si="107"/>
        <v>0.00160857908847185</v>
      </c>
      <c r="AB416">
        <f>IFERROR(VLOOKUP($A416,[3]库存报告使用数据!$A$1:$D$65536,4,0),"")</f>
        <v>1.33875</v>
      </c>
      <c r="AC416">
        <f>IFERROR(VLOOKUP($A416,[3]库存报告使用数据!$A$1:$G$65536,7,0),"")</f>
        <v>0</v>
      </c>
      <c r="AD416">
        <f>IFERROR(VLOOKUP($A416,[3]库存报告使用数据!$A$1:$J$65536,10,0),"")</f>
        <v>0.05</v>
      </c>
      <c r="AE416">
        <f>IFERROR(VLOOKUP($A416,[3]库存报告使用数据!$A$1:$M$65536,13,0),"")</f>
        <v>0.26</v>
      </c>
      <c r="AF416" s="20">
        <f t="shared" si="108"/>
        <v>0.0956933523945676</v>
      </c>
      <c r="AG416" s="20" t="str">
        <f t="shared" si="109"/>
        <v/>
      </c>
      <c r="AH416" s="20">
        <f t="shared" si="110"/>
        <v>0.00357398141529664</v>
      </c>
      <c r="AI416" s="20" t="str">
        <f t="shared" si="111"/>
        <v>无销售广告费为0.26</v>
      </c>
      <c r="AJ416">
        <f>IFERROR(VLOOKUP($B416,[4]库存报告使用数据!$A$1:$B$65536,2,0),0)</f>
        <v>9</v>
      </c>
      <c r="AK416">
        <f>IFERROR(VLOOKUP($B416,[4]库存报告使用数据!$A$1:$C$65536,3,0),)</f>
        <v>2</v>
      </c>
      <c r="AL416">
        <f>IFERROR(VLOOKUP($B416,[4]库存报告使用数据!$A$1:$D$65536,4,0),)</f>
        <v>0</v>
      </c>
      <c r="AM416">
        <f>IFERROR(VLOOKUP($B416,[4]库存报告使用数据!$A$1:$E$65536,5,0),)</f>
        <v>5</v>
      </c>
      <c r="AN416" s="20">
        <f t="shared" si="112"/>
        <v>0.111111111111111</v>
      </c>
      <c r="AO416" s="20">
        <f t="shared" si="113"/>
        <v>0.5</v>
      </c>
      <c r="AP416" s="20" t="str">
        <f t="shared" si="114"/>
        <v/>
      </c>
      <c r="AQ416" s="20">
        <f t="shared" si="115"/>
        <v>0</v>
      </c>
      <c r="AR416" s="32">
        <f t="shared" si="116"/>
        <v>0.142857142857143</v>
      </c>
      <c r="AS416" s="32">
        <f t="shared" si="117"/>
        <v>8.57142857142857</v>
      </c>
      <c r="AT416" s="32">
        <f t="shared" si="118"/>
        <v>-2.57142857142857</v>
      </c>
      <c r="AU416" s="28">
        <f t="shared" si="119"/>
        <v>42</v>
      </c>
      <c r="AV416" s="34">
        <f>IFERROR(时间!$B$4+AU416,"上周无销量")</f>
        <v>43325</v>
      </c>
    </row>
    <row r="417" spans="1:48">
      <c r="A417" s="18" t="s">
        <v>462</v>
      </c>
      <c r="B417" t="str">
        <f>VLOOKUP(A417,'[1]sku-asin（子）'!$A:$B,2,0)</f>
        <v>B072PR393B</v>
      </c>
      <c r="C417" t="str">
        <f>VLOOKUP(A417,'[1]子sku-父sku'!$A:$B,2,0)</f>
        <v>CS-LY166</v>
      </c>
      <c r="D417" s="28">
        <f>IFERROR(VLOOKUP(A417,[2]库存报告使用数据处理!$A:$C,3,0),0)</f>
        <v>0</v>
      </c>
      <c r="E417" s="28">
        <f>IFERROR(VLOOKUP(A417,[2]库存报告使用数据处理!$A:$D,4,0),0)</f>
        <v>1</v>
      </c>
      <c r="F417" s="28">
        <f>IFERROR(VLOOKUP(A417,[2]库存报告使用数据处理!$A:$E,5,0),0)</f>
        <v>0</v>
      </c>
      <c r="G417" s="28">
        <f>IFERROR(VLOOKUP(A417,[2]库存报告使用数据处理!$A:$F,6,0),0)</f>
        <v>0</v>
      </c>
      <c r="H417" s="29">
        <f>IFERROR(VLOOKUP(A417,[2]库存报告使用数据处理!$A:$G,7,0),0)</f>
        <v>13.99</v>
      </c>
      <c r="I417">
        <f>IFERROR(VLOOKUP(A417,[5]数据处理!$A:$B,2,0),0)</f>
        <v>5</v>
      </c>
      <c r="J417" s="30">
        <f>IFERROR(VLOOKUP(A417,[5]数据处理!$A:$D,4,0),0)</f>
        <v>0</v>
      </c>
      <c r="K417" s="30">
        <f>IFERROR(VLOOKUP(A417,[5]数据处理!$A:$E,5,0),0)</f>
        <v>0</v>
      </c>
      <c r="L417" s="30">
        <f>IFERROR(VLOOKUP(A417,[5]数据处理!$A:$G,7,0),0)</f>
        <v>0</v>
      </c>
      <c r="M417">
        <f t="shared" si="103"/>
        <v>5</v>
      </c>
      <c r="N417">
        <f>IFERROR(VLOOKUP(A417,[5]数据处理!$A:$C,3,0),0)</f>
        <v>0</v>
      </c>
      <c r="O417">
        <f>IFERROR(VLOOKUP($A417,[5]数据处理!$A:$N,14,0),0)</f>
        <v>6</v>
      </c>
      <c r="P417" t="str">
        <f>IFERROR(VLOOKUP($A417,[3]库存报告使用数据!$A$1:$B$65536,2,0),"")</f>
        <v/>
      </c>
      <c r="Q417" t="str">
        <f>IFERROR(VLOOKUP($A417,[3]库存报告使用数据!$A$1:$E$65536,5,0),"")</f>
        <v/>
      </c>
      <c r="R417" t="str">
        <f>IFERROR(VLOOKUP($A417,[3]库存报告使用数据!$A$1:$H$65536,8,0),"")</f>
        <v/>
      </c>
      <c r="S417" t="str">
        <f>IFERROR(VLOOKUP($A417,[3]库存报告使用数据!$A$1:$K$65536,11,0),"")</f>
        <v/>
      </c>
      <c r="T417" t="str">
        <f>IFERROR(VLOOKUP($A417,[3]库存报告使用数据!$A$1:$C$65536,3,0),"")</f>
        <v/>
      </c>
      <c r="U417" t="str">
        <f>IFERROR(VLOOKUP($A417,[3]库存报告使用数据!$A$1:$F$65536,6,0),"")</f>
        <v/>
      </c>
      <c r="V417" t="str">
        <f>IFERROR(VLOOKUP($A417,[3]库存报告使用数据!$A$1:$I$65536,9,0),"")</f>
        <v/>
      </c>
      <c r="W417" t="str">
        <f>IFERROR(VLOOKUP($A417,[3]库存报告使用数据!$A$1:$L$65536,12,0),"")</f>
        <v/>
      </c>
      <c r="X417" s="20" t="str">
        <f t="shared" si="104"/>
        <v/>
      </c>
      <c r="Y417" s="20" t="str">
        <f t="shared" si="105"/>
        <v/>
      </c>
      <c r="Z417" s="20" t="str">
        <f t="shared" si="106"/>
        <v/>
      </c>
      <c r="AA417" s="20" t="str">
        <f t="shared" si="107"/>
        <v/>
      </c>
      <c r="AB417" t="str">
        <f>IFERROR(VLOOKUP($A417,[3]库存报告使用数据!$A$1:$D$65536,4,0),"")</f>
        <v/>
      </c>
      <c r="AC417" t="str">
        <f>IFERROR(VLOOKUP($A417,[3]库存报告使用数据!$A$1:$G$65536,7,0),"")</f>
        <v/>
      </c>
      <c r="AD417" t="str">
        <f>IFERROR(VLOOKUP($A417,[3]库存报告使用数据!$A$1:$J$65536,10,0),"")</f>
        <v/>
      </c>
      <c r="AE417" t="str">
        <f>IFERROR(VLOOKUP($A417,[3]库存报告使用数据!$A$1:$M$65536,13,0),"")</f>
        <v/>
      </c>
      <c r="AF417" s="20" t="str">
        <f t="shared" si="108"/>
        <v/>
      </c>
      <c r="AG417" s="20" t="str">
        <f t="shared" si="109"/>
        <v/>
      </c>
      <c r="AH417" s="20" t="str">
        <f t="shared" si="110"/>
        <v/>
      </c>
      <c r="AI417" s="20" t="str">
        <f t="shared" si="111"/>
        <v/>
      </c>
      <c r="AJ417">
        <f>IFERROR(VLOOKUP($B417,[4]库存报告使用数据!$A$1:$B$65536,2,0),0)</f>
        <v>2</v>
      </c>
      <c r="AK417">
        <f>IFERROR(VLOOKUP($B417,[4]库存报告使用数据!$A$1:$C$65536,3,0),)</f>
        <v>2</v>
      </c>
      <c r="AL417">
        <f>IFERROR(VLOOKUP($B417,[4]库存报告使用数据!$A$1:$D$65536,4,0),)</f>
        <v>0</v>
      </c>
      <c r="AM417">
        <f>IFERROR(VLOOKUP($B417,[4]库存报告使用数据!$A$1:$E$65536,5,0),)</f>
        <v>2</v>
      </c>
      <c r="AN417" s="20">
        <f t="shared" si="112"/>
        <v>0</v>
      </c>
      <c r="AO417" s="20">
        <f t="shared" si="113"/>
        <v>0.5</v>
      </c>
      <c r="AP417" s="20" t="str">
        <f t="shared" si="114"/>
        <v/>
      </c>
      <c r="AQ417" s="20">
        <f t="shared" si="115"/>
        <v>0</v>
      </c>
      <c r="AR417" s="32">
        <f t="shared" si="116"/>
        <v>0</v>
      </c>
      <c r="AS417" s="32">
        <f t="shared" si="117"/>
        <v>0</v>
      </c>
      <c r="AT417" s="32">
        <f t="shared" si="118"/>
        <v>5</v>
      </c>
      <c r="AU417" s="28" t="str">
        <f t="shared" si="119"/>
        <v>库存为5</v>
      </c>
      <c r="AV417" s="34" t="str">
        <f>IFERROR(时间!$B$4+AU417,"上周无销量")</f>
        <v>上周无销量</v>
      </c>
    </row>
    <row r="418" spans="1:48">
      <c r="A418" s="18" t="s">
        <v>463</v>
      </c>
      <c r="B418" t="str">
        <f>VLOOKUP(A418,'[1]sku-asin（子）'!$A:$B,2,0)</f>
        <v>B072J7K92Q</v>
      </c>
      <c r="C418" t="str">
        <f>VLOOKUP(A418,'[1]子sku-父sku'!$A:$B,2,0)</f>
        <v>CS-LY166</v>
      </c>
      <c r="D418" s="28">
        <f>IFERROR(VLOOKUP(A418,[2]库存报告使用数据处理!$A:$C,3,0),0)</f>
        <v>0</v>
      </c>
      <c r="E418" s="28">
        <f>IFERROR(VLOOKUP(A418,[2]库存报告使用数据处理!$A:$D,4,0),0)</f>
        <v>0</v>
      </c>
      <c r="F418" s="28">
        <f>IFERROR(VLOOKUP(A418,[2]库存报告使用数据处理!$A:$E,5,0),0)</f>
        <v>0</v>
      </c>
      <c r="G418" s="28">
        <f>IFERROR(VLOOKUP(A418,[2]库存报告使用数据处理!$A:$F,6,0),0)</f>
        <v>0</v>
      </c>
      <c r="H418" s="29">
        <f>IFERROR(VLOOKUP(A418,[2]库存报告使用数据处理!$A:$G,7,0),0)</f>
        <v>0</v>
      </c>
      <c r="I418">
        <f>IFERROR(VLOOKUP(A418,[5]数据处理!$A:$B,2,0),0)</f>
        <v>6</v>
      </c>
      <c r="J418" s="30">
        <f>IFERROR(VLOOKUP(A418,[5]数据处理!$A:$D,4,0),0)</f>
        <v>0</v>
      </c>
      <c r="K418" s="30">
        <f>IFERROR(VLOOKUP(A418,[5]数据处理!$A:$E,5,0),0)</f>
        <v>0</v>
      </c>
      <c r="L418" s="30">
        <f>IFERROR(VLOOKUP(A418,[5]数据处理!$A:$G,7,0),0)</f>
        <v>0</v>
      </c>
      <c r="M418">
        <f t="shared" si="103"/>
        <v>6</v>
      </c>
      <c r="N418">
        <f>IFERROR(VLOOKUP(A418,[5]数据处理!$A:$C,3,0),0)</f>
        <v>0</v>
      </c>
      <c r="O418">
        <f>IFERROR(VLOOKUP($A418,[5]数据处理!$A:$N,14,0),0)</f>
        <v>6</v>
      </c>
      <c r="P418" t="str">
        <f>IFERROR(VLOOKUP($A418,[3]库存报告使用数据!$A$1:$B$65536,2,0),"")</f>
        <v/>
      </c>
      <c r="Q418" t="str">
        <f>IFERROR(VLOOKUP($A418,[3]库存报告使用数据!$A$1:$E$65536,5,0),"")</f>
        <v/>
      </c>
      <c r="R418" t="str">
        <f>IFERROR(VLOOKUP($A418,[3]库存报告使用数据!$A$1:$H$65536,8,0),"")</f>
        <v/>
      </c>
      <c r="S418" t="str">
        <f>IFERROR(VLOOKUP($A418,[3]库存报告使用数据!$A$1:$K$65536,11,0),"")</f>
        <v/>
      </c>
      <c r="T418" t="str">
        <f>IFERROR(VLOOKUP($A418,[3]库存报告使用数据!$A$1:$C$65536,3,0),"")</f>
        <v/>
      </c>
      <c r="U418" t="str">
        <f>IFERROR(VLOOKUP($A418,[3]库存报告使用数据!$A$1:$F$65536,6,0),"")</f>
        <v/>
      </c>
      <c r="V418" t="str">
        <f>IFERROR(VLOOKUP($A418,[3]库存报告使用数据!$A$1:$I$65536,9,0),"")</f>
        <v/>
      </c>
      <c r="W418" t="str">
        <f>IFERROR(VLOOKUP($A418,[3]库存报告使用数据!$A$1:$L$65536,12,0),"")</f>
        <v/>
      </c>
      <c r="X418" s="20" t="str">
        <f t="shared" si="104"/>
        <v/>
      </c>
      <c r="Y418" s="20" t="str">
        <f t="shared" si="105"/>
        <v/>
      </c>
      <c r="Z418" s="20" t="str">
        <f t="shared" si="106"/>
        <v/>
      </c>
      <c r="AA418" s="20" t="str">
        <f t="shared" si="107"/>
        <v/>
      </c>
      <c r="AB418" t="str">
        <f>IFERROR(VLOOKUP($A418,[3]库存报告使用数据!$A$1:$D$65536,4,0),"")</f>
        <v/>
      </c>
      <c r="AC418" t="str">
        <f>IFERROR(VLOOKUP($A418,[3]库存报告使用数据!$A$1:$G$65536,7,0),"")</f>
        <v/>
      </c>
      <c r="AD418" t="str">
        <f>IFERROR(VLOOKUP($A418,[3]库存报告使用数据!$A$1:$J$65536,10,0),"")</f>
        <v/>
      </c>
      <c r="AE418" t="str">
        <f>IFERROR(VLOOKUP($A418,[3]库存报告使用数据!$A$1:$M$65536,13,0),"")</f>
        <v/>
      </c>
      <c r="AF418" s="20" t="str">
        <f t="shared" si="108"/>
        <v/>
      </c>
      <c r="AG418" s="20" t="str">
        <f t="shared" si="109"/>
        <v/>
      </c>
      <c r="AH418" s="20" t="str">
        <f t="shared" si="110"/>
        <v/>
      </c>
      <c r="AI418" s="20" t="str">
        <f t="shared" si="111"/>
        <v/>
      </c>
      <c r="AJ418">
        <f>IFERROR(VLOOKUP($B418,[4]库存报告使用数据!$A$1:$B$65536,2,0),0)</f>
        <v>7</v>
      </c>
      <c r="AK418">
        <f>IFERROR(VLOOKUP($B418,[4]库存报告使用数据!$A$1:$C$65536,3,0),)</f>
        <v>3</v>
      </c>
      <c r="AL418">
        <f>IFERROR(VLOOKUP($B418,[4]库存报告使用数据!$A$1:$D$65536,4,0),)</f>
        <v>2</v>
      </c>
      <c r="AM418">
        <f>IFERROR(VLOOKUP($B418,[4]库存报告使用数据!$A$1:$E$65536,5,0),)</f>
        <v>2</v>
      </c>
      <c r="AN418" s="20">
        <f t="shared" si="112"/>
        <v>0</v>
      </c>
      <c r="AO418" s="20">
        <f t="shared" si="113"/>
        <v>0</v>
      </c>
      <c r="AP418" s="20">
        <f t="shared" si="114"/>
        <v>0</v>
      </c>
      <c r="AQ418" s="20">
        <f t="shared" si="115"/>
        <v>0</v>
      </c>
      <c r="AR418" s="32">
        <f t="shared" si="116"/>
        <v>0</v>
      </c>
      <c r="AS418" s="32">
        <f t="shared" si="117"/>
        <v>0</v>
      </c>
      <c r="AT418" s="32">
        <f t="shared" si="118"/>
        <v>6</v>
      </c>
      <c r="AU418" s="28" t="str">
        <f t="shared" si="119"/>
        <v>库存为6</v>
      </c>
      <c r="AV418" s="34" t="str">
        <f>IFERROR(时间!$B$4+AU418,"上周无销量")</f>
        <v>上周无销量</v>
      </c>
    </row>
    <row r="419" spans="1:48">
      <c r="A419" s="18" t="s">
        <v>464</v>
      </c>
      <c r="B419" t="str">
        <f>VLOOKUP(A419,'[1]sku-asin（子）'!$A:$B,2,0)</f>
        <v>B072FMY4VJ</v>
      </c>
      <c r="C419" t="str">
        <f>VLOOKUP(A419,'[1]子sku-父sku'!$A:$B,2,0)</f>
        <v>CS-LY166</v>
      </c>
      <c r="D419" s="28">
        <f>IFERROR(VLOOKUP(A419,[2]库存报告使用数据处理!$A:$C,3,0),0)</f>
        <v>0</v>
      </c>
      <c r="E419" s="28">
        <f>IFERROR(VLOOKUP(A419,[2]库存报告使用数据处理!$A:$D,4,0),0)</f>
        <v>0</v>
      </c>
      <c r="F419" s="28">
        <f>IFERROR(VLOOKUP(A419,[2]库存报告使用数据处理!$A:$E,5,0),0)</f>
        <v>0</v>
      </c>
      <c r="G419" s="28">
        <f>IFERROR(VLOOKUP(A419,[2]库存报告使用数据处理!$A:$F,6,0),0)</f>
        <v>0</v>
      </c>
      <c r="H419" s="29">
        <f>IFERROR(VLOOKUP(A419,[2]库存报告使用数据处理!$A:$G,7,0),0)</f>
        <v>0</v>
      </c>
      <c r="I419">
        <f>IFERROR(VLOOKUP(A419,[5]数据处理!$A:$B,2,0),0)</f>
        <v>0</v>
      </c>
      <c r="J419" s="30">
        <f>IFERROR(VLOOKUP(A419,[5]数据处理!$A:$D,4,0),0)</f>
        <v>0</v>
      </c>
      <c r="K419" s="30">
        <f>IFERROR(VLOOKUP(A419,[5]数据处理!$A:$E,5,0),0)</f>
        <v>0</v>
      </c>
      <c r="L419" s="30">
        <f>IFERROR(VLOOKUP(A419,[5]数据处理!$A:$G,7,0),0)</f>
        <v>0</v>
      </c>
      <c r="M419">
        <f t="shared" si="103"/>
        <v>0</v>
      </c>
      <c r="N419">
        <f>IFERROR(VLOOKUP(A419,[5]数据处理!$A:$C,3,0),0)</f>
        <v>0</v>
      </c>
      <c r="O419">
        <f>IFERROR(VLOOKUP($A419,[5]数据处理!$A:$N,14,0),0)</f>
        <v>0</v>
      </c>
      <c r="P419" t="str">
        <f>IFERROR(VLOOKUP($A419,[3]库存报告使用数据!$A$1:$B$65536,2,0),"")</f>
        <v/>
      </c>
      <c r="Q419" t="str">
        <f>IFERROR(VLOOKUP($A419,[3]库存报告使用数据!$A$1:$E$65536,5,0),"")</f>
        <v/>
      </c>
      <c r="R419" t="str">
        <f>IFERROR(VLOOKUP($A419,[3]库存报告使用数据!$A$1:$H$65536,8,0),"")</f>
        <v/>
      </c>
      <c r="S419" t="str">
        <f>IFERROR(VLOOKUP($A419,[3]库存报告使用数据!$A$1:$K$65536,11,0),"")</f>
        <v/>
      </c>
      <c r="T419" t="str">
        <f>IFERROR(VLOOKUP($A419,[3]库存报告使用数据!$A$1:$C$65536,3,0),"")</f>
        <v/>
      </c>
      <c r="U419" t="str">
        <f>IFERROR(VLOOKUP($A419,[3]库存报告使用数据!$A$1:$F$65536,6,0),"")</f>
        <v/>
      </c>
      <c r="V419" t="str">
        <f>IFERROR(VLOOKUP($A419,[3]库存报告使用数据!$A$1:$I$65536,9,0),"")</f>
        <v/>
      </c>
      <c r="W419" t="str">
        <f>IFERROR(VLOOKUP($A419,[3]库存报告使用数据!$A$1:$L$65536,12,0),"")</f>
        <v/>
      </c>
      <c r="X419" s="20" t="str">
        <f t="shared" si="104"/>
        <v/>
      </c>
      <c r="Y419" s="20" t="str">
        <f t="shared" si="105"/>
        <v/>
      </c>
      <c r="Z419" s="20" t="str">
        <f t="shared" si="106"/>
        <v/>
      </c>
      <c r="AA419" s="20" t="str">
        <f t="shared" si="107"/>
        <v/>
      </c>
      <c r="AB419" t="str">
        <f>IFERROR(VLOOKUP($A419,[3]库存报告使用数据!$A$1:$D$65536,4,0),"")</f>
        <v/>
      </c>
      <c r="AC419" t="str">
        <f>IFERROR(VLOOKUP($A419,[3]库存报告使用数据!$A$1:$G$65536,7,0),"")</f>
        <v/>
      </c>
      <c r="AD419" t="str">
        <f>IFERROR(VLOOKUP($A419,[3]库存报告使用数据!$A$1:$J$65536,10,0),"")</f>
        <v/>
      </c>
      <c r="AE419" t="str">
        <f>IFERROR(VLOOKUP($A419,[3]库存报告使用数据!$A$1:$M$65536,13,0),"")</f>
        <v/>
      </c>
      <c r="AF419" s="20" t="str">
        <f t="shared" si="108"/>
        <v/>
      </c>
      <c r="AG419" s="20" t="str">
        <f t="shared" si="109"/>
        <v/>
      </c>
      <c r="AH419" s="20" t="str">
        <f t="shared" si="110"/>
        <v/>
      </c>
      <c r="AI419" s="20" t="str">
        <f t="shared" si="111"/>
        <v/>
      </c>
      <c r="AJ419">
        <f>IFERROR(VLOOKUP($B419,[4]库存报告使用数据!$A$1:$B$65536,2,0),0)</f>
        <v>0</v>
      </c>
      <c r="AK419">
        <f>IFERROR(VLOOKUP($B419,[4]库存报告使用数据!$A$1:$C$65536,3,0),)</f>
        <v>0</v>
      </c>
      <c r="AL419">
        <f>IFERROR(VLOOKUP($B419,[4]库存报告使用数据!$A$1:$D$65536,4,0),)</f>
        <v>0</v>
      </c>
      <c r="AM419">
        <f>IFERROR(VLOOKUP($B419,[4]库存报告使用数据!$A$1:$E$65536,5,0),)</f>
        <v>0</v>
      </c>
      <c r="AN419" s="20" t="str">
        <f t="shared" si="112"/>
        <v/>
      </c>
      <c r="AO419" s="20" t="str">
        <f t="shared" si="113"/>
        <v/>
      </c>
      <c r="AP419" s="20" t="str">
        <f t="shared" si="114"/>
        <v/>
      </c>
      <c r="AQ419" s="20" t="str">
        <f t="shared" si="115"/>
        <v/>
      </c>
      <c r="AR419" s="32">
        <f t="shared" si="116"/>
        <v>0</v>
      </c>
      <c r="AS419" s="32">
        <f t="shared" si="117"/>
        <v>0</v>
      </c>
      <c r="AT419" s="32">
        <f t="shared" si="118"/>
        <v>0</v>
      </c>
      <c r="AU419" s="28" t="str">
        <f t="shared" si="119"/>
        <v>库存为0</v>
      </c>
      <c r="AV419" s="34" t="str">
        <f>IFERROR(时间!$B$4+AU419,"上周无销量")</f>
        <v>上周无销量</v>
      </c>
    </row>
    <row r="420" spans="1:48">
      <c r="A420" s="18" t="s">
        <v>465</v>
      </c>
      <c r="B420" t="str">
        <f>VLOOKUP(A420,'[1]sku-asin（子）'!$A:$B,2,0)</f>
        <v>B072FMY4JZ</v>
      </c>
      <c r="C420" t="str">
        <f>VLOOKUP(A420,'[1]子sku-父sku'!$A:$B,2,0)</f>
        <v>CS-LY166</v>
      </c>
      <c r="D420" s="28">
        <f>IFERROR(VLOOKUP(A420,[2]库存报告使用数据处理!$A:$C,3,0),0)</f>
        <v>1</v>
      </c>
      <c r="E420" s="28">
        <f>IFERROR(VLOOKUP(A420,[2]库存报告使用数据处理!$A:$D,4,0),0)</f>
        <v>1</v>
      </c>
      <c r="F420" s="28">
        <f>IFERROR(VLOOKUP(A420,[2]库存报告使用数据处理!$A:$E,5,0),0)</f>
        <v>2</v>
      </c>
      <c r="G420" s="28">
        <f>IFERROR(VLOOKUP(A420,[2]库存报告使用数据处理!$A:$F,6,0),0)</f>
        <v>1</v>
      </c>
      <c r="H420" s="29">
        <f>IFERROR(VLOOKUP(A420,[2]库存报告使用数据处理!$A:$G,7,0),0)</f>
        <v>13.99</v>
      </c>
      <c r="I420">
        <f>IFERROR(VLOOKUP(A420,[5]数据处理!$A:$B,2,0),0)</f>
        <v>0</v>
      </c>
      <c r="J420" s="30">
        <f>IFERROR(VLOOKUP(A420,[5]数据处理!$A:$D,4,0),0)</f>
        <v>0</v>
      </c>
      <c r="K420" s="30">
        <f>IFERROR(VLOOKUP(A420,[5]数据处理!$A:$E,5,0),0)</f>
        <v>0</v>
      </c>
      <c r="L420" s="30">
        <f>IFERROR(VLOOKUP(A420,[5]数据处理!$A:$G,7,0),0)</f>
        <v>0</v>
      </c>
      <c r="M420">
        <f t="shared" si="103"/>
        <v>0</v>
      </c>
      <c r="N420">
        <f>IFERROR(VLOOKUP(A420,[5]数据处理!$A:$C,3,0),0)</f>
        <v>0</v>
      </c>
      <c r="O420">
        <f>IFERROR(VLOOKUP($A420,[5]数据处理!$A:$N,14,0),0)</f>
        <v>1</v>
      </c>
      <c r="P420" t="str">
        <f>IFERROR(VLOOKUP($A420,[3]库存报告使用数据!$A$1:$B$65536,2,0),"")</f>
        <v/>
      </c>
      <c r="Q420" t="str">
        <f>IFERROR(VLOOKUP($A420,[3]库存报告使用数据!$A$1:$E$65536,5,0),"")</f>
        <v/>
      </c>
      <c r="R420" t="str">
        <f>IFERROR(VLOOKUP($A420,[3]库存报告使用数据!$A$1:$H$65536,8,0),"")</f>
        <v/>
      </c>
      <c r="S420" t="str">
        <f>IFERROR(VLOOKUP($A420,[3]库存报告使用数据!$A$1:$K$65536,11,0),"")</f>
        <v/>
      </c>
      <c r="T420" t="str">
        <f>IFERROR(VLOOKUP($A420,[3]库存报告使用数据!$A$1:$C$65536,3,0),"")</f>
        <v/>
      </c>
      <c r="U420" t="str">
        <f>IFERROR(VLOOKUP($A420,[3]库存报告使用数据!$A$1:$F$65536,6,0),"")</f>
        <v/>
      </c>
      <c r="V420" t="str">
        <f>IFERROR(VLOOKUP($A420,[3]库存报告使用数据!$A$1:$I$65536,9,0),"")</f>
        <v/>
      </c>
      <c r="W420" t="str">
        <f>IFERROR(VLOOKUP($A420,[3]库存报告使用数据!$A$1:$L$65536,12,0),"")</f>
        <v/>
      </c>
      <c r="X420" s="20" t="str">
        <f t="shared" si="104"/>
        <v/>
      </c>
      <c r="Y420" s="20" t="str">
        <f t="shared" si="105"/>
        <v/>
      </c>
      <c r="Z420" s="20" t="str">
        <f t="shared" si="106"/>
        <v/>
      </c>
      <c r="AA420" s="20" t="str">
        <f t="shared" si="107"/>
        <v/>
      </c>
      <c r="AB420" t="str">
        <f>IFERROR(VLOOKUP($A420,[3]库存报告使用数据!$A$1:$D$65536,4,0),"")</f>
        <v/>
      </c>
      <c r="AC420" t="str">
        <f>IFERROR(VLOOKUP($A420,[3]库存报告使用数据!$A$1:$G$65536,7,0),"")</f>
        <v/>
      </c>
      <c r="AD420" t="str">
        <f>IFERROR(VLOOKUP($A420,[3]库存报告使用数据!$A$1:$J$65536,10,0),"")</f>
        <v/>
      </c>
      <c r="AE420" t="str">
        <f>IFERROR(VLOOKUP($A420,[3]库存报告使用数据!$A$1:$M$65536,13,0),"")</f>
        <v/>
      </c>
      <c r="AF420" s="20" t="str">
        <f t="shared" si="108"/>
        <v/>
      </c>
      <c r="AG420" s="20" t="str">
        <f t="shared" si="109"/>
        <v/>
      </c>
      <c r="AH420" s="20" t="str">
        <f t="shared" si="110"/>
        <v/>
      </c>
      <c r="AI420" s="20" t="str">
        <f t="shared" si="111"/>
        <v/>
      </c>
      <c r="AJ420">
        <f>IFERROR(VLOOKUP($B420,[4]库存报告使用数据!$A$1:$B$65536,2,0),0)</f>
        <v>6</v>
      </c>
      <c r="AK420">
        <f>IFERROR(VLOOKUP($B420,[4]库存报告使用数据!$A$1:$C$65536,3,0),)</f>
        <v>3</v>
      </c>
      <c r="AL420">
        <f>IFERROR(VLOOKUP($B420,[4]库存报告使用数据!$A$1:$D$65536,4,0),)</f>
        <v>1</v>
      </c>
      <c r="AM420">
        <f>IFERROR(VLOOKUP($B420,[4]库存报告使用数据!$A$1:$E$65536,5,0),)</f>
        <v>2</v>
      </c>
      <c r="AN420" s="20">
        <f t="shared" si="112"/>
        <v>0.166666666666667</v>
      </c>
      <c r="AO420" s="20">
        <f t="shared" si="113"/>
        <v>0.333333333333333</v>
      </c>
      <c r="AP420" s="20">
        <f t="shared" si="114"/>
        <v>2</v>
      </c>
      <c r="AQ420" s="20">
        <f t="shared" si="115"/>
        <v>0.5</v>
      </c>
      <c r="AR420" s="32">
        <f t="shared" si="116"/>
        <v>0.142857142857143</v>
      </c>
      <c r="AS420" s="32">
        <f t="shared" si="117"/>
        <v>8.57142857142857</v>
      </c>
      <c r="AT420" s="32">
        <f t="shared" si="118"/>
        <v>-8.57142857142857</v>
      </c>
      <c r="AU420" s="28">
        <f t="shared" si="119"/>
        <v>0</v>
      </c>
      <c r="AV420" s="34">
        <f>IFERROR(时间!$B$4+AU420,"上周无销量")</f>
        <v>43283</v>
      </c>
    </row>
    <row r="421" spans="1:48">
      <c r="A421" s="18" t="s">
        <v>466</v>
      </c>
      <c r="B421" t="str">
        <f>VLOOKUP(A421,'[1]sku-asin（子）'!$A:$B,2,0)</f>
        <v>B072PQ55W6</v>
      </c>
      <c r="C421" t="str">
        <f>VLOOKUP(A421,'[1]子sku-父sku'!$A:$B,2,0)</f>
        <v>CS-LY166</v>
      </c>
      <c r="D421" s="28">
        <f>IFERROR(VLOOKUP(A421,[2]库存报告使用数据处理!$A:$C,3,0),0)</f>
        <v>1</v>
      </c>
      <c r="E421" s="28">
        <f>IFERROR(VLOOKUP(A421,[2]库存报告使用数据处理!$A:$D,4,0),0)</f>
        <v>0</v>
      </c>
      <c r="F421" s="28">
        <f>IFERROR(VLOOKUP(A421,[2]库存报告使用数据处理!$A:$E,5,0),0)</f>
        <v>0</v>
      </c>
      <c r="G421" s="28">
        <f>IFERROR(VLOOKUP(A421,[2]库存报告使用数据处理!$A:$F,6,0),0)</f>
        <v>1</v>
      </c>
      <c r="H421" s="29">
        <f>IFERROR(VLOOKUP(A421,[2]库存报告使用数据处理!$A:$G,7,0),0)</f>
        <v>13.99</v>
      </c>
      <c r="I421">
        <f>IFERROR(VLOOKUP(A421,[5]数据处理!$A:$B,2,0),0)</f>
        <v>9</v>
      </c>
      <c r="J421" s="30">
        <f>IFERROR(VLOOKUP(A421,[5]数据处理!$A:$D,4,0),0)</f>
        <v>0</v>
      </c>
      <c r="K421" s="30">
        <f>IFERROR(VLOOKUP(A421,[5]数据处理!$A:$E,5,0),0)</f>
        <v>0</v>
      </c>
      <c r="L421" s="30">
        <f>IFERROR(VLOOKUP(A421,[5]数据处理!$A:$G,7,0),0)</f>
        <v>0</v>
      </c>
      <c r="M421">
        <f t="shared" si="103"/>
        <v>9</v>
      </c>
      <c r="N421">
        <f>IFERROR(VLOOKUP(A421,[5]数据处理!$A:$C,3,0),0)</f>
        <v>0</v>
      </c>
      <c r="O421">
        <f>IFERROR(VLOOKUP($A421,[5]数据处理!$A:$N,14,0),0)</f>
        <v>9</v>
      </c>
      <c r="P421">
        <f>IFERROR(VLOOKUP($A421,[3]库存报告使用数据!$A$1:$B$65536,2,0),"")</f>
        <v>183</v>
      </c>
      <c r="Q421">
        <f>IFERROR(VLOOKUP($A421,[3]库存报告使用数据!$A$1:$E$65536,5,0),"")</f>
        <v>10233</v>
      </c>
      <c r="R421">
        <f>IFERROR(VLOOKUP($A421,[3]库存报告使用数据!$A$1:$H$65536,8,0),"")</f>
        <v>1314</v>
      </c>
      <c r="S421">
        <f>IFERROR(VLOOKUP($A421,[3]库存报告使用数据!$A$1:$K$65536,11,0),"")</f>
        <v>1183</v>
      </c>
      <c r="T421">
        <f>IFERROR(VLOOKUP($A421,[3]库存报告使用数据!$A$1:$C$65536,3,0),"")</f>
        <v>10</v>
      </c>
      <c r="U421">
        <f>IFERROR(VLOOKUP($A421,[3]库存报告使用数据!$A$1:$F$65536,6,0),"")</f>
        <v>20</v>
      </c>
      <c r="V421">
        <f>IFERROR(VLOOKUP($A421,[3]库存报告使用数据!$A$1:$I$65536,9,0),"")</f>
        <v>1</v>
      </c>
      <c r="W421">
        <f>IFERROR(VLOOKUP($A421,[3]库存报告使用数据!$A$1:$L$65536,12,0),"")</f>
        <v>8</v>
      </c>
      <c r="X421" s="20">
        <f t="shared" si="104"/>
        <v>0.0546448087431694</v>
      </c>
      <c r="Y421" s="20">
        <f t="shared" si="105"/>
        <v>0.00195446105736343</v>
      </c>
      <c r="Z421" s="20">
        <f t="shared" si="106"/>
        <v>0.00076103500761035</v>
      </c>
      <c r="AA421" s="20">
        <f t="shared" si="107"/>
        <v>0.00676246830092984</v>
      </c>
      <c r="AB421">
        <f>IFERROR(VLOOKUP($A421,[3]库存报告使用数据!$A$1:$D$65536,4,0),"")</f>
        <v>3.5325</v>
      </c>
      <c r="AC421">
        <f>IFERROR(VLOOKUP($A421,[3]库存报告使用数据!$A$1:$G$65536,7,0),"")</f>
        <v>0.11</v>
      </c>
      <c r="AD421">
        <f>IFERROR(VLOOKUP($A421,[3]库存报告使用数据!$A$1:$J$65536,10,0),"")</f>
        <v>0</v>
      </c>
      <c r="AE421">
        <f>IFERROR(VLOOKUP($A421,[3]库存报告使用数据!$A$1:$M$65536,13,0),"")</f>
        <v>0.11</v>
      </c>
      <c r="AF421" s="20">
        <f t="shared" si="108"/>
        <v>0.252501786990708</v>
      </c>
      <c r="AG421" s="20" t="str">
        <f t="shared" si="109"/>
        <v>无销售广告费为0.11</v>
      </c>
      <c r="AH421" s="20" t="str">
        <f t="shared" si="110"/>
        <v/>
      </c>
      <c r="AI421" s="20">
        <f t="shared" si="111"/>
        <v>0.00786275911365261</v>
      </c>
      <c r="AJ421">
        <f>IFERROR(VLOOKUP($B421,[4]库存报告使用数据!$A$1:$B$65536,2,0),0)</f>
        <v>8</v>
      </c>
      <c r="AK421">
        <f>IFERROR(VLOOKUP($B421,[4]库存报告使用数据!$A$1:$C$65536,3,0),)</f>
        <v>10</v>
      </c>
      <c r="AL421">
        <f>IFERROR(VLOOKUP($B421,[4]库存报告使用数据!$A$1:$D$65536,4,0),)</f>
        <v>1</v>
      </c>
      <c r="AM421">
        <f>IFERROR(VLOOKUP($B421,[4]库存报告使用数据!$A$1:$E$65536,5,0),)</f>
        <v>9</v>
      </c>
      <c r="AN421" s="20">
        <f t="shared" si="112"/>
        <v>0.125</v>
      </c>
      <c r="AO421" s="20">
        <f t="shared" si="113"/>
        <v>0</v>
      </c>
      <c r="AP421" s="20">
        <f t="shared" si="114"/>
        <v>0</v>
      </c>
      <c r="AQ421" s="20">
        <f t="shared" si="115"/>
        <v>0.111111111111111</v>
      </c>
      <c r="AR421" s="32">
        <f t="shared" si="116"/>
        <v>0.142857142857143</v>
      </c>
      <c r="AS421" s="32">
        <f t="shared" si="117"/>
        <v>8.57142857142857</v>
      </c>
      <c r="AT421" s="32">
        <f t="shared" si="118"/>
        <v>0.428571428571429</v>
      </c>
      <c r="AU421" s="28">
        <f t="shared" si="119"/>
        <v>63</v>
      </c>
      <c r="AV421" s="34">
        <f>IFERROR(时间!$B$4+AU421,"上周无销量")</f>
        <v>43346</v>
      </c>
    </row>
    <row r="422" spans="1:48">
      <c r="A422" s="18" t="s">
        <v>467</v>
      </c>
      <c r="B422" t="str">
        <f>VLOOKUP(A422,'[1]sku-asin（子）'!$A:$B,2,0)</f>
        <v>B07916VJSL</v>
      </c>
      <c r="C422" t="str">
        <f>VLOOKUP(A422,'[1]子sku-父sku'!$A:$B,2,0)</f>
        <v>CS-LY166</v>
      </c>
      <c r="D422" s="28">
        <f>IFERROR(VLOOKUP(A422,[2]库存报告使用数据处理!$A:$C,3,0),0)</f>
        <v>1</v>
      </c>
      <c r="E422" s="28">
        <f>IFERROR(VLOOKUP(A422,[2]库存报告使用数据处理!$A:$D,4,0),0)</f>
        <v>0</v>
      </c>
      <c r="F422" s="28">
        <f>IFERROR(VLOOKUP(A422,[2]库存报告使用数据处理!$A:$E,5,0),0)</f>
        <v>1</v>
      </c>
      <c r="G422" s="28">
        <f>IFERROR(VLOOKUP(A422,[2]库存报告使用数据处理!$A:$F,6,0),0)</f>
        <v>0</v>
      </c>
      <c r="H422" s="29">
        <f>IFERROR(VLOOKUP(A422,[2]库存报告使用数据处理!$A:$G,7,0),0)</f>
        <v>13.99</v>
      </c>
      <c r="I422">
        <f>IFERROR(VLOOKUP(A422,[5]数据处理!$A:$B,2,0),0)</f>
        <v>12</v>
      </c>
      <c r="J422" s="30">
        <f>IFERROR(VLOOKUP(A422,[5]数据处理!$A:$D,4,0),0)</f>
        <v>0</v>
      </c>
      <c r="K422" s="30">
        <f>IFERROR(VLOOKUP(A422,[5]数据处理!$A:$E,5,0),0)</f>
        <v>0</v>
      </c>
      <c r="L422" s="30">
        <f>IFERROR(VLOOKUP(A422,[5]数据处理!$A:$G,7,0),0)</f>
        <v>0</v>
      </c>
      <c r="M422">
        <f t="shared" si="103"/>
        <v>12</v>
      </c>
      <c r="N422">
        <f>IFERROR(VLOOKUP(A422,[5]数据处理!$A:$C,3,0),0)</f>
        <v>0</v>
      </c>
      <c r="O422">
        <f>IFERROR(VLOOKUP($A422,[5]数据处理!$A:$N,14,0),0)</f>
        <v>12</v>
      </c>
      <c r="P422">
        <f>IFERROR(VLOOKUP($A422,[3]库存报告使用数据!$A$1:$B$65536,2,0),"")</f>
        <v>56</v>
      </c>
      <c r="Q422">
        <f>IFERROR(VLOOKUP($A422,[3]库存报告使用数据!$A$1:$E$65536,5,0),"")</f>
        <v>55</v>
      </c>
      <c r="R422">
        <f>IFERROR(VLOOKUP($A422,[3]库存报告使用数据!$A$1:$H$65536,8,0),"")</f>
        <v>132</v>
      </c>
      <c r="S422">
        <f>IFERROR(VLOOKUP($A422,[3]库存报告使用数据!$A$1:$K$65536,11,0),"")</f>
        <v>101</v>
      </c>
      <c r="T422">
        <f>IFERROR(VLOOKUP($A422,[3]库存报告使用数据!$A$1:$C$65536,3,0),"")</f>
        <v>2</v>
      </c>
      <c r="U422">
        <f>IFERROR(VLOOKUP($A422,[3]库存报告使用数据!$A$1:$F$65536,6,0),"")</f>
        <v>2</v>
      </c>
      <c r="V422">
        <f>IFERROR(VLOOKUP($A422,[3]库存报告使用数据!$A$1:$I$65536,9,0),"")</f>
        <v>0</v>
      </c>
      <c r="W422">
        <f>IFERROR(VLOOKUP($A422,[3]库存报告使用数据!$A$1:$L$65536,12,0),"")</f>
        <v>1</v>
      </c>
      <c r="X422" s="20">
        <f t="shared" si="104"/>
        <v>0.0357142857142857</v>
      </c>
      <c r="Y422" s="20">
        <f t="shared" si="105"/>
        <v>0.0363636363636364</v>
      </c>
      <c r="Z422" s="20">
        <f t="shared" si="106"/>
        <v>0</v>
      </c>
      <c r="AA422" s="20">
        <f t="shared" si="107"/>
        <v>0.0099009900990099</v>
      </c>
      <c r="AB422">
        <f>IFERROR(VLOOKUP($A422,[3]库存报告使用数据!$A$1:$D$65536,4,0),"")</f>
        <v>0.82</v>
      </c>
      <c r="AC422">
        <f>IFERROR(VLOOKUP($A422,[3]库存报告使用数据!$A$1:$G$65536,7,0),"")</f>
        <v>0.82</v>
      </c>
      <c r="AD422">
        <f>IFERROR(VLOOKUP($A422,[3]库存报告使用数据!$A$1:$J$65536,10,0),"")</f>
        <v>0</v>
      </c>
      <c r="AE422">
        <f>IFERROR(VLOOKUP($A422,[3]库存报告使用数据!$A$1:$M$65536,13,0),"")</f>
        <v>0.42</v>
      </c>
      <c r="AF422" s="20">
        <f t="shared" si="108"/>
        <v>0.0586132952108649</v>
      </c>
      <c r="AG422" s="20" t="str">
        <f t="shared" si="109"/>
        <v>无销售广告费为0.82</v>
      </c>
      <c r="AH422" s="20" t="str">
        <f t="shared" si="110"/>
        <v/>
      </c>
      <c r="AI422" s="20" t="str">
        <f t="shared" si="111"/>
        <v>无销售广告费为0.42</v>
      </c>
      <c r="AJ422">
        <f>IFERROR(VLOOKUP($B422,[4]库存报告使用数据!$A$1:$B$65536,2,0),0)</f>
        <v>4</v>
      </c>
      <c r="AK422">
        <f>IFERROR(VLOOKUP($B422,[4]库存报告使用数据!$A$1:$C$65536,3,0),)</f>
        <v>1</v>
      </c>
      <c r="AL422">
        <f>IFERROR(VLOOKUP($B422,[4]库存报告使用数据!$A$1:$D$65536,4,0),)</f>
        <v>2</v>
      </c>
      <c r="AM422">
        <f>IFERROR(VLOOKUP($B422,[4]库存报告使用数据!$A$1:$E$65536,5,0),)</f>
        <v>1</v>
      </c>
      <c r="AN422" s="20">
        <f t="shared" si="112"/>
        <v>0.25</v>
      </c>
      <c r="AO422" s="20">
        <f t="shared" si="113"/>
        <v>0</v>
      </c>
      <c r="AP422" s="20">
        <f t="shared" si="114"/>
        <v>0.5</v>
      </c>
      <c r="AQ422" s="20">
        <f t="shared" si="115"/>
        <v>0</v>
      </c>
      <c r="AR422" s="32">
        <f t="shared" si="116"/>
        <v>0.142857142857143</v>
      </c>
      <c r="AS422" s="32">
        <f t="shared" si="117"/>
        <v>8.57142857142857</v>
      </c>
      <c r="AT422" s="32">
        <f t="shared" si="118"/>
        <v>3.42857142857143</v>
      </c>
      <c r="AU422" s="28">
        <f t="shared" si="119"/>
        <v>84</v>
      </c>
      <c r="AV422" s="34">
        <f>IFERROR(时间!$B$4+AU422,"上周无销量")</f>
        <v>43367</v>
      </c>
    </row>
    <row r="423" spans="1:48">
      <c r="A423" s="18" t="s">
        <v>468</v>
      </c>
      <c r="B423" t="str">
        <f>VLOOKUP(A423,'[1]sku-asin（子）'!$A:$B,2,0)</f>
        <v>B072J7L6PX</v>
      </c>
      <c r="C423" t="str">
        <f>VLOOKUP(A423,'[1]子sku-父sku'!$A:$B,2,0)</f>
        <v>CS-LY166</v>
      </c>
      <c r="D423" s="28">
        <f>IFERROR(VLOOKUP(A423,[2]库存报告使用数据处理!$A:$C,3,0),0)</f>
        <v>0</v>
      </c>
      <c r="E423" s="28">
        <f>IFERROR(VLOOKUP(A423,[2]库存报告使用数据处理!$A:$D,4,0),0)</f>
        <v>0</v>
      </c>
      <c r="F423" s="28">
        <f>IFERROR(VLOOKUP(A423,[2]库存报告使用数据处理!$A:$E,5,0),0)</f>
        <v>1</v>
      </c>
      <c r="G423" s="28">
        <f>IFERROR(VLOOKUP(A423,[2]库存报告使用数据处理!$A:$F,6,0),0)</f>
        <v>0</v>
      </c>
      <c r="H423" s="29">
        <f>IFERROR(VLOOKUP(A423,[2]库存报告使用数据处理!$A:$G,7,0),0)</f>
        <v>13.99</v>
      </c>
      <c r="I423">
        <f>IFERROR(VLOOKUP(A423,[5]数据处理!$A:$B,2,0),0)</f>
        <v>0</v>
      </c>
      <c r="J423" s="30">
        <f>IFERROR(VLOOKUP(A423,[5]数据处理!$A:$D,4,0),0)</f>
        <v>0</v>
      </c>
      <c r="K423" s="30">
        <f>IFERROR(VLOOKUP(A423,[5]数据处理!$A:$E,5,0),0)</f>
        <v>0</v>
      </c>
      <c r="L423" s="30">
        <f>IFERROR(VLOOKUP(A423,[5]数据处理!$A:$G,7,0),0)</f>
        <v>0</v>
      </c>
      <c r="M423">
        <f t="shared" si="103"/>
        <v>0</v>
      </c>
      <c r="N423">
        <f>IFERROR(VLOOKUP(A423,[5]数据处理!$A:$C,3,0),0)</f>
        <v>0</v>
      </c>
      <c r="O423">
        <f>IFERROR(VLOOKUP($A423,[5]数据处理!$A:$N,14,0),0)</f>
        <v>0</v>
      </c>
      <c r="P423" t="str">
        <f>IFERROR(VLOOKUP($A423,[3]库存报告使用数据!$A$1:$B$65536,2,0),"")</f>
        <v/>
      </c>
      <c r="Q423" t="str">
        <f>IFERROR(VLOOKUP($A423,[3]库存报告使用数据!$A$1:$E$65536,5,0),"")</f>
        <v/>
      </c>
      <c r="R423" t="str">
        <f>IFERROR(VLOOKUP($A423,[3]库存报告使用数据!$A$1:$H$65536,8,0),"")</f>
        <v/>
      </c>
      <c r="S423" t="str">
        <f>IFERROR(VLOOKUP($A423,[3]库存报告使用数据!$A$1:$K$65536,11,0),"")</f>
        <v/>
      </c>
      <c r="T423" t="str">
        <f>IFERROR(VLOOKUP($A423,[3]库存报告使用数据!$A$1:$C$65536,3,0),"")</f>
        <v/>
      </c>
      <c r="U423" t="str">
        <f>IFERROR(VLOOKUP($A423,[3]库存报告使用数据!$A$1:$F$65536,6,0),"")</f>
        <v/>
      </c>
      <c r="V423" t="str">
        <f>IFERROR(VLOOKUP($A423,[3]库存报告使用数据!$A$1:$I$65536,9,0),"")</f>
        <v/>
      </c>
      <c r="W423" t="str">
        <f>IFERROR(VLOOKUP($A423,[3]库存报告使用数据!$A$1:$L$65536,12,0),"")</f>
        <v/>
      </c>
      <c r="X423" s="20" t="str">
        <f t="shared" si="104"/>
        <v/>
      </c>
      <c r="Y423" s="20" t="str">
        <f t="shared" si="105"/>
        <v/>
      </c>
      <c r="Z423" s="20" t="str">
        <f t="shared" si="106"/>
        <v/>
      </c>
      <c r="AA423" s="20" t="str">
        <f t="shared" si="107"/>
        <v/>
      </c>
      <c r="AB423" t="str">
        <f>IFERROR(VLOOKUP($A423,[3]库存报告使用数据!$A$1:$D$65536,4,0),"")</f>
        <v/>
      </c>
      <c r="AC423" t="str">
        <f>IFERROR(VLOOKUP($A423,[3]库存报告使用数据!$A$1:$G$65536,7,0),"")</f>
        <v/>
      </c>
      <c r="AD423" t="str">
        <f>IFERROR(VLOOKUP($A423,[3]库存报告使用数据!$A$1:$J$65536,10,0),"")</f>
        <v/>
      </c>
      <c r="AE423" t="str">
        <f>IFERROR(VLOOKUP($A423,[3]库存报告使用数据!$A$1:$M$65536,13,0),"")</f>
        <v/>
      </c>
      <c r="AF423" s="20" t="str">
        <f t="shared" si="108"/>
        <v/>
      </c>
      <c r="AG423" s="20" t="str">
        <f t="shared" si="109"/>
        <v/>
      </c>
      <c r="AH423" s="20" t="str">
        <f t="shared" si="110"/>
        <v/>
      </c>
      <c r="AI423" s="20" t="str">
        <f t="shared" si="111"/>
        <v/>
      </c>
      <c r="AJ423">
        <f>IFERROR(VLOOKUP($B423,[4]库存报告使用数据!$A$1:$B$65536,2,0),0)</f>
        <v>0</v>
      </c>
      <c r="AK423">
        <f>IFERROR(VLOOKUP($B423,[4]库存报告使用数据!$A$1:$C$65536,3,0),)</f>
        <v>0</v>
      </c>
      <c r="AL423">
        <f>IFERROR(VLOOKUP($B423,[4]库存报告使用数据!$A$1:$D$65536,4,0),)</f>
        <v>0</v>
      </c>
      <c r="AM423">
        <f>IFERROR(VLOOKUP($B423,[4]库存报告使用数据!$A$1:$E$65536,5,0),)</f>
        <v>2</v>
      </c>
      <c r="AN423" s="20" t="str">
        <f t="shared" si="112"/>
        <v/>
      </c>
      <c r="AO423" s="20" t="str">
        <f t="shared" si="113"/>
        <v/>
      </c>
      <c r="AP423" s="20" t="str">
        <f t="shared" si="114"/>
        <v/>
      </c>
      <c r="AQ423" s="20">
        <f t="shared" si="115"/>
        <v>0</v>
      </c>
      <c r="AR423" s="32">
        <f t="shared" si="116"/>
        <v>0</v>
      </c>
      <c r="AS423" s="32">
        <f t="shared" si="117"/>
        <v>0</v>
      </c>
      <c r="AT423" s="32">
        <f t="shared" si="118"/>
        <v>0</v>
      </c>
      <c r="AU423" s="28" t="str">
        <f t="shared" si="119"/>
        <v>库存为0</v>
      </c>
      <c r="AV423" s="34" t="str">
        <f>IFERROR(时间!$B$4+AU423,"上周无销量")</f>
        <v>上周无销量</v>
      </c>
    </row>
    <row r="424" spans="1:48">
      <c r="A424" s="18" t="s">
        <v>469</v>
      </c>
      <c r="B424" t="str">
        <f>VLOOKUP(A424,'[1]sku-asin（子）'!$A:$B,2,0)</f>
        <v>B072PRCFFJ</v>
      </c>
      <c r="C424" t="str">
        <f>VLOOKUP(A424,'[1]子sku-父sku'!$A:$B,2,0)</f>
        <v>CS-LY166</v>
      </c>
      <c r="D424" s="28">
        <f>IFERROR(VLOOKUP(A424,[2]库存报告使用数据处理!$A:$C,3,0),0)</f>
        <v>1</v>
      </c>
      <c r="E424" s="28">
        <f>IFERROR(VLOOKUP(A424,[2]库存报告使用数据处理!$A:$D,4,0),0)</f>
        <v>1</v>
      </c>
      <c r="F424" s="28">
        <f>IFERROR(VLOOKUP(A424,[2]库存报告使用数据处理!$A:$E,5,0),0)</f>
        <v>0</v>
      </c>
      <c r="G424" s="28">
        <f>IFERROR(VLOOKUP(A424,[2]库存报告使用数据处理!$A:$F,6,0),0)</f>
        <v>0</v>
      </c>
      <c r="H424" s="29">
        <f>IFERROR(VLOOKUP(A424,[2]库存报告使用数据处理!$A:$G,7,0),0)</f>
        <v>13.99</v>
      </c>
      <c r="I424">
        <f>IFERROR(VLOOKUP(A424,[5]数据处理!$A:$B,2,0),0)</f>
        <v>6</v>
      </c>
      <c r="J424" s="30">
        <f>IFERROR(VLOOKUP(A424,[5]数据处理!$A:$D,4,0),0)</f>
        <v>0</v>
      </c>
      <c r="K424" s="30">
        <f>IFERROR(VLOOKUP(A424,[5]数据处理!$A:$E,5,0),0)</f>
        <v>0</v>
      </c>
      <c r="L424" s="30">
        <f>IFERROR(VLOOKUP(A424,[5]数据处理!$A:$G,7,0),0)</f>
        <v>0</v>
      </c>
      <c r="M424">
        <f t="shared" si="103"/>
        <v>6</v>
      </c>
      <c r="N424">
        <f>IFERROR(VLOOKUP(A424,[5]数据处理!$A:$C,3,0),0)</f>
        <v>0</v>
      </c>
      <c r="O424">
        <f>IFERROR(VLOOKUP($A424,[5]数据处理!$A:$N,14,0),0)</f>
        <v>5</v>
      </c>
      <c r="P424" t="str">
        <f>IFERROR(VLOOKUP($A424,[3]库存报告使用数据!$A$1:$B$65536,2,0),"")</f>
        <v/>
      </c>
      <c r="Q424" t="str">
        <f>IFERROR(VLOOKUP($A424,[3]库存报告使用数据!$A$1:$E$65536,5,0),"")</f>
        <v/>
      </c>
      <c r="R424" t="str">
        <f>IFERROR(VLOOKUP($A424,[3]库存报告使用数据!$A$1:$H$65536,8,0),"")</f>
        <v/>
      </c>
      <c r="S424" t="str">
        <f>IFERROR(VLOOKUP($A424,[3]库存报告使用数据!$A$1:$K$65536,11,0),"")</f>
        <v/>
      </c>
      <c r="T424" t="str">
        <f>IFERROR(VLOOKUP($A424,[3]库存报告使用数据!$A$1:$C$65536,3,0),"")</f>
        <v/>
      </c>
      <c r="U424" t="str">
        <f>IFERROR(VLOOKUP($A424,[3]库存报告使用数据!$A$1:$F$65536,6,0),"")</f>
        <v/>
      </c>
      <c r="V424" t="str">
        <f>IFERROR(VLOOKUP($A424,[3]库存报告使用数据!$A$1:$I$65536,9,0),"")</f>
        <v/>
      </c>
      <c r="W424" t="str">
        <f>IFERROR(VLOOKUP($A424,[3]库存报告使用数据!$A$1:$L$65536,12,0),"")</f>
        <v/>
      </c>
      <c r="X424" s="20" t="str">
        <f t="shared" si="104"/>
        <v/>
      </c>
      <c r="Y424" s="20" t="str">
        <f t="shared" si="105"/>
        <v/>
      </c>
      <c r="Z424" s="20" t="str">
        <f t="shared" si="106"/>
        <v/>
      </c>
      <c r="AA424" s="20" t="str">
        <f t="shared" si="107"/>
        <v/>
      </c>
      <c r="AB424" t="str">
        <f>IFERROR(VLOOKUP($A424,[3]库存报告使用数据!$A$1:$D$65536,4,0),"")</f>
        <v/>
      </c>
      <c r="AC424" t="str">
        <f>IFERROR(VLOOKUP($A424,[3]库存报告使用数据!$A$1:$G$65536,7,0),"")</f>
        <v/>
      </c>
      <c r="AD424" t="str">
        <f>IFERROR(VLOOKUP($A424,[3]库存报告使用数据!$A$1:$J$65536,10,0),"")</f>
        <v/>
      </c>
      <c r="AE424" t="str">
        <f>IFERROR(VLOOKUP($A424,[3]库存报告使用数据!$A$1:$M$65536,13,0),"")</f>
        <v/>
      </c>
      <c r="AF424" s="20" t="str">
        <f t="shared" si="108"/>
        <v/>
      </c>
      <c r="AG424" s="20" t="str">
        <f t="shared" si="109"/>
        <v/>
      </c>
      <c r="AH424" s="20" t="str">
        <f t="shared" si="110"/>
        <v/>
      </c>
      <c r="AI424" s="20" t="str">
        <f t="shared" si="111"/>
        <v/>
      </c>
      <c r="AJ424">
        <f>IFERROR(VLOOKUP($B424,[4]库存报告使用数据!$A$1:$B$65536,2,0),0)</f>
        <v>7</v>
      </c>
      <c r="AK424">
        <f>IFERROR(VLOOKUP($B424,[4]库存报告使用数据!$A$1:$C$65536,3,0),)</f>
        <v>4</v>
      </c>
      <c r="AL424">
        <f>IFERROR(VLOOKUP($B424,[4]库存报告使用数据!$A$1:$D$65536,4,0),)</f>
        <v>0</v>
      </c>
      <c r="AM424">
        <f>IFERROR(VLOOKUP($B424,[4]库存报告使用数据!$A$1:$E$65536,5,0),)</f>
        <v>4</v>
      </c>
      <c r="AN424" s="20">
        <f t="shared" si="112"/>
        <v>0.142857142857143</v>
      </c>
      <c r="AO424" s="20">
        <f t="shared" si="113"/>
        <v>0.25</v>
      </c>
      <c r="AP424" s="20" t="str">
        <f t="shared" si="114"/>
        <v/>
      </c>
      <c r="AQ424" s="20">
        <f t="shared" si="115"/>
        <v>0</v>
      </c>
      <c r="AR424" s="32">
        <f t="shared" si="116"/>
        <v>0.142857142857143</v>
      </c>
      <c r="AS424" s="32">
        <f t="shared" si="117"/>
        <v>8.57142857142857</v>
      </c>
      <c r="AT424" s="32">
        <f t="shared" si="118"/>
        <v>-2.57142857142857</v>
      </c>
      <c r="AU424" s="28">
        <f t="shared" si="119"/>
        <v>42</v>
      </c>
      <c r="AV424" s="34">
        <f>IFERROR(时间!$B$4+AU424,"上周无销量")</f>
        <v>43325</v>
      </c>
    </row>
    <row r="425" spans="1:48">
      <c r="A425" s="18" t="s">
        <v>470</v>
      </c>
      <c r="B425" t="str">
        <f>VLOOKUP(A425,'[1]sku-asin（子）'!$A:$B,2,0)</f>
        <v>B0719P8LD3</v>
      </c>
      <c r="C425" t="str">
        <f>VLOOKUP(A425,'[1]子sku-父sku'!$A:$B,2,0)</f>
        <v>CS-LY166</v>
      </c>
      <c r="D425" s="28">
        <f>IFERROR(VLOOKUP(A425,[2]库存报告使用数据处理!$A:$C,3,0),0)</f>
        <v>1</v>
      </c>
      <c r="E425" s="28">
        <f>IFERROR(VLOOKUP(A425,[2]库存报告使用数据处理!$A:$D,4,0),0)</f>
        <v>1</v>
      </c>
      <c r="F425" s="28">
        <f>IFERROR(VLOOKUP(A425,[2]库存报告使用数据处理!$A:$E,5,0),0)</f>
        <v>0</v>
      </c>
      <c r="G425" s="28">
        <f>IFERROR(VLOOKUP(A425,[2]库存报告使用数据处理!$A:$F,6,0),0)</f>
        <v>0</v>
      </c>
      <c r="H425" s="29">
        <f>IFERROR(VLOOKUP(A425,[2]库存报告使用数据处理!$A:$G,7,0),0)</f>
        <v>13.99</v>
      </c>
      <c r="I425">
        <f>IFERROR(VLOOKUP(A425,[5]数据处理!$A:$B,2,0),0)</f>
        <v>4</v>
      </c>
      <c r="J425" s="30">
        <f>IFERROR(VLOOKUP(A425,[5]数据处理!$A:$D,4,0),0)</f>
        <v>0</v>
      </c>
      <c r="K425" s="30">
        <f>IFERROR(VLOOKUP(A425,[5]数据处理!$A:$E,5,0),0)</f>
        <v>0</v>
      </c>
      <c r="L425" s="30">
        <f>IFERROR(VLOOKUP(A425,[5]数据处理!$A:$G,7,0),0)</f>
        <v>0</v>
      </c>
      <c r="M425">
        <f t="shared" si="103"/>
        <v>4</v>
      </c>
      <c r="N425">
        <f>IFERROR(VLOOKUP(A425,[5]数据处理!$A:$C,3,0),0)</f>
        <v>0</v>
      </c>
      <c r="O425">
        <f>IFERROR(VLOOKUP($A425,[5]数据处理!$A:$N,14,0),0)</f>
        <v>4</v>
      </c>
      <c r="P425" t="str">
        <f>IFERROR(VLOOKUP($A425,[3]库存报告使用数据!$A$1:$B$65536,2,0),"")</f>
        <v/>
      </c>
      <c r="Q425" t="str">
        <f>IFERROR(VLOOKUP($A425,[3]库存报告使用数据!$A$1:$E$65536,5,0),"")</f>
        <v/>
      </c>
      <c r="R425" t="str">
        <f>IFERROR(VLOOKUP($A425,[3]库存报告使用数据!$A$1:$H$65536,8,0),"")</f>
        <v/>
      </c>
      <c r="S425" t="str">
        <f>IFERROR(VLOOKUP($A425,[3]库存报告使用数据!$A$1:$K$65536,11,0),"")</f>
        <v/>
      </c>
      <c r="T425" t="str">
        <f>IFERROR(VLOOKUP($A425,[3]库存报告使用数据!$A$1:$C$65536,3,0),"")</f>
        <v/>
      </c>
      <c r="U425" t="str">
        <f>IFERROR(VLOOKUP($A425,[3]库存报告使用数据!$A$1:$F$65536,6,0),"")</f>
        <v/>
      </c>
      <c r="V425" t="str">
        <f>IFERROR(VLOOKUP($A425,[3]库存报告使用数据!$A$1:$I$65536,9,0),"")</f>
        <v/>
      </c>
      <c r="W425" t="str">
        <f>IFERROR(VLOOKUP($A425,[3]库存报告使用数据!$A$1:$L$65536,12,0),"")</f>
        <v/>
      </c>
      <c r="X425" s="20" t="str">
        <f t="shared" si="104"/>
        <v/>
      </c>
      <c r="Y425" s="20" t="str">
        <f t="shared" si="105"/>
        <v/>
      </c>
      <c r="Z425" s="20" t="str">
        <f t="shared" si="106"/>
        <v/>
      </c>
      <c r="AA425" s="20" t="str">
        <f t="shared" si="107"/>
        <v/>
      </c>
      <c r="AB425" t="str">
        <f>IFERROR(VLOOKUP($A425,[3]库存报告使用数据!$A$1:$D$65536,4,0),"")</f>
        <v/>
      </c>
      <c r="AC425" t="str">
        <f>IFERROR(VLOOKUP($A425,[3]库存报告使用数据!$A$1:$G$65536,7,0),"")</f>
        <v/>
      </c>
      <c r="AD425" t="str">
        <f>IFERROR(VLOOKUP($A425,[3]库存报告使用数据!$A$1:$J$65536,10,0),"")</f>
        <v/>
      </c>
      <c r="AE425" t="str">
        <f>IFERROR(VLOOKUP($A425,[3]库存报告使用数据!$A$1:$M$65536,13,0),"")</f>
        <v/>
      </c>
      <c r="AF425" s="20" t="str">
        <f t="shared" si="108"/>
        <v/>
      </c>
      <c r="AG425" s="20" t="str">
        <f t="shared" si="109"/>
        <v/>
      </c>
      <c r="AH425" s="20" t="str">
        <f t="shared" si="110"/>
        <v/>
      </c>
      <c r="AI425" s="20" t="str">
        <f t="shared" si="111"/>
        <v/>
      </c>
      <c r="AJ425">
        <f>IFERROR(VLOOKUP($B425,[4]库存报告使用数据!$A$1:$B$65536,2,0),0)</f>
        <v>3</v>
      </c>
      <c r="AK425">
        <f>IFERROR(VLOOKUP($B425,[4]库存报告使用数据!$A$1:$C$65536,3,0),)</f>
        <v>4</v>
      </c>
      <c r="AL425">
        <f>IFERROR(VLOOKUP($B425,[4]库存报告使用数据!$A$1:$D$65536,4,0),)</f>
        <v>0</v>
      </c>
      <c r="AM425">
        <f>IFERROR(VLOOKUP($B425,[4]库存报告使用数据!$A$1:$E$65536,5,0),)</f>
        <v>0</v>
      </c>
      <c r="AN425" s="20">
        <f t="shared" si="112"/>
        <v>0.333333333333333</v>
      </c>
      <c r="AO425" s="20">
        <f t="shared" si="113"/>
        <v>0.25</v>
      </c>
      <c r="AP425" s="20" t="str">
        <f t="shared" si="114"/>
        <v/>
      </c>
      <c r="AQ425" s="20" t="str">
        <f t="shared" si="115"/>
        <v/>
      </c>
      <c r="AR425" s="32">
        <f t="shared" si="116"/>
        <v>0.142857142857143</v>
      </c>
      <c r="AS425" s="32">
        <f t="shared" si="117"/>
        <v>8.57142857142857</v>
      </c>
      <c r="AT425" s="32">
        <f t="shared" si="118"/>
        <v>-4.57142857142857</v>
      </c>
      <c r="AU425" s="28">
        <f t="shared" si="119"/>
        <v>28</v>
      </c>
      <c r="AV425" s="34">
        <f>IFERROR(时间!$B$4+AU425,"上周无销量")</f>
        <v>43311</v>
      </c>
    </row>
    <row r="426" spans="1:48">
      <c r="A426" s="18" t="s">
        <v>471</v>
      </c>
      <c r="B426" t="str">
        <f>VLOOKUP(A426,'[1]sku-asin（子）'!$A:$B,2,0)</f>
        <v>B071P6G6FV</v>
      </c>
      <c r="C426" t="str">
        <f>VLOOKUP(A426,'[1]子sku-父sku'!$A:$B,2,0)</f>
        <v>CS-LY166</v>
      </c>
      <c r="D426" s="28">
        <f>IFERROR(VLOOKUP(A426,[2]库存报告使用数据处理!$A:$C,3,0),0)</f>
        <v>2</v>
      </c>
      <c r="E426" s="28">
        <f>IFERROR(VLOOKUP(A426,[2]库存报告使用数据处理!$A:$D,4,0),0)</f>
        <v>1</v>
      </c>
      <c r="F426" s="28">
        <f>IFERROR(VLOOKUP(A426,[2]库存报告使用数据处理!$A:$E,5,0),0)</f>
        <v>1</v>
      </c>
      <c r="G426" s="28">
        <f>IFERROR(VLOOKUP(A426,[2]库存报告使用数据处理!$A:$F,6,0),0)</f>
        <v>1</v>
      </c>
      <c r="H426" s="29">
        <f>IFERROR(VLOOKUP(A426,[2]库存报告使用数据处理!$A:$G,7,0),0)</f>
        <v>13.99</v>
      </c>
      <c r="I426">
        <f>IFERROR(VLOOKUP(A426,[5]数据处理!$A:$B,2,0),0)</f>
        <v>2</v>
      </c>
      <c r="J426" s="30">
        <f>IFERROR(VLOOKUP(A426,[5]数据处理!$A:$D,4,0),0)</f>
        <v>0</v>
      </c>
      <c r="K426" s="30">
        <f>IFERROR(VLOOKUP(A426,[5]数据处理!$A:$E,5,0),0)</f>
        <v>0</v>
      </c>
      <c r="L426" s="30">
        <f>IFERROR(VLOOKUP(A426,[5]数据处理!$A:$G,7,0),0)</f>
        <v>0</v>
      </c>
      <c r="M426">
        <f t="shared" si="103"/>
        <v>2</v>
      </c>
      <c r="N426">
        <f>IFERROR(VLOOKUP(A426,[5]数据处理!$A:$C,3,0),0)</f>
        <v>0</v>
      </c>
      <c r="O426">
        <f>IFERROR(VLOOKUP($A426,[5]数据处理!$A:$N,14,0),0)</f>
        <v>2</v>
      </c>
      <c r="P426">
        <f>IFERROR(VLOOKUP($A426,[3]库存报告使用数据!$A$1:$B$65536,2,0),"")</f>
        <v>700</v>
      </c>
      <c r="Q426">
        <f>IFERROR(VLOOKUP($A426,[3]库存报告使用数据!$A$1:$E$65536,5,0),"")</f>
        <v>469</v>
      </c>
      <c r="R426">
        <f>IFERROR(VLOOKUP($A426,[3]库存报告使用数据!$A$1:$H$65536,8,0),"")</f>
        <v>487</v>
      </c>
      <c r="S426">
        <f>IFERROR(VLOOKUP($A426,[3]库存报告使用数据!$A$1:$K$65536,11,0),"")</f>
        <v>368</v>
      </c>
      <c r="T426">
        <f>IFERROR(VLOOKUP($A426,[3]库存报告使用数据!$A$1:$C$65536,3,0),"")</f>
        <v>1</v>
      </c>
      <c r="U426">
        <f>IFERROR(VLOOKUP($A426,[3]库存报告使用数据!$A$1:$F$65536,6,0),"")</f>
        <v>2</v>
      </c>
      <c r="V426">
        <f>IFERROR(VLOOKUP($A426,[3]库存报告使用数据!$A$1:$I$65536,9,0),"")</f>
        <v>1</v>
      </c>
      <c r="W426">
        <f>IFERROR(VLOOKUP($A426,[3]库存报告使用数据!$A$1:$L$65536,12,0),"")</f>
        <v>0</v>
      </c>
      <c r="X426" s="20">
        <f t="shared" si="104"/>
        <v>0.00142857142857143</v>
      </c>
      <c r="Y426" s="20">
        <f t="shared" si="105"/>
        <v>0.00426439232409382</v>
      </c>
      <c r="Z426" s="20">
        <f t="shared" si="106"/>
        <v>0.00205338809034908</v>
      </c>
      <c r="AA426" s="20">
        <f t="shared" si="107"/>
        <v>0</v>
      </c>
      <c r="AB426">
        <f>IFERROR(VLOOKUP($A426,[3]库存报告使用数据!$A$1:$D$65536,4,0),"")</f>
        <v>0.05</v>
      </c>
      <c r="AC426">
        <f>IFERROR(VLOOKUP($A426,[3]库存报告使用数据!$A$1:$G$65536,7,0),"")</f>
        <v>0.12</v>
      </c>
      <c r="AD426">
        <f>IFERROR(VLOOKUP($A426,[3]库存报告使用数据!$A$1:$J$65536,10,0),"")</f>
        <v>0.11</v>
      </c>
      <c r="AE426">
        <f>IFERROR(VLOOKUP($A426,[3]库存报告使用数据!$A$1:$M$65536,13,0),"")</f>
        <v>0</v>
      </c>
      <c r="AF426" s="20">
        <f t="shared" si="108"/>
        <v>0.00178699070764832</v>
      </c>
      <c r="AG426" s="20">
        <f t="shared" si="109"/>
        <v>0.00857755539671194</v>
      </c>
      <c r="AH426" s="20">
        <f t="shared" si="110"/>
        <v>0.00786275911365261</v>
      </c>
      <c r="AI426" s="20" t="str">
        <f t="shared" si="111"/>
        <v/>
      </c>
      <c r="AJ426">
        <f>IFERROR(VLOOKUP($B426,[4]库存报告使用数据!$A$1:$B$65536,2,0),0)</f>
        <v>3</v>
      </c>
      <c r="AK426">
        <f>IFERROR(VLOOKUP($B426,[4]库存报告使用数据!$A$1:$C$65536,3,0),)</f>
        <v>3</v>
      </c>
      <c r="AL426">
        <f>IFERROR(VLOOKUP($B426,[4]库存报告使用数据!$A$1:$D$65536,4,0),)</f>
        <v>0</v>
      </c>
      <c r="AM426">
        <f>IFERROR(VLOOKUP($B426,[4]库存报告使用数据!$A$1:$E$65536,5,0),)</f>
        <v>3</v>
      </c>
      <c r="AN426" s="20">
        <f t="shared" si="112"/>
        <v>0.666666666666667</v>
      </c>
      <c r="AO426" s="20">
        <f t="shared" si="113"/>
        <v>0.333333333333333</v>
      </c>
      <c r="AP426" s="20" t="str">
        <f t="shared" si="114"/>
        <v/>
      </c>
      <c r="AQ426" s="20">
        <f t="shared" si="115"/>
        <v>0.333333333333333</v>
      </c>
      <c r="AR426" s="32">
        <f t="shared" si="116"/>
        <v>0.285714285714286</v>
      </c>
      <c r="AS426" s="32">
        <f t="shared" si="117"/>
        <v>17.1428571428571</v>
      </c>
      <c r="AT426" s="32">
        <f t="shared" si="118"/>
        <v>-15.1428571428571</v>
      </c>
      <c r="AU426" s="28">
        <f t="shared" si="119"/>
        <v>7</v>
      </c>
      <c r="AV426" s="34">
        <f>IFERROR(时间!$B$4+AU426,"上周无销量")</f>
        <v>43290</v>
      </c>
    </row>
    <row r="427" spans="1:48">
      <c r="A427" s="18" t="s">
        <v>472</v>
      </c>
      <c r="B427" t="str">
        <f>VLOOKUP(A427,'[1]sku-asin（子）'!$A:$B,2,0)</f>
        <v>B0711XBDP2</v>
      </c>
      <c r="C427" t="str">
        <f>VLOOKUP(A427,'[1]子sku-父sku'!$A:$B,2,0)</f>
        <v>CS-LY166</v>
      </c>
      <c r="D427" s="28">
        <f>IFERROR(VLOOKUP(A427,[2]库存报告使用数据处理!$A:$C,3,0),0)</f>
        <v>0</v>
      </c>
      <c r="E427" s="28">
        <f>IFERROR(VLOOKUP(A427,[2]库存报告使用数据处理!$A:$D,4,0),0)</f>
        <v>0</v>
      </c>
      <c r="F427" s="28">
        <f>IFERROR(VLOOKUP(A427,[2]库存报告使用数据处理!$A:$E,5,0),0)</f>
        <v>1</v>
      </c>
      <c r="G427" s="28">
        <f>IFERROR(VLOOKUP(A427,[2]库存报告使用数据处理!$A:$F,6,0),0)</f>
        <v>0</v>
      </c>
      <c r="H427" s="29">
        <f>IFERROR(VLOOKUP(A427,[2]库存报告使用数据处理!$A:$G,7,0),0)</f>
        <v>23.5</v>
      </c>
      <c r="I427">
        <f>IFERROR(VLOOKUP(A427,[5]数据处理!$A:$B,2,0),0)</f>
        <v>4</v>
      </c>
      <c r="J427" s="30">
        <f>IFERROR(VLOOKUP(A427,[5]数据处理!$A:$D,4,0),0)</f>
        <v>0</v>
      </c>
      <c r="K427" s="30">
        <f>IFERROR(VLOOKUP(A427,[5]数据处理!$A:$E,5,0),0)</f>
        <v>0</v>
      </c>
      <c r="L427" s="30">
        <f>IFERROR(VLOOKUP(A427,[5]数据处理!$A:$G,7,0),0)</f>
        <v>0</v>
      </c>
      <c r="M427">
        <f t="shared" si="103"/>
        <v>4</v>
      </c>
      <c r="N427">
        <f>IFERROR(VLOOKUP(A427,[5]数据处理!$A:$C,3,0),0)</f>
        <v>0</v>
      </c>
      <c r="O427">
        <f>IFERROR(VLOOKUP($A427,[5]数据处理!$A:$N,14,0),0)</f>
        <v>4</v>
      </c>
      <c r="P427" t="str">
        <f>IFERROR(VLOOKUP($A427,[3]库存报告使用数据!$A$1:$B$65536,2,0),"")</f>
        <v/>
      </c>
      <c r="Q427" t="str">
        <f>IFERROR(VLOOKUP($A427,[3]库存报告使用数据!$A$1:$E$65536,5,0),"")</f>
        <v/>
      </c>
      <c r="R427" t="str">
        <f>IFERROR(VLOOKUP($A427,[3]库存报告使用数据!$A$1:$H$65536,8,0),"")</f>
        <v/>
      </c>
      <c r="S427" t="str">
        <f>IFERROR(VLOOKUP($A427,[3]库存报告使用数据!$A$1:$K$65536,11,0),"")</f>
        <v/>
      </c>
      <c r="T427" t="str">
        <f>IFERROR(VLOOKUP($A427,[3]库存报告使用数据!$A$1:$C$65536,3,0),"")</f>
        <v/>
      </c>
      <c r="U427" t="str">
        <f>IFERROR(VLOOKUP($A427,[3]库存报告使用数据!$A$1:$F$65536,6,0),"")</f>
        <v/>
      </c>
      <c r="V427" t="str">
        <f>IFERROR(VLOOKUP($A427,[3]库存报告使用数据!$A$1:$I$65536,9,0),"")</f>
        <v/>
      </c>
      <c r="W427" t="str">
        <f>IFERROR(VLOOKUP($A427,[3]库存报告使用数据!$A$1:$L$65536,12,0),"")</f>
        <v/>
      </c>
      <c r="X427" s="20" t="str">
        <f t="shared" si="104"/>
        <v/>
      </c>
      <c r="Y427" s="20" t="str">
        <f t="shared" si="105"/>
        <v/>
      </c>
      <c r="Z427" s="20" t="str">
        <f t="shared" si="106"/>
        <v/>
      </c>
      <c r="AA427" s="20" t="str">
        <f t="shared" si="107"/>
        <v/>
      </c>
      <c r="AB427" t="str">
        <f>IFERROR(VLOOKUP($A427,[3]库存报告使用数据!$A$1:$D$65536,4,0),"")</f>
        <v/>
      </c>
      <c r="AC427" t="str">
        <f>IFERROR(VLOOKUP($A427,[3]库存报告使用数据!$A$1:$G$65536,7,0),"")</f>
        <v/>
      </c>
      <c r="AD427" t="str">
        <f>IFERROR(VLOOKUP($A427,[3]库存报告使用数据!$A$1:$J$65536,10,0),"")</f>
        <v/>
      </c>
      <c r="AE427" t="str">
        <f>IFERROR(VLOOKUP($A427,[3]库存报告使用数据!$A$1:$M$65536,13,0),"")</f>
        <v/>
      </c>
      <c r="AF427" s="20" t="str">
        <f t="shared" si="108"/>
        <v/>
      </c>
      <c r="AG427" s="20" t="str">
        <f t="shared" si="109"/>
        <v/>
      </c>
      <c r="AH427" s="20" t="str">
        <f t="shared" si="110"/>
        <v/>
      </c>
      <c r="AI427" s="20" t="str">
        <f t="shared" si="111"/>
        <v/>
      </c>
      <c r="AJ427">
        <f>IFERROR(VLOOKUP($B427,[4]库存报告使用数据!$A$1:$B$65536,2,0),0)</f>
        <v>0</v>
      </c>
      <c r="AK427">
        <f>IFERROR(VLOOKUP($B427,[4]库存报告使用数据!$A$1:$C$65536,3,0),)</f>
        <v>5</v>
      </c>
      <c r="AL427">
        <f>IFERROR(VLOOKUP($B427,[4]库存报告使用数据!$A$1:$D$65536,4,0),)</f>
        <v>0</v>
      </c>
      <c r="AM427">
        <f>IFERROR(VLOOKUP($B427,[4]库存报告使用数据!$A$1:$E$65536,5,0),)</f>
        <v>0</v>
      </c>
      <c r="AN427" s="20" t="str">
        <f t="shared" si="112"/>
        <v/>
      </c>
      <c r="AO427" s="20">
        <f t="shared" si="113"/>
        <v>0</v>
      </c>
      <c r="AP427" s="20" t="str">
        <f t="shared" si="114"/>
        <v/>
      </c>
      <c r="AQ427" s="20" t="str">
        <f t="shared" si="115"/>
        <v/>
      </c>
      <c r="AR427" s="32">
        <f t="shared" si="116"/>
        <v>0</v>
      </c>
      <c r="AS427" s="32">
        <f t="shared" si="117"/>
        <v>0</v>
      </c>
      <c r="AT427" s="32">
        <f t="shared" si="118"/>
        <v>4</v>
      </c>
      <c r="AU427" s="28" t="str">
        <f t="shared" si="119"/>
        <v>库存为4</v>
      </c>
      <c r="AV427" s="34" t="str">
        <f>IFERROR(时间!$B$4+AU427,"上周无销量")</f>
        <v>上周无销量</v>
      </c>
    </row>
    <row r="428" spans="1:48">
      <c r="A428" s="18" t="s">
        <v>473</v>
      </c>
      <c r="B428" t="str">
        <f>VLOOKUP(A428,'[1]sku-asin（子）'!$A:$B,2,0)</f>
        <v>B072LT99LL</v>
      </c>
      <c r="C428" t="str">
        <f>VLOOKUP(A428,'[1]子sku-父sku'!$A:$B,2,0)</f>
        <v>CS-LY166</v>
      </c>
      <c r="D428" s="28">
        <f>IFERROR(VLOOKUP(A428,[2]库存报告使用数据处理!$A:$C,3,0),0)</f>
        <v>0</v>
      </c>
      <c r="E428" s="28">
        <f>IFERROR(VLOOKUP(A428,[2]库存报告使用数据处理!$A:$D,4,0),0)</f>
        <v>0</v>
      </c>
      <c r="F428" s="28">
        <f>IFERROR(VLOOKUP(A428,[2]库存报告使用数据处理!$A:$E,5,0),0)</f>
        <v>0</v>
      </c>
      <c r="G428" s="28">
        <f>IFERROR(VLOOKUP(A428,[2]库存报告使用数据处理!$A:$F,6,0),0)</f>
        <v>1</v>
      </c>
      <c r="H428" s="29">
        <f>IFERROR(VLOOKUP(A428,[2]库存报告使用数据处理!$A:$G,7,0),0)</f>
        <v>13.99</v>
      </c>
      <c r="I428">
        <f>IFERROR(VLOOKUP(A428,[5]数据处理!$A:$B,2,0),0)</f>
        <v>0</v>
      </c>
      <c r="J428" s="30">
        <f>IFERROR(VLOOKUP(A428,[5]数据处理!$A:$D,4,0),0)</f>
        <v>0</v>
      </c>
      <c r="K428" s="30">
        <f>IFERROR(VLOOKUP(A428,[5]数据处理!$A:$E,5,0),0)</f>
        <v>0</v>
      </c>
      <c r="L428" s="30">
        <f>IFERROR(VLOOKUP(A428,[5]数据处理!$A:$G,7,0),0)</f>
        <v>0</v>
      </c>
      <c r="M428">
        <f t="shared" si="103"/>
        <v>0</v>
      </c>
      <c r="N428">
        <f>IFERROR(VLOOKUP(A428,[5]数据处理!$A:$C,3,0),0)</f>
        <v>0</v>
      </c>
      <c r="O428">
        <f>IFERROR(VLOOKUP($A428,[5]数据处理!$A:$N,14,0),0)</f>
        <v>0</v>
      </c>
      <c r="P428" t="str">
        <f>IFERROR(VLOOKUP($A428,[3]库存报告使用数据!$A$1:$B$65536,2,0),"")</f>
        <v/>
      </c>
      <c r="Q428" t="str">
        <f>IFERROR(VLOOKUP($A428,[3]库存报告使用数据!$A$1:$E$65536,5,0),"")</f>
        <v/>
      </c>
      <c r="R428" t="str">
        <f>IFERROR(VLOOKUP($A428,[3]库存报告使用数据!$A$1:$H$65536,8,0),"")</f>
        <v/>
      </c>
      <c r="S428" t="str">
        <f>IFERROR(VLOOKUP($A428,[3]库存报告使用数据!$A$1:$K$65536,11,0),"")</f>
        <v/>
      </c>
      <c r="T428" t="str">
        <f>IFERROR(VLOOKUP($A428,[3]库存报告使用数据!$A$1:$C$65536,3,0),"")</f>
        <v/>
      </c>
      <c r="U428" t="str">
        <f>IFERROR(VLOOKUP($A428,[3]库存报告使用数据!$A$1:$F$65536,6,0),"")</f>
        <v/>
      </c>
      <c r="V428" t="str">
        <f>IFERROR(VLOOKUP($A428,[3]库存报告使用数据!$A$1:$I$65536,9,0),"")</f>
        <v/>
      </c>
      <c r="W428" t="str">
        <f>IFERROR(VLOOKUP($A428,[3]库存报告使用数据!$A$1:$L$65536,12,0),"")</f>
        <v/>
      </c>
      <c r="X428" s="20" t="str">
        <f t="shared" si="104"/>
        <v/>
      </c>
      <c r="Y428" s="20" t="str">
        <f t="shared" si="105"/>
        <v/>
      </c>
      <c r="Z428" s="20" t="str">
        <f t="shared" si="106"/>
        <v/>
      </c>
      <c r="AA428" s="20" t="str">
        <f t="shared" si="107"/>
        <v/>
      </c>
      <c r="AB428" t="str">
        <f>IFERROR(VLOOKUP($A428,[3]库存报告使用数据!$A$1:$D$65536,4,0),"")</f>
        <v/>
      </c>
      <c r="AC428" t="str">
        <f>IFERROR(VLOOKUP($A428,[3]库存报告使用数据!$A$1:$G$65536,7,0),"")</f>
        <v/>
      </c>
      <c r="AD428" t="str">
        <f>IFERROR(VLOOKUP($A428,[3]库存报告使用数据!$A$1:$J$65536,10,0),"")</f>
        <v/>
      </c>
      <c r="AE428" t="str">
        <f>IFERROR(VLOOKUP($A428,[3]库存报告使用数据!$A$1:$M$65536,13,0),"")</f>
        <v/>
      </c>
      <c r="AF428" s="20" t="str">
        <f t="shared" si="108"/>
        <v/>
      </c>
      <c r="AG428" s="20" t="str">
        <f t="shared" si="109"/>
        <v/>
      </c>
      <c r="AH428" s="20" t="str">
        <f t="shared" si="110"/>
        <v/>
      </c>
      <c r="AI428" s="20" t="str">
        <f t="shared" si="111"/>
        <v/>
      </c>
      <c r="AJ428">
        <f>IFERROR(VLOOKUP($B428,[4]库存报告使用数据!$A$1:$B$65536,2,0),0)</f>
        <v>0</v>
      </c>
      <c r="AK428">
        <f>IFERROR(VLOOKUP($B428,[4]库存报告使用数据!$A$1:$C$65536,3,0),)</f>
        <v>0</v>
      </c>
      <c r="AL428">
        <f>IFERROR(VLOOKUP($B428,[4]库存报告使用数据!$A$1:$D$65536,4,0),)</f>
        <v>0</v>
      </c>
      <c r="AM428">
        <f>IFERROR(VLOOKUP($B428,[4]库存报告使用数据!$A$1:$E$65536,5,0),)</f>
        <v>4</v>
      </c>
      <c r="AN428" s="20" t="str">
        <f t="shared" si="112"/>
        <v/>
      </c>
      <c r="AO428" s="20" t="str">
        <f t="shared" si="113"/>
        <v/>
      </c>
      <c r="AP428" s="20" t="str">
        <f t="shared" si="114"/>
        <v/>
      </c>
      <c r="AQ428" s="20">
        <f t="shared" si="115"/>
        <v>0.25</v>
      </c>
      <c r="AR428" s="32">
        <f t="shared" si="116"/>
        <v>0</v>
      </c>
      <c r="AS428" s="32">
        <f t="shared" si="117"/>
        <v>0</v>
      </c>
      <c r="AT428" s="32">
        <f t="shared" si="118"/>
        <v>0</v>
      </c>
      <c r="AU428" s="28" t="str">
        <f t="shared" si="119"/>
        <v>库存为0</v>
      </c>
      <c r="AV428" s="34" t="str">
        <f>IFERROR(时间!$B$4+AU428,"上周无销量")</f>
        <v>上周无销量</v>
      </c>
    </row>
    <row r="429" spans="1:48">
      <c r="A429" s="18" t="s">
        <v>474</v>
      </c>
      <c r="B429" t="str">
        <f>VLOOKUP(A429,'[1]sku-asin（子）'!$A:$B,2,0)</f>
        <v>B072J7L4LR</v>
      </c>
      <c r="C429" t="str">
        <f>VLOOKUP(A429,'[1]子sku-父sku'!$A:$B,2,0)</f>
        <v>CS-LY166</v>
      </c>
      <c r="D429" s="28">
        <f>IFERROR(VLOOKUP(A429,[2]库存报告使用数据处理!$A:$C,3,0),0)</f>
        <v>0</v>
      </c>
      <c r="E429" s="28">
        <f>IFERROR(VLOOKUP(A429,[2]库存报告使用数据处理!$A:$D,4,0),0)</f>
        <v>1</v>
      </c>
      <c r="F429" s="28">
        <f>IFERROR(VLOOKUP(A429,[2]库存报告使用数据处理!$A:$E,5,0),0)</f>
        <v>2</v>
      </c>
      <c r="G429" s="28">
        <f>IFERROR(VLOOKUP(A429,[2]库存报告使用数据处理!$A:$F,6,0),0)</f>
        <v>0</v>
      </c>
      <c r="H429" s="29">
        <f>IFERROR(VLOOKUP(A429,[2]库存报告使用数据处理!$A:$G,7,0),0)</f>
        <v>13.99</v>
      </c>
      <c r="I429">
        <f>IFERROR(VLOOKUP(A429,[5]数据处理!$A:$B,2,0),0)</f>
        <v>2</v>
      </c>
      <c r="J429" s="30">
        <f>IFERROR(VLOOKUP(A429,[5]数据处理!$A:$D,4,0),0)</f>
        <v>0</v>
      </c>
      <c r="K429" s="30">
        <f>IFERROR(VLOOKUP(A429,[5]数据处理!$A:$E,5,0),0)</f>
        <v>0</v>
      </c>
      <c r="L429" s="30">
        <f>IFERROR(VLOOKUP(A429,[5]数据处理!$A:$G,7,0),0)</f>
        <v>0</v>
      </c>
      <c r="M429">
        <f t="shared" si="103"/>
        <v>2</v>
      </c>
      <c r="N429">
        <f>IFERROR(VLOOKUP(A429,[5]数据处理!$A:$C,3,0),0)</f>
        <v>0</v>
      </c>
      <c r="O429">
        <f>IFERROR(VLOOKUP($A429,[5]数据处理!$A:$N,14,0),0)</f>
        <v>2</v>
      </c>
      <c r="P429" t="str">
        <f>IFERROR(VLOOKUP($A429,[3]库存报告使用数据!$A$1:$B$65536,2,0),"")</f>
        <v/>
      </c>
      <c r="Q429" t="str">
        <f>IFERROR(VLOOKUP($A429,[3]库存报告使用数据!$A$1:$E$65536,5,0),"")</f>
        <v/>
      </c>
      <c r="R429" t="str">
        <f>IFERROR(VLOOKUP($A429,[3]库存报告使用数据!$A$1:$H$65536,8,0),"")</f>
        <v/>
      </c>
      <c r="S429" t="str">
        <f>IFERROR(VLOOKUP($A429,[3]库存报告使用数据!$A$1:$K$65536,11,0),"")</f>
        <v/>
      </c>
      <c r="T429" t="str">
        <f>IFERROR(VLOOKUP($A429,[3]库存报告使用数据!$A$1:$C$65536,3,0),"")</f>
        <v/>
      </c>
      <c r="U429" t="str">
        <f>IFERROR(VLOOKUP($A429,[3]库存报告使用数据!$A$1:$F$65536,6,0),"")</f>
        <v/>
      </c>
      <c r="V429" t="str">
        <f>IFERROR(VLOOKUP($A429,[3]库存报告使用数据!$A$1:$I$65536,9,0),"")</f>
        <v/>
      </c>
      <c r="W429" t="str">
        <f>IFERROR(VLOOKUP($A429,[3]库存报告使用数据!$A$1:$L$65536,12,0),"")</f>
        <v/>
      </c>
      <c r="X429" s="20" t="str">
        <f t="shared" si="104"/>
        <v/>
      </c>
      <c r="Y429" s="20" t="str">
        <f t="shared" si="105"/>
        <v/>
      </c>
      <c r="Z429" s="20" t="str">
        <f t="shared" si="106"/>
        <v/>
      </c>
      <c r="AA429" s="20" t="str">
        <f t="shared" si="107"/>
        <v/>
      </c>
      <c r="AB429" t="str">
        <f>IFERROR(VLOOKUP($A429,[3]库存报告使用数据!$A$1:$D$65536,4,0),"")</f>
        <v/>
      </c>
      <c r="AC429" t="str">
        <f>IFERROR(VLOOKUP($A429,[3]库存报告使用数据!$A$1:$G$65536,7,0),"")</f>
        <v/>
      </c>
      <c r="AD429" t="str">
        <f>IFERROR(VLOOKUP($A429,[3]库存报告使用数据!$A$1:$J$65536,10,0),"")</f>
        <v/>
      </c>
      <c r="AE429" t="str">
        <f>IFERROR(VLOOKUP($A429,[3]库存报告使用数据!$A$1:$M$65536,13,0),"")</f>
        <v/>
      </c>
      <c r="AF429" s="20" t="str">
        <f t="shared" si="108"/>
        <v/>
      </c>
      <c r="AG429" s="20" t="str">
        <f t="shared" si="109"/>
        <v/>
      </c>
      <c r="AH429" s="20" t="str">
        <f t="shared" si="110"/>
        <v/>
      </c>
      <c r="AI429" s="20" t="str">
        <f t="shared" si="111"/>
        <v/>
      </c>
      <c r="AJ429">
        <f>IFERROR(VLOOKUP($B429,[4]库存报告使用数据!$A$1:$B$65536,2,0),0)</f>
        <v>2</v>
      </c>
      <c r="AK429">
        <f>IFERROR(VLOOKUP($B429,[4]库存报告使用数据!$A$1:$C$65536,3,0),)</f>
        <v>4</v>
      </c>
      <c r="AL429">
        <f>IFERROR(VLOOKUP($B429,[4]库存报告使用数据!$A$1:$D$65536,4,0),)</f>
        <v>4</v>
      </c>
      <c r="AM429">
        <f>IFERROR(VLOOKUP($B429,[4]库存报告使用数据!$A$1:$E$65536,5,0),)</f>
        <v>0</v>
      </c>
      <c r="AN429" s="20">
        <f t="shared" si="112"/>
        <v>0</v>
      </c>
      <c r="AO429" s="20">
        <f t="shared" si="113"/>
        <v>0.25</v>
      </c>
      <c r="AP429" s="20">
        <f t="shared" si="114"/>
        <v>0.5</v>
      </c>
      <c r="AQ429" s="20" t="str">
        <f t="shared" si="115"/>
        <v/>
      </c>
      <c r="AR429" s="32">
        <f t="shared" si="116"/>
        <v>0</v>
      </c>
      <c r="AS429" s="32">
        <f t="shared" si="117"/>
        <v>0</v>
      </c>
      <c r="AT429" s="32">
        <f t="shared" si="118"/>
        <v>2</v>
      </c>
      <c r="AU429" s="28" t="str">
        <f t="shared" si="119"/>
        <v>库存为2</v>
      </c>
      <c r="AV429" s="34" t="str">
        <f>IFERROR(时间!$B$4+AU429,"上周无销量")</f>
        <v>上周无销量</v>
      </c>
    </row>
    <row r="430" spans="1:48">
      <c r="A430" s="18" t="s">
        <v>475</v>
      </c>
      <c r="B430" t="str">
        <f>VLOOKUP(A430,'[1]sku-asin（子）'!$A:$B,2,0)</f>
        <v>B072PQ4DG7</v>
      </c>
      <c r="C430" t="str">
        <f>VLOOKUP(A430,'[1]子sku-父sku'!$A:$B,2,0)</f>
        <v>CS-LY166</v>
      </c>
      <c r="D430" s="28">
        <f>IFERROR(VLOOKUP(A430,[2]库存报告使用数据处理!$A:$C,3,0),0)</f>
        <v>0</v>
      </c>
      <c r="E430" s="28">
        <f>IFERROR(VLOOKUP(A430,[2]库存报告使用数据处理!$A:$D,4,0),0)</f>
        <v>0</v>
      </c>
      <c r="F430" s="28">
        <f>IFERROR(VLOOKUP(A430,[2]库存报告使用数据处理!$A:$E,5,0),0)</f>
        <v>0</v>
      </c>
      <c r="G430" s="28">
        <f>IFERROR(VLOOKUP(A430,[2]库存报告使用数据处理!$A:$F,6,0),0)</f>
        <v>0</v>
      </c>
      <c r="H430" s="29">
        <f>IFERROR(VLOOKUP(A430,[2]库存报告使用数据处理!$A:$G,7,0),0)</f>
        <v>0</v>
      </c>
      <c r="I430">
        <f>IFERROR(VLOOKUP(A430,[5]数据处理!$A:$B,2,0),0)</f>
        <v>0</v>
      </c>
      <c r="J430" s="30">
        <f>IFERROR(VLOOKUP(A430,[5]数据处理!$A:$D,4,0),0)</f>
        <v>0</v>
      </c>
      <c r="K430" s="30">
        <f>IFERROR(VLOOKUP(A430,[5]数据处理!$A:$E,5,0),0)</f>
        <v>0</v>
      </c>
      <c r="L430" s="30">
        <f>IFERROR(VLOOKUP(A430,[5]数据处理!$A:$G,7,0),0)</f>
        <v>0</v>
      </c>
      <c r="M430">
        <f t="shared" si="103"/>
        <v>0</v>
      </c>
      <c r="N430">
        <f>IFERROR(VLOOKUP(A430,[5]数据处理!$A:$C,3,0),0)</f>
        <v>0</v>
      </c>
      <c r="O430">
        <f>IFERROR(VLOOKUP($A430,[5]数据处理!$A:$N,14,0),0)</f>
        <v>0</v>
      </c>
      <c r="P430" t="str">
        <f>IFERROR(VLOOKUP($A430,[3]库存报告使用数据!$A$1:$B$65536,2,0),"")</f>
        <v/>
      </c>
      <c r="Q430" t="str">
        <f>IFERROR(VLOOKUP($A430,[3]库存报告使用数据!$A$1:$E$65536,5,0),"")</f>
        <v/>
      </c>
      <c r="R430" t="str">
        <f>IFERROR(VLOOKUP($A430,[3]库存报告使用数据!$A$1:$H$65536,8,0),"")</f>
        <v/>
      </c>
      <c r="S430" t="str">
        <f>IFERROR(VLOOKUP($A430,[3]库存报告使用数据!$A$1:$K$65536,11,0),"")</f>
        <v/>
      </c>
      <c r="T430" t="str">
        <f>IFERROR(VLOOKUP($A430,[3]库存报告使用数据!$A$1:$C$65536,3,0),"")</f>
        <v/>
      </c>
      <c r="U430" t="str">
        <f>IFERROR(VLOOKUP($A430,[3]库存报告使用数据!$A$1:$F$65536,6,0),"")</f>
        <v/>
      </c>
      <c r="V430" t="str">
        <f>IFERROR(VLOOKUP($A430,[3]库存报告使用数据!$A$1:$I$65536,9,0),"")</f>
        <v/>
      </c>
      <c r="W430" t="str">
        <f>IFERROR(VLOOKUP($A430,[3]库存报告使用数据!$A$1:$L$65536,12,0),"")</f>
        <v/>
      </c>
      <c r="X430" s="20" t="str">
        <f t="shared" si="104"/>
        <v/>
      </c>
      <c r="Y430" s="20" t="str">
        <f t="shared" si="105"/>
        <v/>
      </c>
      <c r="Z430" s="20" t="str">
        <f t="shared" si="106"/>
        <v/>
      </c>
      <c r="AA430" s="20" t="str">
        <f t="shared" si="107"/>
        <v/>
      </c>
      <c r="AB430" t="str">
        <f>IFERROR(VLOOKUP($A430,[3]库存报告使用数据!$A$1:$D$65536,4,0),"")</f>
        <v/>
      </c>
      <c r="AC430" t="str">
        <f>IFERROR(VLOOKUP($A430,[3]库存报告使用数据!$A$1:$G$65536,7,0),"")</f>
        <v/>
      </c>
      <c r="AD430" t="str">
        <f>IFERROR(VLOOKUP($A430,[3]库存报告使用数据!$A$1:$J$65536,10,0),"")</f>
        <v/>
      </c>
      <c r="AE430" t="str">
        <f>IFERROR(VLOOKUP($A430,[3]库存报告使用数据!$A$1:$M$65536,13,0),"")</f>
        <v/>
      </c>
      <c r="AF430" s="20" t="str">
        <f t="shared" si="108"/>
        <v/>
      </c>
      <c r="AG430" s="20" t="str">
        <f t="shared" si="109"/>
        <v/>
      </c>
      <c r="AH430" s="20" t="str">
        <f t="shared" si="110"/>
        <v/>
      </c>
      <c r="AI430" s="20" t="str">
        <f t="shared" si="111"/>
        <v/>
      </c>
      <c r="AJ430">
        <f>IFERROR(VLOOKUP($B430,[4]库存报告使用数据!$A$1:$B$65536,2,0),0)</f>
        <v>0</v>
      </c>
      <c r="AK430">
        <f>IFERROR(VLOOKUP($B430,[4]库存报告使用数据!$A$1:$C$65536,3,0),)</f>
        <v>0</v>
      </c>
      <c r="AL430">
        <f>IFERROR(VLOOKUP($B430,[4]库存报告使用数据!$A$1:$D$65536,4,0),)</f>
        <v>0</v>
      </c>
      <c r="AM430">
        <f>IFERROR(VLOOKUP($B430,[4]库存报告使用数据!$A$1:$E$65536,5,0),)</f>
        <v>0</v>
      </c>
      <c r="AN430" s="20" t="str">
        <f t="shared" si="112"/>
        <v/>
      </c>
      <c r="AO430" s="20" t="str">
        <f t="shared" si="113"/>
        <v/>
      </c>
      <c r="AP430" s="20" t="str">
        <f t="shared" si="114"/>
        <v/>
      </c>
      <c r="AQ430" s="20" t="str">
        <f t="shared" si="115"/>
        <v/>
      </c>
      <c r="AR430" s="32">
        <f t="shared" si="116"/>
        <v>0</v>
      </c>
      <c r="AS430" s="32">
        <f t="shared" si="117"/>
        <v>0</v>
      </c>
      <c r="AT430" s="32">
        <f t="shared" si="118"/>
        <v>0</v>
      </c>
      <c r="AU430" s="28" t="str">
        <f t="shared" si="119"/>
        <v>库存为0</v>
      </c>
      <c r="AV430" s="34" t="str">
        <f>IFERROR(时间!$B$4+AU430,"上周无销量")</f>
        <v>上周无销量</v>
      </c>
    </row>
    <row r="431" spans="1:48">
      <c r="A431" s="18" t="s">
        <v>476</v>
      </c>
      <c r="B431" t="str">
        <f>VLOOKUP(A431,'[1]sku-asin（子）'!$A:$B,2,0)</f>
        <v>B071VYBRWK</v>
      </c>
      <c r="C431" t="str">
        <f>VLOOKUP(A431,'[1]子sku-父sku'!$A:$B,2,0)</f>
        <v>CS-LY166</v>
      </c>
      <c r="D431" s="28">
        <f>IFERROR(VLOOKUP(A431,[2]库存报告使用数据处理!$A:$C,3,0),0)</f>
        <v>0</v>
      </c>
      <c r="E431" s="28">
        <f>IFERROR(VLOOKUP(A431,[2]库存报告使用数据处理!$A:$D,4,0),0)</f>
        <v>1</v>
      </c>
      <c r="F431" s="28">
        <f>IFERROR(VLOOKUP(A431,[2]库存报告使用数据处理!$A:$E,5,0),0)</f>
        <v>0</v>
      </c>
      <c r="G431" s="28">
        <f>IFERROR(VLOOKUP(A431,[2]库存报告使用数据处理!$A:$F,6,0),0)</f>
        <v>0</v>
      </c>
      <c r="H431" s="29">
        <f>IFERROR(VLOOKUP(A431,[2]库存报告使用数据处理!$A:$G,7,0),0)</f>
        <v>13.99</v>
      </c>
      <c r="I431">
        <f>IFERROR(VLOOKUP(A431,[5]数据处理!$A:$B,2,0),0)</f>
        <v>0</v>
      </c>
      <c r="J431" s="30">
        <f>IFERROR(VLOOKUP(A431,[5]数据处理!$A:$D,4,0),0)</f>
        <v>0</v>
      </c>
      <c r="K431" s="30">
        <f>IFERROR(VLOOKUP(A431,[5]数据处理!$A:$E,5,0),0)</f>
        <v>0</v>
      </c>
      <c r="L431" s="30">
        <f>IFERROR(VLOOKUP(A431,[5]数据处理!$A:$G,7,0),0)</f>
        <v>0</v>
      </c>
      <c r="M431">
        <f t="shared" si="103"/>
        <v>0</v>
      </c>
      <c r="N431">
        <f>IFERROR(VLOOKUP(A431,[5]数据处理!$A:$C,3,0),0)</f>
        <v>0</v>
      </c>
      <c r="O431">
        <f>IFERROR(VLOOKUP($A431,[5]数据处理!$A:$N,14,0),0)</f>
        <v>0</v>
      </c>
      <c r="P431" t="str">
        <f>IFERROR(VLOOKUP($A431,[3]库存报告使用数据!$A$1:$B$65536,2,0),"")</f>
        <v/>
      </c>
      <c r="Q431" t="str">
        <f>IFERROR(VLOOKUP($A431,[3]库存报告使用数据!$A$1:$E$65536,5,0),"")</f>
        <v/>
      </c>
      <c r="R431" t="str">
        <f>IFERROR(VLOOKUP($A431,[3]库存报告使用数据!$A$1:$H$65536,8,0),"")</f>
        <v/>
      </c>
      <c r="S431" t="str">
        <f>IFERROR(VLOOKUP($A431,[3]库存报告使用数据!$A$1:$K$65536,11,0),"")</f>
        <v/>
      </c>
      <c r="T431" t="str">
        <f>IFERROR(VLOOKUP($A431,[3]库存报告使用数据!$A$1:$C$65536,3,0),"")</f>
        <v/>
      </c>
      <c r="U431" t="str">
        <f>IFERROR(VLOOKUP($A431,[3]库存报告使用数据!$A$1:$F$65536,6,0),"")</f>
        <v/>
      </c>
      <c r="V431" t="str">
        <f>IFERROR(VLOOKUP($A431,[3]库存报告使用数据!$A$1:$I$65536,9,0),"")</f>
        <v/>
      </c>
      <c r="W431" t="str">
        <f>IFERROR(VLOOKUP($A431,[3]库存报告使用数据!$A$1:$L$65536,12,0),"")</f>
        <v/>
      </c>
      <c r="X431" s="20" t="str">
        <f t="shared" si="104"/>
        <v/>
      </c>
      <c r="Y431" s="20" t="str">
        <f t="shared" si="105"/>
        <v/>
      </c>
      <c r="Z431" s="20" t="str">
        <f t="shared" si="106"/>
        <v/>
      </c>
      <c r="AA431" s="20" t="str">
        <f t="shared" si="107"/>
        <v/>
      </c>
      <c r="AB431" t="str">
        <f>IFERROR(VLOOKUP($A431,[3]库存报告使用数据!$A$1:$D$65536,4,0),"")</f>
        <v/>
      </c>
      <c r="AC431" t="str">
        <f>IFERROR(VLOOKUP($A431,[3]库存报告使用数据!$A$1:$G$65536,7,0),"")</f>
        <v/>
      </c>
      <c r="AD431" t="str">
        <f>IFERROR(VLOOKUP($A431,[3]库存报告使用数据!$A$1:$J$65536,10,0),"")</f>
        <v/>
      </c>
      <c r="AE431" t="str">
        <f>IFERROR(VLOOKUP($A431,[3]库存报告使用数据!$A$1:$M$65536,13,0),"")</f>
        <v/>
      </c>
      <c r="AF431" s="20" t="str">
        <f t="shared" si="108"/>
        <v/>
      </c>
      <c r="AG431" s="20" t="str">
        <f t="shared" si="109"/>
        <v/>
      </c>
      <c r="AH431" s="20" t="str">
        <f t="shared" si="110"/>
        <v/>
      </c>
      <c r="AI431" s="20" t="str">
        <f t="shared" si="111"/>
        <v/>
      </c>
      <c r="AJ431">
        <f>IFERROR(VLOOKUP($B431,[4]库存报告使用数据!$A$1:$B$65536,2,0),0)</f>
        <v>0</v>
      </c>
      <c r="AK431">
        <f>IFERROR(VLOOKUP($B431,[4]库存报告使用数据!$A$1:$C$65536,3,0),)</f>
        <v>5</v>
      </c>
      <c r="AL431">
        <f>IFERROR(VLOOKUP($B431,[4]库存报告使用数据!$A$1:$D$65536,4,0),)</f>
        <v>1</v>
      </c>
      <c r="AM431">
        <f>IFERROR(VLOOKUP($B431,[4]库存报告使用数据!$A$1:$E$65536,5,0),)</f>
        <v>0</v>
      </c>
      <c r="AN431" s="20" t="str">
        <f t="shared" si="112"/>
        <v/>
      </c>
      <c r="AO431" s="20">
        <f t="shared" si="113"/>
        <v>0.2</v>
      </c>
      <c r="AP431" s="20">
        <f t="shared" si="114"/>
        <v>0</v>
      </c>
      <c r="AQ431" s="20" t="str">
        <f t="shared" si="115"/>
        <v/>
      </c>
      <c r="AR431" s="32">
        <f t="shared" si="116"/>
        <v>0</v>
      </c>
      <c r="AS431" s="32">
        <f t="shared" si="117"/>
        <v>0</v>
      </c>
      <c r="AT431" s="32">
        <f t="shared" si="118"/>
        <v>0</v>
      </c>
      <c r="AU431" s="28" t="str">
        <f t="shared" si="119"/>
        <v>库存为0</v>
      </c>
      <c r="AV431" s="34" t="str">
        <f>IFERROR(时间!$B$4+AU431,"上周无销量")</f>
        <v>上周无销量</v>
      </c>
    </row>
    <row r="432" spans="1:48">
      <c r="A432" s="18" t="s">
        <v>477</v>
      </c>
      <c r="B432" t="str">
        <f>VLOOKUP(A432,'[1]sku-asin（子）'!$A:$B,2,0)</f>
        <v>B0711XBBFZ</v>
      </c>
      <c r="C432" t="str">
        <f>VLOOKUP(A432,'[1]子sku-父sku'!$A:$B,2,0)</f>
        <v>CS-LY166</v>
      </c>
      <c r="D432" s="28">
        <f>IFERROR(VLOOKUP(A432,[2]库存报告使用数据处理!$A:$C,3,0),0)</f>
        <v>0</v>
      </c>
      <c r="E432" s="28">
        <f>IFERROR(VLOOKUP(A432,[2]库存报告使用数据处理!$A:$D,4,0),0)</f>
        <v>0</v>
      </c>
      <c r="F432" s="28">
        <f>IFERROR(VLOOKUP(A432,[2]库存报告使用数据处理!$A:$E,5,0),0)</f>
        <v>0</v>
      </c>
      <c r="G432" s="28">
        <f>IFERROR(VLOOKUP(A432,[2]库存报告使用数据处理!$A:$F,6,0),0)</f>
        <v>0</v>
      </c>
      <c r="H432" s="29">
        <f>IFERROR(VLOOKUP(A432,[2]库存报告使用数据处理!$A:$G,7,0),0)</f>
        <v>0</v>
      </c>
      <c r="I432">
        <f>IFERROR(VLOOKUP(A432,[5]数据处理!$A:$B,2,0),0)</f>
        <v>4</v>
      </c>
      <c r="J432" s="30">
        <f>IFERROR(VLOOKUP(A432,[5]数据处理!$A:$D,4,0),0)</f>
        <v>0</v>
      </c>
      <c r="K432" s="30">
        <f>IFERROR(VLOOKUP(A432,[5]数据处理!$A:$E,5,0),0)</f>
        <v>0</v>
      </c>
      <c r="L432" s="30">
        <f>IFERROR(VLOOKUP(A432,[5]数据处理!$A:$G,7,0),0)</f>
        <v>0</v>
      </c>
      <c r="M432">
        <f t="shared" si="103"/>
        <v>4</v>
      </c>
      <c r="N432">
        <f>IFERROR(VLOOKUP(A432,[5]数据处理!$A:$C,3,0),0)</f>
        <v>0</v>
      </c>
      <c r="O432">
        <f>IFERROR(VLOOKUP($A432,[5]数据处理!$A:$N,14,0),0)</f>
        <v>4</v>
      </c>
      <c r="P432">
        <f>IFERROR(VLOOKUP($A432,[3]库存报告使用数据!$A$1:$B$65536,2,0),"")</f>
        <v>2687</v>
      </c>
      <c r="Q432">
        <f>IFERROR(VLOOKUP($A432,[3]库存报告使用数据!$A$1:$E$65536,5,0),"")</f>
        <v>1908</v>
      </c>
      <c r="R432">
        <f>IFERROR(VLOOKUP($A432,[3]库存报告使用数据!$A$1:$H$65536,8,0),"")</f>
        <v>9264</v>
      </c>
      <c r="S432">
        <f>IFERROR(VLOOKUP($A432,[3]库存报告使用数据!$A$1:$K$65536,11,0),"")</f>
        <v>7468</v>
      </c>
      <c r="T432">
        <f>IFERROR(VLOOKUP($A432,[3]库存报告使用数据!$A$1:$C$65536,3,0),"")</f>
        <v>10</v>
      </c>
      <c r="U432">
        <f>IFERROR(VLOOKUP($A432,[3]库存报告使用数据!$A$1:$F$65536,6,0),"")</f>
        <v>6</v>
      </c>
      <c r="V432">
        <f>IFERROR(VLOOKUP($A432,[3]库存报告使用数据!$A$1:$I$65536,9,0),"")</f>
        <v>11</v>
      </c>
      <c r="W432">
        <f>IFERROR(VLOOKUP($A432,[3]库存报告使用数据!$A$1:$L$65536,12,0),"")</f>
        <v>6</v>
      </c>
      <c r="X432" s="20">
        <f t="shared" si="104"/>
        <v>0.00372162262746558</v>
      </c>
      <c r="Y432" s="20">
        <f t="shared" si="105"/>
        <v>0.00314465408805031</v>
      </c>
      <c r="Z432" s="20">
        <f t="shared" si="106"/>
        <v>0.0011873920552677</v>
      </c>
      <c r="AA432" s="20">
        <f t="shared" si="107"/>
        <v>0.000803427959292983</v>
      </c>
      <c r="AB432">
        <f>IFERROR(VLOOKUP($A432,[3]库存报告使用数据!$A$1:$D$65536,4,0),"")</f>
        <v>3.68</v>
      </c>
      <c r="AC432">
        <f>IFERROR(VLOOKUP($A432,[3]库存报告使用数据!$A$1:$G$65536,7,0),"")</f>
        <v>2.16</v>
      </c>
      <c r="AD432">
        <f>IFERROR(VLOOKUP($A432,[3]库存报告使用数据!$A$1:$J$65536,10,0),"")</f>
        <v>2.95</v>
      </c>
      <c r="AE432">
        <f>IFERROR(VLOOKUP($A432,[3]库存报告使用数据!$A$1:$M$65536,13,0),"")</f>
        <v>1.58</v>
      </c>
      <c r="AF432" s="20" t="str">
        <f t="shared" si="108"/>
        <v>无销售广告费为3.68</v>
      </c>
      <c r="AG432" s="20" t="str">
        <f t="shared" si="109"/>
        <v>无销售广告费为2.16</v>
      </c>
      <c r="AH432" s="20" t="str">
        <f t="shared" si="110"/>
        <v>无销售广告费为2.95</v>
      </c>
      <c r="AI432" s="20" t="str">
        <f t="shared" si="111"/>
        <v>无销售广告费为1.58</v>
      </c>
      <c r="AJ432">
        <f>IFERROR(VLOOKUP($B432,[4]库存报告使用数据!$A$1:$B$65536,2,0),0)</f>
        <v>4</v>
      </c>
      <c r="AK432">
        <f>IFERROR(VLOOKUP($B432,[4]库存报告使用数据!$A$1:$C$65536,3,0),)</f>
        <v>2</v>
      </c>
      <c r="AL432">
        <f>IFERROR(VLOOKUP($B432,[4]库存报告使用数据!$A$1:$D$65536,4,0),)</f>
        <v>5</v>
      </c>
      <c r="AM432">
        <f>IFERROR(VLOOKUP($B432,[4]库存报告使用数据!$A$1:$E$65536,5,0),)</f>
        <v>3</v>
      </c>
      <c r="AN432" s="20">
        <f t="shared" si="112"/>
        <v>0</v>
      </c>
      <c r="AO432" s="20">
        <f t="shared" si="113"/>
        <v>0</v>
      </c>
      <c r="AP432" s="20">
        <f t="shared" si="114"/>
        <v>0</v>
      </c>
      <c r="AQ432" s="20">
        <f t="shared" si="115"/>
        <v>0</v>
      </c>
      <c r="AR432" s="32">
        <f t="shared" si="116"/>
        <v>0</v>
      </c>
      <c r="AS432" s="32">
        <f t="shared" si="117"/>
        <v>0</v>
      </c>
      <c r="AT432" s="32">
        <f t="shared" si="118"/>
        <v>4</v>
      </c>
      <c r="AU432" s="28" t="str">
        <f t="shared" si="119"/>
        <v>库存为4</v>
      </c>
      <c r="AV432" s="34" t="str">
        <f>IFERROR(时间!$B$4+AU432,"上周无销量")</f>
        <v>上周无销量</v>
      </c>
    </row>
    <row r="433" spans="1:48">
      <c r="A433" s="18" t="s">
        <v>478</v>
      </c>
      <c r="B433" t="str">
        <f>VLOOKUP(A433,'[1]sku-asin（子）'!$A:$B,2,0)</f>
        <v>B072PQ6GGL</v>
      </c>
      <c r="C433" t="str">
        <f>VLOOKUP(A433,'[1]子sku-父sku'!$A:$B,2,0)</f>
        <v>CS-LY166</v>
      </c>
      <c r="D433" s="28">
        <f>IFERROR(VLOOKUP(A433,[2]库存报告使用数据处理!$A:$C,3,0),0)</f>
        <v>0</v>
      </c>
      <c r="E433" s="28">
        <f>IFERROR(VLOOKUP(A433,[2]库存报告使用数据处理!$A:$D,4,0),0)</f>
        <v>0</v>
      </c>
      <c r="F433" s="28">
        <f>IFERROR(VLOOKUP(A433,[2]库存报告使用数据处理!$A:$E,5,0),0)</f>
        <v>0</v>
      </c>
      <c r="G433" s="28">
        <f>IFERROR(VLOOKUP(A433,[2]库存报告使用数据处理!$A:$F,6,0),0)</f>
        <v>0</v>
      </c>
      <c r="H433" s="29">
        <f>IFERROR(VLOOKUP(A433,[2]库存报告使用数据处理!$A:$G,7,0),0)</f>
        <v>0</v>
      </c>
      <c r="I433">
        <f>IFERROR(VLOOKUP(A433,[5]数据处理!$A:$B,2,0),0)</f>
        <v>0</v>
      </c>
      <c r="J433" s="30">
        <f>IFERROR(VLOOKUP(A433,[5]数据处理!$A:$D,4,0),0)</f>
        <v>0</v>
      </c>
      <c r="K433" s="30">
        <f>IFERROR(VLOOKUP(A433,[5]数据处理!$A:$E,5,0),0)</f>
        <v>0</v>
      </c>
      <c r="L433" s="30">
        <f>IFERROR(VLOOKUP(A433,[5]数据处理!$A:$G,7,0),0)</f>
        <v>0</v>
      </c>
      <c r="M433">
        <f t="shared" si="103"/>
        <v>0</v>
      </c>
      <c r="N433">
        <f>IFERROR(VLOOKUP(A433,[5]数据处理!$A:$C,3,0),0)</f>
        <v>0</v>
      </c>
      <c r="O433">
        <f>IFERROR(VLOOKUP($A433,[5]数据处理!$A:$N,14,0),0)</f>
        <v>0</v>
      </c>
      <c r="P433" t="str">
        <f>IFERROR(VLOOKUP($A433,[3]库存报告使用数据!$A$1:$B$65536,2,0),"")</f>
        <v/>
      </c>
      <c r="Q433" t="str">
        <f>IFERROR(VLOOKUP($A433,[3]库存报告使用数据!$A$1:$E$65536,5,0),"")</f>
        <v/>
      </c>
      <c r="R433" t="str">
        <f>IFERROR(VLOOKUP($A433,[3]库存报告使用数据!$A$1:$H$65536,8,0),"")</f>
        <v/>
      </c>
      <c r="S433" t="str">
        <f>IFERROR(VLOOKUP($A433,[3]库存报告使用数据!$A$1:$K$65536,11,0),"")</f>
        <v/>
      </c>
      <c r="T433" t="str">
        <f>IFERROR(VLOOKUP($A433,[3]库存报告使用数据!$A$1:$C$65536,3,0),"")</f>
        <v/>
      </c>
      <c r="U433" t="str">
        <f>IFERROR(VLOOKUP($A433,[3]库存报告使用数据!$A$1:$F$65536,6,0),"")</f>
        <v/>
      </c>
      <c r="V433" t="str">
        <f>IFERROR(VLOOKUP($A433,[3]库存报告使用数据!$A$1:$I$65536,9,0),"")</f>
        <v/>
      </c>
      <c r="W433" t="str">
        <f>IFERROR(VLOOKUP($A433,[3]库存报告使用数据!$A$1:$L$65536,12,0),"")</f>
        <v/>
      </c>
      <c r="X433" s="20" t="str">
        <f t="shared" si="104"/>
        <v/>
      </c>
      <c r="Y433" s="20" t="str">
        <f t="shared" si="105"/>
        <v/>
      </c>
      <c r="Z433" s="20" t="str">
        <f t="shared" si="106"/>
        <v/>
      </c>
      <c r="AA433" s="20" t="str">
        <f t="shared" si="107"/>
        <v/>
      </c>
      <c r="AB433" t="str">
        <f>IFERROR(VLOOKUP($A433,[3]库存报告使用数据!$A$1:$D$65536,4,0),"")</f>
        <v/>
      </c>
      <c r="AC433" t="str">
        <f>IFERROR(VLOOKUP($A433,[3]库存报告使用数据!$A$1:$G$65536,7,0),"")</f>
        <v/>
      </c>
      <c r="AD433" t="str">
        <f>IFERROR(VLOOKUP($A433,[3]库存报告使用数据!$A$1:$J$65536,10,0),"")</f>
        <v/>
      </c>
      <c r="AE433" t="str">
        <f>IFERROR(VLOOKUP($A433,[3]库存报告使用数据!$A$1:$M$65536,13,0),"")</f>
        <v/>
      </c>
      <c r="AF433" s="20" t="str">
        <f t="shared" si="108"/>
        <v/>
      </c>
      <c r="AG433" s="20" t="str">
        <f t="shared" si="109"/>
        <v/>
      </c>
      <c r="AH433" s="20" t="str">
        <f t="shared" si="110"/>
        <v/>
      </c>
      <c r="AI433" s="20" t="str">
        <f t="shared" si="111"/>
        <v/>
      </c>
      <c r="AJ433">
        <f>IFERROR(VLOOKUP($B433,[4]库存报告使用数据!$A$1:$B$65536,2,0),0)</f>
        <v>0</v>
      </c>
      <c r="AK433">
        <f>IFERROR(VLOOKUP($B433,[4]库存报告使用数据!$A$1:$C$65536,3,0),)</f>
        <v>0</v>
      </c>
      <c r="AL433">
        <f>IFERROR(VLOOKUP($B433,[4]库存报告使用数据!$A$1:$D$65536,4,0),)</f>
        <v>0</v>
      </c>
      <c r="AM433">
        <f>IFERROR(VLOOKUP($B433,[4]库存报告使用数据!$A$1:$E$65536,5,0),)</f>
        <v>0</v>
      </c>
      <c r="AN433" s="20" t="str">
        <f t="shared" si="112"/>
        <v/>
      </c>
      <c r="AO433" s="20" t="str">
        <f t="shared" si="113"/>
        <v/>
      </c>
      <c r="AP433" s="20" t="str">
        <f t="shared" si="114"/>
        <v/>
      </c>
      <c r="AQ433" s="20" t="str">
        <f t="shared" si="115"/>
        <v/>
      </c>
      <c r="AR433" s="32">
        <f t="shared" si="116"/>
        <v>0</v>
      </c>
      <c r="AS433" s="32">
        <f t="shared" si="117"/>
        <v>0</v>
      </c>
      <c r="AT433" s="32">
        <f t="shared" si="118"/>
        <v>0</v>
      </c>
      <c r="AU433" s="28" t="str">
        <f t="shared" si="119"/>
        <v>库存为0</v>
      </c>
      <c r="AV433" s="34" t="str">
        <f>IFERROR(时间!$B$4+AU433,"上周无销量")</f>
        <v>上周无销量</v>
      </c>
    </row>
    <row r="434" spans="1:48">
      <c r="A434" s="18" t="s">
        <v>479</v>
      </c>
      <c r="B434" t="str">
        <f>VLOOKUP(A434,'[1]sku-asin（子）'!$A:$B,2,0)</f>
        <v>B072J7L582</v>
      </c>
      <c r="C434" t="str">
        <f>VLOOKUP(A434,'[1]子sku-父sku'!$A:$B,2,0)</f>
        <v>CS-LY166</v>
      </c>
      <c r="D434" s="28">
        <f>IFERROR(VLOOKUP(A434,[2]库存报告使用数据处理!$A:$C,3,0),0)</f>
        <v>0</v>
      </c>
      <c r="E434" s="28">
        <f>IFERROR(VLOOKUP(A434,[2]库存报告使用数据处理!$A:$D,4,0),0)</f>
        <v>0</v>
      </c>
      <c r="F434" s="28">
        <f>IFERROR(VLOOKUP(A434,[2]库存报告使用数据处理!$A:$E,5,0),0)</f>
        <v>2</v>
      </c>
      <c r="G434" s="28">
        <f>IFERROR(VLOOKUP(A434,[2]库存报告使用数据处理!$A:$F,6,0),0)</f>
        <v>1</v>
      </c>
      <c r="H434" s="29">
        <f>IFERROR(VLOOKUP(A434,[2]库存报告使用数据处理!$A:$G,7,0),0)</f>
        <v>13.99</v>
      </c>
      <c r="I434">
        <f>IFERROR(VLOOKUP(A434,[5]数据处理!$A:$B,2,0),0)</f>
        <v>0</v>
      </c>
      <c r="J434" s="30">
        <f>IFERROR(VLOOKUP(A434,[5]数据处理!$A:$D,4,0),0)</f>
        <v>0</v>
      </c>
      <c r="K434" s="30">
        <f>IFERROR(VLOOKUP(A434,[5]数据处理!$A:$E,5,0),0)</f>
        <v>0</v>
      </c>
      <c r="L434" s="30">
        <f>IFERROR(VLOOKUP(A434,[5]数据处理!$A:$G,7,0),0)</f>
        <v>0</v>
      </c>
      <c r="M434">
        <f t="shared" si="103"/>
        <v>0</v>
      </c>
      <c r="N434">
        <f>IFERROR(VLOOKUP(A434,[5]数据处理!$A:$C,3,0),0)</f>
        <v>0</v>
      </c>
      <c r="O434">
        <f>IFERROR(VLOOKUP($A434,[5]数据处理!$A:$N,14,0),0)</f>
        <v>0</v>
      </c>
      <c r="P434" t="str">
        <f>IFERROR(VLOOKUP($A434,[3]库存报告使用数据!$A$1:$B$65536,2,0),"")</f>
        <v/>
      </c>
      <c r="Q434" t="str">
        <f>IFERROR(VLOOKUP($A434,[3]库存报告使用数据!$A$1:$E$65536,5,0),"")</f>
        <v/>
      </c>
      <c r="R434" t="str">
        <f>IFERROR(VLOOKUP($A434,[3]库存报告使用数据!$A$1:$H$65536,8,0),"")</f>
        <v/>
      </c>
      <c r="S434" t="str">
        <f>IFERROR(VLOOKUP($A434,[3]库存报告使用数据!$A$1:$K$65536,11,0),"")</f>
        <v/>
      </c>
      <c r="T434" t="str">
        <f>IFERROR(VLOOKUP($A434,[3]库存报告使用数据!$A$1:$C$65536,3,0),"")</f>
        <v/>
      </c>
      <c r="U434" t="str">
        <f>IFERROR(VLOOKUP($A434,[3]库存报告使用数据!$A$1:$F$65536,6,0),"")</f>
        <v/>
      </c>
      <c r="V434" t="str">
        <f>IFERROR(VLOOKUP($A434,[3]库存报告使用数据!$A$1:$I$65536,9,0),"")</f>
        <v/>
      </c>
      <c r="W434" t="str">
        <f>IFERROR(VLOOKUP($A434,[3]库存报告使用数据!$A$1:$L$65536,12,0),"")</f>
        <v/>
      </c>
      <c r="X434" s="20" t="str">
        <f t="shared" si="104"/>
        <v/>
      </c>
      <c r="Y434" s="20" t="str">
        <f t="shared" si="105"/>
        <v/>
      </c>
      <c r="Z434" s="20" t="str">
        <f t="shared" si="106"/>
        <v/>
      </c>
      <c r="AA434" s="20" t="str">
        <f t="shared" si="107"/>
        <v/>
      </c>
      <c r="AB434" t="str">
        <f>IFERROR(VLOOKUP($A434,[3]库存报告使用数据!$A$1:$D$65536,4,0),"")</f>
        <v/>
      </c>
      <c r="AC434" t="str">
        <f>IFERROR(VLOOKUP($A434,[3]库存报告使用数据!$A$1:$G$65536,7,0),"")</f>
        <v/>
      </c>
      <c r="AD434" t="str">
        <f>IFERROR(VLOOKUP($A434,[3]库存报告使用数据!$A$1:$J$65536,10,0),"")</f>
        <v/>
      </c>
      <c r="AE434" t="str">
        <f>IFERROR(VLOOKUP($A434,[3]库存报告使用数据!$A$1:$M$65536,13,0),"")</f>
        <v/>
      </c>
      <c r="AF434" s="20" t="str">
        <f t="shared" si="108"/>
        <v/>
      </c>
      <c r="AG434" s="20" t="str">
        <f t="shared" si="109"/>
        <v/>
      </c>
      <c r="AH434" s="20" t="str">
        <f t="shared" si="110"/>
        <v/>
      </c>
      <c r="AI434" s="20" t="str">
        <f t="shared" si="111"/>
        <v/>
      </c>
      <c r="AJ434">
        <f>IFERROR(VLOOKUP($B434,[4]库存报告使用数据!$A$1:$B$65536,2,0),0)</f>
        <v>0</v>
      </c>
      <c r="AK434">
        <f>IFERROR(VLOOKUP($B434,[4]库存报告使用数据!$A$1:$C$65536,3,0),)</f>
        <v>0</v>
      </c>
      <c r="AL434">
        <f>IFERROR(VLOOKUP($B434,[4]库存报告使用数据!$A$1:$D$65536,4,0),)</f>
        <v>3</v>
      </c>
      <c r="AM434">
        <f>IFERROR(VLOOKUP($B434,[4]库存报告使用数据!$A$1:$E$65536,5,0),)</f>
        <v>2</v>
      </c>
      <c r="AN434" s="20" t="str">
        <f t="shared" si="112"/>
        <v/>
      </c>
      <c r="AO434" s="20" t="str">
        <f t="shared" si="113"/>
        <v/>
      </c>
      <c r="AP434" s="20">
        <f t="shared" si="114"/>
        <v>0.666666666666667</v>
      </c>
      <c r="AQ434" s="20">
        <f t="shared" si="115"/>
        <v>0.5</v>
      </c>
      <c r="AR434" s="32">
        <f t="shared" si="116"/>
        <v>0</v>
      </c>
      <c r="AS434" s="32">
        <f t="shared" si="117"/>
        <v>0</v>
      </c>
      <c r="AT434" s="32">
        <f t="shared" si="118"/>
        <v>0</v>
      </c>
      <c r="AU434" s="28" t="str">
        <f t="shared" si="119"/>
        <v>库存为0</v>
      </c>
      <c r="AV434" s="34" t="str">
        <f>IFERROR(时间!$B$4+AU434,"上周无销量")</f>
        <v>上周无销量</v>
      </c>
    </row>
    <row r="435" spans="1:48">
      <c r="A435" s="18" t="s">
        <v>480</v>
      </c>
      <c r="B435" t="str">
        <f>VLOOKUP(A435,'[1]sku-asin（子）'!$A:$B,2,0)</f>
        <v>B071VYBSVW</v>
      </c>
      <c r="C435" t="str">
        <f>VLOOKUP(A435,'[1]子sku-父sku'!$A:$B,2,0)</f>
        <v>CS-LY166</v>
      </c>
      <c r="D435" s="28">
        <f>IFERROR(VLOOKUP(A435,[2]库存报告使用数据处理!$A:$C,3,0),0)</f>
        <v>0</v>
      </c>
      <c r="E435" s="28">
        <f>IFERROR(VLOOKUP(A435,[2]库存报告使用数据处理!$A:$D,4,0),0)</f>
        <v>0</v>
      </c>
      <c r="F435" s="28">
        <f>IFERROR(VLOOKUP(A435,[2]库存报告使用数据处理!$A:$E,5,0),0)</f>
        <v>0</v>
      </c>
      <c r="G435" s="28">
        <f>IFERROR(VLOOKUP(A435,[2]库存报告使用数据处理!$A:$F,6,0),0)</f>
        <v>0</v>
      </c>
      <c r="H435" s="29">
        <f>IFERROR(VLOOKUP(A435,[2]库存报告使用数据处理!$A:$G,7,0),0)</f>
        <v>0</v>
      </c>
      <c r="I435">
        <f>IFERROR(VLOOKUP(A435,[5]数据处理!$A:$B,2,0),0)</f>
        <v>0</v>
      </c>
      <c r="J435" s="30">
        <f>IFERROR(VLOOKUP(A435,[5]数据处理!$A:$D,4,0),0)</f>
        <v>0</v>
      </c>
      <c r="K435" s="30">
        <f>IFERROR(VLOOKUP(A435,[5]数据处理!$A:$E,5,0),0)</f>
        <v>0</v>
      </c>
      <c r="L435" s="30">
        <f>IFERROR(VLOOKUP(A435,[5]数据处理!$A:$G,7,0),0)</f>
        <v>0</v>
      </c>
      <c r="M435">
        <f t="shared" si="103"/>
        <v>0</v>
      </c>
      <c r="N435">
        <f>IFERROR(VLOOKUP(A435,[5]数据处理!$A:$C,3,0),0)</f>
        <v>0</v>
      </c>
      <c r="O435">
        <f>IFERROR(VLOOKUP($A435,[5]数据处理!$A:$N,14,0),0)</f>
        <v>0</v>
      </c>
      <c r="P435" t="str">
        <f>IFERROR(VLOOKUP($A435,[3]库存报告使用数据!$A$1:$B$65536,2,0),"")</f>
        <v/>
      </c>
      <c r="Q435" t="str">
        <f>IFERROR(VLOOKUP($A435,[3]库存报告使用数据!$A$1:$E$65536,5,0),"")</f>
        <v/>
      </c>
      <c r="R435" t="str">
        <f>IFERROR(VLOOKUP($A435,[3]库存报告使用数据!$A$1:$H$65536,8,0),"")</f>
        <v/>
      </c>
      <c r="S435" t="str">
        <f>IFERROR(VLOOKUP($A435,[3]库存报告使用数据!$A$1:$K$65536,11,0),"")</f>
        <v/>
      </c>
      <c r="T435" t="str">
        <f>IFERROR(VLOOKUP($A435,[3]库存报告使用数据!$A$1:$C$65536,3,0),"")</f>
        <v/>
      </c>
      <c r="U435" t="str">
        <f>IFERROR(VLOOKUP($A435,[3]库存报告使用数据!$A$1:$F$65536,6,0),"")</f>
        <v/>
      </c>
      <c r="V435" t="str">
        <f>IFERROR(VLOOKUP($A435,[3]库存报告使用数据!$A$1:$I$65536,9,0),"")</f>
        <v/>
      </c>
      <c r="W435" t="str">
        <f>IFERROR(VLOOKUP($A435,[3]库存报告使用数据!$A$1:$L$65536,12,0),"")</f>
        <v/>
      </c>
      <c r="X435" s="20" t="str">
        <f t="shared" si="104"/>
        <v/>
      </c>
      <c r="Y435" s="20" t="str">
        <f t="shared" si="105"/>
        <v/>
      </c>
      <c r="Z435" s="20" t="str">
        <f t="shared" si="106"/>
        <v/>
      </c>
      <c r="AA435" s="20" t="str">
        <f t="shared" si="107"/>
        <v/>
      </c>
      <c r="AB435" t="str">
        <f>IFERROR(VLOOKUP($A435,[3]库存报告使用数据!$A$1:$D$65536,4,0),"")</f>
        <v/>
      </c>
      <c r="AC435" t="str">
        <f>IFERROR(VLOOKUP($A435,[3]库存报告使用数据!$A$1:$G$65536,7,0),"")</f>
        <v/>
      </c>
      <c r="AD435" t="str">
        <f>IFERROR(VLOOKUP($A435,[3]库存报告使用数据!$A$1:$J$65536,10,0),"")</f>
        <v/>
      </c>
      <c r="AE435" t="str">
        <f>IFERROR(VLOOKUP($A435,[3]库存报告使用数据!$A$1:$M$65536,13,0),"")</f>
        <v/>
      </c>
      <c r="AF435" s="20" t="str">
        <f t="shared" si="108"/>
        <v/>
      </c>
      <c r="AG435" s="20" t="str">
        <f t="shared" si="109"/>
        <v/>
      </c>
      <c r="AH435" s="20" t="str">
        <f t="shared" si="110"/>
        <v/>
      </c>
      <c r="AI435" s="20" t="str">
        <f t="shared" si="111"/>
        <v/>
      </c>
      <c r="AJ435">
        <f>IFERROR(VLOOKUP($B435,[4]库存报告使用数据!$A$1:$B$65536,2,0),0)</f>
        <v>0</v>
      </c>
      <c r="AK435">
        <f>IFERROR(VLOOKUP($B435,[4]库存报告使用数据!$A$1:$C$65536,3,0),)</f>
        <v>0</v>
      </c>
      <c r="AL435">
        <f>IFERROR(VLOOKUP($B435,[4]库存报告使用数据!$A$1:$D$65536,4,0),)</f>
        <v>0</v>
      </c>
      <c r="AM435">
        <f>IFERROR(VLOOKUP($B435,[4]库存报告使用数据!$A$1:$E$65536,5,0),)</f>
        <v>0</v>
      </c>
      <c r="AN435" s="20" t="str">
        <f t="shared" si="112"/>
        <v/>
      </c>
      <c r="AO435" s="20" t="str">
        <f t="shared" si="113"/>
        <v/>
      </c>
      <c r="AP435" s="20" t="str">
        <f t="shared" si="114"/>
        <v/>
      </c>
      <c r="AQ435" s="20" t="str">
        <f t="shared" si="115"/>
        <v/>
      </c>
      <c r="AR435" s="32">
        <f t="shared" si="116"/>
        <v>0</v>
      </c>
      <c r="AS435" s="32">
        <f t="shared" si="117"/>
        <v>0</v>
      </c>
      <c r="AT435" s="32">
        <f t="shared" si="118"/>
        <v>0</v>
      </c>
      <c r="AU435" s="28" t="str">
        <f t="shared" si="119"/>
        <v>库存为0</v>
      </c>
      <c r="AV435" s="34" t="str">
        <f>IFERROR(时间!$B$4+AU435,"上周无销量")</f>
        <v>上周无销量</v>
      </c>
    </row>
    <row r="436" spans="1:48">
      <c r="A436" s="18" t="s">
        <v>481</v>
      </c>
      <c r="B436" t="str">
        <f>VLOOKUP(A436,'[1]sku-asin（子）'!$A:$B,2,0)</f>
        <v>B071ZDJT12</v>
      </c>
      <c r="C436" t="str">
        <f>VLOOKUP(A436,'[1]子sku-父sku'!$A:$B,2,0)</f>
        <v>CS-LY166</v>
      </c>
      <c r="D436" s="28">
        <f>IFERROR(VLOOKUP(A436,[2]库存报告使用数据处理!$A:$C,3,0),0)</f>
        <v>0</v>
      </c>
      <c r="E436" s="28">
        <f>IFERROR(VLOOKUP(A436,[2]库存报告使用数据处理!$A:$D,4,0),0)</f>
        <v>0</v>
      </c>
      <c r="F436" s="28">
        <f>IFERROR(VLOOKUP(A436,[2]库存报告使用数据处理!$A:$E,5,0),0)</f>
        <v>0</v>
      </c>
      <c r="G436" s="28">
        <f>IFERROR(VLOOKUP(A436,[2]库存报告使用数据处理!$A:$F,6,0),0)</f>
        <v>0</v>
      </c>
      <c r="H436" s="29">
        <f>IFERROR(VLOOKUP(A436,[2]库存报告使用数据处理!$A:$G,7,0),0)</f>
        <v>0</v>
      </c>
      <c r="I436">
        <f>IFERROR(VLOOKUP(A436,[5]数据处理!$A:$B,2,0),0)</f>
        <v>8</v>
      </c>
      <c r="J436" s="30">
        <f>IFERROR(VLOOKUP(A436,[5]数据处理!$A:$D,4,0),0)</f>
        <v>0</v>
      </c>
      <c r="K436" s="30">
        <f>IFERROR(VLOOKUP(A436,[5]数据处理!$A:$E,5,0),0)</f>
        <v>0</v>
      </c>
      <c r="L436" s="30">
        <f>IFERROR(VLOOKUP(A436,[5]数据处理!$A:$G,7,0),0)</f>
        <v>0</v>
      </c>
      <c r="M436">
        <f t="shared" si="103"/>
        <v>8</v>
      </c>
      <c r="N436">
        <f>IFERROR(VLOOKUP(A436,[5]数据处理!$A:$C,3,0),0)</f>
        <v>0</v>
      </c>
      <c r="O436">
        <f>IFERROR(VLOOKUP($A436,[5]数据处理!$A:$N,14,0),0)</f>
        <v>8</v>
      </c>
      <c r="P436">
        <f>IFERROR(VLOOKUP($A436,[3]库存报告使用数据!$A$1:$B$65536,2,0),"")</f>
        <v>739</v>
      </c>
      <c r="Q436">
        <f>IFERROR(VLOOKUP($A436,[3]库存报告使用数据!$A$1:$E$65536,5,0),"")</f>
        <v>725</v>
      </c>
      <c r="R436">
        <f>IFERROR(VLOOKUP($A436,[3]库存报告使用数据!$A$1:$H$65536,8,0),"")</f>
        <v>505</v>
      </c>
      <c r="S436">
        <f>IFERROR(VLOOKUP($A436,[3]库存报告使用数据!$A$1:$K$65536,11,0),"")</f>
        <v>463</v>
      </c>
      <c r="T436">
        <f>IFERROR(VLOOKUP($A436,[3]库存报告使用数据!$A$1:$C$65536,3,0),"")</f>
        <v>3</v>
      </c>
      <c r="U436">
        <f>IFERROR(VLOOKUP($A436,[3]库存报告使用数据!$A$1:$F$65536,6,0),"")</f>
        <v>3</v>
      </c>
      <c r="V436">
        <f>IFERROR(VLOOKUP($A436,[3]库存报告使用数据!$A$1:$I$65536,9,0),"")</f>
        <v>8</v>
      </c>
      <c r="W436">
        <f>IFERROR(VLOOKUP($A436,[3]库存报告使用数据!$A$1:$L$65536,12,0),"")</f>
        <v>3</v>
      </c>
      <c r="X436" s="20">
        <f t="shared" si="104"/>
        <v>0.0040595399188092</v>
      </c>
      <c r="Y436" s="20">
        <f t="shared" si="105"/>
        <v>0.00413793103448276</v>
      </c>
      <c r="Z436" s="20">
        <f t="shared" si="106"/>
        <v>0.0158415841584158</v>
      </c>
      <c r="AA436" s="20">
        <f t="shared" si="107"/>
        <v>0.00647948164146868</v>
      </c>
      <c r="AB436">
        <f>IFERROR(VLOOKUP($A436,[3]库存报告使用数据!$A$1:$D$65536,4,0),"")</f>
        <v>0.88</v>
      </c>
      <c r="AC436">
        <f>IFERROR(VLOOKUP($A436,[3]库存报告使用数据!$A$1:$G$65536,7,0),"")</f>
        <v>0.88</v>
      </c>
      <c r="AD436">
        <f>IFERROR(VLOOKUP($A436,[3]库存报告使用数据!$A$1:$J$65536,10,0),"")</f>
        <v>2.62</v>
      </c>
      <c r="AE436">
        <f>IFERROR(VLOOKUP($A436,[3]库存报告使用数据!$A$1:$M$65536,13,0),"")</f>
        <v>1.13</v>
      </c>
      <c r="AF436" s="20" t="str">
        <f t="shared" si="108"/>
        <v>无销售广告费为0.88</v>
      </c>
      <c r="AG436" s="20" t="str">
        <f t="shared" si="109"/>
        <v>无销售广告费为0.88</v>
      </c>
      <c r="AH436" s="20" t="str">
        <f t="shared" si="110"/>
        <v>无销售广告费为2.62</v>
      </c>
      <c r="AI436" s="20" t="str">
        <f t="shared" si="111"/>
        <v>无销售广告费为1.13</v>
      </c>
      <c r="AJ436">
        <f>IFERROR(VLOOKUP($B436,[4]库存报告使用数据!$A$1:$B$65536,2,0),0)</f>
        <v>1</v>
      </c>
      <c r="AK436">
        <f>IFERROR(VLOOKUP($B436,[4]库存报告使用数据!$A$1:$C$65536,3,0),)</f>
        <v>3</v>
      </c>
      <c r="AL436">
        <f>IFERROR(VLOOKUP($B436,[4]库存报告使用数据!$A$1:$D$65536,4,0),)</f>
        <v>3</v>
      </c>
      <c r="AM436">
        <f>IFERROR(VLOOKUP($B436,[4]库存报告使用数据!$A$1:$E$65536,5,0),)</f>
        <v>3</v>
      </c>
      <c r="AN436" s="20">
        <f t="shared" si="112"/>
        <v>0</v>
      </c>
      <c r="AO436" s="20">
        <f t="shared" si="113"/>
        <v>0</v>
      </c>
      <c r="AP436" s="20">
        <f t="shared" si="114"/>
        <v>0</v>
      </c>
      <c r="AQ436" s="20">
        <f t="shared" si="115"/>
        <v>0</v>
      </c>
      <c r="AR436" s="32">
        <f t="shared" si="116"/>
        <v>0</v>
      </c>
      <c r="AS436" s="32">
        <f t="shared" si="117"/>
        <v>0</v>
      </c>
      <c r="AT436" s="32">
        <f t="shared" si="118"/>
        <v>8</v>
      </c>
      <c r="AU436" s="28" t="str">
        <f t="shared" si="119"/>
        <v>库存为8</v>
      </c>
      <c r="AV436" s="34" t="str">
        <f>IFERROR(时间!$B$4+AU436,"上周无销量")</f>
        <v>上周无销量</v>
      </c>
    </row>
    <row r="437" spans="1:48">
      <c r="A437" s="18" t="s">
        <v>482</v>
      </c>
      <c r="B437" t="str">
        <f>VLOOKUP(A437,'[1]sku-asin（子）'!$A:$B,2,0)</f>
        <v>B072PPK2DL</v>
      </c>
      <c r="C437" t="str">
        <f>VLOOKUP(A437,'[1]子sku-父sku'!$A:$B,2,0)</f>
        <v>CS-LY166</v>
      </c>
      <c r="D437" s="28">
        <f>IFERROR(VLOOKUP(A437,[2]库存报告使用数据处理!$A:$C,3,0),0)</f>
        <v>0</v>
      </c>
      <c r="E437" s="28">
        <f>IFERROR(VLOOKUP(A437,[2]库存报告使用数据处理!$A:$D,4,0),0)</f>
        <v>0</v>
      </c>
      <c r="F437" s="28">
        <f>IFERROR(VLOOKUP(A437,[2]库存报告使用数据处理!$A:$E,5,0),0)</f>
        <v>0</v>
      </c>
      <c r="G437" s="28">
        <f>IFERROR(VLOOKUP(A437,[2]库存报告使用数据处理!$A:$F,6,0),0)</f>
        <v>0</v>
      </c>
      <c r="H437" s="29">
        <f>IFERROR(VLOOKUP(A437,[2]库存报告使用数据处理!$A:$G,7,0),0)</f>
        <v>0</v>
      </c>
      <c r="I437">
        <f>IFERROR(VLOOKUP(A437,[5]数据处理!$A:$B,2,0),0)</f>
        <v>0</v>
      </c>
      <c r="J437" s="30">
        <f>IFERROR(VLOOKUP(A437,[5]数据处理!$A:$D,4,0),0)</f>
        <v>0</v>
      </c>
      <c r="K437" s="30">
        <f>IFERROR(VLOOKUP(A437,[5]数据处理!$A:$E,5,0),0)</f>
        <v>0</v>
      </c>
      <c r="L437" s="30">
        <f>IFERROR(VLOOKUP(A437,[5]数据处理!$A:$G,7,0),0)</f>
        <v>0</v>
      </c>
      <c r="M437">
        <f t="shared" si="103"/>
        <v>0</v>
      </c>
      <c r="N437">
        <f>IFERROR(VLOOKUP(A437,[5]数据处理!$A:$C,3,0),0)</f>
        <v>0</v>
      </c>
      <c r="O437">
        <f>IFERROR(VLOOKUP($A437,[5]数据处理!$A:$N,14,0),0)</f>
        <v>0</v>
      </c>
      <c r="P437" t="str">
        <f>IFERROR(VLOOKUP($A437,[3]库存报告使用数据!$A$1:$B$65536,2,0),"")</f>
        <v/>
      </c>
      <c r="Q437" t="str">
        <f>IFERROR(VLOOKUP($A437,[3]库存报告使用数据!$A$1:$E$65536,5,0),"")</f>
        <v/>
      </c>
      <c r="R437" t="str">
        <f>IFERROR(VLOOKUP($A437,[3]库存报告使用数据!$A$1:$H$65536,8,0),"")</f>
        <v/>
      </c>
      <c r="S437" t="str">
        <f>IFERROR(VLOOKUP($A437,[3]库存报告使用数据!$A$1:$K$65536,11,0),"")</f>
        <v/>
      </c>
      <c r="T437" t="str">
        <f>IFERROR(VLOOKUP($A437,[3]库存报告使用数据!$A$1:$C$65536,3,0),"")</f>
        <v/>
      </c>
      <c r="U437" t="str">
        <f>IFERROR(VLOOKUP($A437,[3]库存报告使用数据!$A$1:$F$65536,6,0),"")</f>
        <v/>
      </c>
      <c r="V437" t="str">
        <f>IFERROR(VLOOKUP($A437,[3]库存报告使用数据!$A$1:$I$65536,9,0),"")</f>
        <v/>
      </c>
      <c r="W437" t="str">
        <f>IFERROR(VLOOKUP($A437,[3]库存报告使用数据!$A$1:$L$65536,12,0),"")</f>
        <v/>
      </c>
      <c r="X437" s="20" t="str">
        <f t="shared" si="104"/>
        <v/>
      </c>
      <c r="Y437" s="20" t="str">
        <f t="shared" si="105"/>
        <v/>
      </c>
      <c r="Z437" s="20" t="str">
        <f t="shared" si="106"/>
        <v/>
      </c>
      <c r="AA437" s="20" t="str">
        <f t="shared" si="107"/>
        <v/>
      </c>
      <c r="AB437" t="str">
        <f>IFERROR(VLOOKUP($A437,[3]库存报告使用数据!$A$1:$D$65536,4,0),"")</f>
        <v/>
      </c>
      <c r="AC437" t="str">
        <f>IFERROR(VLOOKUP($A437,[3]库存报告使用数据!$A$1:$G$65536,7,0),"")</f>
        <v/>
      </c>
      <c r="AD437" t="str">
        <f>IFERROR(VLOOKUP($A437,[3]库存报告使用数据!$A$1:$J$65536,10,0),"")</f>
        <v/>
      </c>
      <c r="AE437" t="str">
        <f>IFERROR(VLOOKUP($A437,[3]库存报告使用数据!$A$1:$M$65536,13,0),"")</f>
        <v/>
      </c>
      <c r="AF437" s="20" t="str">
        <f t="shared" si="108"/>
        <v/>
      </c>
      <c r="AG437" s="20" t="str">
        <f t="shared" si="109"/>
        <v/>
      </c>
      <c r="AH437" s="20" t="str">
        <f t="shared" si="110"/>
        <v/>
      </c>
      <c r="AI437" s="20" t="str">
        <f t="shared" si="111"/>
        <v/>
      </c>
      <c r="AJ437">
        <f>IFERROR(VLOOKUP($B437,[4]库存报告使用数据!$A$1:$B$65536,2,0),0)</f>
        <v>0</v>
      </c>
      <c r="AK437">
        <f>IFERROR(VLOOKUP($B437,[4]库存报告使用数据!$A$1:$C$65536,3,0),)</f>
        <v>0</v>
      </c>
      <c r="AL437">
        <f>IFERROR(VLOOKUP($B437,[4]库存报告使用数据!$A$1:$D$65536,4,0),)</f>
        <v>0</v>
      </c>
      <c r="AM437">
        <f>IFERROR(VLOOKUP($B437,[4]库存报告使用数据!$A$1:$E$65536,5,0),)</f>
        <v>0</v>
      </c>
      <c r="AN437" s="20" t="str">
        <f t="shared" si="112"/>
        <v/>
      </c>
      <c r="AO437" s="20" t="str">
        <f t="shared" si="113"/>
        <v/>
      </c>
      <c r="AP437" s="20" t="str">
        <f t="shared" si="114"/>
        <v/>
      </c>
      <c r="AQ437" s="20" t="str">
        <f t="shared" si="115"/>
        <v/>
      </c>
      <c r="AR437" s="32">
        <f t="shared" si="116"/>
        <v>0</v>
      </c>
      <c r="AS437" s="32">
        <f t="shared" si="117"/>
        <v>0</v>
      </c>
      <c r="AT437" s="32">
        <f t="shared" si="118"/>
        <v>0</v>
      </c>
      <c r="AU437" s="28" t="str">
        <f t="shared" si="119"/>
        <v>库存为0</v>
      </c>
      <c r="AV437" s="34" t="str">
        <f>IFERROR(时间!$B$4+AU437,"上周无销量")</f>
        <v>上周无销量</v>
      </c>
    </row>
    <row r="438" spans="1:48">
      <c r="A438" s="18" t="s">
        <v>483</v>
      </c>
      <c r="B438" t="str">
        <f>VLOOKUP(A438,'[1]sku-asin（子）'!$A:$B,2,0)</f>
        <v>B072LTDH7Q</v>
      </c>
      <c r="C438" t="str">
        <f>VLOOKUP(A438,'[1]子sku-父sku'!$A:$B,2,0)</f>
        <v>CS-LY166</v>
      </c>
      <c r="D438" s="28">
        <f>IFERROR(VLOOKUP(A438,[2]库存报告使用数据处理!$A:$C,3,0),0)</f>
        <v>0</v>
      </c>
      <c r="E438" s="28">
        <f>IFERROR(VLOOKUP(A438,[2]库存报告使用数据处理!$A:$D,4,0),0)</f>
        <v>0</v>
      </c>
      <c r="F438" s="28">
        <f>IFERROR(VLOOKUP(A438,[2]库存报告使用数据处理!$A:$E,5,0),0)</f>
        <v>0</v>
      </c>
      <c r="G438" s="28">
        <f>IFERROR(VLOOKUP(A438,[2]库存报告使用数据处理!$A:$F,6,0),0)</f>
        <v>0</v>
      </c>
      <c r="H438" s="29">
        <f>IFERROR(VLOOKUP(A438,[2]库存报告使用数据处理!$A:$G,7,0),0)</f>
        <v>0</v>
      </c>
      <c r="I438">
        <f>IFERROR(VLOOKUP(A438,[5]数据处理!$A:$B,2,0),0)</f>
        <v>0</v>
      </c>
      <c r="J438" s="30">
        <f>IFERROR(VLOOKUP(A438,[5]数据处理!$A:$D,4,0),0)</f>
        <v>0</v>
      </c>
      <c r="K438" s="30">
        <f>IFERROR(VLOOKUP(A438,[5]数据处理!$A:$E,5,0),0)</f>
        <v>0</v>
      </c>
      <c r="L438" s="30">
        <f>IFERROR(VLOOKUP(A438,[5]数据处理!$A:$G,7,0),0)</f>
        <v>0</v>
      </c>
      <c r="M438">
        <f t="shared" si="103"/>
        <v>0</v>
      </c>
      <c r="N438">
        <f>IFERROR(VLOOKUP(A438,[5]数据处理!$A:$C,3,0),0)</f>
        <v>0</v>
      </c>
      <c r="O438">
        <f>IFERROR(VLOOKUP($A438,[5]数据处理!$A:$N,14,0),0)</f>
        <v>0</v>
      </c>
      <c r="P438" t="str">
        <f>IFERROR(VLOOKUP($A438,[3]库存报告使用数据!$A$1:$B$65536,2,0),"")</f>
        <v/>
      </c>
      <c r="Q438" t="str">
        <f>IFERROR(VLOOKUP($A438,[3]库存报告使用数据!$A$1:$E$65536,5,0),"")</f>
        <v/>
      </c>
      <c r="R438" t="str">
        <f>IFERROR(VLOOKUP($A438,[3]库存报告使用数据!$A$1:$H$65536,8,0),"")</f>
        <v/>
      </c>
      <c r="S438" t="str">
        <f>IFERROR(VLOOKUP($A438,[3]库存报告使用数据!$A$1:$K$65536,11,0),"")</f>
        <v/>
      </c>
      <c r="T438" t="str">
        <f>IFERROR(VLOOKUP($A438,[3]库存报告使用数据!$A$1:$C$65536,3,0),"")</f>
        <v/>
      </c>
      <c r="U438" t="str">
        <f>IFERROR(VLOOKUP($A438,[3]库存报告使用数据!$A$1:$F$65536,6,0),"")</f>
        <v/>
      </c>
      <c r="V438" t="str">
        <f>IFERROR(VLOOKUP($A438,[3]库存报告使用数据!$A$1:$I$65536,9,0),"")</f>
        <v/>
      </c>
      <c r="W438" t="str">
        <f>IFERROR(VLOOKUP($A438,[3]库存报告使用数据!$A$1:$L$65536,12,0),"")</f>
        <v/>
      </c>
      <c r="X438" s="20" t="str">
        <f t="shared" si="104"/>
        <v/>
      </c>
      <c r="Y438" s="20" t="str">
        <f t="shared" si="105"/>
        <v/>
      </c>
      <c r="Z438" s="20" t="str">
        <f t="shared" si="106"/>
        <v/>
      </c>
      <c r="AA438" s="20" t="str">
        <f t="shared" si="107"/>
        <v/>
      </c>
      <c r="AB438" t="str">
        <f>IFERROR(VLOOKUP($A438,[3]库存报告使用数据!$A$1:$D$65536,4,0),"")</f>
        <v/>
      </c>
      <c r="AC438" t="str">
        <f>IFERROR(VLOOKUP($A438,[3]库存报告使用数据!$A$1:$G$65536,7,0),"")</f>
        <v/>
      </c>
      <c r="AD438" t="str">
        <f>IFERROR(VLOOKUP($A438,[3]库存报告使用数据!$A$1:$J$65536,10,0),"")</f>
        <v/>
      </c>
      <c r="AE438" t="str">
        <f>IFERROR(VLOOKUP($A438,[3]库存报告使用数据!$A$1:$M$65536,13,0),"")</f>
        <v/>
      </c>
      <c r="AF438" s="20" t="str">
        <f t="shared" si="108"/>
        <v/>
      </c>
      <c r="AG438" s="20" t="str">
        <f t="shared" si="109"/>
        <v/>
      </c>
      <c r="AH438" s="20" t="str">
        <f t="shared" si="110"/>
        <v/>
      </c>
      <c r="AI438" s="20" t="str">
        <f t="shared" si="111"/>
        <v/>
      </c>
      <c r="AJ438">
        <f>IFERROR(VLOOKUP($B438,[4]库存报告使用数据!$A$1:$B$65536,2,0),0)</f>
        <v>0</v>
      </c>
      <c r="AK438">
        <f>IFERROR(VLOOKUP($B438,[4]库存报告使用数据!$A$1:$C$65536,3,0),)</f>
        <v>0</v>
      </c>
      <c r="AL438">
        <f>IFERROR(VLOOKUP($B438,[4]库存报告使用数据!$A$1:$D$65536,4,0),)</f>
        <v>0</v>
      </c>
      <c r="AM438">
        <f>IFERROR(VLOOKUP($B438,[4]库存报告使用数据!$A$1:$E$65536,5,0),)</f>
        <v>0</v>
      </c>
      <c r="AN438" s="20" t="str">
        <f t="shared" si="112"/>
        <v/>
      </c>
      <c r="AO438" s="20" t="str">
        <f t="shared" si="113"/>
        <v/>
      </c>
      <c r="AP438" s="20" t="str">
        <f t="shared" si="114"/>
        <v/>
      </c>
      <c r="AQ438" s="20" t="str">
        <f t="shared" si="115"/>
        <v/>
      </c>
      <c r="AR438" s="32">
        <f t="shared" si="116"/>
        <v>0</v>
      </c>
      <c r="AS438" s="32">
        <f t="shared" si="117"/>
        <v>0</v>
      </c>
      <c r="AT438" s="32">
        <f t="shared" si="118"/>
        <v>0</v>
      </c>
      <c r="AU438" s="28" t="str">
        <f t="shared" si="119"/>
        <v>库存为0</v>
      </c>
      <c r="AV438" s="34" t="str">
        <f>IFERROR(时间!$B$4+AU438,"上周无销量")</f>
        <v>上周无销量</v>
      </c>
    </row>
    <row r="439" spans="1:48">
      <c r="A439" s="18" t="s">
        <v>484</v>
      </c>
      <c r="B439" t="str">
        <f>VLOOKUP(A439,'[1]sku-asin（子）'!$A:$B,2,0)</f>
        <v>B072PQWBGT</v>
      </c>
      <c r="C439" t="str">
        <f>VLOOKUP(A439,'[1]子sku-父sku'!$A:$B,2,0)</f>
        <v>CS-LY166</v>
      </c>
      <c r="D439" s="28">
        <f>IFERROR(VLOOKUP(A439,[2]库存报告使用数据处理!$A:$C,3,0),0)</f>
        <v>1</v>
      </c>
      <c r="E439" s="28">
        <f>IFERROR(VLOOKUP(A439,[2]库存报告使用数据处理!$A:$D,4,0),0)</f>
        <v>1</v>
      </c>
      <c r="F439" s="28">
        <f>IFERROR(VLOOKUP(A439,[2]库存报告使用数据处理!$A:$E,5,0),0)</f>
        <v>1</v>
      </c>
      <c r="G439" s="28">
        <f>IFERROR(VLOOKUP(A439,[2]库存报告使用数据处理!$A:$F,6,0),0)</f>
        <v>0</v>
      </c>
      <c r="H439" s="29">
        <f>IFERROR(VLOOKUP(A439,[2]库存报告使用数据处理!$A:$G,7,0),0)</f>
        <v>13.99</v>
      </c>
      <c r="I439">
        <f>IFERROR(VLOOKUP(A439,[5]数据处理!$A:$B,2,0),0)</f>
        <v>2</v>
      </c>
      <c r="J439" s="30">
        <f>IFERROR(VLOOKUP(A439,[5]数据处理!$A:$D,4,0),0)</f>
        <v>0</v>
      </c>
      <c r="K439" s="30">
        <f>IFERROR(VLOOKUP(A439,[5]数据处理!$A:$E,5,0),0)</f>
        <v>0</v>
      </c>
      <c r="L439" s="30">
        <f>IFERROR(VLOOKUP(A439,[5]数据处理!$A:$G,7,0),0)</f>
        <v>0</v>
      </c>
      <c r="M439">
        <f t="shared" si="103"/>
        <v>2</v>
      </c>
      <c r="N439">
        <f>IFERROR(VLOOKUP(A439,[5]数据处理!$A:$C,3,0),0)</f>
        <v>0</v>
      </c>
      <c r="O439">
        <f>IFERROR(VLOOKUP($A439,[5]数据处理!$A:$N,14,0),0)</f>
        <v>2</v>
      </c>
      <c r="P439" t="str">
        <f>IFERROR(VLOOKUP($A439,[3]库存报告使用数据!$A$1:$B$65536,2,0),"")</f>
        <v/>
      </c>
      <c r="Q439" t="str">
        <f>IFERROR(VLOOKUP($A439,[3]库存报告使用数据!$A$1:$E$65536,5,0),"")</f>
        <v/>
      </c>
      <c r="R439" t="str">
        <f>IFERROR(VLOOKUP($A439,[3]库存报告使用数据!$A$1:$H$65536,8,0),"")</f>
        <v/>
      </c>
      <c r="S439" t="str">
        <f>IFERROR(VLOOKUP($A439,[3]库存报告使用数据!$A$1:$K$65536,11,0),"")</f>
        <v/>
      </c>
      <c r="T439" t="str">
        <f>IFERROR(VLOOKUP($A439,[3]库存报告使用数据!$A$1:$C$65536,3,0),"")</f>
        <v/>
      </c>
      <c r="U439" t="str">
        <f>IFERROR(VLOOKUP($A439,[3]库存报告使用数据!$A$1:$F$65536,6,0),"")</f>
        <v/>
      </c>
      <c r="V439" t="str">
        <f>IFERROR(VLOOKUP($A439,[3]库存报告使用数据!$A$1:$I$65536,9,0),"")</f>
        <v/>
      </c>
      <c r="W439" t="str">
        <f>IFERROR(VLOOKUP($A439,[3]库存报告使用数据!$A$1:$L$65536,12,0),"")</f>
        <v/>
      </c>
      <c r="X439" s="20" t="str">
        <f t="shared" si="104"/>
        <v/>
      </c>
      <c r="Y439" s="20" t="str">
        <f t="shared" si="105"/>
        <v/>
      </c>
      <c r="Z439" s="20" t="str">
        <f t="shared" si="106"/>
        <v/>
      </c>
      <c r="AA439" s="20" t="str">
        <f t="shared" si="107"/>
        <v/>
      </c>
      <c r="AB439" t="str">
        <f>IFERROR(VLOOKUP($A439,[3]库存报告使用数据!$A$1:$D$65536,4,0),"")</f>
        <v/>
      </c>
      <c r="AC439" t="str">
        <f>IFERROR(VLOOKUP($A439,[3]库存报告使用数据!$A$1:$G$65536,7,0),"")</f>
        <v/>
      </c>
      <c r="AD439" t="str">
        <f>IFERROR(VLOOKUP($A439,[3]库存报告使用数据!$A$1:$J$65536,10,0),"")</f>
        <v/>
      </c>
      <c r="AE439" t="str">
        <f>IFERROR(VLOOKUP($A439,[3]库存报告使用数据!$A$1:$M$65536,13,0),"")</f>
        <v/>
      </c>
      <c r="AF439" s="20" t="str">
        <f t="shared" si="108"/>
        <v/>
      </c>
      <c r="AG439" s="20" t="str">
        <f t="shared" si="109"/>
        <v/>
      </c>
      <c r="AH439" s="20" t="str">
        <f t="shared" si="110"/>
        <v/>
      </c>
      <c r="AI439" s="20" t="str">
        <f t="shared" si="111"/>
        <v/>
      </c>
      <c r="AJ439">
        <f>IFERROR(VLOOKUP($B439,[4]库存报告使用数据!$A$1:$B$65536,2,0),0)</f>
        <v>2</v>
      </c>
      <c r="AK439">
        <f>IFERROR(VLOOKUP($B439,[4]库存报告使用数据!$A$1:$C$65536,3,0),)</f>
        <v>1</v>
      </c>
      <c r="AL439">
        <f>IFERROR(VLOOKUP($B439,[4]库存报告使用数据!$A$1:$D$65536,4,0),)</f>
        <v>1</v>
      </c>
      <c r="AM439">
        <f>IFERROR(VLOOKUP($B439,[4]库存报告使用数据!$A$1:$E$65536,5,0),)</f>
        <v>2</v>
      </c>
      <c r="AN439" s="20">
        <f t="shared" si="112"/>
        <v>0.5</v>
      </c>
      <c r="AO439" s="20">
        <f t="shared" si="113"/>
        <v>1</v>
      </c>
      <c r="AP439" s="20">
        <f t="shared" si="114"/>
        <v>1</v>
      </c>
      <c r="AQ439" s="20">
        <f t="shared" si="115"/>
        <v>0</v>
      </c>
      <c r="AR439" s="32">
        <f t="shared" si="116"/>
        <v>0.142857142857143</v>
      </c>
      <c r="AS439" s="32">
        <f t="shared" si="117"/>
        <v>8.57142857142857</v>
      </c>
      <c r="AT439" s="32">
        <f t="shared" si="118"/>
        <v>-6.57142857142857</v>
      </c>
      <c r="AU439" s="28">
        <f t="shared" si="119"/>
        <v>14</v>
      </c>
      <c r="AV439" s="34">
        <f>IFERROR(时间!$B$4+AU439,"上周无销量")</f>
        <v>43297</v>
      </c>
    </row>
    <row r="440" spans="1:48">
      <c r="A440" s="18" t="s">
        <v>485</v>
      </c>
      <c r="B440" t="str">
        <f>VLOOKUP(A440,'[1]sku-asin（子）'!$A:$B,2,0)</f>
        <v>B0711XBC78</v>
      </c>
      <c r="C440" t="str">
        <f>VLOOKUP(A440,'[1]子sku-父sku'!$A:$B,2,0)</f>
        <v>CS-LY166</v>
      </c>
      <c r="D440" s="28">
        <f>IFERROR(VLOOKUP(A440,[2]库存报告使用数据处理!$A:$C,3,0),0)</f>
        <v>0</v>
      </c>
      <c r="E440" s="28">
        <f>IFERROR(VLOOKUP(A440,[2]库存报告使用数据处理!$A:$D,4,0),0)</f>
        <v>0</v>
      </c>
      <c r="F440" s="28">
        <f>IFERROR(VLOOKUP(A440,[2]库存报告使用数据处理!$A:$E,5,0),0)</f>
        <v>1</v>
      </c>
      <c r="G440" s="28">
        <f>IFERROR(VLOOKUP(A440,[2]库存报告使用数据处理!$A:$F,6,0),0)</f>
        <v>1</v>
      </c>
      <c r="H440" s="29">
        <f>IFERROR(VLOOKUP(A440,[2]库存报告使用数据处理!$A:$G,7,0),0)</f>
        <v>13.99</v>
      </c>
      <c r="I440">
        <f>IFERROR(VLOOKUP(A440,[5]数据处理!$A:$B,2,0),0)</f>
        <v>4</v>
      </c>
      <c r="J440" s="30">
        <f>IFERROR(VLOOKUP(A440,[5]数据处理!$A:$D,4,0),0)</f>
        <v>0</v>
      </c>
      <c r="K440" s="30">
        <f>IFERROR(VLOOKUP(A440,[5]数据处理!$A:$E,5,0),0)</f>
        <v>0</v>
      </c>
      <c r="L440" s="30">
        <f>IFERROR(VLOOKUP(A440,[5]数据处理!$A:$G,7,0),0)</f>
        <v>0</v>
      </c>
      <c r="M440">
        <f t="shared" si="103"/>
        <v>4</v>
      </c>
      <c r="N440">
        <f>IFERROR(VLOOKUP(A440,[5]数据处理!$A:$C,3,0),0)</f>
        <v>0</v>
      </c>
      <c r="O440">
        <f>IFERROR(VLOOKUP($A440,[5]数据处理!$A:$N,14,0),0)</f>
        <v>4</v>
      </c>
      <c r="P440" t="str">
        <f>IFERROR(VLOOKUP($A440,[3]库存报告使用数据!$A$1:$B$65536,2,0),"")</f>
        <v/>
      </c>
      <c r="Q440" t="str">
        <f>IFERROR(VLOOKUP($A440,[3]库存报告使用数据!$A$1:$E$65536,5,0),"")</f>
        <v/>
      </c>
      <c r="R440" t="str">
        <f>IFERROR(VLOOKUP($A440,[3]库存报告使用数据!$A$1:$H$65536,8,0),"")</f>
        <v/>
      </c>
      <c r="S440" t="str">
        <f>IFERROR(VLOOKUP($A440,[3]库存报告使用数据!$A$1:$K$65536,11,0),"")</f>
        <v/>
      </c>
      <c r="T440" t="str">
        <f>IFERROR(VLOOKUP($A440,[3]库存报告使用数据!$A$1:$C$65536,3,0),"")</f>
        <v/>
      </c>
      <c r="U440" t="str">
        <f>IFERROR(VLOOKUP($A440,[3]库存报告使用数据!$A$1:$F$65536,6,0),"")</f>
        <v/>
      </c>
      <c r="V440" t="str">
        <f>IFERROR(VLOOKUP($A440,[3]库存报告使用数据!$A$1:$I$65536,9,0),"")</f>
        <v/>
      </c>
      <c r="W440" t="str">
        <f>IFERROR(VLOOKUP($A440,[3]库存报告使用数据!$A$1:$L$65536,12,0),"")</f>
        <v/>
      </c>
      <c r="X440" s="20" t="str">
        <f t="shared" si="104"/>
        <v/>
      </c>
      <c r="Y440" s="20" t="str">
        <f t="shared" si="105"/>
        <v/>
      </c>
      <c r="Z440" s="20" t="str">
        <f t="shared" si="106"/>
        <v/>
      </c>
      <c r="AA440" s="20" t="str">
        <f t="shared" si="107"/>
        <v/>
      </c>
      <c r="AB440" t="str">
        <f>IFERROR(VLOOKUP($A440,[3]库存报告使用数据!$A$1:$D$65536,4,0),"")</f>
        <v/>
      </c>
      <c r="AC440" t="str">
        <f>IFERROR(VLOOKUP($A440,[3]库存报告使用数据!$A$1:$G$65536,7,0),"")</f>
        <v/>
      </c>
      <c r="AD440" t="str">
        <f>IFERROR(VLOOKUP($A440,[3]库存报告使用数据!$A$1:$J$65536,10,0),"")</f>
        <v/>
      </c>
      <c r="AE440" t="str">
        <f>IFERROR(VLOOKUP($A440,[3]库存报告使用数据!$A$1:$M$65536,13,0),"")</f>
        <v/>
      </c>
      <c r="AF440" s="20" t="str">
        <f t="shared" si="108"/>
        <v/>
      </c>
      <c r="AG440" s="20" t="str">
        <f t="shared" si="109"/>
        <v/>
      </c>
      <c r="AH440" s="20" t="str">
        <f t="shared" si="110"/>
        <v/>
      </c>
      <c r="AI440" s="20" t="str">
        <f t="shared" si="111"/>
        <v/>
      </c>
      <c r="AJ440">
        <f>IFERROR(VLOOKUP($B440,[4]库存报告使用数据!$A$1:$B$65536,2,0),0)</f>
        <v>2</v>
      </c>
      <c r="AK440">
        <f>IFERROR(VLOOKUP($B440,[4]库存报告使用数据!$A$1:$C$65536,3,0),)</f>
        <v>0</v>
      </c>
      <c r="AL440">
        <f>IFERROR(VLOOKUP($B440,[4]库存报告使用数据!$A$1:$D$65536,4,0),)</f>
        <v>0</v>
      </c>
      <c r="AM440">
        <f>IFERROR(VLOOKUP($B440,[4]库存报告使用数据!$A$1:$E$65536,5,0),)</f>
        <v>0</v>
      </c>
      <c r="AN440" s="20">
        <f t="shared" si="112"/>
        <v>0</v>
      </c>
      <c r="AO440" s="20" t="str">
        <f t="shared" si="113"/>
        <v/>
      </c>
      <c r="AP440" s="20" t="str">
        <f t="shared" si="114"/>
        <v/>
      </c>
      <c r="AQ440" s="20" t="str">
        <f t="shared" si="115"/>
        <v/>
      </c>
      <c r="AR440" s="32">
        <f t="shared" si="116"/>
        <v>0</v>
      </c>
      <c r="AS440" s="32">
        <f t="shared" si="117"/>
        <v>0</v>
      </c>
      <c r="AT440" s="32">
        <f t="shared" si="118"/>
        <v>4</v>
      </c>
      <c r="AU440" s="28" t="str">
        <f t="shared" si="119"/>
        <v>库存为4</v>
      </c>
      <c r="AV440" s="34" t="str">
        <f>IFERROR(时间!$B$4+AU440,"上周无销量")</f>
        <v>上周无销量</v>
      </c>
    </row>
    <row r="441" spans="1:48">
      <c r="A441" s="18" t="s">
        <v>486</v>
      </c>
      <c r="B441" t="str">
        <f>VLOOKUP(A441,'[1]sku-asin（子）'!$A:$B,2,0)</f>
        <v>B07173Q2FN</v>
      </c>
      <c r="C441" t="str">
        <f>VLOOKUP(A441,'[1]子sku-父sku'!$A:$B,2,0)</f>
        <v>CS-LY166</v>
      </c>
      <c r="D441" s="28">
        <f>IFERROR(VLOOKUP(A441,[2]库存报告使用数据处理!$A:$C,3,0),0)</f>
        <v>1</v>
      </c>
      <c r="E441" s="28">
        <f>IFERROR(VLOOKUP(A441,[2]库存报告使用数据处理!$A:$D,4,0),0)</f>
        <v>1</v>
      </c>
      <c r="F441" s="28">
        <f>IFERROR(VLOOKUP(A441,[2]库存报告使用数据处理!$A:$E,5,0),0)</f>
        <v>0</v>
      </c>
      <c r="G441" s="28">
        <f>IFERROR(VLOOKUP(A441,[2]库存报告使用数据处理!$A:$F,6,0),0)</f>
        <v>0</v>
      </c>
      <c r="H441" s="29">
        <f>IFERROR(VLOOKUP(A441,[2]库存报告使用数据处理!$A:$G,7,0),0)</f>
        <v>13.99</v>
      </c>
      <c r="I441">
        <f>IFERROR(VLOOKUP(A441,[5]数据处理!$A:$B,2,0),0)</f>
        <v>3</v>
      </c>
      <c r="J441" s="30">
        <f>IFERROR(VLOOKUP(A441,[5]数据处理!$A:$D,4,0),0)</f>
        <v>0</v>
      </c>
      <c r="K441" s="30">
        <f>IFERROR(VLOOKUP(A441,[5]数据处理!$A:$E,5,0),0)</f>
        <v>0</v>
      </c>
      <c r="L441" s="30">
        <f>IFERROR(VLOOKUP(A441,[5]数据处理!$A:$G,7,0),0)</f>
        <v>0</v>
      </c>
      <c r="M441">
        <f t="shared" si="103"/>
        <v>3</v>
      </c>
      <c r="N441">
        <f>IFERROR(VLOOKUP(A441,[5]数据处理!$A:$C,3,0),0)</f>
        <v>0</v>
      </c>
      <c r="O441">
        <f>IFERROR(VLOOKUP($A441,[5]数据处理!$A:$N,14,0),0)</f>
        <v>3</v>
      </c>
      <c r="P441">
        <f>IFERROR(VLOOKUP($A441,[3]库存报告使用数据!$A$1:$B$65536,2,0),"")</f>
        <v>186</v>
      </c>
      <c r="Q441">
        <f>IFERROR(VLOOKUP($A441,[3]库存报告使用数据!$A$1:$E$65536,5,0),"")</f>
        <v>137</v>
      </c>
      <c r="R441">
        <f>IFERROR(VLOOKUP($A441,[3]库存报告使用数据!$A$1:$H$65536,8,0),"")</f>
        <v>102</v>
      </c>
      <c r="S441">
        <f>IFERROR(VLOOKUP($A441,[3]库存报告使用数据!$A$1:$K$65536,11,0),"")</f>
        <v>59</v>
      </c>
      <c r="T441">
        <f>IFERROR(VLOOKUP($A441,[3]库存报告使用数据!$A$1:$C$65536,3,0),"")</f>
        <v>1</v>
      </c>
      <c r="U441">
        <f>IFERROR(VLOOKUP($A441,[3]库存报告使用数据!$A$1:$F$65536,6,0),"")</f>
        <v>0</v>
      </c>
      <c r="V441">
        <f>IFERROR(VLOOKUP($A441,[3]库存报告使用数据!$A$1:$I$65536,9,0),"")</f>
        <v>1</v>
      </c>
      <c r="W441">
        <f>IFERROR(VLOOKUP($A441,[3]库存报告使用数据!$A$1:$L$65536,12,0),"")</f>
        <v>1</v>
      </c>
      <c r="X441" s="20">
        <f t="shared" si="104"/>
        <v>0.00537634408602151</v>
      </c>
      <c r="Y441" s="20">
        <f t="shared" si="105"/>
        <v>0</v>
      </c>
      <c r="Z441" s="20">
        <f t="shared" si="106"/>
        <v>0.00980392156862745</v>
      </c>
      <c r="AA441" s="20">
        <f t="shared" si="107"/>
        <v>0.0169491525423729</v>
      </c>
      <c r="AB441">
        <f>IFERROR(VLOOKUP($A441,[3]库存报告使用数据!$A$1:$D$65536,4,0),"")</f>
        <v>0.11</v>
      </c>
      <c r="AC441">
        <f>IFERROR(VLOOKUP($A441,[3]库存报告使用数据!$A$1:$G$65536,7,0),"")</f>
        <v>0</v>
      </c>
      <c r="AD441">
        <f>IFERROR(VLOOKUP($A441,[3]库存报告使用数据!$A$1:$J$65536,10,0),"")</f>
        <v>0.1</v>
      </c>
      <c r="AE441">
        <f>IFERROR(VLOOKUP($A441,[3]库存报告使用数据!$A$1:$M$65536,13,0),"")</f>
        <v>0.02</v>
      </c>
      <c r="AF441" s="20">
        <f t="shared" si="108"/>
        <v>0.00786275911365261</v>
      </c>
      <c r="AG441" s="20" t="str">
        <f t="shared" si="109"/>
        <v/>
      </c>
      <c r="AH441" s="20" t="str">
        <f t="shared" si="110"/>
        <v>无销售广告费为0.1</v>
      </c>
      <c r="AI441" s="20" t="str">
        <f t="shared" si="111"/>
        <v>无销售广告费为0.02</v>
      </c>
      <c r="AJ441">
        <f>IFERROR(VLOOKUP($B441,[4]库存报告使用数据!$A$1:$B$65536,2,0),0)</f>
        <v>4</v>
      </c>
      <c r="AK441">
        <f>IFERROR(VLOOKUP($B441,[4]库存报告使用数据!$A$1:$C$65536,3,0),)</f>
        <v>2</v>
      </c>
      <c r="AL441">
        <f>IFERROR(VLOOKUP($B441,[4]库存报告使用数据!$A$1:$D$65536,4,0),)</f>
        <v>1</v>
      </c>
      <c r="AM441">
        <f>IFERROR(VLOOKUP($B441,[4]库存报告使用数据!$A$1:$E$65536,5,0),)</f>
        <v>1</v>
      </c>
      <c r="AN441" s="20">
        <f t="shared" si="112"/>
        <v>0.25</v>
      </c>
      <c r="AO441" s="20">
        <f t="shared" si="113"/>
        <v>0.5</v>
      </c>
      <c r="AP441" s="20">
        <f t="shared" si="114"/>
        <v>0</v>
      </c>
      <c r="AQ441" s="20">
        <f t="shared" si="115"/>
        <v>0</v>
      </c>
      <c r="AR441" s="32">
        <f t="shared" si="116"/>
        <v>0.142857142857143</v>
      </c>
      <c r="AS441" s="32">
        <f t="shared" si="117"/>
        <v>8.57142857142857</v>
      </c>
      <c r="AT441" s="32">
        <f t="shared" si="118"/>
        <v>-5.57142857142857</v>
      </c>
      <c r="AU441" s="28">
        <f t="shared" si="119"/>
        <v>21</v>
      </c>
      <c r="AV441" s="34">
        <f>IFERROR(时间!$B$4+AU441,"上周无销量")</f>
        <v>43304</v>
      </c>
    </row>
    <row r="442" spans="1:48">
      <c r="A442" s="18" t="s">
        <v>487</v>
      </c>
      <c r="B442" t="str">
        <f>VLOOKUP(A442,'[1]sku-asin（子）'!$A:$B,2,0)</f>
        <v>B071LDNH24</v>
      </c>
      <c r="C442" t="str">
        <f>VLOOKUP(A442,'[1]子sku-父sku'!$A:$B,2,0)</f>
        <v>CS-LY166</v>
      </c>
      <c r="D442" s="28">
        <f>IFERROR(VLOOKUP(A442,[2]库存报告使用数据处理!$A:$C,3,0),0)</f>
        <v>0</v>
      </c>
      <c r="E442" s="28">
        <f>IFERROR(VLOOKUP(A442,[2]库存报告使用数据处理!$A:$D,4,0),0)</f>
        <v>2</v>
      </c>
      <c r="F442" s="28">
        <f>IFERROR(VLOOKUP(A442,[2]库存报告使用数据处理!$A:$E,5,0),0)</f>
        <v>1</v>
      </c>
      <c r="G442" s="28">
        <f>IFERROR(VLOOKUP(A442,[2]库存报告使用数据处理!$A:$F,6,0),0)</f>
        <v>0</v>
      </c>
      <c r="H442" s="29">
        <f>IFERROR(VLOOKUP(A442,[2]库存报告使用数据处理!$A:$G,7,0),0)</f>
        <v>13.99</v>
      </c>
      <c r="I442">
        <f>IFERROR(VLOOKUP(A442,[5]数据处理!$A:$B,2,0),0)</f>
        <v>0</v>
      </c>
      <c r="J442" s="30">
        <f>IFERROR(VLOOKUP(A442,[5]数据处理!$A:$D,4,0),0)</f>
        <v>0</v>
      </c>
      <c r="K442" s="30">
        <f>IFERROR(VLOOKUP(A442,[5]数据处理!$A:$E,5,0),0)</f>
        <v>0</v>
      </c>
      <c r="L442" s="30">
        <f>IFERROR(VLOOKUP(A442,[5]数据处理!$A:$G,7,0),0)</f>
        <v>0</v>
      </c>
      <c r="M442">
        <f t="shared" si="103"/>
        <v>0</v>
      </c>
      <c r="N442">
        <f>IFERROR(VLOOKUP(A442,[5]数据处理!$A:$C,3,0),0)</f>
        <v>0</v>
      </c>
      <c r="O442">
        <f>IFERROR(VLOOKUP($A442,[5]数据处理!$A:$N,14,0),0)</f>
        <v>0</v>
      </c>
      <c r="P442" t="str">
        <f>IFERROR(VLOOKUP($A442,[3]库存报告使用数据!$A$1:$B$65536,2,0),"")</f>
        <v/>
      </c>
      <c r="Q442" t="str">
        <f>IFERROR(VLOOKUP($A442,[3]库存报告使用数据!$A$1:$E$65536,5,0),"")</f>
        <v/>
      </c>
      <c r="R442" t="str">
        <f>IFERROR(VLOOKUP($A442,[3]库存报告使用数据!$A$1:$H$65536,8,0),"")</f>
        <v/>
      </c>
      <c r="S442" t="str">
        <f>IFERROR(VLOOKUP($A442,[3]库存报告使用数据!$A$1:$K$65536,11,0),"")</f>
        <v/>
      </c>
      <c r="T442" t="str">
        <f>IFERROR(VLOOKUP($A442,[3]库存报告使用数据!$A$1:$C$65536,3,0),"")</f>
        <v/>
      </c>
      <c r="U442" t="str">
        <f>IFERROR(VLOOKUP($A442,[3]库存报告使用数据!$A$1:$F$65536,6,0),"")</f>
        <v/>
      </c>
      <c r="V442" t="str">
        <f>IFERROR(VLOOKUP($A442,[3]库存报告使用数据!$A$1:$I$65536,9,0),"")</f>
        <v/>
      </c>
      <c r="W442" t="str">
        <f>IFERROR(VLOOKUP($A442,[3]库存报告使用数据!$A$1:$L$65536,12,0),"")</f>
        <v/>
      </c>
      <c r="X442" s="20" t="str">
        <f t="shared" si="104"/>
        <v/>
      </c>
      <c r="Y442" s="20" t="str">
        <f t="shared" si="105"/>
        <v/>
      </c>
      <c r="Z442" s="20" t="str">
        <f t="shared" si="106"/>
        <v/>
      </c>
      <c r="AA442" s="20" t="str">
        <f t="shared" si="107"/>
        <v/>
      </c>
      <c r="AB442" t="str">
        <f>IFERROR(VLOOKUP($A442,[3]库存报告使用数据!$A$1:$D$65536,4,0),"")</f>
        <v/>
      </c>
      <c r="AC442" t="str">
        <f>IFERROR(VLOOKUP($A442,[3]库存报告使用数据!$A$1:$G$65536,7,0),"")</f>
        <v/>
      </c>
      <c r="AD442" t="str">
        <f>IFERROR(VLOOKUP($A442,[3]库存报告使用数据!$A$1:$J$65536,10,0),"")</f>
        <v/>
      </c>
      <c r="AE442" t="str">
        <f>IFERROR(VLOOKUP($A442,[3]库存报告使用数据!$A$1:$M$65536,13,0),"")</f>
        <v/>
      </c>
      <c r="AF442" s="20" t="str">
        <f t="shared" si="108"/>
        <v/>
      </c>
      <c r="AG442" s="20" t="str">
        <f t="shared" si="109"/>
        <v/>
      </c>
      <c r="AH442" s="20" t="str">
        <f t="shared" si="110"/>
        <v/>
      </c>
      <c r="AI442" s="20" t="str">
        <f t="shared" si="111"/>
        <v/>
      </c>
      <c r="AJ442">
        <f>IFERROR(VLOOKUP($B442,[4]库存报告使用数据!$A$1:$B$65536,2,0),0)</f>
        <v>0</v>
      </c>
      <c r="AK442">
        <f>IFERROR(VLOOKUP($B442,[4]库存报告使用数据!$A$1:$C$65536,3,0),)</f>
        <v>2</v>
      </c>
      <c r="AL442">
        <f>IFERROR(VLOOKUP($B442,[4]库存报告使用数据!$A$1:$D$65536,4,0),)</f>
        <v>1</v>
      </c>
      <c r="AM442">
        <f>IFERROR(VLOOKUP($B442,[4]库存报告使用数据!$A$1:$E$65536,5,0),)</f>
        <v>1</v>
      </c>
      <c r="AN442" s="20" t="str">
        <f t="shared" si="112"/>
        <v/>
      </c>
      <c r="AO442" s="20">
        <f t="shared" si="113"/>
        <v>1</v>
      </c>
      <c r="AP442" s="20">
        <f t="shared" si="114"/>
        <v>1</v>
      </c>
      <c r="AQ442" s="20">
        <f t="shared" si="115"/>
        <v>0</v>
      </c>
      <c r="AR442" s="32">
        <f t="shared" si="116"/>
        <v>0</v>
      </c>
      <c r="AS442" s="32">
        <f t="shared" si="117"/>
        <v>0</v>
      </c>
      <c r="AT442" s="32">
        <f t="shared" si="118"/>
        <v>0</v>
      </c>
      <c r="AU442" s="28" t="str">
        <f t="shared" si="119"/>
        <v>库存为0</v>
      </c>
      <c r="AV442" s="34" t="str">
        <f>IFERROR(时间!$B$4+AU442,"上周无销量")</f>
        <v>上周无销量</v>
      </c>
    </row>
    <row r="443" spans="1:48">
      <c r="A443" s="18" t="s">
        <v>488</v>
      </c>
      <c r="B443" t="str">
        <f>VLOOKUP(A443,'[1]sku-asin（子）'!$A:$B,2,0)</f>
        <v>B0725NJ2NC</v>
      </c>
      <c r="C443" t="str">
        <f>VLOOKUP(A443,'[1]子sku-父sku'!$A:$B,2,0)</f>
        <v>CS-LY166</v>
      </c>
      <c r="D443" s="28">
        <f>IFERROR(VLOOKUP(A443,[2]库存报告使用数据处理!$A:$C,3,0),0)</f>
        <v>0</v>
      </c>
      <c r="E443" s="28">
        <f>IFERROR(VLOOKUP(A443,[2]库存报告使用数据处理!$A:$D,4,0),0)</f>
        <v>0</v>
      </c>
      <c r="F443" s="28">
        <f>IFERROR(VLOOKUP(A443,[2]库存报告使用数据处理!$A:$E,5,0),0)</f>
        <v>0</v>
      </c>
      <c r="G443" s="28">
        <f>IFERROR(VLOOKUP(A443,[2]库存报告使用数据处理!$A:$F,6,0),0)</f>
        <v>0</v>
      </c>
      <c r="H443" s="29">
        <f>IFERROR(VLOOKUP(A443,[2]库存报告使用数据处理!$A:$G,7,0),0)</f>
        <v>0</v>
      </c>
      <c r="I443">
        <f>IFERROR(VLOOKUP(A443,[5]数据处理!$A:$B,2,0),0)</f>
        <v>0</v>
      </c>
      <c r="J443" s="30">
        <f>IFERROR(VLOOKUP(A443,[5]数据处理!$A:$D,4,0),0)</f>
        <v>0</v>
      </c>
      <c r="K443" s="30">
        <f>IFERROR(VLOOKUP(A443,[5]数据处理!$A:$E,5,0),0)</f>
        <v>0</v>
      </c>
      <c r="L443" s="30">
        <f>IFERROR(VLOOKUP(A443,[5]数据处理!$A:$G,7,0),0)</f>
        <v>0</v>
      </c>
      <c r="M443">
        <f t="shared" si="103"/>
        <v>0</v>
      </c>
      <c r="N443">
        <f>IFERROR(VLOOKUP(A443,[5]数据处理!$A:$C,3,0),0)</f>
        <v>0</v>
      </c>
      <c r="O443">
        <f>IFERROR(VLOOKUP($A443,[5]数据处理!$A:$N,14,0),0)</f>
        <v>0</v>
      </c>
      <c r="P443" t="str">
        <f>IFERROR(VLOOKUP($A443,[3]库存报告使用数据!$A$1:$B$65536,2,0),"")</f>
        <v/>
      </c>
      <c r="Q443" t="str">
        <f>IFERROR(VLOOKUP($A443,[3]库存报告使用数据!$A$1:$E$65536,5,0),"")</f>
        <v/>
      </c>
      <c r="R443" t="str">
        <f>IFERROR(VLOOKUP($A443,[3]库存报告使用数据!$A$1:$H$65536,8,0),"")</f>
        <v/>
      </c>
      <c r="S443" t="str">
        <f>IFERROR(VLOOKUP($A443,[3]库存报告使用数据!$A$1:$K$65536,11,0),"")</f>
        <v/>
      </c>
      <c r="T443" t="str">
        <f>IFERROR(VLOOKUP($A443,[3]库存报告使用数据!$A$1:$C$65536,3,0),"")</f>
        <v/>
      </c>
      <c r="U443" t="str">
        <f>IFERROR(VLOOKUP($A443,[3]库存报告使用数据!$A$1:$F$65536,6,0),"")</f>
        <v/>
      </c>
      <c r="V443" t="str">
        <f>IFERROR(VLOOKUP($A443,[3]库存报告使用数据!$A$1:$I$65536,9,0),"")</f>
        <v/>
      </c>
      <c r="W443" t="str">
        <f>IFERROR(VLOOKUP($A443,[3]库存报告使用数据!$A$1:$L$65536,12,0),"")</f>
        <v/>
      </c>
      <c r="X443" s="20" t="str">
        <f t="shared" si="104"/>
        <v/>
      </c>
      <c r="Y443" s="20" t="str">
        <f t="shared" si="105"/>
        <v/>
      </c>
      <c r="Z443" s="20" t="str">
        <f t="shared" si="106"/>
        <v/>
      </c>
      <c r="AA443" s="20" t="str">
        <f t="shared" si="107"/>
        <v/>
      </c>
      <c r="AB443" t="str">
        <f>IFERROR(VLOOKUP($A443,[3]库存报告使用数据!$A$1:$D$65536,4,0),"")</f>
        <v/>
      </c>
      <c r="AC443" t="str">
        <f>IFERROR(VLOOKUP($A443,[3]库存报告使用数据!$A$1:$G$65536,7,0),"")</f>
        <v/>
      </c>
      <c r="AD443" t="str">
        <f>IFERROR(VLOOKUP($A443,[3]库存报告使用数据!$A$1:$J$65536,10,0),"")</f>
        <v/>
      </c>
      <c r="AE443" t="str">
        <f>IFERROR(VLOOKUP($A443,[3]库存报告使用数据!$A$1:$M$65536,13,0),"")</f>
        <v/>
      </c>
      <c r="AF443" s="20" t="str">
        <f t="shared" si="108"/>
        <v/>
      </c>
      <c r="AG443" s="20" t="str">
        <f t="shared" si="109"/>
        <v/>
      </c>
      <c r="AH443" s="20" t="str">
        <f t="shared" si="110"/>
        <v/>
      </c>
      <c r="AI443" s="20" t="str">
        <f t="shared" si="111"/>
        <v/>
      </c>
      <c r="AJ443">
        <f>IFERROR(VLOOKUP($B443,[4]库存报告使用数据!$A$1:$B$65536,2,0),0)</f>
        <v>0</v>
      </c>
      <c r="AK443">
        <f>IFERROR(VLOOKUP($B443,[4]库存报告使用数据!$A$1:$C$65536,3,0),)</f>
        <v>0</v>
      </c>
      <c r="AL443">
        <f>IFERROR(VLOOKUP($B443,[4]库存报告使用数据!$A$1:$D$65536,4,0),)</f>
        <v>0</v>
      </c>
      <c r="AM443">
        <f>IFERROR(VLOOKUP($B443,[4]库存报告使用数据!$A$1:$E$65536,5,0),)</f>
        <v>0</v>
      </c>
      <c r="AN443" s="20" t="str">
        <f t="shared" si="112"/>
        <v/>
      </c>
      <c r="AO443" s="20" t="str">
        <f t="shared" si="113"/>
        <v/>
      </c>
      <c r="AP443" s="20" t="str">
        <f t="shared" si="114"/>
        <v/>
      </c>
      <c r="AQ443" s="20" t="str">
        <f t="shared" si="115"/>
        <v/>
      </c>
      <c r="AR443" s="32">
        <f t="shared" si="116"/>
        <v>0</v>
      </c>
      <c r="AS443" s="32">
        <f t="shared" si="117"/>
        <v>0</v>
      </c>
      <c r="AT443" s="32">
        <f t="shared" si="118"/>
        <v>0</v>
      </c>
      <c r="AU443" s="28" t="str">
        <f t="shared" si="119"/>
        <v>库存为0</v>
      </c>
      <c r="AV443" s="34" t="str">
        <f>IFERROR(时间!$B$4+AU443,"上周无销量")</f>
        <v>上周无销量</v>
      </c>
    </row>
    <row r="444" spans="1:48">
      <c r="A444" s="18" t="s">
        <v>489</v>
      </c>
      <c r="B444" t="str">
        <f>VLOOKUP(A444,'[1]sku-asin（子）'!$A:$B,2,0)</f>
        <v>B07149VLDC</v>
      </c>
      <c r="C444" t="str">
        <f>VLOOKUP(A444,'[1]子sku-父sku'!$A:$B,2,0)</f>
        <v>CS-LY166</v>
      </c>
      <c r="D444" s="28">
        <f>IFERROR(VLOOKUP(A444,[2]库存报告使用数据处理!$A:$C,3,0),0)</f>
        <v>1</v>
      </c>
      <c r="E444" s="28">
        <f>IFERROR(VLOOKUP(A444,[2]库存报告使用数据处理!$A:$D,4,0),0)</f>
        <v>2</v>
      </c>
      <c r="F444" s="28">
        <f>IFERROR(VLOOKUP(A444,[2]库存报告使用数据处理!$A:$E,5,0),0)</f>
        <v>0</v>
      </c>
      <c r="G444" s="28">
        <f>IFERROR(VLOOKUP(A444,[2]库存报告使用数据处理!$A:$F,6,0),0)</f>
        <v>0</v>
      </c>
      <c r="H444" s="29">
        <f>IFERROR(VLOOKUP(A444,[2]库存报告使用数据处理!$A:$G,7,0),0)</f>
        <v>13.99</v>
      </c>
      <c r="I444">
        <f>IFERROR(VLOOKUP(A444,[5]数据处理!$A:$B,2,0),0)</f>
        <v>5</v>
      </c>
      <c r="J444" s="30">
        <f>IFERROR(VLOOKUP(A444,[5]数据处理!$A:$D,4,0),0)</f>
        <v>0</v>
      </c>
      <c r="K444" s="30">
        <f>IFERROR(VLOOKUP(A444,[5]数据处理!$A:$E,5,0),0)</f>
        <v>0</v>
      </c>
      <c r="L444" s="30">
        <f>IFERROR(VLOOKUP(A444,[5]数据处理!$A:$G,7,0),0)</f>
        <v>0</v>
      </c>
      <c r="M444">
        <f t="shared" si="103"/>
        <v>5</v>
      </c>
      <c r="N444">
        <f>IFERROR(VLOOKUP(A444,[5]数据处理!$A:$C,3,0),0)</f>
        <v>0</v>
      </c>
      <c r="O444">
        <f>IFERROR(VLOOKUP($A444,[5]数据处理!$A:$N,14,0),0)</f>
        <v>5</v>
      </c>
      <c r="P444" t="str">
        <f>IFERROR(VLOOKUP($A444,[3]库存报告使用数据!$A$1:$B$65536,2,0),"")</f>
        <v/>
      </c>
      <c r="Q444" t="str">
        <f>IFERROR(VLOOKUP($A444,[3]库存报告使用数据!$A$1:$E$65536,5,0),"")</f>
        <v/>
      </c>
      <c r="R444" t="str">
        <f>IFERROR(VLOOKUP($A444,[3]库存报告使用数据!$A$1:$H$65536,8,0),"")</f>
        <v/>
      </c>
      <c r="S444" t="str">
        <f>IFERROR(VLOOKUP($A444,[3]库存报告使用数据!$A$1:$K$65536,11,0),"")</f>
        <v/>
      </c>
      <c r="T444" t="str">
        <f>IFERROR(VLOOKUP($A444,[3]库存报告使用数据!$A$1:$C$65536,3,0),"")</f>
        <v/>
      </c>
      <c r="U444" t="str">
        <f>IFERROR(VLOOKUP($A444,[3]库存报告使用数据!$A$1:$F$65536,6,0),"")</f>
        <v/>
      </c>
      <c r="V444" t="str">
        <f>IFERROR(VLOOKUP($A444,[3]库存报告使用数据!$A$1:$I$65536,9,0),"")</f>
        <v/>
      </c>
      <c r="W444" t="str">
        <f>IFERROR(VLOOKUP($A444,[3]库存报告使用数据!$A$1:$L$65536,12,0),"")</f>
        <v/>
      </c>
      <c r="X444" s="20" t="str">
        <f t="shared" si="104"/>
        <v/>
      </c>
      <c r="Y444" s="20" t="str">
        <f t="shared" si="105"/>
        <v/>
      </c>
      <c r="Z444" s="20" t="str">
        <f t="shared" si="106"/>
        <v/>
      </c>
      <c r="AA444" s="20" t="str">
        <f t="shared" si="107"/>
        <v/>
      </c>
      <c r="AB444" t="str">
        <f>IFERROR(VLOOKUP($A444,[3]库存报告使用数据!$A$1:$D$65536,4,0),"")</f>
        <v/>
      </c>
      <c r="AC444" t="str">
        <f>IFERROR(VLOOKUP($A444,[3]库存报告使用数据!$A$1:$G$65536,7,0),"")</f>
        <v/>
      </c>
      <c r="AD444" t="str">
        <f>IFERROR(VLOOKUP($A444,[3]库存报告使用数据!$A$1:$J$65536,10,0),"")</f>
        <v/>
      </c>
      <c r="AE444" t="str">
        <f>IFERROR(VLOOKUP($A444,[3]库存报告使用数据!$A$1:$M$65536,13,0),"")</f>
        <v/>
      </c>
      <c r="AF444" s="20" t="str">
        <f t="shared" si="108"/>
        <v/>
      </c>
      <c r="AG444" s="20" t="str">
        <f t="shared" si="109"/>
        <v/>
      </c>
      <c r="AH444" s="20" t="str">
        <f t="shared" si="110"/>
        <v/>
      </c>
      <c r="AI444" s="20" t="str">
        <f t="shared" si="111"/>
        <v/>
      </c>
      <c r="AJ444">
        <f>IFERROR(VLOOKUP($B444,[4]库存报告使用数据!$A$1:$B$65536,2,0),0)</f>
        <v>0</v>
      </c>
      <c r="AK444">
        <f>IFERROR(VLOOKUP($B444,[4]库存报告使用数据!$A$1:$C$65536,3,0),)</f>
        <v>4</v>
      </c>
      <c r="AL444">
        <f>IFERROR(VLOOKUP($B444,[4]库存报告使用数据!$A$1:$D$65536,4,0),)</f>
        <v>0</v>
      </c>
      <c r="AM444">
        <f>IFERROR(VLOOKUP($B444,[4]库存报告使用数据!$A$1:$E$65536,5,0),)</f>
        <v>2</v>
      </c>
      <c r="AN444" s="20" t="str">
        <f t="shared" si="112"/>
        <v/>
      </c>
      <c r="AO444" s="20">
        <f t="shared" si="113"/>
        <v>0.5</v>
      </c>
      <c r="AP444" s="20" t="str">
        <f t="shared" si="114"/>
        <v/>
      </c>
      <c r="AQ444" s="20">
        <f t="shared" si="115"/>
        <v>0</v>
      </c>
      <c r="AR444" s="32">
        <f t="shared" si="116"/>
        <v>0.142857142857143</v>
      </c>
      <c r="AS444" s="32">
        <f t="shared" si="117"/>
        <v>8.57142857142857</v>
      </c>
      <c r="AT444" s="32">
        <f t="shared" si="118"/>
        <v>-3.57142857142857</v>
      </c>
      <c r="AU444" s="28">
        <f t="shared" si="119"/>
        <v>35</v>
      </c>
      <c r="AV444" s="34">
        <f>IFERROR(时间!$B$4+AU444,"上周无销量")</f>
        <v>43318</v>
      </c>
    </row>
    <row r="445" spans="1:48">
      <c r="A445" s="18" t="s">
        <v>490</v>
      </c>
      <c r="B445" t="str">
        <f>VLOOKUP(A445,'[1]sku-asin（子）'!$A:$B,2,0)</f>
        <v>B07149VKWX</v>
      </c>
      <c r="C445" t="str">
        <f>VLOOKUP(A445,'[1]子sku-父sku'!$A:$B,2,0)</f>
        <v>CS-LY166</v>
      </c>
      <c r="D445" s="28">
        <f>IFERROR(VLOOKUP(A445,[2]库存报告使用数据处理!$A:$C,3,0),0)</f>
        <v>0</v>
      </c>
      <c r="E445" s="28">
        <f>IFERROR(VLOOKUP(A445,[2]库存报告使用数据处理!$A:$D,4,0),0)</f>
        <v>1</v>
      </c>
      <c r="F445" s="28">
        <f>IFERROR(VLOOKUP(A445,[2]库存报告使用数据处理!$A:$E,5,0),0)</f>
        <v>1</v>
      </c>
      <c r="G445" s="28">
        <f>IFERROR(VLOOKUP(A445,[2]库存报告使用数据处理!$A:$F,6,0),0)</f>
        <v>0</v>
      </c>
      <c r="H445" s="29">
        <f>IFERROR(VLOOKUP(A445,[2]库存报告使用数据处理!$A:$G,7,0),0)</f>
        <v>13.99</v>
      </c>
      <c r="I445">
        <f>IFERROR(VLOOKUP(A445,[5]数据处理!$A:$B,2,0),0)</f>
        <v>2</v>
      </c>
      <c r="J445" s="30">
        <f>IFERROR(VLOOKUP(A445,[5]数据处理!$A:$D,4,0),0)</f>
        <v>0</v>
      </c>
      <c r="K445" s="30">
        <f>IFERROR(VLOOKUP(A445,[5]数据处理!$A:$E,5,0),0)</f>
        <v>0</v>
      </c>
      <c r="L445" s="30">
        <f>IFERROR(VLOOKUP(A445,[5]数据处理!$A:$G,7,0),0)</f>
        <v>0</v>
      </c>
      <c r="M445">
        <f t="shared" si="103"/>
        <v>2</v>
      </c>
      <c r="N445">
        <f>IFERROR(VLOOKUP(A445,[5]数据处理!$A:$C,3,0),0)</f>
        <v>0</v>
      </c>
      <c r="O445">
        <f>IFERROR(VLOOKUP($A445,[5]数据处理!$A:$N,14,0),0)</f>
        <v>2</v>
      </c>
      <c r="P445" t="str">
        <f>IFERROR(VLOOKUP($A445,[3]库存报告使用数据!$A$1:$B$65536,2,0),"")</f>
        <v/>
      </c>
      <c r="Q445" t="str">
        <f>IFERROR(VLOOKUP($A445,[3]库存报告使用数据!$A$1:$E$65536,5,0),"")</f>
        <v/>
      </c>
      <c r="R445" t="str">
        <f>IFERROR(VLOOKUP($A445,[3]库存报告使用数据!$A$1:$H$65536,8,0),"")</f>
        <v/>
      </c>
      <c r="S445" t="str">
        <f>IFERROR(VLOOKUP($A445,[3]库存报告使用数据!$A$1:$K$65536,11,0),"")</f>
        <v/>
      </c>
      <c r="T445" t="str">
        <f>IFERROR(VLOOKUP($A445,[3]库存报告使用数据!$A$1:$C$65536,3,0),"")</f>
        <v/>
      </c>
      <c r="U445" t="str">
        <f>IFERROR(VLOOKUP($A445,[3]库存报告使用数据!$A$1:$F$65536,6,0),"")</f>
        <v/>
      </c>
      <c r="V445" t="str">
        <f>IFERROR(VLOOKUP($A445,[3]库存报告使用数据!$A$1:$I$65536,9,0),"")</f>
        <v/>
      </c>
      <c r="W445" t="str">
        <f>IFERROR(VLOOKUP($A445,[3]库存报告使用数据!$A$1:$L$65536,12,0),"")</f>
        <v/>
      </c>
      <c r="X445" s="20" t="str">
        <f t="shared" si="104"/>
        <v/>
      </c>
      <c r="Y445" s="20" t="str">
        <f t="shared" si="105"/>
        <v/>
      </c>
      <c r="Z445" s="20" t="str">
        <f t="shared" si="106"/>
        <v/>
      </c>
      <c r="AA445" s="20" t="str">
        <f t="shared" si="107"/>
        <v/>
      </c>
      <c r="AB445" t="str">
        <f>IFERROR(VLOOKUP($A445,[3]库存报告使用数据!$A$1:$D$65536,4,0),"")</f>
        <v/>
      </c>
      <c r="AC445" t="str">
        <f>IFERROR(VLOOKUP($A445,[3]库存报告使用数据!$A$1:$G$65536,7,0),"")</f>
        <v/>
      </c>
      <c r="AD445" t="str">
        <f>IFERROR(VLOOKUP($A445,[3]库存报告使用数据!$A$1:$J$65536,10,0),"")</f>
        <v/>
      </c>
      <c r="AE445" t="str">
        <f>IFERROR(VLOOKUP($A445,[3]库存报告使用数据!$A$1:$M$65536,13,0),"")</f>
        <v/>
      </c>
      <c r="AF445" s="20" t="str">
        <f t="shared" si="108"/>
        <v/>
      </c>
      <c r="AG445" s="20" t="str">
        <f t="shared" si="109"/>
        <v/>
      </c>
      <c r="AH445" s="20" t="str">
        <f t="shared" si="110"/>
        <v/>
      </c>
      <c r="AI445" s="20" t="str">
        <f t="shared" si="111"/>
        <v/>
      </c>
      <c r="AJ445">
        <f>IFERROR(VLOOKUP($B445,[4]库存报告使用数据!$A$1:$B$65536,2,0),0)</f>
        <v>2</v>
      </c>
      <c r="AK445">
        <f>IFERROR(VLOOKUP($B445,[4]库存报告使用数据!$A$1:$C$65536,3,0),)</f>
        <v>3</v>
      </c>
      <c r="AL445">
        <f>IFERROR(VLOOKUP($B445,[4]库存报告使用数据!$A$1:$D$65536,4,0),)</f>
        <v>1</v>
      </c>
      <c r="AM445">
        <f>IFERROR(VLOOKUP($B445,[4]库存报告使用数据!$A$1:$E$65536,5,0),)</f>
        <v>2</v>
      </c>
      <c r="AN445" s="20">
        <f t="shared" si="112"/>
        <v>0</v>
      </c>
      <c r="AO445" s="20">
        <f t="shared" si="113"/>
        <v>0.333333333333333</v>
      </c>
      <c r="AP445" s="20">
        <f t="shared" si="114"/>
        <v>1</v>
      </c>
      <c r="AQ445" s="20">
        <f t="shared" si="115"/>
        <v>0</v>
      </c>
      <c r="AR445" s="32">
        <f t="shared" si="116"/>
        <v>0</v>
      </c>
      <c r="AS445" s="32">
        <f t="shared" si="117"/>
        <v>0</v>
      </c>
      <c r="AT445" s="32">
        <f t="shared" si="118"/>
        <v>2</v>
      </c>
      <c r="AU445" s="28" t="str">
        <f t="shared" si="119"/>
        <v>库存为2</v>
      </c>
      <c r="AV445" s="34" t="str">
        <f>IFERROR(时间!$B$4+AU445,"上周无销量")</f>
        <v>上周无销量</v>
      </c>
    </row>
    <row r="446" spans="1:48">
      <c r="A446" s="18" t="s">
        <v>491</v>
      </c>
      <c r="B446" t="str">
        <f>VLOOKUP(A446,'[1]sku-asin（子）'!$A:$B,2,0)</f>
        <v>B0725VLGKV</v>
      </c>
      <c r="C446" t="str">
        <f>VLOOKUP(A446,'[1]子sku-父sku'!$A:$B,2,0)</f>
        <v>CS-LY166</v>
      </c>
      <c r="D446" s="28">
        <f>IFERROR(VLOOKUP(A446,[2]库存报告使用数据处理!$A:$C,3,0),0)</f>
        <v>0</v>
      </c>
      <c r="E446" s="28">
        <f>IFERROR(VLOOKUP(A446,[2]库存报告使用数据处理!$A:$D,4,0),0)</f>
        <v>0</v>
      </c>
      <c r="F446" s="28">
        <f>IFERROR(VLOOKUP(A446,[2]库存报告使用数据处理!$A:$E,5,0),0)</f>
        <v>2</v>
      </c>
      <c r="G446" s="28">
        <f>IFERROR(VLOOKUP(A446,[2]库存报告使用数据处理!$A:$F,6,0),0)</f>
        <v>0</v>
      </c>
      <c r="H446" s="29">
        <f>IFERROR(VLOOKUP(A446,[2]库存报告使用数据处理!$A:$G,7,0),0)</f>
        <v>13.99</v>
      </c>
      <c r="I446">
        <f>IFERROR(VLOOKUP(A446,[5]数据处理!$A:$B,2,0),0)</f>
        <v>9</v>
      </c>
      <c r="J446" s="30">
        <f>IFERROR(VLOOKUP(A446,[5]数据处理!$A:$D,4,0),0)</f>
        <v>0</v>
      </c>
      <c r="K446" s="30">
        <f>IFERROR(VLOOKUP(A446,[5]数据处理!$A:$E,5,0),0)</f>
        <v>0</v>
      </c>
      <c r="L446" s="30">
        <f>IFERROR(VLOOKUP(A446,[5]数据处理!$A:$G,7,0),0)</f>
        <v>0</v>
      </c>
      <c r="M446">
        <f t="shared" si="103"/>
        <v>9</v>
      </c>
      <c r="N446">
        <f>IFERROR(VLOOKUP(A446,[5]数据处理!$A:$C,3,0),0)</f>
        <v>0</v>
      </c>
      <c r="O446">
        <f>IFERROR(VLOOKUP($A446,[5]数据处理!$A:$N,14,0),0)</f>
        <v>10</v>
      </c>
      <c r="P446">
        <f>IFERROR(VLOOKUP($A446,[3]库存报告使用数据!$A$1:$B$65536,2,0),"")</f>
        <v>292</v>
      </c>
      <c r="Q446">
        <f>IFERROR(VLOOKUP($A446,[3]库存报告使用数据!$A$1:$E$65536,5,0),"")</f>
        <v>205</v>
      </c>
      <c r="R446">
        <f>IFERROR(VLOOKUP($A446,[3]库存报告使用数据!$A$1:$H$65536,8,0),"")</f>
        <v>233</v>
      </c>
      <c r="S446">
        <f>IFERROR(VLOOKUP($A446,[3]库存报告使用数据!$A$1:$K$65536,11,0),"")</f>
        <v>276</v>
      </c>
      <c r="T446">
        <f>IFERROR(VLOOKUP($A446,[3]库存报告使用数据!$A$1:$C$65536,3,0),"")</f>
        <v>2</v>
      </c>
      <c r="U446">
        <f>IFERROR(VLOOKUP($A446,[3]库存报告使用数据!$A$1:$F$65536,6,0),"")</f>
        <v>1</v>
      </c>
      <c r="V446">
        <f>IFERROR(VLOOKUP($A446,[3]库存报告使用数据!$A$1:$I$65536,9,0),"")</f>
        <v>3</v>
      </c>
      <c r="W446">
        <f>IFERROR(VLOOKUP($A446,[3]库存报告使用数据!$A$1:$L$65536,12,0),"")</f>
        <v>1</v>
      </c>
      <c r="X446" s="20">
        <f t="shared" si="104"/>
        <v>0.00684931506849315</v>
      </c>
      <c r="Y446" s="20">
        <f t="shared" si="105"/>
        <v>0.0048780487804878</v>
      </c>
      <c r="Z446" s="20">
        <f t="shared" si="106"/>
        <v>0.0128755364806867</v>
      </c>
      <c r="AA446" s="20">
        <f t="shared" si="107"/>
        <v>0.0036231884057971</v>
      </c>
      <c r="AB446">
        <f>IFERROR(VLOOKUP($A446,[3]库存报告使用数据!$A$1:$D$65536,4,0),"")</f>
        <v>0.3</v>
      </c>
      <c r="AC446">
        <f>IFERROR(VLOOKUP($A446,[3]库存报告使用数据!$A$1:$G$65536,7,0),"")</f>
        <v>0.12</v>
      </c>
      <c r="AD446">
        <f>IFERROR(VLOOKUP($A446,[3]库存报告使用数据!$A$1:$J$65536,10,0),"")</f>
        <v>0.26</v>
      </c>
      <c r="AE446">
        <f>IFERROR(VLOOKUP($A446,[3]库存报告使用数据!$A$1:$M$65536,13,0),"")</f>
        <v>0.1</v>
      </c>
      <c r="AF446" s="20" t="str">
        <f t="shared" si="108"/>
        <v>无销售广告费为0.3</v>
      </c>
      <c r="AG446" s="20" t="str">
        <f t="shared" si="109"/>
        <v>无销售广告费为0.12</v>
      </c>
      <c r="AH446" s="20">
        <f t="shared" si="110"/>
        <v>0.00929235167977127</v>
      </c>
      <c r="AI446" s="20" t="str">
        <f t="shared" si="111"/>
        <v>无销售广告费为0.1</v>
      </c>
      <c r="AJ446">
        <f>IFERROR(VLOOKUP($B446,[4]库存报告使用数据!$A$1:$B$65536,2,0),0)</f>
        <v>5</v>
      </c>
      <c r="AK446">
        <f>IFERROR(VLOOKUP($B446,[4]库存报告使用数据!$A$1:$C$65536,3,0),)</f>
        <v>3</v>
      </c>
      <c r="AL446">
        <f>IFERROR(VLOOKUP($B446,[4]库存报告使用数据!$A$1:$D$65536,4,0),)</f>
        <v>0</v>
      </c>
      <c r="AM446">
        <f>IFERROR(VLOOKUP($B446,[4]库存报告使用数据!$A$1:$E$65536,5,0),)</f>
        <v>3</v>
      </c>
      <c r="AN446" s="20">
        <f t="shared" si="112"/>
        <v>0</v>
      </c>
      <c r="AO446" s="20">
        <f t="shared" si="113"/>
        <v>0</v>
      </c>
      <c r="AP446" s="20" t="str">
        <f t="shared" si="114"/>
        <v/>
      </c>
      <c r="AQ446" s="20">
        <f t="shared" si="115"/>
        <v>0</v>
      </c>
      <c r="AR446" s="32">
        <f t="shared" si="116"/>
        <v>0</v>
      </c>
      <c r="AS446" s="32">
        <f t="shared" si="117"/>
        <v>0</v>
      </c>
      <c r="AT446" s="32">
        <f t="shared" si="118"/>
        <v>9</v>
      </c>
      <c r="AU446" s="28" t="str">
        <f t="shared" si="119"/>
        <v>库存为9</v>
      </c>
      <c r="AV446" s="34" t="str">
        <f>IFERROR(时间!$B$4+AU446,"上周无销量")</f>
        <v>上周无销量</v>
      </c>
    </row>
    <row r="447" spans="1:48">
      <c r="A447" s="18" t="s">
        <v>492</v>
      </c>
      <c r="B447" t="str">
        <f>VLOOKUP(A447,'[1]sku-asin（子）'!$A:$B,2,0)</f>
        <v>B0714HXSNL</v>
      </c>
      <c r="C447" t="str">
        <f>VLOOKUP(A447,'[1]子sku-父sku'!$A:$B,2,0)</f>
        <v>CS-LY166</v>
      </c>
      <c r="D447" s="28">
        <f>IFERROR(VLOOKUP(A447,[2]库存报告使用数据处理!$A:$C,3,0),0)</f>
        <v>0</v>
      </c>
      <c r="E447" s="28">
        <f>IFERROR(VLOOKUP(A447,[2]库存报告使用数据处理!$A:$D,4,0),0)</f>
        <v>2</v>
      </c>
      <c r="F447" s="28">
        <f>IFERROR(VLOOKUP(A447,[2]库存报告使用数据处理!$A:$E,5,0),0)</f>
        <v>0</v>
      </c>
      <c r="G447" s="28">
        <f>IFERROR(VLOOKUP(A447,[2]库存报告使用数据处理!$A:$F,6,0),0)</f>
        <v>0</v>
      </c>
      <c r="H447" s="29">
        <f>IFERROR(VLOOKUP(A447,[2]库存报告使用数据处理!$A:$G,7,0),0)</f>
        <v>13.99</v>
      </c>
      <c r="I447">
        <f>IFERROR(VLOOKUP(A447,[5]数据处理!$A:$B,2,0),0)</f>
        <v>0</v>
      </c>
      <c r="J447" s="30">
        <f>IFERROR(VLOOKUP(A447,[5]数据处理!$A:$D,4,0),0)</f>
        <v>0</v>
      </c>
      <c r="K447" s="30">
        <f>IFERROR(VLOOKUP(A447,[5]数据处理!$A:$E,5,0),0)</f>
        <v>0</v>
      </c>
      <c r="L447" s="30">
        <f>IFERROR(VLOOKUP(A447,[5]数据处理!$A:$G,7,0),0)</f>
        <v>0</v>
      </c>
      <c r="M447">
        <f t="shared" si="103"/>
        <v>0</v>
      </c>
      <c r="N447">
        <f>IFERROR(VLOOKUP(A447,[5]数据处理!$A:$C,3,0),0)</f>
        <v>0</v>
      </c>
      <c r="O447">
        <f>IFERROR(VLOOKUP($A447,[5]数据处理!$A:$N,14,0),0)</f>
        <v>0</v>
      </c>
      <c r="P447" t="str">
        <f>IFERROR(VLOOKUP($A447,[3]库存报告使用数据!$A$1:$B$65536,2,0),"")</f>
        <v/>
      </c>
      <c r="Q447" t="str">
        <f>IFERROR(VLOOKUP($A447,[3]库存报告使用数据!$A$1:$E$65536,5,0),"")</f>
        <v/>
      </c>
      <c r="R447" t="str">
        <f>IFERROR(VLOOKUP($A447,[3]库存报告使用数据!$A$1:$H$65536,8,0),"")</f>
        <v/>
      </c>
      <c r="S447" t="str">
        <f>IFERROR(VLOOKUP($A447,[3]库存报告使用数据!$A$1:$K$65536,11,0),"")</f>
        <v/>
      </c>
      <c r="T447" t="str">
        <f>IFERROR(VLOOKUP($A447,[3]库存报告使用数据!$A$1:$C$65536,3,0),"")</f>
        <v/>
      </c>
      <c r="U447" t="str">
        <f>IFERROR(VLOOKUP($A447,[3]库存报告使用数据!$A$1:$F$65536,6,0),"")</f>
        <v/>
      </c>
      <c r="V447" t="str">
        <f>IFERROR(VLOOKUP($A447,[3]库存报告使用数据!$A$1:$I$65536,9,0),"")</f>
        <v/>
      </c>
      <c r="W447" t="str">
        <f>IFERROR(VLOOKUP($A447,[3]库存报告使用数据!$A$1:$L$65536,12,0),"")</f>
        <v/>
      </c>
      <c r="X447" s="20" t="str">
        <f t="shared" si="104"/>
        <v/>
      </c>
      <c r="Y447" s="20" t="str">
        <f t="shared" si="105"/>
        <v/>
      </c>
      <c r="Z447" s="20" t="str">
        <f t="shared" si="106"/>
        <v/>
      </c>
      <c r="AA447" s="20" t="str">
        <f t="shared" si="107"/>
        <v/>
      </c>
      <c r="AB447" t="str">
        <f>IFERROR(VLOOKUP($A447,[3]库存报告使用数据!$A$1:$D$65536,4,0),"")</f>
        <v/>
      </c>
      <c r="AC447" t="str">
        <f>IFERROR(VLOOKUP($A447,[3]库存报告使用数据!$A$1:$G$65536,7,0),"")</f>
        <v/>
      </c>
      <c r="AD447" t="str">
        <f>IFERROR(VLOOKUP($A447,[3]库存报告使用数据!$A$1:$J$65536,10,0),"")</f>
        <v/>
      </c>
      <c r="AE447" t="str">
        <f>IFERROR(VLOOKUP($A447,[3]库存报告使用数据!$A$1:$M$65536,13,0),"")</f>
        <v/>
      </c>
      <c r="AF447" s="20" t="str">
        <f t="shared" si="108"/>
        <v/>
      </c>
      <c r="AG447" s="20" t="str">
        <f t="shared" si="109"/>
        <v/>
      </c>
      <c r="AH447" s="20" t="str">
        <f t="shared" si="110"/>
        <v/>
      </c>
      <c r="AI447" s="20" t="str">
        <f t="shared" si="111"/>
        <v/>
      </c>
      <c r="AJ447">
        <f>IFERROR(VLOOKUP($B447,[4]库存报告使用数据!$A$1:$B$65536,2,0),0)</f>
        <v>0</v>
      </c>
      <c r="AK447">
        <f>IFERROR(VLOOKUP($B447,[4]库存报告使用数据!$A$1:$C$65536,3,0),)</f>
        <v>5</v>
      </c>
      <c r="AL447">
        <f>IFERROR(VLOOKUP($B447,[4]库存报告使用数据!$A$1:$D$65536,4,0),)</f>
        <v>2</v>
      </c>
      <c r="AM447">
        <f>IFERROR(VLOOKUP($B447,[4]库存报告使用数据!$A$1:$E$65536,5,0),)</f>
        <v>1</v>
      </c>
      <c r="AN447" s="20" t="str">
        <f t="shared" si="112"/>
        <v/>
      </c>
      <c r="AO447" s="20">
        <f t="shared" si="113"/>
        <v>0.4</v>
      </c>
      <c r="AP447" s="20">
        <f t="shared" si="114"/>
        <v>0</v>
      </c>
      <c r="AQ447" s="20">
        <f t="shared" si="115"/>
        <v>0</v>
      </c>
      <c r="AR447" s="32">
        <f t="shared" si="116"/>
        <v>0</v>
      </c>
      <c r="AS447" s="32">
        <f t="shared" si="117"/>
        <v>0</v>
      </c>
      <c r="AT447" s="32">
        <f t="shared" si="118"/>
        <v>0</v>
      </c>
      <c r="AU447" s="28" t="str">
        <f t="shared" si="119"/>
        <v>库存为0</v>
      </c>
      <c r="AV447" s="34" t="str">
        <f>IFERROR(时间!$B$4+AU447,"上周无销量")</f>
        <v>上周无销量</v>
      </c>
    </row>
    <row r="448" spans="1:48">
      <c r="A448" s="18" t="s">
        <v>493</v>
      </c>
      <c r="B448" t="str">
        <f>VLOOKUP(A448,'[1]sku-asin（子）'!$A:$B,2,0)</f>
        <v>B072LM9VCD</v>
      </c>
      <c r="C448" t="str">
        <f>VLOOKUP(A448,'[1]子sku-父sku'!$A:$B,2,0)</f>
        <v>CS-LY166</v>
      </c>
      <c r="D448" s="28">
        <f>IFERROR(VLOOKUP(A448,[2]库存报告使用数据处理!$A:$C,3,0),0)</f>
        <v>1</v>
      </c>
      <c r="E448" s="28">
        <f>IFERROR(VLOOKUP(A448,[2]库存报告使用数据处理!$A:$D,4,0),0)</f>
        <v>0</v>
      </c>
      <c r="F448" s="28">
        <f>IFERROR(VLOOKUP(A448,[2]库存报告使用数据处理!$A:$E,5,0),0)</f>
        <v>0</v>
      </c>
      <c r="G448" s="28">
        <f>IFERROR(VLOOKUP(A448,[2]库存报告使用数据处理!$A:$F,6,0),0)</f>
        <v>0</v>
      </c>
      <c r="H448" s="29">
        <f>IFERROR(VLOOKUP(A448,[2]库存报告使用数据处理!$A:$G,7,0),0)</f>
        <v>13.99</v>
      </c>
      <c r="I448">
        <f>IFERROR(VLOOKUP(A448,[5]数据处理!$A:$B,2,0),0)</f>
        <v>2</v>
      </c>
      <c r="J448" s="30">
        <f>IFERROR(VLOOKUP(A448,[5]数据处理!$A:$D,4,0),0)</f>
        <v>0</v>
      </c>
      <c r="K448" s="30">
        <f>IFERROR(VLOOKUP(A448,[5]数据处理!$A:$E,5,0),0)</f>
        <v>0</v>
      </c>
      <c r="L448" s="30">
        <f>IFERROR(VLOOKUP(A448,[5]数据处理!$A:$G,7,0),0)</f>
        <v>0</v>
      </c>
      <c r="M448">
        <f t="shared" si="103"/>
        <v>2</v>
      </c>
      <c r="N448">
        <f>IFERROR(VLOOKUP(A448,[5]数据处理!$A:$C,3,0),0)</f>
        <v>0</v>
      </c>
      <c r="O448">
        <f>IFERROR(VLOOKUP($A448,[5]数据处理!$A:$N,14,0),0)</f>
        <v>2</v>
      </c>
      <c r="P448" t="str">
        <f>IFERROR(VLOOKUP($A448,[3]库存报告使用数据!$A$1:$B$65536,2,0),"")</f>
        <v/>
      </c>
      <c r="Q448" t="str">
        <f>IFERROR(VLOOKUP($A448,[3]库存报告使用数据!$A$1:$E$65536,5,0),"")</f>
        <v/>
      </c>
      <c r="R448" t="str">
        <f>IFERROR(VLOOKUP($A448,[3]库存报告使用数据!$A$1:$H$65536,8,0),"")</f>
        <v/>
      </c>
      <c r="S448" t="str">
        <f>IFERROR(VLOOKUP($A448,[3]库存报告使用数据!$A$1:$K$65536,11,0),"")</f>
        <v/>
      </c>
      <c r="T448" t="str">
        <f>IFERROR(VLOOKUP($A448,[3]库存报告使用数据!$A$1:$C$65536,3,0),"")</f>
        <v/>
      </c>
      <c r="U448" t="str">
        <f>IFERROR(VLOOKUP($A448,[3]库存报告使用数据!$A$1:$F$65536,6,0),"")</f>
        <v/>
      </c>
      <c r="V448" t="str">
        <f>IFERROR(VLOOKUP($A448,[3]库存报告使用数据!$A$1:$I$65536,9,0),"")</f>
        <v/>
      </c>
      <c r="W448" t="str">
        <f>IFERROR(VLOOKUP($A448,[3]库存报告使用数据!$A$1:$L$65536,12,0),"")</f>
        <v/>
      </c>
      <c r="X448" s="20" t="str">
        <f t="shared" si="104"/>
        <v/>
      </c>
      <c r="Y448" s="20" t="str">
        <f t="shared" si="105"/>
        <v/>
      </c>
      <c r="Z448" s="20" t="str">
        <f t="shared" si="106"/>
        <v/>
      </c>
      <c r="AA448" s="20" t="str">
        <f t="shared" si="107"/>
        <v/>
      </c>
      <c r="AB448" t="str">
        <f>IFERROR(VLOOKUP($A448,[3]库存报告使用数据!$A$1:$D$65536,4,0),"")</f>
        <v/>
      </c>
      <c r="AC448" t="str">
        <f>IFERROR(VLOOKUP($A448,[3]库存报告使用数据!$A$1:$G$65536,7,0),"")</f>
        <v/>
      </c>
      <c r="AD448" t="str">
        <f>IFERROR(VLOOKUP($A448,[3]库存报告使用数据!$A$1:$J$65536,10,0),"")</f>
        <v/>
      </c>
      <c r="AE448" t="str">
        <f>IFERROR(VLOOKUP($A448,[3]库存报告使用数据!$A$1:$M$65536,13,0),"")</f>
        <v/>
      </c>
      <c r="AF448" s="20" t="str">
        <f t="shared" si="108"/>
        <v/>
      </c>
      <c r="AG448" s="20" t="str">
        <f t="shared" si="109"/>
        <v/>
      </c>
      <c r="AH448" s="20" t="str">
        <f t="shared" si="110"/>
        <v/>
      </c>
      <c r="AI448" s="20" t="str">
        <f t="shared" si="111"/>
        <v/>
      </c>
      <c r="AJ448">
        <f>IFERROR(VLOOKUP($B448,[4]库存报告使用数据!$A$1:$B$65536,2,0),0)</f>
        <v>6</v>
      </c>
      <c r="AK448">
        <f>IFERROR(VLOOKUP($B448,[4]库存报告使用数据!$A$1:$C$65536,3,0),)</f>
        <v>1</v>
      </c>
      <c r="AL448">
        <f>IFERROR(VLOOKUP($B448,[4]库存报告使用数据!$A$1:$D$65536,4,0),)</f>
        <v>0</v>
      </c>
      <c r="AM448">
        <f>IFERROR(VLOOKUP($B448,[4]库存报告使用数据!$A$1:$E$65536,5,0),)</f>
        <v>0</v>
      </c>
      <c r="AN448" s="20">
        <f t="shared" si="112"/>
        <v>0.166666666666667</v>
      </c>
      <c r="AO448" s="20">
        <f t="shared" si="113"/>
        <v>0</v>
      </c>
      <c r="AP448" s="20" t="str">
        <f t="shared" si="114"/>
        <v/>
      </c>
      <c r="AQ448" s="20" t="str">
        <f t="shared" si="115"/>
        <v/>
      </c>
      <c r="AR448" s="32">
        <f t="shared" si="116"/>
        <v>0.142857142857143</v>
      </c>
      <c r="AS448" s="32">
        <f t="shared" si="117"/>
        <v>8.57142857142857</v>
      </c>
      <c r="AT448" s="32">
        <f t="shared" si="118"/>
        <v>-6.57142857142857</v>
      </c>
      <c r="AU448" s="28">
        <f t="shared" si="119"/>
        <v>14</v>
      </c>
      <c r="AV448" s="34">
        <f>IFERROR(时间!$B$4+AU448,"上周无销量")</f>
        <v>43297</v>
      </c>
    </row>
    <row r="449" spans="1:48">
      <c r="A449" s="18" t="s">
        <v>494</v>
      </c>
      <c r="B449" t="str">
        <f>VLOOKUP(A449,'[1]sku-asin（子）'!$A:$B,2,0)</f>
        <v>B072LTDQRC</v>
      </c>
      <c r="C449" t="str">
        <f>VLOOKUP(A449,'[1]子sku-父sku'!$A:$B,2,0)</f>
        <v>CS-LY166</v>
      </c>
      <c r="D449" s="28">
        <f>IFERROR(VLOOKUP(A449,[2]库存报告使用数据处理!$A:$C,3,0),0)</f>
        <v>4</v>
      </c>
      <c r="E449" s="28">
        <f>IFERROR(VLOOKUP(A449,[2]库存报告使用数据处理!$A:$D,4,0),0)</f>
        <v>2</v>
      </c>
      <c r="F449" s="28">
        <f>IFERROR(VLOOKUP(A449,[2]库存报告使用数据处理!$A:$E,5,0),0)</f>
        <v>1</v>
      </c>
      <c r="G449" s="28">
        <f>IFERROR(VLOOKUP(A449,[2]库存报告使用数据处理!$A:$F,6,0),0)</f>
        <v>0</v>
      </c>
      <c r="H449" s="29">
        <f>IFERROR(VLOOKUP(A449,[2]库存报告使用数据处理!$A:$G,7,0),0)</f>
        <v>13.99</v>
      </c>
      <c r="I449">
        <f>IFERROR(VLOOKUP(A449,[5]数据处理!$A:$B,2,0),0)</f>
        <v>3</v>
      </c>
      <c r="J449" s="30">
        <f>IFERROR(VLOOKUP(A449,[5]数据处理!$A:$D,4,0),0)</f>
        <v>0</v>
      </c>
      <c r="K449" s="30">
        <f>IFERROR(VLOOKUP(A449,[5]数据处理!$A:$E,5,0),0)</f>
        <v>0</v>
      </c>
      <c r="L449" s="30">
        <f>IFERROR(VLOOKUP(A449,[5]数据处理!$A:$G,7,0),0)</f>
        <v>0</v>
      </c>
      <c r="M449">
        <f t="shared" si="103"/>
        <v>3</v>
      </c>
      <c r="N449">
        <f>IFERROR(VLOOKUP(A449,[5]数据处理!$A:$C,3,0),0)</f>
        <v>0</v>
      </c>
      <c r="O449">
        <f>IFERROR(VLOOKUP($A449,[5]数据处理!$A:$N,14,0),0)</f>
        <v>2</v>
      </c>
      <c r="P449">
        <f>IFERROR(VLOOKUP($A449,[3]库存报告使用数据!$A$1:$B$65536,2,0),"")</f>
        <v>107</v>
      </c>
      <c r="Q449">
        <f>IFERROR(VLOOKUP($A449,[3]库存报告使用数据!$A$1:$E$65536,5,0),"")</f>
        <v>2204</v>
      </c>
      <c r="R449">
        <f>IFERROR(VLOOKUP($A449,[3]库存报告使用数据!$A$1:$H$65536,8,0),"")</f>
        <v>5898</v>
      </c>
      <c r="S449">
        <f>IFERROR(VLOOKUP($A449,[3]库存报告使用数据!$A$1:$K$65536,11,0),"")</f>
        <v>5121</v>
      </c>
      <c r="T449">
        <f>IFERROR(VLOOKUP($A449,[3]库存报告使用数据!$A$1:$C$65536,3,0),"")</f>
        <v>7</v>
      </c>
      <c r="U449">
        <f>IFERROR(VLOOKUP($A449,[3]库存报告使用数据!$A$1:$F$65536,6,0),"")</f>
        <v>4</v>
      </c>
      <c r="V449">
        <f>IFERROR(VLOOKUP($A449,[3]库存报告使用数据!$A$1:$I$65536,9,0),"")</f>
        <v>19</v>
      </c>
      <c r="W449">
        <f>IFERROR(VLOOKUP($A449,[3]库存报告使用数据!$A$1:$L$65536,12,0),"")</f>
        <v>6</v>
      </c>
      <c r="X449" s="20">
        <f t="shared" si="104"/>
        <v>0.0654205607476635</v>
      </c>
      <c r="Y449" s="20">
        <f t="shared" si="105"/>
        <v>0.00181488203266788</v>
      </c>
      <c r="Z449" s="20">
        <f t="shared" si="106"/>
        <v>0.00322143099355714</v>
      </c>
      <c r="AA449" s="20">
        <f t="shared" si="107"/>
        <v>0.00117164616285882</v>
      </c>
      <c r="AB449">
        <f>IFERROR(VLOOKUP($A449,[3]库存报告使用数据!$A$1:$D$65536,4,0),"")</f>
        <v>3.34125</v>
      </c>
      <c r="AC449">
        <f>IFERROR(VLOOKUP($A449,[3]库存报告使用数据!$A$1:$G$65536,7,0),"")</f>
        <v>0</v>
      </c>
      <c r="AD449">
        <f>IFERROR(VLOOKUP($A449,[3]库存报告使用数据!$A$1:$J$65536,10,0),"")</f>
        <v>0</v>
      </c>
      <c r="AE449">
        <f>IFERROR(VLOOKUP($A449,[3]库存报告使用数据!$A$1:$M$65536,13,0),"")</f>
        <v>0</v>
      </c>
      <c r="AF449" s="20">
        <f t="shared" si="108"/>
        <v>0.0597078270192995</v>
      </c>
      <c r="AG449" s="20" t="str">
        <f t="shared" si="109"/>
        <v/>
      </c>
      <c r="AH449" s="20" t="str">
        <f t="shared" si="110"/>
        <v/>
      </c>
      <c r="AI449" s="20" t="str">
        <f t="shared" si="111"/>
        <v/>
      </c>
      <c r="AJ449">
        <f>IFERROR(VLOOKUP($B449,[4]库存报告使用数据!$A$1:$B$65536,2,0),0)</f>
        <v>9</v>
      </c>
      <c r="AK449">
        <f>IFERROR(VLOOKUP($B449,[4]库存报告使用数据!$A$1:$C$65536,3,0),)</f>
        <v>9</v>
      </c>
      <c r="AL449">
        <f>IFERROR(VLOOKUP($B449,[4]库存报告使用数据!$A$1:$D$65536,4,0),)</f>
        <v>2</v>
      </c>
      <c r="AM449">
        <f>IFERROR(VLOOKUP($B449,[4]库存报告使用数据!$A$1:$E$65536,5,0),)</f>
        <v>7</v>
      </c>
      <c r="AN449" s="20">
        <f t="shared" si="112"/>
        <v>0.444444444444444</v>
      </c>
      <c r="AO449" s="20">
        <f t="shared" si="113"/>
        <v>0.222222222222222</v>
      </c>
      <c r="AP449" s="20">
        <f t="shared" si="114"/>
        <v>0.5</v>
      </c>
      <c r="AQ449" s="20">
        <f t="shared" si="115"/>
        <v>0</v>
      </c>
      <c r="AR449" s="32">
        <f t="shared" si="116"/>
        <v>0.571428571428571</v>
      </c>
      <c r="AS449" s="32">
        <f t="shared" si="117"/>
        <v>34.2857142857143</v>
      </c>
      <c r="AT449" s="32">
        <f t="shared" si="118"/>
        <v>-31.2857142857143</v>
      </c>
      <c r="AU449" s="28">
        <f t="shared" si="119"/>
        <v>5</v>
      </c>
      <c r="AV449" s="34">
        <f>IFERROR(时间!$B$4+AU449,"上周无销量")</f>
        <v>43288</v>
      </c>
    </row>
    <row r="450" spans="1:48">
      <c r="A450" s="18" t="s">
        <v>495</v>
      </c>
      <c r="B450" t="str">
        <f>VLOOKUP(A450,'[1]sku-asin（子）'!$A:$B,2,0)</f>
        <v>B072LTDN7F</v>
      </c>
      <c r="C450" t="str">
        <f>VLOOKUP(A450,'[1]子sku-父sku'!$A:$B,2,0)</f>
        <v>CS-LY166</v>
      </c>
      <c r="D450" s="28">
        <f>IFERROR(VLOOKUP(A450,[2]库存报告使用数据处理!$A:$C,3,0),0)</f>
        <v>1</v>
      </c>
      <c r="E450" s="28">
        <f>IFERROR(VLOOKUP(A450,[2]库存报告使用数据处理!$A:$D,4,0),0)</f>
        <v>2</v>
      </c>
      <c r="F450" s="28">
        <f>IFERROR(VLOOKUP(A450,[2]库存报告使用数据处理!$A:$E,5,0),0)</f>
        <v>1</v>
      </c>
      <c r="G450" s="28">
        <f>IFERROR(VLOOKUP(A450,[2]库存报告使用数据处理!$A:$F,6,0),0)</f>
        <v>1</v>
      </c>
      <c r="H450" s="29">
        <f>IFERROR(VLOOKUP(A450,[2]库存报告使用数据处理!$A:$G,7,0),0)</f>
        <v>14.59</v>
      </c>
      <c r="I450">
        <f>IFERROR(VLOOKUP(A450,[5]数据处理!$A:$B,2,0),0)</f>
        <v>8</v>
      </c>
      <c r="J450" s="30">
        <f>IFERROR(VLOOKUP(A450,[5]数据处理!$A:$D,4,0),0)</f>
        <v>0</v>
      </c>
      <c r="K450" s="30">
        <f>IFERROR(VLOOKUP(A450,[5]数据处理!$A:$E,5,0),0)</f>
        <v>0</v>
      </c>
      <c r="L450" s="30">
        <f>IFERROR(VLOOKUP(A450,[5]数据处理!$A:$G,7,0),0)</f>
        <v>1</v>
      </c>
      <c r="M450">
        <f t="shared" si="103"/>
        <v>9</v>
      </c>
      <c r="N450">
        <f>IFERROR(VLOOKUP(A450,[5]数据处理!$A:$C,3,0),0)</f>
        <v>0</v>
      </c>
      <c r="O450">
        <f>IFERROR(VLOOKUP($A450,[5]数据处理!$A:$N,14,0),0)</f>
        <v>9</v>
      </c>
      <c r="P450">
        <f>IFERROR(VLOOKUP($A450,[3]库存报告使用数据!$A$1:$B$65536,2,0),"")</f>
        <v>687</v>
      </c>
      <c r="Q450">
        <f>IFERROR(VLOOKUP($A450,[3]库存报告使用数据!$A$1:$E$65536,5,0),"")</f>
        <v>682</v>
      </c>
      <c r="R450">
        <f>IFERROR(VLOOKUP($A450,[3]库存报告使用数据!$A$1:$H$65536,8,0),"")</f>
        <v>154</v>
      </c>
      <c r="S450">
        <f>IFERROR(VLOOKUP($A450,[3]库存报告使用数据!$A$1:$K$65536,11,0),"")</f>
        <v>113</v>
      </c>
      <c r="T450">
        <f>IFERROR(VLOOKUP($A450,[3]库存报告使用数据!$A$1:$C$65536,3,0),"")</f>
        <v>1</v>
      </c>
      <c r="U450">
        <f>IFERROR(VLOOKUP($A450,[3]库存报告使用数据!$A$1:$F$65536,6,0),"")</f>
        <v>1</v>
      </c>
      <c r="V450">
        <f>IFERROR(VLOOKUP($A450,[3]库存报告使用数据!$A$1:$I$65536,9,0),"")</f>
        <v>1</v>
      </c>
      <c r="W450">
        <f>IFERROR(VLOOKUP($A450,[3]库存报告使用数据!$A$1:$L$65536,12,0),"")</f>
        <v>0</v>
      </c>
      <c r="X450" s="20">
        <f t="shared" si="104"/>
        <v>0.00145560407569141</v>
      </c>
      <c r="Y450" s="20">
        <f t="shared" si="105"/>
        <v>0.00146627565982405</v>
      </c>
      <c r="Z450" s="20">
        <f t="shared" si="106"/>
        <v>0.00649350649350649</v>
      </c>
      <c r="AA450" s="20">
        <f t="shared" si="107"/>
        <v>0</v>
      </c>
      <c r="AB450">
        <f>IFERROR(VLOOKUP($A450,[3]库存报告使用数据!$A$1:$D$65536,4,0),"")</f>
        <v>0.25</v>
      </c>
      <c r="AC450">
        <f>IFERROR(VLOOKUP($A450,[3]库存报告使用数据!$A$1:$G$65536,7,0),"")</f>
        <v>0.25</v>
      </c>
      <c r="AD450">
        <f>IFERROR(VLOOKUP($A450,[3]库存报告使用数据!$A$1:$J$65536,10,0),"")</f>
        <v>0.29</v>
      </c>
      <c r="AE450">
        <f>IFERROR(VLOOKUP($A450,[3]库存报告使用数据!$A$1:$M$65536,13,0),"")</f>
        <v>0</v>
      </c>
      <c r="AF450" s="20">
        <f t="shared" si="108"/>
        <v>0.0171350239890336</v>
      </c>
      <c r="AG450" s="20">
        <f t="shared" si="109"/>
        <v>0.00856751199451679</v>
      </c>
      <c r="AH450" s="20">
        <f t="shared" si="110"/>
        <v>0.019876627827279</v>
      </c>
      <c r="AI450" s="20" t="str">
        <f t="shared" si="111"/>
        <v/>
      </c>
      <c r="AJ450">
        <f>IFERROR(VLOOKUP($B450,[4]库存报告使用数据!$A$1:$B$65536,2,0),0)</f>
        <v>5</v>
      </c>
      <c r="AK450">
        <f>IFERROR(VLOOKUP($B450,[4]库存报告使用数据!$A$1:$C$65536,3,0),)</f>
        <v>4</v>
      </c>
      <c r="AL450">
        <f>IFERROR(VLOOKUP($B450,[4]库存报告使用数据!$A$1:$D$65536,4,0),)</f>
        <v>1</v>
      </c>
      <c r="AM450">
        <f>IFERROR(VLOOKUP($B450,[4]库存报告使用数据!$A$1:$E$65536,5,0),)</f>
        <v>2</v>
      </c>
      <c r="AN450" s="20">
        <f t="shared" si="112"/>
        <v>0.2</v>
      </c>
      <c r="AO450" s="20">
        <f t="shared" si="113"/>
        <v>0.5</v>
      </c>
      <c r="AP450" s="20">
        <f t="shared" si="114"/>
        <v>1</v>
      </c>
      <c r="AQ450" s="20">
        <f t="shared" si="115"/>
        <v>0.5</v>
      </c>
      <c r="AR450" s="32">
        <f t="shared" si="116"/>
        <v>0.142857142857143</v>
      </c>
      <c r="AS450" s="32">
        <f t="shared" si="117"/>
        <v>8.57142857142857</v>
      </c>
      <c r="AT450" s="32">
        <f t="shared" si="118"/>
        <v>0.428571428571429</v>
      </c>
      <c r="AU450" s="28">
        <f t="shared" si="119"/>
        <v>63</v>
      </c>
      <c r="AV450" s="34">
        <f>IFERROR(时间!$B$4+AU450,"上周无销量")</f>
        <v>43346</v>
      </c>
    </row>
    <row r="451" spans="1:48">
      <c r="A451" s="18" t="s">
        <v>496</v>
      </c>
      <c r="B451" t="str">
        <f>VLOOKUP(A451,'[1]sku-asin（子）'!$A:$B,2,0)</f>
        <v>B073PPNNCM</v>
      </c>
      <c r="C451" t="str">
        <f>VLOOKUP(A451,'[1]子sku-父sku'!$A:$B,2,0)</f>
        <v>CS-LY170</v>
      </c>
      <c r="D451" s="28">
        <f>IFERROR(VLOOKUP(A451,[2]库存报告使用数据处理!$A:$C,3,0),0)</f>
        <v>2</v>
      </c>
      <c r="E451" s="28">
        <f>IFERROR(VLOOKUP(A451,[2]库存报告使用数据处理!$A:$D,4,0),0)</f>
        <v>1</v>
      </c>
      <c r="F451" s="28">
        <f>IFERROR(VLOOKUP(A451,[2]库存报告使用数据处理!$A:$E,5,0),0)</f>
        <v>0</v>
      </c>
      <c r="G451" s="28">
        <f>IFERROR(VLOOKUP(A451,[2]库存报告使用数据处理!$A:$F,6,0),0)</f>
        <v>2</v>
      </c>
      <c r="H451" s="29">
        <f>IFERROR(VLOOKUP(A451,[2]库存报告使用数据处理!$A:$G,7,0),0)</f>
        <v>15.698</v>
      </c>
      <c r="I451">
        <f>IFERROR(VLOOKUP(A451,[5]数据处理!$A:$B,2,0),0)</f>
        <v>3</v>
      </c>
      <c r="J451" s="30">
        <f>IFERROR(VLOOKUP(A451,[5]数据处理!$A:$D,4,0),0)</f>
        <v>4</v>
      </c>
      <c r="K451" s="30">
        <f>IFERROR(VLOOKUP(A451,[5]数据处理!$A:$E,5,0),0)</f>
        <v>0</v>
      </c>
      <c r="L451" s="30">
        <f>IFERROR(VLOOKUP(A451,[5]数据处理!$A:$G,7,0),0)</f>
        <v>0</v>
      </c>
      <c r="M451">
        <f t="shared" si="103"/>
        <v>7</v>
      </c>
      <c r="N451">
        <f>IFERROR(VLOOKUP(A451,[5]数据处理!$A:$C,3,0),0)</f>
        <v>0</v>
      </c>
      <c r="O451">
        <f>IFERROR(VLOOKUP($A451,[5]数据处理!$A:$N,14,0),0)</f>
        <v>0</v>
      </c>
      <c r="P451">
        <f>IFERROR(VLOOKUP($A451,[3]库存报告使用数据!$A$1:$B$65536,2,0),"")</f>
        <v>0</v>
      </c>
      <c r="Q451">
        <f>IFERROR(VLOOKUP($A451,[3]库存报告使用数据!$A$1:$E$65536,5,0),"")</f>
        <v>7</v>
      </c>
      <c r="R451">
        <f>IFERROR(VLOOKUP($A451,[3]库存报告使用数据!$A$1:$H$65536,8,0),"")</f>
        <v>4</v>
      </c>
      <c r="S451">
        <f>IFERROR(VLOOKUP($A451,[3]库存报告使用数据!$A$1:$K$65536,11,0),"")</f>
        <v>19</v>
      </c>
      <c r="T451">
        <f>IFERROR(VLOOKUP($A451,[3]库存报告使用数据!$A$1:$C$65536,3,0),"")</f>
        <v>0</v>
      </c>
      <c r="U451">
        <f>IFERROR(VLOOKUP($A451,[3]库存报告使用数据!$A$1:$F$65536,6,0),"")</f>
        <v>0</v>
      </c>
      <c r="V451">
        <f>IFERROR(VLOOKUP($A451,[3]库存报告使用数据!$A$1:$I$65536,9,0),"")</f>
        <v>0</v>
      </c>
      <c r="W451">
        <f>IFERROR(VLOOKUP($A451,[3]库存报告使用数据!$A$1:$L$65536,12,0),"")</f>
        <v>0</v>
      </c>
      <c r="X451" s="20" t="str">
        <f t="shared" si="104"/>
        <v/>
      </c>
      <c r="Y451" s="20">
        <f t="shared" si="105"/>
        <v>0</v>
      </c>
      <c r="Z451" s="20">
        <f t="shared" si="106"/>
        <v>0</v>
      </c>
      <c r="AA451" s="20">
        <f t="shared" si="107"/>
        <v>0</v>
      </c>
      <c r="AB451">
        <f>IFERROR(VLOOKUP($A451,[3]库存报告使用数据!$A$1:$D$65536,4,0),"")</f>
        <v>0</v>
      </c>
      <c r="AC451">
        <f>IFERROR(VLOOKUP($A451,[3]库存报告使用数据!$A$1:$G$65536,7,0),"")</f>
        <v>0</v>
      </c>
      <c r="AD451">
        <f>IFERROR(VLOOKUP($A451,[3]库存报告使用数据!$A$1:$J$65536,10,0),"")</f>
        <v>0</v>
      </c>
      <c r="AE451">
        <f>IFERROR(VLOOKUP($A451,[3]库存报告使用数据!$A$1:$M$65536,13,0),"")</f>
        <v>0</v>
      </c>
      <c r="AF451" s="20" t="str">
        <f t="shared" si="108"/>
        <v/>
      </c>
      <c r="AG451" s="20" t="str">
        <f t="shared" si="109"/>
        <v/>
      </c>
      <c r="AH451" s="20" t="str">
        <f t="shared" si="110"/>
        <v/>
      </c>
      <c r="AI451" s="20" t="str">
        <f t="shared" si="111"/>
        <v/>
      </c>
      <c r="AJ451">
        <f>IFERROR(VLOOKUP($B451,[4]库存报告使用数据!$A$1:$B$65536,2,0),0)</f>
        <v>6</v>
      </c>
      <c r="AK451">
        <f>IFERROR(VLOOKUP($B451,[4]库存报告使用数据!$A$1:$C$65536,3,0),)</f>
        <v>5</v>
      </c>
      <c r="AL451">
        <f>IFERROR(VLOOKUP($B451,[4]库存报告使用数据!$A$1:$D$65536,4,0),)</f>
        <v>2</v>
      </c>
      <c r="AM451">
        <f>IFERROR(VLOOKUP($B451,[4]库存报告使用数据!$A$1:$E$65536,5,0),)</f>
        <v>4</v>
      </c>
      <c r="AN451" s="20">
        <f t="shared" si="112"/>
        <v>0.333333333333333</v>
      </c>
      <c r="AO451" s="20">
        <f t="shared" si="113"/>
        <v>0.2</v>
      </c>
      <c r="AP451" s="20">
        <f t="shared" si="114"/>
        <v>0</v>
      </c>
      <c r="AQ451" s="20">
        <f t="shared" si="115"/>
        <v>0.5</v>
      </c>
      <c r="AR451" s="32">
        <f t="shared" si="116"/>
        <v>0.285714285714286</v>
      </c>
      <c r="AS451" s="32">
        <f t="shared" si="117"/>
        <v>17.1428571428571</v>
      </c>
      <c r="AT451" s="32">
        <f t="shared" si="118"/>
        <v>-10.1428571428571</v>
      </c>
      <c r="AU451" s="28">
        <f t="shared" si="119"/>
        <v>24</v>
      </c>
      <c r="AV451" s="34">
        <f>IFERROR(时间!$B$4+AU451,"上周无销量")</f>
        <v>43307</v>
      </c>
    </row>
    <row r="452" spans="1:48">
      <c r="A452" s="18" t="s">
        <v>497</v>
      </c>
      <c r="B452" t="str">
        <f>VLOOKUP(A452,'[1]sku-asin（子）'!$A:$B,2,0)</f>
        <v>B073PPVWW3</v>
      </c>
      <c r="C452" t="str">
        <f>VLOOKUP(A452,'[1]子sku-父sku'!$A:$B,2,0)</f>
        <v>CS-LY170</v>
      </c>
      <c r="D452" s="28">
        <f>IFERROR(VLOOKUP(A452,[2]库存报告使用数据处理!$A:$C,3,0),0)</f>
        <v>0</v>
      </c>
      <c r="E452" s="28">
        <f>IFERROR(VLOOKUP(A452,[2]库存报告使用数据处理!$A:$D,4,0),0)</f>
        <v>0</v>
      </c>
      <c r="F452" s="28">
        <f>IFERROR(VLOOKUP(A452,[2]库存报告使用数据处理!$A:$E,5,0),0)</f>
        <v>0</v>
      </c>
      <c r="G452" s="28">
        <f>IFERROR(VLOOKUP(A452,[2]库存报告使用数据处理!$A:$F,6,0),0)</f>
        <v>0</v>
      </c>
      <c r="H452" s="29">
        <f>IFERROR(VLOOKUP(A452,[2]库存报告使用数据处理!$A:$G,7,0),0)</f>
        <v>0</v>
      </c>
      <c r="I452">
        <f>IFERROR(VLOOKUP(A452,[5]数据处理!$A:$B,2,0),0)</f>
        <v>17</v>
      </c>
      <c r="J452" s="30">
        <f>IFERROR(VLOOKUP(A452,[5]数据处理!$A:$D,4,0),0)</f>
        <v>0</v>
      </c>
      <c r="K452" s="30">
        <f>IFERROR(VLOOKUP(A452,[5]数据处理!$A:$E,5,0),0)</f>
        <v>0</v>
      </c>
      <c r="L452" s="30">
        <f>IFERROR(VLOOKUP(A452,[5]数据处理!$A:$G,7,0),0)</f>
        <v>0</v>
      </c>
      <c r="M452">
        <f t="shared" si="103"/>
        <v>17</v>
      </c>
      <c r="N452">
        <f>IFERROR(VLOOKUP(A452,[5]数据处理!$A:$C,3,0),0)</f>
        <v>0</v>
      </c>
      <c r="O452">
        <f>IFERROR(VLOOKUP($A452,[5]数据处理!$A:$N,14,0),0)</f>
        <v>17</v>
      </c>
      <c r="P452">
        <f>IFERROR(VLOOKUP($A452,[3]库存报告使用数据!$A$1:$B$65536,2,0),"")</f>
        <v>5861</v>
      </c>
      <c r="Q452">
        <f>IFERROR(VLOOKUP($A452,[3]库存报告使用数据!$A$1:$E$65536,5,0),"")</f>
        <v>2075</v>
      </c>
      <c r="R452">
        <f>IFERROR(VLOOKUP($A452,[3]库存报告使用数据!$A$1:$H$65536,8,0),"")</f>
        <v>1552</v>
      </c>
      <c r="S452">
        <f>IFERROR(VLOOKUP($A452,[3]库存报告使用数据!$A$1:$K$65536,11,0),"")</f>
        <v>1506</v>
      </c>
      <c r="T452">
        <f>IFERROR(VLOOKUP($A452,[3]库存报告使用数据!$A$1:$C$65536,3,0),"")</f>
        <v>22</v>
      </c>
      <c r="U452">
        <f>IFERROR(VLOOKUP($A452,[3]库存报告使用数据!$A$1:$F$65536,6,0),"")</f>
        <v>6</v>
      </c>
      <c r="V452">
        <f>IFERROR(VLOOKUP($A452,[3]库存报告使用数据!$A$1:$I$65536,9,0),"")</f>
        <v>5</v>
      </c>
      <c r="W452">
        <f>IFERROR(VLOOKUP($A452,[3]库存报告使用数据!$A$1:$L$65536,12,0),"")</f>
        <v>8</v>
      </c>
      <c r="X452" s="20">
        <f t="shared" si="104"/>
        <v>0.00375362566114997</v>
      </c>
      <c r="Y452" s="20">
        <f t="shared" si="105"/>
        <v>0.00289156626506024</v>
      </c>
      <c r="Z452" s="20">
        <f t="shared" si="106"/>
        <v>0.00322164948453608</v>
      </c>
      <c r="AA452" s="20">
        <f t="shared" si="107"/>
        <v>0.00531208499335989</v>
      </c>
      <c r="AB452">
        <f>IFERROR(VLOOKUP($A452,[3]库存报告使用数据!$A$1:$D$65536,4,0),"")</f>
        <v>4.69875</v>
      </c>
      <c r="AC452">
        <f>IFERROR(VLOOKUP($A452,[3]库存报告使用数据!$A$1:$G$65536,7,0),"")</f>
        <v>1.05</v>
      </c>
      <c r="AD452">
        <f>IFERROR(VLOOKUP($A452,[3]库存报告使用数据!$A$1:$J$65536,10,0),"")</f>
        <v>0.97</v>
      </c>
      <c r="AE452">
        <f>IFERROR(VLOOKUP($A452,[3]库存报告使用数据!$A$1:$M$65536,13,0),"")</f>
        <v>1.72</v>
      </c>
      <c r="AF452" s="20" t="str">
        <f t="shared" si="108"/>
        <v>无销售广告费为4.69875</v>
      </c>
      <c r="AG452" s="20" t="str">
        <f t="shared" si="109"/>
        <v>无销售广告费为1.05</v>
      </c>
      <c r="AH452" s="20" t="str">
        <f t="shared" si="110"/>
        <v>无销售广告费为0.97</v>
      </c>
      <c r="AI452" s="20" t="str">
        <f t="shared" si="111"/>
        <v>无销售广告费为1.72</v>
      </c>
      <c r="AJ452">
        <f>IFERROR(VLOOKUP($B452,[4]库存报告使用数据!$A$1:$B$65536,2,0),0)</f>
        <v>17</v>
      </c>
      <c r="AK452">
        <f>IFERROR(VLOOKUP($B452,[4]库存报告使用数据!$A$1:$C$65536,3,0),)</f>
        <v>7</v>
      </c>
      <c r="AL452">
        <f>IFERROR(VLOOKUP($B452,[4]库存报告使用数据!$A$1:$D$65536,4,0),)</f>
        <v>4</v>
      </c>
      <c r="AM452">
        <f>IFERROR(VLOOKUP($B452,[4]库存报告使用数据!$A$1:$E$65536,5,0),)</f>
        <v>12</v>
      </c>
      <c r="AN452" s="20">
        <f t="shared" si="112"/>
        <v>0</v>
      </c>
      <c r="AO452" s="20">
        <f t="shared" si="113"/>
        <v>0</v>
      </c>
      <c r="AP452" s="20">
        <f t="shared" si="114"/>
        <v>0</v>
      </c>
      <c r="AQ452" s="20">
        <f t="shared" si="115"/>
        <v>0</v>
      </c>
      <c r="AR452" s="32">
        <f t="shared" si="116"/>
        <v>0</v>
      </c>
      <c r="AS452" s="32">
        <f t="shared" si="117"/>
        <v>0</v>
      </c>
      <c r="AT452" s="32">
        <f t="shared" si="118"/>
        <v>17</v>
      </c>
      <c r="AU452" s="28" t="str">
        <f t="shared" si="119"/>
        <v>库存为17</v>
      </c>
      <c r="AV452" s="34" t="str">
        <f>IFERROR(时间!$B$4+AU452,"上周无销量")</f>
        <v>上周无销量</v>
      </c>
    </row>
    <row r="453" spans="1:48">
      <c r="A453" s="18" t="s">
        <v>498</v>
      </c>
      <c r="B453" t="str">
        <f>VLOOKUP(A453,'[1]sku-asin（子）'!$A:$B,2,0)</f>
        <v>B073PPRLVC</v>
      </c>
      <c r="C453" t="str">
        <f>VLOOKUP(A453,'[1]子sku-父sku'!$A:$B,2,0)</f>
        <v>CS-LY170</v>
      </c>
      <c r="D453" s="28">
        <f>IFERROR(VLOOKUP(A453,[2]库存报告使用数据处理!$A:$C,3,0),0)</f>
        <v>2</v>
      </c>
      <c r="E453" s="28">
        <f>IFERROR(VLOOKUP(A453,[2]库存报告使用数据处理!$A:$D,4,0),0)</f>
        <v>1</v>
      </c>
      <c r="F453" s="28">
        <f>IFERROR(VLOOKUP(A453,[2]库存报告使用数据处理!$A:$E,5,0),0)</f>
        <v>1</v>
      </c>
      <c r="G453" s="28">
        <f>IFERROR(VLOOKUP(A453,[2]库存报告使用数据处理!$A:$F,6,0),0)</f>
        <v>0</v>
      </c>
      <c r="H453" s="29">
        <f>IFERROR(VLOOKUP(A453,[2]库存报告使用数据处理!$A:$G,7,0),0)</f>
        <v>15.8975</v>
      </c>
      <c r="I453">
        <f>IFERROR(VLOOKUP(A453,[5]数据处理!$A:$B,2,0),0)</f>
        <v>3</v>
      </c>
      <c r="J453" s="30">
        <f>IFERROR(VLOOKUP(A453,[5]数据处理!$A:$D,4,0),0)</f>
        <v>0</v>
      </c>
      <c r="K453" s="30">
        <f>IFERROR(VLOOKUP(A453,[5]数据处理!$A:$E,5,0),0)</f>
        <v>0</v>
      </c>
      <c r="L453" s="30">
        <f>IFERROR(VLOOKUP(A453,[5]数据处理!$A:$G,7,0),0)</f>
        <v>0</v>
      </c>
      <c r="M453">
        <f t="shared" si="103"/>
        <v>3</v>
      </c>
      <c r="N453">
        <f>IFERROR(VLOOKUP(A453,[5]数据处理!$A:$C,3,0),0)</f>
        <v>0</v>
      </c>
      <c r="O453">
        <f>IFERROR(VLOOKUP($A453,[5]数据处理!$A:$N,14,0),0)</f>
        <v>0</v>
      </c>
      <c r="P453">
        <f>IFERROR(VLOOKUP($A453,[3]库存报告使用数据!$A$1:$B$65536,2,0),"")</f>
        <v>0</v>
      </c>
      <c r="Q453">
        <f>IFERROR(VLOOKUP($A453,[3]库存报告使用数据!$A$1:$E$65536,5,0),"")</f>
        <v>198</v>
      </c>
      <c r="R453">
        <f>IFERROR(VLOOKUP($A453,[3]库存报告使用数据!$A$1:$H$65536,8,0),"")</f>
        <v>25</v>
      </c>
      <c r="S453">
        <f>IFERROR(VLOOKUP($A453,[3]库存报告使用数据!$A$1:$K$65536,11,0),"")</f>
        <v>3</v>
      </c>
      <c r="T453">
        <f>IFERROR(VLOOKUP($A453,[3]库存报告使用数据!$A$1:$C$65536,3,0),"")</f>
        <v>0</v>
      </c>
      <c r="U453">
        <f>IFERROR(VLOOKUP($A453,[3]库存报告使用数据!$A$1:$F$65536,6,0),"")</f>
        <v>0</v>
      </c>
      <c r="V453">
        <f>IFERROR(VLOOKUP($A453,[3]库存报告使用数据!$A$1:$I$65536,9,0),"")</f>
        <v>0</v>
      </c>
      <c r="W453">
        <f>IFERROR(VLOOKUP($A453,[3]库存报告使用数据!$A$1:$L$65536,12,0),"")</f>
        <v>0</v>
      </c>
      <c r="X453" s="20" t="str">
        <f t="shared" si="104"/>
        <v/>
      </c>
      <c r="Y453" s="20">
        <f t="shared" si="105"/>
        <v>0</v>
      </c>
      <c r="Z453" s="20">
        <f t="shared" si="106"/>
        <v>0</v>
      </c>
      <c r="AA453" s="20">
        <f t="shared" si="107"/>
        <v>0</v>
      </c>
      <c r="AB453">
        <f>IFERROR(VLOOKUP($A453,[3]库存报告使用数据!$A$1:$D$65536,4,0),"")</f>
        <v>0</v>
      </c>
      <c r="AC453">
        <f>IFERROR(VLOOKUP($A453,[3]库存报告使用数据!$A$1:$G$65536,7,0),"")</f>
        <v>0</v>
      </c>
      <c r="AD453">
        <f>IFERROR(VLOOKUP($A453,[3]库存报告使用数据!$A$1:$J$65536,10,0),"")</f>
        <v>0</v>
      </c>
      <c r="AE453">
        <f>IFERROR(VLOOKUP($A453,[3]库存报告使用数据!$A$1:$M$65536,13,0),"")</f>
        <v>0</v>
      </c>
      <c r="AF453" s="20" t="str">
        <f t="shared" si="108"/>
        <v/>
      </c>
      <c r="AG453" s="20" t="str">
        <f t="shared" si="109"/>
        <v/>
      </c>
      <c r="AH453" s="20" t="str">
        <f t="shared" si="110"/>
        <v/>
      </c>
      <c r="AI453" s="20" t="str">
        <f t="shared" si="111"/>
        <v/>
      </c>
      <c r="AJ453">
        <f>IFERROR(VLOOKUP($B453,[4]库存报告使用数据!$A$1:$B$65536,2,0),0)</f>
        <v>14</v>
      </c>
      <c r="AK453">
        <f>IFERROR(VLOOKUP($B453,[4]库存报告使用数据!$A$1:$C$65536,3,0),)</f>
        <v>15</v>
      </c>
      <c r="AL453">
        <f>IFERROR(VLOOKUP($B453,[4]库存报告使用数据!$A$1:$D$65536,4,0),)</f>
        <v>3</v>
      </c>
      <c r="AM453">
        <f>IFERROR(VLOOKUP($B453,[4]库存报告使用数据!$A$1:$E$65536,5,0),)</f>
        <v>7</v>
      </c>
      <c r="AN453" s="20">
        <f t="shared" si="112"/>
        <v>0.142857142857143</v>
      </c>
      <c r="AO453" s="20">
        <f t="shared" si="113"/>
        <v>0.0666666666666667</v>
      </c>
      <c r="AP453" s="20">
        <f t="shared" si="114"/>
        <v>0.333333333333333</v>
      </c>
      <c r="AQ453" s="20">
        <f t="shared" si="115"/>
        <v>0</v>
      </c>
      <c r="AR453" s="32">
        <f t="shared" si="116"/>
        <v>0.285714285714286</v>
      </c>
      <c r="AS453" s="32">
        <f t="shared" si="117"/>
        <v>17.1428571428571</v>
      </c>
      <c r="AT453" s="32">
        <f t="shared" si="118"/>
        <v>-14.1428571428571</v>
      </c>
      <c r="AU453" s="28">
        <f t="shared" si="119"/>
        <v>10</v>
      </c>
      <c r="AV453" s="34">
        <f>IFERROR(时间!$B$4+AU453,"上周无销量")</f>
        <v>43293</v>
      </c>
    </row>
    <row r="454" spans="1:48">
      <c r="A454" s="18" t="s">
        <v>499</v>
      </c>
      <c r="B454" t="str">
        <f>VLOOKUP(A454,'[1]sku-asin（子）'!$A:$B,2,0)</f>
        <v>B073PPRP1F</v>
      </c>
      <c r="C454" t="str">
        <f>VLOOKUP(A454,'[1]子sku-父sku'!$A:$B,2,0)</f>
        <v>CS-LY170</v>
      </c>
      <c r="D454" s="28">
        <f>IFERROR(VLOOKUP(A454,[2]库存报告使用数据处理!$A:$C,3,0),0)</f>
        <v>1</v>
      </c>
      <c r="E454" s="28">
        <f>IFERROR(VLOOKUP(A454,[2]库存报告使用数据处理!$A:$D,4,0),0)</f>
        <v>1</v>
      </c>
      <c r="F454" s="28">
        <f>IFERROR(VLOOKUP(A454,[2]库存报告使用数据处理!$A:$E,5,0),0)</f>
        <v>2</v>
      </c>
      <c r="G454" s="28">
        <f>IFERROR(VLOOKUP(A454,[2]库存报告使用数据处理!$A:$F,6,0),0)</f>
        <v>0</v>
      </c>
      <c r="H454" s="29">
        <f>IFERROR(VLOOKUP(A454,[2]库存报告使用数据处理!$A:$G,7,0),0)</f>
        <v>15.4225</v>
      </c>
      <c r="I454">
        <f>IFERROR(VLOOKUP(A454,[5]数据处理!$A:$B,2,0),0)</f>
        <v>13</v>
      </c>
      <c r="J454" s="30">
        <f>IFERROR(VLOOKUP(A454,[5]数据处理!$A:$D,4,0),0)</f>
        <v>0</v>
      </c>
      <c r="K454" s="30">
        <f>IFERROR(VLOOKUP(A454,[5]数据处理!$A:$E,5,0),0)</f>
        <v>0</v>
      </c>
      <c r="L454" s="30">
        <f>IFERROR(VLOOKUP(A454,[5]数据处理!$A:$G,7,0),0)</f>
        <v>0</v>
      </c>
      <c r="M454">
        <f t="shared" ref="M454:M517" si="120">SUM(I454:L454)</f>
        <v>13</v>
      </c>
      <c r="N454">
        <f>IFERROR(VLOOKUP(A454,[5]数据处理!$A:$C,3,0),0)</f>
        <v>0</v>
      </c>
      <c r="O454">
        <f>IFERROR(VLOOKUP($A454,[5]数据处理!$A:$N,14,0),0)</f>
        <v>0</v>
      </c>
      <c r="P454">
        <f>IFERROR(VLOOKUP($A454,[3]库存报告使用数据!$A$1:$B$65536,2,0),"")</f>
        <v>0</v>
      </c>
      <c r="Q454">
        <f>IFERROR(VLOOKUP($A454,[3]库存报告使用数据!$A$1:$E$65536,5,0),"")</f>
        <v>202</v>
      </c>
      <c r="R454">
        <f>IFERROR(VLOOKUP($A454,[3]库存报告使用数据!$A$1:$H$65536,8,0),"")</f>
        <v>278</v>
      </c>
      <c r="S454">
        <f>IFERROR(VLOOKUP($A454,[3]库存报告使用数据!$A$1:$K$65536,11,0),"")</f>
        <v>133</v>
      </c>
      <c r="T454">
        <f>IFERROR(VLOOKUP($A454,[3]库存报告使用数据!$A$1:$C$65536,3,0),"")</f>
        <v>0</v>
      </c>
      <c r="U454">
        <f>IFERROR(VLOOKUP($A454,[3]库存报告使用数据!$A$1:$F$65536,6,0),"")</f>
        <v>1</v>
      </c>
      <c r="V454">
        <f>IFERROR(VLOOKUP($A454,[3]库存报告使用数据!$A$1:$I$65536,9,0),"")</f>
        <v>2</v>
      </c>
      <c r="W454">
        <f>IFERROR(VLOOKUP($A454,[3]库存报告使用数据!$A$1:$L$65536,12,0),"")</f>
        <v>2</v>
      </c>
      <c r="X454" s="20" t="str">
        <f t="shared" ref="X454:X517" si="121">IFERROR(T454/P454,"")</f>
        <v/>
      </c>
      <c r="Y454" s="20">
        <f t="shared" ref="Y454:Y517" si="122">IFERROR(U454/Q454,"")</f>
        <v>0.00495049504950495</v>
      </c>
      <c r="Z454" s="20">
        <f t="shared" ref="Z454:Z517" si="123">IFERROR(V454/R454,"")</f>
        <v>0.00719424460431655</v>
      </c>
      <c r="AA454" s="20">
        <f t="shared" ref="AA454:AA517" si="124">IFERROR(W454/S454,"")</f>
        <v>0.0150375939849624</v>
      </c>
      <c r="AB454">
        <f>IFERROR(VLOOKUP($A454,[3]库存报告使用数据!$A$1:$D$65536,4,0),"")</f>
        <v>0</v>
      </c>
      <c r="AC454">
        <f>IFERROR(VLOOKUP($A454,[3]库存报告使用数据!$A$1:$G$65536,7,0),"")</f>
        <v>0</v>
      </c>
      <c r="AD454">
        <f>IFERROR(VLOOKUP($A454,[3]库存报告使用数据!$A$1:$J$65536,10,0),"")</f>
        <v>0</v>
      </c>
      <c r="AE454">
        <f>IFERROR(VLOOKUP($A454,[3]库存报告使用数据!$A$1:$M$65536,13,0),"")</f>
        <v>0</v>
      </c>
      <c r="AF454" s="20" t="str">
        <f t="shared" ref="AF454:AF517" si="125">IF(OR(AB454="",AB454=0),"",IF(AND(D454*$H454=0,AB454&gt;0),"无销售广告费为"&amp;AB454,IFERROR(AB454/(D454*$H454),0)))</f>
        <v/>
      </c>
      <c r="AG454" s="20" t="str">
        <f t="shared" ref="AG454:AG517" si="126">IF(OR(AC454="",AC454=0),"",IF(AND(E454*$H454=0,AC454&gt;0),"无销售广告费为"&amp;AC454,IFERROR(AC454/(E454*$H454),0)))</f>
        <v/>
      </c>
      <c r="AH454" s="20" t="str">
        <f t="shared" ref="AH454:AH517" si="127">IF(OR(AD454="",AD454=0),"",IF(AND(F454*$H454=0,AD454&gt;0),"无销售广告费为"&amp;AD454,IFERROR(AD454/(F454*$H454),0)))</f>
        <v/>
      </c>
      <c r="AI454" s="20" t="str">
        <f t="shared" ref="AI454:AI517" si="128">IF(OR(AE454="",AE454=0),"",IF(AND(G454*$H454=0,AE454&gt;0),"无销售广告费为"&amp;AE454,IFERROR(AE454/(G454*$H454),0)))</f>
        <v/>
      </c>
      <c r="AJ454">
        <f>IFERROR(VLOOKUP($B454,[4]库存报告使用数据!$A$1:$B$65536,2,0),0)</f>
        <v>11</v>
      </c>
      <c r="AK454">
        <f>IFERROR(VLOOKUP($B454,[4]库存报告使用数据!$A$1:$C$65536,3,0),)</f>
        <v>16</v>
      </c>
      <c r="AL454">
        <f>IFERROR(VLOOKUP($B454,[4]库存报告使用数据!$A$1:$D$65536,4,0),)</f>
        <v>7</v>
      </c>
      <c r="AM454">
        <f>IFERROR(VLOOKUP($B454,[4]库存报告使用数据!$A$1:$E$65536,5,0),)</f>
        <v>10</v>
      </c>
      <c r="AN454" s="20">
        <f t="shared" ref="AN454:AN517" si="129">IFERROR(D454/AJ454,"")</f>
        <v>0.0909090909090909</v>
      </c>
      <c r="AO454" s="20">
        <f t="shared" ref="AO454:AO517" si="130">IFERROR(E454/AK454,"")</f>
        <v>0.0625</v>
      </c>
      <c r="AP454" s="20">
        <f t="shared" ref="AP454:AP517" si="131">IFERROR(F454/AL454,"")</f>
        <v>0.285714285714286</v>
      </c>
      <c r="AQ454" s="20">
        <f t="shared" ref="AQ454:AQ517" si="132">IFERROR(G454/AM454,"")</f>
        <v>0</v>
      </c>
      <c r="AR454" s="32">
        <f t="shared" ref="AR454:AR517" si="133">IFERROR(D454/7,"")</f>
        <v>0.142857142857143</v>
      </c>
      <c r="AS454" s="32">
        <f t="shared" ref="AS454:AS517" si="134">IF(AR454="","上周无销量",60*AR454)</f>
        <v>8.57142857142857</v>
      </c>
      <c r="AT454" s="32">
        <f t="shared" ref="AT454:AT517" si="135">IF(AS454="上周无销量","上周无销量/总库存"&amp;M454,M454-AS454)</f>
        <v>4.42857142857143</v>
      </c>
      <c r="AU454" s="28">
        <f t="shared" ref="AU454:AU517" si="136">IF(AR454="","库存为"&amp;M454,IF(AS454=0,"库存为"&amp;M454,INT(M454/AR454)))</f>
        <v>91</v>
      </c>
      <c r="AV454" s="34">
        <f>IFERROR(时间!$B$4+AU454,"上周无销量")</f>
        <v>43374</v>
      </c>
    </row>
    <row r="455" spans="1:48">
      <c r="A455" s="18" t="s">
        <v>500</v>
      </c>
      <c r="B455" t="str">
        <f>VLOOKUP(A455,'[1]sku-asin（子）'!$A:$B,2,0)</f>
        <v>B073PPTS8L</v>
      </c>
      <c r="C455" t="str">
        <f>VLOOKUP(A455,'[1]子sku-父sku'!$A:$B,2,0)</f>
        <v>CS-LY170</v>
      </c>
      <c r="D455" s="28">
        <f>IFERROR(VLOOKUP(A455,[2]库存报告使用数据处理!$A:$C,3,0),0)</f>
        <v>0</v>
      </c>
      <c r="E455" s="28">
        <f>IFERROR(VLOOKUP(A455,[2]库存报告使用数据处理!$A:$D,4,0),0)</f>
        <v>1</v>
      </c>
      <c r="F455" s="28">
        <f>IFERROR(VLOOKUP(A455,[2]库存报告使用数据处理!$A:$E,5,0),0)</f>
        <v>3</v>
      </c>
      <c r="G455" s="28">
        <f>IFERROR(VLOOKUP(A455,[2]库存报告使用数据处理!$A:$F,6,0),0)</f>
        <v>4</v>
      </c>
      <c r="H455" s="29">
        <f>IFERROR(VLOOKUP(A455,[2]库存报告使用数据处理!$A:$G,7,0),0)</f>
        <v>14.9</v>
      </c>
      <c r="I455">
        <f>IFERROR(VLOOKUP(A455,[5]数据处理!$A:$B,2,0),0)</f>
        <v>0</v>
      </c>
      <c r="J455" s="30">
        <f>IFERROR(VLOOKUP(A455,[5]数据处理!$A:$D,4,0),0)</f>
        <v>0</v>
      </c>
      <c r="K455" s="30">
        <f>IFERROR(VLOOKUP(A455,[5]数据处理!$A:$E,5,0),0)</f>
        <v>0</v>
      </c>
      <c r="L455" s="30">
        <f>IFERROR(VLOOKUP(A455,[5]数据处理!$A:$G,7,0),0)</f>
        <v>0</v>
      </c>
      <c r="M455">
        <f t="shared" si="120"/>
        <v>0</v>
      </c>
      <c r="N455">
        <f>IFERROR(VLOOKUP(A455,[5]数据处理!$A:$C,3,0),0)</f>
        <v>0</v>
      </c>
      <c r="O455">
        <f>IFERROR(VLOOKUP($A455,[5]数据处理!$A:$N,14,0),0)</f>
        <v>0</v>
      </c>
      <c r="P455">
        <f>IFERROR(VLOOKUP($A455,[3]库存报告使用数据!$A$1:$B$65536,2,0),"")</f>
        <v>0</v>
      </c>
      <c r="Q455">
        <f>IFERROR(VLOOKUP($A455,[3]库存报告使用数据!$A$1:$E$65536,5,0),"")</f>
        <v>0</v>
      </c>
      <c r="R455">
        <f>IFERROR(VLOOKUP($A455,[3]库存报告使用数据!$A$1:$H$65536,8,0),"")</f>
        <v>3</v>
      </c>
      <c r="S455">
        <f>IFERROR(VLOOKUP($A455,[3]库存报告使用数据!$A$1:$K$65536,11,0),"")</f>
        <v>0</v>
      </c>
      <c r="T455">
        <f>IFERROR(VLOOKUP($A455,[3]库存报告使用数据!$A$1:$C$65536,3,0),"")</f>
        <v>0</v>
      </c>
      <c r="U455">
        <f>IFERROR(VLOOKUP($A455,[3]库存报告使用数据!$A$1:$F$65536,6,0),"")</f>
        <v>0</v>
      </c>
      <c r="V455">
        <f>IFERROR(VLOOKUP($A455,[3]库存报告使用数据!$A$1:$I$65536,9,0),"")</f>
        <v>0</v>
      </c>
      <c r="W455">
        <f>IFERROR(VLOOKUP($A455,[3]库存报告使用数据!$A$1:$L$65536,12,0),"")</f>
        <v>0</v>
      </c>
      <c r="X455" s="20" t="str">
        <f t="shared" si="121"/>
        <v/>
      </c>
      <c r="Y455" s="20" t="str">
        <f t="shared" si="122"/>
        <v/>
      </c>
      <c r="Z455" s="20">
        <f t="shared" si="123"/>
        <v>0</v>
      </c>
      <c r="AA455" s="20" t="str">
        <f t="shared" si="124"/>
        <v/>
      </c>
      <c r="AB455">
        <f>IFERROR(VLOOKUP($A455,[3]库存报告使用数据!$A$1:$D$65536,4,0),"")</f>
        <v>0</v>
      </c>
      <c r="AC455">
        <f>IFERROR(VLOOKUP($A455,[3]库存报告使用数据!$A$1:$G$65536,7,0),"")</f>
        <v>0</v>
      </c>
      <c r="AD455">
        <f>IFERROR(VLOOKUP($A455,[3]库存报告使用数据!$A$1:$J$65536,10,0),"")</f>
        <v>0</v>
      </c>
      <c r="AE455">
        <f>IFERROR(VLOOKUP($A455,[3]库存报告使用数据!$A$1:$M$65536,13,0),"")</f>
        <v>0</v>
      </c>
      <c r="AF455" s="20" t="str">
        <f t="shared" si="125"/>
        <v/>
      </c>
      <c r="AG455" s="20" t="str">
        <f t="shared" si="126"/>
        <v/>
      </c>
      <c r="AH455" s="20" t="str">
        <f t="shared" si="127"/>
        <v/>
      </c>
      <c r="AI455" s="20" t="str">
        <f t="shared" si="128"/>
        <v/>
      </c>
      <c r="AJ455">
        <f>IFERROR(VLOOKUP($B455,[4]库存报告使用数据!$A$1:$B$65536,2,0),0)</f>
        <v>0</v>
      </c>
      <c r="AK455">
        <f>IFERROR(VLOOKUP($B455,[4]库存报告使用数据!$A$1:$C$65536,3,0),)</f>
        <v>2</v>
      </c>
      <c r="AL455">
        <f>IFERROR(VLOOKUP($B455,[4]库存报告使用数据!$A$1:$D$65536,4,0),)</f>
        <v>4</v>
      </c>
      <c r="AM455">
        <f>IFERROR(VLOOKUP($B455,[4]库存报告使用数据!$A$1:$E$65536,5,0),)</f>
        <v>10</v>
      </c>
      <c r="AN455" s="20" t="str">
        <f t="shared" si="129"/>
        <v/>
      </c>
      <c r="AO455" s="20">
        <f t="shared" si="130"/>
        <v>0.5</v>
      </c>
      <c r="AP455" s="20">
        <f t="shared" si="131"/>
        <v>0.75</v>
      </c>
      <c r="AQ455" s="20">
        <f t="shared" si="132"/>
        <v>0.4</v>
      </c>
      <c r="AR455" s="32">
        <f t="shared" si="133"/>
        <v>0</v>
      </c>
      <c r="AS455" s="32">
        <f t="shared" si="134"/>
        <v>0</v>
      </c>
      <c r="AT455" s="32">
        <f t="shared" si="135"/>
        <v>0</v>
      </c>
      <c r="AU455" s="28" t="str">
        <f t="shared" si="136"/>
        <v>库存为0</v>
      </c>
      <c r="AV455" s="34" t="str">
        <f>IFERROR(时间!$B$4+AU455,"上周无销量")</f>
        <v>上周无销量</v>
      </c>
    </row>
    <row r="456" spans="1:48">
      <c r="A456" s="18" t="s">
        <v>501</v>
      </c>
      <c r="B456" t="str">
        <f>VLOOKUP(A456,'[1]sku-asin（子）'!$A:$B,2,0)</f>
        <v>B073PQ752P</v>
      </c>
      <c r="C456" t="str">
        <f>VLOOKUP(A456,'[1]子sku-父sku'!$A:$B,2,0)</f>
        <v>CS-LY170</v>
      </c>
      <c r="D456" s="28">
        <f>IFERROR(VLOOKUP(A456,[2]库存报告使用数据处理!$A:$C,3,0),0)</f>
        <v>0</v>
      </c>
      <c r="E456" s="28">
        <f>IFERROR(VLOOKUP(A456,[2]库存报告使用数据处理!$A:$D,4,0),0)</f>
        <v>1</v>
      </c>
      <c r="F456" s="28">
        <f>IFERROR(VLOOKUP(A456,[2]库存报告使用数据处理!$A:$E,5,0),0)</f>
        <v>1</v>
      </c>
      <c r="G456" s="28">
        <f>IFERROR(VLOOKUP(A456,[2]库存报告使用数据处理!$A:$F,6,0),0)</f>
        <v>1</v>
      </c>
      <c r="H456" s="29">
        <f>IFERROR(VLOOKUP(A456,[2]库存报告使用数据处理!$A:$G,7,0),0)</f>
        <v>14.9</v>
      </c>
      <c r="I456">
        <f>IFERROR(VLOOKUP(A456,[5]数据处理!$A:$B,2,0),0)</f>
        <v>6</v>
      </c>
      <c r="J456" s="30">
        <f>IFERROR(VLOOKUP(A456,[5]数据处理!$A:$D,4,0),0)</f>
        <v>0</v>
      </c>
      <c r="K456" s="30">
        <f>IFERROR(VLOOKUP(A456,[5]数据处理!$A:$E,5,0),0)</f>
        <v>0</v>
      </c>
      <c r="L456" s="30">
        <f>IFERROR(VLOOKUP(A456,[5]数据处理!$A:$G,7,0),0)</f>
        <v>0</v>
      </c>
      <c r="M456">
        <f t="shared" si="120"/>
        <v>6</v>
      </c>
      <c r="N456">
        <f>IFERROR(VLOOKUP(A456,[5]数据处理!$A:$C,3,0),0)</f>
        <v>0</v>
      </c>
      <c r="O456">
        <f>IFERROR(VLOOKUP($A456,[5]数据处理!$A:$N,14,0),0)</f>
        <v>5</v>
      </c>
      <c r="P456">
        <f>IFERROR(VLOOKUP($A456,[3]库存报告使用数据!$A$1:$B$65536,2,0),"")</f>
        <v>0</v>
      </c>
      <c r="Q456">
        <f>IFERROR(VLOOKUP($A456,[3]库存报告使用数据!$A$1:$E$65536,5,0),"")</f>
        <v>2550</v>
      </c>
      <c r="R456">
        <f>IFERROR(VLOOKUP($A456,[3]库存报告使用数据!$A$1:$H$65536,8,0),"")</f>
        <v>2526</v>
      </c>
      <c r="S456">
        <f>IFERROR(VLOOKUP($A456,[3]库存报告使用数据!$A$1:$K$65536,11,0),"")</f>
        <v>1233</v>
      </c>
      <c r="T456">
        <f>IFERROR(VLOOKUP($A456,[3]库存报告使用数据!$A$1:$C$65536,3,0),"")</f>
        <v>28</v>
      </c>
      <c r="U456">
        <f>IFERROR(VLOOKUP($A456,[3]库存报告使用数据!$A$1:$F$65536,6,0),"")</f>
        <v>13</v>
      </c>
      <c r="V456">
        <f>IFERROR(VLOOKUP($A456,[3]库存报告使用数据!$A$1:$I$65536,9,0),"")</f>
        <v>7</v>
      </c>
      <c r="W456">
        <f>IFERROR(VLOOKUP($A456,[3]库存报告使用数据!$A$1:$L$65536,12,0),"")</f>
        <v>4</v>
      </c>
      <c r="X456" s="20" t="str">
        <f t="shared" si="121"/>
        <v/>
      </c>
      <c r="Y456" s="20">
        <f t="shared" si="122"/>
        <v>0.00509803921568627</v>
      </c>
      <c r="Z456" s="20">
        <f t="shared" si="123"/>
        <v>0.00277117973079968</v>
      </c>
      <c r="AA456" s="20">
        <f t="shared" si="124"/>
        <v>0.0032441200324412</v>
      </c>
      <c r="AB456">
        <f>IFERROR(VLOOKUP($A456,[3]库存报告使用数据!$A$1:$D$65536,4,0),"")</f>
        <v>2.4975</v>
      </c>
      <c r="AC456">
        <f>IFERROR(VLOOKUP($A456,[3]库存报告使用数据!$A$1:$G$65536,7,0),"")</f>
        <v>0</v>
      </c>
      <c r="AD456">
        <f>IFERROR(VLOOKUP($A456,[3]库存报告使用数据!$A$1:$J$65536,10,0),"")</f>
        <v>0</v>
      </c>
      <c r="AE456">
        <f>IFERROR(VLOOKUP($A456,[3]库存报告使用数据!$A$1:$M$65536,13,0),"")</f>
        <v>0</v>
      </c>
      <c r="AF456" s="20" t="str">
        <f t="shared" si="125"/>
        <v>无销售广告费为2.4975</v>
      </c>
      <c r="AG456" s="20" t="str">
        <f t="shared" si="126"/>
        <v/>
      </c>
      <c r="AH456" s="20" t="str">
        <f t="shared" si="127"/>
        <v/>
      </c>
      <c r="AI456" s="20" t="str">
        <f t="shared" si="128"/>
        <v/>
      </c>
      <c r="AJ456">
        <f>IFERROR(VLOOKUP($B456,[4]库存报告使用数据!$A$1:$B$65536,2,0),0)</f>
        <v>34</v>
      </c>
      <c r="AK456">
        <f>IFERROR(VLOOKUP($B456,[4]库存报告使用数据!$A$1:$C$65536,3,0),)</f>
        <v>3</v>
      </c>
      <c r="AL456">
        <f>IFERROR(VLOOKUP($B456,[4]库存报告使用数据!$A$1:$D$65536,4,0),)</f>
        <v>10</v>
      </c>
      <c r="AM456">
        <f>IFERROR(VLOOKUP($B456,[4]库存报告使用数据!$A$1:$E$65536,5,0),)</f>
        <v>8</v>
      </c>
      <c r="AN456" s="20">
        <f t="shared" si="129"/>
        <v>0</v>
      </c>
      <c r="AO456" s="20">
        <f t="shared" si="130"/>
        <v>0.333333333333333</v>
      </c>
      <c r="AP456" s="20">
        <f t="shared" si="131"/>
        <v>0.1</v>
      </c>
      <c r="AQ456" s="20">
        <f t="shared" si="132"/>
        <v>0.125</v>
      </c>
      <c r="AR456" s="32">
        <f t="shared" si="133"/>
        <v>0</v>
      </c>
      <c r="AS456" s="32">
        <f t="shared" si="134"/>
        <v>0</v>
      </c>
      <c r="AT456" s="32">
        <f t="shared" si="135"/>
        <v>6</v>
      </c>
      <c r="AU456" s="28" t="str">
        <f t="shared" si="136"/>
        <v>库存为6</v>
      </c>
      <c r="AV456" s="34" t="str">
        <f>IFERROR(时间!$B$4+AU456,"上周无销量")</f>
        <v>上周无销量</v>
      </c>
    </row>
    <row r="457" spans="1:48">
      <c r="A457" s="18" t="s">
        <v>502</v>
      </c>
      <c r="B457" t="str">
        <f>VLOOKUP(A457,'[1]sku-asin（子）'!$A:$B,2,0)</f>
        <v>B073PPS7FM</v>
      </c>
      <c r="C457" t="str">
        <f>VLOOKUP(A457,'[1]子sku-父sku'!$A:$B,2,0)</f>
        <v>CS-LY170</v>
      </c>
      <c r="D457" s="28">
        <f>IFERROR(VLOOKUP(A457,[2]库存报告使用数据处理!$A:$C,3,0),0)</f>
        <v>0</v>
      </c>
      <c r="E457" s="28">
        <f>IFERROR(VLOOKUP(A457,[2]库存报告使用数据处理!$A:$D,4,0),0)</f>
        <v>1</v>
      </c>
      <c r="F457" s="28">
        <f>IFERROR(VLOOKUP(A457,[2]库存报告使用数据处理!$A:$E,5,0),0)</f>
        <v>2</v>
      </c>
      <c r="G457" s="28">
        <f>IFERROR(VLOOKUP(A457,[2]库存报告使用数据处理!$A:$F,6,0),0)</f>
        <v>0</v>
      </c>
      <c r="H457" s="29">
        <f>IFERROR(VLOOKUP(A457,[2]库存报告使用数据处理!$A:$G,7,0),0)</f>
        <v>14.9</v>
      </c>
      <c r="I457">
        <f>IFERROR(VLOOKUP(A457,[5]数据处理!$A:$B,2,0),0)</f>
        <v>9</v>
      </c>
      <c r="J457" s="30">
        <f>IFERROR(VLOOKUP(A457,[5]数据处理!$A:$D,4,0),0)</f>
        <v>0</v>
      </c>
      <c r="K457" s="30">
        <f>IFERROR(VLOOKUP(A457,[5]数据处理!$A:$E,5,0),0)</f>
        <v>0</v>
      </c>
      <c r="L457" s="30">
        <f>IFERROR(VLOOKUP(A457,[5]数据处理!$A:$G,7,0),0)</f>
        <v>0</v>
      </c>
      <c r="M457">
        <f t="shared" si="120"/>
        <v>9</v>
      </c>
      <c r="N457">
        <f>IFERROR(VLOOKUP(A457,[5]数据处理!$A:$C,3,0),0)</f>
        <v>0</v>
      </c>
      <c r="O457">
        <f>IFERROR(VLOOKUP($A457,[5]数据处理!$A:$N,14,0),0)</f>
        <v>9</v>
      </c>
      <c r="P457">
        <f>IFERROR(VLOOKUP($A457,[3]库存报告使用数据!$A$1:$B$65536,2,0),"")</f>
        <v>44236</v>
      </c>
      <c r="Q457">
        <f>IFERROR(VLOOKUP($A457,[3]库存报告使用数据!$A$1:$E$65536,5,0),"")</f>
        <v>14806</v>
      </c>
      <c r="R457">
        <f>IFERROR(VLOOKUP($A457,[3]库存报告使用数据!$A$1:$H$65536,8,0),"")</f>
        <v>8829</v>
      </c>
      <c r="S457">
        <f>IFERROR(VLOOKUP($A457,[3]库存报告使用数据!$A$1:$K$65536,11,0),"")</f>
        <v>8786</v>
      </c>
      <c r="T457">
        <f>IFERROR(VLOOKUP($A457,[3]库存报告使用数据!$A$1:$C$65536,3,0),"")</f>
        <v>68</v>
      </c>
      <c r="U457">
        <f>IFERROR(VLOOKUP($A457,[3]库存报告使用数据!$A$1:$F$65536,6,0),"")</f>
        <v>36</v>
      </c>
      <c r="V457">
        <f>IFERROR(VLOOKUP($A457,[3]库存报告使用数据!$A$1:$I$65536,9,0),"")</f>
        <v>52</v>
      </c>
      <c r="W457">
        <f>IFERROR(VLOOKUP($A457,[3]库存报告使用数据!$A$1:$L$65536,12,0),"")</f>
        <v>48</v>
      </c>
      <c r="X457" s="20">
        <f t="shared" si="121"/>
        <v>0.00153720951261416</v>
      </c>
      <c r="Y457" s="20">
        <f t="shared" si="122"/>
        <v>0.00243144671079292</v>
      </c>
      <c r="Z457" s="20">
        <f t="shared" si="123"/>
        <v>0.00588968173066032</v>
      </c>
      <c r="AA457" s="20">
        <f t="shared" si="124"/>
        <v>0.00546323696790348</v>
      </c>
      <c r="AB457">
        <f>IFERROR(VLOOKUP($A457,[3]库存报告使用数据!$A$1:$D$65536,4,0),"")</f>
        <v>14.21</v>
      </c>
      <c r="AC457">
        <f>IFERROR(VLOOKUP($A457,[3]库存报告使用数据!$A$1:$G$65536,7,0),"")</f>
        <v>7.32</v>
      </c>
      <c r="AD457">
        <f>IFERROR(VLOOKUP($A457,[3]库存报告使用数据!$A$1:$J$65536,10,0),"")</f>
        <v>12.48</v>
      </c>
      <c r="AE457">
        <f>IFERROR(VLOOKUP($A457,[3]库存报告使用数据!$A$1:$M$65536,13,0),"")</f>
        <v>11.38</v>
      </c>
      <c r="AF457" s="20" t="str">
        <f t="shared" si="125"/>
        <v>无销售广告费为14.21</v>
      </c>
      <c r="AG457" s="20">
        <f t="shared" si="126"/>
        <v>0.491275167785235</v>
      </c>
      <c r="AH457" s="20">
        <f t="shared" si="127"/>
        <v>0.418791946308725</v>
      </c>
      <c r="AI457" s="20" t="str">
        <f t="shared" si="128"/>
        <v>无销售广告费为11.38</v>
      </c>
      <c r="AJ457">
        <f>IFERROR(VLOOKUP($B457,[4]库存报告使用数据!$A$1:$B$65536,2,0),0)</f>
        <v>29</v>
      </c>
      <c r="AK457">
        <f>IFERROR(VLOOKUP($B457,[4]库存报告使用数据!$A$1:$C$65536,3,0),)</f>
        <v>32</v>
      </c>
      <c r="AL457">
        <f>IFERROR(VLOOKUP($B457,[4]库存报告使用数据!$A$1:$D$65536,4,0),)</f>
        <v>20</v>
      </c>
      <c r="AM457">
        <f>IFERROR(VLOOKUP($B457,[4]库存报告使用数据!$A$1:$E$65536,5,0),)</f>
        <v>28</v>
      </c>
      <c r="AN457" s="20">
        <f t="shared" si="129"/>
        <v>0</v>
      </c>
      <c r="AO457" s="20">
        <f t="shared" si="130"/>
        <v>0.03125</v>
      </c>
      <c r="AP457" s="20">
        <f t="shared" si="131"/>
        <v>0.1</v>
      </c>
      <c r="AQ457" s="20">
        <f t="shared" si="132"/>
        <v>0</v>
      </c>
      <c r="AR457" s="32">
        <f t="shared" si="133"/>
        <v>0</v>
      </c>
      <c r="AS457" s="32">
        <f t="shared" si="134"/>
        <v>0</v>
      </c>
      <c r="AT457" s="32">
        <f t="shared" si="135"/>
        <v>9</v>
      </c>
      <c r="AU457" s="28" t="str">
        <f t="shared" si="136"/>
        <v>库存为9</v>
      </c>
      <c r="AV457" s="34" t="str">
        <f>IFERROR(时间!$B$4+AU457,"上周无销量")</f>
        <v>上周无销量</v>
      </c>
    </row>
    <row r="458" spans="1:48">
      <c r="A458" s="18" t="s">
        <v>503</v>
      </c>
      <c r="B458" t="str">
        <f>VLOOKUP(A458,'[1]sku-asin（子）'!$A:$B,2,0)</f>
        <v>B073PP3ZWD</v>
      </c>
      <c r="C458" t="str">
        <f>VLOOKUP(A458,'[1]子sku-父sku'!$A:$B,2,0)</f>
        <v>CS-LY170</v>
      </c>
      <c r="D458" s="28">
        <f>IFERROR(VLOOKUP(A458,[2]库存报告使用数据处理!$A:$C,3,0),0)</f>
        <v>6</v>
      </c>
      <c r="E458" s="28">
        <f>IFERROR(VLOOKUP(A458,[2]库存报告使用数据处理!$A:$D,4,0),0)</f>
        <v>1</v>
      </c>
      <c r="F458" s="28">
        <f>IFERROR(VLOOKUP(A458,[2]库存报告使用数据处理!$A:$E,5,0),0)</f>
        <v>2</v>
      </c>
      <c r="G458" s="28">
        <f>IFERROR(VLOOKUP(A458,[2]库存报告使用数据处理!$A:$F,6,0),0)</f>
        <v>0</v>
      </c>
      <c r="H458" s="29">
        <f>IFERROR(VLOOKUP(A458,[2]库存报告使用数据处理!$A:$G,7,0),0)</f>
        <v>15.8255555555556</v>
      </c>
      <c r="I458">
        <f>IFERROR(VLOOKUP(A458,[5]数据处理!$A:$B,2,0),0)</f>
        <v>1</v>
      </c>
      <c r="J458" s="30">
        <f>IFERROR(VLOOKUP(A458,[5]数据处理!$A:$D,4,0),0)</f>
        <v>0</v>
      </c>
      <c r="K458" s="30">
        <f>IFERROR(VLOOKUP(A458,[5]数据处理!$A:$E,5,0),0)</f>
        <v>0</v>
      </c>
      <c r="L458" s="30">
        <f>IFERROR(VLOOKUP(A458,[5]数据处理!$A:$G,7,0),0)</f>
        <v>0</v>
      </c>
      <c r="M458">
        <f t="shared" si="120"/>
        <v>1</v>
      </c>
      <c r="N458">
        <f>IFERROR(VLOOKUP(A458,[5]数据处理!$A:$C,3,0),0)</f>
        <v>0</v>
      </c>
      <c r="O458">
        <f>IFERROR(VLOOKUP($A458,[5]数据处理!$A:$N,14,0),0)</f>
        <v>0</v>
      </c>
      <c r="P458">
        <f>IFERROR(VLOOKUP($A458,[3]库存报告使用数据!$A$1:$B$65536,2,0),"")</f>
        <v>0</v>
      </c>
      <c r="Q458">
        <f>IFERROR(VLOOKUP($A458,[3]库存报告使用数据!$A$1:$E$65536,5,0),"")</f>
        <v>0</v>
      </c>
      <c r="R458">
        <f>IFERROR(VLOOKUP($A458,[3]库存报告使用数据!$A$1:$H$65536,8,0),"")</f>
        <v>4</v>
      </c>
      <c r="S458">
        <f>IFERROR(VLOOKUP($A458,[3]库存报告使用数据!$A$1:$K$65536,11,0),"")</f>
        <v>0</v>
      </c>
      <c r="T458">
        <f>IFERROR(VLOOKUP($A458,[3]库存报告使用数据!$A$1:$C$65536,3,0),"")</f>
        <v>0</v>
      </c>
      <c r="U458">
        <f>IFERROR(VLOOKUP($A458,[3]库存报告使用数据!$A$1:$F$65536,6,0),"")</f>
        <v>0</v>
      </c>
      <c r="V458">
        <f>IFERROR(VLOOKUP($A458,[3]库存报告使用数据!$A$1:$I$65536,9,0),"")</f>
        <v>0</v>
      </c>
      <c r="W458">
        <f>IFERROR(VLOOKUP($A458,[3]库存报告使用数据!$A$1:$L$65536,12,0),"")</f>
        <v>0</v>
      </c>
      <c r="X458" s="20" t="str">
        <f t="shared" si="121"/>
        <v/>
      </c>
      <c r="Y458" s="20" t="str">
        <f t="shared" si="122"/>
        <v/>
      </c>
      <c r="Z458" s="20">
        <f t="shared" si="123"/>
        <v>0</v>
      </c>
      <c r="AA458" s="20" t="str">
        <f t="shared" si="124"/>
        <v/>
      </c>
      <c r="AB458">
        <f>IFERROR(VLOOKUP($A458,[3]库存报告使用数据!$A$1:$D$65536,4,0),"")</f>
        <v>0</v>
      </c>
      <c r="AC458">
        <f>IFERROR(VLOOKUP($A458,[3]库存报告使用数据!$A$1:$G$65536,7,0),"")</f>
        <v>0</v>
      </c>
      <c r="AD458">
        <f>IFERROR(VLOOKUP($A458,[3]库存报告使用数据!$A$1:$J$65536,10,0),"")</f>
        <v>0</v>
      </c>
      <c r="AE458">
        <f>IFERROR(VLOOKUP($A458,[3]库存报告使用数据!$A$1:$M$65536,13,0),"")</f>
        <v>0</v>
      </c>
      <c r="AF458" s="20" t="str">
        <f t="shared" si="125"/>
        <v/>
      </c>
      <c r="AG458" s="20" t="str">
        <f t="shared" si="126"/>
        <v/>
      </c>
      <c r="AH458" s="20" t="str">
        <f t="shared" si="127"/>
        <v/>
      </c>
      <c r="AI458" s="20" t="str">
        <f t="shared" si="128"/>
        <v/>
      </c>
      <c r="AJ458">
        <f>IFERROR(VLOOKUP($B458,[4]库存报告使用数据!$A$1:$B$65536,2,0),0)</f>
        <v>15</v>
      </c>
      <c r="AK458">
        <f>IFERROR(VLOOKUP($B458,[4]库存报告使用数据!$A$1:$C$65536,3,0),)</f>
        <v>10</v>
      </c>
      <c r="AL458">
        <f>IFERROR(VLOOKUP($B458,[4]库存报告使用数据!$A$1:$D$65536,4,0),)</f>
        <v>5</v>
      </c>
      <c r="AM458">
        <f>IFERROR(VLOOKUP($B458,[4]库存报告使用数据!$A$1:$E$65536,5,0),)</f>
        <v>2</v>
      </c>
      <c r="AN458" s="20">
        <f t="shared" si="129"/>
        <v>0.4</v>
      </c>
      <c r="AO458" s="20">
        <f t="shared" si="130"/>
        <v>0.1</v>
      </c>
      <c r="AP458" s="20">
        <f t="shared" si="131"/>
        <v>0.4</v>
      </c>
      <c r="AQ458" s="20">
        <f t="shared" si="132"/>
        <v>0</v>
      </c>
      <c r="AR458" s="32">
        <f t="shared" si="133"/>
        <v>0.857142857142857</v>
      </c>
      <c r="AS458" s="32">
        <f t="shared" si="134"/>
        <v>51.4285714285714</v>
      </c>
      <c r="AT458" s="32">
        <f t="shared" si="135"/>
        <v>-50.4285714285714</v>
      </c>
      <c r="AU458" s="28">
        <f t="shared" si="136"/>
        <v>1</v>
      </c>
      <c r="AV458" s="34">
        <f>IFERROR(时间!$B$4+AU458,"上周无销量")</f>
        <v>43284</v>
      </c>
    </row>
    <row r="459" spans="1:48">
      <c r="A459" s="18" t="s">
        <v>504</v>
      </c>
      <c r="B459" t="str">
        <f>VLOOKUP(A459,'[1]sku-asin（子）'!$A:$B,2,0)</f>
        <v>B073PQKB9N</v>
      </c>
      <c r="C459" t="str">
        <f>VLOOKUP(A459,'[1]子sku-父sku'!$A:$B,2,0)</f>
        <v>CS-LY170</v>
      </c>
      <c r="D459" s="28">
        <f>IFERROR(VLOOKUP(A459,[2]库存报告使用数据处理!$A:$C,3,0),0)</f>
        <v>1</v>
      </c>
      <c r="E459" s="28">
        <f>IFERROR(VLOOKUP(A459,[2]库存报告使用数据处理!$A:$D,4,0),0)</f>
        <v>1</v>
      </c>
      <c r="F459" s="28">
        <f>IFERROR(VLOOKUP(A459,[2]库存报告使用数据处理!$A:$E,5,0),0)</f>
        <v>2</v>
      </c>
      <c r="G459" s="28">
        <f>IFERROR(VLOOKUP(A459,[2]库存报告使用数据处理!$A:$F,6,0),0)</f>
        <v>3</v>
      </c>
      <c r="H459" s="29">
        <f>IFERROR(VLOOKUP(A459,[2]库存报告使用数据处理!$A:$G,7,0),0)</f>
        <v>14.9</v>
      </c>
      <c r="I459">
        <f>IFERROR(VLOOKUP(A459,[5]数据处理!$A:$B,2,0),0)</f>
        <v>3</v>
      </c>
      <c r="J459" s="30">
        <f>IFERROR(VLOOKUP(A459,[5]数据处理!$A:$D,4,0),0)</f>
        <v>0</v>
      </c>
      <c r="K459" s="30">
        <f>IFERROR(VLOOKUP(A459,[5]数据处理!$A:$E,5,0),0)</f>
        <v>0</v>
      </c>
      <c r="L459" s="30">
        <f>IFERROR(VLOOKUP(A459,[5]数据处理!$A:$G,7,0),0)</f>
        <v>0</v>
      </c>
      <c r="M459">
        <f t="shared" si="120"/>
        <v>3</v>
      </c>
      <c r="N459">
        <f>IFERROR(VLOOKUP(A459,[5]数据处理!$A:$C,3,0),0)</f>
        <v>0</v>
      </c>
      <c r="O459">
        <f>IFERROR(VLOOKUP($A459,[5]数据处理!$A:$N,14,0),0)</f>
        <v>0</v>
      </c>
      <c r="P459">
        <f>IFERROR(VLOOKUP($A459,[3]库存报告使用数据!$A$1:$B$65536,2,0),"")</f>
        <v>0</v>
      </c>
      <c r="Q459">
        <f>IFERROR(VLOOKUP($A459,[3]库存报告使用数据!$A$1:$E$65536,5,0),"")</f>
        <v>0</v>
      </c>
      <c r="R459">
        <f>IFERROR(VLOOKUP($A459,[3]库存报告使用数据!$A$1:$H$65536,8,0),"")</f>
        <v>0</v>
      </c>
      <c r="S459">
        <f>IFERROR(VLOOKUP($A459,[3]库存报告使用数据!$A$1:$K$65536,11,0),"")</f>
        <v>1</v>
      </c>
      <c r="T459">
        <f>IFERROR(VLOOKUP($A459,[3]库存报告使用数据!$A$1:$C$65536,3,0),"")</f>
        <v>0</v>
      </c>
      <c r="U459">
        <f>IFERROR(VLOOKUP($A459,[3]库存报告使用数据!$A$1:$F$65536,6,0),"")</f>
        <v>0</v>
      </c>
      <c r="V459">
        <f>IFERROR(VLOOKUP($A459,[3]库存报告使用数据!$A$1:$I$65536,9,0),"")</f>
        <v>0</v>
      </c>
      <c r="W459">
        <f>IFERROR(VLOOKUP($A459,[3]库存报告使用数据!$A$1:$L$65536,12,0),"")</f>
        <v>0</v>
      </c>
      <c r="X459" s="20" t="str">
        <f t="shared" si="121"/>
        <v/>
      </c>
      <c r="Y459" s="20" t="str">
        <f t="shared" si="122"/>
        <v/>
      </c>
      <c r="Z459" s="20" t="str">
        <f t="shared" si="123"/>
        <v/>
      </c>
      <c r="AA459" s="20">
        <f t="shared" si="124"/>
        <v>0</v>
      </c>
      <c r="AB459">
        <f>IFERROR(VLOOKUP($A459,[3]库存报告使用数据!$A$1:$D$65536,4,0),"")</f>
        <v>0</v>
      </c>
      <c r="AC459">
        <f>IFERROR(VLOOKUP($A459,[3]库存报告使用数据!$A$1:$G$65536,7,0),"")</f>
        <v>0</v>
      </c>
      <c r="AD459">
        <f>IFERROR(VLOOKUP($A459,[3]库存报告使用数据!$A$1:$J$65536,10,0),"")</f>
        <v>0</v>
      </c>
      <c r="AE459">
        <f>IFERROR(VLOOKUP($A459,[3]库存报告使用数据!$A$1:$M$65536,13,0),"")</f>
        <v>0</v>
      </c>
      <c r="AF459" s="20" t="str">
        <f t="shared" si="125"/>
        <v/>
      </c>
      <c r="AG459" s="20" t="str">
        <f t="shared" si="126"/>
        <v/>
      </c>
      <c r="AH459" s="20" t="str">
        <f t="shared" si="127"/>
        <v/>
      </c>
      <c r="AI459" s="20" t="str">
        <f t="shared" si="128"/>
        <v/>
      </c>
      <c r="AJ459">
        <f>IFERROR(VLOOKUP($B459,[4]库存报告使用数据!$A$1:$B$65536,2,0),0)</f>
        <v>6</v>
      </c>
      <c r="AK459">
        <f>IFERROR(VLOOKUP($B459,[4]库存报告使用数据!$A$1:$C$65536,3,0),)</f>
        <v>10</v>
      </c>
      <c r="AL459">
        <f>IFERROR(VLOOKUP($B459,[4]库存报告使用数据!$A$1:$D$65536,4,0),)</f>
        <v>0</v>
      </c>
      <c r="AM459">
        <f>IFERROR(VLOOKUP($B459,[4]库存报告使用数据!$A$1:$E$65536,5,0),)</f>
        <v>13</v>
      </c>
      <c r="AN459" s="20">
        <f t="shared" si="129"/>
        <v>0.166666666666667</v>
      </c>
      <c r="AO459" s="20">
        <f t="shared" si="130"/>
        <v>0.1</v>
      </c>
      <c r="AP459" s="20" t="str">
        <f t="shared" si="131"/>
        <v/>
      </c>
      <c r="AQ459" s="20">
        <f t="shared" si="132"/>
        <v>0.230769230769231</v>
      </c>
      <c r="AR459" s="32">
        <f t="shared" si="133"/>
        <v>0.142857142857143</v>
      </c>
      <c r="AS459" s="32">
        <f t="shared" si="134"/>
        <v>8.57142857142857</v>
      </c>
      <c r="AT459" s="32">
        <f t="shared" si="135"/>
        <v>-5.57142857142857</v>
      </c>
      <c r="AU459" s="28">
        <f t="shared" si="136"/>
        <v>21</v>
      </c>
      <c r="AV459" s="34">
        <f>IFERROR(时间!$B$4+AU459,"上周无销量")</f>
        <v>43304</v>
      </c>
    </row>
    <row r="460" spans="1:48">
      <c r="A460" s="18" t="s">
        <v>505</v>
      </c>
      <c r="B460" t="str">
        <f>VLOOKUP(A460,'[1]sku-asin（子）'!$A:$B,2,0)</f>
        <v>B073PP886W</v>
      </c>
      <c r="C460" t="str">
        <f>VLOOKUP(A460,'[1]子sku-父sku'!$A:$B,2,0)</f>
        <v>CS-LY170</v>
      </c>
      <c r="D460" s="28">
        <f>IFERROR(VLOOKUP(A460,[2]库存报告使用数据处理!$A:$C,3,0),0)</f>
        <v>0</v>
      </c>
      <c r="E460" s="28">
        <f>IFERROR(VLOOKUP(A460,[2]库存报告使用数据处理!$A:$D,4,0),0)</f>
        <v>3</v>
      </c>
      <c r="F460" s="28">
        <f>IFERROR(VLOOKUP(A460,[2]库存报告使用数据处理!$A:$E,5,0),0)</f>
        <v>1</v>
      </c>
      <c r="G460" s="28">
        <f>IFERROR(VLOOKUP(A460,[2]库存报告使用数据处理!$A:$F,6,0),0)</f>
        <v>0</v>
      </c>
      <c r="H460" s="29">
        <f>IFERROR(VLOOKUP(A460,[2]库存报告使用数据处理!$A:$G,7,0),0)</f>
        <v>14.9</v>
      </c>
      <c r="I460">
        <f>IFERROR(VLOOKUP(A460,[5]数据处理!$A:$B,2,0),0)</f>
        <v>6</v>
      </c>
      <c r="J460" s="30">
        <f>IFERROR(VLOOKUP(A460,[5]数据处理!$A:$D,4,0),0)</f>
        <v>0</v>
      </c>
      <c r="K460" s="30">
        <f>IFERROR(VLOOKUP(A460,[5]数据处理!$A:$E,5,0),0)</f>
        <v>0</v>
      </c>
      <c r="L460" s="30">
        <f>IFERROR(VLOOKUP(A460,[5]数据处理!$A:$G,7,0),0)</f>
        <v>0</v>
      </c>
      <c r="M460">
        <f t="shared" si="120"/>
        <v>6</v>
      </c>
      <c r="N460">
        <f>IFERROR(VLOOKUP(A460,[5]数据处理!$A:$C,3,0),0)</f>
        <v>0</v>
      </c>
      <c r="O460">
        <f>IFERROR(VLOOKUP($A460,[5]数据处理!$A:$N,14,0),0)</f>
        <v>0</v>
      </c>
      <c r="P460">
        <f>IFERROR(VLOOKUP($A460,[3]库存报告使用数据!$A$1:$B$65536,2,0),"")</f>
        <v>0</v>
      </c>
      <c r="Q460">
        <f>IFERROR(VLOOKUP($A460,[3]库存报告使用数据!$A$1:$E$65536,5,0),"")</f>
        <v>1</v>
      </c>
      <c r="R460">
        <f>IFERROR(VLOOKUP($A460,[3]库存报告使用数据!$A$1:$H$65536,8,0),"")</f>
        <v>0</v>
      </c>
      <c r="S460">
        <f>IFERROR(VLOOKUP($A460,[3]库存报告使用数据!$A$1:$K$65536,11,0),"")</f>
        <v>0</v>
      </c>
      <c r="T460">
        <f>IFERROR(VLOOKUP($A460,[3]库存报告使用数据!$A$1:$C$65536,3,0),"")</f>
        <v>0</v>
      </c>
      <c r="U460">
        <f>IFERROR(VLOOKUP($A460,[3]库存报告使用数据!$A$1:$F$65536,6,0),"")</f>
        <v>0</v>
      </c>
      <c r="V460">
        <f>IFERROR(VLOOKUP($A460,[3]库存报告使用数据!$A$1:$I$65536,9,0),"")</f>
        <v>0</v>
      </c>
      <c r="W460">
        <f>IFERROR(VLOOKUP($A460,[3]库存报告使用数据!$A$1:$L$65536,12,0),"")</f>
        <v>0</v>
      </c>
      <c r="X460" s="20" t="str">
        <f t="shared" si="121"/>
        <v/>
      </c>
      <c r="Y460" s="20">
        <f t="shared" si="122"/>
        <v>0</v>
      </c>
      <c r="Z460" s="20" t="str">
        <f t="shared" si="123"/>
        <v/>
      </c>
      <c r="AA460" s="20" t="str">
        <f t="shared" si="124"/>
        <v/>
      </c>
      <c r="AB460">
        <f>IFERROR(VLOOKUP($A460,[3]库存报告使用数据!$A$1:$D$65536,4,0),"")</f>
        <v>0</v>
      </c>
      <c r="AC460">
        <f>IFERROR(VLOOKUP($A460,[3]库存报告使用数据!$A$1:$G$65536,7,0),"")</f>
        <v>0</v>
      </c>
      <c r="AD460">
        <f>IFERROR(VLOOKUP($A460,[3]库存报告使用数据!$A$1:$J$65536,10,0),"")</f>
        <v>0</v>
      </c>
      <c r="AE460">
        <f>IFERROR(VLOOKUP($A460,[3]库存报告使用数据!$A$1:$M$65536,13,0),"")</f>
        <v>0</v>
      </c>
      <c r="AF460" s="20" t="str">
        <f t="shared" si="125"/>
        <v/>
      </c>
      <c r="AG460" s="20" t="str">
        <f t="shared" si="126"/>
        <v/>
      </c>
      <c r="AH460" s="20" t="str">
        <f t="shared" si="127"/>
        <v/>
      </c>
      <c r="AI460" s="20" t="str">
        <f t="shared" si="128"/>
        <v/>
      </c>
      <c r="AJ460">
        <f>IFERROR(VLOOKUP($B460,[4]库存报告使用数据!$A$1:$B$65536,2,0),0)</f>
        <v>2</v>
      </c>
      <c r="AK460">
        <f>IFERROR(VLOOKUP($B460,[4]库存报告使用数据!$A$1:$C$65536,3,0),)</f>
        <v>13</v>
      </c>
      <c r="AL460">
        <f>IFERROR(VLOOKUP($B460,[4]库存报告使用数据!$A$1:$D$65536,4,0),)</f>
        <v>3</v>
      </c>
      <c r="AM460">
        <f>IFERROR(VLOOKUP($B460,[4]库存报告使用数据!$A$1:$E$65536,5,0),)</f>
        <v>1</v>
      </c>
      <c r="AN460" s="20">
        <f t="shared" si="129"/>
        <v>0</v>
      </c>
      <c r="AO460" s="20">
        <f t="shared" si="130"/>
        <v>0.230769230769231</v>
      </c>
      <c r="AP460" s="20">
        <f t="shared" si="131"/>
        <v>0.333333333333333</v>
      </c>
      <c r="AQ460" s="20">
        <f t="shared" si="132"/>
        <v>0</v>
      </c>
      <c r="AR460" s="32">
        <f t="shared" si="133"/>
        <v>0</v>
      </c>
      <c r="AS460" s="32">
        <f t="shared" si="134"/>
        <v>0</v>
      </c>
      <c r="AT460" s="32">
        <f t="shared" si="135"/>
        <v>6</v>
      </c>
      <c r="AU460" s="28" t="str">
        <f t="shared" si="136"/>
        <v>库存为6</v>
      </c>
      <c r="AV460" s="34" t="str">
        <f>IFERROR(时间!$B$4+AU460,"上周无销量")</f>
        <v>上周无销量</v>
      </c>
    </row>
    <row r="461" spans="1:48">
      <c r="A461" s="18" t="s">
        <v>506</v>
      </c>
      <c r="B461" t="str">
        <f>VLOOKUP(A461,'[1]sku-asin（子）'!$A:$B,2,0)</f>
        <v>B073PP2K9L</v>
      </c>
      <c r="C461" t="str">
        <f>VLOOKUP(A461,'[1]子sku-父sku'!$A:$B,2,0)</f>
        <v>CS-LY170</v>
      </c>
      <c r="D461" s="28">
        <f>IFERROR(VLOOKUP(A461,[2]库存报告使用数据处理!$A:$C,3,0),0)</f>
        <v>1</v>
      </c>
      <c r="E461" s="28">
        <f>IFERROR(VLOOKUP(A461,[2]库存报告使用数据处理!$A:$D,4,0),0)</f>
        <v>0</v>
      </c>
      <c r="F461" s="28">
        <f>IFERROR(VLOOKUP(A461,[2]库存报告使用数据处理!$A:$E,5,0),0)</f>
        <v>0</v>
      </c>
      <c r="G461" s="28">
        <f>IFERROR(VLOOKUP(A461,[2]库存报告使用数据处理!$A:$F,6,0),0)</f>
        <v>1</v>
      </c>
      <c r="H461" s="29">
        <f>IFERROR(VLOOKUP(A461,[2]库存报告使用数据处理!$A:$G,7,0),0)</f>
        <v>14.9</v>
      </c>
      <c r="I461">
        <f>IFERROR(VLOOKUP(A461,[5]数据处理!$A:$B,2,0),0)</f>
        <v>4</v>
      </c>
      <c r="J461" s="30">
        <f>IFERROR(VLOOKUP(A461,[5]数据处理!$A:$D,4,0),0)</f>
        <v>10</v>
      </c>
      <c r="K461" s="30">
        <f>IFERROR(VLOOKUP(A461,[5]数据处理!$A:$E,5,0),0)</f>
        <v>0</v>
      </c>
      <c r="L461" s="30">
        <f>IFERROR(VLOOKUP(A461,[5]数据处理!$A:$G,7,0),0)</f>
        <v>0</v>
      </c>
      <c r="M461">
        <f t="shared" si="120"/>
        <v>14</v>
      </c>
      <c r="N461">
        <f>IFERROR(VLOOKUP(A461,[5]数据处理!$A:$C,3,0),0)</f>
        <v>0</v>
      </c>
      <c r="O461">
        <f>IFERROR(VLOOKUP($A461,[5]数据处理!$A:$N,14,0),0)</f>
        <v>4</v>
      </c>
      <c r="P461">
        <f>IFERROR(VLOOKUP($A461,[3]库存报告使用数据!$A$1:$B$65536,2,0),"")</f>
        <v>0</v>
      </c>
      <c r="Q461">
        <f>IFERROR(VLOOKUP($A461,[3]库存报告使用数据!$A$1:$E$65536,5,0),"")</f>
        <v>1</v>
      </c>
      <c r="R461">
        <f>IFERROR(VLOOKUP($A461,[3]库存报告使用数据!$A$1:$H$65536,8,0),"")</f>
        <v>2</v>
      </c>
      <c r="S461">
        <f>IFERROR(VLOOKUP($A461,[3]库存报告使用数据!$A$1:$K$65536,11,0),"")</f>
        <v>4</v>
      </c>
      <c r="T461">
        <f>IFERROR(VLOOKUP($A461,[3]库存报告使用数据!$A$1:$C$65536,3,0),"")</f>
        <v>1</v>
      </c>
      <c r="U461">
        <f>IFERROR(VLOOKUP($A461,[3]库存报告使用数据!$A$1:$F$65536,6,0),"")</f>
        <v>0</v>
      </c>
      <c r="V461">
        <f>IFERROR(VLOOKUP($A461,[3]库存报告使用数据!$A$1:$I$65536,9,0),"")</f>
        <v>0</v>
      </c>
      <c r="W461">
        <f>IFERROR(VLOOKUP($A461,[3]库存报告使用数据!$A$1:$L$65536,12,0),"")</f>
        <v>0</v>
      </c>
      <c r="X461" s="20" t="str">
        <f t="shared" si="121"/>
        <v/>
      </c>
      <c r="Y461" s="20">
        <f t="shared" si="122"/>
        <v>0</v>
      </c>
      <c r="Z461" s="20">
        <f t="shared" si="123"/>
        <v>0</v>
      </c>
      <c r="AA461" s="20">
        <f t="shared" si="124"/>
        <v>0</v>
      </c>
      <c r="AB461">
        <f>IFERROR(VLOOKUP($A461,[3]库存报告使用数据!$A$1:$D$65536,4,0),"")</f>
        <v>0.045</v>
      </c>
      <c r="AC461">
        <f>IFERROR(VLOOKUP($A461,[3]库存报告使用数据!$A$1:$G$65536,7,0),"")</f>
        <v>0</v>
      </c>
      <c r="AD461">
        <f>IFERROR(VLOOKUP($A461,[3]库存报告使用数据!$A$1:$J$65536,10,0),"")</f>
        <v>0</v>
      </c>
      <c r="AE461">
        <f>IFERROR(VLOOKUP($A461,[3]库存报告使用数据!$A$1:$M$65536,13,0),"")</f>
        <v>0</v>
      </c>
      <c r="AF461" s="20">
        <f t="shared" si="125"/>
        <v>0.00302013422818792</v>
      </c>
      <c r="AG461" s="20" t="str">
        <f t="shared" si="126"/>
        <v/>
      </c>
      <c r="AH461" s="20" t="str">
        <f t="shared" si="127"/>
        <v/>
      </c>
      <c r="AI461" s="20" t="str">
        <f t="shared" si="128"/>
        <v/>
      </c>
      <c r="AJ461">
        <f>IFERROR(VLOOKUP($B461,[4]库存报告使用数据!$A$1:$B$65536,2,0),0)</f>
        <v>6</v>
      </c>
      <c r="AK461">
        <f>IFERROR(VLOOKUP($B461,[4]库存报告使用数据!$A$1:$C$65536,3,0),)</f>
        <v>2</v>
      </c>
      <c r="AL461">
        <f>IFERROR(VLOOKUP($B461,[4]库存报告使用数据!$A$1:$D$65536,4,0),)</f>
        <v>5</v>
      </c>
      <c r="AM461">
        <f>IFERROR(VLOOKUP($B461,[4]库存报告使用数据!$A$1:$E$65536,5,0),)</f>
        <v>7</v>
      </c>
      <c r="AN461" s="20">
        <f t="shared" si="129"/>
        <v>0.166666666666667</v>
      </c>
      <c r="AO461" s="20">
        <f t="shared" si="130"/>
        <v>0</v>
      </c>
      <c r="AP461" s="20">
        <f t="shared" si="131"/>
        <v>0</v>
      </c>
      <c r="AQ461" s="20">
        <f t="shared" si="132"/>
        <v>0.142857142857143</v>
      </c>
      <c r="AR461" s="32">
        <f t="shared" si="133"/>
        <v>0.142857142857143</v>
      </c>
      <c r="AS461" s="32">
        <f t="shared" si="134"/>
        <v>8.57142857142857</v>
      </c>
      <c r="AT461" s="32">
        <f t="shared" si="135"/>
        <v>5.42857142857143</v>
      </c>
      <c r="AU461" s="28">
        <f t="shared" si="136"/>
        <v>98</v>
      </c>
      <c r="AV461" s="34">
        <f>IFERROR(时间!$B$4+AU461,"上周无销量")</f>
        <v>43381</v>
      </c>
    </row>
    <row r="462" spans="1:48">
      <c r="A462" s="18" t="s">
        <v>507</v>
      </c>
      <c r="B462" t="str">
        <f>VLOOKUP(A462,'[1]sku-asin（子）'!$A:$B,2,0)</f>
        <v>B073PPSG6W</v>
      </c>
      <c r="C462" t="str">
        <f>VLOOKUP(A462,'[1]子sku-父sku'!$A:$B,2,0)</f>
        <v>CS-LY170</v>
      </c>
      <c r="D462" s="28">
        <f>IFERROR(VLOOKUP(A462,[2]库存报告使用数据处理!$A:$C,3,0),0)</f>
        <v>0</v>
      </c>
      <c r="E462" s="28">
        <f>IFERROR(VLOOKUP(A462,[2]库存报告使用数据处理!$A:$D,4,0),0)</f>
        <v>0</v>
      </c>
      <c r="F462" s="28">
        <f>IFERROR(VLOOKUP(A462,[2]库存报告使用数据处理!$A:$E,5,0),0)</f>
        <v>0</v>
      </c>
      <c r="G462" s="28">
        <f>IFERROR(VLOOKUP(A462,[2]库存报告使用数据处理!$A:$F,6,0),0)</f>
        <v>0</v>
      </c>
      <c r="H462" s="29">
        <f>IFERROR(VLOOKUP(A462,[2]库存报告使用数据处理!$A:$G,7,0),0)</f>
        <v>0</v>
      </c>
      <c r="I462">
        <f>IFERROR(VLOOKUP(A462,[5]数据处理!$A:$B,2,0),0)</f>
        <v>14</v>
      </c>
      <c r="J462" s="30">
        <f>IFERROR(VLOOKUP(A462,[5]数据处理!$A:$D,4,0),0)</f>
        <v>0</v>
      </c>
      <c r="K462" s="30">
        <f>IFERROR(VLOOKUP(A462,[5]数据处理!$A:$E,5,0),0)</f>
        <v>0</v>
      </c>
      <c r="L462" s="30">
        <f>IFERROR(VLOOKUP(A462,[5]数据处理!$A:$G,7,0),0)</f>
        <v>0</v>
      </c>
      <c r="M462">
        <f t="shared" si="120"/>
        <v>14</v>
      </c>
      <c r="N462">
        <f>IFERROR(VLOOKUP(A462,[5]数据处理!$A:$C,3,0),0)</f>
        <v>0</v>
      </c>
      <c r="O462">
        <f>IFERROR(VLOOKUP($A462,[5]数据处理!$A:$N,14,0),0)</f>
        <v>14</v>
      </c>
      <c r="P462">
        <f>IFERROR(VLOOKUP($A462,[3]库存报告使用数据!$A$1:$B$65536,2,0),"")</f>
        <v>6705</v>
      </c>
      <c r="Q462">
        <f>IFERROR(VLOOKUP($A462,[3]库存报告使用数据!$A$1:$E$65536,5,0),"")</f>
        <v>1905</v>
      </c>
      <c r="R462">
        <f>IFERROR(VLOOKUP($A462,[3]库存报告使用数据!$A$1:$H$65536,8,0),"")</f>
        <v>1371</v>
      </c>
      <c r="S462">
        <f>IFERROR(VLOOKUP($A462,[3]库存报告使用数据!$A$1:$K$65536,11,0),"")</f>
        <v>1225</v>
      </c>
      <c r="T462">
        <f>IFERROR(VLOOKUP($A462,[3]库存报告使用数据!$A$1:$C$65536,3,0),"")</f>
        <v>23</v>
      </c>
      <c r="U462">
        <f>IFERROR(VLOOKUP($A462,[3]库存报告使用数据!$A$1:$F$65536,6,0),"")</f>
        <v>9</v>
      </c>
      <c r="V462">
        <f>IFERROR(VLOOKUP($A462,[3]库存报告使用数据!$A$1:$I$65536,9,0),"")</f>
        <v>1</v>
      </c>
      <c r="W462">
        <f>IFERROR(VLOOKUP($A462,[3]库存报告使用数据!$A$1:$L$65536,12,0),"")</f>
        <v>6</v>
      </c>
      <c r="X462" s="20">
        <f t="shared" si="121"/>
        <v>0.00343027591349739</v>
      </c>
      <c r="Y462" s="20">
        <f t="shared" si="122"/>
        <v>0.0047244094488189</v>
      </c>
      <c r="Z462" s="20">
        <f t="shared" si="123"/>
        <v>0.000729394602479942</v>
      </c>
      <c r="AA462" s="20">
        <f t="shared" si="124"/>
        <v>0.00489795918367347</v>
      </c>
      <c r="AB462">
        <f>IFERROR(VLOOKUP($A462,[3]库存报告使用数据!$A$1:$D$65536,4,0),"")</f>
        <v>3.2</v>
      </c>
      <c r="AC462">
        <f>IFERROR(VLOOKUP($A462,[3]库存报告使用数据!$A$1:$G$65536,7,0),"")</f>
        <v>0.75</v>
      </c>
      <c r="AD462">
        <f>IFERROR(VLOOKUP($A462,[3]库存报告使用数据!$A$1:$J$65536,10,0),"")</f>
        <v>0</v>
      </c>
      <c r="AE462">
        <f>IFERROR(VLOOKUP($A462,[3]库存报告使用数据!$A$1:$M$65536,13,0),"")</f>
        <v>1.22</v>
      </c>
      <c r="AF462" s="20" t="str">
        <f t="shared" si="125"/>
        <v>无销售广告费为3.2</v>
      </c>
      <c r="AG462" s="20" t="str">
        <f t="shared" si="126"/>
        <v>无销售广告费为0.75</v>
      </c>
      <c r="AH462" s="20" t="str">
        <f t="shared" si="127"/>
        <v/>
      </c>
      <c r="AI462" s="20" t="str">
        <f t="shared" si="128"/>
        <v>无销售广告费为1.22</v>
      </c>
      <c r="AJ462">
        <f>IFERROR(VLOOKUP($B462,[4]库存报告使用数据!$A$1:$B$65536,2,0),0)</f>
        <v>24</v>
      </c>
      <c r="AK462">
        <f>IFERROR(VLOOKUP($B462,[4]库存报告使用数据!$A$1:$C$65536,3,0),)</f>
        <v>8</v>
      </c>
      <c r="AL462">
        <f>IFERROR(VLOOKUP($B462,[4]库存报告使用数据!$A$1:$D$65536,4,0),)</f>
        <v>6</v>
      </c>
      <c r="AM462">
        <f>IFERROR(VLOOKUP($B462,[4]库存报告使用数据!$A$1:$E$65536,5,0),)</f>
        <v>4</v>
      </c>
      <c r="AN462" s="20">
        <f t="shared" si="129"/>
        <v>0</v>
      </c>
      <c r="AO462" s="20">
        <f t="shared" si="130"/>
        <v>0</v>
      </c>
      <c r="AP462" s="20">
        <f t="shared" si="131"/>
        <v>0</v>
      </c>
      <c r="AQ462" s="20">
        <f t="shared" si="132"/>
        <v>0</v>
      </c>
      <c r="AR462" s="32">
        <f t="shared" si="133"/>
        <v>0</v>
      </c>
      <c r="AS462" s="32">
        <f t="shared" si="134"/>
        <v>0</v>
      </c>
      <c r="AT462" s="32">
        <f t="shared" si="135"/>
        <v>14</v>
      </c>
      <c r="AU462" s="28" t="str">
        <f t="shared" si="136"/>
        <v>库存为14</v>
      </c>
      <c r="AV462" s="34" t="str">
        <f>IFERROR(时间!$B$4+AU462,"上周无销量")</f>
        <v>上周无销量</v>
      </c>
    </row>
    <row r="463" spans="1:48">
      <c r="A463" s="18" t="s">
        <v>508</v>
      </c>
      <c r="B463" t="str">
        <f>VLOOKUP(A463,'[1]sku-asin（子）'!$A:$B,2,0)</f>
        <v>B073PPJQP3</v>
      </c>
      <c r="C463" t="str">
        <f>VLOOKUP(A463,'[1]子sku-父sku'!$A:$B,2,0)</f>
        <v>CS-LY170</v>
      </c>
      <c r="D463" s="28">
        <f>IFERROR(VLOOKUP(A463,[2]库存报告使用数据处理!$A:$C,3,0),0)</f>
        <v>3</v>
      </c>
      <c r="E463" s="28">
        <f>IFERROR(VLOOKUP(A463,[2]库存报告使用数据处理!$A:$D,4,0),0)</f>
        <v>2</v>
      </c>
      <c r="F463" s="28">
        <f>IFERROR(VLOOKUP(A463,[2]库存报告使用数据处理!$A:$E,5,0),0)</f>
        <v>0</v>
      </c>
      <c r="G463" s="28">
        <f>IFERROR(VLOOKUP(A463,[2]库存报告使用数据处理!$A:$F,6,0),0)</f>
        <v>1</v>
      </c>
      <c r="H463" s="29">
        <f>IFERROR(VLOOKUP(A463,[2]库存报告使用数据处理!$A:$G,7,0),0)</f>
        <v>14.9583333333333</v>
      </c>
      <c r="I463">
        <f>IFERROR(VLOOKUP(A463,[5]数据处理!$A:$B,2,0),0)</f>
        <v>7</v>
      </c>
      <c r="J463" s="30">
        <f>IFERROR(VLOOKUP(A463,[5]数据处理!$A:$D,4,0),0)</f>
        <v>0</v>
      </c>
      <c r="K463" s="30">
        <f>IFERROR(VLOOKUP(A463,[5]数据处理!$A:$E,5,0),0)</f>
        <v>0</v>
      </c>
      <c r="L463" s="30">
        <f>IFERROR(VLOOKUP(A463,[5]数据处理!$A:$G,7,0),0)</f>
        <v>0</v>
      </c>
      <c r="M463">
        <f t="shared" si="120"/>
        <v>7</v>
      </c>
      <c r="N463">
        <f>IFERROR(VLOOKUP(A463,[5]数据处理!$A:$C,3,0),0)</f>
        <v>0</v>
      </c>
      <c r="O463">
        <f>IFERROR(VLOOKUP($A463,[5]数据处理!$A:$N,14,0),0)</f>
        <v>0</v>
      </c>
      <c r="P463">
        <f>IFERROR(VLOOKUP($A463,[3]库存报告使用数据!$A$1:$B$65536,2,0),"")</f>
        <v>0</v>
      </c>
      <c r="Q463">
        <f>IFERROR(VLOOKUP($A463,[3]库存报告使用数据!$A$1:$E$65536,5,0),"")</f>
        <v>62</v>
      </c>
      <c r="R463">
        <f>IFERROR(VLOOKUP($A463,[3]库存报告使用数据!$A$1:$H$65536,8,0),"")</f>
        <v>104</v>
      </c>
      <c r="S463">
        <f>IFERROR(VLOOKUP($A463,[3]库存报告使用数据!$A$1:$K$65536,11,0),"")</f>
        <v>72</v>
      </c>
      <c r="T463">
        <f>IFERROR(VLOOKUP($A463,[3]库存报告使用数据!$A$1:$C$65536,3,0),"")</f>
        <v>1</v>
      </c>
      <c r="U463">
        <f>IFERROR(VLOOKUP($A463,[3]库存报告使用数据!$A$1:$F$65536,6,0),"")</f>
        <v>0</v>
      </c>
      <c r="V463">
        <f>IFERROR(VLOOKUP($A463,[3]库存报告使用数据!$A$1:$I$65536,9,0),"")</f>
        <v>1</v>
      </c>
      <c r="W463">
        <f>IFERROR(VLOOKUP($A463,[3]库存报告使用数据!$A$1:$L$65536,12,0),"")</f>
        <v>0</v>
      </c>
      <c r="X463" s="20" t="str">
        <f t="shared" si="121"/>
        <v/>
      </c>
      <c r="Y463" s="20">
        <f t="shared" si="122"/>
        <v>0</v>
      </c>
      <c r="Z463" s="20">
        <f t="shared" si="123"/>
        <v>0.00961538461538462</v>
      </c>
      <c r="AA463" s="20">
        <f t="shared" si="124"/>
        <v>0</v>
      </c>
      <c r="AB463">
        <f>IFERROR(VLOOKUP($A463,[3]库存报告使用数据!$A$1:$D$65536,4,0),"")</f>
        <v>0.135</v>
      </c>
      <c r="AC463">
        <f>IFERROR(VLOOKUP($A463,[3]库存报告使用数据!$A$1:$G$65536,7,0),"")</f>
        <v>0</v>
      </c>
      <c r="AD463">
        <f>IFERROR(VLOOKUP($A463,[3]库存报告使用数据!$A$1:$J$65536,10,0),"")</f>
        <v>0</v>
      </c>
      <c r="AE463">
        <f>IFERROR(VLOOKUP($A463,[3]库存报告使用数据!$A$1:$M$65536,13,0),"")</f>
        <v>0</v>
      </c>
      <c r="AF463" s="20">
        <f t="shared" si="125"/>
        <v>0.00300835654596101</v>
      </c>
      <c r="AG463" s="20" t="str">
        <f t="shared" si="126"/>
        <v/>
      </c>
      <c r="AH463" s="20" t="str">
        <f t="shared" si="127"/>
        <v/>
      </c>
      <c r="AI463" s="20" t="str">
        <f t="shared" si="128"/>
        <v/>
      </c>
      <c r="AJ463">
        <f>IFERROR(VLOOKUP($B463,[4]库存报告使用数据!$A$1:$B$65536,2,0),0)</f>
        <v>12</v>
      </c>
      <c r="AK463">
        <f>IFERROR(VLOOKUP($B463,[4]库存报告使用数据!$A$1:$C$65536,3,0),)</f>
        <v>10</v>
      </c>
      <c r="AL463">
        <f>IFERROR(VLOOKUP($B463,[4]库存报告使用数据!$A$1:$D$65536,4,0),)</f>
        <v>2</v>
      </c>
      <c r="AM463">
        <f>IFERROR(VLOOKUP($B463,[4]库存报告使用数据!$A$1:$E$65536,5,0),)</f>
        <v>5</v>
      </c>
      <c r="AN463" s="20">
        <f t="shared" si="129"/>
        <v>0.25</v>
      </c>
      <c r="AO463" s="20">
        <f t="shared" si="130"/>
        <v>0.2</v>
      </c>
      <c r="AP463" s="20">
        <f t="shared" si="131"/>
        <v>0</v>
      </c>
      <c r="AQ463" s="20">
        <f t="shared" si="132"/>
        <v>0.2</v>
      </c>
      <c r="AR463" s="32">
        <f t="shared" si="133"/>
        <v>0.428571428571429</v>
      </c>
      <c r="AS463" s="32">
        <f t="shared" si="134"/>
        <v>25.7142857142857</v>
      </c>
      <c r="AT463" s="32">
        <f t="shared" si="135"/>
        <v>-18.7142857142857</v>
      </c>
      <c r="AU463" s="28">
        <f t="shared" si="136"/>
        <v>16</v>
      </c>
      <c r="AV463" s="34">
        <f>IFERROR(时间!$B$4+AU463,"上周无销量")</f>
        <v>43299</v>
      </c>
    </row>
    <row r="464" spans="1:48">
      <c r="A464" s="18" t="s">
        <v>509</v>
      </c>
      <c r="B464" t="str">
        <f>VLOOKUP(A464,'[1]sku-asin（子）'!$A:$B,2,0)</f>
        <v>B073PQFZ61</v>
      </c>
      <c r="C464" t="str">
        <f>VLOOKUP(A464,'[1]子sku-父sku'!$A:$B,2,0)</f>
        <v>CS-LY170</v>
      </c>
      <c r="D464" s="28">
        <f>IFERROR(VLOOKUP(A464,[2]库存报告使用数据处理!$A:$C,3,0),0)</f>
        <v>0</v>
      </c>
      <c r="E464" s="28">
        <f>IFERROR(VLOOKUP(A464,[2]库存报告使用数据处理!$A:$D,4,0),0)</f>
        <v>3</v>
      </c>
      <c r="F464" s="28">
        <f>IFERROR(VLOOKUP(A464,[2]库存报告使用数据处理!$A:$E,5,0),0)</f>
        <v>3</v>
      </c>
      <c r="G464" s="28">
        <f>IFERROR(VLOOKUP(A464,[2]库存报告使用数据处理!$A:$F,6,0),0)</f>
        <v>1</v>
      </c>
      <c r="H464" s="29">
        <f>IFERROR(VLOOKUP(A464,[2]库存报告使用数据处理!$A:$G,7,0),0)</f>
        <v>14.9</v>
      </c>
      <c r="I464">
        <f>IFERROR(VLOOKUP(A464,[5]数据处理!$A:$B,2,0),0)</f>
        <v>4</v>
      </c>
      <c r="J464" s="30">
        <f>IFERROR(VLOOKUP(A464,[5]数据处理!$A:$D,4,0),0)</f>
        <v>0</v>
      </c>
      <c r="K464" s="30">
        <f>IFERROR(VLOOKUP(A464,[5]数据处理!$A:$E,5,0),0)</f>
        <v>0</v>
      </c>
      <c r="L464" s="30">
        <f>IFERROR(VLOOKUP(A464,[5]数据处理!$A:$G,7,0),0)</f>
        <v>9</v>
      </c>
      <c r="M464">
        <f t="shared" si="120"/>
        <v>13</v>
      </c>
      <c r="N464">
        <f>IFERROR(VLOOKUP(A464,[5]数据处理!$A:$C,3,0),0)</f>
        <v>0</v>
      </c>
      <c r="O464">
        <f>IFERROR(VLOOKUP($A464,[5]数据处理!$A:$N,14,0),0)</f>
        <v>0</v>
      </c>
      <c r="P464" t="str">
        <f>IFERROR(VLOOKUP($A464,[3]库存报告使用数据!$A$1:$B$65536,2,0),"")</f>
        <v/>
      </c>
      <c r="Q464" t="str">
        <f>IFERROR(VLOOKUP($A464,[3]库存报告使用数据!$A$1:$E$65536,5,0),"")</f>
        <v/>
      </c>
      <c r="R464" t="str">
        <f>IFERROR(VLOOKUP($A464,[3]库存报告使用数据!$A$1:$H$65536,8,0),"")</f>
        <v/>
      </c>
      <c r="S464" t="str">
        <f>IFERROR(VLOOKUP($A464,[3]库存报告使用数据!$A$1:$K$65536,11,0),"")</f>
        <v/>
      </c>
      <c r="T464" t="str">
        <f>IFERROR(VLOOKUP($A464,[3]库存报告使用数据!$A$1:$C$65536,3,0),"")</f>
        <v/>
      </c>
      <c r="U464" t="str">
        <f>IFERROR(VLOOKUP($A464,[3]库存报告使用数据!$A$1:$F$65536,6,0),"")</f>
        <v/>
      </c>
      <c r="V464" t="str">
        <f>IFERROR(VLOOKUP($A464,[3]库存报告使用数据!$A$1:$I$65536,9,0),"")</f>
        <v/>
      </c>
      <c r="W464" t="str">
        <f>IFERROR(VLOOKUP($A464,[3]库存报告使用数据!$A$1:$L$65536,12,0),"")</f>
        <v/>
      </c>
      <c r="X464" s="20" t="str">
        <f t="shared" si="121"/>
        <v/>
      </c>
      <c r="Y464" s="20" t="str">
        <f t="shared" si="122"/>
        <v/>
      </c>
      <c r="Z464" s="20" t="str">
        <f t="shared" si="123"/>
        <v/>
      </c>
      <c r="AA464" s="20" t="str">
        <f t="shared" si="124"/>
        <v/>
      </c>
      <c r="AB464" t="str">
        <f>IFERROR(VLOOKUP($A464,[3]库存报告使用数据!$A$1:$D$65536,4,0),"")</f>
        <v/>
      </c>
      <c r="AC464" t="str">
        <f>IFERROR(VLOOKUP($A464,[3]库存报告使用数据!$A$1:$G$65536,7,0),"")</f>
        <v/>
      </c>
      <c r="AD464" t="str">
        <f>IFERROR(VLOOKUP($A464,[3]库存报告使用数据!$A$1:$J$65536,10,0),"")</f>
        <v/>
      </c>
      <c r="AE464" t="str">
        <f>IFERROR(VLOOKUP($A464,[3]库存报告使用数据!$A$1:$M$65536,13,0),"")</f>
        <v/>
      </c>
      <c r="AF464" s="20" t="str">
        <f t="shared" si="125"/>
        <v/>
      </c>
      <c r="AG464" s="20" t="str">
        <f t="shared" si="126"/>
        <v/>
      </c>
      <c r="AH464" s="20" t="str">
        <f t="shared" si="127"/>
        <v/>
      </c>
      <c r="AI464" s="20" t="str">
        <f t="shared" si="128"/>
        <v/>
      </c>
      <c r="AJ464">
        <f>IFERROR(VLOOKUP($B464,[4]库存报告使用数据!$A$1:$B$65536,2,0),0)</f>
        <v>7</v>
      </c>
      <c r="AK464">
        <f>IFERROR(VLOOKUP($B464,[4]库存报告使用数据!$A$1:$C$65536,3,0),)</f>
        <v>10</v>
      </c>
      <c r="AL464">
        <f>IFERROR(VLOOKUP($B464,[4]库存报告使用数据!$A$1:$D$65536,4,0),)</f>
        <v>4</v>
      </c>
      <c r="AM464">
        <f>IFERROR(VLOOKUP($B464,[4]库存报告使用数据!$A$1:$E$65536,5,0),)</f>
        <v>9</v>
      </c>
      <c r="AN464" s="20">
        <f t="shared" si="129"/>
        <v>0</v>
      </c>
      <c r="AO464" s="20">
        <f t="shared" si="130"/>
        <v>0.3</v>
      </c>
      <c r="AP464" s="20">
        <f t="shared" si="131"/>
        <v>0.75</v>
      </c>
      <c r="AQ464" s="20">
        <f t="shared" si="132"/>
        <v>0.111111111111111</v>
      </c>
      <c r="AR464" s="32">
        <f t="shared" si="133"/>
        <v>0</v>
      </c>
      <c r="AS464" s="32">
        <f t="shared" si="134"/>
        <v>0</v>
      </c>
      <c r="AT464" s="32">
        <f t="shared" si="135"/>
        <v>13</v>
      </c>
      <c r="AU464" s="28" t="str">
        <f t="shared" si="136"/>
        <v>库存为13</v>
      </c>
      <c r="AV464" s="34" t="str">
        <f>IFERROR(时间!$B$4+AU464,"上周无销量")</f>
        <v>上周无销量</v>
      </c>
    </row>
    <row r="465" spans="1:48">
      <c r="A465" s="18" t="s">
        <v>510</v>
      </c>
      <c r="B465" t="str">
        <f>VLOOKUP(A465,'[1]sku-asin（子）'!$A:$B,2,0)</f>
        <v>B073PPM5HW</v>
      </c>
      <c r="C465" t="str">
        <f>VLOOKUP(A465,'[1]子sku-父sku'!$A:$B,2,0)</f>
        <v>CS-LY170</v>
      </c>
      <c r="D465" s="28">
        <f>IFERROR(VLOOKUP(A465,[2]库存报告使用数据处理!$A:$C,3,0),0)</f>
        <v>0</v>
      </c>
      <c r="E465" s="28">
        <f>IFERROR(VLOOKUP(A465,[2]库存报告使用数据处理!$A:$D,4,0),0)</f>
        <v>1</v>
      </c>
      <c r="F465" s="28">
        <f>IFERROR(VLOOKUP(A465,[2]库存报告使用数据处理!$A:$E,5,0),0)</f>
        <v>1</v>
      </c>
      <c r="G465" s="28">
        <f>IFERROR(VLOOKUP(A465,[2]库存报告使用数据处理!$A:$F,6,0),0)</f>
        <v>0</v>
      </c>
      <c r="H465" s="29">
        <f>IFERROR(VLOOKUP(A465,[2]库存报告使用数据处理!$A:$G,7,0),0)</f>
        <v>14.9</v>
      </c>
      <c r="I465">
        <f>IFERROR(VLOOKUP(A465,[5]数据处理!$A:$B,2,0),0)</f>
        <v>12</v>
      </c>
      <c r="J465" s="30">
        <f>IFERROR(VLOOKUP(A465,[5]数据处理!$A:$D,4,0),0)</f>
        <v>0</v>
      </c>
      <c r="K465" s="30">
        <f>IFERROR(VLOOKUP(A465,[5]数据处理!$A:$E,5,0),0)</f>
        <v>0</v>
      </c>
      <c r="L465" s="30">
        <f>IFERROR(VLOOKUP(A465,[5]数据处理!$A:$G,7,0),0)</f>
        <v>0</v>
      </c>
      <c r="M465">
        <f t="shared" si="120"/>
        <v>12</v>
      </c>
      <c r="N465">
        <f>IFERROR(VLOOKUP(A465,[5]数据处理!$A:$C,3,0),0)</f>
        <v>0</v>
      </c>
      <c r="O465">
        <f>IFERROR(VLOOKUP($A465,[5]数据处理!$A:$N,14,0),0)</f>
        <v>0</v>
      </c>
      <c r="P465">
        <f>IFERROR(VLOOKUP($A465,[3]库存报告使用数据!$A$1:$B$65536,2,0),"")</f>
        <v>0</v>
      </c>
      <c r="Q465">
        <f>IFERROR(VLOOKUP($A465,[3]库存报告使用数据!$A$1:$E$65536,5,0),"")</f>
        <v>1073</v>
      </c>
      <c r="R465">
        <f>IFERROR(VLOOKUP($A465,[3]库存报告使用数据!$A$1:$H$65536,8,0),"")</f>
        <v>553</v>
      </c>
      <c r="S465">
        <f>IFERROR(VLOOKUP($A465,[3]库存报告使用数据!$A$1:$K$65536,11,0),"")</f>
        <v>696</v>
      </c>
      <c r="T465">
        <f>IFERROR(VLOOKUP($A465,[3]库存报告使用数据!$A$1:$C$65536,3,0),"")</f>
        <v>11</v>
      </c>
      <c r="U465">
        <f>IFERROR(VLOOKUP($A465,[3]库存报告使用数据!$A$1:$F$65536,6,0),"")</f>
        <v>2</v>
      </c>
      <c r="V465">
        <f>IFERROR(VLOOKUP($A465,[3]库存报告使用数据!$A$1:$I$65536,9,0),"")</f>
        <v>3</v>
      </c>
      <c r="W465">
        <f>IFERROR(VLOOKUP($A465,[3]库存报告使用数据!$A$1:$L$65536,12,0),"")</f>
        <v>2</v>
      </c>
      <c r="X465" s="20" t="str">
        <f t="shared" si="121"/>
        <v/>
      </c>
      <c r="Y465" s="20">
        <f t="shared" si="122"/>
        <v>0.00186393289841566</v>
      </c>
      <c r="Z465" s="20">
        <f t="shared" si="123"/>
        <v>0.0054249547920434</v>
      </c>
      <c r="AA465" s="20">
        <f t="shared" si="124"/>
        <v>0.0028735632183908</v>
      </c>
      <c r="AB465">
        <f>IFERROR(VLOOKUP($A465,[3]库存报告使用数据!$A$1:$D$65536,4,0),"")</f>
        <v>0.84375</v>
      </c>
      <c r="AC465">
        <f>IFERROR(VLOOKUP($A465,[3]库存报告使用数据!$A$1:$G$65536,7,0),"")</f>
        <v>0</v>
      </c>
      <c r="AD465">
        <f>IFERROR(VLOOKUP($A465,[3]库存报告使用数据!$A$1:$J$65536,10,0),"")</f>
        <v>0</v>
      </c>
      <c r="AE465">
        <f>IFERROR(VLOOKUP($A465,[3]库存报告使用数据!$A$1:$M$65536,13,0),"")</f>
        <v>0</v>
      </c>
      <c r="AF465" s="20" t="str">
        <f t="shared" si="125"/>
        <v>无销售广告费为0.84375</v>
      </c>
      <c r="AG465" s="20" t="str">
        <f t="shared" si="126"/>
        <v/>
      </c>
      <c r="AH465" s="20" t="str">
        <f t="shared" si="127"/>
        <v/>
      </c>
      <c r="AI465" s="20" t="str">
        <f t="shared" si="128"/>
        <v/>
      </c>
      <c r="AJ465">
        <f>IFERROR(VLOOKUP($B465,[4]库存报告使用数据!$A$1:$B$65536,2,0),0)</f>
        <v>14</v>
      </c>
      <c r="AK465">
        <f>IFERROR(VLOOKUP($B465,[4]库存报告使用数据!$A$1:$C$65536,3,0),)</f>
        <v>6</v>
      </c>
      <c r="AL465">
        <f>IFERROR(VLOOKUP($B465,[4]库存报告使用数据!$A$1:$D$65536,4,0),)</f>
        <v>1</v>
      </c>
      <c r="AM465">
        <f>IFERROR(VLOOKUP($B465,[4]库存报告使用数据!$A$1:$E$65536,5,0),)</f>
        <v>11</v>
      </c>
      <c r="AN465" s="20">
        <f t="shared" si="129"/>
        <v>0</v>
      </c>
      <c r="AO465" s="20">
        <f t="shared" si="130"/>
        <v>0.166666666666667</v>
      </c>
      <c r="AP465" s="20">
        <f t="shared" si="131"/>
        <v>1</v>
      </c>
      <c r="AQ465" s="20">
        <f t="shared" si="132"/>
        <v>0</v>
      </c>
      <c r="AR465" s="32">
        <f t="shared" si="133"/>
        <v>0</v>
      </c>
      <c r="AS465" s="32">
        <f t="shared" si="134"/>
        <v>0</v>
      </c>
      <c r="AT465" s="32">
        <f t="shared" si="135"/>
        <v>12</v>
      </c>
      <c r="AU465" s="28" t="str">
        <f t="shared" si="136"/>
        <v>库存为12</v>
      </c>
      <c r="AV465" s="34" t="str">
        <f>IFERROR(时间!$B$4+AU465,"上周无销量")</f>
        <v>上周无销量</v>
      </c>
    </row>
    <row r="466" spans="1:48">
      <c r="A466" s="18" t="s">
        <v>511</v>
      </c>
      <c r="B466" t="str">
        <f>VLOOKUP(A466,'[1]sku-asin（子）'!$A:$B,2,0)</f>
        <v>B073PQ115V</v>
      </c>
      <c r="C466" t="str">
        <f>VLOOKUP(A466,'[1]子sku-父sku'!$A:$B,2,0)</f>
        <v>CS-LY170</v>
      </c>
      <c r="D466" s="28">
        <f>IFERROR(VLOOKUP(A466,[2]库存报告使用数据处理!$A:$C,3,0),0)</f>
        <v>0</v>
      </c>
      <c r="E466" s="28">
        <f>IFERROR(VLOOKUP(A466,[2]库存报告使用数据处理!$A:$D,4,0),0)</f>
        <v>1</v>
      </c>
      <c r="F466" s="28">
        <f>IFERROR(VLOOKUP(A466,[2]库存报告使用数据处理!$A:$E,5,0),0)</f>
        <v>2</v>
      </c>
      <c r="G466" s="28">
        <f>IFERROR(VLOOKUP(A466,[2]库存报告使用数据处理!$A:$F,6,0),0)</f>
        <v>1</v>
      </c>
      <c r="H466" s="29">
        <f>IFERROR(VLOOKUP(A466,[2]库存报告使用数据处理!$A:$G,7,0),0)</f>
        <v>14.9</v>
      </c>
      <c r="I466">
        <f>IFERROR(VLOOKUP(A466,[5]数据处理!$A:$B,2,0),0)</f>
        <v>8</v>
      </c>
      <c r="J466" s="30">
        <f>IFERROR(VLOOKUP(A466,[5]数据处理!$A:$D,4,0),0)</f>
        <v>0</v>
      </c>
      <c r="K466" s="30">
        <f>IFERROR(VLOOKUP(A466,[5]数据处理!$A:$E,5,0),0)</f>
        <v>0</v>
      </c>
      <c r="L466" s="30">
        <f>IFERROR(VLOOKUP(A466,[5]数据处理!$A:$G,7,0),0)</f>
        <v>1</v>
      </c>
      <c r="M466">
        <f t="shared" si="120"/>
        <v>9</v>
      </c>
      <c r="N466">
        <f>IFERROR(VLOOKUP(A466,[5]数据处理!$A:$C,3,0),0)</f>
        <v>0</v>
      </c>
      <c r="O466">
        <f>IFERROR(VLOOKUP($A466,[5]数据处理!$A:$N,14,0),0)</f>
        <v>1</v>
      </c>
      <c r="P466">
        <f>IFERROR(VLOOKUP($A466,[3]库存报告使用数据!$A$1:$B$65536,2,0),"")</f>
        <v>0</v>
      </c>
      <c r="Q466">
        <f>IFERROR(VLOOKUP($A466,[3]库存报告使用数据!$A$1:$E$65536,5,0),"")</f>
        <v>0</v>
      </c>
      <c r="R466">
        <f>IFERROR(VLOOKUP($A466,[3]库存报告使用数据!$A$1:$H$65536,8,0),"")</f>
        <v>0</v>
      </c>
      <c r="S466">
        <f>IFERROR(VLOOKUP($A466,[3]库存报告使用数据!$A$1:$K$65536,11,0),"")</f>
        <v>2</v>
      </c>
      <c r="T466">
        <f>IFERROR(VLOOKUP($A466,[3]库存报告使用数据!$A$1:$C$65536,3,0),"")</f>
        <v>0</v>
      </c>
      <c r="U466">
        <f>IFERROR(VLOOKUP($A466,[3]库存报告使用数据!$A$1:$F$65536,6,0),"")</f>
        <v>0</v>
      </c>
      <c r="V466">
        <f>IFERROR(VLOOKUP($A466,[3]库存报告使用数据!$A$1:$I$65536,9,0),"")</f>
        <v>0</v>
      </c>
      <c r="W466">
        <f>IFERROR(VLOOKUP($A466,[3]库存报告使用数据!$A$1:$L$65536,12,0),"")</f>
        <v>0</v>
      </c>
      <c r="X466" s="20" t="str">
        <f t="shared" si="121"/>
        <v/>
      </c>
      <c r="Y466" s="20" t="str">
        <f t="shared" si="122"/>
        <v/>
      </c>
      <c r="Z466" s="20" t="str">
        <f t="shared" si="123"/>
        <v/>
      </c>
      <c r="AA466" s="20">
        <f t="shared" si="124"/>
        <v>0</v>
      </c>
      <c r="AB466">
        <f>IFERROR(VLOOKUP($A466,[3]库存报告使用数据!$A$1:$D$65536,4,0),"")</f>
        <v>0</v>
      </c>
      <c r="AC466">
        <f>IFERROR(VLOOKUP($A466,[3]库存报告使用数据!$A$1:$G$65536,7,0),"")</f>
        <v>0</v>
      </c>
      <c r="AD466">
        <f>IFERROR(VLOOKUP($A466,[3]库存报告使用数据!$A$1:$J$65536,10,0),"")</f>
        <v>0</v>
      </c>
      <c r="AE466">
        <f>IFERROR(VLOOKUP($A466,[3]库存报告使用数据!$A$1:$M$65536,13,0),"")</f>
        <v>0</v>
      </c>
      <c r="AF466" s="20" t="str">
        <f t="shared" si="125"/>
        <v/>
      </c>
      <c r="AG466" s="20" t="str">
        <f t="shared" si="126"/>
        <v/>
      </c>
      <c r="AH466" s="20" t="str">
        <f t="shared" si="127"/>
        <v/>
      </c>
      <c r="AI466" s="20" t="str">
        <f t="shared" si="128"/>
        <v/>
      </c>
      <c r="AJ466">
        <f>IFERROR(VLOOKUP($B466,[4]库存报告使用数据!$A$1:$B$65536,2,0),0)</f>
        <v>3</v>
      </c>
      <c r="AK466">
        <f>IFERROR(VLOOKUP($B466,[4]库存报告使用数据!$A$1:$C$65536,3,0),)</f>
        <v>1</v>
      </c>
      <c r="AL466">
        <f>IFERROR(VLOOKUP($B466,[4]库存报告使用数据!$A$1:$D$65536,4,0),)</f>
        <v>2</v>
      </c>
      <c r="AM466">
        <f>IFERROR(VLOOKUP($B466,[4]库存报告使用数据!$A$1:$E$65536,5,0),)</f>
        <v>6</v>
      </c>
      <c r="AN466" s="20">
        <f t="shared" si="129"/>
        <v>0</v>
      </c>
      <c r="AO466" s="20">
        <f t="shared" si="130"/>
        <v>1</v>
      </c>
      <c r="AP466" s="20">
        <f t="shared" si="131"/>
        <v>1</v>
      </c>
      <c r="AQ466" s="20">
        <f t="shared" si="132"/>
        <v>0.166666666666667</v>
      </c>
      <c r="AR466" s="32">
        <f t="shared" si="133"/>
        <v>0</v>
      </c>
      <c r="AS466" s="32">
        <f t="shared" si="134"/>
        <v>0</v>
      </c>
      <c r="AT466" s="32">
        <f t="shared" si="135"/>
        <v>9</v>
      </c>
      <c r="AU466" s="28" t="str">
        <f t="shared" si="136"/>
        <v>库存为9</v>
      </c>
      <c r="AV466" s="34" t="str">
        <f>IFERROR(时间!$B$4+AU466,"上周无销量")</f>
        <v>上周无销量</v>
      </c>
    </row>
    <row r="467" spans="1:48">
      <c r="A467" s="18" t="s">
        <v>512</v>
      </c>
      <c r="B467" t="str">
        <f>VLOOKUP(A467,'[1]sku-asin（子）'!$A:$B,2,0)</f>
        <v>B073PQMGW1</v>
      </c>
      <c r="C467" t="str">
        <f>VLOOKUP(A467,'[1]子sku-父sku'!$A:$B,2,0)</f>
        <v>CS-LY170</v>
      </c>
      <c r="D467" s="28">
        <f>IFERROR(VLOOKUP(A467,[2]库存报告使用数据处理!$A:$C,3,0),0)</f>
        <v>0</v>
      </c>
      <c r="E467" s="28">
        <f>IFERROR(VLOOKUP(A467,[2]库存报告使用数据处理!$A:$D,4,0),0)</f>
        <v>0</v>
      </c>
      <c r="F467" s="28">
        <f>IFERROR(VLOOKUP(A467,[2]库存报告使用数据处理!$A:$E,5,0),0)</f>
        <v>0</v>
      </c>
      <c r="G467" s="28">
        <f>IFERROR(VLOOKUP(A467,[2]库存报告使用数据处理!$A:$F,6,0),0)</f>
        <v>0</v>
      </c>
      <c r="H467" s="29">
        <f>IFERROR(VLOOKUP(A467,[2]库存报告使用数据处理!$A:$G,7,0),0)</f>
        <v>0</v>
      </c>
      <c r="I467">
        <f>IFERROR(VLOOKUP(A467,[5]数据处理!$A:$B,2,0),0)</f>
        <v>15</v>
      </c>
      <c r="J467" s="30">
        <f>IFERROR(VLOOKUP(A467,[5]数据处理!$A:$D,4,0),0)</f>
        <v>0</v>
      </c>
      <c r="K467" s="30">
        <f>IFERROR(VLOOKUP(A467,[5]数据处理!$A:$E,5,0),0)</f>
        <v>0</v>
      </c>
      <c r="L467" s="30">
        <f>IFERROR(VLOOKUP(A467,[5]数据处理!$A:$G,7,0),0)</f>
        <v>0</v>
      </c>
      <c r="M467">
        <f t="shared" si="120"/>
        <v>15</v>
      </c>
      <c r="N467">
        <f>IFERROR(VLOOKUP(A467,[5]数据处理!$A:$C,3,0),0)</f>
        <v>0</v>
      </c>
      <c r="O467">
        <f>IFERROR(VLOOKUP($A467,[5]数据处理!$A:$N,14,0),0)</f>
        <v>15</v>
      </c>
      <c r="P467">
        <f>IFERROR(VLOOKUP($A467,[3]库存报告使用数据!$A$1:$B$65536,2,0),"")</f>
        <v>6602</v>
      </c>
      <c r="Q467">
        <f>IFERROR(VLOOKUP($A467,[3]库存报告使用数据!$A$1:$E$65536,5,0),"")</f>
        <v>1994</v>
      </c>
      <c r="R467">
        <f>IFERROR(VLOOKUP($A467,[3]库存报告使用数据!$A$1:$H$65536,8,0),"")</f>
        <v>4015</v>
      </c>
      <c r="S467">
        <f>IFERROR(VLOOKUP($A467,[3]库存报告使用数据!$A$1:$K$65536,11,0),"")</f>
        <v>4758</v>
      </c>
      <c r="T467">
        <f>IFERROR(VLOOKUP($A467,[3]库存报告使用数据!$A$1:$C$65536,3,0),"")</f>
        <v>33</v>
      </c>
      <c r="U467">
        <f>IFERROR(VLOOKUP($A467,[3]库存报告使用数据!$A$1:$F$65536,6,0),"")</f>
        <v>7</v>
      </c>
      <c r="V467">
        <f>IFERROR(VLOOKUP($A467,[3]库存报告使用数据!$A$1:$I$65536,9,0),"")</f>
        <v>19</v>
      </c>
      <c r="W467">
        <f>IFERROR(VLOOKUP($A467,[3]库存报告使用数据!$A$1:$L$65536,12,0),"")</f>
        <v>15</v>
      </c>
      <c r="X467" s="20">
        <f t="shared" si="121"/>
        <v>0.00499848530748258</v>
      </c>
      <c r="Y467" s="20">
        <f t="shared" si="122"/>
        <v>0.00351053159478435</v>
      </c>
      <c r="Z467" s="20">
        <f t="shared" si="123"/>
        <v>0.00473225404732254</v>
      </c>
      <c r="AA467" s="20">
        <f t="shared" si="124"/>
        <v>0.00315258511979823</v>
      </c>
      <c r="AB467">
        <f>IFERROR(VLOOKUP($A467,[3]库存报告使用数据!$A$1:$D$65536,4,0),"")</f>
        <v>7.04</v>
      </c>
      <c r="AC467">
        <f>IFERROR(VLOOKUP($A467,[3]库存报告使用数据!$A$1:$G$65536,7,0),"")</f>
        <v>1.37</v>
      </c>
      <c r="AD467">
        <f>IFERROR(VLOOKUP($A467,[3]库存报告使用数据!$A$1:$J$65536,10,0),"")</f>
        <v>2.8</v>
      </c>
      <c r="AE467">
        <f>IFERROR(VLOOKUP($A467,[3]库存报告使用数据!$A$1:$M$65536,13,0),"")</f>
        <v>2.22</v>
      </c>
      <c r="AF467" s="20" t="str">
        <f t="shared" si="125"/>
        <v>无销售广告费为7.04</v>
      </c>
      <c r="AG467" s="20" t="str">
        <f t="shared" si="126"/>
        <v>无销售广告费为1.37</v>
      </c>
      <c r="AH467" s="20" t="str">
        <f t="shared" si="127"/>
        <v>无销售广告费为2.8</v>
      </c>
      <c r="AI467" s="20" t="str">
        <f t="shared" si="128"/>
        <v>无销售广告费为2.22</v>
      </c>
      <c r="AJ467">
        <f>IFERROR(VLOOKUP($B467,[4]库存报告使用数据!$A$1:$B$65536,2,0),0)</f>
        <v>24</v>
      </c>
      <c r="AK467">
        <f>IFERROR(VLOOKUP($B467,[4]库存报告使用数据!$A$1:$C$65536,3,0),)</f>
        <v>7</v>
      </c>
      <c r="AL467">
        <f>IFERROR(VLOOKUP($B467,[4]库存报告使用数据!$A$1:$D$65536,4,0),)</f>
        <v>8</v>
      </c>
      <c r="AM467">
        <f>IFERROR(VLOOKUP($B467,[4]库存报告使用数据!$A$1:$E$65536,5,0),)</f>
        <v>11</v>
      </c>
      <c r="AN467" s="20">
        <f t="shared" si="129"/>
        <v>0</v>
      </c>
      <c r="AO467" s="20">
        <f t="shared" si="130"/>
        <v>0</v>
      </c>
      <c r="AP467" s="20">
        <f t="shared" si="131"/>
        <v>0</v>
      </c>
      <c r="AQ467" s="20">
        <f t="shared" si="132"/>
        <v>0</v>
      </c>
      <c r="AR467" s="32">
        <f t="shared" si="133"/>
        <v>0</v>
      </c>
      <c r="AS467" s="32">
        <f t="shared" si="134"/>
        <v>0</v>
      </c>
      <c r="AT467" s="32">
        <f t="shared" si="135"/>
        <v>15</v>
      </c>
      <c r="AU467" s="28" t="str">
        <f t="shared" si="136"/>
        <v>库存为15</v>
      </c>
      <c r="AV467" s="34" t="str">
        <f>IFERROR(时间!$B$4+AU467,"上周无销量")</f>
        <v>上周无销量</v>
      </c>
    </row>
    <row r="468" spans="1:48">
      <c r="A468" s="18" t="s">
        <v>513</v>
      </c>
      <c r="B468" t="str">
        <f>VLOOKUP(A468,'[1]sku-asin（子）'!$A:$B,2,0)</f>
        <v>B073PPHGFF</v>
      </c>
      <c r="C468" t="str">
        <f>VLOOKUP(A468,'[1]子sku-父sku'!$A:$B,2,0)</f>
        <v>CS-LY170</v>
      </c>
      <c r="D468" s="28">
        <f>IFERROR(VLOOKUP(A468,[2]库存报告使用数据处理!$A:$C,3,0),0)</f>
        <v>0</v>
      </c>
      <c r="E468" s="28">
        <f>IFERROR(VLOOKUP(A468,[2]库存报告使用数据处理!$A:$D,4,0),0)</f>
        <v>3</v>
      </c>
      <c r="F468" s="28">
        <f>IFERROR(VLOOKUP(A468,[2]库存报告使用数据处理!$A:$E,5,0),0)</f>
        <v>2</v>
      </c>
      <c r="G468" s="28">
        <f>IFERROR(VLOOKUP(A468,[2]库存报告使用数据处理!$A:$F,6,0),0)</f>
        <v>1</v>
      </c>
      <c r="H468" s="29">
        <f>IFERROR(VLOOKUP(A468,[2]库存报告使用数据处理!$A:$G,7,0),0)</f>
        <v>14.9</v>
      </c>
      <c r="I468">
        <f>IFERROR(VLOOKUP(A468,[5]数据处理!$A:$B,2,0),0)</f>
        <v>0</v>
      </c>
      <c r="J468" s="30">
        <f>IFERROR(VLOOKUP(A468,[5]数据处理!$A:$D,4,0),0)</f>
        <v>0</v>
      </c>
      <c r="K468" s="30">
        <f>IFERROR(VLOOKUP(A468,[5]数据处理!$A:$E,5,0),0)</f>
        <v>0</v>
      </c>
      <c r="L468" s="30">
        <f>IFERROR(VLOOKUP(A468,[5]数据处理!$A:$G,7,0),0)</f>
        <v>0</v>
      </c>
      <c r="M468">
        <f t="shared" si="120"/>
        <v>0</v>
      </c>
      <c r="N468">
        <f>IFERROR(VLOOKUP(A468,[5]数据处理!$A:$C,3,0),0)</f>
        <v>0</v>
      </c>
      <c r="O468">
        <f>IFERROR(VLOOKUP($A468,[5]数据处理!$A:$N,14,0),0)</f>
        <v>0</v>
      </c>
      <c r="P468">
        <f>IFERROR(VLOOKUP($A468,[3]库存报告使用数据!$A$1:$B$65536,2,0),"")</f>
        <v>0</v>
      </c>
      <c r="Q468">
        <f>IFERROR(VLOOKUP($A468,[3]库存报告使用数据!$A$1:$E$65536,5,0),"")</f>
        <v>49</v>
      </c>
      <c r="R468">
        <f>IFERROR(VLOOKUP($A468,[3]库存报告使用数据!$A$1:$H$65536,8,0),"")</f>
        <v>426</v>
      </c>
      <c r="S468">
        <f>IFERROR(VLOOKUP($A468,[3]库存报告使用数据!$A$1:$K$65536,11,0),"")</f>
        <v>65</v>
      </c>
      <c r="T468">
        <f>IFERROR(VLOOKUP($A468,[3]库存报告使用数据!$A$1:$C$65536,3,0),"")</f>
        <v>0</v>
      </c>
      <c r="U468">
        <f>IFERROR(VLOOKUP($A468,[3]库存报告使用数据!$A$1:$F$65536,6,0),"")</f>
        <v>1</v>
      </c>
      <c r="V468">
        <f>IFERROR(VLOOKUP($A468,[3]库存报告使用数据!$A$1:$I$65536,9,0),"")</f>
        <v>1</v>
      </c>
      <c r="W468">
        <f>IFERROR(VLOOKUP($A468,[3]库存报告使用数据!$A$1:$L$65536,12,0),"")</f>
        <v>1</v>
      </c>
      <c r="X468" s="20" t="str">
        <f t="shared" si="121"/>
        <v/>
      </c>
      <c r="Y468" s="20">
        <f t="shared" si="122"/>
        <v>0.0204081632653061</v>
      </c>
      <c r="Z468" s="20">
        <f t="shared" si="123"/>
        <v>0.00234741784037559</v>
      </c>
      <c r="AA468" s="20">
        <f t="shared" si="124"/>
        <v>0.0153846153846154</v>
      </c>
      <c r="AB468">
        <f>IFERROR(VLOOKUP($A468,[3]库存报告使用数据!$A$1:$D$65536,4,0),"")</f>
        <v>0</v>
      </c>
      <c r="AC468">
        <f>IFERROR(VLOOKUP($A468,[3]库存报告使用数据!$A$1:$G$65536,7,0),"")</f>
        <v>0</v>
      </c>
      <c r="AD468">
        <f>IFERROR(VLOOKUP($A468,[3]库存报告使用数据!$A$1:$J$65536,10,0),"")</f>
        <v>0</v>
      </c>
      <c r="AE468">
        <f>IFERROR(VLOOKUP($A468,[3]库存报告使用数据!$A$1:$M$65536,13,0),"")</f>
        <v>0</v>
      </c>
      <c r="AF468" s="20" t="str">
        <f t="shared" si="125"/>
        <v/>
      </c>
      <c r="AG468" s="20" t="str">
        <f t="shared" si="126"/>
        <v/>
      </c>
      <c r="AH468" s="20" t="str">
        <f t="shared" si="127"/>
        <v/>
      </c>
      <c r="AI468" s="20" t="str">
        <f t="shared" si="128"/>
        <v/>
      </c>
      <c r="AJ468">
        <f>IFERROR(VLOOKUP($B468,[4]库存报告使用数据!$A$1:$B$65536,2,0),0)</f>
        <v>0</v>
      </c>
      <c r="AK468">
        <f>IFERROR(VLOOKUP($B468,[4]库存报告使用数据!$A$1:$C$65536,3,0),)</f>
        <v>4</v>
      </c>
      <c r="AL468">
        <f>IFERROR(VLOOKUP($B468,[4]库存报告使用数据!$A$1:$D$65536,4,0),)</f>
        <v>7</v>
      </c>
      <c r="AM468">
        <f>IFERROR(VLOOKUP($B468,[4]库存报告使用数据!$A$1:$E$65536,5,0),)</f>
        <v>5</v>
      </c>
      <c r="AN468" s="20" t="str">
        <f t="shared" si="129"/>
        <v/>
      </c>
      <c r="AO468" s="20">
        <f t="shared" si="130"/>
        <v>0.75</v>
      </c>
      <c r="AP468" s="20">
        <f t="shared" si="131"/>
        <v>0.285714285714286</v>
      </c>
      <c r="AQ468" s="20">
        <f t="shared" si="132"/>
        <v>0.2</v>
      </c>
      <c r="AR468" s="32">
        <f t="shared" si="133"/>
        <v>0</v>
      </c>
      <c r="AS468" s="32">
        <f t="shared" si="134"/>
        <v>0</v>
      </c>
      <c r="AT468" s="32">
        <f t="shared" si="135"/>
        <v>0</v>
      </c>
      <c r="AU468" s="28" t="str">
        <f t="shared" si="136"/>
        <v>库存为0</v>
      </c>
      <c r="AV468" s="34" t="str">
        <f>IFERROR(时间!$B$4+AU468,"上周无销量")</f>
        <v>上周无销量</v>
      </c>
    </row>
    <row r="469" spans="1:48">
      <c r="A469" s="18" t="s">
        <v>514</v>
      </c>
      <c r="B469" t="str">
        <f>VLOOKUP(A469,'[1]sku-asin（子）'!$A:$B,2,0)</f>
        <v>B073PPMWTH</v>
      </c>
      <c r="C469" t="str">
        <f>VLOOKUP(A469,'[1]子sku-父sku'!$A:$B,2,0)</f>
        <v>CS-LY170</v>
      </c>
      <c r="D469" s="28">
        <f>IFERROR(VLOOKUP(A469,[2]库存报告使用数据处理!$A:$C,3,0),0)</f>
        <v>2</v>
      </c>
      <c r="E469" s="28">
        <f>IFERROR(VLOOKUP(A469,[2]库存报告使用数据处理!$A:$D,4,0),0)</f>
        <v>2</v>
      </c>
      <c r="F469" s="28">
        <f>IFERROR(VLOOKUP(A469,[2]库存报告使用数据处理!$A:$E,5,0),0)</f>
        <v>2</v>
      </c>
      <c r="G469" s="28">
        <f>IFERROR(VLOOKUP(A469,[2]库存报告使用数据处理!$A:$F,6,0),0)</f>
        <v>3</v>
      </c>
      <c r="H469" s="29">
        <f>IFERROR(VLOOKUP(A469,[2]库存报告使用数据处理!$A:$G,7,0),0)</f>
        <v>14.9</v>
      </c>
      <c r="I469">
        <f>IFERROR(VLOOKUP(A469,[5]数据处理!$A:$B,2,0),0)</f>
        <v>5</v>
      </c>
      <c r="J469" s="30">
        <f>IFERROR(VLOOKUP(A469,[5]数据处理!$A:$D,4,0),0)</f>
        <v>1</v>
      </c>
      <c r="K469" s="30">
        <f>IFERROR(VLOOKUP(A469,[5]数据处理!$A:$E,5,0),0)</f>
        <v>0</v>
      </c>
      <c r="L469" s="30">
        <f>IFERROR(VLOOKUP(A469,[5]数据处理!$A:$G,7,0),0)</f>
        <v>1</v>
      </c>
      <c r="M469">
        <f t="shared" si="120"/>
        <v>7</v>
      </c>
      <c r="N469">
        <f>IFERROR(VLOOKUP(A469,[5]数据处理!$A:$C,3,0),0)</f>
        <v>0</v>
      </c>
      <c r="O469">
        <f>IFERROR(VLOOKUP($A469,[5]数据处理!$A:$N,14,0),0)</f>
        <v>0</v>
      </c>
      <c r="P469">
        <f>IFERROR(VLOOKUP($A469,[3]库存报告使用数据!$A$1:$B$65536,2,0),"")</f>
        <v>0</v>
      </c>
      <c r="Q469">
        <f>IFERROR(VLOOKUP($A469,[3]库存报告使用数据!$A$1:$E$65536,5,0),"")</f>
        <v>0</v>
      </c>
      <c r="R469">
        <f>IFERROR(VLOOKUP($A469,[3]库存报告使用数据!$A$1:$H$65536,8,0),"")</f>
        <v>1</v>
      </c>
      <c r="S469">
        <f>IFERROR(VLOOKUP($A469,[3]库存报告使用数据!$A$1:$K$65536,11,0),"")</f>
        <v>19</v>
      </c>
      <c r="T469">
        <f>IFERROR(VLOOKUP($A469,[3]库存报告使用数据!$A$1:$C$65536,3,0),"")</f>
        <v>0</v>
      </c>
      <c r="U469">
        <f>IFERROR(VLOOKUP($A469,[3]库存报告使用数据!$A$1:$F$65536,6,0),"")</f>
        <v>0</v>
      </c>
      <c r="V469">
        <f>IFERROR(VLOOKUP($A469,[3]库存报告使用数据!$A$1:$I$65536,9,0),"")</f>
        <v>0</v>
      </c>
      <c r="W469">
        <f>IFERROR(VLOOKUP($A469,[3]库存报告使用数据!$A$1:$L$65536,12,0),"")</f>
        <v>0</v>
      </c>
      <c r="X469" s="20" t="str">
        <f t="shared" si="121"/>
        <v/>
      </c>
      <c r="Y469" s="20" t="str">
        <f t="shared" si="122"/>
        <v/>
      </c>
      <c r="Z469" s="20">
        <f t="shared" si="123"/>
        <v>0</v>
      </c>
      <c r="AA469" s="20">
        <f t="shared" si="124"/>
        <v>0</v>
      </c>
      <c r="AB469">
        <f>IFERROR(VLOOKUP($A469,[3]库存报告使用数据!$A$1:$D$65536,4,0),"")</f>
        <v>0</v>
      </c>
      <c r="AC469">
        <f>IFERROR(VLOOKUP($A469,[3]库存报告使用数据!$A$1:$G$65536,7,0),"")</f>
        <v>0</v>
      </c>
      <c r="AD469">
        <f>IFERROR(VLOOKUP($A469,[3]库存报告使用数据!$A$1:$J$65536,10,0),"")</f>
        <v>0</v>
      </c>
      <c r="AE469">
        <f>IFERROR(VLOOKUP($A469,[3]库存报告使用数据!$A$1:$M$65536,13,0),"")</f>
        <v>0</v>
      </c>
      <c r="AF469" s="20" t="str">
        <f t="shared" si="125"/>
        <v/>
      </c>
      <c r="AG469" s="20" t="str">
        <f t="shared" si="126"/>
        <v/>
      </c>
      <c r="AH469" s="20" t="str">
        <f t="shared" si="127"/>
        <v/>
      </c>
      <c r="AI469" s="20" t="str">
        <f t="shared" si="128"/>
        <v/>
      </c>
      <c r="AJ469">
        <f>IFERROR(VLOOKUP($B469,[4]库存报告使用数据!$A$1:$B$65536,2,0),0)</f>
        <v>9</v>
      </c>
      <c r="AK469">
        <f>IFERROR(VLOOKUP($B469,[4]库存报告使用数据!$A$1:$C$65536,3,0),)</f>
        <v>8</v>
      </c>
      <c r="AL469">
        <f>IFERROR(VLOOKUP($B469,[4]库存报告使用数据!$A$1:$D$65536,4,0),)</f>
        <v>6</v>
      </c>
      <c r="AM469">
        <f>IFERROR(VLOOKUP($B469,[4]库存报告使用数据!$A$1:$E$65536,5,0),)</f>
        <v>16</v>
      </c>
      <c r="AN469" s="20">
        <f t="shared" si="129"/>
        <v>0.222222222222222</v>
      </c>
      <c r="AO469" s="20">
        <f t="shared" si="130"/>
        <v>0.25</v>
      </c>
      <c r="AP469" s="20">
        <f t="shared" si="131"/>
        <v>0.333333333333333</v>
      </c>
      <c r="AQ469" s="20">
        <f t="shared" si="132"/>
        <v>0.1875</v>
      </c>
      <c r="AR469" s="32">
        <f t="shared" si="133"/>
        <v>0.285714285714286</v>
      </c>
      <c r="AS469" s="32">
        <f t="shared" si="134"/>
        <v>17.1428571428571</v>
      </c>
      <c r="AT469" s="32">
        <f t="shared" si="135"/>
        <v>-10.1428571428571</v>
      </c>
      <c r="AU469" s="28">
        <f t="shared" si="136"/>
        <v>24</v>
      </c>
      <c r="AV469" s="34">
        <f>IFERROR(时间!$B$4+AU469,"上周无销量")</f>
        <v>43307</v>
      </c>
    </row>
    <row r="470" spans="1:48">
      <c r="A470" s="18" t="s">
        <v>515</v>
      </c>
      <c r="B470" t="str">
        <f>VLOOKUP(A470,'[1]sku-asin（子）'!$A:$B,2,0)</f>
        <v>B073PPTVHP</v>
      </c>
      <c r="C470" t="str">
        <f>VLOOKUP(A470,'[1]子sku-父sku'!$A:$B,2,0)</f>
        <v>CS-LY170</v>
      </c>
      <c r="D470" s="28">
        <f>IFERROR(VLOOKUP(A470,[2]库存报告使用数据处理!$A:$C,3,0),0)</f>
        <v>4</v>
      </c>
      <c r="E470" s="28">
        <f>IFERROR(VLOOKUP(A470,[2]库存报告使用数据处理!$A:$D,4,0),0)</f>
        <v>1</v>
      </c>
      <c r="F470" s="28">
        <f>IFERROR(VLOOKUP(A470,[2]库存报告使用数据处理!$A:$E,5,0),0)</f>
        <v>0</v>
      </c>
      <c r="G470" s="28">
        <f>IFERROR(VLOOKUP(A470,[2]库存报告使用数据处理!$A:$F,6,0),0)</f>
        <v>1</v>
      </c>
      <c r="H470" s="29">
        <f>IFERROR(VLOOKUP(A470,[2]库存报告使用数据处理!$A:$G,7,0),0)</f>
        <v>16.895</v>
      </c>
      <c r="I470">
        <f>IFERROR(VLOOKUP(A470,[5]数据处理!$A:$B,2,0),0)</f>
        <v>10</v>
      </c>
      <c r="J470" s="30">
        <f>IFERROR(VLOOKUP(A470,[5]数据处理!$A:$D,4,0),0)</f>
        <v>0</v>
      </c>
      <c r="K470" s="30">
        <f>IFERROR(VLOOKUP(A470,[5]数据处理!$A:$E,5,0),0)</f>
        <v>0</v>
      </c>
      <c r="L470" s="30">
        <f>IFERROR(VLOOKUP(A470,[5]数据处理!$A:$G,7,0),0)</f>
        <v>0</v>
      </c>
      <c r="M470">
        <f t="shared" si="120"/>
        <v>10</v>
      </c>
      <c r="N470">
        <f>IFERROR(VLOOKUP(A470,[5]数据处理!$A:$C,3,0),0)</f>
        <v>0</v>
      </c>
      <c r="O470">
        <f>IFERROR(VLOOKUP($A470,[5]数据处理!$A:$N,14,0),0)</f>
        <v>0</v>
      </c>
      <c r="P470">
        <f>IFERROR(VLOOKUP($A470,[3]库存报告使用数据!$A$1:$B$65536,2,0),"")</f>
        <v>0</v>
      </c>
      <c r="Q470">
        <f>IFERROR(VLOOKUP($A470,[3]库存报告使用数据!$A$1:$E$65536,5,0),"")</f>
        <v>0</v>
      </c>
      <c r="R470">
        <f>IFERROR(VLOOKUP($A470,[3]库存报告使用数据!$A$1:$H$65536,8,0),"")</f>
        <v>0</v>
      </c>
      <c r="S470">
        <f>IFERROR(VLOOKUP($A470,[3]库存报告使用数据!$A$1:$K$65536,11,0),"")</f>
        <v>0</v>
      </c>
      <c r="T470">
        <f>IFERROR(VLOOKUP($A470,[3]库存报告使用数据!$A$1:$C$65536,3,0),"")</f>
        <v>0</v>
      </c>
      <c r="U470">
        <f>IFERROR(VLOOKUP($A470,[3]库存报告使用数据!$A$1:$F$65536,6,0),"")</f>
        <v>0</v>
      </c>
      <c r="V470">
        <f>IFERROR(VLOOKUP($A470,[3]库存报告使用数据!$A$1:$I$65536,9,0),"")</f>
        <v>0</v>
      </c>
      <c r="W470">
        <f>IFERROR(VLOOKUP($A470,[3]库存报告使用数据!$A$1:$L$65536,12,0),"")</f>
        <v>0</v>
      </c>
      <c r="X470" s="20" t="str">
        <f t="shared" si="121"/>
        <v/>
      </c>
      <c r="Y470" s="20" t="str">
        <f t="shared" si="122"/>
        <v/>
      </c>
      <c r="Z470" s="20" t="str">
        <f t="shared" si="123"/>
        <v/>
      </c>
      <c r="AA470" s="20" t="str">
        <f t="shared" si="124"/>
        <v/>
      </c>
      <c r="AB470">
        <f>IFERROR(VLOOKUP($A470,[3]库存报告使用数据!$A$1:$D$65536,4,0),"")</f>
        <v>0</v>
      </c>
      <c r="AC470">
        <f>IFERROR(VLOOKUP($A470,[3]库存报告使用数据!$A$1:$G$65536,7,0),"")</f>
        <v>0</v>
      </c>
      <c r="AD470">
        <f>IFERROR(VLOOKUP($A470,[3]库存报告使用数据!$A$1:$J$65536,10,0),"")</f>
        <v>0</v>
      </c>
      <c r="AE470">
        <f>IFERROR(VLOOKUP($A470,[3]库存报告使用数据!$A$1:$M$65536,13,0),"")</f>
        <v>0</v>
      </c>
      <c r="AF470" s="20" t="str">
        <f t="shared" si="125"/>
        <v/>
      </c>
      <c r="AG470" s="20" t="str">
        <f t="shared" si="126"/>
        <v/>
      </c>
      <c r="AH470" s="20" t="str">
        <f t="shared" si="127"/>
        <v/>
      </c>
      <c r="AI470" s="20" t="str">
        <f t="shared" si="128"/>
        <v/>
      </c>
      <c r="AJ470">
        <f>IFERROR(VLOOKUP($B470,[4]库存报告使用数据!$A$1:$B$65536,2,0),0)</f>
        <v>10</v>
      </c>
      <c r="AK470">
        <f>IFERROR(VLOOKUP($B470,[4]库存报告使用数据!$A$1:$C$65536,3,0),)</f>
        <v>4</v>
      </c>
      <c r="AL470">
        <f>IFERROR(VLOOKUP($B470,[4]库存报告使用数据!$A$1:$D$65536,4,0),)</f>
        <v>0</v>
      </c>
      <c r="AM470">
        <f>IFERROR(VLOOKUP($B470,[4]库存报告使用数据!$A$1:$E$65536,5,0),)</f>
        <v>1</v>
      </c>
      <c r="AN470" s="20">
        <f t="shared" si="129"/>
        <v>0.4</v>
      </c>
      <c r="AO470" s="20">
        <f t="shared" si="130"/>
        <v>0.25</v>
      </c>
      <c r="AP470" s="20" t="str">
        <f t="shared" si="131"/>
        <v/>
      </c>
      <c r="AQ470" s="20">
        <f t="shared" si="132"/>
        <v>1</v>
      </c>
      <c r="AR470" s="32">
        <f t="shared" si="133"/>
        <v>0.571428571428571</v>
      </c>
      <c r="AS470" s="32">
        <f t="shared" si="134"/>
        <v>34.2857142857143</v>
      </c>
      <c r="AT470" s="32">
        <f t="shared" si="135"/>
        <v>-24.2857142857143</v>
      </c>
      <c r="AU470" s="28">
        <f t="shared" si="136"/>
        <v>17</v>
      </c>
      <c r="AV470" s="34">
        <f>IFERROR(时间!$B$4+AU470,"上周无销量")</f>
        <v>43300</v>
      </c>
    </row>
    <row r="471" spans="1:48">
      <c r="A471" s="18" t="s">
        <v>516</v>
      </c>
      <c r="B471" t="str">
        <f>VLOOKUP(A471,'[1]sku-asin（子）'!$A:$B,2,0)</f>
        <v>B073PPT2TW</v>
      </c>
      <c r="C471" t="str">
        <f>VLOOKUP(A471,'[1]子sku-父sku'!$A:$B,2,0)</f>
        <v>CS-LY170</v>
      </c>
      <c r="D471" s="28">
        <f>IFERROR(VLOOKUP(A471,[2]库存报告使用数据处理!$A:$C,3,0),0)</f>
        <v>0</v>
      </c>
      <c r="E471" s="28">
        <f>IFERROR(VLOOKUP(A471,[2]库存报告使用数据处理!$A:$D,4,0),0)</f>
        <v>2</v>
      </c>
      <c r="F471" s="28">
        <f>IFERROR(VLOOKUP(A471,[2]库存报告使用数据处理!$A:$E,5,0),0)</f>
        <v>2</v>
      </c>
      <c r="G471" s="28">
        <f>IFERROR(VLOOKUP(A471,[2]库存报告使用数据处理!$A:$F,6,0),0)</f>
        <v>0</v>
      </c>
      <c r="H471" s="29">
        <f>IFERROR(VLOOKUP(A471,[2]库存报告使用数据处理!$A:$G,7,0),0)</f>
        <v>14.9</v>
      </c>
      <c r="I471">
        <f>IFERROR(VLOOKUP(A471,[5]数据处理!$A:$B,2,0),0)</f>
        <v>11</v>
      </c>
      <c r="J471" s="30">
        <f>IFERROR(VLOOKUP(A471,[5]数据处理!$A:$D,4,0),0)</f>
        <v>0</v>
      </c>
      <c r="K471" s="30">
        <f>IFERROR(VLOOKUP(A471,[5]数据处理!$A:$E,5,0),0)</f>
        <v>0</v>
      </c>
      <c r="L471" s="30">
        <f>IFERROR(VLOOKUP(A471,[5]数据处理!$A:$G,7,0),0)</f>
        <v>0</v>
      </c>
      <c r="M471">
        <f t="shared" si="120"/>
        <v>11</v>
      </c>
      <c r="N471">
        <f>IFERROR(VLOOKUP(A471,[5]数据处理!$A:$C,3,0),0)</f>
        <v>0</v>
      </c>
      <c r="O471">
        <f>IFERROR(VLOOKUP($A471,[5]数据处理!$A:$N,14,0),0)</f>
        <v>0</v>
      </c>
      <c r="P471">
        <f>IFERROR(VLOOKUP($A471,[3]库存报告使用数据!$A$1:$B$65536,2,0),"")</f>
        <v>0</v>
      </c>
      <c r="Q471">
        <f>IFERROR(VLOOKUP($A471,[3]库存报告使用数据!$A$1:$E$65536,5,0),"")</f>
        <v>100</v>
      </c>
      <c r="R471">
        <f>IFERROR(VLOOKUP($A471,[3]库存报告使用数据!$A$1:$H$65536,8,0),"")</f>
        <v>118</v>
      </c>
      <c r="S471">
        <f>IFERROR(VLOOKUP($A471,[3]库存报告使用数据!$A$1:$K$65536,11,0),"")</f>
        <v>115</v>
      </c>
      <c r="T471">
        <f>IFERROR(VLOOKUP($A471,[3]库存报告使用数据!$A$1:$C$65536,3,0),"")</f>
        <v>0</v>
      </c>
      <c r="U471">
        <f>IFERROR(VLOOKUP($A471,[3]库存报告使用数据!$A$1:$F$65536,6,0),"")</f>
        <v>0</v>
      </c>
      <c r="V471">
        <f>IFERROR(VLOOKUP($A471,[3]库存报告使用数据!$A$1:$I$65536,9,0),"")</f>
        <v>0</v>
      </c>
      <c r="W471">
        <f>IFERROR(VLOOKUP($A471,[3]库存报告使用数据!$A$1:$L$65536,12,0),"")</f>
        <v>0</v>
      </c>
      <c r="X471" s="20" t="str">
        <f t="shared" si="121"/>
        <v/>
      </c>
      <c r="Y471" s="20">
        <f t="shared" si="122"/>
        <v>0</v>
      </c>
      <c r="Z471" s="20">
        <f t="shared" si="123"/>
        <v>0</v>
      </c>
      <c r="AA471" s="20">
        <f t="shared" si="124"/>
        <v>0</v>
      </c>
      <c r="AB471">
        <f>IFERROR(VLOOKUP($A471,[3]库存报告使用数据!$A$1:$D$65536,4,0),"")</f>
        <v>0</v>
      </c>
      <c r="AC471">
        <f>IFERROR(VLOOKUP($A471,[3]库存报告使用数据!$A$1:$G$65536,7,0),"")</f>
        <v>0</v>
      </c>
      <c r="AD471">
        <f>IFERROR(VLOOKUP($A471,[3]库存报告使用数据!$A$1:$J$65536,10,0),"")</f>
        <v>0</v>
      </c>
      <c r="AE471">
        <f>IFERROR(VLOOKUP($A471,[3]库存报告使用数据!$A$1:$M$65536,13,0),"")</f>
        <v>0</v>
      </c>
      <c r="AF471" s="20" t="str">
        <f t="shared" si="125"/>
        <v/>
      </c>
      <c r="AG471" s="20" t="str">
        <f t="shared" si="126"/>
        <v/>
      </c>
      <c r="AH471" s="20" t="str">
        <f t="shared" si="127"/>
        <v/>
      </c>
      <c r="AI471" s="20" t="str">
        <f t="shared" si="128"/>
        <v/>
      </c>
      <c r="AJ471">
        <f>IFERROR(VLOOKUP($B471,[4]库存报告使用数据!$A$1:$B$65536,2,0),0)</f>
        <v>1</v>
      </c>
      <c r="AK471">
        <f>IFERROR(VLOOKUP($B471,[4]库存报告使用数据!$A$1:$C$65536,3,0),)</f>
        <v>5</v>
      </c>
      <c r="AL471">
        <f>IFERROR(VLOOKUP($B471,[4]库存报告使用数据!$A$1:$D$65536,4,0),)</f>
        <v>9</v>
      </c>
      <c r="AM471">
        <f>IFERROR(VLOOKUP($B471,[4]库存报告使用数据!$A$1:$E$65536,5,0),)</f>
        <v>1</v>
      </c>
      <c r="AN471" s="20">
        <f t="shared" si="129"/>
        <v>0</v>
      </c>
      <c r="AO471" s="20">
        <f t="shared" si="130"/>
        <v>0.4</v>
      </c>
      <c r="AP471" s="20">
        <f t="shared" si="131"/>
        <v>0.222222222222222</v>
      </c>
      <c r="AQ471" s="20">
        <f t="shared" si="132"/>
        <v>0</v>
      </c>
      <c r="AR471" s="32">
        <f t="shared" si="133"/>
        <v>0</v>
      </c>
      <c r="AS471" s="32">
        <f t="shared" si="134"/>
        <v>0</v>
      </c>
      <c r="AT471" s="32">
        <f t="shared" si="135"/>
        <v>11</v>
      </c>
      <c r="AU471" s="28" t="str">
        <f t="shared" si="136"/>
        <v>库存为11</v>
      </c>
      <c r="AV471" s="34" t="str">
        <f>IFERROR(时间!$B$4+AU471,"上周无销量")</f>
        <v>上周无销量</v>
      </c>
    </row>
    <row r="472" spans="1:48">
      <c r="A472" s="18" t="s">
        <v>517</v>
      </c>
      <c r="B472" t="str">
        <f>VLOOKUP(A472,'[1]sku-asin（子）'!$A:$B,2,0)</f>
        <v>B073PPY7H7</v>
      </c>
      <c r="C472" t="str">
        <f>VLOOKUP(A472,'[1]子sku-父sku'!$A:$B,2,0)</f>
        <v>CS-LY170</v>
      </c>
      <c r="D472" s="28">
        <f>IFERROR(VLOOKUP(A472,[2]库存报告使用数据处理!$A:$C,3,0),0)</f>
        <v>0</v>
      </c>
      <c r="E472" s="28">
        <f>IFERROR(VLOOKUP(A472,[2]库存报告使用数据处理!$A:$D,4,0),0)</f>
        <v>0</v>
      </c>
      <c r="F472" s="28">
        <f>IFERROR(VLOOKUP(A472,[2]库存报告使用数据处理!$A:$E,5,0),0)</f>
        <v>0</v>
      </c>
      <c r="G472" s="28">
        <f>IFERROR(VLOOKUP(A472,[2]库存报告使用数据处理!$A:$F,6,0),0)</f>
        <v>0</v>
      </c>
      <c r="H472" s="29">
        <f>IFERROR(VLOOKUP(A472,[2]库存报告使用数据处理!$A:$G,7,0),0)</f>
        <v>0</v>
      </c>
      <c r="I472">
        <f>IFERROR(VLOOKUP(A472,[5]数据处理!$A:$B,2,0),0)</f>
        <v>11</v>
      </c>
      <c r="J472" s="30">
        <f>IFERROR(VLOOKUP(A472,[5]数据处理!$A:$D,4,0),0)</f>
        <v>0</v>
      </c>
      <c r="K472" s="30">
        <f>IFERROR(VLOOKUP(A472,[5]数据处理!$A:$E,5,0),0)</f>
        <v>0</v>
      </c>
      <c r="L472" s="30">
        <f>IFERROR(VLOOKUP(A472,[5]数据处理!$A:$G,7,0),0)</f>
        <v>0</v>
      </c>
      <c r="M472">
        <f t="shared" si="120"/>
        <v>11</v>
      </c>
      <c r="N472">
        <f>IFERROR(VLOOKUP(A472,[5]数据处理!$A:$C,3,0),0)</f>
        <v>0</v>
      </c>
      <c r="O472">
        <f>IFERROR(VLOOKUP($A472,[5]数据处理!$A:$N,14,0),0)</f>
        <v>9</v>
      </c>
      <c r="P472">
        <f>IFERROR(VLOOKUP($A472,[3]库存报告使用数据!$A$1:$B$65536,2,0),"")</f>
        <v>13874</v>
      </c>
      <c r="Q472">
        <f>IFERROR(VLOOKUP($A472,[3]库存报告使用数据!$A$1:$E$65536,5,0),"")</f>
        <v>1880</v>
      </c>
      <c r="R472">
        <f>IFERROR(VLOOKUP($A472,[3]库存报告使用数据!$A$1:$H$65536,8,0),"")</f>
        <v>2937</v>
      </c>
      <c r="S472">
        <f>IFERROR(VLOOKUP($A472,[3]库存报告使用数据!$A$1:$K$65536,11,0),"")</f>
        <v>3020</v>
      </c>
      <c r="T472">
        <f>IFERROR(VLOOKUP($A472,[3]库存报告使用数据!$A$1:$C$65536,3,0),"")</f>
        <v>69</v>
      </c>
      <c r="U472">
        <f>IFERROR(VLOOKUP($A472,[3]库存报告使用数据!$A$1:$F$65536,6,0),"")</f>
        <v>14</v>
      </c>
      <c r="V472">
        <f>IFERROR(VLOOKUP($A472,[3]库存报告使用数据!$A$1:$I$65536,9,0),"")</f>
        <v>12</v>
      </c>
      <c r="W472">
        <f>IFERROR(VLOOKUP($A472,[3]库存报告使用数据!$A$1:$L$65536,12,0),"")</f>
        <v>19</v>
      </c>
      <c r="X472" s="20">
        <f t="shared" si="121"/>
        <v>0.00497333141127288</v>
      </c>
      <c r="Y472" s="20">
        <f t="shared" si="122"/>
        <v>0.0074468085106383</v>
      </c>
      <c r="Z472" s="20">
        <f t="shared" si="123"/>
        <v>0.00408580183861083</v>
      </c>
      <c r="AA472" s="20">
        <f t="shared" si="124"/>
        <v>0.00629139072847682</v>
      </c>
      <c r="AB472">
        <f>IFERROR(VLOOKUP($A472,[3]库存报告使用数据!$A$1:$D$65536,4,0),"")</f>
        <v>15.47</v>
      </c>
      <c r="AC472">
        <f>IFERROR(VLOOKUP($A472,[3]库存报告使用数据!$A$1:$G$65536,7,0),"")</f>
        <v>2.62</v>
      </c>
      <c r="AD472">
        <f>IFERROR(VLOOKUP($A472,[3]库存报告使用数据!$A$1:$J$65536,10,0),"")</f>
        <v>1.29</v>
      </c>
      <c r="AE472">
        <f>IFERROR(VLOOKUP($A472,[3]库存报告使用数据!$A$1:$M$65536,13,0),"")</f>
        <v>2.16</v>
      </c>
      <c r="AF472" s="20" t="str">
        <f t="shared" si="125"/>
        <v>无销售广告费为15.47</v>
      </c>
      <c r="AG472" s="20" t="str">
        <f t="shared" si="126"/>
        <v>无销售广告费为2.62</v>
      </c>
      <c r="AH472" s="20" t="str">
        <f t="shared" si="127"/>
        <v>无销售广告费为1.29</v>
      </c>
      <c r="AI472" s="20" t="str">
        <f t="shared" si="128"/>
        <v>无销售广告费为2.16</v>
      </c>
      <c r="AJ472">
        <f>IFERROR(VLOOKUP($B472,[4]库存报告使用数据!$A$1:$B$65536,2,0),0)</f>
        <v>48</v>
      </c>
      <c r="AK472">
        <f>IFERROR(VLOOKUP($B472,[4]库存报告使用数据!$A$1:$C$65536,3,0),)</f>
        <v>12</v>
      </c>
      <c r="AL472">
        <f>IFERROR(VLOOKUP($B472,[4]库存报告使用数据!$A$1:$D$65536,4,0),)</f>
        <v>11</v>
      </c>
      <c r="AM472">
        <f>IFERROR(VLOOKUP($B472,[4]库存报告使用数据!$A$1:$E$65536,5,0),)</f>
        <v>11</v>
      </c>
      <c r="AN472" s="20">
        <f t="shared" si="129"/>
        <v>0</v>
      </c>
      <c r="AO472" s="20">
        <f t="shared" si="130"/>
        <v>0</v>
      </c>
      <c r="AP472" s="20">
        <f t="shared" si="131"/>
        <v>0</v>
      </c>
      <c r="AQ472" s="20">
        <f t="shared" si="132"/>
        <v>0</v>
      </c>
      <c r="AR472" s="32">
        <f t="shared" si="133"/>
        <v>0</v>
      </c>
      <c r="AS472" s="32">
        <f t="shared" si="134"/>
        <v>0</v>
      </c>
      <c r="AT472" s="32">
        <f t="shared" si="135"/>
        <v>11</v>
      </c>
      <c r="AU472" s="28" t="str">
        <f t="shared" si="136"/>
        <v>库存为11</v>
      </c>
      <c r="AV472" s="34" t="str">
        <f>IFERROR(时间!$B$4+AU472,"上周无销量")</f>
        <v>上周无销量</v>
      </c>
    </row>
    <row r="473" spans="1:48">
      <c r="A473" s="18" t="s">
        <v>518</v>
      </c>
      <c r="B473" t="str">
        <f>VLOOKUP(A473,'[1]sku-asin（子）'!$A:$B,2,0)</f>
        <v>B073PPYPXZ</v>
      </c>
      <c r="C473" t="str">
        <f>VLOOKUP(A473,'[1]子sku-父sku'!$A:$B,2,0)</f>
        <v>CS-LY170</v>
      </c>
      <c r="D473" s="28">
        <f>IFERROR(VLOOKUP(A473,[2]库存报告使用数据处理!$A:$C,3,0),0)</f>
        <v>3</v>
      </c>
      <c r="E473" s="28">
        <f>IFERROR(VLOOKUP(A473,[2]库存报告使用数据处理!$A:$D,4,0),0)</f>
        <v>4</v>
      </c>
      <c r="F473" s="28">
        <f>IFERROR(VLOOKUP(A473,[2]库存报告使用数据处理!$A:$E,5,0),0)</f>
        <v>1</v>
      </c>
      <c r="G473" s="28">
        <f>IFERROR(VLOOKUP(A473,[2]库存报告使用数据处理!$A:$F,6,0),0)</f>
        <v>0</v>
      </c>
      <c r="H473" s="29">
        <f>IFERROR(VLOOKUP(A473,[2]库存报告使用数据处理!$A:$G,7,0),0)</f>
        <v>14.9</v>
      </c>
      <c r="I473">
        <f>IFERROR(VLOOKUP(A473,[5]数据处理!$A:$B,2,0),0)</f>
        <v>8</v>
      </c>
      <c r="J473" s="30">
        <f>IFERROR(VLOOKUP(A473,[5]数据处理!$A:$D,4,0),0)</f>
        <v>0</v>
      </c>
      <c r="K473" s="30">
        <f>IFERROR(VLOOKUP(A473,[5]数据处理!$A:$E,5,0),0)</f>
        <v>0</v>
      </c>
      <c r="L473" s="30">
        <f>IFERROR(VLOOKUP(A473,[5]数据处理!$A:$G,7,0),0)</f>
        <v>0</v>
      </c>
      <c r="M473">
        <f t="shared" si="120"/>
        <v>8</v>
      </c>
      <c r="N473">
        <f>IFERROR(VLOOKUP(A473,[5]数据处理!$A:$C,3,0),0)</f>
        <v>0</v>
      </c>
      <c r="O473">
        <f>IFERROR(VLOOKUP($A473,[5]数据处理!$A:$N,14,0),0)</f>
        <v>0</v>
      </c>
      <c r="P473">
        <f>IFERROR(VLOOKUP($A473,[3]库存报告使用数据!$A$1:$B$65536,2,0),"")</f>
        <v>0</v>
      </c>
      <c r="Q473">
        <f>IFERROR(VLOOKUP($A473,[3]库存报告使用数据!$A$1:$E$65536,5,0),"")</f>
        <v>0</v>
      </c>
      <c r="R473">
        <f>IFERROR(VLOOKUP($A473,[3]库存报告使用数据!$A$1:$H$65536,8,0),"")</f>
        <v>0</v>
      </c>
      <c r="S473">
        <f>IFERROR(VLOOKUP($A473,[3]库存报告使用数据!$A$1:$K$65536,11,0),"")</f>
        <v>0</v>
      </c>
      <c r="T473">
        <f>IFERROR(VLOOKUP($A473,[3]库存报告使用数据!$A$1:$C$65536,3,0),"")</f>
        <v>0</v>
      </c>
      <c r="U473">
        <f>IFERROR(VLOOKUP($A473,[3]库存报告使用数据!$A$1:$F$65536,6,0),"")</f>
        <v>0</v>
      </c>
      <c r="V473">
        <f>IFERROR(VLOOKUP($A473,[3]库存报告使用数据!$A$1:$I$65536,9,0),"")</f>
        <v>0</v>
      </c>
      <c r="W473">
        <f>IFERROR(VLOOKUP($A473,[3]库存报告使用数据!$A$1:$L$65536,12,0),"")</f>
        <v>0</v>
      </c>
      <c r="X473" s="20" t="str">
        <f t="shared" si="121"/>
        <v/>
      </c>
      <c r="Y473" s="20" t="str">
        <f t="shared" si="122"/>
        <v/>
      </c>
      <c r="Z473" s="20" t="str">
        <f t="shared" si="123"/>
        <v/>
      </c>
      <c r="AA473" s="20" t="str">
        <f t="shared" si="124"/>
        <v/>
      </c>
      <c r="AB473">
        <f>IFERROR(VLOOKUP($A473,[3]库存报告使用数据!$A$1:$D$65536,4,0),"")</f>
        <v>0</v>
      </c>
      <c r="AC473">
        <f>IFERROR(VLOOKUP($A473,[3]库存报告使用数据!$A$1:$G$65536,7,0),"")</f>
        <v>0</v>
      </c>
      <c r="AD473">
        <f>IFERROR(VLOOKUP($A473,[3]库存报告使用数据!$A$1:$J$65536,10,0),"")</f>
        <v>0</v>
      </c>
      <c r="AE473">
        <f>IFERROR(VLOOKUP($A473,[3]库存报告使用数据!$A$1:$M$65536,13,0),"")</f>
        <v>0</v>
      </c>
      <c r="AF473" s="20" t="str">
        <f t="shared" si="125"/>
        <v/>
      </c>
      <c r="AG473" s="20" t="str">
        <f t="shared" si="126"/>
        <v/>
      </c>
      <c r="AH473" s="20" t="str">
        <f t="shared" si="127"/>
        <v/>
      </c>
      <c r="AI473" s="20" t="str">
        <f t="shared" si="128"/>
        <v/>
      </c>
      <c r="AJ473">
        <f>IFERROR(VLOOKUP($B473,[4]库存报告使用数据!$A$1:$B$65536,2,0),0)</f>
        <v>18</v>
      </c>
      <c r="AK473">
        <f>IFERROR(VLOOKUP($B473,[4]库存报告使用数据!$A$1:$C$65536,3,0),)</f>
        <v>10</v>
      </c>
      <c r="AL473">
        <f>IFERROR(VLOOKUP($B473,[4]库存报告使用数据!$A$1:$D$65536,4,0),)</f>
        <v>2</v>
      </c>
      <c r="AM473">
        <f>IFERROR(VLOOKUP($B473,[4]库存报告使用数据!$A$1:$E$65536,5,0),)</f>
        <v>0</v>
      </c>
      <c r="AN473" s="20">
        <f t="shared" si="129"/>
        <v>0.166666666666667</v>
      </c>
      <c r="AO473" s="20">
        <f t="shared" si="130"/>
        <v>0.4</v>
      </c>
      <c r="AP473" s="20">
        <f t="shared" si="131"/>
        <v>0.5</v>
      </c>
      <c r="AQ473" s="20" t="str">
        <f t="shared" si="132"/>
        <v/>
      </c>
      <c r="AR473" s="32">
        <f t="shared" si="133"/>
        <v>0.428571428571429</v>
      </c>
      <c r="AS473" s="32">
        <f t="shared" si="134"/>
        <v>25.7142857142857</v>
      </c>
      <c r="AT473" s="32">
        <f t="shared" si="135"/>
        <v>-17.7142857142857</v>
      </c>
      <c r="AU473" s="28">
        <f t="shared" si="136"/>
        <v>18</v>
      </c>
      <c r="AV473" s="34">
        <f>IFERROR(时间!$B$4+AU473,"上周无销量")</f>
        <v>43301</v>
      </c>
    </row>
    <row r="474" spans="1:48">
      <c r="A474" s="18" t="s">
        <v>519</v>
      </c>
      <c r="B474" t="str">
        <f>VLOOKUP(A474,'[1]sku-asin（子）'!$A:$B,2,0)</f>
        <v>B073PPT4YQ</v>
      </c>
      <c r="C474" t="str">
        <f>VLOOKUP(A474,'[1]子sku-父sku'!$A:$B,2,0)</f>
        <v>CS-LY170</v>
      </c>
      <c r="D474" s="28">
        <f>IFERROR(VLOOKUP(A474,[2]库存报告使用数据处理!$A:$C,3,0),0)</f>
        <v>2</v>
      </c>
      <c r="E474" s="28">
        <f>IFERROR(VLOOKUP(A474,[2]库存报告使用数据处理!$A:$D,4,0),0)</f>
        <v>1</v>
      </c>
      <c r="F474" s="28">
        <f>IFERROR(VLOOKUP(A474,[2]库存报告使用数据处理!$A:$E,5,0),0)</f>
        <v>3</v>
      </c>
      <c r="G474" s="28">
        <f>IFERROR(VLOOKUP(A474,[2]库存报告使用数据处理!$A:$F,6,0),0)</f>
        <v>2</v>
      </c>
      <c r="H474" s="29">
        <f>IFERROR(VLOOKUP(A474,[2]库存报告使用数据处理!$A:$G,7,0),0)</f>
        <v>15.8975</v>
      </c>
      <c r="I474">
        <f>IFERROR(VLOOKUP(A474,[5]数据处理!$A:$B,2,0),0)</f>
        <v>1</v>
      </c>
      <c r="J474" s="30">
        <f>IFERROR(VLOOKUP(A474,[5]数据处理!$A:$D,4,0),0)</f>
        <v>0</v>
      </c>
      <c r="K474" s="30">
        <f>IFERROR(VLOOKUP(A474,[5]数据处理!$A:$E,5,0),0)</f>
        <v>0</v>
      </c>
      <c r="L474" s="30">
        <f>IFERROR(VLOOKUP(A474,[5]数据处理!$A:$G,7,0),0)</f>
        <v>0</v>
      </c>
      <c r="M474">
        <f t="shared" si="120"/>
        <v>1</v>
      </c>
      <c r="N474">
        <f>IFERROR(VLOOKUP(A474,[5]数据处理!$A:$C,3,0),0)</f>
        <v>0</v>
      </c>
      <c r="O474">
        <f>IFERROR(VLOOKUP($A474,[5]数据处理!$A:$N,14,0),0)</f>
        <v>0</v>
      </c>
      <c r="P474">
        <f>IFERROR(VLOOKUP($A474,[3]库存报告使用数据!$A$1:$B$65536,2,0),"")</f>
        <v>0</v>
      </c>
      <c r="Q474">
        <f>IFERROR(VLOOKUP($A474,[3]库存报告使用数据!$A$1:$E$65536,5,0),"")</f>
        <v>8</v>
      </c>
      <c r="R474">
        <f>IFERROR(VLOOKUP($A474,[3]库存报告使用数据!$A$1:$H$65536,8,0),"")</f>
        <v>3</v>
      </c>
      <c r="S474">
        <f>IFERROR(VLOOKUP($A474,[3]库存报告使用数据!$A$1:$K$65536,11,0),"")</f>
        <v>6</v>
      </c>
      <c r="T474">
        <f>IFERROR(VLOOKUP($A474,[3]库存报告使用数据!$A$1:$C$65536,3,0),"")</f>
        <v>0</v>
      </c>
      <c r="U474">
        <f>IFERROR(VLOOKUP($A474,[3]库存报告使用数据!$A$1:$F$65536,6,0),"")</f>
        <v>0</v>
      </c>
      <c r="V474">
        <f>IFERROR(VLOOKUP($A474,[3]库存报告使用数据!$A$1:$I$65536,9,0),"")</f>
        <v>0</v>
      </c>
      <c r="W474">
        <f>IFERROR(VLOOKUP($A474,[3]库存报告使用数据!$A$1:$L$65536,12,0),"")</f>
        <v>0</v>
      </c>
      <c r="X474" s="20" t="str">
        <f t="shared" si="121"/>
        <v/>
      </c>
      <c r="Y474" s="20">
        <f t="shared" si="122"/>
        <v>0</v>
      </c>
      <c r="Z474" s="20">
        <f t="shared" si="123"/>
        <v>0</v>
      </c>
      <c r="AA474" s="20">
        <f t="shared" si="124"/>
        <v>0</v>
      </c>
      <c r="AB474">
        <f>IFERROR(VLOOKUP($A474,[3]库存报告使用数据!$A$1:$D$65536,4,0),"")</f>
        <v>0</v>
      </c>
      <c r="AC474">
        <f>IFERROR(VLOOKUP($A474,[3]库存报告使用数据!$A$1:$G$65536,7,0),"")</f>
        <v>0</v>
      </c>
      <c r="AD474">
        <f>IFERROR(VLOOKUP($A474,[3]库存报告使用数据!$A$1:$J$65536,10,0),"")</f>
        <v>0</v>
      </c>
      <c r="AE474">
        <f>IFERROR(VLOOKUP($A474,[3]库存报告使用数据!$A$1:$M$65536,13,0),"")</f>
        <v>0</v>
      </c>
      <c r="AF474" s="20" t="str">
        <f t="shared" si="125"/>
        <v/>
      </c>
      <c r="AG474" s="20" t="str">
        <f t="shared" si="126"/>
        <v/>
      </c>
      <c r="AH474" s="20" t="str">
        <f t="shared" si="127"/>
        <v/>
      </c>
      <c r="AI474" s="20" t="str">
        <f t="shared" si="128"/>
        <v/>
      </c>
      <c r="AJ474">
        <f>IFERROR(VLOOKUP($B474,[4]库存报告使用数据!$A$1:$B$65536,2,0),0)</f>
        <v>14</v>
      </c>
      <c r="AK474">
        <f>IFERROR(VLOOKUP($B474,[4]库存报告使用数据!$A$1:$C$65536,3,0),)</f>
        <v>9</v>
      </c>
      <c r="AL474">
        <f>IFERROR(VLOOKUP($B474,[4]库存报告使用数据!$A$1:$D$65536,4,0),)</f>
        <v>5</v>
      </c>
      <c r="AM474">
        <f>IFERROR(VLOOKUP($B474,[4]库存报告使用数据!$A$1:$E$65536,5,0),)</f>
        <v>6</v>
      </c>
      <c r="AN474" s="20">
        <f t="shared" si="129"/>
        <v>0.142857142857143</v>
      </c>
      <c r="AO474" s="20">
        <f t="shared" si="130"/>
        <v>0.111111111111111</v>
      </c>
      <c r="AP474" s="20">
        <f t="shared" si="131"/>
        <v>0.6</v>
      </c>
      <c r="AQ474" s="20">
        <f t="shared" si="132"/>
        <v>0.333333333333333</v>
      </c>
      <c r="AR474" s="32">
        <f t="shared" si="133"/>
        <v>0.285714285714286</v>
      </c>
      <c r="AS474" s="32">
        <f t="shared" si="134"/>
        <v>17.1428571428571</v>
      </c>
      <c r="AT474" s="32">
        <f t="shared" si="135"/>
        <v>-16.1428571428571</v>
      </c>
      <c r="AU474" s="28">
        <f t="shared" si="136"/>
        <v>3</v>
      </c>
      <c r="AV474" s="34">
        <f>IFERROR(时间!$B$4+AU474,"上周无销量")</f>
        <v>43286</v>
      </c>
    </row>
    <row r="475" spans="1:48">
      <c r="A475" s="18" t="s">
        <v>520</v>
      </c>
      <c r="B475" t="str">
        <f>VLOOKUP(A475,'[1]sku-asin（子）'!$A:$B,2,0)</f>
        <v>B073PPWFZQ</v>
      </c>
      <c r="C475" t="str">
        <f>VLOOKUP(A475,'[1]子sku-父sku'!$A:$B,2,0)</f>
        <v>CS-LY170</v>
      </c>
      <c r="D475" s="28">
        <f>IFERROR(VLOOKUP(A475,[2]库存报告使用数据处理!$A:$C,3,0),0)</f>
        <v>1</v>
      </c>
      <c r="E475" s="28">
        <f>IFERROR(VLOOKUP(A475,[2]库存报告使用数据处理!$A:$D,4,0),0)</f>
        <v>2</v>
      </c>
      <c r="F475" s="28">
        <f>IFERROR(VLOOKUP(A475,[2]库存报告使用数据处理!$A:$E,5,0),0)</f>
        <v>1</v>
      </c>
      <c r="G475" s="28">
        <f>IFERROR(VLOOKUP(A475,[2]库存报告使用数据处理!$A:$F,6,0),0)</f>
        <v>1</v>
      </c>
      <c r="H475" s="29">
        <f>IFERROR(VLOOKUP(A475,[2]库存报告使用数据处理!$A:$G,7,0),0)</f>
        <v>14.9</v>
      </c>
      <c r="I475">
        <f>IFERROR(VLOOKUP(A475,[5]数据处理!$A:$B,2,0),0)</f>
        <v>4</v>
      </c>
      <c r="J475" s="30">
        <f>IFERROR(VLOOKUP(A475,[5]数据处理!$A:$D,4,0),0)</f>
        <v>0</v>
      </c>
      <c r="K475" s="30">
        <f>IFERROR(VLOOKUP(A475,[5]数据处理!$A:$E,5,0),0)</f>
        <v>0</v>
      </c>
      <c r="L475" s="30">
        <f>IFERROR(VLOOKUP(A475,[5]数据处理!$A:$G,7,0),0)</f>
        <v>0</v>
      </c>
      <c r="M475">
        <f t="shared" si="120"/>
        <v>4</v>
      </c>
      <c r="N475">
        <f>IFERROR(VLOOKUP(A475,[5]数据处理!$A:$C,3,0),0)</f>
        <v>0</v>
      </c>
      <c r="O475">
        <f>IFERROR(VLOOKUP($A475,[5]数据处理!$A:$N,14,0),0)</f>
        <v>0</v>
      </c>
      <c r="P475">
        <f>IFERROR(VLOOKUP($A475,[3]库存报告使用数据!$A$1:$B$65536,2,0),"")</f>
        <v>0</v>
      </c>
      <c r="Q475">
        <f>IFERROR(VLOOKUP($A475,[3]库存报告使用数据!$A$1:$E$65536,5,0),"")</f>
        <v>11</v>
      </c>
      <c r="R475">
        <f>IFERROR(VLOOKUP($A475,[3]库存报告使用数据!$A$1:$H$65536,8,0),"")</f>
        <v>10</v>
      </c>
      <c r="S475">
        <f>IFERROR(VLOOKUP($A475,[3]库存报告使用数据!$A$1:$K$65536,11,0),"")</f>
        <v>0</v>
      </c>
      <c r="T475">
        <f>IFERROR(VLOOKUP($A475,[3]库存报告使用数据!$A$1:$C$65536,3,0),"")</f>
        <v>0</v>
      </c>
      <c r="U475">
        <f>IFERROR(VLOOKUP($A475,[3]库存报告使用数据!$A$1:$F$65536,6,0),"")</f>
        <v>0</v>
      </c>
      <c r="V475">
        <f>IFERROR(VLOOKUP($A475,[3]库存报告使用数据!$A$1:$I$65536,9,0),"")</f>
        <v>0</v>
      </c>
      <c r="W475">
        <f>IFERROR(VLOOKUP($A475,[3]库存报告使用数据!$A$1:$L$65536,12,0),"")</f>
        <v>0</v>
      </c>
      <c r="X475" s="20" t="str">
        <f t="shared" si="121"/>
        <v/>
      </c>
      <c r="Y475" s="20">
        <f t="shared" si="122"/>
        <v>0</v>
      </c>
      <c r="Z475" s="20">
        <f t="shared" si="123"/>
        <v>0</v>
      </c>
      <c r="AA475" s="20" t="str">
        <f t="shared" si="124"/>
        <v/>
      </c>
      <c r="AB475">
        <f>IFERROR(VLOOKUP($A475,[3]库存报告使用数据!$A$1:$D$65536,4,0),"")</f>
        <v>0</v>
      </c>
      <c r="AC475">
        <f>IFERROR(VLOOKUP($A475,[3]库存报告使用数据!$A$1:$G$65536,7,0),"")</f>
        <v>0</v>
      </c>
      <c r="AD475">
        <f>IFERROR(VLOOKUP($A475,[3]库存报告使用数据!$A$1:$J$65536,10,0),"")</f>
        <v>0</v>
      </c>
      <c r="AE475">
        <f>IFERROR(VLOOKUP($A475,[3]库存报告使用数据!$A$1:$M$65536,13,0),"")</f>
        <v>0</v>
      </c>
      <c r="AF475" s="20" t="str">
        <f t="shared" si="125"/>
        <v/>
      </c>
      <c r="AG475" s="20" t="str">
        <f t="shared" si="126"/>
        <v/>
      </c>
      <c r="AH475" s="20" t="str">
        <f t="shared" si="127"/>
        <v/>
      </c>
      <c r="AI475" s="20" t="str">
        <f t="shared" si="128"/>
        <v/>
      </c>
      <c r="AJ475">
        <f>IFERROR(VLOOKUP($B475,[4]库存报告使用数据!$A$1:$B$65536,2,0),0)</f>
        <v>11</v>
      </c>
      <c r="AK475">
        <f>IFERROR(VLOOKUP($B475,[4]库存报告使用数据!$A$1:$C$65536,3,0),)</f>
        <v>6</v>
      </c>
      <c r="AL475">
        <f>IFERROR(VLOOKUP($B475,[4]库存报告使用数据!$A$1:$D$65536,4,0),)</f>
        <v>2</v>
      </c>
      <c r="AM475">
        <f>IFERROR(VLOOKUP($B475,[4]库存报告使用数据!$A$1:$E$65536,5,0),)</f>
        <v>0</v>
      </c>
      <c r="AN475" s="20">
        <f t="shared" si="129"/>
        <v>0.0909090909090909</v>
      </c>
      <c r="AO475" s="20">
        <f t="shared" si="130"/>
        <v>0.333333333333333</v>
      </c>
      <c r="AP475" s="20">
        <f t="shared" si="131"/>
        <v>0.5</v>
      </c>
      <c r="AQ475" s="20" t="str">
        <f t="shared" si="132"/>
        <v/>
      </c>
      <c r="AR475" s="32">
        <f t="shared" si="133"/>
        <v>0.142857142857143</v>
      </c>
      <c r="AS475" s="32">
        <f t="shared" si="134"/>
        <v>8.57142857142857</v>
      </c>
      <c r="AT475" s="32">
        <f t="shared" si="135"/>
        <v>-4.57142857142857</v>
      </c>
      <c r="AU475" s="28">
        <f t="shared" si="136"/>
        <v>28</v>
      </c>
      <c r="AV475" s="34">
        <f>IFERROR(时间!$B$4+AU475,"上周无销量")</f>
        <v>43311</v>
      </c>
    </row>
    <row r="476" spans="1:48">
      <c r="A476" s="18" t="s">
        <v>521</v>
      </c>
      <c r="B476" t="str">
        <f>VLOOKUP(A476,'[1]sku-asin（子）'!$A:$B,2,0)</f>
        <v>B073PQ4WFY</v>
      </c>
      <c r="C476" t="str">
        <f>VLOOKUP(A476,'[1]子sku-父sku'!$A:$B,2,0)</f>
        <v>CS-LY170</v>
      </c>
      <c r="D476" s="28">
        <f>IFERROR(VLOOKUP(A476,[2]库存报告使用数据处理!$A:$C,3,0),0)</f>
        <v>0</v>
      </c>
      <c r="E476" s="28">
        <f>IFERROR(VLOOKUP(A476,[2]库存报告使用数据处理!$A:$D,4,0),0)</f>
        <v>0</v>
      </c>
      <c r="F476" s="28">
        <f>IFERROR(VLOOKUP(A476,[2]库存报告使用数据处理!$A:$E,5,0),0)</f>
        <v>2</v>
      </c>
      <c r="G476" s="28">
        <f>IFERROR(VLOOKUP(A476,[2]库存报告使用数据处理!$A:$F,6,0),0)</f>
        <v>0</v>
      </c>
      <c r="H476" s="29">
        <f>IFERROR(VLOOKUP(A476,[2]库存报告使用数据处理!$A:$G,7,0),0)</f>
        <v>14.9</v>
      </c>
      <c r="I476">
        <f>IFERROR(VLOOKUP(A476,[5]数据处理!$A:$B,2,0),0)</f>
        <v>9</v>
      </c>
      <c r="J476" s="30">
        <f>IFERROR(VLOOKUP(A476,[5]数据处理!$A:$D,4,0),0)</f>
        <v>0</v>
      </c>
      <c r="K476" s="30">
        <f>IFERROR(VLOOKUP(A476,[5]数据处理!$A:$E,5,0),0)</f>
        <v>0</v>
      </c>
      <c r="L476" s="30">
        <f>IFERROR(VLOOKUP(A476,[5]数据处理!$A:$G,7,0),0)</f>
        <v>0</v>
      </c>
      <c r="M476">
        <f t="shared" si="120"/>
        <v>9</v>
      </c>
      <c r="N476">
        <f>IFERROR(VLOOKUP(A476,[5]数据处理!$A:$C,3,0),0)</f>
        <v>1</v>
      </c>
      <c r="O476">
        <f>IFERROR(VLOOKUP($A476,[5]数据处理!$A:$N,14,0),0)</f>
        <v>0</v>
      </c>
      <c r="P476">
        <f>IFERROR(VLOOKUP($A476,[3]库存报告使用数据!$A$1:$B$65536,2,0),"")</f>
        <v>0</v>
      </c>
      <c r="Q476">
        <f>IFERROR(VLOOKUP($A476,[3]库存报告使用数据!$A$1:$E$65536,5,0),"")</f>
        <v>11</v>
      </c>
      <c r="R476">
        <f>IFERROR(VLOOKUP($A476,[3]库存报告使用数据!$A$1:$H$65536,8,0),"")</f>
        <v>18</v>
      </c>
      <c r="S476">
        <f>IFERROR(VLOOKUP($A476,[3]库存报告使用数据!$A$1:$K$65536,11,0),"")</f>
        <v>69</v>
      </c>
      <c r="T476">
        <f>IFERROR(VLOOKUP($A476,[3]库存报告使用数据!$A$1:$C$65536,3,0),"")</f>
        <v>0</v>
      </c>
      <c r="U476">
        <f>IFERROR(VLOOKUP($A476,[3]库存报告使用数据!$A$1:$F$65536,6,0),"")</f>
        <v>0</v>
      </c>
      <c r="V476">
        <f>IFERROR(VLOOKUP($A476,[3]库存报告使用数据!$A$1:$I$65536,9,0),"")</f>
        <v>0</v>
      </c>
      <c r="W476">
        <f>IFERROR(VLOOKUP($A476,[3]库存报告使用数据!$A$1:$L$65536,12,0),"")</f>
        <v>0</v>
      </c>
      <c r="X476" s="20" t="str">
        <f t="shared" si="121"/>
        <v/>
      </c>
      <c r="Y476" s="20">
        <f t="shared" si="122"/>
        <v>0</v>
      </c>
      <c r="Z476" s="20">
        <f t="shared" si="123"/>
        <v>0</v>
      </c>
      <c r="AA476" s="20">
        <f t="shared" si="124"/>
        <v>0</v>
      </c>
      <c r="AB476">
        <f>IFERROR(VLOOKUP($A476,[3]库存报告使用数据!$A$1:$D$65536,4,0),"")</f>
        <v>0</v>
      </c>
      <c r="AC476">
        <f>IFERROR(VLOOKUP($A476,[3]库存报告使用数据!$A$1:$G$65536,7,0),"")</f>
        <v>0</v>
      </c>
      <c r="AD476">
        <f>IFERROR(VLOOKUP($A476,[3]库存报告使用数据!$A$1:$J$65536,10,0),"")</f>
        <v>0</v>
      </c>
      <c r="AE476">
        <f>IFERROR(VLOOKUP($A476,[3]库存报告使用数据!$A$1:$M$65536,13,0),"")</f>
        <v>0</v>
      </c>
      <c r="AF476" s="20" t="str">
        <f t="shared" si="125"/>
        <v/>
      </c>
      <c r="AG476" s="20" t="str">
        <f t="shared" si="126"/>
        <v/>
      </c>
      <c r="AH476" s="20" t="str">
        <f t="shared" si="127"/>
        <v/>
      </c>
      <c r="AI476" s="20" t="str">
        <f t="shared" si="128"/>
        <v/>
      </c>
      <c r="AJ476">
        <f>IFERROR(VLOOKUP($B476,[4]库存报告使用数据!$A$1:$B$65536,2,0),0)</f>
        <v>9</v>
      </c>
      <c r="AK476">
        <f>IFERROR(VLOOKUP($B476,[4]库存报告使用数据!$A$1:$C$65536,3,0),)</f>
        <v>3</v>
      </c>
      <c r="AL476">
        <f>IFERROR(VLOOKUP($B476,[4]库存报告使用数据!$A$1:$D$65536,4,0),)</f>
        <v>12</v>
      </c>
      <c r="AM476">
        <f>IFERROR(VLOOKUP($B476,[4]库存报告使用数据!$A$1:$E$65536,5,0),)</f>
        <v>3</v>
      </c>
      <c r="AN476" s="20">
        <f t="shared" si="129"/>
        <v>0</v>
      </c>
      <c r="AO476" s="20">
        <f t="shared" si="130"/>
        <v>0</v>
      </c>
      <c r="AP476" s="20">
        <f t="shared" si="131"/>
        <v>0.166666666666667</v>
      </c>
      <c r="AQ476" s="20">
        <f t="shared" si="132"/>
        <v>0</v>
      </c>
      <c r="AR476" s="32">
        <f t="shared" si="133"/>
        <v>0</v>
      </c>
      <c r="AS476" s="32">
        <f t="shared" si="134"/>
        <v>0</v>
      </c>
      <c r="AT476" s="32">
        <f t="shared" si="135"/>
        <v>9</v>
      </c>
      <c r="AU476" s="28" t="str">
        <f t="shared" si="136"/>
        <v>库存为9</v>
      </c>
      <c r="AV476" s="34" t="str">
        <f>IFERROR(时间!$B$4+AU476,"上周无销量")</f>
        <v>上周无销量</v>
      </c>
    </row>
    <row r="477" spans="1:48">
      <c r="A477" s="18" t="s">
        <v>522</v>
      </c>
      <c r="B477" t="str">
        <f>VLOOKUP(A477,'[1]sku-asin（子）'!$A:$B,2,0)</f>
        <v>B073PQ7X4Y</v>
      </c>
      <c r="C477" t="str">
        <f>VLOOKUP(A477,'[1]子sku-父sku'!$A:$B,2,0)</f>
        <v>CS-LY170</v>
      </c>
      <c r="D477" s="28">
        <f>IFERROR(VLOOKUP(A477,[2]库存报告使用数据处理!$A:$C,3,0),0)</f>
        <v>1</v>
      </c>
      <c r="E477" s="28">
        <f>IFERROR(VLOOKUP(A477,[2]库存报告使用数据处理!$A:$D,4,0),0)</f>
        <v>1</v>
      </c>
      <c r="F477" s="28">
        <f>IFERROR(VLOOKUP(A477,[2]库存报告使用数据处理!$A:$E,5,0),0)</f>
        <v>0</v>
      </c>
      <c r="G477" s="28">
        <f>IFERROR(VLOOKUP(A477,[2]库存报告使用数据处理!$A:$F,6,0),0)</f>
        <v>0</v>
      </c>
      <c r="H477" s="29">
        <f>IFERROR(VLOOKUP(A477,[2]库存报告使用数据处理!$A:$G,7,0),0)</f>
        <v>14.9</v>
      </c>
      <c r="I477">
        <f>IFERROR(VLOOKUP(A477,[5]数据处理!$A:$B,2,0),0)</f>
        <v>4</v>
      </c>
      <c r="J477" s="30">
        <f>IFERROR(VLOOKUP(A477,[5]数据处理!$A:$D,4,0),0)</f>
        <v>0</v>
      </c>
      <c r="K477" s="30">
        <f>IFERROR(VLOOKUP(A477,[5]数据处理!$A:$E,5,0),0)</f>
        <v>0</v>
      </c>
      <c r="L477" s="30">
        <f>IFERROR(VLOOKUP(A477,[5]数据处理!$A:$G,7,0),0)</f>
        <v>0</v>
      </c>
      <c r="M477">
        <f t="shared" si="120"/>
        <v>4</v>
      </c>
      <c r="N477">
        <f>IFERROR(VLOOKUP(A477,[5]数据处理!$A:$C,3,0),0)</f>
        <v>0</v>
      </c>
      <c r="O477">
        <f>IFERROR(VLOOKUP($A477,[5]数据处理!$A:$N,14,0),0)</f>
        <v>4</v>
      </c>
      <c r="P477">
        <f>IFERROR(VLOOKUP($A477,[3]库存报告使用数据!$A$1:$B$65536,2,0),"")</f>
        <v>5382</v>
      </c>
      <c r="Q477">
        <f>IFERROR(VLOOKUP($A477,[3]库存报告使用数据!$A$1:$E$65536,5,0),"")</f>
        <v>2954</v>
      </c>
      <c r="R477">
        <f>IFERROR(VLOOKUP($A477,[3]库存报告使用数据!$A$1:$H$65536,8,0),"")</f>
        <v>1564</v>
      </c>
      <c r="S477">
        <f>IFERROR(VLOOKUP($A477,[3]库存报告使用数据!$A$1:$K$65536,11,0),"")</f>
        <v>1789</v>
      </c>
      <c r="T477">
        <f>IFERROR(VLOOKUP($A477,[3]库存报告使用数据!$A$1:$C$65536,3,0),"")</f>
        <v>23</v>
      </c>
      <c r="U477">
        <f>IFERROR(VLOOKUP($A477,[3]库存报告使用数据!$A$1:$F$65536,6,0),"")</f>
        <v>9</v>
      </c>
      <c r="V477">
        <f>IFERROR(VLOOKUP($A477,[3]库存报告使用数据!$A$1:$I$65536,9,0),"")</f>
        <v>2</v>
      </c>
      <c r="W477">
        <f>IFERROR(VLOOKUP($A477,[3]库存报告使用数据!$A$1:$L$65536,12,0),"")</f>
        <v>6</v>
      </c>
      <c r="X477" s="20">
        <f t="shared" si="121"/>
        <v>0.00427350427350427</v>
      </c>
      <c r="Y477" s="20">
        <f t="shared" si="122"/>
        <v>0.0030467163168585</v>
      </c>
      <c r="Z477" s="20">
        <f t="shared" si="123"/>
        <v>0.00127877237851662</v>
      </c>
      <c r="AA477" s="20">
        <f t="shared" si="124"/>
        <v>0.00335382895472331</v>
      </c>
      <c r="AB477">
        <f>IFERROR(VLOOKUP($A477,[3]库存报告使用数据!$A$1:$D$65536,4,0),"")</f>
        <v>4.38</v>
      </c>
      <c r="AC477">
        <f>IFERROR(VLOOKUP($A477,[3]库存报告使用数据!$A$1:$G$65536,7,0),"")</f>
        <v>1.74</v>
      </c>
      <c r="AD477">
        <f>IFERROR(VLOOKUP($A477,[3]库存报告使用数据!$A$1:$J$65536,10,0),"")</f>
        <v>0.44</v>
      </c>
      <c r="AE477">
        <f>IFERROR(VLOOKUP($A477,[3]库存报告使用数据!$A$1:$M$65536,13,0),"")</f>
        <v>0.83</v>
      </c>
      <c r="AF477" s="20">
        <f t="shared" si="125"/>
        <v>0.293959731543624</v>
      </c>
      <c r="AG477" s="20">
        <f t="shared" si="126"/>
        <v>0.116778523489933</v>
      </c>
      <c r="AH477" s="20" t="str">
        <f t="shared" si="127"/>
        <v>无销售广告费为0.44</v>
      </c>
      <c r="AI477" s="20" t="str">
        <f t="shared" si="128"/>
        <v>无销售广告费为0.83</v>
      </c>
      <c r="AJ477">
        <f>IFERROR(VLOOKUP($B477,[4]库存报告使用数据!$A$1:$B$65536,2,0),0)</f>
        <v>32</v>
      </c>
      <c r="AK477">
        <f>IFERROR(VLOOKUP($B477,[4]库存报告使用数据!$A$1:$C$65536,3,0),)</f>
        <v>14</v>
      </c>
      <c r="AL477">
        <f>IFERROR(VLOOKUP($B477,[4]库存报告使用数据!$A$1:$D$65536,4,0),)</f>
        <v>2</v>
      </c>
      <c r="AM477">
        <f>IFERROR(VLOOKUP($B477,[4]库存报告使用数据!$A$1:$E$65536,5,0),)</f>
        <v>9</v>
      </c>
      <c r="AN477" s="20">
        <f t="shared" si="129"/>
        <v>0.03125</v>
      </c>
      <c r="AO477" s="20">
        <f t="shared" si="130"/>
        <v>0.0714285714285714</v>
      </c>
      <c r="AP477" s="20">
        <f t="shared" si="131"/>
        <v>0</v>
      </c>
      <c r="AQ477" s="20">
        <f t="shared" si="132"/>
        <v>0</v>
      </c>
      <c r="AR477" s="32">
        <f t="shared" si="133"/>
        <v>0.142857142857143</v>
      </c>
      <c r="AS477" s="32">
        <f t="shared" si="134"/>
        <v>8.57142857142857</v>
      </c>
      <c r="AT477" s="32">
        <f t="shared" si="135"/>
        <v>-4.57142857142857</v>
      </c>
      <c r="AU477" s="28">
        <f t="shared" si="136"/>
        <v>28</v>
      </c>
      <c r="AV477" s="34">
        <f>IFERROR(时间!$B$4+AU477,"上周无销量")</f>
        <v>43311</v>
      </c>
    </row>
    <row r="478" spans="1:48">
      <c r="A478" s="18" t="s">
        <v>523</v>
      </c>
      <c r="B478" t="str">
        <f>VLOOKUP(A478,'[1]sku-asin（子）'!$A:$B,2,0)</f>
        <v>B073PPWMDR</v>
      </c>
      <c r="C478" t="str">
        <f>VLOOKUP(A478,'[1]子sku-父sku'!$A:$B,2,0)</f>
        <v>CS-LY170</v>
      </c>
      <c r="D478" s="28">
        <f>IFERROR(VLOOKUP(A478,[2]库存报告使用数据处理!$A:$C,3,0),0)</f>
        <v>1</v>
      </c>
      <c r="E478" s="28">
        <f>IFERROR(VLOOKUP(A478,[2]库存报告使用数据处理!$A:$D,4,0),0)</f>
        <v>0</v>
      </c>
      <c r="F478" s="28">
        <f>IFERROR(VLOOKUP(A478,[2]库存报告使用数据处理!$A:$E,5,0),0)</f>
        <v>0</v>
      </c>
      <c r="G478" s="28">
        <f>IFERROR(VLOOKUP(A478,[2]库存报告使用数据处理!$A:$F,6,0),0)</f>
        <v>0</v>
      </c>
      <c r="H478" s="29">
        <f>IFERROR(VLOOKUP(A478,[2]库存报告使用数据处理!$A:$G,7,0),0)</f>
        <v>14.9</v>
      </c>
      <c r="I478">
        <f>IFERROR(VLOOKUP(A478,[5]数据处理!$A:$B,2,0),0)</f>
        <v>8</v>
      </c>
      <c r="J478" s="30">
        <f>IFERROR(VLOOKUP(A478,[5]数据处理!$A:$D,4,0),0)</f>
        <v>0</v>
      </c>
      <c r="K478" s="30">
        <f>IFERROR(VLOOKUP(A478,[5]数据处理!$A:$E,5,0),0)</f>
        <v>0</v>
      </c>
      <c r="L478" s="30">
        <f>IFERROR(VLOOKUP(A478,[5]数据处理!$A:$G,7,0),0)</f>
        <v>0</v>
      </c>
      <c r="M478">
        <f t="shared" si="120"/>
        <v>8</v>
      </c>
      <c r="N478">
        <f>IFERROR(VLOOKUP(A478,[5]数据处理!$A:$C,3,0),0)</f>
        <v>0</v>
      </c>
      <c r="O478">
        <f>IFERROR(VLOOKUP($A478,[5]数据处理!$A:$N,14,0),0)</f>
        <v>0</v>
      </c>
      <c r="P478">
        <f>IFERROR(VLOOKUP($A478,[3]库存报告使用数据!$A$1:$B$65536,2,0),"")</f>
        <v>0</v>
      </c>
      <c r="Q478">
        <f>IFERROR(VLOOKUP($A478,[3]库存报告使用数据!$A$1:$E$65536,5,0),"")</f>
        <v>0</v>
      </c>
      <c r="R478">
        <f>IFERROR(VLOOKUP($A478,[3]库存报告使用数据!$A$1:$H$65536,8,0),"")</f>
        <v>0</v>
      </c>
      <c r="S478">
        <f>IFERROR(VLOOKUP($A478,[3]库存报告使用数据!$A$1:$K$65536,11,0),"")</f>
        <v>0</v>
      </c>
      <c r="T478">
        <f>IFERROR(VLOOKUP($A478,[3]库存报告使用数据!$A$1:$C$65536,3,0),"")</f>
        <v>0</v>
      </c>
      <c r="U478">
        <f>IFERROR(VLOOKUP($A478,[3]库存报告使用数据!$A$1:$F$65536,6,0),"")</f>
        <v>0</v>
      </c>
      <c r="V478">
        <f>IFERROR(VLOOKUP($A478,[3]库存报告使用数据!$A$1:$I$65536,9,0),"")</f>
        <v>0</v>
      </c>
      <c r="W478">
        <f>IFERROR(VLOOKUP($A478,[3]库存报告使用数据!$A$1:$L$65536,12,0),"")</f>
        <v>0</v>
      </c>
      <c r="X478" s="20" t="str">
        <f t="shared" si="121"/>
        <v/>
      </c>
      <c r="Y478" s="20" t="str">
        <f t="shared" si="122"/>
        <v/>
      </c>
      <c r="Z478" s="20" t="str">
        <f t="shared" si="123"/>
        <v/>
      </c>
      <c r="AA478" s="20" t="str">
        <f t="shared" si="124"/>
        <v/>
      </c>
      <c r="AB478">
        <f>IFERROR(VLOOKUP($A478,[3]库存报告使用数据!$A$1:$D$65536,4,0),"")</f>
        <v>0</v>
      </c>
      <c r="AC478">
        <f>IFERROR(VLOOKUP($A478,[3]库存报告使用数据!$A$1:$G$65536,7,0),"")</f>
        <v>0</v>
      </c>
      <c r="AD478">
        <f>IFERROR(VLOOKUP($A478,[3]库存报告使用数据!$A$1:$J$65536,10,0),"")</f>
        <v>0</v>
      </c>
      <c r="AE478">
        <f>IFERROR(VLOOKUP($A478,[3]库存报告使用数据!$A$1:$M$65536,13,0),"")</f>
        <v>0</v>
      </c>
      <c r="AF478" s="20" t="str">
        <f t="shared" si="125"/>
        <v/>
      </c>
      <c r="AG478" s="20" t="str">
        <f t="shared" si="126"/>
        <v/>
      </c>
      <c r="AH478" s="20" t="str">
        <f t="shared" si="127"/>
        <v/>
      </c>
      <c r="AI478" s="20" t="str">
        <f t="shared" si="128"/>
        <v/>
      </c>
      <c r="AJ478">
        <f>IFERROR(VLOOKUP($B478,[4]库存报告使用数据!$A$1:$B$65536,2,0),0)</f>
        <v>2</v>
      </c>
      <c r="AK478">
        <f>IFERROR(VLOOKUP($B478,[4]库存报告使用数据!$A$1:$C$65536,3,0),)</f>
        <v>0</v>
      </c>
      <c r="AL478">
        <f>IFERROR(VLOOKUP($B478,[4]库存报告使用数据!$A$1:$D$65536,4,0),)</f>
        <v>0</v>
      </c>
      <c r="AM478">
        <f>IFERROR(VLOOKUP($B478,[4]库存报告使用数据!$A$1:$E$65536,5,0),)</f>
        <v>0</v>
      </c>
      <c r="AN478" s="20">
        <f t="shared" si="129"/>
        <v>0.5</v>
      </c>
      <c r="AO478" s="20" t="str">
        <f t="shared" si="130"/>
        <v/>
      </c>
      <c r="AP478" s="20" t="str">
        <f t="shared" si="131"/>
        <v/>
      </c>
      <c r="AQ478" s="20" t="str">
        <f t="shared" si="132"/>
        <v/>
      </c>
      <c r="AR478" s="32">
        <f t="shared" si="133"/>
        <v>0.142857142857143</v>
      </c>
      <c r="AS478" s="32">
        <f t="shared" si="134"/>
        <v>8.57142857142857</v>
      </c>
      <c r="AT478" s="32">
        <f t="shared" si="135"/>
        <v>-0.571428571428571</v>
      </c>
      <c r="AU478" s="28">
        <f t="shared" si="136"/>
        <v>56</v>
      </c>
      <c r="AV478" s="34">
        <f>IFERROR(时间!$B$4+AU478,"上周无销量")</f>
        <v>43339</v>
      </c>
    </row>
    <row r="479" spans="1:48">
      <c r="A479" s="18" t="s">
        <v>524</v>
      </c>
      <c r="B479" t="str">
        <f>VLOOKUP(A479,'[1]sku-asin（子）'!$A:$B,2,0)</f>
        <v>B073PQQCK8</v>
      </c>
      <c r="C479" t="str">
        <f>VLOOKUP(A479,'[1]子sku-父sku'!$A:$B,2,0)</f>
        <v>CS-LY170</v>
      </c>
      <c r="D479" s="28">
        <f>IFERROR(VLOOKUP(A479,[2]库存报告使用数据处理!$A:$C,3,0),0)</f>
        <v>3</v>
      </c>
      <c r="E479" s="28">
        <f>IFERROR(VLOOKUP(A479,[2]库存报告使用数据处理!$A:$D,4,0),0)</f>
        <v>1</v>
      </c>
      <c r="F479" s="28">
        <f>IFERROR(VLOOKUP(A479,[2]库存报告使用数据处理!$A:$E,5,0),0)</f>
        <v>0</v>
      </c>
      <c r="G479" s="28">
        <f>IFERROR(VLOOKUP(A479,[2]库存报告使用数据处理!$A:$F,6,0),0)</f>
        <v>0</v>
      </c>
      <c r="H479" s="29">
        <f>IFERROR(VLOOKUP(A479,[2]库存报告使用数据处理!$A:$G,7,0),0)</f>
        <v>15.8975</v>
      </c>
      <c r="I479">
        <f>IFERROR(VLOOKUP(A479,[5]数据处理!$A:$B,2,0),0)</f>
        <v>14</v>
      </c>
      <c r="J479" s="30">
        <f>IFERROR(VLOOKUP(A479,[5]数据处理!$A:$D,4,0),0)</f>
        <v>0</v>
      </c>
      <c r="K479" s="30">
        <f>IFERROR(VLOOKUP(A479,[5]数据处理!$A:$E,5,0),0)</f>
        <v>0</v>
      </c>
      <c r="L479" s="30">
        <f>IFERROR(VLOOKUP(A479,[5]数据处理!$A:$G,7,0),0)</f>
        <v>0</v>
      </c>
      <c r="M479">
        <f t="shared" si="120"/>
        <v>14</v>
      </c>
      <c r="N479">
        <f>IFERROR(VLOOKUP(A479,[5]数据处理!$A:$C,3,0),0)</f>
        <v>0</v>
      </c>
      <c r="O479">
        <f>IFERROR(VLOOKUP($A479,[5]数据处理!$A:$N,14,0),0)</f>
        <v>0</v>
      </c>
      <c r="P479">
        <f>IFERROR(VLOOKUP($A479,[3]库存报告使用数据!$A$1:$B$65536,2,0),"")</f>
        <v>0</v>
      </c>
      <c r="Q479">
        <f>IFERROR(VLOOKUP($A479,[3]库存报告使用数据!$A$1:$E$65536,5,0),"")</f>
        <v>0</v>
      </c>
      <c r="R479">
        <f>IFERROR(VLOOKUP($A479,[3]库存报告使用数据!$A$1:$H$65536,8,0),"")</f>
        <v>1</v>
      </c>
      <c r="S479">
        <f>IFERROR(VLOOKUP($A479,[3]库存报告使用数据!$A$1:$K$65536,11,0),"")</f>
        <v>0</v>
      </c>
      <c r="T479">
        <f>IFERROR(VLOOKUP($A479,[3]库存报告使用数据!$A$1:$C$65536,3,0),"")</f>
        <v>0</v>
      </c>
      <c r="U479">
        <f>IFERROR(VLOOKUP($A479,[3]库存报告使用数据!$A$1:$F$65536,6,0),"")</f>
        <v>0</v>
      </c>
      <c r="V479">
        <f>IFERROR(VLOOKUP($A479,[3]库存报告使用数据!$A$1:$I$65536,9,0),"")</f>
        <v>1</v>
      </c>
      <c r="W479">
        <f>IFERROR(VLOOKUP($A479,[3]库存报告使用数据!$A$1:$L$65536,12,0),"")</f>
        <v>0</v>
      </c>
      <c r="X479" s="20" t="str">
        <f t="shared" si="121"/>
        <v/>
      </c>
      <c r="Y479" s="20" t="str">
        <f t="shared" si="122"/>
        <v/>
      </c>
      <c r="Z479" s="20">
        <f t="shared" si="123"/>
        <v>1</v>
      </c>
      <c r="AA479" s="20" t="str">
        <f t="shared" si="124"/>
        <v/>
      </c>
      <c r="AB479">
        <f>IFERROR(VLOOKUP($A479,[3]库存报告使用数据!$A$1:$D$65536,4,0),"")</f>
        <v>0</v>
      </c>
      <c r="AC479">
        <f>IFERROR(VLOOKUP($A479,[3]库存报告使用数据!$A$1:$G$65536,7,0),"")</f>
        <v>0</v>
      </c>
      <c r="AD479">
        <f>IFERROR(VLOOKUP($A479,[3]库存报告使用数据!$A$1:$J$65536,10,0),"")</f>
        <v>0</v>
      </c>
      <c r="AE479">
        <f>IFERROR(VLOOKUP($A479,[3]库存报告使用数据!$A$1:$M$65536,13,0),"")</f>
        <v>0</v>
      </c>
      <c r="AF479" s="20" t="str">
        <f t="shared" si="125"/>
        <v/>
      </c>
      <c r="AG479" s="20" t="str">
        <f t="shared" si="126"/>
        <v/>
      </c>
      <c r="AH479" s="20" t="str">
        <f t="shared" si="127"/>
        <v/>
      </c>
      <c r="AI479" s="20" t="str">
        <f t="shared" si="128"/>
        <v/>
      </c>
      <c r="AJ479">
        <f>IFERROR(VLOOKUP($B479,[4]库存报告使用数据!$A$1:$B$65536,2,0),0)</f>
        <v>4</v>
      </c>
      <c r="AK479">
        <f>IFERROR(VLOOKUP($B479,[4]库存报告使用数据!$A$1:$C$65536,3,0),)</f>
        <v>2</v>
      </c>
      <c r="AL479">
        <f>IFERROR(VLOOKUP($B479,[4]库存报告使用数据!$A$1:$D$65536,4,0),)</f>
        <v>2</v>
      </c>
      <c r="AM479">
        <f>IFERROR(VLOOKUP($B479,[4]库存报告使用数据!$A$1:$E$65536,5,0),)</f>
        <v>0</v>
      </c>
      <c r="AN479" s="20">
        <f t="shared" si="129"/>
        <v>0.75</v>
      </c>
      <c r="AO479" s="20">
        <f t="shared" si="130"/>
        <v>0.5</v>
      </c>
      <c r="AP479" s="20">
        <f t="shared" si="131"/>
        <v>0</v>
      </c>
      <c r="AQ479" s="20" t="str">
        <f t="shared" si="132"/>
        <v/>
      </c>
      <c r="AR479" s="32">
        <f t="shared" si="133"/>
        <v>0.428571428571429</v>
      </c>
      <c r="AS479" s="32">
        <f t="shared" si="134"/>
        <v>25.7142857142857</v>
      </c>
      <c r="AT479" s="32">
        <f t="shared" si="135"/>
        <v>-11.7142857142857</v>
      </c>
      <c r="AU479" s="28">
        <f t="shared" si="136"/>
        <v>32</v>
      </c>
      <c r="AV479" s="34">
        <f>IFERROR(时间!$B$4+AU479,"上周无销量")</f>
        <v>43315</v>
      </c>
    </row>
    <row r="480" spans="1:48">
      <c r="A480" s="18" t="s">
        <v>525</v>
      </c>
      <c r="B480" t="str">
        <f>VLOOKUP(A480,'[1]sku-asin（子）'!$A:$B,2,0)</f>
        <v>B073PPT6WC</v>
      </c>
      <c r="C480" t="str">
        <f>VLOOKUP(A480,'[1]子sku-父sku'!$A:$B,2,0)</f>
        <v>CS-LY170</v>
      </c>
      <c r="D480" s="28">
        <f>IFERROR(VLOOKUP(A480,[2]库存报告使用数据处理!$A:$C,3,0),0)</f>
        <v>0</v>
      </c>
      <c r="E480" s="28">
        <f>IFERROR(VLOOKUP(A480,[2]库存报告使用数据处理!$A:$D,4,0),0)</f>
        <v>2</v>
      </c>
      <c r="F480" s="28">
        <f>IFERROR(VLOOKUP(A480,[2]库存报告使用数据处理!$A:$E,5,0),0)</f>
        <v>3</v>
      </c>
      <c r="G480" s="28">
        <f>IFERROR(VLOOKUP(A480,[2]库存报告使用数据处理!$A:$F,6,0),0)</f>
        <v>0</v>
      </c>
      <c r="H480" s="29">
        <f>IFERROR(VLOOKUP(A480,[2]库存报告使用数据处理!$A:$G,7,0),0)</f>
        <v>14.9</v>
      </c>
      <c r="I480">
        <f>IFERROR(VLOOKUP(A480,[5]数据处理!$A:$B,2,0),0)</f>
        <v>4</v>
      </c>
      <c r="J480" s="30">
        <f>IFERROR(VLOOKUP(A480,[5]数据处理!$A:$D,4,0),0)</f>
        <v>0</v>
      </c>
      <c r="K480" s="30">
        <f>IFERROR(VLOOKUP(A480,[5]数据处理!$A:$E,5,0),0)</f>
        <v>0</v>
      </c>
      <c r="L480" s="30">
        <f>IFERROR(VLOOKUP(A480,[5]数据处理!$A:$G,7,0),0)</f>
        <v>0</v>
      </c>
      <c r="M480">
        <f t="shared" si="120"/>
        <v>4</v>
      </c>
      <c r="N480">
        <f>IFERROR(VLOOKUP(A480,[5]数据处理!$A:$C,3,0),0)</f>
        <v>0</v>
      </c>
      <c r="O480">
        <f>IFERROR(VLOOKUP($A480,[5]数据处理!$A:$N,14,0),0)</f>
        <v>0</v>
      </c>
      <c r="P480">
        <f>IFERROR(VLOOKUP($A480,[3]库存报告使用数据!$A$1:$B$65536,2,0),"")</f>
        <v>0</v>
      </c>
      <c r="Q480">
        <f>IFERROR(VLOOKUP($A480,[3]库存报告使用数据!$A$1:$E$65536,5,0),"")</f>
        <v>5</v>
      </c>
      <c r="R480">
        <f>IFERROR(VLOOKUP($A480,[3]库存报告使用数据!$A$1:$H$65536,8,0),"")</f>
        <v>251</v>
      </c>
      <c r="S480">
        <f>IFERROR(VLOOKUP($A480,[3]库存报告使用数据!$A$1:$K$65536,11,0),"")</f>
        <v>0</v>
      </c>
      <c r="T480">
        <f>IFERROR(VLOOKUP($A480,[3]库存报告使用数据!$A$1:$C$65536,3,0),"")</f>
        <v>0</v>
      </c>
      <c r="U480">
        <f>IFERROR(VLOOKUP($A480,[3]库存报告使用数据!$A$1:$F$65536,6,0),"")</f>
        <v>0</v>
      </c>
      <c r="V480">
        <f>IFERROR(VLOOKUP($A480,[3]库存报告使用数据!$A$1:$I$65536,9,0),"")</f>
        <v>1</v>
      </c>
      <c r="W480">
        <f>IFERROR(VLOOKUP($A480,[3]库存报告使用数据!$A$1:$L$65536,12,0),"")</f>
        <v>0</v>
      </c>
      <c r="X480" s="20" t="str">
        <f t="shared" si="121"/>
        <v/>
      </c>
      <c r="Y480" s="20">
        <f t="shared" si="122"/>
        <v>0</v>
      </c>
      <c r="Z480" s="20">
        <f t="shared" si="123"/>
        <v>0.00398406374501992</v>
      </c>
      <c r="AA480" s="20" t="str">
        <f t="shared" si="124"/>
        <v/>
      </c>
      <c r="AB480">
        <f>IFERROR(VLOOKUP($A480,[3]库存报告使用数据!$A$1:$D$65536,4,0),"")</f>
        <v>0</v>
      </c>
      <c r="AC480">
        <f>IFERROR(VLOOKUP($A480,[3]库存报告使用数据!$A$1:$G$65536,7,0),"")</f>
        <v>0</v>
      </c>
      <c r="AD480">
        <f>IFERROR(VLOOKUP($A480,[3]库存报告使用数据!$A$1:$J$65536,10,0),"")</f>
        <v>0</v>
      </c>
      <c r="AE480">
        <f>IFERROR(VLOOKUP($A480,[3]库存报告使用数据!$A$1:$M$65536,13,0),"")</f>
        <v>0</v>
      </c>
      <c r="AF480" s="20" t="str">
        <f t="shared" si="125"/>
        <v/>
      </c>
      <c r="AG480" s="20" t="str">
        <f t="shared" si="126"/>
        <v/>
      </c>
      <c r="AH480" s="20" t="str">
        <f t="shared" si="127"/>
        <v/>
      </c>
      <c r="AI480" s="20" t="str">
        <f t="shared" si="128"/>
        <v/>
      </c>
      <c r="AJ480">
        <f>IFERROR(VLOOKUP($B480,[4]库存报告使用数据!$A$1:$B$65536,2,0),0)</f>
        <v>6</v>
      </c>
      <c r="AK480">
        <f>IFERROR(VLOOKUP($B480,[4]库存报告使用数据!$A$1:$C$65536,3,0),)</f>
        <v>20</v>
      </c>
      <c r="AL480">
        <f>IFERROR(VLOOKUP($B480,[4]库存报告使用数据!$A$1:$D$65536,4,0),)</f>
        <v>3</v>
      </c>
      <c r="AM480">
        <f>IFERROR(VLOOKUP($B480,[4]库存报告使用数据!$A$1:$E$65536,5,0),)</f>
        <v>5</v>
      </c>
      <c r="AN480" s="20">
        <f t="shared" si="129"/>
        <v>0</v>
      </c>
      <c r="AO480" s="20">
        <f t="shared" si="130"/>
        <v>0.1</v>
      </c>
      <c r="AP480" s="20">
        <f t="shared" si="131"/>
        <v>1</v>
      </c>
      <c r="AQ480" s="20">
        <f t="shared" si="132"/>
        <v>0</v>
      </c>
      <c r="AR480" s="32">
        <f t="shared" si="133"/>
        <v>0</v>
      </c>
      <c r="AS480" s="32">
        <f t="shared" si="134"/>
        <v>0</v>
      </c>
      <c r="AT480" s="32">
        <f t="shared" si="135"/>
        <v>4</v>
      </c>
      <c r="AU480" s="28" t="str">
        <f t="shared" si="136"/>
        <v>库存为4</v>
      </c>
      <c r="AV480" s="34" t="str">
        <f>IFERROR(时间!$B$4+AU480,"上周无销量")</f>
        <v>上周无销量</v>
      </c>
    </row>
    <row r="481" spans="1:48">
      <c r="A481" s="18" t="s">
        <v>526</v>
      </c>
      <c r="B481" t="str">
        <f>VLOOKUP(A481,'[1]sku-asin（子）'!$A:$B,2,0)</f>
        <v>B073PPJ57C</v>
      </c>
      <c r="C481" t="str">
        <f>VLOOKUP(A481,'[1]子sku-父sku'!$A:$B,2,0)</f>
        <v>CS-LY170</v>
      </c>
      <c r="D481" s="28">
        <f>IFERROR(VLOOKUP(A481,[2]库存报告使用数据处理!$A:$C,3,0),0)</f>
        <v>1</v>
      </c>
      <c r="E481" s="28">
        <f>IFERROR(VLOOKUP(A481,[2]库存报告使用数据处理!$A:$D,4,0),0)</f>
        <v>0</v>
      </c>
      <c r="F481" s="28">
        <f>IFERROR(VLOOKUP(A481,[2]库存报告使用数据处理!$A:$E,5,0),0)</f>
        <v>2</v>
      </c>
      <c r="G481" s="28">
        <f>IFERROR(VLOOKUP(A481,[2]库存报告使用数据处理!$A:$F,6,0),0)</f>
        <v>4</v>
      </c>
      <c r="H481" s="29">
        <f>IFERROR(VLOOKUP(A481,[2]库存报告使用数据处理!$A:$G,7,0),0)</f>
        <v>15.47</v>
      </c>
      <c r="I481">
        <f>IFERROR(VLOOKUP(A481,[5]数据处理!$A:$B,2,0),0)</f>
        <v>11</v>
      </c>
      <c r="J481" s="30">
        <f>IFERROR(VLOOKUP(A481,[5]数据处理!$A:$D,4,0),0)</f>
        <v>0</v>
      </c>
      <c r="K481" s="30">
        <f>IFERROR(VLOOKUP(A481,[5]数据处理!$A:$E,5,0),0)</f>
        <v>0</v>
      </c>
      <c r="L481" s="30">
        <f>IFERROR(VLOOKUP(A481,[5]数据处理!$A:$G,7,0),0)</f>
        <v>0</v>
      </c>
      <c r="M481">
        <f t="shared" si="120"/>
        <v>11</v>
      </c>
      <c r="N481">
        <f>IFERROR(VLOOKUP(A481,[5]数据处理!$A:$C,3,0),0)</f>
        <v>0</v>
      </c>
      <c r="O481">
        <f>IFERROR(VLOOKUP($A481,[5]数据处理!$A:$N,14,0),0)</f>
        <v>0</v>
      </c>
      <c r="P481">
        <f>IFERROR(VLOOKUP($A481,[3]库存报告使用数据!$A$1:$B$65536,2,0),"")</f>
        <v>0</v>
      </c>
      <c r="Q481">
        <f>IFERROR(VLOOKUP($A481,[3]库存报告使用数据!$A$1:$E$65536,5,0),"")</f>
        <v>278</v>
      </c>
      <c r="R481">
        <f>IFERROR(VLOOKUP($A481,[3]库存报告使用数据!$A$1:$H$65536,8,0),"")</f>
        <v>0</v>
      </c>
      <c r="S481">
        <f>IFERROR(VLOOKUP($A481,[3]库存报告使用数据!$A$1:$K$65536,11,0),"")</f>
        <v>10</v>
      </c>
      <c r="T481">
        <f>IFERROR(VLOOKUP($A481,[3]库存报告使用数据!$A$1:$C$65536,3,0),"")</f>
        <v>1</v>
      </c>
      <c r="U481">
        <f>IFERROR(VLOOKUP($A481,[3]库存报告使用数据!$A$1:$F$65536,6,0),"")</f>
        <v>3</v>
      </c>
      <c r="V481">
        <f>IFERROR(VLOOKUP($A481,[3]库存报告使用数据!$A$1:$I$65536,9,0),"")</f>
        <v>0</v>
      </c>
      <c r="W481">
        <f>IFERROR(VLOOKUP($A481,[3]库存报告使用数据!$A$1:$L$65536,12,0),"")</f>
        <v>0</v>
      </c>
      <c r="X481" s="20" t="str">
        <f t="shared" si="121"/>
        <v/>
      </c>
      <c r="Y481" s="20">
        <f t="shared" si="122"/>
        <v>0.0107913669064748</v>
      </c>
      <c r="Z481" s="20" t="str">
        <f t="shared" si="123"/>
        <v/>
      </c>
      <c r="AA481" s="20">
        <f t="shared" si="124"/>
        <v>0</v>
      </c>
      <c r="AB481">
        <f>IFERROR(VLOOKUP($A481,[3]库存报告使用数据!$A$1:$D$65536,4,0),"")</f>
        <v>0.1125</v>
      </c>
      <c r="AC481">
        <f>IFERROR(VLOOKUP($A481,[3]库存报告使用数据!$A$1:$G$65536,7,0),"")</f>
        <v>0</v>
      </c>
      <c r="AD481">
        <f>IFERROR(VLOOKUP($A481,[3]库存报告使用数据!$A$1:$J$65536,10,0),"")</f>
        <v>0</v>
      </c>
      <c r="AE481">
        <f>IFERROR(VLOOKUP($A481,[3]库存报告使用数据!$A$1:$M$65536,13,0),"")</f>
        <v>0</v>
      </c>
      <c r="AF481" s="20">
        <f t="shared" si="125"/>
        <v>0.0072721396250808</v>
      </c>
      <c r="AG481" s="20" t="str">
        <f t="shared" si="126"/>
        <v/>
      </c>
      <c r="AH481" s="20" t="str">
        <f t="shared" si="127"/>
        <v/>
      </c>
      <c r="AI481" s="20" t="str">
        <f t="shared" si="128"/>
        <v/>
      </c>
      <c r="AJ481">
        <f>IFERROR(VLOOKUP($B481,[4]库存报告使用数据!$A$1:$B$65536,2,0),0)</f>
        <v>3</v>
      </c>
      <c r="AK481">
        <f>IFERROR(VLOOKUP($B481,[4]库存报告使用数据!$A$1:$C$65536,3,0),)</f>
        <v>10</v>
      </c>
      <c r="AL481">
        <f>IFERROR(VLOOKUP($B481,[4]库存报告使用数据!$A$1:$D$65536,4,0),)</f>
        <v>2</v>
      </c>
      <c r="AM481">
        <f>IFERROR(VLOOKUP($B481,[4]库存报告使用数据!$A$1:$E$65536,5,0),)</f>
        <v>8</v>
      </c>
      <c r="AN481" s="20">
        <f t="shared" si="129"/>
        <v>0.333333333333333</v>
      </c>
      <c r="AO481" s="20">
        <f t="shared" si="130"/>
        <v>0</v>
      </c>
      <c r="AP481" s="20">
        <f t="shared" si="131"/>
        <v>1</v>
      </c>
      <c r="AQ481" s="20">
        <f t="shared" si="132"/>
        <v>0.5</v>
      </c>
      <c r="AR481" s="32">
        <f t="shared" si="133"/>
        <v>0.142857142857143</v>
      </c>
      <c r="AS481" s="32">
        <f t="shared" si="134"/>
        <v>8.57142857142857</v>
      </c>
      <c r="AT481" s="32">
        <f t="shared" si="135"/>
        <v>2.42857142857143</v>
      </c>
      <c r="AU481" s="28">
        <f t="shared" si="136"/>
        <v>77</v>
      </c>
      <c r="AV481" s="34">
        <f>IFERROR(时间!$B$4+AU481,"上周无销量")</f>
        <v>43360</v>
      </c>
    </row>
    <row r="482" spans="1:48">
      <c r="A482" s="18" t="s">
        <v>527</v>
      </c>
      <c r="B482" t="str">
        <f>VLOOKUP(A482,'[1]sku-asin（子）'!$A:$B,2,0)</f>
        <v>B073PQ59J8</v>
      </c>
      <c r="C482" t="str">
        <f>VLOOKUP(A482,'[1]子sku-父sku'!$A:$B,2,0)</f>
        <v>CS-LY170</v>
      </c>
      <c r="D482" s="28">
        <f>IFERROR(VLOOKUP(A482,[2]库存报告使用数据处理!$A:$C,3,0),0)</f>
        <v>0</v>
      </c>
      <c r="E482" s="28">
        <f>IFERROR(VLOOKUP(A482,[2]库存报告使用数据处理!$A:$D,4,0),0)</f>
        <v>0</v>
      </c>
      <c r="F482" s="28">
        <f>IFERROR(VLOOKUP(A482,[2]库存报告使用数据处理!$A:$E,5,0),0)</f>
        <v>0</v>
      </c>
      <c r="G482" s="28">
        <f>IFERROR(VLOOKUP(A482,[2]库存报告使用数据处理!$A:$F,6,0),0)</f>
        <v>0</v>
      </c>
      <c r="H482" s="29">
        <f>IFERROR(VLOOKUP(A482,[2]库存报告使用数据处理!$A:$G,7,0),0)</f>
        <v>0</v>
      </c>
      <c r="I482">
        <f>IFERROR(VLOOKUP(A482,[5]数据处理!$A:$B,2,0),0)</f>
        <v>13</v>
      </c>
      <c r="J482" s="30">
        <f>IFERROR(VLOOKUP(A482,[5]数据处理!$A:$D,4,0),0)</f>
        <v>0</v>
      </c>
      <c r="K482" s="30">
        <f>IFERROR(VLOOKUP(A482,[5]数据处理!$A:$E,5,0),0)</f>
        <v>0</v>
      </c>
      <c r="L482" s="30">
        <f>IFERROR(VLOOKUP(A482,[5]数据处理!$A:$G,7,0),0)</f>
        <v>0</v>
      </c>
      <c r="M482">
        <f t="shared" si="120"/>
        <v>13</v>
      </c>
      <c r="N482">
        <f>IFERROR(VLOOKUP(A482,[5]数据处理!$A:$C,3,0),0)</f>
        <v>0</v>
      </c>
      <c r="O482">
        <f>IFERROR(VLOOKUP($A482,[5]数据处理!$A:$N,14,0),0)</f>
        <v>11</v>
      </c>
      <c r="P482">
        <f>IFERROR(VLOOKUP($A482,[3]库存报告使用数据!$A$1:$B$65536,2,0),"")</f>
        <v>20572</v>
      </c>
      <c r="Q482">
        <f>IFERROR(VLOOKUP($A482,[3]库存报告使用数据!$A$1:$E$65536,5,0),"")</f>
        <v>14022</v>
      </c>
      <c r="R482">
        <f>IFERROR(VLOOKUP($A482,[3]库存报告使用数据!$A$1:$H$65536,8,0),"")</f>
        <v>7571</v>
      </c>
      <c r="S482">
        <f>IFERROR(VLOOKUP($A482,[3]库存报告使用数据!$A$1:$K$65536,11,0),"")</f>
        <v>7449</v>
      </c>
      <c r="T482">
        <f>IFERROR(VLOOKUP($A482,[3]库存报告使用数据!$A$1:$C$65536,3,0),"")</f>
        <v>85</v>
      </c>
      <c r="U482">
        <f>IFERROR(VLOOKUP($A482,[3]库存报告使用数据!$A$1:$F$65536,6,0),"")</f>
        <v>47</v>
      </c>
      <c r="V482">
        <f>IFERROR(VLOOKUP($A482,[3]库存报告使用数据!$A$1:$I$65536,9,0),"")</f>
        <v>62</v>
      </c>
      <c r="W482">
        <f>IFERROR(VLOOKUP($A482,[3]库存报告使用数据!$A$1:$L$65536,12,0),"")</f>
        <v>64</v>
      </c>
      <c r="X482" s="20">
        <f t="shared" si="121"/>
        <v>0.00413182967139802</v>
      </c>
      <c r="Y482" s="20">
        <f t="shared" si="122"/>
        <v>0.0033518756240194</v>
      </c>
      <c r="Z482" s="20">
        <f t="shared" si="123"/>
        <v>0.00818914278166689</v>
      </c>
      <c r="AA482" s="20">
        <f t="shared" si="124"/>
        <v>0.00859175728285676</v>
      </c>
      <c r="AB482">
        <f>IFERROR(VLOOKUP($A482,[3]库存报告使用数据!$A$1:$D$65536,4,0),"")</f>
        <v>16.3475</v>
      </c>
      <c r="AC482">
        <f>IFERROR(VLOOKUP($A482,[3]库存报告使用数据!$A$1:$G$65536,7,0),"")</f>
        <v>8.97</v>
      </c>
      <c r="AD482">
        <f>IFERROR(VLOOKUP($A482,[3]库存报告使用数据!$A$1:$J$65536,10,0),"")</f>
        <v>13.22</v>
      </c>
      <c r="AE482">
        <f>IFERROR(VLOOKUP($A482,[3]库存报告使用数据!$A$1:$M$65536,13,0),"")</f>
        <v>13.41</v>
      </c>
      <c r="AF482" s="20" t="str">
        <f t="shared" si="125"/>
        <v>无销售广告费为16.3475</v>
      </c>
      <c r="AG482" s="20" t="str">
        <f t="shared" si="126"/>
        <v>无销售广告费为8.97</v>
      </c>
      <c r="AH482" s="20" t="str">
        <f t="shared" si="127"/>
        <v>无销售广告费为13.22</v>
      </c>
      <c r="AI482" s="20" t="str">
        <f t="shared" si="128"/>
        <v>无销售广告费为13.41</v>
      </c>
      <c r="AJ482">
        <f>IFERROR(VLOOKUP($B482,[4]库存报告使用数据!$A$1:$B$65536,2,0),0)</f>
        <v>26</v>
      </c>
      <c r="AK482">
        <f>IFERROR(VLOOKUP($B482,[4]库存报告使用数据!$A$1:$C$65536,3,0),)</f>
        <v>23</v>
      </c>
      <c r="AL482">
        <f>IFERROR(VLOOKUP($B482,[4]库存报告使用数据!$A$1:$D$65536,4,0),)</f>
        <v>16</v>
      </c>
      <c r="AM482">
        <f>IFERROR(VLOOKUP($B482,[4]库存报告使用数据!$A$1:$E$65536,5,0),)</f>
        <v>24</v>
      </c>
      <c r="AN482" s="20">
        <f t="shared" si="129"/>
        <v>0</v>
      </c>
      <c r="AO482" s="20">
        <f t="shared" si="130"/>
        <v>0</v>
      </c>
      <c r="AP482" s="20">
        <f t="shared" si="131"/>
        <v>0</v>
      </c>
      <c r="AQ482" s="20">
        <f t="shared" si="132"/>
        <v>0</v>
      </c>
      <c r="AR482" s="32">
        <f t="shared" si="133"/>
        <v>0</v>
      </c>
      <c r="AS482" s="32">
        <f t="shared" si="134"/>
        <v>0</v>
      </c>
      <c r="AT482" s="32">
        <f t="shared" si="135"/>
        <v>13</v>
      </c>
      <c r="AU482" s="28" t="str">
        <f t="shared" si="136"/>
        <v>库存为13</v>
      </c>
      <c r="AV482" s="34" t="str">
        <f>IFERROR(时间!$B$4+AU482,"上周无销量")</f>
        <v>上周无销量</v>
      </c>
    </row>
    <row r="483" spans="1:48">
      <c r="A483" s="18" t="s">
        <v>528</v>
      </c>
      <c r="B483" t="str">
        <f>VLOOKUP(A483,'[1]sku-asin（子）'!$A:$B,2,0)</f>
        <v>B073PPP5ZG</v>
      </c>
      <c r="C483" t="str">
        <f>VLOOKUP(A483,'[1]子sku-父sku'!$A:$B,2,0)</f>
        <v>CS-LY170</v>
      </c>
      <c r="D483" s="28">
        <f>IFERROR(VLOOKUP(A483,[2]库存报告使用数据处理!$A:$C,3,0),0)</f>
        <v>1</v>
      </c>
      <c r="E483" s="28">
        <f>IFERROR(VLOOKUP(A483,[2]库存报告使用数据处理!$A:$D,4,0),0)</f>
        <v>2</v>
      </c>
      <c r="F483" s="28">
        <f>IFERROR(VLOOKUP(A483,[2]库存报告使用数据处理!$A:$E,5,0),0)</f>
        <v>4</v>
      </c>
      <c r="G483" s="28">
        <f>IFERROR(VLOOKUP(A483,[2]库存报告使用数据处理!$A:$F,6,0),0)</f>
        <v>0</v>
      </c>
      <c r="H483" s="29">
        <f>IFERROR(VLOOKUP(A483,[2]库存报告使用数据处理!$A:$G,7,0),0)</f>
        <v>14.9</v>
      </c>
      <c r="I483">
        <f>IFERROR(VLOOKUP(A483,[5]数据处理!$A:$B,2,0),0)</f>
        <v>4</v>
      </c>
      <c r="J483" s="30">
        <f>IFERROR(VLOOKUP(A483,[5]数据处理!$A:$D,4,0),0)</f>
        <v>0</v>
      </c>
      <c r="K483" s="30">
        <f>IFERROR(VLOOKUP(A483,[5]数据处理!$A:$E,5,0),0)</f>
        <v>0</v>
      </c>
      <c r="L483" s="30">
        <f>IFERROR(VLOOKUP(A483,[5]数据处理!$A:$G,7,0),0)</f>
        <v>0</v>
      </c>
      <c r="M483">
        <f t="shared" si="120"/>
        <v>4</v>
      </c>
      <c r="N483">
        <f>IFERROR(VLOOKUP(A483,[5]数据处理!$A:$C,3,0),0)</f>
        <v>0</v>
      </c>
      <c r="O483">
        <f>IFERROR(VLOOKUP($A483,[5]数据处理!$A:$N,14,0),0)</f>
        <v>0</v>
      </c>
      <c r="P483">
        <f>IFERROR(VLOOKUP($A483,[3]库存报告使用数据!$A$1:$B$65536,2,0),"")</f>
        <v>0</v>
      </c>
      <c r="Q483">
        <f>IFERROR(VLOOKUP($A483,[3]库存报告使用数据!$A$1:$E$65536,5,0),"")</f>
        <v>72</v>
      </c>
      <c r="R483">
        <f>IFERROR(VLOOKUP($A483,[3]库存报告使用数据!$A$1:$H$65536,8,0),"")</f>
        <v>78</v>
      </c>
      <c r="S483">
        <f>IFERROR(VLOOKUP($A483,[3]库存报告使用数据!$A$1:$K$65536,11,0),"")</f>
        <v>38</v>
      </c>
      <c r="T483">
        <f>IFERROR(VLOOKUP($A483,[3]库存报告使用数据!$A$1:$C$65536,3,0),"")</f>
        <v>4</v>
      </c>
      <c r="U483">
        <f>IFERROR(VLOOKUP($A483,[3]库存报告使用数据!$A$1:$F$65536,6,0),"")</f>
        <v>3</v>
      </c>
      <c r="V483">
        <f>IFERROR(VLOOKUP($A483,[3]库存报告使用数据!$A$1:$I$65536,9,0),"")</f>
        <v>1</v>
      </c>
      <c r="W483">
        <f>IFERROR(VLOOKUP($A483,[3]库存报告使用数据!$A$1:$L$65536,12,0),"")</f>
        <v>0</v>
      </c>
      <c r="X483" s="20" t="str">
        <f t="shared" si="121"/>
        <v/>
      </c>
      <c r="Y483" s="20">
        <f t="shared" si="122"/>
        <v>0.0416666666666667</v>
      </c>
      <c r="Z483" s="20">
        <f t="shared" si="123"/>
        <v>0.0128205128205128</v>
      </c>
      <c r="AA483" s="20">
        <f t="shared" si="124"/>
        <v>0</v>
      </c>
      <c r="AB483">
        <f>IFERROR(VLOOKUP($A483,[3]库存报告使用数据!$A$1:$D$65536,4,0),"")</f>
        <v>0.36</v>
      </c>
      <c r="AC483">
        <f>IFERROR(VLOOKUP($A483,[3]库存报告使用数据!$A$1:$G$65536,7,0),"")</f>
        <v>0</v>
      </c>
      <c r="AD483">
        <f>IFERROR(VLOOKUP($A483,[3]库存报告使用数据!$A$1:$J$65536,10,0),"")</f>
        <v>0</v>
      </c>
      <c r="AE483">
        <f>IFERROR(VLOOKUP($A483,[3]库存报告使用数据!$A$1:$M$65536,13,0),"")</f>
        <v>0</v>
      </c>
      <c r="AF483" s="20">
        <f t="shared" si="125"/>
        <v>0.0241610738255034</v>
      </c>
      <c r="AG483" s="20" t="str">
        <f t="shared" si="126"/>
        <v/>
      </c>
      <c r="AH483" s="20" t="str">
        <f t="shared" si="127"/>
        <v/>
      </c>
      <c r="AI483" s="20" t="str">
        <f t="shared" si="128"/>
        <v/>
      </c>
      <c r="AJ483">
        <f>IFERROR(VLOOKUP($B483,[4]库存报告使用数据!$A$1:$B$65536,2,0),0)</f>
        <v>13</v>
      </c>
      <c r="AK483">
        <f>IFERROR(VLOOKUP($B483,[4]库存报告使用数据!$A$1:$C$65536,3,0),)</f>
        <v>6</v>
      </c>
      <c r="AL483">
        <f>IFERROR(VLOOKUP($B483,[4]库存报告使用数据!$A$1:$D$65536,4,0),)</f>
        <v>3</v>
      </c>
      <c r="AM483">
        <f>IFERROR(VLOOKUP($B483,[4]库存报告使用数据!$A$1:$E$65536,5,0),)</f>
        <v>3</v>
      </c>
      <c r="AN483" s="20">
        <f t="shared" si="129"/>
        <v>0.0769230769230769</v>
      </c>
      <c r="AO483" s="20">
        <f t="shared" si="130"/>
        <v>0.333333333333333</v>
      </c>
      <c r="AP483" s="20">
        <f t="shared" si="131"/>
        <v>1.33333333333333</v>
      </c>
      <c r="AQ483" s="20">
        <f t="shared" si="132"/>
        <v>0</v>
      </c>
      <c r="AR483" s="32">
        <f t="shared" si="133"/>
        <v>0.142857142857143</v>
      </c>
      <c r="AS483" s="32">
        <f t="shared" si="134"/>
        <v>8.57142857142857</v>
      </c>
      <c r="AT483" s="32">
        <f t="shared" si="135"/>
        <v>-4.57142857142857</v>
      </c>
      <c r="AU483" s="28">
        <f t="shared" si="136"/>
        <v>28</v>
      </c>
      <c r="AV483" s="34">
        <f>IFERROR(时间!$B$4+AU483,"上周无销量")</f>
        <v>43311</v>
      </c>
    </row>
    <row r="484" spans="1:48">
      <c r="A484" s="18" t="s">
        <v>529</v>
      </c>
      <c r="B484" t="str">
        <f>VLOOKUP(A484,'[1]sku-asin（子）'!$A:$B,2,0)</f>
        <v>B073PPZDDJ</v>
      </c>
      <c r="C484" t="str">
        <f>VLOOKUP(A484,'[1]子sku-父sku'!$A:$B,2,0)</f>
        <v>CS-LY170</v>
      </c>
      <c r="D484" s="28">
        <f>IFERROR(VLOOKUP(A484,[2]库存报告使用数据处理!$A:$C,3,0),0)</f>
        <v>5</v>
      </c>
      <c r="E484" s="28">
        <f>IFERROR(VLOOKUP(A484,[2]库存报告使用数据处理!$A:$D,4,0),0)</f>
        <v>1</v>
      </c>
      <c r="F484" s="28">
        <f>IFERROR(VLOOKUP(A484,[2]库存报告使用数据处理!$A:$E,5,0),0)</f>
        <v>2</v>
      </c>
      <c r="G484" s="28">
        <f>IFERROR(VLOOKUP(A484,[2]库存报告使用数据处理!$A:$F,6,0),0)</f>
        <v>0</v>
      </c>
      <c r="H484" s="29">
        <f>IFERROR(VLOOKUP(A484,[2]库存报告使用数据处理!$A:$G,7,0),0)</f>
        <v>16.15875</v>
      </c>
      <c r="I484">
        <f>IFERROR(VLOOKUP(A484,[5]数据处理!$A:$B,2,0),0)</f>
        <v>8</v>
      </c>
      <c r="J484" s="30">
        <f>IFERROR(VLOOKUP(A484,[5]数据处理!$A:$D,4,0),0)</f>
        <v>0</v>
      </c>
      <c r="K484" s="30">
        <f>IFERROR(VLOOKUP(A484,[5]数据处理!$A:$E,5,0),0)</f>
        <v>0</v>
      </c>
      <c r="L484" s="30">
        <f>IFERROR(VLOOKUP(A484,[5]数据处理!$A:$G,7,0),0)</f>
        <v>0</v>
      </c>
      <c r="M484">
        <f t="shared" si="120"/>
        <v>8</v>
      </c>
      <c r="N484">
        <f>IFERROR(VLOOKUP(A484,[5]数据处理!$A:$C,3,0),0)</f>
        <v>0</v>
      </c>
      <c r="O484">
        <f>IFERROR(VLOOKUP($A484,[5]数据处理!$A:$N,14,0),0)</f>
        <v>0</v>
      </c>
      <c r="P484">
        <f>IFERROR(VLOOKUP($A484,[3]库存报告使用数据!$A$1:$B$65536,2,0),"")</f>
        <v>0</v>
      </c>
      <c r="Q484">
        <f>IFERROR(VLOOKUP($A484,[3]库存报告使用数据!$A$1:$E$65536,5,0),"")</f>
        <v>2</v>
      </c>
      <c r="R484">
        <f>IFERROR(VLOOKUP($A484,[3]库存报告使用数据!$A$1:$H$65536,8,0),"")</f>
        <v>0</v>
      </c>
      <c r="S484">
        <f>IFERROR(VLOOKUP($A484,[3]库存报告使用数据!$A$1:$K$65536,11,0),"")</f>
        <v>0</v>
      </c>
      <c r="T484">
        <f>IFERROR(VLOOKUP($A484,[3]库存报告使用数据!$A$1:$C$65536,3,0),"")</f>
        <v>0</v>
      </c>
      <c r="U484">
        <f>IFERROR(VLOOKUP($A484,[3]库存报告使用数据!$A$1:$F$65536,6,0),"")</f>
        <v>1</v>
      </c>
      <c r="V484">
        <f>IFERROR(VLOOKUP($A484,[3]库存报告使用数据!$A$1:$I$65536,9,0),"")</f>
        <v>0</v>
      </c>
      <c r="W484">
        <f>IFERROR(VLOOKUP($A484,[3]库存报告使用数据!$A$1:$L$65536,12,0),"")</f>
        <v>0</v>
      </c>
      <c r="X484" s="20" t="str">
        <f t="shared" si="121"/>
        <v/>
      </c>
      <c r="Y484" s="20">
        <f t="shared" si="122"/>
        <v>0.5</v>
      </c>
      <c r="Z484" s="20" t="str">
        <f t="shared" si="123"/>
        <v/>
      </c>
      <c r="AA484" s="20" t="str">
        <f t="shared" si="124"/>
        <v/>
      </c>
      <c r="AB484">
        <f>IFERROR(VLOOKUP($A484,[3]库存报告使用数据!$A$1:$D$65536,4,0),"")</f>
        <v>0</v>
      </c>
      <c r="AC484">
        <f>IFERROR(VLOOKUP($A484,[3]库存报告使用数据!$A$1:$G$65536,7,0),"")</f>
        <v>0</v>
      </c>
      <c r="AD484">
        <f>IFERROR(VLOOKUP($A484,[3]库存报告使用数据!$A$1:$J$65536,10,0),"")</f>
        <v>0</v>
      </c>
      <c r="AE484">
        <f>IFERROR(VLOOKUP($A484,[3]库存报告使用数据!$A$1:$M$65536,13,0),"")</f>
        <v>0</v>
      </c>
      <c r="AF484" s="20" t="str">
        <f t="shared" si="125"/>
        <v/>
      </c>
      <c r="AG484" s="20" t="str">
        <f t="shared" si="126"/>
        <v/>
      </c>
      <c r="AH484" s="20" t="str">
        <f t="shared" si="127"/>
        <v/>
      </c>
      <c r="AI484" s="20" t="str">
        <f t="shared" si="128"/>
        <v/>
      </c>
      <c r="AJ484">
        <f>IFERROR(VLOOKUP($B484,[4]库存报告使用数据!$A$1:$B$65536,2,0),0)</f>
        <v>12</v>
      </c>
      <c r="AK484">
        <f>IFERROR(VLOOKUP($B484,[4]库存报告使用数据!$A$1:$C$65536,3,0),)</f>
        <v>9</v>
      </c>
      <c r="AL484">
        <f>IFERROR(VLOOKUP($B484,[4]库存报告使用数据!$A$1:$D$65536,4,0),)</f>
        <v>3</v>
      </c>
      <c r="AM484">
        <f>IFERROR(VLOOKUP($B484,[4]库存报告使用数据!$A$1:$E$65536,5,0),)</f>
        <v>0</v>
      </c>
      <c r="AN484" s="20">
        <f t="shared" si="129"/>
        <v>0.416666666666667</v>
      </c>
      <c r="AO484" s="20">
        <f t="shared" si="130"/>
        <v>0.111111111111111</v>
      </c>
      <c r="AP484" s="20">
        <f t="shared" si="131"/>
        <v>0.666666666666667</v>
      </c>
      <c r="AQ484" s="20" t="str">
        <f t="shared" si="132"/>
        <v/>
      </c>
      <c r="AR484" s="32">
        <f t="shared" si="133"/>
        <v>0.714285714285714</v>
      </c>
      <c r="AS484" s="32">
        <f t="shared" si="134"/>
        <v>42.8571428571429</v>
      </c>
      <c r="AT484" s="32">
        <f t="shared" si="135"/>
        <v>-34.8571428571429</v>
      </c>
      <c r="AU484" s="28">
        <f t="shared" si="136"/>
        <v>11</v>
      </c>
      <c r="AV484" s="34">
        <f>IFERROR(时间!$B$4+AU484,"上周无销量")</f>
        <v>43294</v>
      </c>
    </row>
    <row r="485" spans="1:48">
      <c r="A485" s="18" t="s">
        <v>530</v>
      </c>
      <c r="B485" t="str">
        <f>VLOOKUP(A485,'[1]sku-asin（子）'!$A:$B,2,0)</f>
        <v>B073PQ7KG6</v>
      </c>
      <c r="C485" t="str">
        <f>VLOOKUP(A485,'[1]子sku-父sku'!$A:$B,2,0)</f>
        <v>CS-LY170</v>
      </c>
      <c r="D485" s="28">
        <f>IFERROR(VLOOKUP(A485,[2]库存报告使用数据处理!$A:$C,3,0),0)</f>
        <v>0</v>
      </c>
      <c r="E485" s="28">
        <f>IFERROR(VLOOKUP(A485,[2]库存报告使用数据处理!$A:$D,4,0),0)</f>
        <v>0</v>
      </c>
      <c r="F485" s="28">
        <f>IFERROR(VLOOKUP(A485,[2]库存报告使用数据处理!$A:$E,5,0),0)</f>
        <v>3</v>
      </c>
      <c r="G485" s="28">
        <f>IFERROR(VLOOKUP(A485,[2]库存报告使用数据处理!$A:$F,6,0),0)</f>
        <v>3</v>
      </c>
      <c r="H485" s="29">
        <f>IFERROR(VLOOKUP(A485,[2]库存报告使用数据处理!$A:$G,7,0),0)</f>
        <v>14.9</v>
      </c>
      <c r="I485">
        <f>IFERROR(VLOOKUP(A485,[5]数据处理!$A:$B,2,0),0)</f>
        <v>0</v>
      </c>
      <c r="J485" s="30">
        <f>IFERROR(VLOOKUP(A485,[5]数据处理!$A:$D,4,0),0)</f>
        <v>0</v>
      </c>
      <c r="K485" s="30">
        <f>IFERROR(VLOOKUP(A485,[5]数据处理!$A:$E,5,0),0)</f>
        <v>0</v>
      </c>
      <c r="L485" s="30">
        <f>IFERROR(VLOOKUP(A485,[5]数据处理!$A:$G,7,0),0)</f>
        <v>0</v>
      </c>
      <c r="M485">
        <f t="shared" si="120"/>
        <v>0</v>
      </c>
      <c r="N485">
        <f>IFERROR(VLOOKUP(A485,[5]数据处理!$A:$C,3,0),0)</f>
        <v>0</v>
      </c>
      <c r="O485">
        <f>IFERROR(VLOOKUP($A485,[5]数据处理!$A:$N,14,0),0)</f>
        <v>0</v>
      </c>
      <c r="P485">
        <f>IFERROR(VLOOKUP($A485,[3]库存报告使用数据!$A$1:$B$65536,2,0),"")</f>
        <v>0</v>
      </c>
      <c r="Q485">
        <f>IFERROR(VLOOKUP($A485,[3]库存报告使用数据!$A$1:$E$65536,5,0),"")</f>
        <v>0</v>
      </c>
      <c r="R485">
        <f>IFERROR(VLOOKUP($A485,[3]库存报告使用数据!$A$1:$H$65536,8,0),"")</f>
        <v>0</v>
      </c>
      <c r="S485">
        <f>IFERROR(VLOOKUP($A485,[3]库存报告使用数据!$A$1:$K$65536,11,0),"")</f>
        <v>167</v>
      </c>
      <c r="T485">
        <f>IFERROR(VLOOKUP($A485,[3]库存报告使用数据!$A$1:$C$65536,3,0),"")</f>
        <v>0</v>
      </c>
      <c r="U485">
        <f>IFERROR(VLOOKUP($A485,[3]库存报告使用数据!$A$1:$F$65536,6,0),"")</f>
        <v>0</v>
      </c>
      <c r="V485">
        <f>IFERROR(VLOOKUP($A485,[3]库存报告使用数据!$A$1:$I$65536,9,0),"")</f>
        <v>0</v>
      </c>
      <c r="W485">
        <f>IFERROR(VLOOKUP($A485,[3]库存报告使用数据!$A$1:$L$65536,12,0),"")</f>
        <v>1</v>
      </c>
      <c r="X485" s="20" t="str">
        <f t="shared" si="121"/>
        <v/>
      </c>
      <c r="Y485" s="20" t="str">
        <f t="shared" si="122"/>
        <v/>
      </c>
      <c r="Z485" s="20" t="str">
        <f t="shared" si="123"/>
        <v/>
      </c>
      <c r="AA485" s="20">
        <f t="shared" si="124"/>
        <v>0.00598802395209581</v>
      </c>
      <c r="AB485">
        <f>IFERROR(VLOOKUP($A485,[3]库存报告使用数据!$A$1:$D$65536,4,0),"")</f>
        <v>0</v>
      </c>
      <c r="AC485">
        <f>IFERROR(VLOOKUP($A485,[3]库存报告使用数据!$A$1:$G$65536,7,0),"")</f>
        <v>0</v>
      </c>
      <c r="AD485">
        <f>IFERROR(VLOOKUP($A485,[3]库存报告使用数据!$A$1:$J$65536,10,0),"")</f>
        <v>0</v>
      </c>
      <c r="AE485">
        <f>IFERROR(VLOOKUP($A485,[3]库存报告使用数据!$A$1:$M$65536,13,0),"")</f>
        <v>0</v>
      </c>
      <c r="AF485" s="20" t="str">
        <f t="shared" si="125"/>
        <v/>
      </c>
      <c r="AG485" s="20" t="str">
        <f t="shared" si="126"/>
        <v/>
      </c>
      <c r="AH485" s="20" t="str">
        <f t="shared" si="127"/>
        <v/>
      </c>
      <c r="AI485" s="20" t="str">
        <f t="shared" si="128"/>
        <v/>
      </c>
      <c r="AJ485">
        <f>IFERROR(VLOOKUP($B485,[4]库存报告使用数据!$A$1:$B$65536,2,0),0)</f>
        <v>0</v>
      </c>
      <c r="AK485">
        <f>IFERROR(VLOOKUP($B485,[4]库存报告使用数据!$A$1:$C$65536,3,0),)</f>
        <v>0</v>
      </c>
      <c r="AL485">
        <f>IFERROR(VLOOKUP($B485,[4]库存报告使用数据!$A$1:$D$65536,4,0),)</f>
        <v>7</v>
      </c>
      <c r="AM485">
        <f>IFERROR(VLOOKUP($B485,[4]库存报告使用数据!$A$1:$E$65536,5,0),)</f>
        <v>2</v>
      </c>
      <c r="AN485" s="20" t="str">
        <f t="shared" si="129"/>
        <v/>
      </c>
      <c r="AO485" s="20" t="str">
        <f t="shared" si="130"/>
        <v/>
      </c>
      <c r="AP485" s="20">
        <f t="shared" si="131"/>
        <v>0.428571428571429</v>
      </c>
      <c r="AQ485" s="20">
        <f t="shared" si="132"/>
        <v>1.5</v>
      </c>
      <c r="AR485" s="32">
        <f t="shared" si="133"/>
        <v>0</v>
      </c>
      <c r="AS485" s="32">
        <f t="shared" si="134"/>
        <v>0</v>
      </c>
      <c r="AT485" s="32">
        <f t="shared" si="135"/>
        <v>0</v>
      </c>
      <c r="AU485" s="28" t="str">
        <f t="shared" si="136"/>
        <v>库存为0</v>
      </c>
      <c r="AV485" s="34" t="str">
        <f>IFERROR(时间!$B$4+AU485,"上周无销量")</f>
        <v>上周无销量</v>
      </c>
    </row>
    <row r="486" spans="1:48">
      <c r="A486" s="18" t="s">
        <v>531</v>
      </c>
      <c r="B486" t="str">
        <f>VLOOKUP(A486,'[1]sku-asin（子）'!$A:$B,2,0)</f>
        <v>B073PPP5ZQ</v>
      </c>
      <c r="C486" t="str">
        <f>VLOOKUP(A486,'[1]子sku-父sku'!$A:$B,2,0)</f>
        <v>CS-LY170</v>
      </c>
      <c r="D486" s="28">
        <f>IFERROR(VLOOKUP(A486,[2]库存报告使用数据处理!$A:$C,3,0),0)</f>
        <v>0</v>
      </c>
      <c r="E486" s="28">
        <f>IFERROR(VLOOKUP(A486,[2]库存报告使用数据处理!$A:$D,4,0),0)</f>
        <v>1</v>
      </c>
      <c r="F486" s="28">
        <f>IFERROR(VLOOKUP(A486,[2]库存报告使用数据处理!$A:$E,5,0),0)</f>
        <v>2</v>
      </c>
      <c r="G486" s="28">
        <f>IFERROR(VLOOKUP(A486,[2]库存报告使用数据处理!$A:$F,6,0),0)</f>
        <v>1</v>
      </c>
      <c r="H486" s="29">
        <f>IFERROR(VLOOKUP(A486,[2]库存报告使用数据处理!$A:$G,7,0),0)</f>
        <v>14.9</v>
      </c>
      <c r="I486">
        <f>IFERROR(VLOOKUP(A486,[5]数据处理!$A:$B,2,0),0)</f>
        <v>0</v>
      </c>
      <c r="J486" s="30">
        <f>IFERROR(VLOOKUP(A486,[5]数据处理!$A:$D,4,0),0)</f>
        <v>0</v>
      </c>
      <c r="K486" s="30">
        <f>IFERROR(VLOOKUP(A486,[5]数据处理!$A:$E,5,0),0)</f>
        <v>0</v>
      </c>
      <c r="L486" s="30">
        <f>IFERROR(VLOOKUP(A486,[5]数据处理!$A:$G,7,0),0)</f>
        <v>0</v>
      </c>
      <c r="M486">
        <f t="shared" si="120"/>
        <v>0</v>
      </c>
      <c r="N486">
        <f>IFERROR(VLOOKUP(A486,[5]数据处理!$A:$C,3,0),0)</f>
        <v>0</v>
      </c>
      <c r="O486">
        <f>IFERROR(VLOOKUP($A486,[5]数据处理!$A:$N,14,0),0)</f>
        <v>0</v>
      </c>
      <c r="P486">
        <f>IFERROR(VLOOKUP($A486,[3]库存报告使用数据!$A$1:$B$65536,2,0),"")</f>
        <v>0</v>
      </c>
      <c r="Q486">
        <f>IFERROR(VLOOKUP($A486,[3]库存报告使用数据!$A$1:$E$65536,5,0),"")</f>
        <v>0</v>
      </c>
      <c r="R486">
        <f>IFERROR(VLOOKUP($A486,[3]库存报告使用数据!$A$1:$H$65536,8,0),"")</f>
        <v>0</v>
      </c>
      <c r="S486">
        <f>IFERROR(VLOOKUP($A486,[3]库存报告使用数据!$A$1:$K$65536,11,0),"")</f>
        <v>3</v>
      </c>
      <c r="T486">
        <f>IFERROR(VLOOKUP($A486,[3]库存报告使用数据!$A$1:$C$65536,3,0),"")</f>
        <v>0</v>
      </c>
      <c r="U486">
        <f>IFERROR(VLOOKUP($A486,[3]库存报告使用数据!$A$1:$F$65536,6,0),"")</f>
        <v>0</v>
      </c>
      <c r="V486">
        <f>IFERROR(VLOOKUP($A486,[3]库存报告使用数据!$A$1:$I$65536,9,0),"")</f>
        <v>0</v>
      </c>
      <c r="W486">
        <f>IFERROR(VLOOKUP($A486,[3]库存报告使用数据!$A$1:$L$65536,12,0),"")</f>
        <v>0</v>
      </c>
      <c r="X486" s="20" t="str">
        <f t="shared" si="121"/>
        <v/>
      </c>
      <c r="Y486" s="20" t="str">
        <f t="shared" si="122"/>
        <v/>
      </c>
      <c r="Z486" s="20" t="str">
        <f t="shared" si="123"/>
        <v/>
      </c>
      <c r="AA486" s="20">
        <f t="shared" si="124"/>
        <v>0</v>
      </c>
      <c r="AB486">
        <f>IFERROR(VLOOKUP($A486,[3]库存报告使用数据!$A$1:$D$65536,4,0),"")</f>
        <v>0</v>
      </c>
      <c r="AC486">
        <f>IFERROR(VLOOKUP($A486,[3]库存报告使用数据!$A$1:$G$65536,7,0),"")</f>
        <v>0</v>
      </c>
      <c r="AD486">
        <f>IFERROR(VLOOKUP($A486,[3]库存报告使用数据!$A$1:$J$65536,10,0),"")</f>
        <v>0</v>
      </c>
      <c r="AE486">
        <f>IFERROR(VLOOKUP($A486,[3]库存报告使用数据!$A$1:$M$65536,13,0),"")</f>
        <v>0</v>
      </c>
      <c r="AF486" s="20" t="str">
        <f t="shared" si="125"/>
        <v/>
      </c>
      <c r="AG486" s="20" t="str">
        <f t="shared" si="126"/>
        <v/>
      </c>
      <c r="AH486" s="20" t="str">
        <f t="shared" si="127"/>
        <v/>
      </c>
      <c r="AI486" s="20" t="str">
        <f t="shared" si="128"/>
        <v/>
      </c>
      <c r="AJ486">
        <f>IFERROR(VLOOKUP($B486,[4]库存报告使用数据!$A$1:$B$65536,2,0),0)</f>
        <v>0</v>
      </c>
      <c r="AK486">
        <f>IFERROR(VLOOKUP($B486,[4]库存报告使用数据!$A$1:$C$65536,3,0),)</f>
        <v>2</v>
      </c>
      <c r="AL486">
        <f>IFERROR(VLOOKUP($B486,[4]库存报告使用数据!$A$1:$D$65536,4,0),)</f>
        <v>2</v>
      </c>
      <c r="AM486">
        <f>IFERROR(VLOOKUP($B486,[4]库存报告使用数据!$A$1:$E$65536,5,0),)</f>
        <v>2</v>
      </c>
      <c r="AN486" s="20" t="str">
        <f t="shared" si="129"/>
        <v/>
      </c>
      <c r="AO486" s="20">
        <f t="shared" si="130"/>
        <v>0.5</v>
      </c>
      <c r="AP486" s="20">
        <f t="shared" si="131"/>
        <v>1</v>
      </c>
      <c r="AQ486" s="20">
        <f t="shared" si="132"/>
        <v>0.5</v>
      </c>
      <c r="AR486" s="32">
        <f t="shared" si="133"/>
        <v>0</v>
      </c>
      <c r="AS486" s="32">
        <f t="shared" si="134"/>
        <v>0</v>
      </c>
      <c r="AT486" s="32">
        <f t="shared" si="135"/>
        <v>0</v>
      </c>
      <c r="AU486" s="28" t="str">
        <f t="shared" si="136"/>
        <v>库存为0</v>
      </c>
      <c r="AV486" s="34" t="str">
        <f>IFERROR(时间!$B$4+AU486,"上周无销量")</f>
        <v>上周无销量</v>
      </c>
    </row>
    <row r="487" spans="1:48">
      <c r="A487" s="18" t="s">
        <v>532</v>
      </c>
      <c r="B487" t="str">
        <f>VLOOKUP(A487,'[1]sku-asin（子）'!$A:$B,2,0)</f>
        <v>B073PPTRXC</v>
      </c>
      <c r="C487" t="str">
        <f>VLOOKUP(A487,'[1]子sku-父sku'!$A:$B,2,0)</f>
        <v>CS-LY170</v>
      </c>
      <c r="D487" s="28">
        <f>IFERROR(VLOOKUP(A487,[2]库存报告使用数据处理!$A:$C,3,0),0)</f>
        <v>0</v>
      </c>
      <c r="E487" s="28">
        <f>IFERROR(VLOOKUP(A487,[2]库存报告使用数据处理!$A:$D,4,0),0)</f>
        <v>1</v>
      </c>
      <c r="F487" s="28">
        <f>IFERROR(VLOOKUP(A487,[2]库存报告使用数据处理!$A:$E,5,0),0)</f>
        <v>1</v>
      </c>
      <c r="G487" s="28">
        <f>IFERROR(VLOOKUP(A487,[2]库存报告使用数据处理!$A:$F,6,0),0)</f>
        <v>0</v>
      </c>
      <c r="H487" s="29">
        <f>IFERROR(VLOOKUP(A487,[2]库存报告使用数据处理!$A:$G,7,0),0)</f>
        <v>14.9</v>
      </c>
      <c r="I487">
        <f>IFERROR(VLOOKUP(A487,[5]数据处理!$A:$B,2,0),0)</f>
        <v>8</v>
      </c>
      <c r="J487" s="30">
        <f>IFERROR(VLOOKUP(A487,[5]数据处理!$A:$D,4,0),0)</f>
        <v>0</v>
      </c>
      <c r="K487" s="30">
        <f>IFERROR(VLOOKUP(A487,[5]数据处理!$A:$E,5,0),0)</f>
        <v>0</v>
      </c>
      <c r="L487" s="30">
        <f>IFERROR(VLOOKUP(A487,[5]数据处理!$A:$G,7,0),0)</f>
        <v>0</v>
      </c>
      <c r="M487">
        <f t="shared" si="120"/>
        <v>8</v>
      </c>
      <c r="N487">
        <f>IFERROR(VLOOKUP(A487,[5]数据处理!$A:$C,3,0),0)</f>
        <v>0</v>
      </c>
      <c r="O487">
        <f>IFERROR(VLOOKUP($A487,[5]数据处理!$A:$N,14,0),0)</f>
        <v>8</v>
      </c>
      <c r="P487">
        <f>IFERROR(VLOOKUP($A487,[3]库存报告使用数据!$A$1:$B$65536,2,0),"")</f>
        <v>44574</v>
      </c>
      <c r="Q487">
        <f>IFERROR(VLOOKUP($A487,[3]库存报告使用数据!$A$1:$E$65536,5,0),"")</f>
        <v>20228</v>
      </c>
      <c r="R487">
        <f>IFERROR(VLOOKUP($A487,[3]库存报告使用数据!$A$1:$H$65536,8,0),"")</f>
        <v>55712</v>
      </c>
      <c r="S487">
        <f>IFERROR(VLOOKUP($A487,[3]库存报告使用数据!$A$1:$K$65536,11,0),"")</f>
        <v>51467</v>
      </c>
      <c r="T487">
        <f>IFERROR(VLOOKUP($A487,[3]库存报告使用数据!$A$1:$C$65536,3,0),"")</f>
        <v>170</v>
      </c>
      <c r="U487">
        <f>IFERROR(VLOOKUP($A487,[3]库存报告使用数据!$A$1:$F$65536,6,0),"")</f>
        <v>83</v>
      </c>
      <c r="V487">
        <f>IFERROR(VLOOKUP($A487,[3]库存报告使用数据!$A$1:$I$65536,9,0),"")</f>
        <v>216</v>
      </c>
      <c r="W487">
        <f>IFERROR(VLOOKUP($A487,[3]库存报告使用数据!$A$1:$L$65536,12,0),"")</f>
        <v>181</v>
      </c>
      <c r="X487" s="20">
        <f t="shared" si="121"/>
        <v>0.003813882532418</v>
      </c>
      <c r="Y487" s="20">
        <f t="shared" si="122"/>
        <v>0.00410322325489421</v>
      </c>
      <c r="Z487" s="20">
        <f t="shared" si="123"/>
        <v>0.00387708213670304</v>
      </c>
      <c r="AA487" s="20">
        <f t="shared" si="124"/>
        <v>0.00351681660092875</v>
      </c>
      <c r="AB487">
        <f>IFERROR(VLOOKUP($A487,[3]库存报告使用数据!$A$1:$D$65536,4,0),"")</f>
        <v>31.46</v>
      </c>
      <c r="AC487">
        <f>IFERROR(VLOOKUP($A487,[3]库存报告使用数据!$A$1:$G$65536,7,0),"")</f>
        <v>15.36</v>
      </c>
      <c r="AD487">
        <f>IFERROR(VLOOKUP($A487,[3]库存报告使用数据!$A$1:$J$65536,10,0),"")</f>
        <v>42.98</v>
      </c>
      <c r="AE487">
        <f>IFERROR(VLOOKUP($A487,[3]库存报告使用数据!$A$1:$M$65536,13,0),"")</f>
        <v>37.74</v>
      </c>
      <c r="AF487" s="20" t="str">
        <f t="shared" si="125"/>
        <v>无销售广告费为31.46</v>
      </c>
      <c r="AG487" s="20">
        <f t="shared" si="126"/>
        <v>1.03087248322148</v>
      </c>
      <c r="AH487" s="20">
        <f t="shared" si="127"/>
        <v>2.88456375838926</v>
      </c>
      <c r="AI487" s="20" t="str">
        <f t="shared" si="128"/>
        <v>无销售广告费为37.74</v>
      </c>
      <c r="AJ487">
        <f>IFERROR(VLOOKUP($B487,[4]库存报告使用数据!$A$1:$B$65536,2,0),0)</f>
        <v>37</v>
      </c>
      <c r="AK487">
        <f>IFERROR(VLOOKUP($B487,[4]库存报告使用数据!$A$1:$C$65536,3,0),)</f>
        <v>48</v>
      </c>
      <c r="AL487">
        <f>IFERROR(VLOOKUP($B487,[4]库存报告使用数据!$A$1:$D$65536,4,0),)</f>
        <v>41</v>
      </c>
      <c r="AM487">
        <f>IFERROR(VLOOKUP($B487,[4]库存报告使用数据!$A$1:$E$65536,5,0),)</f>
        <v>73</v>
      </c>
      <c r="AN487" s="20">
        <f t="shared" si="129"/>
        <v>0</v>
      </c>
      <c r="AO487" s="20">
        <f t="shared" si="130"/>
        <v>0.0208333333333333</v>
      </c>
      <c r="AP487" s="20">
        <f t="shared" si="131"/>
        <v>0.024390243902439</v>
      </c>
      <c r="AQ487" s="20">
        <f t="shared" si="132"/>
        <v>0</v>
      </c>
      <c r="AR487" s="32">
        <f t="shared" si="133"/>
        <v>0</v>
      </c>
      <c r="AS487" s="32">
        <f t="shared" si="134"/>
        <v>0</v>
      </c>
      <c r="AT487" s="32">
        <f t="shared" si="135"/>
        <v>8</v>
      </c>
      <c r="AU487" s="28" t="str">
        <f t="shared" si="136"/>
        <v>库存为8</v>
      </c>
      <c r="AV487" s="34" t="str">
        <f>IFERROR(时间!$B$4+AU487,"上周无销量")</f>
        <v>上周无销量</v>
      </c>
    </row>
    <row r="488" spans="1:48">
      <c r="A488" s="18" t="s">
        <v>533</v>
      </c>
      <c r="B488" t="str">
        <f>VLOOKUP(A488,'[1]sku-asin（子）'!$A:$B,2,0)</f>
        <v>B073PQRR85</v>
      </c>
      <c r="C488" t="str">
        <f>VLOOKUP(A488,'[1]子sku-父sku'!$A:$B,2,0)</f>
        <v>CS-LY170</v>
      </c>
      <c r="D488" s="28">
        <f>IFERROR(VLOOKUP(A488,[2]库存报告使用数据处理!$A:$C,3,0),0)</f>
        <v>0</v>
      </c>
      <c r="E488" s="28">
        <f>IFERROR(VLOOKUP(A488,[2]库存报告使用数据处理!$A:$D,4,0),0)</f>
        <v>0</v>
      </c>
      <c r="F488" s="28">
        <f>IFERROR(VLOOKUP(A488,[2]库存报告使用数据处理!$A:$E,5,0),0)</f>
        <v>5</v>
      </c>
      <c r="G488" s="28">
        <f>IFERROR(VLOOKUP(A488,[2]库存报告使用数据处理!$A:$F,6,0),0)</f>
        <v>5</v>
      </c>
      <c r="H488" s="29">
        <f>IFERROR(VLOOKUP(A488,[2]库存报告使用数据处理!$A:$G,7,0),0)</f>
        <v>14.9</v>
      </c>
      <c r="I488">
        <f>IFERROR(VLOOKUP(A488,[5]数据处理!$A:$B,2,0),0)</f>
        <v>0</v>
      </c>
      <c r="J488" s="30">
        <f>IFERROR(VLOOKUP(A488,[5]数据处理!$A:$D,4,0),0)</f>
        <v>0</v>
      </c>
      <c r="K488" s="30">
        <f>IFERROR(VLOOKUP(A488,[5]数据处理!$A:$E,5,0),0)</f>
        <v>0</v>
      </c>
      <c r="L488" s="30">
        <f>IFERROR(VLOOKUP(A488,[5]数据处理!$A:$G,7,0),0)</f>
        <v>0</v>
      </c>
      <c r="M488">
        <f t="shared" si="120"/>
        <v>0</v>
      </c>
      <c r="N488">
        <f>IFERROR(VLOOKUP(A488,[5]数据处理!$A:$C,3,0),0)</f>
        <v>0</v>
      </c>
      <c r="O488">
        <f>IFERROR(VLOOKUP($A488,[5]数据处理!$A:$N,14,0),0)</f>
        <v>0</v>
      </c>
      <c r="P488">
        <f>IFERROR(VLOOKUP($A488,[3]库存报告使用数据!$A$1:$B$65536,2,0),"")</f>
        <v>0</v>
      </c>
      <c r="Q488">
        <f>IFERROR(VLOOKUP($A488,[3]库存报告使用数据!$A$1:$E$65536,5,0),"")</f>
        <v>0</v>
      </c>
      <c r="R488">
        <f>IFERROR(VLOOKUP($A488,[3]库存报告使用数据!$A$1:$H$65536,8,0),"")</f>
        <v>2</v>
      </c>
      <c r="S488">
        <f>IFERROR(VLOOKUP($A488,[3]库存报告使用数据!$A$1:$K$65536,11,0),"")</f>
        <v>0</v>
      </c>
      <c r="T488">
        <f>IFERROR(VLOOKUP($A488,[3]库存报告使用数据!$A$1:$C$65536,3,0),"")</f>
        <v>0</v>
      </c>
      <c r="U488">
        <f>IFERROR(VLOOKUP($A488,[3]库存报告使用数据!$A$1:$F$65536,6,0),"")</f>
        <v>0</v>
      </c>
      <c r="V488">
        <f>IFERROR(VLOOKUP($A488,[3]库存报告使用数据!$A$1:$I$65536,9,0),"")</f>
        <v>0</v>
      </c>
      <c r="W488">
        <f>IFERROR(VLOOKUP($A488,[3]库存报告使用数据!$A$1:$L$65536,12,0),"")</f>
        <v>0</v>
      </c>
      <c r="X488" s="20" t="str">
        <f t="shared" si="121"/>
        <v/>
      </c>
      <c r="Y488" s="20" t="str">
        <f t="shared" si="122"/>
        <v/>
      </c>
      <c r="Z488" s="20">
        <f t="shared" si="123"/>
        <v>0</v>
      </c>
      <c r="AA488" s="20" t="str">
        <f t="shared" si="124"/>
        <v/>
      </c>
      <c r="AB488">
        <f>IFERROR(VLOOKUP($A488,[3]库存报告使用数据!$A$1:$D$65536,4,0),"")</f>
        <v>0</v>
      </c>
      <c r="AC488">
        <f>IFERROR(VLOOKUP($A488,[3]库存报告使用数据!$A$1:$G$65536,7,0),"")</f>
        <v>0</v>
      </c>
      <c r="AD488">
        <f>IFERROR(VLOOKUP($A488,[3]库存报告使用数据!$A$1:$J$65536,10,0),"")</f>
        <v>0</v>
      </c>
      <c r="AE488">
        <f>IFERROR(VLOOKUP($A488,[3]库存报告使用数据!$A$1:$M$65536,13,0),"")</f>
        <v>0</v>
      </c>
      <c r="AF488" s="20" t="str">
        <f t="shared" si="125"/>
        <v/>
      </c>
      <c r="AG488" s="20" t="str">
        <f t="shared" si="126"/>
        <v/>
      </c>
      <c r="AH488" s="20" t="str">
        <f t="shared" si="127"/>
        <v/>
      </c>
      <c r="AI488" s="20" t="str">
        <f t="shared" si="128"/>
        <v/>
      </c>
      <c r="AJ488">
        <f>IFERROR(VLOOKUP($B488,[4]库存报告使用数据!$A$1:$B$65536,2,0),0)</f>
        <v>0</v>
      </c>
      <c r="AK488">
        <f>IFERROR(VLOOKUP($B488,[4]库存报告使用数据!$A$1:$C$65536,3,0),)</f>
        <v>0</v>
      </c>
      <c r="AL488">
        <f>IFERROR(VLOOKUP($B488,[4]库存报告使用数据!$A$1:$D$65536,4,0),)</f>
        <v>5</v>
      </c>
      <c r="AM488">
        <f>IFERROR(VLOOKUP($B488,[4]库存报告使用数据!$A$1:$E$65536,5,0),)</f>
        <v>7</v>
      </c>
      <c r="AN488" s="20" t="str">
        <f t="shared" si="129"/>
        <v/>
      </c>
      <c r="AO488" s="20" t="str">
        <f t="shared" si="130"/>
        <v/>
      </c>
      <c r="AP488" s="20">
        <f t="shared" si="131"/>
        <v>1</v>
      </c>
      <c r="AQ488" s="20">
        <f t="shared" si="132"/>
        <v>0.714285714285714</v>
      </c>
      <c r="AR488" s="32">
        <f t="shared" si="133"/>
        <v>0</v>
      </c>
      <c r="AS488" s="32">
        <f t="shared" si="134"/>
        <v>0</v>
      </c>
      <c r="AT488" s="32">
        <f t="shared" si="135"/>
        <v>0</v>
      </c>
      <c r="AU488" s="28" t="str">
        <f t="shared" si="136"/>
        <v>库存为0</v>
      </c>
      <c r="AV488" s="34" t="str">
        <f>IFERROR(时间!$B$4+AU488,"上周无销量")</f>
        <v>上周无销量</v>
      </c>
    </row>
    <row r="489" spans="1:48">
      <c r="A489" s="18" t="s">
        <v>534</v>
      </c>
      <c r="B489" t="str">
        <f>VLOOKUP(A489,'[1]sku-asin（子）'!$A:$B,2,0)</f>
        <v>B073PPZ7K2</v>
      </c>
      <c r="C489" t="str">
        <f>VLOOKUP(A489,'[1]子sku-父sku'!$A:$B,2,0)</f>
        <v>CS-LY170</v>
      </c>
      <c r="D489" s="28">
        <f>IFERROR(VLOOKUP(A489,[2]库存报告使用数据处理!$A:$C,3,0),0)</f>
        <v>0</v>
      </c>
      <c r="E489" s="28">
        <f>IFERROR(VLOOKUP(A489,[2]库存报告使用数据处理!$A:$D,4,0),0)</f>
        <v>0</v>
      </c>
      <c r="F489" s="28">
        <f>IFERROR(VLOOKUP(A489,[2]库存报告使用数据处理!$A:$E,5,0),0)</f>
        <v>7</v>
      </c>
      <c r="G489" s="28">
        <f>IFERROR(VLOOKUP(A489,[2]库存报告使用数据处理!$A:$F,6,0),0)</f>
        <v>3</v>
      </c>
      <c r="H489" s="29">
        <f>IFERROR(VLOOKUP(A489,[2]库存报告使用数据处理!$A:$G,7,0),0)</f>
        <v>14.9</v>
      </c>
      <c r="I489">
        <f>IFERROR(VLOOKUP(A489,[5]数据处理!$A:$B,2,0),0)</f>
        <v>0</v>
      </c>
      <c r="J489" s="30">
        <f>IFERROR(VLOOKUP(A489,[5]数据处理!$A:$D,4,0),0)</f>
        <v>0</v>
      </c>
      <c r="K489" s="30">
        <f>IFERROR(VLOOKUP(A489,[5]数据处理!$A:$E,5,0),0)</f>
        <v>0</v>
      </c>
      <c r="L489" s="30">
        <f>IFERROR(VLOOKUP(A489,[5]数据处理!$A:$G,7,0),0)</f>
        <v>0</v>
      </c>
      <c r="M489">
        <f t="shared" si="120"/>
        <v>0</v>
      </c>
      <c r="N489">
        <f>IFERROR(VLOOKUP(A489,[5]数据处理!$A:$C,3,0),0)</f>
        <v>0</v>
      </c>
      <c r="O489">
        <f>IFERROR(VLOOKUP($A489,[5]数据处理!$A:$N,14,0),0)</f>
        <v>0</v>
      </c>
      <c r="P489">
        <f>IFERROR(VLOOKUP($A489,[3]库存报告使用数据!$A$1:$B$65536,2,0),"")</f>
        <v>0</v>
      </c>
      <c r="Q489">
        <f>IFERROR(VLOOKUP($A489,[3]库存报告使用数据!$A$1:$E$65536,5,0),"")</f>
        <v>0</v>
      </c>
      <c r="R489">
        <f>IFERROR(VLOOKUP($A489,[3]库存报告使用数据!$A$1:$H$65536,8,0),"")</f>
        <v>2</v>
      </c>
      <c r="S489">
        <f>IFERROR(VLOOKUP($A489,[3]库存报告使用数据!$A$1:$K$65536,11,0),"")</f>
        <v>1</v>
      </c>
      <c r="T489">
        <f>IFERROR(VLOOKUP($A489,[3]库存报告使用数据!$A$1:$C$65536,3,0),"")</f>
        <v>0</v>
      </c>
      <c r="U489">
        <f>IFERROR(VLOOKUP($A489,[3]库存报告使用数据!$A$1:$F$65536,6,0),"")</f>
        <v>0</v>
      </c>
      <c r="V489">
        <f>IFERROR(VLOOKUP($A489,[3]库存报告使用数据!$A$1:$I$65536,9,0),"")</f>
        <v>0</v>
      </c>
      <c r="W489">
        <f>IFERROR(VLOOKUP($A489,[3]库存报告使用数据!$A$1:$L$65536,12,0),"")</f>
        <v>0</v>
      </c>
      <c r="X489" s="20" t="str">
        <f t="shared" si="121"/>
        <v/>
      </c>
      <c r="Y489" s="20" t="str">
        <f t="shared" si="122"/>
        <v/>
      </c>
      <c r="Z489" s="20">
        <f t="shared" si="123"/>
        <v>0</v>
      </c>
      <c r="AA489" s="20">
        <f t="shared" si="124"/>
        <v>0</v>
      </c>
      <c r="AB489">
        <f>IFERROR(VLOOKUP($A489,[3]库存报告使用数据!$A$1:$D$65536,4,0),"")</f>
        <v>0</v>
      </c>
      <c r="AC489">
        <f>IFERROR(VLOOKUP($A489,[3]库存报告使用数据!$A$1:$G$65536,7,0),"")</f>
        <v>0</v>
      </c>
      <c r="AD489">
        <f>IFERROR(VLOOKUP($A489,[3]库存报告使用数据!$A$1:$J$65536,10,0),"")</f>
        <v>0</v>
      </c>
      <c r="AE489">
        <f>IFERROR(VLOOKUP($A489,[3]库存报告使用数据!$A$1:$M$65536,13,0),"")</f>
        <v>0</v>
      </c>
      <c r="AF489" s="20" t="str">
        <f t="shared" si="125"/>
        <v/>
      </c>
      <c r="AG489" s="20" t="str">
        <f t="shared" si="126"/>
        <v/>
      </c>
      <c r="AH489" s="20" t="str">
        <f t="shared" si="127"/>
        <v/>
      </c>
      <c r="AI489" s="20" t="str">
        <f t="shared" si="128"/>
        <v/>
      </c>
      <c r="AJ489">
        <f>IFERROR(VLOOKUP($B489,[4]库存报告使用数据!$A$1:$B$65536,2,0),0)</f>
        <v>0</v>
      </c>
      <c r="AK489">
        <f>IFERROR(VLOOKUP($B489,[4]库存报告使用数据!$A$1:$C$65536,3,0),)</f>
        <v>0</v>
      </c>
      <c r="AL489">
        <f>IFERROR(VLOOKUP($B489,[4]库存报告使用数据!$A$1:$D$65536,4,0),)</f>
        <v>14</v>
      </c>
      <c r="AM489">
        <f>IFERROR(VLOOKUP($B489,[4]库存报告使用数据!$A$1:$E$65536,5,0),)</f>
        <v>15</v>
      </c>
      <c r="AN489" s="20" t="str">
        <f t="shared" si="129"/>
        <v/>
      </c>
      <c r="AO489" s="20" t="str">
        <f t="shared" si="130"/>
        <v/>
      </c>
      <c r="AP489" s="20">
        <f t="shared" si="131"/>
        <v>0.5</v>
      </c>
      <c r="AQ489" s="20">
        <f t="shared" si="132"/>
        <v>0.2</v>
      </c>
      <c r="AR489" s="32">
        <f t="shared" si="133"/>
        <v>0</v>
      </c>
      <c r="AS489" s="32">
        <f t="shared" si="134"/>
        <v>0</v>
      </c>
      <c r="AT489" s="32">
        <f t="shared" si="135"/>
        <v>0</v>
      </c>
      <c r="AU489" s="28" t="str">
        <f t="shared" si="136"/>
        <v>库存为0</v>
      </c>
      <c r="AV489" s="34" t="str">
        <f>IFERROR(时间!$B$4+AU489,"上周无销量")</f>
        <v>上周无销量</v>
      </c>
    </row>
    <row r="490" spans="1:48">
      <c r="A490" s="18" t="s">
        <v>535</v>
      </c>
      <c r="B490" t="str">
        <f>VLOOKUP(A490,'[1]sku-asin（子）'!$A:$B,2,0)</f>
        <v>B073PQDCYM</v>
      </c>
      <c r="C490" t="str">
        <f>VLOOKUP(A490,'[1]子sku-父sku'!$A:$B,2,0)</f>
        <v>CS-LY171</v>
      </c>
      <c r="D490" s="28">
        <f>IFERROR(VLOOKUP(A490,[2]库存报告使用数据处理!$A:$C,3,0),0)</f>
        <v>0</v>
      </c>
      <c r="E490" s="28">
        <f>IFERROR(VLOOKUP(A490,[2]库存报告使用数据处理!$A:$D,4,0),0)</f>
        <v>0</v>
      </c>
      <c r="F490" s="28">
        <f>IFERROR(VLOOKUP(A490,[2]库存报告使用数据处理!$A:$E,5,0),0)</f>
        <v>0</v>
      </c>
      <c r="G490" s="28">
        <f>IFERROR(VLOOKUP(A490,[2]库存报告使用数据处理!$A:$F,6,0),0)</f>
        <v>0</v>
      </c>
      <c r="H490" s="29">
        <f>IFERROR(VLOOKUP(A490,[2]库存报告使用数据处理!$A:$G,7,0),0)</f>
        <v>0</v>
      </c>
      <c r="I490">
        <f>IFERROR(VLOOKUP(A490,[5]数据处理!$A:$B,2,0),0)</f>
        <v>4</v>
      </c>
      <c r="J490" s="30">
        <f>IFERROR(VLOOKUP(A490,[5]数据处理!$A:$D,4,0),0)</f>
        <v>0</v>
      </c>
      <c r="K490" s="30">
        <f>IFERROR(VLOOKUP(A490,[5]数据处理!$A:$E,5,0),0)</f>
        <v>0</v>
      </c>
      <c r="L490" s="30">
        <f>IFERROR(VLOOKUP(A490,[5]数据处理!$A:$G,7,0),0)</f>
        <v>0</v>
      </c>
      <c r="M490">
        <f t="shared" si="120"/>
        <v>4</v>
      </c>
      <c r="N490">
        <f>IFERROR(VLOOKUP(A490,[5]数据处理!$A:$C,3,0),0)</f>
        <v>0</v>
      </c>
      <c r="O490">
        <f>IFERROR(VLOOKUP($A490,[5]数据处理!$A:$N,14,0),0)</f>
        <v>4</v>
      </c>
      <c r="P490">
        <f>IFERROR(VLOOKUP($A490,[3]库存报告使用数据!$A$1:$B$65536,2,0),"")</f>
        <v>571</v>
      </c>
      <c r="Q490">
        <f>IFERROR(VLOOKUP($A490,[3]库存报告使用数据!$A$1:$E$65536,5,0),"")</f>
        <v>314</v>
      </c>
      <c r="R490">
        <f>IFERROR(VLOOKUP($A490,[3]库存报告使用数据!$A$1:$H$65536,8,0),"")</f>
        <v>344</v>
      </c>
      <c r="S490">
        <f>IFERROR(VLOOKUP($A490,[3]库存报告使用数据!$A$1:$K$65536,11,0),"")</f>
        <v>323</v>
      </c>
      <c r="T490">
        <f>IFERROR(VLOOKUP($A490,[3]库存报告使用数据!$A$1:$C$65536,3,0),"")</f>
        <v>1</v>
      </c>
      <c r="U490">
        <f>IFERROR(VLOOKUP($A490,[3]库存报告使用数据!$A$1:$F$65536,6,0),"")</f>
        <v>1</v>
      </c>
      <c r="V490">
        <f>IFERROR(VLOOKUP($A490,[3]库存报告使用数据!$A$1:$I$65536,9,0),"")</f>
        <v>0</v>
      </c>
      <c r="W490">
        <f>IFERROR(VLOOKUP($A490,[3]库存报告使用数据!$A$1:$L$65536,12,0),"")</f>
        <v>0</v>
      </c>
      <c r="X490" s="20">
        <f t="shared" si="121"/>
        <v>0.00175131348511384</v>
      </c>
      <c r="Y490" s="20">
        <f t="shared" si="122"/>
        <v>0.00318471337579618</v>
      </c>
      <c r="Z490" s="20">
        <f t="shared" si="123"/>
        <v>0</v>
      </c>
      <c r="AA490" s="20">
        <f t="shared" si="124"/>
        <v>0</v>
      </c>
      <c r="AB490">
        <f>IFERROR(VLOOKUP($A490,[3]库存报告使用数据!$A$1:$D$65536,4,0),"")</f>
        <v>0.02</v>
      </c>
      <c r="AC490">
        <f>IFERROR(VLOOKUP($A490,[3]库存报告使用数据!$A$1:$G$65536,7,0),"")</f>
        <v>0.09</v>
      </c>
      <c r="AD490">
        <f>IFERROR(VLOOKUP($A490,[3]库存报告使用数据!$A$1:$J$65536,10,0),"")</f>
        <v>0</v>
      </c>
      <c r="AE490">
        <f>IFERROR(VLOOKUP($A490,[3]库存报告使用数据!$A$1:$M$65536,13,0),"")</f>
        <v>0</v>
      </c>
      <c r="AF490" s="20" t="str">
        <f t="shared" si="125"/>
        <v>无销售广告费为0.02</v>
      </c>
      <c r="AG490" s="20" t="str">
        <f t="shared" si="126"/>
        <v>无销售广告费为0.09</v>
      </c>
      <c r="AH490" s="20" t="str">
        <f t="shared" si="127"/>
        <v/>
      </c>
      <c r="AI490" s="20" t="str">
        <f t="shared" si="128"/>
        <v/>
      </c>
      <c r="AJ490">
        <f>IFERROR(VLOOKUP($B490,[4]库存报告使用数据!$A$1:$B$65536,2,0),0)</f>
        <v>2</v>
      </c>
      <c r="AK490">
        <f>IFERROR(VLOOKUP($B490,[4]库存报告使用数据!$A$1:$C$65536,3,0),)</f>
        <v>0</v>
      </c>
      <c r="AL490">
        <f>IFERROR(VLOOKUP($B490,[4]库存报告使用数据!$A$1:$D$65536,4,0),)</f>
        <v>1</v>
      </c>
      <c r="AM490">
        <f>IFERROR(VLOOKUP($B490,[4]库存报告使用数据!$A$1:$E$65536,5,0),)</f>
        <v>0</v>
      </c>
      <c r="AN490" s="20">
        <f t="shared" si="129"/>
        <v>0</v>
      </c>
      <c r="AO490" s="20" t="str">
        <f t="shared" si="130"/>
        <v/>
      </c>
      <c r="AP490" s="20">
        <f t="shared" si="131"/>
        <v>0</v>
      </c>
      <c r="AQ490" s="20" t="str">
        <f t="shared" si="132"/>
        <v/>
      </c>
      <c r="AR490" s="32">
        <f t="shared" si="133"/>
        <v>0</v>
      </c>
      <c r="AS490" s="32">
        <f t="shared" si="134"/>
        <v>0</v>
      </c>
      <c r="AT490" s="32">
        <f t="shared" si="135"/>
        <v>4</v>
      </c>
      <c r="AU490" s="28" t="str">
        <f t="shared" si="136"/>
        <v>库存为4</v>
      </c>
      <c r="AV490" s="34" t="str">
        <f>IFERROR(时间!$B$4+AU490,"上周无销量")</f>
        <v>上周无销量</v>
      </c>
    </row>
    <row r="491" spans="1:48">
      <c r="A491" s="18" t="s">
        <v>536</v>
      </c>
      <c r="B491" t="str">
        <f>VLOOKUP(A491,'[1]sku-asin（子）'!$A:$B,2,0)</f>
        <v>B073PPMXD1</v>
      </c>
      <c r="C491" t="str">
        <f>VLOOKUP(A491,'[1]子sku-父sku'!$A:$B,2,0)</f>
        <v>CS-LY171</v>
      </c>
      <c r="D491" s="28">
        <f>IFERROR(VLOOKUP(A491,[2]库存报告使用数据处理!$A:$C,3,0),0)</f>
        <v>0</v>
      </c>
      <c r="E491" s="28">
        <f>IFERROR(VLOOKUP(A491,[2]库存报告使用数据处理!$A:$D,4,0),0)</f>
        <v>0</v>
      </c>
      <c r="F491" s="28">
        <f>IFERROR(VLOOKUP(A491,[2]库存报告使用数据处理!$A:$E,5,0),0)</f>
        <v>2</v>
      </c>
      <c r="G491" s="28">
        <f>IFERROR(VLOOKUP(A491,[2]库存报告使用数据处理!$A:$F,6,0),0)</f>
        <v>0</v>
      </c>
      <c r="H491" s="29">
        <f>IFERROR(VLOOKUP(A491,[2]库存报告使用数据处理!$A:$G,7,0),0)</f>
        <v>17.99</v>
      </c>
      <c r="I491">
        <f>IFERROR(VLOOKUP(A491,[5]数据处理!$A:$B,2,0),0)</f>
        <v>6</v>
      </c>
      <c r="J491" s="30">
        <f>IFERROR(VLOOKUP(A491,[5]数据处理!$A:$D,4,0),0)</f>
        <v>0</v>
      </c>
      <c r="K491" s="30">
        <f>IFERROR(VLOOKUP(A491,[5]数据处理!$A:$E,5,0),0)</f>
        <v>0</v>
      </c>
      <c r="L491" s="30">
        <f>IFERROR(VLOOKUP(A491,[5]数据处理!$A:$G,7,0),0)</f>
        <v>0</v>
      </c>
      <c r="M491">
        <f t="shared" si="120"/>
        <v>6</v>
      </c>
      <c r="N491">
        <f>IFERROR(VLOOKUP(A491,[5]数据处理!$A:$C,3,0),0)</f>
        <v>0</v>
      </c>
      <c r="O491">
        <f>IFERROR(VLOOKUP($A491,[5]数据处理!$A:$N,14,0),0)</f>
        <v>6</v>
      </c>
      <c r="P491">
        <f>IFERROR(VLOOKUP($A491,[3]库存报告使用数据!$A$1:$B$65536,2,0),"")</f>
        <v>2</v>
      </c>
      <c r="Q491">
        <f>IFERROR(VLOOKUP($A491,[3]库存报告使用数据!$A$1:$E$65536,5,0),"")</f>
        <v>1</v>
      </c>
      <c r="R491">
        <f>IFERROR(VLOOKUP($A491,[3]库存报告使用数据!$A$1:$H$65536,8,0),"")</f>
        <v>1</v>
      </c>
      <c r="S491">
        <f>IFERROR(VLOOKUP($A491,[3]库存报告使用数据!$A$1:$K$65536,11,0),"")</f>
        <v>2</v>
      </c>
      <c r="T491">
        <f>IFERROR(VLOOKUP($A491,[3]库存报告使用数据!$A$1:$C$65536,3,0),"")</f>
        <v>0</v>
      </c>
      <c r="U491">
        <f>IFERROR(VLOOKUP($A491,[3]库存报告使用数据!$A$1:$F$65536,6,0),"")</f>
        <v>0</v>
      </c>
      <c r="V491">
        <f>IFERROR(VLOOKUP($A491,[3]库存报告使用数据!$A$1:$I$65536,9,0),"")</f>
        <v>0</v>
      </c>
      <c r="W491">
        <f>IFERROR(VLOOKUP($A491,[3]库存报告使用数据!$A$1:$L$65536,12,0),"")</f>
        <v>0</v>
      </c>
      <c r="X491" s="20">
        <f t="shared" si="121"/>
        <v>0</v>
      </c>
      <c r="Y491" s="20">
        <f t="shared" si="122"/>
        <v>0</v>
      </c>
      <c r="Z491" s="20">
        <f t="shared" si="123"/>
        <v>0</v>
      </c>
      <c r="AA491" s="20">
        <f t="shared" si="124"/>
        <v>0</v>
      </c>
      <c r="AB491">
        <f>IFERROR(VLOOKUP($A491,[3]库存报告使用数据!$A$1:$D$65536,4,0),"")</f>
        <v>0</v>
      </c>
      <c r="AC491">
        <f>IFERROR(VLOOKUP($A491,[3]库存报告使用数据!$A$1:$G$65536,7,0),"")</f>
        <v>0</v>
      </c>
      <c r="AD491">
        <f>IFERROR(VLOOKUP($A491,[3]库存报告使用数据!$A$1:$J$65536,10,0),"")</f>
        <v>0</v>
      </c>
      <c r="AE491">
        <f>IFERROR(VLOOKUP($A491,[3]库存报告使用数据!$A$1:$M$65536,13,0),"")</f>
        <v>0</v>
      </c>
      <c r="AF491" s="20" t="str">
        <f t="shared" si="125"/>
        <v/>
      </c>
      <c r="AG491" s="20" t="str">
        <f t="shared" si="126"/>
        <v/>
      </c>
      <c r="AH491" s="20" t="str">
        <f t="shared" si="127"/>
        <v/>
      </c>
      <c r="AI491" s="20" t="str">
        <f t="shared" si="128"/>
        <v/>
      </c>
      <c r="AJ491">
        <f>IFERROR(VLOOKUP($B491,[4]库存报告使用数据!$A$1:$B$65536,2,0),0)</f>
        <v>4</v>
      </c>
      <c r="AK491">
        <f>IFERROR(VLOOKUP($B491,[4]库存报告使用数据!$A$1:$C$65536,3,0),)</f>
        <v>2</v>
      </c>
      <c r="AL491">
        <f>IFERROR(VLOOKUP($B491,[4]库存报告使用数据!$A$1:$D$65536,4,0),)</f>
        <v>1</v>
      </c>
      <c r="AM491">
        <f>IFERROR(VLOOKUP($B491,[4]库存报告使用数据!$A$1:$E$65536,5,0),)</f>
        <v>3</v>
      </c>
      <c r="AN491" s="20">
        <f t="shared" si="129"/>
        <v>0</v>
      </c>
      <c r="AO491" s="20">
        <f t="shared" si="130"/>
        <v>0</v>
      </c>
      <c r="AP491" s="20">
        <f t="shared" si="131"/>
        <v>2</v>
      </c>
      <c r="AQ491" s="20">
        <f t="shared" si="132"/>
        <v>0</v>
      </c>
      <c r="AR491" s="32">
        <f t="shared" si="133"/>
        <v>0</v>
      </c>
      <c r="AS491" s="32">
        <f t="shared" si="134"/>
        <v>0</v>
      </c>
      <c r="AT491" s="32">
        <f t="shared" si="135"/>
        <v>6</v>
      </c>
      <c r="AU491" s="28" t="str">
        <f t="shared" si="136"/>
        <v>库存为6</v>
      </c>
      <c r="AV491" s="34" t="str">
        <f>IFERROR(时间!$B$4+AU491,"上周无销量")</f>
        <v>上周无销量</v>
      </c>
    </row>
    <row r="492" spans="1:48">
      <c r="A492" s="18" t="s">
        <v>537</v>
      </c>
      <c r="B492" t="str">
        <f>VLOOKUP(A492,'[1]sku-asin（子）'!$A:$B,2,0)</f>
        <v>B073PP2Q5W</v>
      </c>
      <c r="C492" t="str">
        <f>VLOOKUP(A492,'[1]子sku-父sku'!$A:$B,2,0)</f>
        <v>CS-LY171</v>
      </c>
      <c r="D492" s="28">
        <f>IFERROR(VLOOKUP(A492,[2]库存报告使用数据处理!$A:$C,3,0),0)</f>
        <v>0</v>
      </c>
      <c r="E492" s="28">
        <f>IFERROR(VLOOKUP(A492,[2]库存报告使用数据处理!$A:$D,4,0),0)</f>
        <v>0</v>
      </c>
      <c r="F492" s="28">
        <f>IFERROR(VLOOKUP(A492,[2]库存报告使用数据处理!$A:$E,5,0),0)</f>
        <v>0</v>
      </c>
      <c r="G492" s="28">
        <f>IFERROR(VLOOKUP(A492,[2]库存报告使用数据处理!$A:$F,6,0),0)</f>
        <v>1</v>
      </c>
      <c r="H492" s="29">
        <f>IFERROR(VLOOKUP(A492,[2]库存报告使用数据处理!$A:$G,7,0),0)</f>
        <v>18.99</v>
      </c>
      <c r="I492">
        <f>IFERROR(VLOOKUP(A492,[5]数据处理!$A:$B,2,0),0)</f>
        <v>2</v>
      </c>
      <c r="J492" s="30">
        <f>IFERROR(VLOOKUP(A492,[5]数据处理!$A:$D,4,0),0)</f>
        <v>0</v>
      </c>
      <c r="K492" s="30">
        <f>IFERROR(VLOOKUP(A492,[5]数据处理!$A:$E,5,0),0)</f>
        <v>0</v>
      </c>
      <c r="L492" s="30">
        <f>IFERROR(VLOOKUP(A492,[5]数据处理!$A:$G,7,0),0)</f>
        <v>0</v>
      </c>
      <c r="M492">
        <f t="shared" si="120"/>
        <v>2</v>
      </c>
      <c r="N492">
        <f>IFERROR(VLOOKUP(A492,[5]数据处理!$A:$C,3,0),0)</f>
        <v>0</v>
      </c>
      <c r="O492">
        <f>IFERROR(VLOOKUP($A492,[5]数据处理!$A:$N,14,0),0)</f>
        <v>3</v>
      </c>
      <c r="P492">
        <f>IFERROR(VLOOKUP($A492,[3]库存报告使用数据!$A$1:$B$65536,2,0),"")</f>
        <v>3582</v>
      </c>
      <c r="Q492">
        <f>IFERROR(VLOOKUP($A492,[3]库存报告使用数据!$A$1:$E$65536,5,0),"")</f>
        <v>2892</v>
      </c>
      <c r="R492">
        <f>IFERROR(VLOOKUP($A492,[3]库存报告使用数据!$A$1:$H$65536,8,0),"")</f>
        <v>1382</v>
      </c>
      <c r="S492">
        <f>IFERROR(VLOOKUP($A492,[3]库存报告使用数据!$A$1:$K$65536,11,0),"")</f>
        <v>1402</v>
      </c>
      <c r="T492">
        <f>IFERROR(VLOOKUP($A492,[3]库存报告使用数据!$A$1:$C$65536,3,0),"")</f>
        <v>12</v>
      </c>
      <c r="U492">
        <f>IFERROR(VLOOKUP($A492,[3]库存报告使用数据!$A$1:$F$65536,6,0),"")</f>
        <v>9</v>
      </c>
      <c r="V492">
        <f>IFERROR(VLOOKUP($A492,[3]库存报告使用数据!$A$1:$I$65536,9,0),"")</f>
        <v>5</v>
      </c>
      <c r="W492">
        <f>IFERROR(VLOOKUP($A492,[3]库存报告使用数据!$A$1:$L$65536,12,0),"")</f>
        <v>7</v>
      </c>
      <c r="X492" s="20">
        <f t="shared" si="121"/>
        <v>0.0033500837520938</v>
      </c>
      <c r="Y492" s="20">
        <f t="shared" si="122"/>
        <v>0.00311203319502075</v>
      </c>
      <c r="Z492" s="20">
        <f t="shared" si="123"/>
        <v>0.00361794500723589</v>
      </c>
      <c r="AA492" s="20">
        <f t="shared" si="124"/>
        <v>0.00499286733238231</v>
      </c>
      <c r="AB492">
        <f>IFERROR(VLOOKUP($A492,[3]库存报告使用数据!$A$1:$D$65536,4,0),"")</f>
        <v>2.25875</v>
      </c>
      <c r="AC492">
        <f>IFERROR(VLOOKUP($A492,[3]库存报告使用数据!$A$1:$G$65536,7,0),"")</f>
        <v>1.68</v>
      </c>
      <c r="AD492">
        <f>IFERROR(VLOOKUP($A492,[3]库存报告使用数据!$A$1:$J$65536,10,0),"")</f>
        <v>0.79</v>
      </c>
      <c r="AE492">
        <f>IFERROR(VLOOKUP($A492,[3]库存报告使用数据!$A$1:$M$65536,13,0),"")</f>
        <v>1.42</v>
      </c>
      <c r="AF492" s="20" t="str">
        <f t="shared" si="125"/>
        <v>无销售广告费为2.25875</v>
      </c>
      <c r="AG492" s="20" t="str">
        <f t="shared" si="126"/>
        <v>无销售广告费为1.68</v>
      </c>
      <c r="AH492" s="20" t="str">
        <f t="shared" si="127"/>
        <v>无销售广告费为0.79</v>
      </c>
      <c r="AI492" s="20">
        <f t="shared" si="128"/>
        <v>0.0747761979989468</v>
      </c>
      <c r="AJ492">
        <f>IFERROR(VLOOKUP($B492,[4]库存报告使用数据!$A$1:$B$65536,2,0),0)</f>
        <v>2</v>
      </c>
      <c r="AK492">
        <f>IFERROR(VLOOKUP($B492,[4]库存报告使用数据!$A$1:$C$65536,3,0),)</f>
        <v>4</v>
      </c>
      <c r="AL492">
        <f>IFERROR(VLOOKUP($B492,[4]库存报告使用数据!$A$1:$D$65536,4,0),)</f>
        <v>1</v>
      </c>
      <c r="AM492">
        <f>IFERROR(VLOOKUP($B492,[4]库存报告使用数据!$A$1:$E$65536,5,0),)</f>
        <v>8</v>
      </c>
      <c r="AN492" s="20">
        <f t="shared" si="129"/>
        <v>0</v>
      </c>
      <c r="AO492" s="20">
        <f t="shared" si="130"/>
        <v>0</v>
      </c>
      <c r="AP492" s="20">
        <f t="shared" si="131"/>
        <v>0</v>
      </c>
      <c r="AQ492" s="20">
        <f t="shared" si="132"/>
        <v>0.125</v>
      </c>
      <c r="AR492" s="32">
        <f t="shared" si="133"/>
        <v>0</v>
      </c>
      <c r="AS492" s="32">
        <f t="shared" si="134"/>
        <v>0</v>
      </c>
      <c r="AT492" s="32">
        <f t="shared" si="135"/>
        <v>2</v>
      </c>
      <c r="AU492" s="28" t="str">
        <f t="shared" si="136"/>
        <v>库存为2</v>
      </c>
      <c r="AV492" s="34" t="str">
        <f>IFERROR(时间!$B$4+AU492,"上周无销量")</f>
        <v>上周无销量</v>
      </c>
    </row>
    <row r="493" spans="1:48">
      <c r="A493" s="18" t="s">
        <v>538</v>
      </c>
      <c r="B493" t="str">
        <f>VLOOKUP(A493,'[1]sku-asin（子）'!$A:$B,2,0)</f>
        <v>B073PQ12R6</v>
      </c>
      <c r="C493" t="str">
        <f>VLOOKUP(A493,'[1]子sku-父sku'!$A:$B,2,0)</f>
        <v>CS-LY171</v>
      </c>
      <c r="D493" s="28">
        <f>IFERROR(VLOOKUP(A493,[2]库存报告使用数据处理!$A:$C,3,0),0)</f>
        <v>0</v>
      </c>
      <c r="E493" s="28">
        <f>IFERROR(VLOOKUP(A493,[2]库存报告使用数据处理!$A:$D,4,0),0)</f>
        <v>0</v>
      </c>
      <c r="F493" s="28">
        <f>IFERROR(VLOOKUP(A493,[2]库存报告使用数据处理!$A:$E,5,0),0)</f>
        <v>0</v>
      </c>
      <c r="G493" s="28">
        <f>IFERROR(VLOOKUP(A493,[2]库存报告使用数据处理!$A:$F,6,0),0)</f>
        <v>0</v>
      </c>
      <c r="H493" s="29">
        <f>IFERROR(VLOOKUP(A493,[2]库存报告使用数据处理!$A:$G,7,0),0)</f>
        <v>0</v>
      </c>
      <c r="I493">
        <f>IFERROR(VLOOKUP(A493,[5]数据处理!$A:$B,2,0),0)</f>
        <v>0</v>
      </c>
      <c r="J493" s="30">
        <f>IFERROR(VLOOKUP(A493,[5]数据处理!$A:$D,4,0),0)</f>
        <v>0</v>
      </c>
      <c r="K493" s="30">
        <f>IFERROR(VLOOKUP(A493,[5]数据处理!$A:$E,5,0),0)</f>
        <v>0</v>
      </c>
      <c r="L493" s="30">
        <f>IFERROR(VLOOKUP(A493,[5]数据处理!$A:$G,7,0),0)</f>
        <v>0</v>
      </c>
      <c r="M493">
        <f t="shared" si="120"/>
        <v>0</v>
      </c>
      <c r="N493">
        <f>IFERROR(VLOOKUP(A493,[5]数据处理!$A:$C,3,0),0)</f>
        <v>0</v>
      </c>
      <c r="O493">
        <f>IFERROR(VLOOKUP($A493,[5]数据处理!$A:$N,14,0),0)</f>
        <v>0</v>
      </c>
      <c r="P493" t="str">
        <f>IFERROR(VLOOKUP($A493,[3]库存报告使用数据!$A$1:$B$65536,2,0),"")</f>
        <v/>
      </c>
      <c r="Q493" t="str">
        <f>IFERROR(VLOOKUP($A493,[3]库存报告使用数据!$A$1:$E$65536,5,0),"")</f>
        <v/>
      </c>
      <c r="R493" t="str">
        <f>IFERROR(VLOOKUP($A493,[3]库存报告使用数据!$A$1:$H$65536,8,0),"")</f>
        <v/>
      </c>
      <c r="S493" t="str">
        <f>IFERROR(VLOOKUP($A493,[3]库存报告使用数据!$A$1:$K$65536,11,0),"")</f>
        <v/>
      </c>
      <c r="T493" t="str">
        <f>IFERROR(VLOOKUP($A493,[3]库存报告使用数据!$A$1:$C$65536,3,0),"")</f>
        <v/>
      </c>
      <c r="U493" t="str">
        <f>IFERROR(VLOOKUP($A493,[3]库存报告使用数据!$A$1:$F$65536,6,0),"")</f>
        <v/>
      </c>
      <c r="V493" t="str">
        <f>IFERROR(VLOOKUP($A493,[3]库存报告使用数据!$A$1:$I$65536,9,0),"")</f>
        <v/>
      </c>
      <c r="W493" t="str">
        <f>IFERROR(VLOOKUP($A493,[3]库存报告使用数据!$A$1:$L$65536,12,0),"")</f>
        <v/>
      </c>
      <c r="X493" s="20" t="str">
        <f t="shared" si="121"/>
        <v/>
      </c>
      <c r="Y493" s="20" t="str">
        <f t="shared" si="122"/>
        <v/>
      </c>
      <c r="Z493" s="20" t="str">
        <f t="shared" si="123"/>
        <v/>
      </c>
      <c r="AA493" s="20" t="str">
        <f t="shared" si="124"/>
        <v/>
      </c>
      <c r="AB493" t="str">
        <f>IFERROR(VLOOKUP($A493,[3]库存报告使用数据!$A$1:$D$65536,4,0),"")</f>
        <v/>
      </c>
      <c r="AC493" t="str">
        <f>IFERROR(VLOOKUP($A493,[3]库存报告使用数据!$A$1:$G$65536,7,0),"")</f>
        <v/>
      </c>
      <c r="AD493" t="str">
        <f>IFERROR(VLOOKUP($A493,[3]库存报告使用数据!$A$1:$J$65536,10,0),"")</f>
        <v/>
      </c>
      <c r="AE493" t="str">
        <f>IFERROR(VLOOKUP($A493,[3]库存报告使用数据!$A$1:$M$65536,13,0),"")</f>
        <v/>
      </c>
      <c r="AF493" s="20" t="str">
        <f t="shared" si="125"/>
        <v/>
      </c>
      <c r="AG493" s="20" t="str">
        <f t="shared" si="126"/>
        <v/>
      </c>
      <c r="AH493" s="20" t="str">
        <f t="shared" si="127"/>
        <v/>
      </c>
      <c r="AI493" s="20" t="str">
        <f t="shared" si="128"/>
        <v/>
      </c>
      <c r="AJ493">
        <f>IFERROR(VLOOKUP($B493,[4]库存报告使用数据!$A$1:$B$65536,2,0),0)</f>
        <v>0</v>
      </c>
      <c r="AK493">
        <f>IFERROR(VLOOKUP($B493,[4]库存报告使用数据!$A$1:$C$65536,3,0),)</f>
        <v>0</v>
      </c>
      <c r="AL493">
        <f>IFERROR(VLOOKUP($B493,[4]库存报告使用数据!$A$1:$D$65536,4,0),)</f>
        <v>0</v>
      </c>
      <c r="AM493">
        <f>IFERROR(VLOOKUP($B493,[4]库存报告使用数据!$A$1:$E$65536,5,0),)</f>
        <v>0</v>
      </c>
      <c r="AN493" s="20" t="str">
        <f t="shared" si="129"/>
        <v/>
      </c>
      <c r="AO493" s="20" t="str">
        <f t="shared" si="130"/>
        <v/>
      </c>
      <c r="AP493" s="20" t="str">
        <f t="shared" si="131"/>
        <v/>
      </c>
      <c r="AQ493" s="20" t="str">
        <f t="shared" si="132"/>
        <v/>
      </c>
      <c r="AR493" s="32">
        <f t="shared" si="133"/>
        <v>0</v>
      </c>
      <c r="AS493" s="32">
        <f t="shared" si="134"/>
        <v>0</v>
      </c>
      <c r="AT493" s="32">
        <f t="shared" si="135"/>
        <v>0</v>
      </c>
      <c r="AU493" s="28" t="str">
        <f t="shared" si="136"/>
        <v>库存为0</v>
      </c>
      <c r="AV493" s="34" t="str">
        <f>IFERROR(时间!$B$4+AU493,"上周无销量")</f>
        <v>上周无销量</v>
      </c>
    </row>
    <row r="494" spans="1:48">
      <c r="A494" s="18" t="s">
        <v>539</v>
      </c>
      <c r="B494" t="str">
        <f>VLOOKUP(A494,'[1]sku-asin（子）'!$A:$B,2,0)</f>
        <v>B073PQ7JKT</v>
      </c>
      <c r="C494" t="str">
        <f>VLOOKUP(A494,'[1]子sku-父sku'!$A:$B,2,0)</f>
        <v>CS-LY171</v>
      </c>
      <c r="D494" s="28">
        <f>IFERROR(VLOOKUP(A494,[2]库存报告使用数据处理!$A:$C,3,0),0)</f>
        <v>0</v>
      </c>
      <c r="E494" s="28">
        <f>IFERROR(VLOOKUP(A494,[2]库存报告使用数据处理!$A:$D,4,0),0)</f>
        <v>1</v>
      </c>
      <c r="F494" s="28">
        <f>IFERROR(VLOOKUP(A494,[2]库存报告使用数据处理!$A:$E,5,0),0)</f>
        <v>1</v>
      </c>
      <c r="G494" s="28">
        <f>IFERROR(VLOOKUP(A494,[2]库存报告使用数据处理!$A:$F,6,0),0)</f>
        <v>0</v>
      </c>
      <c r="H494" s="29">
        <f>IFERROR(VLOOKUP(A494,[2]库存报告使用数据处理!$A:$G,7,0),0)</f>
        <v>17.99</v>
      </c>
      <c r="I494">
        <f>IFERROR(VLOOKUP(A494,[5]数据处理!$A:$B,2,0),0)</f>
        <v>7</v>
      </c>
      <c r="J494" s="30">
        <f>IFERROR(VLOOKUP(A494,[5]数据处理!$A:$D,4,0),0)</f>
        <v>0</v>
      </c>
      <c r="K494" s="30">
        <f>IFERROR(VLOOKUP(A494,[5]数据处理!$A:$E,5,0),0)</f>
        <v>0</v>
      </c>
      <c r="L494" s="30">
        <f>IFERROR(VLOOKUP(A494,[5]数据处理!$A:$G,7,0),0)</f>
        <v>0</v>
      </c>
      <c r="M494">
        <f t="shared" si="120"/>
        <v>7</v>
      </c>
      <c r="N494">
        <f>IFERROR(VLOOKUP(A494,[5]数据处理!$A:$C,3,0),0)</f>
        <v>0</v>
      </c>
      <c r="O494">
        <f>IFERROR(VLOOKUP($A494,[5]数据处理!$A:$N,14,0),0)</f>
        <v>6</v>
      </c>
      <c r="P494">
        <f>IFERROR(VLOOKUP($A494,[3]库存报告使用数据!$A$1:$B$65536,2,0),"")</f>
        <v>361</v>
      </c>
      <c r="Q494">
        <f>IFERROR(VLOOKUP($A494,[3]库存报告使用数据!$A$1:$E$65536,5,0),"")</f>
        <v>201</v>
      </c>
      <c r="R494">
        <f>IFERROR(VLOOKUP($A494,[3]库存报告使用数据!$A$1:$H$65536,8,0),"")</f>
        <v>155</v>
      </c>
      <c r="S494">
        <f>IFERROR(VLOOKUP($A494,[3]库存报告使用数据!$A$1:$K$65536,11,0),"")</f>
        <v>76</v>
      </c>
      <c r="T494">
        <f>IFERROR(VLOOKUP($A494,[3]库存报告使用数据!$A$1:$C$65536,3,0),"")</f>
        <v>1</v>
      </c>
      <c r="U494">
        <f>IFERROR(VLOOKUP($A494,[3]库存报告使用数据!$A$1:$F$65536,6,0),"")</f>
        <v>0</v>
      </c>
      <c r="V494">
        <f>IFERROR(VLOOKUP($A494,[3]库存报告使用数据!$A$1:$I$65536,9,0),"")</f>
        <v>0</v>
      </c>
      <c r="W494">
        <f>IFERROR(VLOOKUP($A494,[3]库存报告使用数据!$A$1:$L$65536,12,0),"")</f>
        <v>0</v>
      </c>
      <c r="X494" s="20">
        <f t="shared" si="121"/>
        <v>0.00277008310249307</v>
      </c>
      <c r="Y494" s="20">
        <f t="shared" si="122"/>
        <v>0</v>
      </c>
      <c r="Z494" s="20">
        <f t="shared" si="123"/>
        <v>0</v>
      </c>
      <c r="AA494" s="20">
        <f t="shared" si="124"/>
        <v>0</v>
      </c>
      <c r="AB494">
        <f>IFERROR(VLOOKUP($A494,[3]库存报告使用数据!$A$1:$D$65536,4,0),"")</f>
        <v>0.02</v>
      </c>
      <c r="AC494">
        <f>IFERROR(VLOOKUP($A494,[3]库存报告使用数据!$A$1:$G$65536,7,0),"")</f>
        <v>0</v>
      </c>
      <c r="AD494">
        <f>IFERROR(VLOOKUP($A494,[3]库存报告使用数据!$A$1:$J$65536,10,0),"")</f>
        <v>0</v>
      </c>
      <c r="AE494">
        <f>IFERROR(VLOOKUP($A494,[3]库存报告使用数据!$A$1:$M$65536,13,0),"")</f>
        <v>0</v>
      </c>
      <c r="AF494" s="20" t="str">
        <f t="shared" si="125"/>
        <v>无销售广告费为0.02</v>
      </c>
      <c r="AG494" s="20" t="str">
        <f t="shared" si="126"/>
        <v/>
      </c>
      <c r="AH494" s="20" t="str">
        <f t="shared" si="127"/>
        <v/>
      </c>
      <c r="AI494" s="20" t="str">
        <f t="shared" si="128"/>
        <v/>
      </c>
      <c r="AJ494">
        <f>IFERROR(VLOOKUP($B494,[4]库存报告使用数据!$A$1:$B$65536,2,0),0)</f>
        <v>4</v>
      </c>
      <c r="AK494">
        <f>IFERROR(VLOOKUP($B494,[4]库存报告使用数据!$A$1:$C$65536,3,0),)</f>
        <v>3</v>
      </c>
      <c r="AL494">
        <f>IFERROR(VLOOKUP($B494,[4]库存报告使用数据!$A$1:$D$65536,4,0),)</f>
        <v>2</v>
      </c>
      <c r="AM494">
        <f>IFERROR(VLOOKUP($B494,[4]库存报告使用数据!$A$1:$E$65536,5,0),)</f>
        <v>1</v>
      </c>
      <c r="AN494" s="20">
        <f t="shared" si="129"/>
        <v>0</v>
      </c>
      <c r="AO494" s="20">
        <f t="shared" si="130"/>
        <v>0.333333333333333</v>
      </c>
      <c r="AP494" s="20">
        <f t="shared" si="131"/>
        <v>0.5</v>
      </c>
      <c r="AQ494" s="20">
        <f t="shared" si="132"/>
        <v>0</v>
      </c>
      <c r="AR494" s="32">
        <f t="shared" si="133"/>
        <v>0</v>
      </c>
      <c r="AS494" s="32">
        <f t="shared" si="134"/>
        <v>0</v>
      </c>
      <c r="AT494" s="32">
        <f t="shared" si="135"/>
        <v>7</v>
      </c>
      <c r="AU494" s="28" t="str">
        <f t="shared" si="136"/>
        <v>库存为7</v>
      </c>
      <c r="AV494" s="34" t="str">
        <f>IFERROR(时间!$B$4+AU494,"上周无销量")</f>
        <v>上周无销量</v>
      </c>
    </row>
    <row r="495" spans="1:48">
      <c r="A495" s="18" t="s">
        <v>540</v>
      </c>
      <c r="B495" t="str">
        <f>VLOOKUP(A495,'[1]sku-asin（子）'!$A:$B,2,0)</f>
        <v>B073PPWDT7</v>
      </c>
      <c r="C495" t="str">
        <f>VLOOKUP(A495,'[1]子sku-父sku'!$A:$B,2,0)</f>
        <v>CS-LY171</v>
      </c>
      <c r="D495" s="28">
        <f>IFERROR(VLOOKUP(A495,[2]库存报告使用数据处理!$A:$C,3,0),0)</f>
        <v>0</v>
      </c>
      <c r="E495" s="28">
        <f>IFERROR(VLOOKUP(A495,[2]库存报告使用数据处理!$A:$D,4,0),0)</f>
        <v>0</v>
      </c>
      <c r="F495" s="28">
        <f>IFERROR(VLOOKUP(A495,[2]库存报告使用数据处理!$A:$E,5,0),0)</f>
        <v>0</v>
      </c>
      <c r="G495" s="28">
        <f>IFERROR(VLOOKUP(A495,[2]库存报告使用数据处理!$A:$F,6,0),0)</f>
        <v>0</v>
      </c>
      <c r="H495" s="29">
        <f>IFERROR(VLOOKUP(A495,[2]库存报告使用数据处理!$A:$G,7,0),0)</f>
        <v>0</v>
      </c>
      <c r="I495">
        <f>IFERROR(VLOOKUP(A495,[5]数据处理!$A:$B,2,0),0)</f>
        <v>3</v>
      </c>
      <c r="J495" s="30">
        <f>IFERROR(VLOOKUP(A495,[5]数据处理!$A:$D,4,0),0)</f>
        <v>0</v>
      </c>
      <c r="K495" s="30">
        <f>IFERROR(VLOOKUP(A495,[5]数据处理!$A:$E,5,0),0)</f>
        <v>0</v>
      </c>
      <c r="L495" s="30">
        <f>IFERROR(VLOOKUP(A495,[5]数据处理!$A:$G,7,0),0)</f>
        <v>0</v>
      </c>
      <c r="M495">
        <f t="shared" si="120"/>
        <v>3</v>
      </c>
      <c r="N495">
        <f>IFERROR(VLOOKUP(A495,[5]数据处理!$A:$C,3,0),0)</f>
        <v>0</v>
      </c>
      <c r="O495">
        <f>IFERROR(VLOOKUP($A495,[5]数据处理!$A:$N,14,0),0)</f>
        <v>3</v>
      </c>
      <c r="P495">
        <f>IFERROR(VLOOKUP($A495,[3]库存报告使用数据!$A$1:$B$65536,2,0),"")</f>
        <v>8</v>
      </c>
      <c r="Q495">
        <f>IFERROR(VLOOKUP($A495,[3]库存报告使用数据!$A$1:$E$65536,5,0),"")</f>
        <v>1</v>
      </c>
      <c r="R495">
        <f>IFERROR(VLOOKUP($A495,[3]库存报告使用数据!$A$1:$H$65536,8,0),"")</f>
        <v>0</v>
      </c>
      <c r="S495">
        <f>IFERROR(VLOOKUP($A495,[3]库存报告使用数据!$A$1:$K$65536,11,0),"")</f>
        <v>2</v>
      </c>
      <c r="T495">
        <f>IFERROR(VLOOKUP($A495,[3]库存报告使用数据!$A$1:$C$65536,3,0),"")</f>
        <v>0</v>
      </c>
      <c r="U495">
        <f>IFERROR(VLOOKUP($A495,[3]库存报告使用数据!$A$1:$F$65536,6,0),"")</f>
        <v>0</v>
      </c>
      <c r="V495">
        <f>IFERROR(VLOOKUP($A495,[3]库存报告使用数据!$A$1:$I$65536,9,0),"")</f>
        <v>0</v>
      </c>
      <c r="W495">
        <f>IFERROR(VLOOKUP($A495,[3]库存报告使用数据!$A$1:$L$65536,12,0),"")</f>
        <v>0</v>
      </c>
      <c r="X495" s="20">
        <f t="shared" si="121"/>
        <v>0</v>
      </c>
      <c r="Y495" s="20">
        <f t="shared" si="122"/>
        <v>0</v>
      </c>
      <c r="Z495" s="20" t="str">
        <f t="shared" si="123"/>
        <v/>
      </c>
      <c r="AA495" s="20">
        <f t="shared" si="124"/>
        <v>0</v>
      </c>
      <c r="AB495">
        <f>IFERROR(VLOOKUP($A495,[3]库存报告使用数据!$A$1:$D$65536,4,0),"")</f>
        <v>0</v>
      </c>
      <c r="AC495">
        <f>IFERROR(VLOOKUP($A495,[3]库存报告使用数据!$A$1:$G$65536,7,0),"")</f>
        <v>0</v>
      </c>
      <c r="AD495">
        <f>IFERROR(VLOOKUP($A495,[3]库存报告使用数据!$A$1:$J$65536,10,0),"")</f>
        <v>0</v>
      </c>
      <c r="AE495">
        <f>IFERROR(VLOOKUP($A495,[3]库存报告使用数据!$A$1:$M$65536,13,0),"")</f>
        <v>0</v>
      </c>
      <c r="AF495" s="20" t="str">
        <f t="shared" si="125"/>
        <v/>
      </c>
      <c r="AG495" s="20" t="str">
        <f t="shared" si="126"/>
        <v/>
      </c>
      <c r="AH495" s="20" t="str">
        <f t="shared" si="127"/>
        <v/>
      </c>
      <c r="AI495" s="20" t="str">
        <f t="shared" si="128"/>
        <v/>
      </c>
      <c r="AJ495">
        <f>IFERROR(VLOOKUP($B495,[4]库存报告使用数据!$A$1:$B$65536,2,0),0)</f>
        <v>7</v>
      </c>
      <c r="AK495">
        <f>IFERROR(VLOOKUP($B495,[4]库存报告使用数据!$A$1:$C$65536,3,0),)</f>
        <v>2</v>
      </c>
      <c r="AL495">
        <f>IFERROR(VLOOKUP($B495,[4]库存报告使用数据!$A$1:$D$65536,4,0),)</f>
        <v>0</v>
      </c>
      <c r="AM495">
        <f>IFERROR(VLOOKUP($B495,[4]库存报告使用数据!$A$1:$E$65536,5,0),)</f>
        <v>5</v>
      </c>
      <c r="AN495" s="20">
        <f t="shared" si="129"/>
        <v>0</v>
      </c>
      <c r="AO495" s="20">
        <f t="shared" si="130"/>
        <v>0</v>
      </c>
      <c r="AP495" s="20" t="str">
        <f t="shared" si="131"/>
        <v/>
      </c>
      <c r="AQ495" s="20">
        <f t="shared" si="132"/>
        <v>0</v>
      </c>
      <c r="AR495" s="32">
        <f t="shared" si="133"/>
        <v>0</v>
      </c>
      <c r="AS495" s="32">
        <f t="shared" si="134"/>
        <v>0</v>
      </c>
      <c r="AT495" s="32">
        <f t="shared" si="135"/>
        <v>3</v>
      </c>
      <c r="AU495" s="28" t="str">
        <f t="shared" si="136"/>
        <v>库存为3</v>
      </c>
      <c r="AV495" s="34" t="str">
        <f>IFERROR(时间!$B$4+AU495,"上周无销量")</f>
        <v>上周无销量</v>
      </c>
    </row>
    <row r="496" spans="1:48">
      <c r="A496" s="18" t="s">
        <v>541</v>
      </c>
      <c r="B496" t="str">
        <f>VLOOKUP(A496,'[1]sku-asin（子）'!$A:$B,2,0)</f>
        <v>B073PQ6BZ4</v>
      </c>
      <c r="C496" t="str">
        <f>VLOOKUP(A496,'[1]子sku-父sku'!$A:$B,2,0)</f>
        <v>CS-LY171</v>
      </c>
      <c r="D496" s="28">
        <f>IFERROR(VLOOKUP(A496,[2]库存报告使用数据处理!$A:$C,3,0),0)</f>
        <v>0</v>
      </c>
      <c r="E496" s="28">
        <f>IFERROR(VLOOKUP(A496,[2]库存报告使用数据处理!$A:$D,4,0),0)</f>
        <v>0</v>
      </c>
      <c r="F496" s="28">
        <f>IFERROR(VLOOKUP(A496,[2]库存报告使用数据处理!$A:$E,5,0),0)</f>
        <v>0</v>
      </c>
      <c r="G496" s="28">
        <f>IFERROR(VLOOKUP(A496,[2]库存报告使用数据处理!$A:$F,6,0),0)</f>
        <v>0</v>
      </c>
      <c r="H496" s="29">
        <f>IFERROR(VLOOKUP(A496,[2]库存报告使用数据处理!$A:$G,7,0),0)</f>
        <v>0</v>
      </c>
      <c r="I496">
        <f>IFERROR(VLOOKUP(A496,[5]数据处理!$A:$B,2,0),0)</f>
        <v>7</v>
      </c>
      <c r="J496" s="30">
        <f>IFERROR(VLOOKUP(A496,[5]数据处理!$A:$D,4,0),0)</f>
        <v>0</v>
      </c>
      <c r="K496" s="30">
        <f>IFERROR(VLOOKUP(A496,[5]数据处理!$A:$E,5,0),0)</f>
        <v>0</v>
      </c>
      <c r="L496" s="30">
        <f>IFERROR(VLOOKUP(A496,[5]数据处理!$A:$G,7,0),0)</f>
        <v>0</v>
      </c>
      <c r="M496">
        <f t="shared" si="120"/>
        <v>7</v>
      </c>
      <c r="N496">
        <f>IFERROR(VLOOKUP(A496,[5]数据处理!$A:$C,3,0),0)</f>
        <v>0</v>
      </c>
      <c r="O496">
        <f>IFERROR(VLOOKUP($A496,[5]数据处理!$A:$N,14,0),0)</f>
        <v>7</v>
      </c>
      <c r="P496">
        <f>IFERROR(VLOOKUP($A496,[3]库存报告使用数据!$A$1:$B$65536,2,0),"")</f>
        <v>1244</v>
      </c>
      <c r="Q496">
        <f>IFERROR(VLOOKUP($A496,[3]库存报告使用数据!$A$1:$E$65536,5,0),"")</f>
        <v>590</v>
      </c>
      <c r="R496">
        <f>IFERROR(VLOOKUP($A496,[3]库存报告使用数据!$A$1:$H$65536,8,0),"")</f>
        <v>1904</v>
      </c>
      <c r="S496">
        <f>IFERROR(VLOOKUP($A496,[3]库存报告使用数据!$A$1:$K$65536,11,0),"")</f>
        <v>2252</v>
      </c>
      <c r="T496">
        <f>IFERROR(VLOOKUP($A496,[3]库存报告使用数据!$A$1:$C$65536,3,0),"")</f>
        <v>7</v>
      </c>
      <c r="U496">
        <f>IFERROR(VLOOKUP($A496,[3]库存报告使用数据!$A$1:$F$65536,6,0),"")</f>
        <v>1</v>
      </c>
      <c r="V496">
        <f>IFERROR(VLOOKUP($A496,[3]库存报告使用数据!$A$1:$I$65536,9,0),"")</f>
        <v>6</v>
      </c>
      <c r="W496">
        <f>IFERROR(VLOOKUP($A496,[3]库存报告使用数据!$A$1:$L$65536,12,0),"")</f>
        <v>6</v>
      </c>
      <c r="X496" s="20">
        <f t="shared" si="121"/>
        <v>0.00562700964630225</v>
      </c>
      <c r="Y496" s="20">
        <f t="shared" si="122"/>
        <v>0.00169491525423729</v>
      </c>
      <c r="Z496" s="20">
        <f t="shared" si="123"/>
        <v>0.00315126050420168</v>
      </c>
      <c r="AA496" s="20">
        <f t="shared" si="124"/>
        <v>0.00266429840142096</v>
      </c>
      <c r="AB496">
        <f>IFERROR(VLOOKUP($A496,[3]库存报告使用数据!$A$1:$D$65536,4,0),"")</f>
        <v>1.79</v>
      </c>
      <c r="AC496">
        <f>IFERROR(VLOOKUP($A496,[3]库存报告使用数据!$A$1:$G$65536,7,0),"")</f>
        <v>0.19</v>
      </c>
      <c r="AD496">
        <f>IFERROR(VLOOKUP($A496,[3]库存报告使用数据!$A$1:$J$65536,10,0),"")</f>
        <v>1.21</v>
      </c>
      <c r="AE496">
        <f>IFERROR(VLOOKUP($A496,[3]库存报告使用数据!$A$1:$M$65536,13,0),"")</f>
        <v>1.5</v>
      </c>
      <c r="AF496" s="20" t="str">
        <f t="shared" si="125"/>
        <v>无销售广告费为1.79</v>
      </c>
      <c r="AG496" s="20" t="str">
        <f t="shared" si="126"/>
        <v>无销售广告费为0.19</v>
      </c>
      <c r="AH496" s="20" t="str">
        <f t="shared" si="127"/>
        <v>无销售广告费为1.21</v>
      </c>
      <c r="AI496" s="20" t="str">
        <f t="shared" si="128"/>
        <v>无销售广告费为1.5</v>
      </c>
      <c r="AJ496">
        <f>IFERROR(VLOOKUP($B496,[4]库存报告使用数据!$A$1:$B$65536,2,0),0)</f>
        <v>5</v>
      </c>
      <c r="AK496">
        <f>IFERROR(VLOOKUP($B496,[4]库存报告使用数据!$A$1:$C$65536,3,0),)</f>
        <v>0</v>
      </c>
      <c r="AL496">
        <f>IFERROR(VLOOKUP($B496,[4]库存报告使用数据!$A$1:$D$65536,4,0),)</f>
        <v>4</v>
      </c>
      <c r="AM496">
        <f>IFERROR(VLOOKUP($B496,[4]库存报告使用数据!$A$1:$E$65536,5,0),)</f>
        <v>8</v>
      </c>
      <c r="AN496" s="20">
        <f t="shared" si="129"/>
        <v>0</v>
      </c>
      <c r="AO496" s="20" t="str">
        <f t="shared" si="130"/>
        <v/>
      </c>
      <c r="AP496" s="20">
        <f t="shared" si="131"/>
        <v>0</v>
      </c>
      <c r="AQ496" s="20">
        <f t="shared" si="132"/>
        <v>0</v>
      </c>
      <c r="AR496" s="32">
        <f t="shared" si="133"/>
        <v>0</v>
      </c>
      <c r="AS496" s="32">
        <f t="shared" si="134"/>
        <v>0</v>
      </c>
      <c r="AT496" s="32">
        <f t="shared" si="135"/>
        <v>7</v>
      </c>
      <c r="AU496" s="28" t="str">
        <f t="shared" si="136"/>
        <v>库存为7</v>
      </c>
      <c r="AV496" s="34" t="str">
        <f>IFERROR(时间!$B$4+AU496,"上周无销量")</f>
        <v>上周无销量</v>
      </c>
    </row>
    <row r="497" spans="1:48">
      <c r="A497" s="18" t="s">
        <v>542</v>
      </c>
      <c r="B497" t="str">
        <f>VLOOKUP(A497,'[1]sku-asin（子）'!$A:$B,2,0)</f>
        <v>B073PPTRYB</v>
      </c>
      <c r="C497" t="str">
        <f>VLOOKUP(A497,'[1]子sku-父sku'!$A:$B,2,0)</f>
        <v>CS-LY171</v>
      </c>
      <c r="D497" s="28">
        <f>IFERROR(VLOOKUP(A497,[2]库存报告使用数据处理!$A:$C,3,0),0)</f>
        <v>0</v>
      </c>
      <c r="E497" s="28">
        <f>IFERROR(VLOOKUP(A497,[2]库存报告使用数据处理!$A:$D,4,0),0)</f>
        <v>0</v>
      </c>
      <c r="F497" s="28">
        <f>IFERROR(VLOOKUP(A497,[2]库存报告使用数据处理!$A:$E,5,0),0)</f>
        <v>0</v>
      </c>
      <c r="G497" s="28">
        <f>IFERROR(VLOOKUP(A497,[2]库存报告使用数据处理!$A:$F,6,0),0)</f>
        <v>1</v>
      </c>
      <c r="H497" s="29">
        <f>IFERROR(VLOOKUP(A497,[2]库存报告使用数据处理!$A:$G,7,0),0)</f>
        <v>18.99</v>
      </c>
      <c r="I497">
        <f>IFERROR(VLOOKUP(A497,[5]数据处理!$A:$B,2,0),0)</f>
        <v>0</v>
      </c>
      <c r="J497" s="30">
        <f>IFERROR(VLOOKUP(A497,[5]数据处理!$A:$D,4,0),0)</f>
        <v>0</v>
      </c>
      <c r="K497" s="30">
        <f>IFERROR(VLOOKUP(A497,[5]数据处理!$A:$E,5,0),0)</f>
        <v>0</v>
      </c>
      <c r="L497" s="30">
        <f>IFERROR(VLOOKUP(A497,[5]数据处理!$A:$G,7,0),0)</f>
        <v>0</v>
      </c>
      <c r="M497">
        <f t="shared" si="120"/>
        <v>0</v>
      </c>
      <c r="N497">
        <f>IFERROR(VLOOKUP(A497,[5]数据处理!$A:$C,3,0),0)</f>
        <v>0</v>
      </c>
      <c r="O497">
        <f>IFERROR(VLOOKUP($A497,[5]数据处理!$A:$N,14,0),0)</f>
        <v>0</v>
      </c>
      <c r="P497">
        <f>IFERROR(VLOOKUP($A497,[3]库存报告使用数据!$A$1:$B$65536,2,0),"")</f>
        <v>0</v>
      </c>
      <c r="Q497">
        <f>IFERROR(VLOOKUP($A497,[3]库存报告使用数据!$A$1:$E$65536,5,0),"")</f>
        <v>0</v>
      </c>
      <c r="R497">
        <f>IFERROR(VLOOKUP($A497,[3]库存报告使用数据!$A$1:$H$65536,8,0),"")</f>
        <v>0</v>
      </c>
      <c r="S497">
        <f>IFERROR(VLOOKUP($A497,[3]库存报告使用数据!$A$1:$K$65536,11,0),"")</f>
        <v>3</v>
      </c>
      <c r="T497">
        <f>IFERROR(VLOOKUP($A497,[3]库存报告使用数据!$A$1:$C$65536,3,0),"")</f>
        <v>0</v>
      </c>
      <c r="U497">
        <f>IFERROR(VLOOKUP($A497,[3]库存报告使用数据!$A$1:$F$65536,6,0),"")</f>
        <v>0</v>
      </c>
      <c r="V497">
        <f>IFERROR(VLOOKUP($A497,[3]库存报告使用数据!$A$1:$I$65536,9,0),"")</f>
        <v>0</v>
      </c>
      <c r="W497">
        <f>IFERROR(VLOOKUP($A497,[3]库存报告使用数据!$A$1:$L$65536,12,0),"")</f>
        <v>0</v>
      </c>
      <c r="X497" s="20" t="str">
        <f t="shared" si="121"/>
        <v/>
      </c>
      <c r="Y497" s="20" t="str">
        <f t="shared" si="122"/>
        <v/>
      </c>
      <c r="Z497" s="20" t="str">
        <f t="shared" si="123"/>
        <v/>
      </c>
      <c r="AA497" s="20">
        <f t="shared" si="124"/>
        <v>0</v>
      </c>
      <c r="AB497">
        <f>IFERROR(VLOOKUP($A497,[3]库存报告使用数据!$A$1:$D$65536,4,0),"")</f>
        <v>0</v>
      </c>
      <c r="AC497">
        <f>IFERROR(VLOOKUP($A497,[3]库存报告使用数据!$A$1:$G$65536,7,0),"")</f>
        <v>0</v>
      </c>
      <c r="AD497">
        <f>IFERROR(VLOOKUP($A497,[3]库存报告使用数据!$A$1:$J$65536,10,0),"")</f>
        <v>0</v>
      </c>
      <c r="AE497">
        <f>IFERROR(VLOOKUP($A497,[3]库存报告使用数据!$A$1:$M$65536,13,0),"")</f>
        <v>0</v>
      </c>
      <c r="AF497" s="20" t="str">
        <f t="shared" si="125"/>
        <v/>
      </c>
      <c r="AG497" s="20" t="str">
        <f t="shared" si="126"/>
        <v/>
      </c>
      <c r="AH497" s="20" t="str">
        <f t="shared" si="127"/>
        <v/>
      </c>
      <c r="AI497" s="20" t="str">
        <f t="shared" si="128"/>
        <v/>
      </c>
      <c r="AJ497">
        <f>IFERROR(VLOOKUP($B497,[4]库存报告使用数据!$A$1:$B$65536,2,0),0)</f>
        <v>0</v>
      </c>
      <c r="AK497">
        <f>IFERROR(VLOOKUP($B497,[4]库存报告使用数据!$A$1:$C$65536,3,0),)</f>
        <v>0</v>
      </c>
      <c r="AL497">
        <f>IFERROR(VLOOKUP($B497,[4]库存报告使用数据!$A$1:$D$65536,4,0),)</f>
        <v>0</v>
      </c>
      <c r="AM497">
        <f>IFERROR(VLOOKUP($B497,[4]库存报告使用数据!$A$1:$E$65536,5,0),)</f>
        <v>5</v>
      </c>
      <c r="AN497" s="20" t="str">
        <f t="shared" si="129"/>
        <v/>
      </c>
      <c r="AO497" s="20" t="str">
        <f t="shared" si="130"/>
        <v/>
      </c>
      <c r="AP497" s="20" t="str">
        <f t="shared" si="131"/>
        <v/>
      </c>
      <c r="AQ497" s="20">
        <f t="shared" si="132"/>
        <v>0.2</v>
      </c>
      <c r="AR497" s="32">
        <f t="shared" si="133"/>
        <v>0</v>
      </c>
      <c r="AS497" s="32">
        <f t="shared" si="134"/>
        <v>0</v>
      </c>
      <c r="AT497" s="32">
        <f t="shared" si="135"/>
        <v>0</v>
      </c>
      <c r="AU497" s="28" t="str">
        <f t="shared" si="136"/>
        <v>库存为0</v>
      </c>
      <c r="AV497" s="34" t="str">
        <f>IFERROR(时间!$B$4+AU497,"上周无销量")</f>
        <v>上周无销量</v>
      </c>
    </row>
    <row r="498" spans="1:48">
      <c r="A498" s="18" t="s">
        <v>543</v>
      </c>
      <c r="B498" t="str">
        <f>VLOOKUP(A498,'[1]sku-asin（子）'!$A:$B,2,0)</f>
        <v>B073PPFLNM</v>
      </c>
      <c r="C498" t="str">
        <f>VLOOKUP(A498,'[1]子sku-父sku'!$A:$B,2,0)</f>
        <v>CS-LY171</v>
      </c>
      <c r="D498" s="28">
        <f>IFERROR(VLOOKUP(A498,[2]库存报告使用数据处理!$A:$C,3,0),0)</f>
        <v>0</v>
      </c>
      <c r="E498" s="28">
        <f>IFERROR(VLOOKUP(A498,[2]库存报告使用数据处理!$A:$D,4,0),0)</f>
        <v>0</v>
      </c>
      <c r="F498" s="28">
        <f>IFERROR(VLOOKUP(A498,[2]库存报告使用数据处理!$A:$E,5,0),0)</f>
        <v>2</v>
      </c>
      <c r="G498" s="28">
        <f>IFERROR(VLOOKUP(A498,[2]库存报告使用数据处理!$A:$F,6,0),0)</f>
        <v>1</v>
      </c>
      <c r="H498" s="29">
        <f>IFERROR(VLOOKUP(A498,[2]库存报告使用数据处理!$A:$G,7,0),0)</f>
        <v>18.3233333333333</v>
      </c>
      <c r="I498">
        <f>IFERROR(VLOOKUP(A498,[5]数据处理!$A:$B,2,0),0)</f>
        <v>3</v>
      </c>
      <c r="J498" s="30">
        <f>IFERROR(VLOOKUP(A498,[5]数据处理!$A:$D,4,0),0)</f>
        <v>0</v>
      </c>
      <c r="K498" s="30">
        <f>IFERROR(VLOOKUP(A498,[5]数据处理!$A:$E,5,0),0)</f>
        <v>0</v>
      </c>
      <c r="L498" s="30">
        <f>IFERROR(VLOOKUP(A498,[5]数据处理!$A:$G,7,0),0)</f>
        <v>0</v>
      </c>
      <c r="M498">
        <f t="shared" si="120"/>
        <v>3</v>
      </c>
      <c r="N498">
        <f>IFERROR(VLOOKUP(A498,[5]数据处理!$A:$C,3,0),0)</f>
        <v>0</v>
      </c>
      <c r="O498">
        <f>IFERROR(VLOOKUP($A498,[5]数据处理!$A:$N,14,0),0)</f>
        <v>1</v>
      </c>
      <c r="P498">
        <f>IFERROR(VLOOKUP($A498,[3]库存报告使用数据!$A$1:$B$65536,2,0),"")</f>
        <v>38</v>
      </c>
      <c r="Q498">
        <f>IFERROR(VLOOKUP($A498,[3]库存报告使用数据!$A$1:$E$65536,5,0),"")</f>
        <v>42</v>
      </c>
      <c r="R498">
        <f>IFERROR(VLOOKUP($A498,[3]库存报告使用数据!$A$1:$H$65536,8,0),"")</f>
        <v>12</v>
      </c>
      <c r="S498">
        <f>IFERROR(VLOOKUP($A498,[3]库存报告使用数据!$A$1:$K$65536,11,0),"")</f>
        <v>42</v>
      </c>
      <c r="T498">
        <f>IFERROR(VLOOKUP($A498,[3]库存报告使用数据!$A$1:$C$65536,3,0),"")</f>
        <v>0</v>
      </c>
      <c r="U498">
        <f>IFERROR(VLOOKUP($A498,[3]库存报告使用数据!$A$1:$F$65536,6,0),"")</f>
        <v>0</v>
      </c>
      <c r="V498">
        <f>IFERROR(VLOOKUP($A498,[3]库存报告使用数据!$A$1:$I$65536,9,0),"")</f>
        <v>0</v>
      </c>
      <c r="W498">
        <f>IFERROR(VLOOKUP($A498,[3]库存报告使用数据!$A$1:$L$65536,12,0),"")</f>
        <v>0</v>
      </c>
      <c r="X498" s="20">
        <f t="shared" si="121"/>
        <v>0</v>
      </c>
      <c r="Y498" s="20">
        <f t="shared" si="122"/>
        <v>0</v>
      </c>
      <c r="Z498" s="20">
        <f t="shared" si="123"/>
        <v>0</v>
      </c>
      <c r="AA498" s="20">
        <f t="shared" si="124"/>
        <v>0</v>
      </c>
      <c r="AB498">
        <f>IFERROR(VLOOKUP($A498,[3]库存报告使用数据!$A$1:$D$65536,4,0),"")</f>
        <v>0</v>
      </c>
      <c r="AC498">
        <f>IFERROR(VLOOKUP($A498,[3]库存报告使用数据!$A$1:$G$65536,7,0),"")</f>
        <v>0</v>
      </c>
      <c r="AD498">
        <f>IFERROR(VLOOKUP($A498,[3]库存报告使用数据!$A$1:$J$65536,10,0),"")</f>
        <v>0</v>
      </c>
      <c r="AE498">
        <f>IFERROR(VLOOKUP($A498,[3]库存报告使用数据!$A$1:$M$65536,13,0),"")</f>
        <v>0</v>
      </c>
      <c r="AF498" s="20" t="str">
        <f t="shared" si="125"/>
        <v/>
      </c>
      <c r="AG498" s="20" t="str">
        <f t="shared" si="126"/>
        <v/>
      </c>
      <c r="AH498" s="20" t="str">
        <f t="shared" si="127"/>
        <v/>
      </c>
      <c r="AI498" s="20" t="str">
        <f t="shared" si="128"/>
        <v/>
      </c>
      <c r="AJ498">
        <f>IFERROR(VLOOKUP($B498,[4]库存报告使用数据!$A$1:$B$65536,2,0),0)</f>
        <v>2</v>
      </c>
      <c r="AK498">
        <f>IFERROR(VLOOKUP($B498,[4]库存报告使用数据!$A$1:$C$65536,3,0),)</f>
        <v>9</v>
      </c>
      <c r="AL498">
        <f>IFERROR(VLOOKUP($B498,[4]库存报告使用数据!$A$1:$D$65536,4,0),)</f>
        <v>3</v>
      </c>
      <c r="AM498">
        <f>IFERROR(VLOOKUP($B498,[4]库存报告使用数据!$A$1:$E$65536,5,0),)</f>
        <v>3</v>
      </c>
      <c r="AN498" s="20">
        <f t="shared" si="129"/>
        <v>0</v>
      </c>
      <c r="AO498" s="20">
        <f t="shared" si="130"/>
        <v>0</v>
      </c>
      <c r="AP498" s="20">
        <f t="shared" si="131"/>
        <v>0.666666666666667</v>
      </c>
      <c r="AQ498" s="20">
        <f t="shared" si="132"/>
        <v>0.333333333333333</v>
      </c>
      <c r="AR498" s="32">
        <f t="shared" si="133"/>
        <v>0</v>
      </c>
      <c r="AS498" s="32">
        <f t="shared" si="134"/>
        <v>0</v>
      </c>
      <c r="AT498" s="32">
        <f t="shared" si="135"/>
        <v>3</v>
      </c>
      <c r="AU498" s="28" t="str">
        <f t="shared" si="136"/>
        <v>库存为3</v>
      </c>
      <c r="AV498" s="34" t="str">
        <f>IFERROR(时间!$B$4+AU498,"上周无销量")</f>
        <v>上周无销量</v>
      </c>
    </row>
    <row r="499" spans="1:48">
      <c r="A499" s="18" t="s">
        <v>544</v>
      </c>
      <c r="B499" t="str">
        <f>VLOOKUP(A499,'[1]sku-asin（子）'!$A:$B,2,0)</f>
        <v>B073PPT6XM</v>
      </c>
      <c r="C499" t="str">
        <f>VLOOKUP(A499,'[1]子sku-父sku'!$A:$B,2,0)</f>
        <v>CS-LY171</v>
      </c>
      <c r="D499" s="28">
        <f>IFERROR(VLOOKUP(A499,[2]库存报告使用数据处理!$A:$C,3,0),0)</f>
        <v>0</v>
      </c>
      <c r="E499" s="28">
        <f>IFERROR(VLOOKUP(A499,[2]库存报告使用数据处理!$A:$D,4,0),0)</f>
        <v>0</v>
      </c>
      <c r="F499" s="28">
        <f>IFERROR(VLOOKUP(A499,[2]库存报告使用数据处理!$A:$E,5,0),0)</f>
        <v>1</v>
      </c>
      <c r="G499" s="28">
        <f>IFERROR(VLOOKUP(A499,[2]库存报告使用数据处理!$A:$F,6,0),0)</f>
        <v>0</v>
      </c>
      <c r="H499" s="29">
        <f>IFERROR(VLOOKUP(A499,[2]库存报告使用数据处理!$A:$G,7,0),0)</f>
        <v>16.99</v>
      </c>
      <c r="I499">
        <f>IFERROR(VLOOKUP(A499,[5]数据处理!$A:$B,2,0),0)</f>
        <v>0</v>
      </c>
      <c r="J499" s="30">
        <f>IFERROR(VLOOKUP(A499,[5]数据处理!$A:$D,4,0),0)</f>
        <v>0</v>
      </c>
      <c r="K499" s="30">
        <f>IFERROR(VLOOKUP(A499,[5]数据处理!$A:$E,5,0),0)</f>
        <v>0</v>
      </c>
      <c r="L499" s="30">
        <f>IFERROR(VLOOKUP(A499,[5]数据处理!$A:$G,7,0),0)</f>
        <v>0</v>
      </c>
      <c r="M499">
        <f t="shared" si="120"/>
        <v>0</v>
      </c>
      <c r="N499">
        <f>IFERROR(VLOOKUP(A499,[5]数据处理!$A:$C,3,0),0)</f>
        <v>0</v>
      </c>
      <c r="O499">
        <f>IFERROR(VLOOKUP($A499,[5]数据处理!$A:$N,14,0),0)</f>
        <v>0</v>
      </c>
      <c r="P499">
        <f>IFERROR(VLOOKUP($A499,[3]库存报告使用数据!$A$1:$B$65536,2,0),"")</f>
        <v>0</v>
      </c>
      <c r="Q499">
        <f>IFERROR(VLOOKUP($A499,[3]库存报告使用数据!$A$1:$E$65536,5,0),"")</f>
        <v>0</v>
      </c>
      <c r="R499">
        <f>IFERROR(VLOOKUP($A499,[3]库存报告使用数据!$A$1:$H$65536,8,0),"")</f>
        <v>172</v>
      </c>
      <c r="S499">
        <f>IFERROR(VLOOKUP($A499,[3]库存报告使用数据!$A$1:$K$65536,11,0),"")</f>
        <v>12</v>
      </c>
      <c r="T499">
        <f>IFERROR(VLOOKUP($A499,[3]库存报告使用数据!$A$1:$C$65536,3,0),"")</f>
        <v>0</v>
      </c>
      <c r="U499">
        <f>IFERROR(VLOOKUP($A499,[3]库存报告使用数据!$A$1:$F$65536,6,0),"")</f>
        <v>0</v>
      </c>
      <c r="V499">
        <f>IFERROR(VLOOKUP($A499,[3]库存报告使用数据!$A$1:$I$65536,9,0),"")</f>
        <v>0</v>
      </c>
      <c r="W499">
        <f>IFERROR(VLOOKUP($A499,[3]库存报告使用数据!$A$1:$L$65536,12,0),"")</f>
        <v>0</v>
      </c>
      <c r="X499" s="20" t="str">
        <f t="shared" si="121"/>
        <v/>
      </c>
      <c r="Y499" s="20" t="str">
        <f t="shared" si="122"/>
        <v/>
      </c>
      <c r="Z499" s="20">
        <f t="shared" si="123"/>
        <v>0</v>
      </c>
      <c r="AA499" s="20">
        <f t="shared" si="124"/>
        <v>0</v>
      </c>
      <c r="AB499">
        <f>IFERROR(VLOOKUP($A499,[3]库存报告使用数据!$A$1:$D$65536,4,0),"")</f>
        <v>0</v>
      </c>
      <c r="AC499">
        <f>IFERROR(VLOOKUP($A499,[3]库存报告使用数据!$A$1:$G$65536,7,0),"")</f>
        <v>0</v>
      </c>
      <c r="AD499">
        <f>IFERROR(VLOOKUP($A499,[3]库存报告使用数据!$A$1:$J$65536,10,0),"")</f>
        <v>0</v>
      </c>
      <c r="AE499">
        <f>IFERROR(VLOOKUP($A499,[3]库存报告使用数据!$A$1:$M$65536,13,0),"")</f>
        <v>0</v>
      </c>
      <c r="AF499" s="20" t="str">
        <f t="shared" si="125"/>
        <v/>
      </c>
      <c r="AG499" s="20" t="str">
        <f t="shared" si="126"/>
        <v/>
      </c>
      <c r="AH499" s="20" t="str">
        <f t="shared" si="127"/>
        <v/>
      </c>
      <c r="AI499" s="20" t="str">
        <f t="shared" si="128"/>
        <v/>
      </c>
      <c r="AJ499">
        <f>IFERROR(VLOOKUP($B499,[4]库存报告使用数据!$A$1:$B$65536,2,0),0)</f>
        <v>0</v>
      </c>
      <c r="AK499">
        <f>IFERROR(VLOOKUP($B499,[4]库存报告使用数据!$A$1:$C$65536,3,0),)</f>
        <v>0</v>
      </c>
      <c r="AL499">
        <f>IFERROR(VLOOKUP($B499,[4]库存报告使用数据!$A$1:$D$65536,4,0),)</f>
        <v>1</v>
      </c>
      <c r="AM499">
        <f>IFERROR(VLOOKUP($B499,[4]库存报告使用数据!$A$1:$E$65536,5,0),)</f>
        <v>3</v>
      </c>
      <c r="AN499" s="20" t="str">
        <f t="shared" si="129"/>
        <v/>
      </c>
      <c r="AO499" s="20" t="str">
        <f t="shared" si="130"/>
        <v/>
      </c>
      <c r="AP499" s="20">
        <f t="shared" si="131"/>
        <v>1</v>
      </c>
      <c r="AQ499" s="20">
        <f t="shared" si="132"/>
        <v>0</v>
      </c>
      <c r="AR499" s="32">
        <f t="shared" si="133"/>
        <v>0</v>
      </c>
      <c r="AS499" s="32">
        <f t="shared" si="134"/>
        <v>0</v>
      </c>
      <c r="AT499" s="32">
        <f t="shared" si="135"/>
        <v>0</v>
      </c>
      <c r="AU499" s="28" t="str">
        <f t="shared" si="136"/>
        <v>库存为0</v>
      </c>
      <c r="AV499" s="34" t="str">
        <f>IFERROR(时间!$B$4+AU499,"上周无销量")</f>
        <v>上周无销量</v>
      </c>
    </row>
    <row r="500" spans="1:48">
      <c r="A500" s="18" t="s">
        <v>545</v>
      </c>
      <c r="B500" t="str">
        <f>VLOOKUP(A500,'[1]sku-asin（子）'!$A:$B,2,0)</f>
        <v>B073PQ8R7W</v>
      </c>
      <c r="C500" t="str">
        <f>VLOOKUP(A500,'[1]子sku-父sku'!$A:$B,2,0)</f>
        <v>CS-LY171</v>
      </c>
      <c r="D500" s="28">
        <f>IFERROR(VLOOKUP(A500,[2]库存报告使用数据处理!$A:$C,3,0),0)</f>
        <v>0</v>
      </c>
      <c r="E500" s="28">
        <f>IFERROR(VLOOKUP(A500,[2]库存报告使用数据处理!$A:$D,4,0),0)</f>
        <v>0</v>
      </c>
      <c r="F500" s="28">
        <f>IFERROR(VLOOKUP(A500,[2]库存报告使用数据处理!$A:$E,5,0),0)</f>
        <v>0</v>
      </c>
      <c r="G500" s="28">
        <f>IFERROR(VLOOKUP(A500,[2]库存报告使用数据处理!$A:$F,6,0),0)</f>
        <v>0</v>
      </c>
      <c r="H500" s="29">
        <f>IFERROR(VLOOKUP(A500,[2]库存报告使用数据处理!$A:$G,7,0),0)</f>
        <v>0</v>
      </c>
      <c r="I500">
        <f>IFERROR(VLOOKUP(A500,[5]数据处理!$A:$B,2,0),0)</f>
        <v>0</v>
      </c>
      <c r="J500" s="30">
        <f>IFERROR(VLOOKUP(A500,[5]数据处理!$A:$D,4,0),0)</f>
        <v>0</v>
      </c>
      <c r="K500" s="30">
        <f>IFERROR(VLOOKUP(A500,[5]数据处理!$A:$E,5,0),0)</f>
        <v>0</v>
      </c>
      <c r="L500" s="30">
        <f>IFERROR(VLOOKUP(A500,[5]数据处理!$A:$G,7,0),0)</f>
        <v>0</v>
      </c>
      <c r="M500">
        <f t="shared" si="120"/>
        <v>0</v>
      </c>
      <c r="N500">
        <f>IFERROR(VLOOKUP(A500,[5]数据处理!$A:$C,3,0),0)</f>
        <v>0</v>
      </c>
      <c r="O500">
        <f>IFERROR(VLOOKUP($A500,[5]数据处理!$A:$N,14,0),0)</f>
        <v>0</v>
      </c>
      <c r="P500" t="str">
        <f>IFERROR(VLOOKUP($A500,[3]库存报告使用数据!$A$1:$B$65536,2,0),"")</f>
        <v/>
      </c>
      <c r="Q500" t="str">
        <f>IFERROR(VLOOKUP($A500,[3]库存报告使用数据!$A$1:$E$65536,5,0),"")</f>
        <v/>
      </c>
      <c r="R500" t="str">
        <f>IFERROR(VLOOKUP($A500,[3]库存报告使用数据!$A$1:$H$65536,8,0),"")</f>
        <v/>
      </c>
      <c r="S500" t="str">
        <f>IFERROR(VLOOKUP($A500,[3]库存报告使用数据!$A$1:$K$65536,11,0),"")</f>
        <v/>
      </c>
      <c r="T500" t="str">
        <f>IFERROR(VLOOKUP($A500,[3]库存报告使用数据!$A$1:$C$65536,3,0),"")</f>
        <v/>
      </c>
      <c r="U500" t="str">
        <f>IFERROR(VLOOKUP($A500,[3]库存报告使用数据!$A$1:$F$65536,6,0),"")</f>
        <v/>
      </c>
      <c r="V500" t="str">
        <f>IFERROR(VLOOKUP($A500,[3]库存报告使用数据!$A$1:$I$65536,9,0),"")</f>
        <v/>
      </c>
      <c r="W500" t="str">
        <f>IFERROR(VLOOKUP($A500,[3]库存报告使用数据!$A$1:$L$65536,12,0),"")</f>
        <v/>
      </c>
      <c r="X500" s="20" t="str">
        <f t="shared" si="121"/>
        <v/>
      </c>
      <c r="Y500" s="20" t="str">
        <f t="shared" si="122"/>
        <v/>
      </c>
      <c r="Z500" s="20" t="str">
        <f t="shared" si="123"/>
        <v/>
      </c>
      <c r="AA500" s="20" t="str">
        <f t="shared" si="124"/>
        <v/>
      </c>
      <c r="AB500" t="str">
        <f>IFERROR(VLOOKUP($A500,[3]库存报告使用数据!$A$1:$D$65536,4,0),"")</f>
        <v/>
      </c>
      <c r="AC500" t="str">
        <f>IFERROR(VLOOKUP($A500,[3]库存报告使用数据!$A$1:$G$65536,7,0),"")</f>
        <v/>
      </c>
      <c r="AD500" t="str">
        <f>IFERROR(VLOOKUP($A500,[3]库存报告使用数据!$A$1:$J$65536,10,0),"")</f>
        <v/>
      </c>
      <c r="AE500" t="str">
        <f>IFERROR(VLOOKUP($A500,[3]库存报告使用数据!$A$1:$M$65536,13,0),"")</f>
        <v/>
      </c>
      <c r="AF500" s="20" t="str">
        <f t="shared" si="125"/>
        <v/>
      </c>
      <c r="AG500" s="20" t="str">
        <f t="shared" si="126"/>
        <v/>
      </c>
      <c r="AH500" s="20" t="str">
        <f t="shared" si="127"/>
        <v/>
      </c>
      <c r="AI500" s="20" t="str">
        <f t="shared" si="128"/>
        <v/>
      </c>
      <c r="AJ500">
        <f>IFERROR(VLOOKUP($B500,[4]库存报告使用数据!$A$1:$B$65536,2,0),0)</f>
        <v>0</v>
      </c>
      <c r="AK500">
        <f>IFERROR(VLOOKUP($B500,[4]库存报告使用数据!$A$1:$C$65536,3,0),)</f>
        <v>0</v>
      </c>
      <c r="AL500">
        <f>IFERROR(VLOOKUP($B500,[4]库存报告使用数据!$A$1:$D$65536,4,0),)</f>
        <v>0</v>
      </c>
      <c r="AM500">
        <f>IFERROR(VLOOKUP($B500,[4]库存报告使用数据!$A$1:$E$65536,5,0),)</f>
        <v>0</v>
      </c>
      <c r="AN500" s="20" t="str">
        <f t="shared" si="129"/>
        <v/>
      </c>
      <c r="AO500" s="20" t="str">
        <f t="shared" si="130"/>
        <v/>
      </c>
      <c r="AP500" s="20" t="str">
        <f t="shared" si="131"/>
        <v/>
      </c>
      <c r="AQ500" s="20" t="str">
        <f t="shared" si="132"/>
        <v/>
      </c>
      <c r="AR500" s="32">
        <f t="shared" si="133"/>
        <v>0</v>
      </c>
      <c r="AS500" s="32">
        <f t="shared" si="134"/>
        <v>0</v>
      </c>
      <c r="AT500" s="32">
        <f t="shared" si="135"/>
        <v>0</v>
      </c>
      <c r="AU500" s="28" t="str">
        <f t="shared" si="136"/>
        <v>库存为0</v>
      </c>
      <c r="AV500" s="34" t="str">
        <f>IFERROR(时间!$B$4+AU500,"上周无销量")</f>
        <v>上周无销量</v>
      </c>
    </row>
    <row r="501" spans="1:48">
      <c r="A501" s="18" t="s">
        <v>546</v>
      </c>
      <c r="B501" t="str">
        <f>VLOOKUP(A501,'[1]sku-asin（子）'!$A:$B,2,0)</f>
        <v>B073PPT3Z6</v>
      </c>
      <c r="C501" t="str">
        <f>VLOOKUP(A501,'[1]子sku-父sku'!$A:$B,2,0)</f>
        <v>CS-LY171</v>
      </c>
      <c r="D501" s="28">
        <f>IFERROR(VLOOKUP(A501,[2]库存报告使用数据处理!$A:$C,3,0),0)</f>
        <v>0</v>
      </c>
      <c r="E501" s="28">
        <f>IFERROR(VLOOKUP(A501,[2]库存报告使用数据处理!$A:$D,4,0),0)</f>
        <v>0</v>
      </c>
      <c r="F501" s="28">
        <f>IFERROR(VLOOKUP(A501,[2]库存报告使用数据处理!$A:$E,5,0),0)</f>
        <v>0</v>
      </c>
      <c r="G501" s="28">
        <f>IFERROR(VLOOKUP(A501,[2]库存报告使用数据处理!$A:$F,6,0),0)</f>
        <v>0</v>
      </c>
      <c r="H501" s="29">
        <f>IFERROR(VLOOKUP(A501,[2]库存报告使用数据处理!$A:$G,7,0),0)</f>
        <v>0</v>
      </c>
      <c r="I501">
        <f>IFERROR(VLOOKUP(A501,[5]数据处理!$A:$B,2,0),0)</f>
        <v>1</v>
      </c>
      <c r="J501" s="30">
        <f>IFERROR(VLOOKUP(A501,[5]数据处理!$A:$D,4,0),0)</f>
        <v>0</v>
      </c>
      <c r="K501" s="30">
        <f>IFERROR(VLOOKUP(A501,[5]数据处理!$A:$E,5,0),0)</f>
        <v>0</v>
      </c>
      <c r="L501" s="30">
        <f>IFERROR(VLOOKUP(A501,[5]数据处理!$A:$G,7,0),0)</f>
        <v>0</v>
      </c>
      <c r="M501">
        <f t="shared" si="120"/>
        <v>1</v>
      </c>
      <c r="N501">
        <f>IFERROR(VLOOKUP(A501,[5]数据处理!$A:$C,3,0),0)</f>
        <v>0</v>
      </c>
      <c r="O501">
        <f>IFERROR(VLOOKUP($A501,[5]数据处理!$A:$N,14,0),0)</f>
        <v>1</v>
      </c>
      <c r="P501">
        <f>IFERROR(VLOOKUP($A501,[3]库存报告使用数据!$A$1:$B$65536,2,0),"")</f>
        <v>2274</v>
      </c>
      <c r="Q501">
        <f>IFERROR(VLOOKUP($A501,[3]库存报告使用数据!$A$1:$E$65536,5,0),"")</f>
        <v>1980</v>
      </c>
      <c r="R501">
        <f>IFERROR(VLOOKUP($A501,[3]库存报告使用数据!$A$1:$H$65536,8,0),"")</f>
        <v>12187</v>
      </c>
      <c r="S501">
        <f>IFERROR(VLOOKUP($A501,[3]库存报告使用数据!$A$1:$K$65536,11,0),"")</f>
        <v>10005</v>
      </c>
      <c r="T501">
        <f>IFERROR(VLOOKUP($A501,[3]库存报告使用数据!$A$1:$C$65536,3,0),"")</f>
        <v>4</v>
      </c>
      <c r="U501">
        <f>IFERROR(VLOOKUP($A501,[3]库存报告使用数据!$A$1:$F$65536,6,0),"")</f>
        <v>4</v>
      </c>
      <c r="V501">
        <f>IFERROR(VLOOKUP($A501,[3]库存报告使用数据!$A$1:$I$65536,9,0),"")</f>
        <v>19</v>
      </c>
      <c r="W501">
        <f>IFERROR(VLOOKUP($A501,[3]库存报告使用数据!$A$1:$L$65536,12,0),"")</f>
        <v>24</v>
      </c>
      <c r="X501" s="20">
        <f t="shared" si="121"/>
        <v>0.00175901495162709</v>
      </c>
      <c r="Y501" s="20">
        <f t="shared" si="122"/>
        <v>0.00202020202020202</v>
      </c>
      <c r="Z501" s="20">
        <f t="shared" si="123"/>
        <v>0.0015590383195208</v>
      </c>
      <c r="AA501" s="20">
        <f t="shared" si="124"/>
        <v>0.00239880059970015</v>
      </c>
      <c r="AB501">
        <f>IFERROR(VLOOKUP($A501,[3]库存报告使用数据!$A$1:$D$65536,4,0),"")</f>
        <v>0.83</v>
      </c>
      <c r="AC501">
        <f>IFERROR(VLOOKUP($A501,[3]库存报告使用数据!$A$1:$G$65536,7,0),"")</f>
        <v>0.86</v>
      </c>
      <c r="AD501">
        <f>IFERROR(VLOOKUP($A501,[3]库存报告使用数据!$A$1:$J$65536,10,0),"")</f>
        <v>4.15</v>
      </c>
      <c r="AE501">
        <f>IFERROR(VLOOKUP($A501,[3]库存报告使用数据!$A$1:$M$65536,13,0),"")</f>
        <v>4.89</v>
      </c>
      <c r="AF501" s="20" t="str">
        <f t="shared" si="125"/>
        <v>无销售广告费为0.83</v>
      </c>
      <c r="AG501" s="20" t="str">
        <f t="shared" si="126"/>
        <v>无销售广告费为0.86</v>
      </c>
      <c r="AH501" s="20" t="str">
        <f t="shared" si="127"/>
        <v>无销售广告费为4.15</v>
      </c>
      <c r="AI501" s="20" t="str">
        <f t="shared" si="128"/>
        <v>无销售广告费为4.89</v>
      </c>
      <c r="AJ501">
        <f>IFERROR(VLOOKUP($B501,[4]库存报告使用数据!$A$1:$B$65536,2,0),0)</f>
        <v>8</v>
      </c>
      <c r="AK501">
        <f>IFERROR(VLOOKUP($B501,[4]库存报告使用数据!$A$1:$C$65536,3,0),)</f>
        <v>3</v>
      </c>
      <c r="AL501">
        <f>IFERROR(VLOOKUP($B501,[4]库存报告使用数据!$A$1:$D$65536,4,0),)</f>
        <v>3</v>
      </c>
      <c r="AM501">
        <f>IFERROR(VLOOKUP($B501,[4]库存报告使用数据!$A$1:$E$65536,5,0),)</f>
        <v>9</v>
      </c>
      <c r="AN501" s="20">
        <f t="shared" si="129"/>
        <v>0</v>
      </c>
      <c r="AO501" s="20">
        <f t="shared" si="130"/>
        <v>0</v>
      </c>
      <c r="AP501" s="20">
        <f t="shared" si="131"/>
        <v>0</v>
      </c>
      <c r="AQ501" s="20">
        <f t="shared" si="132"/>
        <v>0</v>
      </c>
      <c r="AR501" s="32">
        <f t="shared" si="133"/>
        <v>0</v>
      </c>
      <c r="AS501" s="32">
        <f t="shared" si="134"/>
        <v>0</v>
      </c>
      <c r="AT501" s="32">
        <f t="shared" si="135"/>
        <v>1</v>
      </c>
      <c r="AU501" s="28" t="str">
        <f t="shared" si="136"/>
        <v>库存为1</v>
      </c>
      <c r="AV501" s="34" t="str">
        <f>IFERROR(时间!$B$4+AU501,"上周无销量")</f>
        <v>上周无销量</v>
      </c>
    </row>
    <row r="502" spans="1:48">
      <c r="A502" s="18" t="s">
        <v>547</v>
      </c>
      <c r="B502" t="str">
        <f>VLOOKUP(A502,'[1]sku-asin（子）'!$A:$B,2,0)</f>
        <v>B073PQ8R84</v>
      </c>
      <c r="C502" t="str">
        <f>VLOOKUP(A502,'[1]子sku-父sku'!$A:$B,2,0)</f>
        <v>CS-LY171</v>
      </c>
      <c r="D502" s="28">
        <f>IFERROR(VLOOKUP(A502,[2]库存报告使用数据处理!$A:$C,3,0),0)</f>
        <v>1</v>
      </c>
      <c r="E502" s="28">
        <f>IFERROR(VLOOKUP(A502,[2]库存报告使用数据处理!$A:$D,4,0),0)</f>
        <v>0</v>
      </c>
      <c r="F502" s="28">
        <f>IFERROR(VLOOKUP(A502,[2]库存报告使用数据处理!$A:$E,5,0),0)</f>
        <v>0</v>
      </c>
      <c r="G502" s="28">
        <f>IFERROR(VLOOKUP(A502,[2]库存报告使用数据处理!$A:$F,6,0),0)</f>
        <v>0</v>
      </c>
      <c r="H502" s="29">
        <f>IFERROR(VLOOKUP(A502,[2]库存报告使用数据处理!$A:$G,7,0),0)</f>
        <v>16.99</v>
      </c>
      <c r="I502">
        <f>IFERROR(VLOOKUP(A502,[5]数据处理!$A:$B,2,0),0)</f>
        <v>0</v>
      </c>
      <c r="J502" s="30">
        <f>IFERROR(VLOOKUP(A502,[5]数据处理!$A:$D,4,0),0)</f>
        <v>0</v>
      </c>
      <c r="K502" s="30">
        <f>IFERROR(VLOOKUP(A502,[5]数据处理!$A:$E,5,0),0)</f>
        <v>0</v>
      </c>
      <c r="L502" s="30">
        <f>IFERROR(VLOOKUP(A502,[5]数据处理!$A:$G,7,0),0)</f>
        <v>0</v>
      </c>
      <c r="M502">
        <f t="shared" si="120"/>
        <v>0</v>
      </c>
      <c r="N502">
        <f>IFERROR(VLOOKUP(A502,[5]数据处理!$A:$C,3,0),0)</f>
        <v>0</v>
      </c>
      <c r="O502">
        <f>IFERROR(VLOOKUP($A502,[5]数据处理!$A:$N,14,0),0)</f>
        <v>0</v>
      </c>
      <c r="P502">
        <f>IFERROR(VLOOKUP($A502,[3]库存报告使用数据!$A$1:$B$65536,2,0),"")</f>
        <v>13</v>
      </c>
      <c r="Q502">
        <f>IFERROR(VLOOKUP($A502,[3]库存报告使用数据!$A$1:$E$65536,5,0),"")</f>
        <v>18</v>
      </c>
      <c r="R502">
        <f>IFERROR(VLOOKUP($A502,[3]库存报告使用数据!$A$1:$H$65536,8,0),"")</f>
        <v>0</v>
      </c>
      <c r="S502">
        <f>IFERROR(VLOOKUP($A502,[3]库存报告使用数据!$A$1:$K$65536,11,0),"")</f>
        <v>0</v>
      </c>
      <c r="T502">
        <f>IFERROR(VLOOKUP($A502,[3]库存报告使用数据!$A$1:$C$65536,3,0),"")</f>
        <v>0</v>
      </c>
      <c r="U502">
        <f>IFERROR(VLOOKUP($A502,[3]库存报告使用数据!$A$1:$F$65536,6,0),"")</f>
        <v>1</v>
      </c>
      <c r="V502">
        <f>IFERROR(VLOOKUP($A502,[3]库存报告使用数据!$A$1:$I$65536,9,0),"")</f>
        <v>0</v>
      </c>
      <c r="W502">
        <f>IFERROR(VLOOKUP($A502,[3]库存报告使用数据!$A$1:$L$65536,12,0),"")</f>
        <v>0</v>
      </c>
      <c r="X502" s="20">
        <f t="shared" si="121"/>
        <v>0</v>
      </c>
      <c r="Y502" s="20">
        <f t="shared" si="122"/>
        <v>0.0555555555555556</v>
      </c>
      <c r="Z502" s="20" t="str">
        <f t="shared" si="123"/>
        <v/>
      </c>
      <c r="AA502" s="20" t="str">
        <f t="shared" si="124"/>
        <v/>
      </c>
      <c r="AB502">
        <f>IFERROR(VLOOKUP($A502,[3]库存报告使用数据!$A$1:$D$65536,4,0),"")</f>
        <v>0</v>
      </c>
      <c r="AC502">
        <f>IFERROR(VLOOKUP($A502,[3]库存报告使用数据!$A$1:$G$65536,7,0),"")</f>
        <v>0.26</v>
      </c>
      <c r="AD502">
        <f>IFERROR(VLOOKUP($A502,[3]库存报告使用数据!$A$1:$J$65536,10,0),"")</f>
        <v>0</v>
      </c>
      <c r="AE502">
        <f>IFERROR(VLOOKUP($A502,[3]库存报告使用数据!$A$1:$M$65536,13,0),"")</f>
        <v>0</v>
      </c>
      <c r="AF502" s="20" t="str">
        <f t="shared" si="125"/>
        <v/>
      </c>
      <c r="AG502" s="20" t="str">
        <f t="shared" si="126"/>
        <v>无销售广告费为0.26</v>
      </c>
      <c r="AH502" s="20" t="str">
        <f t="shared" si="127"/>
        <v/>
      </c>
      <c r="AI502" s="20" t="str">
        <f t="shared" si="128"/>
        <v/>
      </c>
      <c r="AJ502">
        <f>IFERROR(VLOOKUP($B502,[4]库存报告使用数据!$A$1:$B$65536,2,0),0)</f>
        <v>0</v>
      </c>
      <c r="AK502">
        <f>IFERROR(VLOOKUP($B502,[4]库存报告使用数据!$A$1:$C$65536,3,0),)</f>
        <v>1</v>
      </c>
      <c r="AL502">
        <f>IFERROR(VLOOKUP($B502,[4]库存报告使用数据!$A$1:$D$65536,4,0),)</f>
        <v>0</v>
      </c>
      <c r="AM502">
        <f>IFERROR(VLOOKUP($B502,[4]库存报告使用数据!$A$1:$E$65536,5,0),)</f>
        <v>0</v>
      </c>
      <c r="AN502" s="20" t="str">
        <f t="shared" si="129"/>
        <v/>
      </c>
      <c r="AO502" s="20">
        <f t="shared" si="130"/>
        <v>0</v>
      </c>
      <c r="AP502" s="20" t="str">
        <f t="shared" si="131"/>
        <v/>
      </c>
      <c r="AQ502" s="20" t="str">
        <f t="shared" si="132"/>
        <v/>
      </c>
      <c r="AR502" s="32">
        <f t="shared" si="133"/>
        <v>0.142857142857143</v>
      </c>
      <c r="AS502" s="32">
        <f t="shared" si="134"/>
        <v>8.57142857142857</v>
      </c>
      <c r="AT502" s="32">
        <f t="shared" si="135"/>
        <v>-8.57142857142857</v>
      </c>
      <c r="AU502" s="28">
        <f t="shared" si="136"/>
        <v>0</v>
      </c>
      <c r="AV502" s="34">
        <f>IFERROR(时间!$B$4+AU502,"上周无销量")</f>
        <v>43283</v>
      </c>
    </row>
    <row r="503" spans="1:48">
      <c r="A503" s="18" t="s">
        <v>548</v>
      </c>
      <c r="B503" t="str">
        <f>VLOOKUP(A503,'[1]sku-asin（子）'!$A:$B,2,0)</f>
        <v>B073PPNNFC</v>
      </c>
      <c r="C503" t="str">
        <f>VLOOKUP(A503,'[1]子sku-父sku'!$A:$B,2,0)</f>
        <v>CS-LY171</v>
      </c>
      <c r="D503" s="28">
        <f>IFERROR(VLOOKUP(A503,[2]库存报告使用数据处理!$A:$C,3,0),0)</f>
        <v>2</v>
      </c>
      <c r="E503" s="28">
        <f>IFERROR(VLOOKUP(A503,[2]库存报告使用数据处理!$A:$D,4,0),0)</f>
        <v>0</v>
      </c>
      <c r="F503" s="28">
        <f>IFERROR(VLOOKUP(A503,[2]库存报告使用数据处理!$A:$E,5,0),0)</f>
        <v>1</v>
      </c>
      <c r="G503" s="28">
        <f>IFERROR(VLOOKUP(A503,[2]库存报告使用数据处理!$A:$F,6,0),0)</f>
        <v>0</v>
      </c>
      <c r="H503" s="29">
        <f>IFERROR(VLOOKUP(A503,[2]库存报告使用数据处理!$A:$G,7,0),0)</f>
        <v>17.99</v>
      </c>
      <c r="I503">
        <f>IFERROR(VLOOKUP(A503,[5]数据处理!$A:$B,2,0),0)</f>
        <v>2</v>
      </c>
      <c r="J503" s="30">
        <f>IFERROR(VLOOKUP(A503,[5]数据处理!$A:$D,4,0),0)</f>
        <v>0</v>
      </c>
      <c r="K503" s="30">
        <f>IFERROR(VLOOKUP(A503,[5]数据处理!$A:$E,5,0),0)</f>
        <v>0</v>
      </c>
      <c r="L503" s="30">
        <f>IFERROR(VLOOKUP(A503,[5]数据处理!$A:$G,7,0),0)</f>
        <v>0</v>
      </c>
      <c r="M503">
        <f t="shared" si="120"/>
        <v>2</v>
      </c>
      <c r="N503">
        <f>IFERROR(VLOOKUP(A503,[5]数据处理!$A:$C,3,0),0)</f>
        <v>0</v>
      </c>
      <c r="O503">
        <f>IFERROR(VLOOKUP($A503,[5]数据处理!$A:$N,14,0),0)</f>
        <v>2</v>
      </c>
      <c r="P503">
        <f>IFERROR(VLOOKUP($A503,[3]库存报告使用数据!$A$1:$B$65536,2,0),"")</f>
        <v>1137</v>
      </c>
      <c r="Q503">
        <f>IFERROR(VLOOKUP($A503,[3]库存报告使用数据!$A$1:$E$65536,5,0),"")</f>
        <v>692</v>
      </c>
      <c r="R503">
        <f>IFERROR(VLOOKUP($A503,[3]库存报告使用数据!$A$1:$H$65536,8,0),"")</f>
        <v>1156</v>
      </c>
      <c r="S503">
        <f>IFERROR(VLOOKUP($A503,[3]库存报告使用数据!$A$1:$K$65536,11,0),"")</f>
        <v>603</v>
      </c>
      <c r="T503">
        <f>IFERROR(VLOOKUP($A503,[3]库存报告使用数据!$A$1:$C$65536,3,0),"")</f>
        <v>3</v>
      </c>
      <c r="U503">
        <f>IFERROR(VLOOKUP($A503,[3]库存报告使用数据!$A$1:$F$65536,6,0),"")</f>
        <v>4</v>
      </c>
      <c r="V503">
        <f>IFERROR(VLOOKUP($A503,[3]库存报告使用数据!$A$1:$I$65536,9,0),"")</f>
        <v>2</v>
      </c>
      <c r="W503">
        <f>IFERROR(VLOOKUP($A503,[3]库存报告使用数据!$A$1:$L$65536,12,0),"")</f>
        <v>4</v>
      </c>
      <c r="X503" s="20">
        <f t="shared" si="121"/>
        <v>0.00263852242744063</v>
      </c>
      <c r="Y503" s="20">
        <f t="shared" si="122"/>
        <v>0.00578034682080925</v>
      </c>
      <c r="Z503" s="20">
        <f t="shared" si="123"/>
        <v>0.00173010380622837</v>
      </c>
      <c r="AA503" s="20">
        <f t="shared" si="124"/>
        <v>0.0066334991708126</v>
      </c>
      <c r="AB503">
        <f>IFERROR(VLOOKUP($A503,[3]库存报告使用数据!$A$1:$D$65536,4,0),"")</f>
        <v>0.16</v>
      </c>
      <c r="AC503">
        <f>IFERROR(VLOOKUP($A503,[3]库存报告使用数据!$A$1:$G$65536,7,0),"")</f>
        <v>0.65</v>
      </c>
      <c r="AD503">
        <f>IFERROR(VLOOKUP($A503,[3]库存报告使用数据!$A$1:$J$65536,10,0),"")</f>
        <v>0.13</v>
      </c>
      <c r="AE503">
        <f>IFERROR(VLOOKUP($A503,[3]库存报告使用数据!$A$1:$M$65536,13,0),"")</f>
        <v>0.25</v>
      </c>
      <c r="AF503" s="20">
        <f t="shared" si="125"/>
        <v>0.00444691495275153</v>
      </c>
      <c r="AG503" s="20" t="str">
        <f t="shared" si="126"/>
        <v>无销售广告费为0.65</v>
      </c>
      <c r="AH503" s="20">
        <f t="shared" si="127"/>
        <v>0.00722623679822124</v>
      </c>
      <c r="AI503" s="20" t="str">
        <f t="shared" si="128"/>
        <v>无销售广告费为0.25</v>
      </c>
      <c r="AJ503">
        <f>IFERROR(VLOOKUP($B503,[4]库存报告使用数据!$A$1:$B$65536,2,0),0)</f>
        <v>4</v>
      </c>
      <c r="AK503">
        <f>IFERROR(VLOOKUP($B503,[4]库存报告使用数据!$A$1:$C$65536,3,0),)</f>
        <v>3</v>
      </c>
      <c r="AL503">
        <f>IFERROR(VLOOKUP($B503,[4]库存报告使用数据!$A$1:$D$65536,4,0),)</f>
        <v>2</v>
      </c>
      <c r="AM503">
        <f>IFERROR(VLOOKUP($B503,[4]库存报告使用数据!$A$1:$E$65536,5,0),)</f>
        <v>1</v>
      </c>
      <c r="AN503" s="20">
        <f t="shared" si="129"/>
        <v>0.5</v>
      </c>
      <c r="AO503" s="20">
        <f t="shared" si="130"/>
        <v>0</v>
      </c>
      <c r="AP503" s="20">
        <f t="shared" si="131"/>
        <v>0.5</v>
      </c>
      <c r="AQ503" s="20">
        <f t="shared" si="132"/>
        <v>0</v>
      </c>
      <c r="AR503" s="32">
        <f t="shared" si="133"/>
        <v>0.285714285714286</v>
      </c>
      <c r="AS503" s="32">
        <f t="shared" si="134"/>
        <v>17.1428571428571</v>
      </c>
      <c r="AT503" s="32">
        <f t="shared" si="135"/>
        <v>-15.1428571428571</v>
      </c>
      <c r="AU503" s="28">
        <f t="shared" si="136"/>
        <v>7</v>
      </c>
      <c r="AV503" s="34">
        <f>IFERROR(时间!$B$4+AU503,"上周无销量")</f>
        <v>43290</v>
      </c>
    </row>
    <row r="504" spans="1:48">
      <c r="A504" s="18" t="s">
        <v>549</v>
      </c>
      <c r="B504" t="str">
        <f>VLOOKUP(A504,'[1]sku-asin（子）'!$A:$B,2,0)</f>
        <v>B073PPNMZS</v>
      </c>
      <c r="C504" t="str">
        <f>VLOOKUP(A504,'[1]子sku-父sku'!$A:$B,2,0)</f>
        <v>CS-LY171</v>
      </c>
      <c r="D504" s="28">
        <f>IFERROR(VLOOKUP(A504,[2]库存报告使用数据处理!$A:$C,3,0),0)</f>
        <v>0</v>
      </c>
      <c r="E504" s="28">
        <f>IFERROR(VLOOKUP(A504,[2]库存报告使用数据处理!$A:$D,4,0),0)</f>
        <v>1</v>
      </c>
      <c r="F504" s="28">
        <f>IFERROR(VLOOKUP(A504,[2]库存报告使用数据处理!$A:$E,5,0),0)</f>
        <v>0</v>
      </c>
      <c r="G504" s="28">
        <f>IFERROR(VLOOKUP(A504,[2]库存报告使用数据处理!$A:$F,6,0),0)</f>
        <v>1</v>
      </c>
      <c r="H504" s="29">
        <f>IFERROR(VLOOKUP(A504,[2]库存报告使用数据处理!$A:$G,7,0),0)</f>
        <v>17.99</v>
      </c>
      <c r="I504">
        <f>IFERROR(VLOOKUP(A504,[5]数据处理!$A:$B,2,0),0)</f>
        <v>2</v>
      </c>
      <c r="J504" s="30">
        <f>IFERROR(VLOOKUP(A504,[5]数据处理!$A:$D,4,0),0)</f>
        <v>0</v>
      </c>
      <c r="K504" s="30">
        <f>IFERROR(VLOOKUP(A504,[5]数据处理!$A:$E,5,0),0)</f>
        <v>0</v>
      </c>
      <c r="L504" s="30">
        <f>IFERROR(VLOOKUP(A504,[5]数据处理!$A:$G,7,0),0)</f>
        <v>0</v>
      </c>
      <c r="M504">
        <f t="shared" si="120"/>
        <v>2</v>
      </c>
      <c r="N504">
        <f>IFERROR(VLOOKUP(A504,[5]数据处理!$A:$C,3,0),0)</f>
        <v>0</v>
      </c>
      <c r="O504">
        <f>IFERROR(VLOOKUP($A504,[5]数据处理!$A:$N,14,0),0)</f>
        <v>2</v>
      </c>
      <c r="P504">
        <f>IFERROR(VLOOKUP($A504,[3]库存报告使用数据!$A$1:$B$65536,2,0),"")</f>
        <v>3</v>
      </c>
      <c r="Q504">
        <f>IFERROR(VLOOKUP($A504,[3]库存报告使用数据!$A$1:$E$65536,5,0),"")</f>
        <v>2</v>
      </c>
      <c r="R504">
        <f>IFERROR(VLOOKUP($A504,[3]库存报告使用数据!$A$1:$H$65536,8,0),"")</f>
        <v>3</v>
      </c>
      <c r="S504">
        <f>IFERROR(VLOOKUP($A504,[3]库存报告使用数据!$A$1:$K$65536,11,0),"")</f>
        <v>0</v>
      </c>
      <c r="T504">
        <f>IFERROR(VLOOKUP($A504,[3]库存报告使用数据!$A$1:$C$65536,3,0),"")</f>
        <v>0</v>
      </c>
      <c r="U504">
        <f>IFERROR(VLOOKUP($A504,[3]库存报告使用数据!$A$1:$F$65536,6,0),"")</f>
        <v>0</v>
      </c>
      <c r="V504">
        <f>IFERROR(VLOOKUP($A504,[3]库存报告使用数据!$A$1:$I$65536,9,0),"")</f>
        <v>0</v>
      </c>
      <c r="W504">
        <f>IFERROR(VLOOKUP($A504,[3]库存报告使用数据!$A$1:$L$65536,12,0),"")</f>
        <v>0</v>
      </c>
      <c r="X504" s="20">
        <f t="shared" si="121"/>
        <v>0</v>
      </c>
      <c r="Y504" s="20">
        <f t="shared" si="122"/>
        <v>0</v>
      </c>
      <c r="Z504" s="20">
        <f t="shared" si="123"/>
        <v>0</v>
      </c>
      <c r="AA504" s="20" t="str">
        <f t="shared" si="124"/>
        <v/>
      </c>
      <c r="AB504">
        <f>IFERROR(VLOOKUP($A504,[3]库存报告使用数据!$A$1:$D$65536,4,0),"")</f>
        <v>0</v>
      </c>
      <c r="AC504">
        <f>IFERROR(VLOOKUP($A504,[3]库存报告使用数据!$A$1:$G$65536,7,0),"")</f>
        <v>0</v>
      </c>
      <c r="AD504">
        <f>IFERROR(VLOOKUP($A504,[3]库存报告使用数据!$A$1:$J$65536,10,0),"")</f>
        <v>0</v>
      </c>
      <c r="AE504">
        <f>IFERROR(VLOOKUP($A504,[3]库存报告使用数据!$A$1:$M$65536,13,0),"")</f>
        <v>0</v>
      </c>
      <c r="AF504" s="20" t="str">
        <f t="shared" si="125"/>
        <v/>
      </c>
      <c r="AG504" s="20" t="str">
        <f t="shared" si="126"/>
        <v/>
      </c>
      <c r="AH504" s="20" t="str">
        <f t="shared" si="127"/>
        <v/>
      </c>
      <c r="AI504" s="20" t="str">
        <f t="shared" si="128"/>
        <v/>
      </c>
      <c r="AJ504">
        <f>IFERROR(VLOOKUP($B504,[4]库存报告使用数据!$A$1:$B$65536,2,0),0)</f>
        <v>3</v>
      </c>
      <c r="AK504">
        <f>IFERROR(VLOOKUP($B504,[4]库存报告使用数据!$A$1:$C$65536,3,0),)</f>
        <v>2</v>
      </c>
      <c r="AL504">
        <f>IFERROR(VLOOKUP($B504,[4]库存报告使用数据!$A$1:$D$65536,4,0),)</f>
        <v>0</v>
      </c>
      <c r="AM504">
        <f>IFERROR(VLOOKUP($B504,[4]库存报告使用数据!$A$1:$E$65536,5,0),)</f>
        <v>1</v>
      </c>
      <c r="AN504" s="20">
        <f t="shared" si="129"/>
        <v>0</v>
      </c>
      <c r="AO504" s="20">
        <f t="shared" si="130"/>
        <v>0.5</v>
      </c>
      <c r="AP504" s="20" t="str">
        <f t="shared" si="131"/>
        <v/>
      </c>
      <c r="AQ504" s="20">
        <f t="shared" si="132"/>
        <v>1</v>
      </c>
      <c r="AR504" s="32">
        <f t="shared" si="133"/>
        <v>0</v>
      </c>
      <c r="AS504" s="32">
        <f t="shared" si="134"/>
        <v>0</v>
      </c>
      <c r="AT504" s="32">
        <f t="shared" si="135"/>
        <v>2</v>
      </c>
      <c r="AU504" s="28" t="str">
        <f t="shared" si="136"/>
        <v>库存为2</v>
      </c>
      <c r="AV504" s="34" t="str">
        <f>IFERROR(时间!$B$4+AU504,"上周无销量")</f>
        <v>上周无销量</v>
      </c>
    </row>
    <row r="505" spans="1:48">
      <c r="A505" s="18" t="s">
        <v>550</v>
      </c>
      <c r="B505" t="str">
        <f>VLOOKUP(A505,'[1]sku-asin（子）'!$A:$B,2,0)</f>
        <v>B073PQ7M22</v>
      </c>
      <c r="C505" t="str">
        <f>VLOOKUP(A505,'[1]子sku-父sku'!$A:$B,2,0)</f>
        <v>CS-LY171</v>
      </c>
      <c r="D505" s="28">
        <f>IFERROR(VLOOKUP(A505,[2]库存报告使用数据处理!$A:$C,3,0),0)</f>
        <v>1</v>
      </c>
      <c r="E505" s="28">
        <f>IFERROR(VLOOKUP(A505,[2]库存报告使用数据处理!$A:$D,4,0),0)</f>
        <v>0</v>
      </c>
      <c r="F505" s="28">
        <f>IFERROR(VLOOKUP(A505,[2]库存报告使用数据处理!$A:$E,5,0),0)</f>
        <v>0</v>
      </c>
      <c r="G505" s="28">
        <f>IFERROR(VLOOKUP(A505,[2]库存报告使用数据处理!$A:$F,6,0),0)</f>
        <v>1</v>
      </c>
      <c r="H505" s="29">
        <f>IFERROR(VLOOKUP(A505,[2]库存报告使用数据处理!$A:$G,7,0),0)</f>
        <v>16.99</v>
      </c>
      <c r="I505">
        <f>IFERROR(VLOOKUP(A505,[5]数据处理!$A:$B,2,0),0)</f>
        <v>7</v>
      </c>
      <c r="J505" s="30">
        <f>IFERROR(VLOOKUP(A505,[5]数据处理!$A:$D,4,0),0)</f>
        <v>0</v>
      </c>
      <c r="K505" s="30">
        <f>IFERROR(VLOOKUP(A505,[5]数据处理!$A:$E,5,0),0)</f>
        <v>0</v>
      </c>
      <c r="L505" s="30">
        <f>IFERROR(VLOOKUP(A505,[5]数据处理!$A:$G,7,0),0)</f>
        <v>0</v>
      </c>
      <c r="M505">
        <f t="shared" si="120"/>
        <v>7</v>
      </c>
      <c r="N505">
        <f>IFERROR(VLOOKUP(A505,[5]数据处理!$A:$C,3,0),0)</f>
        <v>0</v>
      </c>
      <c r="O505">
        <f>IFERROR(VLOOKUP($A505,[5]数据处理!$A:$N,14,0),0)</f>
        <v>7</v>
      </c>
      <c r="P505">
        <f>IFERROR(VLOOKUP($A505,[3]库存报告使用数据!$A$1:$B$65536,2,0),"")</f>
        <v>9897</v>
      </c>
      <c r="Q505">
        <f>IFERROR(VLOOKUP($A505,[3]库存报告使用数据!$A$1:$E$65536,5,0),"")</f>
        <v>2085</v>
      </c>
      <c r="R505">
        <f>IFERROR(VLOOKUP($A505,[3]库存报告使用数据!$A$1:$H$65536,8,0),"")</f>
        <v>3841</v>
      </c>
      <c r="S505">
        <f>IFERROR(VLOOKUP($A505,[3]库存报告使用数据!$A$1:$K$65536,11,0),"")</f>
        <v>3562</v>
      </c>
      <c r="T505">
        <f>IFERROR(VLOOKUP($A505,[3]库存报告使用数据!$A$1:$C$65536,3,0),"")</f>
        <v>26</v>
      </c>
      <c r="U505">
        <f>IFERROR(VLOOKUP($A505,[3]库存报告使用数据!$A$1:$F$65536,6,0),"")</f>
        <v>11</v>
      </c>
      <c r="V505">
        <f>IFERROR(VLOOKUP($A505,[3]库存报告使用数据!$A$1:$I$65536,9,0),"")</f>
        <v>18</v>
      </c>
      <c r="W505">
        <f>IFERROR(VLOOKUP($A505,[3]库存报告使用数据!$A$1:$L$65536,12,0),"")</f>
        <v>15</v>
      </c>
      <c r="X505" s="20">
        <f t="shared" si="121"/>
        <v>0.00262705870465798</v>
      </c>
      <c r="Y505" s="20">
        <f t="shared" si="122"/>
        <v>0.0052757793764988</v>
      </c>
      <c r="Z505" s="20">
        <f t="shared" si="123"/>
        <v>0.00468627961468368</v>
      </c>
      <c r="AA505" s="20">
        <f t="shared" si="124"/>
        <v>0.00421111734980348</v>
      </c>
      <c r="AB505">
        <f>IFERROR(VLOOKUP($A505,[3]库存报告使用数据!$A$1:$D$65536,4,0),"")</f>
        <v>4.6775</v>
      </c>
      <c r="AC505">
        <f>IFERROR(VLOOKUP($A505,[3]库存报告使用数据!$A$1:$G$65536,7,0),"")</f>
        <v>2.24</v>
      </c>
      <c r="AD505">
        <f>IFERROR(VLOOKUP($A505,[3]库存报告使用数据!$A$1:$J$65536,10,0),"")</f>
        <v>2.89</v>
      </c>
      <c r="AE505">
        <f>IFERROR(VLOOKUP($A505,[3]库存报告使用数据!$A$1:$M$65536,13,0),"")</f>
        <v>2.69</v>
      </c>
      <c r="AF505" s="20">
        <f t="shared" si="125"/>
        <v>0.275309005297234</v>
      </c>
      <c r="AG505" s="20" t="str">
        <f t="shared" si="126"/>
        <v>无销售广告费为2.24</v>
      </c>
      <c r="AH505" s="20" t="str">
        <f t="shared" si="127"/>
        <v>无销售广告费为2.89</v>
      </c>
      <c r="AI505" s="20">
        <f t="shared" si="128"/>
        <v>0.158328428487346</v>
      </c>
      <c r="AJ505">
        <f>IFERROR(VLOOKUP($B505,[4]库存报告使用数据!$A$1:$B$65536,2,0),0)</f>
        <v>12</v>
      </c>
      <c r="AK505">
        <f>IFERROR(VLOOKUP($B505,[4]库存报告使用数据!$A$1:$C$65536,3,0),)</f>
        <v>7</v>
      </c>
      <c r="AL505">
        <f>IFERROR(VLOOKUP($B505,[4]库存报告使用数据!$A$1:$D$65536,4,0),)</f>
        <v>3</v>
      </c>
      <c r="AM505">
        <f>IFERROR(VLOOKUP($B505,[4]库存报告使用数据!$A$1:$E$65536,5,0),)</f>
        <v>8</v>
      </c>
      <c r="AN505" s="20">
        <f t="shared" si="129"/>
        <v>0.0833333333333333</v>
      </c>
      <c r="AO505" s="20">
        <f t="shared" si="130"/>
        <v>0</v>
      </c>
      <c r="AP505" s="20">
        <f t="shared" si="131"/>
        <v>0</v>
      </c>
      <c r="AQ505" s="20">
        <f t="shared" si="132"/>
        <v>0.125</v>
      </c>
      <c r="AR505" s="32">
        <f t="shared" si="133"/>
        <v>0.142857142857143</v>
      </c>
      <c r="AS505" s="32">
        <f t="shared" si="134"/>
        <v>8.57142857142857</v>
      </c>
      <c r="AT505" s="32">
        <f t="shared" si="135"/>
        <v>-1.57142857142857</v>
      </c>
      <c r="AU505" s="28">
        <f t="shared" si="136"/>
        <v>49</v>
      </c>
      <c r="AV505" s="34">
        <f>IFERROR(时间!$B$4+AU505,"上周无销量")</f>
        <v>43332</v>
      </c>
    </row>
    <row r="506" spans="1:48">
      <c r="A506" s="18" t="s">
        <v>551</v>
      </c>
      <c r="B506" t="str">
        <f>VLOOKUP(A506,'[1]sku-asin（子）'!$A:$B,2,0)</f>
        <v>B073PPHK1P</v>
      </c>
      <c r="C506" t="str">
        <f>VLOOKUP(A506,'[1]子sku-父sku'!$A:$B,2,0)</f>
        <v>CS-LY171</v>
      </c>
      <c r="D506" s="28">
        <f>IFERROR(VLOOKUP(A506,[2]库存报告使用数据处理!$A:$C,3,0),0)</f>
        <v>0</v>
      </c>
      <c r="E506" s="28">
        <f>IFERROR(VLOOKUP(A506,[2]库存报告使用数据处理!$A:$D,4,0),0)</f>
        <v>0</v>
      </c>
      <c r="F506" s="28">
        <f>IFERROR(VLOOKUP(A506,[2]库存报告使用数据处理!$A:$E,5,0),0)</f>
        <v>1</v>
      </c>
      <c r="G506" s="28">
        <f>IFERROR(VLOOKUP(A506,[2]库存报告使用数据处理!$A:$F,6,0),0)</f>
        <v>0</v>
      </c>
      <c r="H506" s="29">
        <f>IFERROR(VLOOKUP(A506,[2]库存报告使用数据处理!$A:$G,7,0),0)</f>
        <v>17.99</v>
      </c>
      <c r="I506">
        <f>IFERROR(VLOOKUP(A506,[5]数据处理!$A:$B,2,0),0)</f>
        <v>0</v>
      </c>
      <c r="J506" s="30">
        <f>IFERROR(VLOOKUP(A506,[5]数据处理!$A:$D,4,0),0)</f>
        <v>0</v>
      </c>
      <c r="K506" s="30">
        <f>IFERROR(VLOOKUP(A506,[5]数据处理!$A:$E,5,0),0)</f>
        <v>0</v>
      </c>
      <c r="L506" s="30">
        <f>IFERROR(VLOOKUP(A506,[5]数据处理!$A:$G,7,0),0)</f>
        <v>0</v>
      </c>
      <c r="M506">
        <f t="shared" si="120"/>
        <v>0</v>
      </c>
      <c r="N506">
        <f>IFERROR(VLOOKUP(A506,[5]数据处理!$A:$C,3,0),0)</f>
        <v>0</v>
      </c>
      <c r="O506">
        <f>IFERROR(VLOOKUP($A506,[5]数据处理!$A:$N,14,0),0)</f>
        <v>0</v>
      </c>
      <c r="P506">
        <f>IFERROR(VLOOKUP($A506,[3]库存报告使用数据!$A$1:$B$65536,2,0),"")</f>
        <v>0</v>
      </c>
      <c r="Q506">
        <f>IFERROR(VLOOKUP($A506,[3]库存报告使用数据!$A$1:$E$65536,5,0),"")</f>
        <v>0</v>
      </c>
      <c r="R506">
        <f>IFERROR(VLOOKUP($A506,[3]库存报告使用数据!$A$1:$H$65536,8,0),"")</f>
        <v>1</v>
      </c>
      <c r="S506">
        <f>IFERROR(VLOOKUP($A506,[3]库存报告使用数据!$A$1:$K$65536,11,0),"")</f>
        <v>1</v>
      </c>
      <c r="T506">
        <f>IFERROR(VLOOKUP($A506,[3]库存报告使用数据!$A$1:$C$65536,3,0),"")</f>
        <v>0</v>
      </c>
      <c r="U506">
        <f>IFERROR(VLOOKUP($A506,[3]库存报告使用数据!$A$1:$F$65536,6,0),"")</f>
        <v>0</v>
      </c>
      <c r="V506">
        <f>IFERROR(VLOOKUP($A506,[3]库存报告使用数据!$A$1:$I$65536,9,0),"")</f>
        <v>0</v>
      </c>
      <c r="W506">
        <f>IFERROR(VLOOKUP($A506,[3]库存报告使用数据!$A$1:$L$65536,12,0),"")</f>
        <v>0</v>
      </c>
      <c r="X506" s="20" t="str">
        <f t="shared" si="121"/>
        <v/>
      </c>
      <c r="Y506" s="20" t="str">
        <f t="shared" si="122"/>
        <v/>
      </c>
      <c r="Z506" s="20">
        <f t="shared" si="123"/>
        <v>0</v>
      </c>
      <c r="AA506" s="20">
        <f t="shared" si="124"/>
        <v>0</v>
      </c>
      <c r="AB506">
        <f>IFERROR(VLOOKUP($A506,[3]库存报告使用数据!$A$1:$D$65536,4,0),"")</f>
        <v>0</v>
      </c>
      <c r="AC506">
        <f>IFERROR(VLOOKUP($A506,[3]库存报告使用数据!$A$1:$G$65536,7,0),"")</f>
        <v>0</v>
      </c>
      <c r="AD506">
        <f>IFERROR(VLOOKUP($A506,[3]库存报告使用数据!$A$1:$J$65536,10,0),"")</f>
        <v>0</v>
      </c>
      <c r="AE506">
        <f>IFERROR(VLOOKUP($A506,[3]库存报告使用数据!$A$1:$M$65536,13,0),"")</f>
        <v>0</v>
      </c>
      <c r="AF506" s="20" t="str">
        <f t="shared" si="125"/>
        <v/>
      </c>
      <c r="AG506" s="20" t="str">
        <f t="shared" si="126"/>
        <v/>
      </c>
      <c r="AH506" s="20" t="str">
        <f t="shared" si="127"/>
        <v/>
      </c>
      <c r="AI506" s="20" t="str">
        <f t="shared" si="128"/>
        <v/>
      </c>
      <c r="AJ506">
        <f>IFERROR(VLOOKUP($B506,[4]库存报告使用数据!$A$1:$B$65536,2,0),0)</f>
        <v>0</v>
      </c>
      <c r="AK506">
        <f>IFERROR(VLOOKUP($B506,[4]库存报告使用数据!$A$1:$C$65536,3,0),)</f>
        <v>0</v>
      </c>
      <c r="AL506">
        <f>IFERROR(VLOOKUP($B506,[4]库存报告使用数据!$A$1:$D$65536,4,0),)</f>
        <v>0</v>
      </c>
      <c r="AM506">
        <f>IFERROR(VLOOKUP($B506,[4]库存报告使用数据!$A$1:$E$65536,5,0),)</f>
        <v>1</v>
      </c>
      <c r="AN506" s="20" t="str">
        <f t="shared" si="129"/>
        <v/>
      </c>
      <c r="AO506" s="20" t="str">
        <f t="shared" si="130"/>
        <v/>
      </c>
      <c r="AP506" s="20" t="str">
        <f t="shared" si="131"/>
        <v/>
      </c>
      <c r="AQ506" s="20">
        <f t="shared" si="132"/>
        <v>0</v>
      </c>
      <c r="AR506" s="32">
        <f t="shared" si="133"/>
        <v>0</v>
      </c>
      <c r="AS506" s="32">
        <f t="shared" si="134"/>
        <v>0</v>
      </c>
      <c r="AT506" s="32">
        <f t="shared" si="135"/>
        <v>0</v>
      </c>
      <c r="AU506" s="28" t="str">
        <f t="shared" si="136"/>
        <v>库存为0</v>
      </c>
      <c r="AV506" s="34" t="str">
        <f>IFERROR(时间!$B$4+AU506,"上周无销量")</f>
        <v>上周无销量</v>
      </c>
    </row>
    <row r="507" spans="1:48">
      <c r="A507" s="18" t="s">
        <v>552</v>
      </c>
      <c r="B507" t="str">
        <f>VLOOKUP(A507,'[1]sku-asin（子）'!$A:$B,2,0)</f>
        <v>B073PPLZTG</v>
      </c>
      <c r="C507" t="str">
        <f>VLOOKUP(A507,'[1]子sku-父sku'!$A:$B,2,0)</f>
        <v>CS-LY171</v>
      </c>
      <c r="D507" s="28">
        <f>IFERROR(VLOOKUP(A507,[2]库存报告使用数据处理!$A:$C,3,0),0)</f>
        <v>0</v>
      </c>
      <c r="E507" s="28">
        <f>IFERROR(VLOOKUP(A507,[2]库存报告使用数据处理!$A:$D,4,0),0)</f>
        <v>0</v>
      </c>
      <c r="F507" s="28">
        <f>IFERROR(VLOOKUP(A507,[2]库存报告使用数据处理!$A:$E,5,0),0)</f>
        <v>0</v>
      </c>
      <c r="G507" s="28">
        <f>IFERROR(VLOOKUP(A507,[2]库存报告使用数据处理!$A:$F,6,0),0)</f>
        <v>0</v>
      </c>
      <c r="H507" s="29">
        <f>IFERROR(VLOOKUP(A507,[2]库存报告使用数据处理!$A:$G,7,0),0)</f>
        <v>0</v>
      </c>
      <c r="I507">
        <f>IFERROR(VLOOKUP(A507,[5]数据处理!$A:$B,2,0),0)</f>
        <v>0</v>
      </c>
      <c r="J507" s="30">
        <f>IFERROR(VLOOKUP(A507,[5]数据处理!$A:$D,4,0),0)</f>
        <v>0</v>
      </c>
      <c r="K507" s="30">
        <f>IFERROR(VLOOKUP(A507,[5]数据处理!$A:$E,5,0),0)</f>
        <v>0</v>
      </c>
      <c r="L507" s="30">
        <f>IFERROR(VLOOKUP(A507,[5]数据处理!$A:$G,7,0),0)</f>
        <v>0</v>
      </c>
      <c r="M507">
        <f t="shared" si="120"/>
        <v>0</v>
      </c>
      <c r="N507">
        <f>IFERROR(VLOOKUP(A507,[5]数据处理!$A:$C,3,0),0)</f>
        <v>0</v>
      </c>
      <c r="O507">
        <f>IFERROR(VLOOKUP($A507,[5]数据处理!$A:$N,14,0),0)</f>
        <v>0</v>
      </c>
      <c r="P507" t="str">
        <f>IFERROR(VLOOKUP($A507,[3]库存报告使用数据!$A$1:$B$65536,2,0),"")</f>
        <v/>
      </c>
      <c r="Q507" t="str">
        <f>IFERROR(VLOOKUP($A507,[3]库存报告使用数据!$A$1:$E$65536,5,0),"")</f>
        <v/>
      </c>
      <c r="R507" t="str">
        <f>IFERROR(VLOOKUP($A507,[3]库存报告使用数据!$A$1:$H$65536,8,0),"")</f>
        <v/>
      </c>
      <c r="S507" t="str">
        <f>IFERROR(VLOOKUP($A507,[3]库存报告使用数据!$A$1:$K$65536,11,0),"")</f>
        <v/>
      </c>
      <c r="T507" t="str">
        <f>IFERROR(VLOOKUP($A507,[3]库存报告使用数据!$A$1:$C$65536,3,0),"")</f>
        <v/>
      </c>
      <c r="U507" t="str">
        <f>IFERROR(VLOOKUP($A507,[3]库存报告使用数据!$A$1:$F$65536,6,0),"")</f>
        <v/>
      </c>
      <c r="V507" t="str">
        <f>IFERROR(VLOOKUP($A507,[3]库存报告使用数据!$A$1:$I$65536,9,0),"")</f>
        <v/>
      </c>
      <c r="W507" t="str">
        <f>IFERROR(VLOOKUP($A507,[3]库存报告使用数据!$A$1:$L$65536,12,0),"")</f>
        <v/>
      </c>
      <c r="X507" s="20" t="str">
        <f t="shared" si="121"/>
        <v/>
      </c>
      <c r="Y507" s="20" t="str">
        <f t="shared" si="122"/>
        <v/>
      </c>
      <c r="Z507" s="20" t="str">
        <f t="shared" si="123"/>
        <v/>
      </c>
      <c r="AA507" s="20" t="str">
        <f t="shared" si="124"/>
        <v/>
      </c>
      <c r="AB507" t="str">
        <f>IFERROR(VLOOKUP($A507,[3]库存报告使用数据!$A$1:$D$65536,4,0),"")</f>
        <v/>
      </c>
      <c r="AC507" t="str">
        <f>IFERROR(VLOOKUP($A507,[3]库存报告使用数据!$A$1:$G$65536,7,0),"")</f>
        <v/>
      </c>
      <c r="AD507" t="str">
        <f>IFERROR(VLOOKUP($A507,[3]库存报告使用数据!$A$1:$J$65536,10,0),"")</f>
        <v/>
      </c>
      <c r="AE507" t="str">
        <f>IFERROR(VLOOKUP($A507,[3]库存报告使用数据!$A$1:$M$65536,13,0),"")</f>
        <v/>
      </c>
      <c r="AF507" s="20" t="str">
        <f t="shared" si="125"/>
        <v/>
      </c>
      <c r="AG507" s="20" t="str">
        <f t="shared" si="126"/>
        <v/>
      </c>
      <c r="AH507" s="20" t="str">
        <f t="shared" si="127"/>
        <v/>
      </c>
      <c r="AI507" s="20" t="str">
        <f t="shared" si="128"/>
        <v/>
      </c>
      <c r="AJ507">
        <f>IFERROR(VLOOKUP($B507,[4]库存报告使用数据!$A$1:$B$65536,2,0),0)</f>
        <v>0</v>
      </c>
      <c r="AK507">
        <f>IFERROR(VLOOKUP($B507,[4]库存报告使用数据!$A$1:$C$65536,3,0),)</f>
        <v>0</v>
      </c>
      <c r="AL507">
        <f>IFERROR(VLOOKUP($B507,[4]库存报告使用数据!$A$1:$D$65536,4,0),)</f>
        <v>0</v>
      </c>
      <c r="AM507">
        <f>IFERROR(VLOOKUP($B507,[4]库存报告使用数据!$A$1:$E$65536,5,0),)</f>
        <v>0</v>
      </c>
      <c r="AN507" s="20" t="str">
        <f t="shared" si="129"/>
        <v/>
      </c>
      <c r="AO507" s="20" t="str">
        <f t="shared" si="130"/>
        <v/>
      </c>
      <c r="AP507" s="20" t="str">
        <f t="shared" si="131"/>
        <v/>
      </c>
      <c r="AQ507" s="20" t="str">
        <f t="shared" si="132"/>
        <v/>
      </c>
      <c r="AR507" s="32">
        <f t="shared" si="133"/>
        <v>0</v>
      </c>
      <c r="AS507" s="32">
        <f t="shared" si="134"/>
        <v>0</v>
      </c>
      <c r="AT507" s="32">
        <f t="shared" si="135"/>
        <v>0</v>
      </c>
      <c r="AU507" s="28" t="str">
        <f t="shared" si="136"/>
        <v>库存为0</v>
      </c>
      <c r="AV507" s="34" t="str">
        <f>IFERROR(时间!$B$4+AU507,"上周无销量")</f>
        <v>上周无销量</v>
      </c>
    </row>
    <row r="508" spans="1:48">
      <c r="A508" s="18" t="s">
        <v>553</v>
      </c>
      <c r="B508" t="str">
        <f>VLOOKUP(A508,'[1]sku-asin（子）'!$A:$B,2,0)</f>
        <v>B073PQLFVZ</v>
      </c>
      <c r="C508" t="str">
        <f>VLOOKUP(A508,'[1]子sku-父sku'!$A:$B,2,0)</f>
        <v>CS-LY171</v>
      </c>
      <c r="D508" s="28">
        <f>IFERROR(VLOOKUP(A508,[2]库存报告使用数据处理!$A:$C,3,0),0)</f>
        <v>0</v>
      </c>
      <c r="E508" s="28">
        <f>IFERROR(VLOOKUP(A508,[2]库存报告使用数据处理!$A:$D,4,0),0)</f>
        <v>0</v>
      </c>
      <c r="F508" s="28">
        <f>IFERROR(VLOOKUP(A508,[2]库存报告使用数据处理!$A:$E,5,0),0)</f>
        <v>1</v>
      </c>
      <c r="G508" s="28">
        <f>IFERROR(VLOOKUP(A508,[2]库存报告使用数据处理!$A:$F,6,0),0)</f>
        <v>2</v>
      </c>
      <c r="H508" s="29">
        <f>IFERROR(VLOOKUP(A508,[2]库存报告使用数据处理!$A:$G,7,0),0)</f>
        <v>17.99</v>
      </c>
      <c r="I508">
        <f>IFERROR(VLOOKUP(A508,[5]数据处理!$A:$B,2,0),0)</f>
        <v>0</v>
      </c>
      <c r="J508" s="30">
        <f>IFERROR(VLOOKUP(A508,[5]数据处理!$A:$D,4,0),0)</f>
        <v>0</v>
      </c>
      <c r="K508" s="30">
        <f>IFERROR(VLOOKUP(A508,[5]数据处理!$A:$E,5,0),0)</f>
        <v>0</v>
      </c>
      <c r="L508" s="30">
        <f>IFERROR(VLOOKUP(A508,[5]数据处理!$A:$G,7,0),0)</f>
        <v>0</v>
      </c>
      <c r="M508">
        <f t="shared" si="120"/>
        <v>0</v>
      </c>
      <c r="N508">
        <f>IFERROR(VLOOKUP(A508,[5]数据处理!$A:$C,3,0),0)</f>
        <v>0</v>
      </c>
      <c r="O508">
        <f>IFERROR(VLOOKUP($A508,[5]数据处理!$A:$N,14,0),0)</f>
        <v>0</v>
      </c>
      <c r="P508">
        <f>IFERROR(VLOOKUP($A508,[3]库存报告使用数据!$A$1:$B$65536,2,0),"")</f>
        <v>0</v>
      </c>
      <c r="Q508">
        <f>IFERROR(VLOOKUP($A508,[3]库存报告使用数据!$A$1:$E$65536,5,0),"")</f>
        <v>0</v>
      </c>
      <c r="R508">
        <f>IFERROR(VLOOKUP($A508,[3]库存报告使用数据!$A$1:$H$65536,8,0),"")</f>
        <v>24</v>
      </c>
      <c r="S508">
        <f>IFERROR(VLOOKUP($A508,[3]库存报告使用数据!$A$1:$K$65536,11,0),"")</f>
        <v>138</v>
      </c>
      <c r="T508">
        <f>IFERROR(VLOOKUP($A508,[3]库存报告使用数据!$A$1:$C$65536,3,0),"")</f>
        <v>0</v>
      </c>
      <c r="U508">
        <f>IFERROR(VLOOKUP($A508,[3]库存报告使用数据!$A$1:$F$65536,6,0),"")</f>
        <v>0</v>
      </c>
      <c r="V508">
        <f>IFERROR(VLOOKUP($A508,[3]库存报告使用数据!$A$1:$I$65536,9,0),"")</f>
        <v>0</v>
      </c>
      <c r="W508">
        <f>IFERROR(VLOOKUP($A508,[3]库存报告使用数据!$A$1:$L$65536,12,0),"")</f>
        <v>1</v>
      </c>
      <c r="X508" s="20" t="str">
        <f t="shared" si="121"/>
        <v/>
      </c>
      <c r="Y508" s="20" t="str">
        <f t="shared" si="122"/>
        <v/>
      </c>
      <c r="Z508" s="20">
        <f t="shared" si="123"/>
        <v>0</v>
      </c>
      <c r="AA508" s="20">
        <f t="shared" si="124"/>
        <v>0.0072463768115942</v>
      </c>
      <c r="AB508">
        <f>IFERROR(VLOOKUP($A508,[3]库存报告使用数据!$A$1:$D$65536,4,0),"")</f>
        <v>0</v>
      </c>
      <c r="AC508">
        <f>IFERROR(VLOOKUP($A508,[3]库存报告使用数据!$A$1:$G$65536,7,0),"")</f>
        <v>0</v>
      </c>
      <c r="AD508">
        <f>IFERROR(VLOOKUP($A508,[3]库存报告使用数据!$A$1:$J$65536,10,0),"")</f>
        <v>0</v>
      </c>
      <c r="AE508">
        <f>IFERROR(VLOOKUP($A508,[3]库存报告使用数据!$A$1:$M$65536,13,0),"")</f>
        <v>0.02</v>
      </c>
      <c r="AF508" s="20" t="str">
        <f t="shared" si="125"/>
        <v/>
      </c>
      <c r="AG508" s="20" t="str">
        <f t="shared" si="126"/>
        <v/>
      </c>
      <c r="AH508" s="20" t="str">
        <f t="shared" si="127"/>
        <v/>
      </c>
      <c r="AI508" s="20">
        <f t="shared" si="128"/>
        <v>0.000555864369093941</v>
      </c>
      <c r="AJ508">
        <f>IFERROR(VLOOKUP($B508,[4]库存报告使用数据!$A$1:$B$65536,2,0),0)</f>
        <v>0</v>
      </c>
      <c r="AK508">
        <f>IFERROR(VLOOKUP($B508,[4]库存报告使用数据!$A$1:$C$65536,3,0),)</f>
        <v>0</v>
      </c>
      <c r="AL508">
        <f>IFERROR(VLOOKUP($B508,[4]库存报告使用数据!$A$1:$D$65536,4,0),)</f>
        <v>1</v>
      </c>
      <c r="AM508">
        <f>IFERROR(VLOOKUP($B508,[4]库存报告使用数据!$A$1:$E$65536,5,0),)</f>
        <v>4</v>
      </c>
      <c r="AN508" s="20" t="str">
        <f t="shared" si="129"/>
        <v/>
      </c>
      <c r="AO508" s="20" t="str">
        <f t="shared" si="130"/>
        <v/>
      </c>
      <c r="AP508" s="20">
        <f t="shared" si="131"/>
        <v>1</v>
      </c>
      <c r="AQ508" s="20">
        <f t="shared" si="132"/>
        <v>0.5</v>
      </c>
      <c r="AR508" s="32">
        <f t="shared" si="133"/>
        <v>0</v>
      </c>
      <c r="AS508" s="32">
        <f t="shared" si="134"/>
        <v>0</v>
      </c>
      <c r="AT508" s="32">
        <f t="shared" si="135"/>
        <v>0</v>
      </c>
      <c r="AU508" s="28" t="str">
        <f t="shared" si="136"/>
        <v>库存为0</v>
      </c>
      <c r="AV508" s="34" t="str">
        <f>IFERROR(时间!$B$4+AU508,"上周无销量")</f>
        <v>上周无销量</v>
      </c>
    </row>
    <row r="509" spans="1:48">
      <c r="A509" s="18" t="s">
        <v>554</v>
      </c>
      <c r="B509" t="str">
        <f>VLOOKUP(A509,'[1]sku-asin（子）'!$A:$B,2,0)</f>
        <v>B073PQD5PP</v>
      </c>
      <c r="C509" t="str">
        <f>VLOOKUP(A509,'[1]子sku-父sku'!$A:$B,2,0)</f>
        <v>CS-LY171</v>
      </c>
      <c r="D509" s="28">
        <f>IFERROR(VLOOKUP(A509,[2]库存报告使用数据处理!$A:$C,3,0),0)</f>
        <v>0</v>
      </c>
      <c r="E509" s="28">
        <f>IFERROR(VLOOKUP(A509,[2]库存报告使用数据处理!$A:$D,4,0),0)</f>
        <v>1</v>
      </c>
      <c r="F509" s="28">
        <f>IFERROR(VLOOKUP(A509,[2]库存报告使用数据处理!$A:$E,5,0),0)</f>
        <v>1</v>
      </c>
      <c r="G509" s="28">
        <f>IFERROR(VLOOKUP(A509,[2]库存报告使用数据处理!$A:$F,6,0),0)</f>
        <v>1</v>
      </c>
      <c r="H509" s="29">
        <f>IFERROR(VLOOKUP(A509,[2]库存报告使用数据处理!$A:$G,7,0),0)</f>
        <v>17.99</v>
      </c>
      <c r="I509">
        <f>IFERROR(VLOOKUP(A509,[5]数据处理!$A:$B,2,0),0)</f>
        <v>6</v>
      </c>
      <c r="J509" s="30">
        <f>IFERROR(VLOOKUP(A509,[5]数据处理!$A:$D,4,0),0)</f>
        <v>0</v>
      </c>
      <c r="K509" s="30">
        <f>IFERROR(VLOOKUP(A509,[5]数据处理!$A:$E,5,0),0)</f>
        <v>0</v>
      </c>
      <c r="L509" s="30">
        <f>IFERROR(VLOOKUP(A509,[5]数据处理!$A:$G,7,0),0)</f>
        <v>0</v>
      </c>
      <c r="M509">
        <f t="shared" si="120"/>
        <v>6</v>
      </c>
      <c r="N509">
        <f>IFERROR(VLOOKUP(A509,[5]数据处理!$A:$C,3,0),0)</f>
        <v>0</v>
      </c>
      <c r="O509">
        <f>IFERROR(VLOOKUP($A509,[5]数据处理!$A:$N,14,0),0)</f>
        <v>7</v>
      </c>
      <c r="P509">
        <f>IFERROR(VLOOKUP($A509,[3]库存报告使用数据!$A$1:$B$65536,2,0),"")</f>
        <v>1</v>
      </c>
      <c r="Q509">
        <f>IFERROR(VLOOKUP($A509,[3]库存报告使用数据!$A$1:$E$65536,5,0),"")</f>
        <v>2</v>
      </c>
      <c r="R509">
        <f>IFERROR(VLOOKUP($A509,[3]库存报告使用数据!$A$1:$H$65536,8,0),"")</f>
        <v>4</v>
      </c>
      <c r="S509">
        <f>IFERROR(VLOOKUP($A509,[3]库存报告使用数据!$A$1:$K$65536,11,0),"")</f>
        <v>1</v>
      </c>
      <c r="T509">
        <f>IFERROR(VLOOKUP($A509,[3]库存报告使用数据!$A$1:$C$65536,3,0),"")</f>
        <v>0</v>
      </c>
      <c r="U509">
        <f>IFERROR(VLOOKUP($A509,[3]库存报告使用数据!$A$1:$F$65536,6,0),"")</f>
        <v>0</v>
      </c>
      <c r="V509">
        <f>IFERROR(VLOOKUP($A509,[3]库存报告使用数据!$A$1:$I$65536,9,0),"")</f>
        <v>0</v>
      </c>
      <c r="W509">
        <f>IFERROR(VLOOKUP($A509,[3]库存报告使用数据!$A$1:$L$65536,12,0),"")</f>
        <v>0</v>
      </c>
      <c r="X509" s="20">
        <f t="shared" si="121"/>
        <v>0</v>
      </c>
      <c r="Y509" s="20">
        <f t="shared" si="122"/>
        <v>0</v>
      </c>
      <c r="Z509" s="20">
        <f t="shared" si="123"/>
        <v>0</v>
      </c>
      <c r="AA509" s="20">
        <f t="shared" si="124"/>
        <v>0</v>
      </c>
      <c r="AB509">
        <f>IFERROR(VLOOKUP($A509,[3]库存报告使用数据!$A$1:$D$65536,4,0),"")</f>
        <v>0</v>
      </c>
      <c r="AC509">
        <f>IFERROR(VLOOKUP($A509,[3]库存报告使用数据!$A$1:$G$65536,7,0),"")</f>
        <v>0</v>
      </c>
      <c r="AD509">
        <f>IFERROR(VLOOKUP($A509,[3]库存报告使用数据!$A$1:$J$65536,10,0),"")</f>
        <v>0</v>
      </c>
      <c r="AE509">
        <f>IFERROR(VLOOKUP($A509,[3]库存报告使用数据!$A$1:$M$65536,13,0),"")</f>
        <v>0</v>
      </c>
      <c r="AF509" s="20" t="str">
        <f t="shared" si="125"/>
        <v/>
      </c>
      <c r="AG509" s="20" t="str">
        <f t="shared" si="126"/>
        <v/>
      </c>
      <c r="AH509" s="20" t="str">
        <f t="shared" si="127"/>
        <v/>
      </c>
      <c r="AI509" s="20" t="str">
        <f t="shared" si="128"/>
        <v/>
      </c>
      <c r="AJ509">
        <f>IFERROR(VLOOKUP($B509,[4]库存报告使用数据!$A$1:$B$65536,2,0),0)</f>
        <v>4</v>
      </c>
      <c r="AK509">
        <f>IFERROR(VLOOKUP($B509,[4]库存报告使用数据!$A$1:$C$65536,3,0),)</f>
        <v>4</v>
      </c>
      <c r="AL509">
        <f>IFERROR(VLOOKUP($B509,[4]库存报告使用数据!$A$1:$D$65536,4,0),)</f>
        <v>1</v>
      </c>
      <c r="AM509">
        <f>IFERROR(VLOOKUP($B509,[4]库存报告使用数据!$A$1:$E$65536,5,0),)</f>
        <v>6</v>
      </c>
      <c r="AN509" s="20">
        <f t="shared" si="129"/>
        <v>0</v>
      </c>
      <c r="AO509" s="20">
        <f t="shared" si="130"/>
        <v>0.25</v>
      </c>
      <c r="AP509" s="20">
        <f t="shared" si="131"/>
        <v>1</v>
      </c>
      <c r="AQ509" s="20">
        <f t="shared" si="132"/>
        <v>0.166666666666667</v>
      </c>
      <c r="AR509" s="32">
        <f t="shared" si="133"/>
        <v>0</v>
      </c>
      <c r="AS509" s="32">
        <f t="shared" si="134"/>
        <v>0</v>
      </c>
      <c r="AT509" s="32">
        <f t="shared" si="135"/>
        <v>6</v>
      </c>
      <c r="AU509" s="28" t="str">
        <f t="shared" si="136"/>
        <v>库存为6</v>
      </c>
      <c r="AV509" s="34" t="str">
        <f>IFERROR(时间!$B$4+AU509,"上周无销量")</f>
        <v>上周无销量</v>
      </c>
    </row>
    <row r="510" spans="1:48">
      <c r="A510" s="18" t="s">
        <v>555</v>
      </c>
      <c r="B510" t="str">
        <f>VLOOKUP(A510,'[1]sku-asin（子）'!$A:$B,2,0)</f>
        <v>B073PQXDQX</v>
      </c>
      <c r="C510" t="str">
        <f>VLOOKUP(A510,'[1]子sku-父sku'!$A:$B,2,0)</f>
        <v>CS-LY171</v>
      </c>
      <c r="D510" s="28">
        <f>IFERROR(VLOOKUP(A510,[2]库存报告使用数据处理!$A:$C,3,0),0)</f>
        <v>0</v>
      </c>
      <c r="E510" s="28">
        <f>IFERROR(VLOOKUP(A510,[2]库存报告使用数据处理!$A:$D,4,0),0)</f>
        <v>0</v>
      </c>
      <c r="F510" s="28">
        <f>IFERROR(VLOOKUP(A510,[2]库存报告使用数据处理!$A:$E,5,0),0)</f>
        <v>1</v>
      </c>
      <c r="G510" s="28">
        <f>IFERROR(VLOOKUP(A510,[2]库存报告使用数据处理!$A:$F,6,0),0)</f>
        <v>0</v>
      </c>
      <c r="H510" s="29">
        <f>IFERROR(VLOOKUP(A510,[2]库存报告使用数据处理!$A:$G,7,0),0)</f>
        <v>17.99</v>
      </c>
      <c r="I510">
        <f>IFERROR(VLOOKUP(A510,[5]数据处理!$A:$B,2,0),0)</f>
        <v>3</v>
      </c>
      <c r="J510" s="30">
        <f>IFERROR(VLOOKUP(A510,[5]数据处理!$A:$D,4,0),0)</f>
        <v>0</v>
      </c>
      <c r="K510" s="30">
        <f>IFERROR(VLOOKUP(A510,[5]数据处理!$A:$E,5,0),0)</f>
        <v>0</v>
      </c>
      <c r="L510" s="30">
        <f>IFERROR(VLOOKUP(A510,[5]数据处理!$A:$G,7,0),0)</f>
        <v>0</v>
      </c>
      <c r="M510">
        <f t="shared" si="120"/>
        <v>3</v>
      </c>
      <c r="N510">
        <f>IFERROR(VLOOKUP(A510,[5]数据处理!$A:$C,3,0),0)</f>
        <v>0</v>
      </c>
      <c r="O510">
        <f>IFERROR(VLOOKUP($A510,[5]数据处理!$A:$N,14,0),0)</f>
        <v>2</v>
      </c>
      <c r="P510">
        <f>IFERROR(VLOOKUP($A510,[3]库存报告使用数据!$A$1:$B$65536,2,0),"")</f>
        <v>5477</v>
      </c>
      <c r="Q510">
        <f>IFERROR(VLOOKUP($A510,[3]库存报告使用数据!$A$1:$E$65536,5,0),"")</f>
        <v>3771</v>
      </c>
      <c r="R510">
        <f>IFERROR(VLOOKUP($A510,[3]库存报告使用数据!$A$1:$H$65536,8,0),"")</f>
        <v>7368</v>
      </c>
      <c r="S510">
        <f>IFERROR(VLOOKUP($A510,[3]库存报告使用数据!$A$1:$K$65536,11,0),"")</f>
        <v>6358</v>
      </c>
      <c r="T510">
        <f>IFERROR(VLOOKUP($A510,[3]库存报告使用数据!$A$1:$C$65536,3,0),"")</f>
        <v>27</v>
      </c>
      <c r="U510">
        <f>IFERROR(VLOOKUP($A510,[3]库存报告使用数据!$A$1:$F$65536,6,0),"")</f>
        <v>11</v>
      </c>
      <c r="V510">
        <f>IFERROR(VLOOKUP($A510,[3]库存报告使用数据!$A$1:$I$65536,9,0),"")</f>
        <v>20</v>
      </c>
      <c r="W510">
        <f>IFERROR(VLOOKUP($A510,[3]库存报告使用数据!$A$1:$L$65536,12,0),"")</f>
        <v>15</v>
      </c>
      <c r="X510" s="20">
        <f t="shared" si="121"/>
        <v>0.00492970604345445</v>
      </c>
      <c r="Y510" s="20">
        <f t="shared" si="122"/>
        <v>0.00291699814372845</v>
      </c>
      <c r="Z510" s="20">
        <f t="shared" si="123"/>
        <v>0.00271444082519001</v>
      </c>
      <c r="AA510" s="20">
        <f t="shared" si="124"/>
        <v>0.00235923246303869</v>
      </c>
      <c r="AB510">
        <f>IFERROR(VLOOKUP($A510,[3]库存报告使用数据!$A$1:$D$65536,4,0),"")</f>
        <v>5.335</v>
      </c>
      <c r="AC510">
        <f>IFERROR(VLOOKUP($A510,[3]库存报告使用数据!$A$1:$G$65536,7,0),"")</f>
        <v>2.25</v>
      </c>
      <c r="AD510">
        <f>IFERROR(VLOOKUP($A510,[3]库存报告使用数据!$A$1:$J$65536,10,0),"")</f>
        <v>3.69</v>
      </c>
      <c r="AE510">
        <f>IFERROR(VLOOKUP($A510,[3]库存报告使用数据!$A$1:$M$65536,13,0),"")</f>
        <v>3.01</v>
      </c>
      <c r="AF510" s="20" t="str">
        <f t="shared" si="125"/>
        <v>无销售广告费为5.335</v>
      </c>
      <c r="AG510" s="20" t="str">
        <f t="shared" si="126"/>
        <v>无销售广告费为2.25</v>
      </c>
      <c r="AH510" s="20">
        <f t="shared" si="127"/>
        <v>0.205113952195664</v>
      </c>
      <c r="AI510" s="20" t="str">
        <f t="shared" si="128"/>
        <v>无销售广告费为3.01</v>
      </c>
      <c r="AJ510">
        <f>IFERROR(VLOOKUP($B510,[4]库存报告使用数据!$A$1:$B$65536,2,0),0)</f>
        <v>12</v>
      </c>
      <c r="AK510">
        <f>IFERROR(VLOOKUP($B510,[4]库存报告使用数据!$A$1:$C$65536,3,0),)</f>
        <v>5</v>
      </c>
      <c r="AL510">
        <f>IFERROR(VLOOKUP($B510,[4]库存报告使用数据!$A$1:$D$65536,4,0),)</f>
        <v>8</v>
      </c>
      <c r="AM510">
        <f>IFERROR(VLOOKUP($B510,[4]库存报告使用数据!$A$1:$E$65536,5,0),)</f>
        <v>13</v>
      </c>
      <c r="AN510" s="20">
        <f t="shared" si="129"/>
        <v>0</v>
      </c>
      <c r="AO510" s="20">
        <f t="shared" si="130"/>
        <v>0</v>
      </c>
      <c r="AP510" s="20">
        <f t="shared" si="131"/>
        <v>0.125</v>
      </c>
      <c r="AQ510" s="20">
        <f t="shared" si="132"/>
        <v>0</v>
      </c>
      <c r="AR510" s="32">
        <f t="shared" si="133"/>
        <v>0</v>
      </c>
      <c r="AS510" s="32">
        <f t="shared" si="134"/>
        <v>0</v>
      </c>
      <c r="AT510" s="32">
        <f t="shared" si="135"/>
        <v>3</v>
      </c>
      <c r="AU510" s="28" t="str">
        <f t="shared" si="136"/>
        <v>库存为3</v>
      </c>
      <c r="AV510" s="34" t="str">
        <f>IFERROR(时间!$B$4+AU510,"上周无销量")</f>
        <v>上周无销量</v>
      </c>
    </row>
    <row r="511" spans="1:48">
      <c r="A511" s="18" t="s">
        <v>556</v>
      </c>
      <c r="B511" t="str">
        <f>VLOOKUP(A511,'[1]sku-asin（子）'!$A:$B,2,0)</f>
        <v>B073PPGD16</v>
      </c>
      <c r="C511" t="str">
        <f>VLOOKUP(A511,'[1]子sku-父sku'!$A:$B,2,0)</f>
        <v>CS-LY171</v>
      </c>
      <c r="D511" s="28">
        <f>IFERROR(VLOOKUP(A511,[2]库存报告使用数据处理!$A:$C,3,0),0)</f>
        <v>0</v>
      </c>
      <c r="E511" s="28">
        <f>IFERROR(VLOOKUP(A511,[2]库存报告使用数据处理!$A:$D,4,0),0)</f>
        <v>0</v>
      </c>
      <c r="F511" s="28">
        <f>IFERROR(VLOOKUP(A511,[2]库存报告使用数据处理!$A:$E,5,0),0)</f>
        <v>0</v>
      </c>
      <c r="G511" s="28">
        <f>IFERROR(VLOOKUP(A511,[2]库存报告使用数据处理!$A:$F,6,0),0)</f>
        <v>0</v>
      </c>
      <c r="H511" s="29">
        <f>IFERROR(VLOOKUP(A511,[2]库存报告使用数据处理!$A:$G,7,0),0)</f>
        <v>0</v>
      </c>
      <c r="I511">
        <f>IFERROR(VLOOKUP(A511,[5]数据处理!$A:$B,2,0),0)</f>
        <v>0</v>
      </c>
      <c r="J511" s="30">
        <f>IFERROR(VLOOKUP(A511,[5]数据处理!$A:$D,4,0),0)</f>
        <v>0</v>
      </c>
      <c r="K511" s="30">
        <f>IFERROR(VLOOKUP(A511,[5]数据处理!$A:$E,5,0),0)</f>
        <v>0</v>
      </c>
      <c r="L511" s="30">
        <f>IFERROR(VLOOKUP(A511,[5]数据处理!$A:$G,7,0),0)</f>
        <v>0</v>
      </c>
      <c r="M511">
        <f t="shared" si="120"/>
        <v>0</v>
      </c>
      <c r="N511">
        <f>IFERROR(VLOOKUP(A511,[5]数据处理!$A:$C,3,0),0)</f>
        <v>0</v>
      </c>
      <c r="O511">
        <f>IFERROR(VLOOKUP($A511,[5]数据处理!$A:$N,14,0),0)</f>
        <v>0</v>
      </c>
      <c r="P511" t="str">
        <f>IFERROR(VLOOKUP($A511,[3]库存报告使用数据!$A$1:$B$65536,2,0),"")</f>
        <v/>
      </c>
      <c r="Q511" t="str">
        <f>IFERROR(VLOOKUP($A511,[3]库存报告使用数据!$A$1:$E$65536,5,0),"")</f>
        <v/>
      </c>
      <c r="R511" t="str">
        <f>IFERROR(VLOOKUP($A511,[3]库存报告使用数据!$A$1:$H$65536,8,0),"")</f>
        <v/>
      </c>
      <c r="S511" t="str">
        <f>IFERROR(VLOOKUP($A511,[3]库存报告使用数据!$A$1:$K$65536,11,0),"")</f>
        <v/>
      </c>
      <c r="T511" t="str">
        <f>IFERROR(VLOOKUP($A511,[3]库存报告使用数据!$A$1:$C$65536,3,0),"")</f>
        <v/>
      </c>
      <c r="U511" t="str">
        <f>IFERROR(VLOOKUP($A511,[3]库存报告使用数据!$A$1:$F$65536,6,0),"")</f>
        <v/>
      </c>
      <c r="V511" t="str">
        <f>IFERROR(VLOOKUP($A511,[3]库存报告使用数据!$A$1:$I$65536,9,0),"")</f>
        <v/>
      </c>
      <c r="W511" t="str">
        <f>IFERROR(VLOOKUP($A511,[3]库存报告使用数据!$A$1:$L$65536,12,0),"")</f>
        <v/>
      </c>
      <c r="X511" s="20" t="str">
        <f t="shared" si="121"/>
        <v/>
      </c>
      <c r="Y511" s="20" t="str">
        <f t="shared" si="122"/>
        <v/>
      </c>
      <c r="Z511" s="20" t="str">
        <f t="shared" si="123"/>
        <v/>
      </c>
      <c r="AA511" s="20" t="str">
        <f t="shared" si="124"/>
        <v/>
      </c>
      <c r="AB511" t="str">
        <f>IFERROR(VLOOKUP($A511,[3]库存报告使用数据!$A$1:$D$65536,4,0),"")</f>
        <v/>
      </c>
      <c r="AC511" t="str">
        <f>IFERROR(VLOOKUP($A511,[3]库存报告使用数据!$A$1:$G$65536,7,0),"")</f>
        <v/>
      </c>
      <c r="AD511" t="str">
        <f>IFERROR(VLOOKUP($A511,[3]库存报告使用数据!$A$1:$J$65536,10,0),"")</f>
        <v/>
      </c>
      <c r="AE511" t="str">
        <f>IFERROR(VLOOKUP($A511,[3]库存报告使用数据!$A$1:$M$65536,13,0),"")</f>
        <v/>
      </c>
      <c r="AF511" s="20" t="str">
        <f t="shared" si="125"/>
        <v/>
      </c>
      <c r="AG511" s="20" t="str">
        <f t="shared" si="126"/>
        <v/>
      </c>
      <c r="AH511" s="20" t="str">
        <f t="shared" si="127"/>
        <v/>
      </c>
      <c r="AI511" s="20" t="str">
        <f t="shared" si="128"/>
        <v/>
      </c>
      <c r="AJ511">
        <f>IFERROR(VLOOKUP($B511,[4]库存报告使用数据!$A$1:$B$65536,2,0),0)</f>
        <v>0</v>
      </c>
      <c r="AK511">
        <f>IFERROR(VLOOKUP($B511,[4]库存报告使用数据!$A$1:$C$65536,3,0),)</f>
        <v>0</v>
      </c>
      <c r="AL511">
        <f>IFERROR(VLOOKUP($B511,[4]库存报告使用数据!$A$1:$D$65536,4,0),)</f>
        <v>0</v>
      </c>
      <c r="AM511">
        <f>IFERROR(VLOOKUP($B511,[4]库存报告使用数据!$A$1:$E$65536,5,0),)</f>
        <v>0</v>
      </c>
      <c r="AN511" s="20" t="str">
        <f t="shared" si="129"/>
        <v/>
      </c>
      <c r="AO511" s="20" t="str">
        <f t="shared" si="130"/>
        <v/>
      </c>
      <c r="AP511" s="20" t="str">
        <f t="shared" si="131"/>
        <v/>
      </c>
      <c r="AQ511" s="20" t="str">
        <f t="shared" si="132"/>
        <v/>
      </c>
      <c r="AR511" s="32">
        <f t="shared" si="133"/>
        <v>0</v>
      </c>
      <c r="AS511" s="32">
        <f t="shared" si="134"/>
        <v>0</v>
      </c>
      <c r="AT511" s="32">
        <f t="shared" si="135"/>
        <v>0</v>
      </c>
      <c r="AU511" s="28" t="str">
        <f t="shared" si="136"/>
        <v>库存为0</v>
      </c>
      <c r="AV511" s="34" t="str">
        <f>IFERROR(时间!$B$4+AU511,"上周无销量")</f>
        <v>上周无销量</v>
      </c>
    </row>
    <row r="512" spans="1:48">
      <c r="A512" s="18" t="s">
        <v>557</v>
      </c>
      <c r="B512" t="str">
        <f>VLOOKUP(A512,'[1]sku-asin（子）'!$A:$B,2,0)</f>
        <v>B073PPXNXD</v>
      </c>
      <c r="C512" t="str">
        <f>VLOOKUP(A512,'[1]子sku-父sku'!$A:$B,2,0)</f>
        <v>CS-LY171</v>
      </c>
      <c r="D512" s="28">
        <f>IFERROR(VLOOKUP(A512,[2]库存报告使用数据处理!$A:$C,3,0),0)</f>
        <v>0</v>
      </c>
      <c r="E512" s="28">
        <f>IFERROR(VLOOKUP(A512,[2]库存报告使用数据处理!$A:$D,4,0),0)</f>
        <v>0</v>
      </c>
      <c r="F512" s="28">
        <f>IFERROR(VLOOKUP(A512,[2]库存报告使用数据处理!$A:$E,5,0),0)</f>
        <v>1</v>
      </c>
      <c r="G512" s="28">
        <f>IFERROR(VLOOKUP(A512,[2]库存报告使用数据处理!$A:$F,6,0),0)</f>
        <v>0</v>
      </c>
      <c r="H512" s="29">
        <f>IFERROR(VLOOKUP(A512,[2]库存报告使用数据处理!$A:$G,7,0),0)</f>
        <v>17.99</v>
      </c>
      <c r="I512">
        <f>IFERROR(VLOOKUP(A512,[5]数据处理!$A:$B,2,0),0)</f>
        <v>0</v>
      </c>
      <c r="J512" s="30">
        <f>IFERROR(VLOOKUP(A512,[5]数据处理!$A:$D,4,0),0)</f>
        <v>0</v>
      </c>
      <c r="K512" s="30">
        <f>IFERROR(VLOOKUP(A512,[5]数据处理!$A:$E,5,0),0)</f>
        <v>0</v>
      </c>
      <c r="L512" s="30">
        <f>IFERROR(VLOOKUP(A512,[5]数据处理!$A:$G,7,0),0)</f>
        <v>0</v>
      </c>
      <c r="M512">
        <f t="shared" si="120"/>
        <v>0</v>
      </c>
      <c r="N512">
        <f>IFERROR(VLOOKUP(A512,[5]数据处理!$A:$C,3,0),0)</f>
        <v>0</v>
      </c>
      <c r="O512">
        <f>IFERROR(VLOOKUP($A512,[5]数据处理!$A:$N,14,0),0)</f>
        <v>0</v>
      </c>
      <c r="P512">
        <f>IFERROR(VLOOKUP($A512,[3]库存报告使用数据!$A$1:$B$65536,2,0),"")</f>
        <v>0</v>
      </c>
      <c r="Q512">
        <f>IFERROR(VLOOKUP($A512,[3]库存报告使用数据!$A$1:$E$65536,5,0),"")</f>
        <v>0</v>
      </c>
      <c r="R512">
        <f>IFERROR(VLOOKUP($A512,[3]库存报告使用数据!$A$1:$H$65536,8,0),"")</f>
        <v>12</v>
      </c>
      <c r="S512">
        <f>IFERROR(VLOOKUP($A512,[3]库存报告使用数据!$A$1:$K$65536,11,0),"")</f>
        <v>3</v>
      </c>
      <c r="T512">
        <f>IFERROR(VLOOKUP($A512,[3]库存报告使用数据!$A$1:$C$65536,3,0),"")</f>
        <v>0</v>
      </c>
      <c r="U512">
        <f>IFERROR(VLOOKUP($A512,[3]库存报告使用数据!$A$1:$F$65536,6,0),"")</f>
        <v>0</v>
      </c>
      <c r="V512">
        <f>IFERROR(VLOOKUP($A512,[3]库存报告使用数据!$A$1:$I$65536,9,0),"")</f>
        <v>0</v>
      </c>
      <c r="W512">
        <f>IFERROR(VLOOKUP($A512,[3]库存报告使用数据!$A$1:$L$65536,12,0),"")</f>
        <v>0</v>
      </c>
      <c r="X512" s="20" t="str">
        <f t="shared" si="121"/>
        <v/>
      </c>
      <c r="Y512" s="20" t="str">
        <f t="shared" si="122"/>
        <v/>
      </c>
      <c r="Z512" s="20">
        <f t="shared" si="123"/>
        <v>0</v>
      </c>
      <c r="AA512" s="20">
        <f t="shared" si="124"/>
        <v>0</v>
      </c>
      <c r="AB512">
        <f>IFERROR(VLOOKUP($A512,[3]库存报告使用数据!$A$1:$D$65536,4,0),"")</f>
        <v>0</v>
      </c>
      <c r="AC512">
        <f>IFERROR(VLOOKUP($A512,[3]库存报告使用数据!$A$1:$G$65536,7,0),"")</f>
        <v>0</v>
      </c>
      <c r="AD512">
        <f>IFERROR(VLOOKUP($A512,[3]库存报告使用数据!$A$1:$J$65536,10,0),"")</f>
        <v>0</v>
      </c>
      <c r="AE512">
        <f>IFERROR(VLOOKUP($A512,[3]库存报告使用数据!$A$1:$M$65536,13,0),"")</f>
        <v>0</v>
      </c>
      <c r="AF512" s="20" t="str">
        <f t="shared" si="125"/>
        <v/>
      </c>
      <c r="AG512" s="20" t="str">
        <f t="shared" si="126"/>
        <v/>
      </c>
      <c r="AH512" s="20" t="str">
        <f t="shared" si="127"/>
        <v/>
      </c>
      <c r="AI512" s="20" t="str">
        <f t="shared" si="128"/>
        <v/>
      </c>
      <c r="AJ512">
        <f>IFERROR(VLOOKUP($B512,[4]库存报告使用数据!$A$1:$B$65536,2,0),0)</f>
        <v>0</v>
      </c>
      <c r="AK512">
        <f>IFERROR(VLOOKUP($B512,[4]库存报告使用数据!$A$1:$C$65536,3,0),)</f>
        <v>0</v>
      </c>
      <c r="AL512">
        <f>IFERROR(VLOOKUP($B512,[4]库存报告使用数据!$A$1:$D$65536,4,0),)</f>
        <v>2</v>
      </c>
      <c r="AM512">
        <f>IFERROR(VLOOKUP($B512,[4]库存报告使用数据!$A$1:$E$65536,5,0),)</f>
        <v>4</v>
      </c>
      <c r="AN512" s="20" t="str">
        <f t="shared" si="129"/>
        <v/>
      </c>
      <c r="AO512" s="20" t="str">
        <f t="shared" si="130"/>
        <v/>
      </c>
      <c r="AP512" s="20">
        <f t="shared" si="131"/>
        <v>0.5</v>
      </c>
      <c r="AQ512" s="20">
        <f t="shared" si="132"/>
        <v>0</v>
      </c>
      <c r="AR512" s="32">
        <f t="shared" si="133"/>
        <v>0</v>
      </c>
      <c r="AS512" s="32">
        <f t="shared" si="134"/>
        <v>0</v>
      </c>
      <c r="AT512" s="32">
        <f t="shared" si="135"/>
        <v>0</v>
      </c>
      <c r="AU512" s="28" t="str">
        <f t="shared" si="136"/>
        <v>库存为0</v>
      </c>
      <c r="AV512" s="34" t="str">
        <f>IFERROR(时间!$B$4+AU512,"上周无销量")</f>
        <v>上周无销量</v>
      </c>
    </row>
    <row r="513" spans="1:48">
      <c r="A513" s="18" t="s">
        <v>558</v>
      </c>
      <c r="B513" t="str">
        <f>VLOOKUP(A513,'[1]sku-asin（子）'!$A:$B,2,0)</f>
        <v>B073PQLSS5</v>
      </c>
      <c r="C513" t="str">
        <f>VLOOKUP(A513,'[1]子sku-父sku'!$A:$B,2,0)</f>
        <v>CS-LY171</v>
      </c>
      <c r="D513" s="28">
        <f>IFERROR(VLOOKUP(A513,[2]库存报告使用数据处理!$A:$C,3,0),0)</f>
        <v>3</v>
      </c>
      <c r="E513" s="28">
        <f>IFERROR(VLOOKUP(A513,[2]库存报告使用数据处理!$A:$D,4,0),0)</f>
        <v>0</v>
      </c>
      <c r="F513" s="28">
        <f>IFERROR(VLOOKUP(A513,[2]库存报告使用数据处理!$A:$E,5,0),0)</f>
        <v>2</v>
      </c>
      <c r="G513" s="28">
        <f>IFERROR(VLOOKUP(A513,[2]库存报告使用数据处理!$A:$F,6,0),0)</f>
        <v>1</v>
      </c>
      <c r="H513" s="29">
        <f>IFERROR(VLOOKUP(A513,[2]库存报告使用数据处理!$A:$G,7,0),0)</f>
        <v>18.6566666666667</v>
      </c>
      <c r="I513">
        <f>IFERROR(VLOOKUP(A513,[5]数据处理!$A:$B,2,0),0)</f>
        <v>4</v>
      </c>
      <c r="J513" s="30">
        <f>IFERROR(VLOOKUP(A513,[5]数据处理!$A:$D,4,0),0)</f>
        <v>0</v>
      </c>
      <c r="K513" s="30">
        <f>IFERROR(VLOOKUP(A513,[5]数据处理!$A:$E,5,0),0)</f>
        <v>0</v>
      </c>
      <c r="L513" s="30">
        <f>IFERROR(VLOOKUP(A513,[5]数据处理!$A:$G,7,0),0)</f>
        <v>0</v>
      </c>
      <c r="M513">
        <f t="shared" si="120"/>
        <v>4</v>
      </c>
      <c r="N513">
        <f>IFERROR(VLOOKUP(A513,[5]数据处理!$A:$C,3,0),0)</f>
        <v>0</v>
      </c>
      <c r="O513">
        <f>IFERROR(VLOOKUP($A513,[5]数据处理!$A:$N,14,0),0)</f>
        <v>3</v>
      </c>
      <c r="P513">
        <f>IFERROR(VLOOKUP($A513,[3]库存报告使用数据!$A$1:$B$65536,2,0),"")</f>
        <v>21</v>
      </c>
      <c r="Q513">
        <f>IFERROR(VLOOKUP($A513,[3]库存报告使用数据!$A$1:$E$65536,5,0),"")</f>
        <v>262</v>
      </c>
      <c r="R513">
        <f>IFERROR(VLOOKUP($A513,[3]库存报告使用数据!$A$1:$H$65536,8,0),"")</f>
        <v>88</v>
      </c>
      <c r="S513">
        <f>IFERROR(VLOOKUP($A513,[3]库存报告使用数据!$A$1:$K$65536,11,0),"")</f>
        <v>106</v>
      </c>
      <c r="T513">
        <f>IFERROR(VLOOKUP($A513,[3]库存报告使用数据!$A$1:$C$65536,3,0),"")</f>
        <v>1</v>
      </c>
      <c r="U513">
        <f>IFERROR(VLOOKUP($A513,[3]库存报告使用数据!$A$1:$F$65536,6,0),"")</f>
        <v>0</v>
      </c>
      <c r="V513">
        <f>IFERROR(VLOOKUP($A513,[3]库存报告使用数据!$A$1:$I$65536,9,0),"")</f>
        <v>1</v>
      </c>
      <c r="W513">
        <f>IFERROR(VLOOKUP($A513,[3]库存报告使用数据!$A$1:$L$65536,12,0),"")</f>
        <v>0</v>
      </c>
      <c r="X513" s="20">
        <f t="shared" si="121"/>
        <v>0.0476190476190476</v>
      </c>
      <c r="Y513" s="20">
        <f t="shared" si="122"/>
        <v>0</v>
      </c>
      <c r="Z513" s="20">
        <f t="shared" si="123"/>
        <v>0.0113636363636364</v>
      </c>
      <c r="AA513" s="20">
        <f t="shared" si="124"/>
        <v>0</v>
      </c>
      <c r="AB513">
        <f>IFERROR(VLOOKUP($A513,[3]库存报告使用数据!$A$1:$D$65536,4,0),"")</f>
        <v>0.02</v>
      </c>
      <c r="AC513">
        <f>IFERROR(VLOOKUP($A513,[3]库存报告使用数据!$A$1:$G$65536,7,0),"")</f>
        <v>0</v>
      </c>
      <c r="AD513">
        <f>IFERROR(VLOOKUP($A513,[3]库存报告使用数据!$A$1:$J$65536,10,0),"")</f>
        <v>0.1</v>
      </c>
      <c r="AE513">
        <f>IFERROR(VLOOKUP($A513,[3]库存报告使用数据!$A$1:$M$65536,13,0),"")</f>
        <v>0</v>
      </c>
      <c r="AF513" s="20">
        <f t="shared" si="125"/>
        <v>0.000357334286224763</v>
      </c>
      <c r="AG513" s="20" t="str">
        <f t="shared" si="126"/>
        <v/>
      </c>
      <c r="AH513" s="20">
        <f t="shared" si="127"/>
        <v>0.00268000714668572</v>
      </c>
      <c r="AI513" s="20" t="str">
        <f t="shared" si="128"/>
        <v/>
      </c>
      <c r="AJ513">
        <f>IFERROR(VLOOKUP($B513,[4]库存报告使用数据!$A$1:$B$65536,2,0),0)</f>
        <v>10</v>
      </c>
      <c r="AK513">
        <f>IFERROR(VLOOKUP($B513,[4]库存报告使用数据!$A$1:$C$65536,3,0),)</f>
        <v>7</v>
      </c>
      <c r="AL513">
        <f>IFERROR(VLOOKUP($B513,[4]库存报告使用数据!$A$1:$D$65536,4,0),)</f>
        <v>2</v>
      </c>
      <c r="AM513">
        <f>IFERROR(VLOOKUP($B513,[4]库存报告使用数据!$A$1:$E$65536,5,0),)</f>
        <v>7</v>
      </c>
      <c r="AN513" s="20">
        <f t="shared" si="129"/>
        <v>0.3</v>
      </c>
      <c r="AO513" s="20">
        <f t="shared" si="130"/>
        <v>0</v>
      </c>
      <c r="AP513" s="20">
        <f t="shared" si="131"/>
        <v>1</v>
      </c>
      <c r="AQ513" s="20">
        <f t="shared" si="132"/>
        <v>0.142857142857143</v>
      </c>
      <c r="AR513" s="32">
        <f t="shared" si="133"/>
        <v>0.428571428571429</v>
      </c>
      <c r="AS513" s="32">
        <f t="shared" si="134"/>
        <v>25.7142857142857</v>
      </c>
      <c r="AT513" s="32">
        <f t="shared" si="135"/>
        <v>-21.7142857142857</v>
      </c>
      <c r="AU513" s="28">
        <f t="shared" si="136"/>
        <v>9</v>
      </c>
      <c r="AV513" s="34">
        <f>IFERROR(时间!$B$4+AU513,"上周无销量")</f>
        <v>43292</v>
      </c>
    </row>
    <row r="514" spans="1:48">
      <c r="A514" s="18" t="s">
        <v>559</v>
      </c>
      <c r="B514" t="str">
        <f>VLOOKUP(A514,'[1]sku-asin（子）'!$A:$B,2,0)</f>
        <v>B073PPH3QV</v>
      </c>
      <c r="C514" t="str">
        <f>VLOOKUP(A514,'[1]子sku-父sku'!$A:$B,2,0)</f>
        <v>CS-LY171</v>
      </c>
      <c r="D514" s="28">
        <f>IFERROR(VLOOKUP(A514,[2]库存报告使用数据处理!$A:$C,3,0),0)</f>
        <v>0</v>
      </c>
      <c r="E514" s="28">
        <f>IFERROR(VLOOKUP(A514,[2]库存报告使用数据处理!$A:$D,4,0),0)</f>
        <v>0</v>
      </c>
      <c r="F514" s="28">
        <f>IFERROR(VLOOKUP(A514,[2]库存报告使用数据处理!$A:$E,5,0),0)</f>
        <v>0</v>
      </c>
      <c r="G514" s="28">
        <f>IFERROR(VLOOKUP(A514,[2]库存报告使用数据处理!$A:$F,6,0),0)</f>
        <v>0</v>
      </c>
      <c r="H514" s="29">
        <f>IFERROR(VLOOKUP(A514,[2]库存报告使用数据处理!$A:$G,7,0),0)</f>
        <v>0</v>
      </c>
      <c r="I514">
        <f>IFERROR(VLOOKUP(A514,[5]数据处理!$A:$B,2,0),0)</f>
        <v>0</v>
      </c>
      <c r="J514" s="30">
        <f>IFERROR(VLOOKUP(A514,[5]数据处理!$A:$D,4,0),0)</f>
        <v>0</v>
      </c>
      <c r="K514" s="30">
        <f>IFERROR(VLOOKUP(A514,[5]数据处理!$A:$E,5,0),0)</f>
        <v>0</v>
      </c>
      <c r="L514" s="30">
        <f>IFERROR(VLOOKUP(A514,[5]数据处理!$A:$G,7,0),0)</f>
        <v>0</v>
      </c>
      <c r="M514">
        <f t="shared" si="120"/>
        <v>0</v>
      </c>
      <c r="N514">
        <f>IFERROR(VLOOKUP(A514,[5]数据处理!$A:$C,3,0),0)</f>
        <v>0</v>
      </c>
      <c r="O514">
        <f>IFERROR(VLOOKUP($A514,[5]数据处理!$A:$N,14,0),0)</f>
        <v>0</v>
      </c>
      <c r="P514" t="str">
        <f>IFERROR(VLOOKUP($A514,[3]库存报告使用数据!$A$1:$B$65536,2,0),"")</f>
        <v/>
      </c>
      <c r="Q514" t="str">
        <f>IFERROR(VLOOKUP($A514,[3]库存报告使用数据!$A$1:$E$65536,5,0),"")</f>
        <v/>
      </c>
      <c r="R514" t="str">
        <f>IFERROR(VLOOKUP($A514,[3]库存报告使用数据!$A$1:$H$65536,8,0),"")</f>
        <v/>
      </c>
      <c r="S514" t="str">
        <f>IFERROR(VLOOKUP($A514,[3]库存报告使用数据!$A$1:$K$65536,11,0),"")</f>
        <v/>
      </c>
      <c r="T514" t="str">
        <f>IFERROR(VLOOKUP($A514,[3]库存报告使用数据!$A$1:$C$65536,3,0),"")</f>
        <v/>
      </c>
      <c r="U514" t="str">
        <f>IFERROR(VLOOKUP($A514,[3]库存报告使用数据!$A$1:$F$65536,6,0),"")</f>
        <v/>
      </c>
      <c r="V514" t="str">
        <f>IFERROR(VLOOKUP($A514,[3]库存报告使用数据!$A$1:$I$65536,9,0),"")</f>
        <v/>
      </c>
      <c r="W514" t="str">
        <f>IFERROR(VLOOKUP($A514,[3]库存报告使用数据!$A$1:$L$65536,12,0),"")</f>
        <v/>
      </c>
      <c r="X514" s="20" t="str">
        <f t="shared" si="121"/>
        <v/>
      </c>
      <c r="Y514" s="20" t="str">
        <f t="shared" si="122"/>
        <v/>
      </c>
      <c r="Z514" s="20" t="str">
        <f t="shared" si="123"/>
        <v/>
      </c>
      <c r="AA514" s="20" t="str">
        <f t="shared" si="124"/>
        <v/>
      </c>
      <c r="AB514" t="str">
        <f>IFERROR(VLOOKUP($A514,[3]库存报告使用数据!$A$1:$D$65536,4,0),"")</f>
        <v/>
      </c>
      <c r="AC514" t="str">
        <f>IFERROR(VLOOKUP($A514,[3]库存报告使用数据!$A$1:$G$65536,7,0),"")</f>
        <v/>
      </c>
      <c r="AD514" t="str">
        <f>IFERROR(VLOOKUP($A514,[3]库存报告使用数据!$A$1:$J$65536,10,0),"")</f>
        <v/>
      </c>
      <c r="AE514" t="str">
        <f>IFERROR(VLOOKUP($A514,[3]库存报告使用数据!$A$1:$M$65536,13,0),"")</f>
        <v/>
      </c>
      <c r="AF514" s="20" t="str">
        <f t="shared" si="125"/>
        <v/>
      </c>
      <c r="AG514" s="20" t="str">
        <f t="shared" si="126"/>
        <v/>
      </c>
      <c r="AH514" s="20" t="str">
        <f t="shared" si="127"/>
        <v/>
      </c>
      <c r="AI514" s="20" t="str">
        <f t="shared" si="128"/>
        <v/>
      </c>
      <c r="AJ514">
        <f>IFERROR(VLOOKUP($B514,[4]库存报告使用数据!$A$1:$B$65536,2,0),0)</f>
        <v>0</v>
      </c>
      <c r="AK514">
        <f>IFERROR(VLOOKUP($B514,[4]库存报告使用数据!$A$1:$C$65536,3,0),)</f>
        <v>0</v>
      </c>
      <c r="AL514">
        <f>IFERROR(VLOOKUP($B514,[4]库存报告使用数据!$A$1:$D$65536,4,0),)</f>
        <v>0</v>
      </c>
      <c r="AM514">
        <f>IFERROR(VLOOKUP($B514,[4]库存报告使用数据!$A$1:$E$65536,5,0),)</f>
        <v>0</v>
      </c>
      <c r="AN514" s="20" t="str">
        <f t="shared" si="129"/>
        <v/>
      </c>
      <c r="AO514" s="20" t="str">
        <f t="shared" si="130"/>
        <v/>
      </c>
      <c r="AP514" s="20" t="str">
        <f t="shared" si="131"/>
        <v/>
      </c>
      <c r="AQ514" s="20" t="str">
        <f t="shared" si="132"/>
        <v/>
      </c>
      <c r="AR514" s="32">
        <f t="shared" si="133"/>
        <v>0</v>
      </c>
      <c r="AS514" s="32">
        <f t="shared" si="134"/>
        <v>0</v>
      </c>
      <c r="AT514" s="32">
        <f t="shared" si="135"/>
        <v>0</v>
      </c>
      <c r="AU514" s="28" t="str">
        <f t="shared" si="136"/>
        <v>库存为0</v>
      </c>
      <c r="AV514" s="34" t="str">
        <f>IFERROR(时间!$B$4+AU514,"上周无销量")</f>
        <v>上周无销量</v>
      </c>
    </row>
    <row r="515" spans="1:48">
      <c r="A515" s="18" t="s">
        <v>560</v>
      </c>
      <c r="B515" t="str">
        <f>VLOOKUP(A515,'[1]sku-asin（子）'!$A:$B,2,0)</f>
        <v>B073PQRR8P</v>
      </c>
      <c r="C515" t="str">
        <f>VLOOKUP(A515,'[1]子sku-父sku'!$A:$B,2,0)</f>
        <v>CS-LY171</v>
      </c>
      <c r="D515" s="28">
        <f>IFERROR(VLOOKUP(A515,[2]库存报告使用数据处理!$A:$C,3,0),0)</f>
        <v>0</v>
      </c>
      <c r="E515" s="28">
        <f>IFERROR(VLOOKUP(A515,[2]库存报告使用数据处理!$A:$D,4,0),0)</f>
        <v>0</v>
      </c>
      <c r="F515" s="28">
        <f>IFERROR(VLOOKUP(A515,[2]库存报告使用数据处理!$A:$E,5,0),0)</f>
        <v>1</v>
      </c>
      <c r="G515" s="28">
        <f>IFERROR(VLOOKUP(A515,[2]库存报告使用数据处理!$A:$F,6,0),0)</f>
        <v>1</v>
      </c>
      <c r="H515" s="29">
        <f>IFERROR(VLOOKUP(A515,[2]库存报告使用数据处理!$A:$G,7,0),0)</f>
        <v>16.92</v>
      </c>
      <c r="I515">
        <f>IFERROR(VLOOKUP(A515,[5]数据处理!$A:$B,2,0),0)</f>
        <v>11</v>
      </c>
      <c r="J515" s="30">
        <f>IFERROR(VLOOKUP(A515,[5]数据处理!$A:$D,4,0),0)</f>
        <v>0</v>
      </c>
      <c r="K515" s="30">
        <f>IFERROR(VLOOKUP(A515,[5]数据处理!$A:$E,5,0),0)</f>
        <v>0</v>
      </c>
      <c r="L515" s="30">
        <f>IFERROR(VLOOKUP(A515,[5]数据处理!$A:$G,7,0),0)</f>
        <v>0</v>
      </c>
      <c r="M515">
        <f t="shared" si="120"/>
        <v>11</v>
      </c>
      <c r="N515">
        <f>IFERROR(VLOOKUP(A515,[5]数据处理!$A:$C,3,0),0)</f>
        <v>0</v>
      </c>
      <c r="O515">
        <f>IFERROR(VLOOKUP($A515,[5]数据处理!$A:$N,14,0),0)</f>
        <v>11</v>
      </c>
      <c r="P515">
        <f>IFERROR(VLOOKUP($A515,[3]库存报告使用数据!$A$1:$B$65536,2,0),"")</f>
        <v>1214</v>
      </c>
      <c r="Q515">
        <f>IFERROR(VLOOKUP($A515,[3]库存报告使用数据!$A$1:$E$65536,5,0),"")</f>
        <v>878</v>
      </c>
      <c r="R515">
        <f>IFERROR(VLOOKUP($A515,[3]库存报告使用数据!$A$1:$H$65536,8,0),"")</f>
        <v>2513</v>
      </c>
      <c r="S515">
        <f>IFERROR(VLOOKUP($A515,[3]库存报告使用数据!$A$1:$K$65536,11,0),"")</f>
        <v>1472</v>
      </c>
      <c r="T515">
        <f>IFERROR(VLOOKUP($A515,[3]库存报告使用数据!$A$1:$C$65536,3,0),"")</f>
        <v>6</v>
      </c>
      <c r="U515">
        <f>IFERROR(VLOOKUP($A515,[3]库存报告使用数据!$A$1:$F$65536,6,0),"")</f>
        <v>3</v>
      </c>
      <c r="V515">
        <f>IFERROR(VLOOKUP($A515,[3]库存报告使用数据!$A$1:$I$65536,9,0),"")</f>
        <v>7</v>
      </c>
      <c r="W515">
        <f>IFERROR(VLOOKUP($A515,[3]库存报告使用数据!$A$1:$L$65536,12,0),"")</f>
        <v>2</v>
      </c>
      <c r="X515" s="20">
        <f t="shared" si="121"/>
        <v>0.00494233937397035</v>
      </c>
      <c r="Y515" s="20">
        <f t="shared" si="122"/>
        <v>0.00341685649202733</v>
      </c>
      <c r="Z515" s="20">
        <f t="shared" si="123"/>
        <v>0.00278551532033426</v>
      </c>
      <c r="AA515" s="20">
        <f t="shared" si="124"/>
        <v>0.00135869565217391</v>
      </c>
      <c r="AB515">
        <f>IFERROR(VLOOKUP($A515,[3]库存报告使用数据!$A$1:$D$65536,4,0),"")</f>
        <v>1.3275</v>
      </c>
      <c r="AC515">
        <f>IFERROR(VLOOKUP($A515,[3]库存报告使用数据!$A$1:$G$65536,7,0),"")</f>
        <v>0.56</v>
      </c>
      <c r="AD515">
        <f>IFERROR(VLOOKUP($A515,[3]库存报告使用数据!$A$1:$J$65536,10,0),"")</f>
        <v>1.86</v>
      </c>
      <c r="AE515">
        <f>IFERROR(VLOOKUP($A515,[3]库存报告使用数据!$A$1:$M$65536,13,0),"")</f>
        <v>0.52</v>
      </c>
      <c r="AF515" s="20" t="str">
        <f t="shared" si="125"/>
        <v>无销售广告费为1.3275</v>
      </c>
      <c r="AG515" s="20" t="str">
        <f t="shared" si="126"/>
        <v>无销售广告费为0.56</v>
      </c>
      <c r="AH515" s="20">
        <f t="shared" si="127"/>
        <v>0.109929078014184</v>
      </c>
      <c r="AI515" s="20">
        <f t="shared" si="128"/>
        <v>0.0307328605200946</v>
      </c>
      <c r="AJ515">
        <f>IFERROR(VLOOKUP($B515,[4]库存报告使用数据!$A$1:$B$65536,2,0),0)</f>
        <v>8</v>
      </c>
      <c r="AK515">
        <f>IFERROR(VLOOKUP($B515,[4]库存报告使用数据!$A$1:$C$65536,3,0),)</f>
        <v>2</v>
      </c>
      <c r="AL515">
        <f>IFERROR(VLOOKUP($B515,[4]库存报告使用数据!$A$1:$D$65536,4,0),)</f>
        <v>1</v>
      </c>
      <c r="AM515">
        <f>IFERROR(VLOOKUP($B515,[4]库存报告使用数据!$A$1:$E$65536,5,0),)</f>
        <v>7</v>
      </c>
      <c r="AN515" s="20">
        <f t="shared" si="129"/>
        <v>0</v>
      </c>
      <c r="AO515" s="20">
        <f t="shared" si="130"/>
        <v>0</v>
      </c>
      <c r="AP515" s="20">
        <f t="shared" si="131"/>
        <v>1</v>
      </c>
      <c r="AQ515" s="20">
        <f t="shared" si="132"/>
        <v>0.142857142857143</v>
      </c>
      <c r="AR515" s="32">
        <f t="shared" si="133"/>
        <v>0</v>
      </c>
      <c r="AS515" s="32">
        <f t="shared" si="134"/>
        <v>0</v>
      </c>
      <c r="AT515" s="32">
        <f t="shared" si="135"/>
        <v>11</v>
      </c>
      <c r="AU515" s="28" t="str">
        <f t="shared" si="136"/>
        <v>库存为11</v>
      </c>
      <c r="AV515" s="34" t="str">
        <f>IFERROR(时间!$B$4+AU515,"上周无销量")</f>
        <v>上周无销量</v>
      </c>
    </row>
    <row r="516" spans="1:48">
      <c r="A516" s="18" t="s">
        <v>561</v>
      </c>
      <c r="B516" t="str">
        <f>VLOOKUP(A516,'[1]sku-asin（子）'!$A:$B,2,0)</f>
        <v>B073PPNYCZ</v>
      </c>
      <c r="C516" t="str">
        <f>VLOOKUP(A516,'[1]子sku-父sku'!$A:$B,2,0)</f>
        <v>CS-LY171</v>
      </c>
      <c r="D516" s="28">
        <f>IFERROR(VLOOKUP(A516,[2]库存报告使用数据处理!$A:$C,3,0),0)</f>
        <v>0</v>
      </c>
      <c r="E516" s="28">
        <f>IFERROR(VLOOKUP(A516,[2]库存报告使用数据处理!$A:$D,4,0),0)</f>
        <v>0</v>
      </c>
      <c r="F516" s="28">
        <f>IFERROR(VLOOKUP(A516,[2]库存报告使用数据处理!$A:$E,5,0),0)</f>
        <v>0</v>
      </c>
      <c r="G516" s="28">
        <f>IFERROR(VLOOKUP(A516,[2]库存报告使用数据处理!$A:$F,6,0),0)</f>
        <v>0</v>
      </c>
      <c r="H516" s="29">
        <f>IFERROR(VLOOKUP(A516,[2]库存报告使用数据处理!$A:$G,7,0),0)</f>
        <v>0</v>
      </c>
      <c r="I516">
        <f>IFERROR(VLOOKUP(A516,[5]数据处理!$A:$B,2,0),0)</f>
        <v>0</v>
      </c>
      <c r="J516" s="30">
        <f>IFERROR(VLOOKUP(A516,[5]数据处理!$A:$D,4,0),0)</f>
        <v>0</v>
      </c>
      <c r="K516" s="30">
        <f>IFERROR(VLOOKUP(A516,[5]数据处理!$A:$E,5,0),0)</f>
        <v>0</v>
      </c>
      <c r="L516" s="30">
        <f>IFERROR(VLOOKUP(A516,[5]数据处理!$A:$G,7,0),0)</f>
        <v>0</v>
      </c>
      <c r="M516">
        <f t="shared" si="120"/>
        <v>0</v>
      </c>
      <c r="N516">
        <f>IFERROR(VLOOKUP(A516,[5]数据处理!$A:$C,3,0),0)</f>
        <v>0</v>
      </c>
      <c r="O516">
        <f>IFERROR(VLOOKUP($A516,[5]数据处理!$A:$N,14,0),0)</f>
        <v>0</v>
      </c>
      <c r="P516" t="str">
        <f>IFERROR(VLOOKUP($A516,[3]库存报告使用数据!$A$1:$B$65536,2,0),"")</f>
        <v/>
      </c>
      <c r="Q516" t="str">
        <f>IFERROR(VLOOKUP($A516,[3]库存报告使用数据!$A$1:$E$65536,5,0),"")</f>
        <v/>
      </c>
      <c r="R516" t="str">
        <f>IFERROR(VLOOKUP($A516,[3]库存报告使用数据!$A$1:$H$65536,8,0),"")</f>
        <v/>
      </c>
      <c r="S516" t="str">
        <f>IFERROR(VLOOKUP($A516,[3]库存报告使用数据!$A$1:$K$65536,11,0),"")</f>
        <v/>
      </c>
      <c r="T516" t="str">
        <f>IFERROR(VLOOKUP($A516,[3]库存报告使用数据!$A$1:$C$65536,3,0),"")</f>
        <v/>
      </c>
      <c r="U516" t="str">
        <f>IFERROR(VLOOKUP($A516,[3]库存报告使用数据!$A$1:$F$65536,6,0),"")</f>
        <v/>
      </c>
      <c r="V516" t="str">
        <f>IFERROR(VLOOKUP($A516,[3]库存报告使用数据!$A$1:$I$65536,9,0),"")</f>
        <v/>
      </c>
      <c r="W516" t="str">
        <f>IFERROR(VLOOKUP($A516,[3]库存报告使用数据!$A$1:$L$65536,12,0),"")</f>
        <v/>
      </c>
      <c r="X516" s="20" t="str">
        <f t="shared" si="121"/>
        <v/>
      </c>
      <c r="Y516" s="20" t="str">
        <f t="shared" si="122"/>
        <v/>
      </c>
      <c r="Z516" s="20" t="str">
        <f t="shared" si="123"/>
        <v/>
      </c>
      <c r="AA516" s="20" t="str">
        <f t="shared" si="124"/>
        <v/>
      </c>
      <c r="AB516" t="str">
        <f>IFERROR(VLOOKUP($A516,[3]库存报告使用数据!$A$1:$D$65536,4,0),"")</f>
        <v/>
      </c>
      <c r="AC516" t="str">
        <f>IFERROR(VLOOKUP($A516,[3]库存报告使用数据!$A$1:$G$65536,7,0),"")</f>
        <v/>
      </c>
      <c r="AD516" t="str">
        <f>IFERROR(VLOOKUP($A516,[3]库存报告使用数据!$A$1:$J$65536,10,0),"")</f>
        <v/>
      </c>
      <c r="AE516" t="str">
        <f>IFERROR(VLOOKUP($A516,[3]库存报告使用数据!$A$1:$M$65536,13,0),"")</f>
        <v/>
      </c>
      <c r="AF516" s="20" t="str">
        <f t="shared" si="125"/>
        <v/>
      </c>
      <c r="AG516" s="20" t="str">
        <f t="shared" si="126"/>
        <v/>
      </c>
      <c r="AH516" s="20" t="str">
        <f t="shared" si="127"/>
        <v/>
      </c>
      <c r="AI516" s="20" t="str">
        <f t="shared" si="128"/>
        <v/>
      </c>
      <c r="AJ516">
        <f>IFERROR(VLOOKUP($B516,[4]库存报告使用数据!$A$1:$B$65536,2,0),0)</f>
        <v>0</v>
      </c>
      <c r="AK516">
        <f>IFERROR(VLOOKUP($B516,[4]库存报告使用数据!$A$1:$C$65536,3,0),)</f>
        <v>0</v>
      </c>
      <c r="AL516">
        <f>IFERROR(VLOOKUP($B516,[4]库存报告使用数据!$A$1:$D$65536,4,0),)</f>
        <v>0</v>
      </c>
      <c r="AM516">
        <f>IFERROR(VLOOKUP($B516,[4]库存报告使用数据!$A$1:$E$65536,5,0),)</f>
        <v>0</v>
      </c>
      <c r="AN516" s="20" t="str">
        <f t="shared" si="129"/>
        <v/>
      </c>
      <c r="AO516" s="20" t="str">
        <f t="shared" si="130"/>
        <v/>
      </c>
      <c r="AP516" s="20" t="str">
        <f t="shared" si="131"/>
        <v/>
      </c>
      <c r="AQ516" s="20" t="str">
        <f t="shared" si="132"/>
        <v/>
      </c>
      <c r="AR516" s="32">
        <f t="shared" si="133"/>
        <v>0</v>
      </c>
      <c r="AS516" s="32">
        <f t="shared" si="134"/>
        <v>0</v>
      </c>
      <c r="AT516" s="32">
        <f t="shared" si="135"/>
        <v>0</v>
      </c>
      <c r="AU516" s="28" t="str">
        <f t="shared" si="136"/>
        <v>库存为0</v>
      </c>
      <c r="AV516" s="34" t="str">
        <f>IFERROR(时间!$B$4+AU516,"上周无销量")</f>
        <v>上周无销量</v>
      </c>
    </row>
    <row r="517" spans="1:48">
      <c r="A517" s="18" t="s">
        <v>562</v>
      </c>
      <c r="B517" t="str">
        <f>VLOOKUP(A517,'[1]sku-asin（子）'!$A:$B,2,0)</f>
        <v>B073PPPB39</v>
      </c>
      <c r="C517" t="str">
        <f>VLOOKUP(A517,'[1]子sku-父sku'!$A:$B,2,0)</f>
        <v>CS-LY171</v>
      </c>
      <c r="D517" s="28">
        <f>IFERROR(VLOOKUP(A517,[2]库存报告使用数据处理!$A:$C,3,0),0)</f>
        <v>0</v>
      </c>
      <c r="E517" s="28">
        <f>IFERROR(VLOOKUP(A517,[2]库存报告使用数据处理!$A:$D,4,0),0)</f>
        <v>0</v>
      </c>
      <c r="F517" s="28">
        <f>IFERROR(VLOOKUP(A517,[2]库存报告使用数据处理!$A:$E,5,0),0)</f>
        <v>0</v>
      </c>
      <c r="G517" s="28">
        <f>IFERROR(VLOOKUP(A517,[2]库存报告使用数据处理!$A:$F,6,0),0)</f>
        <v>0</v>
      </c>
      <c r="H517" s="29">
        <f>IFERROR(VLOOKUP(A517,[2]库存报告使用数据处理!$A:$G,7,0),0)</f>
        <v>0</v>
      </c>
      <c r="I517">
        <f>IFERROR(VLOOKUP(A517,[5]数据处理!$A:$B,2,0),0)</f>
        <v>0</v>
      </c>
      <c r="J517" s="30">
        <f>IFERROR(VLOOKUP(A517,[5]数据处理!$A:$D,4,0),0)</f>
        <v>0</v>
      </c>
      <c r="K517" s="30">
        <f>IFERROR(VLOOKUP(A517,[5]数据处理!$A:$E,5,0),0)</f>
        <v>0</v>
      </c>
      <c r="L517" s="30">
        <f>IFERROR(VLOOKUP(A517,[5]数据处理!$A:$G,7,0),0)</f>
        <v>0</v>
      </c>
      <c r="M517">
        <f t="shared" si="120"/>
        <v>0</v>
      </c>
      <c r="N517">
        <f>IFERROR(VLOOKUP(A517,[5]数据处理!$A:$C,3,0),0)</f>
        <v>0</v>
      </c>
      <c r="O517">
        <f>IFERROR(VLOOKUP($A517,[5]数据处理!$A:$N,14,0),0)</f>
        <v>0</v>
      </c>
      <c r="P517" t="str">
        <f>IFERROR(VLOOKUP($A517,[3]库存报告使用数据!$A$1:$B$65536,2,0),"")</f>
        <v/>
      </c>
      <c r="Q517" t="str">
        <f>IFERROR(VLOOKUP($A517,[3]库存报告使用数据!$A$1:$E$65536,5,0),"")</f>
        <v/>
      </c>
      <c r="R517" t="str">
        <f>IFERROR(VLOOKUP($A517,[3]库存报告使用数据!$A$1:$H$65536,8,0),"")</f>
        <v/>
      </c>
      <c r="S517" t="str">
        <f>IFERROR(VLOOKUP($A517,[3]库存报告使用数据!$A$1:$K$65536,11,0),"")</f>
        <v/>
      </c>
      <c r="T517" t="str">
        <f>IFERROR(VLOOKUP($A517,[3]库存报告使用数据!$A$1:$C$65536,3,0),"")</f>
        <v/>
      </c>
      <c r="U517" t="str">
        <f>IFERROR(VLOOKUP($A517,[3]库存报告使用数据!$A$1:$F$65536,6,0),"")</f>
        <v/>
      </c>
      <c r="V517" t="str">
        <f>IFERROR(VLOOKUP($A517,[3]库存报告使用数据!$A$1:$I$65536,9,0),"")</f>
        <v/>
      </c>
      <c r="W517" t="str">
        <f>IFERROR(VLOOKUP($A517,[3]库存报告使用数据!$A$1:$L$65536,12,0),"")</f>
        <v/>
      </c>
      <c r="X517" s="20" t="str">
        <f t="shared" si="121"/>
        <v/>
      </c>
      <c r="Y517" s="20" t="str">
        <f t="shared" si="122"/>
        <v/>
      </c>
      <c r="Z517" s="20" t="str">
        <f t="shared" si="123"/>
        <v/>
      </c>
      <c r="AA517" s="20" t="str">
        <f t="shared" si="124"/>
        <v/>
      </c>
      <c r="AB517" t="str">
        <f>IFERROR(VLOOKUP($A517,[3]库存报告使用数据!$A$1:$D$65536,4,0),"")</f>
        <v/>
      </c>
      <c r="AC517" t="str">
        <f>IFERROR(VLOOKUP($A517,[3]库存报告使用数据!$A$1:$G$65536,7,0),"")</f>
        <v/>
      </c>
      <c r="AD517" t="str">
        <f>IFERROR(VLOOKUP($A517,[3]库存报告使用数据!$A$1:$J$65536,10,0),"")</f>
        <v/>
      </c>
      <c r="AE517" t="str">
        <f>IFERROR(VLOOKUP($A517,[3]库存报告使用数据!$A$1:$M$65536,13,0),"")</f>
        <v/>
      </c>
      <c r="AF517" s="20" t="str">
        <f t="shared" si="125"/>
        <v/>
      </c>
      <c r="AG517" s="20" t="str">
        <f t="shared" si="126"/>
        <v/>
      </c>
      <c r="AH517" s="20" t="str">
        <f t="shared" si="127"/>
        <v/>
      </c>
      <c r="AI517" s="20" t="str">
        <f t="shared" si="128"/>
        <v/>
      </c>
      <c r="AJ517">
        <f>IFERROR(VLOOKUP($B517,[4]库存报告使用数据!$A$1:$B$65536,2,0),0)</f>
        <v>0</v>
      </c>
      <c r="AK517">
        <f>IFERROR(VLOOKUP($B517,[4]库存报告使用数据!$A$1:$C$65536,3,0),)</f>
        <v>0</v>
      </c>
      <c r="AL517">
        <f>IFERROR(VLOOKUP($B517,[4]库存报告使用数据!$A$1:$D$65536,4,0),)</f>
        <v>0</v>
      </c>
      <c r="AM517">
        <f>IFERROR(VLOOKUP($B517,[4]库存报告使用数据!$A$1:$E$65536,5,0),)</f>
        <v>0</v>
      </c>
      <c r="AN517" s="20" t="str">
        <f t="shared" si="129"/>
        <v/>
      </c>
      <c r="AO517" s="20" t="str">
        <f t="shared" si="130"/>
        <v/>
      </c>
      <c r="AP517" s="20" t="str">
        <f t="shared" si="131"/>
        <v/>
      </c>
      <c r="AQ517" s="20" t="str">
        <f t="shared" si="132"/>
        <v/>
      </c>
      <c r="AR517" s="32">
        <f t="shared" si="133"/>
        <v>0</v>
      </c>
      <c r="AS517" s="32">
        <f t="shared" si="134"/>
        <v>0</v>
      </c>
      <c r="AT517" s="32">
        <f t="shared" si="135"/>
        <v>0</v>
      </c>
      <c r="AU517" s="28" t="str">
        <f t="shared" si="136"/>
        <v>库存为0</v>
      </c>
      <c r="AV517" s="34" t="str">
        <f>IFERROR(时间!$B$4+AU517,"上周无销量")</f>
        <v>上周无销量</v>
      </c>
    </row>
    <row r="518" spans="1:48">
      <c r="A518" s="18" t="s">
        <v>563</v>
      </c>
      <c r="B518" t="str">
        <f>VLOOKUP(A518,'[1]sku-asin（子）'!$A:$B,2,0)</f>
        <v>B073PPRQLJ</v>
      </c>
      <c r="C518" t="str">
        <f>VLOOKUP(A518,'[1]子sku-父sku'!$A:$B,2,0)</f>
        <v>CS-LY171</v>
      </c>
      <c r="D518" s="28">
        <f>IFERROR(VLOOKUP(A518,[2]库存报告使用数据处理!$A:$C,3,0),0)</f>
        <v>1</v>
      </c>
      <c r="E518" s="28">
        <f>IFERROR(VLOOKUP(A518,[2]库存报告使用数据处理!$A:$D,4,0),0)</f>
        <v>0</v>
      </c>
      <c r="F518" s="28">
        <f>IFERROR(VLOOKUP(A518,[2]库存报告使用数据处理!$A:$E,5,0),0)</f>
        <v>1</v>
      </c>
      <c r="G518" s="28">
        <f>IFERROR(VLOOKUP(A518,[2]库存报告使用数据处理!$A:$F,6,0),0)</f>
        <v>1</v>
      </c>
      <c r="H518" s="29">
        <f>IFERROR(VLOOKUP(A518,[2]库存报告使用数据处理!$A:$G,7,0),0)</f>
        <v>18.3233333333333</v>
      </c>
      <c r="I518">
        <f>IFERROR(VLOOKUP(A518,[5]数据处理!$A:$B,2,0),0)</f>
        <v>1</v>
      </c>
      <c r="J518" s="30">
        <f>IFERROR(VLOOKUP(A518,[5]数据处理!$A:$D,4,0),0)</f>
        <v>0</v>
      </c>
      <c r="K518" s="30">
        <f>IFERROR(VLOOKUP(A518,[5]数据处理!$A:$E,5,0),0)</f>
        <v>0</v>
      </c>
      <c r="L518" s="30">
        <f>IFERROR(VLOOKUP(A518,[5]数据处理!$A:$G,7,0),0)</f>
        <v>0</v>
      </c>
      <c r="M518">
        <f t="shared" ref="M518:M581" si="137">SUM(I518:L518)</f>
        <v>1</v>
      </c>
      <c r="N518">
        <f>IFERROR(VLOOKUP(A518,[5]数据处理!$A:$C,3,0),0)</f>
        <v>0</v>
      </c>
      <c r="O518">
        <f>IFERROR(VLOOKUP($A518,[5]数据处理!$A:$N,14,0),0)</f>
        <v>1</v>
      </c>
      <c r="P518">
        <f>IFERROR(VLOOKUP($A518,[3]库存报告使用数据!$A$1:$B$65536,2,0),"")</f>
        <v>33</v>
      </c>
      <c r="Q518">
        <f>IFERROR(VLOOKUP($A518,[3]库存报告使用数据!$A$1:$E$65536,5,0),"")</f>
        <v>31</v>
      </c>
      <c r="R518">
        <f>IFERROR(VLOOKUP($A518,[3]库存报告使用数据!$A$1:$H$65536,8,0),"")</f>
        <v>149</v>
      </c>
      <c r="S518">
        <f>IFERROR(VLOOKUP($A518,[3]库存报告使用数据!$A$1:$K$65536,11,0),"")</f>
        <v>151</v>
      </c>
      <c r="T518">
        <f>IFERROR(VLOOKUP($A518,[3]库存报告使用数据!$A$1:$C$65536,3,0),"")</f>
        <v>0</v>
      </c>
      <c r="U518">
        <f>IFERROR(VLOOKUP($A518,[3]库存报告使用数据!$A$1:$F$65536,6,0),"")</f>
        <v>1</v>
      </c>
      <c r="V518">
        <f>IFERROR(VLOOKUP($A518,[3]库存报告使用数据!$A$1:$I$65536,9,0),"")</f>
        <v>0</v>
      </c>
      <c r="W518">
        <f>IFERROR(VLOOKUP($A518,[3]库存报告使用数据!$A$1:$L$65536,12,0),"")</f>
        <v>0</v>
      </c>
      <c r="X518" s="20">
        <f t="shared" ref="X518:X581" si="138">IFERROR(T518/P518,"")</f>
        <v>0</v>
      </c>
      <c r="Y518" s="20">
        <f t="shared" ref="Y518:Y581" si="139">IFERROR(U518/Q518,"")</f>
        <v>0.032258064516129</v>
      </c>
      <c r="Z518" s="20">
        <f t="shared" ref="Z518:Z581" si="140">IFERROR(V518/R518,"")</f>
        <v>0</v>
      </c>
      <c r="AA518" s="20">
        <f t="shared" ref="AA518:AA581" si="141">IFERROR(W518/S518,"")</f>
        <v>0</v>
      </c>
      <c r="AB518">
        <f>IFERROR(VLOOKUP($A518,[3]库存报告使用数据!$A$1:$D$65536,4,0),"")</f>
        <v>0</v>
      </c>
      <c r="AC518">
        <f>IFERROR(VLOOKUP($A518,[3]库存报告使用数据!$A$1:$G$65536,7,0),"")</f>
        <v>0.26</v>
      </c>
      <c r="AD518">
        <f>IFERROR(VLOOKUP($A518,[3]库存报告使用数据!$A$1:$J$65536,10,0),"")</f>
        <v>0</v>
      </c>
      <c r="AE518">
        <f>IFERROR(VLOOKUP($A518,[3]库存报告使用数据!$A$1:$M$65536,13,0),"")</f>
        <v>0</v>
      </c>
      <c r="AF518" s="20" t="str">
        <f t="shared" ref="AF518:AF581" si="142">IF(OR(AB518="",AB518=0),"",IF(AND(D518*$H518=0,AB518&gt;0),"无销售广告费为"&amp;AB518,IFERROR(AB518/(D518*$H518),0)))</f>
        <v/>
      </c>
      <c r="AG518" s="20" t="str">
        <f t="shared" ref="AG518:AG581" si="143">IF(OR(AC518="",AC518=0),"",IF(AND(E518*$H518=0,AC518&gt;0),"无销售广告费为"&amp;AC518,IFERROR(AC518/(E518*$H518),0)))</f>
        <v>无销售广告费为0.26</v>
      </c>
      <c r="AH518" s="20" t="str">
        <f t="shared" ref="AH518:AH581" si="144">IF(OR(AD518="",AD518=0),"",IF(AND(F518*$H518=0,AD518&gt;0),"无销售广告费为"&amp;AD518,IFERROR(AD518/(F518*$H518),0)))</f>
        <v/>
      </c>
      <c r="AI518" s="20" t="str">
        <f t="shared" ref="AI518:AI581" si="145">IF(OR(AE518="",AE518=0),"",IF(AND(G518*$H518=0,AE518&gt;0),"无销售广告费为"&amp;AE518,IFERROR(AE518/(G518*$H518),0)))</f>
        <v/>
      </c>
      <c r="AJ518">
        <f>IFERROR(VLOOKUP($B518,[4]库存报告使用数据!$A$1:$B$65536,2,0),0)</f>
        <v>7</v>
      </c>
      <c r="AK518">
        <f>IFERROR(VLOOKUP($B518,[4]库存报告使用数据!$A$1:$C$65536,3,0),)</f>
        <v>9</v>
      </c>
      <c r="AL518">
        <f>IFERROR(VLOOKUP($B518,[4]库存报告使用数据!$A$1:$D$65536,4,0),)</f>
        <v>5</v>
      </c>
      <c r="AM518">
        <f>IFERROR(VLOOKUP($B518,[4]库存报告使用数据!$A$1:$E$65536,5,0),)</f>
        <v>8</v>
      </c>
      <c r="AN518" s="20">
        <f t="shared" ref="AN518:AN581" si="146">IFERROR(D518/AJ518,"")</f>
        <v>0.142857142857143</v>
      </c>
      <c r="AO518" s="20">
        <f t="shared" ref="AO518:AO581" si="147">IFERROR(E518/AK518,"")</f>
        <v>0</v>
      </c>
      <c r="AP518" s="20">
        <f t="shared" ref="AP518:AP581" si="148">IFERROR(F518/AL518,"")</f>
        <v>0.2</v>
      </c>
      <c r="AQ518" s="20">
        <f t="shared" ref="AQ518:AQ581" si="149">IFERROR(G518/AM518,"")</f>
        <v>0.125</v>
      </c>
      <c r="AR518" s="32">
        <f t="shared" ref="AR518:AR581" si="150">IFERROR(D518/7,"")</f>
        <v>0.142857142857143</v>
      </c>
      <c r="AS518" s="32">
        <f t="shared" ref="AS518:AS581" si="151">IF(AR518="","上周无销量",60*AR518)</f>
        <v>8.57142857142857</v>
      </c>
      <c r="AT518" s="32">
        <f t="shared" ref="AT518:AT581" si="152">IF(AS518="上周无销量","上周无销量/总库存"&amp;M518,M518-AS518)</f>
        <v>-7.57142857142857</v>
      </c>
      <c r="AU518" s="28">
        <f t="shared" ref="AU518:AU581" si="153">IF(AR518="","库存为"&amp;M518,IF(AS518=0,"库存为"&amp;M518,INT(M518/AR518)))</f>
        <v>7</v>
      </c>
      <c r="AV518" s="34">
        <f>IFERROR(时间!$B$4+AU518,"上周无销量")</f>
        <v>43290</v>
      </c>
    </row>
    <row r="519" spans="1:48">
      <c r="A519" s="18" t="s">
        <v>564</v>
      </c>
      <c r="B519" t="str">
        <f>VLOOKUP(A519,'[1]sku-asin（子）'!$A:$B,2,0)</f>
        <v>B073PPM5K5</v>
      </c>
      <c r="C519" t="str">
        <f>VLOOKUP(A519,'[1]子sku-父sku'!$A:$B,2,0)</f>
        <v>CS-LY171</v>
      </c>
      <c r="D519" s="28">
        <f>IFERROR(VLOOKUP(A519,[2]库存报告使用数据处理!$A:$C,3,0),0)</f>
        <v>1</v>
      </c>
      <c r="E519" s="28">
        <f>IFERROR(VLOOKUP(A519,[2]库存报告使用数据处理!$A:$D,4,0),0)</f>
        <v>1</v>
      </c>
      <c r="F519" s="28">
        <f>IFERROR(VLOOKUP(A519,[2]库存报告使用数据处理!$A:$E,5,0),0)</f>
        <v>1</v>
      </c>
      <c r="G519" s="28">
        <f>IFERROR(VLOOKUP(A519,[2]库存报告使用数据处理!$A:$F,6,0),0)</f>
        <v>1</v>
      </c>
      <c r="H519" s="29">
        <f>IFERROR(VLOOKUP(A519,[2]库存报告使用数据处理!$A:$G,7,0),0)</f>
        <v>18.24</v>
      </c>
      <c r="I519">
        <f>IFERROR(VLOOKUP(A519,[5]数据处理!$A:$B,2,0),0)</f>
        <v>9</v>
      </c>
      <c r="J519" s="30">
        <f>IFERROR(VLOOKUP(A519,[5]数据处理!$A:$D,4,0),0)</f>
        <v>0</v>
      </c>
      <c r="K519" s="30">
        <f>IFERROR(VLOOKUP(A519,[5]数据处理!$A:$E,5,0),0)</f>
        <v>0</v>
      </c>
      <c r="L519" s="30">
        <f>IFERROR(VLOOKUP(A519,[5]数据处理!$A:$G,7,0),0)</f>
        <v>0</v>
      </c>
      <c r="M519">
        <f t="shared" si="137"/>
        <v>9</v>
      </c>
      <c r="N519">
        <f>IFERROR(VLOOKUP(A519,[5]数据处理!$A:$C,3,0),0)</f>
        <v>0</v>
      </c>
      <c r="O519">
        <f>IFERROR(VLOOKUP($A519,[5]数据处理!$A:$N,14,0),0)</f>
        <v>9</v>
      </c>
      <c r="P519">
        <f>IFERROR(VLOOKUP($A519,[3]库存报告使用数据!$A$1:$B$65536,2,0),"")</f>
        <v>31</v>
      </c>
      <c r="Q519">
        <f>IFERROR(VLOOKUP($A519,[3]库存报告使用数据!$A$1:$E$65536,5,0),"")</f>
        <v>16</v>
      </c>
      <c r="R519">
        <f>IFERROR(VLOOKUP($A519,[3]库存报告使用数据!$A$1:$H$65536,8,0),"")</f>
        <v>35</v>
      </c>
      <c r="S519">
        <f>IFERROR(VLOOKUP($A519,[3]库存报告使用数据!$A$1:$K$65536,11,0),"")</f>
        <v>76</v>
      </c>
      <c r="T519">
        <f>IFERROR(VLOOKUP($A519,[3]库存报告使用数据!$A$1:$C$65536,3,0),"")</f>
        <v>0</v>
      </c>
      <c r="U519">
        <f>IFERROR(VLOOKUP($A519,[3]库存报告使用数据!$A$1:$F$65536,6,0),"")</f>
        <v>0</v>
      </c>
      <c r="V519">
        <f>IFERROR(VLOOKUP($A519,[3]库存报告使用数据!$A$1:$I$65536,9,0),"")</f>
        <v>0</v>
      </c>
      <c r="W519">
        <f>IFERROR(VLOOKUP($A519,[3]库存报告使用数据!$A$1:$L$65536,12,0),"")</f>
        <v>1</v>
      </c>
      <c r="X519" s="20">
        <f t="shared" si="138"/>
        <v>0</v>
      </c>
      <c r="Y519" s="20">
        <f t="shared" si="139"/>
        <v>0</v>
      </c>
      <c r="Z519" s="20">
        <f t="shared" si="140"/>
        <v>0</v>
      </c>
      <c r="AA519" s="20">
        <f t="shared" si="141"/>
        <v>0.0131578947368421</v>
      </c>
      <c r="AB519">
        <f>IFERROR(VLOOKUP($A519,[3]库存报告使用数据!$A$1:$D$65536,4,0),"")</f>
        <v>0</v>
      </c>
      <c r="AC519">
        <f>IFERROR(VLOOKUP($A519,[3]库存报告使用数据!$A$1:$G$65536,7,0),"")</f>
        <v>0</v>
      </c>
      <c r="AD519">
        <f>IFERROR(VLOOKUP($A519,[3]库存报告使用数据!$A$1:$J$65536,10,0),"")</f>
        <v>0</v>
      </c>
      <c r="AE519">
        <f>IFERROR(VLOOKUP($A519,[3]库存报告使用数据!$A$1:$M$65536,13,0),"")</f>
        <v>0.17</v>
      </c>
      <c r="AF519" s="20" t="str">
        <f t="shared" si="142"/>
        <v/>
      </c>
      <c r="AG519" s="20" t="str">
        <f t="shared" si="143"/>
        <v/>
      </c>
      <c r="AH519" s="20" t="str">
        <f t="shared" si="144"/>
        <v/>
      </c>
      <c r="AI519" s="20">
        <f t="shared" si="145"/>
        <v>0.00932017543859649</v>
      </c>
      <c r="AJ519">
        <f>IFERROR(VLOOKUP($B519,[4]库存报告使用数据!$A$1:$B$65536,2,0),0)</f>
        <v>9</v>
      </c>
      <c r="AK519">
        <f>IFERROR(VLOOKUP($B519,[4]库存报告使用数据!$A$1:$C$65536,3,0),)</f>
        <v>4</v>
      </c>
      <c r="AL519">
        <f>IFERROR(VLOOKUP($B519,[4]库存报告使用数据!$A$1:$D$65536,4,0),)</f>
        <v>1</v>
      </c>
      <c r="AM519">
        <f>IFERROR(VLOOKUP($B519,[4]库存报告使用数据!$A$1:$E$65536,5,0),)</f>
        <v>4</v>
      </c>
      <c r="AN519" s="20">
        <f t="shared" si="146"/>
        <v>0.111111111111111</v>
      </c>
      <c r="AO519" s="20">
        <f t="shared" si="147"/>
        <v>0.25</v>
      </c>
      <c r="AP519" s="20">
        <f t="shared" si="148"/>
        <v>1</v>
      </c>
      <c r="AQ519" s="20">
        <f t="shared" si="149"/>
        <v>0.25</v>
      </c>
      <c r="AR519" s="32">
        <f t="shared" si="150"/>
        <v>0.142857142857143</v>
      </c>
      <c r="AS519" s="32">
        <f t="shared" si="151"/>
        <v>8.57142857142857</v>
      </c>
      <c r="AT519" s="32">
        <f t="shared" si="152"/>
        <v>0.428571428571429</v>
      </c>
      <c r="AU519" s="28">
        <f t="shared" si="153"/>
        <v>63</v>
      </c>
      <c r="AV519" s="34">
        <f>IFERROR(时间!$B$4+AU519,"上周无销量")</f>
        <v>43346</v>
      </c>
    </row>
    <row r="520" spans="1:48">
      <c r="A520" s="18" t="s">
        <v>565</v>
      </c>
      <c r="B520" t="str">
        <f>VLOOKUP(A520,'[1]sku-asin（子）'!$A:$B,2,0)</f>
        <v>B073PQ2K9M</v>
      </c>
      <c r="C520" t="str">
        <f>VLOOKUP(A520,'[1]子sku-父sku'!$A:$B,2,0)</f>
        <v>CS-LY171</v>
      </c>
      <c r="D520" s="28">
        <f>IFERROR(VLOOKUP(A520,[2]库存报告使用数据处理!$A:$C,3,0),0)</f>
        <v>0</v>
      </c>
      <c r="E520" s="28">
        <f>IFERROR(VLOOKUP(A520,[2]库存报告使用数据处理!$A:$D,4,0),0)</f>
        <v>0</v>
      </c>
      <c r="F520" s="28">
        <f>IFERROR(VLOOKUP(A520,[2]库存报告使用数据处理!$A:$E,5,0),0)</f>
        <v>0</v>
      </c>
      <c r="G520" s="28">
        <f>IFERROR(VLOOKUP(A520,[2]库存报告使用数据处理!$A:$F,6,0),0)</f>
        <v>0</v>
      </c>
      <c r="H520" s="29">
        <f>IFERROR(VLOOKUP(A520,[2]库存报告使用数据处理!$A:$G,7,0),0)</f>
        <v>0</v>
      </c>
      <c r="I520">
        <f>IFERROR(VLOOKUP(A520,[5]数据处理!$A:$B,2,0),0)</f>
        <v>5</v>
      </c>
      <c r="J520" s="30">
        <f>IFERROR(VLOOKUP(A520,[5]数据处理!$A:$D,4,0),0)</f>
        <v>0</v>
      </c>
      <c r="K520" s="30">
        <f>IFERROR(VLOOKUP(A520,[5]数据处理!$A:$E,5,0),0)</f>
        <v>0</v>
      </c>
      <c r="L520" s="30">
        <f>IFERROR(VLOOKUP(A520,[5]数据处理!$A:$G,7,0),0)</f>
        <v>0</v>
      </c>
      <c r="M520">
        <f t="shared" si="137"/>
        <v>5</v>
      </c>
      <c r="N520">
        <f>IFERROR(VLOOKUP(A520,[5]数据处理!$A:$C,3,0),0)</f>
        <v>0</v>
      </c>
      <c r="O520">
        <f>IFERROR(VLOOKUP($A520,[5]数据处理!$A:$N,14,0),0)</f>
        <v>5</v>
      </c>
      <c r="P520">
        <f>IFERROR(VLOOKUP($A520,[3]库存报告使用数据!$A$1:$B$65536,2,0),"")</f>
        <v>6815</v>
      </c>
      <c r="Q520">
        <f>IFERROR(VLOOKUP($A520,[3]库存报告使用数据!$A$1:$E$65536,5,0),"")</f>
        <v>5132</v>
      </c>
      <c r="R520">
        <f>IFERROR(VLOOKUP($A520,[3]库存报告使用数据!$A$1:$H$65536,8,0),"")</f>
        <v>6677</v>
      </c>
      <c r="S520">
        <f>IFERROR(VLOOKUP($A520,[3]库存报告使用数据!$A$1:$K$65536,11,0),"")</f>
        <v>5841</v>
      </c>
      <c r="T520">
        <f>IFERROR(VLOOKUP($A520,[3]库存报告使用数据!$A$1:$C$65536,3,0),"")</f>
        <v>42</v>
      </c>
      <c r="U520">
        <f>IFERROR(VLOOKUP($A520,[3]库存报告使用数据!$A$1:$F$65536,6,0),"")</f>
        <v>30</v>
      </c>
      <c r="V520">
        <f>IFERROR(VLOOKUP($A520,[3]库存报告使用数据!$A$1:$I$65536,9,0),"")</f>
        <v>35</v>
      </c>
      <c r="W520">
        <f>IFERROR(VLOOKUP($A520,[3]库存报告使用数据!$A$1:$L$65536,12,0),"")</f>
        <v>25</v>
      </c>
      <c r="X520" s="20">
        <f t="shared" si="138"/>
        <v>0.00616287600880411</v>
      </c>
      <c r="Y520" s="20">
        <f t="shared" si="139"/>
        <v>0.00584567420109119</v>
      </c>
      <c r="Z520" s="20">
        <f t="shared" si="140"/>
        <v>0.00524187509360491</v>
      </c>
      <c r="AA520" s="20">
        <f t="shared" si="141"/>
        <v>0.00428008902585174</v>
      </c>
      <c r="AB520">
        <f>IFERROR(VLOOKUP($A520,[3]库存报告使用数据!$A$1:$D$65536,4,0),"")</f>
        <v>7.51125</v>
      </c>
      <c r="AC520">
        <f>IFERROR(VLOOKUP($A520,[3]库存报告使用数据!$A$1:$G$65536,7,0),"")</f>
        <v>4.85</v>
      </c>
      <c r="AD520">
        <f>IFERROR(VLOOKUP($A520,[3]库存报告使用数据!$A$1:$J$65536,10,0),"")</f>
        <v>7.59</v>
      </c>
      <c r="AE520">
        <f>IFERROR(VLOOKUP($A520,[3]库存报告使用数据!$A$1:$M$65536,13,0),"")</f>
        <v>5.6</v>
      </c>
      <c r="AF520" s="20" t="str">
        <f t="shared" si="142"/>
        <v>无销售广告费为7.51125</v>
      </c>
      <c r="AG520" s="20" t="str">
        <f t="shared" si="143"/>
        <v>无销售广告费为4.85</v>
      </c>
      <c r="AH520" s="20" t="str">
        <f t="shared" si="144"/>
        <v>无销售广告费为7.59</v>
      </c>
      <c r="AI520" s="20" t="str">
        <f t="shared" si="145"/>
        <v>无销售广告费为5.6</v>
      </c>
      <c r="AJ520">
        <f>IFERROR(VLOOKUP($B520,[4]库存报告使用数据!$A$1:$B$65536,2,0),0)</f>
        <v>11</v>
      </c>
      <c r="AK520">
        <f>IFERROR(VLOOKUP($B520,[4]库存报告使用数据!$A$1:$C$65536,3,0),)</f>
        <v>19</v>
      </c>
      <c r="AL520">
        <f>IFERROR(VLOOKUP($B520,[4]库存报告使用数据!$A$1:$D$65536,4,0),)</f>
        <v>8</v>
      </c>
      <c r="AM520">
        <f>IFERROR(VLOOKUP($B520,[4]库存报告使用数据!$A$1:$E$65536,5,0),)</f>
        <v>18</v>
      </c>
      <c r="AN520" s="20">
        <f t="shared" si="146"/>
        <v>0</v>
      </c>
      <c r="AO520" s="20">
        <f t="shared" si="147"/>
        <v>0</v>
      </c>
      <c r="AP520" s="20">
        <f t="shared" si="148"/>
        <v>0</v>
      </c>
      <c r="AQ520" s="20">
        <f t="shared" si="149"/>
        <v>0</v>
      </c>
      <c r="AR520" s="32">
        <f t="shared" si="150"/>
        <v>0</v>
      </c>
      <c r="AS520" s="32">
        <f t="shared" si="151"/>
        <v>0</v>
      </c>
      <c r="AT520" s="32">
        <f t="shared" si="152"/>
        <v>5</v>
      </c>
      <c r="AU520" s="28" t="str">
        <f t="shared" si="153"/>
        <v>库存为5</v>
      </c>
      <c r="AV520" s="34" t="str">
        <f>IFERROR(时间!$B$4+AU520,"上周无销量")</f>
        <v>上周无销量</v>
      </c>
    </row>
    <row r="521" spans="1:48">
      <c r="A521" s="18" t="s">
        <v>566</v>
      </c>
      <c r="B521" t="str">
        <f>VLOOKUP(A521,'[1]sku-asin（子）'!$A:$B,2,0)</f>
        <v>B073PQ3DVN</v>
      </c>
      <c r="C521" t="str">
        <f>VLOOKUP(A521,'[1]子sku-父sku'!$A:$B,2,0)</f>
        <v>CS-LY171</v>
      </c>
      <c r="D521" s="28">
        <f>IFERROR(VLOOKUP(A521,[2]库存报告使用数据处理!$A:$C,3,0),0)</f>
        <v>0</v>
      </c>
      <c r="E521" s="28">
        <f>IFERROR(VLOOKUP(A521,[2]库存报告使用数据处理!$A:$D,4,0),0)</f>
        <v>2</v>
      </c>
      <c r="F521" s="28">
        <f>IFERROR(VLOOKUP(A521,[2]库存报告使用数据处理!$A:$E,5,0),0)</f>
        <v>1</v>
      </c>
      <c r="G521" s="28">
        <f>IFERROR(VLOOKUP(A521,[2]库存报告使用数据处理!$A:$F,6,0),0)</f>
        <v>1</v>
      </c>
      <c r="H521" s="29">
        <f>IFERROR(VLOOKUP(A521,[2]库存报告使用数据处理!$A:$G,7,0),0)</f>
        <v>18.24</v>
      </c>
      <c r="I521">
        <f>IFERROR(VLOOKUP(A521,[5]数据处理!$A:$B,2,0),0)</f>
        <v>9</v>
      </c>
      <c r="J521" s="30">
        <f>IFERROR(VLOOKUP(A521,[5]数据处理!$A:$D,4,0),0)</f>
        <v>0</v>
      </c>
      <c r="K521" s="30">
        <f>IFERROR(VLOOKUP(A521,[5]数据处理!$A:$E,5,0),0)</f>
        <v>0</v>
      </c>
      <c r="L521" s="30">
        <f>IFERROR(VLOOKUP(A521,[5]数据处理!$A:$G,7,0),0)</f>
        <v>1</v>
      </c>
      <c r="M521">
        <f t="shared" si="137"/>
        <v>10</v>
      </c>
      <c r="N521">
        <f>IFERROR(VLOOKUP(A521,[5]数据处理!$A:$C,3,0),0)</f>
        <v>0</v>
      </c>
      <c r="O521">
        <f>IFERROR(VLOOKUP($A521,[5]数据处理!$A:$N,14,0),0)</f>
        <v>11</v>
      </c>
      <c r="P521">
        <f>IFERROR(VLOOKUP($A521,[3]库存报告使用数据!$A$1:$B$65536,2,0),"")</f>
        <v>611</v>
      </c>
      <c r="Q521">
        <f>IFERROR(VLOOKUP($A521,[3]库存报告使用数据!$A$1:$E$65536,5,0),"")</f>
        <v>323</v>
      </c>
      <c r="R521">
        <f>IFERROR(VLOOKUP($A521,[3]库存报告使用数据!$A$1:$H$65536,8,0),"")</f>
        <v>201</v>
      </c>
      <c r="S521">
        <f>IFERROR(VLOOKUP($A521,[3]库存报告使用数据!$A$1:$K$65536,11,0),"")</f>
        <v>201</v>
      </c>
      <c r="T521">
        <f>IFERROR(VLOOKUP($A521,[3]库存报告使用数据!$A$1:$C$65536,3,0),"")</f>
        <v>1</v>
      </c>
      <c r="U521">
        <f>IFERROR(VLOOKUP($A521,[3]库存报告使用数据!$A$1:$F$65536,6,0),"")</f>
        <v>1</v>
      </c>
      <c r="V521">
        <f>IFERROR(VLOOKUP($A521,[3]库存报告使用数据!$A$1:$I$65536,9,0),"")</f>
        <v>1</v>
      </c>
      <c r="W521">
        <f>IFERROR(VLOOKUP($A521,[3]库存报告使用数据!$A$1:$L$65536,12,0),"")</f>
        <v>1</v>
      </c>
      <c r="X521" s="20">
        <f t="shared" si="138"/>
        <v>0.0016366612111293</v>
      </c>
      <c r="Y521" s="20">
        <f t="shared" si="139"/>
        <v>0.00309597523219814</v>
      </c>
      <c r="Z521" s="20">
        <f t="shared" si="140"/>
        <v>0.00497512437810945</v>
      </c>
      <c r="AA521" s="20">
        <f t="shared" si="141"/>
        <v>0.00497512437810945</v>
      </c>
      <c r="AB521">
        <f>IFERROR(VLOOKUP($A521,[3]库存报告使用数据!$A$1:$D$65536,4,0),"")</f>
        <v>0.09</v>
      </c>
      <c r="AC521">
        <f>IFERROR(VLOOKUP($A521,[3]库存报告使用数据!$A$1:$G$65536,7,0),"")</f>
        <v>0.05</v>
      </c>
      <c r="AD521">
        <f>IFERROR(VLOOKUP($A521,[3]库存报告使用数据!$A$1:$J$65536,10,0),"")</f>
        <v>0.26</v>
      </c>
      <c r="AE521">
        <f>IFERROR(VLOOKUP($A521,[3]库存报告使用数据!$A$1:$M$65536,13,0),"")</f>
        <v>0.18</v>
      </c>
      <c r="AF521" s="20" t="str">
        <f t="shared" si="142"/>
        <v>无销售广告费为0.09</v>
      </c>
      <c r="AG521" s="20">
        <f t="shared" si="143"/>
        <v>0.00137061403508772</v>
      </c>
      <c r="AH521" s="20">
        <f t="shared" si="144"/>
        <v>0.0142543859649123</v>
      </c>
      <c r="AI521" s="20">
        <f t="shared" si="145"/>
        <v>0.00986842105263158</v>
      </c>
      <c r="AJ521">
        <f>IFERROR(VLOOKUP($B521,[4]库存报告使用数据!$A$1:$B$65536,2,0),0)</f>
        <v>3</v>
      </c>
      <c r="AK521">
        <f>IFERROR(VLOOKUP($B521,[4]库存报告使用数据!$A$1:$C$65536,3,0),)</f>
        <v>7</v>
      </c>
      <c r="AL521">
        <f>IFERROR(VLOOKUP($B521,[4]库存报告使用数据!$A$1:$D$65536,4,0),)</f>
        <v>7</v>
      </c>
      <c r="AM521">
        <f>IFERROR(VLOOKUP($B521,[4]库存报告使用数据!$A$1:$E$65536,5,0),)</f>
        <v>12</v>
      </c>
      <c r="AN521" s="20">
        <f t="shared" si="146"/>
        <v>0</v>
      </c>
      <c r="AO521" s="20">
        <f t="shared" si="147"/>
        <v>0.285714285714286</v>
      </c>
      <c r="AP521" s="20">
        <f t="shared" si="148"/>
        <v>0.142857142857143</v>
      </c>
      <c r="AQ521" s="20">
        <f t="shared" si="149"/>
        <v>0.0833333333333333</v>
      </c>
      <c r="AR521" s="32">
        <f t="shared" si="150"/>
        <v>0</v>
      </c>
      <c r="AS521" s="32">
        <f t="shared" si="151"/>
        <v>0</v>
      </c>
      <c r="AT521" s="32">
        <f t="shared" si="152"/>
        <v>10</v>
      </c>
      <c r="AU521" s="28" t="str">
        <f t="shared" si="153"/>
        <v>库存为10</v>
      </c>
      <c r="AV521" s="34" t="str">
        <f>IFERROR(时间!$B$4+AU521,"上周无销量")</f>
        <v>上周无销量</v>
      </c>
    </row>
    <row r="522" spans="1:48">
      <c r="A522" s="18" t="s">
        <v>567</v>
      </c>
      <c r="B522" t="str">
        <f>VLOOKUP(A522,'[1]sku-asin（子）'!$A:$B,2,0)</f>
        <v>B073PQ61JH</v>
      </c>
      <c r="C522" t="str">
        <f>VLOOKUP(A522,'[1]子sku-父sku'!$A:$B,2,0)</f>
        <v>CS-LY171</v>
      </c>
      <c r="D522" s="28">
        <f>IFERROR(VLOOKUP(A522,[2]库存报告使用数据处理!$A:$C,3,0),0)</f>
        <v>1</v>
      </c>
      <c r="E522" s="28">
        <f>IFERROR(VLOOKUP(A522,[2]库存报告使用数据处理!$A:$D,4,0),0)</f>
        <v>2</v>
      </c>
      <c r="F522" s="28">
        <f>IFERROR(VLOOKUP(A522,[2]库存报告使用数据处理!$A:$E,5,0),0)</f>
        <v>1</v>
      </c>
      <c r="G522" s="28">
        <f>IFERROR(VLOOKUP(A522,[2]库存报告使用数据处理!$A:$F,6,0),0)</f>
        <v>0</v>
      </c>
      <c r="H522" s="29">
        <f>IFERROR(VLOOKUP(A522,[2]库存报告使用数据处理!$A:$G,7,0),0)</f>
        <v>17.99</v>
      </c>
      <c r="I522">
        <f>IFERROR(VLOOKUP(A522,[5]数据处理!$A:$B,2,0),0)</f>
        <v>6</v>
      </c>
      <c r="J522" s="30">
        <f>IFERROR(VLOOKUP(A522,[5]数据处理!$A:$D,4,0),0)</f>
        <v>0</v>
      </c>
      <c r="K522" s="30">
        <f>IFERROR(VLOOKUP(A522,[5]数据处理!$A:$E,5,0),0)</f>
        <v>0</v>
      </c>
      <c r="L522" s="30">
        <f>IFERROR(VLOOKUP(A522,[5]数据处理!$A:$G,7,0),0)</f>
        <v>0</v>
      </c>
      <c r="M522">
        <f t="shared" si="137"/>
        <v>6</v>
      </c>
      <c r="N522">
        <f>IFERROR(VLOOKUP(A522,[5]数据处理!$A:$C,3,0),0)</f>
        <v>0</v>
      </c>
      <c r="O522">
        <f>IFERROR(VLOOKUP($A522,[5]数据处理!$A:$N,14,0),0)</f>
        <v>5</v>
      </c>
      <c r="P522">
        <f>IFERROR(VLOOKUP($A522,[3]库存报告使用数据!$A$1:$B$65536,2,0),"")</f>
        <v>8</v>
      </c>
      <c r="Q522">
        <f>IFERROR(VLOOKUP($A522,[3]库存报告使用数据!$A$1:$E$65536,5,0),"")</f>
        <v>1</v>
      </c>
      <c r="R522">
        <f>IFERROR(VLOOKUP($A522,[3]库存报告使用数据!$A$1:$H$65536,8,0),"")</f>
        <v>1</v>
      </c>
      <c r="S522">
        <f>IFERROR(VLOOKUP($A522,[3]库存报告使用数据!$A$1:$K$65536,11,0),"")</f>
        <v>0</v>
      </c>
      <c r="T522">
        <f>IFERROR(VLOOKUP($A522,[3]库存报告使用数据!$A$1:$C$65536,3,0),"")</f>
        <v>0</v>
      </c>
      <c r="U522">
        <f>IFERROR(VLOOKUP($A522,[3]库存报告使用数据!$A$1:$F$65536,6,0),"")</f>
        <v>0</v>
      </c>
      <c r="V522">
        <f>IFERROR(VLOOKUP($A522,[3]库存报告使用数据!$A$1:$I$65536,9,0),"")</f>
        <v>0</v>
      </c>
      <c r="W522">
        <f>IFERROR(VLOOKUP($A522,[3]库存报告使用数据!$A$1:$L$65536,12,0),"")</f>
        <v>0</v>
      </c>
      <c r="X522" s="20">
        <f t="shared" si="138"/>
        <v>0</v>
      </c>
      <c r="Y522" s="20">
        <f t="shared" si="139"/>
        <v>0</v>
      </c>
      <c r="Z522" s="20">
        <f t="shared" si="140"/>
        <v>0</v>
      </c>
      <c r="AA522" s="20" t="str">
        <f t="shared" si="141"/>
        <v/>
      </c>
      <c r="AB522">
        <f>IFERROR(VLOOKUP($A522,[3]库存报告使用数据!$A$1:$D$65536,4,0),"")</f>
        <v>0</v>
      </c>
      <c r="AC522">
        <f>IFERROR(VLOOKUP($A522,[3]库存报告使用数据!$A$1:$G$65536,7,0),"")</f>
        <v>0</v>
      </c>
      <c r="AD522">
        <f>IFERROR(VLOOKUP($A522,[3]库存报告使用数据!$A$1:$J$65536,10,0),"")</f>
        <v>0</v>
      </c>
      <c r="AE522">
        <f>IFERROR(VLOOKUP($A522,[3]库存报告使用数据!$A$1:$M$65536,13,0),"")</f>
        <v>0</v>
      </c>
      <c r="AF522" s="20" t="str">
        <f t="shared" si="142"/>
        <v/>
      </c>
      <c r="AG522" s="20" t="str">
        <f t="shared" si="143"/>
        <v/>
      </c>
      <c r="AH522" s="20" t="str">
        <f t="shared" si="144"/>
        <v/>
      </c>
      <c r="AI522" s="20" t="str">
        <f t="shared" si="145"/>
        <v/>
      </c>
      <c r="AJ522">
        <f>IFERROR(VLOOKUP($B522,[4]库存报告使用数据!$A$1:$B$65536,2,0),0)</f>
        <v>10</v>
      </c>
      <c r="AK522">
        <f>IFERROR(VLOOKUP($B522,[4]库存报告使用数据!$A$1:$C$65536,3,0),)</f>
        <v>14</v>
      </c>
      <c r="AL522">
        <f>IFERROR(VLOOKUP($B522,[4]库存报告使用数据!$A$1:$D$65536,4,0),)</f>
        <v>2</v>
      </c>
      <c r="AM522">
        <f>IFERROR(VLOOKUP($B522,[4]库存报告使用数据!$A$1:$E$65536,5,0),)</f>
        <v>4</v>
      </c>
      <c r="AN522" s="20">
        <f t="shared" si="146"/>
        <v>0.1</v>
      </c>
      <c r="AO522" s="20">
        <f t="shared" si="147"/>
        <v>0.142857142857143</v>
      </c>
      <c r="AP522" s="20">
        <f t="shared" si="148"/>
        <v>0.5</v>
      </c>
      <c r="AQ522" s="20">
        <f t="shared" si="149"/>
        <v>0</v>
      </c>
      <c r="AR522" s="32">
        <f t="shared" si="150"/>
        <v>0.142857142857143</v>
      </c>
      <c r="AS522" s="32">
        <f t="shared" si="151"/>
        <v>8.57142857142857</v>
      </c>
      <c r="AT522" s="32">
        <f t="shared" si="152"/>
        <v>-2.57142857142857</v>
      </c>
      <c r="AU522" s="28">
        <f t="shared" si="153"/>
        <v>42</v>
      </c>
      <c r="AV522" s="34">
        <f>IFERROR(时间!$B$4+AU522,"上周无销量")</f>
        <v>43325</v>
      </c>
    </row>
    <row r="523" spans="1:48">
      <c r="A523" s="18" t="s">
        <v>568</v>
      </c>
      <c r="B523" t="str">
        <f>VLOOKUP(A523,'[1]sku-asin（子）'!$A:$B,2,0)</f>
        <v>B073PPB8RP</v>
      </c>
      <c r="C523" t="str">
        <f>VLOOKUP(A523,'[1]子sku-父sku'!$A:$B,2,0)</f>
        <v>CS-LY171</v>
      </c>
      <c r="D523" s="28">
        <f>IFERROR(VLOOKUP(A523,[2]库存报告使用数据处理!$A:$C,3,0),0)</f>
        <v>1</v>
      </c>
      <c r="E523" s="28">
        <f>IFERROR(VLOOKUP(A523,[2]库存报告使用数据处理!$A:$D,4,0),0)</f>
        <v>0</v>
      </c>
      <c r="F523" s="28">
        <f>IFERROR(VLOOKUP(A523,[2]库存报告使用数据处理!$A:$E,5,0),0)</f>
        <v>1</v>
      </c>
      <c r="G523" s="28">
        <f>IFERROR(VLOOKUP(A523,[2]库存报告使用数据处理!$A:$F,6,0),0)</f>
        <v>0</v>
      </c>
      <c r="H523" s="29">
        <f>IFERROR(VLOOKUP(A523,[2]库存报告使用数据处理!$A:$G,7,0),0)</f>
        <v>17.99</v>
      </c>
      <c r="I523">
        <f>IFERROR(VLOOKUP(A523,[5]数据处理!$A:$B,2,0),0)</f>
        <v>2</v>
      </c>
      <c r="J523" s="30">
        <f>IFERROR(VLOOKUP(A523,[5]数据处理!$A:$D,4,0),0)</f>
        <v>0</v>
      </c>
      <c r="K523" s="30">
        <f>IFERROR(VLOOKUP(A523,[5]数据处理!$A:$E,5,0),0)</f>
        <v>0</v>
      </c>
      <c r="L523" s="30">
        <f>IFERROR(VLOOKUP(A523,[5]数据处理!$A:$G,7,0),0)</f>
        <v>0</v>
      </c>
      <c r="M523">
        <f t="shared" si="137"/>
        <v>2</v>
      </c>
      <c r="N523">
        <f>IFERROR(VLOOKUP(A523,[5]数据处理!$A:$C,3,0),0)</f>
        <v>0</v>
      </c>
      <c r="O523">
        <f>IFERROR(VLOOKUP($A523,[5]数据处理!$A:$N,14,0),0)</f>
        <v>2</v>
      </c>
      <c r="P523">
        <f>IFERROR(VLOOKUP($A523,[3]库存报告使用数据!$A$1:$B$65536,2,0),"")</f>
        <v>47</v>
      </c>
      <c r="Q523">
        <f>IFERROR(VLOOKUP($A523,[3]库存报告使用数据!$A$1:$E$65536,5,0),"")</f>
        <v>18</v>
      </c>
      <c r="R523">
        <f>IFERROR(VLOOKUP($A523,[3]库存报告使用数据!$A$1:$H$65536,8,0),"")</f>
        <v>15</v>
      </c>
      <c r="S523">
        <f>IFERROR(VLOOKUP($A523,[3]库存报告使用数据!$A$1:$K$65536,11,0),"")</f>
        <v>4</v>
      </c>
      <c r="T523">
        <f>IFERROR(VLOOKUP($A523,[3]库存报告使用数据!$A$1:$C$65536,3,0),"")</f>
        <v>0</v>
      </c>
      <c r="U523">
        <f>IFERROR(VLOOKUP($A523,[3]库存报告使用数据!$A$1:$F$65536,6,0),"")</f>
        <v>0</v>
      </c>
      <c r="V523">
        <f>IFERROR(VLOOKUP($A523,[3]库存报告使用数据!$A$1:$I$65536,9,0),"")</f>
        <v>0</v>
      </c>
      <c r="W523">
        <f>IFERROR(VLOOKUP($A523,[3]库存报告使用数据!$A$1:$L$65536,12,0),"")</f>
        <v>0</v>
      </c>
      <c r="X523" s="20">
        <f t="shared" si="138"/>
        <v>0</v>
      </c>
      <c r="Y523" s="20">
        <f t="shared" si="139"/>
        <v>0</v>
      </c>
      <c r="Z523" s="20">
        <f t="shared" si="140"/>
        <v>0</v>
      </c>
      <c r="AA523" s="20">
        <f t="shared" si="141"/>
        <v>0</v>
      </c>
      <c r="AB523">
        <f>IFERROR(VLOOKUP($A523,[3]库存报告使用数据!$A$1:$D$65536,4,0),"")</f>
        <v>0</v>
      </c>
      <c r="AC523">
        <f>IFERROR(VLOOKUP($A523,[3]库存报告使用数据!$A$1:$G$65536,7,0),"")</f>
        <v>0</v>
      </c>
      <c r="AD523">
        <f>IFERROR(VLOOKUP($A523,[3]库存报告使用数据!$A$1:$J$65536,10,0),"")</f>
        <v>0</v>
      </c>
      <c r="AE523">
        <f>IFERROR(VLOOKUP($A523,[3]库存报告使用数据!$A$1:$M$65536,13,0),"")</f>
        <v>0</v>
      </c>
      <c r="AF523" s="20" t="str">
        <f t="shared" si="142"/>
        <v/>
      </c>
      <c r="AG523" s="20" t="str">
        <f t="shared" si="143"/>
        <v/>
      </c>
      <c r="AH523" s="20" t="str">
        <f t="shared" si="144"/>
        <v/>
      </c>
      <c r="AI523" s="20" t="str">
        <f t="shared" si="145"/>
        <v/>
      </c>
      <c r="AJ523">
        <f>IFERROR(VLOOKUP($B523,[4]库存报告使用数据!$A$1:$B$65536,2,0),0)</f>
        <v>7</v>
      </c>
      <c r="AK523">
        <f>IFERROR(VLOOKUP($B523,[4]库存报告使用数据!$A$1:$C$65536,3,0),)</f>
        <v>8</v>
      </c>
      <c r="AL523">
        <f>IFERROR(VLOOKUP($B523,[4]库存报告使用数据!$A$1:$D$65536,4,0),)</f>
        <v>0</v>
      </c>
      <c r="AM523">
        <f>IFERROR(VLOOKUP($B523,[4]库存报告使用数据!$A$1:$E$65536,5,0),)</f>
        <v>0</v>
      </c>
      <c r="AN523" s="20">
        <f t="shared" si="146"/>
        <v>0.142857142857143</v>
      </c>
      <c r="AO523" s="20">
        <f t="shared" si="147"/>
        <v>0</v>
      </c>
      <c r="AP523" s="20" t="str">
        <f t="shared" si="148"/>
        <v/>
      </c>
      <c r="AQ523" s="20" t="str">
        <f t="shared" si="149"/>
        <v/>
      </c>
      <c r="AR523" s="32">
        <f t="shared" si="150"/>
        <v>0.142857142857143</v>
      </c>
      <c r="AS523" s="32">
        <f t="shared" si="151"/>
        <v>8.57142857142857</v>
      </c>
      <c r="AT523" s="32">
        <f t="shared" si="152"/>
        <v>-6.57142857142857</v>
      </c>
      <c r="AU523" s="28">
        <f t="shared" si="153"/>
        <v>14</v>
      </c>
      <c r="AV523" s="34">
        <f>IFERROR(时间!$B$4+AU523,"上周无销量")</f>
        <v>43297</v>
      </c>
    </row>
    <row r="524" spans="1:48">
      <c r="A524" s="18" t="s">
        <v>569</v>
      </c>
      <c r="B524" t="str">
        <f>VLOOKUP(A524,'[1]sku-asin（子）'!$A:$B,2,0)</f>
        <v>B073PPHGGQ</v>
      </c>
      <c r="C524" t="str">
        <f>VLOOKUP(A524,'[1]子sku-父sku'!$A:$B,2,0)</f>
        <v>CS-LY171</v>
      </c>
      <c r="D524" s="28">
        <f>IFERROR(VLOOKUP(A524,[2]库存报告使用数据处理!$A:$C,3,0),0)</f>
        <v>1</v>
      </c>
      <c r="E524" s="28">
        <f>IFERROR(VLOOKUP(A524,[2]库存报告使用数据处理!$A:$D,4,0),0)</f>
        <v>1</v>
      </c>
      <c r="F524" s="28">
        <f>IFERROR(VLOOKUP(A524,[2]库存报告使用数据处理!$A:$E,5,0),0)</f>
        <v>1</v>
      </c>
      <c r="G524" s="28">
        <f>IFERROR(VLOOKUP(A524,[2]库存报告使用数据处理!$A:$F,6,0),0)</f>
        <v>2</v>
      </c>
      <c r="H524" s="29">
        <f>IFERROR(VLOOKUP(A524,[2]库存报告使用数据处理!$A:$G,7,0),0)</f>
        <v>17.99</v>
      </c>
      <c r="I524">
        <f>IFERROR(VLOOKUP(A524,[5]数据处理!$A:$B,2,0),0)</f>
        <v>7</v>
      </c>
      <c r="J524" s="30">
        <f>IFERROR(VLOOKUP(A524,[5]数据处理!$A:$D,4,0),0)</f>
        <v>0</v>
      </c>
      <c r="K524" s="30">
        <f>IFERROR(VLOOKUP(A524,[5]数据处理!$A:$E,5,0),0)</f>
        <v>0</v>
      </c>
      <c r="L524" s="30">
        <f>IFERROR(VLOOKUP(A524,[5]数据处理!$A:$G,7,0),0)</f>
        <v>0</v>
      </c>
      <c r="M524">
        <f t="shared" si="137"/>
        <v>7</v>
      </c>
      <c r="N524">
        <f>IFERROR(VLOOKUP(A524,[5]数据处理!$A:$C,3,0),0)</f>
        <v>0</v>
      </c>
      <c r="O524">
        <f>IFERROR(VLOOKUP($A524,[5]数据处理!$A:$N,14,0),0)</f>
        <v>7</v>
      </c>
      <c r="P524">
        <f>IFERROR(VLOOKUP($A524,[3]库存报告使用数据!$A$1:$B$65536,2,0),"")</f>
        <v>59</v>
      </c>
      <c r="Q524">
        <f>IFERROR(VLOOKUP($A524,[3]库存报告使用数据!$A$1:$E$65536,5,0),"")</f>
        <v>16</v>
      </c>
      <c r="R524">
        <f>IFERROR(VLOOKUP($A524,[3]库存报告使用数据!$A$1:$H$65536,8,0),"")</f>
        <v>1</v>
      </c>
      <c r="S524">
        <f>IFERROR(VLOOKUP($A524,[3]库存报告使用数据!$A$1:$K$65536,11,0),"")</f>
        <v>5</v>
      </c>
      <c r="T524">
        <f>IFERROR(VLOOKUP($A524,[3]库存报告使用数据!$A$1:$C$65536,3,0),"")</f>
        <v>0</v>
      </c>
      <c r="U524">
        <f>IFERROR(VLOOKUP($A524,[3]库存报告使用数据!$A$1:$F$65536,6,0),"")</f>
        <v>0</v>
      </c>
      <c r="V524">
        <f>IFERROR(VLOOKUP($A524,[3]库存报告使用数据!$A$1:$I$65536,9,0),"")</f>
        <v>0</v>
      </c>
      <c r="W524">
        <f>IFERROR(VLOOKUP($A524,[3]库存报告使用数据!$A$1:$L$65536,12,0),"")</f>
        <v>0</v>
      </c>
      <c r="X524" s="20">
        <f t="shared" si="138"/>
        <v>0</v>
      </c>
      <c r="Y524" s="20">
        <f t="shared" si="139"/>
        <v>0</v>
      </c>
      <c r="Z524" s="20">
        <f t="shared" si="140"/>
        <v>0</v>
      </c>
      <c r="AA524" s="20">
        <f t="shared" si="141"/>
        <v>0</v>
      </c>
      <c r="AB524">
        <f>IFERROR(VLOOKUP($A524,[3]库存报告使用数据!$A$1:$D$65536,4,0),"")</f>
        <v>0</v>
      </c>
      <c r="AC524">
        <f>IFERROR(VLOOKUP($A524,[3]库存报告使用数据!$A$1:$G$65536,7,0),"")</f>
        <v>0</v>
      </c>
      <c r="AD524">
        <f>IFERROR(VLOOKUP($A524,[3]库存报告使用数据!$A$1:$J$65536,10,0),"")</f>
        <v>0</v>
      </c>
      <c r="AE524">
        <f>IFERROR(VLOOKUP($A524,[3]库存报告使用数据!$A$1:$M$65536,13,0),"")</f>
        <v>0</v>
      </c>
      <c r="AF524" s="20" t="str">
        <f t="shared" si="142"/>
        <v/>
      </c>
      <c r="AG524" s="20" t="str">
        <f t="shared" si="143"/>
        <v/>
      </c>
      <c r="AH524" s="20" t="str">
        <f t="shared" si="144"/>
        <v/>
      </c>
      <c r="AI524" s="20" t="str">
        <f t="shared" si="145"/>
        <v/>
      </c>
      <c r="AJ524">
        <f>IFERROR(VLOOKUP($B524,[4]库存报告使用数据!$A$1:$B$65536,2,0),0)</f>
        <v>2</v>
      </c>
      <c r="AK524">
        <f>IFERROR(VLOOKUP($B524,[4]库存报告使用数据!$A$1:$C$65536,3,0),)</f>
        <v>2</v>
      </c>
      <c r="AL524">
        <f>IFERROR(VLOOKUP($B524,[4]库存报告使用数据!$A$1:$D$65536,4,0),)</f>
        <v>4</v>
      </c>
      <c r="AM524">
        <f>IFERROR(VLOOKUP($B524,[4]库存报告使用数据!$A$1:$E$65536,5,0),)</f>
        <v>4</v>
      </c>
      <c r="AN524" s="20">
        <f t="shared" si="146"/>
        <v>0.5</v>
      </c>
      <c r="AO524" s="20">
        <f t="shared" si="147"/>
        <v>0.5</v>
      </c>
      <c r="AP524" s="20">
        <f t="shared" si="148"/>
        <v>0.25</v>
      </c>
      <c r="AQ524" s="20">
        <f t="shared" si="149"/>
        <v>0.5</v>
      </c>
      <c r="AR524" s="32">
        <f t="shared" si="150"/>
        <v>0.142857142857143</v>
      </c>
      <c r="AS524" s="32">
        <f t="shared" si="151"/>
        <v>8.57142857142857</v>
      </c>
      <c r="AT524" s="32">
        <f t="shared" si="152"/>
        <v>-1.57142857142857</v>
      </c>
      <c r="AU524" s="28">
        <f t="shared" si="153"/>
        <v>49</v>
      </c>
      <c r="AV524" s="34">
        <f>IFERROR(时间!$B$4+AU524,"上周无销量")</f>
        <v>43332</v>
      </c>
    </row>
    <row r="525" spans="1:48">
      <c r="A525" s="18" t="s">
        <v>570</v>
      </c>
      <c r="B525" t="str">
        <f>VLOOKUP(A525,'[1]sku-asin（子）'!$A:$B,2,0)</f>
        <v>B073PP7W37</v>
      </c>
      <c r="C525" t="str">
        <f>VLOOKUP(A525,'[1]子sku-父sku'!$A:$B,2,0)</f>
        <v>CS-LY171</v>
      </c>
      <c r="D525" s="28">
        <f>IFERROR(VLOOKUP(A525,[2]库存报告使用数据处理!$A:$C,3,0),0)</f>
        <v>0</v>
      </c>
      <c r="E525" s="28">
        <f>IFERROR(VLOOKUP(A525,[2]库存报告使用数据处理!$A:$D,4,0),0)</f>
        <v>0</v>
      </c>
      <c r="F525" s="28">
        <f>IFERROR(VLOOKUP(A525,[2]库存报告使用数据处理!$A:$E,5,0),0)</f>
        <v>0</v>
      </c>
      <c r="G525" s="28">
        <f>IFERROR(VLOOKUP(A525,[2]库存报告使用数据处理!$A:$F,6,0),0)</f>
        <v>0</v>
      </c>
      <c r="H525" s="29">
        <f>IFERROR(VLOOKUP(A525,[2]库存报告使用数据处理!$A:$G,7,0),0)</f>
        <v>0</v>
      </c>
      <c r="I525">
        <f>IFERROR(VLOOKUP(A525,[5]数据处理!$A:$B,2,0),0)</f>
        <v>12</v>
      </c>
      <c r="J525" s="30">
        <f>IFERROR(VLOOKUP(A525,[5]数据处理!$A:$D,4,0),0)</f>
        <v>0</v>
      </c>
      <c r="K525" s="30">
        <f>IFERROR(VLOOKUP(A525,[5]数据处理!$A:$E,5,0),0)</f>
        <v>0</v>
      </c>
      <c r="L525" s="30">
        <f>IFERROR(VLOOKUP(A525,[5]数据处理!$A:$G,7,0),0)</f>
        <v>0</v>
      </c>
      <c r="M525">
        <f t="shared" si="137"/>
        <v>12</v>
      </c>
      <c r="N525">
        <f>IFERROR(VLOOKUP(A525,[5]数据处理!$A:$C,3,0),0)</f>
        <v>0</v>
      </c>
      <c r="O525">
        <f>IFERROR(VLOOKUP($A525,[5]数据处理!$A:$N,14,0),0)</f>
        <v>12</v>
      </c>
      <c r="P525">
        <f>IFERROR(VLOOKUP($A525,[3]库存报告使用数据!$A$1:$B$65536,2,0),"")</f>
        <v>7775</v>
      </c>
      <c r="Q525">
        <f>IFERROR(VLOOKUP($A525,[3]库存报告使用数据!$A$1:$E$65536,5,0),"")</f>
        <v>7804</v>
      </c>
      <c r="R525">
        <f>IFERROR(VLOOKUP($A525,[3]库存报告使用数据!$A$1:$H$65536,8,0),"")</f>
        <v>613</v>
      </c>
      <c r="S525">
        <f>IFERROR(VLOOKUP($A525,[3]库存报告使用数据!$A$1:$K$65536,11,0),"")</f>
        <v>544</v>
      </c>
      <c r="T525">
        <f>IFERROR(VLOOKUP($A525,[3]库存报告使用数据!$A$1:$C$65536,3,0),"")</f>
        <v>7</v>
      </c>
      <c r="U525">
        <f>IFERROR(VLOOKUP($A525,[3]库存报告使用数据!$A$1:$F$65536,6,0),"")</f>
        <v>6</v>
      </c>
      <c r="V525">
        <f>IFERROR(VLOOKUP($A525,[3]库存报告使用数据!$A$1:$I$65536,9,0),"")</f>
        <v>6</v>
      </c>
      <c r="W525">
        <f>IFERROR(VLOOKUP($A525,[3]库存报告使用数据!$A$1:$L$65536,12,0),"")</f>
        <v>6</v>
      </c>
      <c r="X525" s="20">
        <f t="shared" si="138"/>
        <v>0.00090032154340836</v>
      </c>
      <c r="Y525" s="20">
        <f t="shared" si="139"/>
        <v>0.000768836494105587</v>
      </c>
      <c r="Z525" s="20">
        <f t="shared" si="140"/>
        <v>0.00978792822185971</v>
      </c>
      <c r="AA525" s="20">
        <f t="shared" si="141"/>
        <v>0.0110294117647059</v>
      </c>
      <c r="AB525">
        <f>IFERROR(VLOOKUP($A525,[3]库存报告使用数据!$A$1:$D$65536,4,0),"")</f>
        <v>1.485</v>
      </c>
      <c r="AC525">
        <f>IFERROR(VLOOKUP($A525,[3]库存报告使用数据!$A$1:$G$65536,7,0),"")</f>
        <v>1.17</v>
      </c>
      <c r="AD525">
        <f>IFERROR(VLOOKUP($A525,[3]库存报告使用数据!$A$1:$J$65536,10,0),"")</f>
        <v>1.07</v>
      </c>
      <c r="AE525">
        <f>IFERROR(VLOOKUP($A525,[3]库存报告使用数据!$A$1:$M$65536,13,0),"")</f>
        <v>0.87</v>
      </c>
      <c r="AF525" s="20" t="str">
        <f t="shared" si="142"/>
        <v>无销售广告费为1.485</v>
      </c>
      <c r="AG525" s="20" t="str">
        <f t="shared" si="143"/>
        <v>无销售广告费为1.17</v>
      </c>
      <c r="AH525" s="20" t="str">
        <f t="shared" si="144"/>
        <v>无销售广告费为1.07</v>
      </c>
      <c r="AI525" s="20" t="str">
        <f t="shared" si="145"/>
        <v>无销售广告费为0.87</v>
      </c>
      <c r="AJ525">
        <f>IFERROR(VLOOKUP($B525,[4]库存报告使用数据!$A$1:$B$65536,2,0),0)</f>
        <v>1</v>
      </c>
      <c r="AK525">
        <f>IFERROR(VLOOKUP($B525,[4]库存报告使用数据!$A$1:$C$65536,3,0),)</f>
        <v>4</v>
      </c>
      <c r="AL525">
        <f>IFERROR(VLOOKUP($B525,[4]库存报告使用数据!$A$1:$D$65536,4,0),)</f>
        <v>4</v>
      </c>
      <c r="AM525">
        <f>IFERROR(VLOOKUP($B525,[4]库存报告使用数据!$A$1:$E$65536,5,0),)</f>
        <v>8</v>
      </c>
      <c r="AN525" s="20">
        <f t="shared" si="146"/>
        <v>0</v>
      </c>
      <c r="AO525" s="20">
        <f t="shared" si="147"/>
        <v>0</v>
      </c>
      <c r="AP525" s="20">
        <f t="shared" si="148"/>
        <v>0</v>
      </c>
      <c r="AQ525" s="20">
        <f t="shared" si="149"/>
        <v>0</v>
      </c>
      <c r="AR525" s="32">
        <f t="shared" si="150"/>
        <v>0</v>
      </c>
      <c r="AS525" s="32">
        <f t="shared" si="151"/>
        <v>0</v>
      </c>
      <c r="AT525" s="32">
        <f t="shared" si="152"/>
        <v>12</v>
      </c>
      <c r="AU525" s="28" t="str">
        <f t="shared" si="153"/>
        <v>库存为12</v>
      </c>
      <c r="AV525" s="34" t="str">
        <f>IFERROR(时间!$B$4+AU525,"上周无销量")</f>
        <v>上周无销量</v>
      </c>
    </row>
    <row r="526" spans="1:48">
      <c r="A526" s="18" t="s">
        <v>571</v>
      </c>
      <c r="B526" t="str">
        <f>VLOOKUP(A526,'[1]sku-asin（子）'!$A:$B,2,0)</f>
        <v>B073PQCX9Z</v>
      </c>
      <c r="C526" t="str">
        <f>VLOOKUP(A526,'[1]子sku-父sku'!$A:$B,2,0)</f>
        <v>CS-LY171</v>
      </c>
      <c r="D526" s="28">
        <f>IFERROR(VLOOKUP(A526,[2]库存报告使用数据处理!$A:$C,3,0),0)</f>
        <v>2</v>
      </c>
      <c r="E526" s="28">
        <f>IFERROR(VLOOKUP(A526,[2]库存报告使用数据处理!$A:$D,4,0),0)</f>
        <v>0</v>
      </c>
      <c r="F526" s="28">
        <f>IFERROR(VLOOKUP(A526,[2]库存报告使用数据处理!$A:$E,5,0),0)</f>
        <v>0</v>
      </c>
      <c r="G526" s="28">
        <f>IFERROR(VLOOKUP(A526,[2]库存报告使用数据处理!$A:$F,6,0),0)</f>
        <v>1</v>
      </c>
      <c r="H526" s="29">
        <f>IFERROR(VLOOKUP(A526,[2]库存报告使用数据处理!$A:$G,7,0),0)</f>
        <v>18.99</v>
      </c>
      <c r="I526">
        <f>IFERROR(VLOOKUP(A526,[5]数据处理!$A:$B,2,0),0)</f>
        <v>9</v>
      </c>
      <c r="J526" s="30">
        <f>IFERROR(VLOOKUP(A526,[5]数据处理!$A:$D,4,0),0)</f>
        <v>0</v>
      </c>
      <c r="K526" s="30">
        <f>IFERROR(VLOOKUP(A526,[5]数据处理!$A:$E,5,0),0)</f>
        <v>0</v>
      </c>
      <c r="L526" s="30">
        <f>IFERROR(VLOOKUP(A526,[5]数据处理!$A:$G,7,0),0)</f>
        <v>0</v>
      </c>
      <c r="M526">
        <f t="shared" si="137"/>
        <v>9</v>
      </c>
      <c r="N526">
        <f>IFERROR(VLOOKUP(A526,[5]数据处理!$A:$C,3,0),0)</f>
        <v>0</v>
      </c>
      <c r="O526">
        <f>IFERROR(VLOOKUP($A526,[5]数据处理!$A:$N,14,0),0)</f>
        <v>10</v>
      </c>
      <c r="P526">
        <f>IFERROR(VLOOKUP($A526,[3]库存报告使用数据!$A$1:$B$65536,2,0),"")</f>
        <v>7</v>
      </c>
      <c r="Q526">
        <f>IFERROR(VLOOKUP($A526,[3]库存报告使用数据!$A$1:$E$65536,5,0),"")</f>
        <v>2</v>
      </c>
      <c r="R526">
        <f>IFERROR(VLOOKUP($A526,[3]库存报告使用数据!$A$1:$H$65536,8,0),"")</f>
        <v>1</v>
      </c>
      <c r="S526">
        <f>IFERROR(VLOOKUP($A526,[3]库存报告使用数据!$A$1:$K$65536,11,0),"")</f>
        <v>0</v>
      </c>
      <c r="T526">
        <f>IFERROR(VLOOKUP($A526,[3]库存报告使用数据!$A$1:$C$65536,3,0),"")</f>
        <v>0</v>
      </c>
      <c r="U526">
        <f>IFERROR(VLOOKUP($A526,[3]库存报告使用数据!$A$1:$F$65536,6,0),"")</f>
        <v>0</v>
      </c>
      <c r="V526">
        <f>IFERROR(VLOOKUP($A526,[3]库存报告使用数据!$A$1:$I$65536,9,0),"")</f>
        <v>0</v>
      </c>
      <c r="W526">
        <f>IFERROR(VLOOKUP($A526,[3]库存报告使用数据!$A$1:$L$65536,12,0),"")</f>
        <v>0</v>
      </c>
      <c r="X526" s="20">
        <f t="shared" si="138"/>
        <v>0</v>
      </c>
      <c r="Y526" s="20">
        <f t="shared" si="139"/>
        <v>0</v>
      </c>
      <c r="Z526" s="20">
        <f t="shared" si="140"/>
        <v>0</v>
      </c>
      <c r="AA526" s="20" t="str">
        <f t="shared" si="141"/>
        <v/>
      </c>
      <c r="AB526">
        <f>IFERROR(VLOOKUP($A526,[3]库存报告使用数据!$A$1:$D$65536,4,0),"")</f>
        <v>0</v>
      </c>
      <c r="AC526">
        <f>IFERROR(VLOOKUP($A526,[3]库存报告使用数据!$A$1:$G$65536,7,0),"")</f>
        <v>0</v>
      </c>
      <c r="AD526">
        <f>IFERROR(VLOOKUP($A526,[3]库存报告使用数据!$A$1:$J$65536,10,0),"")</f>
        <v>0</v>
      </c>
      <c r="AE526">
        <f>IFERROR(VLOOKUP($A526,[3]库存报告使用数据!$A$1:$M$65536,13,0),"")</f>
        <v>0</v>
      </c>
      <c r="AF526" s="20" t="str">
        <f t="shared" si="142"/>
        <v/>
      </c>
      <c r="AG526" s="20" t="str">
        <f t="shared" si="143"/>
        <v/>
      </c>
      <c r="AH526" s="20" t="str">
        <f t="shared" si="144"/>
        <v/>
      </c>
      <c r="AI526" s="20" t="str">
        <f t="shared" si="145"/>
        <v/>
      </c>
      <c r="AJ526">
        <f>IFERROR(VLOOKUP($B526,[4]库存报告使用数据!$A$1:$B$65536,2,0),0)</f>
        <v>4</v>
      </c>
      <c r="AK526">
        <f>IFERROR(VLOOKUP($B526,[4]库存报告使用数据!$A$1:$C$65536,3,0),)</f>
        <v>5</v>
      </c>
      <c r="AL526">
        <f>IFERROR(VLOOKUP($B526,[4]库存报告使用数据!$A$1:$D$65536,4,0),)</f>
        <v>4</v>
      </c>
      <c r="AM526">
        <f>IFERROR(VLOOKUP($B526,[4]库存报告使用数据!$A$1:$E$65536,5,0),)</f>
        <v>6</v>
      </c>
      <c r="AN526" s="20">
        <f t="shared" si="146"/>
        <v>0.5</v>
      </c>
      <c r="AO526" s="20">
        <f t="shared" si="147"/>
        <v>0</v>
      </c>
      <c r="AP526" s="20">
        <f t="shared" si="148"/>
        <v>0</v>
      </c>
      <c r="AQ526" s="20">
        <f t="shared" si="149"/>
        <v>0.166666666666667</v>
      </c>
      <c r="AR526" s="32">
        <f t="shared" si="150"/>
        <v>0.285714285714286</v>
      </c>
      <c r="AS526" s="32">
        <f t="shared" si="151"/>
        <v>17.1428571428571</v>
      </c>
      <c r="AT526" s="32">
        <f t="shared" si="152"/>
        <v>-8.14285714285714</v>
      </c>
      <c r="AU526" s="28">
        <f t="shared" si="153"/>
        <v>31</v>
      </c>
      <c r="AV526" s="34">
        <f>IFERROR(时间!$B$4+AU526,"上周无销量")</f>
        <v>43314</v>
      </c>
    </row>
    <row r="527" spans="1:48">
      <c r="A527" s="18" t="s">
        <v>572</v>
      </c>
      <c r="B527" t="str">
        <f>VLOOKUP(A527,'[1]sku-asin（子）'!$A:$B,2,0)</f>
        <v>B073PPR41M</v>
      </c>
      <c r="C527" t="str">
        <f>VLOOKUP(A527,'[1]子sku-父sku'!$A:$B,2,0)</f>
        <v>CS-LY171</v>
      </c>
      <c r="D527" s="28">
        <f>IFERROR(VLOOKUP(A527,[2]库存报告使用数据处理!$A:$C,3,0),0)</f>
        <v>0</v>
      </c>
      <c r="E527" s="28">
        <f>IFERROR(VLOOKUP(A527,[2]库存报告使用数据处理!$A:$D,4,0),0)</f>
        <v>0</v>
      </c>
      <c r="F527" s="28">
        <f>IFERROR(VLOOKUP(A527,[2]库存报告使用数据处理!$A:$E,5,0),0)</f>
        <v>1</v>
      </c>
      <c r="G527" s="28">
        <f>IFERROR(VLOOKUP(A527,[2]库存报告使用数据处理!$A:$F,6,0),0)</f>
        <v>0</v>
      </c>
      <c r="H527" s="29">
        <f>IFERROR(VLOOKUP(A527,[2]库存报告使用数据处理!$A:$G,7,0),0)</f>
        <v>17.99</v>
      </c>
      <c r="I527">
        <f>IFERROR(VLOOKUP(A527,[5]数据处理!$A:$B,2,0),0)</f>
        <v>0</v>
      </c>
      <c r="J527" s="30">
        <f>IFERROR(VLOOKUP(A527,[5]数据处理!$A:$D,4,0),0)</f>
        <v>0</v>
      </c>
      <c r="K527" s="30">
        <f>IFERROR(VLOOKUP(A527,[5]数据处理!$A:$E,5,0),0)</f>
        <v>0</v>
      </c>
      <c r="L527" s="30">
        <f>IFERROR(VLOOKUP(A527,[5]数据处理!$A:$G,7,0),0)</f>
        <v>0</v>
      </c>
      <c r="M527">
        <f t="shared" si="137"/>
        <v>0</v>
      </c>
      <c r="N527">
        <f>IFERROR(VLOOKUP(A527,[5]数据处理!$A:$C,3,0),0)</f>
        <v>0</v>
      </c>
      <c r="O527">
        <f>IFERROR(VLOOKUP($A527,[5]数据处理!$A:$N,14,0),0)</f>
        <v>0</v>
      </c>
      <c r="P527">
        <f>IFERROR(VLOOKUP($A527,[3]库存报告使用数据!$A$1:$B$65536,2,0),"")</f>
        <v>0</v>
      </c>
      <c r="Q527">
        <f>IFERROR(VLOOKUP($A527,[3]库存报告使用数据!$A$1:$E$65536,5,0),"")</f>
        <v>0</v>
      </c>
      <c r="R527">
        <f>IFERROR(VLOOKUP($A527,[3]库存报告使用数据!$A$1:$H$65536,8,0),"")</f>
        <v>1</v>
      </c>
      <c r="S527">
        <f>IFERROR(VLOOKUP($A527,[3]库存报告使用数据!$A$1:$K$65536,11,0),"")</f>
        <v>0</v>
      </c>
      <c r="T527">
        <f>IFERROR(VLOOKUP($A527,[3]库存报告使用数据!$A$1:$C$65536,3,0),"")</f>
        <v>0</v>
      </c>
      <c r="U527">
        <f>IFERROR(VLOOKUP($A527,[3]库存报告使用数据!$A$1:$F$65536,6,0),"")</f>
        <v>0</v>
      </c>
      <c r="V527">
        <f>IFERROR(VLOOKUP($A527,[3]库存报告使用数据!$A$1:$I$65536,9,0),"")</f>
        <v>0</v>
      </c>
      <c r="W527">
        <f>IFERROR(VLOOKUP($A527,[3]库存报告使用数据!$A$1:$L$65536,12,0),"")</f>
        <v>0</v>
      </c>
      <c r="X527" s="20" t="str">
        <f t="shared" si="138"/>
        <v/>
      </c>
      <c r="Y527" s="20" t="str">
        <f t="shared" si="139"/>
        <v/>
      </c>
      <c r="Z527" s="20">
        <f t="shared" si="140"/>
        <v>0</v>
      </c>
      <c r="AA527" s="20" t="str">
        <f t="shared" si="141"/>
        <v/>
      </c>
      <c r="AB527">
        <f>IFERROR(VLOOKUP($A527,[3]库存报告使用数据!$A$1:$D$65536,4,0),"")</f>
        <v>0</v>
      </c>
      <c r="AC527">
        <f>IFERROR(VLOOKUP($A527,[3]库存报告使用数据!$A$1:$G$65536,7,0),"")</f>
        <v>0</v>
      </c>
      <c r="AD527">
        <f>IFERROR(VLOOKUP($A527,[3]库存报告使用数据!$A$1:$J$65536,10,0),"")</f>
        <v>0</v>
      </c>
      <c r="AE527">
        <f>IFERROR(VLOOKUP($A527,[3]库存报告使用数据!$A$1:$M$65536,13,0),"")</f>
        <v>0</v>
      </c>
      <c r="AF527" s="20" t="str">
        <f t="shared" si="142"/>
        <v/>
      </c>
      <c r="AG527" s="20" t="str">
        <f t="shared" si="143"/>
        <v/>
      </c>
      <c r="AH527" s="20" t="str">
        <f t="shared" si="144"/>
        <v/>
      </c>
      <c r="AI527" s="20" t="str">
        <f t="shared" si="145"/>
        <v/>
      </c>
      <c r="AJ527">
        <f>IFERROR(VLOOKUP($B527,[4]库存报告使用数据!$A$1:$B$65536,2,0),0)</f>
        <v>0</v>
      </c>
      <c r="AK527">
        <f>IFERROR(VLOOKUP($B527,[4]库存报告使用数据!$A$1:$C$65536,3,0),)</f>
        <v>0</v>
      </c>
      <c r="AL527">
        <f>IFERROR(VLOOKUP($B527,[4]库存报告使用数据!$A$1:$D$65536,4,0),)</f>
        <v>0</v>
      </c>
      <c r="AM527">
        <f>IFERROR(VLOOKUP($B527,[4]库存报告使用数据!$A$1:$E$65536,5,0),)</f>
        <v>0</v>
      </c>
      <c r="AN527" s="20" t="str">
        <f t="shared" si="146"/>
        <v/>
      </c>
      <c r="AO527" s="20" t="str">
        <f t="shared" si="147"/>
        <v/>
      </c>
      <c r="AP527" s="20" t="str">
        <f t="shared" si="148"/>
        <v/>
      </c>
      <c r="AQ527" s="20" t="str">
        <f t="shared" si="149"/>
        <v/>
      </c>
      <c r="AR527" s="32">
        <f t="shared" si="150"/>
        <v>0</v>
      </c>
      <c r="AS527" s="32">
        <f t="shared" si="151"/>
        <v>0</v>
      </c>
      <c r="AT527" s="32">
        <f t="shared" si="152"/>
        <v>0</v>
      </c>
      <c r="AU527" s="28" t="str">
        <f t="shared" si="153"/>
        <v>库存为0</v>
      </c>
      <c r="AV527" s="34" t="str">
        <f>IFERROR(时间!$B$4+AU527,"上周无销量")</f>
        <v>上周无销量</v>
      </c>
    </row>
    <row r="528" spans="1:48">
      <c r="A528" s="18" t="s">
        <v>573</v>
      </c>
      <c r="B528" t="str">
        <f>VLOOKUP(A528,'[1]sku-asin（子）'!$A:$B,2,0)</f>
        <v>B073PPLXB3</v>
      </c>
      <c r="C528" t="str">
        <f>VLOOKUP(A528,'[1]子sku-父sku'!$A:$B,2,0)</f>
        <v>CS-LY181</v>
      </c>
      <c r="D528" s="28">
        <f>IFERROR(VLOOKUP(A528,[2]库存报告使用数据处理!$A:$C,3,0),0)</f>
        <v>0</v>
      </c>
      <c r="E528" s="28">
        <f>IFERROR(VLOOKUP(A528,[2]库存报告使用数据处理!$A:$D,4,0),0)</f>
        <v>1</v>
      </c>
      <c r="F528" s="28">
        <f>IFERROR(VLOOKUP(A528,[2]库存报告使用数据处理!$A:$E,5,0),0)</f>
        <v>1</v>
      </c>
      <c r="G528" s="28">
        <f>IFERROR(VLOOKUP(A528,[2]库存报告使用数据处理!$A:$F,6,0),0)</f>
        <v>0</v>
      </c>
      <c r="H528" s="29">
        <f>IFERROR(VLOOKUP(A528,[2]库存报告使用数据处理!$A:$G,7,0),0)</f>
        <v>18.49</v>
      </c>
      <c r="I528">
        <f>IFERROR(VLOOKUP(A528,[5]数据处理!$A:$B,2,0),0)</f>
        <v>4</v>
      </c>
      <c r="J528" s="30">
        <f>IFERROR(VLOOKUP(A528,[5]数据处理!$A:$D,4,0),0)</f>
        <v>0</v>
      </c>
      <c r="K528" s="30">
        <f>IFERROR(VLOOKUP(A528,[5]数据处理!$A:$E,5,0),0)</f>
        <v>0</v>
      </c>
      <c r="L528" s="30">
        <f>IFERROR(VLOOKUP(A528,[5]数据处理!$A:$G,7,0),0)</f>
        <v>0</v>
      </c>
      <c r="M528">
        <f t="shared" si="137"/>
        <v>4</v>
      </c>
      <c r="N528">
        <f>IFERROR(VLOOKUP(A528,[5]数据处理!$A:$C,3,0),0)</f>
        <v>0</v>
      </c>
      <c r="O528">
        <f>IFERROR(VLOOKUP($A528,[5]数据处理!$A:$N,14,0),0)</f>
        <v>1</v>
      </c>
      <c r="P528">
        <f>IFERROR(VLOOKUP($A528,[3]库存报告使用数据!$A$1:$B$65536,2,0),"")</f>
        <v>2216</v>
      </c>
      <c r="Q528">
        <f>IFERROR(VLOOKUP($A528,[3]库存报告使用数据!$A$1:$E$65536,5,0),"")</f>
        <v>1916</v>
      </c>
      <c r="R528">
        <f>IFERROR(VLOOKUP($A528,[3]库存报告使用数据!$A$1:$H$65536,8,0),"")</f>
        <v>1260</v>
      </c>
      <c r="S528">
        <f>IFERROR(VLOOKUP($A528,[3]库存报告使用数据!$A$1:$K$65536,11,0),"")</f>
        <v>1434</v>
      </c>
      <c r="T528">
        <f>IFERROR(VLOOKUP($A528,[3]库存报告使用数据!$A$1:$C$65536,3,0),"")</f>
        <v>7</v>
      </c>
      <c r="U528">
        <f>IFERROR(VLOOKUP($A528,[3]库存报告使用数据!$A$1:$F$65536,6,0),"")</f>
        <v>6</v>
      </c>
      <c r="V528">
        <f>IFERROR(VLOOKUP($A528,[3]库存报告使用数据!$A$1:$I$65536,9,0),"")</f>
        <v>4</v>
      </c>
      <c r="W528">
        <f>IFERROR(VLOOKUP($A528,[3]库存报告使用数据!$A$1:$L$65536,12,0),"")</f>
        <v>5</v>
      </c>
      <c r="X528" s="20">
        <f t="shared" si="138"/>
        <v>0.00315884476534296</v>
      </c>
      <c r="Y528" s="20">
        <f t="shared" si="139"/>
        <v>0.00313152400835073</v>
      </c>
      <c r="Z528" s="20">
        <f t="shared" si="140"/>
        <v>0.00317460317460317</v>
      </c>
      <c r="AA528" s="20">
        <f t="shared" si="141"/>
        <v>0.00348675034867503</v>
      </c>
      <c r="AB528">
        <f>IFERROR(VLOOKUP($A528,[3]库存报告使用数据!$A$1:$D$65536,4,0),"")</f>
        <v>0.90125</v>
      </c>
      <c r="AC528">
        <f>IFERROR(VLOOKUP($A528,[3]库存报告使用数据!$A$1:$G$65536,7,0),"")</f>
        <v>0.68</v>
      </c>
      <c r="AD528">
        <f>IFERROR(VLOOKUP($A528,[3]库存报告使用数据!$A$1:$J$65536,10,0),"")</f>
        <v>0.28</v>
      </c>
      <c r="AE528">
        <f>IFERROR(VLOOKUP($A528,[3]库存报告使用数据!$A$1:$M$65536,13,0),"")</f>
        <v>0.57</v>
      </c>
      <c r="AF528" s="20" t="str">
        <f t="shared" si="142"/>
        <v>无销售广告费为0.90125</v>
      </c>
      <c r="AG528" s="20">
        <f t="shared" si="143"/>
        <v>0.03677663601947</v>
      </c>
      <c r="AH528" s="20">
        <f t="shared" si="144"/>
        <v>0.0151433207138994</v>
      </c>
      <c r="AI528" s="20" t="str">
        <f t="shared" si="145"/>
        <v>无销售广告费为0.57</v>
      </c>
      <c r="AJ528">
        <f>IFERROR(VLOOKUP($B528,[4]库存报告使用数据!$A$1:$B$65536,2,0),0)</f>
        <v>8</v>
      </c>
      <c r="AK528">
        <f>IFERROR(VLOOKUP($B528,[4]库存报告使用数据!$A$1:$C$65536,3,0),)</f>
        <v>9</v>
      </c>
      <c r="AL528">
        <f>IFERROR(VLOOKUP($B528,[4]库存报告使用数据!$A$1:$D$65536,4,0),)</f>
        <v>2</v>
      </c>
      <c r="AM528">
        <f>IFERROR(VLOOKUP($B528,[4]库存报告使用数据!$A$1:$E$65536,5,0),)</f>
        <v>6</v>
      </c>
      <c r="AN528" s="20">
        <f t="shared" si="146"/>
        <v>0</v>
      </c>
      <c r="AO528" s="20">
        <f t="shared" si="147"/>
        <v>0.111111111111111</v>
      </c>
      <c r="AP528" s="20">
        <f t="shared" si="148"/>
        <v>0.5</v>
      </c>
      <c r="AQ528" s="20">
        <f t="shared" si="149"/>
        <v>0</v>
      </c>
      <c r="AR528" s="32">
        <f t="shared" si="150"/>
        <v>0</v>
      </c>
      <c r="AS528" s="32">
        <f t="shared" si="151"/>
        <v>0</v>
      </c>
      <c r="AT528" s="32">
        <f t="shared" si="152"/>
        <v>4</v>
      </c>
      <c r="AU528" s="28" t="str">
        <f t="shared" si="153"/>
        <v>库存为4</v>
      </c>
      <c r="AV528" s="34" t="str">
        <f>IFERROR(时间!$B$4+AU528,"上周无销量")</f>
        <v>上周无销量</v>
      </c>
    </row>
    <row r="529" spans="1:48">
      <c r="A529" s="18" t="s">
        <v>574</v>
      </c>
      <c r="B529" t="str">
        <f>VLOOKUP(A529,'[1]sku-asin（子）'!$A:$B,2,0)</f>
        <v>B073PQ7KRK</v>
      </c>
      <c r="C529" t="str">
        <f>VLOOKUP(A529,'[1]子sku-父sku'!$A:$B,2,0)</f>
        <v>CS-LY181</v>
      </c>
      <c r="D529" s="28">
        <f>IFERROR(VLOOKUP(A529,[2]库存报告使用数据处理!$A:$C,3,0),0)</f>
        <v>0</v>
      </c>
      <c r="E529" s="28">
        <f>IFERROR(VLOOKUP(A529,[2]库存报告使用数据处理!$A:$D,4,0),0)</f>
        <v>0</v>
      </c>
      <c r="F529" s="28">
        <f>IFERROR(VLOOKUP(A529,[2]库存报告使用数据处理!$A:$E,5,0),0)</f>
        <v>1</v>
      </c>
      <c r="G529" s="28">
        <f>IFERROR(VLOOKUP(A529,[2]库存报告使用数据处理!$A:$F,6,0),0)</f>
        <v>0</v>
      </c>
      <c r="H529" s="29">
        <f>IFERROR(VLOOKUP(A529,[2]库存报告使用数据处理!$A:$G,7,0),0)</f>
        <v>17.99</v>
      </c>
      <c r="I529">
        <f>IFERROR(VLOOKUP(A529,[5]数据处理!$A:$B,2,0),0)</f>
        <v>0</v>
      </c>
      <c r="J529" s="30">
        <f>IFERROR(VLOOKUP(A529,[5]数据处理!$A:$D,4,0),0)</f>
        <v>0</v>
      </c>
      <c r="K529" s="30">
        <f>IFERROR(VLOOKUP(A529,[5]数据处理!$A:$E,5,0),0)</f>
        <v>0</v>
      </c>
      <c r="L529" s="30">
        <f>IFERROR(VLOOKUP(A529,[5]数据处理!$A:$G,7,0),0)</f>
        <v>0</v>
      </c>
      <c r="M529">
        <f t="shared" si="137"/>
        <v>0</v>
      </c>
      <c r="N529">
        <f>IFERROR(VLOOKUP(A529,[5]数据处理!$A:$C,3,0),0)</f>
        <v>0</v>
      </c>
      <c r="O529">
        <f>IFERROR(VLOOKUP($A529,[5]数据处理!$A:$N,14,0),0)</f>
        <v>0</v>
      </c>
      <c r="P529">
        <f>IFERROR(VLOOKUP($A529,[3]库存报告使用数据!$A$1:$B$65536,2,0),"")</f>
        <v>0</v>
      </c>
      <c r="Q529">
        <f>IFERROR(VLOOKUP($A529,[3]库存报告使用数据!$A$1:$E$65536,5,0),"")</f>
        <v>0</v>
      </c>
      <c r="R529">
        <f>IFERROR(VLOOKUP($A529,[3]库存报告使用数据!$A$1:$H$65536,8,0),"")</f>
        <v>397</v>
      </c>
      <c r="S529">
        <f>IFERROR(VLOOKUP($A529,[3]库存报告使用数据!$A$1:$K$65536,11,0),"")</f>
        <v>532</v>
      </c>
      <c r="T529">
        <f>IFERROR(VLOOKUP($A529,[3]库存报告使用数据!$A$1:$C$65536,3,0),"")</f>
        <v>0</v>
      </c>
      <c r="U529">
        <f>IFERROR(VLOOKUP($A529,[3]库存报告使用数据!$A$1:$F$65536,6,0),"")</f>
        <v>0</v>
      </c>
      <c r="V529">
        <f>IFERROR(VLOOKUP($A529,[3]库存报告使用数据!$A$1:$I$65536,9,0),"")</f>
        <v>2</v>
      </c>
      <c r="W529">
        <f>IFERROR(VLOOKUP($A529,[3]库存报告使用数据!$A$1:$L$65536,12,0),"")</f>
        <v>2</v>
      </c>
      <c r="X529" s="20" t="str">
        <f t="shared" si="138"/>
        <v/>
      </c>
      <c r="Y529" s="20" t="str">
        <f t="shared" si="139"/>
        <v/>
      </c>
      <c r="Z529" s="20">
        <f t="shared" si="140"/>
        <v>0.00503778337531486</v>
      </c>
      <c r="AA529" s="20">
        <f t="shared" si="141"/>
        <v>0.0037593984962406</v>
      </c>
      <c r="AB529">
        <f>IFERROR(VLOOKUP($A529,[3]库存报告使用数据!$A$1:$D$65536,4,0),"")</f>
        <v>0</v>
      </c>
      <c r="AC529">
        <f>IFERROR(VLOOKUP($A529,[3]库存报告使用数据!$A$1:$G$65536,7,0),"")</f>
        <v>0</v>
      </c>
      <c r="AD529">
        <f>IFERROR(VLOOKUP($A529,[3]库存报告使用数据!$A$1:$J$65536,10,0),"")</f>
        <v>0.21</v>
      </c>
      <c r="AE529">
        <f>IFERROR(VLOOKUP($A529,[3]库存报告使用数据!$A$1:$M$65536,13,0),"")</f>
        <v>0.39</v>
      </c>
      <c r="AF529" s="20" t="str">
        <f t="shared" si="142"/>
        <v/>
      </c>
      <c r="AG529" s="20" t="str">
        <f t="shared" si="143"/>
        <v/>
      </c>
      <c r="AH529" s="20">
        <f t="shared" si="144"/>
        <v>0.0116731517509728</v>
      </c>
      <c r="AI529" s="20" t="str">
        <f t="shared" si="145"/>
        <v>无销售广告费为0.39</v>
      </c>
      <c r="AJ529">
        <f>IFERROR(VLOOKUP($B529,[4]库存报告使用数据!$A$1:$B$65536,2,0),0)</f>
        <v>0</v>
      </c>
      <c r="AK529">
        <f>IFERROR(VLOOKUP($B529,[4]库存报告使用数据!$A$1:$C$65536,3,0),)</f>
        <v>0</v>
      </c>
      <c r="AL529">
        <f>IFERROR(VLOOKUP($B529,[4]库存报告使用数据!$A$1:$D$65536,4,0),)</f>
        <v>13</v>
      </c>
      <c r="AM529">
        <f>IFERROR(VLOOKUP($B529,[4]库存报告使用数据!$A$1:$E$65536,5,0),)</f>
        <v>14</v>
      </c>
      <c r="AN529" s="20" t="str">
        <f t="shared" si="146"/>
        <v/>
      </c>
      <c r="AO529" s="20" t="str">
        <f t="shared" si="147"/>
        <v/>
      </c>
      <c r="AP529" s="20">
        <f t="shared" si="148"/>
        <v>0.0769230769230769</v>
      </c>
      <c r="AQ529" s="20">
        <f t="shared" si="149"/>
        <v>0</v>
      </c>
      <c r="AR529" s="32">
        <f t="shared" si="150"/>
        <v>0</v>
      </c>
      <c r="AS529" s="32">
        <f t="shared" si="151"/>
        <v>0</v>
      </c>
      <c r="AT529" s="32">
        <f t="shared" si="152"/>
        <v>0</v>
      </c>
      <c r="AU529" s="28" t="str">
        <f t="shared" si="153"/>
        <v>库存为0</v>
      </c>
      <c r="AV529" s="34" t="str">
        <f>IFERROR(时间!$B$4+AU529,"上周无销量")</f>
        <v>上周无销量</v>
      </c>
    </row>
    <row r="530" spans="1:48">
      <c r="A530" s="18" t="s">
        <v>575</v>
      </c>
      <c r="B530" t="str">
        <f>VLOOKUP(A530,'[1]sku-asin（子）'!$A:$B,2,0)</f>
        <v>B073PQMWY8</v>
      </c>
      <c r="C530" t="str">
        <f>VLOOKUP(A530,'[1]子sku-父sku'!$A:$B,2,0)</f>
        <v>CS-LY181</v>
      </c>
      <c r="D530" s="28">
        <f>IFERROR(VLOOKUP(A530,[2]库存报告使用数据处理!$A:$C,3,0),0)</f>
        <v>0</v>
      </c>
      <c r="E530" s="28">
        <f>IFERROR(VLOOKUP(A530,[2]库存报告使用数据处理!$A:$D,4,0),0)</f>
        <v>0</v>
      </c>
      <c r="F530" s="28">
        <f>IFERROR(VLOOKUP(A530,[2]库存报告使用数据处理!$A:$E,5,0),0)</f>
        <v>0</v>
      </c>
      <c r="G530" s="28">
        <f>IFERROR(VLOOKUP(A530,[2]库存报告使用数据处理!$A:$F,6,0),0)</f>
        <v>0</v>
      </c>
      <c r="H530" s="29">
        <f>IFERROR(VLOOKUP(A530,[2]库存报告使用数据处理!$A:$G,7,0),0)</f>
        <v>0</v>
      </c>
      <c r="I530">
        <f>IFERROR(VLOOKUP(A530,[5]数据处理!$A:$B,2,0),0)</f>
        <v>0</v>
      </c>
      <c r="J530" s="30">
        <f>IFERROR(VLOOKUP(A530,[5]数据处理!$A:$D,4,0),0)</f>
        <v>0</v>
      </c>
      <c r="K530" s="30">
        <f>IFERROR(VLOOKUP(A530,[5]数据处理!$A:$E,5,0),0)</f>
        <v>0</v>
      </c>
      <c r="L530" s="30">
        <f>IFERROR(VLOOKUP(A530,[5]数据处理!$A:$G,7,0),0)</f>
        <v>0</v>
      </c>
      <c r="M530">
        <f t="shared" si="137"/>
        <v>0</v>
      </c>
      <c r="N530">
        <f>IFERROR(VLOOKUP(A530,[5]数据处理!$A:$C,3,0),0)</f>
        <v>0</v>
      </c>
      <c r="O530">
        <f>IFERROR(VLOOKUP($A530,[5]数据处理!$A:$N,14,0),0)</f>
        <v>0</v>
      </c>
      <c r="P530" t="str">
        <f>IFERROR(VLOOKUP($A530,[3]库存报告使用数据!$A$1:$B$65536,2,0),"")</f>
        <v/>
      </c>
      <c r="Q530" t="str">
        <f>IFERROR(VLOOKUP($A530,[3]库存报告使用数据!$A$1:$E$65536,5,0),"")</f>
        <v/>
      </c>
      <c r="R530" t="str">
        <f>IFERROR(VLOOKUP($A530,[3]库存报告使用数据!$A$1:$H$65536,8,0),"")</f>
        <v/>
      </c>
      <c r="S530" t="str">
        <f>IFERROR(VLOOKUP($A530,[3]库存报告使用数据!$A$1:$K$65536,11,0),"")</f>
        <v/>
      </c>
      <c r="T530" t="str">
        <f>IFERROR(VLOOKUP($A530,[3]库存报告使用数据!$A$1:$C$65536,3,0),"")</f>
        <v/>
      </c>
      <c r="U530" t="str">
        <f>IFERROR(VLOOKUP($A530,[3]库存报告使用数据!$A$1:$F$65536,6,0),"")</f>
        <v/>
      </c>
      <c r="V530" t="str">
        <f>IFERROR(VLOOKUP($A530,[3]库存报告使用数据!$A$1:$I$65536,9,0),"")</f>
        <v/>
      </c>
      <c r="W530" t="str">
        <f>IFERROR(VLOOKUP($A530,[3]库存报告使用数据!$A$1:$L$65536,12,0),"")</f>
        <v/>
      </c>
      <c r="X530" s="20" t="str">
        <f t="shared" si="138"/>
        <v/>
      </c>
      <c r="Y530" s="20" t="str">
        <f t="shared" si="139"/>
        <v/>
      </c>
      <c r="Z530" s="20" t="str">
        <f t="shared" si="140"/>
        <v/>
      </c>
      <c r="AA530" s="20" t="str">
        <f t="shared" si="141"/>
        <v/>
      </c>
      <c r="AB530" t="str">
        <f>IFERROR(VLOOKUP($A530,[3]库存报告使用数据!$A$1:$D$65536,4,0),"")</f>
        <v/>
      </c>
      <c r="AC530" t="str">
        <f>IFERROR(VLOOKUP($A530,[3]库存报告使用数据!$A$1:$G$65536,7,0),"")</f>
        <v/>
      </c>
      <c r="AD530" t="str">
        <f>IFERROR(VLOOKUP($A530,[3]库存报告使用数据!$A$1:$J$65536,10,0),"")</f>
        <v/>
      </c>
      <c r="AE530" t="str">
        <f>IFERROR(VLOOKUP($A530,[3]库存报告使用数据!$A$1:$M$65536,13,0),"")</f>
        <v/>
      </c>
      <c r="AF530" s="20" t="str">
        <f t="shared" si="142"/>
        <v/>
      </c>
      <c r="AG530" s="20" t="str">
        <f t="shared" si="143"/>
        <v/>
      </c>
      <c r="AH530" s="20" t="str">
        <f t="shared" si="144"/>
        <v/>
      </c>
      <c r="AI530" s="20" t="str">
        <f t="shared" si="145"/>
        <v/>
      </c>
      <c r="AJ530">
        <f>IFERROR(VLOOKUP($B530,[4]库存报告使用数据!$A$1:$B$65536,2,0),0)</f>
        <v>0</v>
      </c>
      <c r="AK530">
        <f>IFERROR(VLOOKUP($B530,[4]库存报告使用数据!$A$1:$C$65536,3,0),)</f>
        <v>0</v>
      </c>
      <c r="AL530">
        <f>IFERROR(VLOOKUP($B530,[4]库存报告使用数据!$A$1:$D$65536,4,0),)</f>
        <v>0</v>
      </c>
      <c r="AM530">
        <f>IFERROR(VLOOKUP($B530,[4]库存报告使用数据!$A$1:$E$65536,5,0),)</f>
        <v>0</v>
      </c>
      <c r="AN530" s="20" t="str">
        <f t="shared" si="146"/>
        <v/>
      </c>
      <c r="AO530" s="20" t="str">
        <f t="shared" si="147"/>
        <v/>
      </c>
      <c r="AP530" s="20" t="str">
        <f t="shared" si="148"/>
        <v/>
      </c>
      <c r="AQ530" s="20" t="str">
        <f t="shared" si="149"/>
        <v/>
      </c>
      <c r="AR530" s="32">
        <f t="shared" si="150"/>
        <v>0</v>
      </c>
      <c r="AS530" s="32">
        <f t="shared" si="151"/>
        <v>0</v>
      </c>
      <c r="AT530" s="32">
        <f t="shared" si="152"/>
        <v>0</v>
      </c>
      <c r="AU530" s="28" t="str">
        <f t="shared" si="153"/>
        <v>库存为0</v>
      </c>
      <c r="AV530" s="34" t="str">
        <f>IFERROR(时间!$B$4+AU530,"上周无销量")</f>
        <v>上周无销量</v>
      </c>
    </row>
    <row r="531" spans="1:48">
      <c r="A531" s="18" t="s">
        <v>576</v>
      </c>
      <c r="B531" t="str">
        <f>VLOOKUP(A531,'[1]sku-asin（子）'!$A:$B,2,0)</f>
        <v>B073PQ5QTR</v>
      </c>
      <c r="C531" t="str">
        <f>VLOOKUP(A531,'[1]子sku-父sku'!$A:$B,2,0)</f>
        <v>CS-LY181</v>
      </c>
      <c r="D531" s="28">
        <f>IFERROR(VLOOKUP(A531,[2]库存报告使用数据处理!$A:$C,3,0),0)</f>
        <v>0</v>
      </c>
      <c r="E531" s="28">
        <f>IFERROR(VLOOKUP(A531,[2]库存报告使用数据处理!$A:$D,4,0),0)</f>
        <v>0</v>
      </c>
      <c r="F531" s="28">
        <f>IFERROR(VLOOKUP(A531,[2]库存报告使用数据处理!$A:$E,5,0),0)</f>
        <v>1</v>
      </c>
      <c r="G531" s="28">
        <f>IFERROR(VLOOKUP(A531,[2]库存报告使用数据处理!$A:$F,6,0),0)</f>
        <v>0</v>
      </c>
      <c r="H531" s="29">
        <f>IFERROR(VLOOKUP(A531,[2]库存报告使用数据处理!$A:$G,7,0),0)</f>
        <v>18.99</v>
      </c>
      <c r="I531">
        <f>IFERROR(VLOOKUP(A531,[5]数据处理!$A:$B,2,0),0)</f>
        <v>0</v>
      </c>
      <c r="J531" s="30">
        <f>IFERROR(VLOOKUP(A531,[5]数据处理!$A:$D,4,0),0)</f>
        <v>0</v>
      </c>
      <c r="K531" s="30">
        <f>IFERROR(VLOOKUP(A531,[5]数据处理!$A:$E,5,0),0)</f>
        <v>0</v>
      </c>
      <c r="L531" s="30">
        <f>IFERROR(VLOOKUP(A531,[5]数据处理!$A:$G,7,0),0)</f>
        <v>0</v>
      </c>
      <c r="M531">
        <f t="shared" si="137"/>
        <v>0</v>
      </c>
      <c r="N531">
        <f>IFERROR(VLOOKUP(A531,[5]数据处理!$A:$C,3,0),0)</f>
        <v>0</v>
      </c>
      <c r="O531">
        <f>IFERROR(VLOOKUP($A531,[5]数据处理!$A:$N,14,0),0)</f>
        <v>0</v>
      </c>
      <c r="P531">
        <f>IFERROR(VLOOKUP($A531,[3]库存报告使用数据!$A$1:$B$65536,2,0),"")</f>
        <v>0</v>
      </c>
      <c r="Q531">
        <f>IFERROR(VLOOKUP($A531,[3]库存报告使用数据!$A$1:$E$65536,5,0),"")</f>
        <v>0</v>
      </c>
      <c r="R531">
        <f>IFERROR(VLOOKUP($A531,[3]库存报告使用数据!$A$1:$H$65536,8,0),"")</f>
        <v>110</v>
      </c>
      <c r="S531">
        <f>IFERROR(VLOOKUP($A531,[3]库存报告使用数据!$A$1:$K$65536,11,0),"")</f>
        <v>0</v>
      </c>
      <c r="T531">
        <f>IFERROR(VLOOKUP($A531,[3]库存报告使用数据!$A$1:$C$65536,3,0),"")</f>
        <v>0</v>
      </c>
      <c r="U531">
        <f>IFERROR(VLOOKUP($A531,[3]库存报告使用数据!$A$1:$F$65536,6,0),"")</f>
        <v>0</v>
      </c>
      <c r="V531">
        <f>IFERROR(VLOOKUP($A531,[3]库存报告使用数据!$A$1:$I$65536,9,0),"")</f>
        <v>1</v>
      </c>
      <c r="W531">
        <f>IFERROR(VLOOKUP($A531,[3]库存报告使用数据!$A$1:$L$65536,12,0),"")</f>
        <v>0</v>
      </c>
      <c r="X531" s="20" t="str">
        <f t="shared" si="138"/>
        <v/>
      </c>
      <c r="Y531" s="20" t="str">
        <f t="shared" si="139"/>
        <v/>
      </c>
      <c r="Z531" s="20">
        <f t="shared" si="140"/>
        <v>0.00909090909090909</v>
      </c>
      <c r="AA531" s="20" t="str">
        <f t="shared" si="141"/>
        <v/>
      </c>
      <c r="AB531">
        <f>IFERROR(VLOOKUP($A531,[3]库存报告使用数据!$A$1:$D$65536,4,0),"")</f>
        <v>0</v>
      </c>
      <c r="AC531">
        <f>IFERROR(VLOOKUP($A531,[3]库存报告使用数据!$A$1:$G$65536,7,0),"")</f>
        <v>0</v>
      </c>
      <c r="AD531">
        <f>IFERROR(VLOOKUP($A531,[3]库存报告使用数据!$A$1:$J$65536,10,0),"")</f>
        <v>0.22</v>
      </c>
      <c r="AE531">
        <f>IFERROR(VLOOKUP($A531,[3]库存报告使用数据!$A$1:$M$65536,13,0),"")</f>
        <v>0</v>
      </c>
      <c r="AF531" s="20" t="str">
        <f t="shared" si="142"/>
        <v/>
      </c>
      <c r="AG531" s="20" t="str">
        <f t="shared" si="143"/>
        <v/>
      </c>
      <c r="AH531" s="20">
        <f t="shared" si="144"/>
        <v>0.0115850447604002</v>
      </c>
      <c r="AI531" s="20" t="str">
        <f t="shared" si="145"/>
        <v/>
      </c>
      <c r="AJ531">
        <f>IFERROR(VLOOKUP($B531,[4]库存报告使用数据!$A$1:$B$65536,2,0),0)</f>
        <v>0</v>
      </c>
      <c r="AK531">
        <f>IFERROR(VLOOKUP($B531,[4]库存报告使用数据!$A$1:$C$65536,3,0),)</f>
        <v>0</v>
      </c>
      <c r="AL531">
        <f>IFERROR(VLOOKUP($B531,[4]库存报告使用数据!$A$1:$D$65536,4,0),)</f>
        <v>0</v>
      </c>
      <c r="AM531">
        <f>IFERROR(VLOOKUP($B531,[4]库存报告使用数据!$A$1:$E$65536,5,0),)</f>
        <v>0</v>
      </c>
      <c r="AN531" s="20" t="str">
        <f t="shared" si="146"/>
        <v/>
      </c>
      <c r="AO531" s="20" t="str">
        <f t="shared" si="147"/>
        <v/>
      </c>
      <c r="AP531" s="20" t="str">
        <f t="shared" si="148"/>
        <v/>
      </c>
      <c r="AQ531" s="20" t="str">
        <f t="shared" si="149"/>
        <v/>
      </c>
      <c r="AR531" s="32">
        <f t="shared" si="150"/>
        <v>0</v>
      </c>
      <c r="AS531" s="32">
        <f t="shared" si="151"/>
        <v>0</v>
      </c>
      <c r="AT531" s="32">
        <f t="shared" si="152"/>
        <v>0</v>
      </c>
      <c r="AU531" s="28" t="str">
        <f t="shared" si="153"/>
        <v>库存为0</v>
      </c>
      <c r="AV531" s="34" t="str">
        <f>IFERROR(时间!$B$4+AU531,"上周无销量")</f>
        <v>上周无销量</v>
      </c>
    </row>
    <row r="532" spans="1:48">
      <c r="A532" s="18" t="s">
        <v>577</v>
      </c>
      <c r="B532" t="str">
        <f>VLOOKUP(A532,'[1]sku-asin（子）'!$A:$B,2,0)</f>
        <v>B073PQDRHR</v>
      </c>
      <c r="C532" t="str">
        <f>VLOOKUP(A532,'[1]子sku-父sku'!$A:$B,2,0)</f>
        <v>CS-LY181</v>
      </c>
      <c r="D532" s="28">
        <f>IFERROR(VLOOKUP(A532,[2]库存报告使用数据处理!$A:$C,3,0),0)</f>
        <v>0</v>
      </c>
      <c r="E532" s="28">
        <f>IFERROR(VLOOKUP(A532,[2]库存报告使用数据处理!$A:$D,4,0),0)</f>
        <v>3</v>
      </c>
      <c r="F532" s="28">
        <f>IFERROR(VLOOKUP(A532,[2]库存报告使用数据处理!$A:$E,5,0),0)</f>
        <v>1</v>
      </c>
      <c r="G532" s="28">
        <f>IFERROR(VLOOKUP(A532,[2]库存报告使用数据处理!$A:$F,6,0),0)</f>
        <v>1</v>
      </c>
      <c r="H532" s="29">
        <f>IFERROR(VLOOKUP(A532,[2]库存报告使用数据处理!$A:$G,7,0),0)</f>
        <v>18.19</v>
      </c>
      <c r="I532">
        <f>IFERROR(VLOOKUP(A532,[5]数据处理!$A:$B,2,0),0)</f>
        <v>5</v>
      </c>
      <c r="J532" s="30">
        <f>IFERROR(VLOOKUP(A532,[5]数据处理!$A:$D,4,0),0)</f>
        <v>0</v>
      </c>
      <c r="K532" s="30">
        <f>IFERROR(VLOOKUP(A532,[5]数据处理!$A:$E,5,0),0)</f>
        <v>0</v>
      </c>
      <c r="L532" s="30">
        <f>IFERROR(VLOOKUP(A532,[5]数据处理!$A:$G,7,0),0)</f>
        <v>0</v>
      </c>
      <c r="M532">
        <f t="shared" si="137"/>
        <v>5</v>
      </c>
      <c r="N532">
        <f>IFERROR(VLOOKUP(A532,[5]数据处理!$A:$C,3,0),0)</f>
        <v>0</v>
      </c>
      <c r="O532">
        <f>IFERROR(VLOOKUP($A532,[5]数据处理!$A:$N,14,0),0)</f>
        <v>5</v>
      </c>
      <c r="P532">
        <f>IFERROR(VLOOKUP($A532,[3]库存报告使用数据!$A$1:$B$65536,2,0),"")</f>
        <v>2139</v>
      </c>
      <c r="Q532">
        <f>IFERROR(VLOOKUP($A532,[3]库存报告使用数据!$A$1:$E$65536,5,0),"")</f>
        <v>956</v>
      </c>
      <c r="R532">
        <f>IFERROR(VLOOKUP($A532,[3]库存报告使用数据!$A$1:$H$65536,8,0),"")</f>
        <v>561</v>
      </c>
      <c r="S532">
        <f>IFERROR(VLOOKUP($A532,[3]库存报告使用数据!$A$1:$K$65536,11,0),"")</f>
        <v>559</v>
      </c>
      <c r="T532">
        <f>IFERROR(VLOOKUP($A532,[3]库存报告使用数据!$A$1:$C$65536,3,0),"")</f>
        <v>6</v>
      </c>
      <c r="U532">
        <f>IFERROR(VLOOKUP($A532,[3]库存报告使用数据!$A$1:$F$65536,6,0),"")</f>
        <v>4</v>
      </c>
      <c r="V532">
        <f>IFERROR(VLOOKUP($A532,[3]库存报告使用数据!$A$1:$I$65536,9,0),"")</f>
        <v>2</v>
      </c>
      <c r="W532">
        <f>IFERROR(VLOOKUP($A532,[3]库存报告使用数据!$A$1:$L$65536,12,0),"")</f>
        <v>3</v>
      </c>
      <c r="X532" s="20">
        <f t="shared" si="138"/>
        <v>0.00280504908835905</v>
      </c>
      <c r="Y532" s="20">
        <f t="shared" si="139"/>
        <v>0.00418410041841004</v>
      </c>
      <c r="Z532" s="20">
        <f t="shared" si="140"/>
        <v>0.0035650623885918</v>
      </c>
      <c r="AA532" s="20">
        <f t="shared" si="141"/>
        <v>0.00536672629695885</v>
      </c>
      <c r="AB532">
        <f>IFERROR(VLOOKUP($A532,[3]库存报告使用数据!$A$1:$D$65536,4,0),"")</f>
        <v>0.78</v>
      </c>
      <c r="AC532">
        <f>IFERROR(VLOOKUP($A532,[3]库存报告使用数据!$A$1:$G$65536,7,0),"")</f>
        <v>0.61</v>
      </c>
      <c r="AD532">
        <f>IFERROR(VLOOKUP($A532,[3]库存报告使用数据!$A$1:$J$65536,10,0),"")</f>
        <v>0.04</v>
      </c>
      <c r="AE532">
        <f>IFERROR(VLOOKUP($A532,[3]库存报告使用数据!$A$1:$M$65536,13,0),"")</f>
        <v>0.61</v>
      </c>
      <c r="AF532" s="20" t="str">
        <f t="shared" si="142"/>
        <v>无销售广告费为0.78</v>
      </c>
      <c r="AG532" s="20">
        <f t="shared" si="143"/>
        <v>0.0111783030969397</v>
      </c>
      <c r="AH532" s="20">
        <f t="shared" si="144"/>
        <v>0.00219901044529962</v>
      </c>
      <c r="AI532" s="20">
        <f t="shared" si="145"/>
        <v>0.0335349092908191</v>
      </c>
      <c r="AJ532">
        <f>IFERROR(VLOOKUP($B532,[4]库存报告使用数据!$A$1:$B$65536,2,0),0)</f>
        <v>4</v>
      </c>
      <c r="AK532">
        <f>IFERROR(VLOOKUP($B532,[4]库存报告使用数据!$A$1:$C$65536,3,0),)</f>
        <v>7</v>
      </c>
      <c r="AL532">
        <f>IFERROR(VLOOKUP($B532,[4]库存报告使用数据!$A$1:$D$65536,4,0),)</f>
        <v>1</v>
      </c>
      <c r="AM532">
        <f>IFERROR(VLOOKUP($B532,[4]库存报告使用数据!$A$1:$E$65536,5,0),)</f>
        <v>16</v>
      </c>
      <c r="AN532" s="20">
        <f t="shared" si="146"/>
        <v>0</v>
      </c>
      <c r="AO532" s="20">
        <f t="shared" si="147"/>
        <v>0.428571428571429</v>
      </c>
      <c r="AP532" s="20">
        <f t="shared" si="148"/>
        <v>1</v>
      </c>
      <c r="AQ532" s="20">
        <f t="shared" si="149"/>
        <v>0.0625</v>
      </c>
      <c r="AR532" s="32">
        <f t="shared" si="150"/>
        <v>0</v>
      </c>
      <c r="AS532" s="32">
        <f t="shared" si="151"/>
        <v>0</v>
      </c>
      <c r="AT532" s="32">
        <f t="shared" si="152"/>
        <v>5</v>
      </c>
      <c r="AU532" s="28" t="str">
        <f t="shared" si="153"/>
        <v>库存为5</v>
      </c>
      <c r="AV532" s="34" t="str">
        <f>IFERROR(时间!$B$4+AU532,"上周无销量")</f>
        <v>上周无销量</v>
      </c>
    </row>
    <row r="533" spans="1:48">
      <c r="A533" s="18" t="s">
        <v>578</v>
      </c>
      <c r="B533" t="str">
        <f>VLOOKUP(A533,'[1]sku-asin（子）'!$A:$B,2,0)</f>
        <v>B073PQ7Z9P</v>
      </c>
      <c r="C533" t="str">
        <f>VLOOKUP(A533,'[1]子sku-父sku'!$A:$B,2,0)</f>
        <v>CS-LY181</v>
      </c>
      <c r="D533" s="28">
        <f>IFERROR(VLOOKUP(A533,[2]库存报告使用数据处理!$A:$C,3,0),0)</f>
        <v>0</v>
      </c>
      <c r="E533" s="28">
        <f>IFERROR(VLOOKUP(A533,[2]库存报告使用数据处理!$A:$D,4,0),0)</f>
        <v>0</v>
      </c>
      <c r="F533" s="28">
        <f>IFERROR(VLOOKUP(A533,[2]库存报告使用数据处理!$A:$E,5,0),0)</f>
        <v>0</v>
      </c>
      <c r="G533" s="28">
        <f>IFERROR(VLOOKUP(A533,[2]库存报告使用数据处理!$A:$F,6,0),0)</f>
        <v>0</v>
      </c>
      <c r="H533" s="29">
        <f>IFERROR(VLOOKUP(A533,[2]库存报告使用数据处理!$A:$G,7,0),0)</f>
        <v>0</v>
      </c>
      <c r="I533">
        <f>IFERROR(VLOOKUP(A533,[5]数据处理!$A:$B,2,0),0)</f>
        <v>1</v>
      </c>
      <c r="J533" s="30">
        <f>IFERROR(VLOOKUP(A533,[5]数据处理!$A:$D,4,0),0)</f>
        <v>0</v>
      </c>
      <c r="K533" s="30">
        <f>IFERROR(VLOOKUP(A533,[5]数据处理!$A:$E,5,0),0)</f>
        <v>0</v>
      </c>
      <c r="L533" s="30">
        <f>IFERROR(VLOOKUP(A533,[5]数据处理!$A:$G,7,0),0)</f>
        <v>0</v>
      </c>
      <c r="M533">
        <f t="shared" si="137"/>
        <v>1</v>
      </c>
      <c r="N533">
        <f>IFERROR(VLOOKUP(A533,[5]数据处理!$A:$C,3,0),0)</f>
        <v>0</v>
      </c>
      <c r="O533">
        <f>IFERROR(VLOOKUP($A533,[5]数据处理!$A:$N,14,0),0)</f>
        <v>0</v>
      </c>
      <c r="P533">
        <f>IFERROR(VLOOKUP($A533,[3]库存报告使用数据!$A$1:$B$65536,2,0),"")</f>
        <v>301</v>
      </c>
      <c r="Q533">
        <f>IFERROR(VLOOKUP($A533,[3]库存报告使用数据!$A$1:$E$65536,5,0),"")</f>
        <v>173</v>
      </c>
      <c r="R533">
        <f>IFERROR(VLOOKUP($A533,[3]库存报告使用数据!$A$1:$H$65536,8,0),"")</f>
        <v>0</v>
      </c>
      <c r="S533">
        <f>IFERROR(VLOOKUP($A533,[3]库存报告使用数据!$A$1:$K$65536,11,0),"")</f>
        <v>0</v>
      </c>
      <c r="T533">
        <f>IFERROR(VLOOKUP($A533,[3]库存报告使用数据!$A$1:$C$65536,3,0),"")</f>
        <v>3</v>
      </c>
      <c r="U533">
        <f>IFERROR(VLOOKUP($A533,[3]库存报告使用数据!$A$1:$F$65536,6,0),"")</f>
        <v>0</v>
      </c>
      <c r="V533">
        <f>IFERROR(VLOOKUP($A533,[3]库存报告使用数据!$A$1:$I$65536,9,0),"")</f>
        <v>0</v>
      </c>
      <c r="W533">
        <f>IFERROR(VLOOKUP($A533,[3]库存报告使用数据!$A$1:$L$65536,12,0),"")</f>
        <v>0</v>
      </c>
      <c r="X533" s="20">
        <f t="shared" si="138"/>
        <v>0.00996677740863787</v>
      </c>
      <c r="Y533" s="20">
        <f t="shared" si="139"/>
        <v>0</v>
      </c>
      <c r="Z533" s="20" t="str">
        <f t="shared" si="140"/>
        <v/>
      </c>
      <c r="AA533" s="20" t="str">
        <f t="shared" si="141"/>
        <v/>
      </c>
      <c r="AB533">
        <f>IFERROR(VLOOKUP($A533,[3]库存报告使用数据!$A$1:$D$65536,4,0),"")</f>
        <v>0.5325</v>
      </c>
      <c r="AC533">
        <f>IFERROR(VLOOKUP($A533,[3]库存报告使用数据!$A$1:$G$65536,7,0),"")</f>
        <v>0</v>
      </c>
      <c r="AD533">
        <f>IFERROR(VLOOKUP($A533,[3]库存报告使用数据!$A$1:$J$65536,10,0),"")</f>
        <v>0</v>
      </c>
      <c r="AE533">
        <f>IFERROR(VLOOKUP($A533,[3]库存报告使用数据!$A$1:$M$65536,13,0),"")</f>
        <v>0</v>
      </c>
      <c r="AF533" s="20" t="str">
        <f t="shared" si="142"/>
        <v>无销售广告费为0.5325</v>
      </c>
      <c r="AG533" s="20" t="str">
        <f t="shared" si="143"/>
        <v/>
      </c>
      <c r="AH533" s="20" t="str">
        <f t="shared" si="144"/>
        <v/>
      </c>
      <c r="AI533" s="20" t="str">
        <f t="shared" si="145"/>
        <v/>
      </c>
      <c r="AJ533">
        <f>IFERROR(VLOOKUP($B533,[4]库存报告使用数据!$A$1:$B$65536,2,0),0)</f>
        <v>1</v>
      </c>
      <c r="AK533">
        <f>IFERROR(VLOOKUP($B533,[4]库存报告使用数据!$A$1:$C$65536,3,0),)</f>
        <v>2</v>
      </c>
      <c r="AL533">
        <f>IFERROR(VLOOKUP($B533,[4]库存报告使用数据!$A$1:$D$65536,4,0),)</f>
        <v>0</v>
      </c>
      <c r="AM533">
        <f>IFERROR(VLOOKUP($B533,[4]库存报告使用数据!$A$1:$E$65536,5,0),)</f>
        <v>0</v>
      </c>
      <c r="AN533" s="20">
        <f t="shared" si="146"/>
        <v>0</v>
      </c>
      <c r="AO533" s="20">
        <f t="shared" si="147"/>
        <v>0</v>
      </c>
      <c r="AP533" s="20" t="str">
        <f t="shared" si="148"/>
        <v/>
      </c>
      <c r="AQ533" s="20" t="str">
        <f t="shared" si="149"/>
        <v/>
      </c>
      <c r="AR533" s="32">
        <f t="shared" si="150"/>
        <v>0</v>
      </c>
      <c r="AS533" s="32">
        <f t="shared" si="151"/>
        <v>0</v>
      </c>
      <c r="AT533" s="32">
        <f t="shared" si="152"/>
        <v>1</v>
      </c>
      <c r="AU533" s="28" t="str">
        <f t="shared" si="153"/>
        <v>库存为1</v>
      </c>
      <c r="AV533" s="34" t="str">
        <f>IFERROR(时间!$B$4+AU533,"上周无销量")</f>
        <v>上周无销量</v>
      </c>
    </row>
    <row r="534" spans="1:48">
      <c r="A534" s="18" t="s">
        <v>579</v>
      </c>
      <c r="B534" t="str">
        <f>VLOOKUP(A534,'[1]sku-asin（子）'!$A:$B,2,0)</f>
        <v>B073PQKJBY</v>
      </c>
      <c r="C534" t="str">
        <f>VLOOKUP(A534,'[1]子sku-父sku'!$A:$B,2,0)</f>
        <v>CS-LY181</v>
      </c>
      <c r="D534" s="28">
        <f>IFERROR(VLOOKUP(A534,[2]库存报告使用数据处理!$A:$C,3,0),0)</f>
        <v>0</v>
      </c>
      <c r="E534" s="28">
        <f>IFERROR(VLOOKUP(A534,[2]库存报告使用数据处理!$A:$D,4,0),0)</f>
        <v>0</v>
      </c>
      <c r="F534" s="28">
        <f>IFERROR(VLOOKUP(A534,[2]库存报告使用数据处理!$A:$E,5,0),0)</f>
        <v>0</v>
      </c>
      <c r="G534" s="28">
        <f>IFERROR(VLOOKUP(A534,[2]库存报告使用数据处理!$A:$F,6,0),0)</f>
        <v>0</v>
      </c>
      <c r="H534" s="29">
        <f>IFERROR(VLOOKUP(A534,[2]库存报告使用数据处理!$A:$G,7,0),0)</f>
        <v>0</v>
      </c>
      <c r="I534">
        <f>IFERROR(VLOOKUP(A534,[5]数据处理!$A:$B,2,0),0)</f>
        <v>13</v>
      </c>
      <c r="J534" s="30">
        <f>IFERROR(VLOOKUP(A534,[5]数据处理!$A:$D,4,0),0)</f>
        <v>0</v>
      </c>
      <c r="K534" s="30">
        <f>IFERROR(VLOOKUP(A534,[5]数据处理!$A:$E,5,0),0)</f>
        <v>0</v>
      </c>
      <c r="L534" s="30">
        <f>IFERROR(VLOOKUP(A534,[5]数据处理!$A:$G,7,0),0)</f>
        <v>0</v>
      </c>
      <c r="M534">
        <f t="shared" si="137"/>
        <v>13</v>
      </c>
      <c r="N534">
        <f>IFERROR(VLOOKUP(A534,[5]数据处理!$A:$C,3,0),0)</f>
        <v>0</v>
      </c>
      <c r="O534">
        <f>IFERROR(VLOOKUP($A534,[5]数据处理!$A:$N,14,0),0)</f>
        <v>12</v>
      </c>
      <c r="P534">
        <f>IFERROR(VLOOKUP($A534,[3]库存报告使用数据!$A$1:$B$65536,2,0),"")</f>
        <v>450</v>
      </c>
      <c r="Q534">
        <f>IFERROR(VLOOKUP($A534,[3]库存报告使用数据!$A$1:$E$65536,5,0),"")</f>
        <v>430</v>
      </c>
      <c r="R534">
        <f>IFERROR(VLOOKUP($A534,[3]库存报告使用数据!$A$1:$H$65536,8,0),"")</f>
        <v>453</v>
      </c>
      <c r="S534">
        <f>IFERROR(VLOOKUP($A534,[3]库存报告使用数据!$A$1:$K$65536,11,0),"")</f>
        <v>452</v>
      </c>
      <c r="T534">
        <f>IFERROR(VLOOKUP($A534,[3]库存报告使用数据!$A$1:$C$65536,3,0),"")</f>
        <v>2</v>
      </c>
      <c r="U534">
        <f>IFERROR(VLOOKUP($A534,[3]库存报告使用数据!$A$1:$F$65536,6,0),"")</f>
        <v>2</v>
      </c>
      <c r="V534">
        <f>IFERROR(VLOOKUP($A534,[3]库存报告使用数据!$A$1:$I$65536,9,0),"")</f>
        <v>4</v>
      </c>
      <c r="W534">
        <f>IFERROR(VLOOKUP($A534,[3]库存报告使用数据!$A$1:$L$65536,12,0),"")</f>
        <v>2</v>
      </c>
      <c r="X534" s="20">
        <f t="shared" si="138"/>
        <v>0.00444444444444444</v>
      </c>
      <c r="Y534" s="20">
        <f t="shared" si="139"/>
        <v>0.00465116279069767</v>
      </c>
      <c r="Z534" s="20">
        <f t="shared" si="140"/>
        <v>0.00883002207505519</v>
      </c>
      <c r="AA534" s="20">
        <f t="shared" si="141"/>
        <v>0.00442477876106195</v>
      </c>
      <c r="AB534">
        <f>IFERROR(VLOOKUP($A534,[3]库存报告使用数据!$A$1:$D$65536,4,0),"")</f>
        <v>0.24</v>
      </c>
      <c r="AC534">
        <f>IFERROR(VLOOKUP($A534,[3]库存报告使用数据!$A$1:$G$65536,7,0),"")</f>
        <v>0.24</v>
      </c>
      <c r="AD534">
        <f>IFERROR(VLOOKUP($A534,[3]库存报告使用数据!$A$1:$J$65536,10,0),"")</f>
        <v>1.08</v>
      </c>
      <c r="AE534">
        <f>IFERROR(VLOOKUP($A534,[3]库存报告使用数据!$A$1:$M$65536,13,0),"")</f>
        <v>0.46</v>
      </c>
      <c r="AF534" s="20" t="str">
        <f t="shared" si="142"/>
        <v>无销售广告费为0.24</v>
      </c>
      <c r="AG534" s="20" t="str">
        <f t="shared" si="143"/>
        <v>无销售广告费为0.24</v>
      </c>
      <c r="AH534" s="20" t="str">
        <f t="shared" si="144"/>
        <v>无销售广告费为1.08</v>
      </c>
      <c r="AI534" s="20" t="str">
        <f t="shared" si="145"/>
        <v>无销售广告费为0.46</v>
      </c>
      <c r="AJ534">
        <f>IFERROR(VLOOKUP($B534,[4]库存报告使用数据!$A$1:$B$65536,2,0),0)</f>
        <v>6</v>
      </c>
      <c r="AK534">
        <f>IFERROR(VLOOKUP($B534,[4]库存报告使用数据!$A$1:$C$65536,3,0),)</f>
        <v>5</v>
      </c>
      <c r="AL534">
        <f>IFERROR(VLOOKUP($B534,[4]库存报告使用数据!$A$1:$D$65536,4,0),)</f>
        <v>4</v>
      </c>
      <c r="AM534">
        <f>IFERROR(VLOOKUP($B534,[4]库存报告使用数据!$A$1:$E$65536,5,0),)</f>
        <v>11</v>
      </c>
      <c r="AN534" s="20">
        <f t="shared" si="146"/>
        <v>0</v>
      </c>
      <c r="AO534" s="20">
        <f t="shared" si="147"/>
        <v>0</v>
      </c>
      <c r="AP534" s="20">
        <f t="shared" si="148"/>
        <v>0</v>
      </c>
      <c r="AQ534" s="20">
        <f t="shared" si="149"/>
        <v>0</v>
      </c>
      <c r="AR534" s="32">
        <f t="shared" si="150"/>
        <v>0</v>
      </c>
      <c r="AS534" s="32">
        <f t="shared" si="151"/>
        <v>0</v>
      </c>
      <c r="AT534" s="32">
        <f t="shared" si="152"/>
        <v>13</v>
      </c>
      <c r="AU534" s="28" t="str">
        <f t="shared" si="153"/>
        <v>库存为13</v>
      </c>
      <c r="AV534" s="34" t="str">
        <f>IFERROR(时间!$B$4+AU534,"上周无销量")</f>
        <v>上周无销量</v>
      </c>
    </row>
    <row r="535" spans="1:48">
      <c r="A535" s="18" t="s">
        <v>580</v>
      </c>
      <c r="B535" t="str">
        <f>VLOOKUP(A535,'[1]sku-asin（子）'!$A:$B,2,0)</f>
        <v>B073PQJN96</v>
      </c>
      <c r="C535" t="str">
        <f>VLOOKUP(A535,'[1]子sku-父sku'!$A:$B,2,0)</f>
        <v>CS-LY181</v>
      </c>
      <c r="D535" s="28">
        <f>IFERROR(VLOOKUP(A535,[2]库存报告使用数据处理!$A:$C,3,0),0)</f>
        <v>0</v>
      </c>
      <c r="E535" s="28">
        <f>IFERROR(VLOOKUP(A535,[2]库存报告使用数据处理!$A:$D,4,0),0)</f>
        <v>0</v>
      </c>
      <c r="F535" s="28">
        <f>IFERROR(VLOOKUP(A535,[2]库存报告使用数据处理!$A:$E,5,0),0)</f>
        <v>0</v>
      </c>
      <c r="G535" s="28">
        <f>IFERROR(VLOOKUP(A535,[2]库存报告使用数据处理!$A:$F,6,0),0)</f>
        <v>0</v>
      </c>
      <c r="H535" s="29">
        <f>IFERROR(VLOOKUP(A535,[2]库存报告使用数据处理!$A:$G,7,0),0)</f>
        <v>0</v>
      </c>
      <c r="I535">
        <f>IFERROR(VLOOKUP(A535,[5]数据处理!$A:$B,2,0),0)</f>
        <v>0</v>
      </c>
      <c r="J535" s="30">
        <f>IFERROR(VLOOKUP(A535,[5]数据处理!$A:$D,4,0),0)</f>
        <v>0</v>
      </c>
      <c r="K535" s="30">
        <f>IFERROR(VLOOKUP(A535,[5]数据处理!$A:$E,5,0),0)</f>
        <v>0</v>
      </c>
      <c r="L535" s="30">
        <f>IFERROR(VLOOKUP(A535,[5]数据处理!$A:$G,7,0),0)</f>
        <v>0</v>
      </c>
      <c r="M535">
        <f t="shared" si="137"/>
        <v>0</v>
      </c>
      <c r="N535">
        <f>IFERROR(VLOOKUP(A535,[5]数据处理!$A:$C,3,0),0)</f>
        <v>0</v>
      </c>
      <c r="O535">
        <f>IFERROR(VLOOKUP($A535,[5]数据处理!$A:$N,14,0),0)</f>
        <v>0</v>
      </c>
      <c r="P535" t="str">
        <f>IFERROR(VLOOKUP($A535,[3]库存报告使用数据!$A$1:$B$65536,2,0),"")</f>
        <v/>
      </c>
      <c r="Q535" t="str">
        <f>IFERROR(VLOOKUP($A535,[3]库存报告使用数据!$A$1:$E$65536,5,0),"")</f>
        <v/>
      </c>
      <c r="R535" t="str">
        <f>IFERROR(VLOOKUP($A535,[3]库存报告使用数据!$A$1:$H$65536,8,0),"")</f>
        <v/>
      </c>
      <c r="S535" t="str">
        <f>IFERROR(VLOOKUP($A535,[3]库存报告使用数据!$A$1:$K$65536,11,0),"")</f>
        <v/>
      </c>
      <c r="T535" t="str">
        <f>IFERROR(VLOOKUP($A535,[3]库存报告使用数据!$A$1:$C$65536,3,0),"")</f>
        <v/>
      </c>
      <c r="U535" t="str">
        <f>IFERROR(VLOOKUP($A535,[3]库存报告使用数据!$A$1:$F$65536,6,0),"")</f>
        <v/>
      </c>
      <c r="V535" t="str">
        <f>IFERROR(VLOOKUP($A535,[3]库存报告使用数据!$A$1:$I$65536,9,0),"")</f>
        <v/>
      </c>
      <c r="W535" t="str">
        <f>IFERROR(VLOOKUP($A535,[3]库存报告使用数据!$A$1:$L$65536,12,0),"")</f>
        <v/>
      </c>
      <c r="X535" s="20" t="str">
        <f t="shared" si="138"/>
        <v/>
      </c>
      <c r="Y535" s="20" t="str">
        <f t="shared" si="139"/>
        <v/>
      </c>
      <c r="Z535" s="20" t="str">
        <f t="shared" si="140"/>
        <v/>
      </c>
      <c r="AA535" s="20" t="str">
        <f t="shared" si="141"/>
        <v/>
      </c>
      <c r="AB535" t="str">
        <f>IFERROR(VLOOKUP($A535,[3]库存报告使用数据!$A$1:$D$65536,4,0),"")</f>
        <v/>
      </c>
      <c r="AC535" t="str">
        <f>IFERROR(VLOOKUP($A535,[3]库存报告使用数据!$A$1:$G$65536,7,0),"")</f>
        <v/>
      </c>
      <c r="AD535" t="str">
        <f>IFERROR(VLOOKUP($A535,[3]库存报告使用数据!$A$1:$J$65536,10,0),"")</f>
        <v/>
      </c>
      <c r="AE535" t="str">
        <f>IFERROR(VLOOKUP($A535,[3]库存报告使用数据!$A$1:$M$65536,13,0),"")</f>
        <v/>
      </c>
      <c r="AF535" s="20" t="str">
        <f t="shared" si="142"/>
        <v/>
      </c>
      <c r="AG535" s="20" t="str">
        <f t="shared" si="143"/>
        <v/>
      </c>
      <c r="AH535" s="20" t="str">
        <f t="shared" si="144"/>
        <v/>
      </c>
      <c r="AI535" s="20" t="str">
        <f t="shared" si="145"/>
        <v/>
      </c>
      <c r="AJ535">
        <f>IFERROR(VLOOKUP($B535,[4]库存报告使用数据!$A$1:$B$65536,2,0),0)</f>
        <v>0</v>
      </c>
      <c r="AK535">
        <f>IFERROR(VLOOKUP($B535,[4]库存报告使用数据!$A$1:$C$65536,3,0),)</f>
        <v>0</v>
      </c>
      <c r="AL535">
        <f>IFERROR(VLOOKUP($B535,[4]库存报告使用数据!$A$1:$D$65536,4,0),)</f>
        <v>0</v>
      </c>
      <c r="AM535">
        <f>IFERROR(VLOOKUP($B535,[4]库存报告使用数据!$A$1:$E$65536,5,0),)</f>
        <v>0</v>
      </c>
      <c r="AN535" s="20" t="str">
        <f t="shared" si="146"/>
        <v/>
      </c>
      <c r="AO535" s="20" t="str">
        <f t="shared" si="147"/>
        <v/>
      </c>
      <c r="AP535" s="20" t="str">
        <f t="shared" si="148"/>
        <v/>
      </c>
      <c r="AQ535" s="20" t="str">
        <f t="shared" si="149"/>
        <v/>
      </c>
      <c r="AR535" s="32">
        <f t="shared" si="150"/>
        <v>0</v>
      </c>
      <c r="AS535" s="32">
        <f t="shared" si="151"/>
        <v>0</v>
      </c>
      <c r="AT535" s="32">
        <f t="shared" si="152"/>
        <v>0</v>
      </c>
      <c r="AU535" s="28" t="str">
        <f t="shared" si="153"/>
        <v>库存为0</v>
      </c>
      <c r="AV535" s="34" t="str">
        <f>IFERROR(时间!$B$4+AU535,"上周无销量")</f>
        <v>上周无销量</v>
      </c>
    </row>
    <row r="536" spans="1:48">
      <c r="A536" s="18" t="s">
        <v>581</v>
      </c>
      <c r="B536" t="str">
        <f>VLOOKUP(A536,'[1]sku-asin（子）'!$A:$B,2,0)</f>
        <v>B073PPR1JW</v>
      </c>
      <c r="C536" t="str">
        <f>VLOOKUP(A536,'[1]子sku-父sku'!$A:$B,2,0)</f>
        <v>CS-LY181</v>
      </c>
      <c r="D536" s="28">
        <f>IFERROR(VLOOKUP(A536,[2]库存报告使用数据处理!$A:$C,3,0),0)</f>
        <v>0</v>
      </c>
      <c r="E536" s="28">
        <f>IFERROR(VLOOKUP(A536,[2]库存报告使用数据处理!$A:$D,4,0),0)</f>
        <v>0</v>
      </c>
      <c r="F536" s="28">
        <f>IFERROR(VLOOKUP(A536,[2]库存报告使用数据处理!$A:$E,5,0),0)</f>
        <v>0</v>
      </c>
      <c r="G536" s="28">
        <f>IFERROR(VLOOKUP(A536,[2]库存报告使用数据处理!$A:$F,6,0),0)</f>
        <v>0</v>
      </c>
      <c r="H536" s="29">
        <f>IFERROR(VLOOKUP(A536,[2]库存报告使用数据处理!$A:$G,7,0),0)</f>
        <v>0</v>
      </c>
      <c r="I536">
        <f>IFERROR(VLOOKUP(A536,[5]数据处理!$A:$B,2,0),0)</f>
        <v>0</v>
      </c>
      <c r="J536" s="30">
        <f>IFERROR(VLOOKUP(A536,[5]数据处理!$A:$D,4,0),0)</f>
        <v>0</v>
      </c>
      <c r="K536" s="30">
        <f>IFERROR(VLOOKUP(A536,[5]数据处理!$A:$E,5,0),0)</f>
        <v>0</v>
      </c>
      <c r="L536" s="30">
        <f>IFERROR(VLOOKUP(A536,[5]数据处理!$A:$G,7,0),0)</f>
        <v>0</v>
      </c>
      <c r="M536">
        <f t="shared" si="137"/>
        <v>0</v>
      </c>
      <c r="N536">
        <f>IFERROR(VLOOKUP(A536,[5]数据处理!$A:$C,3,0),0)</f>
        <v>0</v>
      </c>
      <c r="O536">
        <f>IFERROR(VLOOKUP($A536,[5]数据处理!$A:$N,14,0),0)</f>
        <v>0</v>
      </c>
      <c r="P536" t="str">
        <f>IFERROR(VLOOKUP($A536,[3]库存报告使用数据!$A$1:$B$65536,2,0),"")</f>
        <v/>
      </c>
      <c r="Q536" t="str">
        <f>IFERROR(VLOOKUP($A536,[3]库存报告使用数据!$A$1:$E$65536,5,0),"")</f>
        <v/>
      </c>
      <c r="R536" t="str">
        <f>IFERROR(VLOOKUP($A536,[3]库存报告使用数据!$A$1:$H$65536,8,0),"")</f>
        <v/>
      </c>
      <c r="S536" t="str">
        <f>IFERROR(VLOOKUP($A536,[3]库存报告使用数据!$A$1:$K$65536,11,0),"")</f>
        <v/>
      </c>
      <c r="T536" t="str">
        <f>IFERROR(VLOOKUP($A536,[3]库存报告使用数据!$A$1:$C$65536,3,0),"")</f>
        <v/>
      </c>
      <c r="U536" t="str">
        <f>IFERROR(VLOOKUP($A536,[3]库存报告使用数据!$A$1:$F$65536,6,0),"")</f>
        <v/>
      </c>
      <c r="V536" t="str">
        <f>IFERROR(VLOOKUP($A536,[3]库存报告使用数据!$A$1:$I$65536,9,0),"")</f>
        <v/>
      </c>
      <c r="W536" t="str">
        <f>IFERROR(VLOOKUP($A536,[3]库存报告使用数据!$A$1:$L$65536,12,0),"")</f>
        <v/>
      </c>
      <c r="X536" s="20" t="str">
        <f t="shared" si="138"/>
        <v/>
      </c>
      <c r="Y536" s="20" t="str">
        <f t="shared" si="139"/>
        <v/>
      </c>
      <c r="Z536" s="20" t="str">
        <f t="shared" si="140"/>
        <v/>
      </c>
      <c r="AA536" s="20" t="str">
        <f t="shared" si="141"/>
        <v/>
      </c>
      <c r="AB536" t="str">
        <f>IFERROR(VLOOKUP($A536,[3]库存报告使用数据!$A$1:$D$65536,4,0),"")</f>
        <v/>
      </c>
      <c r="AC536" t="str">
        <f>IFERROR(VLOOKUP($A536,[3]库存报告使用数据!$A$1:$G$65536,7,0),"")</f>
        <v/>
      </c>
      <c r="AD536" t="str">
        <f>IFERROR(VLOOKUP($A536,[3]库存报告使用数据!$A$1:$J$65536,10,0),"")</f>
        <v/>
      </c>
      <c r="AE536" t="str">
        <f>IFERROR(VLOOKUP($A536,[3]库存报告使用数据!$A$1:$M$65536,13,0),"")</f>
        <v/>
      </c>
      <c r="AF536" s="20" t="str">
        <f t="shared" si="142"/>
        <v/>
      </c>
      <c r="AG536" s="20" t="str">
        <f t="shared" si="143"/>
        <v/>
      </c>
      <c r="AH536" s="20" t="str">
        <f t="shared" si="144"/>
        <v/>
      </c>
      <c r="AI536" s="20" t="str">
        <f t="shared" si="145"/>
        <v/>
      </c>
      <c r="AJ536">
        <f>IFERROR(VLOOKUP($B536,[4]库存报告使用数据!$A$1:$B$65536,2,0),0)</f>
        <v>0</v>
      </c>
      <c r="AK536">
        <f>IFERROR(VLOOKUP($B536,[4]库存报告使用数据!$A$1:$C$65536,3,0),)</f>
        <v>0</v>
      </c>
      <c r="AL536">
        <f>IFERROR(VLOOKUP($B536,[4]库存报告使用数据!$A$1:$D$65536,4,0),)</f>
        <v>0</v>
      </c>
      <c r="AM536">
        <f>IFERROR(VLOOKUP($B536,[4]库存报告使用数据!$A$1:$E$65536,5,0),)</f>
        <v>0</v>
      </c>
      <c r="AN536" s="20" t="str">
        <f t="shared" si="146"/>
        <v/>
      </c>
      <c r="AO536" s="20" t="str">
        <f t="shared" si="147"/>
        <v/>
      </c>
      <c r="AP536" s="20" t="str">
        <f t="shared" si="148"/>
        <v/>
      </c>
      <c r="AQ536" s="20" t="str">
        <f t="shared" si="149"/>
        <v/>
      </c>
      <c r="AR536" s="32">
        <f t="shared" si="150"/>
        <v>0</v>
      </c>
      <c r="AS536" s="32">
        <f t="shared" si="151"/>
        <v>0</v>
      </c>
      <c r="AT536" s="32">
        <f t="shared" si="152"/>
        <v>0</v>
      </c>
      <c r="AU536" s="28" t="str">
        <f t="shared" si="153"/>
        <v>库存为0</v>
      </c>
      <c r="AV536" s="34" t="str">
        <f>IFERROR(时间!$B$4+AU536,"上周无销量")</f>
        <v>上周无销量</v>
      </c>
    </row>
    <row r="537" spans="1:48">
      <c r="A537" s="18" t="s">
        <v>582</v>
      </c>
      <c r="B537" t="str">
        <f>VLOOKUP(A537,'[1]sku-asin（子）'!$A:$B,2,0)</f>
        <v>B073PPMPVQ</v>
      </c>
      <c r="C537" t="str">
        <f>VLOOKUP(A537,'[1]子sku-父sku'!$A:$B,2,0)</f>
        <v>CS-LY181</v>
      </c>
      <c r="D537" s="28">
        <f>IFERROR(VLOOKUP(A537,[2]库存报告使用数据处理!$A:$C,3,0),0)</f>
        <v>0</v>
      </c>
      <c r="E537" s="28">
        <f>IFERROR(VLOOKUP(A537,[2]库存报告使用数据处理!$A:$D,4,0),0)</f>
        <v>0</v>
      </c>
      <c r="F537" s="28">
        <f>IFERROR(VLOOKUP(A537,[2]库存报告使用数据处理!$A:$E,5,0),0)</f>
        <v>0</v>
      </c>
      <c r="G537" s="28">
        <f>IFERROR(VLOOKUP(A537,[2]库存报告使用数据处理!$A:$F,6,0),0)</f>
        <v>0</v>
      </c>
      <c r="H537" s="29">
        <f>IFERROR(VLOOKUP(A537,[2]库存报告使用数据处理!$A:$G,7,0),0)</f>
        <v>0</v>
      </c>
      <c r="I537">
        <f>IFERROR(VLOOKUP(A537,[5]数据处理!$A:$B,2,0),0)</f>
        <v>0</v>
      </c>
      <c r="J537" s="30">
        <f>IFERROR(VLOOKUP(A537,[5]数据处理!$A:$D,4,0),0)</f>
        <v>0</v>
      </c>
      <c r="K537" s="30">
        <f>IFERROR(VLOOKUP(A537,[5]数据处理!$A:$E,5,0),0)</f>
        <v>0</v>
      </c>
      <c r="L537" s="30">
        <f>IFERROR(VLOOKUP(A537,[5]数据处理!$A:$G,7,0),0)</f>
        <v>0</v>
      </c>
      <c r="M537">
        <f t="shared" si="137"/>
        <v>0</v>
      </c>
      <c r="N537">
        <f>IFERROR(VLOOKUP(A537,[5]数据处理!$A:$C,3,0),0)</f>
        <v>0</v>
      </c>
      <c r="O537">
        <f>IFERROR(VLOOKUP($A537,[5]数据处理!$A:$N,14,0),0)</f>
        <v>0</v>
      </c>
      <c r="P537" t="str">
        <f>IFERROR(VLOOKUP($A537,[3]库存报告使用数据!$A$1:$B$65536,2,0),"")</f>
        <v/>
      </c>
      <c r="Q537" t="str">
        <f>IFERROR(VLOOKUP($A537,[3]库存报告使用数据!$A$1:$E$65536,5,0),"")</f>
        <v/>
      </c>
      <c r="R537" t="str">
        <f>IFERROR(VLOOKUP($A537,[3]库存报告使用数据!$A$1:$H$65536,8,0),"")</f>
        <v/>
      </c>
      <c r="S537" t="str">
        <f>IFERROR(VLOOKUP($A537,[3]库存报告使用数据!$A$1:$K$65536,11,0),"")</f>
        <v/>
      </c>
      <c r="T537" t="str">
        <f>IFERROR(VLOOKUP($A537,[3]库存报告使用数据!$A$1:$C$65536,3,0),"")</f>
        <v/>
      </c>
      <c r="U537" t="str">
        <f>IFERROR(VLOOKUP($A537,[3]库存报告使用数据!$A$1:$F$65536,6,0),"")</f>
        <v/>
      </c>
      <c r="V537" t="str">
        <f>IFERROR(VLOOKUP($A537,[3]库存报告使用数据!$A$1:$I$65536,9,0),"")</f>
        <v/>
      </c>
      <c r="W537" t="str">
        <f>IFERROR(VLOOKUP($A537,[3]库存报告使用数据!$A$1:$L$65536,12,0),"")</f>
        <v/>
      </c>
      <c r="X537" s="20" t="str">
        <f t="shared" si="138"/>
        <v/>
      </c>
      <c r="Y537" s="20" t="str">
        <f t="shared" si="139"/>
        <v/>
      </c>
      <c r="Z537" s="20" t="str">
        <f t="shared" si="140"/>
        <v/>
      </c>
      <c r="AA537" s="20" t="str">
        <f t="shared" si="141"/>
        <v/>
      </c>
      <c r="AB537" t="str">
        <f>IFERROR(VLOOKUP($A537,[3]库存报告使用数据!$A$1:$D$65536,4,0),"")</f>
        <v/>
      </c>
      <c r="AC537" t="str">
        <f>IFERROR(VLOOKUP($A537,[3]库存报告使用数据!$A$1:$G$65536,7,0),"")</f>
        <v/>
      </c>
      <c r="AD537" t="str">
        <f>IFERROR(VLOOKUP($A537,[3]库存报告使用数据!$A$1:$J$65536,10,0),"")</f>
        <v/>
      </c>
      <c r="AE537" t="str">
        <f>IFERROR(VLOOKUP($A537,[3]库存报告使用数据!$A$1:$M$65536,13,0),"")</f>
        <v/>
      </c>
      <c r="AF537" s="20" t="str">
        <f t="shared" si="142"/>
        <v/>
      </c>
      <c r="AG537" s="20" t="str">
        <f t="shared" si="143"/>
        <v/>
      </c>
      <c r="AH537" s="20" t="str">
        <f t="shared" si="144"/>
        <v/>
      </c>
      <c r="AI537" s="20" t="str">
        <f t="shared" si="145"/>
        <v/>
      </c>
      <c r="AJ537">
        <f>IFERROR(VLOOKUP($B537,[4]库存报告使用数据!$A$1:$B$65536,2,0),0)</f>
        <v>0</v>
      </c>
      <c r="AK537">
        <f>IFERROR(VLOOKUP($B537,[4]库存报告使用数据!$A$1:$C$65536,3,0),)</f>
        <v>0</v>
      </c>
      <c r="AL537">
        <f>IFERROR(VLOOKUP($B537,[4]库存报告使用数据!$A$1:$D$65536,4,0),)</f>
        <v>0</v>
      </c>
      <c r="AM537">
        <f>IFERROR(VLOOKUP($B537,[4]库存报告使用数据!$A$1:$E$65536,5,0),)</f>
        <v>0</v>
      </c>
      <c r="AN537" s="20" t="str">
        <f t="shared" si="146"/>
        <v/>
      </c>
      <c r="AO537" s="20" t="str">
        <f t="shared" si="147"/>
        <v/>
      </c>
      <c r="AP537" s="20" t="str">
        <f t="shared" si="148"/>
        <v/>
      </c>
      <c r="AQ537" s="20" t="str">
        <f t="shared" si="149"/>
        <v/>
      </c>
      <c r="AR537" s="32">
        <f t="shared" si="150"/>
        <v>0</v>
      </c>
      <c r="AS537" s="32">
        <f t="shared" si="151"/>
        <v>0</v>
      </c>
      <c r="AT537" s="32">
        <f t="shared" si="152"/>
        <v>0</v>
      </c>
      <c r="AU537" s="28" t="str">
        <f t="shared" si="153"/>
        <v>库存为0</v>
      </c>
      <c r="AV537" s="34" t="str">
        <f>IFERROR(时间!$B$4+AU537,"上周无销量")</f>
        <v>上周无销量</v>
      </c>
    </row>
    <row r="538" spans="1:48">
      <c r="A538" s="18" t="s">
        <v>583</v>
      </c>
      <c r="B538" t="str">
        <f>VLOOKUP(A538,'[1]sku-asin（子）'!$A:$B,2,0)</f>
        <v>B073PQ5WVC</v>
      </c>
      <c r="C538" t="str">
        <f>VLOOKUP(A538,'[1]子sku-父sku'!$A:$B,2,0)</f>
        <v>CS-LY181</v>
      </c>
      <c r="D538" s="28">
        <f>IFERROR(VLOOKUP(A538,[2]库存报告使用数据处理!$A:$C,3,0),0)</f>
        <v>0</v>
      </c>
      <c r="E538" s="28">
        <f>IFERROR(VLOOKUP(A538,[2]库存报告使用数据处理!$A:$D,4,0),0)</f>
        <v>0</v>
      </c>
      <c r="F538" s="28">
        <f>IFERROR(VLOOKUP(A538,[2]库存报告使用数据处理!$A:$E,5,0),0)</f>
        <v>0</v>
      </c>
      <c r="G538" s="28">
        <f>IFERROR(VLOOKUP(A538,[2]库存报告使用数据处理!$A:$F,6,0),0)</f>
        <v>0</v>
      </c>
      <c r="H538" s="29">
        <f>IFERROR(VLOOKUP(A538,[2]库存报告使用数据处理!$A:$G,7,0),0)</f>
        <v>0</v>
      </c>
      <c r="I538">
        <f>IFERROR(VLOOKUP(A538,[5]数据处理!$A:$B,2,0),0)</f>
        <v>1</v>
      </c>
      <c r="J538" s="30">
        <f>IFERROR(VLOOKUP(A538,[5]数据处理!$A:$D,4,0),0)</f>
        <v>0</v>
      </c>
      <c r="K538" s="30">
        <f>IFERROR(VLOOKUP(A538,[5]数据处理!$A:$E,5,0),0)</f>
        <v>0</v>
      </c>
      <c r="L538" s="30">
        <f>IFERROR(VLOOKUP(A538,[5]数据处理!$A:$G,7,0),0)</f>
        <v>0</v>
      </c>
      <c r="M538">
        <f t="shared" si="137"/>
        <v>1</v>
      </c>
      <c r="N538">
        <f>IFERROR(VLOOKUP(A538,[5]数据处理!$A:$C,3,0),0)</f>
        <v>0</v>
      </c>
      <c r="O538">
        <f>IFERROR(VLOOKUP($A538,[5]数据处理!$A:$N,14,0),0)</f>
        <v>0</v>
      </c>
      <c r="P538">
        <f>IFERROR(VLOOKUP($A538,[3]库存报告使用数据!$A$1:$B$65536,2,0),"")</f>
        <v>241</v>
      </c>
      <c r="Q538">
        <f>IFERROR(VLOOKUP($A538,[3]库存报告使用数据!$A$1:$E$65536,5,0),"")</f>
        <v>136</v>
      </c>
      <c r="R538">
        <f>IFERROR(VLOOKUP($A538,[3]库存报告使用数据!$A$1:$H$65536,8,0),"")</f>
        <v>0</v>
      </c>
      <c r="S538">
        <f>IFERROR(VLOOKUP($A538,[3]库存报告使用数据!$A$1:$K$65536,11,0),"")</f>
        <v>0</v>
      </c>
      <c r="T538">
        <f>IFERROR(VLOOKUP($A538,[3]库存报告使用数据!$A$1:$C$65536,3,0),"")</f>
        <v>4</v>
      </c>
      <c r="U538">
        <f>IFERROR(VLOOKUP($A538,[3]库存报告使用数据!$A$1:$F$65536,6,0),"")</f>
        <v>4</v>
      </c>
      <c r="V538">
        <f>IFERROR(VLOOKUP($A538,[3]库存报告使用数据!$A$1:$I$65536,9,0),"")</f>
        <v>0</v>
      </c>
      <c r="W538">
        <f>IFERROR(VLOOKUP($A538,[3]库存报告使用数据!$A$1:$L$65536,12,0),"")</f>
        <v>0</v>
      </c>
      <c r="X538" s="20">
        <f t="shared" si="138"/>
        <v>0.016597510373444</v>
      </c>
      <c r="Y538" s="20">
        <f t="shared" si="139"/>
        <v>0.0294117647058824</v>
      </c>
      <c r="Z538" s="20" t="str">
        <f t="shared" si="140"/>
        <v/>
      </c>
      <c r="AA538" s="20" t="str">
        <f t="shared" si="141"/>
        <v/>
      </c>
      <c r="AB538">
        <f>IFERROR(VLOOKUP($A538,[3]库存报告使用数据!$A$1:$D$65536,4,0),"")</f>
        <v>0.7</v>
      </c>
      <c r="AC538">
        <f>IFERROR(VLOOKUP($A538,[3]库存报告使用数据!$A$1:$G$65536,7,0),"")</f>
        <v>0.8</v>
      </c>
      <c r="AD538">
        <f>IFERROR(VLOOKUP($A538,[3]库存报告使用数据!$A$1:$J$65536,10,0),"")</f>
        <v>0</v>
      </c>
      <c r="AE538">
        <f>IFERROR(VLOOKUP($A538,[3]库存报告使用数据!$A$1:$M$65536,13,0),"")</f>
        <v>0</v>
      </c>
      <c r="AF538" s="20" t="str">
        <f t="shared" si="142"/>
        <v>无销售广告费为0.7</v>
      </c>
      <c r="AG538" s="20" t="str">
        <f t="shared" si="143"/>
        <v>无销售广告费为0.8</v>
      </c>
      <c r="AH538" s="20" t="str">
        <f t="shared" si="144"/>
        <v/>
      </c>
      <c r="AI538" s="20" t="str">
        <f t="shared" si="145"/>
        <v/>
      </c>
      <c r="AJ538">
        <f>IFERROR(VLOOKUP($B538,[4]库存报告使用数据!$A$1:$B$65536,2,0),0)</f>
        <v>2</v>
      </c>
      <c r="AK538">
        <f>IFERROR(VLOOKUP($B538,[4]库存报告使用数据!$A$1:$C$65536,3,0),)</f>
        <v>1</v>
      </c>
      <c r="AL538">
        <f>IFERROR(VLOOKUP($B538,[4]库存报告使用数据!$A$1:$D$65536,4,0),)</f>
        <v>0</v>
      </c>
      <c r="AM538">
        <f>IFERROR(VLOOKUP($B538,[4]库存报告使用数据!$A$1:$E$65536,5,0),)</f>
        <v>0</v>
      </c>
      <c r="AN538" s="20">
        <f t="shared" si="146"/>
        <v>0</v>
      </c>
      <c r="AO538" s="20">
        <f t="shared" si="147"/>
        <v>0</v>
      </c>
      <c r="AP538" s="20" t="str">
        <f t="shared" si="148"/>
        <v/>
      </c>
      <c r="AQ538" s="20" t="str">
        <f t="shared" si="149"/>
        <v/>
      </c>
      <c r="AR538" s="32">
        <f t="shared" si="150"/>
        <v>0</v>
      </c>
      <c r="AS538" s="32">
        <f t="shared" si="151"/>
        <v>0</v>
      </c>
      <c r="AT538" s="32">
        <f t="shared" si="152"/>
        <v>1</v>
      </c>
      <c r="AU538" s="28" t="str">
        <f t="shared" si="153"/>
        <v>库存为1</v>
      </c>
      <c r="AV538" s="34" t="str">
        <f>IFERROR(时间!$B$4+AU538,"上周无销量")</f>
        <v>上周无销量</v>
      </c>
    </row>
    <row r="539" spans="1:48">
      <c r="A539" s="18" t="s">
        <v>584</v>
      </c>
      <c r="B539" t="str">
        <f>VLOOKUP(A539,'[1]sku-asin（子）'!$A:$B,2,0)</f>
        <v>B073PQ12FL</v>
      </c>
      <c r="C539" t="str">
        <f>VLOOKUP(A539,'[1]子sku-父sku'!$A:$B,2,0)</f>
        <v>CS-LY181</v>
      </c>
      <c r="D539" s="28">
        <f>IFERROR(VLOOKUP(A539,[2]库存报告使用数据处理!$A:$C,3,0),0)</f>
        <v>0</v>
      </c>
      <c r="E539" s="28">
        <f>IFERROR(VLOOKUP(A539,[2]库存报告使用数据处理!$A:$D,4,0),0)</f>
        <v>1</v>
      </c>
      <c r="F539" s="28">
        <f>IFERROR(VLOOKUP(A539,[2]库存报告使用数据处理!$A:$E,5,0),0)</f>
        <v>0</v>
      </c>
      <c r="G539" s="28">
        <f>IFERROR(VLOOKUP(A539,[2]库存报告使用数据处理!$A:$F,6,0),0)</f>
        <v>1</v>
      </c>
      <c r="H539" s="29">
        <f>IFERROR(VLOOKUP(A539,[2]库存报告使用数据处理!$A:$G,7,0),0)</f>
        <v>14.99</v>
      </c>
      <c r="I539">
        <f>IFERROR(VLOOKUP(A539,[5]数据处理!$A:$B,2,0),0)</f>
        <v>4</v>
      </c>
      <c r="J539" s="30">
        <f>IFERROR(VLOOKUP(A539,[5]数据处理!$A:$D,4,0),0)</f>
        <v>0</v>
      </c>
      <c r="K539" s="30">
        <f>IFERROR(VLOOKUP(A539,[5]数据处理!$A:$E,5,0),0)</f>
        <v>0</v>
      </c>
      <c r="L539" s="30">
        <f>IFERROR(VLOOKUP(A539,[5]数据处理!$A:$G,7,0),0)</f>
        <v>0</v>
      </c>
      <c r="M539">
        <f t="shared" si="137"/>
        <v>4</v>
      </c>
      <c r="N539">
        <f>IFERROR(VLOOKUP(A539,[5]数据处理!$A:$C,3,0),0)</f>
        <v>0</v>
      </c>
      <c r="O539">
        <f>IFERROR(VLOOKUP($A539,[5]数据处理!$A:$N,14,0),0)</f>
        <v>4</v>
      </c>
      <c r="P539">
        <f>IFERROR(VLOOKUP($A539,[3]库存报告使用数据!$A$1:$B$65536,2,0),"")</f>
        <v>1419</v>
      </c>
      <c r="Q539">
        <f>IFERROR(VLOOKUP($A539,[3]库存报告使用数据!$A$1:$E$65536,5,0),"")</f>
        <v>1362</v>
      </c>
      <c r="R539">
        <f>IFERROR(VLOOKUP($A539,[3]库存报告使用数据!$A$1:$H$65536,8,0),"")</f>
        <v>2253</v>
      </c>
      <c r="S539">
        <f>IFERROR(VLOOKUP($A539,[3]库存报告使用数据!$A$1:$K$65536,11,0),"")</f>
        <v>1716</v>
      </c>
      <c r="T539">
        <f>IFERROR(VLOOKUP($A539,[3]库存报告使用数据!$A$1:$C$65536,3,0),"")</f>
        <v>5</v>
      </c>
      <c r="U539">
        <f>IFERROR(VLOOKUP($A539,[3]库存报告使用数据!$A$1:$F$65536,6,0),"")</f>
        <v>4</v>
      </c>
      <c r="V539">
        <f>IFERROR(VLOOKUP($A539,[3]库存报告使用数据!$A$1:$I$65536,9,0),"")</f>
        <v>8</v>
      </c>
      <c r="W539">
        <f>IFERROR(VLOOKUP($A539,[3]库存报告使用数据!$A$1:$L$65536,12,0),"")</f>
        <v>7</v>
      </c>
      <c r="X539" s="20">
        <f t="shared" si="138"/>
        <v>0.00352360817477097</v>
      </c>
      <c r="Y539" s="20">
        <f t="shared" si="139"/>
        <v>0.00293685756240822</v>
      </c>
      <c r="Z539" s="20">
        <f t="shared" si="140"/>
        <v>0.00355082112738571</v>
      </c>
      <c r="AA539" s="20">
        <f t="shared" si="141"/>
        <v>0.00407925407925408</v>
      </c>
      <c r="AB539">
        <f>IFERROR(VLOOKUP($A539,[3]库存报告使用数据!$A$1:$D$65536,4,0),"")</f>
        <v>1.32</v>
      </c>
      <c r="AC539">
        <f>IFERROR(VLOOKUP($A539,[3]库存报告使用数据!$A$1:$G$65536,7,0),"")</f>
        <v>1.05</v>
      </c>
      <c r="AD539">
        <f>IFERROR(VLOOKUP($A539,[3]库存报告使用数据!$A$1:$J$65536,10,0),"")</f>
        <v>1.66</v>
      </c>
      <c r="AE539">
        <f>IFERROR(VLOOKUP($A539,[3]库存报告使用数据!$A$1:$M$65536,13,0),"")</f>
        <v>1.52</v>
      </c>
      <c r="AF539" s="20" t="str">
        <f t="shared" si="142"/>
        <v>无销售广告费为1.32</v>
      </c>
      <c r="AG539" s="20">
        <f t="shared" si="143"/>
        <v>0.0700466977985324</v>
      </c>
      <c r="AH539" s="20" t="str">
        <f t="shared" si="144"/>
        <v>无销售广告费为1.66</v>
      </c>
      <c r="AI539" s="20">
        <f t="shared" si="145"/>
        <v>0.101400933955971</v>
      </c>
      <c r="AJ539">
        <f>IFERROR(VLOOKUP($B539,[4]库存报告使用数据!$A$1:$B$65536,2,0),0)</f>
        <v>4</v>
      </c>
      <c r="AK539">
        <f>IFERROR(VLOOKUP($B539,[4]库存报告使用数据!$A$1:$C$65536,3,0),)</f>
        <v>6</v>
      </c>
      <c r="AL539">
        <f>IFERROR(VLOOKUP($B539,[4]库存报告使用数据!$A$1:$D$65536,4,0),)</f>
        <v>3</v>
      </c>
      <c r="AM539">
        <f>IFERROR(VLOOKUP($B539,[4]库存报告使用数据!$A$1:$E$65536,5,0),)</f>
        <v>8</v>
      </c>
      <c r="AN539" s="20">
        <f t="shared" si="146"/>
        <v>0</v>
      </c>
      <c r="AO539" s="20">
        <f t="shared" si="147"/>
        <v>0.166666666666667</v>
      </c>
      <c r="AP539" s="20">
        <f t="shared" si="148"/>
        <v>0</v>
      </c>
      <c r="AQ539" s="20">
        <f t="shared" si="149"/>
        <v>0.125</v>
      </c>
      <c r="AR539" s="32">
        <f t="shared" si="150"/>
        <v>0</v>
      </c>
      <c r="AS539" s="32">
        <f t="shared" si="151"/>
        <v>0</v>
      </c>
      <c r="AT539" s="32">
        <f t="shared" si="152"/>
        <v>4</v>
      </c>
      <c r="AU539" s="28" t="str">
        <f t="shared" si="153"/>
        <v>库存为4</v>
      </c>
      <c r="AV539" s="34" t="str">
        <f>IFERROR(时间!$B$4+AU539,"上周无销量")</f>
        <v>上周无销量</v>
      </c>
    </row>
    <row r="540" spans="1:48">
      <c r="A540" s="18" t="s">
        <v>585</v>
      </c>
      <c r="B540" t="str">
        <f>VLOOKUP(A540,'[1]sku-asin（子）'!$A:$B,2,0)</f>
        <v>B073PPZ2GJ</v>
      </c>
      <c r="C540" t="str">
        <f>VLOOKUP(A540,'[1]子sku-父sku'!$A:$B,2,0)</f>
        <v>CS-LY181</v>
      </c>
      <c r="D540" s="28">
        <f>IFERROR(VLOOKUP(A540,[2]库存报告使用数据处理!$A:$C,3,0),0)</f>
        <v>0</v>
      </c>
      <c r="E540" s="28">
        <f>IFERROR(VLOOKUP(A540,[2]库存报告使用数据处理!$A:$D,4,0),0)</f>
        <v>0</v>
      </c>
      <c r="F540" s="28">
        <f>IFERROR(VLOOKUP(A540,[2]库存报告使用数据处理!$A:$E,5,0),0)</f>
        <v>0</v>
      </c>
      <c r="G540" s="28">
        <f>IFERROR(VLOOKUP(A540,[2]库存报告使用数据处理!$A:$F,6,0),0)</f>
        <v>0</v>
      </c>
      <c r="H540" s="29">
        <f>IFERROR(VLOOKUP(A540,[2]库存报告使用数据处理!$A:$G,7,0),0)</f>
        <v>0</v>
      </c>
      <c r="I540">
        <f>IFERROR(VLOOKUP(A540,[5]数据处理!$A:$B,2,0),0)</f>
        <v>0</v>
      </c>
      <c r="J540" s="30">
        <f>IFERROR(VLOOKUP(A540,[5]数据处理!$A:$D,4,0),0)</f>
        <v>0</v>
      </c>
      <c r="K540" s="30">
        <f>IFERROR(VLOOKUP(A540,[5]数据处理!$A:$E,5,0),0)</f>
        <v>0</v>
      </c>
      <c r="L540" s="30">
        <f>IFERROR(VLOOKUP(A540,[5]数据处理!$A:$G,7,0),0)</f>
        <v>0</v>
      </c>
      <c r="M540">
        <f t="shared" si="137"/>
        <v>0</v>
      </c>
      <c r="N540">
        <f>IFERROR(VLOOKUP(A540,[5]数据处理!$A:$C,3,0),0)</f>
        <v>0</v>
      </c>
      <c r="O540">
        <f>IFERROR(VLOOKUP($A540,[5]数据处理!$A:$N,14,0),0)</f>
        <v>0</v>
      </c>
      <c r="P540" t="str">
        <f>IFERROR(VLOOKUP($A540,[3]库存报告使用数据!$A$1:$B$65536,2,0),"")</f>
        <v/>
      </c>
      <c r="Q540" t="str">
        <f>IFERROR(VLOOKUP($A540,[3]库存报告使用数据!$A$1:$E$65536,5,0),"")</f>
        <v/>
      </c>
      <c r="R540" t="str">
        <f>IFERROR(VLOOKUP($A540,[3]库存报告使用数据!$A$1:$H$65536,8,0),"")</f>
        <v/>
      </c>
      <c r="S540" t="str">
        <f>IFERROR(VLOOKUP($A540,[3]库存报告使用数据!$A$1:$K$65536,11,0),"")</f>
        <v/>
      </c>
      <c r="T540" t="str">
        <f>IFERROR(VLOOKUP($A540,[3]库存报告使用数据!$A$1:$C$65536,3,0),"")</f>
        <v/>
      </c>
      <c r="U540" t="str">
        <f>IFERROR(VLOOKUP($A540,[3]库存报告使用数据!$A$1:$F$65536,6,0),"")</f>
        <v/>
      </c>
      <c r="V540" t="str">
        <f>IFERROR(VLOOKUP($A540,[3]库存报告使用数据!$A$1:$I$65536,9,0),"")</f>
        <v/>
      </c>
      <c r="W540" t="str">
        <f>IFERROR(VLOOKUP($A540,[3]库存报告使用数据!$A$1:$L$65536,12,0),"")</f>
        <v/>
      </c>
      <c r="X540" s="20" t="str">
        <f t="shared" si="138"/>
        <v/>
      </c>
      <c r="Y540" s="20" t="str">
        <f t="shared" si="139"/>
        <v/>
      </c>
      <c r="Z540" s="20" t="str">
        <f t="shared" si="140"/>
        <v/>
      </c>
      <c r="AA540" s="20" t="str">
        <f t="shared" si="141"/>
        <v/>
      </c>
      <c r="AB540" t="str">
        <f>IFERROR(VLOOKUP($A540,[3]库存报告使用数据!$A$1:$D$65536,4,0),"")</f>
        <v/>
      </c>
      <c r="AC540" t="str">
        <f>IFERROR(VLOOKUP($A540,[3]库存报告使用数据!$A$1:$G$65536,7,0),"")</f>
        <v/>
      </c>
      <c r="AD540" t="str">
        <f>IFERROR(VLOOKUP($A540,[3]库存报告使用数据!$A$1:$J$65536,10,0),"")</f>
        <v/>
      </c>
      <c r="AE540" t="str">
        <f>IFERROR(VLOOKUP($A540,[3]库存报告使用数据!$A$1:$M$65536,13,0),"")</f>
        <v/>
      </c>
      <c r="AF540" s="20" t="str">
        <f t="shared" si="142"/>
        <v/>
      </c>
      <c r="AG540" s="20" t="str">
        <f t="shared" si="143"/>
        <v/>
      </c>
      <c r="AH540" s="20" t="str">
        <f t="shared" si="144"/>
        <v/>
      </c>
      <c r="AI540" s="20" t="str">
        <f t="shared" si="145"/>
        <v/>
      </c>
      <c r="AJ540">
        <f>IFERROR(VLOOKUP($B540,[4]库存报告使用数据!$A$1:$B$65536,2,0),0)</f>
        <v>0</v>
      </c>
      <c r="AK540">
        <f>IFERROR(VLOOKUP($B540,[4]库存报告使用数据!$A$1:$C$65536,3,0),)</f>
        <v>0</v>
      </c>
      <c r="AL540">
        <f>IFERROR(VLOOKUP($B540,[4]库存报告使用数据!$A$1:$D$65536,4,0),)</f>
        <v>0</v>
      </c>
      <c r="AM540">
        <f>IFERROR(VLOOKUP($B540,[4]库存报告使用数据!$A$1:$E$65536,5,0),)</f>
        <v>0</v>
      </c>
      <c r="AN540" s="20" t="str">
        <f t="shared" si="146"/>
        <v/>
      </c>
      <c r="AO540" s="20" t="str">
        <f t="shared" si="147"/>
        <v/>
      </c>
      <c r="AP540" s="20" t="str">
        <f t="shared" si="148"/>
        <v/>
      </c>
      <c r="AQ540" s="20" t="str">
        <f t="shared" si="149"/>
        <v/>
      </c>
      <c r="AR540" s="32">
        <f t="shared" si="150"/>
        <v>0</v>
      </c>
      <c r="AS540" s="32">
        <f t="shared" si="151"/>
        <v>0</v>
      </c>
      <c r="AT540" s="32">
        <f t="shared" si="152"/>
        <v>0</v>
      </c>
      <c r="AU540" s="28" t="str">
        <f t="shared" si="153"/>
        <v>库存为0</v>
      </c>
      <c r="AV540" s="34" t="str">
        <f>IFERROR(时间!$B$4+AU540,"上周无销量")</f>
        <v>上周无销量</v>
      </c>
    </row>
    <row r="541" spans="1:48">
      <c r="A541" s="18" t="s">
        <v>586</v>
      </c>
      <c r="B541" t="str">
        <f>VLOOKUP(A541,'[1]sku-asin（子）'!$A:$B,2,0)</f>
        <v>B073PQ4PHF</v>
      </c>
      <c r="C541" t="str">
        <f>VLOOKUP(A541,'[1]子sku-父sku'!$A:$B,2,0)</f>
        <v>CS-LY181</v>
      </c>
      <c r="D541" s="28">
        <f>IFERROR(VLOOKUP(A541,[2]库存报告使用数据处理!$A:$C,3,0),0)</f>
        <v>0</v>
      </c>
      <c r="E541" s="28">
        <f>IFERROR(VLOOKUP(A541,[2]库存报告使用数据处理!$A:$D,4,0),0)</f>
        <v>0</v>
      </c>
      <c r="F541" s="28">
        <f>IFERROR(VLOOKUP(A541,[2]库存报告使用数据处理!$A:$E,5,0),0)</f>
        <v>0</v>
      </c>
      <c r="G541" s="28">
        <f>IFERROR(VLOOKUP(A541,[2]库存报告使用数据处理!$A:$F,6,0),0)</f>
        <v>0</v>
      </c>
      <c r="H541" s="29">
        <f>IFERROR(VLOOKUP(A541,[2]库存报告使用数据处理!$A:$G,7,0),0)</f>
        <v>0</v>
      </c>
      <c r="I541">
        <f>IFERROR(VLOOKUP(A541,[5]数据处理!$A:$B,2,0),0)</f>
        <v>0</v>
      </c>
      <c r="J541" s="30">
        <f>IFERROR(VLOOKUP(A541,[5]数据处理!$A:$D,4,0),0)</f>
        <v>0</v>
      </c>
      <c r="K541" s="30">
        <f>IFERROR(VLOOKUP(A541,[5]数据处理!$A:$E,5,0),0)</f>
        <v>0</v>
      </c>
      <c r="L541" s="30">
        <f>IFERROR(VLOOKUP(A541,[5]数据处理!$A:$G,7,0),0)</f>
        <v>0</v>
      </c>
      <c r="M541">
        <f t="shared" si="137"/>
        <v>0</v>
      </c>
      <c r="N541">
        <f>IFERROR(VLOOKUP(A541,[5]数据处理!$A:$C,3,0),0)</f>
        <v>0</v>
      </c>
      <c r="O541">
        <f>IFERROR(VLOOKUP($A541,[5]数据处理!$A:$N,14,0),0)</f>
        <v>0</v>
      </c>
      <c r="P541" t="str">
        <f>IFERROR(VLOOKUP($A541,[3]库存报告使用数据!$A$1:$B$65536,2,0),"")</f>
        <v/>
      </c>
      <c r="Q541" t="str">
        <f>IFERROR(VLOOKUP($A541,[3]库存报告使用数据!$A$1:$E$65536,5,0),"")</f>
        <v/>
      </c>
      <c r="R541" t="str">
        <f>IFERROR(VLOOKUP($A541,[3]库存报告使用数据!$A$1:$H$65536,8,0),"")</f>
        <v/>
      </c>
      <c r="S541" t="str">
        <f>IFERROR(VLOOKUP($A541,[3]库存报告使用数据!$A$1:$K$65536,11,0),"")</f>
        <v/>
      </c>
      <c r="T541" t="str">
        <f>IFERROR(VLOOKUP($A541,[3]库存报告使用数据!$A$1:$C$65536,3,0),"")</f>
        <v/>
      </c>
      <c r="U541" t="str">
        <f>IFERROR(VLOOKUP($A541,[3]库存报告使用数据!$A$1:$F$65536,6,0),"")</f>
        <v/>
      </c>
      <c r="V541" t="str">
        <f>IFERROR(VLOOKUP($A541,[3]库存报告使用数据!$A$1:$I$65536,9,0),"")</f>
        <v/>
      </c>
      <c r="W541" t="str">
        <f>IFERROR(VLOOKUP($A541,[3]库存报告使用数据!$A$1:$L$65536,12,0),"")</f>
        <v/>
      </c>
      <c r="X541" s="20" t="str">
        <f t="shared" si="138"/>
        <v/>
      </c>
      <c r="Y541" s="20" t="str">
        <f t="shared" si="139"/>
        <v/>
      </c>
      <c r="Z541" s="20" t="str">
        <f t="shared" si="140"/>
        <v/>
      </c>
      <c r="AA541" s="20" t="str">
        <f t="shared" si="141"/>
        <v/>
      </c>
      <c r="AB541" t="str">
        <f>IFERROR(VLOOKUP($A541,[3]库存报告使用数据!$A$1:$D$65536,4,0),"")</f>
        <v/>
      </c>
      <c r="AC541" t="str">
        <f>IFERROR(VLOOKUP($A541,[3]库存报告使用数据!$A$1:$G$65536,7,0),"")</f>
        <v/>
      </c>
      <c r="AD541" t="str">
        <f>IFERROR(VLOOKUP($A541,[3]库存报告使用数据!$A$1:$J$65536,10,0),"")</f>
        <v/>
      </c>
      <c r="AE541" t="str">
        <f>IFERROR(VLOOKUP($A541,[3]库存报告使用数据!$A$1:$M$65536,13,0),"")</f>
        <v/>
      </c>
      <c r="AF541" s="20" t="str">
        <f t="shared" si="142"/>
        <v/>
      </c>
      <c r="AG541" s="20" t="str">
        <f t="shared" si="143"/>
        <v/>
      </c>
      <c r="AH541" s="20" t="str">
        <f t="shared" si="144"/>
        <v/>
      </c>
      <c r="AI541" s="20" t="str">
        <f t="shared" si="145"/>
        <v/>
      </c>
      <c r="AJ541">
        <f>IFERROR(VLOOKUP($B541,[4]库存报告使用数据!$A$1:$B$65536,2,0),0)</f>
        <v>0</v>
      </c>
      <c r="AK541">
        <f>IFERROR(VLOOKUP($B541,[4]库存报告使用数据!$A$1:$C$65536,3,0),)</f>
        <v>0</v>
      </c>
      <c r="AL541">
        <f>IFERROR(VLOOKUP($B541,[4]库存报告使用数据!$A$1:$D$65536,4,0),)</f>
        <v>0</v>
      </c>
      <c r="AM541">
        <f>IFERROR(VLOOKUP($B541,[4]库存报告使用数据!$A$1:$E$65536,5,0),)</f>
        <v>0</v>
      </c>
      <c r="AN541" s="20" t="str">
        <f t="shared" si="146"/>
        <v/>
      </c>
      <c r="AO541" s="20" t="str">
        <f t="shared" si="147"/>
        <v/>
      </c>
      <c r="AP541" s="20" t="str">
        <f t="shared" si="148"/>
        <v/>
      </c>
      <c r="AQ541" s="20" t="str">
        <f t="shared" si="149"/>
        <v/>
      </c>
      <c r="AR541" s="32">
        <f t="shared" si="150"/>
        <v>0</v>
      </c>
      <c r="AS541" s="32">
        <f t="shared" si="151"/>
        <v>0</v>
      </c>
      <c r="AT541" s="32">
        <f t="shared" si="152"/>
        <v>0</v>
      </c>
      <c r="AU541" s="28" t="str">
        <f t="shared" si="153"/>
        <v>库存为0</v>
      </c>
      <c r="AV541" s="34" t="str">
        <f>IFERROR(时间!$B$4+AU541,"上周无销量")</f>
        <v>上周无销量</v>
      </c>
    </row>
    <row r="542" spans="1:48">
      <c r="A542" s="18" t="s">
        <v>587</v>
      </c>
      <c r="B542" t="str">
        <f>VLOOKUP(A542,'[1]sku-asin（子）'!$A:$B,2,0)</f>
        <v>B073PQGWNJ</v>
      </c>
      <c r="C542" t="str">
        <f>VLOOKUP(A542,'[1]子sku-父sku'!$A:$B,2,0)</f>
        <v>CS-LY181</v>
      </c>
      <c r="D542" s="28">
        <f>IFERROR(VLOOKUP(A542,[2]库存报告使用数据处理!$A:$C,3,0),0)</f>
        <v>0</v>
      </c>
      <c r="E542" s="28">
        <f>IFERROR(VLOOKUP(A542,[2]库存报告使用数据处理!$A:$D,4,0),0)</f>
        <v>0</v>
      </c>
      <c r="F542" s="28">
        <f>IFERROR(VLOOKUP(A542,[2]库存报告使用数据处理!$A:$E,5,0),0)</f>
        <v>0</v>
      </c>
      <c r="G542" s="28">
        <f>IFERROR(VLOOKUP(A542,[2]库存报告使用数据处理!$A:$F,6,0),0)</f>
        <v>0</v>
      </c>
      <c r="H542" s="29">
        <f>IFERROR(VLOOKUP(A542,[2]库存报告使用数据处理!$A:$G,7,0),0)</f>
        <v>0</v>
      </c>
      <c r="I542">
        <f>IFERROR(VLOOKUP(A542,[5]数据处理!$A:$B,2,0),0)</f>
        <v>0</v>
      </c>
      <c r="J542" s="30">
        <f>IFERROR(VLOOKUP(A542,[5]数据处理!$A:$D,4,0),0)</f>
        <v>0</v>
      </c>
      <c r="K542" s="30">
        <f>IFERROR(VLOOKUP(A542,[5]数据处理!$A:$E,5,0),0)</f>
        <v>0</v>
      </c>
      <c r="L542" s="30">
        <f>IFERROR(VLOOKUP(A542,[5]数据处理!$A:$G,7,0),0)</f>
        <v>0</v>
      </c>
      <c r="M542">
        <f t="shared" si="137"/>
        <v>0</v>
      </c>
      <c r="N542">
        <f>IFERROR(VLOOKUP(A542,[5]数据处理!$A:$C,3,0),0)</f>
        <v>0</v>
      </c>
      <c r="O542">
        <f>IFERROR(VLOOKUP($A542,[5]数据处理!$A:$N,14,0),0)</f>
        <v>0</v>
      </c>
      <c r="P542" t="str">
        <f>IFERROR(VLOOKUP($A542,[3]库存报告使用数据!$A$1:$B$65536,2,0),"")</f>
        <v/>
      </c>
      <c r="Q542" t="str">
        <f>IFERROR(VLOOKUP($A542,[3]库存报告使用数据!$A$1:$E$65536,5,0),"")</f>
        <v/>
      </c>
      <c r="R542" t="str">
        <f>IFERROR(VLOOKUP($A542,[3]库存报告使用数据!$A$1:$H$65536,8,0),"")</f>
        <v/>
      </c>
      <c r="S542" t="str">
        <f>IFERROR(VLOOKUP($A542,[3]库存报告使用数据!$A$1:$K$65536,11,0),"")</f>
        <v/>
      </c>
      <c r="T542" t="str">
        <f>IFERROR(VLOOKUP($A542,[3]库存报告使用数据!$A$1:$C$65536,3,0),"")</f>
        <v/>
      </c>
      <c r="U542" t="str">
        <f>IFERROR(VLOOKUP($A542,[3]库存报告使用数据!$A$1:$F$65536,6,0),"")</f>
        <v/>
      </c>
      <c r="V542" t="str">
        <f>IFERROR(VLOOKUP($A542,[3]库存报告使用数据!$A$1:$I$65536,9,0),"")</f>
        <v/>
      </c>
      <c r="W542" t="str">
        <f>IFERROR(VLOOKUP($A542,[3]库存报告使用数据!$A$1:$L$65536,12,0),"")</f>
        <v/>
      </c>
      <c r="X542" s="20" t="str">
        <f t="shared" si="138"/>
        <v/>
      </c>
      <c r="Y542" s="20" t="str">
        <f t="shared" si="139"/>
        <v/>
      </c>
      <c r="Z542" s="20" t="str">
        <f t="shared" si="140"/>
        <v/>
      </c>
      <c r="AA542" s="20" t="str">
        <f t="shared" si="141"/>
        <v/>
      </c>
      <c r="AB542" t="str">
        <f>IFERROR(VLOOKUP($A542,[3]库存报告使用数据!$A$1:$D$65536,4,0),"")</f>
        <v/>
      </c>
      <c r="AC542" t="str">
        <f>IFERROR(VLOOKUP($A542,[3]库存报告使用数据!$A$1:$G$65536,7,0),"")</f>
        <v/>
      </c>
      <c r="AD542" t="str">
        <f>IFERROR(VLOOKUP($A542,[3]库存报告使用数据!$A$1:$J$65536,10,0),"")</f>
        <v/>
      </c>
      <c r="AE542" t="str">
        <f>IFERROR(VLOOKUP($A542,[3]库存报告使用数据!$A$1:$M$65536,13,0),"")</f>
        <v/>
      </c>
      <c r="AF542" s="20" t="str">
        <f t="shared" si="142"/>
        <v/>
      </c>
      <c r="AG542" s="20" t="str">
        <f t="shared" si="143"/>
        <v/>
      </c>
      <c r="AH542" s="20" t="str">
        <f t="shared" si="144"/>
        <v/>
      </c>
      <c r="AI542" s="20" t="str">
        <f t="shared" si="145"/>
        <v/>
      </c>
      <c r="AJ542">
        <f>IFERROR(VLOOKUP($B542,[4]库存报告使用数据!$A$1:$B$65536,2,0),0)</f>
        <v>0</v>
      </c>
      <c r="AK542">
        <f>IFERROR(VLOOKUP($B542,[4]库存报告使用数据!$A$1:$C$65536,3,0),)</f>
        <v>0</v>
      </c>
      <c r="AL542">
        <f>IFERROR(VLOOKUP($B542,[4]库存报告使用数据!$A$1:$D$65536,4,0),)</f>
        <v>0</v>
      </c>
      <c r="AM542">
        <f>IFERROR(VLOOKUP($B542,[4]库存报告使用数据!$A$1:$E$65536,5,0),)</f>
        <v>0</v>
      </c>
      <c r="AN542" s="20" t="str">
        <f t="shared" si="146"/>
        <v/>
      </c>
      <c r="AO542" s="20" t="str">
        <f t="shared" si="147"/>
        <v/>
      </c>
      <c r="AP542" s="20" t="str">
        <f t="shared" si="148"/>
        <v/>
      </c>
      <c r="AQ542" s="20" t="str">
        <f t="shared" si="149"/>
        <v/>
      </c>
      <c r="AR542" s="32">
        <f t="shared" si="150"/>
        <v>0</v>
      </c>
      <c r="AS542" s="32">
        <f t="shared" si="151"/>
        <v>0</v>
      </c>
      <c r="AT542" s="32">
        <f t="shared" si="152"/>
        <v>0</v>
      </c>
      <c r="AU542" s="28" t="str">
        <f t="shared" si="153"/>
        <v>库存为0</v>
      </c>
      <c r="AV542" s="34" t="str">
        <f>IFERROR(时间!$B$4+AU542,"上周无销量")</f>
        <v>上周无销量</v>
      </c>
    </row>
    <row r="543" spans="1:48">
      <c r="A543" s="18" t="s">
        <v>588</v>
      </c>
      <c r="B543" t="str">
        <f>VLOOKUP(A543,'[1]sku-asin（子）'!$A:$B,2,0)</f>
        <v>B073PQHBRH</v>
      </c>
      <c r="C543" t="str">
        <f>VLOOKUP(A543,'[1]子sku-父sku'!$A:$B,2,0)</f>
        <v>CS-LY181</v>
      </c>
      <c r="D543" s="28">
        <f>IFERROR(VLOOKUP(A543,[2]库存报告使用数据处理!$A:$C,3,0),0)</f>
        <v>0</v>
      </c>
      <c r="E543" s="28">
        <f>IFERROR(VLOOKUP(A543,[2]库存报告使用数据处理!$A:$D,4,0),0)</f>
        <v>0</v>
      </c>
      <c r="F543" s="28">
        <f>IFERROR(VLOOKUP(A543,[2]库存报告使用数据处理!$A:$E,5,0),0)</f>
        <v>1</v>
      </c>
      <c r="G543" s="28">
        <f>IFERROR(VLOOKUP(A543,[2]库存报告使用数据处理!$A:$F,6,0),0)</f>
        <v>0</v>
      </c>
      <c r="H543" s="29">
        <f>IFERROR(VLOOKUP(A543,[2]库存报告使用数据处理!$A:$G,7,0),0)</f>
        <v>17.99</v>
      </c>
      <c r="I543">
        <f>IFERROR(VLOOKUP(A543,[5]数据处理!$A:$B,2,0),0)</f>
        <v>1</v>
      </c>
      <c r="J543" s="30">
        <f>IFERROR(VLOOKUP(A543,[5]数据处理!$A:$D,4,0),0)</f>
        <v>0</v>
      </c>
      <c r="K543" s="30">
        <f>IFERROR(VLOOKUP(A543,[5]数据处理!$A:$E,5,0),0)</f>
        <v>0</v>
      </c>
      <c r="L543" s="30">
        <f>IFERROR(VLOOKUP(A543,[5]数据处理!$A:$G,7,0),0)</f>
        <v>0</v>
      </c>
      <c r="M543">
        <f t="shared" si="137"/>
        <v>1</v>
      </c>
      <c r="N543">
        <f>IFERROR(VLOOKUP(A543,[5]数据处理!$A:$C,3,0),0)</f>
        <v>0</v>
      </c>
      <c r="O543">
        <f>IFERROR(VLOOKUP($A543,[5]数据处理!$A:$N,14,0),0)</f>
        <v>0</v>
      </c>
      <c r="P543">
        <f>IFERROR(VLOOKUP($A543,[3]库存报告使用数据!$A$1:$B$65536,2,0),"")</f>
        <v>451</v>
      </c>
      <c r="Q543">
        <f>IFERROR(VLOOKUP($A543,[3]库存报告使用数据!$A$1:$E$65536,5,0),"")</f>
        <v>237</v>
      </c>
      <c r="R543">
        <f>IFERROR(VLOOKUP($A543,[3]库存报告使用数据!$A$1:$H$65536,8,0),"")</f>
        <v>478</v>
      </c>
      <c r="S543">
        <f>IFERROR(VLOOKUP($A543,[3]库存报告使用数据!$A$1:$K$65536,11,0),"")</f>
        <v>345</v>
      </c>
      <c r="T543">
        <f>IFERROR(VLOOKUP($A543,[3]库存报告使用数据!$A$1:$C$65536,3,0),"")</f>
        <v>1</v>
      </c>
      <c r="U543">
        <f>IFERROR(VLOOKUP($A543,[3]库存报告使用数据!$A$1:$F$65536,6,0),"")</f>
        <v>1</v>
      </c>
      <c r="V543">
        <f>IFERROR(VLOOKUP($A543,[3]库存报告使用数据!$A$1:$I$65536,9,0),"")</f>
        <v>2</v>
      </c>
      <c r="W543">
        <f>IFERROR(VLOOKUP($A543,[3]库存报告使用数据!$A$1:$L$65536,12,0),"")</f>
        <v>0</v>
      </c>
      <c r="X543" s="20">
        <f t="shared" si="138"/>
        <v>0.00221729490022173</v>
      </c>
      <c r="Y543" s="20">
        <f t="shared" si="139"/>
        <v>0.00421940928270042</v>
      </c>
      <c r="Z543" s="20">
        <f t="shared" si="140"/>
        <v>0.00418410041841004</v>
      </c>
      <c r="AA543" s="20">
        <f t="shared" si="141"/>
        <v>0</v>
      </c>
      <c r="AB543">
        <f>IFERROR(VLOOKUP($A543,[3]库存报告使用数据!$A$1:$D$65536,4,0),"")</f>
        <v>0.1</v>
      </c>
      <c r="AC543">
        <f>IFERROR(VLOOKUP($A543,[3]库存报告使用数据!$A$1:$G$65536,7,0),"")</f>
        <v>0.04</v>
      </c>
      <c r="AD543">
        <f>IFERROR(VLOOKUP($A543,[3]库存报告使用数据!$A$1:$J$65536,10,0),"")</f>
        <v>0.23</v>
      </c>
      <c r="AE543">
        <f>IFERROR(VLOOKUP($A543,[3]库存报告使用数据!$A$1:$M$65536,13,0),"")</f>
        <v>0</v>
      </c>
      <c r="AF543" s="20" t="str">
        <f t="shared" si="142"/>
        <v>无销售广告费为0.1</v>
      </c>
      <c r="AG543" s="20" t="str">
        <f t="shared" si="143"/>
        <v>无销售广告费为0.04</v>
      </c>
      <c r="AH543" s="20">
        <f t="shared" si="144"/>
        <v>0.0127848804891606</v>
      </c>
      <c r="AI543" s="20" t="str">
        <f t="shared" si="145"/>
        <v/>
      </c>
      <c r="AJ543">
        <f>IFERROR(VLOOKUP($B543,[4]库存报告使用数据!$A$1:$B$65536,2,0),0)</f>
        <v>0</v>
      </c>
      <c r="AK543">
        <f>IFERROR(VLOOKUP($B543,[4]库存报告使用数据!$A$1:$C$65536,3,0),)</f>
        <v>4</v>
      </c>
      <c r="AL543">
        <f>IFERROR(VLOOKUP($B543,[4]库存报告使用数据!$A$1:$D$65536,4,0),)</f>
        <v>4</v>
      </c>
      <c r="AM543">
        <f>IFERROR(VLOOKUP($B543,[4]库存报告使用数据!$A$1:$E$65536,5,0),)</f>
        <v>3</v>
      </c>
      <c r="AN543" s="20" t="str">
        <f t="shared" si="146"/>
        <v/>
      </c>
      <c r="AO543" s="20">
        <f t="shared" si="147"/>
        <v>0</v>
      </c>
      <c r="AP543" s="20">
        <f t="shared" si="148"/>
        <v>0.25</v>
      </c>
      <c r="AQ543" s="20">
        <f t="shared" si="149"/>
        <v>0</v>
      </c>
      <c r="AR543" s="32">
        <f t="shared" si="150"/>
        <v>0</v>
      </c>
      <c r="AS543" s="32">
        <f t="shared" si="151"/>
        <v>0</v>
      </c>
      <c r="AT543" s="32">
        <f t="shared" si="152"/>
        <v>1</v>
      </c>
      <c r="AU543" s="28" t="str">
        <f t="shared" si="153"/>
        <v>库存为1</v>
      </c>
      <c r="AV543" s="34" t="str">
        <f>IFERROR(时间!$B$4+AU543,"上周无销量")</f>
        <v>上周无销量</v>
      </c>
    </row>
    <row r="544" spans="1:48">
      <c r="A544" s="18" t="s">
        <v>589</v>
      </c>
      <c r="B544" t="str">
        <f>VLOOKUP(A544,'[1]sku-asin（子）'!$A:$B,2,0)</f>
        <v>B073PQQ4QW</v>
      </c>
      <c r="C544" t="str">
        <f>VLOOKUP(A544,'[1]子sku-父sku'!$A:$B,2,0)</f>
        <v>CS-LY181</v>
      </c>
      <c r="D544" s="28">
        <f>IFERROR(VLOOKUP(A544,[2]库存报告使用数据处理!$A:$C,3,0),0)</f>
        <v>1</v>
      </c>
      <c r="E544" s="28">
        <f>IFERROR(VLOOKUP(A544,[2]库存报告使用数据处理!$A:$D,4,0),0)</f>
        <v>0</v>
      </c>
      <c r="F544" s="28">
        <f>IFERROR(VLOOKUP(A544,[2]库存报告使用数据处理!$A:$E,5,0),0)</f>
        <v>0</v>
      </c>
      <c r="G544" s="28">
        <f>IFERROR(VLOOKUP(A544,[2]库存报告使用数据处理!$A:$F,6,0),0)</f>
        <v>0</v>
      </c>
      <c r="H544" s="29">
        <f>IFERROR(VLOOKUP(A544,[2]库存报告使用数据处理!$A:$G,7,0),0)</f>
        <v>17.99</v>
      </c>
      <c r="I544">
        <f>IFERROR(VLOOKUP(A544,[5]数据处理!$A:$B,2,0),0)</f>
        <v>0</v>
      </c>
      <c r="J544" s="30">
        <f>IFERROR(VLOOKUP(A544,[5]数据处理!$A:$D,4,0),0)</f>
        <v>0</v>
      </c>
      <c r="K544" s="30">
        <f>IFERROR(VLOOKUP(A544,[5]数据处理!$A:$E,5,0),0)</f>
        <v>0</v>
      </c>
      <c r="L544" s="30">
        <f>IFERROR(VLOOKUP(A544,[5]数据处理!$A:$G,7,0),0)</f>
        <v>0</v>
      </c>
      <c r="M544">
        <f t="shared" si="137"/>
        <v>0</v>
      </c>
      <c r="N544">
        <f>IFERROR(VLOOKUP(A544,[5]数据处理!$A:$C,3,0),0)</f>
        <v>0</v>
      </c>
      <c r="O544">
        <f>IFERROR(VLOOKUP($A544,[5]数据处理!$A:$N,14,0),0)</f>
        <v>0</v>
      </c>
      <c r="P544">
        <f>IFERROR(VLOOKUP($A544,[3]库存报告使用数据!$A$1:$B$65536,2,0),"")</f>
        <v>14</v>
      </c>
      <c r="Q544">
        <f>IFERROR(VLOOKUP($A544,[3]库存报告使用数据!$A$1:$E$65536,5,0),"")</f>
        <v>114</v>
      </c>
      <c r="R544">
        <f>IFERROR(VLOOKUP($A544,[3]库存报告使用数据!$A$1:$H$65536,8,0),"")</f>
        <v>306</v>
      </c>
      <c r="S544">
        <f>IFERROR(VLOOKUP($A544,[3]库存报告使用数据!$A$1:$K$65536,11,0),"")</f>
        <v>225</v>
      </c>
      <c r="T544">
        <f>IFERROR(VLOOKUP($A544,[3]库存报告使用数据!$A$1:$C$65536,3,0),"")</f>
        <v>0</v>
      </c>
      <c r="U544">
        <f>IFERROR(VLOOKUP($A544,[3]库存报告使用数据!$A$1:$F$65536,6,0),"")</f>
        <v>0</v>
      </c>
      <c r="V544">
        <f>IFERROR(VLOOKUP($A544,[3]库存报告使用数据!$A$1:$I$65536,9,0),"")</f>
        <v>0</v>
      </c>
      <c r="W544">
        <f>IFERROR(VLOOKUP($A544,[3]库存报告使用数据!$A$1:$L$65536,12,0),"")</f>
        <v>0</v>
      </c>
      <c r="X544" s="20">
        <f t="shared" si="138"/>
        <v>0</v>
      </c>
      <c r="Y544" s="20">
        <f t="shared" si="139"/>
        <v>0</v>
      </c>
      <c r="Z544" s="20">
        <f t="shared" si="140"/>
        <v>0</v>
      </c>
      <c r="AA544" s="20">
        <f t="shared" si="141"/>
        <v>0</v>
      </c>
      <c r="AB544">
        <f>IFERROR(VLOOKUP($A544,[3]库存报告使用数据!$A$1:$D$65536,4,0),"")</f>
        <v>0</v>
      </c>
      <c r="AC544">
        <f>IFERROR(VLOOKUP($A544,[3]库存报告使用数据!$A$1:$G$65536,7,0),"")</f>
        <v>0</v>
      </c>
      <c r="AD544">
        <f>IFERROR(VLOOKUP($A544,[3]库存报告使用数据!$A$1:$J$65536,10,0),"")</f>
        <v>0</v>
      </c>
      <c r="AE544">
        <f>IFERROR(VLOOKUP($A544,[3]库存报告使用数据!$A$1:$M$65536,13,0),"")</f>
        <v>0</v>
      </c>
      <c r="AF544" s="20" t="str">
        <f t="shared" si="142"/>
        <v/>
      </c>
      <c r="AG544" s="20" t="str">
        <f t="shared" si="143"/>
        <v/>
      </c>
      <c r="AH544" s="20" t="str">
        <f t="shared" si="144"/>
        <v/>
      </c>
      <c r="AI544" s="20" t="str">
        <f t="shared" si="145"/>
        <v/>
      </c>
      <c r="AJ544">
        <f>IFERROR(VLOOKUP($B544,[4]库存报告使用数据!$A$1:$B$65536,2,0),0)</f>
        <v>0</v>
      </c>
      <c r="AK544">
        <f>IFERROR(VLOOKUP($B544,[4]库存报告使用数据!$A$1:$C$65536,3,0),)</f>
        <v>3</v>
      </c>
      <c r="AL544">
        <f>IFERROR(VLOOKUP($B544,[4]库存报告使用数据!$A$1:$D$65536,4,0),)</f>
        <v>5</v>
      </c>
      <c r="AM544">
        <f>IFERROR(VLOOKUP($B544,[4]库存报告使用数据!$A$1:$E$65536,5,0),)</f>
        <v>3</v>
      </c>
      <c r="AN544" s="20" t="str">
        <f t="shared" si="146"/>
        <v/>
      </c>
      <c r="AO544" s="20">
        <f t="shared" si="147"/>
        <v>0</v>
      </c>
      <c r="AP544" s="20">
        <f t="shared" si="148"/>
        <v>0</v>
      </c>
      <c r="AQ544" s="20">
        <f t="shared" si="149"/>
        <v>0</v>
      </c>
      <c r="AR544" s="32">
        <f t="shared" si="150"/>
        <v>0.142857142857143</v>
      </c>
      <c r="AS544" s="32">
        <f t="shared" si="151"/>
        <v>8.57142857142857</v>
      </c>
      <c r="AT544" s="32">
        <f t="shared" si="152"/>
        <v>-8.57142857142857</v>
      </c>
      <c r="AU544" s="28">
        <f t="shared" si="153"/>
        <v>0</v>
      </c>
      <c r="AV544" s="34">
        <f>IFERROR(时间!$B$4+AU544,"上周无销量")</f>
        <v>43283</v>
      </c>
    </row>
    <row r="545" spans="1:48">
      <c r="A545" s="18" t="s">
        <v>590</v>
      </c>
      <c r="B545" t="str">
        <f>VLOOKUP(A545,'[1]sku-asin（子）'!$A:$B,2,0)</f>
        <v>B073PQ9M5T</v>
      </c>
      <c r="C545" t="str">
        <f>VLOOKUP(A545,'[1]子sku-父sku'!$A:$B,2,0)</f>
        <v>CS-LY181</v>
      </c>
      <c r="D545" s="28">
        <f>IFERROR(VLOOKUP(A545,[2]库存报告使用数据处理!$A:$C,3,0),0)</f>
        <v>0</v>
      </c>
      <c r="E545" s="28">
        <f>IFERROR(VLOOKUP(A545,[2]库存报告使用数据处理!$A:$D,4,0),0)</f>
        <v>1</v>
      </c>
      <c r="F545" s="28">
        <f>IFERROR(VLOOKUP(A545,[2]库存报告使用数据处理!$A:$E,5,0),0)</f>
        <v>0</v>
      </c>
      <c r="G545" s="28">
        <f>IFERROR(VLOOKUP(A545,[2]库存报告使用数据处理!$A:$F,6,0),0)</f>
        <v>3</v>
      </c>
      <c r="H545" s="29">
        <f>IFERROR(VLOOKUP(A545,[2]库存报告使用数据处理!$A:$G,7,0),0)</f>
        <v>18.24</v>
      </c>
      <c r="I545">
        <f>IFERROR(VLOOKUP(A545,[5]数据处理!$A:$B,2,0),0)</f>
        <v>1</v>
      </c>
      <c r="J545" s="30">
        <f>IFERROR(VLOOKUP(A545,[5]数据处理!$A:$D,4,0),0)</f>
        <v>0</v>
      </c>
      <c r="K545" s="30">
        <f>IFERROR(VLOOKUP(A545,[5]数据处理!$A:$E,5,0),0)</f>
        <v>0</v>
      </c>
      <c r="L545" s="30">
        <f>IFERROR(VLOOKUP(A545,[5]数据处理!$A:$G,7,0),0)</f>
        <v>0</v>
      </c>
      <c r="M545">
        <f t="shared" si="137"/>
        <v>1</v>
      </c>
      <c r="N545">
        <f>IFERROR(VLOOKUP(A545,[5]数据处理!$A:$C,3,0),0)</f>
        <v>0</v>
      </c>
      <c r="O545">
        <f>IFERROR(VLOOKUP($A545,[5]数据处理!$A:$N,14,0),0)</f>
        <v>0</v>
      </c>
      <c r="P545">
        <f>IFERROR(VLOOKUP($A545,[3]库存报告使用数据!$A$1:$B$65536,2,0),"")</f>
        <v>8151</v>
      </c>
      <c r="Q545">
        <f>IFERROR(VLOOKUP($A545,[3]库存报告使用数据!$A$1:$E$65536,5,0),"")</f>
        <v>4050</v>
      </c>
      <c r="R545">
        <f>IFERROR(VLOOKUP($A545,[3]库存报告使用数据!$A$1:$H$65536,8,0),"")</f>
        <v>2144</v>
      </c>
      <c r="S545">
        <f>IFERROR(VLOOKUP($A545,[3]库存报告使用数据!$A$1:$K$65536,11,0),"")</f>
        <v>1895</v>
      </c>
      <c r="T545">
        <f>IFERROR(VLOOKUP($A545,[3]库存报告使用数据!$A$1:$C$65536,3,0),"")</f>
        <v>24</v>
      </c>
      <c r="U545">
        <f>IFERROR(VLOOKUP($A545,[3]库存报告使用数据!$A$1:$F$65536,6,0),"")</f>
        <v>12</v>
      </c>
      <c r="V545">
        <f>IFERROR(VLOOKUP($A545,[3]库存报告使用数据!$A$1:$I$65536,9,0),"")</f>
        <v>15</v>
      </c>
      <c r="W545">
        <f>IFERROR(VLOOKUP($A545,[3]库存报告使用数据!$A$1:$L$65536,12,0),"")</f>
        <v>18</v>
      </c>
      <c r="X545" s="20">
        <f t="shared" si="138"/>
        <v>0.00294442399705558</v>
      </c>
      <c r="Y545" s="20">
        <f t="shared" si="139"/>
        <v>0.00296296296296296</v>
      </c>
      <c r="Z545" s="20">
        <f t="shared" si="140"/>
        <v>0.00699626865671642</v>
      </c>
      <c r="AA545" s="20">
        <f t="shared" si="141"/>
        <v>0.00949868073878628</v>
      </c>
      <c r="AB545">
        <f>IFERROR(VLOOKUP($A545,[3]库存报告使用数据!$A$1:$D$65536,4,0),"")</f>
        <v>4.9</v>
      </c>
      <c r="AC545">
        <f>IFERROR(VLOOKUP($A545,[3]库存报告使用数据!$A$1:$G$65536,7,0),"")</f>
        <v>2.55</v>
      </c>
      <c r="AD545">
        <f>IFERROR(VLOOKUP($A545,[3]库存报告使用数据!$A$1:$J$65536,10,0),"")</f>
        <v>3.47</v>
      </c>
      <c r="AE545">
        <f>IFERROR(VLOOKUP($A545,[3]库存报告使用数据!$A$1:$M$65536,13,0),"")</f>
        <v>4.12</v>
      </c>
      <c r="AF545" s="20" t="str">
        <f t="shared" si="142"/>
        <v>无销售广告费为4.9</v>
      </c>
      <c r="AG545" s="20">
        <f t="shared" si="143"/>
        <v>0.139802631578947</v>
      </c>
      <c r="AH545" s="20" t="str">
        <f t="shared" si="144"/>
        <v>无销售广告费为3.47</v>
      </c>
      <c r="AI545" s="20">
        <f t="shared" si="145"/>
        <v>0.0752923976608187</v>
      </c>
      <c r="AJ545">
        <f>IFERROR(VLOOKUP($B545,[4]库存报告使用数据!$A$1:$B$65536,2,0),0)</f>
        <v>8</v>
      </c>
      <c r="AK545">
        <f>IFERROR(VLOOKUP($B545,[4]库存报告使用数据!$A$1:$C$65536,3,0),)</f>
        <v>10</v>
      </c>
      <c r="AL545">
        <f>IFERROR(VLOOKUP($B545,[4]库存报告使用数据!$A$1:$D$65536,4,0),)</f>
        <v>10</v>
      </c>
      <c r="AM545">
        <f>IFERROR(VLOOKUP($B545,[4]库存报告使用数据!$A$1:$E$65536,5,0),)</f>
        <v>18</v>
      </c>
      <c r="AN545" s="20">
        <f t="shared" si="146"/>
        <v>0</v>
      </c>
      <c r="AO545" s="20">
        <f t="shared" si="147"/>
        <v>0.1</v>
      </c>
      <c r="AP545" s="20">
        <f t="shared" si="148"/>
        <v>0</v>
      </c>
      <c r="AQ545" s="20">
        <f t="shared" si="149"/>
        <v>0.166666666666667</v>
      </c>
      <c r="AR545" s="32">
        <f t="shared" si="150"/>
        <v>0</v>
      </c>
      <c r="AS545" s="32">
        <f t="shared" si="151"/>
        <v>0</v>
      </c>
      <c r="AT545" s="32">
        <f t="shared" si="152"/>
        <v>1</v>
      </c>
      <c r="AU545" s="28" t="str">
        <f t="shared" si="153"/>
        <v>库存为1</v>
      </c>
      <c r="AV545" s="34" t="str">
        <f>IFERROR(时间!$B$4+AU545,"上周无销量")</f>
        <v>上周无销量</v>
      </c>
    </row>
    <row r="546" spans="1:48">
      <c r="A546" s="18" t="s">
        <v>591</v>
      </c>
      <c r="B546" t="str">
        <f>VLOOKUP(A546,'[1]sku-asin（子）'!$A:$B,2,0)</f>
        <v>B073PPPDK9</v>
      </c>
      <c r="C546" t="str">
        <f>VLOOKUP(A546,'[1]子sku-父sku'!$A:$B,2,0)</f>
        <v>CS-LY181</v>
      </c>
      <c r="D546" s="28">
        <f>IFERROR(VLOOKUP(A546,[2]库存报告使用数据处理!$A:$C,3,0),0)</f>
        <v>0</v>
      </c>
      <c r="E546" s="28">
        <f>IFERROR(VLOOKUP(A546,[2]库存报告使用数据处理!$A:$D,4,0),0)</f>
        <v>0</v>
      </c>
      <c r="F546" s="28">
        <f>IFERROR(VLOOKUP(A546,[2]库存报告使用数据处理!$A:$E,5,0),0)</f>
        <v>2</v>
      </c>
      <c r="G546" s="28">
        <f>IFERROR(VLOOKUP(A546,[2]库存报告使用数据处理!$A:$F,6,0),0)</f>
        <v>4</v>
      </c>
      <c r="H546" s="29">
        <f>IFERROR(VLOOKUP(A546,[2]库存报告使用数据处理!$A:$G,7,0),0)</f>
        <v>18.1566666666667</v>
      </c>
      <c r="I546">
        <f>IFERROR(VLOOKUP(A546,[5]数据处理!$A:$B,2,0),0)</f>
        <v>5</v>
      </c>
      <c r="J546" s="30">
        <f>IFERROR(VLOOKUP(A546,[5]数据处理!$A:$D,4,0),0)</f>
        <v>0</v>
      </c>
      <c r="K546" s="30">
        <f>IFERROR(VLOOKUP(A546,[5]数据处理!$A:$E,5,0),0)</f>
        <v>0</v>
      </c>
      <c r="L546" s="30">
        <f>IFERROR(VLOOKUP(A546,[5]数据处理!$A:$G,7,0),0)</f>
        <v>0</v>
      </c>
      <c r="M546">
        <f t="shared" si="137"/>
        <v>5</v>
      </c>
      <c r="N546">
        <f>IFERROR(VLOOKUP(A546,[5]数据处理!$A:$C,3,0),0)</f>
        <v>0</v>
      </c>
      <c r="O546">
        <f>IFERROR(VLOOKUP($A546,[5]数据处理!$A:$N,14,0),0)</f>
        <v>5</v>
      </c>
      <c r="P546">
        <f>IFERROR(VLOOKUP($A546,[3]库存报告使用数据!$A$1:$B$65536,2,0),"")</f>
        <v>581</v>
      </c>
      <c r="Q546">
        <f>IFERROR(VLOOKUP($A546,[3]库存报告使用数据!$A$1:$E$65536,5,0),"")</f>
        <v>2520</v>
      </c>
      <c r="R546">
        <f>IFERROR(VLOOKUP($A546,[3]库存报告使用数据!$A$1:$H$65536,8,0),"")</f>
        <v>383</v>
      </c>
      <c r="S546">
        <f>IFERROR(VLOOKUP($A546,[3]库存报告使用数据!$A$1:$K$65536,11,0),"")</f>
        <v>383</v>
      </c>
      <c r="T546">
        <f>IFERROR(VLOOKUP($A546,[3]库存报告使用数据!$A$1:$C$65536,3,0),"")</f>
        <v>2</v>
      </c>
      <c r="U546">
        <f>IFERROR(VLOOKUP($A546,[3]库存报告使用数据!$A$1:$F$65536,6,0),"")</f>
        <v>6</v>
      </c>
      <c r="V546">
        <f>IFERROR(VLOOKUP($A546,[3]库存报告使用数据!$A$1:$I$65536,9,0),"")</f>
        <v>2</v>
      </c>
      <c r="W546">
        <f>IFERROR(VLOOKUP($A546,[3]库存报告使用数据!$A$1:$L$65536,12,0),"")</f>
        <v>2</v>
      </c>
      <c r="X546" s="20">
        <f t="shared" si="138"/>
        <v>0.00344234079173838</v>
      </c>
      <c r="Y546" s="20">
        <f t="shared" si="139"/>
        <v>0.00238095238095238</v>
      </c>
      <c r="Z546" s="20">
        <f t="shared" si="140"/>
        <v>0.00522193211488251</v>
      </c>
      <c r="AA546" s="20">
        <f t="shared" si="141"/>
        <v>0.00522193211488251</v>
      </c>
      <c r="AB546">
        <f>IFERROR(VLOOKUP($A546,[3]库存报告使用数据!$A$1:$D$65536,4,0),"")</f>
        <v>0.29</v>
      </c>
      <c r="AC546">
        <f>IFERROR(VLOOKUP($A546,[3]库存报告使用数据!$A$1:$G$65536,7,0),"")</f>
        <v>1.08</v>
      </c>
      <c r="AD546">
        <f>IFERROR(VLOOKUP($A546,[3]库存报告使用数据!$A$1:$J$65536,10,0),"")</f>
        <v>0.36</v>
      </c>
      <c r="AE546">
        <f>IFERROR(VLOOKUP($A546,[3]库存报告使用数据!$A$1:$M$65536,13,0),"")</f>
        <v>0.21</v>
      </c>
      <c r="AF546" s="20" t="str">
        <f t="shared" si="142"/>
        <v>无销售广告费为0.29</v>
      </c>
      <c r="AG546" s="20" t="str">
        <f t="shared" si="143"/>
        <v>无销售广告费为1.08</v>
      </c>
      <c r="AH546" s="20">
        <f t="shared" si="144"/>
        <v>0.00991371397099319</v>
      </c>
      <c r="AI546" s="20">
        <f t="shared" si="145"/>
        <v>0.00289149990820635</v>
      </c>
      <c r="AJ546">
        <f>IFERROR(VLOOKUP($B546,[4]库存报告使用数据!$A$1:$B$65536,2,0),0)</f>
        <v>7</v>
      </c>
      <c r="AK546">
        <f>IFERROR(VLOOKUP($B546,[4]库存报告使用数据!$A$1:$C$65536,3,0),)</f>
        <v>13</v>
      </c>
      <c r="AL546">
        <f>IFERROR(VLOOKUP($B546,[4]库存报告使用数据!$A$1:$D$65536,4,0),)</f>
        <v>9</v>
      </c>
      <c r="AM546">
        <f>IFERROR(VLOOKUP($B546,[4]库存报告使用数据!$A$1:$E$65536,5,0),)</f>
        <v>15</v>
      </c>
      <c r="AN546" s="20">
        <f t="shared" si="146"/>
        <v>0</v>
      </c>
      <c r="AO546" s="20">
        <f t="shared" si="147"/>
        <v>0</v>
      </c>
      <c r="AP546" s="20">
        <f t="shared" si="148"/>
        <v>0.222222222222222</v>
      </c>
      <c r="AQ546" s="20">
        <f t="shared" si="149"/>
        <v>0.266666666666667</v>
      </c>
      <c r="AR546" s="32">
        <f t="shared" si="150"/>
        <v>0</v>
      </c>
      <c r="AS546" s="32">
        <f t="shared" si="151"/>
        <v>0</v>
      </c>
      <c r="AT546" s="32">
        <f t="shared" si="152"/>
        <v>5</v>
      </c>
      <c r="AU546" s="28" t="str">
        <f t="shared" si="153"/>
        <v>库存为5</v>
      </c>
      <c r="AV546" s="34" t="str">
        <f>IFERROR(时间!$B$4+AU546,"上周无销量")</f>
        <v>上周无销量</v>
      </c>
    </row>
    <row r="547" spans="1:48">
      <c r="A547" s="18" t="s">
        <v>592</v>
      </c>
      <c r="B547" t="str">
        <f>VLOOKUP(A547,'[1]sku-asin（子）'!$A:$B,2,0)</f>
        <v>B073PQFWZP</v>
      </c>
      <c r="C547" t="str">
        <f>VLOOKUP(A547,'[1]子sku-父sku'!$A:$B,2,0)</f>
        <v>CS-LY181</v>
      </c>
      <c r="D547" s="28">
        <f>IFERROR(VLOOKUP(A547,[2]库存报告使用数据处理!$A:$C,3,0),0)</f>
        <v>0</v>
      </c>
      <c r="E547" s="28">
        <f>IFERROR(VLOOKUP(A547,[2]库存报告使用数据处理!$A:$D,4,0),0)</f>
        <v>0</v>
      </c>
      <c r="F547" s="28">
        <f>IFERROR(VLOOKUP(A547,[2]库存报告使用数据处理!$A:$E,5,0),0)</f>
        <v>1</v>
      </c>
      <c r="G547" s="28">
        <f>IFERROR(VLOOKUP(A547,[2]库存报告使用数据处理!$A:$F,6,0),0)</f>
        <v>0</v>
      </c>
      <c r="H547" s="29">
        <f>IFERROR(VLOOKUP(A547,[2]库存报告使用数据处理!$A:$G,7,0),0)</f>
        <v>17.99</v>
      </c>
      <c r="I547">
        <f>IFERROR(VLOOKUP(A547,[5]数据处理!$A:$B,2,0),0)</f>
        <v>0</v>
      </c>
      <c r="J547" s="30">
        <f>IFERROR(VLOOKUP(A547,[5]数据处理!$A:$D,4,0),0)</f>
        <v>0</v>
      </c>
      <c r="K547" s="30">
        <f>IFERROR(VLOOKUP(A547,[5]数据处理!$A:$E,5,0),0)</f>
        <v>0</v>
      </c>
      <c r="L547" s="30">
        <f>IFERROR(VLOOKUP(A547,[5]数据处理!$A:$G,7,0),0)</f>
        <v>0</v>
      </c>
      <c r="M547">
        <f t="shared" si="137"/>
        <v>0</v>
      </c>
      <c r="N547">
        <f>IFERROR(VLOOKUP(A547,[5]数据处理!$A:$C,3,0),0)</f>
        <v>0</v>
      </c>
      <c r="O547">
        <f>IFERROR(VLOOKUP($A547,[5]数据处理!$A:$N,14,0),0)</f>
        <v>0</v>
      </c>
      <c r="P547">
        <f>IFERROR(VLOOKUP($A547,[3]库存报告使用数据!$A$1:$B$65536,2,0),"")</f>
        <v>0</v>
      </c>
      <c r="Q547">
        <f>IFERROR(VLOOKUP($A547,[3]库存报告使用数据!$A$1:$E$65536,5,0),"")</f>
        <v>0</v>
      </c>
      <c r="R547">
        <f>IFERROR(VLOOKUP($A547,[3]库存报告使用数据!$A$1:$H$65536,8,0),"")</f>
        <v>350</v>
      </c>
      <c r="S547">
        <f>IFERROR(VLOOKUP($A547,[3]库存报告使用数据!$A$1:$K$65536,11,0),"")</f>
        <v>0</v>
      </c>
      <c r="T547">
        <f>IFERROR(VLOOKUP($A547,[3]库存报告使用数据!$A$1:$C$65536,3,0),"")</f>
        <v>0</v>
      </c>
      <c r="U547">
        <f>IFERROR(VLOOKUP($A547,[3]库存报告使用数据!$A$1:$F$65536,6,0),"")</f>
        <v>0</v>
      </c>
      <c r="V547">
        <f>IFERROR(VLOOKUP($A547,[3]库存报告使用数据!$A$1:$I$65536,9,0),"")</f>
        <v>2</v>
      </c>
      <c r="W547">
        <f>IFERROR(VLOOKUP($A547,[3]库存报告使用数据!$A$1:$L$65536,12,0),"")</f>
        <v>0</v>
      </c>
      <c r="X547" s="20" t="str">
        <f t="shared" si="138"/>
        <v/>
      </c>
      <c r="Y547" s="20" t="str">
        <f t="shared" si="139"/>
        <v/>
      </c>
      <c r="Z547" s="20">
        <f t="shared" si="140"/>
        <v>0.00571428571428571</v>
      </c>
      <c r="AA547" s="20" t="str">
        <f t="shared" si="141"/>
        <v/>
      </c>
      <c r="AB547">
        <f>IFERROR(VLOOKUP($A547,[3]库存报告使用数据!$A$1:$D$65536,4,0),"")</f>
        <v>0</v>
      </c>
      <c r="AC547">
        <f>IFERROR(VLOOKUP($A547,[3]库存报告使用数据!$A$1:$G$65536,7,0),"")</f>
        <v>0</v>
      </c>
      <c r="AD547">
        <f>IFERROR(VLOOKUP($A547,[3]库存报告使用数据!$A$1:$J$65536,10,0),"")</f>
        <v>0.5</v>
      </c>
      <c r="AE547">
        <f>IFERROR(VLOOKUP($A547,[3]库存报告使用数据!$A$1:$M$65536,13,0),"")</f>
        <v>0</v>
      </c>
      <c r="AF547" s="20" t="str">
        <f t="shared" si="142"/>
        <v/>
      </c>
      <c r="AG547" s="20" t="str">
        <f t="shared" si="143"/>
        <v/>
      </c>
      <c r="AH547" s="20">
        <f t="shared" si="144"/>
        <v>0.0277932184546971</v>
      </c>
      <c r="AI547" s="20" t="str">
        <f t="shared" si="145"/>
        <v/>
      </c>
      <c r="AJ547">
        <f>IFERROR(VLOOKUP($B547,[4]库存报告使用数据!$A$1:$B$65536,2,0),0)</f>
        <v>0</v>
      </c>
      <c r="AK547">
        <f>IFERROR(VLOOKUP($B547,[4]库存报告使用数据!$A$1:$C$65536,3,0),)</f>
        <v>0</v>
      </c>
      <c r="AL547">
        <f>IFERROR(VLOOKUP($B547,[4]库存报告使用数据!$A$1:$D$65536,4,0),)</f>
        <v>0</v>
      </c>
      <c r="AM547">
        <f>IFERROR(VLOOKUP($B547,[4]库存报告使用数据!$A$1:$E$65536,5,0),)</f>
        <v>0</v>
      </c>
      <c r="AN547" s="20" t="str">
        <f t="shared" si="146"/>
        <v/>
      </c>
      <c r="AO547" s="20" t="str">
        <f t="shared" si="147"/>
        <v/>
      </c>
      <c r="AP547" s="20" t="str">
        <f t="shared" si="148"/>
        <v/>
      </c>
      <c r="AQ547" s="20" t="str">
        <f t="shared" si="149"/>
        <v/>
      </c>
      <c r="AR547" s="32">
        <f t="shared" si="150"/>
        <v>0</v>
      </c>
      <c r="AS547" s="32">
        <f t="shared" si="151"/>
        <v>0</v>
      </c>
      <c r="AT547" s="32">
        <f t="shared" si="152"/>
        <v>0</v>
      </c>
      <c r="AU547" s="28" t="str">
        <f t="shared" si="153"/>
        <v>库存为0</v>
      </c>
      <c r="AV547" s="34" t="str">
        <f>IFERROR(时间!$B$4+AU547,"上周无销量")</f>
        <v>上周无销量</v>
      </c>
    </row>
    <row r="548" spans="1:48">
      <c r="A548" s="18" t="s">
        <v>593</v>
      </c>
      <c r="B548" t="str">
        <f>VLOOKUP(A548,'[1]sku-asin（子）'!$A:$B,2,0)</f>
        <v>B073PPQQSP</v>
      </c>
      <c r="C548" t="str">
        <f>VLOOKUP(A548,'[1]子sku-父sku'!$A:$B,2,0)</f>
        <v>CS-LY181</v>
      </c>
      <c r="D548" s="28">
        <f>IFERROR(VLOOKUP(A548,[2]库存报告使用数据处理!$A:$C,3,0),0)</f>
        <v>0</v>
      </c>
      <c r="E548" s="28">
        <f>IFERROR(VLOOKUP(A548,[2]库存报告使用数据处理!$A:$D,4,0),0)</f>
        <v>1</v>
      </c>
      <c r="F548" s="28">
        <f>IFERROR(VLOOKUP(A548,[2]库存报告使用数据处理!$A:$E,5,0),0)</f>
        <v>0</v>
      </c>
      <c r="G548" s="28">
        <f>IFERROR(VLOOKUP(A548,[2]库存报告使用数据处理!$A:$F,6,0),0)</f>
        <v>0</v>
      </c>
      <c r="H548" s="29">
        <f>IFERROR(VLOOKUP(A548,[2]库存报告使用数据处理!$A:$G,7,0),0)</f>
        <v>17.99</v>
      </c>
      <c r="I548">
        <f>IFERROR(VLOOKUP(A548,[5]数据处理!$A:$B,2,0),0)</f>
        <v>1</v>
      </c>
      <c r="J548" s="30">
        <f>IFERROR(VLOOKUP(A548,[5]数据处理!$A:$D,4,0),0)</f>
        <v>0</v>
      </c>
      <c r="K548" s="30">
        <f>IFERROR(VLOOKUP(A548,[5]数据处理!$A:$E,5,0),0)</f>
        <v>0</v>
      </c>
      <c r="L548" s="30">
        <f>IFERROR(VLOOKUP(A548,[5]数据处理!$A:$G,7,0),0)</f>
        <v>0</v>
      </c>
      <c r="M548">
        <f t="shared" si="137"/>
        <v>1</v>
      </c>
      <c r="N548">
        <f>IFERROR(VLOOKUP(A548,[5]数据处理!$A:$C,3,0),0)</f>
        <v>0</v>
      </c>
      <c r="O548">
        <f>IFERROR(VLOOKUP($A548,[5]数据处理!$A:$N,14,0),0)</f>
        <v>0</v>
      </c>
      <c r="P548">
        <f>IFERROR(VLOOKUP($A548,[3]库存报告使用数据!$A$1:$B$65536,2,0),"")</f>
        <v>1166</v>
      </c>
      <c r="Q548">
        <f>IFERROR(VLOOKUP($A548,[3]库存报告使用数据!$A$1:$E$65536,5,0),"")</f>
        <v>332</v>
      </c>
      <c r="R548">
        <f>IFERROR(VLOOKUP($A548,[3]库存报告使用数据!$A$1:$H$65536,8,0),"")</f>
        <v>0</v>
      </c>
      <c r="S548">
        <f>IFERROR(VLOOKUP($A548,[3]库存报告使用数据!$A$1:$K$65536,11,0),"")</f>
        <v>0</v>
      </c>
      <c r="T548">
        <f>IFERROR(VLOOKUP($A548,[3]库存报告使用数据!$A$1:$C$65536,3,0),"")</f>
        <v>15</v>
      </c>
      <c r="U548">
        <f>IFERROR(VLOOKUP($A548,[3]库存报告使用数据!$A$1:$F$65536,6,0),"")</f>
        <v>2</v>
      </c>
      <c r="V548">
        <f>IFERROR(VLOOKUP($A548,[3]库存报告使用数据!$A$1:$I$65536,9,0),"")</f>
        <v>0</v>
      </c>
      <c r="W548">
        <f>IFERROR(VLOOKUP($A548,[3]库存报告使用数据!$A$1:$L$65536,12,0),"")</f>
        <v>0</v>
      </c>
      <c r="X548" s="20">
        <f t="shared" si="138"/>
        <v>0.0128644939965695</v>
      </c>
      <c r="Y548" s="20">
        <f t="shared" si="139"/>
        <v>0.00602409638554217</v>
      </c>
      <c r="Z548" s="20" t="str">
        <f t="shared" si="140"/>
        <v/>
      </c>
      <c r="AA548" s="20" t="str">
        <f t="shared" si="141"/>
        <v/>
      </c>
      <c r="AB548">
        <f>IFERROR(VLOOKUP($A548,[3]库存报告使用数据!$A$1:$D$65536,4,0),"")</f>
        <v>3.1275</v>
      </c>
      <c r="AC548">
        <f>IFERROR(VLOOKUP($A548,[3]库存报告使用数据!$A$1:$G$65536,7,0),"")</f>
        <v>0.36</v>
      </c>
      <c r="AD548">
        <f>IFERROR(VLOOKUP($A548,[3]库存报告使用数据!$A$1:$J$65536,10,0),"")</f>
        <v>0</v>
      </c>
      <c r="AE548">
        <f>IFERROR(VLOOKUP($A548,[3]库存报告使用数据!$A$1:$M$65536,13,0),"")</f>
        <v>0</v>
      </c>
      <c r="AF548" s="20" t="str">
        <f t="shared" si="142"/>
        <v>无销售广告费为3.1275</v>
      </c>
      <c r="AG548" s="20">
        <f t="shared" si="143"/>
        <v>0.0200111172873819</v>
      </c>
      <c r="AH548" s="20" t="str">
        <f t="shared" si="144"/>
        <v/>
      </c>
      <c r="AI548" s="20" t="str">
        <f t="shared" si="145"/>
        <v/>
      </c>
      <c r="AJ548">
        <f>IFERROR(VLOOKUP($B548,[4]库存报告使用数据!$A$1:$B$65536,2,0),0)</f>
        <v>2</v>
      </c>
      <c r="AK548">
        <f>IFERROR(VLOOKUP($B548,[4]库存报告使用数据!$A$1:$C$65536,3,0),)</f>
        <v>0</v>
      </c>
      <c r="AL548">
        <f>IFERROR(VLOOKUP($B548,[4]库存报告使用数据!$A$1:$D$65536,4,0),)</f>
        <v>0</v>
      </c>
      <c r="AM548">
        <f>IFERROR(VLOOKUP($B548,[4]库存报告使用数据!$A$1:$E$65536,5,0),)</f>
        <v>0</v>
      </c>
      <c r="AN548" s="20">
        <f t="shared" si="146"/>
        <v>0</v>
      </c>
      <c r="AO548" s="20" t="str">
        <f t="shared" si="147"/>
        <v/>
      </c>
      <c r="AP548" s="20" t="str">
        <f t="shared" si="148"/>
        <v/>
      </c>
      <c r="AQ548" s="20" t="str">
        <f t="shared" si="149"/>
        <v/>
      </c>
      <c r="AR548" s="32">
        <f t="shared" si="150"/>
        <v>0</v>
      </c>
      <c r="AS548" s="32">
        <f t="shared" si="151"/>
        <v>0</v>
      </c>
      <c r="AT548" s="32">
        <f t="shared" si="152"/>
        <v>1</v>
      </c>
      <c r="AU548" s="28" t="str">
        <f t="shared" si="153"/>
        <v>库存为1</v>
      </c>
      <c r="AV548" s="34" t="str">
        <f>IFERROR(时间!$B$4+AU548,"上周无销量")</f>
        <v>上周无销量</v>
      </c>
    </row>
    <row r="549" spans="1:48">
      <c r="A549" s="18" t="s">
        <v>594</v>
      </c>
      <c r="B549" t="str">
        <f>VLOOKUP(A549,'[1]sku-asin（子）'!$A:$B,2,0)</f>
        <v>B073PQFQFT</v>
      </c>
      <c r="C549" t="str">
        <f>VLOOKUP(A549,'[1]子sku-父sku'!$A:$B,2,0)</f>
        <v>CS-LY181</v>
      </c>
      <c r="D549" s="28">
        <f>IFERROR(VLOOKUP(A549,[2]库存报告使用数据处理!$A:$C,3,0),0)</f>
        <v>0</v>
      </c>
      <c r="E549" s="28">
        <f>IFERROR(VLOOKUP(A549,[2]库存报告使用数据处理!$A:$D,4,0),0)</f>
        <v>0</v>
      </c>
      <c r="F549" s="28">
        <f>IFERROR(VLOOKUP(A549,[2]库存报告使用数据处理!$A:$E,5,0),0)</f>
        <v>0</v>
      </c>
      <c r="G549" s="28">
        <f>IFERROR(VLOOKUP(A549,[2]库存报告使用数据处理!$A:$F,6,0),0)</f>
        <v>0</v>
      </c>
      <c r="H549" s="29">
        <f>IFERROR(VLOOKUP(A549,[2]库存报告使用数据处理!$A:$G,7,0),0)</f>
        <v>0</v>
      </c>
      <c r="I549">
        <f>IFERROR(VLOOKUP(A549,[5]数据处理!$A:$B,2,0),0)</f>
        <v>0</v>
      </c>
      <c r="J549" s="30">
        <f>IFERROR(VLOOKUP(A549,[5]数据处理!$A:$D,4,0),0)</f>
        <v>0</v>
      </c>
      <c r="K549" s="30">
        <f>IFERROR(VLOOKUP(A549,[5]数据处理!$A:$E,5,0),0)</f>
        <v>0</v>
      </c>
      <c r="L549" s="30">
        <f>IFERROR(VLOOKUP(A549,[5]数据处理!$A:$G,7,0),0)</f>
        <v>0</v>
      </c>
      <c r="M549">
        <f t="shared" si="137"/>
        <v>0</v>
      </c>
      <c r="N549">
        <f>IFERROR(VLOOKUP(A549,[5]数据处理!$A:$C,3,0),0)</f>
        <v>1</v>
      </c>
      <c r="O549">
        <f>IFERROR(VLOOKUP($A549,[5]数据处理!$A:$N,14,0),0)</f>
        <v>0</v>
      </c>
      <c r="P549" t="str">
        <f>IFERROR(VLOOKUP($A549,[3]库存报告使用数据!$A$1:$B$65536,2,0),"")</f>
        <v/>
      </c>
      <c r="Q549" t="str">
        <f>IFERROR(VLOOKUP($A549,[3]库存报告使用数据!$A$1:$E$65536,5,0),"")</f>
        <v/>
      </c>
      <c r="R549" t="str">
        <f>IFERROR(VLOOKUP($A549,[3]库存报告使用数据!$A$1:$H$65536,8,0),"")</f>
        <v/>
      </c>
      <c r="S549" t="str">
        <f>IFERROR(VLOOKUP($A549,[3]库存报告使用数据!$A$1:$K$65536,11,0),"")</f>
        <v/>
      </c>
      <c r="T549" t="str">
        <f>IFERROR(VLOOKUP($A549,[3]库存报告使用数据!$A$1:$C$65536,3,0),"")</f>
        <v/>
      </c>
      <c r="U549" t="str">
        <f>IFERROR(VLOOKUP($A549,[3]库存报告使用数据!$A$1:$F$65536,6,0),"")</f>
        <v/>
      </c>
      <c r="V549" t="str">
        <f>IFERROR(VLOOKUP($A549,[3]库存报告使用数据!$A$1:$I$65536,9,0),"")</f>
        <v/>
      </c>
      <c r="W549" t="str">
        <f>IFERROR(VLOOKUP($A549,[3]库存报告使用数据!$A$1:$L$65536,12,0),"")</f>
        <v/>
      </c>
      <c r="X549" s="20" t="str">
        <f t="shared" si="138"/>
        <v/>
      </c>
      <c r="Y549" s="20" t="str">
        <f t="shared" si="139"/>
        <v/>
      </c>
      <c r="Z549" s="20" t="str">
        <f t="shared" si="140"/>
        <v/>
      </c>
      <c r="AA549" s="20" t="str">
        <f t="shared" si="141"/>
        <v/>
      </c>
      <c r="AB549" t="str">
        <f>IFERROR(VLOOKUP($A549,[3]库存报告使用数据!$A$1:$D$65536,4,0),"")</f>
        <v/>
      </c>
      <c r="AC549" t="str">
        <f>IFERROR(VLOOKUP($A549,[3]库存报告使用数据!$A$1:$G$65536,7,0),"")</f>
        <v/>
      </c>
      <c r="AD549" t="str">
        <f>IFERROR(VLOOKUP($A549,[3]库存报告使用数据!$A$1:$J$65536,10,0),"")</f>
        <v/>
      </c>
      <c r="AE549" t="str">
        <f>IFERROR(VLOOKUP($A549,[3]库存报告使用数据!$A$1:$M$65536,13,0),"")</f>
        <v/>
      </c>
      <c r="AF549" s="20" t="str">
        <f t="shared" si="142"/>
        <v/>
      </c>
      <c r="AG549" s="20" t="str">
        <f t="shared" si="143"/>
        <v/>
      </c>
      <c r="AH549" s="20" t="str">
        <f t="shared" si="144"/>
        <v/>
      </c>
      <c r="AI549" s="20" t="str">
        <f t="shared" si="145"/>
        <v/>
      </c>
      <c r="AJ549">
        <f>IFERROR(VLOOKUP($B549,[4]库存报告使用数据!$A$1:$B$65536,2,0),0)</f>
        <v>0</v>
      </c>
      <c r="AK549">
        <f>IFERROR(VLOOKUP($B549,[4]库存报告使用数据!$A$1:$C$65536,3,0),)</f>
        <v>0</v>
      </c>
      <c r="AL549">
        <f>IFERROR(VLOOKUP($B549,[4]库存报告使用数据!$A$1:$D$65536,4,0),)</f>
        <v>0</v>
      </c>
      <c r="AM549">
        <f>IFERROR(VLOOKUP($B549,[4]库存报告使用数据!$A$1:$E$65536,5,0),)</f>
        <v>0</v>
      </c>
      <c r="AN549" s="20" t="str">
        <f t="shared" si="146"/>
        <v/>
      </c>
      <c r="AO549" s="20" t="str">
        <f t="shared" si="147"/>
        <v/>
      </c>
      <c r="AP549" s="20" t="str">
        <f t="shared" si="148"/>
        <v/>
      </c>
      <c r="AQ549" s="20" t="str">
        <f t="shared" si="149"/>
        <v/>
      </c>
      <c r="AR549" s="32">
        <f t="shared" si="150"/>
        <v>0</v>
      </c>
      <c r="AS549" s="32">
        <f t="shared" si="151"/>
        <v>0</v>
      </c>
      <c r="AT549" s="32">
        <f t="shared" si="152"/>
        <v>0</v>
      </c>
      <c r="AU549" s="28" t="str">
        <f t="shared" si="153"/>
        <v>库存为0</v>
      </c>
      <c r="AV549" s="34" t="str">
        <f>IFERROR(时间!$B$4+AU549,"上周无销量")</f>
        <v>上周无销量</v>
      </c>
    </row>
    <row r="550" spans="1:48">
      <c r="A550" s="18" t="s">
        <v>595</v>
      </c>
      <c r="B550" t="str">
        <f>VLOOKUP(A550,'[1]sku-asin（子）'!$A:$B,2,0)</f>
        <v>B073PPWPH1</v>
      </c>
      <c r="C550" t="str">
        <f>VLOOKUP(A550,'[1]子sku-父sku'!$A:$B,2,0)</f>
        <v>CS-LY181</v>
      </c>
      <c r="D550" s="28">
        <f>IFERROR(VLOOKUP(A550,[2]库存报告使用数据处理!$A:$C,3,0),0)</f>
        <v>0</v>
      </c>
      <c r="E550" s="28">
        <f>IFERROR(VLOOKUP(A550,[2]库存报告使用数据处理!$A:$D,4,0),0)</f>
        <v>0</v>
      </c>
      <c r="F550" s="28">
        <f>IFERROR(VLOOKUP(A550,[2]库存报告使用数据处理!$A:$E,5,0),0)</f>
        <v>0</v>
      </c>
      <c r="G550" s="28">
        <f>IFERROR(VLOOKUP(A550,[2]库存报告使用数据处理!$A:$F,6,0),0)</f>
        <v>0</v>
      </c>
      <c r="H550" s="29">
        <f>IFERROR(VLOOKUP(A550,[2]库存报告使用数据处理!$A:$G,7,0),0)</f>
        <v>0</v>
      </c>
      <c r="I550">
        <f>IFERROR(VLOOKUP(A550,[5]数据处理!$A:$B,2,0),0)</f>
        <v>0</v>
      </c>
      <c r="J550" s="30">
        <f>IFERROR(VLOOKUP(A550,[5]数据处理!$A:$D,4,0),0)</f>
        <v>0</v>
      </c>
      <c r="K550" s="30">
        <f>IFERROR(VLOOKUP(A550,[5]数据处理!$A:$E,5,0),0)</f>
        <v>0</v>
      </c>
      <c r="L550" s="30">
        <f>IFERROR(VLOOKUP(A550,[5]数据处理!$A:$G,7,0),0)</f>
        <v>0</v>
      </c>
      <c r="M550">
        <f t="shared" si="137"/>
        <v>0</v>
      </c>
      <c r="N550">
        <f>IFERROR(VLOOKUP(A550,[5]数据处理!$A:$C,3,0),0)</f>
        <v>0</v>
      </c>
      <c r="O550">
        <f>IFERROR(VLOOKUP($A550,[5]数据处理!$A:$N,14,0),0)</f>
        <v>0</v>
      </c>
      <c r="P550" t="str">
        <f>IFERROR(VLOOKUP($A550,[3]库存报告使用数据!$A$1:$B$65536,2,0),"")</f>
        <v/>
      </c>
      <c r="Q550" t="str">
        <f>IFERROR(VLOOKUP($A550,[3]库存报告使用数据!$A$1:$E$65536,5,0),"")</f>
        <v/>
      </c>
      <c r="R550" t="str">
        <f>IFERROR(VLOOKUP($A550,[3]库存报告使用数据!$A$1:$H$65536,8,0),"")</f>
        <v/>
      </c>
      <c r="S550" t="str">
        <f>IFERROR(VLOOKUP($A550,[3]库存报告使用数据!$A$1:$K$65536,11,0),"")</f>
        <v/>
      </c>
      <c r="T550" t="str">
        <f>IFERROR(VLOOKUP($A550,[3]库存报告使用数据!$A$1:$C$65536,3,0),"")</f>
        <v/>
      </c>
      <c r="U550" t="str">
        <f>IFERROR(VLOOKUP($A550,[3]库存报告使用数据!$A$1:$F$65536,6,0),"")</f>
        <v/>
      </c>
      <c r="V550" t="str">
        <f>IFERROR(VLOOKUP($A550,[3]库存报告使用数据!$A$1:$I$65536,9,0),"")</f>
        <v/>
      </c>
      <c r="W550" t="str">
        <f>IFERROR(VLOOKUP($A550,[3]库存报告使用数据!$A$1:$L$65536,12,0),"")</f>
        <v/>
      </c>
      <c r="X550" s="20" t="str">
        <f t="shared" si="138"/>
        <v/>
      </c>
      <c r="Y550" s="20" t="str">
        <f t="shared" si="139"/>
        <v/>
      </c>
      <c r="Z550" s="20" t="str">
        <f t="shared" si="140"/>
        <v/>
      </c>
      <c r="AA550" s="20" t="str">
        <f t="shared" si="141"/>
        <v/>
      </c>
      <c r="AB550" t="str">
        <f>IFERROR(VLOOKUP($A550,[3]库存报告使用数据!$A$1:$D$65536,4,0),"")</f>
        <v/>
      </c>
      <c r="AC550" t="str">
        <f>IFERROR(VLOOKUP($A550,[3]库存报告使用数据!$A$1:$G$65536,7,0),"")</f>
        <v/>
      </c>
      <c r="AD550" t="str">
        <f>IFERROR(VLOOKUP($A550,[3]库存报告使用数据!$A$1:$J$65536,10,0),"")</f>
        <v/>
      </c>
      <c r="AE550" t="str">
        <f>IFERROR(VLOOKUP($A550,[3]库存报告使用数据!$A$1:$M$65536,13,0),"")</f>
        <v/>
      </c>
      <c r="AF550" s="20" t="str">
        <f t="shared" si="142"/>
        <v/>
      </c>
      <c r="AG550" s="20" t="str">
        <f t="shared" si="143"/>
        <v/>
      </c>
      <c r="AH550" s="20" t="str">
        <f t="shared" si="144"/>
        <v/>
      </c>
      <c r="AI550" s="20" t="str">
        <f t="shared" si="145"/>
        <v/>
      </c>
      <c r="AJ550">
        <f>IFERROR(VLOOKUP($B550,[4]库存报告使用数据!$A$1:$B$65536,2,0),0)</f>
        <v>0</v>
      </c>
      <c r="AK550">
        <f>IFERROR(VLOOKUP($B550,[4]库存报告使用数据!$A$1:$C$65536,3,0),)</f>
        <v>0</v>
      </c>
      <c r="AL550">
        <f>IFERROR(VLOOKUP($B550,[4]库存报告使用数据!$A$1:$D$65536,4,0),)</f>
        <v>0</v>
      </c>
      <c r="AM550">
        <f>IFERROR(VLOOKUP($B550,[4]库存报告使用数据!$A$1:$E$65536,5,0),)</f>
        <v>0</v>
      </c>
      <c r="AN550" s="20" t="str">
        <f t="shared" si="146"/>
        <v/>
      </c>
      <c r="AO550" s="20" t="str">
        <f t="shared" si="147"/>
        <v/>
      </c>
      <c r="AP550" s="20" t="str">
        <f t="shared" si="148"/>
        <v/>
      </c>
      <c r="AQ550" s="20" t="str">
        <f t="shared" si="149"/>
        <v/>
      </c>
      <c r="AR550" s="32">
        <f t="shared" si="150"/>
        <v>0</v>
      </c>
      <c r="AS550" s="32">
        <f t="shared" si="151"/>
        <v>0</v>
      </c>
      <c r="AT550" s="32">
        <f t="shared" si="152"/>
        <v>0</v>
      </c>
      <c r="AU550" s="28" t="str">
        <f t="shared" si="153"/>
        <v>库存为0</v>
      </c>
      <c r="AV550" s="34" t="str">
        <f>IFERROR(时间!$B$4+AU550,"上周无销量")</f>
        <v>上周无销量</v>
      </c>
    </row>
    <row r="551" spans="1:48">
      <c r="A551" s="18" t="s">
        <v>596</v>
      </c>
      <c r="B551" t="str">
        <f>VLOOKUP(A551,'[1]sku-asin（子）'!$A:$B,2,0)</f>
        <v>B073PQF1C1</v>
      </c>
      <c r="C551" t="str">
        <f>VLOOKUP(A551,'[1]子sku-父sku'!$A:$B,2,0)</f>
        <v>CS-LY181</v>
      </c>
      <c r="D551" s="28">
        <f>IFERROR(VLOOKUP(A551,[2]库存报告使用数据处理!$A:$C,3,0),0)</f>
        <v>0</v>
      </c>
      <c r="E551" s="28">
        <f>IFERROR(VLOOKUP(A551,[2]库存报告使用数据处理!$A:$D,4,0),0)</f>
        <v>0</v>
      </c>
      <c r="F551" s="28">
        <f>IFERROR(VLOOKUP(A551,[2]库存报告使用数据处理!$A:$E,5,0),0)</f>
        <v>0</v>
      </c>
      <c r="G551" s="28">
        <f>IFERROR(VLOOKUP(A551,[2]库存报告使用数据处理!$A:$F,6,0),0)</f>
        <v>0</v>
      </c>
      <c r="H551" s="29">
        <f>IFERROR(VLOOKUP(A551,[2]库存报告使用数据处理!$A:$G,7,0),0)</f>
        <v>0</v>
      </c>
      <c r="I551">
        <f>IFERROR(VLOOKUP(A551,[5]数据处理!$A:$B,2,0),0)</f>
        <v>0</v>
      </c>
      <c r="J551" s="30">
        <f>IFERROR(VLOOKUP(A551,[5]数据处理!$A:$D,4,0),0)</f>
        <v>0</v>
      </c>
      <c r="K551" s="30">
        <f>IFERROR(VLOOKUP(A551,[5]数据处理!$A:$E,5,0),0)</f>
        <v>0</v>
      </c>
      <c r="L551" s="30">
        <f>IFERROR(VLOOKUP(A551,[5]数据处理!$A:$G,7,0),0)</f>
        <v>0</v>
      </c>
      <c r="M551">
        <f t="shared" si="137"/>
        <v>0</v>
      </c>
      <c r="N551">
        <f>IFERROR(VLOOKUP(A551,[5]数据处理!$A:$C,3,0),0)</f>
        <v>0</v>
      </c>
      <c r="O551">
        <f>IFERROR(VLOOKUP($A551,[5]数据处理!$A:$N,14,0),0)</f>
        <v>0</v>
      </c>
      <c r="P551" t="str">
        <f>IFERROR(VLOOKUP($A551,[3]库存报告使用数据!$A$1:$B$65536,2,0),"")</f>
        <v/>
      </c>
      <c r="Q551" t="str">
        <f>IFERROR(VLOOKUP($A551,[3]库存报告使用数据!$A$1:$E$65536,5,0),"")</f>
        <v/>
      </c>
      <c r="R551" t="str">
        <f>IFERROR(VLOOKUP($A551,[3]库存报告使用数据!$A$1:$H$65536,8,0),"")</f>
        <v/>
      </c>
      <c r="S551" t="str">
        <f>IFERROR(VLOOKUP($A551,[3]库存报告使用数据!$A$1:$K$65536,11,0),"")</f>
        <v/>
      </c>
      <c r="T551" t="str">
        <f>IFERROR(VLOOKUP($A551,[3]库存报告使用数据!$A$1:$C$65536,3,0),"")</f>
        <v/>
      </c>
      <c r="U551" t="str">
        <f>IFERROR(VLOOKUP($A551,[3]库存报告使用数据!$A$1:$F$65536,6,0),"")</f>
        <v/>
      </c>
      <c r="V551" t="str">
        <f>IFERROR(VLOOKUP($A551,[3]库存报告使用数据!$A$1:$I$65536,9,0),"")</f>
        <v/>
      </c>
      <c r="W551" t="str">
        <f>IFERROR(VLOOKUP($A551,[3]库存报告使用数据!$A$1:$L$65536,12,0),"")</f>
        <v/>
      </c>
      <c r="X551" s="20" t="str">
        <f t="shared" si="138"/>
        <v/>
      </c>
      <c r="Y551" s="20" t="str">
        <f t="shared" si="139"/>
        <v/>
      </c>
      <c r="Z551" s="20" t="str">
        <f t="shared" si="140"/>
        <v/>
      </c>
      <c r="AA551" s="20" t="str">
        <f t="shared" si="141"/>
        <v/>
      </c>
      <c r="AB551" t="str">
        <f>IFERROR(VLOOKUP($A551,[3]库存报告使用数据!$A$1:$D$65536,4,0),"")</f>
        <v/>
      </c>
      <c r="AC551" t="str">
        <f>IFERROR(VLOOKUP($A551,[3]库存报告使用数据!$A$1:$G$65536,7,0),"")</f>
        <v/>
      </c>
      <c r="AD551" t="str">
        <f>IFERROR(VLOOKUP($A551,[3]库存报告使用数据!$A$1:$J$65536,10,0),"")</f>
        <v/>
      </c>
      <c r="AE551" t="str">
        <f>IFERROR(VLOOKUP($A551,[3]库存报告使用数据!$A$1:$M$65536,13,0),"")</f>
        <v/>
      </c>
      <c r="AF551" s="20" t="str">
        <f t="shared" si="142"/>
        <v/>
      </c>
      <c r="AG551" s="20" t="str">
        <f t="shared" si="143"/>
        <v/>
      </c>
      <c r="AH551" s="20" t="str">
        <f t="shared" si="144"/>
        <v/>
      </c>
      <c r="AI551" s="20" t="str">
        <f t="shared" si="145"/>
        <v/>
      </c>
      <c r="AJ551">
        <f>IFERROR(VLOOKUP($B551,[4]库存报告使用数据!$A$1:$B$65536,2,0),0)</f>
        <v>0</v>
      </c>
      <c r="AK551">
        <f>IFERROR(VLOOKUP($B551,[4]库存报告使用数据!$A$1:$C$65536,3,0),)</f>
        <v>0</v>
      </c>
      <c r="AL551">
        <f>IFERROR(VLOOKUP($B551,[4]库存报告使用数据!$A$1:$D$65536,4,0),)</f>
        <v>0</v>
      </c>
      <c r="AM551">
        <f>IFERROR(VLOOKUP($B551,[4]库存报告使用数据!$A$1:$E$65536,5,0),)</f>
        <v>0</v>
      </c>
      <c r="AN551" s="20" t="str">
        <f t="shared" si="146"/>
        <v/>
      </c>
      <c r="AO551" s="20" t="str">
        <f t="shared" si="147"/>
        <v/>
      </c>
      <c r="AP551" s="20" t="str">
        <f t="shared" si="148"/>
        <v/>
      </c>
      <c r="AQ551" s="20" t="str">
        <f t="shared" si="149"/>
        <v/>
      </c>
      <c r="AR551" s="32">
        <f t="shared" si="150"/>
        <v>0</v>
      </c>
      <c r="AS551" s="32">
        <f t="shared" si="151"/>
        <v>0</v>
      </c>
      <c r="AT551" s="32">
        <f t="shared" si="152"/>
        <v>0</v>
      </c>
      <c r="AU551" s="28" t="str">
        <f t="shared" si="153"/>
        <v>库存为0</v>
      </c>
      <c r="AV551" s="34" t="str">
        <f>IFERROR(时间!$B$4+AU551,"上周无销量")</f>
        <v>上周无销量</v>
      </c>
    </row>
    <row r="552" spans="1:48">
      <c r="A552" s="18" t="s">
        <v>597</v>
      </c>
      <c r="B552" t="str">
        <f>VLOOKUP(A552,'[1]sku-asin（子）'!$A:$B,2,0)</f>
        <v>B073PPT38S</v>
      </c>
      <c r="C552" t="str">
        <f>VLOOKUP(A552,'[1]子sku-父sku'!$A:$B,2,0)</f>
        <v>CS-LY181</v>
      </c>
      <c r="D552" s="28">
        <f>IFERROR(VLOOKUP(A552,[2]库存报告使用数据处理!$A:$C,3,0),0)</f>
        <v>0</v>
      </c>
      <c r="E552" s="28">
        <f>IFERROR(VLOOKUP(A552,[2]库存报告使用数据处理!$A:$D,4,0),0)</f>
        <v>0</v>
      </c>
      <c r="F552" s="28">
        <f>IFERROR(VLOOKUP(A552,[2]库存报告使用数据处理!$A:$E,5,0),0)</f>
        <v>0</v>
      </c>
      <c r="G552" s="28">
        <f>IFERROR(VLOOKUP(A552,[2]库存报告使用数据处理!$A:$F,6,0),0)</f>
        <v>0</v>
      </c>
      <c r="H552" s="29">
        <f>IFERROR(VLOOKUP(A552,[2]库存报告使用数据处理!$A:$G,7,0),0)</f>
        <v>0</v>
      </c>
      <c r="I552">
        <f>IFERROR(VLOOKUP(A552,[5]数据处理!$A:$B,2,0),0)</f>
        <v>0</v>
      </c>
      <c r="J552" s="30">
        <f>IFERROR(VLOOKUP(A552,[5]数据处理!$A:$D,4,0),0)</f>
        <v>0</v>
      </c>
      <c r="K552" s="30">
        <f>IFERROR(VLOOKUP(A552,[5]数据处理!$A:$E,5,0),0)</f>
        <v>0</v>
      </c>
      <c r="L552" s="30">
        <f>IFERROR(VLOOKUP(A552,[5]数据处理!$A:$G,7,0),0)</f>
        <v>0</v>
      </c>
      <c r="M552">
        <f t="shared" si="137"/>
        <v>0</v>
      </c>
      <c r="N552">
        <f>IFERROR(VLOOKUP(A552,[5]数据处理!$A:$C,3,0),0)</f>
        <v>0</v>
      </c>
      <c r="O552">
        <f>IFERROR(VLOOKUP($A552,[5]数据处理!$A:$N,14,0),0)</f>
        <v>0</v>
      </c>
      <c r="P552" t="str">
        <f>IFERROR(VLOOKUP($A552,[3]库存报告使用数据!$A$1:$B$65536,2,0),"")</f>
        <v/>
      </c>
      <c r="Q552" t="str">
        <f>IFERROR(VLOOKUP($A552,[3]库存报告使用数据!$A$1:$E$65536,5,0),"")</f>
        <v/>
      </c>
      <c r="R552" t="str">
        <f>IFERROR(VLOOKUP($A552,[3]库存报告使用数据!$A$1:$H$65536,8,0),"")</f>
        <v/>
      </c>
      <c r="S552" t="str">
        <f>IFERROR(VLOOKUP($A552,[3]库存报告使用数据!$A$1:$K$65536,11,0),"")</f>
        <v/>
      </c>
      <c r="T552" t="str">
        <f>IFERROR(VLOOKUP($A552,[3]库存报告使用数据!$A$1:$C$65536,3,0),"")</f>
        <v/>
      </c>
      <c r="U552" t="str">
        <f>IFERROR(VLOOKUP($A552,[3]库存报告使用数据!$A$1:$F$65536,6,0),"")</f>
        <v/>
      </c>
      <c r="V552" t="str">
        <f>IFERROR(VLOOKUP($A552,[3]库存报告使用数据!$A$1:$I$65536,9,0),"")</f>
        <v/>
      </c>
      <c r="W552" t="str">
        <f>IFERROR(VLOOKUP($A552,[3]库存报告使用数据!$A$1:$L$65536,12,0),"")</f>
        <v/>
      </c>
      <c r="X552" s="20" t="str">
        <f t="shared" si="138"/>
        <v/>
      </c>
      <c r="Y552" s="20" t="str">
        <f t="shared" si="139"/>
        <v/>
      </c>
      <c r="Z552" s="20" t="str">
        <f t="shared" si="140"/>
        <v/>
      </c>
      <c r="AA552" s="20" t="str">
        <f t="shared" si="141"/>
        <v/>
      </c>
      <c r="AB552" t="str">
        <f>IFERROR(VLOOKUP($A552,[3]库存报告使用数据!$A$1:$D$65536,4,0),"")</f>
        <v/>
      </c>
      <c r="AC552" t="str">
        <f>IFERROR(VLOOKUP($A552,[3]库存报告使用数据!$A$1:$G$65536,7,0),"")</f>
        <v/>
      </c>
      <c r="AD552" t="str">
        <f>IFERROR(VLOOKUP($A552,[3]库存报告使用数据!$A$1:$J$65536,10,0),"")</f>
        <v/>
      </c>
      <c r="AE552" t="str">
        <f>IFERROR(VLOOKUP($A552,[3]库存报告使用数据!$A$1:$M$65536,13,0),"")</f>
        <v/>
      </c>
      <c r="AF552" s="20" t="str">
        <f t="shared" si="142"/>
        <v/>
      </c>
      <c r="AG552" s="20" t="str">
        <f t="shared" si="143"/>
        <v/>
      </c>
      <c r="AH552" s="20" t="str">
        <f t="shared" si="144"/>
        <v/>
      </c>
      <c r="AI552" s="20" t="str">
        <f t="shared" si="145"/>
        <v/>
      </c>
      <c r="AJ552">
        <f>IFERROR(VLOOKUP($B552,[4]库存报告使用数据!$A$1:$B$65536,2,0),0)</f>
        <v>0</v>
      </c>
      <c r="AK552">
        <f>IFERROR(VLOOKUP($B552,[4]库存报告使用数据!$A$1:$C$65536,3,0),)</f>
        <v>0</v>
      </c>
      <c r="AL552">
        <f>IFERROR(VLOOKUP($B552,[4]库存报告使用数据!$A$1:$D$65536,4,0),)</f>
        <v>0</v>
      </c>
      <c r="AM552">
        <f>IFERROR(VLOOKUP($B552,[4]库存报告使用数据!$A$1:$E$65536,5,0),)</f>
        <v>0</v>
      </c>
      <c r="AN552" s="20" t="str">
        <f t="shared" si="146"/>
        <v/>
      </c>
      <c r="AO552" s="20" t="str">
        <f t="shared" si="147"/>
        <v/>
      </c>
      <c r="AP552" s="20" t="str">
        <f t="shared" si="148"/>
        <v/>
      </c>
      <c r="AQ552" s="20" t="str">
        <f t="shared" si="149"/>
        <v/>
      </c>
      <c r="AR552" s="32">
        <f t="shared" si="150"/>
        <v>0</v>
      </c>
      <c r="AS552" s="32">
        <f t="shared" si="151"/>
        <v>0</v>
      </c>
      <c r="AT552" s="32">
        <f t="shared" si="152"/>
        <v>0</v>
      </c>
      <c r="AU552" s="28" t="str">
        <f t="shared" si="153"/>
        <v>库存为0</v>
      </c>
      <c r="AV552" s="34" t="str">
        <f>IFERROR(时间!$B$4+AU552,"上周无销量")</f>
        <v>上周无销量</v>
      </c>
    </row>
    <row r="553" spans="1:48">
      <c r="A553" s="18" t="s">
        <v>598</v>
      </c>
      <c r="B553" t="str">
        <f>VLOOKUP(A553,'[1]sku-asin（子）'!$A:$B,2,0)</f>
        <v>B073PPT8R9</v>
      </c>
      <c r="C553" t="str">
        <f>VLOOKUP(A553,'[1]子sku-父sku'!$A:$B,2,0)</f>
        <v>CS-LY181</v>
      </c>
      <c r="D553" s="28">
        <f>IFERROR(VLOOKUP(A553,[2]库存报告使用数据处理!$A:$C,3,0),0)</f>
        <v>0</v>
      </c>
      <c r="E553" s="28">
        <f>IFERROR(VLOOKUP(A553,[2]库存报告使用数据处理!$A:$D,4,0),0)</f>
        <v>0</v>
      </c>
      <c r="F553" s="28">
        <f>IFERROR(VLOOKUP(A553,[2]库存报告使用数据处理!$A:$E,5,0),0)</f>
        <v>0</v>
      </c>
      <c r="G553" s="28">
        <f>IFERROR(VLOOKUP(A553,[2]库存报告使用数据处理!$A:$F,6,0),0)</f>
        <v>0</v>
      </c>
      <c r="H553" s="29">
        <f>IFERROR(VLOOKUP(A553,[2]库存报告使用数据处理!$A:$G,7,0),0)</f>
        <v>0</v>
      </c>
      <c r="I553">
        <f>IFERROR(VLOOKUP(A553,[5]数据处理!$A:$B,2,0),0)</f>
        <v>0</v>
      </c>
      <c r="J553" s="30">
        <f>IFERROR(VLOOKUP(A553,[5]数据处理!$A:$D,4,0),0)</f>
        <v>0</v>
      </c>
      <c r="K553" s="30">
        <f>IFERROR(VLOOKUP(A553,[5]数据处理!$A:$E,5,0),0)</f>
        <v>0</v>
      </c>
      <c r="L553" s="30">
        <f>IFERROR(VLOOKUP(A553,[5]数据处理!$A:$G,7,0),0)</f>
        <v>0</v>
      </c>
      <c r="M553">
        <f t="shared" si="137"/>
        <v>0</v>
      </c>
      <c r="N553">
        <f>IFERROR(VLOOKUP(A553,[5]数据处理!$A:$C,3,0),0)</f>
        <v>0</v>
      </c>
      <c r="O553">
        <f>IFERROR(VLOOKUP($A553,[5]数据处理!$A:$N,14,0),0)</f>
        <v>0</v>
      </c>
      <c r="P553" t="str">
        <f>IFERROR(VLOOKUP($A553,[3]库存报告使用数据!$A$1:$B$65536,2,0),"")</f>
        <v/>
      </c>
      <c r="Q553" t="str">
        <f>IFERROR(VLOOKUP($A553,[3]库存报告使用数据!$A$1:$E$65536,5,0),"")</f>
        <v/>
      </c>
      <c r="R553" t="str">
        <f>IFERROR(VLOOKUP($A553,[3]库存报告使用数据!$A$1:$H$65536,8,0),"")</f>
        <v/>
      </c>
      <c r="S553" t="str">
        <f>IFERROR(VLOOKUP($A553,[3]库存报告使用数据!$A$1:$K$65536,11,0),"")</f>
        <v/>
      </c>
      <c r="T553" t="str">
        <f>IFERROR(VLOOKUP($A553,[3]库存报告使用数据!$A$1:$C$65536,3,0),"")</f>
        <v/>
      </c>
      <c r="U553" t="str">
        <f>IFERROR(VLOOKUP($A553,[3]库存报告使用数据!$A$1:$F$65536,6,0),"")</f>
        <v/>
      </c>
      <c r="V553" t="str">
        <f>IFERROR(VLOOKUP($A553,[3]库存报告使用数据!$A$1:$I$65536,9,0),"")</f>
        <v/>
      </c>
      <c r="W553" t="str">
        <f>IFERROR(VLOOKUP($A553,[3]库存报告使用数据!$A$1:$L$65536,12,0),"")</f>
        <v/>
      </c>
      <c r="X553" s="20" t="str">
        <f t="shared" si="138"/>
        <v/>
      </c>
      <c r="Y553" s="20" t="str">
        <f t="shared" si="139"/>
        <v/>
      </c>
      <c r="Z553" s="20" t="str">
        <f t="shared" si="140"/>
        <v/>
      </c>
      <c r="AA553" s="20" t="str">
        <f t="shared" si="141"/>
        <v/>
      </c>
      <c r="AB553" t="str">
        <f>IFERROR(VLOOKUP($A553,[3]库存报告使用数据!$A$1:$D$65536,4,0),"")</f>
        <v/>
      </c>
      <c r="AC553" t="str">
        <f>IFERROR(VLOOKUP($A553,[3]库存报告使用数据!$A$1:$G$65536,7,0),"")</f>
        <v/>
      </c>
      <c r="AD553" t="str">
        <f>IFERROR(VLOOKUP($A553,[3]库存报告使用数据!$A$1:$J$65536,10,0),"")</f>
        <v/>
      </c>
      <c r="AE553" t="str">
        <f>IFERROR(VLOOKUP($A553,[3]库存报告使用数据!$A$1:$M$65536,13,0),"")</f>
        <v/>
      </c>
      <c r="AF553" s="20" t="str">
        <f t="shared" si="142"/>
        <v/>
      </c>
      <c r="AG553" s="20" t="str">
        <f t="shared" si="143"/>
        <v/>
      </c>
      <c r="AH553" s="20" t="str">
        <f t="shared" si="144"/>
        <v/>
      </c>
      <c r="AI553" s="20" t="str">
        <f t="shared" si="145"/>
        <v/>
      </c>
      <c r="AJ553">
        <f>IFERROR(VLOOKUP($B553,[4]库存报告使用数据!$A$1:$B$65536,2,0),0)</f>
        <v>0</v>
      </c>
      <c r="AK553">
        <f>IFERROR(VLOOKUP($B553,[4]库存报告使用数据!$A$1:$C$65536,3,0),)</f>
        <v>0</v>
      </c>
      <c r="AL553">
        <f>IFERROR(VLOOKUP($B553,[4]库存报告使用数据!$A$1:$D$65536,4,0),)</f>
        <v>0</v>
      </c>
      <c r="AM553">
        <f>IFERROR(VLOOKUP($B553,[4]库存报告使用数据!$A$1:$E$65536,5,0),)</f>
        <v>0</v>
      </c>
      <c r="AN553" s="20" t="str">
        <f t="shared" si="146"/>
        <v/>
      </c>
      <c r="AO553" s="20" t="str">
        <f t="shared" si="147"/>
        <v/>
      </c>
      <c r="AP553" s="20" t="str">
        <f t="shared" si="148"/>
        <v/>
      </c>
      <c r="AQ553" s="20" t="str">
        <f t="shared" si="149"/>
        <v/>
      </c>
      <c r="AR553" s="32">
        <f t="shared" si="150"/>
        <v>0</v>
      </c>
      <c r="AS553" s="32">
        <f t="shared" si="151"/>
        <v>0</v>
      </c>
      <c r="AT553" s="32">
        <f t="shared" si="152"/>
        <v>0</v>
      </c>
      <c r="AU553" s="28" t="str">
        <f t="shared" si="153"/>
        <v>库存为0</v>
      </c>
      <c r="AV553" s="34" t="str">
        <f>IFERROR(时间!$B$4+AU553,"上周无销量")</f>
        <v>上周无销量</v>
      </c>
    </row>
    <row r="554" spans="1:48">
      <c r="A554" s="18" t="s">
        <v>599</v>
      </c>
      <c r="B554" t="str">
        <f>VLOOKUP(A554,'[1]sku-asin（子）'!$A:$B,2,0)</f>
        <v>B073PQ3N1Q</v>
      </c>
      <c r="C554" t="str">
        <f>VLOOKUP(A554,'[1]子sku-父sku'!$A:$B,2,0)</f>
        <v>CS-LY181</v>
      </c>
      <c r="D554" s="28">
        <f>IFERROR(VLOOKUP(A554,[2]库存报告使用数据处理!$A:$C,3,0),0)</f>
        <v>0</v>
      </c>
      <c r="E554" s="28">
        <f>IFERROR(VLOOKUP(A554,[2]库存报告使用数据处理!$A:$D,4,0),0)</f>
        <v>1</v>
      </c>
      <c r="F554" s="28">
        <f>IFERROR(VLOOKUP(A554,[2]库存报告使用数据处理!$A:$E,5,0),0)</f>
        <v>0</v>
      </c>
      <c r="G554" s="28">
        <f>IFERROR(VLOOKUP(A554,[2]库存报告使用数据处理!$A:$F,6,0),0)</f>
        <v>0</v>
      </c>
      <c r="H554" s="29">
        <f>IFERROR(VLOOKUP(A554,[2]库存报告使用数据处理!$A:$G,7,0),0)</f>
        <v>17.99</v>
      </c>
      <c r="I554">
        <f>IFERROR(VLOOKUP(A554,[5]数据处理!$A:$B,2,0),0)</f>
        <v>7</v>
      </c>
      <c r="J554" s="30">
        <f>IFERROR(VLOOKUP(A554,[5]数据处理!$A:$D,4,0),0)</f>
        <v>0</v>
      </c>
      <c r="K554" s="30">
        <f>IFERROR(VLOOKUP(A554,[5]数据处理!$A:$E,5,0),0)</f>
        <v>0</v>
      </c>
      <c r="L554" s="30">
        <f>IFERROR(VLOOKUP(A554,[5]数据处理!$A:$G,7,0),0)</f>
        <v>0</v>
      </c>
      <c r="M554">
        <f t="shared" si="137"/>
        <v>7</v>
      </c>
      <c r="N554">
        <f>IFERROR(VLOOKUP(A554,[5]数据处理!$A:$C,3,0),0)</f>
        <v>0</v>
      </c>
      <c r="O554">
        <f>IFERROR(VLOOKUP($A554,[5]数据处理!$A:$N,14,0),0)</f>
        <v>3</v>
      </c>
      <c r="P554">
        <f>IFERROR(VLOOKUP($A554,[3]库存报告使用数据!$A$1:$B$65536,2,0),"")</f>
        <v>905</v>
      </c>
      <c r="Q554">
        <f>IFERROR(VLOOKUP($A554,[3]库存报告使用数据!$A$1:$E$65536,5,0),"")</f>
        <v>733</v>
      </c>
      <c r="R554">
        <f>IFERROR(VLOOKUP($A554,[3]库存报告使用数据!$A$1:$H$65536,8,0),"")</f>
        <v>2130</v>
      </c>
      <c r="S554">
        <f>IFERROR(VLOOKUP($A554,[3]库存报告使用数据!$A$1:$K$65536,11,0),"")</f>
        <v>2523</v>
      </c>
      <c r="T554">
        <f>IFERROR(VLOOKUP($A554,[3]库存报告使用数据!$A$1:$C$65536,3,0),"")</f>
        <v>2</v>
      </c>
      <c r="U554">
        <f>IFERROR(VLOOKUP($A554,[3]库存报告使用数据!$A$1:$F$65536,6,0),"")</f>
        <v>1</v>
      </c>
      <c r="V554">
        <f>IFERROR(VLOOKUP($A554,[3]库存报告使用数据!$A$1:$I$65536,9,0),"")</f>
        <v>4</v>
      </c>
      <c r="W554">
        <f>IFERROR(VLOOKUP($A554,[3]库存报告使用数据!$A$1:$L$65536,12,0),"")</f>
        <v>8</v>
      </c>
      <c r="X554" s="20">
        <f t="shared" si="138"/>
        <v>0.00220994475138122</v>
      </c>
      <c r="Y554" s="20">
        <f t="shared" si="139"/>
        <v>0.00136425648021828</v>
      </c>
      <c r="Z554" s="20">
        <f t="shared" si="140"/>
        <v>0.00187793427230047</v>
      </c>
      <c r="AA554" s="20">
        <f t="shared" si="141"/>
        <v>0.00317082837891399</v>
      </c>
      <c r="AB554">
        <f>IFERROR(VLOOKUP($A554,[3]库存报告使用数据!$A$1:$D$65536,4,0),"")</f>
        <v>0.31</v>
      </c>
      <c r="AC554">
        <f>IFERROR(VLOOKUP($A554,[3]库存报告使用数据!$A$1:$G$65536,7,0),"")</f>
        <v>0.21</v>
      </c>
      <c r="AD554">
        <f>IFERROR(VLOOKUP($A554,[3]库存报告使用数据!$A$1:$J$65536,10,0),"")</f>
        <v>0.31</v>
      </c>
      <c r="AE554">
        <f>IFERROR(VLOOKUP($A554,[3]库存报告使用数据!$A$1:$M$65536,13,0),"")</f>
        <v>0.84</v>
      </c>
      <c r="AF554" s="20" t="str">
        <f t="shared" si="142"/>
        <v>无销售广告费为0.31</v>
      </c>
      <c r="AG554" s="20">
        <f t="shared" si="143"/>
        <v>0.0116731517509728</v>
      </c>
      <c r="AH554" s="20" t="str">
        <f t="shared" si="144"/>
        <v>无销售广告费为0.31</v>
      </c>
      <c r="AI554" s="20" t="str">
        <f t="shared" si="145"/>
        <v>无销售广告费为0.84</v>
      </c>
      <c r="AJ554">
        <f>IFERROR(VLOOKUP($B554,[4]库存报告使用数据!$A$1:$B$65536,2,0),0)</f>
        <v>2</v>
      </c>
      <c r="AK554">
        <f>IFERROR(VLOOKUP($B554,[4]库存报告使用数据!$A$1:$C$65536,3,0),)</f>
        <v>10</v>
      </c>
      <c r="AL554">
        <f>IFERROR(VLOOKUP($B554,[4]库存报告使用数据!$A$1:$D$65536,4,0),)</f>
        <v>3</v>
      </c>
      <c r="AM554">
        <f>IFERROR(VLOOKUP($B554,[4]库存报告使用数据!$A$1:$E$65536,5,0),)</f>
        <v>12</v>
      </c>
      <c r="AN554" s="20">
        <f t="shared" si="146"/>
        <v>0</v>
      </c>
      <c r="AO554" s="20">
        <f t="shared" si="147"/>
        <v>0.1</v>
      </c>
      <c r="AP554" s="20">
        <f t="shared" si="148"/>
        <v>0</v>
      </c>
      <c r="AQ554" s="20">
        <f t="shared" si="149"/>
        <v>0</v>
      </c>
      <c r="AR554" s="32">
        <f t="shared" si="150"/>
        <v>0</v>
      </c>
      <c r="AS554" s="32">
        <f t="shared" si="151"/>
        <v>0</v>
      </c>
      <c r="AT554" s="32">
        <f t="shared" si="152"/>
        <v>7</v>
      </c>
      <c r="AU554" s="28" t="str">
        <f t="shared" si="153"/>
        <v>库存为7</v>
      </c>
      <c r="AV554" s="34" t="str">
        <f>IFERROR(时间!$B$4+AU554,"上周无销量")</f>
        <v>上周无销量</v>
      </c>
    </row>
    <row r="555" spans="1:48">
      <c r="A555" s="18" t="s">
        <v>600</v>
      </c>
      <c r="B555" t="str">
        <f>VLOOKUP(A555,'[1]sku-asin（子）'!$A:$B,2,0)</f>
        <v>B073PPHCN1</v>
      </c>
      <c r="C555" t="str">
        <f>VLOOKUP(A555,'[1]子sku-父sku'!$A:$B,2,0)</f>
        <v>CS-LY181</v>
      </c>
      <c r="D555" s="28">
        <f>IFERROR(VLOOKUP(A555,[2]库存报告使用数据处理!$A:$C,3,0),0)</f>
        <v>0</v>
      </c>
      <c r="E555" s="28">
        <f>IFERROR(VLOOKUP(A555,[2]库存报告使用数据处理!$A:$D,4,0),0)</f>
        <v>1</v>
      </c>
      <c r="F555" s="28">
        <f>IFERROR(VLOOKUP(A555,[2]库存报告使用数据处理!$A:$E,5,0),0)</f>
        <v>0</v>
      </c>
      <c r="G555" s="28">
        <f>IFERROR(VLOOKUP(A555,[2]库存报告使用数据处理!$A:$F,6,0),0)</f>
        <v>1</v>
      </c>
      <c r="H555" s="29">
        <f>IFERROR(VLOOKUP(A555,[2]库存报告使用数据处理!$A:$G,7,0),0)</f>
        <v>17.99</v>
      </c>
      <c r="I555">
        <f>IFERROR(VLOOKUP(A555,[5]数据处理!$A:$B,2,0),0)</f>
        <v>14</v>
      </c>
      <c r="J555" s="30">
        <f>IFERROR(VLOOKUP(A555,[5]数据处理!$A:$D,4,0),0)</f>
        <v>0</v>
      </c>
      <c r="K555" s="30">
        <f>IFERROR(VLOOKUP(A555,[5]数据处理!$A:$E,5,0),0)</f>
        <v>0</v>
      </c>
      <c r="L555" s="30">
        <f>IFERROR(VLOOKUP(A555,[5]数据处理!$A:$G,7,0),0)</f>
        <v>0</v>
      </c>
      <c r="M555">
        <f t="shared" si="137"/>
        <v>14</v>
      </c>
      <c r="N555">
        <f>IFERROR(VLOOKUP(A555,[5]数据处理!$A:$C,3,0),0)</f>
        <v>0</v>
      </c>
      <c r="O555">
        <f>IFERROR(VLOOKUP($A555,[5]数据处理!$A:$N,14,0),0)</f>
        <v>14</v>
      </c>
      <c r="P555">
        <f>IFERROR(VLOOKUP($A555,[3]库存报告使用数据!$A$1:$B$65536,2,0),"")</f>
        <v>118</v>
      </c>
      <c r="Q555">
        <f>IFERROR(VLOOKUP($A555,[3]库存报告使用数据!$A$1:$E$65536,5,0),"")</f>
        <v>1161</v>
      </c>
      <c r="R555">
        <f>IFERROR(VLOOKUP($A555,[3]库存报告使用数据!$A$1:$H$65536,8,0),"")</f>
        <v>888</v>
      </c>
      <c r="S555">
        <f>IFERROR(VLOOKUP($A555,[3]库存报告使用数据!$A$1:$K$65536,11,0),"")</f>
        <v>729</v>
      </c>
      <c r="T555">
        <f>IFERROR(VLOOKUP($A555,[3]库存报告使用数据!$A$1:$C$65536,3,0),"")</f>
        <v>4</v>
      </c>
      <c r="U555">
        <f>IFERROR(VLOOKUP($A555,[3]库存报告使用数据!$A$1:$F$65536,6,0),"")</f>
        <v>2</v>
      </c>
      <c r="V555">
        <f>IFERROR(VLOOKUP($A555,[3]库存报告使用数据!$A$1:$I$65536,9,0),"")</f>
        <v>4</v>
      </c>
      <c r="W555">
        <f>IFERROR(VLOOKUP($A555,[3]库存报告使用数据!$A$1:$L$65536,12,0),"")</f>
        <v>2</v>
      </c>
      <c r="X555" s="20">
        <f t="shared" si="138"/>
        <v>0.0338983050847458</v>
      </c>
      <c r="Y555" s="20">
        <f t="shared" si="139"/>
        <v>0.00172265288544358</v>
      </c>
      <c r="Z555" s="20">
        <f t="shared" si="140"/>
        <v>0.0045045045045045</v>
      </c>
      <c r="AA555" s="20">
        <f t="shared" si="141"/>
        <v>0.00274348422496571</v>
      </c>
      <c r="AB555">
        <f>IFERROR(VLOOKUP($A555,[3]库存报告使用数据!$A$1:$D$65536,4,0),"")</f>
        <v>0.39375</v>
      </c>
      <c r="AC555">
        <f>IFERROR(VLOOKUP($A555,[3]库存报告使用数据!$A$1:$G$65536,7,0),"")</f>
        <v>0</v>
      </c>
      <c r="AD555">
        <f>IFERROR(VLOOKUP($A555,[3]库存报告使用数据!$A$1:$J$65536,10,0),"")</f>
        <v>0.46</v>
      </c>
      <c r="AE555">
        <f>IFERROR(VLOOKUP($A555,[3]库存报告使用数据!$A$1:$M$65536,13,0),"")</f>
        <v>0.08</v>
      </c>
      <c r="AF555" s="20" t="str">
        <f t="shared" si="142"/>
        <v>无销售广告费为0.39375</v>
      </c>
      <c r="AG555" s="20" t="str">
        <f t="shared" si="143"/>
        <v/>
      </c>
      <c r="AH555" s="20" t="str">
        <f t="shared" si="144"/>
        <v>无销售广告费为0.46</v>
      </c>
      <c r="AI555" s="20">
        <f t="shared" si="145"/>
        <v>0.00444691495275153</v>
      </c>
      <c r="AJ555">
        <f>IFERROR(VLOOKUP($B555,[4]库存报告使用数据!$A$1:$B$65536,2,0),0)</f>
        <v>16</v>
      </c>
      <c r="AK555">
        <f>IFERROR(VLOOKUP($B555,[4]库存报告使用数据!$A$1:$C$65536,3,0),)</f>
        <v>4</v>
      </c>
      <c r="AL555">
        <f>IFERROR(VLOOKUP($B555,[4]库存报告使用数据!$A$1:$D$65536,4,0),)</f>
        <v>8</v>
      </c>
      <c r="AM555">
        <f>IFERROR(VLOOKUP($B555,[4]库存报告使用数据!$A$1:$E$65536,5,0),)</f>
        <v>13</v>
      </c>
      <c r="AN555" s="20">
        <f t="shared" si="146"/>
        <v>0</v>
      </c>
      <c r="AO555" s="20">
        <f t="shared" si="147"/>
        <v>0.25</v>
      </c>
      <c r="AP555" s="20">
        <f t="shared" si="148"/>
        <v>0</v>
      </c>
      <c r="AQ555" s="20">
        <f t="shared" si="149"/>
        <v>0.0769230769230769</v>
      </c>
      <c r="AR555" s="32">
        <f t="shared" si="150"/>
        <v>0</v>
      </c>
      <c r="AS555" s="32">
        <f t="shared" si="151"/>
        <v>0</v>
      </c>
      <c r="AT555" s="32">
        <f t="shared" si="152"/>
        <v>14</v>
      </c>
      <c r="AU555" s="28" t="str">
        <f t="shared" si="153"/>
        <v>库存为14</v>
      </c>
      <c r="AV555" s="34" t="str">
        <f>IFERROR(时间!$B$4+AU555,"上周无销量")</f>
        <v>上周无销量</v>
      </c>
    </row>
    <row r="556" spans="1:48">
      <c r="A556" s="18" t="s">
        <v>601</v>
      </c>
      <c r="B556" t="str">
        <f>VLOOKUP(A556,'[1]sku-asin（子）'!$A:$B,2,0)</f>
        <v>B073PQP9C9</v>
      </c>
      <c r="C556" t="str">
        <f>VLOOKUP(A556,'[1]子sku-父sku'!$A:$B,2,0)</f>
        <v>CS-LY181</v>
      </c>
      <c r="D556" s="28">
        <f>IFERROR(VLOOKUP(A556,[2]库存报告使用数据处理!$A:$C,3,0),0)</f>
        <v>0</v>
      </c>
      <c r="E556" s="28">
        <f>IFERROR(VLOOKUP(A556,[2]库存报告使用数据处理!$A:$D,4,0),0)</f>
        <v>0</v>
      </c>
      <c r="F556" s="28">
        <f>IFERROR(VLOOKUP(A556,[2]库存报告使用数据处理!$A:$E,5,0),0)</f>
        <v>0</v>
      </c>
      <c r="G556" s="28">
        <f>IFERROR(VLOOKUP(A556,[2]库存报告使用数据处理!$A:$F,6,0),0)</f>
        <v>0</v>
      </c>
      <c r="H556" s="29">
        <f>IFERROR(VLOOKUP(A556,[2]库存报告使用数据处理!$A:$G,7,0),0)</f>
        <v>0</v>
      </c>
      <c r="I556">
        <f>IFERROR(VLOOKUP(A556,[5]数据处理!$A:$B,2,0),0)</f>
        <v>11</v>
      </c>
      <c r="J556" s="30">
        <f>IFERROR(VLOOKUP(A556,[5]数据处理!$A:$D,4,0),0)</f>
        <v>0</v>
      </c>
      <c r="K556" s="30">
        <f>IFERROR(VLOOKUP(A556,[5]数据处理!$A:$E,5,0),0)</f>
        <v>0</v>
      </c>
      <c r="L556" s="30">
        <f>IFERROR(VLOOKUP(A556,[5]数据处理!$A:$G,7,0),0)</f>
        <v>0</v>
      </c>
      <c r="M556">
        <f t="shared" si="137"/>
        <v>11</v>
      </c>
      <c r="N556">
        <f>IFERROR(VLOOKUP(A556,[5]数据处理!$A:$C,3,0),0)</f>
        <v>0</v>
      </c>
      <c r="O556">
        <f>IFERROR(VLOOKUP($A556,[5]数据处理!$A:$N,14,0),0)</f>
        <v>10</v>
      </c>
      <c r="P556">
        <f>IFERROR(VLOOKUP($A556,[3]库存报告使用数据!$A$1:$B$65536,2,0),"")</f>
        <v>3048</v>
      </c>
      <c r="Q556">
        <f>IFERROR(VLOOKUP($A556,[3]库存报告使用数据!$A$1:$E$65536,5,0),"")</f>
        <v>2661</v>
      </c>
      <c r="R556">
        <f>IFERROR(VLOOKUP($A556,[3]库存报告使用数据!$A$1:$H$65536,8,0),"")</f>
        <v>4011</v>
      </c>
      <c r="S556">
        <f>IFERROR(VLOOKUP($A556,[3]库存报告使用数据!$A$1:$K$65536,11,0),"")</f>
        <v>3498</v>
      </c>
      <c r="T556">
        <f>IFERROR(VLOOKUP($A556,[3]库存报告使用数据!$A$1:$C$65536,3,0),"")</f>
        <v>11</v>
      </c>
      <c r="U556">
        <f>IFERROR(VLOOKUP($A556,[3]库存报告使用数据!$A$1:$F$65536,6,0),"")</f>
        <v>11</v>
      </c>
      <c r="V556">
        <f>IFERROR(VLOOKUP($A556,[3]库存报告使用数据!$A$1:$I$65536,9,0),"")</f>
        <v>15</v>
      </c>
      <c r="W556">
        <f>IFERROR(VLOOKUP($A556,[3]库存报告使用数据!$A$1:$L$65536,12,0),"")</f>
        <v>21</v>
      </c>
      <c r="X556" s="20">
        <f t="shared" si="138"/>
        <v>0.00360892388451444</v>
      </c>
      <c r="Y556" s="20">
        <f t="shared" si="139"/>
        <v>0.00413378429161969</v>
      </c>
      <c r="Z556" s="20">
        <f t="shared" si="140"/>
        <v>0.0037397157816006</v>
      </c>
      <c r="AA556" s="20">
        <f t="shared" si="141"/>
        <v>0.00600343053173242</v>
      </c>
      <c r="AB556">
        <f>IFERROR(VLOOKUP($A556,[3]库存报告使用数据!$A$1:$D$65536,4,0),"")</f>
        <v>2.21</v>
      </c>
      <c r="AC556">
        <f>IFERROR(VLOOKUP($A556,[3]库存报告使用数据!$A$1:$G$65536,7,0),"")</f>
        <v>2.14</v>
      </c>
      <c r="AD556">
        <f>IFERROR(VLOOKUP($A556,[3]库存报告使用数据!$A$1:$J$65536,10,0),"")</f>
        <v>3.21</v>
      </c>
      <c r="AE556">
        <f>IFERROR(VLOOKUP($A556,[3]库存报告使用数据!$A$1:$M$65536,13,0),"")</f>
        <v>4.52</v>
      </c>
      <c r="AF556" s="20" t="str">
        <f t="shared" si="142"/>
        <v>无销售广告费为2.21</v>
      </c>
      <c r="AG556" s="20" t="str">
        <f t="shared" si="143"/>
        <v>无销售广告费为2.14</v>
      </c>
      <c r="AH556" s="20" t="str">
        <f t="shared" si="144"/>
        <v>无销售广告费为3.21</v>
      </c>
      <c r="AI556" s="20" t="str">
        <f t="shared" si="145"/>
        <v>无销售广告费为4.52</v>
      </c>
      <c r="AJ556">
        <f>IFERROR(VLOOKUP($B556,[4]库存报告使用数据!$A$1:$B$65536,2,0),0)</f>
        <v>5</v>
      </c>
      <c r="AK556">
        <f>IFERROR(VLOOKUP($B556,[4]库存报告使用数据!$A$1:$C$65536,3,0),)</f>
        <v>2</v>
      </c>
      <c r="AL556">
        <f>IFERROR(VLOOKUP($B556,[4]库存报告使用数据!$A$1:$D$65536,4,0),)</f>
        <v>3</v>
      </c>
      <c r="AM556">
        <f>IFERROR(VLOOKUP($B556,[4]库存报告使用数据!$A$1:$E$65536,5,0),)</f>
        <v>11</v>
      </c>
      <c r="AN556" s="20">
        <f t="shared" si="146"/>
        <v>0</v>
      </c>
      <c r="AO556" s="20">
        <f t="shared" si="147"/>
        <v>0</v>
      </c>
      <c r="AP556" s="20">
        <f t="shared" si="148"/>
        <v>0</v>
      </c>
      <c r="AQ556" s="20">
        <f t="shared" si="149"/>
        <v>0</v>
      </c>
      <c r="AR556" s="32">
        <f t="shared" si="150"/>
        <v>0</v>
      </c>
      <c r="AS556" s="32">
        <f t="shared" si="151"/>
        <v>0</v>
      </c>
      <c r="AT556" s="32">
        <f t="shared" si="152"/>
        <v>11</v>
      </c>
      <c r="AU556" s="28" t="str">
        <f t="shared" si="153"/>
        <v>库存为11</v>
      </c>
      <c r="AV556" s="34" t="str">
        <f>IFERROR(时间!$B$4+AU556,"上周无销量")</f>
        <v>上周无销量</v>
      </c>
    </row>
    <row r="557" spans="1:48">
      <c r="A557" s="18" t="s">
        <v>602</v>
      </c>
      <c r="B557" t="str">
        <f>VLOOKUP(A557,'[1]sku-asin（子）'!$A:$B,2,0)</f>
        <v>B073PPBXGT</v>
      </c>
      <c r="C557" t="str">
        <f>VLOOKUP(A557,'[1]子sku-父sku'!$A:$B,2,0)</f>
        <v>CS-LY181</v>
      </c>
      <c r="D557" s="28">
        <f>IFERROR(VLOOKUP(A557,[2]库存报告使用数据处理!$A:$C,3,0),0)</f>
        <v>0</v>
      </c>
      <c r="E557" s="28">
        <f>IFERROR(VLOOKUP(A557,[2]库存报告使用数据处理!$A:$D,4,0),0)</f>
        <v>0</v>
      </c>
      <c r="F557" s="28">
        <f>IFERROR(VLOOKUP(A557,[2]库存报告使用数据处理!$A:$E,5,0),0)</f>
        <v>0</v>
      </c>
      <c r="G557" s="28">
        <f>IFERROR(VLOOKUP(A557,[2]库存报告使用数据处理!$A:$F,6,0),0)</f>
        <v>0</v>
      </c>
      <c r="H557" s="29">
        <f>IFERROR(VLOOKUP(A557,[2]库存报告使用数据处理!$A:$G,7,0),0)</f>
        <v>0</v>
      </c>
      <c r="I557">
        <f>IFERROR(VLOOKUP(A557,[5]数据处理!$A:$B,2,0),0)</f>
        <v>0</v>
      </c>
      <c r="J557" s="30">
        <f>IFERROR(VLOOKUP(A557,[5]数据处理!$A:$D,4,0),0)</f>
        <v>0</v>
      </c>
      <c r="K557" s="30">
        <f>IFERROR(VLOOKUP(A557,[5]数据处理!$A:$E,5,0),0)</f>
        <v>0</v>
      </c>
      <c r="L557" s="30">
        <f>IFERROR(VLOOKUP(A557,[5]数据处理!$A:$G,7,0),0)</f>
        <v>0</v>
      </c>
      <c r="M557">
        <f t="shared" si="137"/>
        <v>0</v>
      </c>
      <c r="N557">
        <f>IFERROR(VLOOKUP(A557,[5]数据处理!$A:$C,3,0),0)</f>
        <v>1</v>
      </c>
      <c r="O557">
        <f>IFERROR(VLOOKUP($A557,[5]数据处理!$A:$N,14,0),0)</f>
        <v>0</v>
      </c>
      <c r="P557" t="str">
        <f>IFERROR(VLOOKUP($A557,[3]库存报告使用数据!$A$1:$B$65536,2,0),"")</f>
        <v/>
      </c>
      <c r="Q557" t="str">
        <f>IFERROR(VLOOKUP($A557,[3]库存报告使用数据!$A$1:$E$65536,5,0),"")</f>
        <v/>
      </c>
      <c r="R557" t="str">
        <f>IFERROR(VLOOKUP($A557,[3]库存报告使用数据!$A$1:$H$65536,8,0),"")</f>
        <v/>
      </c>
      <c r="S557" t="str">
        <f>IFERROR(VLOOKUP($A557,[3]库存报告使用数据!$A$1:$K$65536,11,0),"")</f>
        <v/>
      </c>
      <c r="T557" t="str">
        <f>IFERROR(VLOOKUP($A557,[3]库存报告使用数据!$A$1:$C$65536,3,0),"")</f>
        <v/>
      </c>
      <c r="U557" t="str">
        <f>IFERROR(VLOOKUP($A557,[3]库存报告使用数据!$A$1:$F$65536,6,0),"")</f>
        <v/>
      </c>
      <c r="V557" t="str">
        <f>IFERROR(VLOOKUP($A557,[3]库存报告使用数据!$A$1:$I$65536,9,0),"")</f>
        <v/>
      </c>
      <c r="W557" t="str">
        <f>IFERROR(VLOOKUP($A557,[3]库存报告使用数据!$A$1:$L$65536,12,0),"")</f>
        <v/>
      </c>
      <c r="X557" s="20" t="str">
        <f t="shared" si="138"/>
        <v/>
      </c>
      <c r="Y557" s="20" t="str">
        <f t="shared" si="139"/>
        <v/>
      </c>
      <c r="Z557" s="20" t="str">
        <f t="shared" si="140"/>
        <v/>
      </c>
      <c r="AA557" s="20" t="str">
        <f t="shared" si="141"/>
        <v/>
      </c>
      <c r="AB557" t="str">
        <f>IFERROR(VLOOKUP($A557,[3]库存报告使用数据!$A$1:$D$65536,4,0),"")</f>
        <v/>
      </c>
      <c r="AC557" t="str">
        <f>IFERROR(VLOOKUP($A557,[3]库存报告使用数据!$A$1:$G$65536,7,0),"")</f>
        <v/>
      </c>
      <c r="AD557" t="str">
        <f>IFERROR(VLOOKUP($A557,[3]库存报告使用数据!$A$1:$J$65536,10,0),"")</f>
        <v/>
      </c>
      <c r="AE557" t="str">
        <f>IFERROR(VLOOKUP($A557,[3]库存报告使用数据!$A$1:$M$65536,13,0),"")</f>
        <v/>
      </c>
      <c r="AF557" s="20" t="str">
        <f t="shared" si="142"/>
        <v/>
      </c>
      <c r="AG557" s="20" t="str">
        <f t="shared" si="143"/>
        <v/>
      </c>
      <c r="AH557" s="20" t="str">
        <f t="shared" si="144"/>
        <v/>
      </c>
      <c r="AI557" s="20" t="str">
        <f t="shared" si="145"/>
        <v/>
      </c>
      <c r="AJ557">
        <f>IFERROR(VLOOKUP($B557,[4]库存报告使用数据!$A$1:$B$65536,2,0),0)</f>
        <v>0</v>
      </c>
      <c r="AK557">
        <f>IFERROR(VLOOKUP($B557,[4]库存报告使用数据!$A$1:$C$65536,3,0),)</f>
        <v>0</v>
      </c>
      <c r="AL557">
        <f>IFERROR(VLOOKUP($B557,[4]库存报告使用数据!$A$1:$D$65536,4,0),)</f>
        <v>0</v>
      </c>
      <c r="AM557">
        <f>IFERROR(VLOOKUP($B557,[4]库存报告使用数据!$A$1:$E$65536,5,0),)</f>
        <v>0</v>
      </c>
      <c r="AN557" s="20" t="str">
        <f t="shared" si="146"/>
        <v/>
      </c>
      <c r="AO557" s="20" t="str">
        <f t="shared" si="147"/>
        <v/>
      </c>
      <c r="AP557" s="20" t="str">
        <f t="shared" si="148"/>
        <v/>
      </c>
      <c r="AQ557" s="20" t="str">
        <f t="shared" si="149"/>
        <v/>
      </c>
      <c r="AR557" s="32">
        <f t="shared" si="150"/>
        <v>0</v>
      </c>
      <c r="AS557" s="32">
        <f t="shared" si="151"/>
        <v>0</v>
      </c>
      <c r="AT557" s="32">
        <f t="shared" si="152"/>
        <v>0</v>
      </c>
      <c r="AU557" s="28" t="str">
        <f t="shared" si="153"/>
        <v>库存为0</v>
      </c>
      <c r="AV557" s="34" t="str">
        <f>IFERROR(时间!$B$4+AU557,"上周无销量")</f>
        <v>上周无销量</v>
      </c>
    </row>
    <row r="558" spans="1:48">
      <c r="A558" s="18" t="s">
        <v>603</v>
      </c>
      <c r="B558" t="str">
        <f>VLOOKUP(A558,'[1]sku-asin（子）'!$A:$B,2,0)</f>
        <v>B073PQDNZN</v>
      </c>
      <c r="C558" t="str">
        <f>VLOOKUP(A558,'[1]子sku-父sku'!$A:$B,2,0)</f>
        <v>CS-LY181</v>
      </c>
      <c r="D558" s="28">
        <f>IFERROR(VLOOKUP(A558,[2]库存报告使用数据处理!$A:$C,3,0),0)</f>
        <v>0</v>
      </c>
      <c r="E558" s="28">
        <f>IFERROR(VLOOKUP(A558,[2]库存报告使用数据处理!$A:$D,4,0),0)</f>
        <v>0</v>
      </c>
      <c r="F558" s="28">
        <f>IFERROR(VLOOKUP(A558,[2]库存报告使用数据处理!$A:$E,5,0),0)</f>
        <v>0</v>
      </c>
      <c r="G558" s="28">
        <f>IFERROR(VLOOKUP(A558,[2]库存报告使用数据处理!$A:$F,6,0),0)</f>
        <v>0</v>
      </c>
      <c r="H558" s="29">
        <f>IFERROR(VLOOKUP(A558,[2]库存报告使用数据处理!$A:$G,7,0),0)</f>
        <v>0</v>
      </c>
      <c r="I558">
        <f>IFERROR(VLOOKUP(A558,[5]数据处理!$A:$B,2,0),0)</f>
        <v>0</v>
      </c>
      <c r="J558" s="30">
        <f>IFERROR(VLOOKUP(A558,[5]数据处理!$A:$D,4,0),0)</f>
        <v>0</v>
      </c>
      <c r="K558" s="30">
        <f>IFERROR(VLOOKUP(A558,[5]数据处理!$A:$E,5,0),0)</f>
        <v>0</v>
      </c>
      <c r="L558" s="30">
        <f>IFERROR(VLOOKUP(A558,[5]数据处理!$A:$G,7,0),0)</f>
        <v>0</v>
      </c>
      <c r="M558">
        <f t="shared" si="137"/>
        <v>0</v>
      </c>
      <c r="N558">
        <f>IFERROR(VLOOKUP(A558,[5]数据处理!$A:$C,3,0),0)</f>
        <v>0</v>
      </c>
      <c r="O558">
        <f>IFERROR(VLOOKUP($A558,[5]数据处理!$A:$N,14,0),0)</f>
        <v>0</v>
      </c>
      <c r="P558" t="str">
        <f>IFERROR(VLOOKUP($A558,[3]库存报告使用数据!$A$1:$B$65536,2,0),"")</f>
        <v/>
      </c>
      <c r="Q558" t="str">
        <f>IFERROR(VLOOKUP($A558,[3]库存报告使用数据!$A$1:$E$65536,5,0),"")</f>
        <v/>
      </c>
      <c r="R558" t="str">
        <f>IFERROR(VLOOKUP($A558,[3]库存报告使用数据!$A$1:$H$65536,8,0),"")</f>
        <v/>
      </c>
      <c r="S558" t="str">
        <f>IFERROR(VLOOKUP($A558,[3]库存报告使用数据!$A$1:$K$65536,11,0),"")</f>
        <v/>
      </c>
      <c r="T558" t="str">
        <f>IFERROR(VLOOKUP($A558,[3]库存报告使用数据!$A$1:$C$65536,3,0),"")</f>
        <v/>
      </c>
      <c r="U558" t="str">
        <f>IFERROR(VLOOKUP($A558,[3]库存报告使用数据!$A$1:$F$65536,6,0),"")</f>
        <v/>
      </c>
      <c r="V558" t="str">
        <f>IFERROR(VLOOKUP($A558,[3]库存报告使用数据!$A$1:$I$65536,9,0),"")</f>
        <v/>
      </c>
      <c r="W558" t="str">
        <f>IFERROR(VLOOKUP($A558,[3]库存报告使用数据!$A$1:$L$65536,12,0),"")</f>
        <v/>
      </c>
      <c r="X558" s="20" t="str">
        <f t="shared" si="138"/>
        <v/>
      </c>
      <c r="Y558" s="20" t="str">
        <f t="shared" si="139"/>
        <v/>
      </c>
      <c r="Z558" s="20" t="str">
        <f t="shared" si="140"/>
        <v/>
      </c>
      <c r="AA558" s="20" t="str">
        <f t="shared" si="141"/>
        <v/>
      </c>
      <c r="AB558" t="str">
        <f>IFERROR(VLOOKUP($A558,[3]库存报告使用数据!$A$1:$D$65536,4,0),"")</f>
        <v/>
      </c>
      <c r="AC558" t="str">
        <f>IFERROR(VLOOKUP($A558,[3]库存报告使用数据!$A$1:$G$65536,7,0),"")</f>
        <v/>
      </c>
      <c r="AD558" t="str">
        <f>IFERROR(VLOOKUP($A558,[3]库存报告使用数据!$A$1:$J$65536,10,0),"")</f>
        <v/>
      </c>
      <c r="AE558" t="str">
        <f>IFERROR(VLOOKUP($A558,[3]库存报告使用数据!$A$1:$M$65536,13,0),"")</f>
        <v/>
      </c>
      <c r="AF558" s="20" t="str">
        <f t="shared" si="142"/>
        <v/>
      </c>
      <c r="AG558" s="20" t="str">
        <f t="shared" si="143"/>
        <v/>
      </c>
      <c r="AH558" s="20" t="str">
        <f t="shared" si="144"/>
        <v/>
      </c>
      <c r="AI558" s="20" t="str">
        <f t="shared" si="145"/>
        <v/>
      </c>
      <c r="AJ558">
        <f>IFERROR(VLOOKUP($B558,[4]库存报告使用数据!$A$1:$B$65536,2,0),0)</f>
        <v>0</v>
      </c>
      <c r="AK558">
        <f>IFERROR(VLOOKUP($B558,[4]库存报告使用数据!$A$1:$C$65536,3,0),)</f>
        <v>0</v>
      </c>
      <c r="AL558">
        <f>IFERROR(VLOOKUP($B558,[4]库存报告使用数据!$A$1:$D$65536,4,0),)</f>
        <v>0</v>
      </c>
      <c r="AM558">
        <f>IFERROR(VLOOKUP($B558,[4]库存报告使用数据!$A$1:$E$65536,5,0),)</f>
        <v>0</v>
      </c>
      <c r="AN558" s="20" t="str">
        <f t="shared" si="146"/>
        <v/>
      </c>
      <c r="AO558" s="20" t="str">
        <f t="shared" si="147"/>
        <v/>
      </c>
      <c r="AP558" s="20" t="str">
        <f t="shared" si="148"/>
        <v/>
      </c>
      <c r="AQ558" s="20" t="str">
        <f t="shared" si="149"/>
        <v/>
      </c>
      <c r="AR558" s="32">
        <f t="shared" si="150"/>
        <v>0</v>
      </c>
      <c r="AS558" s="32">
        <f t="shared" si="151"/>
        <v>0</v>
      </c>
      <c r="AT558" s="32">
        <f t="shared" si="152"/>
        <v>0</v>
      </c>
      <c r="AU558" s="28" t="str">
        <f t="shared" si="153"/>
        <v>库存为0</v>
      </c>
      <c r="AV558" s="34" t="str">
        <f>IFERROR(时间!$B$4+AU558,"上周无销量")</f>
        <v>上周无销量</v>
      </c>
    </row>
    <row r="559" spans="1:48">
      <c r="A559" s="18" t="s">
        <v>604</v>
      </c>
      <c r="B559" t="str">
        <f>VLOOKUP(A559,'[1]sku-asin（子）'!$A:$B,2,0)</f>
        <v>B073PQ3NDG</v>
      </c>
      <c r="C559" t="str">
        <f>VLOOKUP(A559,'[1]子sku-父sku'!$A:$B,2,0)</f>
        <v>CS-LY181</v>
      </c>
      <c r="D559" s="28">
        <f>IFERROR(VLOOKUP(A559,[2]库存报告使用数据处理!$A:$C,3,0),0)</f>
        <v>0</v>
      </c>
      <c r="E559" s="28">
        <f>IFERROR(VLOOKUP(A559,[2]库存报告使用数据处理!$A:$D,4,0),0)</f>
        <v>0</v>
      </c>
      <c r="F559" s="28">
        <f>IFERROR(VLOOKUP(A559,[2]库存报告使用数据处理!$A:$E,5,0),0)</f>
        <v>0</v>
      </c>
      <c r="G559" s="28">
        <f>IFERROR(VLOOKUP(A559,[2]库存报告使用数据处理!$A:$F,6,0),0)</f>
        <v>0</v>
      </c>
      <c r="H559" s="29">
        <f>IFERROR(VLOOKUP(A559,[2]库存报告使用数据处理!$A:$G,7,0),0)</f>
        <v>0</v>
      </c>
      <c r="I559">
        <f>IFERROR(VLOOKUP(A559,[5]数据处理!$A:$B,2,0),0)</f>
        <v>0</v>
      </c>
      <c r="J559" s="30">
        <f>IFERROR(VLOOKUP(A559,[5]数据处理!$A:$D,4,0),0)</f>
        <v>0</v>
      </c>
      <c r="K559" s="30">
        <f>IFERROR(VLOOKUP(A559,[5]数据处理!$A:$E,5,0),0)</f>
        <v>0</v>
      </c>
      <c r="L559" s="30">
        <f>IFERROR(VLOOKUP(A559,[5]数据处理!$A:$G,7,0),0)</f>
        <v>0</v>
      </c>
      <c r="M559">
        <f t="shared" si="137"/>
        <v>0</v>
      </c>
      <c r="N559">
        <f>IFERROR(VLOOKUP(A559,[5]数据处理!$A:$C,3,0),0)</f>
        <v>0</v>
      </c>
      <c r="O559">
        <f>IFERROR(VLOOKUP($A559,[5]数据处理!$A:$N,14,0),0)</f>
        <v>0</v>
      </c>
      <c r="P559" t="str">
        <f>IFERROR(VLOOKUP($A559,[3]库存报告使用数据!$A$1:$B$65536,2,0),"")</f>
        <v/>
      </c>
      <c r="Q559" t="str">
        <f>IFERROR(VLOOKUP($A559,[3]库存报告使用数据!$A$1:$E$65536,5,0),"")</f>
        <v/>
      </c>
      <c r="R559" t="str">
        <f>IFERROR(VLOOKUP($A559,[3]库存报告使用数据!$A$1:$H$65536,8,0),"")</f>
        <v/>
      </c>
      <c r="S559" t="str">
        <f>IFERROR(VLOOKUP($A559,[3]库存报告使用数据!$A$1:$K$65536,11,0),"")</f>
        <v/>
      </c>
      <c r="T559" t="str">
        <f>IFERROR(VLOOKUP($A559,[3]库存报告使用数据!$A$1:$C$65536,3,0),"")</f>
        <v/>
      </c>
      <c r="U559" t="str">
        <f>IFERROR(VLOOKUP($A559,[3]库存报告使用数据!$A$1:$F$65536,6,0),"")</f>
        <v/>
      </c>
      <c r="V559" t="str">
        <f>IFERROR(VLOOKUP($A559,[3]库存报告使用数据!$A$1:$I$65536,9,0),"")</f>
        <v/>
      </c>
      <c r="W559" t="str">
        <f>IFERROR(VLOOKUP($A559,[3]库存报告使用数据!$A$1:$L$65536,12,0),"")</f>
        <v/>
      </c>
      <c r="X559" s="20" t="str">
        <f t="shared" si="138"/>
        <v/>
      </c>
      <c r="Y559" s="20" t="str">
        <f t="shared" si="139"/>
        <v/>
      </c>
      <c r="Z559" s="20" t="str">
        <f t="shared" si="140"/>
        <v/>
      </c>
      <c r="AA559" s="20" t="str">
        <f t="shared" si="141"/>
        <v/>
      </c>
      <c r="AB559" t="str">
        <f>IFERROR(VLOOKUP($A559,[3]库存报告使用数据!$A$1:$D$65536,4,0),"")</f>
        <v/>
      </c>
      <c r="AC559" t="str">
        <f>IFERROR(VLOOKUP($A559,[3]库存报告使用数据!$A$1:$G$65536,7,0),"")</f>
        <v/>
      </c>
      <c r="AD559" t="str">
        <f>IFERROR(VLOOKUP($A559,[3]库存报告使用数据!$A$1:$J$65536,10,0),"")</f>
        <v/>
      </c>
      <c r="AE559" t="str">
        <f>IFERROR(VLOOKUP($A559,[3]库存报告使用数据!$A$1:$M$65536,13,0),"")</f>
        <v/>
      </c>
      <c r="AF559" s="20" t="str">
        <f t="shared" si="142"/>
        <v/>
      </c>
      <c r="AG559" s="20" t="str">
        <f t="shared" si="143"/>
        <v/>
      </c>
      <c r="AH559" s="20" t="str">
        <f t="shared" si="144"/>
        <v/>
      </c>
      <c r="AI559" s="20" t="str">
        <f t="shared" si="145"/>
        <v/>
      </c>
      <c r="AJ559">
        <f>IFERROR(VLOOKUP($B559,[4]库存报告使用数据!$A$1:$B$65536,2,0),0)</f>
        <v>0</v>
      </c>
      <c r="AK559">
        <f>IFERROR(VLOOKUP($B559,[4]库存报告使用数据!$A$1:$C$65536,3,0),)</f>
        <v>0</v>
      </c>
      <c r="AL559">
        <f>IFERROR(VLOOKUP($B559,[4]库存报告使用数据!$A$1:$D$65536,4,0),)</f>
        <v>0</v>
      </c>
      <c r="AM559">
        <f>IFERROR(VLOOKUP($B559,[4]库存报告使用数据!$A$1:$E$65536,5,0),)</f>
        <v>0</v>
      </c>
      <c r="AN559" s="20" t="str">
        <f t="shared" si="146"/>
        <v/>
      </c>
      <c r="AO559" s="20" t="str">
        <f t="shared" si="147"/>
        <v/>
      </c>
      <c r="AP559" s="20" t="str">
        <f t="shared" si="148"/>
        <v/>
      </c>
      <c r="AQ559" s="20" t="str">
        <f t="shared" si="149"/>
        <v/>
      </c>
      <c r="AR559" s="32">
        <f t="shared" si="150"/>
        <v>0</v>
      </c>
      <c r="AS559" s="32">
        <f t="shared" si="151"/>
        <v>0</v>
      </c>
      <c r="AT559" s="32">
        <f t="shared" si="152"/>
        <v>0</v>
      </c>
      <c r="AU559" s="28" t="str">
        <f t="shared" si="153"/>
        <v>库存为0</v>
      </c>
      <c r="AV559" s="34" t="str">
        <f>IFERROR(时间!$B$4+AU559,"上周无销量")</f>
        <v>上周无销量</v>
      </c>
    </row>
    <row r="560" spans="1:48">
      <c r="A560" s="18" t="s">
        <v>605</v>
      </c>
      <c r="B560" t="str">
        <f>VLOOKUP(A560,'[1]sku-asin（子）'!$A:$B,2,0)</f>
        <v>B073PPT396</v>
      </c>
      <c r="C560" t="str">
        <f>VLOOKUP(A560,'[1]子sku-父sku'!$A:$B,2,0)</f>
        <v>CS-LY181</v>
      </c>
      <c r="D560" s="28">
        <f>IFERROR(VLOOKUP(A560,[2]库存报告使用数据处理!$A:$C,3,0),0)</f>
        <v>0</v>
      </c>
      <c r="E560" s="28">
        <f>IFERROR(VLOOKUP(A560,[2]库存报告使用数据处理!$A:$D,4,0),0)</f>
        <v>0</v>
      </c>
      <c r="F560" s="28">
        <f>IFERROR(VLOOKUP(A560,[2]库存报告使用数据处理!$A:$E,5,0),0)</f>
        <v>4</v>
      </c>
      <c r="G560" s="28">
        <f>IFERROR(VLOOKUP(A560,[2]库存报告使用数据处理!$A:$F,6,0),0)</f>
        <v>1</v>
      </c>
      <c r="H560" s="29">
        <f>IFERROR(VLOOKUP(A560,[2]库存报告使用数据处理!$A:$G,7,0),0)</f>
        <v>18.19</v>
      </c>
      <c r="I560">
        <f>IFERROR(VLOOKUP(A560,[5]数据处理!$A:$B,2,0),0)</f>
        <v>5</v>
      </c>
      <c r="J560" s="30">
        <f>IFERROR(VLOOKUP(A560,[5]数据处理!$A:$D,4,0),0)</f>
        <v>0</v>
      </c>
      <c r="K560" s="30">
        <f>IFERROR(VLOOKUP(A560,[5]数据处理!$A:$E,5,0),0)</f>
        <v>0</v>
      </c>
      <c r="L560" s="30">
        <f>IFERROR(VLOOKUP(A560,[5]数据处理!$A:$G,7,0),0)</f>
        <v>0</v>
      </c>
      <c r="M560">
        <f t="shared" si="137"/>
        <v>5</v>
      </c>
      <c r="N560">
        <f>IFERROR(VLOOKUP(A560,[5]数据处理!$A:$C,3,0),0)</f>
        <v>0</v>
      </c>
      <c r="O560">
        <f>IFERROR(VLOOKUP($A560,[5]数据处理!$A:$N,14,0),0)</f>
        <v>2</v>
      </c>
      <c r="P560">
        <f>IFERROR(VLOOKUP($A560,[3]库存报告使用数据!$A$1:$B$65536,2,0),"")</f>
        <v>1184</v>
      </c>
      <c r="Q560">
        <f>IFERROR(VLOOKUP($A560,[3]库存报告使用数据!$A$1:$E$65536,5,0),"")</f>
        <v>127</v>
      </c>
      <c r="R560">
        <f>IFERROR(VLOOKUP($A560,[3]库存报告使用数据!$A$1:$H$65536,8,0),"")</f>
        <v>346</v>
      </c>
      <c r="S560">
        <f>IFERROR(VLOOKUP($A560,[3]库存报告使用数据!$A$1:$K$65536,11,0),"")</f>
        <v>124</v>
      </c>
      <c r="T560">
        <f>IFERROR(VLOOKUP($A560,[3]库存报告使用数据!$A$1:$C$65536,3,0),"")</f>
        <v>1</v>
      </c>
      <c r="U560">
        <f>IFERROR(VLOOKUP($A560,[3]库存报告使用数据!$A$1:$F$65536,6,0),"")</f>
        <v>1</v>
      </c>
      <c r="V560">
        <f>IFERROR(VLOOKUP($A560,[3]库存报告使用数据!$A$1:$I$65536,9,0),"")</f>
        <v>6</v>
      </c>
      <c r="W560">
        <f>IFERROR(VLOOKUP($A560,[3]库存报告使用数据!$A$1:$L$65536,12,0),"")</f>
        <v>2</v>
      </c>
      <c r="X560" s="20">
        <f t="shared" si="138"/>
        <v>0.000844594594594595</v>
      </c>
      <c r="Y560" s="20">
        <f t="shared" si="139"/>
        <v>0.0078740157480315</v>
      </c>
      <c r="Z560" s="20">
        <f t="shared" si="140"/>
        <v>0.0173410404624277</v>
      </c>
      <c r="AA560" s="20">
        <f t="shared" si="141"/>
        <v>0.0161290322580645</v>
      </c>
      <c r="AB560">
        <f>IFERROR(VLOOKUP($A560,[3]库存报告使用数据!$A$1:$D$65536,4,0),"")</f>
        <v>0.22</v>
      </c>
      <c r="AC560">
        <f>IFERROR(VLOOKUP($A560,[3]库存报告使用数据!$A$1:$G$65536,7,0),"")</f>
        <v>0</v>
      </c>
      <c r="AD560">
        <f>IFERROR(VLOOKUP($A560,[3]库存报告使用数据!$A$1:$J$65536,10,0),"")</f>
        <v>0.26</v>
      </c>
      <c r="AE560">
        <f>IFERROR(VLOOKUP($A560,[3]库存报告使用数据!$A$1:$M$65536,13,0),"")</f>
        <v>0.5</v>
      </c>
      <c r="AF560" s="20" t="str">
        <f t="shared" si="142"/>
        <v>无销售广告费为0.22</v>
      </c>
      <c r="AG560" s="20" t="str">
        <f t="shared" si="143"/>
        <v/>
      </c>
      <c r="AH560" s="20">
        <f t="shared" si="144"/>
        <v>0.00357339197361187</v>
      </c>
      <c r="AI560" s="20">
        <f t="shared" si="145"/>
        <v>0.0274876305662452</v>
      </c>
      <c r="AJ560">
        <f>IFERROR(VLOOKUP($B560,[4]库存报告使用数据!$A$1:$B$65536,2,0),0)</f>
        <v>13</v>
      </c>
      <c r="AK560">
        <f>IFERROR(VLOOKUP($B560,[4]库存报告使用数据!$A$1:$C$65536,3,0),)</f>
        <v>9</v>
      </c>
      <c r="AL560">
        <f>IFERROR(VLOOKUP($B560,[4]库存报告使用数据!$A$1:$D$65536,4,0),)</f>
        <v>16</v>
      </c>
      <c r="AM560">
        <f>IFERROR(VLOOKUP($B560,[4]库存报告使用数据!$A$1:$E$65536,5,0),)</f>
        <v>24</v>
      </c>
      <c r="AN560" s="20">
        <f t="shared" si="146"/>
        <v>0</v>
      </c>
      <c r="AO560" s="20">
        <f t="shared" si="147"/>
        <v>0</v>
      </c>
      <c r="AP560" s="20">
        <f t="shared" si="148"/>
        <v>0.25</v>
      </c>
      <c r="AQ560" s="20">
        <f t="shared" si="149"/>
        <v>0.0416666666666667</v>
      </c>
      <c r="AR560" s="32">
        <f t="shared" si="150"/>
        <v>0</v>
      </c>
      <c r="AS560" s="32">
        <f t="shared" si="151"/>
        <v>0</v>
      </c>
      <c r="AT560" s="32">
        <f t="shared" si="152"/>
        <v>5</v>
      </c>
      <c r="AU560" s="28" t="str">
        <f t="shared" si="153"/>
        <v>库存为5</v>
      </c>
      <c r="AV560" s="34" t="str">
        <f>IFERROR(时间!$B$4+AU560,"上周无销量")</f>
        <v>上周无销量</v>
      </c>
    </row>
    <row r="561" spans="1:48">
      <c r="A561" s="18" t="s">
        <v>606</v>
      </c>
      <c r="B561" t="str">
        <f>VLOOKUP(A561,'[1]sku-asin（子）'!$A:$B,2,0)</f>
        <v>B073PQRF5N</v>
      </c>
      <c r="C561" t="str">
        <f>VLOOKUP(A561,'[1]子sku-父sku'!$A:$B,2,0)</f>
        <v>CS-LY181</v>
      </c>
      <c r="D561" s="28">
        <f>IFERROR(VLOOKUP(A561,[2]库存报告使用数据处理!$A:$C,3,0),0)</f>
        <v>0</v>
      </c>
      <c r="E561" s="28">
        <f>IFERROR(VLOOKUP(A561,[2]库存报告使用数据处理!$A:$D,4,0),0)</f>
        <v>0</v>
      </c>
      <c r="F561" s="28">
        <f>IFERROR(VLOOKUP(A561,[2]库存报告使用数据处理!$A:$E,5,0),0)</f>
        <v>0</v>
      </c>
      <c r="G561" s="28">
        <f>IFERROR(VLOOKUP(A561,[2]库存报告使用数据处理!$A:$F,6,0),0)</f>
        <v>1</v>
      </c>
      <c r="H561" s="29">
        <f>IFERROR(VLOOKUP(A561,[2]库存报告使用数据处理!$A:$G,7,0),0)</f>
        <v>17.99</v>
      </c>
      <c r="I561">
        <f>IFERROR(VLOOKUP(A561,[5]数据处理!$A:$B,2,0),0)</f>
        <v>0</v>
      </c>
      <c r="J561" s="30">
        <f>IFERROR(VLOOKUP(A561,[5]数据处理!$A:$D,4,0),0)</f>
        <v>0</v>
      </c>
      <c r="K561" s="30">
        <f>IFERROR(VLOOKUP(A561,[5]数据处理!$A:$E,5,0),0)</f>
        <v>0</v>
      </c>
      <c r="L561" s="30">
        <f>IFERROR(VLOOKUP(A561,[5]数据处理!$A:$G,7,0),0)</f>
        <v>0</v>
      </c>
      <c r="M561">
        <f t="shared" si="137"/>
        <v>0</v>
      </c>
      <c r="N561">
        <f>IFERROR(VLOOKUP(A561,[5]数据处理!$A:$C,3,0),0)</f>
        <v>0</v>
      </c>
      <c r="O561">
        <f>IFERROR(VLOOKUP($A561,[5]数据处理!$A:$N,14,0),0)</f>
        <v>0</v>
      </c>
      <c r="P561">
        <f>IFERROR(VLOOKUP($A561,[3]库存报告使用数据!$A$1:$B$65536,2,0),"")</f>
        <v>0</v>
      </c>
      <c r="Q561">
        <f>IFERROR(VLOOKUP($A561,[3]库存报告使用数据!$A$1:$E$65536,5,0),"")</f>
        <v>0</v>
      </c>
      <c r="R561">
        <f>IFERROR(VLOOKUP($A561,[3]库存报告使用数据!$A$1:$H$65536,8,0),"")</f>
        <v>0</v>
      </c>
      <c r="S561">
        <f>IFERROR(VLOOKUP($A561,[3]库存报告使用数据!$A$1:$K$65536,11,0),"")</f>
        <v>99</v>
      </c>
      <c r="T561">
        <f>IFERROR(VLOOKUP($A561,[3]库存报告使用数据!$A$1:$C$65536,3,0),"")</f>
        <v>0</v>
      </c>
      <c r="U561">
        <f>IFERROR(VLOOKUP($A561,[3]库存报告使用数据!$A$1:$F$65536,6,0),"")</f>
        <v>0</v>
      </c>
      <c r="V561">
        <f>IFERROR(VLOOKUP($A561,[3]库存报告使用数据!$A$1:$I$65536,9,0),"")</f>
        <v>0</v>
      </c>
      <c r="W561">
        <f>IFERROR(VLOOKUP($A561,[3]库存报告使用数据!$A$1:$L$65536,12,0),"")</f>
        <v>0</v>
      </c>
      <c r="X561" s="20" t="str">
        <f t="shared" si="138"/>
        <v/>
      </c>
      <c r="Y561" s="20" t="str">
        <f t="shared" si="139"/>
        <v/>
      </c>
      <c r="Z561" s="20" t="str">
        <f t="shared" si="140"/>
        <v/>
      </c>
      <c r="AA561" s="20">
        <f t="shared" si="141"/>
        <v>0</v>
      </c>
      <c r="AB561">
        <f>IFERROR(VLOOKUP($A561,[3]库存报告使用数据!$A$1:$D$65536,4,0),"")</f>
        <v>0</v>
      </c>
      <c r="AC561">
        <f>IFERROR(VLOOKUP($A561,[3]库存报告使用数据!$A$1:$G$65536,7,0),"")</f>
        <v>0</v>
      </c>
      <c r="AD561">
        <f>IFERROR(VLOOKUP($A561,[3]库存报告使用数据!$A$1:$J$65536,10,0),"")</f>
        <v>0</v>
      </c>
      <c r="AE561">
        <f>IFERROR(VLOOKUP($A561,[3]库存报告使用数据!$A$1:$M$65536,13,0),"")</f>
        <v>0</v>
      </c>
      <c r="AF561" s="20" t="str">
        <f t="shared" si="142"/>
        <v/>
      </c>
      <c r="AG561" s="20" t="str">
        <f t="shared" si="143"/>
        <v/>
      </c>
      <c r="AH561" s="20" t="str">
        <f t="shared" si="144"/>
        <v/>
      </c>
      <c r="AI561" s="20" t="str">
        <f t="shared" si="145"/>
        <v/>
      </c>
      <c r="AJ561">
        <f>IFERROR(VLOOKUP($B561,[4]库存报告使用数据!$A$1:$B$65536,2,0),0)</f>
        <v>0</v>
      </c>
      <c r="AK561">
        <f>IFERROR(VLOOKUP($B561,[4]库存报告使用数据!$A$1:$C$65536,3,0),)</f>
        <v>0</v>
      </c>
      <c r="AL561">
        <f>IFERROR(VLOOKUP($B561,[4]库存报告使用数据!$A$1:$D$65536,4,0),)</f>
        <v>0</v>
      </c>
      <c r="AM561">
        <f>IFERROR(VLOOKUP($B561,[4]库存报告使用数据!$A$1:$E$65536,5,0),)</f>
        <v>2</v>
      </c>
      <c r="AN561" s="20" t="str">
        <f t="shared" si="146"/>
        <v/>
      </c>
      <c r="AO561" s="20" t="str">
        <f t="shared" si="147"/>
        <v/>
      </c>
      <c r="AP561" s="20" t="str">
        <f t="shared" si="148"/>
        <v/>
      </c>
      <c r="AQ561" s="20">
        <f t="shared" si="149"/>
        <v>0.5</v>
      </c>
      <c r="AR561" s="32">
        <f t="shared" si="150"/>
        <v>0</v>
      </c>
      <c r="AS561" s="32">
        <f t="shared" si="151"/>
        <v>0</v>
      </c>
      <c r="AT561" s="32">
        <f t="shared" si="152"/>
        <v>0</v>
      </c>
      <c r="AU561" s="28" t="str">
        <f t="shared" si="153"/>
        <v>库存为0</v>
      </c>
      <c r="AV561" s="34" t="str">
        <f>IFERROR(时间!$B$4+AU561,"上周无销量")</f>
        <v>上周无销量</v>
      </c>
    </row>
    <row r="562" spans="1:48">
      <c r="A562" s="18" t="s">
        <v>607</v>
      </c>
      <c r="B562" t="str">
        <f>VLOOKUP(A562,'[1]sku-asin（子）'!$A:$B,2,0)</f>
        <v>B073PPXYRX</v>
      </c>
      <c r="C562" t="str">
        <f>VLOOKUP(A562,'[1]子sku-父sku'!$A:$B,2,0)</f>
        <v>CS-LY181</v>
      </c>
      <c r="D562" s="28">
        <f>IFERROR(VLOOKUP(A562,[2]库存报告使用数据处理!$A:$C,3,0),0)</f>
        <v>0</v>
      </c>
      <c r="E562" s="28">
        <f>IFERROR(VLOOKUP(A562,[2]库存报告使用数据处理!$A:$D,4,0),0)</f>
        <v>1</v>
      </c>
      <c r="F562" s="28">
        <f>IFERROR(VLOOKUP(A562,[2]库存报告使用数据处理!$A:$E,5,0),0)</f>
        <v>3</v>
      </c>
      <c r="G562" s="28">
        <f>IFERROR(VLOOKUP(A562,[2]库存报告使用数据处理!$A:$F,6,0),0)</f>
        <v>2</v>
      </c>
      <c r="H562" s="29">
        <f>IFERROR(VLOOKUP(A562,[2]库存报告使用数据处理!$A:$G,7,0),0)</f>
        <v>18.1566666666667</v>
      </c>
      <c r="I562">
        <f>IFERROR(VLOOKUP(A562,[5]数据处理!$A:$B,2,0),0)</f>
        <v>0</v>
      </c>
      <c r="J562" s="30">
        <f>IFERROR(VLOOKUP(A562,[5]数据处理!$A:$D,4,0),0)</f>
        <v>0</v>
      </c>
      <c r="K562" s="30">
        <f>IFERROR(VLOOKUP(A562,[5]数据处理!$A:$E,5,0),0)</f>
        <v>0</v>
      </c>
      <c r="L562" s="30">
        <f>IFERROR(VLOOKUP(A562,[5]数据处理!$A:$G,7,0),0)</f>
        <v>0</v>
      </c>
      <c r="M562">
        <f t="shared" si="137"/>
        <v>0</v>
      </c>
      <c r="N562">
        <f>IFERROR(VLOOKUP(A562,[5]数据处理!$A:$C,3,0),0)</f>
        <v>0</v>
      </c>
      <c r="O562">
        <f>IFERROR(VLOOKUP($A562,[5]数据处理!$A:$N,14,0),0)</f>
        <v>0</v>
      </c>
      <c r="P562">
        <f>IFERROR(VLOOKUP($A562,[3]库存报告使用数据!$A$1:$B$65536,2,0),"")</f>
        <v>80</v>
      </c>
      <c r="Q562">
        <f>IFERROR(VLOOKUP($A562,[3]库存报告使用数据!$A$1:$E$65536,5,0),"")</f>
        <v>266</v>
      </c>
      <c r="R562">
        <f>IFERROR(VLOOKUP($A562,[3]库存报告使用数据!$A$1:$H$65536,8,0),"")</f>
        <v>625</v>
      </c>
      <c r="S562">
        <f>IFERROR(VLOOKUP($A562,[3]库存报告使用数据!$A$1:$K$65536,11,0),"")</f>
        <v>927</v>
      </c>
      <c r="T562">
        <f>IFERROR(VLOOKUP($A562,[3]库存报告使用数据!$A$1:$C$65536,3,0),"")</f>
        <v>1</v>
      </c>
      <c r="U562">
        <f>IFERROR(VLOOKUP($A562,[3]库存报告使用数据!$A$1:$F$65536,6,0),"")</f>
        <v>5</v>
      </c>
      <c r="V562">
        <f>IFERROR(VLOOKUP($A562,[3]库存报告使用数据!$A$1:$I$65536,9,0),"")</f>
        <v>6</v>
      </c>
      <c r="W562">
        <f>IFERROR(VLOOKUP($A562,[3]库存报告使用数据!$A$1:$L$65536,12,0),"")</f>
        <v>9</v>
      </c>
      <c r="X562" s="20">
        <f t="shared" si="138"/>
        <v>0.0125</v>
      </c>
      <c r="Y562" s="20">
        <f t="shared" si="139"/>
        <v>0.018796992481203</v>
      </c>
      <c r="Z562" s="20">
        <f t="shared" si="140"/>
        <v>0.0096</v>
      </c>
      <c r="AA562" s="20">
        <f t="shared" si="141"/>
        <v>0.00970873786407767</v>
      </c>
      <c r="AB562">
        <f>IFERROR(VLOOKUP($A562,[3]库存报告使用数据!$A$1:$D$65536,4,0),"")</f>
        <v>0.24</v>
      </c>
      <c r="AC562">
        <f>IFERROR(VLOOKUP($A562,[3]库存报告使用数据!$A$1:$G$65536,7,0),"")</f>
        <v>1.07</v>
      </c>
      <c r="AD562">
        <f>IFERROR(VLOOKUP($A562,[3]库存报告使用数据!$A$1:$J$65536,10,0),"")</f>
        <v>1.48</v>
      </c>
      <c r="AE562">
        <f>IFERROR(VLOOKUP($A562,[3]库存报告使用数据!$A$1:$M$65536,13,0),"")</f>
        <v>2.05</v>
      </c>
      <c r="AF562" s="20" t="str">
        <f t="shared" si="142"/>
        <v>无销售广告费为0.24</v>
      </c>
      <c r="AG562" s="20">
        <f t="shared" si="143"/>
        <v>0.0589315219386817</v>
      </c>
      <c r="AH562" s="20">
        <f t="shared" si="144"/>
        <v>0.0271709197723517</v>
      </c>
      <c r="AI562" s="20">
        <f t="shared" si="145"/>
        <v>0.0564530934459334</v>
      </c>
      <c r="AJ562">
        <f>IFERROR(VLOOKUP($B562,[4]库存报告使用数据!$A$1:$B$65536,2,0),0)</f>
        <v>0</v>
      </c>
      <c r="AK562">
        <f>IFERROR(VLOOKUP($B562,[4]库存报告使用数据!$A$1:$C$65536,3,0),)</f>
        <v>4</v>
      </c>
      <c r="AL562">
        <f>IFERROR(VLOOKUP($B562,[4]库存报告使用数据!$A$1:$D$65536,4,0),)</f>
        <v>3</v>
      </c>
      <c r="AM562">
        <f>IFERROR(VLOOKUP($B562,[4]库存报告使用数据!$A$1:$E$65536,5,0),)</f>
        <v>19</v>
      </c>
      <c r="AN562" s="20" t="str">
        <f t="shared" si="146"/>
        <v/>
      </c>
      <c r="AO562" s="20">
        <f t="shared" si="147"/>
        <v>0.25</v>
      </c>
      <c r="AP562" s="20">
        <f t="shared" si="148"/>
        <v>1</v>
      </c>
      <c r="AQ562" s="20">
        <f t="shared" si="149"/>
        <v>0.105263157894737</v>
      </c>
      <c r="AR562" s="32">
        <f t="shared" si="150"/>
        <v>0</v>
      </c>
      <c r="AS562" s="32">
        <f t="shared" si="151"/>
        <v>0</v>
      </c>
      <c r="AT562" s="32">
        <f t="shared" si="152"/>
        <v>0</v>
      </c>
      <c r="AU562" s="28" t="str">
        <f t="shared" si="153"/>
        <v>库存为0</v>
      </c>
      <c r="AV562" s="34" t="str">
        <f>IFERROR(时间!$B$4+AU562,"上周无销量")</f>
        <v>上周无销量</v>
      </c>
    </row>
    <row r="563" spans="1:48">
      <c r="A563" s="18" t="s">
        <v>608</v>
      </c>
      <c r="B563" t="str">
        <f>VLOOKUP(A563,'[1]sku-asin（子）'!$A:$B,2,0)</f>
        <v>B073PQ1CH8</v>
      </c>
      <c r="C563" t="str">
        <f>VLOOKUP(A563,'[1]子sku-父sku'!$A:$B,2,0)</f>
        <v>CS-LY181</v>
      </c>
      <c r="D563" s="28">
        <f>IFERROR(VLOOKUP(A563,[2]库存报告使用数据处理!$A:$C,3,0),0)</f>
        <v>0</v>
      </c>
      <c r="E563" s="28">
        <f>IFERROR(VLOOKUP(A563,[2]库存报告使用数据处理!$A:$D,4,0),0)</f>
        <v>0</v>
      </c>
      <c r="F563" s="28">
        <f>IFERROR(VLOOKUP(A563,[2]库存报告使用数据处理!$A:$E,5,0),0)</f>
        <v>0</v>
      </c>
      <c r="G563" s="28">
        <f>IFERROR(VLOOKUP(A563,[2]库存报告使用数据处理!$A:$F,6,0),0)</f>
        <v>0</v>
      </c>
      <c r="H563" s="29">
        <f>IFERROR(VLOOKUP(A563,[2]库存报告使用数据处理!$A:$G,7,0),0)</f>
        <v>0</v>
      </c>
      <c r="I563">
        <f>IFERROR(VLOOKUP(A563,[5]数据处理!$A:$B,2,0),0)</f>
        <v>0</v>
      </c>
      <c r="J563" s="30">
        <f>IFERROR(VLOOKUP(A563,[5]数据处理!$A:$D,4,0),0)</f>
        <v>0</v>
      </c>
      <c r="K563" s="30">
        <f>IFERROR(VLOOKUP(A563,[5]数据处理!$A:$E,5,0),0)</f>
        <v>0</v>
      </c>
      <c r="L563" s="30">
        <f>IFERROR(VLOOKUP(A563,[5]数据处理!$A:$G,7,0),0)</f>
        <v>0</v>
      </c>
      <c r="M563">
        <f t="shared" si="137"/>
        <v>0</v>
      </c>
      <c r="N563">
        <f>IFERROR(VLOOKUP(A563,[5]数据处理!$A:$C,3,0),0)</f>
        <v>0</v>
      </c>
      <c r="O563">
        <f>IFERROR(VLOOKUP($A563,[5]数据处理!$A:$N,14,0),0)</f>
        <v>0</v>
      </c>
      <c r="P563" t="str">
        <f>IFERROR(VLOOKUP($A563,[3]库存报告使用数据!$A$1:$B$65536,2,0),"")</f>
        <v/>
      </c>
      <c r="Q563" t="str">
        <f>IFERROR(VLOOKUP($A563,[3]库存报告使用数据!$A$1:$E$65536,5,0),"")</f>
        <v/>
      </c>
      <c r="R563" t="str">
        <f>IFERROR(VLOOKUP($A563,[3]库存报告使用数据!$A$1:$H$65536,8,0),"")</f>
        <v/>
      </c>
      <c r="S563" t="str">
        <f>IFERROR(VLOOKUP($A563,[3]库存报告使用数据!$A$1:$K$65536,11,0),"")</f>
        <v/>
      </c>
      <c r="T563" t="str">
        <f>IFERROR(VLOOKUP($A563,[3]库存报告使用数据!$A$1:$C$65536,3,0),"")</f>
        <v/>
      </c>
      <c r="U563" t="str">
        <f>IFERROR(VLOOKUP($A563,[3]库存报告使用数据!$A$1:$F$65536,6,0),"")</f>
        <v/>
      </c>
      <c r="V563" t="str">
        <f>IFERROR(VLOOKUP($A563,[3]库存报告使用数据!$A$1:$I$65536,9,0),"")</f>
        <v/>
      </c>
      <c r="W563" t="str">
        <f>IFERROR(VLOOKUP($A563,[3]库存报告使用数据!$A$1:$L$65536,12,0),"")</f>
        <v/>
      </c>
      <c r="X563" s="20" t="str">
        <f t="shared" si="138"/>
        <v/>
      </c>
      <c r="Y563" s="20" t="str">
        <f t="shared" si="139"/>
        <v/>
      </c>
      <c r="Z563" s="20" t="str">
        <f t="shared" si="140"/>
        <v/>
      </c>
      <c r="AA563" s="20" t="str">
        <f t="shared" si="141"/>
        <v/>
      </c>
      <c r="AB563" t="str">
        <f>IFERROR(VLOOKUP($A563,[3]库存报告使用数据!$A$1:$D$65536,4,0),"")</f>
        <v/>
      </c>
      <c r="AC563" t="str">
        <f>IFERROR(VLOOKUP($A563,[3]库存报告使用数据!$A$1:$G$65536,7,0),"")</f>
        <v/>
      </c>
      <c r="AD563" t="str">
        <f>IFERROR(VLOOKUP($A563,[3]库存报告使用数据!$A$1:$J$65536,10,0),"")</f>
        <v/>
      </c>
      <c r="AE563" t="str">
        <f>IFERROR(VLOOKUP($A563,[3]库存报告使用数据!$A$1:$M$65536,13,0),"")</f>
        <v/>
      </c>
      <c r="AF563" s="20" t="str">
        <f t="shared" si="142"/>
        <v/>
      </c>
      <c r="AG563" s="20" t="str">
        <f t="shared" si="143"/>
        <v/>
      </c>
      <c r="AH563" s="20" t="str">
        <f t="shared" si="144"/>
        <v/>
      </c>
      <c r="AI563" s="20" t="str">
        <f t="shared" si="145"/>
        <v/>
      </c>
      <c r="AJ563">
        <f>IFERROR(VLOOKUP($B563,[4]库存报告使用数据!$A$1:$B$65536,2,0),0)</f>
        <v>0</v>
      </c>
      <c r="AK563">
        <f>IFERROR(VLOOKUP($B563,[4]库存报告使用数据!$A$1:$C$65536,3,0),)</f>
        <v>0</v>
      </c>
      <c r="AL563">
        <f>IFERROR(VLOOKUP($B563,[4]库存报告使用数据!$A$1:$D$65536,4,0),)</f>
        <v>0</v>
      </c>
      <c r="AM563">
        <f>IFERROR(VLOOKUP($B563,[4]库存报告使用数据!$A$1:$E$65536,5,0),)</f>
        <v>0</v>
      </c>
      <c r="AN563" s="20" t="str">
        <f t="shared" si="146"/>
        <v/>
      </c>
      <c r="AO563" s="20" t="str">
        <f t="shared" si="147"/>
        <v/>
      </c>
      <c r="AP563" s="20" t="str">
        <f t="shared" si="148"/>
        <v/>
      </c>
      <c r="AQ563" s="20" t="str">
        <f t="shared" si="149"/>
        <v/>
      </c>
      <c r="AR563" s="32">
        <f t="shared" si="150"/>
        <v>0</v>
      </c>
      <c r="AS563" s="32">
        <f t="shared" si="151"/>
        <v>0</v>
      </c>
      <c r="AT563" s="32">
        <f t="shared" si="152"/>
        <v>0</v>
      </c>
      <c r="AU563" s="28" t="str">
        <f t="shared" si="153"/>
        <v>库存为0</v>
      </c>
      <c r="AV563" s="34" t="str">
        <f>IFERROR(时间!$B$4+AU563,"上周无销量")</f>
        <v>上周无销量</v>
      </c>
    </row>
    <row r="564" spans="1:48">
      <c r="A564" s="18" t="s">
        <v>609</v>
      </c>
      <c r="B564" t="str">
        <f>VLOOKUP(A564,'[1]sku-asin（子）'!$A:$B,2,0)</f>
        <v>B0776VDDPW</v>
      </c>
      <c r="C564" t="str">
        <f>VLOOKUP(A564,'[1]子sku-父sku'!$A:$B,2,0)</f>
        <v>CS-SB003</v>
      </c>
      <c r="D564" s="28">
        <f>IFERROR(VLOOKUP(A564,[2]库存报告使用数据处理!$A:$C,3,0),0)</f>
        <v>0</v>
      </c>
      <c r="E564" s="28">
        <f>IFERROR(VLOOKUP(A564,[2]库存报告使用数据处理!$A:$D,4,0),0)</f>
        <v>0</v>
      </c>
      <c r="F564" s="28">
        <f>IFERROR(VLOOKUP(A564,[2]库存报告使用数据处理!$A:$E,5,0),0)</f>
        <v>0</v>
      </c>
      <c r="G564" s="28">
        <f>IFERROR(VLOOKUP(A564,[2]库存报告使用数据处理!$A:$F,6,0),0)</f>
        <v>0</v>
      </c>
      <c r="H564" s="29">
        <f>IFERROR(VLOOKUP(A564,[2]库存报告使用数据处理!$A:$G,7,0),0)</f>
        <v>0</v>
      </c>
      <c r="I564">
        <f>IFERROR(VLOOKUP(A564,[5]数据处理!$A:$B,2,0),0)</f>
        <v>5</v>
      </c>
      <c r="J564" s="30">
        <f>IFERROR(VLOOKUP(A564,[5]数据处理!$A:$D,4,0),0)</f>
        <v>0</v>
      </c>
      <c r="K564" s="30">
        <f>IFERROR(VLOOKUP(A564,[5]数据处理!$A:$E,5,0),0)</f>
        <v>0</v>
      </c>
      <c r="L564" s="30">
        <f>IFERROR(VLOOKUP(A564,[5]数据处理!$A:$G,7,0),0)</f>
        <v>0</v>
      </c>
      <c r="M564">
        <f t="shared" si="137"/>
        <v>5</v>
      </c>
      <c r="N564">
        <f>IFERROR(VLOOKUP(A564,[5]数据处理!$A:$C,3,0),0)</f>
        <v>0</v>
      </c>
      <c r="O564">
        <f>IFERROR(VLOOKUP($A564,[5]数据处理!$A:$N,14,0),0)</f>
        <v>5</v>
      </c>
      <c r="P564" t="str">
        <f>IFERROR(VLOOKUP($A564,[3]库存报告使用数据!$A$1:$B$65536,2,0),"")</f>
        <v/>
      </c>
      <c r="Q564" t="str">
        <f>IFERROR(VLOOKUP($A564,[3]库存报告使用数据!$A$1:$E$65536,5,0),"")</f>
        <v/>
      </c>
      <c r="R564" t="str">
        <f>IFERROR(VLOOKUP($A564,[3]库存报告使用数据!$A$1:$H$65536,8,0),"")</f>
        <v/>
      </c>
      <c r="S564" t="str">
        <f>IFERROR(VLOOKUP($A564,[3]库存报告使用数据!$A$1:$K$65536,11,0),"")</f>
        <v/>
      </c>
      <c r="T564" t="str">
        <f>IFERROR(VLOOKUP($A564,[3]库存报告使用数据!$A$1:$C$65536,3,0),"")</f>
        <v/>
      </c>
      <c r="U564" t="str">
        <f>IFERROR(VLOOKUP($A564,[3]库存报告使用数据!$A$1:$F$65536,6,0),"")</f>
        <v/>
      </c>
      <c r="V564" t="str">
        <f>IFERROR(VLOOKUP($A564,[3]库存报告使用数据!$A$1:$I$65536,9,0),"")</f>
        <v/>
      </c>
      <c r="W564" t="str">
        <f>IFERROR(VLOOKUP($A564,[3]库存报告使用数据!$A$1:$L$65536,12,0),"")</f>
        <v/>
      </c>
      <c r="X564" s="20" t="str">
        <f t="shared" si="138"/>
        <v/>
      </c>
      <c r="Y564" s="20" t="str">
        <f t="shared" si="139"/>
        <v/>
      </c>
      <c r="Z564" s="20" t="str">
        <f t="shared" si="140"/>
        <v/>
      </c>
      <c r="AA564" s="20" t="str">
        <f t="shared" si="141"/>
        <v/>
      </c>
      <c r="AB564" t="str">
        <f>IFERROR(VLOOKUP($A564,[3]库存报告使用数据!$A$1:$D$65536,4,0),"")</f>
        <v/>
      </c>
      <c r="AC564" t="str">
        <f>IFERROR(VLOOKUP($A564,[3]库存报告使用数据!$A$1:$G$65536,7,0),"")</f>
        <v/>
      </c>
      <c r="AD564" t="str">
        <f>IFERROR(VLOOKUP($A564,[3]库存报告使用数据!$A$1:$J$65536,10,0),"")</f>
        <v/>
      </c>
      <c r="AE564" t="str">
        <f>IFERROR(VLOOKUP($A564,[3]库存报告使用数据!$A$1:$M$65536,13,0),"")</f>
        <v/>
      </c>
      <c r="AF564" s="20" t="str">
        <f t="shared" si="142"/>
        <v/>
      </c>
      <c r="AG564" s="20" t="str">
        <f t="shared" si="143"/>
        <v/>
      </c>
      <c r="AH564" s="20" t="str">
        <f t="shared" si="144"/>
        <v/>
      </c>
      <c r="AI564" s="20" t="str">
        <f t="shared" si="145"/>
        <v/>
      </c>
      <c r="AJ564">
        <f>IFERROR(VLOOKUP($B564,[4]库存报告使用数据!$A$1:$B$65536,2,0),0)</f>
        <v>1</v>
      </c>
      <c r="AK564">
        <f>IFERROR(VLOOKUP($B564,[4]库存报告使用数据!$A$1:$C$65536,3,0),)</f>
        <v>2</v>
      </c>
      <c r="AL564">
        <f>IFERROR(VLOOKUP($B564,[4]库存报告使用数据!$A$1:$D$65536,4,0),)</f>
        <v>1</v>
      </c>
      <c r="AM564">
        <f>IFERROR(VLOOKUP($B564,[4]库存报告使用数据!$A$1:$E$65536,5,0),)</f>
        <v>3</v>
      </c>
      <c r="AN564" s="20">
        <f t="shared" si="146"/>
        <v>0</v>
      </c>
      <c r="AO564" s="20">
        <f t="shared" si="147"/>
        <v>0</v>
      </c>
      <c r="AP564" s="20">
        <f t="shared" si="148"/>
        <v>0</v>
      </c>
      <c r="AQ564" s="20">
        <f t="shared" si="149"/>
        <v>0</v>
      </c>
      <c r="AR564" s="32">
        <f t="shared" si="150"/>
        <v>0</v>
      </c>
      <c r="AS564" s="32">
        <f t="shared" si="151"/>
        <v>0</v>
      </c>
      <c r="AT564" s="32">
        <f t="shared" si="152"/>
        <v>5</v>
      </c>
      <c r="AU564" s="28" t="str">
        <f t="shared" si="153"/>
        <v>库存为5</v>
      </c>
      <c r="AV564" s="34" t="str">
        <f>IFERROR(时间!$B$4+AU564,"上周无销量")</f>
        <v>上周无销量</v>
      </c>
    </row>
    <row r="565" spans="1:48">
      <c r="A565" s="18" t="s">
        <v>610</v>
      </c>
      <c r="B565" t="str">
        <f>VLOOKUP(A565,'[1]sku-asin（子）'!$A:$B,2,0)</f>
        <v>B07559157L</v>
      </c>
      <c r="C565" t="str">
        <f>VLOOKUP(A565,'[1]子sku-父sku'!$A:$B,2,0)</f>
        <v>CS-SB010</v>
      </c>
      <c r="D565" s="28">
        <f>IFERROR(VLOOKUP(A565,[2]库存报告使用数据处理!$A:$C,3,0),0)</f>
        <v>0</v>
      </c>
      <c r="E565" s="28">
        <f>IFERROR(VLOOKUP(A565,[2]库存报告使用数据处理!$A:$D,4,0),0)</f>
        <v>0</v>
      </c>
      <c r="F565" s="28">
        <f>IFERROR(VLOOKUP(A565,[2]库存报告使用数据处理!$A:$E,5,0),0)</f>
        <v>0</v>
      </c>
      <c r="G565" s="28">
        <f>IFERROR(VLOOKUP(A565,[2]库存报告使用数据处理!$A:$F,6,0),0)</f>
        <v>0</v>
      </c>
      <c r="H565" s="29">
        <f>IFERROR(VLOOKUP(A565,[2]库存报告使用数据处理!$A:$G,7,0),0)</f>
        <v>0</v>
      </c>
      <c r="I565">
        <f>IFERROR(VLOOKUP(A565,[5]数据处理!$A:$B,2,0),0)</f>
        <v>3</v>
      </c>
      <c r="J565" s="30">
        <f>IFERROR(VLOOKUP(A565,[5]数据处理!$A:$D,4,0),0)</f>
        <v>0</v>
      </c>
      <c r="K565" s="30">
        <f>IFERROR(VLOOKUP(A565,[5]数据处理!$A:$E,5,0),0)</f>
        <v>0</v>
      </c>
      <c r="L565" s="30">
        <f>IFERROR(VLOOKUP(A565,[5]数据处理!$A:$G,7,0),0)</f>
        <v>0</v>
      </c>
      <c r="M565">
        <f t="shared" si="137"/>
        <v>3</v>
      </c>
      <c r="N565">
        <f>IFERROR(VLOOKUP(A565,[5]数据处理!$A:$C,3,0),0)</f>
        <v>0</v>
      </c>
      <c r="O565">
        <f>IFERROR(VLOOKUP($A565,[5]数据处理!$A:$N,14,0),0)</f>
        <v>3</v>
      </c>
      <c r="P565" t="str">
        <f>IFERROR(VLOOKUP($A565,[3]库存报告使用数据!$A$1:$B$65536,2,0),"")</f>
        <v/>
      </c>
      <c r="Q565" t="str">
        <f>IFERROR(VLOOKUP($A565,[3]库存报告使用数据!$A$1:$E$65536,5,0),"")</f>
        <v/>
      </c>
      <c r="R565" t="str">
        <f>IFERROR(VLOOKUP($A565,[3]库存报告使用数据!$A$1:$H$65536,8,0),"")</f>
        <v/>
      </c>
      <c r="S565" t="str">
        <f>IFERROR(VLOOKUP($A565,[3]库存报告使用数据!$A$1:$K$65536,11,0),"")</f>
        <v/>
      </c>
      <c r="T565" t="str">
        <f>IFERROR(VLOOKUP($A565,[3]库存报告使用数据!$A$1:$C$65536,3,0),"")</f>
        <v/>
      </c>
      <c r="U565" t="str">
        <f>IFERROR(VLOOKUP($A565,[3]库存报告使用数据!$A$1:$F$65536,6,0),"")</f>
        <v/>
      </c>
      <c r="V565" t="str">
        <f>IFERROR(VLOOKUP($A565,[3]库存报告使用数据!$A$1:$I$65536,9,0),"")</f>
        <v/>
      </c>
      <c r="W565" t="str">
        <f>IFERROR(VLOOKUP($A565,[3]库存报告使用数据!$A$1:$L$65536,12,0),"")</f>
        <v/>
      </c>
      <c r="X565" s="20" t="str">
        <f t="shared" si="138"/>
        <v/>
      </c>
      <c r="Y565" s="20" t="str">
        <f t="shared" si="139"/>
        <v/>
      </c>
      <c r="Z565" s="20" t="str">
        <f t="shared" si="140"/>
        <v/>
      </c>
      <c r="AA565" s="20" t="str">
        <f t="shared" si="141"/>
        <v/>
      </c>
      <c r="AB565" t="str">
        <f>IFERROR(VLOOKUP($A565,[3]库存报告使用数据!$A$1:$D$65536,4,0),"")</f>
        <v/>
      </c>
      <c r="AC565" t="str">
        <f>IFERROR(VLOOKUP($A565,[3]库存报告使用数据!$A$1:$G$65536,7,0),"")</f>
        <v/>
      </c>
      <c r="AD565" t="str">
        <f>IFERROR(VLOOKUP($A565,[3]库存报告使用数据!$A$1:$J$65536,10,0),"")</f>
        <v/>
      </c>
      <c r="AE565" t="str">
        <f>IFERROR(VLOOKUP($A565,[3]库存报告使用数据!$A$1:$M$65536,13,0),"")</f>
        <v/>
      </c>
      <c r="AF565" s="20" t="str">
        <f t="shared" si="142"/>
        <v/>
      </c>
      <c r="AG565" s="20" t="str">
        <f t="shared" si="143"/>
        <v/>
      </c>
      <c r="AH565" s="20" t="str">
        <f t="shared" si="144"/>
        <v/>
      </c>
      <c r="AI565" s="20" t="str">
        <f t="shared" si="145"/>
        <v/>
      </c>
      <c r="AJ565">
        <f>IFERROR(VLOOKUP($B565,[4]库存报告使用数据!$A$1:$B$65536,2,0),0)</f>
        <v>4</v>
      </c>
      <c r="AK565">
        <f>IFERROR(VLOOKUP($B565,[4]库存报告使用数据!$A$1:$C$65536,3,0),)</f>
        <v>3</v>
      </c>
      <c r="AL565">
        <f>IFERROR(VLOOKUP($B565,[4]库存报告使用数据!$A$1:$D$65536,4,0),)</f>
        <v>1</v>
      </c>
      <c r="AM565">
        <f>IFERROR(VLOOKUP($B565,[4]库存报告使用数据!$A$1:$E$65536,5,0),)</f>
        <v>2</v>
      </c>
      <c r="AN565" s="20">
        <f t="shared" si="146"/>
        <v>0</v>
      </c>
      <c r="AO565" s="20">
        <f t="shared" si="147"/>
        <v>0</v>
      </c>
      <c r="AP565" s="20">
        <f t="shared" si="148"/>
        <v>0</v>
      </c>
      <c r="AQ565" s="20">
        <f t="shared" si="149"/>
        <v>0</v>
      </c>
      <c r="AR565" s="32">
        <f t="shared" si="150"/>
        <v>0</v>
      </c>
      <c r="AS565" s="32">
        <f t="shared" si="151"/>
        <v>0</v>
      </c>
      <c r="AT565" s="32">
        <f t="shared" si="152"/>
        <v>3</v>
      </c>
      <c r="AU565" s="28" t="str">
        <f t="shared" si="153"/>
        <v>库存为3</v>
      </c>
      <c r="AV565" s="34" t="str">
        <f>IFERROR(时间!$B$4+AU565,"上周无销量")</f>
        <v>上周无销量</v>
      </c>
    </row>
    <row r="566" spans="1:48">
      <c r="A566" s="18" t="s">
        <v>611</v>
      </c>
      <c r="B566" t="str">
        <f>VLOOKUP(A566,'[1]sku-asin（子）'!$A:$B,2,0)</f>
        <v>B0755C5MTD</v>
      </c>
      <c r="C566" t="str">
        <f>VLOOKUP(A566,'[1]子sku-父sku'!$A:$B,2,0)</f>
        <v>CS-SB010</v>
      </c>
      <c r="D566" s="28">
        <f>IFERROR(VLOOKUP(A566,[2]库存报告使用数据处理!$A:$C,3,0),0)</f>
        <v>0</v>
      </c>
      <c r="E566" s="28">
        <f>IFERROR(VLOOKUP(A566,[2]库存报告使用数据处理!$A:$D,4,0),0)</f>
        <v>1</v>
      </c>
      <c r="F566" s="28">
        <f>IFERROR(VLOOKUP(A566,[2]库存报告使用数据处理!$A:$E,5,0),0)</f>
        <v>0</v>
      </c>
      <c r="G566" s="28">
        <f>IFERROR(VLOOKUP(A566,[2]库存报告使用数据处理!$A:$F,6,0),0)</f>
        <v>0</v>
      </c>
      <c r="H566" s="29">
        <f>IFERROR(VLOOKUP(A566,[2]库存报告使用数据处理!$A:$G,7,0),0)</f>
        <v>9.6</v>
      </c>
      <c r="I566">
        <f>IFERROR(VLOOKUP(A566,[5]数据处理!$A:$B,2,0),0)</f>
        <v>3</v>
      </c>
      <c r="J566" s="30">
        <f>IFERROR(VLOOKUP(A566,[5]数据处理!$A:$D,4,0),0)</f>
        <v>0</v>
      </c>
      <c r="K566" s="30">
        <f>IFERROR(VLOOKUP(A566,[5]数据处理!$A:$E,5,0),0)</f>
        <v>0</v>
      </c>
      <c r="L566" s="30">
        <f>IFERROR(VLOOKUP(A566,[5]数据处理!$A:$G,7,0),0)</f>
        <v>0</v>
      </c>
      <c r="M566">
        <f t="shared" si="137"/>
        <v>3</v>
      </c>
      <c r="N566">
        <f>IFERROR(VLOOKUP(A566,[5]数据处理!$A:$C,3,0),0)</f>
        <v>0</v>
      </c>
      <c r="O566">
        <f>IFERROR(VLOOKUP($A566,[5]数据处理!$A:$N,14,0),0)</f>
        <v>3</v>
      </c>
      <c r="P566" t="str">
        <f>IFERROR(VLOOKUP($A566,[3]库存报告使用数据!$A$1:$B$65536,2,0),"")</f>
        <v/>
      </c>
      <c r="Q566" t="str">
        <f>IFERROR(VLOOKUP($A566,[3]库存报告使用数据!$A$1:$E$65536,5,0),"")</f>
        <v/>
      </c>
      <c r="R566" t="str">
        <f>IFERROR(VLOOKUP($A566,[3]库存报告使用数据!$A$1:$H$65536,8,0),"")</f>
        <v/>
      </c>
      <c r="S566" t="str">
        <f>IFERROR(VLOOKUP($A566,[3]库存报告使用数据!$A$1:$K$65536,11,0),"")</f>
        <v/>
      </c>
      <c r="T566" t="str">
        <f>IFERROR(VLOOKUP($A566,[3]库存报告使用数据!$A$1:$C$65536,3,0),"")</f>
        <v/>
      </c>
      <c r="U566" t="str">
        <f>IFERROR(VLOOKUP($A566,[3]库存报告使用数据!$A$1:$F$65536,6,0),"")</f>
        <v/>
      </c>
      <c r="V566" t="str">
        <f>IFERROR(VLOOKUP($A566,[3]库存报告使用数据!$A$1:$I$65536,9,0),"")</f>
        <v/>
      </c>
      <c r="W566" t="str">
        <f>IFERROR(VLOOKUP($A566,[3]库存报告使用数据!$A$1:$L$65536,12,0),"")</f>
        <v/>
      </c>
      <c r="X566" s="20" t="str">
        <f t="shared" si="138"/>
        <v/>
      </c>
      <c r="Y566" s="20" t="str">
        <f t="shared" si="139"/>
        <v/>
      </c>
      <c r="Z566" s="20" t="str">
        <f t="shared" si="140"/>
        <v/>
      </c>
      <c r="AA566" s="20" t="str">
        <f t="shared" si="141"/>
        <v/>
      </c>
      <c r="AB566" t="str">
        <f>IFERROR(VLOOKUP($A566,[3]库存报告使用数据!$A$1:$D$65536,4,0),"")</f>
        <v/>
      </c>
      <c r="AC566" t="str">
        <f>IFERROR(VLOOKUP($A566,[3]库存报告使用数据!$A$1:$G$65536,7,0),"")</f>
        <v/>
      </c>
      <c r="AD566" t="str">
        <f>IFERROR(VLOOKUP($A566,[3]库存报告使用数据!$A$1:$J$65536,10,0),"")</f>
        <v/>
      </c>
      <c r="AE566" t="str">
        <f>IFERROR(VLOOKUP($A566,[3]库存报告使用数据!$A$1:$M$65536,13,0),"")</f>
        <v/>
      </c>
      <c r="AF566" s="20" t="str">
        <f t="shared" si="142"/>
        <v/>
      </c>
      <c r="AG566" s="20" t="str">
        <f t="shared" si="143"/>
        <v/>
      </c>
      <c r="AH566" s="20" t="str">
        <f t="shared" si="144"/>
        <v/>
      </c>
      <c r="AI566" s="20" t="str">
        <f t="shared" si="145"/>
        <v/>
      </c>
      <c r="AJ566">
        <f>IFERROR(VLOOKUP($B566,[4]库存报告使用数据!$A$1:$B$65536,2,0),0)</f>
        <v>2</v>
      </c>
      <c r="AK566">
        <f>IFERROR(VLOOKUP($B566,[4]库存报告使用数据!$A$1:$C$65536,3,0),)</f>
        <v>2</v>
      </c>
      <c r="AL566">
        <f>IFERROR(VLOOKUP($B566,[4]库存报告使用数据!$A$1:$D$65536,4,0),)</f>
        <v>3</v>
      </c>
      <c r="AM566">
        <f>IFERROR(VLOOKUP($B566,[4]库存报告使用数据!$A$1:$E$65536,5,0),)</f>
        <v>5</v>
      </c>
      <c r="AN566" s="20">
        <f t="shared" si="146"/>
        <v>0</v>
      </c>
      <c r="AO566" s="20">
        <f t="shared" si="147"/>
        <v>0.5</v>
      </c>
      <c r="AP566" s="20">
        <f t="shared" si="148"/>
        <v>0</v>
      </c>
      <c r="AQ566" s="20">
        <f t="shared" si="149"/>
        <v>0</v>
      </c>
      <c r="AR566" s="32">
        <f t="shared" si="150"/>
        <v>0</v>
      </c>
      <c r="AS566" s="32">
        <f t="shared" si="151"/>
        <v>0</v>
      </c>
      <c r="AT566" s="32">
        <f t="shared" si="152"/>
        <v>3</v>
      </c>
      <c r="AU566" s="28" t="str">
        <f t="shared" si="153"/>
        <v>库存为3</v>
      </c>
      <c r="AV566" s="34" t="str">
        <f>IFERROR(时间!$B$4+AU566,"上周无销量")</f>
        <v>上周无销量</v>
      </c>
    </row>
    <row r="567" spans="1:48">
      <c r="A567" s="18" t="s">
        <v>612</v>
      </c>
      <c r="B567" t="str">
        <f>VLOOKUP(A567,'[1]sku-asin（子）'!$A:$B,2,0)</f>
        <v>B075591F93</v>
      </c>
      <c r="C567" t="str">
        <f>VLOOKUP(A567,'[1]子sku-父sku'!$A:$B,2,0)</f>
        <v>CS-SB010</v>
      </c>
      <c r="D567" s="28">
        <f>IFERROR(VLOOKUP(A567,[2]库存报告使用数据处理!$A:$C,3,0),0)</f>
        <v>0</v>
      </c>
      <c r="E567" s="28">
        <f>IFERROR(VLOOKUP(A567,[2]库存报告使用数据处理!$A:$D,4,0),0)</f>
        <v>0</v>
      </c>
      <c r="F567" s="28">
        <f>IFERROR(VLOOKUP(A567,[2]库存报告使用数据处理!$A:$E,5,0),0)</f>
        <v>3</v>
      </c>
      <c r="G567" s="28">
        <f>IFERROR(VLOOKUP(A567,[2]库存报告使用数据处理!$A:$F,6,0),0)</f>
        <v>1</v>
      </c>
      <c r="H567" s="29">
        <f>IFERROR(VLOOKUP(A567,[2]库存报告使用数据处理!$A:$G,7,0),0)</f>
        <v>9.6</v>
      </c>
      <c r="I567">
        <f>IFERROR(VLOOKUP(A567,[5]数据处理!$A:$B,2,0),0)</f>
        <v>0</v>
      </c>
      <c r="J567" s="30">
        <f>IFERROR(VLOOKUP(A567,[5]数据处理!$A:$D,4,0),0)</f>
        <v>0</v>
      </c>
      <c r="K567" s="30">
        <f>IFERROR(VLOOKUP(A567,[5]数据处理!$A:$E,5,0),0)</f>
        <v>0</v>
      </c>
      <c r="L567" s="30">
        <f>IFERROR(VLOOKUP(A567,[5]数据处理!$A:$G,7,0),0)</f>
        <v>0</v>
      </c>
      <c r="M567">
        <f t="shared" si="137"/>
        <v>0</v>
      </c>
      <c r="N567">
        <f>IFERROR(VLOOKUP(A567,[5]数据处理!$A:$C,3,0),0)</f>
        <v>0</v>
      </c>
      <c r="O567">
        <f>IFERROR(VLOOKUP($A567,[5]数据处理!$A:$N,14,0),0)</f>
        <v>0</v>
      </c>
      <c r="P567" t="str">
        <f>IFERROR(VLOOKUP($A567,[3]库存报告使用数据!$A$1:$B$65536,2,0),"")</f>
        <v/>
      </c>
      <c r="Q567" t="str">
        <f>IFERROR(VLOOKUP($A567,[3]库存报告使用数据!$A$1:$E$65536,5,0),"")</f>
        <v/>
      </c>
      <c r="R567" t="str">
        <f>IFERROR(VLOOKUP($A567,[3]库存报告使用数据!$A$1:$H$65536,8,0),"")</f>
        <v/>
      </c>
      <c r="S567" t="str">
        <f>IFERROR(VLOOKUP($A567,[3]库存报告使用数据!$A$1:$K$65536,11,0),"")</f>
        <v/>
      </c>
      <c r="T567" t="str">
        <f>IFERROR(VLOOKUP($A567,[3]库存报告使用数据!$A$1:$C$65536,3,0),"")</f>
        <v/>
      </c>
      <c r="U567" t="str">
        <f>IFERROR(VLOOKUP($A567,[3]库存报告使用数据!$A$1:$F$65536,6,0),"")</f>
        <v/>
      </c>
      <c r="V567" t="str">
        <f>IFERROR(VLOOKUP($A567,[3]库存报告使用数据!$A$1:$I$65536,9,0),"")</f>
        <v/>
      </c>
      <c r="W567" t="str">
        <f>IFERROR(VLOOKUP($A567,[3]库存报告使用数据!$A$1:$L$65536,12,0),"")</f>
        <v/>
      </c>
      <c r="X567" s="20" t="str">
        <f t="shared" si="138"/>
        <v/>
      </c>
      <c r="Y567" s="20" t="str">
        <f t="shared" si="139"/>
        <v/>
      </c>
      <c r="Z567" s="20" t="str">
        <f t="shared" si="140"/>
        <v/>
      </c>
      <c r="AA567" s="20" t="str">
        <f t="shared" si="141"/>
        <v/>
      </c>
      <c r="AB567" t="str">
        <f>IFERROR(VLOOKUP($A567,[3]库存报告使用数据!$A$1:$D$65536,4,0),"")</f>
        <v/>
      </c>
      <c r="AC567" t="str">
        <f>IFERROR(VLOOKUP($A567,[3]库存报告使用数据!$A$1:$G$65536,7,0),"")</f>
        <v/>
      </c>
      <c r="AD567" t="str">
        <f>IFERROR(VLOOKUP($A567,[3]库存报告使用数据!$A$1:$J$65536,10,0),"")</f>
        <v/>
      </c>
      <c r="AE567" t="str">
        <f>IFERROR(VLOOKUP($A567,[3]库存报告使用数据!$A$1:$M$65536,13,0),"")</f>
        <v/>
      </c>
      <c r="AF567" s="20" t="str">
        <f t="shared" si="142"/>
        <v/>
      </c>
      <c r="AG567" s="20" t="str">
        <f t="shared" si="143"/>
        <v/>
      </c>
      <c r="AH567" s="20" t="str">
        <f t="shared" si="144"/>
        <v/>
      </c>
      <c r="AI567" s="20" t="str">
        <f t="shared" si="145"/>
        <v/>
      </c>
      <c r="AJ567">
        <f>IFERROR(VLOOKUP($B567,[4]库存报告使用数据!$A$1:$B$65536,2,0),0)</f>
        <v>0</v>
      </c>
      <c r="AK567">
        <f>IFERROR(VLOOKUP($B567,[4]库存报告使用数据!$A$1:$C$65536,3,0),)</f>
        <v>0</v>
      </c>
      <c r="AL567">
        <f>IFERROR(VLOOKUP($B567,[4]库存报告使用数据!$A$1:$D$65536,4,0),)</f>
        <v>0</v>
      </c>
      <c r="AM567">
        <f>IFERROR(VLOOKUP($B567,[4]库存报告使用数据!$A$1:$E$65536,5,0),)</f>
        <v>6</v>
      </c>
      <c r="AN567" s="20" t="str">
        <f t="shared" si="146"/>
        <v/>
      </c>
      <c r="AO567" s="20" t="str">
        <f t="shared" si="147"/>
        <v/>
      </c>
      <c r="AP567" s="20" t="str">
        <f t="shared" si="148"/>
        <v/>
      </c>
      <c r="AQ567" s="20">
        <f t="shared" si="149"/>
        <v>0.166666666666667</v>
      </c>
      <c r="AR567" s="32">
        <f t="shared" si="150"/>
        <v>0</v>
      </c>
      <c r="AS567" s="32">
        <f t="shared" si="151"/>
        <v>0</v>
      </c>
      <c r="AT567" s="32">
        <f t="shared" si="152"/>
        <v>0</v>
      </c>
      <c r="AU567" s="28" t="str">
        <f t="shared" si="153"/>
        <v>库存为0</v>
      </c>
      <c r="AV567" s="34" t="str">
        <f>IFERROR(时间!$B$4+AU567,"上周无销量")</f>
        <v>上周无销量</v>
      </c>
    </row>
    <row r="568" spans="1:48">
      <c r="A568" s="18" t="s">
        <v>613</v>
      </c>
      <c r="B568" t="str">
        <f>VLOOKUP(A568,'[1]sku-asin（子）'!$A:$B,2,0)</f>
        <v>B075556QB8</v>
      </c>
      <c r="C568" t="str">
        <f>VLOOKUP(A568,'[1]子sku-父sku'!$A:$B,2,0)</f>
        <v>CS-SB010</v>
      </c>
      <c r="D568" s="28">
        <f>IFERROR(VLOOKUP(A568,[2]库存报告使用数据处理!$A:$C,3,0),0)</f>
        <v>0</v>
      </c>
      <c r="E568" s="28">
        <f>IFERROR(VLOOKUP(A568,[2]库存报告使用数据处理!$A:$D,4,0),0)</f>
        <v>0</v>
      </c>
      <c r="F568" s="28">
        <f>IFERROR(VLOOKUP(A568,[2]库存报告使用数据处理!$A:$E,5,0),0)</f>
        <v>0</v>
      </c>
      <c r="G568" s="28">
        <f>IFERROR(VLOOKUP(A568,[2]库存报告使用数据处理!$A:$F,6,0),0)</f>
        <v>0</v>
      </c>
      <c r="H568" s="29">
        <f>IFERROR(VLOOKUP(A568,[2]库存报告使用数据处理!$A:$G,7,0),0)</f>
        <v>0</v>
      </c>
      <c r="I568">
        <f>IFERROR(VLOOKUP(A568,[5]数据处理!$A:$B,2,0),0)</f>
        <v>0</v>
      </c>
      <c r="J568" s="30">
        <f>IFERROR(VLOOKUP(A568,[5]数据处理!$A:$D,4,0),0)</f>
        <v>0</v>
      </c>
      <c r="K568" s="30">
        <f>IFERROR(VLOOKUP(A568,[5]数据处理!$A:$E,5,0),0)</f>
        <v>0</v>
      </c>
      <c r="L568" s="30">
        <f>IFERROR(VLOOKUP(A568,[5]数据处理!$A:$G,7,0),0)</f>
        <v>0</v>
      </c>
      <c r="M568">
        <f t="shared" si="137"/>
        <v>0</v>
      </c>
      <c r="N568">
        <f>IFERROR(VLOOKUP(A568,[5]数据处理!$A:$C,3,0),0)</f>
        <v>0</v>
      </c>
      <c r="O568">
        <f>IFERROR(VLOOKUP($A568,[5]数据处理!$A:$N,14,0),0)</f>
        <v>0</v>
      </c>
      <c r="P568" t="str">
        <f>IFERROR(VLOOKUP($A568,[3]库存报告使用数据!$A$1:$B$65536,2,0),"")</f>
        <v/>
      </c>
      <c r="Q568" t="str">
        <f>IFERROR(VLOOKUP($A568,[3]库存报告使用数据!$A$1:$E$65536,5,0),"")</f>
        <v/>
      </c>
      <c r="R568" t="str">
        <f>IFERROR(VLOOKUP($A568,[3]库存报告使用数据!$A$1:$H$65536,8,0),"")</f>
        <v/>
      </c>
      <c r="S568" t="str">
        <f>IFERROR(VLOOKUP($A568,[3]库存报告使用数据!$A$1:$K$65536,11,0),"")</f>
        <v/>
      </c>
      <c r="T568" t="str">
        <f>IFERROR(VLOOKUP($A568,[3]库存报告使用数据!$A$1:$C$65536,3,0),"")</f>
        <v/>
      </c>
      <c r="U568" t="str">
        <f>IFERROR(VLOOKUP($A568,[3]库存报告使用数据!$A$1:$F$65536,6,0),"")</f>
        <v/>
      </c>
      <c r="V568" t="str">
        <f>IFERROR(VLOOKUP($A568,[3]库存报告使用数据!$A$1:$I$65536,9,0),"")</f>
        <v/>
      </c>
      <c r="W568" t="str">
        <f>IFERROR(VLOOKUP($A568,[3]库存报告使用数据!$A$1:$L$65536,12,0),"")</f>
        <v/>
      </c>
      <c r="X568" s="20" t="str">
        <f t="shared" si="138"/>
        <v/>
      </c>
      <c r="Y568" s="20" t="str">
        <f t="shared" si="139"/>
        <v/>
      </c>
      <c r="Z568" s="20" t="str">
        <f t="shared" si="140"/>
        <v/>
      </c>
      <c r="AA568" s="20" t="str">
        <f t="shared" si="141"/>
        <v/>
      </c>
      <c r="AB568" t="str">
        <f>IFERROR(VLOOKUP($A568,[3]库存报告使用数据!$A$1:$D$65536,4,0),"")</f>
        <v/>
      </c>
      <c r="AC568" t="str">
        <f>IFERROR(VLOOKUP($A568,[3]库存报告使用数据!$A$1:$G$65536,7,0),"")</f>
        <v/>
      </c>
      <c r="AD568" t="str">
        <f>IFERROR(VLOOKUP($A568,[3]库存报告使用数据!$A$1:$J$65536,10,0),"")</f>
        <v/>
      </c>
      <c r="AE568" t="str">
        <f>IFERROR(VLOOKUP($A568,[3]库存报告使用数据!$A$1:$M$65536,13,0),"")</f>
        <v/>
      </c>
      <c r="AF568" s="20" t="str">
        <f t="shared" si="142"/>
        <v/>
      </c>
      <c r="AG568" s="20" t="str">
        <f t="shared" si="143"/>
        <v/>
      </c>
      <c r="AH568" s="20" t="str">
        <f t="shared" si="144"/>
        <v/>
      </c>
      <c r="AI568" s="20" t="str">
        <f t="shared" si="145"/>
        <v/>
      </c>
      <c r="AJ568">
        <f>IFERROR(VLOOKUP($B568,[4]库存报告使用数据!$A$1:$B$65536,2,0),0)</f>
        <v>0</v>
      </c>
      <c r="AK568">
        <f>IFERROR(VLOOKUP($B568,[4]库存报告使用数据!$A$1:$C$65536,3,0),)</f>
        <v>0</v>
      </c>
      <c r="AL568">
        <f>IFERROR(VLOOKUP($B568,[4]库存报告使用数据!$A$1:$D$65536,4,0),)</f>
        <v>0</v>
      </c>
      <c r="AM568">
        <f>IFERROR(VLOOKUP($B568,[4]库存报告使用数据!$A$1:$E$65536,5,0),)</f>
        <v>0</v>
      </c>
      <c r="AN568" s="20" t="str">
        <f t="shared" si="146"/>
        <v/>
      </c>
      <c r="AO568" s="20" t="str">
        <f t="shared" si="147"/>
        <v/>
      </c>
      <c r="AP568" s="20" t="str">
        <f t="shared" si="148"/>
        <v/>
      </c>
      <c r="AQ568" s="20" t="str">
        <f t="shared" si="149"/>
        <v/>
      </c>
      <c r="AR568" s="32">
        <f t="shared" si="150"/>
        <v>0</v>
      </c>
      <c r="AS568" s="32">
        <f t="shared" si="151"/>
        <v>0</v>
      </c>
      <c r="AT568" s="32">
        <f t="shared" si="152"/>
        <v>0</v>
      </c>
      <c r="AU568" s="28" t="str">
        <f t="shared" si="153"/>
        <v>库存为0</v>
      </c>
      <c r="AV568" s="34" t="str">
        <f>IFERROR(时间!$B$4+AU568,"上周无销量")</f>
        <v>上周无销量</v>
      </c>
    </row>
    <row r="569" spans="1:48">
      <c r="A569" s="18" t="s">
        <v>614</v>
      </c>
      <c r="B569" t="str">
        <f>VLOOKUP(A569,'[1]sku-asin（子）'!$A:$B,2,0)</f>
        <v>B078W1FF7Y</v>
      </c>
      <c r="C569" t="str">
        <f>VLOOKUP(A569,'[1]子sku-父sku'!$A:$B,2,0)</f>
        <v>CS-SB030</v>
      </c>
      <c r="D569" s="28">
        <f>IFERROR(VLOOKUP(A569,[2]库存报告使用数据处理!$A:$C,3,0),0)</f>
        <v>0</v>
      </c>
      <c r="E569" s="28">
        <f>IFERROR(VLOOKUP(A569,[2]库存报告使用数据处理!$A:$D,4,0),0)</f>
        <v>0</v>
      </c>
      <c r="F569" s="28">
        <f>IFERROR(VLOOKUP(A569,[2]库存报告使用数据处理!$A:$E,5,0),0)</f>
        <v>0</v>
      </c>
      <c r="G569" s="28">
        <f>IFERROR(VLOOKUP(A569,[2]库存报告使用数据处理!$A:$F,6,0),0)</f>
        <v>0</v>
      </c>
      <c r="H569" s="29">
        <f>IFERROR(VLOOKUP(A569,[2]库存报告使用数据处理!$A:$G,7,0),0)</f>
        <v>0</v>
      </c>
      <c r="I569">
        <f>IFERROR(VLOOKUP(A569,[5]数据处理!$A:$B,2,0),0)</f>
        <v>0</v>
      </c>
      <c r="J569" s="30">
        <f>IFERROR(VLOOKUP(A569,[5]数据处理!$A:$D,4,0),0)</f>
        <v>0</v>
      </c>
      <c r="K569" s="30">
        <f>IFERROR(VLOOKUP(A569,[5]数据处理!$A:$E,5,0),0)</f>
        <v>0</v>
      </c>
      <c r="L569" s="30">
        <f>IFERROR(VLOOKUP(A569,[5]数据处理!$A:$G,7,0),0)</f>
        <v>0</v>
      </c>
      <c r="M569">
        <f t="shared" si="137"/>
        <v>0</v>
      </c>
      <c r="N569">
        <f>IFERROR(VLOOKUP(A569,[5]数据处理!$A:$C,3,0),0)</f>
        <v>0</v>
      </c>
      <c r="O569">
        <f>IFERROR(VLOOKUP($A569,[5]数据处理!$A:$N,14,0),0)</f>
        <v>0</v>
      </c>
      <c r="P569" t="str">
        <f>IFERROR(VLOOKUP($A569,[3]库存报告使用数据!$A$1:$B$65536,2,0),"")</f>
        <v/>
      </c>
      <c r="Q569" t="str">
        <f>IFERROR(VLOOKUP($A569,[3]库存报告使用数据!$A$1:$E$65536,5,0),"")</f>
        <v/>
      </c>
      <c r="R569" t="str">
        <f>IFERROR(VLOOKUP($A569,[3]库存报告使用数据!$A$1:$H$65536,8,0),"")</f>
        <v/>
      </c>
      <c r="S569" t="str">
        <f>IFERROR(VLOOKUP($A569,[3]库存报告使用数据!$A$1:$K$65536,11,0),"")</f>
        <v/>
      </c>
      <c r="T569" t="str">
        <f>IFERROR(VLOOKUP($A569,[3]库存报告使用数据!$A$1:$C$65536,3,0),"")</f>
        <v/>
      </c>
      <c r="U569" t="str">
        <f>IFERROR(VLOOKUP($A569,[3]库存报告使用数据!$A$1:$F$65536,6,0),"")</f>
        <v/>
      </c>
      <c r="V569" t="str">
        <f>IFERROR(VLOOKUP($A569,[3]库存报告使用数据!$A$1:$I$65536,9,0),"")</f>
        <v/>
      </c>
      <c r="W569" t="str">
        <f>IFERROR(VLOOKUP($A569,[3]库存报告使用数据!$A$1:$L$65536,12,0),"")</f>
        <v/>
      </c>
      <c r="X569" s="20" t="str">
        <f t="shared" si="138"/>
        <v/>
      </c>
      <c r="Y569" s="20" t="str">
        <f t="shared" si="139"/>
        <v/>
      </c>
      <c r="Z569" s="20" t="str">
        <f t="shared" si="140"/>
        <v/>
      </c>
      <c r="AA569" s="20" t="str">
        <f t="shared" si="141"/>
        <v/>
      </c>
      <c r="AB569" t="str">
        <f>IFERROR(VLOOKUP($A569,[3]库存报告使用数据!$A$1:$D$65536,4,0),"")</f>
        <v/>
      </c>
      <c r="AC569" t="str">
        <f>IFERROR(VLOOKUP($A569,[3]库存报告使用数据!$A$1:$G$65536,7,0),"")</f>
        <v/>
      </c>
      <c r="AD569" t="str">
        <f>IFERROR(VLOOKUP($A569,[3]库存报告使用数据!$A$1:$J$65536,10,0),"")</f>
        <v/>
      </c>
      <c r="AE569" t="str">
        <f>IFERROR(VLOOKUP($A569,[3]库存报告使用数据!$A$1:$M$65536,13,0),"")</f>
        <v/>
      </c>
      <c r="AF569" s="20" t="str">
        <f t="shared" si="142"/>
        <v/>
      </c>
      <c r="AG569" s="20" t="str">
        <f t="shared" si="143"/>
        <v/>
      </c>
      <c r="AH569" s="20" t="str">
        <f t="shared" si="144"/>
        <v/>
      </c>
      <c r="AI569" s="20" t="str">
        <f t="shared" si="145"/>
        <v/>
      </c>
      <c r="AJ569">
        <f>IFERROR(VLOOKUP($B569,[4]库存报告使用数据!$A$1:$B$65536,2,0),0)</f>
        <v>0</v>
      </c>
      <c r="AK569">
        <f>IFERROR(VLOOKUP($B569,[4]库存报告使用数据!$A$1:$C$65536,3,0),)</f>
        <v>0</v>
      </c>
      <c r="AL569">
        <f>IFERROR(VLOOKUP($B569,[4]库存报告使用数据!$A$1:$D$65536,4,0),)</f>
        <v>0</v>
      </c>
      <c r="AM569">
        <f>IFERROR(VLOOKUP($B569,[4]库存报告使用数据!$A$1:$E$65536,5,0),)</f>
        <v>0</v>
      </c>
      <c r="AN569" s="20" t="str">
        <f t="shared" si="146"/>
        <v/>
      </c>
      <c r="AO569" s="20" t="str">
        <f t="shared" si="147"/>
        <v/>
      </c>
      <c r="AP569" s="20" t="str">
        <f t="shared" si="148"/>
        <v/>
      </c>
      <c r="AQ569" s="20" t="str">
        <f t="shared" si="149"/>
        <v/>
      </c>
      <c r="AR569" s="32">
        <f t="shared" si="150"/>
        <v>0</v>
      </c>
      <c r="AS569" s="32">
        <f t="shared" si="151"/>
        <v>0</v>
      </c>
      <c r="AT569" s="32">
        <f t="shared" si="152"/>
        <v>0</v>
      </c>
      <c r="AU569" s="28" t="str">
        <f t="shared" si="153"/>
        <v>库存为0</v>
      </c>
      <c r="AV569" s="34" t="str">
        <f>IFERROR(时间!$B$4+AU569,"上周无销量")</f>
        <v>上周无销量</v>
      </c>
    </row>
    <row r="570" spans="1:48">
      <c r="A570" s="18" t="s">
        <v>615</v>
      </c>
      <c r="B570" t="str">
        <f>VLOOKUP(A570,'[1]sku-asin（子）'!$A:$B,2,0)</f>
        <v>B078W1DC69</v>
      </c>
      <c r="C570" t="str">
        <f>VLOOKUP(A570,'[1]子sku-父sku'!$A:$B,2,0)</f>
        <v>CS-SB030</v>
      </c>
      <c r="D570" s="28">
        <f>IFERROR(VLOOKUP(A570,[2]库存报告使用数据处理!$A:$C,3,0),0)</f>
        <v>1</v>
      </c>
      <c r="E570" s="28">
        <f>IFERROR(VLOOKUP(A570,[2]库存报告使用数据处理!$A:$D,4,0),0)</f>
        <v>0</v>
      </c>
      <c r="F570" s="28">
        <f>IFERROR(VLOOKUP(A570,[2]库存报告使用数据处理!$A:$E,5,0),0)</f>
        <v>1</v>
      </c>
      <c r="G570" s="28">
        <f>IFERROR(VLOOKUP(A570,[2]库存报告使用数据处理!$A:$F,6,0),0)</f>
        <v>2</v>
      </c>
      <c r="H570" s="29">
        <f>IFERROR(VLOOKUP(A570,[2]库存报告使用数据处理!$A:$G,7,0),0)</f>
        <v>18.6225</v>
      </c>
      <c r="I570">
        <f>IFERROR(VLOOKUP(A570,[5]数据处理!$A:$B,2,0),0)</f>
        <v>1</v>
      </c>
      <c r="J570" s="30">
        <f>IFERROR(VLOOKUP(A570,[5]数据处理!$A:$D,4,0),0)</f>
        <v>0</v>
      </c>
      <c r="K570" s="30">
        <f>IFERROR(VLOOKUP(A570,[5]数据处理!$A:$E,5,0),0)</f>
        <v>0</v>
      </c>
      <c r="L570" s="30">
        <f>IFERROR(VLOOKUP(A570,[5]数据处理!$A:$G,7,0),0)</f>
        <v>0</v>
      </c>
      <c r="M570">
        <f t="shared" si="137"/>
        <v>1</v>
      </c>
      <c r="N570">
        <f>IFERROR(VLOOKUP(A570,[5]数据处理!$A:$C,3,0),0)</f>
        <v>0</v>
      </c>
      <c r="O570">
        <f>IFERROR(VLOOKUP($A570,[5]数据处理!$A:$N,14,0),0)</f>
        <v>1</v>
      </c>
      <c r="P570" t="str">
        <f>IFERROR(VLOOKUP($A570,[3]库存报告使用数据!$A$1:$B$65536,2,0),"")</f>
        <v/>
      </c>
      <c r="Q570" t="str">
        <f>IFERROR(VLOOKUP($A570,[3]库存报告使用数据!$A$1:$E$65536,5,0),"")</f>
        <v/>
      </c>
      <c r="R570" t="str">
        <f>IFERROR(VLOOKUP($A570,[3]库存报告使用数据!$A$1:$H$65536,8,0),"")</f>
        <v/>
      </c>
      <c r="S570" t="str">
        <f>IFERROR(VLOOKUP($A570,[3]库存报告使用数据!$A$1:$K$65536,11,0),"")</f>
        <v/>
      </c>
      <c r="T570" t="str">
        <f>IFERROR(VLOOKUP($A570,[3]库存报告使用数据!$A$1:$C$65536,3,0),"")</f>
        <v/>
      </c>
      <c r="U570" t="str">
        <f>IFERROR(VLOOKUP($A570,[3]库存报告使用数据!$A$1:$F$65536,6,0),"")</f>
        <v/>
      </c>
      <c r="V570" t="str">
        <f>IFERROR(VLOOKUP($A570,[3]库存报告使用数据!$A$1:$I$65536,9,0),"")</f>
        <v/>
      </c>
      <c r="W570" t="str">
        <f>IFERROR(VLOOKUP($A570,[3]库存报告使用数据!$A$1:$L$65536,12,0),"")</f>
        <v/>
      </c>
      <c r="X570" s="20" t="str">
        <f t="shared" si="138"/>
        <v/>
      </c>
      <c r="Y570" s="20" t="str">
        <f t="shared" si="139"/>
        <v/>
      </c>
      <c r="Z570" s="20" t="str">
        <f t="shared" si="140"/>
        <v/>
      </c>
      <c r="AA570" s="20" t="str">
        <f t="shared" si="141"/>
        <v/>
      </c>
      <c r="AB570" t="str">
        <f>IFERROR(VLOOKUP($A570,[3]库存报告使用数据!$A$1:$D$65536,4,0),"")</f>
        <v/>
      </c>
      <c r="AC570" t="str">
        <f>IFERROR(VLOOKUP($A570,[3]库存报告使用数据!$A$1:$G$65536,7,0),"")</f>
        <v/>
      </c>
      <c r="AD570" t="str">
        <f>IFERROR(VLOOKUP($A570,[3]库存报告使用数据!$A$1:$J$65536,10,0),"")</f>
        <v/>
      </c>
      <c r="AE570" t="str">
        <f>IFERROR(VLOOKUP($A570,[3]库存报告使用数据!$A$1:$M$65536,13,0),"")</f>
        <v/>
      </c>
      <c r="AF570" s="20" t="str">
        <f t="shared" si="142"/>
        <v/>
      </c>
      <c r="AG570" s="20" t="str">
        <f t="shared" si="143"/>
        <v/>
      </c>
      <c r="AH570" s="20" t="str">
        <f t="shared" si="144"/>
        <v/>
      </c>
      <c r="AI570" s="20" t="str">
        <f t="shared" si="145"/>
        <v/>
      </c>
      <c r="AJ570">
        <f>IFERROR(VLOOKUP($B570,[4]库存报告使用数据!$A$1:$B$65536,2,0),0)</f>
        <v>18</v>
      </c>
      <c r="AK570">
        <f>IFERROR(VLOOKUP($B570,[4]库存报告使用数据!$A$1:$C$65536,3,0),)</f>
        <v>4</v>
      </c>
      <c r="AL570">
        <f>IFERROR(VLOOKUP($B570,[4]库存报告使用数据!$A$1:$D$65536,4,0),)</f>
        <v>9</v>
      </c>
      <c r="AM570">
        <f>IFERROR(VLOOKUP($B570,[4]库存报告使用数据!$A$1:$E$65536,5,0),)</f>
        <v>9</v>
      </c>
      <c r="AN570" s="20">
        <f t="shared" si="146"/>
        <v>0.0555555555555556</v>
      </c>
      <c r="AO570" s="20">
        <f t="shared" si="147"/>
        <v>0</v>
      </c>
      <c r="AP570" s="20">
        <f t="shared" si="148"/>
        <v>0.111111111111111</v>
      </c>
      <c r="AQ570" s="20">
        <f t="shared" si="149"/>
        <v>0.222222222222222</v>
      </c>
      <c r="AR570" s="32">
        <f t="shared" si="150"/>
        <v>0.142857142857143</v>
      </c>
      <c r="AS570" s="32">
        <f t="shared" si="151"/>
        <v>8.57142857142857</v>
      </c>
      <c r="AT570" s="32">
        <f t="shared" si="152"/>
        <v>-7.57142857142857</v>
      </c>
      <c r="AU570" s="28">
        <f t="shared" si="153"/>
        <v>7</v>
      </c>
      <c r="AV570" s="34">
        <f>IFERROR(时间!$B$4+AU570,"上周无销量")</f>
        <v>43290</v>
      </c>
    </row>
    <row r="571" spans="1:48">
      <c r="A571" s="18" t="s">
        <v>616</v>
      </c>
      <c r="B571" t="str">
        <f>VLOOKUP(A571,'[1]sku-asin（子）'!$A:$B,2,0)</f>
        <v>B078W1XLVS</v>
      </c>
      <c r="C571" t="str">
        <f>VLOOKUP(A571,'[1]子sku-父sku'!$A:$B,2,0)</f>
        <v>CS-SB030</v>
      </c>
      <c r="D571" s="28">
        <f>IFERROR(VLOOKUP(A571,[2]库存报告使用数据处理!$A:$C,3,0),0)</f>
        <v>0</v>
      </c>
      <c r="E571" s="28">
        <f>IFERROR(VLOOKUP(A571,[2]库存报告使用数据处理!$A:$D,4,0),0)</f>
        <v>0</v>
      </c>
      <c r="F571" s="28">
        <f>IFERROR(VLOOKUP(A571,[2]库存报告使用数据处理!$A:$E,5,0),0)</f>
        <v>0</v>
      </c>
      <c r="G571" s="28">
        <f>IFERROR(VLOOKUP(A571,[2]库存报告使用数据处理!$A:$F,6,0),0)</f>
        <v>0</v>
      </c>
      <c r="H571" s="29">
        <f>IFERROR(VLOOKUP(A571,[2]库存报告使用数据处理!$A:$G,7,0),0)</f>
        <v>0</v>
      </c>
      <c r="I571">
        <f>IFERROR(VLOOKUP(A571,[5]数据处理!$A:$B,2,0),0)</f>
        <v>5</v>
      </c>
      <c r="J571" s="30">
        <f>IFERROR(VLOOKUP(A571,[5]数据处理!$A:$D,4,0),0)</f>
        <v>0</v>
      </c>
      <c r="K571" s="30">
        <f>IFERROR(VLOOKUP(A571,[5]数据处理!$A:$E,5,0),0)</f>
        <v>0</v>
      </c>
      <c r="L571" s="30">
        <f>IFERROR(VLOOKUP(A571,[5]数据处理!$A:$G,7,0),0)</f>
        <v>0</v>
      </c>
      <c r="M571">
        <f t="shared" si="137"/>
        <v>5</v>
      </c>
      <c r="N571">
        <f>IFERROR(VLOOKUP(A571,[5]数据处理!$A:$C,3,0),0)</f>
        <v>0</v>
      </c>
      <c r="O571">
        <f>IFERROR(VLOOKUP($A571,[5]数据处理!$A:$N,14,0),0)</f>
        <v>5</v>
      </c>
      <c r="P571" t="str">
        <f>IFERROR(VLOOKUP($A571,[3]库存报告使用数据!$A$1:$B$65536,2,0),"")</f>
        <v/>
      </c>
      <c r="Q571" t="str">
        <f>IFERROR(VLOOKUP($A571,[3]库存报告使用数据!$A$1:$E$65536,5,0),"")</f>
        <v/>
      </c>
      <c r="R571" t="str">
        <f>IFERROR(VLOOKUP($A571,[3]库存报告使用数据!$A$1:$H$65536,8,0),"")</f>
        <v/>
      </c>
      <c r="S571" t="str">
        <f>IFERROR(VLOOKUP($A571,[3]库存报告使用数据!$A$1:$K$65536,11,0),"")</f>
        <v/>
      </c>
      <c r="T571" t="str">
        <f>IFERROR(VLOOKUP($A571,[3]库存报告使用数据!$A$1:$C$65536,3,0),"")</f>
        <v/>
      </c>
      <c r="U571" t="str">
        <f>IFERROR(VLOOKUP($A571,[3]库存报告使用数据!$A$1:$F$65536,6,0),"")</f>
        <v/>
      </c>
      <c r="V571" t="str">
        <f>IFERROR(VLOOKUP($A571,[3]库存报告使用数据!$A$1:$I$65536,9,0),"")</f>
        <v/>
      </c>
      <c r="W571" t="str">
        <f>IFERROR(VLOOKUP($A571,[3]库存报告使用数据!$A$1:$L$65536,12,0),"")</f>
        <v/>
      </c>
      <c r="X571" s="20" t="str">
        <f t="shared" si="138"/>
        <v/>
      </c>
      <c r="Y571" s="20" t="str">
        <f t="shared" si="139"/>
        <v/>
      </c>
      <c r="Z571" s="20" t="str">
        <f t="shared" si="140"/>
        <v/>
      </c>
      <c r="AA571" s="20" t="str">
        <f t="shared" si="141"/>
        <v/>
      </c>
      <c r="AB571" t="str">
        <f>IFERROR(VLOOKUP($A571,[3]库存报告使用数据!$A$1:$D$65536,4,0),"")</f>
        <v/>
      </c>
      <c r="AC571" t="str">
        <f>IFERROR(VLOOKUP($A571,[3]库存报告使用数据!$A$1:$G$65536,7,0),"")</f>
        <v/>
      </c>
      <c r="AD571" t="str">
        <f>IFERROR(VLOOKUP($A571,[3]库存报告使用数据!$A$1:$J$65536,10,0),"")</f>
        <v/>
      </c>
      <c r="AE571" t="str">
        <f>IFERROR(VLOOKUP($A571,[3]库存报告使用数据!$A$1:$M$65536,13,0),"")</f>
        <v/>
      </c>
      <c r="AF571" s="20" t="str">
        <f t="shared" si="142"/>
        <v/>
      </c>
      <c r="AG571" s="20" t="str">
        <f t="shared" si="143"/>
        <v/>
      </c>
      <c r="AH571" s="20" t="str">
        <f t="shared" si="144"/>
        <v/>
      </c>
      <c r="AI571" s="20" t="str">
        <f t="shared" si="145"/>
        <v/>
      </c>
      <c r="AJ571">
        <f>IFERROR(VLOOKUP($B571,[4]库存报告使用数据!$A$1:$B$65536,2,0),0)</f>
        <v>6</v>
      </c>
      <c r="AK571">
        <f>IFERROR(VLOOKUP($B571,[4]库存报告使用数据!$A$1:$C$65536,3,0),)</f>
        <v>5</v>
      </c>
      <c r="AL571">
        <f>IFERROR(VLOOKUP($B571,[4]库存报告使用数据!$A$1:$D$65536,4,0),)</f>
        <v>5</v>
      </c>
      <c r="AM571">
        <f>IFERROR(VLOOKUP($B571,[4]库存报告使用数据!$A$1:$E$65536,5,0),)</f>
        <v>9</v>
      </c>
      <c r="AN571" s="20">
        <f t="shared" si="146"/>
        <v>0</v>
      </c>
      <c r="AO571" s="20">
        <f t="shared" si="147"/>
        <v>0</v>
      </c>
      <c r="AP571" s="20">
        <f t="shared" si="148"/>
        <v>0</v>
      </c>
      <c r="AQ571" s="20">
        <f t="shared" si="149"/>
        <v>0</v>
      </c>
      <c r="AR571" s="32">
        <f t="shared" si="150"/>
        <v>0</v>
      </c>
      <c r="AS571" s="32">
        <f t="shared" si="151"/>
        <v>0</v>
      </c>
      <c r="AT571" s="32">
        <f t="shared" si="152"/>
        <v>5</v>
      </c>
      <c r="AU571" s="28" t="str">
        <f t="shared" si="153"/>
        <v>库存为5</v>
      </c>
      <c r="AV571" s="34" t="str">
        <f>IFERROR(时间!$B$4+AU571,"上周无销量")</f>
        <v>上周无销量</v>
      </c>
    </row>
    <row r="572" spans="1:48">
      <c r="A572" s="18" t="s">
        <v>617</v>
      </c>
      <c r="B572" t="str">
        <f>VLOOKUP(A572,'[1]sku-asin（子）'!$A:$B,2,0)</f>
        <v>B078W1K5YJ</v>
      </c>
      <c r="C572" t="str">
        <f>VLOOKUP(A572,'[1]子sku-父sku'!$A:$B,2,0)</f>
        <v>CS-SB030</v>
      </c>
      <c r="D572" s="28">
        <f>IFERROR(VLOOKUP(A572,[2]库存报告使用数据处理!$A:$C,3,0),0)</f>
        <v>0</v>
      </c>
      <c r="E572" s="28">
        <f>IFERROR(VLOOKUP(A572,[2]库存报告使用数据处理!$A:$D,4,0),0)</f>
        <v>0</v>
      </c>
      <c r="F572" s="28">
        <f>IFERROR(VLOOKUP(A572,[2]库存报告使用数据处理!$A:$E,5,0),0)</f>
        <v>0</v>
      </c>
      <c r="G572" s="28">
        <f>IFERROR(VLOOKUP(A572,[2]库存报告使用数据处理!$A:$F,6,0),0)</f>
        <v>0</v>
      </c>
      <c r="H572" s="29">
        <f>IFERROR(VLOOKUP(A572,[2]库存报告使用数据处理!$A:$G,7,0),0)</f>
        <v>0</v>
      </c>
      <c r="I572">
        <f>IFERROR(VLOOKUP(A572,[5]数据处理!$A:$B,2,0),0)</f>
        <v>0</v>
      </c>
      <c r="J572" s="30">
        <f>IFERROR(VLOOKUP(A572,[5]数据处理!$A:$D,4,0),0)</f>
        <v>0</v>
      </c>
      <c r="K572" s="30">
        <f>IFERROR(VLOOKUP(A572,[5]数据处理!$A:$E,5,0),0)</f>
        <v>0</v>
      </c>
      <c r="L572" s="30">
        <f>IFERROR(VLOOKUP(A572,[5]数据处理!$A:$G,7,0),0)</f>
        <v>0</v>
      </c>
      <c r="M572">
        <f t="shared" si="137"/>
        <v>0</v>
      </c>
      <c r="N572">
        <f>IFERROR(VLOOKUP(A572,[5]数据处理!$A:$C,3,0),0)</f>
        <v>0</v>
      </c>
      <c r="O572">
        <f>IFERROR(VLOOKUP($A572,[5]数据处理!$A:$N,14,0),0)</f>
        <v>0</v>
      </c>
      <c r="P572" t="str">
        <f>IFERROR(VLOOKUP($A572,[3]库存报告使用数据!$A$1:$B$65536,2,0),"")</f>
        <v/>
      </c>
      <c r="Q572" t="str">
        <f>IFERROR(VLOOKUP($A572,[3]库存报告使用数据!$A$1:$E$65536,5,0),"")</f>
        <v/>
      </c>
      <c r="R572" t="str">
        <f>IFERROR(VLOOKUP($A572,[3]库存报告使用数据!$A$1:$H$65536,8,0),"")</f>
        <v/>
      </c>
      <c r="S572" t="str">
        <f>IFERROR(VLOOKUP($A572,[3]库存报告使用数据!$A$1:$K$65536,11,0),"")</f>
        <v/>
      </c>
      <c r="T572" t="str">
        <f>IFERROR(VLOOKUP($A572,[3]库存报告使用数据!$A$1:$C$65536,3,0),"")</f>
        <v/>
      </c>
      <c r="U572" t="str">
        <f>IFERROR(VLOOKUP($A572,[3]库存报告使用数据!$A$1:$F$65536,6,0),"")</f>
        <v/>
      </c>
      <c r="V572" t="str">
        <f>IFERROR(VLOOKUP($A572,[3]库存报告使用数据!$A$1:$I$65536,9,0),"")</f>
        <v/>
      </c>
      <c r="W572" t="str">
        <f>IFERROR(VLOOKUP($A572,[3]库存报告使用数据!$A$1:$L$65536,12,0),"")</f>
        <v/>
      </c>
      <c r="X572" s="20" t="str">
        <f t="shared" si="138"/>
        <v/>
      </c>
      <c r="Y572" s="20" t="str">
        <f t="shared" si="139"/>
        <v/>
      </c>
      <c r="Z572" s="20" t="str">
        <f t="shared" si="140"/>
        <v/>
      </c>
      <c r="AA572" s="20" t="str">
        <f t="shared" si="141"/>
        <v/>
      </c>
      <c r="AB572" t="str">
        <f>IFERROR(VLOOKUP($A572,[3]库存报告使用数据!$A$1:$D$65536,4,0),"")</f>
        <v/>
      </c>
      <c r="AC572" t="str">
        <f>IFERROR(VLOOKUP($A572,[3]库存报告使用数据!$A$1:$G$65536,7,0),"")</f>
        <v/>
      </c>
      <c r="AD572" t="str">
        <f>IFERROR(VLOOKUP($A572,[3]库存报告使用数据!$A$1:$J$65536,10,0),"")</f>
        <v/>
      </c>
      <c r="AE572" t="str">
        <f>IFERROR(VLOOKUP($A572,[3]库存报告使用数据!$A$1:$M$65536,13,0),"")</f>
        <v/>
      </c>
      <c r="AF572" s="20" t="str">
        <f t="shared" si="142"/>
        <v/>
      </c>
      <c r="AG572" s="20" t="str">
        <f t="shared" si="143"/>
        <v/>
      </c>
      <c r="AH572" s="20" t="str">
        <f t="shared" si="144"/>
        <v/>
      </c>
      <c r="AI572" s="20" t="str">
        <f t="shared" si="145"/>
        <v/>
      </c>
      <c r="AJ572">
        <f>IFERROR(VLOOKUP($B572,[4]库存报告使用数据!$A$1:$B$65536,2,0),0)</f>
        <v>0</v>
      </c>
      <c r="AK572">
        <f>IFERROR(VLOOKUP($B572,[4]库存报告使用数据!$A$1:$C$65536,3,0),)</f>
        <v>0</v>
      </c>
      <c r="AL572">
        <f>IFERROR(VLOOKUP($B572,[4]库存报告使用数据!$A$1:$D$65536,4,0),)</f>
        <v>0</v>
      </c>
      <c r="AM572">
        <f>IFERROR(VLOOKUP($B572,[4]库存报告使用数据!$A$1:$E$65536,5,0),)</f>
        <v>0</v>
      </c>
      <c r="AN572" s="20" t="str">
        <f t="shared" si="146"/>
        <v/>
      </c>
      <c r="AO572" s="20" t="str">
        <f t="shared" si="147"/>
        <v/>
      </c>
      <c r="AP572" s="20" t="str">
        <f t="shared" si="148"/>
        <v/>
      </c>
      <c r="AQ572" s="20" t="str">
        <f t="shared" si="149"/>
        <v/>
      </c>
      <c r="AR572" s="32">
        <f t="shared" si="150"/>
        <v>0</v>
      </c>
      <c r="AS572" s="32">
        <f t="shared" si="151"/>
        <v>0</v>
      </c>
      <c r="AT572" s="32">
        <f t="shared" si="152"/>
        <v>0</v>
      </c>
      <c r="AU572" s="28" t="str">
        <f t="shared" si="153"/>
        <v>库存为0</v>
      </c>
      <c r="AV572" s="34" t="str">
        <f>IFERROR(时间!$B$4+AU572,"上周无销量")</f>
        <v>上周无销量</v>
      </c>
    </row>
    <row r="573" spans="1:48">
      <c r="A573" s="18" t="s">
        <v>618</v>
      </c>
      <c r="B573" t="str">
        <f>VLOOKUP(A573,'[1]sku-asin（子）'!$A:$B,2,0)</f>
        <v>B078VZH3PS</v>
      </c>
      <c r="C573" t="str">
        <f>VLOOKUP(A573,'[1]子sku-父sku'!$A:$B,2,0)</f>
        <v>CS-SB030</v>
      </c>
      <c r="D573" s="28">
        <f>IFERROR(VLOOKUP(A573,[2]库存报告使用数据处理!$A:$C,3,0),0)</f>
        <v>0</v>
      </c>
      <c r="E573" s="28">
        <f>IFERROR(VLOOKUP(A573,[2]库存报告使用数据处理!$A:$D,4,0),0)</f>
        <v>0</v>
      </c>
      <c r="F573" s="28">
        <f>IFERROR(VLOOKUP(A573,[2]库存报告使用数据处理!$A:$E,5,0),0)</f>
        <v>0</v>
      </c>
      <c r="G573" s="28">
        <f>IFERROR(VLOOKUP(A573,[2]库存报告使用数据处理!$A:$F,6,0),0)</f>
        <v>0</v>
      </c>
      <c r="H573" s="29">
        <f>IFERROR(VLOOKUP(A573,[2]库存报告使用数据处理!$A:$G,7,0),0)</f>
        <v>0</v>
      </c>
      <c r="I573">
        <f>IFERROR(VLOOKUP(A573,[5]数据处理!$A:$B,2,0),0)</f>
        <v>0</v>
      </c>
      <c r="J573" s="30">
        <f>IFERROR(VLOOKUP(A573,[5]数据处理!$A:$D,4,0),0)</f>
        <v>0</v>
      </c>
      <c r="K573" s="30">
        <f>IFERROR(VLOOKUP(A573,[5]数据处理!$A:$E,5,0),0)</f>
        <v>0</v>
      </c>
      <c r="L573" s="30">
        <f>IFERROR(VLOOKUP(A573,[5]数据处理!$A:$G,7,0),0)</f>
        <v>0</v>
      </c>
      <c r="M573">
        <f t="shared" si="137"/>
        <v>0</v>
      </c>
      <c r="N573">
        <f>IFERROR(VLOOKUP(A573,[5]数据处理!$A:$C,3,0),0)</f>
        <v>0</v>
      </c>
      <c r="O573">
        <f>IFERROR(VLOOKUP($A573,[5]数据处理!$A:$N,14,0),0)</f>
        <v>0</v>
      </c>
      <c r="P573" t="str">
        <f>IFERROR(VLOOKUP($A573,[3]库存报告使用数据!$A$1:$B$65536,2,0),"")</f>
        <v/>
      </c>
      <c r="Q573" t="str">
        <f>IFERROR(VLOOKUP($A573,[3]库存报告使用数据!$A$1:$E$65536,5,0),"")</f>
        <v/>
      </c>
      <c r="R573" t="str">
        <f>IFERROR(VLOOKUP($A573,[3]库存报告使用数据!$A$1:$H$65536,8,0),"")</f>
        <v/>
      </c>
      <c r="S573" t="str">
        <f>IFERROR(VLOOKUP($A573,[3]库存报告使用数据!$A$1:$K$65536,11,0),"")</f>
        <v/>
      </c>
      <c r="T573" t="str">
        <f>IFERROR(VLOOKUP($A573,[3]库存报告使用数据!$A$1:$C$65536,3,0),"")</f>
        <v/>
      </c>
      <c r="U573" t="str">
        <f>IFERROR(VLOOKUP($A573,[3]库存报告使用数据!$A$1:$F$65536,6,0),"")</f>
        <v/>
      </c>
      <c r="V573" t="str">
        <f>IFERROR(VLOOKUP($A573,[3]库存报告使用数据!$A$1:$I$65536,9,0),"")</f>
        <v/>
      </c>
      <c r="W573" t="str">
        <f>IFERROR(VLOOKUP($A573,[3]库存报告使用数据!$A$1:$L$65536,12,0),"")</f>
        <v/>
      </c>
      <c r="X573" s="20" t="str">
        <f t="shared" si="138"/>
        <v/>
      </c>
      <c r="Y573" s="20" t="str">
        <f t="shared" si="139"/>
        <v/>
      </c>
      <c r="Z573" s="20" t="str">
        <f t="shared" si="140"/>
        <v/>
      </c>
      <c r="AA573" s="20" t="str">
        <f t="shared" si="141"/>
        <v/>
      </c>
      <c r="AB573" t="str">
        <f>IFERROR(VLOOKUP($A573,[3]库存报告使用数据!$A$1:$D$65536,4,0),"")</f>
        <v/>
      </c>
      <c r="AC573" t="str">
        <f>IFERROR(VLOOKUP($A573,[3]库存报告使用数据!$A$1:$G$65536,7,0),"")</f>
        <v/>
      </c>
      <c r="AD573" t="str">
        <f>IFERROR(VLOOKUP($A573,[3]库存报告使用数据!$A$1:$J$65536,10,0),"")</f>
        <v/>
      </c>
      <c r="AE573" t="str">
        <f>IFERROR(VLOOKUP($A573,[3]库存报告使用数据!$A$1:$M$65536,13,0),"")</f>
        <v/>
      </c>
      <c r="AF573" s="20" t="str">
        <f t="shared" si="142"/>
        <v/>
      </c>
      <c r="AG573" s="20" t="str">
        <f t="shared" si="143"/>
        <v/>
      </c>
      <c r="AH573" s="20" t="str">
        <f t="shared" si="144"/>
        <v/>
      </c>
      <c r="AI573" s="20" t="str">
        <f t="shared" si="145"/>
        <v/>
      </c>
      <c r="AJ573">
        <f>IFERROR(VLOOKUP($B573,[4]库存报告使用数据!$A$1:$B$65536,2,0),0)</f>
        <v>0</v>
      </c>
      <c r="AK573">
        <f>IFERROR(VLOOKUP($B573,[4]库存报告使用数据!$A$1:$C$65536,3,0),)</f>
        <v>0</v>
      </c>
      <c r="AL573">
        <f>IFERROR(VLOOKUP($B573,[4]库存报告使用数据!$A$1:$D$65536,4,0),)</f>
        <v>0</v>
      </c>
      <c r="AM573">
        <f>IFERROR(VLOOKUP($B573,[4]库存报告使用数据!$A$1:$E$65536,5,0),)</f>
        <v>0</v>
      </c>
      <c r="AN573" s="20" t="str">
        <f t="shared" si="146"/>
        <v/>
      </c>
      <c r="AO573" s="20" t="str">
        <f t="shared" si="147"/>
        <v/>
      </c>
      <c r="AP573" s="20" t="str">
        <f t="shared" si="148"/>
        <v/>
      </c>
      <c r="AQ573" s="20" t="str">
        <f t="shared" si="149"/>
        <v/>
      </c>
      <c r="AR573" s="32">
        <f t="shared" si="150"/>
        <v>0</v>
      </c>
      <c r="AS573" s="32">
        <f t="shared" si="151"/>
        <v>0</v>
      </c>
      <c r="AT573" s="32">
        <f t="shared" si="152"/>
        <v>0</v>
      </c>
      <c r="AU573" s="28" t="str">
        <f t="shared" si="153"/>
        <v>库存为0</v>
      </c>
      <c r="AV573" s="34" t="str">
        <f>IFERROR(时间!$B$4+AU573,"上周无销量")</f>
        <v>上周无销量</v>
      </c>
    </row>
    <row r="574" spans="1:48">
      <c r="A574" s="18" t="s">
        <v>619</v>
      </c>
      <c r="B574" t="str">
        <f>VLOOKUP(A574,'[1]sku-asin（子）'!$A:$B,2,0)</f>
        <v>B078W1C8KL</v>
      </c>
      <c r="C574" t="str">
        <f>VLOOKUP(A574,'[1]子sku-父sku'!$A:$B,2,0)</f>
        <v>CS-SB030</v>
      </c>
      <c r="D574" s="28">
        <f>IFERROR(VLOOKUP(A574,[2]库存报告使用数据处理!$A:$C,3,0),0)</f>
        <v>0</v>
      </c>
      <c r="E574" s="28">
        <f>IFERROR(VLOOKUP(A574,[2]库存报告使用数据处理!$A:$D,4,0),0)</f>
        <v>0</v>
      </c>
      <c r="F574" s="28">
        <f>IFERROR(VLOOKUP(A574,[2]库存报告使用数据处理!$A:$E,5,0),0)</f>
        <v>0</v>
      </c>
      <c r="G574" s="28">
        <f>IFERROR(VLOOKUP(A574,[2]库存报告使用数据处理!$A:$F,6,0),0)</f>
        <v>0</v>
      </c>
      <c r="H574" s="29">
        <f>IFERROR(VLOOKUP(A574,[2]库存报告使用数据处理!$A:$G,7,0),0)</f>
        <v>0</v>
      </c>
      <c r="I574">
        <f>IFERROR(VLOOKUP(A574,[5]数据处理!$A:$B,2,0),0)</f>
        <v>0</v>
      </c>
      <c r="J574" s="30">
        <f>IFERROR(VLOOKUP(A574,[5]数据处理!$A:$D,4,0),0)</f>
        <v>0</v>
      </c>
      <c r="K574" s="30">
        <f>IFERROR(VLOOKUP(A574,[5]数据处理!$A:$E,5,0),0)</f>
        <v>0</v>
      </c>
      <c r="L574" s="30">
        <f>IFERROR(VLOOKUP(A574,[5]数据处理!$A:$G,7,0),0)</f>
        <v>0</v>
      </c>
      <c r="M574">
        <f t="shared" si="137"/>
        <v>0</v>
      </c>
      <c r="N574">
        <f>IFERROR(VLOOKUP(A574,[5]数据处理!$A:$C,3,0),0)</f>
        <v>0</v>
      </c>
      <c r="O574">
        <f>IFERROR(VLOOKUP($A574,[5]数据处理!$A:$N,14,0),0)</f>
        <v>0</v>
      </c>
      <c r="P574" t="str">
        <f>IFERROR(VLOOKUP($A574,[3]库存报告使用数据!$A$1:$B$65536,2,0),"")</f>
        <v/>
      </c>
      <c r="Q574" t="str">
        <f>IFERROR(VLOOKUP($A574,[3]库存报告使用数据!$A$1:$E$65536,5,0),"")</f>
        <v/>
      </c>
      <c r="R574" t="str">
        <f>IFERROR(VLOOKUP($A574,[3]库存报告使用数据!$A$1:$H$65536,8,0),"")</f>
        <v/>
      </c>
      <c r="S574" t="str">
        <f>IFERROR(VLOOKUP($A574,[3]库存报告使用数据!$A$1:$K$65536,11,0),"")</f>
        <v/>
      </c>
      <c r="T574" t="str">
        <f>IFERROR(VLOOKUP($A574,[3]库存报告使用数据!$A$1:$C$65536,3,0),"")</f>
        <v/>
      </c>
      <c r="U574" t="str">
        <f>IFERROR(VLOOKUP($A574,[3]库存报告使用数据!$A$1:$F$65536,6,0),"")</f>
        <v/>
      </c>
      <c r="V574" t="str">
        <f>IFERROR(VLOOKUP($A574,[3]库存报告使用数据!$A$1:$I$65536,9,0),"")</f>
        <v/>
      </c>
      <c r="W574" t="str">
        <f>IFERROR(VLOOKUP($A574,[3]库存报告使用数据!$A$1:$L$65536,12,0),"")</f>
        <v/>
      </c>
      <c r="X574" s="20" t="str">
        <f t="shared" si="138"/>
        <v/>
      </c>
      <c r="Y574" s="20" t="str">
        <f t="shared" si="139"/>
        <v/>
      </c>
      <c r="Z574" s="20" t="str">
        <f t="shared" si="140"/>
        <v/>
      </c>
      <c r="AA574" s="20" t="str">
        <f t="shared" si="141"/>
        <v/>
      </c>
      <c r="AB574" t="str">
        <f>IFERROR(VLOOKUP($A574,[3]库存报告使用数据!$A$1:$D$65536,4,0),"")</f>
        <v/>
      </c>
      <c r="AC574" t="str">
        <f>IFERROR(VLOOKUP($A574,[3]库存报告使用数据!$A$1:$G$65536,7,0),"")</f>
        <v/>
      </c>
      <c r="AD574" t="str">
        <f>IFERROR(VLOOKUP($A574,[3]库存报告使用数据!$A$1:$J$65536,10,0),"")</f>
        <v/>
      </c>
      <c r="AE574" t="str">
        <f>IFERROR(VLOOKUP($A574,[3]库存报告使用数据!$A$1:$M$65536,13,0),"")</f>
        <v/>
      </c>
      <c r="AF574" s="20" t="str">
        <f t="shared" si="142"/>
        <v/>
      </c>
      <c r="AG574" s="20" t="str">
        <f t="shared" si="143"/>
        <v/>
      </c>
      <c r="AH574" s="20" t="str">
        <f t="shared" si="144"/>
        <v/>
      </c>
      <c r="AI574" s="20" t="str">
        <f t="shared" si="145"/>
        <v/>
      </c>
      <c r="AJ574">
        <f>IFERROR(VLOOKUP($B574,[4]库存报告使用数据!$A$1:$B$65536,2,0),0)</f>
        <v>0</v>
      </c>
      <c r="AK574">
        <f>IFERROR(VLOOKUP($B574,[4]库存报告使用数据!$A$1:$C$65536,3,0),)</f>
        <v>0</v>
      </c>
      <c r="AL574">
        <f>IFERROR(VLOOKUP($B574,[4]库存报告使用数据!$A$1:$D$65536,4,0),)</f>
        <v>0</v>
      </c>
      <c r="AM574">
        <f>IFERROR(VLOOKUP($B574,[4]库存报告使用数据!$A$1:$E$65536,5,0),)</f>
        <v>0</v>
      </c>
      <c r="AN574" s="20" t="str">
        <f t="shared" si="146"/>
        <v/>
      </c>
      <c r="AO574" s="20" t="str">
        <f t="shared" si="147"/>
        <v/>
      </c>
      <c r="AP574" s="20" t="str">
        <f t="shared" si="148"/>
        <v/>
      </c>
      <c r="AQ574" s="20" t="str">
        <f t="shared" si="149"/>
        <v/>
      </c>
      <c r="AR574" s="32">
        <f t="shared" si="150"/>
        <v>0</v>
      </c>
      <c r="AS574" s="32">
        <f t="shared" si="151"/>
        <v>0</v>
      </c>
      <c r="AT574" s="32">
        <f t="shared" si="152"/>
        <v>0</v>
      </c>
      <c r="AU574" s="28" t="str">
        <f t="shared" si="153"/>
        <v>库存为0</v>
      </c>
      <c r="AV574" s="34" t="str">
        <f>IFERROR(时间!$B$4+AU574,"上周无销量")</f>
        <v>上周无销量</v>
      </c>
    </row>
    <row r="575" spans="1:48">
      <c r="A575" s="18" t="s">
        <v>620</v>
      </c>
      <c r="B575" t="str">
        <f>VLOOKUP(A575,'[1]sku-asin（子）'!$A:$B,2,0)</f>
        <v>B078VZKK67</v>
      </c>
      <c r="C575" t="str">
        <f>VLOOKUP(A575,'[1]子sku-父sku'!$A:$B,2,0)</f>
        <v>CS-SB030</v>
      </c>
      <c r="D575" s="28">
        <f>IFERROR(VLOOKUP(A575,[2]库存报告使用数据处理!$A:$C,3,0),0)</f>
        <v>1</v>
      </c>
      <c r="E575" s="28">
        <f>IFERROR(VLOOKUP(A575,[2]库存报告使用数据处理!$A:$D,4,0),0)</f>
        <v>1</v>
      </c>
      <c r="F575" s="28">
        <f>IFERROR(VLOOKUP(A575,[2]库存报告使用数据处理!$A:$E,5,0),0)</f>
        <v>1</v>
      </c>
      <c r="G575" s="28">
        <f>IFERROR(VLOOKUP(A575,[2]库存报告使用数据处理!$A:$F,6,0),0)</f>
        <v>0</v>
      </c>
      <c r="H575" s="29">
        <f>IFERROR(VLOOKUP(A575,[2]库存报告使用数据处理!$A:$G,7,0),0)</f>
        <v>16.9966666666667</v>
      </c>
      <c r="I575">
        <f>IFERROR(VLOOKUP(A575,[5]数据处理!$A:$B,2,0),0)</f>
        <v>4</v>
      </c>
      <c r="J575" s="30">
        <f>IFERROR(VLOOKUP(A575,[5]数据处理!$A:$D,4,0),0)</f>
        <v>0</v>
      </c>
      <c r="K575" s="30">
        <f>IFERROR(VLOOKUP(A575,[5]数据处理!$A:$E,5,0),0)</f>
        <v>0</v>
      </c>
      <c r="L575" s="30">
        <f>IFERROR(VLOOKUP(A575,[5]数据处理!$A:$G,7,0),0)</f>
        <v>0</v>
      </c>
      <c r="M575">
        <f t="shared" si="137"/>
        <v>4</v>
      </c>
      <c r="N575">
        <f>IFERROR(VLOOKUP(A575,[5]数据处理!$A:$C,3,0),0)</f>
        <v>0</v>
      </c>
      <c r="O575">
        <f>IFERROR(VLOOKUP($A575,[5]数据处理!$A:$N,14,0),0)</f>
        <v>4</v>
      </c>
      <c r="P575" t="str">
        <f>IFERROR(VLOOKUP($A575,[3]库存报告使用数据!$A$1:$B$65536,2,0),"")</f>
        <v/>
      </c>
      <c r="Q575" t="str">
        <f>IFERROR(VLOOKUP($A575,[3]库存报告使用数据!$A$1:$E$65536,5,0),"")</f>
        <v/>
      </c>
      <c r="R575" t="str">
        <f>IFERROR(VLOOKUP($A575,[3]库存报告使用数据!$A$1:$H$65536,8,0),"")</f>
        <v/>
      </c>
      <c r="S575" t="str">
        <f>IFERROR(VLOOKUP($A575,[3]库存报告使用数据!$A$1:$K$65536,11,0),"")</f>
        <v/>
      </c>
      <c r="T575" t="str">
        <f>IFERROR(VLOOKUP($A575,[3]库存报告使用数据!$A$1:$C$65536,3,0),"")</f>
        <v/>
      </c>
      <c r="U575" t="str">
        <f>IFERROR(VLOOKUP($A575,[3]库存报告使用数据!$A$1:$F$65536,6,0),"")</f>
        <v/>
      </c>
      <c r="V575" t="str">
        <f>IFERROR(VLOOKUP($A575,[3]库存报告使用数据!$A$1:$I$65536,9,0),"")</f>
        <v/>
      </c>
      <c r="W575" t="str">
        <f>IFERROR(VLOOKUP($A575,[3]库存报告使用数据!$A$1:$L$65536,12,0),"")</f>
        <v/>
      </c>
      <c r="X575" s="20" t="str">
        <f t="shared" si="138"/>
        <v/>
      </c>
      <c r="Y575" s="20" t="str">
        <f t="shared" si="139"/>
        <v/>
      </c>
      <c r="Z575" s="20" t="str">
        <f t="shared" si="140"/>
        <v/>
      </c>
      <c r="AA575" s="20" t="str">
        <f t="shared" si="141"/>
        <v/>
      </c>
      <c r="AB575" t="str">
        <f>IFERROR(VLOOKUP($A575,[3]库存报告使用数据!$A$1:$D$65536,4,0),"")</f>
        <v/>
      </c>
      <c r="AC575" t="str">
        <f>IFERROR(VLOOKUP($A575,[3]库存报告使用数据!$A$1:$G$65536,7,0),"")</f>
        <v/>
      </c>
      <c r="AD575" t="str">
        <f>IFERROR(VLOOKUP($A575,[3]库存报告使用数据!$A$1:$J$65536,10,0),"")</f>
        <v/>
      </c>
      <c r="AE575" t="str">
        <f>IFERROR(VLOOKUP($A575,[3]库存报告使用数据!$A$1:$M$65536,13,0),"")</f>
        <v/>
      </c>
      <c r="AF575" s="20" t="str">
        <f t="shared" si="142"/>
        <v/>
      </c>
      <c r="AG575" s="20" t="str">
        <f t="shared" si="143"/>
        <v/>
      </c>
      <c r="AH575" s="20" t="str">
        <f t="shared" si="144"/>
        <v/>
      </c>
      <c r="AI575" s="20" t="str">
        <f t="shared" si="145"/>
        <v/>
      </c>
      <c r="AJ575">
        <f>IFERROR(VLOOKUP($B575,[4]库存报告使用数据!$A$1:$B$65536,2,0),0)</f>
        <v>7</v>
      </c>
      <c r="AK575">
        <f>IFERROR(VLOOKUP($B575,[4]库存报告使用数据!$A$1:$C$65536,3,0),)</f>
        <v>5</v>
      </c>
      <c r="AL575">
        <f>IFERROR(VLOOKUP($B575,[4]库存报告使用数据!$A$1:$D$65536,4,0),)</f>
        <v>4</v>
      </c>
      <c r="AM575">
        <f>IFERROR(VLOOKUP($B575,[4]库存报告使用数据!$A$1:$E$65536,5,0),)</f>
        <v>3</v>
      </c>
      <c r="AN575" s="20">
        <f t="shared" si="146"/>
        <v>0.142857142857143</v>
      </c>
      <c r="AO575" s="20">
        <f t="shared" si="147"/>
        <v>0.2</v>
      </c>
      <c r="AP575" s="20">
        <f t="shared" si="148"/>
        <v>0.25</v>
      </c>
      <c r="AQ575" s="20">
        <f t="shared" si="149"/>
        <v>0</v>
      </c>
      <c r="AR575" s="32">
        <f t="shared" si="150"/>
        <v>0.142857142857143</v>
      </c>
      <c r="AS575" s="32">
        <f t="shared" si="151"/>
        <v>8.57142857142857</v>
      </c>
      <c r="AT575" s="32">
        <f t="shared" si="152"/>
        <v>-4.57142857142857</v>
      </c>
      <c r="AU575" s="28">
        <f t="shared" si="153"/>
        <v>28</v>
      </c>
      <c r="AV575" s="34">
        <f>IFERROR(时间!$B$4+AU575,"上周无销量")</f>
        <v>43311</v>
      </c>
    </row>
    <row r="576" spans="1:48">
      <c r="A576" s="18" t="s">
        <v>621</v>
      </c>
      <c r="B576" t="str">
        <f>VLOOKUP(A576,'[1]sku-asin（子）'!$A:$B,2,0)</f>
        <v>B078VZHXDQ</v>
      </c>
      <c r="C576" t="str">
        <f>VLOOKUP(A576,'[1]子sku-父sku'!$A:$B,2,0)</f>
        <v>CS-SB030</v>
      </c>
      <c r="D576" s="28">
        <f>IFERROR(VLOOKUP(A576,[2]库存报告使用数据处理!$A:$C,3,0),0)</f>
        <v>0</v>
      </c>
      <c r="E576" s="28">
        <f>IFERROR(VLOOKUP(A576,[2]库存报告使用数据处理!$A:$D,4,0),0)</f>
        <v>0</v>
      </c>
      <c r="F576" s="28">
        <f>IFERROR(VLOOKUP(A576,[2]库存报告使用数据处理!$A:$E,5,0),0)</f>
        <v>1</v>
      </c>
      <c r="G576" s="28">
        <f>IFERROR(VLOOKUP(A576,[2]库存报告使用数据处理!$A:$F,6,0),0)</f>
        <v>0</v>
      </c>
      <c r="H576" s="29">
        <f>IFERROR(VLOOKUP(A576,[2]库存报告使用数据处理!$A:$G,7,0),0)</f>
        <v>18.5</v>
      </c>
      <c r="I576">
        <f>IFERROR(VLOOKUP(A576,[5]数据处理!$A:$B,2,0),0)</f>
        <v>4</v>
      </c>
      <c r="J576" s="30">
        <f>IFERROR(VLOOKUP(A576,[5]数据处理!$A:$D,4,0),0)</f>
        <v>0</v>
      </c>
      <c r="K576" s="30">
        <f>IFERROR(VLOOKUP(A576,[5]数据处理!$A:$E,5,0),0)</f>
        <v>0</v>
      </c>
      <c r="L576" s="30">
        <f>IFERROR(VLOOKUP(A576,[5]数据处理!$A:$G,7,0),0)</f>
        <v>0</v>
      </c>
      <c r="M576">
        <f t="shared" si="137"/>
        <v>4</v>
      </c>
      <c r="N576">
        <f>IFERROR(VLOOKUP(A576,[5]数据处理!$A:$C,3,0),0)</f>
        <v>0</v>
      </c>
      <c r="O576">
        <f>IFERROR(VLOOKUP($A576,[5]数据处理!$A:$N,14,0),0)</f>
        <v>3</v>
      </c>
      <c r="P576" t="str">
        <f>IFERROR(VLOOKUP($A576,[3]库存报告使用数据!$A$1:$B$65536,2,0),"")</f>
        <v/>
      </c>
      <c r="Q576" t="str">
        <f>IFERROR(VLOOKUP($A576,[3]库存报告使用数据!$A$1:$E$65536,5,0),"")</f>
        <v/>
      </c>
      <c r="R576" t="str">
        <f>IFERROR(VLOOKUP($A576,[3]库存报告使用数据!$A$1:$H$65536,8,0),"")</f>
        <v/>
      </c>
      <c r="S576" t="str">
        <f>IFERROR(VLOOKUP($A576,[3]库存报告使用数据!$A$1:$K$65536,11,0),"")</f>
        <v/>
      </c>
      <c r="T576" t="str">
        <f>IFERROR(VLOOKUP($A576,[3]库存报告使用数据!$A$1:$C$65536,3,0),"")</f>
        <v/>
      </c>
      <c r="U576" t="str">
        <f>IFERROR(VLOOKUP($A576,[3]库存报告使用数据!$A$1:$F$65536,6,0),"")</f>
        <v/>
      </c>
      <c r="V576" t="str">
        <f>IFERROR(VLOOKUP($A576,[3]库存报告使用数据!$A$1:$I$65536,9,0),"")</f>
        <v/>
      </c>
      <c r="W576" t="str">
        <f>IFERROR(VLOOKUP($A576,[3]库存报告使用数据!$A$1:$L$65536,12,0),"")</f>
        <v/>
      </c>
      <c r="X576" s="20" t="str">
        <f t="shared" si="138"/>
        <v/>
      </c>
      <c r="Y576" s="20" t="str">
        <f t="shared" si="139"/>
        <v/>
      </c>
      <c r="Z576" s="20" t="str">
        <f t="shared" si="140"/>
        <v/>
      </c>
      <c r="AA576" s="20" t="str">
        <f t="shared" si="141"/>
        <v/>
      </c>
      <c r="AB576" t="str">
        <f>IFERROR(VLOOKUP($A576,[3]库存报告使用数据!$A$1:$D$65536,4,0),"")</f>
        <v/>
      </c>
      <c r="AC576" t="str">
        <f>IFERROR(VLOOKUP($A576,[3]库存报告使用数据!$A$1:$G$65536,7,0),"")</f>
        <v/>
      </c>
      <c r="AD576" t="str">
        <f>IFERROR(VLOOKUP($A576,[3]库存报告使用数据!$A$1:$J$65536,10,0),"")</f>
        <v/>
      </c>
      <c r="AE576" t="str">
        <f>IFERROR(VLOOKUP($A576,[3]库存报告使用数据!$A$1:$M$65536,13,0),"")</f>
        <v/>
      </c>
      <c r="AF576" s="20" t="str">
        <f t="shared" si="142"/>
        <v/>
      </c>
      <c r="AG576" s="20" t="str">
        <f t="shared" si="143"/>
        <v/>
      </c>
      <c r="AH576" s="20" t="str">
        <f t="shared" si="144"/>
        <v/>
      </c>
      <c r="AI576" s="20" t="str">
        <f t="shared" si="145"/>
        <v/>
      </c>
      <c r="AJ576">
        <f>IFERROR(VLOOKUP($B576,[4]库存报告使用数据!$A$1:$B$65536,2,0),0)</f>
        <v>4</v>
      </c>
      <c r="AK576">
        <f>IFERROR(VLOOKUP($B576,[4]库存报告使用数据!$A$1:$C$65536,3,0),)</f>
        <v>2</v>
      </c>
      <c r="AL576">
        <f>IFERROR(VLOOKUP($B576,[4]库存报告使用数据!$A$1:$D$65536,4,0),)</f>
        <v>5</v>
      </c>
      <c r="AM576">
        <f>IFERROR(VLOOKUP($B576,[4]库存报告使用数据!$A$1:$E$65536,5,0),)</f>
        <v>12</v>
      </c>
      <c r="AN576" s="20">
        <f t="shared" si="146"/>
        <v>0</v>
      </c>
      <c r="AO576" s="20">
        <f t="shared" si="147"/>
        <v>0</v>
      </c>
      <c r="AP576" s="20">
        <f t="shared" si="148"/>
        <v>0.2</v>
      </c>
      <c r="AQ576" s="20">
        <f t="shared" si="149"/>
        <v>0</v>
      </c>
      <c r="AR576" s="32">
        <f t="shared" si="150"/>
        <v>0</v>
      </c>
      <c r="AS576" s="32">
        <f t="shared" si="151"/>
        <v>0</v>
      </c>
      <c r="AT576" s="32">
        <f t="shared" si="152"/>
        <v>4</v>
      </c>
      <c r="AU576" s="28" t="str">
        <f t="shared" si="153"/>
        <v>库存为4</v>
      </c>
      <c r="AV576" s="34" t="str">
        <f>IFERROR(时间!$B$4+AU576,"上周无销量")</f>
        <v>上周无销量</v>
      </c>
    </row>
    <row r="577" spans="1:48">
      <c r="A577" s="18" t="s">
        <v>622</v>
      </c>
      <c r="B577" t="str">
        <f>VLOOKUP(A577,'[1]sku-asin（子）'!$A:$B,2,0)</f>
        <v>B078W1MBSF</v>
      </c>
      <c r="C577" t="str">
        <f>VLOOKUP(A577,'[1]子sku-父sku'!$A:$B,2,0)</f>
        <v>CS-SB030</v>
      </c>
      <c r="D577" s="28">
        <f>IFERROR(VLOOKUP(A577,[2]库存报告使用数据处理!$A:$C,3,0),0)</f>
        <v>0</v>
      </c>
      <c r="E577" s="28">
        <f>IFERROR(VLOOKUP(A577,[2]库存报告使用数据处理!$A:$D,4,0),0)</f>
        <v>0</v>
      </c>
      <c r="F577" s="28">
        <f>IFERROR(VLOOKUP(A577,[2]库存报告使用数据处理!$A:$E,5,0),0)</f>
        <v>0</v>
      </c>
      <c r="G577" s="28">
        <f>IFERROR(VLOOKUP(A577,[2]库存报告使用数据处理!$A:$F,6,0),0)</f>
        <v>0</v>
      </c>
      <c r="H577" s="29">
        <f>IFERROR(VLOOKUP(A577,[2]库存报告使用数据处理!$A:$G,7,0),0)</f>
        <v>0</v>
      </c>
      <c r="I577">
        <f>IFERROR(VLOOKUP(A577,[5]数据处理!$A:$B,2,0),0)</f>
        <v>0</v>
      </c>
      <c r="J577" s="30">
        <f>IFERROR(VLOOKUP(A577,[5]数据处理!$A:$D,4,0),0)</f>
        <v>0</v>
      </c>
      <c r="K577" s="30">
        <f>IFERROR(VLOOKUP(A577,[5]数据处理!$A:$E,5,0),0)</f>
        <v>0</v>
      </c>
      <c r="L577" s="30">
        <f>IFERROR(VLOOKUP(A577,[5]数据处理!$A:$G,7,0),0)</f>
        <v>0</v>
      </c>
      <c r="M577">
        <f t="shared" si="137"/>
        <v>0</v>
      </c>
      <c r="N577">
        <f>IFERROR(VLOOKUP(A577,[5]数据处理!$A:$C,3,0),0)</f>
        <v>0</v>
      </c>
      <c r="O577">
        <f>IFERROR(VLOOKUP($A577,[5]数据处理!$A:$N,14,0),0)</f>
        <v>0</v>
      </c>
      <c r="P577" t="str">
        <f>IFERROR(VLOOKUP($A577,[3]库存报告使用数据!$A$1:$B$65536,2,0),"")</f>
        <v/>
      </c>
      <c r="Q577" t="str">
        <f>IFERROR(VLOOKUP($A577,[3]库存报告使用数据!$A$1:$E$65536,5,0),"")</f>
        <v/>
      </c>
      <c r="R577" t="str">
        <f>IFERROR(VLOOKUP($A577,[3]库存报告使用数据!$A$1:$H$65536,8,0),"")</f>
        <v/>
      </c>
      <c r="S577" t="str">
        <f>IFERROR(VLOOKUP($A577,[3]库存报告使用数据!$A$1:$K$65536,11,0),"")</f>
        <v/>
      </c>
      <c r="T577" t="str">
        <f>IFERROR(VLOOKUP($A577,[3]库存报告使用数据!$A$1:$C$65536,3,0),"")</f>
        <v/>
      </c>
      <c r="U577" t="str">
        <f>IFERROR(VLOOKUP($A577,[3]库存报告使用数据!$A$1:$F$65536,6,0),"")</f>
        <v/>
      </c>
      <c r="V577" t="str">
        <f>IFERROR(VLOOKUP($A577,[3]库存报告使用数据!$A$1:$I$65536,9,0),"")</f>
        <v/>
      </c>
      <c r="W577" t="str">
        <f>IFERROR(VLOOKUP($A577,[3]库存报告使用数据!$A$1:$L$65536,12,0),"")</f>
        <v/>
      </c>
      <c r="X577" s="20" t="str">
        <f t="shared" si="138"/>
        <v/>
      </c>
      <c r="Y577" s="20" t="str">
        <f t="shared" si="139"/>
        <v/>
      </c>
      <c r="Z577" s="20" t="str">
        <f t="shared" si="140"/>
        <v/>
      </c>
      <c r="AA577" s="20" t="str">
        <f t="shared" si="141"/>
        <v/>
      </c>
      <c r="AB577" t="str">
        <f>IFERROR(VLOOKUP($A577,[3]库存报告使用数据!$A$1:$D$65536,4,0),"")</f>
        <v/>
      </c>
      <c r="AC577" t="str">
        <f>IFERROR(VLOOKUP($A577,[3]库存报告使用数据!$A$1:$G$65536,7,0),"")</f>
        <v/>
      </c>
      <c r="AD577" t="str">
        <f>IFERROR(VLOOKUP($A577,[3]库存报告使用数据!$A$1:$J$65536,10,0),"")</f>
        <v/>
      </c>
      <c r="AE577" t="str">
        <f>IFERROR(VLOOKUP($A577,[3]库存报告使用数据!$A$1:$M$65536,13,0),"")</f>
        <v/>
      </c>
      <c r="AF577" s="20" t="str">
        <f t="shared" si="142"/>
        <v/>
      </c>
      <c r="AG577" s="20" t="str">
        <f t="shared" si="143"/>
        <v/>
      </c>
      <c r="AH577" s="20" t="str">
        <f t="shared" si="144"/>
        <v/>
      </c>
      <c r="AI577" s="20" t="str">
        <f t="shared" si="145"/>
        <v/>
      </c>
      <c r="AJ577">
        <f>IFERROR(VLOOKUP($B577,[4]库存报告使用数据!$A$1:$B$65536,2,0),0)</f>
        <v>0</v>
      </c>
      <c r="AK577">
        <f>IFERROR(VLOOKUP($B577,[4]库存报告使用数据!$A$1:$C$65536,3,0),)</f>
        <v>0</v>
      </c>
      <c r="AL577">
        <f>IFERROR(VLOOKUP($B577,[4]库存报告使用数据!$A$1:$D$65536,4,0),)</f>
        <v>0</v>
      </c>
      <c r="AM577">
        <f>IFERROR(VLOOKUP($B577,[4]库存报告使用数据!$A$1:$E$65536,5,0),)</f>
        <v>0</v>
      </c>
      <c r="AN577" s="20" t="str">
        <f t="shared" si="146"/>
        <v/>
      </c>
      <c r="AO577" s="20" t="str">
        <f t="shared" si="147"/>
        <v/>
      </c>
      <c r="AP577" s="20" t="str">
        <f t="shared" si="148"/>
        <v/>
      </c>
      <c r="AQ577" s="20" t="str">
        <f t="shared" si="149"/>
        <v/>
      </c>
      <c r="AR577" s="32">
        <f t="shared" si="150"/>
        <v>0</v>
      </c>
      <c r="AS577" s="32">
        <f t="shared" si="151"/>
        <v>0</v>
      </c>
      <c r="AT577" s="32">
        <f t="shared" si="152"/>
        <v>0</v>
      </c>
      <c r="AU577" s="28" t="str">
        <f t="shared" si="153"/>
        <v>库存为0</v>
      </c>
      <c r="AV577" s="34" t="str">
        <f>IFERROR(时间!$B$4+AU577,"上周无销量")</f>
        <v>上周无销量</v>
      </c>
    </row>
    <row r="578" spans="1:48">
      <c r="A578" s="18" t="s">
        <v>623</v>
      </c>
      <c r="B578" t="str">
        <f>VLOOKUP(A578,'[1]sku-asin（子）'!$A:$B,2,0)</f>
        <v>B078VZB69X</v>
      </c>
      <c r="C578" t="str">
        <f>VLOOKUP(A578,'[1]子sku-父sku'!$A:$B,2,0)</f>
        <v>CS-SB030</v>
      </c>
      <c r="D578" s="28">
        <f>IFERROR(VLOOKUP(A578,[2]库存报告使用数据处理!$A:$C,3,0),0)</f>
        <v>0</v>
      </c>
      <c r="E578" s="28">
        <f>IFERROR(VLOOKUP(A578,[2]库存报告使用数据处理!$A:$D,4,0),0)</f>
        <v>0</v>
      </c>
      <c r="F578" s="28">
        <f>IFERROR(VLOOKUP(A578,[2]库存报告使用数据处理!$A:$E,5,0),0)</f>
        <v>0</v>
      </c>
      <c r="G578" s="28">
        <f>IFERROR(VLOOKUP(A578,[2]库存报告使用数据处理!$A:$F,6,0),0)</f>
        <v>0</v>
      </c>
      <c r="H578" s="29">
        <f>IFERROR(VLOOKUP(A578,[2]库存报告使用数据处理!$A:$G,7,0),0)</f>
        <v>0</v>
      </c>
      <c r="I578">
        <f>IFERROR(VLOOKUP(A578,[5]数据处理!$A:$B,2,0),0)</f>
        <v>0</v>
      </c>
      <c r="J578" s="30">
        <f>IFERROR(VLOOKUP(A578,[5]数据处理!$A:$D,4,0),0)</f>
        <v>0</v>
      </c>
      <c r="K578" s="30">
        <f>IFERROR(VLOOKUP(A578,[5]数据处理!$A:$E,5,0),0)</f>
        <v>0</v>
      </c>
      <c r="L578" s="30">
        <f>IFERROR(VLOOKUP(A578,[5]数据处理!$A:$G,7,0),0)</f>
        <v>0</v>
      </c>
      <c r="M578">
        <f t="shared" si="137"/>
        <v>0</v>
      </c>
      <c r="N578">
        <f>IFERROR(VLOOKUP(A578,[5]数据处理!$A:$C,3,0),0)</f>
        <v>0</v>
      </c>
      <c r="O578">
        <f>IFERROR(VLOOKUP($A578,[5]数据处理!$A:$N,14,0),0)</f>
        <v>0</v>
      </c>
      <c r="P578" t="str">
        <f>IFERROR(VLOOKUP($A578,[3]库存报告使用数据!$A$1:$B$65536,2,0),"")</f>
        <v/>
      </c>
      <c r="Q578" t="str">
        <f>IFERROR(VLOOKUP($A578,[3]库存报告使用数据!$A$1:$E$65536,5,0),"")</f>
        <v/>
      </c>
      <c r="R578" t="str">
        <f>IFERROR(VLOOKUP($A578,[3]库存报告使用数据!$A$1:$H$65536,8,0),"")</f>
        <v/>
      </c>
      <c r="S578" t="str">
        <f>IFERROR(VLOOKUP($A578,[3]库存报告使用数据!$A$1:$K$65536,11,0),"")</f>
        <v/>
      </c>
      <c r="T578" t="str">
        <f>IFERROR(VLOOKUP($A578,[3]库存报告使用数据!$A$1:$C$65536,3,0),"")</f>
        <v/>
      </c>
      <c r="U578" t="str">
        <f>IFERROR(VLOOKUP($A578,[3]库存报告使用数据!$A$1:$F$65536,6,0),"")</f>
        <v/>
      </c>
      <c r="V578" t="str">
        <f>IFERROR(VLOOKUP($A578,[3]库存报告使用数据!$A$1:$I$65536,9,0),"")</f>
        <v/>
      </c>
      <c r="W578" t="str">
        <f>IFERROR(VLOOKUP($A578,[3]库存报告使用数据!$A$1:$L$65536,12,0),"")</f>
        <v/>
      </c>
      <c r="X578" s="20" t="str">
        <f t="shared" si="138"/>
        <v/>
      </c>
      <c r="Y578" s="20" t="str">
        <f t="shared" si="139"/>
        <v/>
      </c>
      <c r="Z578" s="20" t="str">
        <f t="shared" si="140"/>
        <v/>
      </c>
      <c r="AA578" s="20" t="str">
        <f t="shared" si="141"/>
        <v/>
      </c>
      <c r="AB578" t="str">
        <f>IFERROR(VLOOKUP($A578,[3]库存报告使用数据!$A$1:$D$65536,4,0),"")</f>
        <v/>
      </c>
      <c r="AC578" t="str">
        <f>IFERROR(VLOOKUP($A578,[3]库存报告使用数据!$A$1:$G$65536,7,0),"")</f>
        <v/>
      </c>
      <c r="AD578" t="str">
        <f>IFERROR(VLOOKUP($A578,[3]库存报告使用数据!$A$1:$J$65536,10,0),"")</f>
        <v/>
      </c>
      <c r="AE578" t="str">
        <f>IFERROR(VLOOKUP($A578,[3]库存报告使用数据!$A$1:$M$65536,13,0),"")</f>
        <v/>
      </c>
      <c r="AF578" s="20" t="str">
        <f t="shared" si="142"/>
        <v/>
      </c>
      <c r="AG578" s="20" t="str">
        <f t="shared" si="143"/>
        <v/>
      </c>
      <c r="AH578" s="20" t="str">
        <f t="shared" si="144"/>
        <v/>
      </c>
      <c r="AI578" s="20" t="str">
        <f t="shared" si="145"/>
        <v/>
      </c>
      <c r="AJ578">
        <f>IFERROR(VLOOKUP($B578,[4]库存报告使用数据!$A$1:$B$65536,2,0),0)</f>
        <v>0</v>
      </c>
      <c r="AK578">
        <f>IFERROR(VLOOKUP($B578,[4]库存报告使用数据!$A$1:$C$65536,3,0),)</f>
        <v>0</v>
      </c>
      <c r="AL578">
        <f>IFERROR(VLOOKUP($B578,[4]库存报告使用数据!$A$1:$D$65536,4,0),)</f>
        <v>0</v>
      </c>
      <c r="AM578">
        <f>IFERROR(VLOOKUP($B578,[4]库存报告使用数据!$A$1:$E$65536,5,0),)</f>
        <v>0</v>
      </c>
      <c r="AN578" s="20" t="str">
        <f t="shared" si="146"/>
        <v/>
      </c>
      <c r="AO578" s="20" t="str">
        <f t="shared" si="147"/>
        <v/>
      </c>
      <c r="AP578" s="20" t="str">
        <f t="shared" si="148"/>
        <v/>
      </c>
      <c r="AQ578" s="20" t="str">
        <f t="shared" si="149"/>
        <v/>
      </c>
      <c r="AR578" s="32">
        <f t="shared" si="150"/>
        <v>0</v>
      </c>
      <c r="AS578" s="32">
        <f t="shared" si="151"/>
        <v>0</v>
      </c>
      <c r="AT578" s="32">
        <f t="shared" si="152"/>
        <v>0</v>
      </c>
      <c r="AU578" s="28" t="str">
        <f t="shared" si="153"/>
        <v>库存为0</v>
      </c>
      <c r="AV578" s="34" t="str">
        <f>IFERROR(时间!$B$4+AU578,"上周无销量")</f>
        <v>上周无销量</v>
      </c>
    </row>
    <row r="579" spans="1:48">
      <c r="A579" s="18" t="s">
        <v>624</v>
      </c>
      <c r="B579" t="str">
        <f>VLOOKUP(A579,'[1]sku-asin（子）'!$A:$B,2,0)</f>
        <v>B078W1JJNK</v>
      </c>
      <c r="C579" t="str">
        <f>VLOOKUP(A579,'[1]子sku-父sku'!$A:$B,2,0)</f>
        <v>CS-SB030</v>
      </c>
      <c r="D579" s="28">
        <f>IFERROR(VLOOKUP(A579,[2]库存报告使用数据处理!$A:$C,3,0),0)</f>
        <v>0</v>
      </c>
      <c r="E579" s="28">
        <f>IFERROR(VLOOKUP(A579,[2]库存报告使用数据处理!$A:$D,4,0),0)</f>
        <v>0</v>
      </c>
      <c r="F579" s="28">
        <f>IFERROR(VLOOKUP(A579,[2]库存报告使用数据处理!$A:$E,5,0),0)</f>
        <v>1</v>
      </c>
      <c r="G579" s="28">
        <f>IFERROR(VLOOKUP(A579,[2]库存报告使用数据处理!$A:$F,6,0),0)</f>
        <v>1</v>
      </c>
      <c r="H579" s="29">
        <f>IFERROR(VLOOKUP(A579,[2]库存报告使用数据处理!$A:$G,7,0),0)</f>
        <v>16</v>
      </c>
      <c r="I579">
        <f>IFERROR(VLOOKUP(A579,[5]数据处理!$A:$B,2,0),0)</f>
        <v>0</v>
      </c>
      <c r="J579" s="30">
        <f>IFERROR(VLOOKUP(A579,[5]数据处理!$A:$D,4,0),0)</f>
        <v>0</v>
      </c>
      <c r="K579" s="30">
        <f>IFERROR(VLOOKUP(A579,[5]数据处理!$A:$E,5,0),0)</f>
        <v>0</v>
      </c>
      <c r="L579" s="30">
        <f>IFERROR(VLOOKUP(A579,[5]数据处理!$A:$G,7,0),0)</f>
        <v>1</v>
      </c>
      <c r="M579">
        <f t="shared" si="137"/>
        <v>1</v>
      </c>
      <c r="N579">
        <f>IFERROR(VLOOKUP(A579,[5]数据处理!$A:$C,3,0),0)</f>
        <v>0</v>
      </c>
      <c r="O579">
        <f>IFERROR(VLOOKUP($A579,[5]数据处理!$A:$N,14,0),0)</f>
        <v>0</v>
      </c>
      <c r="P579" t="str">
        <f>IFERROR(VLOOKUP($A579,[3]库存报告使用数据!$A$1:$B$65536,2,0),"")</f>
        <v/>
      </c>
      <c r="Q579" t="str">
        <f>IFERROR(VLOOKUP($A579,[3]库存报告使用数据!$A$1:$E$65536,5,0),"")</f>
        <v/>
      </c>
      <c r="R579" t="str">
        <f>IFERROR(VLOOKUP($A579,[3]库存报告使用数据!$A$1:$H$65536,8,0),"")</f>
        <v/>
      </c>
      <c r="S579" t="str">
        <f>IFERROR(VLOOKUP($A579,[3]库存报告使用数据!$A$1:$K$65536,11,0),"")</f>
        <v/>
      </c>
      <c r="T579" t="str">
        <f>IFERROR(VLOOKUP($A579,[3]库存报告使用数据!$A$1:$C$65536,3,0),"")</f>
        <v/>
      </c>
      <c r="U579" t="str">
        <f>IFERROR(VLOOKUP($A579,[3]库存报告使用数据!$A$1:$F$65536,6,0),"")</f>
        <v/>
      </c>
      <c r="V579" t="str">
        <f>IFERROR(VLOOKUP($A579,[3]库存报告使用数据!$A$1:$I$65536,9,0),"")</f>
        <v/>
      </c>
      <c r="W579" t="str">
        <f>IFERROR(VLOOKUP($A579,[3]库存报告使用数据!$A$1:$L$65536,12,0),"")</f>
        <v/>
      </c>
      <c r="X579" s="20" t="str">
        <f t="shared" si="138"/>
        <v/>
      </c>
      <c r="Y579" s="20" t="str">
        <f t="shared" si="139"/>
        <v/>
      </c>
      <c r="Z579" s="20" t="str">
        <f t="shared" si="140"/>
        <v/>
      </c>
      <c r="AA579" s="20" t="str">
        <f t="shared" si="141"/>
        <v/>
      </c>
      <c r="AB579" t="str">
        <f>IFERROR(VLOOKUP($A579,[3]库存报告使用数据!$A$1:$D$65536,4,0),"")</f>
        <v/>
      </c>
      <c r="AC579" t="str">
        <f>IFERROR(VLOOKUP($A579,[3]库存报告使用数据!$A$1:$G$65536,7,0),"")</f>
        <v/>
      </c>
      <c r="AD579" t="str">
        <f>IFERROR(VLOOKUP($A579,[3]库存报告使用数据!$A$1:$J$65536,10,0),"")</f>
        <v/>
      </c>
      <c r="AE579" t="str">
        <f>IFERROR(VLOOKUP($A579,[3]库存报告使用数据!$A$1:$M$65536,13,0),"")</f>
        <v/>
      </c>
      <c r="AF579" s="20" t="str">
        <f t="shared" si="142"/>
        <v/>
      </c>
      <c r="AG579" s="20" t="str">
        <f t="shared" si="143"/>
        <v/>
      </c>
      <c r="AH579" s="20" t="str">
        <f t="shared" si="144"/>
        <v/>
      </c>
      <c r="AI579" s="20" t="str">
        <f t="shared" si="145"/>
        <v/>
      </c>
      <c r="AJ579">
        <f>IFERROR(VLOOKUP($B579,[4]库存报告使用数据!$A$1:$B$65536,2,0),0)</f>
        <v>0</v>
      </c>
      <c r="AK579">
        <f>IFERROR(VLOOKUP($B579,[4]库存报告使用数据!$A$1:$C$65536,3,0),)</f>
        <v>0</v>
      </c>
      <c r="AL579">
        <f>IFERROR(VLOOKUP($B579,[4]库存报告使用数据!$A$1:$D$65536,4,0),)</f>
        <v>7</v>
      </c>
      <c r="AM579">
        <f>IFERROR(VLOOKUP($B579,[4]库存报告使用数据!$A$1:$E$65536,5,0),)</f>
        <v>8</v>
      </c>
      <c r="AN579" s="20" t="str">
        <f t="shared" si="146"/>
        <v/>
      </c>
      <c r="AO579" s="20" t="str">
        <f t="shared" si="147"/>
        <v/>
      </c>
      <c r="AP579" s="20">
        <f t="shared" si="148"/>
        <v>0.142857142857143</v>
      </c>
      <c r="AQ579" s="20">
        <f t="shared" si="149"/>
        <v>0.125</v>
      </c>
      <c r="AR579" s="32">
        <f t="shared" si="150"/>
        <v>0</v>
      </c>
      <c r="AS579" s="32">
        <f t="shared" si="151"/>
        <v>0</v>
      </c>
      <c r="AT579" s="32">
        <f t="shared" si="152"/>
        <v>1</v>
      </c>
      <c r="AU579" s="28" t="str">
        <f t="shared" si="153"/>
        <v>库存为1</v>
      </c>
      <c r="AV579" s="34" t="str">
        <f>IFERROR(时间!$B$4+AU579,"上周无销量")</f>
        <v>上周无销量</v>
      </c>
    </row>
    <row r="580" spans="1:48">
      <c r="A580" s="18" t="s">
        <v>625</v>
      </c>
      <c r="B580" t="str">
        <f>VLOOKUP(A580,'[1]sku-asin（子）'!$A:$B,2,0)</f>
        <v>B078W1NBSR</v>
      </c>
      <c r="C580" t="str">
        <f>VLOOKUP(A580,'[1]子sku-父sku'!$A:$B,2,0)</f>
        <v>CS-SB030</v>
      </c>
      <c r="D580" s="28">
        <f>IFERROR(VLOOKUP(A580,[2]库存报告使用数据处理!$A:$C,3,0),0)</f>
        <v>2</v>
      </c>
      <c r="E580" s="28">
        <f>IFERROR(VLOOKUP(A580,[2]库存报告使用数据处理!$A:$D,4,0),0)</f>
        <v>1</v>
      </c>
      <c r="F580" s="28">
        <f>IFERROR(VLOOKUP(A580,[2]库存报告使用数据处理!$A:$E,5,0),0)</f>
        <v>2</v>
      </c>
      <c r="G580" s="28">
        <f>IFERROR(VLOOKUP(A580,[2]库存报告使用数据处理!$A:$F,6,0),0)</f>
        <v>0</v>
      </c>
      <c r="H580" s="29">
        <f>IFERROR(VLOOKUP(A580,[2]库存报告使用数据处理!$A:$G,7,0),0)</f>
        <v>18.5</v>
      </c>
      <c r="I580">
        <f>IFERROR(VLOOKUP(A580,[5]数据处理!$A:$B,2,0),0)</f>
        <v>0</v>
      </c>
      <c r="J580" s="30">
        <f>IFERROR(VLOOKUP(A580,[5]数据处理!$A:$D,4,0),0)</f>
        <v>0</v>
      </c>
      <c r="K580" s="30">
        <f>IFERROR(VLOOKUP(A580,[5]数据处理!$A:$E,5,0),0)</f>
        <v>0</v>
      </c>
      <c r="L580" s="30">
        <f>IFERROR(VLOOKUP(A580,[5]数据处理!$A:$G,7,0),0)</f>
        <v>0</v>
      </c>
      <c r="M580">
        <f t="shared" si="137"/>
        <v>0</v>
      </c>
      <c r="N580">
        <f>IFERROR(VLOOKUP(A580,[5]数据处理!$A:$C,3,0),0)</f>
        <v>0</v>
      </c>
      <c r="O580">
        <f>IFERROR(VLOOKUP($A580,[5]数据处理!$A:$N,14,0),0)</f>
        <v>1</v>
      </c>
      <c r="P580" t="str">
        <f>IFERROR(VLOOKUP($A580,[3]库存报告使用数据!$A$1:$B$65536,2,0),"")</f>
        <v/>
      </c>
      <c r="Q580" t="str">
        <f>IFERROR(VLOOKUP($A580,[3]库存报告使用数据!$A$1:$E$65536,5,0),"")</f>
        <v/>
      </c>
      <c r="R580" t="str">
        <f>IFERROR(VLOOKUP($A580,[3]库存报告使用数据!$A$1:$H$65536,8,0),"")</f>
        <v/>
      </c>
      <c r="S580" t="str">
        <f>IFERROR(VLOOKUP($A580,[3]库存报告使用数据!$A$1:$K$65536,11,0),"")</f>
        <v/>
      </c>
      <c r="T580" t="str">
        <f>IFERROR(VLOOKUP($A580,[3]库存报告使用数据!$A$1:$C$65536,3,0),"")</f>
        <v/>
      </c>
      <c r="U580" t="str">
        <f>IFERROR(VLOOKUP($A580,[3]库存报告使用数据!$A$1:$F$65536,6,0),"")</f>
        <v/>
      </c>
      <c r="V580" t="str">
        <f>IFERROR(VLOOKUP($A580,[3]库存报告使用数据!$A$1:$I$65536,9,0),"")</f>
        <v/>
      </c>
      <c r="W580" t="str">
        <f>IFERROR(VLOOKUP($A580,[3]库存报告使用数据!$A$1:$L$65536,12,0),"")</f>
        <v/>
      </c>
      <c r="X580" s="20" t="str">
        <f t="shared" si="138"/>
        <v/>
      </c>
      <c r="Y580" s="20" t="str">
        <f t="shared" si="139"/>
        <v/>
      </c>
      <c r="Z580" s="20" t="str">
        <f t="shared" si="140"/>
        <v/>
      </c>
      <c r="AA580" s="20" t="str">
        <f t="shared" si="141"/>
        <v/>
      </c>
      <c r="AB580" t="str">
        <f>IFERROR(VLOOKUP($A580,[3]库存报告使用数据!$A$1:$D$65536,4,0),"")</f>
        <v/>
      </c>
      <c r="AC580" t="str">
        <f>IFERROR(VLOOKUP($A580,[3]库存报告使用数据!$A$1:$G$65536,7,0),"")</f>
        <v/>
      </c>
      <c r="AD580" t="str">
        <f>IFERROR(VLOOKUP($A580,[3]库存报告使用数据!$A$1:$J$65536,10,0),"")</f>
        <v/>
      </c>
      <c r="AE580" t="str">
        <f>IFERROR(VLOOKUP($A580,[3]库存报告使用数据!$A$1:$M$65536,13,0),"")</f>
        <v/>
      </c>
      <c r="AF580" s="20" t="str">
        <f t="shared" si="142"/>
        <v/>
      </c>
      <c r="AG580" s="20" t="str">
        <f t="shared" si="143"/>
        <v/>
      </c>
      <c r="AH580" s="20" t="str">
        <f t="shared" si="144"/>
        <v/>
      </c>
      <c r="AI580" s="20" t="str">
        <f t="shared" si="145"/>
        <v/>
      </c>
      <c r="AJ580">
        <f>IFERROR(VLOOKUP($B580,[4]库存报告使用数据!$A$1:$B$65536,2,0),0)</f>
        <v>4</v>
      </c>
      <c r="AK580">
        <f>IFERROR(VLOOKUP($B580,[4]库存报告使用数据!$A$1:$C$65536,3,0),)</f>
        <v>3</v>
      </c>
      <c r="AL580">
        <f>IFERROR(VLOOKUP($B580,[4]库存报告使用数据!$A$1:$D$65536,4,0),)</f>
        <v>4</v>
      </c>
      <c r="AM580">
        <f>IFERROR(VLOOKUP($B580,[4]库存报告使用数据!$A$1:$E$65536,5,0),)</f>
        <v>5</v>
      </c>
      <c r="AN580" s="20">
        <f t="shared" si="146"/>
        <v>0.5</v>
      </c>
      <c r="AO580" s="20">
        <f t="shared" si="147"/>
        <v>0.333333333333333</v>
      </c>
      <c r="AP580" s="20">
        <f t="shared" si="148"/>
        <v>0.5</v>
      </c>
      <c r="AQ580" s="20">
        <f t="shared" si="149"/>
        <v>0</v>
      </c>
      <c r="AR580" s="32">
        <f t="shared" si="150"/>
        <v>0.285714285714286</v>
      </c>
      <c r="AS580" s="32">
        <f t="shared" si="151"/>
        <v>17.1428571428571</v>
      </c>
      <c r="AT580" s="32">
        <f t="shared" si="152"/>
        <v>-17.1428571428571</v>
      </c>
      <c r="AU580" s="28">
        <f t="shared" si="153"/>
        <v>0</v>
      </c>
      <c r="AV580" s="34">
        <f>IFERROR(时间!$B$4+AU580,"上周无销量")</f>
        <v>43283</v>
      </c>
    </row>
    <row r="581" spans="1:48">
      <c r="A581" s="18" t="s">
        <v>626</v>
      </c>
      <c r="B581" t="str">
        <f>VLOOKUP(A581,'[1]sku-asin（子）'!$A:$B,2,0)</f>
        <v>B078W1D7HX</v>
      </c>
      <c r="C581" t="str">
        <f>VLOOKUP(A581,'[1]子sku-父sku'!$A:$B,2,0)</f>
        <v>CS-SB030</v>
      </c>
      <c r="D581" s="28">
        <f>IFERROR(VLOOKUP(A581,[2]库存报告使用数据处理!$A:$C,3,0),0)</f>
        <v>0</v>
      </c>
      <c r="E581" s="28">
        <f>IFERROR(VLOOKUP(A581,[2]库存报告使用数据处理!$A:$D,4,0),0)</f>
        <v>0</v>
      </c>
      <c r="F581" s="28">
        <f>IFERROR(VLOOKUP(A581,[2]库存报告使用数据处理!$A:$E,5,0),0)</f>
        <v>1</v>
      </c>
      <c r="G581" s="28">
        <f>IFERROR(VLOOKUP(A581,[2]库存报告使用数据处理!$A:$F,6,0),0)</f>
        <v>0</v>
      </c>
      <c r="H581" s="29">
        <f>IFERROR(VLOOKUP(A581,[2]库存报告使用数据处理!$A:$G,7,0),0)</f>
        <v>18.5</v>
      </c>
      <c r="I581">
        <f>IFERROR(VLOOKUP(A581,[5]数据处理!$A:$B,2,0),0)</f>
        <v>5</v>
      </c>
      <c r="J581" s="30">
        <f>IFERROR(VLOOKUP(A581,[5]数据处理!$A:$D,4,0),0)</f>
        <v>0</v>
      </c>
      <c r="K581" s="30">
        <f>IFERROR(VLOOKUP(A581,[5]数据处理!$A:$E,5,0),0)</f>
        <v>0</v>
      </c>
      <c r="L581" s="30">
        <f>IFERROR(VLOOKUP(A581,[5]数据处理!$A:$G,7,0),0)</f>
        <v>0</v>
      </c>
      <c r="M581">
        <f t="shared" si="137"/>
        <v>5</v>
      </c>
      <c r="N581">
        <f>IFERROR(VLOOKUP(A581,[5]数据处理!$A:$C,3,0),0)</f>
        <v>0</v>
      </c>
      <c r="O581">
        <f>IFERROR(VLOOKUP($A581,[5]数据处理!$A:$N,14,0),0)</f>
        <v>4</v>
      </c>
      <c r="P581" t="str">
        <f>IFERROR(VLOOKUP($A581,[3]库存报告使用数据!$A$1:$B$65536,2,0),"")</f>
        <v/>
      </c>
      <c r="Q581" t="str">
        <f>IFERROR(VLOOKUP($A581,[3]库存报告使用数据!$A$1:$E$65536,5,0),"")</f>
        <v/>
      </c>
      <c r="R581" t="str">
        <f>IFERROR(VLOOKUP($A581,[3]库存报告使用数据!$A$1:$H$65536,8,0),"")</f>
        <v/>
      </c>
      <c r="S581" t="str">
        <f>IFERROR(VLOOKUP($A581,[3]库存报告使用数据!$A$1:$K$65536,11,0),"")</f>
        <v/>
      </c>
      <c r="T581" t="str">
        <f>IFERROR(VLOOKUP($A581,[3]库存报告使用数据!$A$1:$C$65536,3,0),"")</f>
        <v/>
      </c>
      <c r="U581" t="str">
        <f>IFERROR(VLOOKUP($A581,[3]库存报告使用数据!$A$1:$F$65536,6,0),"")</f>
        <v/>
      </c>
      <c r="V581" t="str">
        <f>IFERROR(VLOOKUP($A581,[3]库存报告使用数据!$A$1:$I$65536,9,0),"")</f>
        <v/>
      </c>
      <c r="W581" t="str">
        <f>IFERROR(VLOOKUP($A581,[3]库存报告使用数据!$A$1:$L$65536,12,0),"")</f>
        <v/>
      </c>
      <c r="X581" s="20" t="str">
        <f t="shared" si="138"/>
        <v/>
      </c>
      <c r="Y581" s="20" t="str">
        <f t="shared" si="139"/>
        <v/>
      </c>
      <c r="Z581" s="20" t="str">
        <f t="shared" si="140"/>
        <v/>
      </c>
      <c r="AA581" s="20" t="str">
        <f t="shared" si="141"/>
        <v/>
      </c>
      <c r="AB581" t="str">
        <f>IFERROR(VLOOKUP($A581,[3]库存报告使用数据!$A$1:$D$65536,4,0),"")</f>
        <v/>
      </c>
      <c r="AC581" t="str">
        <f>IFERROR(VLOOKUP($A581,[3]库存报告使用数据!$A$1:$G$65536,7,0),"")</f>
        <v/>
      </c>
      <c r="AD581" t="str">
        <f>IFERROR(VLOOKUP($A581,[3]库存报告使用数据!$A$1:$J$65536,10,0),"")</f>
        <v/>
      </c>
      <c r="AE581" t="str">
        <f>IFERROR(VLOOKUP($A581,[3]库存报告使用数据!$A$1:$M$65536,13,0),"")</f>
        <v/>
      </c>
      <c r="AF581" s="20" t="str">
        <f t="shared" si="142"/>
        <v/>
      </c>
      <c r="AG581" s="20" t="str">
        <f t="shared" si="143"/>
        <v/>
      </c>
      <c r="AH581" s="20" t="str">
        <f t="shared" si="144"/>
        <v/>
      </c>
      <c r="AI581" s="20" t="str">
        <f t="shared" si="145"/>
        <v/>
      </c>
      <c r="AJ581">
        <f>IFERROR(VLOOKUP($B581,[4]库存报告使用数据!$A$1:$B$65536,2,0),0)</f>
        <v>6</v>
      </c>
      <c r="AK581">
        <f>IFERROR(VLOOKUP($B581,[4]库存报告使用数据!$A$1:$C$65536,3,0),)</f>
        <v>3</v>
      </c>
      <c r="AL581">
        <f>IFERROR(VLOOKUP($B581,[4]库存报告使用数据!$A$1:$D$65536,4,0),)</f>
        <v>4</v>
      </c>
      <c r="AM581">
        <f>IFERROR(VLOOKUP($B581,[4]库存报告使用数据!$A$1:$E$65536,5,0),)</f>
        <v>3</v>
      </c>
      <c r="AN581" s="20">
        <f t="shared" si="146"/>
        <v>0</v>
      </c>
      <c r="AO581" s="20">
        <f t="shared" si="147"/>
        <v>0</v>
      </c>
      <c r="AP581" s="20">
        <f t="shared" si="148"/>
        <v>0.25</v>
      </c>
      <c r="AQ581" s="20">
        <f t="shared" si="149"/>
        <v>0</v>
      </c>
      <c r="AR581" s="32">
        <f t="shared" si="150"/>
        <v>0</v>
      </c>
      <c r="AS581" s="32">
        <f t="shared" si="151"/>
        <v>0</v>
      </c>
      <c r="AT581" s="32">
        <f t="shared" si="152"/>
        <v>5</v>
      </c>
      <c r="AU581" s="28" t="str">
        <f t="shared" si="153"/>
        <v>库存为5</v>
      </c>
      <c r="AV581" s="34" t="str">
        <f>IFERROR(时间!$B$4+AU581,"上周无销量")</f>
        <v>上周无销量</v>
      </c>
    </row>
    <row r="582" spans="1:48">
      <c r="A582" s="18" t="s">
        <v>627</v>
      </c>
      <c r="B582" t="str">
        <f>VLOOKUP(A582,'[1]sku-asin（子）'!$A:$B,2,0)</f>
        <v>B078W1C6NX</v>
      </c>
      <c r="C582" t="str">
        <f>VLOOKUP(A582,'[1]子sku-父sku'!$A:$B,2,0)</f>
        <v>CS-SB030</v>
      </c>
      <c r="D582" s="28">
        <f>IFERROR(VLOOKUP(A582,[2]库存报告使用数据处理!$A:$C,3,0),0)</f>
        <v>0</v>
      </c>
      <c r="E582" s="28">
        <f>IFERROR(VLOOKUP(A582,[2]库存报告使用数据处理!$A:$D,4,0),0)</f>
        <v>0</v>
      </c>
      <c r="F582" s="28">
        <f>IFERROR(VLOOKUP(A582,[2]库存报告使用数据处理!$A:$E,5,0),0)</f>
        <v>0</v>
      </c>
      <c r="G582" s="28">
        <f>IFERROR(VLOOKUP(A582,[2]库存报告使用数据处理!$A:$F,6,0),0)</f>
        <v>0</v>
      </c>
      <c r="H582" s="29">
        <f>IFERROR(VLOOKUP(A582,[2]库存报告使用数据处理!$A:$G,7,0),0)</f>
        <v>0</v>
      </c>
      <c r="I582">
        <f>IFERROR(VLOOKUP(A582,[5]数据处理!$A:$B,2,0),0)</f>
        <v>0</v>
      </c>
      <c r="J582" s="30">
        <f>IFERROR(VLOOKUP(A582,[5]数据处理!$A:$D,4,0),0)</f>
        <v>0</v>
      </c>
      <c r="K582" s="30">
        <f>IFERROR(VLOOKUP(A582,[5]数据处理!$A:$E,5,0),0)</f>
        <v>0</v>
      </c>
      <c r="L582" s="30">
        <f>IFERROR(VLOOKUP(A582,[5]数据处理!$A:$G,7,0),0)</f>
        <v>0</v>
      </c>
      <c r="M582">
        <f t="shared" ref="M582:M645" si="154">SUM(I582:L582)</f>
        <v>0</v>
      </c>
      <c r="N582">
        <f>IFERROR(VLOOKUP(A582,[5]数据处理!$A:$C,3,0),0)</f>
        <v>0</v>
      </c>
      <c r="O582">
        <f>IFERROR(VLOOKUP($A582,[5]数据处理!$A:$N,14,0),0)</f>
        <v>0</v>
      </c>
      <c r="P582" t="str">
        <f>IFERROR(VLOOKUP($A582,[3]库存报告使用数据!$A$1:$B$65536,2,0),"")</f>
        <v/>
      </c>
      <c r="Q582" t="str">
        <f>IFERROR(VLOOKUP($A582,[3]库存报告使用数据!$A$1:$E$65536,5,0),"")</f>
        <v/>
      </c>
      <c r="R582" t="str">
        <f>IFERROR(VLOOKUP($A582,[3]库存报告使用数据!$A$1:$H$65536,8,0),"")</f>
        <v/>
      </c>
      <c r="S582" t="str">
        <f>IFERROR(VLOOKUP($A582,[3]库存报告使用数据!$A$1:$K$65536,11,0),"")</f>
        <v/>
      </c>
      <c r="T582" t="str">
        <f>IFERROR(VLOOKUP($A582,[3]库存报告使用数据!$A$1:$C$65536,3,0),"")</f>
        <v/>
      </c>
      <c r="U582" t="str">
        <f>IFERROR(VLOOKUP($A582,[3]库存报告使用数据!$A$1:$F$65536,6,0),"")</f>
        <v/>
      </c>
      <c r="V582" t="str">
        <f>IFERROR(VLOOKUP($A582,[3]库存报告使用数据!$A$1:$I$65536,9,0),"")</f>
        <v/>
      </c>
      <c r="W582" t="str">
        <f>IFERROR(VLOOKUP($A582,[3]库存报告使用数据!$A$1:$L$65536,12,0),"")</f>
        <v/>
      </c>
      <c r="X582" s="20" t="str">
        <f t="shared" ref="X582:X645" si="155">IFERROR(T582/P582,"")</f>
        <v/>
      </c>
      <c r="Y582" s="20" t="str">
        <f t="shared" ref="Y582:Y645" si="156">IFERROR(U582/Q582,"")</f>
        <v/>
      </c>
      <c r="Z582" s="20" t="str">
        <f t="shared" ref="Z582:Z645" si="157">IFERROR(V582/R582,"")</f>
        <v/>
      </c>
      <c r="AA582" s="20" t="str">
        <f t="shared" ref="AA582:AA645" si="158">IFERROR(W582/S582,"")</f>
        <v/>
      </c>
      <c r="AB582" t="str">
        <f>IFERROR(VLOOKUP($A582,[3]库存报告使用数据!$A$1:$D$65536,4,0),"")</f>
        <v/>
      </c>
      <c r="AC582" t="str">
        <f>IFERROR(VLOOKUP($A582,[3]库存报告使用数据!$A$1:$G$65536,7,0),"")</f>
        <v/>
      </c>
      <c r="AD582" t="str">
        <f>IFERROR(VLOOKUP($A582,[3]库存报告使用数据!$A$1:$J$65536,10,0),"")</f>
        <v/>
      </c>
      <c r="AE582" t="str">
        <f>IFERROR(VLOOKUP($A582,[3]库存报告使用数据!$A$1:$M$65536,13,0),"")</f>
        <v/>
      </c>
      <c r="AF582" s="20" t="str">
        <f t="shared" ref="AF582:AF645" si="159">IF(OR(AB582="",AB582=0),"",IF(AND(D582*$H582=0,AB582&gt;0),"无销售广告费为"&amp;AB582,IFERROR(AB582/(D582*$H582),0)))</f>
        <v/>
      </c>
      <c r="AG582" s="20" t="str">
        <f t="shared" ref="AG582:AG645" si="160">IF(OR(AC582="",AC582=0),"",IF(AND(E582*$H582=0,AC582&gt;0),"无销售广告费为"&amp;AC582,IFERROR(AC582/(E582*$H582),0)))</f>
        <v/>
      </c>
      <c r="AH582" s="20" t="str">
        <f t="shared" ref="AH582:AH645" si="161">IF(OR(AD582="",AD582=0),"",IF(AND(F582*$H582=0,AD582&gt;0),"无销售广告费为"&amp;AD582,IFERROR(AD582/(F582*$H582),0)))</f>
        <v/>
      </c>
      <c r="AI582" s="20" t="str">
        <f t="shared" ref="AI582:AI645" si="162">IF(OR(AE582="",AE582=0),"",IF(AND(G582*$H582=0,AE582&gt;0),"无销售广告费为"&amp;AE582,IFERROR(AE582/(G582*$H582),0)))</f>
        <v/>
      </c>
      <c r="AJ582">
        <f>IFERROR(VLOOKUP($B582,[4]库存报告使用数据!$A$1:$B$65536,2,0),0)</f>
        <v>0</v>
      </c>
      <c r="AK582">
        <f>IFERROR(VLOOKUP($B582,[4]库存报告使用数据!$A$1:$C$65536,3,0),)</f>
        <v>0</v>
      </c>
      <c r="AL582">
        <f>IFERROR(VLOOKUP($B582,[4]库存报告使用数据!$A$1:$D$65536,4,0),)</f>
        <v>0</v>
      </c>
      <c r="AM582">
        <f>IFERROR(VLOOKUP($B582,[4]库存报告使用数据!$A$1:$E$65536,5,0),)</f>
        <v>0</v>
      </c>
      <c r="AN582" s="20" t="str">
        <f t="shared" ref="AN582:AN645" si="163">IFERROR(D582/AJ582,"")</f>
        <v/>
      </c>
      <c r="AO582" s="20" t="str">
        <f t="shared" ref="AO582:AO645" si="164">IFERROR(E582/AK582,"")</f>
        <v/>
      </c>
      <c r="AP582" s="20" t="str">
        <f t="shared" ref="AP582:AP645" si="165">IFERROR(F582/AL582,"")</f>
        <v/>
      </c>
      <c r="AQ582" s="20" t="str">
        <f t="shared" ref="AQ582:AQ645" si="166">IFERROR(G582/AM582,"")</f>
        <v/>
      </c>
      <c r="AR582" s="32">
        <f t="shared" ref="AR582:AR645" si="167">IFERROR(D582/7,"")</f>
        <v>0</v>
      </c>
      <c r="AS582" s="32">
        <f t="shared" ref="AS582:AS645" si="168">IF(AR582="","上周无销量",60*AR582)</f>
        <v>0</v>
      </c>
      <c r="AT582" s="32">
        <f t="shared" ref="AT582:AT645" si="169">IF(AS582="上周无销量","上周无销量/总库存"&amp;M582,M582-AS582)</f>
        <v>0</v>
      </c>
      <c r="AU582" s="28" t="str">
        <f t="shared" ref="AU582:AU645" si="170">IF(AR582="","库存为"&amp;M582,IF(AS582=0,"库存为"&amp;M582,INT(M582/AR582)))</f>
        <v>库存为0</v>
      </c>
      <c r="AV582" s="34" t="str">
        <f>IFERROR(时间!$B$4+AU582,"上周无销量")</f>
        <v>上周无销量</v>
      </c>
    </row>
    <row r="583" spans="1:48">
      <c r="A583" s="18" t="s">
        <v>628</v>
      </c>
      <c r="B583" t="str">
        <f>VLOOKUP(A583,'[1]sku-asin（子）'!$A:$B,2,0)</f>
        <v>B078W18MW3</v>
      </c>
      <c r="C583" t="str">
        <f>VLOOKUP(A583,'[1]子sku-父sku'!$A:$B,2,0)</f>
        <v>CS-SB030</v>
      </c>
      <c r="D583" s="28">
        <f>IFERROR(VLOOKUP(A583,[2]库存报告使用数据处理!$A:$C,3,0),0)</f>
        <v>0</v>
      </c>
      <c r="E583" s="28">
        <f>IFERROR(VLOOKUP(A583,[2]库存报告使用数据处理!$A:$D,4,0),0)</f>
        <v>0</v>
      </c>
      <c r="F583" s="28">
        <f>IFERROR(VLOOKUP(A583,[2]库存报告使用数据处理!$A:$E,5,0),0)</f>
        <v>0</v>
      </c>
      <c r="G583" s="28">
        <f>IFERROR(VLOOKUP(A583,[2]库存报告使用数据处理!$A:$F,6,0),0)</f>
        <v>0</v>
      </c>
      <c r="H583" s="29">
        <f>IFERROR(VLOOKUP(A583,[2]库存报告使用数据处理!$A:$G,7,0),0)</f>
        <v>0</v>
      </c>
      <c r="I583">
        <f>IFERROR(VLOOKUP(A583,[5]数据处理!$A:$B,2,0),0)</f>
        <v>0</v>
      </c>
      <c r="J583" s="30">
        <f>IFERROR(VLOOKUP(A583,[5]数据处理!$A:$D,4,0),0)</f>
        <v>0</v>
      </c>
      <c r="K583" s="30">
        <f>IFERROR(VLOOKUP(A583,[5]数据处理!$A:$E,5,0),0)</f>
        <v>0</v>
      </c>
      <c r="L583" s="30">
        <f>IFERROR(VLOOKUP(A583,[5]数据处理!$A:$G,7,0),0)</f>
        <v>0</v>
      </c>
      <c r="M583">
        <f t="shared" si="154"/>
        <v>0</v>
      </c>
      <c r="N583">
        <f>IFERROR(VLOOKUP(A583,[5]数据处理!$A:$C,3,0),0)</f>
        <v>0</v>
      </c>
      <c r="O583">
        <f>IFERROR(VLOOKUP($A583,[5]数据处理!$A:$N,14,0),0)</f>
        <v>0</v>
      </c>
      <c r="P583" t="str">
        <f>IFERROR(VLOOKUP($A583,[3]库存报告使用数据!$A$1:$B$65536,2,0),"")</f>
        <v/>
      </c>
      <c r="Q583" t="str">
        <f>IFERROR(VLOOKUP($A583,[3]库存报告使用数据!$A$1:$E$65536,5,0),"")</f>
        <v/>
      </c>
      <c r="R583" t="str">
        <f>IFERROR(VLOOKUP($A583,[3]库存报告使用数据!$A$1:$H$65536,8,0),"")</f>
        <v/>
      </c>
      <c r="S583" t="str">
        <f>IFERROR(VLOOKUP($A583,[3]库存报告使用数据!$A$1:$K$65536,11,0),"")</f>
        <v/>
      </c>
      <c r="T583" t="str">
        <f>IFERROR(VLOOKUP($A583,[3]库存报告使用数据!$A$1:$C$65536,3,0),"")</f>
        <v/>
      </c>
      <c r="U583" t="str">
        <f>IFERROR(VLOOKUP($A583,[3]库存报告使用数据!$A$1:$F$65536,6,0),"")</f>
        <v/>
      </c>
      <c r="V583" t="str">
        <f>IFERROR(VLOOKUP($A583,[3]库存报告使用数据!$A$1:$I$65536,9,0),"")</f>
        <v/>
      </c>
      <c r="W583" t="str">
        <f>IFERROR(VLOOKUP($A583,[3]库存报告使用数据!$A$1:$L$65536,12,0),"")</f>
        <v/>
      </c>
      <c r="X583" s="20" t="str">
        <f t="shared" si="155"/>
        <v/>
      </c>
      <c r="Y583" s="20" t="str">
        <f t="shared" si="156"/>
        <v/>
      </c>
      <c r="Z583" s="20" t="str">
        <f t="shared" si="157"/>
        <v/>
      </c>
      <c r="AA583" s="20" t="str">
        <f t="shared" si="158"/>
        <v/>
      </c>
      <c r="AB583" t="str">
        <f>IFERROR(VLOOKUP($A583,[3]库存报告使用数据!$A$1:$D$65536,4,0),"")</f>
        <v/>
      </c>
      <c r="AC583" t="str">
        <f>IFERROR(VLOOKUP($A583,[3]库存报告使用数据!$A$1:$G$65536,7,0),"")</f>
        <v/>
      </c>
      <c r="AD583" t="str">
        <f>IFERROR(VLOOKUP($A583,[3]库存报告使用数据!$A$1:$J$65536,10,0),"")</f>
        <v/>
      </c>
      <c r="AE583" t="str">
        <f>IFERROR(VLOOKUP($A583,[3]库存报告使用数据!$A$1:$M$65536,13,0),"")</f>
        <v/>
      </c>
      <c r="AF583" s="20" t="str">
        <f t="shared" si="159"/>
        <v/>
      </c>
      <c r="AG583" s="20" t="str">
        <f t="shared" si="160"/>
        <v/>
      </c>
      <c r="AH583" s="20" t="str">
        <f t="shared" si="161"/>
        <v/>
      </c>
      <c r="AI583" s="20" t="str">
        <f t="shared" si="162"/>
        <v/>
      </c>
      <c r="AJ583">
        <f>IFERROR(VLOOKUP($B583,[4]库存报告使用数据!$A$1:$B$65536,2,0),0)</f>
        <v>0</v>
      </c>
      <c r="AK583">
        <f>IFERROR(VLOOKUP($B583,[4]库存报告使用数据!$A$1:$C$65536,3,0),)</f>
        <v>0</v>
      </c>
      <c r="AL583">
        <f>IFERROR(VLOOKUP($B583,[4]库存报告使用数据!$A$1:$D$65536,4,0),)</f>
        <v>0</v>
      </c>
      <c r="AM583">
        <f>IFERROR(VLOOKUP($B583,[4]库存报告使用数据!$A$1:$E$65536,5,0),)</f>
        <v>0</v>
      </c>
      <c r="AN583" s="20" t="str">
        <f t="shared" si="163"/>
        <v/>
      </c>
      <c r="AO583" s="20" t="str">
        <f t="shared" si="164"/>
        <v/>
      </c>
      <c r="AP583" s="20" t="str">
        <f t="shared" si="165"/>
        <v/>
      </c>
      <c r="AQ583" s="20" t="str">
        <f t="shared" si="166"/>
        <v/>
      </c>
      <c r="AR583" s="32">
        <f t="shared" si="167"/>
        <v>0</v>
      </c>
      <c r="AS583" s="32">
        <f t="shared" si="168"/>
        <v>0</v>
      </c>
      <c r="AT583" s="32">
        <f t="shared" si="169"/>
        <v>0</v>
      </c>
      <c r="AU583" s="28" t="str">
        <f t="shared" si="170"/>
        <v>库存为0</v>
      </c>
      <c r="AV583" s="34" t="str">
        <f>IFERROR(时间!$B$4+AU583,"上周无销量")</f>
        <v>上周无销量</v>
      </c>
    </row>
    <row r="584" spans="1:48">
      <c r="A584" s="18" t="s">
        <v>629</v>
      </c>
      <c r="B584" t="str">
        <f>VLOOKUP(A584,'[1]sku-asin（子）'!$A:$B,2,0)</f>
        <v>B078W1ZVMK</v>
      </c>
      <c r="C584" t="str">
        <f>VLOOKUP(A584,'[1]子sku-父sku'!$A:$B,2,0)</f>
        <v>CS-SB030</v>
      </c>
      <c r="D584" s="28">
        <f>IFERROR(VLOOKUP(A584,[2]库存报告使用数据处理!$A:$C,3,0),0)</f>
        <v>1</v>
      </c>
      <c r="E584" s="28">
        <f>IFERROR(VLOOKUP(A584,[2]库存报告使用数据处理!$A:$D,4,0),0)</f>
        <v>0</v>
      </c>
      <c r="F584" s="28">
        <f>IFERROR(VLOOKUP(A584,[2]库存报告使用数据处理!$A:$E,5,0),0)</f>
        <v>0</v>
      </c>
      <c r="G584" s="28">
        <f>IFERROR(VLOOKUP(A584,[2]库存报告使用数据处理!$A:$F,6,0),0)</f>
        <v>0</v>
      </c>
      <c r="H584" s="29">
        <f>IFERROR(VLOOKUP(A584,[2]库存报告使用数据处理!$A:$G,7,0),0)</f>
        <v>18.5</v>
      </c>
      <c r="I584">
        <f>IFERROR(VLOOKUP(A584,[5]数据处理!$A:$B,2,0),0)</f>
        <v>0</v>
      </c>
      <c r="J584" s="30">
        <f>IFERROR(VLOOKUP(A584,[5]数据处理!$A:$D,4,0),0)</f>
        <v>0</v>
      </c>
      <c r="K584" s="30">
        <f>IFERROR(VLOOKUP(A584,[5]数据处理!$A:$E,5,0),0)</f>
        <v>0</v>
      </c>
      <c r="L584" s="30">
        <f>IFERROR(VLOOKUP(A584,[5]数据处理!$A:$G,7,0),0)</f>
        <v>0</v>
      </c>
      <c r="M584">
        <f t="shared" si="154"/>
        <v>0</v>
      </c>
      <c r="N584">
        <f>IFERROR(VLOOKUP(A584,[5]数据处理!$A:$C,3,0),0)</f>
        <v>0</v>
      </c>
      <c r="O584">
        <f>IFERROR(VLOOKUP($A584,[5]数据处理!$A:$N,14,0),0)</f>
        <v>0</v>
      </c>
      <c r="P584" t="str">
        <f>IFERROR(VLOOKUP($A584,[3]库存报告使用数据!$A$1:$B$65536,2,0),"")</f>
        <v/>
      </c>
      <c r="Q584" t="str">
        <f>IFERROR(VLOOKUP($A584,[3]库存报告使用数据!$A$1:$E$65536,5,0),"")</f>
        <v/>
      </c>
      <c r="R584" t="str">
        <f>IFERROR(VLOOKUP($A584,[3]库存报告使用数据!$A$1:$H$65536,8,0),"")</f>
        <v/>
      </c>
      <c r="S584" t="str">
        <f>IFERROR(VLOOKUP($A584,[3]库存报告使用数据!$A$1:$K$65536,11,0),"")</f>
        <v/>
      </c>
      <c r="T584" t="str">
        <f>IFERROR(VLOOKUP($A584,[3]库存报告使用数据!$A$1:$C$65536,3,0),"")</f>
        <v/>
      </c>
      <c r="U584" t="str">
        <f>IFERROR(VLOOKUP($A584,[3]库存报告使用数据!$A$1:$F$65536,6,0),"")</f>
        <v/>
      </c>
      <c r="V584" t="str">
        <f>IFERROR(VLOOKUP($A584,[3]库存报告使用数据!$A$1:$I$65536,9,0),"")</f>
        <v/>
      </c>
      <c r="W584" t="str">
        <f>IFERROR(VLOOKUP($A584,[3]库存报告使用数据!$A$1:$L$65536,12,0),"")</f>
        <v/>
      </c>
      <c r="X584" s="20" t="str">
        <f t="shared" si="155"/>
        <v/>
      </c>
      <c r="Y584" s="20" t="str">
        <f t="shared" si="156"/>
        <v/>
      </c>
      <c r="Z584" s="20" t="str">
        <f t="shared" si="157"/>
        <v/>
      </c>
      <c r="AA584" s="20" t="str">
        <f t="shared" si="158"/>
        <v/>
      </c>
      <c r="AB584" t="str">
        <f>IFERROR(VLOOKUP($A584,[3]库存报告使用数据!$A$1:$D$65536,4,0),"")</f>
        <v/>
      </c>
      <c r="AC584" t="str">
        <f>IFERROR(VLOOKUP($A584,[3]库存报告使用数据!$A$1:$G$65536,7,0),"")</f>
        <v/>
      </c>
      <c r="AD584" t="str">
        <f>IFERROR(VLOOKUP($A584,[3]库存报告使用数据!$A$1:$J$65536,10,0),"")</f>
        <v/>
      </c>
      <c r="AE584" t="str">
        <f>IFERROR(VLOOKUP($A584,[3]库存报告使用数据!$A$1:$M$65536,13,0),"")</f>
        <v/>
      </c>
      <c r="AF584" s="20" t="str">
        <f t="shared" si="159"/>
        <v/>
      </c>
      <c r="AG584" s="20" t="str">
        <f t="shared" si="160"/>
        <v/>
      </c>
      <c r="AH584" s="20" t="str">
        <f t="shared" si="161"/>
        <v/>
      </c>
      <c r="AI584" s="20" t="str">
        <f t="shared" si="162"/>
        <v/>
      </c>
      <c r="AJ584">
        <f>IFERROR(VLOOKUP($B584,[4]库存报告使用数据!$A$1:$B$65536,2,0),0)</f>
        <v>0</v>
      </c>
      <c r="AK584">
        <f>IFERROR(VLOOKUP($B584,[4]库存报告使用数据!$A$1:$C$65536,3,0),)</f>
        <v>0</v>
      </c>
      <c r="AL584">
        <f>IFERROR(VLOOKUP($B584,[4]库存报告使用数据!$A$1:$D$65536,4,0),)</f>
        <v>0</v>
      </c>
      <c r="AM584">
        <f>IFERROR(VLOOKUP($B584,[4]库存报告使用数据!$A$1:$E$65536,5,0),)</f>
        <v>0</v>
      </c>
      <c r="AN584" s="20" t="str">
        <f t="shared" si="163"/>
        <v/>
      </c>
      <c r="AO584" s="20" t="str">
        <f t="shared" si="164"/>
        <v/>
      </c>
      <c r="AP584" s="20" t="str">
        <f t="shared" si="165"/>
        <v/>
      </c>
      <c r="AQ584" s="20" t="str">
        <f t="shared" si="166"/>
        <v/>
      </c>
      <c r="AR584" s="32">
        <f t="shared" si="167"/>
        <v>0.142857142857143</v>
      </c>
      <c r="AS584" s="32">
        <f t="shared" si="168"/>
        <v>8.57142857142857</v>
      </c>
      <c r="AT584" s="32">
        <f t="shared" si="169"/>
        <v>-8.57142857142857</v>
      </c>
      <c r="AU584" s="28">
        <f t="shared" si="170"/>
        <v>0</v>
      </c>
      <c r="AV584" s="34">
        <f>IFERROR(时间!$B$4+AU584,"上周无销量")</f>
        <v>43283</v>
      </c>
    </row>
    <row r="585" spans="1:48">
      <c r="A585" s="18" t="s">
        <v>630</v>
      </c>
      <c r="B585" t="str">
        <f>VLOOKUP(A585,'[1]sku-asin（子）'!$A:$B,2,0)</f>
        <v>B078W1RK6T</v>
      </c>
      <c r="C585" t="str">
        <f>VLOOKUP(A585,'[1]子sku-父sku'!$A:$B,2,0)</f>
        <v>CS-SB030</v>
      </c>
      <c r="D585" s="28">
        <f>IFERROR(VLOOKUP(A585,[2]库存报告使用数据处理!$A:$C,3,0),0)</f>
        <v>0</v>
      </c>
      <c r="E585" s="28">
        <f>IFERROR(VLOOKUP(A585,[2]库存报告使用数据处理!$A:$D,4,0),0)</f>
        <v>0</v>
      </c>
      <c r="F585" s="28">
        <f>IFERROR(VLOOKUP(A585,[2]库存报告使用数据处理!$A:$E,5,0),0)</f>
        <v>1</v>
      </c>
      <c r="G585" s="28">
        <f>IFERROR(VLOOKUP(A585,[2]库存报告使用数据处理!$A:$F,6,0),0)</f>
        <v>1</v>
      </c>
      <c r="H585" s="29">
        <f>IFERROR(VLOOKUP(A585,[2]库存报告使用数据处理!$A:$G,7,0),0)</f>
        <v>18.745</v>
      </c>
      <c r="I585">
        <f>IFERROR(VLOOKUP(A585,[5]数据处理!$A:$B,2,0),0)</f>
        <v>0</v>
      </c>
      <c r="J585" s="30">
        <f>IFERROR(VLOOKUP(A585,[5]数据处理!$A:$D,4,0),0)</f>
        <v>0</v>
      </c>
      <c r="K585" s="30">
        <f>IFERROR(VLOOKUP(A585,[5]数据处理!$A:$E,5,0),0)</f>
        <v>0</v>
      </c>
      <c r="L585" s="30">
        <f>IFERROR(VLOOKUP(A585,[5]数据处理!$A:$G,7,0),0)</f>
        <v>0</v>
      </c>
      <c r="M585">
        <f t="shared" si="154"/>
        <v>0</v>
      </c>
      <c r="N585">
        <f>IFERROR(VLOOKUP(A585,[5]数据处理!$A:$C,3,0),0)</f>
        <v>0</v>
      </c>
      <c r="O585">
        <f>IFERROR(VLOOKUP($A585,[5]数据处理!$A:$N,14,0),0)</f>
        <v>0</v>
      </c>
      <c r="P585" t="str">
        <f>IFERROR(VLOOKUP($A585,[3]库存报告使用数据!$A$1:$B$65536,2,0),"")</f>
        <v/>
      </c>
      <c r="Q585" t="str">
        <f>IFERROR(VLOOKUP($A585,[3]库存报告使用数据!$A$1:$E$65536,5,0),"")</f>
        <v/>
      </c>
      <c r="R585" t="str">
        <f>IFERROR(VLOOKUP($A585,[3]库存报告使用数据!$A$1:$H$65536,8,0),"")</f>
        <v/>
      </c>
      <c r="S585" t="str">
        <f>IFERROR(VLOOKUP($A585,[3]库存报告使用数据!$A$1:$K$65536,11,0),"")</f>
        <v/>
      </c>
      <c r="T585" t="str">
        <f>IFERROR(VLOOKUP($A585,[3]库存报告使用数据!$A$1:$C$65536,3,0),"")</f>
        <v/>
      </c>
      <c r="U585" t="str">
        <f>IFERROR(VLOOKUP($A585,[3]库存报告使用数据!$A$1:$F$65536,6,0),"")</f>
        <v/>
      </c>
      <c r="V585" t="str">
        <f>IFERROR(VLOOKUP($A585,[3]库存报告使用数据!$A$1:$I$65536,9,0),"")</f>
        <v/>
      </c>
      <c r="W585" t="str">
        <f>IFERROR(VLOOKUP($A585,[3]库存报告使用数据!$A$1:$L$65536,12,0),"")</f>
        <v/>
      </c>
      <c r="X585" s="20" t="str">
        <f t="shared" si="155"/>
        <v/>
      </c>
      <c r="Y585" s="20" t="str">
        <f t="shared" si="156"/>
        <v/>
      </c>
      <c r="Z585" s="20" t="str">
        <f t="shared" si="157"/>
        <v/>
      </c>
      <c r="AA585" s="20" t="str">
        <f t="shared" si="158"/>
        <v/>
      </c>
      <c r="AB585" t="str">
        <f>IFERROR(VLOOKUP($A585,[3]库存报告使用数据!$A$1:$D$65536,4,0),"")</f>
        <v/>
      </c>
      <c r="AC585" t="str">
        <f>IFERROR(VLOOKUP($A585,[3]库存报告使用数据!$A$1:$G$65536,7,0),"")</f>
        <v/>
      </c>
      <c r="AD585" t="str">
        <f>IFERROR(VLOOKUP($A585,[3]库存报告使用数据!$A$1:$J$65536,10,0),"")</f>
        <v/>
      </c>
      <c r="AE585" t="str">
        <f>IFERROR(VLOOKUP($A585,[3]库存报告使用数据!$A$1:$M$65536,13,0),"")</f>
        <v/>
      </c>
      <c r="AF585" s="20" t="str">
        <f t="shared" si="159"/>
        <v/>
      </c>
      <c r="AG585" s="20" t="str">
        <f t="shared" si="160"/>
        <v/>
      </c>
      <c r="AH585" s="20" t="str">
        <f t="shared" si="161"/>
        <v/>
      </c>
      <c r="AI585" s="20" t="str">
        <f t="shared" si="162"/>
        <v/>
      </c>
      <c r="AJ585">
        <f>IFERROR(VLOOKUP($B585,[4]库存报告使用数据!$A$1:$B$65536,2,0),0)</f>
        <v>0</v>
      </c>
      <c r="AK585">
        <f>IFERROR(VLOOKUP($B585,[4]库存报告使用数据!$A$1:$C$65536,3,0),)</f>
        <v>0</v>
      </c>
      <c r="AL585">
        <f>IFERROR(VLOOKUP($B585,[4]库存报告使用数据!$A$1:$D$65536,4,0),)</f>
        <v>1</v>
      </c>
      <c r="AM585">
        <f>IFERROR(VLOOKUP($B585,[4]库存报告使用数据!$A$1:$E$65536,5,0),)</f>
        <v>9</v>
      </c>
      <c r="AN585" s="20" t="str">
        <f t="shared" si="163"/>
        <v/>
      </c>
      <c r="AO585" s="20" t="str">
        <f t="shared" si="164"/>
        <v/>
      </c>
      <c r="AP585" s="20">
        <f t="shared" si="165"/>
        <v>1</v>
      </c>
      <c r="AQ585" s="20">
        <f t="shared" si="166"/>
        <v>0.111111111111111</v>
      </c>
      <c r="AR585" s="32">
        <f t="shared" si="167"/>
        <v>0</v>
      </c>
      <c r="AS585" s="32">
        <f t="shared" si="168"/>
        <v>0</v>
      </c>
      <c r="AT585" s="32">
        <f t="shared" si="169"/>
        <v>0</v>
      </c>
      <c r="AU585" s="28" t="str">
        <f t="shared" si="170"/>
        <v>库存为0</v>
      </c>
      <c r="AV585" s="34" t="str">
        <f>IFERROR(时间!$B$4+AU585,"上周无销量")</f>
        <v>上周无销量</v>
      </c>
    </row>
    <row r="586" spans="1:48">
      <c r="A586" s="18" t="s">
        <v>631</v>
      </c>
      <c r="B586" t="str">
        <f>VLOOKUP(A586,'[1]sku-asin（子）'!$A:$B,2,0)</f>
        <v>B078VZD77Q</v>
      </c>
      <c r="C586" t="str">
        <f>VLOOKUP(A586,'[1]子sku-父sku'!$A:$B,2,0)</f>
        <v>CS-SB030</v>
      </c>
      <c r="D586" s="28">
        <f>IFERROR(VLOOKUP(A586,[2]库存报告使用数据处理!$A:$C,3,0),0)</f>
        <v>0</v>
      </c>
      <c r="E586" s="28">
        <f>IFERROR(VLOOKUP(A586,[2]库存报告使用数据处理!$A:$D,4,0),0)</f>
        <v>1</v>
      </c>
      <c r="F586" s="28">
        <f>IFERROR(VLOOKUP(A586,[2]库存报告使用数据处理!$A:$E,5,0),0)</f>
        <v>1</v>
      </c>
      <c r="G586" s="28">
        <f>IFERROR(VLOOKUP(A586,[2]库存报告使用数据处理!$A:$F,6,0),0)</f>
        <v>0</v>
      </c>
      <c r="H586" s="29">
        <f>IFERROR(VLOOKUP(A586,[2]库存报告使用数据处理!$A:$G,7,0),0)</f>
        <v>18.5</v>
      </c>
      <c r="I586">
        <f>IFERROR(VLOOKUP(A586,[5]数据处理!$A:$B,2,0),0)</f>
        <v>3</v>
      </c>
      <c r="J586" s="30">
        <f>IFERROR(VLOOKUP(A586,[5]数据处理!$A:$D,4,0),0)</f>
        <v>0</v>
      </c>
      <c r="K586" s="30">
        <f>IFERROR(VLOOKUP(A586,[5]数据处理!$A:$E,5,0),0)</f>
        <v>0</v>
      </c>
      <c r="L586" s="30">
        <f>IFERROR(VLOOKUP(A586,[5]数据处理!$A:$G,7,0),0)</f>
        <v>0</v>
      </c>
      <c r="M586">
        <f t="shared" si="154"/>
        <v>3</v>
      </c>
      <c r="N586">
        <f>IFERROR(VLOOKUP(A586,[5]数据处理!$A:$C,3,0),0)</f>
        <v>0</v>
      </c>
      <c r="O586">
        <f>IFERROR(VLOOKUP($A586,[5]数据处理!$A:$N,14,0),0)</f>
        <v>2</v>
      </c>
      <c r="P586" t="str">
        <f>IFERROR(VLOOKUP($A586,[3]库存报告使用数据!$A$1:$B$65536,2,0),"")</f>
        <v/>
      </c>
      <c r="Q586" t="str">
        <f>IFERROR(VLOOKUP($A586,[3]库存报告使用数据!$A$1:$E$65536,5,0),"")</f>
        <v/>
      </c>
      <c r="R586" t="str">
        <f>IFERROR(VLOOKUP($A586,[3]库存报告使用数据!$A$1:$H$65536,8,0),"")</f>
        <v/>
      </c>
      <c r="S586" t="str">
        <f>IFERROR(VLOOKUP($A586,[3]库存报告使用数据!$A$1:$K$65536,11,0),"")</f>
        <v/>
      </c>
      <c r="T586" t="str">
        <f>IFERROR(VLOOKUP($A586,[3]库存报告使用数据!$A$1:$C$65536,3,0),"")</f>
        <v/>
      </c>
      <c r="U586" t="str">
        <f>IFERROR(VLOOKUP($A586,[3]库存报告使用数据!$A$1:$F$65536,6,0),"")</f>
        <v/>
      </c>
      <c r="V586" t="str">
        <f>IFERROR(VLOOKUP($A586,[3]库存报告使用数据!$A$1:$I$65536,9,0),"")</f>
        <v/>
      </c>
      <c r="W586" t="str">
        <f>IFERROR(VLOOKUP($A586,[3]库存报告使用数据!$A$1:$L$65536,12,0),"")</f>
        <v/>
      </c>
      <c r="X586" s="20" t="str">
        <f t="shared" si="155"/>
        <v/>
      </c>
      <c r="Y586" s="20" t="str">
        <f t="shared" si="156"/>
        <v/>
      </c>
      <c r="Z586" s="20" t="str">
        <f t="shared" si="157"/>
        <v/>
      </c>
      <c r="AA586" s="20" t="str">
        <f t="shared" si="158"/>
        <v/>
      </c>
      <c r="AB586" t="str">
        <f>IFERROR(VLOOKUP($A586,[3]库存报告使用数据!$A$1:$D$65536,4,0),"")</f>
        <v/>
      </c>
      <c r="AC586" t="str">
        <f>IFERROR(VLOOKUP($A586,[3]库存报告使用数据!$A$1:$G$65536,7,0),"")</f>
        <v/>
      </c>
      <c r="AD586" t="str">
        <f>IFERROR(VLOOKUP($A586,[3]库存报告使用数据!$A$1:$J$65536,10,0),"")</f>
        <v/>
      </c>
      <c r="AE586" t="str">
        <f>IFERROR(VLOOKUP($A586,[3]库存报告使用数据!$A$1:$M$65536,13,0),"")</f>
        <v/>
      </c>
      <c r="AF586" s="20" t="str">
        <f t="shared" si="159"/>
        <v/>
      </c>
      <c r="AG586" s="20" t="str">
        <f t="shared" si="160"/>
        <v/>
      </c>
      <c r="AH586" s="20" t="str">
        <f t="shared" si="161"/>
        <v/>
      </c>
      <c r="AI586" s="20" t="str">
        <f t="shared" si="162"/>
        <v/>
      </c>
      <c r="AJ586">
        <f>IFERROR(VLOOKUP($B586,[4]库存报告使用数据!$A$1:$B$65536,2,0),0)</f>
        <v>2</v>
      </c>
      <c r="AK586">
        <f>IFERROR(VLOOKUP($B586,[4]库存报告使用数据!$A$1:$C$65536,3,0),)</f>
        <v>2</v>
      </c>
      <c r="AL586">
        <f>IFERROR(VLOOKUP($B586,[4]库存报告使用数据!$A$1:$D$65536,4,0),)</f>
        <v>0</v>
      </c>
      <c r="AM586">
        <f>IFERROR(VLOOKUP($B586,[4]库存报告使用数据!$A$1:$E$65536,5,0),)</f>
        <v>1</v>
      </c>
      <c r="AN586" s="20">
        <f t="shared" si="163"/>
        <v>0</v>
      </c>
      <c r="AO586" s="20">
        <f t="shared" si="164"/>
        <v>0.5</v>
      </c>
      <c r="AP586" s="20" t="str">
        <f t="shared" si="165"/>
        <v/>
      </c>
      <c r="AQ586" s="20">
        <f t="shared" si="166"/>
        <v>0</v>
      </c>
      <c r="AR586" s="32">
        <f t="shared" si="167"/>
        <v>0</v>
      </c>
      <c r="AS586" s="32">
        <f t="shared" si="168"/>
        <v>0</v>
      </c>
      <c r="AT586" s="32">
        <f t="shared" si="169"/>
        <v>3</v>
      </c>
      <c r="AU586" s="28" t="str">
        <f t="shared" si="170"/>
        <v>库存为3</v>
      </c>
      <c r="AV586" s="34" t="str">
        <f>IFERROR(时间!$B$4+AU586,"上周无销量")</f>
        <v>上周无销量</v>
      </c>
    </row>
    <row r="587" spans="1:48">
      <c r="A587" s="18" t="s">
        <v>632</v>
      </c>
      <c r="B587" t="str">
        <f>VLOOKUP(A587,'[1]sku-asin（子）'!$A:$B,2,0)</f>
        <v>B078W14T3V</v>
      </c>
      <c r="C587" t="str">
        <f>VLOOKUP(A587,'[1]子sku-父sku'!$A:$B,2,0)</f>
        <v>CS-SB030</v>
      </c>
      <c r="D587" s="28">
        <f>IFERROR(VLOOKUP(A587,[2]库存报告使用数据处理!$A:$C,3,0),0)</f>
        <v>0</v>
      </c>
      <c r="E587" s="28">
        <f>IFERROR(VLOOKUP(A587,[2]库存报告使用数据处理!$A:$D,4,0),0)</f>
        <v>0</v>
      </c>
      <c r="F587" s="28">
        <f>IFERROR(VLOOKUP(A587,[2]库存报告使用数据处理!$A:$E,5,0),0)</f>
        <v>0</v>
      </c>
      <c r="G587" s="28">
        <f>IFERROR(VLOOKUP(A587,[2]库存报告使用数据处理!$A:$F,6,0),0)</f>
        <v>0</v>
      </c>
      <c r="H587" s="29">
        <f>IFERROR(VLOOKUP(A587,[2]库存报告使用数据处理!$A:$G,7,0),0)</f>
        <v>0</v>
      </c>
      <c r="I587">
        <f>IFERROR(VLOOKUP(A587,[5]数据处理!$A:$B,2,0),0)</f>
        <v>0</v>
      </c>
      <c r="J587" s="30">
        <f>IFERROR(VLOOKUP(A587,[5]数据处理!$A:$D,4,0),0)</f>
        <v>0</v>
      </c>
      <c r="K587" s="30">
        <f>IFERROR(VLOOKUP(A587,[5]数据处理!$A:$E,5,0),0)</f>
        <v>0</v>
      </c>
      <c r="L587" s="30">
        <f>IFERROR(VLOOKUP(A587,[5]数据处理!$A:$G,7,0),0)</f>
        <v>0</v>
      </c>
      <c r="M587">
        <f t="shared" si="154"/>
        <v>0</v>
      </c>
      <c r="N587">
        <f>IFERROR(VLOOKUP(A587,[5]数据处理!$A:$C,3,0),0)</f>
        <v>0</v>
      </c>
      <c r="O587">
        <f>IFERROR(VLOOKUP($A587,[5]数据处理!$A:$N,14,0),0)</f>
        <v>0</v>
      </c>
      <c r="P587" t="str">
        <f>IFERROR(VLOOKUP($A587,[3]库存报告使用数据!$A$1:$B$65536,2,0),"")</f>
        <v/>
      </c>
      <c r="Q587" t="str">
        <f>IFERROR(VLOOKUP($A587,[3]库存报告使用数据!$A$1:$E$65536,5,0),"")</f>
        <v/>
      </c>
      <c r="R587" t="str">
        <f>IFERROR(VLOOKUP($A587,[3]库存报告使用数据!$A$1:$H$65536,8,0),"")</f>
        <v/>
      </c>
      <c r="S587" t="str">
        <f>IFERROR(VLOOKUP($A587,[3]库存报告使用数据!$A$1:$K$65536,11,0),"")</f>
        <v/>
      </c>
      <c r="T587" t="str">
        <f>IFERROR(VLOOKUP($A587,[3]库存报告使用数据!$A$1:$C$65536,3,0),"")</f>
        <v/>
      </c>
      <c r="U587" t="str">
        <f>IFERROR(VLOOKUP($A587,[3]库存报告使用数据!$A$1:$F$65536,6,0),"")</f>
        <v/>
      </c>
      <c r="V587" t="str">
        <f>IFERROR(VLOOKUP($A587,[3]库存报告使用数据!$A$1:$I$65536,9,0),"")</f>
        <v/>
      </c>
      <c r="W587" t="str">
        <f>IFERROR(VLOOKUP($A587,[3]库存报告使用数据!$A$1:$L$65536,12,0),"")</f>
        <v/>
      </c>
      <c r="X587" s="20" t="str">
        <f t="shared" si="155"/>
        <v/>
      </c>
      <c r="Y587" s="20" t="str">
        <f t="shared" si="156"/>
        <v/>
      </c>
      <c r="Z587" s="20" t="str">
        <f t="shared" si="157"/>
        <v/>
      </c>
      <c r="AA587" s="20" t="str">
        <f t="shared" si="158"/>
        <v/>
      </c>
      <c r="AB587" t="str">
        <f>IFERROR(VLOOKUP($A587,[3]库存报告使用数据!$A$1:$D$65536,4,0),"")</f>
        <v/>
      </c>
      <c r="AC587" t="str">
        <f>IFERROR(VLOOKUP($A587,[3]库存报告使用数据!$A$1:$G$65536,7,0),"")</f>
        <v/>
      </c>
      <c r="AD587" t="str">
        <f>IFERROR(VLOOKUP($A587,[3]库存报告使用数据!$A$1:$J$65536,10,0),"")</f>
        <v/>
      </c>
      <c r="AE587" t="str">
        <f>IFERROR(VLOOKUP($A587,[3]库存报告使用数据!$A$1:$M$65536,13,0),"")</f>
        <v/>
      </c>
      <c r="AF587" s="20" t="str">
        <f t="shared" si="159"/>
        <v/>
      </c>
      <c r="AG587" s="20" t="str">
        <f t="shared" si="160"/>
        <v/>
      </c>
      <c r="AH587" s="20" t="str">
        <f t="shared" si="161"/>
        <v/>
      </c>
      <c r="AI587" s="20" t="str">
        <f t="shared" si="162"/>
        <v/>
      </c>
      <c r="AJ587">
        <f>IFERROR(VLOOKUP($B587,[4]库存报告使用数据!$A$1:$B$65536,2,0),0)</f>
        <v>0</v>
      </c>
      <c r="AK587">
        <f>IFERROR(VLOOKUP($B587,[4]库存报告使用数据!$A$1:$C$65536,3,0),)</f>
        <v>0</v>
      </c>
      <c r="AL587">
        <f>IFERROR(VLOOKUP($B587,[4]库存报告使用数据!$A$1:$D$65536,4,0),)</f>
        <v>0</v>
      </c>
      <c r="AM587">
        <f>IFERROR(VLOOKUP($B587,[4]库存报告使用数据!$A$1:$E$65536,5,0),)</f>
        <v>0</v>
      </c>
      <c r="AN587" s="20" t="str">
        <f t="shared" si="163"/>
        <v/>
      </c>
      <c r="AO587" s="20" t="str">
        <f t="shared" si="164"/>
        <v/>
      </c>
      <c r="AP587" s="20" t="str">
        <f t="shared" si="165"/>
        <v/>
      </c>
      <c r="AQ587" s="20" t="str">
        <f t="shared" si="166"/>
        <v/>
      </c>
      <c r="AR587" s="32">
        <f t="shared" si="167"/>
        <v>0</v>
      </c>
      <c r="AS587" s="32">
        <f t="shared" si="168"/>
        <v>0</v>
      </c>
      <c r="AT587" s="32">
        <f t="shared" si="169"/>
        <v>0</v>
      </c>
      <c r="AU587" s="28" t="str">
        <f t="shared" si="170"/>
        <v>库存为0</v>
      </c>
      <c r="AV587" s="34" t="str">
        <f>IFERROR(时间!$B$4+AU587,"上周无销量")</f>
        <v>上周无销量</v>
      </c>
    </row>
    <row r="588" spans="1:48">
      <c r="A588" s="18" t="s">
        <v>633</v>
      </c>
      <c r="B588" t="str">
        <f>VLOOKUP(A588,'[1]sku-asin（子）'!$A:$B,2,0)</f>
        <v>B078W13X4N</v>
      </c>
      <c r="C588" t="str">
        <f>VLOOKUP(A588,'[1]子sku-父sku'!$A:$B,2,0)</f>
        <v>CS-SB030</v>
      </c>
      <c r="D588" s="28">
        <f>IFERROR(VLOOKUP(A588,[2]库存报告使用数据处理!$A:$C,3,0),0)</f>
        <v>0</v>
      </c>
      <c r="E588" s="28">
        <f>IFERROR(VLOOKUP(A588,[2]库存报告使用数据处理!$A:$D,4,0),0)</f>
        <v>0</v>
      </c>
      <c r="F588" s="28">
        <f>IFERROR(VLOOKUP(A588,[2]库存报告使用数据处理!$A:$E,5,0),0)</f>
        <v>0</v>
      </c>
      <c r="G588" s="28">
        <f>IFERROR(VLOOKUP(A588,[2]库存报告使用数据处理!$A:$F,6,0),0)</f>
        <v>0</v>
      </c>
      <c r="H588" s="29">
        <f>IFERROR(VLOOKUP(A588,[2]库存报告使用数据处理!$A:$G,7,0),0)</f>
        <v>0</v>
      </c>
      <c r="I588">
        <f>IFERROR(VLOOKUP(A588,[5]数据处理!$A:$B,2,0),0)</f>
        <v>0</v>
      </c>
      <c r="J588" s="30">
        <f>IFERROR(VLOOKUP(A588,[5]数据处理!$A:$D,4,0),0)</f>
        <v>0</v>
      </c>
      <c r="K588" s="30">
        <f>IFERROR(VLOOKUP(A588,[5]数据处理!$A:$E,5,0),0)</f>
        <v>0</v>
      </c>
      <c r="L588" s="30">
        <f>IFERROR(VLOOKUP(A588,[5]数据处理!$A:$G,7,0),0)</f>
        <v>0</v>
      </c>
      <c r="M588">
        <f t="shared" si="154"/>
        <v>0</v>
      </c>
      <c r="N588">
        <f>IFERROR(VLOOKUP(A588,[5]数据处理!$A:$C,3,0),0)</f>
        <v>0</v>
      </c>
      <c r="O588">
        <f>IFERROR(VLOOKUP($A588,[5]数据处理!$A:$N,14,0),0)</f>
        <v>0</v>
      </c>
      <c r="P588" t="str">
        <f>IFERROR(VLOOKUP($A588,[3]库存报告使用数据!$A$1:$B$65536,2,0),"")</f>
        <v/>
      </c>
      <c r="Q588" t="str">
        <f>IFERROR(VLOOKUP($A588,[3]库存报告使用数据!$A$1:$E$65536,5,0),"")</f>
        <v/>
      </c>
      <c r="R588" t="str">
        <f>IFERROR(VLOOKUP($A588,[3]库存报告使用数据!$A$1:$H$65536,8,0),"")</f>
        <v/>
      </c>
      <c r="S588" t="str">
        <f>IFERROR(VLOOKUP($A588,[3]库存报告使用数据!$A$1:$K$65536,11,0),"")</f>
        <v/>
      </c>
      <c r="T588" t="str">
        <f>IFERROR(VLOOKUP($A588,[3]库存报告使用数据!$A$1:$C$65536,3,0),"")</f>
        <v/>
      </c>
      <c r="U588" t="str">
        <f>IFERROR(VLOOKUP($A588,[3]库存报告使用数据!$A$1:$F$65536,6,0),"")</f>
        <v/>
      </c>
      <c r="V588" t="str">
        <f>IFERROR(VLOOKUP($A588,[3]库存报告使用数据!$A$1:$I$65536,9,0),"")</f>
        <v/>
      </c>
      <c r="W588" t="str">
        <f>IFERROR(VLOOKUP($A588,[3]库存报告使用数据!$A$1:$L$65536,12,0),"")</f>
        <v/>
      </c>
      <c r="X588" s="20" t="str">
        <f t="shared" si="155"/>
        <v/>
      </c>
      <c r="Y588" s="20" t="str">
        <f t="shared" si="156"/>
        <v/>
      </c>
      <c r="Z588" s="20" t="str">
        <f t="shared" si="157"/>
        <v/>
      </c>
      <c r="AA588" s="20" t="str">
        <f t="shared" si="158"/>
        <v/>
      </c>
      <c r="AB588" t="str">
        <f>IFERROR(VLOOKUP($A588,[3]库存报告使用数据!$A$1:$D$65536,4,0),"")</f>
        <v/>
      </c>
      <c r="AC588" t="str">
        <f>IFERROR(VLOOKUP($A588,[3]库存报告使用数据!$A$1:$G$65536,7,0),"")</f>
        <v/>
      </c>
      <c r="AD588" t="str">
        <f>IFERROR(VLOOKUP($A588,[3]库存报告使用数据!$A$1:$J$65536,10,0),"")</f>
        <v/>
      </c>
      <c r="AE588" t="str">
        <f>IFERROR(VLOOKUP($A588,[3]库存报告使用数据!$A$1:$M$65536,13,0),"")</f>
        <v/>
      </c>
      <c r="AF588" s="20" t="str">
        <f t="shared" si="159"/>
        <v/>
      </c>
      <c r="AG588" s="20" t="str">
        <f t="shared" si="160"/>
        <v/>
      </c>
      <c r="AH588" s="20" t="str">
        <f t="shared" si="161"/>
        <v/>
      </c>
      <c r="AI588" s="20" t="str">
        <f t="shared" si="162"/>
        <v/>
      </c>
      <c r="AJ588">
        <f>IFERROR(VLOOKUP($B588,[4]库存报告使用数据!$A$1:$B$65536,2,0),0)</f>
        <v>0</v>
      </c>
      <c r="AK588">
        <f>IFERROR(VLOOKUP($B588,[4]库存报告使用数据!$A$1:$C$65536,3,0),)</f>
        <v>0</v>
      </c>
      <c r="AL588">
        <f>IFERROR(VLOOKUP($B588,[4]库存报告使用数据!$A$1:$D$65536,4,0),)</f>
        <v>0</v>
      </c>
      <c r="AM588">
        <f>IFERROR(VLOOKUP($B588,[4]库存报告使用数据!$A$1:$E$65536,5,0),)</f>
        <v>0</v>
      </c>
      <c r="AN588" s="20" t="str">
        <f t="shared" si="163"/>
        <v/>
      </c>
      <c r="AO588" s="20" t="str">
        <f t="shared" si="164"/>
        <v/>
      </c>
      <c r="AP588" s="20" t="str">
        <f t="shared" si="165"/>
        <v/>
      </c>
      <c r="AQ588" s="20" t="str">
        <f t="shared" si="166"/>
        <v/>
      </c>
      <c r="AR588" s="32">
        <f t="shared" si="167"/>
        <v>0</v>
      </c>
      <c r="AS588" s="32">
        <f t="shared" si="168"/>
        <v>0</v>
      </c>
      <c r="AT588" s="32">
        <f t="shared" si="169"/>
        <v>0</v>
      </c>
      <c r="AU588" s="28" t="str">
        <f t="shared" si="170"/>
        <v>库存为0</v>
      </c>
      <c r="AV588" s="34" t="str">
        <f>IFERROR(时间!$B$4+AU588,"上周无销量")</f>
        <v>上周无销量</v>
      </c>
    </row>
    <row r="589" spans="1:48">
      <c r="A589" s="18" t="s">
        <v>634</v>
      </c>
      <c r="B589" t="str">
        <f>VLOOKUP(A589,'[1]sku-asin（子）'!$A:$B,2,0)</f>
        <v>B078W14YQ1</v>
      </c>
      <c r="C589" t="str">
        <f>VLOOKUP(A589,'[1]子sku-父sku'!$A:$B,2,0)</f>
        <v>CS-SB030</v>
      </c>
      <c r="D589" s="28">
        <f>IFERROR(VLOOKUP(A589,[2]库存报告使用数据处理!$A:$C,3,0),0)</f>
        <v>0</v>
      </c>
      <c r="E589" s="28">
        <f>IFERROR(VLOOKUP(A589,[2]库存报告使用数据处理!$A:$D,4,0),0)</f>
        <v>0</v>
      </c>
      <c r="F589" s="28">
        <f>IFERROR(VLOOKUP(A589,[2]库存报告使用数据处理!$A:$E,5,0),0)</f>
        <v>1</v>
      </c>
      <c r="G589" s="28">
        <f>IFERROR(VLOOKUP(A589,[2]库存报告使用数据处理!$A:$F,6,0),0)</f>
        <v>1</v>
      </c>
      <c r="H589" s="29">
        <f>IFERROR(VLOOKUP(A589,[2]库存报告使用数据处理!$A:$G,7,0),0)</f>
        <v>18.5</v>
      </c>
      <c r="I589">
        <f>IFERROR(VLOOKUP(A589,[5]数据处理!$A:$B,2,0),0)</f>
        <v>0</v>
      </c>
      <c r="J589" s="30">
        <f>IFERROR(VLOOKUP(A589,[5]数据处理!$A:$D,4,0),0)</f>
        <v>0</v>
      </c>
      <c r="K589" s="30">
        <f>IFERROR(VLOOKUP(A589,[5]数据处理!$A:$E,5,0),0)</f>
        <v>0</v>
      </c>
      <c r="L589" s="30">
        <f>IFERROR(VLOOKUP(A589,[5]数据处理!$A:$G,7,0),0)</f>
        <v>1</v>
      </c>
      <c r="M589">
        <f t="shared" si="154"/>
        <v>1</v>
      </c>
      <c r="N589">
        <f>IFERROR(VLOOKUP(A589,[5]数据处理!$A:$C,3,0),0)</f>
        <v>0</v>
      </c>
      <c r="O589">
        <f>IFERROR(VLOOKUP($A589,[5]数据处理!$A:$N,14,0),0)</f>
        <v>0</v>
      </c>
      <c r="P589" t="str">
        <f>IFERROR(VLOOKUP($A589,[3]库存报告使用数据!$A$1:$B$65536,2,0),"")</f>
        <v/>
      </c>
      <c r="Q589" t="str">
        <f>IFERROR(VLOOKUP($A589,[3]库存报告使用数据!$A$1:$E$65536,5,0),"")</f>
        <v/>
      </c>
      <c r="R589" t="str">
        <f>IFERROR(VLOOKUP($A589,[3]库存报告使用数据!$A$1:$H$65536,8,0),"")</f>
        <v/>
      </c>
      <c r="S589" t="str">
        <f>IFERROR(VLOOKUP($A589,[3]库存报告使用数据!$A$1:$K$65536,11,0),"")</f>
        <v/>
      </c>
      <c r="T589" t="str">
        <f>IFERROR(VLOOKUP($A589,[3]库存报告使用数据!$A$1:$C$65536,3,0),"")</f>
        <v/>
      </c>
      <c r="U589" t="str">
        <f>IFERROR(VLOOKUP($A589,[3]库存报告使用数据!$A$1:$F$65536,6,0),"")</f>
        <v/>
      </c>
      <c r="V589" t="str">
        <f>IFERROR(VLOOKUP($A589,[3]库存报告使用数据!$A$1:$I$65536,9,0),"")</f>
        <v/>
      </c>
      <c r="W589" t="str">
        <f>IFERROR(VLOOKUP($A589,[3]库存报告使用数据!$A$1:$L$65536,12,0),"")</f>
        <v/>
      </c>
      <c r="X589" s="20" t="str">
        <f t="shared" si="155"/>
        <v/>
      </c>
      <c r="Y589" s="20" t="str">
        <f t="shared" si="156"/>
        <v/>
      </c>
      <c r="Z589" s="20" t="str">
        <f t="shared" si="157"/>
        <v/>
      </c>
      <c r="AA589" s="20" t="str">
        <f t="shared" si="158"/>
        <v/>
      </c>
      <c r="AB589" t="str">
        <f>IFERROR(VLOOKUP($A589,[3]库存报告使用数据!$A$1:$D$65536,4,0),"")</f>
        <v/>
      </c>
      <c r="AC589" t="str">
        <f>IFERROR(VLOOKUP($A589,[3]库存报告使用数据!$A$1:$G$65536,7,0),"")</f>
        <v/>
      </c>
      <c r="AD589" t="str">
        <f>IFERROR(VLOOKUP($A589,[3]库存报告使用数据!$A$1:$J$65536,10,0),"")</f>
        <v/>
      </c>
      <c r="AE589" t="str">
        <f>IFERROR(VLOOKUP($A589,[3]库存报告使用数据!$A$1:$M$65536,13,0),"")</f>
        <v/>
      </c>
      <c r="AF589" s="20" t="str">
        <f t="shared" si="159"/>
        <v/>
      </c>
      <c r="AG589" s="20" t="str">
        <f t="shared" si="160"/>
        <v/>
      </c>
      <c r="AH589" s="20" t="str">
        <f t="shared" si="161"/>
        <v/>
      </c>
      <c r="AI589" s="20" t="str">
        <f t="shared" si="162"/>
        <v/>
      </c>
      <c r="AJ589">
        <f>IFERROR(VLOOKUP($B589,[4]库存报告使用数据!$A$1:$B$65536,2,0),0)</f>
        <v>0</v>
      </c>
      <c r="AK589">
        <f>IFERROR(VLOOKUP($B589,[4]库存报告使用数据!$A$1:$C$65536,3,0),)</f>
        <v>0</v>
      </c>
      <c r="AL589">
        <f>IFERROR(VLOOKUP($B589,[4]库存报告使用数据!$A$1:$D$65536,4,0),)</f>
        <v>10</v>
      </c>
      <c r="AM589">
        <f>IFERROR(VLOOKUP($B589,[4]库存报告使用数据!$A$1:$E$65536,5,0),)</f>
        <v>15</v>
      </c>
      <c r="AN589" s="20" t="str">
        <f t="shared" si="163"/>
        <v/>
      </c>
      <c r="AO589" s="20" t="str">
        <f t="shared" si="164"/>
        <v/>
      </c>
      <c r="AP589" s="20">
        <f t="shared" si="165"/>
        <v>0.1</v>
      </c>
      <c r="AQ589" s="20">
        <f t="shared" si="166"/>
        <v>0.0666666666666667</v>
      </c>
      <c r="AR589" s="32">
        <f t="shared" si="167"/>
        <v>0</v>
      </c>
      <c r="AS589" s="32">
        <f t="shared" si="168"/>
        <v>0</v>
      </c>
      <c r="AT589" s="32">
        <f t="shared" si="169"/>
        <v>1</v>
      </c>
      <c r="AU589" s="28" t="str">
        <f t="shared" si="170"/>
        <v>库存为1</v>
      </c>
      <c r="AV589" s="34" t="str">
        <f>IFERROR(时间!$B$4+AU589,"上周无销量")</f>
        <v>上周无销量</v>
      </c>
    </row>
    <row r="590" spans="1:48">
      <c r="A590" s="18" t="s">
        <v>635</v>
      </c>
      <c r="B590" t="str">
        <f>VLOOKUP(A590,'[1]sku-asin（子）'!$A:$B,2,0)</f>
        <v>B078W1415D</v>
      </c>
      <c r="C590" t="str">
        <f>VLOOKUP(A590,'[1]子sku-父sku'!$A:$B,2,0)</f>
        <v>CS-SB030</v>
      </c>
      <c r="D590" s="28">
        <f>IFERROR(VLOOKUP(A590,[2]库存报告使用数据处理!$A:$C,3,0),0)</f>
        <v>0</v>
      </c>
      <c r="E590" s="28">
        <f>IFERROR(VLOOKUP(A590,[2]库存报告使用数据处理!$A:$D,4,0),0)</f>
        <v>0</v>
      </c>
      <c r="F590" s="28">
        <f>IFERROR(VLOOKUP(A590,[2]库存报告使用数据处理!$A:$E,5,0),0)</f>
        <v>0</v>
      </c>
      <c r="G590" s="28">
        <f>IFERROR(VLOOKUP(A590,[2]库存报告使用数据处理!$A:$F,6,0),0)</f>
        <v>1</v>
      </c>
      <c r="H590" s="29">
        <f>IFERROR(VLOOKUP(A590,[2]库存报告使用数据处理!$A:$G,7,0),0)</f>
        <v>18.99</v>
      </c>
      <c r="I590">
        <f>IFERROR(VLOOKUP(A590,[5]数据处理!$A:$B,2,0),0)</f>
        <v>6</v>
      </c>
      <c r="J590" s="30">
        <f>IFERROR(VLOOKUP(A590,[5]数据处理!$A:$D,4,0),0)</f>
        <v>0</v>
      </c>
      <c r="K590" s="30">
        <f>IFERROR(VLOOKUP(A590,[5]数据处理!$A:$E,5,0),0)</f>
        <v>0</v>
      </c>
      <c r="L590" s="30">
        <f>IFERROR(VLOOKUP(A590,[5]数据处理!$A:$G,7,0),0)</f>
        <v>0</v>
      </c>
      <c r="M590">
        <f t="shared" si="154"/>
        <v>6</v>
      </c>
      <c r="N590">
        <f>IFERROR(VLOOKUP(A590,[5]数据处理!$A:$C,3,0),0)</f>
        <v>0</v>
      </c>
      <c r="O590">
        <f>IFERROR(VLOOKUP($A590,[5]数据处理!$A:$N,14,0),0)</f>
        <v>6</v>
      </c>
      <c r="P590" t="str">
        <f>IFERROR(VLOOKUP($A590,[3]库存报告使用数据!$A$1:$B$65536,2,0),"")</f>
        <v/>
      </c>
      <c r="Q590" t="str">
        <f>IFERROR(VLOOKUP($A590,[3]库存报告使用数据!$A$1:$E$65536,5,0),"")</f>
        <v/>
      </c>
      <c r="R590" t="str">
        <f>IFERROR(VLOOKUP($A590,[3]库存报告使用数据!$A$1:$H$65536,8,0),"")</f>
        <v/>
      </c>
      <c r="S590" t="str">
        <f>IFERROR(VLOOKUP($A590,[3]库存报告使用数据!$A$1:$K$65536,11,0),"")</f>
        <v/>
      </c>
      <c r="T590" t="str">
        <f>IFERROR(VLOOKUP($A590,[3]库存报告使用数据!$A$1:$C$65536,3,0),"")</f>
        <v/>
      </c>
      <c r="U590" t="str">
        <f>IFERROR(VLOOKUP($A590,[3]库存报告使用数据!$A$1:$F$65536,6,0),"")</f>
        <v/>
      </c>
      <c r="V590" t="str">
        <f>IFERROR(VLOOKUP($A590,[3]库存报告使用数据!$A$1:$I$65536,9,0),"")</f>
        <v/>
      </c>
      <c r="W590" t="str">
        <f>IFERROR(VLOOKUP($A590,[3]库存报告使用数据!$A$1:$L$65536,12,0),"")</f>
        <v/>
      </c>
      <c r="X590" s="20" t="str">
        <f t="shared" si="155"/>
        <v/>
      </c>
      <c r="Y590" s="20" t="str">
        <f t="shared" si="156"/>
        <v/>
      </c>
      <c r="Z590" s="20" t="str">
        <f t="shared" si="157"/>
        <v/>
      </c>
      <c r="AA590" s="20" t="str">
        <f t="shared" si="158"/>
        <v/>
      </c>
      <c r="AB590" t="str">
        <f>IFERROR(VLOOKUP($A590,[3]库存报告使用数据!$A$1:$D$65536,4,0),"")</f>
        <v/>
      </c>
      <c r="AC590" t="str">
        <f>IFERROR(VLOOKUP($A590,[3]库存报告使用数据!$A$1:$G$65536,7,0),"")</f>
        <v/>
      </c>
      <c r="AD590" t="str">
        <f>IFERROR(VLOOKUP($A590,[3]库存报告使用数据!$A$1:$J$65536,10,0),"")</f>
        <v/>
      </c>
      <c r="AE590" t="str">
        <f>IFERROR(VLOOKUP($A590,[3]库存报告使用数据!$A$1:$M$65536,13,0),"")</f>
        <v/>
      </c>
      <c r="AF590" s="20" t="str">
        <f t="shared" si="159"/>
        <v/>
      </c>
      <c r="AG590" s="20" t="str">
        <f t="shared" si="160"/>
        <v/>
      </c>
      <c r="AH590" s="20" t="str">
        <f t="shared" si="161"/>
        <v/>
      </c>
      <c r="AI590" s="20" t="str">
        <f t="shared" si="162"/>
        <v/>
      </c>
      <c r="AJ590">
        <f>IFERROR(VLOOKUP($B590,[4]库存报告使用数据!$A$1:$B$65536,2,0),0)</f>
        <v>10</v>
      </c>
      <c r="AK590">
        <f>IFERROR(VLOOKUP($B590,[4]库存报告使用数据!$A$1:$C$65536,3,0),)</f>
        <v>9</v>
      </c>
      <c r="AL590">
        <f>IFERROR(VLOOKUP($B590,[4]库存报告使用数据!$A$1:$D$65536,4,0),)</f>
        <v>3</v>
      </c>
      <c r="AM590">
        <f>IFERROR(VLOOKUP($B590,[4]库存报告使用数据!$A$1:$E$65536,5,0),)</f>
        <v>3</v>
      </c>
      <c r="AN590" s="20">
        <f t="shared" si="163"/>
        <v>0</v>
      </c>
      <c r="AO590" s="20">
        <f t="shared" si="164"/>
        <v>0</v>
      </c>
      <c r="AP590" s="20">
        <f t="shared" si="165"/>
        <v>0</v>
      </c>
      <c r="AQ590" s="20">
        <f t="shared" si="166"/>
        <v>0.333333333333333</v>
      </c>
      <c r="AR590" s="32">
        <f t="shared" si="167"/>
        <v>0</v>
      </c>
      <c r="AS590" s="32">
        <f t="shared" si="168"/>
        <v>0</v>
      </c>
      <c r="AT590" s="32">
        <f t="shared" si="169"/>
        <v>6</v>
      </c>
      <c r="AU590" s="28" t="str">
        <f t="shared" si="170"/>
        <v>库存为6</v>
      </c>
      <c r="AV590" s="34" t="str">
        <f>IFERROR(时间!$B$4+AU590,"上周无销量")</f>
        <v>上周无销量</v>
      </c>
    </row>
    <row r="591" spans="1:48">
      <c r="A591" s="18" t="s">
        <v>636</v>
      </c>
      <c r="B591" t="str">
        <f>VLOOKUP(A591,'[1]sku-asin（子）'!$A:$B,2,0)</f>
        <v>B078W1DC66</v>
      </c>
      <c r="C591" t="str">
        <f>VLOOKUP(A591,'[1]子sku-父sku'!$A:$B,2,0)</f>
        <v>CS-SB030</v>
      </c>
      <c r="D591" s="28">
        <f>IFERROR(VLOOKUP(A591,[2]库存报告使用数据处理!$A:$C,3,0),0)</f>
        <v>1</v>
      </c>
      <c r="E591" s="28">
        <f>IFERROR(VLOOKUP(A591,[2]库存报告使用数据处理!$A:$D,4,0),0)</f>
        <v>0</v>
      </c>
      <c r="F591" s="28">
        <f>IFERROR(VLOOKUP(A591,[2]库存报告使用数据处理!$A:$E,5,0),0)</f>
        <v>0</v>
      </c>
      <c r="G591" s="28">
        <f>IFERROR(VLOOKUP(A591,[2]库存报告使用数据处理!$A:$F,6,0),0)</f>
        <v>0</v>
      </c>
      <c r="H591" s="29">
        <f>IFERROR(VLOOKUP(A591,[2]库存报告使用数据处理!$A:$G,7,0),0)</f>
        <v>14.99</v>
      </c>
      <c r="I591">
        <f>IFERROR(VLOOKUP(A591,[5]数据处理!$A:$B,2,0),0)</f>
        <v>4</v>
      </c>
      <c r="J591" s="30">
        <f>IFERROR(VLOOKUP(A591,[5]数据处理!$A:$D,4,0),0)</f>
        <v>0</v>
      </c>
      <c r="K591" s="30">
        <f>IFERROR(VLOOKUP(A591,[5]数据处理!$A:$E,5,0),0)</f>
        <v>0</v>
      </c>
      <c r="L591" s="30">
        <f>IFERROR(VLOOKUP(A591,[5]数据处理!$A:$G,7,0),0)</f>
        <v>0</v>
      </c>
      <c r="M591">
        <f t="shared" si="154"/>
        <v>4</v>
      </c>
      <c r="N591">
        <f>IFERROR(VLOOKUP(A591,[5]数据处理!$A:$C,3,0),0)</f>
        <v>0</v>
      </c>
      <c r="O591">
        <f>IFERROR(VLOOKUP($A591,[5]数据处理!$A:$N,14,0),0)</f>
        <v>5</v>
      </c>
      <c r="P591" t="str">
        <f>IFERROR(VLOOKUP($A591,[3]库存报告使用数据!$A$1:$B$65536,2,0),"")</f>
        <v/>
      </c>
      <c r="Q591" t="str">
        <f>IFERROR(VLOOKUP($A591,[3]库存报告使用数据!$A$1:$E$65536,5,0),"")</f>
        <v/>
      </c>
      <c r="R591" t="str">
        <f>IFERROR(VLOOKUP($A591,[3]库存报告使用数据!$A$1:$H$65536,8,0),"")</f>
        <v/>
      </c>
      <c r="S591" t="str">
        <f>IFERROR(VLOOKUP($A591,[3]库存报告使用数据!$A$1:$K$65536,11,0),"")</f>
        <v/>
      </c>
      <c r="T591" t="str">
        <f>IFERROR(VLOOKUP($A591,[3]库存报告使用数据!$A$1:$C$65536,3,0),"")</f>
        <v/>
      </c>
      <c r="U591" t="str">
        <f>IFERROR(VLOOKUP($A591,[3]库存报告使用数据!$A$1:$F$65536,6,0),"")</f>
        <v/>
      </c>
      <c r="V591" t="str">
        <f>IFERROR(VLOOKUP($A591,[3]库存报告使用数据!$A$1:$I$65536,9,0),"")</f>
        <v/>
      </c>
      <c r="W591" t="str">
        <f>IFERROR(VLOOKUP($A591,[3]库存报告使用数据!$A$1:$L$65536,12,0),"")</f>
        <v/>
      </c>
      <c r="X591" s="20" t="str">
        <f t="shared" si="155"/>
        <v/>
      </c>
      <c r="Y591" s="20" t="str">
        <f t="shared" si="156"/>
        <v/>
      </c>
      <c r="Z591" s="20" t="str">
        <f t="shared" si="157"/>
        <v/>
      </c>
      <c r="AA591" s="20" t="str">
        <f t="shared" si="158"/>
        <v/>
      </c>
      <c r="AB591" t="str">
        <f>IFERROR(VLOOKUP($A591,[3]库存报告使用数据!$A$1:$D$65536,4,0),"")</f>
        <v/>
      </c>
      <c r="AC591" t="str">
        <f>IFERROR(VLOOKUP($A591,[3]库存报告使用数据!$A$1:$G$65536,7,0),"")</f>
        <v/>
      </c>
      <c r="AD591" t="str">
        <f>IFERROR(VLOOKUP($A591,[3]库存报告使用数据!$A$1:$J$65536,10,0),"")</f>
        <v/>
      </c>
      <c r="AE591" t="str">
        <f>IFERROR(VLOOKUP($A591,[3]库存报告使用数据!$A$1:$M$65536,13,0),"")</f>
        <v/>
      </c>
      <c r="AF591" s="20" t="str">
        <f t="shared" si="159"/>
        <v/>
      </c>
      <c r="AG591" s="20" t="str">
        <f t="shared" si="160"/>
        <v/>
      </c>
      <c r="AH591" s="20" t="str">
        <f t="shared" si="161"/>
        <v/>
      </c>
      <c r="AI591" s="20" t="str">
        <f t="shared" si="162"/>
        <v/>
      </c>
      <c r="AJ591">
        <f>IFERROR(VLOOKUP($B591,[4]库存报告使用数据!$A$1:$B$65536,2,0),0)</f>
        <v>2</v>
      </c>
      <c r="AK591">
        <f>IFERROR(VLOOKUP($B591,[4]库存报告使用数据!$A$1:$C$65536,3,0),)</f>
        <v>2</v>
      </c>
      <c r="AL591">
        <f>IFERROR(VLOOKUP($B591,[4]库存报告使用数据!$A$1:$D$65536,4,0),)</f>
        <v>2</v>
      </c>
      <c r="AM591">
        <f>IFERROR(VLOOKUP($B591,[4]库存报告使用数据!$A$1:$E$65536,5,0),)</f>
        <v>4</v>
      </c>
      <c r="AN591" s="20">
        <f t="shared" si="163"/>
        <v>0.5</v>
      </c>
      <c r="AO591" s="20">
        <f t="shared" si="164"/>
        <v>0</v>
      </c>
      <c r="AP591" s="20">
        <f t="shared" si="165"/>
        <v>0</v>
      </c>
      <c r="AQ591" s="20">
        <f t="shared" si="166"/>
        <v>0</v>
      </c>
      <c r="AR591" s="32">
        <f t="shared" si="167"/>
        <v>0.142857142857143</v>
      </c>
      <c r="AS591" s="32">
        <f t="shared" si="168"/>
        <v>8.57142857142857</v>
      </c>
      <c r="AT591" s="32">
        <f t="shared" si="169"/>
        <v>-4.57142857142857</v>
      </c>
      <c r="AU591" s="28">
        <f t="shared" si="170"/>
        <v>28</v>
      </c>
      <c r="AV591" s="34">
        <f>IFERROR(时间!$B$4+AU591,"上周无销量")</f>
        <v>43311</v>
      </c>
    </row>
    <row r="592" spans="1:48">
      <c r="A592" s="18" t="s">
        <v>637</v>
      </c>
      <c r="B592" t="str">
        <f>VLOOKUP(A592,'[1]sku-asin（子）'!$A:$B,2,0)</f>
        <v>B078VZCF7R</v>
      </c>
      <c r="C592" t="str">
        <f>VLOOKUP(A592,'[1]子sku-父sku'!$A:$B,2,0)</f>
        <v>CS-SB030</v>
      </c>
      <c r="D592" s="28">
        <f>IFERROR(VLOOKUP(A592,[2]库存报告使用数据处理!$A:$C,3,0),0)</f>
        <v>0</v>
      </c>
      <c r="E592" s="28">
        <f>IFERROR(VLOOKUP(A592,[2]库存报告使用数据处理!$A:$D,4,0),0)</f>
        <v>0</v>
      </c>
      <c r="F592" s="28">
        <f>IFERROR(VLOOKUP(A592,[2]库存报告使用数据处理!$A:$E,5,0),0)</f>
        <v>0</v>
      </c>
      <c r="G592" s="28">
        <f>IFERROR(VLOOKUP(A592,[2]库存报告使用数据处理!$A:$F,6,0),0)</f>
        <v>2</v>
      </c>
      <c r="H592" s="29">
        <f>IFERROR(VLOOKUP(A592,[2]库存报告使用数据处理!$A:$G,7,0),0)</f>
        <v>18.745</v>
      </c>
      <c r="I592">
        <f>IFERROR(VLOOKUP(A592,[5]数据处理!$A:$B,2,0),0)</f>
        <v>0</v>
      </c>
      <c r="J592" s="30">
        <f>IFERROR(VLOOKUP(A592,[5]数据处理!$A:$D,4,0),0)</f>
        <v>0</v>
      </c>
      <c r="K592" s="30">
        <f>IFERROR(VLOOKUP(A592,[5]数据处理!$A:$E,5,0),0)</f>
        <v>0</v>
      </c>
      <c r="L592" s="30">
        <f>IFERROR(VLOOKUP(A592,[5]数据处理!$A:$G,7,0),0)</f>
        <v>0</v>
      </c>
      <c r="M592">
        <f t="shared" si="154"/>
        <v>0</v>
      </c>
      <c r="N592">
        <f>IFERROR(VLOOKUP(A592,[5]数据处理!$A:$C,3,0),0)</f>
        <v>0</v>
      </c>
      <c r="O592">
        <f>IFERROR(VLOOKUP($A592,[5]数据处理!$A:$N,14,0),0)</f>
        <v>0</v>
      </c>
      <c r="P592" t="str">
        <f>IFERROR(VLOOKUP($A592,[3]库存报告使用数据!$A$1:$B$65536,2,0),"")</f>
        <v/>
      </c>
      <c r="Q592" t="str">
        <f>IFERROR(VLOOKUP($A592,[3]库存报告使用数据!$A$1:$E$65536,5,0),"")</f>
        <v/>
      </c>
      <c r="R592" t="str">
        <f>IFERROR(VLOOKUP($A592,[3]库存报告使用数据!$A$1:$H$65536,8,0),"")</f>
        <v/>
      </c>
      <c r="S592" t="str">
        <f>IFERROR(VLOOKUP($A592,[3]库存报告使用数据!$A$1:$K$65536,11,0),"")</f>
        <v/>
      </c>
      <c r="T592" t="str">
        <f>IFERROR(VLOOKUP($A592,[3]库存报告使用数据!$A$1:$C$65536,3,0),"")</f>
        <v/>
      </c>
      <c r="U592" t="str">
        <f>IFERROR(VLOOKUP($A592,[3]库存报告使用数据!$A$1:$F$65536,6,0),"")</f>
        <v/>
      </c>
      <c r="V592" t="str">
        <f>IFERROR(VLOOKUP($A592,[3]库存报告使用数据!$A$1:$I$65536,9,0),"")</f>
        <v/>
      </c>
      <c r="W592" t="str">
        <f>IFERROR(VLOOKUP($A592,[3]库存报告使用数据!$A$1:$L$65536,12,0),"")</f>
        <v/>
      </c>
      <c r="X592" s="20" t="str">
        <f t="shared" si="155"/>
        <v/>
      </c>
      <c r="Y592" s="20" t="str">
        <f t="shared" si="156"/>
        <v/>
      </c>
      <c r="Z592" s="20" t="str">
        <f t="shared" si="157"/>
        <v/>
      </c>
      <c r="AA592" s="20" t="str">
        <f t="shared" si="158"/>
        <v/>
      </c>
      <c r="AB592" t="str">
        <f>IFERROR(VLOOKUP($A592,[3]库存报告使用数据!$A$1:$D$65536,4,0),"")</f>
        <v/>
      </c>
      <c r="AC592" t="str">
        <f>IFERROR(VLOOKUP($A592,[3]库存报告使用数据!$A$1:$G$65536,7,0),"")</f>
        <v/>
      </c>
      <c r="AD592" t="str">
        <f>IFERROR(VLOOKUP($A592,[3]库存报告使用数据!$A$1:$J$65536,10,0),"")</f>
        <v/>
      </c>
      <c r="AE592" t="str">
        <f>IFERROR(VLOOKUP($A592,[3]库存报告使用数据!$A$1:$M$65536,13,0),"")</f>
        <v/>
      </c>
      <c r="AF592" s="20" t="str">
        <f t="shared" si="159"/>
        <v/>
      </c>
      <c r="AG592" s="20" t="str">
        <f t="shared" si="160"/>
        <v/>
      </c>
      <c r="AH592" s="20" t="str">
        <f t="shared" si="161"/>
        <v/>
      </c>
      <c r="AI592" s="20" t="str">
        <f t="shared" si="162"/>
        <v/>
      </c>
      <c r="AJ592">
        <f>IFERROR(VLOOKUP($B592,[4]库存报告使用数据!$A$1:$B$65536,2,0),0)</f>
        <v>0</v>
      </c>
      <c r="AK592">
        <f>IFERROR(VLOOKUP($B592,[4]库存报告使用数据!$A$1:$C$65536,3,0),)</f>
        <v>0</v>
      </c>
      <c r="AL592">
        <f>IFERROR(VLOOKUP($B592,[4]库存报告使用数据!$A$1:$D$65536,4,0),)</f>
        <v>0</v>
      </c>
      <c r="AM592">
        <f>IFERROR(VLOOKUP($B592,[4]库存报告使用数据!$A$1:$E$65536,5,0),)</f>
        <v>12</v>
      </c>
      <c r="AN592" s="20" t="str">
        <f t="shared" si="163"/>
        <v/>
      </c>
      <c r="AO592" s="20" t="str">
        <f t="shared" si="164"/>
        <v/>
      </c>
      <c r="AP592" s="20" t="str">
        <f t="shared" si="165"/>
        <v/>
      </c>
      <c r="AQ592" s="20">
        <f t="shared" si="166"/>
        <v>0.166666666666667</v>
      </c>
      <c r="AR592" s="32">
        <f t="shared" si="167"/>
        <v>0</v>
      </c>
      <c r="AS592" s="32">
        <f t="shared" si="168"/>
        <v>0</v>
      </c>
      <c r="AT592" s="32">
        <f t="shared" si="169"/>
        <v>0</v>
      </c>
      <c r="AU592" s="28" t="str">
        <f t="shared" si="170"/>
        <v>库存为0</v>
      </c>
      <c r="AV592" s="34" t="str">
        <f>IFERROR(时间!$B$4+AU592,"上周无销量")</f>
        <v>上周无销量</v>
      </c>
    </row>
    <row r="593" spans="1:48">
      <c r="A593" s="18" t="s">
        <v>638</v>
      </c>
      <c r="B593" t="str">
        <f>VLOOKUP(A593,'[1]sku-asin（子）'!$A:$B,2,0)</f>
        <v>B078VYBW2P</v>
      </c>
      <c r="C593" t="str">
        <f>VLOOKUP(A593,'[1]子sku-父sku'!$A:$B,2,0)</f>
        <v>CS-SB030</v>
      </c>
      <c r="D593" s="28">
        <f>IFERROR(VLOOKUP(A593,[2]库存报告使用数据处理!$A:$C,3,0),0)</f>
        <v>0</v>
      </c>
      <c r="E593" s="28">
        <f>IFERROR(VLOOKUP(A593,[2]库存报告使用数据处理!$A:$D,4,0),0)</f>
        <v>0</v>
      </c>
      <c r="F593" s="28">
        <f>IFERROR(VLOOKUP(A593,[2]库存报告使用数据处理!$A:$E,5,0),0)</f>
        <v>0</v>
      </c>
      <c r="G593" s="28">
        <f>IFERROR(VLOOKUP(A593,[2]库存报告使用数据处理!$A:$F,6,0),0)</f>
        <v>0</v>
      </c>
      <c r="H593" s="29">
        <f>IFERROR(VLOOKUP(A593,[2]库存报告使用数据处理!$A:$G,7,0),0)</f>
        <v>0</v>
      </c>
      <c r="I593">
        <f>IFERROR(VLOOKUP(A593,[5]数据处理!$A:$B,2,0),0)</f>
        <v>0</v>
      </c>
      <c r="J593" s="30">
        <f>IFERROR(VLOOKUP(A593,[5]数据处理!$A:$D,4,0),0)</f>
        <v>0</v>
      </c>
      <c r="K593" s="30">
        <f>IFERROR(VLOOKUP(A593,[5]数据处理!$A:$E,5,0),0)</f>
        <v>0</v>
      </c>
      <c r="L593" s="30">
        <f>IFERROR(VLOOKUP(A593,[5]数据处理!$A:$G,7,0),0)</f>
        <v>0</v>
      </c>
      <c r="M593">
        <f t="shared" si="154"/>
        <v>0</v>
      </c>
      <c r="N593">
        <f>IFERROR(VLOOKUP(A593,[5]数据处理!$A:$C,3,0),0)</f>
        <v>0</v>
      </c>
      <c r="O593">
        <f>IFERROR(VLOOKUP($A593,[5]数据处理!$A:$N,14,0),0)</f>
        <v>0</v>
      </c>
      <c r="P593" t="str">
        <f>IFERROR(VLOOKUP($A593,[3]库存报告使用数据!$A$1:$B$65536,2,0),"")</f>
        <v/>
      </c>
      <c r="Q593" t="str">
        <f>IFERROR(VLOOKUP($A593,[3]库存报告使用数据!$A$1:$E$65536,5,0),"")</f>
        <v/>
      </c>
      <c r="R593" t="str">
        <f>IFERROR(VLOOKUP($A593,[3]库存报告使用数据!$A$1:$H$65536,8,0),"")</f>
        <v/>
      </c>
      <c r="S593" t="str">
        <f>IFERROR(VLOOKUP($A593,[3]库存报告使用数据!$A$1:$K$65536,11,0),"")</f>
        <v/>
      </c>
      <c r="T593" t="str">
        <f>IFERROR(VLOOKUP($A593,[3]库存报告使用数据!$A$1:$C$65536,3,0),"")</f>
        <v/>
      </c>
      <c r="U593" t="str">
        <f>IFERROR(VLOOKUP($A593,[3]库存报告使用数据!$A$1:$F$65536,6,0),"")</f>
        <v/>
      </c>
      <c r="V593" t="str">
        <f>IFERROR(VLOOKUP($A593,[3]库存报告使用数据!$A$1:$I$65536,9,0),"")</f>
        <v/>
      </c>
      <c r="W593" t="str">
        <f>IFERROR(VLOOKUP($A593,[3]库存报告使用数据!$A$1:$L$65536,12,0),"")</f>
        <v/>
      </c>
      <c r="X593" s="20" t="str">
        <f t="shared" si="155"/>
        <v/>
      </c>
      <c r="Y593" s="20" t="str">
        <f t="shared" si="156"/>
        <v/>
      </c>
      <c r="Z593" s="20" t="str">
        <f t="shared" si="157"/>
        <v/>
      </c>
      <c r="AA593" s="20" t="str">
        <f t="shared" si="158"/>
        <v/>
      </c>
      <c r="AB593" t="str">
        <f>IFERROR(VLOOKUP($A593,[3]库存报告使用数据!$A$1:$D$65536,4,0),"")</f>
        <v/>
      </c>
      <c r="AC593" t="str">
        <f>IFERROR(VLOOKUP($A593,[3]库存报告使用数据!$A$1:$G$65536,7,0),"")</f>
        <v/>
      </c>
      <c r="AD593" t="str">
        <f>IFERROR(VLOOKUP($A593,[3]库存报告使用数据!$A$1:$J$65536,10,0),"")</f>
        <v/>
      </c>
      <c r="AE593" t="str">
        <f>IFERROR(VLOOKUP($A593,[3]库存报告使用数据!$A$1:$M$65536,13,0),"")</f>
        <v/>
      </c>
      <c r="AF593" s="20" t="str">
        <f t="shared" si="159"/>
        <v/>
      </c>
      <c r="AG593" s="20" t="str">
        <f t="shared" si="160"/>
        <v/>
      </c>
      <c r="AH593" s="20" t="str">
        <f t="shared" si="161"/>
        <v/>
      </c>
      <c r="AI593" s="20" t="str">
        <f t="shared" si="162"/>
        <v/>
      </c>
      <c r="AJ593">
        <f>IFERROR(VLOOKUP($B593,[4]库存报告使用数据!$A$1:$B$65536,2,0),0)</f>
        <v>0</v>
      </c>
      <c r="AK593">
        <f>IFERROR(VLOOKUP($B593,[4]库存报告使用数据!$A$1:$C$65536,3,0),)</f>
        <v>0</v>
      </c>
      <c r="AL593">
        <f>IFERROR(VLOOKUP($B593,[4]库存报告使用数据!$A$1:$D$65536,4,0),)</f>
        <v>0</v>
      </c>
      <c r="AM593">
        <f>IFERROR(VLOOKUP($B593,[4]库存报告使用数据!$A$1:$E$65536,5,0),)</f>
        <v>0</v>
      </c>
      <c r="AN593" s="20" t="str">
        <f t="shared" si="163"/>
        <v/>
      </c>
      <c r="AO593" s="20" t="str">
        <f t="shared" si="164"/>
        <v/>
      </c>
      <c r="AP593" s="20" t="str">
        <f t="shared" si="165"/>
        <v/>
      </c>
      <c r="AQ593" s="20" t="str">
        <f t="shared" si="166"/>
        <v/>
      </c>
      <c r="AR593" s="32">
        <f t="shared" si="167"/>
        <v>0</v>
      </c>
      <c r="AS593" s="32">
        <f t="shared" si="168"/>
        <v>0</v>
      </c>
      <c r="AT593" s="32">
        <f t="shared" si="169"/>
        <v>0</v>
      </c>
      <c r="AU593" s="28" t="str">
        <f t="shared" si="170"/>
        <v>库存为0</v>
      </c>
      <c r="AV593" s="34" t="str">
        <f>IFERROR(时间!$B$4+AU593,"上周无销量")</f>
        <v>上周无销量</v>
      </c>
    </row>
    <row r="594" spans="1:48">
      <c r="A594" s="18" t="s">
        <v>639</v>
      </c>
      <c r="B594" t="str">
        <f>VLOOKUP(A594,'[1]sku-asin（子）'!$A:$B,2,0)</f>
        <v>B075TWFGN1</v>
      </c>
      <c r="C594" t="str">
        <f>VLOOKUP(A594,'[1]子sku-父sku'!$A:$B,2,0)</f>
        <v>EUTK-J0102</v>
      </c>
      <c r="D594" s="28">
        <f>IFERROR(VLOOKUP(A594,[2]库存报告使用数据处理!$A:$C,3,0),0)</f>
        <v>0</v>
      </c>
      <c r="E594" s="28">
        <f>IFERROR(VLOOKUP(A594,[2]库存报告使用数据处理!$A:$D,4,0),0)</f>
        <v>0</v>
      </c>
      <c r="F594" s="28">
        <f>IFERROR(VLOOKUP(A594,[2]库存报告使用数据处理!$A:$E,5,0),0)</f>
        <v>0</v>
      </c>
      <c r="G594" s="28">
        <f>IFERROR(VLOOKUP(A594,[2]库存报告使用数据处理!$A:$F,6,0),0)</f>
        <v>0</v>
      </c>
      <c r="H594" s="29">
        <f>IFERROR(VLOOKUP(A594,[2]库存报告使用数据处理!$A:$G,7,0),0)</f>
        <v>0</v>
      </c>
      <c r="I594">
        <f>IFERROR(VLOOKUP(A594,[5]数据处理!$A:$B,2,0),0)</f>
        <v>0</v>
      </c>
      <c r="J594" s="30">
        <f>IFERROR(VLOOKUP(A594,[5]数据处理!$A:$D,4,0),0)</f>
        <v>0</v>
      </c>
      <c r="K594" s="30">
        <f>IFERROR(VLOOKUP(A594,[5]数据处理!$A:$E,5,0),0)</f>
        <v>0</v>
      </c>
      <c r="L594" s="30">
        <f>IFERROR(VLOOKUP(A594,[5]数据处理!$A:$G,7,0),0)</f>
        <v>0</v>
      </c>
      <c r="M594">
        <f t="shared" si="154"/>
        <v>0</v>
      </c>
      <c r="N594">
        <f>IFERROR(VLOOKUP(A594,[5]数据处理!$A:$C,3,0),0)</f>
        <v>0</v>
      </c>
      <c r="O594">
        <f>IFERROR(VLOOKUP($A594,[5]数据处理!$A:$N,14,0),0)</f>
        <v>0</v>
      </c>
      <c r="P594" t="str">
        <f>IFERROR(VLOOKUP($A594,[3]库存报告使用数据!$A$1:$B$65536,2,0),"")</f>
        <v/>
      </c>
      <c r="Q594" t="str">
        <f>IFERROR(VLOOKUP($A594,[3]库存报告使用数据!$A$1:$E$65536,5,0),"")</f>
        <v/>
      </c>
      <c r="R594" t="str">
        <f>IFERROR(VLOOKUP($A594,[3]库存报告使用数据!$A$1:$H$65536,8,0),"")</f>
        <v/>
      </c>
      <c r="S594" t="str">
        <f>IFERROR(VLOOKUP($A594,[3]库存报告使用数据!$A$1:$K$65536,11,0),"")</f>
        <v/>
      </c>
      <c r="T594" t="str">
        <f>IFERROR(VLOOKUP($A594,[3]库存报告使用数据!$A$1:$C$65536,3,0),"")</f>
        <v/>
      </c>
      <c r="U594" t="str">
        <f>IFERROR(VLOOKUP($A594,[3]库存报告使用数据!$A$1:$F$65536,6,0),"")</f>
        <v/>
      </c>
      <c r="V594" t="str">
        <f>IFERROR(VLOOKUP($A594,[3]库存报告使用数据!$A$1:$I$65536,9,0),"")</f>
        <v/>
      </c>
      <c r="W594" t="str">
        <f>IFERROR(VLOOKUP($A594,[3]库存报告使用数据!$A$1:$L$65536,12,0),"")</f>
        <v/>
      </c>
      <c r="X594" s="20" t="str">
        <f t="shared" si="155"/>
        <v/>
      </c>
      <c r="Y594" s="20" t="str">
        <f t="shared" si="156"/>
        <v/>
      </c>
      <c r="Z594" s="20" t="str">
        <f t="shared" si="157"/>
        <v/>
      </c>
      <c r="AA594" s="20" t="str">
        <f t="shared" si="158"/>
        <v/>
      </c>
      <c r="AB594" t="str">
        <f>IFERROR(VLOOKUP($A594,[3]库存报告使用数据!$A$1:$D$65536,4,0),"")</f>
        <v/>
      </c>
      <c r="AC594" t="str">
        <f>IFERROR(VLOOKUP($A594,[3]库存报告使用数据!$A$1:$G$65536,7,0),"")</f>
        <v/>
      </c>
      <c r="AD594" t="str">
        <f>IFERROR(VLOOKUP($A594,[3]库存报告使用数据!$A$1:$J$65536,10,0),"")</f>
        <v/>
      </c>
      <c r="AE594" t="str">
        <f>IFERROR(VLOOKUP($A594,[3]库存报告使用数据!$A$1:$M$65536,13,0),"")</f>
        <v/>
      </c>
      <c r="AF594" s="20" t="str">
        <f t="shared" si="159"/>
        <v/>
      </c>
      <c r="AG594" s="20" t="str">
        <f t="shared" si="160"/>
        <v/>
      </c>
      <c r="AH594" s="20" t="str">
        <f t="shared" si="161"/>
        <v/>
      </c>
      <c r="AI594" s="20" t="str">
        <f t="shared" si="162"/>
        <v/>
      </c>
      <c r="AJ594">
        <f>IFERROR(VLOOKUP($B594,[4]库存报告使用数据!$A$1:$B$65536,2,0),0)</f>
        <v>0</v>
      </c>
      <c r="AK594">
        <f>IFERROR(VLOOKUP($B594,[4]库存报告使用数据!$A$1:$C$65536,3,0),)</f>
        <v>0</v>
      </c>
      <c r="AL594">
        <f>IFERROR(VLOOKUP($B594,[4]库存报告使用数据!$A$1:$D$65536,4,0),)</f>
        <v>0</v>
      </c>
      <c r="AM594">
        <f>IFERROR(VLOOKUP($B594,[4]库存报告使用数据!$A$1:$E$65536,5,0),)</f>
        <v>0</v>
      </c>
      <c r="AN594" s="20" t="str">
        <f t="shared" si="163"/>
        <v/>
      </c>
      <c r="AO594" s="20" t="str">
        <f t="shared" si="164"/>
        <v/>
      </c>
      <c r="AP594" s="20" t="str">
        <f t="shared" si="165"/>
        <v/>
      </c>
      <c r="AQ594" s="20" t="str">
        <f t="shared" si="166"/>
        <v/>
      </c>
      <c r="AR594" s="32">
        <f t="shared" si="167"/>
        <v>0</v>
      </c>
      <c r="AS594" s="32">
        <f t="shared" si="168"/>
        <v>0</v>
      </c>
      <c r="AT594" s="32">
        <f t="shared" si="169"/>
        <v>0</v>
      </c>
      <c r="AU594" s="28" t="str">
        <f t="shared" si="170"/>
        <v>库存为0</v>
      </c>
      <c r="AV594" s="34" t="str">
        <f>IFERROR(时间!$B$4+AU594,"上周无销量")</f>
        <v>上周无销量</v>
      </c>
    </row>
    <row r="595" spans="1:48">
      <c r="A595" s="18" t="s">
        <v>640</v>
      </c>
      <c r="B595" t="str">
        <f>VLOOKUP(A595,'[1]sku-asin（子）'!$A:$B,2,0)</f>
        <v>B075TWL64T</v>
      </c>
      <c r="C595" t="str">
        <f>VLOOKUP(A595,'[1]子sku-父sku'!$A:$B,2,0)</f>
        <v>EUTK-J0102</v>
      </c>
      <c r="D595" s="28">
        <f>IFERROR(VLOOKUP(A595,[2]库存报告使用数据处理!$A:$C,3,0),0)</f>
        <v>1</v>
      </c>
      <c r="E595" s="28">
        <f>IFERROR(VLOOKUP(A595,[2]库存报告使用数据处理!$A:$D,4,0),0)</f>
        <v>0</v>
      </c>
      <c r="F595" s="28">
        <f>IFERROR(VLOOKUP(A595,[2]库存报告使用数据处理!$A:$E,5,0),0)</f>
        <v>0</v>
      </c>
      <c r="G595" s="28">
        <f>IFERROR(VLOOKUP(A595,[2]库存报告使用数据处理!$A:$F,6,0),0)</f>
        <v>0</v>
      </c>
      <c r="H595" s="29">
        <f>IFERROR(VLOOKUP(A595,[2]库存报告使用数据处理!$A:$G,7,0),0)</f>
        <v>12</v>
      </c>
      <c r="I595">
        <f>IFERROR(VLOOKUP(A595,[5]数据处理!$A:$B,2,0),0)</f>
        <v>3</v>
      </c>
      <c r="J595" s="30">
        <f>IFERROR(VLOOKUP(A595,[5]数据处理!$A:$D,4,0),0)</f>
        <v>0</v>
      </c>
      <c r="K595" s="30">
        <f>IFERROR(VLOOKUP(A595,[5]数据处理!$A:$E,5,0),0)</f>
        <v>0</v>
      </c>
      <c r="L595" s="30">
        <f>IFERROR(VLOOKUP(A595,[5]数据处理!$A:$G,7,0),0)</f>
        <v>0</v>
      </c>
      <c r="M595">
        <f t="shared" si="154"/>
        <v>3</v>
      </c>
      <c r="N595">
        <f>IFERROR(VLOOKUP(A595,[5]数据处理!$A:$C,3,0),0)</f>
        <v>0</v>
      </c>
      <c r="O595">
        <f>IFERROR(VLOOKUP($A595,[5]数据处理!$A:$N,14,0),0)</f>
        <v>3</v>
      </c>
      <c r="P595">
        <f>IFERROR(VLOOKUP($A595,[3]库存报告使用数据!$A$1:$B$65536,2,0),"")</f>
        <v>5</v>
      </c>
      <c r="Q595">
        <f>IFERROR(VLOOKUP($A595,[3]库存报告使用数据!$A$1:$E$65536,5,0),"")</f>
        <v>4</v>
      </c>
      <c r="R595">
        <f>IFERROR(VLOOKUP($A595,[3]库存报告使用数据!$A$1:$H$65536,8,0),"")</f>
        <v>2</v>
      </c>
      <c r="S595">
        <f>IFERROR(VLOOKUP($A595,[3]库存报告使用数据!$A$1:$K$65536,11,0),"")</f>
        <v>4</v>
      </c>
      <c r="T595">
        <f>IFERROR(VLOOKUP($A595,[3]库存报告使用数据!$A$1:$C$65536,3,0),"")</f>
        <v>0</v>
      </c>
      <c r="U595">
        <f>IFERROR(VLOOKUP($A595,[3]库存报告使用数据!$A$1:$F$65536,6,0),"")</f>
        <v>0</v>
      </c>
      <c r="V595">
        <f>IFERROR(VLOOKUP($A595,[3]库存报告使用数据!$A$1:$I$65536,9,0),"")</f>
        <v>0</v>
      </c>
      <c r="W595">
        <f>IFERROR(VLOOKUP($A595,[3]库存报告使用数据!$A$1:$L$65536,12,0),"")</f>
        <v>0</v>
      </c>
      <c r="X595" s="20">
        <f t="shared" si="155"/>
        <v>0</v>
      </c>
      <c r="Y595" s="20">
        <f t="shared" si="156"/>
        <v>0</v>
      </c>
      <c r="Z595" s="20">
        <f t="shared" si="157"/>
        <v>0</v>
      </c>
      <c r="AA595" s="20">
        <f t="shared" si="158"/>
        <v>0</v>
      </c>
      <c r="AB595">
        <f>IFERROR(VLOOKUP($A595,[3]库存报告使用数据!$A$1:$D$65536,4,0),"")</f>
        <v>0</v>
      </c>
      <c r="AC595">
        <f>IFERROR(VLOOKUP($A595,[3]库存报告使用数据!$A$1:$G$65536,7,0),"")</f>
        <v>0</v>
      </c>
      <c r="AD595">
        <f>IFERROR(VLOOKUP($A595,[3]库存报告使用数据!$A$1:$J$65536,10,0),"")</f>
        <v>0</v>
      </c>
      <c r="AE595">
        <f>IFERROR(VLOOKUP($A595,[3]库存报告使用数据!$A$1:$M$65536,13,0),"")</f>
        <v>0</v>
      </c>
      <c r="AF595" s="20" t="str">
        <f t="shared" si="159"/>
        <v/>
      </c>
      <c r="AG595" s="20" t="str">
        <f t="shared" si="160"/>
        <v/>
      </c>
      <c r="AH595" s="20" t="str">
        <f t="shared" si="161"/>
        <v/>
      </c>
      <c r="AI595" s="20" t="str">
        <f t="shared" si="162"/>
        <v/>
      </c>
      <c r="AJ595">
        <f>IFERROR(VLOOKUP($B595,[4]库存报告使用数据!$A$1:$B$65536,2,0),0)</f>
        <v>0</v>
      </c>
      <c r="AK595">
        <f>IFERROR(VLOOKUP($B595,[4]库存报告使用数据!$A$1:$C$65536,3,0),)</f>
        <v>0</v>
      </c>
      <c r="AL595">
        <f>IFERROR(VLOOKUP($B595,[4]库存报告使用数据!$A$1:$D$65536,4,0),)</f>
        <v>0</v>
      </c>
      <c r="AM595">
        <f>IFERROR(VLOOKUP($B595,[4]库存报告使用数据!$A$1:$E$65536,5,0),)</f>
        <v>3</v>
      </c>
      <c r="AN595" s="20" t="str">
        <f t="shared" si="163"/>
        <v/>
      </c>
      <c r="AO595" s="20" t="str">
        <f t="shared" si="164"/>
        <v/>
      </c>
      <c r="AP595" s="20" t="str">
        <f t="shared" si="165"/>
        <v/>
      </c>
      <c r="AQ595" s="20">
        <f t="shared" si="166"/>
        <v>0</v>
      </c>
      <c r="AR595" s="32">
        <f t="shared" si="167"/>
        <v>0.142857142857143</v>
      </c>
      <c r="AS595" s="32">
        <f t="shared" si="168"/>
        <v>8.57142857142857</v>
      </c>
      <c r="AT595" s="32">
        <f t="shared" si="169"/>
        <v>-5.57142857142857</v>
      </c>
      <c r="AU595" s="28">
        <f t="shared" si="170"/>
        <v>21</v>
      </c>
      <c r="AV595" s="34">
        <f>IFERROR(时间!$B$4+AU595,"上周无销量")</f>
        <v>43304</v>
      </c>
    </row>
    <row r="596" spans="1:48">
      <c r="A596" s="18" t="s">
        <v>641</v>
      </c>
      <c r="B596" t="str">
        <f>VLOOKUP(A596,'[1]sku-asin（子）'!$A:$B,2,0)</f>
        <v>B075TPFKX6</v>
      </c>
      <c r="C596" t="str">
        <f>VLOOKUP(A596,'[1]子sku-父sku'!$A:$B,2,0)</f>
        <v>EUTK-J0102</v>
      </c>
      <c r="D596" s="28">
        <f>IFERROR(VLOOKUP(A596,[2]库存报告使用数据处理!$A:$C,3,0),0)</f>
        <v>0</v>
      </c>
      <c r="E596" s="28">
        <f>IFERROR(VLOOKUP(A596,[2]库存报告使用数据处理!$A:$D,4,0),0)</f>
        <v>0</v>
      </c>
      <c r="F596" s="28">
        <f>IFERROR(VLOOKUP(A596,[2]库存报告使用数据处理!$A:$E,5,0),0)</f>
        <v>0</v>
      </c>
      <c r="G596" s="28">
        <f>IFERROR(VLOOKUP(A596,[2]库存报告使用数据处理!$A:$F,6,0),0)</f>
        <v>0</v>
      </c>
      <c r="H596" s="29">
        <f>IFERROR(VLOOKUP(A596,[2]库存报告使用数据处理!$A:$G,7,0),0)</f>
        <v>0</v>
      </c>
      <c r="I596">
        <f>IFERROR(VLOOKUP(A596,[5]数据处理!$A:$B,2,0),0)</f>
        <v>3</v>
      </c>
      <c r="J596" s="30">
        <f>IFERROR(VLOOKUP(A596,[5]数据处理!$A:$D,4,0),0)</f>
        <v>0</v>
      </c>
      <c r="K596" s="30">
        <f>IFERROR(VLOOKUP(A596,[5]数据处理!$A:$E,5,0),0)</f>
        <v>0</v>
      </c>
      <c r="L596" s="30">
        <f>IFERROR(VLOOKUP(A596,[5]数据处理!$A:$G,7,0),0)</f>
        <v>0</v>
      </c>
      <c r="M596">
        <f t="shared" si="154"/>
        <v>3</v>
      </c>
      <c r="N596">
        <f>IFERROR(VLOOKUP(A596,[5]数据处理!$A:$C,3,0),0)</f>
        <v>0</v>
      </c>
      <c r="O596">
        <f>IFERROR(VLOOKUP($A596,[5]数据处理!$A:$N,14,0),0)</f>
        <v>3</v>
      </c>
      <c r="P596">
        <f>IFERROR(VLOOKUP($A596,[3]库存报告使用数据!$A$1:$B$65536,2,0),"")</f>
        <v>1</v>
      </c>
      <c r="Q596">
        <f>IFERROR(VLOOKUP($A596,[3]库存报告使用数据!$A$1:$E$65536,5,0),"")</f>
        <v>0</v>
      </c>
      <c r="R596">
        <f>IFERROR(VLOOKUP($A596,[3]库存报告使用数据!$A$1:$H$65536,8,0),"")</f>
        <v>2</v>
      </c>
      <c r="S596">
        <f>IFERROR(VLOOKUP($A596,[3]库存报告使用数据!$A$1:$K$65536,11,0),"")</f>
        <v>0</v>
      </c>
      <c r="T596">
        <f>IFERROR(VLOOKUP($A596,[3]库存报告使用数据!$A$1:$C$65536,3,0),"")</f>
        <v>0</v>
      </c>
      <c r="U596">
        <f>IFERROR(VLOOKUP($A596,[3]库存报告使用数据!$A$1:$F$65536,6,0),"")</f>
        <v>0</v>
      </c>
      <c r="V596">
        <f>IFERROR(VLOOKUP($A596,[3]库存报告使用数据!$A$1:$I$65536,9,0),"")</f>
        <v>0</v>
      </c>
      <c r="W596">
        <f>IFERROR(VLOOKUP($A596,[3]库存报告使用数据!$A$1:$L$65536,12,0),"")</f>
        <v>0</v>
      </c>
      <c r="X596" s="20">
        <f t="shared" si="155"/>
        <v>0</v>
      </c>
      <c r="Y596" s="20" t="str">
        <f t="shared" si="156"/>
        <v/>
      </c>
      <c r="Z596" s="20">
        <f t="shared" si="157"/>
        <v>0</v>
      </c>
      <c r="AA596" s="20" t="str">
        <f t="shared" si="158"/>
        <v/>
      </c>
      <c r="AB596">
        <f>IFERROR(VLOOKUP($A596,[3]库存报告使用数据!$A$1:$D$65536,4,0),"")</f>
        <v>0</v>
      </c>
      <c r="AC596">
        <f>IFERROR(VLOOKUP($A596,[3]库存报告使用数据!$A$1:$G$65536,7,0),"")</f>
        <v>0</v>
      </c>
      <c r="AD596">
        <f>IFERROR(VLOOKUP($A596,[3]库存报告使用数据!$A$1:$J$65536,10,0),"")</f>
        <v>0</v>
      </c>
      <c r="AE596">
        <f>IFERROR(VLOOKUP($A596,[3]库存报告使用数据!$A$1:$M$65536,13,0),"")</f>
        <v>0</v>
      </c>
      <c r="AF596" s="20" t="str">
        <f t="shared" si="159"/>
        <v/>
      </c>
      <c r="AG596" s="20" t="str">
        <f t="shared" si="160"/>
        <v/>
      </c>
      <c r="AH596" s="20" t="str">
        <f t="shared" si="161"/>
        <v/>
      </c>
      <c r="AI596" s="20" t="str">
        <f t="shared" si="162"/>
        <v/>
      </c>
      <c r="AJ596">
        <f>IFERROR(VLOOKUP($B596,[4]库存报告使用数据!$A$1:$B$65536,2,0),0)</f>
        <v>0</v>
      </c>
      <c r="AK596">
        <f>IFERROR(VLOOKUP($B596,[4]库存报告使用数据!$A$1:$C$65536,3,0),)</f>
        <v>0</v>
      </c>
      <c r="AL596">
        <f>IFERROR(VLOOKUP($B596,[4]库存报告使用数据!$A$1:$D$65536,4,0),)</f>
        <v>0</v>
      </c>
      <c r="AM596">
        <f>IFERROR(VLOOKUP($B596,[4]库存报告使用数据!$A$1:$E$65536,5,0),)</f>
        <v>1</v>
      </c>
      <c r="AN596" s="20" t="str">
        <f t="shared" si="163"/>
        <v/>
      </c>
      <c r="AO596" s="20" t="str">
        <f t="shared" si="164"/>
        <v/>
      </c>
      <c r="AP596" s="20" t="str">
        <f t="shared" si="165"/>
        <v/>
      </c>
      <c r="AQ596" s="20">
        <f t="shared" si="166"/>
        <v>0</v>
      </c>
      <c r="AR596" s="32">
        <f t="shared" si="167"/>
        <v>0</v>
      </c>
      <c r="AS596" s="32">
        <f t="shared" si="168"/>
        <v>0</v>
      </c>
      <c r="AT596" s="32">
        <f t="shared" si="169"/>
        <v>3</v>
      </c>
      <c r="AU596" s="28" t="str">
        <f t="shared" si="170"/>
        <v>库存为3</v>
      </c>
      <c r="AV596" s="34" t="str">
        <f>IFERROR(时间!$B$4+AU596,"上周无销量")</f>
        <v>上周无销量</v>
      </c>
    </row>
    <row r="597" spans="1:48">
      <c r="A597" s="18" t="s">
        <v>642</v>
      </c>
      <c r="B597" t="str">
        <f>VLOOKUP(A597,'[1]sku-asin（子）'!$A:$B,2,0)</f>
        <v>B075TNHYBR</v>
      </c>
      <c r="C597" t="str">
        <f>VLOOKUP(A597,'[1]子sku-父sku'!$A:$B,2,0)</f>
        <v>EUTK-J0102</v>
      </c>
      <c r="D597" s="28">
        <f>IFERROR(VLOOKUP(A597,[2]库存报告使用数据处理!$A:$C,3,0),0)</f>
        <v>0</v>
      </c>
      <c r="E597" s="28">
        <f>IFERROR(VLOOKUP(A597,[2]库存报告使用数据处理!$A:$D,4,0),0)</f>
        <v>0</v>
      </c>
      <c r="F597" s="28">
        <f>IFERROR(VLOOKUP(A597,[2]库存报告使用数据处理!$A:$E,5,0),0)</f>
        <v>0</v>
      </c>
      <c r="G597" s="28">
        <f>IFERROR(VLOOKUP(A597,[2]库存报告使用数据处理!$A:$F,6,0),0)</f>
        <v>0</v>
      </c>
      <c r="H597" s="29">
        <f>IFERROR(VLOOKUP(A597,[2]库存报告使用数据处理!$A:$G,7,0),0)</f>
        <v>0</v>
      </c>
      <c r="I597">
        <f>IFERROR(VLOOKUP(A597,[5]数据处理!$A:$B,2,0),0)</f>
        <v>1</v>
      </c>
      <c r="J597" s="30">
        <f>IFERROR(VLOOKUP(A597,[5]数据处理!$A:$D,4,0),0)</f>
        <v>0</v>
      </c>
      <c r="K597" s="30">
        <f>IFERROR(VLOOKUP(A597,[5]数据处理!$A:$E,5,0),0)</f>
        <v>0</v>
      </c>
      <c r="L597" s="30">
        <f>IFERROR(VLOOKUP(A597,[5]数据处理!$A:$G,7,0),0)</f>
        <v>0</v>
      </c>
      <c r="M597">
        <f t="shared" si="154"/>
        <v>1</v>
      </c>
      <c r="N597">
        <f>IFERROR(VLOOKUP(A597,[5]数据处理!$A:$C,3,0),0)</f>
        <v>0</v>
      </c>
      <c r="O597">
        <f>IFERROR(VLOOKUP($A597,[5]数据处理!$A:$N,14,0),0)</f>
        <v>1</v>
      </c>
      <c r="P597">
        <f>IFERROR(VLOOKUP($A597,[3]库存报告使用数据!$A$1:$B$65536,2,0),"")</f>
        <v>0</v>
      </c>
      <c r="Q597">
        <f>IFERROR(VLOOKUP($A597,[3]库存报告使用数据!$A$1:$E$65536,5,0),"")</f>
        <v>0</v>
      </c>
      <c r="R597">
        <f>IFERROR(VLOOKUP($A597,[3]库存报告使用数据!$A$1:$H$65536,8,0),"")</f>
        <v>4</v>
      </c>
      <c r="S597">
        <f>IFERROR(VLOOKUP($A597,[3]库存报告使用数据!$A$1:$K$65536,11,0),"")</f>
        <v>3</v>
      </c>
      <c r="T597">
        <f>IFERROR(VLOOKUP($A597,[3]库存报告使用数据!$A$1:$C$65536,3,0),"")</f>
        <v>0</v>
      </c>
      <c r="U597">
        <f>IFERROR(VLOOKUP($A597,[3]库存报告使用数据!$A$1:$F$65536,6,0),"")</f>
        <v>0</v>
      </c>
      <c r="V597">
        <f>IFERROR(VLOOKUP($A597,[3]库存报告使用数据!$A$1:$I$65536,9,0),"")</f>
        <v>0</v>
      </c>
      <c r="W597">
        <f>IFERROR(VLOOKUP($A597,[3]库存报告使用数据!$A$1:$L$65536,12,0),"")</f>
        <v>0</v>
      </c>
      <c r="X597" s="20" t="str">
        <f t="shared" si="155"/>
        <v/>
      </c>
      <c r="Y597" s="20" t="str">
        <f t="shared" si="156"/>
        <v/>
      </c>
      <c r="Z597" s="20">
        <f t="shared" si="157"/>
        <v>0</v>
      </c>
      <c r="AA597" s="20">
        <f t="shared" si="158"/>
        <v>0</v>
      </c>
      <c r="AB597">
        <f>IFERROR(VLOOKUP($A597,[3]库存报告使用数据!$A$1:$D$65536,4,0),"")</f>
        <v>0</v>
      </c>
      <c r="AC597">
        <f>IFERROR(VLOOKUP($A597,[3]库存报告使用数据!$A$1:$G$65536,7,0),"")</f>
        <v>0</v>
      </c>
      <c r="AD597">
        <f>IFERROR(VLOOKUP($A597,[3]库存报告使用数据!$A$1:$J$65536,10,0),"")</f>
        <v>0</v>
      </c>
      <c r="AE597">
        <f>IFERROR(VLOOKUP($A597,[3]库存报告使用数据!$A$1:$M$65536,13,0),"")</f>
        <v>0</v>
      </c>
      <c r="AF597" s="20" t="str">
        <f t="shared" si="159"/>
        <v/>
      </c>
      <c r="AG597" s="20" t="str">
        <f t="shared" si="160"/>
        <v/>
      </c>
      <c r="AH597" s="20" t="str">
        <f t="shared" si="161"/>
        <v/>
      </c>
      <c r="AI597" s="20" t="str">
        <f t="shared" si="162"/>
        <v/>
      </c>
      <c r="AJ597">
        <f>IFERROR(VLOOKUP($B597,[4]库存报告使用数据!$A$1:$B$65536,2,0),0)</f>
        <v>0</v>
      </c>
      <c r="AK597">
        <f>IFERROR(VLOOKUP($B597,[4]库存报告使用数据!$A$1:$C$65536,3,0),)</f>
        <v>0</v>
      </c>
      <c r="AL597">
        <f>IFERROR(VLOOKUP($B597,[4]库存报告使用数据!$A$1:$D$65536,4,0),)</f>
        <v>0</v>
      </c>
      <c r="AM597">
        <f>IFERROR(VLOOKUP($B597,[4]库存报告使用数据!$A$1:$E$65536,5,0),)</f>
        <v>0</v>
      </c>
      <c r="AN597" s="20" t="str">
        <f t="shared" si="163"/>
        <v/>
      </c>
      <c r="AO597" s="20" t="str">
        <f t="shared" si="164"/>
        <v/>
      </c>
      <c r="AP597" s="20" t="str">
        <f t="shared" si="165"/>
        <v/>
      </c>
      <c r="AQ597" s="20" t="str">
        <f t="shared" si="166"/>
        <v/>
      </c>
      <c r="AR597" s="32">
        <f t="shared" si="167"/>
        <v>0</v>
      </c>
      <c r="AS597" s="32">
        <f t="shared" si="168"/>
        <v>0</v>
      </c>
      <c r="AT597" s="32">
        <f t="shared" si="169"/>
        <v>1</v>
      </c>
      <c r="AU597" s="28" t="str">
        <f t="shared" si="170"/>
        <v>库存为1</v>
      </c>
      <c r="AV597" s="34" t="str">
        <f>IFERROR(时间!$B$4+AU597,"上周无销量")</f>
        <v>上周无销量</v>
      </c>
    </row>
    <row r="598" spans="1:48">
      <c r="A598" s="18" t="s">
        <v>643</v>
      </c>
      <c r="B598" t="str">
        <f>VLOOKUP(A598,'[1]sku-asin（子）'!$A:$B,2,0)</f>
        <v>B075TSPH8R</v>
      </c>
      <c r="C598" t="str">
        <f>VLOOKUP(A598,'[1]子sku-父sku'!$A:$B,2,0)</f>
        <v>EUTK-J0102</v>
      </c>
      <c r="D598" s="28">
        <f>IFERROR(VLOOKUP(A598,[2]库存报告使用数据处理!$A:$C,3,0),0)</f>
        <v>0</v>
      </c>
      <c r="E598" s="28">
        <f>IFERROR(VLOOKUP(A598,[2]库存报告使用数据处理!$A:$D,4,0),0)</f>
        <v>0</v>
      </c>
      <c r="F598" s="28">
        <f>IFERROR(VLOOKUP(A598,[2]库存报告使用数据处理!$A:$E,5,0),0)</f>
        <v>0</v>
      </c>
      <c r="G598" s="28">
        <f>IFERROR(VLOOKUP(A598,[2]库存报告使用数据处理!$A:$F,6,0),0)</f>
        <v>0</v>
      </c>
      <c r="H598" s="29">
        <f>IFERROR(VLOOKUP(A598,[2]库存报告使用数据处理!$A:$G,7,0),0)</f>
        <v>0</v>
      </c>
      <c r="I598">
        <f>IFERROR(VLOOKUP(A598,[5]数据处理!$A:$B,2,0),0)</f>
        <v>2</v>
      </c>
      <c r="J598" s="30">
        <f>IFERROR(VLOOKUP(A598,[5]数据处理!$A:$D,4,0),0)</f>
        <v>0</v>
      </c>
      <c r="K598" s="30">
        <f>IFERROR(VLOOKUP(A598,[5]数据处理!$A:$E,5,0),0)</f>
        <v>0</v>
      </c>
      <c r="L598" s="30">
        <f>IFERROR(VLOOKUP(A598,[5]数据处理!$A:$G,7,0),0)</f>
        <v>0</v>
      </c>
      <c r="M598">
        <f t="shared" si="154"/>
        <v>2</v>
      </c>
      <c r="N598">
        <f>IFERROR(VLOOKUP(A598,[5]数据处理!$A:$C,3,0),0)</f>
        <v>0</v>
      </c>
      <c r="O598">
        <f>IFERROR(VLOOKUP($A598,[5]数据处理!$A:$N,14,0),0)</f>
        <v>2</v>
      </c>
      <c r="P598">
        <f>IFERROR(VLOOKUP($A598,[3]库存报告使用数据!$A$1:$B$65536,2,0),"")</f>
        <v>0</v>
      </c>
      <c r="Q598">
        <f>IFERROR(VLOOKUP($A598,[3]库存报告使用数据!$A$1:$E$65536,5,0),"")</f>
        <v>0</v>
      </c>
      <c r="R598">
        <f>IFERROR(VLOOKUP($A598,[3]库存报告使用数据!$A$1:$H$65536,8,0),"")</f>
        <v>0</v>
      </c>
      <c r="S598">
        <f>IFERROR(VLOOKUP($A598,[3]库存报告使用数据!$A$1:$K$65536,11,0),"")</f>
        <v>1</v>
      </c>
      <c r="T598">
        <f>IFERROR(VLOOKUP($A598,[3]库存报告使用数据!$A$1:$C$65536,3,0),"")</f>
        <v>0</v>
      </c>
      <c r="U598">
        <f>IFERROR(VLOOKUP($A598,[3]库存报告使用数据!$A$1:$F$65536,6,0),"")</f>
        <v>0</v>
      </c>
      <c r="V598">
        <f>IFERROR(VLOOKUP($A598,[3]库存报告使用数据!$A$1:$I$65536,9,0),"")</f>
        <v>0</v>
      </c>
      <c r="W598">
        <f>IFERROR(VLOOKUP($A598,[3]库存报告使用数据!$A$1:$L$65536,12,0),"")</f>
        <v>0</v>
      </c>
      <c r="X598" s="20" t="str">
        <f t="shared" si="155"/>
        <v/>
      </c>
      <c r="Y598" s="20" t="str">
        <f t="shared" si="156"/>
        <v/>
      </c>
      <c r="Z598" s="20" t="str">
        <f t="shared" si="157"/>
        <v/>
      </c>
      <c r="AA598" s="20">
        <f t="shared" si="158"/>
        <v>0</v>
      </c>
      <c r="AB598">
        <f>IFERROR(VLOOKUP($A598,[3]库存报告使用数据!$A$1:$D$65536,4,0),"")</f>
        <v>0</v>
      </c>
      <c r="AC598">
        <f>IFERROR(VLOOKUP($A598,[3]库存报告使用数据!$A$1:$G$65536,7,0),"")</f>
        <v>0</v>
      </c>
      <c r="AD598">
        <f>IFERROR(VLOOKUP($A598,[3]库存报告使用数据!$A$1:$J$65536,10,0),"")</f>
        <v>0</v>
      </c>
      <c r="AE598">
        <f>IFERROR(VLOOKUP($A598,[3]库存报告使用数据!$A$1:$M$65536,13,0),"")</f>
        <v>0</v>
      </c>
      <c r="AF598" s="20" t="str">
        <f t="shared" si="159"/>
        <v/>
      </c>
      <c r="AG598" s="20" t="str">
        <f t="shared" si="160"/>
        <v/>
      </c>
      <c r="AH598" s="20" t="str">
        <f t="shared" si="161"/>
        <v/>
      </c>
      <c r="AI598" s="20" t="str">
        <f t="shared" si="162"/>
        <v/>
      </c>
      <c r="AJ598">
        <f>IFERROR(VLOOKUP($B598,[4]库存报告使用数据!$A$1:$B$65536,2,0),0)</f>
        <v>0</v>
      </c>
      <c r="AK598">
        <f>IFERROR(VLOOKUP($B598,[4]库存报告使用数据!$A$1:$C$65536,3,0),)</f>
        <v>0</v>
      </c>
      <c r="AL598">
        <f>IFERROR(VLOOKUP($B598,[4]库存报告使用数据!$A$1:$D$65536,4,0),)</f>
        <v>0</v>
      </c>
      <c r="AM598">
        <f>IFERROR(VLOOKUP($B598,[4]库存报告使用数据!$A$1:$E$65536,5,0),)</f>
        <v>0</v>
      </c>
      <c r="AN598" s="20" t="str">
        <f t="shared" si="163"/>
        <v/>
      </c>
      <c r="AO598" s="20" t="str">
        <f t="shared" si="164"/>
        <v/>
      </c>
      <c r="AP598" s="20" t="str">
        <f t="shared" si="165"/>
        <v/>
      </c>
      <c r="AQ598" s="20" t="str">
        <f t="shared" si="166"/>
        <v/>
      </c>
      <c r="AR598" s="32">
        <f t="shared" si="167"/>
        <v>0</v>
      </c>
      <c r="AS598" s="32">
        <f t="shared" si="168"/>
        <v>0</v>
      </c>
      <c r="AT598" s="32">
        <f t="shared" si="169"/>
        <v>2</v>
      </c>
      <c r="AU598" s="28" t="str">
        <f t="shared" si="170"/>
        <v>库存为2</v>
      </c>
      <c r="AV598" s="34" t="str">
        <f>IFERROR(时间!$B$4+AU598,"上周无销量")</f>
        <v>上周无销量</v>
      </c>
    </row>
    <row r="599" spans="1:48">
      <c r="A599" s="18" t="s">
        <v>644</v>
      </c>
      <c r="B599" t="str">
        <f>VLOOKUP(A599,'[1]sku-asin（子）'!$A:$B,2,0)</f>
        <v>B075TW9QQL</v>
      </c>
      <c r="C599" t="str">
        <f>VLOOKUP(A599,'[1]子sku-父sku'!$A:$B,2,0)</f>
        <v>EUTK-J0102</v>
      </c>
      <c r="D599" s="28">
        <f>IFERROR(VLOOKUP(A599,[2]库存报告使用数据处理!$A:$C,3,0),0)</f>
        <v>1</v>
      </c>
      <c r="E599" s="28">
        <f>IFERROR(VLOOKUP(A599,[2]库存报告使用数据处理!$A:$D,4,0),0)</f>
        <v>0</v>
      </c>
      <c r="F599" s="28">
        <f>IFERROR(VLOOKUP(A599,[2]库存报告使用数据处理!$A:$E,5,0),0)</f>
        <v>0</v>
      </c>
      <c r="G599" s="28">
        <f>IFERROR(VLOOKUP(A599,[2]库存报告使用数据处理!$A:$F,6,0),0)</f>
        <v>0</v>
      </c>
      <c r="H599" s="29">
        <f>IFERROR(VLOOKUP(A599,[2]库存报告使用数据处理!$A:$G,7,0),0)</f>
        <v>12</v>
      </c>
      <c r="I599">
        <f>IFERROR(VLOOKUP(A599,[5]数据处理!$A:$B,2,0),0)</f>
        <v>1</v>
      </c>
      <c r="J599" s="30">
        <f>IFERROR(VLOOKUP(A599,[5]数据处理!$A:$D,4,0),0)</f>
        <v>0</v>
      </c>
      <c r="K599" s="30">
        <f>IFERROR(VLOOKUP(A599,[5]数据处理!$A:$E,5,0),0)</f>
        <v>0</v>
      </c>
      <c r="L599" s="30">
        <f>IFERROR(VLOOKUP(A599,[5]数据处理!$A:$G,7,0),0)</f>
        <v>0</v>
      </c>
      <c r="M599">
        <f t="shared" si="154"/>
        <v>1</v>
      </c>
      <c r="N599">
        <f>IFERROR(VLOOKUP(A599,[5]数据处理!$A:$C,3,0),0)</f>
        <v>0</v>
      </c>
      <c r="O599">
        <f>IFERROR(VLOOKUP($A599,[5]数据处理!$A:$N,14,0),0)</f>
        <v>1</v>
      </c>
      <c r="P599">
        <f>IFERROR(VLOOKUP($A599,[3]库存报告使用数据!$A$1:$B$65536,2,0),"")</f>
        <v>4</v>
      </c>
      <c r="Q599">
        <f>IFERROR(VLOOKUP($A599,[3]库存报告使用数据!$A$1:$E$65536,5,0),"")</f>
        <v>3</v>
      </c>
      <c r="R599">
        <f>IFERROR(VLOOKUP($A599,[3]库存报告使用数据!$A$1:$H$65536,8,0),"")</f>
        <v>8</v>
      </c>
      <c r="S599">
        <f>IFERROR(VLOOKUP($A599,[3]库存报告使用数据!$A$1:$K$65536,11,0),"")</f>
        <v>4</v>
      </c>
      <c r="T599">
        <f>IFERROR(VLOOKUP($A599,[3]库存报告使用数据!$A$1:$C$65536,3,0),"")</f>
        <v>0</v>
      </c>
      <c r="U599">
        <f>IFERROR(VLOOKUP($A599,[3]库存报告使用数据!$A$1:$F$65536,6,0),"")</f>
        <v>0</v>
      </c>
      <c r="V599">
        <f>IFERROR(VLOOKUP($A599,[3]库存报告使用数据!$A$1:$I$65536,9,0),"")</f>
        <v>0</v>
      </c>
      <c r="W599">
        <f>IFERROR(VLOOKUP($A599,[3]库存报告使用数据!$A$1:$L$65536,12,0),"")</f>
        <v>0</v>
      </c>
      <c r="X599" s="20">
        <f t="shared" si="155"/>
        <v>0</v>
      </c>
      <c r="Y599" s="20">
        <f t="shared" si="156"/>
        <v>0</v>
      </c>
      <c r="Z599" s="20">
        <f t="shared" si="157"/>
        <v>0</v>
      </c>
      <c r="AA599" s="20">
        <f t="shared" si="158"/>
        <v>0</v>
      </c>
      <c r="AB599">
        <f>IFERROR(VLOOKUP($A599,[3]库存报告使用数据!$A$1:$D$65536,4,0),"")</f>
        <v>0</v>
      </c>
      <c r="AC599">
        <f>IFERROR(VLOOKUP($A599,[3]库存报告使用数据!$A$1:$G$65536,7,0),"")</f>
        <v>0</v>
      </c>
      <c r="AD599">
        <f>IFERROR(VLOOKUP($A599,[3]库存报告使用数据!$A$1:$J$65536,10,0),"")</f>
        <v>0</v>
      </c>
      <c r="AE599">
        <f>IFERROR(VLOOKUP($A599,[3]库存报告使用数据!$A$1:$M$65536,13,0),"")</f>
        <v>0</v>
      </c>
      <c r="AF599" s="20" t="str">
        <f t="shared" si="159"/>
        <v/>
      </c>
      <c r="AG599" s="20" t="str">
        <f t="shared" si="160"/>
        <v/>
      </c>
      <c r="AH599" s="20" t="str">
        <f t="shared" si="161"/>
        <v/>
      </c>
      <c r="AI599" s="20" t="str">
        <f t="shared" si="162"/>
        <v/>
      </c>
      <c r="AJ599">
        <f>IFERROR(VLOOKUP($B599,[4]库存报告使用数据!$A$1:$B$65536,2,0),0)</f>
        <v>0</v>
      </c>
      <c r="AK599">
        <f>IFERROR(VLOOKUP($B599,[4]库存报告使用数据!$A$1:$C$65536,3,0),)</f>
        <v>0</v>
      </c>
      <c r="AL599">
        <f>IFERROR(VLOOKUP($B599,[4]库存报告使用数据!$A$1:$D$65536,4,0),)</f>
        <v>0</v>
      </c>
      <c r="AM599">
        <f>IFERROR(VLOOKUP($B599,[4]库存报告使用数据!$A$1:$E$65536,5,0),)</f>
        <v>1</v>
      </c>
      <c r="AN599" s="20" t="str">
        <f t="shared" si="163"/>
        <v/>
      </c>
      <c r="AO599" s="20" t="str">
        <f t="shared" si="164"/>
        <v/>
      </c>
      <c r="AP599" s="20" t="str">
        <f t="shared" si="165"/>
        <v/>
      </c>
      <c r="AQ599" s="20">
        <f t="shared" si="166"/>
        <v>0</v>
      </c>
      <c r="AR599" s="32">
        <f t="shared" si="167"/>
        <v>0.142857142857143</v>
      </c>
      <c r="AS599" s="32">
        <f t="shared" si="168"/>
        <v>8.57142857142857</v>
      </c>
      <c r="AT599" s="32">
        <f t="shared" si="169"/>
        <v>-7.57142857142857</v>
      </c>
      <c r="AU599" s="28">
        <f t="shared" si="170"/>
        <v>7</v>
      </c>
      <c r="AV599" s="34">
        <f>IFERROR(时间!$B$4+AU599,"上周无销量")</f>
        <v>43290</v>
      </c>
    </row>
    <row r="600" spans="1:48">
      <c r="A600" s="18" t="s">
        <v>645</v>
      </c>
      <c r="B600" t="str">
        <f>VLOOKUP(A600,'[1]sku-asin（子）'!$A:$B,2,0)</f>
        <v>B075V185XZ</v>
      </c>
      <c r="C600" t="str">
        <f>VLOOKUP(A600,'[1]子sku-父sku'!$A:$B,2,0)</f>
        <v>EUTK-J0102</v>
      </c>
      <c r="D600" s="28">
        <f>IFERROR(VLOOKUP(A600,[2]库存报告使用数据处理!$A:$C,3,0),0)</f>
        <v>0</v>
      </c>
      <c r="E600" s="28">
        <f>IFERROR(VLOOKUP(A600,[2]库存报告使用数据处理!$A:$D,4,0),0)</f>
        <v>0</v>
      </c>
      <c r="F600" s="28">
        <f>IFERROR(VLOOKUP(A600,[2]库存报告使用数据处理!$A:$E,5,0),0)</f>
        <v>0</v>
      </c>
      <c r="G600" s="28">
        <f>IFERROR(VLOOKUP(A600,[2]库存报告使用数据处理!$A:$F,6,0),0)</f>
        <v>0</v>
      </c>
      <c r="H600" s="29">
        <f>IFERROR(VLOOKUP(A600,[2]库存报告使用数据处理!$A:$G,7,0),0)</f>
        <v>0</v>
      </c>
      <c r="I600">
        <f>IFERROR(VLOOKUP(A600,[5]数据处理!$A:$B,2,0),0)</f>
        <v>1</v>
      </c>
      <c r="J600" s="30">
        <f>IFERROR(VLOOKUP(A600,[5]数据处理!$A:$D,4,0),0)</f>
        <v>0</v>
      </c>
      <c r="K600" s="30">
        <f>IFERROR(VLOOKUP(A600,[5]数据处理!$A:$E,5,0),0)</f>
        <v>0</v>
      </c>
      <c r="L600" s="30">
        <f>IFERROR(VLOOKUP(A600,[5]数据处理!$A:$G,7,0),0)</f>
        <v>0</v>
      </c>
      <c r="M600">
        <f t="shared" si="154"/>
        <v>1</v>
      </c>
      <c r="N600">
        <f>IFERROR(VLOOKUP(A600,[5]数据处理!$A:$C,3,0),0)</f>
        <v>0</v>
      </c>
      <c r="O600">
        <f>IFERROR(VLOOKUP($A600,[5]数据处理!$A:$N,14,0),0)</f>
        <v>1</v>
      </c>
      <c r="P600">
        <f>IFERROR(VLOOKUP($A600,[3]库存报告使用数据!$A$1:$B$65536,2,0),"")</f>
        <v>2</v>
      </c>
      <c r="Q600">
        <f>IFERROR(VLOOKUP($A600,[3]库存报告使用数据!$A$1:$E$65536,5,0),"")</f>
        <v>1</v>
      </c>
      <c r="R600">
        <f>IFERROR(VLOOKUP($A600,[3]库存报告使用数据!$A$1:$H$65536,8,0),"")</f>
        <v>2</v>
      </c>
      <c r="S600">
        <f>IFERROR(VLOOKUP($A600,[3]库存报告使用数据!$A$1:$K$65536,11,0),"")</f>
        <v>3</v>
      </c>
      <c r="T600">
        <f>IFERROR(VLOOKUP($A600,[3]库存报告使用数据!$A$1:$C$65536,3,0),"")</f>
        <v>0</v>
      </c>
      <c r="U600">
        <f>IFERROR(VLOOKUP($A600,[3]库存报告使用数据!$A$1:$F$65536,6,0),"")</f>
        <v>0</v>
      </c>
      <c r="V600">
        <f>IFERROR(VLOOKUP($A600,[3]库存报告使用数据!$A$1:$I$65536,9,0),"")</f>
        <v>0</v>
      </c>
      <c r="W600">
        <f>IFERROR(VLOOKUP($A600,[3]库存报告使用数据!$A$1:$L$65536,12,0),"")</f>
        <v>0</v>
      </c>
      <c r="X600" s="20">
        <f t="shared" si="155"/>
        <v>0</v>
      </c>
      <c r="Y600" s="20">
        <f t="shared" si="156"/>
        <v>0</v>
      </c>
      <c r="Z600" s="20">
        <f t="shared" si="157"/>
        <v>0</v>
      </c>
      <c r="AA600" s="20">
        <f t="shared" si="158"/>
        <v>0</v>
      </c>
      <c r="AB600">
        <f>IFERROR(VLOOKUP($A600,[3]库存报告使用数据!$A$1:$D$65536,4,0),"")</f>
        <v>0</v>
      </c>
      <c r="AC600">
        <f>IFERROR(VLOOKUP($A600,[3]库存报告使用数据!$A$1:$G$65536,7,0),"")</f>
        <v>0</v>
      </c>
      <c r="AD600">
        <f>IFERROR(VLOOKUP($A600,[3]库存报告使用数据!$A$1:$J$65536,10,0),"")</f>
        <v>0</v>
      </c>
      <c r="AE600">
        <f>IFERROR(VLOOKUP($A600,[3]库存报告使用数据!$A$1:$M$65536,13,0),"")</f>
        <v>0</v>
      </c>
      <c r="AF600" s="20" t="str">
        <f t="shared" si="159"/>
        <v/>
      </c>
      <c r="AG600" s="20" t="str">
        <f t="shared" si="160"/>
        <v/>
      </c>
      <c r="AH600" s="20" t="str">
        <f t="shared" si="161"/>
        <v/>
      </c>
      <c r="AI600" s="20" t="str">
        <f t="shared" si="162"/>
        <v/>
      </c>
      <c r="AJ600">
        <f>IFERROR(VLOOKUP($B600,[4]库存报告使用数据!$A$1:$B$65536,2,0),0)</f>
        <v>0</v>
      </c>
      <c r="AK600">
        <f>IFERROR(VLOOKUP($B600,[4]库存报告使用数据!$A$1:$C$65536,3,0),)</f>
        <v>0</v>
      </c>
      <c r="AL600">
        <f>IFERROR(VLOOKUP($B600,[4]库存报告使用数据!$A$1:$D$65536,4,0),)</f>
        <v>0</v>
      </c>
      <c r="AM600">
        <f>IFERROR(VLOOKUP($B600,[4]库存报告使用数据!$A$1:$E$65536,5,0),)</f>
        <v>0</v>
      </c>
      <c r="AN600" s="20" t="str">
        <f t="shared" si="163"/>
        <v/>
      </c>
      <c r="AO600" s="20" t="str">
        <f t="shared" si="164"/>
        <v/>
      </c>
      <c r="AP600" s="20" t="str">
        <f t="shared" si="165"/>
        <v/>
      </c>
      <c r="AQ600" s="20" t="str">
        <f t="shared" si="166"/>
        <v/>
      </c>
      <c r="AR600" s="32">
        <f t="shared" si="167"/>
        <v>0</v>
      </c>
      <c r="AS600" s="32">
        <f t="shared" si="168"/>
        <v>0</v>
      </c>
      <c r="AT600" s="32">
        <f t="shared" si="169"/>
        <v>1</v>
      </c>
      <c r="AU600" s="28" t="str">
        <f t="shared" si="170"/>
        <v>库存为1</v>
      </c>
      <c r="AV600" s="34" t="str">
        <f>IFERROR(时间!$B$4+AU600,"上周无销量")</f>
        <v>上周无销量</v>
      </c>
    </row>
    <row r="601" spans="1:48">
      <c r="A601" s="18" t="s">
        <v>646</v>
      </c>
      <c r="B601" t="str">
        <f>VLOOKUP(A601,'[1]sku-asin（子）'!$A:$B,2,0)</f>
        <v>B075TWFJMD</v>
      </c>
      <c r="C601" t="str">
        <f>VLOOKUP(A601,'[1]子sku-父sku'!$A:$B,2,0)</f>
        <v>EUTK-J0102</v>
      </c>
      <c r="D601" s="28">
        <f>IFERROR(VLOOKUP(A601,[2]库存报告使用数据处理!$A:$C,3,0),0)</f>
        <v>0</v>
      </c>
      <c r="E601" s="28">
        <f>IFERROR(VLOOKUP(A601,[2]库存报告使用数据处理!$A:$D,4,0),0)</f>
        <v>0</v>
      </c>
      <c r="F601" s="28">
        <f>IFERROR(VLOOKUP(A601,[2]库存报告使用数据处理!$A:$E,5,0),0)</f>
        <v>1</v>
      </c>
      <c r="G601" s="28">
        <f>IFERROR(VLOOKUP(A601,[2]库存报告使用数据处理!$A:$F,6,0),0)</f>
        <v>0</v>
      </c>
      <c r="H601" s="29">
        <f>IFERROR(VLOOKUP(A601,[2]库存报告使用数据处理!$A:$G,7,0),0)</f>
        <v>13.99</v>
      </c>
      <c r="I601">
        <f>IFERROR(VLOOKUP(A601,[5]数据处理!$A:$B,2,0),0)</f>
        <v>7</v>
      </c>
      <c r="J601" s="30">
        <f>IFERROR(VLOOKUP(A601,[5]数据处理!$A:$D,4,0),0)</f>
        <v>0</v>
      </c>
      <c r="K601" s="30">
        <f>IFERROR(VLOOKUP(A601,[5]数据处理!$A:$E,5,0),0)</f>
        <v>0</v>
      </c>
      <c r="L601" s="30">
        <f>IFERROR(VLOOKUP(A601,[5]数据处理!$A:$G,7,0),0)</f>
        <v>0</v>
      </c>
      <c r="M601">
        <f t="shared" si="154"/>
        <v>7</v>
      </c>
      <c r="N601">
        <f>IFERROR(VLOOKUP(A601,[5]数据处理!$A:$C,3,0),0)</f>
        <v>0</v>
      </c>
      <c r="O601">
        <f>IFERROR(VLOOKUP($A601,[5]数据处理!$A:$N,14,0),0)</f>
        <v>7</v>
      </c>
      <c r="P601">
        <f>IFERROR(VLOOKUP($A601,[3]库存报告使用数据!$A$1:$B$65536,2,0),"")</f>
        <v>6</v>
      </c>
      <c r="Q601">
        <f>IFERROR(VLOOKUP($A601,[3]库存报告使用数据!$A$1:$E$65536,5,0),"")</f>
        <v>2</v>
      </c>
      <c r="R601">
        <f>IFERROR(VLOOKUP($A601,[3]库存报告使用数据!$A$1:$H$65536,8,0),"")</f>
        <v>2</v>
      </c>
      <c r="S601">
        <f>IFERROR(VLOOKUP($A601,[3]库存报告使用数据!$A$1:$K$65536,11,0),"")</f>
        <v>3</v>
      </c>
      <c r="T601">
        <f>IFERROR(VLOOKUP($A601,[3]库存报告使用数据!$A$1:$C$65536,3,0),"")</f>
        <v>0</v>
      </c>
      <c r="U601">
        <f>IFERROR(VLOOKUP($A601,[3]库存报告使用数据!$A$1:$F$65536,6,0),"")</f>
        <v>0</v>
      </c>
      <c r="V601">
        <f>IFERROR(VLOOKUP($A601,[3]库存报告使用数据!$A$1:$I$65536,9,0),"")</f>
        <v>0</v>
      </c>
      <c r="W601">
        <f>IFERROR(VLOOKUP($A601,[3]库存报告使用数据!$A$1:$L$65536,12,0),"")</f>
        <v>0</v>
      </c>
      <c r="X601" s="20">
        <f t="shared" si="155"/>
        <v>0</v>
      </c>
      <c r="Y601" s="20">
        <f t="shared" si="156"/>
        <v>0</v>
      </c>
      <c r="Z601" s="20">
        <f t="shared" si="157"/>
        <v>0</v>
      </c>
      <c r="AA601" s="20">
        <f t="shared" si="158"/>
        <v>0</v>
      </c>
      <c r="AB601">
        <f>IFERROR(VLOOKUP($A601,[3]库存报告使用数据!$A$1:$D$65536,4,0),"")</f>
        <v>0</v>
      </c>
      <c r="AC601">
        <f>IFERROR(VLOOKUP($A601,[3]库存报告使用数据!$A$1:$G$65536,7,0),"")</f>
        <v>0</v>
      </c>
      <c r="AD601">
        <f>IFERROR(VLOOKUP($A601,[3]库存报告使用数据!$A$1:$J$65536,10,0),"")</f>
        <v>0</v>
      </c>
      <c r="AE601">
        <f>IFERROR(VLOOKUP($A601,[3]库存报告使用数据!$A$1:$M$65536,13,0),"")</f>
        <v>0</v>
      </c>
      <c r="AF601" s="20" t="str">
        <f t="shared" si="159"/>
        <v/>
      </c>
      <c r="AG601" s="20" t="str">
        <f t="shared" si="160"/>
        <v/>
      </c>
      <c r="AH601" s="20" t="str">
        <f t="shared" si="161"/>
        <v/>
      </c>
      <c r="AI601" s="20" t="str">
        <f t="shared" si="162"/>
        <v/>
      </c>
      <c r="AJ601">
        <f>IFERROR(VLOOKUP($B601,[4]库存报告使用数据!$A$1:$B$65536,2,0),0)</f>
        <v>1</v>
      </c>
      <c r="AK601">
        <f>IFERROR(VLOOKUP($B601,[4]库存报告使用数据!$A$1:$C$65536,3,0),)</f>
        <v>0</v>
      </c>
      <c r="AL601">
        <f>IFERROR(VLOOKUP($B601,[4]库存报告使用数据!$A$1:$D$65536,4,0),)</f>
        <v>0</v>
      </c>
      <c r="AM601">
        <f>IFERROR(VLOOKUP($B601,[4]库存报告使用数据!$A$1:$E$65536,5,0),)</f>
        <v>0</v>
      </c>
      <c r="AN601" s="20">
        <f t="shared" si="163"/>
        <v>0</v>
      </c>
      <c r="AO601" s="20" t="str">
        <f t="shared" si="164"/>
        <v/>
      </c>
      <c r="AP601" s="20" t="str">
        <f t="shared" si="165"/>
        <v/>
      </c>
      <c r="AQ601" s="20" t="str">
        <f t="shared" si="166"/>
        <v/>
      </c>
      <c r="AR601" s="32">
        <f t="shared" si="167"/>
        <v>0</v>
      </c>
      <c r="AS601" s="32">
        <f t="shared" si="168"/>
        <v>0</v>
      </c>
      <c r="AT601" s="32">
        <f t="shared" si="169"/>
        <v>7</v>
      </c>
      <c r="AU601" s="28" t="str">
        <f t="shared" si="170"/>
        <v>库存为7</v>
      </c>
      <c r="AV601" s="34" t="str">
        <f>IFERROR(时间!$B$4+AU601,"上周无销量")</f>
        <v>上周无销量</v>
      </c>
    </row>
    <row r="602" spans="1:48">
      <c r="A602" s="18" t="s">
        <v>647</v>
      </c>
      <c r="B602" t="str">
        <f>VLOOKUP(A602,'[1]sku-asin（子）'!$A:$B,2,0)</f>
        <v>B075TVHYHF</v>
      </c>
      <c r="C602" t="str">
        <f>VLOOKUP(A602,'[1]子sku-父sku'!$A:$B,2,0)</f>
        <v>EUTK-J0102</v>
      </c>
      <c r="D602" s="28">
        <f>IFERROR(VLOOKUP(A602,[2]库存报告使用数据处理!$A:$C,3,0),0)</f>
        <v>2</v>
      </c>
      <c r="E602" s="28">
        <f>IFERROR(VLOOKUP(A602,[2]库存报告使用数据处理!$A:$D,4,0),0)</f>
        <v>0</v>
      </c>
      <c r="F602" s="28">
        <f>IFERROR(VLOOKUP(A602,[2]库存报告使用数据处理!$A:$E,5,0),0)</f>
        <v>1</v>
      </c>
      <c r="G602" s="28">
        <f>IFERROR(VLOOKUP(A602,[2]库存报告使用数据处理!$A:$F,6,0),0)</f>
        <v>0</v>
      </c>
      <c r="H602" s="29">
        <f>IFERROR(VLOOKUP(A602,[2]库存报告使用数据处理!$A:$G,7,0),0)</f>
        <v>13.3266666666667</v>
      </c>
      <c r="I602">
        <f>IFERROR(VLOOKUP(A602,[5]数据处理!$A:$B,2,0),0)</f>
        <v>3</v>
      </c>
      <c r="J602" s="30">
        <f>IFERROR(VLOOKUP(A602,[5]数据处理!$A:$D,4,0),0)</f>
        <v>0</v>
      </c>
      <c r="K602" s="30">
        <f>IFERROR(VLOOKUP(A602,[5]数据处理!$A:$E,5,0),0)</f>
        <v>0</v>
      </c>
      <c r="L602" s="30">
        <f>IFERROR(VLOOKUP(A602,[5]数据处理!$A:$G,7,0),0)</f>
        <v>0</v>
      </c>
      <c r="M602">
        <f t="shared" si="154"/>
        <v>3</v>
      </c>
      <c r="N602">
        <f>IFERROR(VLOOKUP(A602,[5]数据处理!$A:$C,3,0),0)</f>
        <v>0</v>
      </c>
      <c r="O602">
        <f>IFERROR(VLOOKUP($A602,[5]数据处理!$A:$N,14,0),0)</f>
        <v>4</v>
      </c>
      <c r="P602">
        <f>IFERROR(VLOOKUP($A602,[3]库存报告使用数据!$A$1:$B$65536,2,0),"")</f>
        <v>1</v>
      </c>
      <c r="Q602">
        <f>IFERROR(VLOOKUP($A602,[3]库存报告使用数据!$A$1:$E$65536,5,0),"")</f>
        <v>0</v>
      </c>
      <c r="R602">
        <f>IFERROR(VLOOKUP($A602,[3]库存报告使用数据!$A$1:$H$65536,8,0),"")</f>
        <v>2</v>
      </c>
      <c r="S602">
        <f>IFERROR(VLOOKUP($A602,[3]库存报告使用数据!$A$1:$K$65536,11,0),"")</f>
        <v>3</v>
      </c>
      <c r="T602">
        <f>IFERROR(VLOOKUP($A602,[3]库存报告使用数据!$A$1:$C$65536,3,0),"")</f>
        <v>0</v>
      </c>
      <c r="U602">
        <f>IFERROR(VLOOKUP($A602,[3]库存报告使用数据!$A$1:$F$65536,6,0),"")</f>
        <v>0</v>
      </c>
      <c r="V602">
        <f>IFERROR(VLOOKUP($A602,[3]库存报告使用数据!$A$1:$I$65536,9,0),"")</f>
        <v>0</v>
      </c>
      <c r="W602">
        <f>IFERROR(VLOOKUP($A602,[3]库存报告使用数据!$A$1:$L$65536,12,0),"")</f>
        <v>0</v>
      </c>
      <c r="X602" s="20">
        <f t="shared" si="155"/>
        <v>0</v>
      </c>
      <c r="Y602" s="20" t="str">
        <f t="shared" si="156"/>
        <v/>
      </c>
      <c r="Z602" s="20">
        <f t="shared" si="157"/>
        <v>0</v>
      </c>
      <c r="AA602" s="20">
        <f t="shared" si="158"/>
        <v>0</v>
      </c>
      <c r="AB602">
        <f>IFERROR(VLOOKUP($A602,[3]库存报告使用数据!$A$1:$D$65536,4,0),"")</f>
        <v>0</v>
      </c>
      <c r="AC602">
        <f>IFERROR(VLOOKUP($A602,[3]库存报告使用数据!$A$1:$G$65536,7,0),"")</f>
        <v>0</v>
      </c>
      <c r="AD602">
        <f>IFERROR(VLOOKUP($A602,[3]库存报告使用数据!$A$1:$J$65536,10,0),"")</f>
        <v>0</v>
      </c>
      <c r="AE602">
        <f>IFERROR(VLOOKUP($A602,[3]库存报告使用数据!$A$1:$M$65536,13,0),"")</f>
        <v>0</v>
      </c>
      <c r="AF602" s="20" t="str">
        <f t="shared" si="159"/>
        <v/>
      </c>
      <c r="AG602" s="20" t="str">
        <f t="shared" si="160"/>
        <v/>
      </c>
      <c r="AH602" s="20" t="str">
        <f t="shared" si="161"/>
        <v/>
      </c>
      <c r="AI602" s="20" t="str">
        <f t="shared" si="162"/>
        <v/>
      </c>
      <c r="AJ602">
        <f>IFERROR(VLOOKUP($B602,[4]库存报告使用数据!$A$1:$B$65536,2,0),0)</f>
        <v>0</v>
      </c>
      <c r="AK602">
        <f>IFERROR(VLOOKUP($B602,[4]库存报告使用数据!$A$1:$C$65536,3,0),)</f>
        <v>0</v>
      </c>
      <c r="AL602">
        <f>IFERROR(VLOOKUP($B602,[4]库存报告使用数据!$A$1:$D$65536,4,0),)</f>
        <v>0</v>
      </c>
      <c r="AM602">
        <f>IFERROR(VLOOKUP($B602,[4]库存报告使用数据!$A$1:$E$65536,5,0),)</f>
        <v>0</v>
      </c>
      <c r="AN602" s="20" t="str">
        <f t="shared" si="163"/>
        <v/>
      </c>
      <c r="AO602" s="20" t="str">
        <f t="shared" si="164"/>
        <v/>
      </c>
      <c r="AP602" s="20" t="str">
        <f t="shared" si="165"/>
        <v/>
      </c>
      <c r="AQ602" s="20" t="str">
        <f t="shared" si="166"/>
        <v/>
      </c>
      <c r="AR602" s="32">
        <f t="shared" si="167"/>
        <v>0.285714285714286</v>
      </c>
      <c r="AS602" s="32">
        <f t="shared" si="168"/>
        <v>17.1428571428571</v>
      </c>
      <c r="AT602" s="32">
        <f t="shared" si="169"/>
        <v>-14.1428571428571</v>
      </c>
      <c r="AU602" s="28">
        <f t="shared" si="170"/>
        <v>10</v>
      </c>
      <c r="AV602" s="34">
        <f>IFERROR(时间!$B$4+AU602,"上周无销量")</f>
        <v>43293</v>
      </c>
    </row>
    <row r="603" spans="1:48">
      <c r="A603" s="18" t="s">
        <v>648</v>
      </c>
      <c r="B603" t="str">
        <f>VLOOKUP(A603,'[1]sku-asin（子）'!$A:$B,2,0)</f>
        <v>B075TX4636</v>
      </c>
      <c r="C603" t="str">
        <f>VLOOKUP(A603,'[1]子sku-父sku'!$A:$B,2,0)</f>
        <v>EUTK-J0102</v>
      </c>
      <c r="D603" s="28">
        <f>IFERROR(VLOOKUP(A603,[2]库存报告使用数据处理!$A:$C,3,0),0)</f>
        <v>1</v>
      </c>
      <c r="E603" s="28">
        <f>IFERROR(VLOOKUP(A603,[2]库存报告使用数据处理!$A:$D,4,0),0)</f>
        <v>0</v>
      </c>
      <c r="F603" s="28">
        <f>IFERROR(VLOOKUP(A603,[2]库存报告使用数据处理!$A:$E,5,0),0)</f>
        <v>0</v>
      </c>
      <c r="G603" s="28">
        <f>IFERROR(VLOOKUP(A603,[2]库存报告使用数据处理!$A:$F,6,0),0)</f>
        <v>1</v>
      </c>
      <c r="H603" s="29">
        <f>IFERROR(VLOOKUP(A603,[2]库存报告使用数据处理!$A:$G,7,0),0)</f>
        <v>12</v>
      </c>
      <c r="I603">
        <f>IFERROR(VLOOKUP(A603,[5]数据处理!$A:$B,2,0),0)</f>
        <v>5</v>
      </c>
      <c r="J603" s="30">
        <f>IFERROR(VLOOKUP(A603,[5]数据处理!$A:$D,4,0),0)</f>
        <v>0</v>
      </c>
      <c r="K603" s="30">
        <f>IFERROR(VLOOKUP(A603,[5]数据处理!$A:$E,5,0),0)</f>
        <v>0</v>
      </c>
      <c r="L603" s="30">
        <f>IFERROR(VLOOKUP(A603,[5]数据处理!$A:$G,7,0),0)</f>
        <v>0</v>
      </c>
      <c r="M603">
        <f t="shared" si="154"/>
        <v>5</v>
      </c>
      <c r="N603">
        <f>IFERROR(VLOOKUP(A603,[5]数据处理!$A:$C,3,0),0)</f>
        <v>0</v>
      </c>
      <c r="O603">
        <f>IFERROR(VLOOKUP($A603,[5]数据处理!$A:$N,14,0),0)</f>
        <v>6</v>
      </c>
      <c r="P603">
        <f>IFERROR(VLOOKUP($A603,[3]库存报告使用数据!$A$1:$B$65536,2,0),"")</f>
        <v>15</v>
      </c>
      <c r="Q603">
        <f>IFERROR(VLOOKUP($A603,[3]库存报告使用数据!$A$1:$E$65536,5,0),"")</f>
        <v>822</v>
      </c>
      <c r="R603">
        <f>IFERROR(VLOOKUP($A603,[3]库存报告使用数据!$A$1:$H$65536,8,0),"")</f>
        <v>299</v>
      </c>
      <c r="S603">
        <f>IFERROR(VLOOKUP($A603,[3]库存报告使用数据!$A$1:$K$65536,11,0),"")</f>
        <v>197</v>
      </c>
      <c r="T603">
        <f>IFERROR(VLOOKUP($A603,[3]库存报告使用数据!$A$1:$C$65536,3,0),"")</f>
        <v>8</v>
      </c>
      <c r="U603">
        <f>IFERROR(VLOOKUP($A603,[3]库存报告使用数据!$A$1:$F$65536,6,0),"")</f>
        <v>2</v>
      </c>
      <c r="V603">
        <f>IFERROR(VLOOKUP($A603,[3]库存报告使用数据!$A$1:$I$65536,9,0),"")</f>
        <v>4</v>
      </c>
      <c r="W603">
        <f>IFERROR(VLOOKUP($A603,[3]库存报告使用数据!$A$1:$L$65536,12,0),"")</f>
        <v>1</v>
      </c>
      <c r="X603" s="20">
        <f t="shared" si="155"/>
        <v>0.533333333333333</v>
      </c>
      <c r="Y603" s="20">
        <f t="shared" si="156"/>
        <v>0.0024330900243309</v>
      </c>
      <c r="Z603" s="20">
        <f t="shared" si="157"/>
        <v>0.0133779264214047</v>
      </c>
      <c r="AA603" s="20">
        <f t="shared" si="158"/>
        <v>0.0050761421319797</v>
      </c>
      <c r="AB603">
        <f>IFERROR(VLOOKUP($A603,[3]库存报告使用数据!$A$1:$D$65536,4,0),"")</f>
        <v>1.09875</v>
      </c>
      <c r="AC603">
        <f>IFERROR(VLOOKUP($A603,[3]库存报告使用数据!$A$1:$G$65536,7,0),"")</f>
        <v>0.21</v>
      </c>
      <c r="AD603">
        <f>IFERROR(VLOOKUP($A603,[3]库存报告使用数据!$A$1:$J$65536,10,0),"")</f>
        <v>0</v>
      </c>
      <c r="AE603">
        <f>IFERROR(VLOOKUP($A603,[3]库存报告使用数据!$A$1:$M$65536,13,0),"")</f>
        <v>0</v>
      </c>
      <c r="AF603" s="20">
        <f t="shared" si="159"/>
        <v>0.0915625</v>
      </c>
      <c r="AG603" s="20" t="str">
        <f t="shared" si="160"/>
        <v>无销售广告费为0.21</v>
      </c>
      <c r="AH603" s="20" t="str">
        <f t="shared" si="161"/>
        <v/>
      </c>
      <c r="AI603" s="20" t="str">
        <f t="shared" si="162"/>
        <v/>
      </c>
      <c r="AJ603">
        <f>IFERROR(VLOOKUP($B603,[4]库存报告使用数据!$A$1:$B$65536,2,0),0)</f>
        <v>2</v>
      </c>
      <c r="AK603">
        <f>IFERROR(VLOOKUP($B603,[4]库存报告使用数据!$A$1:$C$65536,3,0),)</f>
        <v>0</v>
      </c>
      <c r="AL603">
        <f>IFERROR(VLOOKUP($B603,[4]库存报告使用数据!$A$1:$D$65536,4,0),)</f>
        <v>2</v>
      </c>
      <c r="AM603">
        <f>IFERROR(VLOOKUP($B603,[4]库存报告使用数据!$A$1:$E$65536,5,0),)</f>
        <v>0</v>
      </c>
      <c r="AN603" s="20">
        <f t="shared" si="163"/>
        <v>0.5</v>
      </c>
      <c r="AO603" s="20" t="str">
        <f t="shared" si="164"/>
        <v/>
      </c>
      <c r="AP603" s="20">
        <f t="shared" si="165"/>
        <v>0</v>
      </c>
      <c r="AQ603" s="20" t="str">
        <f t="shared" si="166"/>
        <v/>
      </c>
      <c r="AR603" s="32">
        <f t="shared" si="167"/>
        <v>0.142857142857143</v>
      </c>
      <c r="AS603" s="32">
        <f t="shared" si="168"/>
        <v>8.57142857142857</v>
      </c>
      <c r="AT603" s="32">
        <f t="shared" si="169"/>
        <v>-3.57142857142857</v>
      </c>
      <c r="AU603" s="28">
        <f t="shared" si="170"/>
        <v>35</v>
      </c>
      <c r="AV603" s="34">
        <f>IFERROR(时间!$B$4+AU603,"上周无销量")</f>
        <v>43318</v>
      </c>
    </row>
    <row r="604" spans="1:48">
      <c r="A604" s="18" t="s">
        <v>649</v>
      </c>
      <c r="B604" t="str">
        <f>VLOOKUP(A604,'[1]sku-asin（子）'!$A:$B,2,0)</f>
        <v>B075TVVHK6</v>
      </c>
      <c r="C604" t="str">
        <f>VLOOKUP(A604,'[1]子sku-父sku'!$A:$B,2,0)</f>
        <v>EUTK-J0102</v>
      </c>
      <c r="D604" s="28">
        <f>IFERROR(VLOOKUP(A604,[2]库存报告使用数据处理!$A:$C,3,0),0)</f>
        <v>0</v>
      </c>
      <c r="E604" s="28">
        <f>IFERROR(VLOOKUP(A604,[2]库存报告使用数据处理!$A:$D,4,0),0)</f>
        <v>0</v>
      </c>
      <c r="F604" s="28">
        <f>IFERROR(VLOOKUP(A604,[2]库存报告使用数据处理!$A:$E,5,0),0)</f>
        <v>1</v>
      </c>
      <c r="G604" s="28">
        <f>IFERROR(VLOOKUP(A604,[2]库存报告使用数据处理!$A:$F,6,0),0)</f>
        <v>1</v>
      </c>
      <c r="H604" s="29">
        <f>IFERROR(VLOOKUP(A604,[2]库存报告使用数据处理!$A:$G,7,0),0)</f>
        <v>13.99</v>
      </c>
      <c r="I604">
        <f>IFERROR(VLOOKUP(A604,[5]数据处理!$A:$B,2,0),0)</f>
        <v>0</v>
      </c>
      <c r="J604" s="30">
        <f>IFERROR(VLOOKUP(A604,[5]数据处理!$A:$D,4,0),0)</f>
        <v>0</v>
      </c>
      <c r="K604" s="30">
        <f>IFERROR(VLOOKUP(A604,[5]数据处理!$A:$E,5,0),0)</f>
        <v>0</v>
      </c>
      <c r="L604" s="30">
        <f>IFERROR(VLOOKUP(A604,[5]数据处理!$A:$G,7,0),0)</f>
        <v>0</v>
      </c>
      <c r="M604">
        <f t="shared" si="154"/>
        <v>0</v>
      </c>
      <c r="N604">
        <f>IFERROR(VLOOKUP(A604,[5]数据处理!$A:$C,3,0),0)</f>
        <v>0</v>
      </c>
      <c r="O604">
        <f>IFERROR(VLOOKUP($A604,[5]数据处理!$A:$N,14,0),0)</f>
        <v>0</v>
      </c>
      <c r="P604">
        <f>IFERROR(VLOOKUP($A604,[3]库存报告使用数据!$A$1:$B$65536,2,0),"")</f>
        <v>0</v>
      </c>
      <c r="Q604">
        <f>IFERROR(VLOOKUP($A604,[3]库存报告使用数据!$A$1:$E$65536,5,0),"")</f>
        <v>0</v>
      </c>
      <c r="R604">
        <f>IFERROR(VLOOKUP($A604,[3]库存报告使用数据!$A$1:$H$65536,8,0),"")</f>
        <v>0</v>
      </c>
      <c r="S604">
        <f>IFERROR(VLOOKUP($A604,[3]库存报告使用数据!$A$1:$K$65536,11,0),"")</f>
        <v>8</v>
      </c>
      <c r="T604">
        <f>IFERROR(VLOOKUP($A604,[3]库存报告使用数据!$A$1:$C$65536,3,0),"")</f>
        <v>0</v>
      </c>
      <c r="U604">
        <f>IFERROR(VLOOKUP($A604,[3]库存报告使用数据!$A$1:$F$65536,6,0),"")</f>
        <v>0</v>
      </c>
      <c r="V604">
        <f>IFERROR(VLOOKUP($A604,[3]库存报告使用数据!$A$1:$I$65536,9,0),"")</f>
        <v>0</v>
      </c>
      <c r="W604">
        <f>IFERROR(VLOOKUP($A604,[3]库存报告使用数据!$A$1:$L$65536,12,0),"")</f>
        <v>1</v>
      </c>
      <c r="X604" s="20" t="str">
        <f t="shared" si="155"/>
        <v/>
      </c>
      <c r="Y604" s="20" t="str">
        <f t="shared" si="156"/>
        <v/>
      </c>
      <c r="Z604" s="20" t="str">
        <f t="shared" si="157"/>
        <v/>
      </c>
      <c r="AA604" s="20">
        <f t="shared" si="158"/>
        <v>0.125</v>
      </c>
      <c r="AB604">
        <f>IFERROR(VLOOKUP($A604,[3]库存报告使用数据!$A$1:$D$65536,4,0),"")</f>
        <v>0</v>
      </c>
      <c r="AC604">
        <f>IFERROR(VLOOKUP($A604,[3]库存报告使用数据!$A$1:$G$65536,7,0),"")</f>
        <v>0</v>
      </c>
      <c r="AD604">
        <f>IFERROR(VLOOKUP($A604,[3]库存报告使用数据!$A$1:$J$65536,10,0),"")</f>
        <v>0</v>
      </c>
      <c r="AE604">
        <f>IFERROR(VLOOKUP($A604,[3]库存报告使用数据!$A$1:$M$65536,13,0),"")</f>
        <v>0.29</v>
      </c>
      <c r="AF604" s="20" t="str">
        <f t="shared" si="159"/>
        <v/>
      </c>
      <c r="AG604" s="20" t="str">
        <f t="shared" si="160"/>
        <v/>
      </c>
      <c r="AH604" s="20" t="str">
        <f t="shared" si="161"/>
        <v/>
      </c>
      <c r="AI604" s="20">
        <f t="shared" si="162"/>
        <v>0.0207290922087205</v>
      </c>
      <c r="AJ604">
        <f>IFERROR(VLOOKUP($B604,[4]库存报告使用数据!$A$1:$B$65536,2,0),0)</f>
        <v>0</v>
      </c>
      <c r="AK604">
        <f>IFERROR(VLOOKUP($B604,[4]库存报告使用数据!$A$1:$C$65536,3,0),)</f>
        <v>0</v>
      </c>
      <c r="AL604">
        <f>IFERROR(VLOOKUP($B604,[4]库存报告使用数据!$A$1:$D$65536,4,0),)</f>
        <v>2</v>
      </c>
      <c r="AM604">
        <f>IFERROR(VLOOKUP($B604,[4]库存报告使用数据!$A$1:$E$65536,5,0),)</f>
        <v>3</v>
      </c>
      <c r="AN604" s="20" t="str">
        <f t="shared" si="163"/>
        <v/>
      </c>
      <c r="AO604" s="20" t="str">
        <f t="shared" si="164"/>
        <v/>
      </c>
      <c r="AP604" s="20">
        <f t="shared" si="165"/>
        <v>0.5</v>
      </c>
      <c r="AQ604" s="20">
        <f t="shared" si="166"/>
        <v>0.333333333333333</v>
      </c>
      <c r="AR604" s="32">
        <f t="shared" si="167"/>
        <v>0</v>
      </c>
      <c r="AS604" s="32">
        <f t="shared" si="168"/>
        <v>0</v>
      </c>
      <c r="AT604" s="32">
        <f t="shared" si="169"/>
        <v>0</v>
      </c>
      <c r="AU604" s="28" t="str">
        <f t="shared" si="170"/>
        <v>库存为0</v>
      </c>
      <c r="AV604" s="34" t="str">
        <f>IFERROR(时间!$B$4+AU604,"上周无销量")</f>
        <v>上周无销量</v>
      </c>
    </row>
    <row r="605" spans="1:48">
      <c r="A605" s="18" t="s">
        <v>650</v>
      </c>
      <c r="B605" t="str">
        <f>VLOOKUP(A605,'[1]sku-asin（子）'!$A:$B,2,0)</f>
        <v>B075TV98C6</v>
      </c>
      <c r="C605" t="str">
        <f>VLOOKUP(A605,'[1]子sku-父sku'!$A:$B,2,0)</f>
        <v>EUTK-J0102</v>
      </c>
      <c r="D605" s="28">
        <f>IFERROR(VLOOKUP(A605,[2]库存报告使用数据处理!$A:$C,3,0),0)</f>
        <v>0</v>
      </c>
      <c r="E605" s="28">
        <f>IFERROR(VLOOKUP(A605,[2]库存报告使用数据处理!$A:$D,4,0),0)</f>
        <v>0</v>
      </c>
      <c r="F605" s="28">
        <f>IFERROR(VLOOKUP(A605,[2]库存报告使用数据处理!$A:$E,5,0),0)</f>
        <v>0</v>
      </c>
      <c r="G605" s="28">
        <f>IFERROR(VLOOKUP(A605,[2]库存报告使用数据处理!$A:$F,6,0),0)</f>
        <v>0</v>
      </c>
      <c r="H605" s="29">
        <f>IFERROR(VLOOKUP(A605,[2]库存报告使用数据处理!$A:$G,7,0),0)</f>
        <v>0</v>
      </c>
      <c r="I605">
        <f>IFERROR(VLOOKUP(A605,[5]数据处理!$A:$B,2,0),0)</f>
        <v>5</v>
      </c>
      <c r="J605" s="30">
        <f>IFERROR(VLOOKUP(A605,[5]数据处理!$A:$D,4,0),0)</f>
        <v>0</v>
      </c>
      <c r="K605" s="30">
        <f>IFERROR(VLOOKUP(A605,[5]数据处理!$A:$E,5,0),0)</f>
        <v>0</v>
      </c>
      <c r="L605" s="30">
        <f>IFERROR(VLOOKUP(A605,[5]数据处理!$A:$G,7,0),0)</f>
        <v>0</v>
      </c>
      <c r="M605">
        <f t="shared" si="154"/>
        <v>5</v>
      </c>
      <c r="N605">
        <f>IFERROR(VLOOKUP(A605,[5]数据处理!$A:$C,3,0),0)</f>
        <v>0</v>
      </c>
      <c r="O605">
        <f>IFERROR(VLOOKUP($A605,[5]数据处理!$A:$N,14,0),0)</f>
        <v>5</v>
      </c>
      <c r="P605">
        <f>IFERROR(VLOOKUP($A605,[3]库存报告使用数据!$A$1:$B$65536,2,0),"")</f>
        <v>23</v>
      </c>
      <c r="Q605">
        <f>IFERROR(VLOOKUP($A605,[3]库存报告使用数据!$A$1:$E$65536,5,0),"")</f>
        <v>4</v>
      </c>
      <c r="R605">
        <f>IFERROR(VLOOKUP($A605,[3]库存报告使用数据!$A$1:$H$65536,8,0),"")</f>
        <v>3</v>
      </c>
      <c r="S605">
        <f>IFERROR(VLOOKUP($A605,[3]库存报告使用数据!$A$1:$K$65536,11,0),"")</f>
        <v>6</v>
      </c>
      <c r="T605">
        <f>IFERROR(VLOOKUP($A605,[3]库存报告使用数据!$A$1:$C$65536,3,0),"")</f>
        <v>0</v>
      </c>
      <c r="U605">
        <f>IFERROR(VLOOKUP($A605,[3]库存报告使用数据!$A$1:$F$65536,6,0),"")</f>
        <v>0</v>
      </c>
      <c r="V605">
        <f>IFERROR(VLOOKUP($A605,[3]库存报告使用数据!$A$1:$I$65536,9,0),"")</f>
        <v>0</v>
      </c>
      <c r="W605">
        <f>IFERROR(VLOOKUP($A605,[3]库存报告使用数据!$A$1:$L$65536,12,0),"")</f>
        <v>0</v>
      </c>
      <c r="X605" s="20">
        <f t="shared" si="155"/>
        <v>0</v>
      </c>
      <c r="Y605" s="20">
        <f t="shared" si="156"/>
        <v>0</v>
      </c>
      <c r="Z605" s="20">
        <f t="shared" si="157"/>
        <v>0</v>
      </c>
      <c r="AA605" s="20">
        <f t="shared" si="158"/>
        <v>0</v>
      </c>
      <c r="AB605">
        <f>IFERROR(VLOOKUP($A605,[3]库存报告使用数据!$A$1:$D$65536,4,0),"")</f>
        <v>0</v>
      </c>
      <c r="AC605">
        <f>IFERROR(VLOOKUP($A605,[3]库存报告使用数据!$A$1:$G$65536,7,0),"")</f>
        <v>0</v>
      </c>
      <c r="AD605">
        <f>IFERROR(VLOOKUP($A605,[3]库存报告使用数据!$A$1:$J$65536,10,0),"")</f>
        <v>0</v>
      </c>
      <c r="AE605">
        <f>IFERROR(VLOOKUP($A605,[3]库存报告使用数据!$A$1:$M$65536,13,0),"")</f>
        <v>0</v>
      </c>
      <c r="AF605" s="20" t="str">
        <f t="shared" si="159"/>
        <v/>
      </c>
      <c r="AG605" s="20" t="str">
        <f t="shared" si="160"/>
        <v/>
      </c>
      <c r="AH605" s="20" t="str">
        <f t="shared" si="161"/>
        <v/>
      </c>
      <c r="AI605" s="20" t="str">
        <f t="shared" si="162"/>
        <v/>
      </c>
      <c r="AJ605">
        <f>IFERROR(VLOOKUP($B605,[4]库存报告使用数据!$A$1:$B$65536,2,0),0)</f>
        <v>1</v>
      </c>
      <c r="AK605">
        <f>IFERROR(VLOOKUP($B605,[4]库存报告使用数据!$A$1:$C$65536,3,0),)</f>
        <v>0</v>
      </c>
      <c r="AL605">
        <f>IFERROR(VLOOKUP($B605,[4]库存报告使用数据!$A$1:$D$65536,4,0),)</f>
        <v>2</v>
      </c>
      <c r="AM605">
        <f>IFERROR(VLOOKUP($B605,[4]库存报告使用数据!$A$1:$E$65536,5,0),)</f>
        <v>5</v>
      </c>
      <c r="AN605" s="20">
        <f t="shared" si="163"/>
        <v>0</v>
      </c>
      <c r="AO605" s="20" t="str">
        <f t="shared" si="164"/>
        <v/>
      </c>
      <c r="AP605" s="20">
        <f t="shared" si="165"/>
        <v>0</v>
      </c>
      <c r="AQ605" s="20">
        <f t="shared" si="166"/>
        <v>0</v>
      </c>
      <c r="AR605" s="32">
        <f t="shared" si="167"/>
        <v>0</v>
      </c>
      <c r="AS605" s="32">
        <f t="shared" si="168"/>
        <v>0</v>
      </c>
      <c r="AT605" s="32">
        <f t="shared" si="169"/>
        <v>5</v>
      </c>
      <c r="AU605" s="28" t="str">
        <f t="shared" si="170"/>
        <v>库存为5</v>
      </c>
      <c r="AV605" s="34" t="str">
        <f>IFERROR(时间!$B$4+AU605,"上周无销量")</f>
        <v>上周无销量</v>
      </c>
    </row>
    <row r="606" spans="1:48">
      <c r="A606" s="18" t="s">
        <v>651</v>
      </c>
      <c r="B606" t="str">
        <f>VLOOKUP(A606,'[1]sku-asin（子）'!$A:$B,2,0)</f>
        <v>B075TTM29Z</v>
      </c>
      <c r="C606" t="str">
        <f>VLOOKUP(A606,'[1]子sku-父sku'!$A:$B,2,0)</f>
        <v>EUTK-J0102</v>
      </c>
      <c r="D606" s="28">
        <f>IFERROR(VLOOKUP(A606,[2]库存报告使用数据处理!$A:$C,3,0),0)</f>
        <v>1</v>
      </c>
      <c r="E606" s="28">
        <f>IFERROR(VLOOKUP(A606,[2]库存报告使用数据处理!$A:$D,4,0),0)</f>
        <v>0</v>
      </c>
      <c r="F606" s="28">
        <f>IFERROR(VLOOKUP(A606,[2]库存报告使用数据处理!$A:$E,5,0),0)</f>
        <v>0</v>
      </c>
      <c r="G606" s="28">
        <f>IFERROR(VLOOKUP(A606,[2]库存报告使用数据处理!$A:$F,6,0),0)</f>
        <v>0</v>
      </c>
      <c r="H606" s="29">
        <f>IFERROR(VLOOKUP(A606,[2]库存报告使用数据处理!$A:$G,7,0),0)</f>
        <v>12</v>
      </c>
      <c r="I606">
        <f>IFERROR(VLOOKUP(A606,[5]数据处理!$A:$B,2,0),0)</f>
        <v>3</v>
      </c>
      <c r="J606" s="30">
        <f>IFERROR(VLOOKUP(A606,[5]数据处理!$A:$D,4,0),0)</f>
        <v>0</v>
      </c>
      <c r="K606" s="30">
        <f>IFERROR(VLOOKUP(A606,[5]数据处理!$A:$E,5,0),0)</f>
        <v>0</v>
      </c>
      <c r="L606" s="30">
        <f>IFERROR(VLOOKUP(A606,[5]数据处理!$A:$G,7,0),0)</f>
        <v>0</v>
      </c>
      <c r="M606">
        <f t="shared" si="154"/>
        <v>3</v>
      </c>
      <c r="N606">
        <f>IFERROR(VLOOKUP(A606,[5]数据处理!$A:$C,3,0),0)</f>
        <v>0</v>
      </c>
      <c r="O606">
        <f>IFERROR(VLOOKUP($A606,[5]数据处理!$A:$N,14,0),0)</f>
        <v>3</v>
      </c>
      <c r="P606">
        <f>IFERROR(VLOOKUP($A606,[3]库存报告使用数据!$A$1:$B$65536,2,0),"")</f>
        <v>5</v>
      </c>
      <c r="Q606">
        <f>IFERROR(VLOOKUP($A606,[3]库存报告使用数据!$A$1:$E$65536,5,0),"")</f>
        <v>0</v>
      </c>
      <c r="R606">
        <f>IFERROR(VLOOKUP($A606,[3]库存报告使用数据!$A$1:$H$65536,8,0),"")</f>
        <v>3</v>
      </c>
      <c r="S606">
        <f>IFERROR(VLOOKUP($A606,[3]库存报告使用数据!$A$1:$K$65536,11,0),"")</f>
        <v>1</v>
      </c>
      <c r="T606">
        <f>IFERROR(VLOOKUP($A606,[3]库存报告使用数据!$A$1:$C$65536,3,0),"")</f>
        <v>0</v>
      </c>
      <c r="U606">
        <f>IFERROR(VLOOKUP($A606,[3]库存报告使用数据!$A$1:$F$65536,6,0),"")</f>
        <v>0</v>
      </c>
      <c r="V606">
        <f>IFERROR(VLOOKUP($A606,[3]库存报告使用数据!$A$1:$I$65536,9,0),"")</f>
        <v>0</v>
      </c>
      <c r="W606">
        <f>IFERROR(VLOOKUP($A606,[3]库存报告使用数据!$A$1:$L$65536,12,0),"")</f>
        <v>0</v>
      </c>
      <c r="X606" s="20">
        <f t="shared" si="155"/>
        <v>0</v>
      </c>
      <c r="Y606" s="20" t="str">
        <f t="shared" si="156"/>
        <v/>
      </c>
      <c r="Z606" s="20">
        <f t="shared" si="157"/>
        <v>0</v>
      </c>
      <c r="AA606" s="20">
        <f t="shared" si="158"/>
        <v>0</v>
      </c>
      <c r="AB606">
        <f>IFERROR(VLOOKUP($A606,[3]库存报告使用数据!$A$1:$D$65536,4,0),"")</f>
        <v>0</v>
      </c>
      <c r="AC606">
        <f>IFERROR(VLOOKUP($A606,[3]库存报告使用数据!$A$1:$G$65536,7,0),"")</f>
        <v>0</v>
      </c>
      <c r="AD606">
        <f>IFERROR(VLOOKUP($A606,[3]库存报告使用数据!$A$1:$J$65536,10,0),"")</f>
        <v>0</v>
      </c>
      <c r="AE606">
        <f>IFERROR(VLOOKUP($A606,[3]库存报告使用数据!$A$1:$M$65536,13,0),"")</f>
        <v>0</v>
      </c>
      <c r="AF606" s="20" t="str">
        <f t="shared" si="159"/>
        <v/>
      </c>
      <c r="AG606" s="20" t="str">
        <f t="shared" si="160"/>
        <v/>
      </c>
      <c r="AH606" s="20" t="str">
        <f t="shared" si="161"/>
        <v/>
      </c>
      <c r="AI606" s="20" t="str">
        <f t="shared" si="162"/>
        <v/>
      </c>
      <c r="AJ606">
        <f>IFERROR(VLOOKUP($B606,[4]库存报告使用数据!$A$1:$B$65536,2,0),0)</f>
        <v>0</v>
      </c>
      <c r="AK606">
        <f>IFERROR(VLOOKUP($B606,[4]库存报告使用数据!$A$1:$C$65536,3,0),)</f>
        <v>0</v>
      </c>
      <c r="AL606">
        <f>IFERROR(VLOOKUP($B606,[4]库存报告使用数据!$A$1:$D$65536,4,0),)</f>
        <v>1</v>
      </c>
      <c r="AM606">
        <f>IFERROR(VLOOKUP($B606,[4]库存报告使用数据!$A$1:$E$65536,5,0),)</f>
        <v>0</v>
      </c>
      <c r="AN606" s="20" t="str">
        <f t="shared" si="163"/>
        <v/>
      </c>
      <c r="AO606" s="20" t="str">
        <f t="shared" si="164"/>
        <v/>
      </c>
      <c r="AP606" s="20">
        <f t="shared" si="165"/>
        <v>0</v>
      </c>
      <c r="AQ606" s="20" t="str">
        <f t="shared" si="166"/>
        <v/>
      </c>
      <c r="AR606" s="32">
        <f t="shared" si="167"/>
        <v>0.142857142857143</v>
      </c>
      <c r="AS606" s="32">
        <f t="shared" si="168"/>
        <v>8.57142857142857</v>
      </c>
      <c r="AT606" s="32">
        <f t="shared" si="169"/>
        <v>-5.57142857142857</v>
      </c>
      <c r="AU606" s="28">
        <f t="shared" si="170"/>
        <v>21</v>
      </c>
      <c r="AV606" s="34">
        <f>IFERROR(时间!$B$4+AU606,"上周无销量")</f>
        <v>43304</v>
      </c>
    </row>
    <row r="607" spans="1:48">
      <c r="A607" s="18" t="s">
        <v>652</v>
      </c>
      <c r="B607" t="str">
        <f>VLOOKUP(A607,'[1]sku-asin（子）'!$A:$B,2,0)</f>
        <v>B075TZP14H</v>
      </c>
      <c r="C607" t="str">
        <f>VLOOKUP(A607,'[1]子sku-父sku'!$A:$B,2,0)</f>
        <v>EUTK-J0102</v>
      </c>
      <c r="D607" s="28">
        <f>IFERROR(VLOOKUP(A607,[2]库存报告使用数据处理!$A:$C,3,0),0)</f>
        <v>0</v>
      </c>
      <c r="E607" s="28">
        <f>IFERROR(VLOOKUP(A607,[2]库存报告使用数据处理!$A:$D,4,0),0)</f>
        <v>0</v>
      </c>
      <c r="F607" s="28">
        <f>IFERROR(VLOOKUP(A607,[2]库存报告使用数据处理!$A:$E,5,0),0)</f>
        <v>0</v>
      </c>
      <c r="G607" s="28">
        <f>IFERROR(VLOOKUP(A607,[2]库存报告使用数据处理!$A:$F,6,0),0)</f>
        <v>0</v>
      </c>
      <c r="H607" s="29">
        <f>IFERROR(VLOOKUP(A607,[2]库存报告使用数据处理!$A:$G,7,0),0)</f>
        <v>0</v>
      </c>
      <c r="I607">
        <f>IFERROR(VLOOKUP(A607,[5]数据处理!$A:$B,2,0),0)</f>
        <v>5</v>
      </c>
      <c r="J607" s="30">
        <f>IFERROR(VLOOKUP(A607,[5]数据处理!$A:$D,4,0),0)</f>
        <v>0</v>
      </c>
      <c r="K607" s="30">
        <f>IFERROR(VLOOKUP(A607,[5]数据处理!$A:$E,5,0),0)</f>
        <v>0</v>
      </c>
      <c r="L607" s="30">
        <f>IFERROR(VLOOKUP(A607,[5]数据处理!$A:$G,7,0),0)</f>
        <v>0</v>
      </c>
      <c r="M607">
        <f t="shared" si="154"/>
        <v>5</v>
      </c>
      <c r="N607">
        <f>IFERROR(VLOOKUP(A607,[5]数据处理!$A:$C,3,0),0)</f>
        <v>0</v>
      </c>
      <c r="O607">
        <f>IFERROR(VLOOKUP($A607,[5]数据处理!$A:$N,14,0),0)</f>
        <v>4</v>
      </c>
      <c r="P607">
        <f>IFERROR(VLOOKUP($A607,[3]库存报告使用数据!$A$1:$B$65536,2,0),"")</f>
        <v>2</v>
      </c>
      <c r="Q607">
        <f>IFERROR(VLOOKUP($A607,[3]库存报告使用数据!$A$1:$E$65536,5,0),"")</f>
        <v>1</v>
      </c>
      <c r="R607">
        <f>IFERROR(VLOOKUP($A607,[3]库存报告使用数据!$A$1:$H$65536,8,0),"")</f>
        <v>0</v>
      </c>
      <c r="S607">
        <f>IFERROR(VLOOKUP($A607,[3]库存报告使用数据!$A$1:$K$65536,11,0),"")</f>
        <v>1</v>
      </c>
      <c r="T607">
        <f>IFERROR(VLOOKUP($A607,[3]库存报告使用数据!$A$1:$C$65536,3,0),"")</f>
        <v>0</v>
      </c>
      <c r="U607">
        <f>IFERROR(VLOOKUP($A607,[3]库存报告使用数据!$A$1:$F$65536,6,0),"")</f>
        <v>0</v>
      </c>
      <c r="V607">
        <f>IFERROR(VLOOKUP($A607,[3]库存报告使用数据!$A$1:$I$65536,9,0),"")</f>
        <v>0</v>
      </c>
      <c r="W607">
        <f>IFERROR(VLOOKUP($A607,[3]库存报告使用数据!$A$1:$L$65536,12,0),"")</f>
        <v>0</v>
      </c>
      <c r="X607" s="20">
        <f t="shared" si="155"/>
        <v>0</v>
      </c>
      <c r="Y607" s="20">
        <f t="shared" si="156"/>
        <v>0</v>
      </c>
      <c r="Z607" s="20" t="str">
        <f t="shared" si="157"/>
        <v/>
      </c>
      <c r="AA607" s="20">
        <f t="shared" si="158"/>
        <v>0</v>
      </c>
      <c r="AB607">
        <f>IFERROR(VLOOKUP($A607,[3]库存报告使用数据!$A$1:$D$65536,4,0),"")</f>
        <v>0</v>
      </c>
      <c r="AC607">
        <f>IFERROR(VLOOKUP($A607,[3]库存报告使用数据!$A$1:$G$65536,7,0),"")</f>
        <v>0</v>
      </c>
      <c r="AD607">
        <f>IFERROR(VLOOKUP($A607,[3]库存报告使用数据!$A$1:$J$65536,10,0),"")</f>
        <v>0</v>
      </c>
      <c r="AE607">
        <f>IFERROR(VLOOKUP($A607,[3]库存报告使用数据!$A$1:$M$65536,13,0),"")</f>
        <v>0</v>
      </c>
      <c r="AF607" s="20" t="str">
        <f t="shared" si="159"/>
        <v/>
      </c>
      <c r="AG607" s="20" t="str">
        <f t="shared" si="160"/>
        <v/>
      </c>
      <c r="AH607" s="20" t="str">
        <f t="shared" si="161"/>
        <v/>
      </c>
      <c r="AI607" s="20" t="str">
        <f t="shared" si="162"/>
        <v/>
      </c>
      <c r="AJ607">
        <f>IFERROR(VLOOKUP($B607,[4]库存报告使用数据!$A$1:$B$65536,2,0),0)</f>
        <v>0</v>
      </c>
      <c r="AK607">
        <f>IFERROR(VLOOKUP($B607,[4]库存报告使用数据!$A$1:$C$65536,3,0),)</f>
        <v>0</v>
      </c>
      <c r="AL607">
        <f>IFERROR(VLOOKUP($B607,[4]库存报告使用数据!$A$1:$D$65536,4,0),)</f>
        <v>0</v>
      </c>
      <c r="AM607">
        <f>IFERROR(VLOOKUP($B607,[4]库存报告使用数据!$A$1:$E$65536,5,0),)</f>
        <v>0</v>
      </c>
      <c r="AN607" s="20" t="str">
        <f t="shared" si="163"/>
        <v/>
      </c>
      <c r="AO607" s="20" t="str">
        <f t="shared" si="164"/>
        <v/>
      </c>
      <c r="AP607" s="20" t="str">
        <f t="shared" si="165"/>
        <v/>
      </c>
      <c r="AQ607" s="20" t="str">
        <f t="shared" si="166"/>
        <v/>
      </c>
      <c r="AR607" s="32">
        <f t="shared" si="167"/>
        <v>0</v>
      </c>
      <c r="AS607" s="32">
        <f t="shared" si="168"/>
        <v>0</v>
      </c>
      <c r="AT607" s="32">
        <f t="shared" si="169"/>
        <v>5</v>
      </c>
      <c r="AU607" s="28" t="str">
        <f t="shared" si="170"/>
        <v>库存为5</v>
      </c>
      <c r="AV607" s="34" t="str">
        <f>IFERROR(时间!$B$4+AU607,"上周无销量")</f>
        <v>上周无销量</v>
      </c>
    </row>
    <row r="608" spans="1:48">
      <c r="A608" s="18" t="s">
        <v>653</v>
      </c>
      <c r="B608" t="str">
        <f>VLOOKUP(A608,'[1]sku-asin（子）'!$A:$B,2,0)</f>
        <v>B075TYKZQR</v>
      </c>
      <c r="C608" t="str">
        <f>VLOOKUP(A608,'[1]子sku-父sku'!$A:$B,2,0)</f>
        <v>EUTK-J0102</v>
      </c>
      <c r="D608" s="28">
        <f>IFERROR(VLOOKUP(A608,[2]库存报告使用数据处理!$A:$C,3,0),0)</f>
        <v>0</v>
      </c>
      <c r="E608" s="28">
        <f>IFERROR(VLOOKUP(A608,[2]库存报告使用数据处理!$A:$D,4,0),0)</f>
        <v>0</v>
      </c>
      <c r="F608" s="28">
        <f>IFERROR(VLOOKUP(A608,[2]库存报告使用数据处理!$A:$E,5,0),0)</f>
        <v>0</v>
      </c>
      <c r="G608" s="28">
        <f>IFERROR(VLOOKUP(A608,[2]库存报告使用数据处理!$A:$F,6,0),0)</f>
        <v>0</v>
      </c>
      <c r="H608" s="29">
        <f>IFERROR(VLOOKUP(A608,[2]库存报告使用数据处理!$A:$G,7,0),0)</f>
        <v>0</v>
      </c>
      <c r="I608">
        <f>IFERROR(VLOOKUP(A608,[5]数据处理!$A:$B,2,0),0)</f>
        <v>2</v>
      </c>
      <c r="J608" s="30">
        <f>IFERROR(VLOOKUP(A608,[5]数据处理!$A:$D,4,0),0)</f>
        <v>0</v>
      </c>
      <c r="K608" s="30">
        <f>IFERROR(VLOOKUP(A608,[5]数据处理!$A:$E,5,0),0)</f>
        <v>0</v>
      </c>
      <c r="L608" s="30">
        <f>IFERROR(VLOOKUP(A608,[5]数据处理!$A:$G,7,0),0)</f>
        <v>0</v>
      </c>
      <c r="M608">
        <f t="shared" si="154"/>
        <v>2</v>
      </c>
      <c r="N608">
        <f>IFERROR(VLOOKUP(A608,[5]数据处理!$A:$C,3,0),0)</f>
        <v>0</v>
      </c>
      <c r="O608">
        <f>IFERROR(VLOOKUP($A608,[5]数据处理!$A:$N,14,0),0)</f>
        <v>2</v>
      </c>
      <c r="P608">
        <f>IFERROR(VLOOKUP($A608,[3]库存报告使用数据!$A$1:$B$65536,2,0),"")</f>
        <v>3</v>
      </c>
      <c r="Q608">
        <f>IFERROR(VLOOKUP($A608,[3]库存报告使用数据!$A$1:$E$65536,5,0),"")</f>
        <v>2</v>
      </c>
      <c r="R608">
        <f>IFERROR(VLOOKUP($A608,[3]库存报告使用数据!$A$1:$H$65536,8,0),"")</f>
        <v>17</v>
      </c>
      <c r="S608">
        <f>IFERROR(VLOOKUP($A608,[3]库存报告使用数据!$A$1:$K$65536,11,0),"")</f>
        <v>1</v>
      </c>
      <c r="T608">
        <f>IFERROR(VLOOKUP($A608,[3]库存报告使用数据!$A$1:$C$65536,3,0),"")</f>
        <v>0</v>
      </c>
      <c r="U608">
        <f>IFERROR(VLOOKUP($A608,[3]库存报告使用数据!$A$1:$F$65536,6,0),"")</f>
        <v>0</v>
      </c>
      <c r="V608">
        <f>IFERROR(VLOOKUP($A608,[3]库存报告使用数据!$A$1:$I$65536,9,0),"")</f>
        <v>0</v>
      </c>
      <c r="W608">
        <f>IFERROR(VLOOKUP($A608,[3]库存报告使用数据!$A$1:$L$65536,12,0),"")</f>
        <v>0</v>
      </c>
      <c r="X608" s="20">
        <f t="shared" si="155"/>
        <v>0</v>
      </c>
      <c r="Y608" s="20">
        <f t="shared" si="156"/>
        <v>0</v>
      </c>
      <c r="Z608" s="20">
        <f t="shared" si="157"/>
        <v>0</v>
      </c>
      <c r="AA608" s="20">
        <f t="shared" si="158"/>
        <v>0</v>
      </c>
      <c r="AB608">
        <f>IFERROR(VLOOKUP($A608,[3]库存报告使用数据!$A$1:$D$65536,4,0),"")</f>
        <v>0</v>
      </c>
      <c r="AC608">
        <f>IFERROR(VLOOKUP($A608,[3]库存报告使用数据!$A$1:$G$65536,7,0),"")</f>
        <v>0</v>
      </c>
      <c r="AD608">
        <f>IFERROR(VLOOKUP($A608,[3]库存报告使用数据!$A$1:$J$65536,10,0),"")</f>
        <v>0</v>
      </c>
      <c r="AE608">
        <f>IFERROR(VLOOKUP($A608,[3]库存报告使用数据!$A$1:$M$65536,13,0),"")</f>
        <v>0</v>
      </c>
      <c r="AF608" s="20" t="str">
        <f t="shared" si="159"/>
        <v/>
      </c>
      <c r="AG608" s="20" t="str">
        <f t="shared" si="160"/>
        <v/>
      </c>
      <c r="AH608" s="20" t="str">
        <f t="shared" si="161"/>
        <v/>
      </c>
      <c r="AI608" s="20" t="str">
        <f t="shared" si="162"/>
        <v/>
      </c>
      <c r="AJ608">
        <f>IFERROR(VLOOKUP($B608,[4]库存报告使用数据!$A$1:$B$65536,2,0),0)</f>
        <v>0</v>
      </c>
      <c r="AK608">
        <f>IFERROR(VLOOKUP($B608,[4]库存报告使用数据!$A$1:$C$65536,3,0),)</f>
        <v>0</v>
      </c>
      <c r="AL608">
        <f>IFERROR(VLOOKUP($B608,[4]库存报告使用数据!$A$1:$D$65536,4,0),)</f>
        <v>0</v>
      </c>
      <c r="AM608">
        <f>IFERROR(VLOOKUP($B608,[4]库存报告使用数据!$A$1:$E$65536,5,0),)</f>
        <v>0</v>
      </c>
      <c r="AN608" s="20" t="str">
        <f t="shared" si="163"/>
        <v/>
      </c>
      <c r="AO608" s="20" t="str">
        <f t="shared" si="164"/>
        <v/>
      </c>
      <c r="AP608" s="20" t="str">
        <f t="shared" si="165"/>
        <v/>
      </c>
      <c r="AQ608" s="20" t="str">
        <f t="shared" si="166"/>
        <v/>
      </c>
      <c r="AR608" s="32">
        <f t="shared" si="167"/>
        <v>0</v>
      </c>
      <c r="AS608" s="32">
        <f t="shared" si="168"/>
        <v>0</v>
      </c>
      <c r="AT608" s="32">
        <f t="shared" si="169"/>
        <v>2</v>
      </c>
      <c r="AU608" s="28" t="str">
        <f t="shared" si="170"/>
        <v>库存为2</v>
      </c>
      <c r="AV608" s="34" t="str">
        <f>IFERROR(时间!$B$4+AU608,"上周无销量")</f>
        <v>上周无销量</v>
      </c>
    </row>
    <row r="609" spans="1:48">
      <c r="A609" s="18" t="s">
        <v>654</v>
      </c>
      <c r="B609" t="str">
        <f>VLOOKUP(A609,'[1]sku-asin（子）'!$A:$B,2,0)</f>
        <v>B075TYMG16</v>
      </c>
      <c r="C609" t="str">
        <f>VLOOKUP(A609,'[1]子sku-父sku'!$A:$B,2,0)</f>
        <v>EUTK-J0102</v>
      </c>
      <c r="D609" s="28">
        <f>IFERROR(VLOOKUP(A609,[2]库存报告使用数据处理!$A:$C,3,0),0)</f>
        <v>0</v>
      </c>
      <c r="E609" s="28">
        <f>IFERROR(VLOOKUP(A609,[2]库存报告使用数据处理!$A:$D,4,0),0)</f>
        <v>0</v>
      </c>
      <c r="F609" s="28">
        <f>IFERROR(VLOOKUP(A609,[2]库存报告使用数据处理!$A:$E,5,0),0)</f>
        <v>0</v>
      </c>
      <c r="G609" s="28">
        <f>IFERROR(VLOOKUP(A609,[2]库存报告使用数据处理!$A:$F,6,0),0)</f>
        <v>0</v>
      </c>
      <c r="H609" s="29">
        <f>IFERROR(VLOOKUP(A609,[2]库存报告使用数据处理!$A:$G,7,0),0)</f>
        <v>0</v>
      </c>
      <c r="I609">
        <f>IFERROR(VLOOKUP(A609,[5]数据处理!$A:$B,2,0),0)</f>
        <v>2</v>
      </c>
      <c r="J609" s="30">
        <f>IFERROR(VLOOKUP(A609,[5]数据处理!$A:$D,4,0),0)</f>
        <v>0</v>
      </c>
      <c r="K609" s="30">
        <f>IFERROR(VLOOKUP(A609,[5]数据处理!$A:$E,5,0),0)</f>
        <v>0</v>
      </c>
      <c r="L609" s="30">
        <f>IFERROR(VLOOKUP(A609,[5]数据处理!$A:$G,7,0),0)</f>
        <v>0</v>
      </c>
      <c r="M609">
        <f t="shared" si="154"/>
        <v>2</v>
      </c>
      <c r="N609">
        <f>IFERROR(VLOOKUP(A609,[5]数据处理!$A:$C,3,0),0)</f>
        <v>0</v>
      </c>
      <c r="O609">
        <f>IFERROR(VLOOKUP($A609,[5]数据处理!$A:$N,14,0),0)</f>
        <v>2</v>
      </c>
      <c r="P609">
        <f>IFERROR(VLOOKUP($A609,[3]库存报告使用数据!$A$1:$B$65536,2,0),"")</f>
        <v>2</v>
      </c>
      <c r="Q609">
        <f>IFERROR(VLOOKUP($A609,[3]库存报告使用数据!$A$1:$E$65536,5,0),"")</f>
        <v>2</v>
      </c>
      <c r="R609">
        <f>IFERROR(VLOOKUP($A609,[3]库存报告使用数据!$A$1:$H$65536,8,0),"")</f>
        <v>0</v>
      </c>
      <c r="S609">
        <f>IFERROR(VLOOKUP($A609,[3]库存报告使用数据!$A$1:$K$65536,11,0),"")</f>
        <v>4</v>
      </c>
      <c r="T609">
        <f>IFERROR(VLOOKUP($A609,[3]库存报告使用数据!$A$1:$C$65536,3,0),"")</f>
        <v>0</v>
      </c>
      <c r="U609">
        <f>IFERROR(VLOOKUP($A609,[3]库存报告使用数据!$A$1:$F$65536,6,0),"")</f>
        <v>0</v>
      </c>
      <c r="V609">
        <f>IFERROR(VLOOKUP($A609,[3]库存报告使用数据!$A$1:$I$65536,9,0),"")</f>
        <v>0</v>
      </c>
      <c r="W609">
        <f>IFERROR(VLOOKUP($A609,[3]库存报告使用数据!$A$1:$L$65536,12,0),"")</f>
        <v>0</v>
      </c>
      <c r="X609" s="20">
        <f t="shared" si="155"/>
        <v>0</v>
      </c>
      <c r="Y609" s="20">
        <f t="shared" si="156"/>
        <v>0</v>
      </c>
      <c r="Z609" s="20" t="str">
        <f t="shared" si="157"/>
        <v/>
      </c>
      <c r="AA609" s="20">
        <f t="shared" si="158"/>
        <v>0</v>
      </c>
      <c r="AB609">
        <f>IFERROR(VLOOKUP($A609,[3]库存报告使用数据!$A$1:$D$65536,4,0),"")</f>
        <v>0</v>
      </c>
      <c r="AC609">
        <f>IFERROR(VLOOKUP($A609,[3]库存报告使用数据!$A$1:$G$65536,7,0),"")</f>
        <v>0</v>
      </c>
      <c r="AD609">
        <f>IFERROR(VLOOKUP($A609,[3]库存报告使用数据!$A$1:$J$65536,10,0),"")</f>
        <v>0</v>
      </c>
      <c r="AE609">
        <f>IFERROR(VLOOKUP($A609,[3]库存报告使用数据!$A$1:$M$65536,13,0),"")</f>
        <v>0</v>
      </c>
      <c r="AF609" s="20" t="str">
        <f t="shared" si="159"/>
        <v/>
      </c>
      <c r="AG609" s="20" t="str">
        <f t="shared" si="160"/>
        <v/>
      </c>
      <c r="AH609" s="20" t="str">
        <f t="shared" si="161"/>
        <v/>
      </c>
      <c r="AI609" s="20" t="str">
        <f t="shared" si="162"/>
        <v/>
      </c>
      <c r="AJ609">
        <f>IFERROR(VLOOKUP($B609,[4]库存报告使用数据!$A$1:$B$65536,2,0),0)</f>
        <v>0</v>
      </c>
      <c r="AK609">
        <f>IFERROR(VLOOKUP($B609,[4]库存报告使用数据!$A$1:$C$65536,3,0),)</f>
        <v>0</v>
      </c>
      <c r="AL609">
        <f>IFERROR(VLOOKUP($B609,[4]库存报告使用数据!$A$1:$D$65536,4,0),)</f>
        <v>0</v>
      </c>
      <c r="AM609">
        <f>IFERROR(VLOOKUP($B609,[4]库存报告使用数据!$A$1:$E$65536,5,0),)</f>
        <v>0</v>
      </c>
      <c r="AN609" s="20" t="str">
        <f t="shared" si="163"/>
        <v/>
      </c>
      <c r="AO609" s="20" t="str">
        <f t="shared" si="164"/>
        <v/>
      </c>
      <c r="AP609" s="20" t="str">
        <f t="shared" si="165"/>
        <v/>
      </c>
      <c r="AQ609" s="20" t="str">
        <f t="shared" si="166"/>
        <v/>
      </c>
      <c r="AR609" s="32">
        <f t="shared" si="167"/>
        <v>0</v>
      </c>
      <c r="AS609" s="32">
        <f t="shared" si="168"/>
        <v>0</v>
      </c>
      <c r="AT609" s="32">
        <f t="shared" si="169"/>
        <v>2</v>
      </c>
      <c r="AU609" s="28" t="str">
        <f t="shared" si="170"/>
        <v>库存为2</v>
      </c>
      <c r="AV609" s="34" t="str">
        <f>IFERROR(时间!$B$4+AU609,"上周无销量")</f>
        <v>上周无销量</v>
      </c>
    </row>
    <row r="610" spans="1:48">
      <c r="A610" s="18" t="s">
        <v>655</v>
      </c>
      <c r="B610" t="str">
        <f>VLOOKUP(A610,'[1]sku-asin（子）'!$A:$B,2,0)</f>
        <v>B075TZQKK1</v>
      </c>
      <c r="C610" t="str">
        <f>VLOOKUP(A610,'[1]子sku-父sku'!$A:$B,2,0)</f>
        <v>EUTK-J0102</v>
      </c>
      <c r="D610" s="28">
        <f>IFERROR(VLOOKUP(A610,[2]库存报告使用数据处理!$A:$C,3,0),0)</f>
        <v>0</v>
      </c>
      <c r="E610" s="28">
        <f>IFERROR(VLOOKUP(A610,[2]库存报告使用数据处理!$A:$D,4,0),0)</f>
        <v>0</v>
      </c>
      <c r="F610" s="28">
        <f>IFERROR(VLOOKUP(A610,[2]库存报告使用数据处理!$A:$E,5,0),0)</f>
        <v>0</v>
      </c>
      <c r="G610" s="28">
        <f>IFERROR(VLOOKUP(A610,[2]库存报告使用数据处理!$A:$F,6,0),0)</f>
        <v>0</v>
      </c>
      <c r="H610" s="29">
        <f>IFERROR(VLOOKUP(A610,[2]库存报告使用数据处理!$A:$G,7,0),0)</f>
        <v>0</v>
      </c>
      <c r="I610">
        <f>IFERROR(VLOOKUP(A610,[5]数据处理!$A:$B,2,0),0)</f>
        <v>1</v>
      </c>
      <c r="J610" s="30">
        <f>IFERROR(VLOOKUP(A610,[5]数据处理!$A:$D,4,0),0)</f>
        <v>0</v>
      </c>
      <c r="K610" s="30">
        <f>IFERROR(VLOOKUP(A610,[5]数据处理!$A:$E,5,0),0)</f>
        <v>0</v>
      </c>
      <c r="L610" s="30">
        <f>IFERROR(VLOOKUP(A610,[5]数据处理!$A:$G,7,0),0)</f>
        <v>0</v>
      </c>
      <c r="M610">
        <f t="shared" si="154"/>
        <v>1</v>
      </c>
      <c r="N610">
        <f>IFERROR(VLOOKUP(A610,[5]数据处理!$A:$C,3,0),0)</f>
        <v>0</v>
      </c>
      <c r="O610">
        <f>IFERROR(VLOOKUP($A610,[5]数据处理!$A:$N,14,0),0)</f>
        <v>1</v>
      </c>
      <c r="P610">
        <f>IFERROR(VLOOKUP($A610,[3]库存报告使用数据!$A$1:$B$65536,2,0),"")</f>
        <v>1</v>
      </c>
      <c r="Q610">
        <f>IFERROR(VLOOKUP($A610,[3]库存报告使用数据!$A$1:$E$65536,5,0),"")</f>
        <v>0</v>
      </c>
      <c r="R610">
        <f>IFERROR(VLOOKUP($A610,[3]库存报告使用数据!$A$1:$H$65536,8,0),"")</f>
        <v>1</v>
      </c>
      <c r="S610">
        <f>IFERROR(VLOOKUP($A610,[3]库存报告使用数据!$A$1:$K$65536,11,0),"")</f>
        <v>2</v>
      </c>
      <c r="T610">
        <f>IFERROR(VLOOKUP($A610,[3]库存报告使用数据!$A$1:$C$65536,3,0),"")</f>
        <v>0</v>
      </c>
      <c r="U610">
        <f>IFERROR(VLOOKUP($A610,[3]库存报告使用数据!$A$1:$F$65536,6,0),"")</f>
        <v>0</v>
      </c>
      <c r="V610">
        <f>IFERROR(VLOOKUP($A610,[3]库存报告使用数据!$A$1:$I$65536,9,0),"")</f>
        <v>0</v>
      </c>
      <c r="W610">
        <f>IFERROR(VLOOKUP($A610,[3]库存报告使用数据!$A$1:$L$65536,12,0),"")</f>
        <v>0</v>
      </c>
      <c r="X610" s="20">
        <f t="shared" si="155"/>
        <v>0</v>
      </c>
      <c r="Y610" s="20" t="str">
        <f t="shared" si="156"/>
        <v/>
      </c>
      <c r="Z610" s="20">
        <f t="shared" si="157"/>
        <v>0</v>
      </c>
      <c r="AA610" s="20">
        <f t="shared" si="158"/>
        <v>0</v>
      </c>
      <c r="AB610">
        <f>IFERROR(VLOOKUP($A610,[3]库存报告使用数据!$A$1:$D$65536,4,0),"")</f>
        <v>0</v>
      </c>
      <c r="AC610">
        <f>IFERROR(VLOOKUP($A610,[3]库存报告使用数据!$A$1:$G$65536,7,0),"")</f>
        <v>0</v>
      </c>
      <c r="AD610">
        <f>IFERROR(VLOOKUP($A610,[3]库存报告使用数据!$A$1:$J$65536,10,0),"")</f>
        <v>0</v>
      </c>
      <c r="AE610">
        <f>IFERROR(VLOOKUP($A610,[3]库存报告使用数据!$A$1:$M$65536,13,0),"")</f>
        <v>0</v>
      </c>
      <c r="AF610" s="20" t="str">
        <f t="shared" si="159"/>
        <v/>
      </c>
      <c r="AG610" s="20" t="str">
        <f t="shared" si="160"/>
        <v/>
      </c>
      <c r="AH610" s="20" t="str">
        <f t="shared" si="161"/>
        <v/>
      </c>
      <c r="AI610" s="20" t="str">
        <f t="shared" si="162"/>
        <v/>
      </c>
      <c r="AJ610">
        <f>IFERROR(VLOOKUP($B610,[4]库存报告使用数据!$A$1:$B$65536,2,0),0)</f>
        <v>0</v>
      </c>
      <c r="AK610">
        <f>IFERROR(VLOOKUP($B610,[4]库存报告使用数据!$A$1:$C$65536,3,0),)</f>
        <v>0</v>
      </c>
      <c r="AL610">
        <f>IFERROR(VLOOKUP($B610,[4]库存报告使用数据!$A$1:$D$65536,4,0),)</f>
        <v>0</v>
      </c>
      <c r="AM610">
        <f>IFERROR(VLOOKUP($B610,[4]库存报告使用数据!$A$1:$E$65536,5,0),)</f>
        <v>0</v>
      </c>
      <c r="AN610" s="20" t="str">
        <f t="shared" si="163"/>
        <v/>
      </c>
      <c r="AO610" s="20" t="str">
        <f t="shared" si="164"/>
        <v/>
      </c>
      <c r="AP610" s="20" t="str">
        <f t="shared" si="165"/>
        <v/>
      </c>
      <c r="AQ610" s="20" t="str">
        <f t="shared" si="166"/>
        <v/>
      </c>
      <c r="AR610" s="32">
        <f t="shared" si="167"/>
        <v>0</v>
      </c>
      <c r="AS610" s="32">
        <f t="shared" si="168"/>
        <v>0</v>
      </c>
      <c r="AT610" s="32">
        <f t="shared" si="169"/>
        <v>1</v>
      </c>
      <c r="AU610" s="28" t="str">
        <f t="shared" si="170"/>
        <v>库存为1</v>
      </c>
      <c r="AV610" s="34" t="str">
        <f>IFERROR(时间!$B$4+AU610,"上周无销量")</f>
        <v>上周无销量</v>
      </c>
    </row>
    <row r="611" spans="1:48">
      <c r="A611" s="18" t="s">
        <v>656</v>
      </c>
      <c r="B611" t="str">
        <f>VLOOKUP(A611,'[1]sku-asin（子）'!$A:$B,2,0)</f>
        <v>B075TVYGMK</v>
      </c>
      <c r="C611" t="str">
        <f>VLOOKUP(A611,'[1]子sku-父sku'!$A:$B,2,0)</f>
        <v>EUTK-J0102</v>
      </c>
      <c r="D611" s="28">
        <f>IFERROR(VLOOKUP(A611,[2]库存报告使用数据处理!$A:$C,3,0),0)</f>
        <v>0</v>
      </c>
      <c r="E611" s="28">
        <f>IFERROR(VLOOKUP(A611,[2]库存报告使用数据处理!$A:$D,4,0),0)</f>
        <v>0</v>
      </c>
      <c r="F611" s="28">
        <f>IFERROR(VLOOKUP(A611,[2]库存报告使用数据处理!$A:$E,5,0),0)</f>
        <v>0</v>
      </c>
      <c r="G611" s="28">
        <f>IFERROR(VLOOKUP(A611,[2]库存报告使用数据处理!$A:$F,6,0),0)</f>
        <v>0</v>
      </c>
      <c r="H611" s="29">
        <f>IFERROR(VLOOKUP(A611,[2]库存报告使用数据处理!$A:$G,7,0),0)</f>
        <v>0</v>
      </c>
      <c r="I611">
        <f>IFERROR(VLOOKUP(A611,[5]数据处理!$A:$B,2,0),0)</f>
        <v>1</v>
      </c>
      <c r="J611" s="30">
        <f>IFERROR(VLOOKUP(A611,[5]数据处理!$A:$D,4,0),0)</f>
        <v>0</v>
      </c>
      <c r="K611" s="30">
        <f>IFERROR(VLOOKUP(A611,[5]数据处理!$A:$E,5,0),0)</f>
        <v>0</v>
      </c>
      <c r="L611" s="30">
        <f>IFERROR(VLOOKUP(A611,[5]数据处理!$A:$G,7,0),0)</f>
        <v>0</v>
      </c>
      <c r="M611">
        <f t="shared" si="154"/>
        <v>1</v>
      </c>
      <c r="N611">
        <f>IFERROR(VLOOKUP(A611,[5]数据处理!$A:$C,3,0),0)</f>
        <v>0</v>
      </c>
      <c r="O611">
        <f>IFERROR(VLOOKUP($A611,[5]数据处理!$A:$N,14,0),0)</f>
        <v>1</v>
      </c>
      <c r="P611">
        <f>IFERROR(VLOOKUP($A611,[3]库存报告使用数据!$A$1:$B$65536,2,0),"")</f>
        <v>33</v>
      </c>
      <c r="Q611">
        <f>IFERROR(VLOOKUP($A611,[3]库存报告使用数据!$A$1:$E$65536,5,0),"")</f>
        <v>27</v>
      </c>
      <c r="R611">
        <f>IFERROR(VLOOKUP($A611,[3]库存报告使用数据!$A$1:$H$65536,8,0),"")</f>
        <v>26</v>
      </c>
      <c r="S611">
        <f>IFERROR(VLOOKUP($A611,[3]库存报告使用数据!$A$1:$K$65536,11,0),"")</f>
        <v>63</v>
      </c>
      <c r="T611">
        <f>IFERROR(VLOOKUP($A611,[3]库存报告使用数据!$A$1:$C$65536,3,0),"")</f>
        <v>0</v>
      </c>
      <c r="U611">
        <f>IFERROR(VLOOKUP($A611,[3]库存报告使用数据!$A$1:$F$65536,6,0),"")</f>
        <v>0</v>
      </c>
      <c r="V611">
        <f>IFERROR(VLOOKUP($A611,[3]库存报告使用数据!$A$1:$I$65536,9,0),"")</f>
        <v>0</v>
      </c>
      <c r="W611">
        <f>IFERROR(VLOOKUP($A611,[3]库存报告使用数据!$A$1:$L$65536,12,0),"")</f>
        <v>0</v>
      </c>
      <c r="X611" s="20">
        <f t="shared" si="155"/>
        <v>0</v>
      </c>
      <c r="Y611" s="20">
        <f t="shared" si="156"/>
        <v>0</v>
      </c>
      <c r="Z611" s="20">
        <f t="shared" si="157"/>
        <v>0</v>
      </c>
      <c r="AA611" s="20">
        <f t="shared" si="158"/>
        <v>0</v>
      </c>
      <c r="AB611">
        <f>IFERROR(VLOOKUP($A611,[3]库存报告使用数据!$A$1:$D$65536,4,0),"")</f>
        <v>0</v>
      </c>
      <c r="AC611">
        <f>IFERROR(VLOOKUP($A611,[3]库存报告使用数据!$A$1:$G$65536,7,0),"")</f>
        <v>0</v>
      </c>
      <c r="AD611">
        <f>IFERROR(VLOOKUP($A611,[3]库存报告使用数据!$A$1:$J$65536,10,0),"")</f>
        <v>0</v>
      </c>
      <c r="AE611">
        <f>IFERROR(VLOOKUP($A611,[3]库存报告使用数据!$A$1:$M$65536,13,0),"")</f>
        <v>0</v>
      </c>
      <c r="AF611" s="20" t="str">
        <f t="shared" si="159"/>
        <v/>
      </c>
      <c r="AG611" s="20" t="str">
        <f t="shared" si="160"/>
        <v/>
      </c>
      <c r="AH611" s="20" t="str">
        <f t="shared" si="161"/>
        <v/>
      </c>
      <c r="AI611" s="20" t="str">
        <f t="shared" si="162"/>
        <v/>
      </c>
      <c r="AJ611">
        <f>IFERROR(VLOOKUP($B611,[4]库存报告使用数据!$A$1:$B$65536,2,0),0)</f>
        <v>0</v>
      </c>
      <c r="AK611">
        <f>IFERROR(VLOOKUP($B611,[4]库存报告使用数据!$A$1:$C$65536,3,0),)</f>
        <v>0</v>
      </c>
      <c r="AL611">
        <f>IFERROR(VLOOKUP($B611,[4]库存报告使用数据!$A$1:$D$65536,4,0),)</f>
        <v>0</v>
      </c>
      <c r="AM611">
        <f>IFERROR(VLOOKUP($B611,[4]库存报告使用数据!$A$1:$E$65536,5,0),)</f>
        <v>0</v>
      </c>
      <c r="AN611" s="20" t="str">
        <f t="shared" si="163"/>
        <v/>
      </c>
      <c r="AO611" s="20" t="str">
        <f t="shared" si="164"/>
        <v/>
      </c>
      <c r="AP611" s="20" t="str">
        <f t="shared" si="165"/>
        <v/>
      </c>
      <c r="AQ611" s="20" t="str">
        <f t="shared" si="166"/>
        <v/>
      </c>
      <c r="AR611" s="32">
        <f t="shared" si="167"/>
        <v>0</v>
      </c>
      <c r="AS611" s="32">
        <f t="shared" si="168"/>
        <v>0</v>
      </c>
      <c r="AT611" s="32">
        <f t="shared" si="169"/>
        <v>1</v>
      </c>
      <c r="AU611" s="28" t="str">
        <f t="shared" si="170"/>
        <v>库存为1</v>
      </c>
      <c r="AV611" s="34" t="str">
        <f>IFERROR(时间!$B$4+AU611,"上周无销量")</f>
        <v>上周无销量</v>
      </c>
    </row>
    <row r="612" spans="1:48">
      <c r="A612" s="18" t="s">
        <v>657</v>
      </c>
      <c r="B612" t="str">
        <f>VLOOKUP(A612,'[1]sku-asin（子）'!$A:$B,2,0)</f>
        <v>B075TWTG66</v>
      </c>
      <c r="C612" t="str">
        <f>VLOOKUP(A612,'[1]子sku-父sku'!$A:$B,2,0)</f>
        <v>EUTK-J0102</v>
      </c>
      <c r="D612" s="28">
        <f>IFERROR(VLOOKUP(A612,[2]库存报告使用数据处理!$A:$C,3,0),0)</f>
        <v>0</v>
      </c>
      <c r="E612" s="28">
        <f>IFERROR(VLOOKUP(A612,[2]库存报告使用数据处理!$A:$D,4,0),0)</f>
        <v>0</v>
      </c>
      <c r="F612" s="28">
        <f>IFERROR(VLOOKUP(A612,[2]库存报告使用数据处理!$A:$E,5,0),0)</f>
        <v>0</v>
      </c>
      <c r="G612" s="28">
        <f>IFERROR(VLOOKUP(A612,[2]库存报告使用数据处理!$A:$F,6,0),0)</f>
        <v>1</v>
      </c>
      <c r="H612" s="29">
        <f>IFERROR(VLOOKUP(A612,[2]库存报告使用数据处理!$A:$G,7,0),0)</f>
        <v>12</v>
      </c>
      <c r="I612">
        <f>IFERROR(VLOOKUP(A612,[5]数据处理!$A:$B,2,0),0)</f>
        <v>0</v>
      </c>
      <c r="J612" s="30">
        <f>IFERROR(VLOOKUP(A612,[5]数据处理!$A:$D,4,0),0)</f>
        <v>0</v>
      </c>
      <c r="K612" s="30">
        <f>IFERROR(VLOOKUP(A612,[5]数据处理!$A:$E,5,0),0)</f>
        <v>0</v>
      </c>
      <c r="L612" s="30">
        <f>IFERROR(VLOOKUP(A612,[5]数据处理!$A:$G,7,0),0)</f>
        <v>0</v>
      </c>
      <c r="M612">
        <f t="shared" si="154"/>
        <v>0</v>
      </c>
      <c r="N612">
        <f>IFERROR(VLOOKUP(A612,[5]数据处理!$A:$C,3,0),0)</f>
        <v>0</v>
      </c>
      <c r="O612">
        <f>IFERROR(VLOOKUP($A612,[5]数据处理!$A:$N,14,0),0)</f>
        <v>0</v>
      </c>
      <c r="P612">
        <f>IFERROR(VLOOKUP($A612,[3]库存报告使用数据!$A$1:$B$65536,2,0),"")</f>
        <v>0</v>
      </c>
      <c r="Q612">
        <f>IFERROR(VLOOKUP($A612,[3]库存报告使用数据!$A$1:$E$65536,5,0),"")</f>
        <v>0</v>
      </c>
      <c r="R612">
        <f>IFERROR(VLOOKUP($A612,[3]库存报告使用数据!$A$1:$H$65536,8,0),"")</f>
        <v>0</v>
      </c>
      <c r="S612">
        <f>IFERROR(VLOOKUP($A612,[3]库存报告使用数据!$A$1:$K$65536,11,0),"")</f>
        <v>4</v>
      </c>
      <c r="T612">
        <f>IFERROR(VLOOKUP($A612,[3]库存报告使用数据!$A$1:$C$65536,3,0),"")</f>
        <v>0</v>
      </c>
      <c r="U612">
        <f>IFERROR(VLOOKUP($A612,[3]库存报告使用数据!$A$1:$F$65536,6,0),"")</f>
        <v>0</v>
      </c>
      <c r="V612">
        <f>IFERROR(VLOOKUP($A612,[3]库存报告使用数据!$A$1:$I$65536,9,0),"")</f>
        <v>0</v>
      </c>
      <c r="W612">
        <f>IFERROR(VLOOKUP($A612,[3]库存报告使用数据!$A$1:$L$65536,12,0),"")</f>
        <v>0</v>
      </c>
      <c r="X612" s="20" t="str">
        <f t="shared" si="155"/>
        <v/>
      </c>
      <c r="Y612" s="20" t="str">
        <f t="shared" si="156"/>
        <v/>
      </c>
      <c r="Z612" s="20" t="str">
        <f t="shared" si="157"/>
        <v/>
      </c>
      <c r="AA612" s="20">
        <f t="shared" si="158"/>
        <v>0</v>
      </c>
      <c r="AB612">
        <f>IFERROR(VLOOKUP($A612,[3]库存报告使用数据!$A$1:$D$65536,4,0),"")</f>
        <v>0</v>
      </c>
      <c r="AC612">
        <f>IFERROR(VLOOKUP($A612,[3]库存报告使用数据!$A$1:$G$65536,7,0),"")</f>
        <v>0</v>
      </c>
      <c r="AD612">
        <f>IFERROR(VLOOKUP($A612,[3]库存报告使用数据!$A$1:$J$65536,10,0),"")</f>
        <v>0</v>
      </c>
      <c r="AE612">
        <f>IFERROR(VLOOKUP($A612,[3]库存报告使用数据!$A$1:$M$65536,13,0),"")</f>
        <v>0</v>
      </c>
      <c r="AF612" s="20" t="str">
        <f t="shared" si="159"/>
        <v/>
      </c>
      <c r="AG612" s="20" t="str">
        <f t="shared" si="160"/>
        <v/>
      </c>
      <c r="AH612" s="20" t="str">
        <f t="shared" si="161"/>
        <v/>
      </c>
      <c r="AI612" s="20" t="str">
        <f t="shared" si="162"/>
        <v/>
      </c>
      <c r="AJ612">
        <f>IFERROR(VLOOKUP($B612,[4]库存报告使用数据!$A$1:$B$65536,2,0),0)</f>
        <v>0</v>
      </c>
      <c r="AK612">
        <f>IFERROR(VLOOKUP($B612,[4]库存报告使用数据!$A$1:$C$65536,3,0),)</f>
        <v>0</v>
      </c>
      <c r="AL612">
        <f>IFERROR(VLOOKUP($B612,[4]库存报告使用数据!$A$1:$D$65536,4,0),)</f>
        <v>0</v>
      </c>
      <c r="AM612">
        <f>IFERROR(VLOOKUP($B612,[4]库存报告使用数据!$A$1:$E$65536,5,0),)</f>
        <v>0</v>
      </c>
      <c r="AN612" s="20" t="str">
        <f t="shared" si="163"/>
        <v/>
      </c>
      <c r="AO612" s="20" t="str">
        <f t="shared" si="164"/>
        <v/>
      </c>
      <c r="AP612" s="20" t="str">
        <f t="shared" si="165"/>
        <v/>
      </c>
      <c r="AQ612" s="20" t="str">
        <f t="shared" si="166"/>
        <v/>
      </c>
      <c r="AR612" s="32">
        <f t="shared" si="167"/>
        <v>0</v>
      </c>
      <c r="AS612" s="32">
        <f t="shared" si="168"/>
        <v>0</v>
      </c>
      <c r="AT612" s="32">
        <f t="shared" si="169"/>
        <v>0</v>
      </c>
      <c r="AU612" s="28" t="str">
        <f t="shared" si="170"/>
        <v>库存为0</v>
      </c>
      <c r="AV612" s="34" t="str">
        <f>IFERROR(时间!$B$4+AU612,"上周无销量")</f>
        <v>上周无销量</v>
      </c>
    </row>
    <row r="613" spans="1:48">
      <c r="A613" s="18" t="s">
        <v>658</v>
      </c>
      <c r="B613" t="str">
        <f>VLOOKUP(A613,'[1]sku-asin（子）'!$A:$B,2,0)</f>
        <v>B075TT6MPT</v>
      </c>
      <c r="C613" t="str">
        <f>VLOOKUP(A613,'[1]子sku-父sku'!$A:$B,2,0)</f>
        <v>EUTK-J0102</v>
      </c>
      <c r="D613" s="28">
        <f>IFERROR(VLOOKUP(A613,[2]库存报告使用数据处理!$A:$C,3,0),0)</f>
        <v>0</v>
      </c>
      <c r="E613" s="28">
        <f>IFERROR(VLOOKUP(A613,[2]库存报告使用数据处理!$A:$D,4,0),0)</f>
        <v>0</v>
      </c>
      <c r="F613" s="28">
        <f>IFERROR(VLOOKUP(A613,[2]库存报告使用数据处理!$A:$E,5,0),0)</f>
        <v>0</v>
      </c>
      <c r="G613" s="28">
        <f>IFERROR(VLOOKUP(A613,[2]库存报告使用数据处理!$A:$F,6,0),0)</f>
        <v>0</v>
      </c>
      <c r="H613" s="29">
        <f>IFERROR(VLOOKUP(A613,[2]库存报告使用数据处理!$A:$G,7,0),0)</f>
        <v>0</v>
      </c>
      <c r="I613">
        <f>IFERROR(VLOOKUP(A613,[5]数据处理!$A:$B,2,0),0)</f>
        <v>0</v>
      </c>
      <c r="J613" s="30">
        <f>IFERROR(VLOOKUP(A613,[5]数据处理!$A:$D,4,0),0)</f>
        <v>0</v>
      </c>
      <c r="K613" s="30">
        <f>IFERROR(VLOOKUP(A613,[5]数据处理!$A:$E,5,0),0)</f>
        <v>0</v>
      </c>
      <c r="L613" s="30">
        <f>IFERROR(VLOOKUP(A613,[5]数据处理!$A:$G,7,0),0)</f>
        <v>0</v>
      </c>
      <c r="M613">
        <f t="shared" si="154"/>
        <v>0</v>
      </c>
      <c r="N613">
        <f>IFERROR(VLOOKUP(A613,[5]数据处理!$A:$C,3,0),0)</f>
        <v>0</v>
      </c>
      <c r="O613">
        <f>IFERROR(VLOOKUP($A613,[5]数据处理!$A:$N,14,0),0)</f>
        <v>0</v>
      </c>
      <c r="P613">
        <f>IFERROR(VLOOKUP($A613,[3]库存报告使用数据!$A$1:$B$65536,2,0),"")</f>
        <v>0</v>
      </c>
      <c r="Q613">
        <f>IFERROR(VLOOKUP($A613,[3]库存报告使用数据!$A$1:$E$65536,5,0),"")</f>
        <v>0</v>
      </c>
      <c r="R613">
        <f>IFERROR(VLOOKUP($A613,[3]库存报告使用数据!$A$1:$H$65536,8,0),"")</f>
        <v>0</v>
      </c>
      <c r="S613">
        <f>IFERROR(VLOOKUP($A613,[3]库存报告使用数据!$A$1:$K$65536,11,0),"")</f>
        <v>0</v>
      </c>
      <c r="T613">
        <f>IFERROR(VLOOKUP($A613,[3]库存报告使用数据!$A$1:$C$65536,3,0),"")</f>
        <v>0</v>
      </c>
      <c r="U613">
        <f>IFERROR(VLOOKUP($A613,[3]库存报告使用数据!$A$1:$F$65536,6,0),"")</f>
        <v>0</v>
      </c>
      <c r="V613">
        <f>IFERROR(VLOOKUP($A613,[3]库存报告使用数据!$A$1:$I$65536,9,0),"")</f>
        <v>0</v>
      </c>
      <c r="W613">
        <f>IFERROR(VLOOKUP($A613,[3]库存报告使用数据!$A$1:$L$65536,12,0),"")</f>
        <v>0</v>
      </c>
      <c r="X613" s="20" t="str">
        <f t="shared" si="155"/>
        <v/>
      </c>
      <c r="Y613" s="20" t="str">
        <f t="shared" si="156"/>
        <v/>
      </c>
      <c r="Z613" s="20" t="str">
        <f t="shared" si="157"/>
        <v/>
      </c>
      <c r="AA613" s="20" t="str">
        <f t="shared" si="158"/>
        <v/>
      </c>
      <c r="AB613">
        <f>IFERROR(VLOOKUP($A613,[3]库存报告使用数据!$A$1:$D$65536,4,0),"")</f>
        <v>0</v>
      </c>
      <c r="AC613">
        <f>IFERROR(VLOOKUP($A613,[3]库存报告使用数据!$A$1:$G$65536,7,0),"")</f>
        <v>0</v>
      </c>
      <c r="AD613">
        <f>IFERROR(VLOOKUP($A613,[3]库存报告使用数据!$A$1:$J$65536,10,0),"")</f>
        <v>0</v>
      </c>
      <c r="AE613">
        <f>IFERROR(VLOOKUP($A613,[3]库存报告使用数据!$A$1:$M$65536,13,0),"")</f>
        <v>0</v>
      </c>
      <c r="AF613" s="20" t="str">
        <f t="shared" si="159"/>
        <v/>
      </c>
      <c r="AG613" s="20" t="str">
        <f t="shared" si="160"/>
        <v/>
      </c>
      <c r="AH613" s="20" t="str">
        <f t="shared" si="161"/>
        <v/>
      </c>
      <c r="AI613" s="20" t="str">
        <f t="shared" si="162"/>
        <v/>
      </c>
      <c r="AJ613">
        <f>IFERROR(VLOOKUP($B613,[4]库存报告使用数据!$A$1:$B$65536,2,0),0)</f>
        <v>0</v>
      </c>
      <c r="AK613">
        <f>IFERROR(VLOOKUP($B613,[4]库存报告使用数据!$A$1:$C$65536,3,0),)</f>
        <v>0</v>
      </c>
      <c r="AL613">
        <f>IFERROR(VLOOKUP($B613,[4]库存报告使用数据!$A$1:$D$65536,4,0),)</f>
        <v>0</v>
      </c>
      <c r="AM613">
        <f>IFERROR(VLOOKUP($B613,[4]库存报告使用数据!$A$1:$E$65536,5,0),)</f>
        <v>0</v>
      </c>
      <c r="AN613" s="20" t="str">
        <f t="shared" si="163"/>
        <v/>
      </c>
      <c r="AO613" s="20" t="str">
        <f t="shared" si="164"/>
        <v/>
      </c>
      <c r="AP613" s="20" t="str">
        <f t="shared" si="165"/>
        <v/>
      </c>
      <c r="AQ613" s="20" t="str">
        <f t="shared" si="166"/>
        <v/>
      </c>
      <c r="AR613" s="32">
        <f t="shared" si="167"/>
        <v>0</v>
      </c>
      <c r="AS613" s="32">
        <f t="shared" si="168"/>
        <v>0</v>
      </c>
      <c r="AT613" s="32">
        <f t="shared" si="169"/>
        <v>0</v>
      </c>
      <c r="AU613" s="28" t="str">
        <f t="shared" si="170"/>
        <v>库存为0</v>
      </c>
      <c r="AV613" s="34" t="str">
        <f>IFERROR(时间!$B$4+AU613,"上周无销量")</f>
        <v>上周无销量</v>
      </c>
    </row>
    <row r="614" spans="1:48">
      <c r="A614" s="18" t="s">
        <v>659</v>
      </c>
      <c r="B614" t="str">
        <f>VLOOKUP(A614,'[1]sku-asin（子）'!$A:$B,2,0)</f>
        <v>B075TVYMW8</v>
      </c>
      <c r="C614" t="str">
        <f>VLOOKUP(A614,'[1]子sku-父sku'!$A:$B,2,0)</f>
        <v>EUTK-J0102</v>
      </c>
      <c r="D614" s="28">
        <f>IFERROR(VLOOKUP(A614,[2]库存报告使用数据处理!$A:$C,3,0),0)</f>
        <v>0</v>
      </c>
      <c r="E614" s="28">
        <f>IFERROR(VLOOKUP(A614,[2]库存报告使用数据处理!$A:$D,4,0),0)</f>
        <v>0</v>
      </c>
      <c r="F614" s="28">
        <f>IFERROR(VLOOKUP(A614,[2]库存报告使用数据处理!$A:$E,5,0),0)</f>
        <v>0</v>
      </c>
      <c r="G614" s="28">
        <f>IFERROR(VLOOKUP(A614,[2]库存报告使用数据处理!$A:$F,6,0),0)</f>
        <v>0</v>
      </c>
      <c r="H614" s="29">
        <f>IFERROR(VLOOKUP(A614,[2]库存报告使用数据处理!$A:$G,7,0),0)</f>
        <v>0</v>
      </c>
      <c r="I614">
        <f>IFERROR(VLOOKUP(A614,[5]数据处理!$A:$B,2,0),0)</f>
        <v>0</v>
      </c>
      <c r="J614" s="30">
        <f>IFERROR(VLOOKUP(A614,[5]数据处理!$A:$D,4,0),0)</f>
        <v>0</v>
      </c>
      <c r="K614" s="30">
        <f>IFERROR(VLOOKUP(A614,[5]数据处理!$A:$E,5,0),0)</f>
        <v>0</v>
      </c>
      <c r="L614" s="30">
        <f>IFERROR(VLOOKUP(A614,[5]数据处理!$A:$G,7,0),0)</f>
        <v>0</v>
      </c>
      <c r="M614">
        <f t="shared" si="154"/>
        <v>0</v>
      </c>
      <c r="N614">
        <f>IFERROR(VLOOKUP(A614,[5]数据处理!$A:$C,3,0),0)</f>
        <v>0</v>
      </c>
      <c r="O614">
        <f>IFERROR(VLOOKUP($A614,[5]数据处理!$A:$N,14,0),0)</f>
        <v>0</v>
      </c>
      <c r="P614">
        <f>IFERROR(VLOOKUP($A614,[3]库存报告使用数据!$A$1:$B$65536,2,0),"")</f>
        <v>19</v>
      </c>
      <c r="Q614">
        <f>IFERROR(VLOOKUP($A614,[3]库存报告使用数据!$A$1:$E$65536,5,0),"")</f>
        <v>1416</v>
      </c>
      <c r="R614">
        <f>IFERROR(VLOOKUP($A614,[3]库存报告使用数据!$A$1:$H$65536,8,0),"")</f>
        <v>1931</v>
      </c>
      <c r="S614">
        <f>IFERROR(VLOOKUP($A614,[3]库存报告使用数据!$A$1:$K$65536,11,0),"")</f>
        <v>1822</v>
      </c>
      <c r="T614">
        <f>IFERROR(VLOOKUP($A614,[3]库存报告使用数据!$A$1:$C$65536,3,0),"")</f>
        <v>10</v>
      </c>
      <c r="U614">
        <f>IFERROR(VLOOKUP($A614,[3]库存报告使用数据!$A$1:$F$65536,6,0),"")</f>
        <v>3</v>
      </c>
      <c r="V614">
        <f>IFERROR(VLOOKUP($A614,[3]库存报告使用数据!$A$1:$I$65536,9,0),"")</f>
        <v>7</v>
      </c>
      <c r="W614">
        <f>IFERROR(VLOOKUP($A614,[3]库存报告使用数据!$A$1:$L$65536,12,0),"")</f>
        <v>9</v>
      </c>
      <c r="X614" s="20">
        <f t="shared" si="155"/>
        <v>0.526315789473684</v>
      </c>
      <c r="Y614" s="20">
        <f t="shared" si="156"/>
        <v>0.00211864406779661</v>
      </c>
      <c r="Z614" s="20">
        <f t="shared" si="157"/>
        <v>0.00362506473329881</v>
      </c>
      <c r="AA614" s="20">
        <f t="shared" si="158"/>
        <v>0.00493962678375412</v>
      </c>
      <c r="AB614">
        <f>IFERROR(VLOOKUP($A614,[3]库存报告使用数据!$A$1:$D$65536,4,0),"")</f>
        <v>1.4625</v>
      </c>
      <c r="AC614">
        <f>IFERROR(VLOOKUP($A614,[3]库存报告使用数据!$A$1:$G$65536,7,0),"")</f>
        <v>0.09</v>
      </c>
      <c r="AD614">
        <f>IFERROR(VLOOKUP($A614,[3]库存报告使用数据!$A$1:$J$65536,10,0),"")</f>
        <v>0</v>
      </c>
      <c r="AE614">
        <f>IFERROR(VLOOKUP($A614,[3]库存报告使用数据!$A$1:$M$65536,13,0),"")</f>
        <v>0</v>
      </c>
      <c r="AF614" s="20" t="str">
        <f t="shared" si="159"/>
        <v>无销售广告费为1.4625</v>
      </c>
      <c r="AG614" s="20" t="str">
        <f t="shared" si="160"/>
        <v>无销售广告费为0.09</v>
      </c>
      <c r="AH614" s="20" t="str">
        <f t="shared" si="161"/>
        <v/>
      </c>
      <c r="AI614" s="20" t="str">
        <f t="shared" si="162"/>
        <v/>
      </c>
      <c r="AJ614">
        <f>IFERROR(VLOOKUP($B614,[4]库存报告使用数据!$A$1:$B$65536,2,0),0)</f>
        <v>8</v>
      </c>
      <c r="AK614">
        <f>IFERROR(VLOOKUP($B614,[4]库存报告使用数据!$A$1:$C$65536,3,0),)</f>
        <v>2</v>
      </c>
      <c r="AL614">
        <f>IFERROR(VLOOKUP($B614,[4]库存报告使用数据!$A$1:$D$65536,4,0),)</f>
        <v>5</v>
      </c>
      <c r="AM614">
        <f>IFERROR(VLOOKUP($B614,[4]库存报告使用数据!$A$1:$E$65536,5,0),)</f>
        <v>11</v>
      </c>
      <c r="AN614" s="20">
        <f t="shared" si="163"/>
        <v>0</v>
      </c>
      <c r="AO614" s="20">
        <f t="shared" si="164"/>
        <v>0</v>
      </c>
      <c r="AP614" s="20">
        <f t="shared" si="165"/>
        <v>0</v>
      </c>
      <c r="AQ614" s="20">
        <f t="shared" si="166"/>
        <v>0</v>
      </c>
      <c r="AR614" s="32">
        <f t="shared" si="167"/>
        <v>0</v>
      </c>
      <c r="AS614" s="32">
        <f t="shared" si="168"/>
        <v>0</v>
      </c>
      <c r="AT614" s="32">
        <f t="shared" si="169"/>
        <v>0</v>
      </c>
      <c r="AU614" s="28" t="str">
        <f t="shared" si="170"/>
        <v>库存为0</v>
      </c>
      <c r="AV614" s="34" t="str">
        <f>IFERROR(时间!$B$4+AU614,"上周无销量")</f>
        <v>上周无销量</v>
      </c>
    </row>
    <row r="615" spans="1:48">
      <c r="A615" s="18" t="s">
        <v>660</v>
      </c>
      <c r="B615" t="str">
        <f>VLOOKUP(A615,'[1]sku-asin（子）'!$A:$B,2,0)</f>
        <v>B075V195TY</v>
      </c>
      <c r="C615" t="str">
        <f>VLOOKUP(A615,'[1]子sku-父sku'!$A:$B,2,0)</f>
        <v>EUTK-J0102</v>
      </c>
      <c r="D615" s="28">
        <f>IFERROR(VLOOKUP(A615,[2]库存报告使用数据处理!$A:$C,3,0),0)</f>
        <v>0</v>
      </c>
      <c r="E615" s="28">
        <f>IFERROR(VLOOKUP(A615,[2]库存报告使用数据处理!$A:$D,4,0),0)</f>
        <v>0</v>
      </c>
      <c r="F615" s="28">
        <f>IFERROR(VLOOKUP(A615,[2]库存报告使用数据处理!$A:$E,5,0),0)</f>
        <v>0</v>
      </c>
      <c r="G615" s="28">
        <f>IFERROR(VLOOKUP(A615,[2]库存报告使用数据处理!$A:$F,6,0),0)</f>
        <v>0</v>
      </c>
      <c r="H615" s="29">
        <f>IFERROR(VLOOKUP(A615,[2]库存报告使用数据处理!$A:$G,7,0),0)</f>
        <v>0</v>
      </c>
      <c r="I615">
        <f>IFERROR(VLOOKUP(A615,[5]数据处理!$A:$B,2,0),0)</f>
        <v>3</v>
      </c>
      <c r="J615" s="30">
        <f>IFERROR(VLOOKUP(A615,[5]数据处理!$A:$D,4,0),0)</f>
        <v>0</v>
      </c>
      <c r="K615" s="30">
        <f>IFERROR(VLOOKUP(A615,[5]数据处理!$A:$E,5,0),0)</f>
        <v>0</v>
      </c>
      <c r="L615" s="30">
        <f>IFERROR(VLOOKUP(A615,[5]数据处理!$A:$G,7,0),0)</f>
        <v>0</v>
      </c>
      <c r="M615">
        <f t="shared" si="154"/>
        <v>3</v>
      </c>
      <c r="N615">
        <f>IFERROR(VLOOKUP(A615,[5]数据处理!$A:$C,3,0),0)</f>
        <v>0</v>
      </c>
      <c r="O615">
        <f>IFERROR(VLOOKUP($A615,[5]数据处理!$A:$N,14,0),0)</f>
        <v>3</v>
      </c>
      <c r="P615">
        <f>IFERROR(VLOOKUP($A615,[3]库存报告使用数据!$A$1:$B$65536,2,0),"")</f>
        <v>43</v>
      </c>
      <c r="Q615">
        <f>IFERROR(VLOOKUP($A615,[3]库存报告使用数据!$A$1:$E$65536,5,0),"")</f>
        <v>2</v>
      </c>
      <c r="R615">
        <f>IFERROR(VLOOKUP($A615,[3]库存报告使用数据!$A$1:$H$65536,8,0),"")</f>
        <v>4</v>
      </c>
      <c r="S615">
        <f>IFERROR(VLOOKUP($A615,[3]库存报告使用数据!$A$1:$K$65536,11,0),"")</f>
        <v>8</v>
      </c>
      <c r="T615">
        <f>IFERROR(VLOOKUP($A615,[3]库存报告使用数据!$A$1:$C$65536,3,0),"")</f>
        <v>0</v>
      </c>
      <c r="U615">
        <f>IFERROR(VLOOKUP($A615,[3]库存报告使用数据!$A$1:$F$65536,6,0),"")</f>
        <v>0</v>
      </c>
      <c r="V615">
        <f>IFERROR(VLOOKUP($A615,[3]库存报告使用数据!$A$1:$I$65536,9,0),"")</f>
        <v>0</v>
      </c>
      <c r="W615">
        <f>IFERROR(VLOOKUP($A615,[3]库存报告使用数据!$A$1:$L$65536,12,0),"")</f>
        <v>0</v>
      </c>
      <c r="X615" s="20">
        <f t="shared" si="155"/>
        <v>0</v>
      </c>
      <c r="Y615" s="20">
        <f t="shared" si="156"/>
        <v>0</v>
      </c>
      <c r="Z615" s="20">
        <f t="shared" si="157"/>
        <v>0</v>
      </c>
      <c r="AA615" s="20">
        <f t="shared" si="158"/>
        <v>0</v>
      </c>
      <c r="AB615">
        <f>IFERROR(VLOOKUP($A615,[3]库存报告使用数据!$A$1:$D$65536,4,0),"")</f>
        <v>0</v>
      </c>
      <c r="AC615">
        <f>IFERROR(VLOOKUP($A615,[3]库存报告使用数据!$A$1:$G$65536,7,0),"")</f>
        <v>0</v>
      </c>
      <c r="AD615">
        <f>IFERROR(VLOOKUP($A615,[3]库存报告使用数据!$A$1:$J$65536,10,0),"")</f>
        <v>0</v>
      </c>
      <c r="AE615">
        <f>IFERROR(VLOOKUP($A615,[3]库存报告使用数据!$A$1:$M$65536,13,0),"")</f>
        <v>0</v>
      </c>
      <c r="AF615" s="20" t="str">
        <f t="shared" si="159"/>
        <v/>
      </c>
      <c r="AG615" s="20" t="str">
        <f t="shared" si="160"/>
        <v/>
      </c>
      <c r="AH615" s="20" t="str">
        <f t="shared" si="161"/>
        <v/>
      </c>
      <c r="AI615" s="20" t="str">
        <f t="shared" si="162"/>
        <v/>
      </c>
      <c r="AJ615">
        <f>IFERROR(VLOOKUP($B615,[4]库存报告使用数据!$A$1:$B$65536,2,0),0)</f>
        <v>0</v>
      </c>
      <c r="AK615">
        <f>IFERROR(VLOOKUP($B615,[4]库存报告使用数据!$A$1:$C$65536,3,0),)</f>
        <v>4</v>
      </c>
      <c r="AL615">
        <f>IFERROR(VLOOKUP($B615,[4]库存报告使用数据!$A$1:$D$65536,4,0),)</f>
        <v>0</v>
      </c>
      <c r="AM615">
        <f>IFERROR(VLOOKUP($B615,[4]库存报告使用数据!$A$1:$E$65536,5,0),)</f>
        <v>1</v>
      </c>
      <c r="AN615" s="20" t="str">
        <f t="shared" si="163"/>
        <v/>
      </c>
      <c r="AO615" s="20">
        <f t="shared" si="164"/>
        <v>0</v>
      </c>
      <c r="AP615" s="20" t="str">
        <f t="shared" si="165"/>
        <v/>
      </c>
      <c r="AQ615" s="20">
        <f t="shared" si="166"/>
        <v>0</v>
      </c>
      <c r="AR615" s="32">
        <f t="shared" si="167"/>
        <v>0</v>
      </c>
      <c r="AS615" s="32">
        <f t="shared" si="168"/>
        <v>0</v>
      </c>
      <c r="AT615" s="32">
        <f t="shared" si="169"/>
        <v>3</v>
      </c>
      <c r="AU615" s="28" t="str">
        <f t="shared" si="170"/>
        <v>库存为3</v>
      </c>
      <c r="AV615" s="34" t="str">
        <f>IFERROR(时间!$B$4+AU615,"上周无销量")</f>
        <v>上周无销量</v>
      </c>
    </row>
    <row r="616" spans="1:48">
      <c r="A616" s="18" t="s">
        <v>661</v>
      </c>
      <c r="B616" t="str">
        <f>VLOOKUP(A616,'[1]sku-asin（子）'!$A:$B,2,0)</f>
        <v>B075TXTW4S</v>
      </c>
      <c r="C616" t="str">
        <f>VLOOKUP(A616,'[1]子sku-父sku'!$A:$B,2,0)</f>
        <v>EUTK-J0102</v>
      </c>
      <c r="D616" s="28">
        <f>IFERROR(VLOOKUP(A616,[2]库存报告使用数据处理!$A:$C,3,0),0)</f>
        <v>0</v>
      </c>
      <c r="E616" s="28">
        <f>IFERROR(VLOOKUP(A616,[2]库存报告使用数据处理!$A:$D,4,0),0)</f>
        <v>0</v>
      </c>
      <c r="F616" s="28">
        <f>IFERROR(VLOOKUP(A616,[2]库存报告使用数据处理!$A:$E,5,0),0)</f>
        <v>0</v>
      </c>
      <c r="G616" s="28">
        <f>IFERROR(VLOOKUP(A616,[2]库存报告使用数据处理!$A:$F,6,0),0)</f>
        <v>0</v>
      </c>
      <c r="H616" s="29">
        <f>IFERROR(VLOOKUP(A616,[2]库存报告使用数据处理!$A:$G,7,0),0)</f>
        <v>0</v>
      </c>
      <c r="I616">
        <f>IFERROR(VLOOKUP(A616,[5]数据处理!$A:$B,2,0),0)</f>
        <v>2</v>
      </c>
      <c r="J616" s="30">
        <f>IFERROR(VLOOKUP(A616,[5]数据处理!$A:$D,4,0),0)</f>
        <v>0</v>
      </c>
      <c r="K616" s="30">
        <f>IFERROR(VLOOKUP(A616,[5]数据处理!$A:$E,5,0),0)</f>
        <v>0</v>
      </c>
      <c r="L616" s="30">
        <f>IFERROR(VLOOKUP(A616,[5]数据处理!$A:$G,7,0),0)</f>
        <v>0</v>
      </c>
      <c r="M616">
        <f t="shared" si="154"/>
        <v>2</v>
      </c>
      <c r="N616">
        <f>IFERROR(VLOOKUP(A616,[5]数据处理!$A:$C,3,0),0)</f>
        <v>0</v>
      </c>
      <c r="O616">
        <f>IFERROR(VLOOKUP($A616,[5]数据处理!$A:$N,14,0),0)</f>
        <v>2</v>
      </c>
      <c r="P616">
        <f>IFERROR(VLOOKUP($A616,[3]库存报告使用数据!$A$1:$B$65536,2,0),"")</f>
        <v>7</v>
      </c>
      <c r="Q616">
        <f>IFERROR(VLOOKUP($A616,[3]库存报告使用数据!$A$1:$E$65536,5,0),"")</f>
        <v>2</v>
      </c>
      <c r="R616">
        <f>IFERROR(VLOOKUP($A616,[3]库存报告使用数据!$A$1:$H$65536,8,0),"")</f>
        <v>5</v>
      </c>
      <c r="S616">
        <f>IFERROR(VLOOKUP($A616,[3]库存报告使用数据!$A$1:$K$65536,11,0),"")</f>
        <v>4</v>
      </c>
      <c r="T616">
        <f>IFERROR(VLOOKUP($A616,[3]库存报告使用数据!$A$1:$C$65536,3,0),"")</f>
        <v>0</v>
      </c>
      <c r="U616">
        <f>IFERROR(VLOOKUP($A616,[3]库存报告使用数据!$A$1:$F$65536,6,0),"")</f>
        <v>0</v>
      </c>
      <c r="V616">
        <f>IFERROR(VLOOKUP($A616,[3]库存报告使用数据!$A$1:$I$65536,9,0),"")</f>
        <v>0</v>
      </c>
      <c r="W616">
        <f>IFERROR(VLOOKUP($A616,[3]库存报告使用数据!$A$1:$L$65536,12,0),"")</f>
        <v>0</v>
      </c>
      <c r="X616" s="20">
        <f t="shared" si="155"/>
        <v>0</v>
      </c>
      <c r="Y616" s="20">
        <f t="shared" si="156"/>
        <v>0</v>
      </c>
      <c r="Z616" s="20">
        <f t="shared" si="157"/>
        <v>0</v>
      </c>
      <c r="AA616" s="20">
        <f t="shared" si="158"/>
        <v>0</v>
      </c>
      <c r="AB616">
        <f>IFERROR(VLOOKUP($A616,[3]库存报告使用数据!$A$1:$D$65536,4,0),"")</f>
        <v>0</v>
      </c>
      <c r="AC616">
        <f>IFERROR(VLOOKUP($A616,[3]库存报告使用数据!$A$1:$G$65536,7,0),"")</f>
        <v>0</v>
      </c>
      <c r="AD616">
        <f>IFERROR(VLOOKUP($A616,[3]库存报告使用数据!$A$1:$J$65536,10,0),"")</f>
        <v>0</v>
      </c>
      <c r="AE616">
        <f>IFERROR(VLOOKUP($A616,[3]库存报告使用数据!$A$1:$M$65536,13,0),"")</f>
        <v>0</v>
      </c>
      <c r="AF616" s="20" t="str">
        <f t="shared" si="159"/>
        <v/>
      </c>
      <c r="AG616" s="20" t="str">
        <f t="shared" si="160"/>
        <v/>
      </c>
      <c r="AH616" s="20" t="str">
        <f t="shared" si="161"/>
        <v/>
      </c>
      <c r="AI616" s="20" t="str">
        <f t="shared" si="162"/>
        <v/>
      </c>
      <c r="AJ616">
        <f>IFERROR(VLOOKUP($B616,[4]库存报告使用数据!$A$1:$B$65536,2,0),0)</f>
        <v>0</v>
      </c>
      <c r="AK616">
        <f>IFERROR(VLOOKUP($B616,[4]库存报告使用数据!$A$1:$C$65536,3,0),)</f>
        <v>0</v>
      </c>
      <c r="AL616">
        <f>IFERROR(VLOOKUP($B616,[4]库存报告使用数据!$A$1:$D$65536,4,0),)</f>
        <v>0</v>
      </c>
      <c r="AM616">
        <f>IFERROR(VLOOKUP($B616,[4]库存报告使用数据!$A$1:$E$65536,5,0),)</f>
        <v>0</v>
      </c>
      <c r="AN616" s="20" t="str">
        <f t="shared" si="163"/>
        <v/>
      </c>
      <c r="AO616" s="20" t="str">
        <f t="shared" si="164"/>
        <v/>
      </c>
      <c r="AP616" s="20" t="str">
        <f t="shared" si="165"/>
        <v/>
      </c>
      <c r="AQ616" s="20" t="str">
        <f t="shared" si="166"/>
        <v/>
      </c>
      <c r="AR616" s="32">
        <f t="shared" si="167"/>
        <v>0</v>
      </c>
      <c r="AS616" s="32">
        <f t="shared" si="168"/>
        <v>0</v>
      </c>
      <c r="AT616" s="32">
        <f t="shared" si="169"/>
        <v>2</v>
      </c>
      <c r="AU616" s="28" t="str">
        <f t="shared" si="170"/>
        <v>库存为2</v>
      </c>
      <c r="AV616" s="34" t="str">
        <f>IFERROR(时间!$B$4+AU616,"上周无销量")</f>
        <v>上周无销量</v>
      </c>
    </row>
    <row r="617" spans="1:48">
      <c r="A617" s="18" t="s">
        <v>662</v>
      </c>
      <c r="B617" t="str">
        <f>VLOOKUP(A617,'[1]sku-asin（子）'!$A:$B,2,0)</f>
        <v>B075TZHN9R</v>
      </c>
      <c r="C617" t="str">
        <f>VLOOKUP(A617,'[1]子sku-父sku'!$A:$B,2,0)</f>
        <v>EUTK-J0102</v>
      </c>
      <c r="D617" s="28">
        <f>IFERROR(VLOOKUP(A617,[2]库存报告使用数据处理!$A:$C,3,0),0)</f>
        <v>0</v>
      </c>
      <c r="E617" s="28">
        <f>IFERROR(VLOOKUP(A617,[2]库存报告使用数据处理!$A:$D,4,0),0)</f>
        <v>0</v>
      </c>
      <c r="F617" s="28">
        <f>IFERROR(VLOOKUP(A617,[2]库存报告使用数据处理!$A:$E,5,0),0)</f>
        <v>0</v>
      </c>
      <c r="G617" s="28">
        <f>IFERROR(VLOOKUP(A617,[2]库存报告使用数据处理!$A:$F,6,0),0)</f>
        <v>0</v>
      </c>
      <c r="H617" s="29">
        <f>IFERROR(VLOOKUP(A617,[2]库存报告使用数据处理!$A:$G,7,0),0)</f>
        <v>0</v>
      </c>
      <c r="I617">
        <f>IFERROR(VLOOKUP(A617,[5]数据处理!$A:$B,2,0),0)</f>
        <v>6</v>
      </c>
      <c r="J617" s="30">
        <f>IFERROR(VLOOKUP(A617,[5]数据处理!$A:$D,4,0),0)</f>
        <v>0</v>
      </c>
      <c r="K617" s="30">
        <f>IFERROR(VLOOKUP(A617,[5]数据处理!$A:$E,5,0),0)</f>
        <v>0</v>
      </c>
      <c r="L617" s="30">
        <f>IFERROR(VLOOKUP(A617,[5]数据处理!$A:$G,7,0),0)</f>
        <v>0</v>
      </c>
      <c r="M617">
        <f t="shared" si="154"/>
        <v>6</v>
      </c>
      <c r="N617">
        <f>IFERROR(VLOOKUP(A617,[5]数据处理!$A:$C,3,0),0)</f>
        <v>0</v>
      </c>
      <c r="O617">
        <f>IFERROR(VLOOKUP($A617,[5]数据处理!$A:$N,14,0),0)</f>
        <v>6</v>
      </c>
      <c r="P617">
        <f>IFERROR(VLOOKUP($A617,[3]库存报告使用数据!$A$1:$B$65536,2,0),"")</f>
        <v>3</v>
      </c>
      <c r="Q617">
        <f>IFERROR(VLOOKUP($A617,[3]库存报告使用数据!$A$1:$E$65536,5,0),"")</f>
        <v>1</v>
      </c>
      <c r="R617">
        <f>IFERROR(VLOOKUP($A617,[3]库存报告使用数据!$A$1:$H$65536,8,0),"")</f>
        <v>1</v>
      </c>
      <c r="S617">
        <f>IFERROR(VLOOKUP($A617,[3]库存报告使用数据!$A$1:$K$65536,11,0),"")</f>
        <v>0</v>
      </c>
      <c r="T617">
        <f>IFERROR(VLOOKUP($A617,[3]库存报告使用数据!$A$1:$C$65536,3,0),"")</f>
        <v>0</v>
      </c>
      <c r="U617">
        <f>IFERROR(VLOOKUP($A617,[3]库存报告使用数据!$A$1:$F$65536,6,0),"")</f>
        <v>0</v>
      </c>
      <c r="V617">
        <f>IFERROR(VLOOKUP($A617,[3]库存报告使用数据!$A$1:$I$65536,9,0),"")</f>
        <v>0</v>
      </c>
      <c r="W617">
        <f>IFERROR(VLOOKUP($A617,[3]库存报告使用数据!$A$1:$L$65536,12,0),"")</f>
        <v>0</v>
      </c>
      <c r="X617" s="20">
        <f t="shared" si="155"/>
        <v>0</v>
      </c>
      <c r="Y617" s="20">
        <f t="shared" si="156"/>
        <v>0</v>
      </c>
      <c r="Z617" s="20">
        <f t="shared" si="157"/>
        <v>0</v>
      </c>
      <c r="AA617" s="20" t="str">
        <f t="shared" si="158"/>
        <v/>
      </c>
      <c r="AB617">
        <f>IFERROR(VLOOKUP($A617,[3]库存报告使用数据!$A$1:$D$65536,4,0),"")</f>
        <v>0</v>
      </c>
      <c r="AC617">
        <f>IFERROR(VLOOKUP($A617,[3]库存报告使用数据!$A$1:$G$65536,7,0),"")</f>
        <v>0</v>
      </c>
      <c r="AD617">
        <f>IFERROR(VLOOKUP($A617,[3]库存报告使用数据!$A$1:$J$65536,10,0),"")</f>
        <v>0</v>
      </c>
      <c r="AE617">
        <f>IFERROR(VLOOKUP($A617,[3]库存报告使用数据!$A$1:$M$65536,13,0),"")</f>
        <v>0</v>
      </c>
      <c r="AF617" s="20" t="str">
        <f t="shared" si="159"/>
        <v/>
      </c>
      <c r="AG617" s="20" t="str">
        <f t="shared" si="160"/>
        <v/>
      </c>
      <c r="AH617" s="20" t="str">
        <f t="shared" si="161"/>
        <v/>
      </c>
      <c r="AI617" s="20" t="str">
        <f t="shared" si="162"/>
        <v/>
      </c>
      <c r="AJ617">
        <f>IFERROR(VLOOKUP($B617,[4]库存报告使用数据!$A$1:$B$65536,2,0),0)</f>
        <v>0</v>
      </c>
      <c r="AK617">
        <f>IFERROR(VLOOKUP($B617,[4]库存报告使用数据!$A$1:$C$65536,3,0),)</f>
        <v>0</v>
      </c>
      <c r="AL617">
        <f>IFERROR(VLOOKUP($B617,[4]库存报告使用数据!$A$1:$D$65536,4,0),)</f>
        <v>0</v>
      </c>
      <c r="AM617">
        <f>IFERROR(VLOOKUP($B617,[4]库存报告使用数据!$A$1:$E$65536,5,0),)</f>
        <v>0</v>
      </c>
      <c r="AN617" s="20" t="str">
        <f t="shared" si="163"/>
        <v/>
      </c>
      <c r="AO617" s="20" t="str">
        <f t="shared" si="164"/>
        <v/>
      </c>
      <c r="AP617" s="20" t="str">
        <f t="shared" si="165"/>
        <v/>
      </c>
      <c r="AQ617" s="20" t="str">
        <f t="shared" si="166"/>
        <v/>
      </c>
      <c r="AR617" s="32">
        <f t="shared" si="167"/>
        <v>0</v>
      </c>
      <c r="AS617" s="32">
        <f t="shared" si="168"/>
        <v>0</v>
      </c>
      <c r="AT617" s="32">
        <f t="shared" si="169"/>
        <v>6</v>
      </c>
      <c r="AU617" s="28" t="str">
        <f t="shared" si="170"/>
        <v>库存为6</v>
      </c>
      <c r="AV617" s="34" t="str">
        <f>IFERROR(时间!$B$4+AU617,"上周无销量")</f>
        <v>上周无销量</v>
      </c>
    </row>
    <row r="618" spans="1:48">
      <c r="A618" s="18" t="s">
        <v>663</v>
      </c>
      <c r="B618" t="str">
        <f>VLOOKUP(A618,'[1]sku-asin（子）'!$A:$B,2,0)</f>
        <v>B075TT424W</v>
      </c>
      <c r="C618" t="str">
        <f>VLOOKUP(A618,'[1]子sku-父sku'!$A:$B,2,0)</f>
        <v>EUTK-J0102</v>
      </c>
      <c r="D618" s="28">
        <f>IFERROR(VLOOKUP(A618,[2]库存报告使用数据处理!$A:$C,3,0),0)</f>
        <v>0</v>
      </c>
      <c r="E618" s="28">
        <f>IFERROR(VLOOKUP(A618,[2]库存报告使用数据处理!$A:$D,4,0),0)</f>
        <v>0</v>
      </c>
      <c r="F618" s="28">
        <f>IFERROR(VLOOKUP(A618,[2]库存报告使用数据处理!$A:$E,5,0),0)</f>
        <v>0</v>
      </c>
      <c r="G618" s="28">
        <f>IFERROR(VLOOKUP(A618,[2]库存报告使用数据处理!$A:$F,6,0),0)</f>
        <v>0</v>
      </c>
      <c r="H618" s="29">
        <f>IFERROR(VLOOKUP(A618,[2]库存报告使用数据处理!$A:$G,7,0),0)</f>
        <v>0</v>
      </c>
      <c r="I618">
        <f>IFERROR(VLOOKUP(A618,[5]数据处理!$A:$B,2,0),0)</f>
        <v>0</v>
      </c>
      <c r="J618" s="30">
        <f>IFERROR(VLOOKUP(A618,[5]数据处理!$A:$D,4,0),0)</f>
        <v>0</v>
      </c>
      <c r="K618" s="30">
        <f>IFERROR(VLOOKUP(A618,[5]数据处理!$A:$E,5,0),0)</f>
        <v>0</v>
      </c>
      <c r="L618" s="30">
        <f>IFERROR(VLOOKUP(A618,[5]数据处理!$A:$G,7,0),0)</f>
        <v>1</v>
      </c>
      <c r="M618">
        <f t="shared" si="154"/>
        <v>1</v>
      </c>
      <c r="N618">
        <f>IFERROR(VLOOKUP(A618,[5]数据处理!$A:$C,3,0),0)</f>
        <v>0</v>
      </c>
      <c r="O618">
        <f>IFERROR(VLOOKUP($A618,[5]数据处理!$A:$N,14,0),0)</f>
        <v>2</v>
      </c>
      <c r="P618">
        <f>IFERROR(VLOOKUP($A618,[3]库存报告使用数据!$A$1:$B$65536,2,0),"")</f>
        <v>3</v>
      </c>
      <c r="Q618">
        <f>IFERROR(VLOOKUP($A618,[3]库存报告使用数据!$A$1:$E$65536,5,0),"")</f>
        <v>2</v>
      </c>
      <c r="R618">
        <f>IFERROR(VLOOKUP($A618,[3]库存报告使用数据!$A$1:$H$65536,8,0),"")</f>
        <v>10</v>
      </c>
      <c r="S618">
        <f>IFERROR(VLOOKUP($A618,[3]库存报告使用数据!$A$1:$K$65536,11,0),"")</f>
        <v>3</v>
      </c>
      <c r="T618">
        <f>IFERROR(VLOOKUP($A618,[3]库存报告使用数据!$A$1:$C$65536,3,0),"")</f>
        <v>0</v>
      </c>
      <c r="U618">
        <f>IFERROR(VLOOKUP($A618,[3]库存报告使用数据!$A$1:$F$65536,6,0),"")</f>
        <v>0</v>
      </c>
      <c r="V618">
        <f>IFERROR(VLOOKUP($A618,[3]库存报告使用数据!$A$1:$I$65536,9,0),"")</f>
        <v>0</v>
      </c>
      <c r="W618">
        <f>IFERROR(VLOOKUP($A618,[3]库存报告使用数据!$A$1:$L$65536,12,0),"")</f>
        <v>0</v>
      </c>
      <c r="X618" s="20">
        <f t="shared" si="155"/>
        <v>0</v>
      </c>
      <c r="Y618" s="20">
        <f t="shared" si="156"/>
        <v>0</v>
      </c>
      <c r="Z618" s="20">
        <f t="shared" si="157"/>
        <v>0</v>
      </c>
      <c r="AA618" s="20">
        <f t="shared" si="158"/>
        <v>0</v>
      </c>
      <c r="AB618">
        <f>IFERROR(VLOOKUP($A618,[3]库存报告使用数据!$A$1:$D$65536,4,0),"")</f>
        <v>0</v>
      </c>
      <c r="AC618">
        <f>IFERROR(VLOOKUP($A618,[3]库存报告使用数据!$A$1:$G$65536,7,0),"")</f>
        <v>0</v>
      </c>
      <c r="AD618">
        <f>IFERROR(VLOOKUP($A618,[3]库存报告使用数据!$A$1:$J$65536,10,0),"")</f>
        <v>0</v>
      </c>
      <c r="AE618">
        <f>IFERROR(VLOOKUP($A618,[3]库存报告使用数据!$A$1:$M$65536,13,0),"")</f>
        <v>0</v>
      </c>
      <c r="AF618" s="20" t="str">
        <f t="shared" si="159"/>
        <v/>
      </c>
      <c r="AG618" s="20" t="str">
        <f t="shared" si="160"/>
        <v/>
      </c>
      <c r="AH618" s="20" t="str">
        <f t="shared" si="161"/>
        <v/>
      </c>
      <c r="AI618" s="20" t="str">
        <f t="shared" si="162"/>
        <v/>
      </c>
      <c r="AJ618">
        <f>IFERROR(VLOOKUP($B618,[4]库存报告使用数据!$A$1:$B$65536,2,0),0)</f>
        <v>0</v>
      </c>
      <c r="AK618">
        <f>IFERROR(VLOOKUP($B618,[4]库存报告使用数据!$A$1:$C$65536,3,0),)</f>
        <v>0</v>
      </c>
      <c r="AL618">
        <f>IFERROR(VLOOKUP($B618,[4]库存报告使用数据!$A$1:$D$65536,4,0),)</f>
        <v>0</v>
      </c>
      <c r="AM618">
        <f>IFERROR(VLOOKUP($B618,[4]库存报告使用数据!$A$1:$E$65536,5,0),)</f>
        <v>0</v>
      </c>
      <c r="AN618" s="20" t="str">
        <f t="shared" si="163"/>
        <v/>
      </c>
      <c r="AO618" s="20" t="str">
        <f t="shared" si="164"/>
        <v/>
      </c>
      <c r="AP618" s="20" t="str">
        <f t="shared" si="165"/>
        <v/>
      </c>
      <c r="AQ618" s="20" t="str">
        <f t="shared" si="166"/>
        <v/>
      </c>
      <c r="AR618" s="32">
        <f t="shared" si="167"/>
        <v>0</v>
      </c>
      <c r="AS618" s="32">
        <f t="shared" si="168"/>
        <v>0</v>
      </c>
      <c r="AT618" s="32">
        <f t="shared" si="169"/>
        <v>1</v>
      </c>
      <c r="AU618" s="28" t="str">
        <f t="shared" si="170"/>
        <v>库存为1</v>
      </c>
      <c r="AV618" s="34" t="str">
        <f>IFERROR(时间!$B$4+AU618,"上周无销量")</f>
        <v>上周无销量</v>
      </c>
    </row>
    <row r="619" spans="1:48">
      <c r="A619" s="18" t="s">
        <v>664</v>
      </c>
      <c r="B619" t="str">
        <f>VLOOKUP(A619,'[1]sku-asin（子）'!$A:$B,2,0)</f>
        <v>B075TYVV6Q</v>
      </c>
      <c r="C619" t="str">
        <f>VLOOKUP(A619,'[1]子sku-父sku'!$A:$B,2,0)</f>
        <v>EUTK-J0102</v>
      </c>
      <c r="D619" s="28">
        <f>IFERROR(VLOOKUP(A619,[2]库存报告使用数据处理!$A:$C,3,0),0)</f>
        <v>0</v>
      </c>
      <c r="E619" s="28">
        <f>IFERROR(VLOOKUP(A619,[2]库存报告使用数据处理!$A:$D,4,0),0)</f>
        <v>0</v>
      </c>
      <c r="F619" s="28">
        <f>IFERROR(VLOOKUP(A619,[2]库存报告使用数据处理!$A:$E,5,0),0)</f>
        <v>0</v>
      </c>
      <c r="G619" s="28">
        <f>IFERROR(VLOOKUP(A619,[2]库存报告使用数据处理!$A:$F,6,0),0)</f>
        <v>0</v>
      </c>
      <c r="H619" s="29">
        <f>IFERROR(VLOOKUP(A619,[2]库存报告使用数据处理!$A:$G,7,0),0)</f>
        <v>0</v>
      </c>
      <c r="I619">
        <f>IFERROR(VLOOKUP(A619,[5]数据处理!$A:$B,2,0),0)</f>
        <v>2</v>
      </c>
      <c r="J619" s="30">
        <f>IFERROR(VLOOKUP(A619,[5]数据处理!$A:$D,4,0),0)</f>
        <v>0</v>
      </c>
      <c r="K619" s="30">
        <f>IFERROR(VLOOKUP(A619,[5]数据处理!$A:$E,5,0),0)</f>
        <v>0</v>
      </c>
      <c r="L619" s="30">
        <f>IFERROR(VLOOKUP(A619,[5]数据处理!$A:$G,7,0),0)</f>
        <v>0</v>
      </c>
      <c r="M619">
        <f t="shared" si="154"/>
        <v>2</v>
      </c>
      <c r="N619">
        <f>IFERROR(VLOOKUP(A619,[5]数据处理!$A:$C,3,0),0)</f>
        <v>0</v>
      </c>
      <c r="O619">
        <f>IFERROR(VLOOKUP($A619,[5]数据处理!$A:$N,14,0),0)</f>
        <v>2</v>
      </c>
      <c r="P619">
        <f>IFERROR(VLOOKUP($A619,[3]库存报告使用数据!$A$1:$B$65536,2,0),"")</f>
        <v>2</v>
      </c>
      <c r="Q619">
        <f>IFERROR(VLOOKUP($A619,[3]库存报告使用数据!$A$1:$E$65536,5,0),"")</f>
        <v>1</v>
      </c>
      <c r="R619">
        <f>IFERROR(VLOOKUP($A619,[3]库存报告使用数据!$A$1:$H$65536,8,0),"")</f>
        <v>1</v>
      </c>
      <c r="S619">
        <f>IFERROR(VLOOKUP($A619,[3]库存报告使用数据!$A$1:$K$65536,11,0),"")</f>
        <v>1</v>
      </c>
      <c r="T619">
        <f>IFERROR(VLOOKUP($A619,[3]库存报告使用数据!$A$1:$C$65536,3,0),"")</f>
        <v>0</v>
      </c>
      <c r="U619">
        <f>IFERROR(VLOOKUP($A619,[3]库存报告使用数据!$A$1:$F$65536,6,0),"")</f>
        <v>0</v>
      </c>
      <c r="V619">
        <f>IFERROR(VLOOKUP($A619,[3]库存报告使用数据!$A$1:$I$65536,9,0),"")</f>
        <v>0</v>
      </c>
      <c r="W619">
        <f>IFERROR(VLOOKUP($A619,[3]库存报告使用数据!$A$1:$L$65536,12,0),"")</f>
        <v>0</v>
      </c>
      <c r="X619" s="20">
        <f t="shared" si="155"/>
        <v>0</v>
      </c>
      <c r="Y619" s="20">
        <f t="shared" si="156"/>
        <v>0</v>
      </c>
      <c r="Z619" s="20">
        <f t="shared" si="157"/>
        <v>0</v>
      </c>
      <c r="AA619" s="20">
        <f t="shared" si="158"/>
        <v>0</v>
      </c>
      <c r="AB619">
        <f>IFERROR(VLOOKUP($A619,[3]库存报告使用数据!$A$1:$D$65536,4,0),"")</f>
        <v>0</v>
      </c>
      <c r="AC619">
        <f>IFERROR(VLOOKUP($A619,[3]库存报告使用数据!$A$1:$G$65536,7,0),"")</f>
        <v>0</v>
      </c>
      <c r="AD619">
        <f>IFERROR(VLOOKUP($A619,[3]库存报告使用数据!$A$1:$J$65536,10,0),"")</f>
        <v>0</v>
      </c>
      <c r="AE619">
        <f>IFERROR(VLOOKUP($A619,[3]库存报告使用数据!$A$1:$M$65536,13,0),"")</f>
        <v>0</v>
      </c>
      <c r="AF619" s="20" t="str">
        <f t="shared" si="159"/>
        <v/>
      </c>
      <c r="AG619" s="20" t="str">
        <f t="shared" si="160"/>
        <v/>
      </c>
      <c r="AH619" s="20" t="str">
        <f t="shared" si="161"/>
        <v/>
      </c>
      <c r="AI619" s="20" t="str">
        <f t="shared" si="162"/>
        <v/>
      </c>
      <c r="AJ619">
        <f>IFERROR(VLOOKUP($B619,[4]库存报告使用数据!$A$1:$B$65536,2,0),0)</f>
        <v>0</v>
      </c>
      <c r="AK619">
        <f>IFERROR(VLOOKUP($B619,[4]库存报告使用数据!$A$1:$C$65536,3,0),)</f>
        <v>0</v>
      </c>
      <c r="AL619">
        <f>IFERROR(VLOOKUP($B619,[4]库存报告使用数据!$A$1:$D$65536,4,0),)</f>
        <v>0</v>
      </c>
      <c r="AM619">
        <f>IFERROR(VLOOKUP($B619,[4]库存报告使用数据!$A$1:$E$65536,5,0),)</f>
        <v>2</v>
      </c>
      <c r="AN619" s="20" t="str">
        <f t="shared" si="163"/>
        <v/>
      </c>
      <c r="AO619" s="20" t="str">
        <f t="shared" si="164"/>
        <v/>
      </c>
      <c r="AP619" s="20" t="str">
        <f t="shared" si="165"/>
        <v/>
      </c>
      <c r="AQ619" s="20">
        <f t="shared" si="166"/>
        <v>0</v>
      </c>
      <c r="AR619" s="32">
        <f t="shared" si="167"/>
        <v>0</v>
      </c>
      <c r="AS619" s="32">
        <f t="shared" si="168"/>
        <v>0</v>
      </c>
      <c r="AT619" s="32">
        <f t="shared" si="169"/>
        <v>2</v>
      </c>
      <c r="AU619" s="28" t="str">
        <f t="shared" si="170"/>
        <v>库存为2</v>
      </c>
      <c r="AV619" s="34" t="str">
        <f>IFERROR(时间!$B$4+AU619,"上周无销量")</f>
        <v>上周无销量</v>
      </c>
    </row>
    <row r="620" spans="1:48">
      <c r="A620" s="18" t="s">
        <v>665</v>
      </c>
      <c r="B620" t="str">
        <f>VLOOKUP(A620,'[1]sku-asin（子）'!$A:$B,2,0)</f>
        <v>B075TSSXXR</v>
      </c>
      <c r="C620" t="str">
        <f>VLOOKUP(A620,'[1]子sku-父sku'!$A:$B,2,0)</f>
        <v>EUTK-J0102</v>
      </c>
      <c r="D620" s="28">
        <f>IFERROR(VLOOKUP(A620,[2]库存报告使用数据处理!$A:$C,3,0),0)</f>
        <v>0</v>
      </c>
      <c r="E620" s="28">
        <f>IFERROR(VLOOKUP(A620,[2]库存报告使用数据处理!$A:$D,4,0),0)</f>
        <v>0</v>
      </c>
      <c r="F620" s="28">
        <f>IFERROR(VLOOKUP(A620,[2]库存报告使用数据处理!$A:$E,5,0),0)</f>
        <v>0</v>
      </c>
      <c r="G620" s="28">
        <f>IFERROR(VLOOKUP(A620,[2]库存报告使用数据处理!$A:$F,6,0),0)</f>
        <v>0</v>
      </c>
      <c r="H620" s="29">
        <f>IFERROR(VLOOKUP(A620,[2]库存报告使用数据处理!$A:$G,7,0),0)</f>
        <v>0</v>
      </c>
      <c r="I620">
        <f>IFERROR(VLOOKUP(A620,[5]数据处理!$A:$B,2,0),0)</f>
        <v>2</v>
      </c>
      <c r="J620" s="30">
        <f>IFERROR(VLOOKUP(A620,[5]数据处理!$A:$D,4,0),0)</f>
        <v>0</v>
      </c>
      <c r="K620" s="30">
        <f>IFERROR(VLOOKUP(A620,[5]数据处理!$A:$E,5,0),0)</f>
        <v>0</v>
      </c>
      <c r="L620" s="30">
        <f>IFERROR(VLOOKUP(A620,[5]数据处理!$A:$G,7,0),0)</f>
        <v>0</v>
      </c>
      <c r="M620">
        <f t="shared" si="154"/>
        <v>2</v>
      </c>
      <c r="N620">
        <f>IFERROR(VLOOKUP(A620,[5]数据处理!$A:$C,3,0),0)</f>
        <v>0</v>
      </c>
      <c r="O620">
        <f>IFERROR(VLOOKUP($A620,[5]数据处理!$A:$N,14,0),0)</f>
        <v>2</v>
      </c>
      <c r="P620">
        <f>IFERROR(VLOOKUP($A620,[3]库存报告使用数据!$A$1:$B$65536,2,0),"")</f>
        <v>2</v>
      </c>
      <c r="Q620">
        <f>IFERROR(VLOOKUP($A620,[3]库存报告使用数据!$A$1:$E$65536,5,0),"")</f>
        <v>0</v>
      </c>
      <c r="R620">
        <f>IFERROR(VLOOKUP($A620,[3]库存报告使用数据!$A$1:$H$65536,8,0),"")</f>
        <v>1</v>
      </c>
      <c r="S620">
        <f>IFERROR(VLOOKUP($A620,[3]库存报告使用数据!$A$1:$K$65536,11,0),"")</f>
        <v>5</v>
      </c>
      <c r="T620">
        <f>IFERROR(VLOOKUP($A620,[3]库存报告使用数据!$A$1:$C$65536,3,0),"")</f>
        <v>0</v>
      </c>
      <c r="U620">
        <f>IFERROR(VLOOKUP($A620,[3]库存报告使用数据!$A$1:$F$65536,6,0),"")</f>
        <v>0</v>
      </c>
      <c r="V620">
        <f>IFERROR(VLOOKUP($A620,[3]库存报告使用数据!$A$1:$I$65536,9,0),"")</f>
        <v>0</v>
      </c>
      <c r="W620">
        <f>IFERROR(VLOOKUP($A620,[3]库存报告使用数据!$A$1:$L$65536,12,0),"")</f>
        <v>0</v>
      </c>
      <c r="X620" s="20">
        <f t="shared" si="155"/>
        <v>0</v>
      </c>
      <c r="Y620" s="20" t="str">
        <f t="shared" si="156"/>
        <v/>
      </c>
      <c r="Z620" s="20">
        <f t="shared" si="157"/>
        <v>0</v>
      </c>
      <c r="AA620" s="20">
        <f t="shared" si="158"/>
        <v>0</v>
      </c>
      <c r="AB620">
        <f>IFERROR(VLOOKUP($A620,[3]库存报告使用数据!$A$1:$D$65536,4,0),"")</f>
        <v>0</v>
      </c>
      <c r="AC620">
        <f>IFERROR(VLOOKUP($A620,[3]库存报告使用数据!$A$1:$G$65536,7,0),"")</f>
        <v>0</v>
      </c>
      <c r="AD620">
        <f>IFERROR(VLOOKUP($A620,[3]库存报告使用数据!$A$1:$J$65536,10,0),"")</f>
        <v>0</v>
      </c>
      <c r="AE620">
        <f>IFERROR(VLOOKUP($A620,[3]库存报告使用数据!$A$1:$M$65536,13,0),"")</f>
        <v>0</v>
      </c>
      <c r="AF620" s="20" t="str">
        <f t="shared" si="159"/>
        <v/>
      </c>
      <c r="AG620" s="20" t="str">
        <f t="shared" si="160"/>
        <v/>
      </c>
      <c r="AH620" s="20" t="str">
        <f t="shared" si="161"/>
        <v/>
      </c>
      <c r="AI620" s="20" t="str">
        <f t="shared" si="162"/>
        <v/>
      </c>
      <c r="AJ620">
        <f>IFERROR(VLOOKUP($B620,[4]库存报告使用数据!$A$1:$B$65536,2,0),0)</f>
        <v>0</v>
      </c>
      <c r="AK620">
        <f>IFERROR(VLOOKUP($B620,[4]库存报告使用数据!$A$1:$C$65536,3,0),)</f>
        <v>0</v>
      </c>
      <c r="AL620">
        <f>IFERROR(VLOOKUP($B620,[4]库存报告使用数据!$A$1:$D$65536,4,0),)</f>
        <v>0</v>
      </c>
      <c r="AM620">
        <f>IFERROR(VLOOKUP($B620,[4]库存报告使用数据!$A$1:$E$65536,5,0),)</f>
        <v>0</v>
      </c>
      <c r="AN620" s="20" t="str">
        <f t="shared" si="163"/>
        <v/>
      </c>
      <c r="AO620" s="20" t="str">
        <f t="shared" si="164"/>
        <v/>
      </c>
      <c r="AP620" s="20" t="str">
        <f t="shared" si="165"/>
        <v/>
      </c>
      <c r="AQ620" s="20" t="str">
        <f t="shared" si="166"/>
        <v/>
      </c>
      <c r="AR620" s="32">
        <f t="shared" si="167"/>
        <v>0</v>
      </c>
      <c r="AS620" s="32">
        <f t="shared" si="168"/>
        <v>0</v>
      </c>
      <c r="AT620" s="32">
        <f t="shared" si="169"/>
        <v>2</v>
      </c>
      <c r="AU620" s="28" t="str">
        <f t="shared" si="170"/>
        <v>库存为2</v>
      </c>
      <c r="AV620" s="34" t="str">
        <f>IFERROR(时间!$B$4+AU620,"上周无销量")</f>
        <v>上周无销量</v>
      </c>
    </row>
    <row r="621" spans="1:48">
      <c r="A621" s="18" t="s">
        <v>666</v>
      </c>
      <c r="B621" t="str">
        <f>VLOOKUP(A621,'[1]sku-asin（子）'!$A:$B,2,0)</f>
        <v>B075TRT8M1</v>
      </c>
      <c r="C621" t="str">
        <f>VLOOKUP(A621,'[1]子sku-父sku'!$A:$B,2,0)</f>
        <v>EUTK-J0102</v>
      </c>
      <c r="D621" s="28">
        <f>IFERROR(VLOOKUP(A621,[2]库存报告使用数据处理!$A:$C,3,0),0)</f>
        <v>0</v>
      </c>
      <c r="E621" s="28">
        <f>IFERROR(VLOOKUP(A621,[2]库存报告使用数据处理!$A:$D,4,0),0)</f>
        <v>0</v>
      </c>
      <c r="F621" s="28">
        <f>IFERROR(VLOOKUP(A621,[2]库存报告使用数据处理!$A:$E,5,0),0)</f>
        <v>0</v>
      </c>
      <c r="G621" s="28">
        <f>IFERROR(VLOOKUP(A621,[2]库存报告使用数据处理!$A:$F,6,0),0)</f>
        <v>0</v>
      </c>
      <c r="H621" s="29">
        <f>IFERROR(VLOOKUP(A621,[2]库存报告使用数据处理!$A:$G,7,0),0)</f>
        <v>0</v>
      </c>
      <c r="I621">
        <f>IFERROR(VLOOKUP(A621,[5]数据处理!$A:$B,2,0),0)</f>
        <v>5</v>
      </c>
      <c r="J621" s="30">
        <f>IFERROR(VLOOKUP(A621,[5]数据处理!$A:$D,4,0),0)</f>
        <v>0</v>
      </c>
      <c r="K621" s="30">
        <f>IFERROR(VLOOKUP(A621,[5]数据处理!$A:$E,5,0),0)</f>
        <v>0</v>
      </c>
      <c r="L621" s="30">
        <f>IFERROR(VLOOKUP(A621,[5]数据处理!$A:$G,7,0),0)</f>
        <v>0</v>
      </c>
      <c r="M621">
        <f t="shared" si="154"/>
        <v>5</v>
      </c>
      <c r="N621">
        <f>IFERROR(VLOOKUP(A621,[5]数据处理!$A:$C,3,0),0)</f>
        <v>0</v>
      </c>
      <c r="O621">
        <f>IFERROR(VLOOKUP($A621,[5]数据处理!$A:$N,14,0),0)</f>
        <v>5</v>
      </c>
      <c r="P621">
        <f>IFERROR(VLOOKUP($A621,[3]库存报告使用数据!$A$1:$B$65536,2,0),"")</f>
        <v>3</v>
      </c>
      <c r="Q621">
        <f>IFERROR(VLOOKUP($A621,[3]库存报告使用数据!$A$1:$E$65536,5,0),"")</f>
        <v>1</v>
      </c>
      <c r="R621">
        <f>IFERROR(VLOOKUP($A621,[3]库存报告使用数据!$A$1:$H$65536,8,0),"")</f>
        <v>4</v>
      </c>
      <c r="S621">
        <f>IFERROR(VLOOKUP($A621,[3]库存报告使用数据!$A$1:$K$65536,11,0),"")</f>
        <v>0</v>
      </c>
      <c r="T621">
        <f>IFERROR(VLOOKUP($A621,[3]库存报告使用数据!$A$1:$C$65536,3,0),"")</f>
        <v>0</v>
      </c>
      <c r="U621">
        <f>IFERROR(VLOOKUP($A621,[3]库存报告使用数据!$A$1:$F$65536,6,0),"")</f>
        <v>0</v>
      </c>
      <c r="V621">
        <f>IFERROR(VLOOKUP($A621,[3]库存报告使用数据!$A$1:$I$65536,9,0),"")</f>
        <v>0</v>
      </c>
      <c r="W621">
        <f>IFERROR(VLOOKUP($A621,[3]库存报告使用数据!$A$1:$L$65536,12,0),"")</f>
        <v>0</v>
      </c>
      <c r="X621" s="20">
        <f t="shared" si="155"/>
        <v>0</v>
      </c>
      <c r="Y621" s="20">
        <f t="shared" si="156"/>
        <v>0</v>
      </c>
      <c r="Z621" s="20">
        <f t="shared" si="157"/>
        <v>0</v>
      </c>
      <c r="AA621" s="20" t="str">
        <f t="shared" si="158"/>
        <v/>
      </c>
      <c r="AB621">
        <f>IFERROR(VLOOKUP($A621,[3]库存报告使用数据!$A$1:$D$65536,4,0),"")</f>
        <v>0</v>
      </c>
      <c r="AC621">
        <f>IFERROR(VLOOKUP($A621,[3]库存报告使用数据!$A$1:$G$65536,7,0),"")</f>
        <v>0</v>
      </c>
      <c r="AD621">
        <f>IFERROR(VLOOKUP($A621,[3]库存报告使用数据!$A$1:$J$65536,10,0),"")</f>
        <v>0</v>
      </c>
      <c r="AE621">
        <f>IFERROR(VLOOKUP($A621,[3]库存报告使用数据!$A$1:$M$65536,13,0),"")</f>
        <v>0</v>
      </c>
      <c r="AF621" s="20" t="str">
        <f t="shared" si="159"/>
        <v/>
      </c>
      <c r="AG621" s="20" t="str">
        <f t="shared" si="160"/>
        <v/>
      </c>
      <c r="AH621" s="20" t="str">
        <f t="shared" si="161"/>
        <v/>
      </c>
      <c r="AI621" s="20" t="str">
        <f t="shared" si="162"/>
        <v/>
      </c>
      <c r="AJ621">
        <f>IFERROR(VLOOKUP($B621,[4]库存报告使用数据!$A$1:$B$65536,2,0),0)</f>
        <v>1</v>
      </c>
      <c r="AK621">
        <f>IFERROR(VLOOKUP($B621,[4]库存报告使用数据!$A$1:$C$65536,3,0),)</f>
        <v>1</v>
      </c>
      <c r="AL621">
        <f>IFERROR(VLOOKUP($B621,[4]库存报告使用数据!$A$1:$D$65536,4,0),)</f>
        <v>0</v>
      </c>
      <c r="AM621">
        <f>IFERROR(VLOOKUP($B621,[4]库存报告使用数据!$A$1:$E$65536,5,0),)</f>
        <v>1</v>
      </c>
      <c r="AN621" s="20">
        <f t="shared" si="163"/>
        <v>0</v>
      </c>
      <c r="AO621" s="20">
        <f t="shared" si="164"/>
        <v>0</v>
      </c>
      <c r="AP621" s="20" t="str">
        <f t="shared" si="165"/>
        <v/>
      </c>
      <c r="AQ621" s="20">
        <f t="shared" si="166"/>
        <v>0</v>
      </c>
      <c r="AR621" s="32">
        <f t="shared" si="167"/>
        <v>0</v>
      </c>
      <c r="AS621" s="32">
        <f t="shared" si="168"/>
        <v>0</v>
      </c>
      <c r="AT621" s="32">
        <f t="shared" si="169"/>
        <v>5</v>
      </c>
      <c r="AU621" s="28" t="str">
        <f t="shared" si="170"/>
        <v>库存为5</v>
      </c>
      <c r="AV621" s="34" t="str">
        <f>IFERROR(时间!$B$4+AU621,"上周无销量")</f>
        <v>上周无销量</v>
      </c>
    </row>
    <row r="622" spans="1:48">
      <c r="A622" s="18" t="s">
        <v>667</v>
      </c>
      <c r="B622" t="str">
        <f>VLOOKUP(A622,'[1]sku-asin（子）'!$A:$B,2,0)</f>
        <v>B075TVJHBK</v>
      </c>
      <c r="C622" t="str">
        <f>VLOOKUP(A622,'[1]子sku-父sku'!$A:$B,2,0)</f>
        <v>EUTK-J0102</v>
      </c>
      <c r="D622" s="28">
        <f>IFERROR(VLOOKUP(A622,[2]库存报告使用数据处理!$A:$C,3,0),0)</f>
        <v>1</v>
      </c>
      <c r="E622" s="28">
        <f>IFERROR(VLOOKUP(A622,[2]库存报告使用数据处理!$A:$D,4,0),0)</f>
        <v>0</v>
      </c>
      <c r="F622" s="28">
        <f>IFERROR(VLOOKUP(A622,[2]库存报告使用数据处理!$A:$E,5,0),0)</f>
        <v>0</v>
      </c>
      <c r="G622" s="28">
        <f>IFERROR(VLOOKUP(A622,[2]库存报告使用数据处理!$A:$F,6,0),0)</f>
        <v>0</v>
      </c>
      <c r="H622" s="29">
        <f>IFERROR(VLOOKUP(A622,[2]库存报告使用数据处理!$A:$G,7,0),0)</f>
        <v>12</v>
      </c>
      <c r="I622">
        <f>IFERROR(VLOOKUP(A622,[5]数据处理!$A:$B,2,0),0)</f>
        <v>1</v>
      </c>
      <c r="J622" s="30">
        <f>IFERROR(VLOOKUP(A622,[5]数据处理!$A:$D,4,0),0)</f>
        <v>0</v>
      </c>
      <c r="K622" s="30">
        <f>IFERROR(VLOOKUP(A622,[5]数据处理!$A:$E,5,0),0)</f>
        <v>0</v>
      </c>
      <c r="L622" s="30">
        <f>IFERROR(VLOOKUP(A622,[5]数据处理!$A:$G,7,0),0)</f>
        <v>0</v>
      </c>
      <c r="M622">
        <f t="shared" si="154"/>
        <v>1</v>
      </c>
      <c r="N622">
        <f>IFERROR(VLOOKUP(A622,[5]数据处理!$A:$C,3,0),0)</f>
        <v>0</v>
      </c>
      <c r="O622">
        <f>IFERROR(VLOOKUP($A622,[5]数据处理!$A:$N,14,0),0)</f>
        <v>1</v>
      </c>
      <c r="P622">
        <f>IFERROR(VLOOKUP($A622,[3]库存报告使用数据!$A$1:$B$65536,2,0),"")</f>
        <v>6</v>
      </c>
      <c r="Q622">
        <f>IFERROR(VLOOKUP($A622,[3]库存报告使用数据!$A$1:$E$65536,5,0),"")</f>
        <v>1</v>
      </c>
      <c r="R622">
        <f>IFERROR(VLOOKUP($A622,[3]库存报告使用数据!$A$1:$H$65536,8,0),"")</f>
        <v>3</v>
      </c>
      <c r="S622">
        <f>IFERROR(VLOOKUP($A622,[3]库存报告使用数据!$A$1:$K$65536,11,0),"")</f>
        <v>3</v>
      </c>
      <c r="T622">
        <f>IFERROR(VLOOKUP($A622,[3]库存报告使用数据!$A$1:$C$65536,3,0),"")</f>
        <v>0</v>
      </c>
      <c r="U622">
        <f>IFERROR(VLOOKUP($A622,[3]库存报告使用数据!$A$1:$F$65536,6,0),"")</f>
        <v>0</v>
      </c>
      <c r="V622">
        <f>IFERROR(VLOOKUP($A622,[3]库存报告使用数据!$A$1:$I$65536,9,0),"")</f>
        <v>0</v>
      </c>
      <c r="W622">
        <f>IFERROR(VLOOKUP($A622,[3]库存报告使用数据!$A$1:$L$65536,12,0),"")</f>
        <v>0</v>
      </c>
      <c r="X622" s="20">
        <f t="shared" si="155"/>
        <v>0</v>
      </c>
      <c r="Y622" s="20">
        <f t="shared" si="156"/>
        <v>0</v>
      </c>
      <c r="Z622" s="20">
        <f t="shared" si="157"/>
        <v>0</v>
      </c>
      <c r="AA622" s="20">
        <f t="shared" si="158"/>
        <v>0</v>
      </c>
      <c r="AB622">
        <f>IFERROR(VLOOKUP($A622,[3]库存报告使用数据!$A$1:$D$65536,4,0),"")</f>
        <v>0</v>
      </c>
      <c r="AC622">
        <f>IFERROR(VLOOKUP($A622,[3]库存报告使用数据!$A$1:$G$65536,7,0),"")</f>
        <v>0</v>
      </c>
      <c r="AD622">
        <f>IFERROR(VLOOKUP($A622,[3]库存报告使用数据!$A$1:$J$65536,10,0),"")</f>
        <v>0</v>
      </c>
      <c r="AE622">
        <f>IFERROR(VLOOKUP($A622,[3]库存报告使用数据!$A$1:$M$65536,13,0),"")</f>
        <v>0</v>
      </c>
      <c r="AF622" s="20" t="str">
        <f t="shared" si="159"/>
        <v/>
      </c>
      <c r="AG622" s="20" t="str">
        <f t="shared" si="160"/>
        <v/>
      </c>
      <c r="AH622" s="20" t="str">
        <f t="shared" si="161"/>
        <v/>
      </c>
      <c r="AI622" s="20" t="str">
        <f t="shared" si="162"/>
        <v/>
      </c>
      <c r="AJ622">
        <f>IFERROR(VLOOKUP($B622,[4]库存报告使用数据!$A$1:$B$65536,2,0),0)</f>
        <v>2</v>
      </c>
      <c r="AK622">
        <f>IFERROR(VLOOKUP($B622,[4]库存报告使用数据!$A$1:$C$65536,3,0),)</f>
        <v>0</v>
      </c>
      <c r="AL622">
        <f>IFERROR(VLOOKUP($B622,[4]库存报告使用数据!$A$1:$D$65536,4,0),)</f>
        <v>2</v>
      </c>
      <c r="AM622">
        <f>IFERROR(VLOOKUP($B622,[4]库存报告使用数据!$A$1:$E$65536,5,0),)</f>
        <v>1</v>
      </c>
      <c r="AN622" s="20">
        <f t="shared" si="163"/>
        <v>0.5</v>
      </c>
      <c r="AO622" s="20" t="str">
        <f t="shared" si="164"/>
        <v/>
      </c>
      <c r="AP622" s="20">
        <f t="shared" si="165"/>
        <v>0</v>
      </c>
      <c r="AQ622" s="20">
        <f t="shared" si="166"/>
        <v>0</v>
      </c>
      <c r="AR622" s="32">
        <f t="shared" si="167"/>
        <v>0.142857142857143</v>
      </c>
      <c r="AS622" s="32">
        <f t="shared" si="168"/>
        <v>8.57142857142857</v>
      </c>
      <c r="AT622" s="32">
        <f t="shared" si="169"/>
        <v>-7.57142857142857</v>
      </c>
      <c r="AU622" s="28">
        <f t="shared" si="170"/>
        <v>7</v>
      </c>
      <c r="AV622" s="34">
        <f>IFERROR(时间!$B$4+AU622,"上周无销量")</f>
        <v>43290</v>
      </c>
    </row>
    <row r="623" spans="1:48">
      <c r="A623" s="18" t="s">
        <v>668</v>
      </c>
      <c r="B623" t="str">
        <f>VLOOKUP(A623,'[1]sku-asin（子）'!$A:$B,2,0)</f>
        <v>B075TWD159</v>
      </c>
      <c r="C623" t="str">
        <f>VLOOKUP(A623,'[1]子sku-父sku'!$A:$B,2,0)</f>
        <v>EUTK-J0102</v>
      </c>
      <c r="D623" s="28">
        <f>IFERROR(VLOOKUP(A623,[2]库存报告使用数据处理!$A:$C,3,0),0)</f>
        <v>1</v>
      </c>
      <c r="E623" s="28">
        <f>IFERROR(VLOOKUP(A623,[2]库存报告使用数据处理!$A:$D,4,0),0)</f>
        <v>0</v>
      </c>
      <c r="F623" s="28">
        <f>IFERROR(VLOOKUP(A623,[2]库存报告使用数据处理!$A:$E,5,0),0)</f>
        <v>0</v>
      </c>
      <c r="G623" s="28">
        <f>IFERROR(VLOOKUP(A623,[2]库存报告使用数据处理!$A:$F,6,0),0)</f>
        <v>1</v>
      </c>
      <c r="H623" s="29">
        <f>IFERROR(VLOOKUP(A623,[2]库存报告使用数据处理!$A:$G,7,0),0)</f>
        <v>12</v>
      </c>
      <c r="I623">
        <f>IFERROR(VLOOKUP(A623,[5]数据处理!$A:$B,2,0),0)</f>
        <v>6</v>
      </c>
      <c r="J623" s="30">
        <f>IFERROR(VLOOKUP(A623,[5]数据处理!$A:$D,4,0),0)</f>
        <v>0</v>
      </c>
      <c r="K623" s="30">
        <f>IFERROR(VLOOKUP(A623,[5]数据处理!$A:$E,5,0),0)</f>
        <v>0</v>
      </c>
      <c r="L623" s="30">
        <f>IFERROR(VLOOKUP(A623,[5]数据处理!$A:$G,7,0),0)</f>
        <v>0</v>
      </c>
      <c r="M623">
        <f t="shared" si="154"/>
        <v>6</v>
      </c>
      <c r="N623">
        <f>IFERROR(VLOOKUP(A623,[5]数据处理!$A:$C,3,0),0)</f>
        <v>0</v>
      </c>
      <c r="O623">
        <f>IFERROR(VLOOKUP($A623,[5]数据处理!$A:$N,14,0),0)</f>
        <v>6</v>
      </c>
      <c r="P623">
        <f>IFERROR(VLOOKUP($A623,[3]库存报告使用数据!$A$1:$B$65536,2,0),"")</f>
        <v>18</v>
      </c>
      <c r="Q623">
        <f>IFERROR(VLOOKUP($A623,[3]库存报告使用数据!$A$1:$E$65536,5,0),"")</f>
        <v>2</v>
      </c>
      <c r="R623">
        <f>IFERROR(VLOOKUP($A623,[3]库存报告使用数据!$A$1:$H$65536,8,0),"")</f>
        <v>7</v>
      </c>
      <c r="S623">
        <f>IFERROR(VLOOKUP($A623,[3]库存报告使用数据!$A$1:$K$65536,11,0),"")</f>
        <v>11</v>
      </c>
      <c r="T623">
        <f>IFERROR(VLOOKUP($A623,[3]库存报告使用数据!$A$1:$C$65536,3,0),"")</f>
        <v>0</v>
      </c>
      <c r="U623">
        <f>IFERROR(VLOOKUP($A623,[3]库存报告使用数据!$A$1:$F$65536,6,0),"")</f>
        <v>0</v>
      </c>
      <c r="V623">
        <f>IFERROR(VLOOKUP($A623,[3]库存报告使用数据!$A$1:$I$65536,9,0),"")</f>
        <v>0</v>
      </c>
      <c r="W623">
        <f>IFERROR(VLOOKUP($A623,[3]库存报告使用数据!$A$1:$L$65536,12,0),"")</f>
        <v>0</v>
      </c>
      <c r="X623" s="20">
        <f t="shared" si="155"/>
        <v>0</v>
      </c>
      <c r="Y623" s="20">
        <f t="shared" si="156"/>
        <v>0</v>
      </c>
      <c r="Z623" s="20">
        <f t="shared" si="157"/>
        <v>0</v>
      </c>
      <c r="AA623" s="20">
        <f t="shared" si="158"/>
        <v>0</v>
      </c>
      <c r="AB623">
        <f>IFERROR(VLOOKUP($A623,[3]库存报告使用数据!$A$1:$D$65536,4,0),"")</f>
        <v>0</v>
      </c>
      <c r="AC623">
        <f>IFERROR(VLOOKUP($A623,[3]库存报告使用数据!$A$1:$G$65536,7,0),"")</f>
        <v>0</v>
      </c>
      <c r="AD623">
        <f>IFERROR(VLOOKUP($A623,[3]库存报告使用数据!$A$1:$J$65536,10,0),"")</f>
        <v>0</v>
      </c>
      <c r="AE623">
        <f>IFERROR(VLOOKUP($A623,[3]库存报告使用数据!$A$1:$M$65536,13,0),"")</f>
        <v>0</v>
      </c>
      <c r="AF623" s="20" t="str">
        <f t="shared" si="159"/>
        <v/>
      </c>
      <c r="AG623" s="20" t="str">
        <f t="shared" si="160"/>
        <v/>
      </c>
      <c r="AH623" s="20" t="str">
        <f t="shared" si="161"/>
        <v/>
      </c>
      <c r="AI623" s="20" t="str">
        <f t="shared" si="162"/>
        <v/>
      </c>
      <c r="AJ623">
        <f>IFERROR(VLOOKUP($B623,[4]库存报告使用数据!$A$1:$B$65536,2,0),0)</f>
        <v>3</v>
      </c>
      <c r="AK623">
        <f>IFERROR(VLOOKUP($B623,[4]库存报告使用数据!$A$1:$C$65536,3,0),)</f>
        <v>0</v>
      </c>
      <c r="AL623">
        <f>IFERROR(VLOOKUP($B623,[4]库存报告使用数据!$A$1:$D$65536,4,0),)</f>
        <v>1</v>
      </c>
      <c r="AM623">
        <f>IFERROR(VLOOKUP($B623,[4]库存报告使用数据!$A$1:$E$65536,5,0),)</f>
        <v>0</v>
      </c>
      <c r="AN623" s="20">
        <f t="shared" si="163"/>
        <v>0.333333333333333</v>
      </c>
      <c r="AO623" s="20" t="str">
        <f t="shared" si="164"/>
        <v/>
      </c>
      <c r="AP623" s="20">
        <f t="shared" si="165"/>
        <v>0</v>
      </c>
      <c r="AQ623" s="20" t="str">
        <f t="shared" si="166"/>
        <v/>
      </c>
      <c r="AR623" s="32">
        <f t="shared" si="167"/>
        <v>0.142857142857143</v>
      </c>
      <c r="AS623" s="32">
        <f t="shared" si="168"/>
        <v>8.57142857142857</v>
      </c>
      <c r="AT623" s="32">
        <f t="shared" si="169"/>
        <v>-2.57142857142857</v>
      </c>
      <c r="AU623" s="28">
        <f t="shared" si="170"/>
        <v>42</v>
      </c>
      <c r="AV623" s="34">
        <f>IFERROR(时间!$B$4+AU623,"上周无销量")</f>
        <v>43325</v>
      </c>
    </row>
    <row r="624" spans="1:48">
      <c r="A624" s="18" t="s">
        <v>669</v>
      </c>
      <c r="B624" t="str">
        <f>VLOOKUP(A624,'[1]sku-asin（子）'!$A:$B,2,0)</f>
        <v>B075TX4639</v>
      </c>
      <c r="C624" t="str">
        <f>VLOOKUP(A624,'[1]子sku-父sku'!$A:$B,2,0)</f>
        <v>EUTK-J0102</v>
      </c>
      <c r="D624" s="28">
        <f>IFERROR(VLOOKUP(A624,[2]库存报告使用数据处理!$A:$C,3,0),0)</f>
        <v>0</v>
      </c>
      <c r="E624" s="28">
        <f>IFERROR(VLOOKUP(A624,[2]库存报告使用数据处理!$A:$D,4,0),0)</f>
        <v>0</v>
      </c>
      <c r="F624" s="28">
        <f>IFERROR(VLOOKUP(A624,[2]库存报告使用数据处理!$A:$E,5,0),0)</f>
        <v>0</v>
      </c>
      <c r="G624" s="28">
        <f>IFERROR(VLOOKUP(A624,[2]库存报告使用数据处理!$A:$F,6,0),0)</f>
        <v>2</v>
      </c>
      <c r="H624" s="29">
        <f>IFERROR(VLOOKUP(A624,[2]库存报告使用数据处理!$A:$G,7,0),0)</f>
        <v>13.495</v>
      </c>
      <c r="I624">
        <f>IFERROR(VLOOKUP(A624,[5]数据处理!$A:$B,2,0),0)</f>
        <v>5</v>
      </c>
      <c r="J624" s="30">
        <f>IFERROR(VLOOKUP(A624,[5]数据处理!$A:$D,4,0),0)</f>
        <v>0</v>
      </c>
      <c r="K624" s="30">
        <f>IFERROR(VLOOKUP(A624,[5]数据处理!$A:$E,5,0),0)</f>
        <v>0</v>
      </c>
      <c r="L624" s="30">
        <f>IFERROR(VLOOKUP(A624,[5]数据处理!$A:$G,7,0),0)</f>
        <v>0</v>
      </c>
      <c r="M624">
        <f t="shared" si="154"/>
        <v>5</v>
      </c>
      <c r="N624">
        <f>IFERROR(VLOOKUP(A624,[5]数据处理!$A:$C,3,0),0)</f>
        <v>0</v>
      </c>
      <c r="O624">
        <f>IFERROR(VLOOKUP($A624,[5]数据处理!$A:$N,14,0),0)</f>
        <v>5</v>
      </c>
      <c r="P624">
        <f>IFERROR(VLOOKUP($A624,[3]库存报告使用数据!$A$1:$B$65536,2,0),"")</f>
        <v>585</v>
      </c>
      <c r="Q624">
        <f>IFERROR(VLOOKUP($A624,[3]库存报告使用数据!$A$1:$E$65536,5,0),"")</f>
        <v>332</v>
      </c>
      <c r="R624">
        <f>IFERROR(VLOOKUP($A624,[3]库存报告使用数据!$A$1:$H$65536,8,0),"")</f>
        <v>309</v>
      </c>
      <c r="S624">
        <f>IFERROR(VLOOKUP($A624,[3]库存报告使用数据!$A$1:$K$65536,11,0),"")</f>
        <v>235</v>
      </c>
      <c r="T624">
        <f>IFERROR(VLOOKUP($A624,[3]库存报告使用数据!$A$1:$C$65536,3,0),"")</f>
        <v>2</v>
      </c>
      <c r="U624">
        <f>IFERROR(VLOOKUP($A624,[3]库存报告使用数据!$A$1:$F$65536,6,0),"")</f>
        <v>0</v>
      </c>
      <c r="V624">
        <f>IFERROR(VLOOKUP($A624,[3]库存报告使用数据!$A$1:$I$65536,9,0),"")</f>
        <v>2</v>
      </c>
      <c r="W624">
        <f>IFERROR(VLOOKUP($A624,[3]库存报告使用数据!$A$1:$L$65536,12,0),"")</f>
        <v>1</v>
      </c>
      <c r="X624" s="20">
        <f t="shared" si="155"/>
        <v>0.00341880341880342</v>
      </c>
      <c r="Y624" s="20">
        <f t="shared" si="156"/>
        <v>0</v>
      </c>
      <c r="Z624" s="20">
        <f t="shared" si="157"/>
        <v>0.00647249190938511</v>
      </c>
      <c r="AA624" s="20">
        <f t="shared" si="158"/>
        <v>0.00425531914893617</v>
      </c>
      <c r="AB624">
        <f>IFERROR(VLOOKUP($A624,[3]库存报告使用数据!$A$1:$D$65536,4,0),"")</f>
        <v>0.1</v>
      </c>
      <c r="AC624">
        <f>IFERROR(VLOOKUP($A624,[3]库存报告使用数据!$A$1:$G$65536,7,0),"")</f>
        <v>0</v>
      </c>
      <c r="AD624">
        <f>IFERROR(VLOOKUP($A624,[3]库存报告使用数据!$A$1:$J$65536,10,0),"")</f>
        <v>0.04</v>
      </c>
      <c r="AE624">
        <f>IFERROR(VLOOKUP($A624,[3]库存报告使用数据!$A$1:$M$65536,13,0),"")</f>
        <v>0.13</v>
      </c>
      <c r="AF624" s="20" t="str">
        <f t="shared" si="159"/>
        <v>无销售广告费为0.1</v>
      </c>
      <c r="AG624" s="20" t="str">
        <f t="shared" si="160"/>
        <v/>
      </c>
      <c r="AH624" s="20" t="str">
        <f t="shared" si="161"/>
        <v>无销售广告费为0.04</v>
      </c>
      <c r="AI624" s="20">
        <f t="shared" si="162"/>
        <v>0.00481659874027418</v>
      </c>
      <c r="AJ624">
        <f>IFERROR(VLOOKUP($B624,[4]库存报告使用数据!$A$1:$B$65536,2,0),0)</f>
        <v>0</v>
      </c>
      <c r="AK624">
        <f>IFERROR(VLOOKUP($B624,[4]库存报告使用数据!$A$1:$C$65536,3,0),)</f>
        <v>2</v>
      </c>
      <c r="AL624">
        <f>IFERROR(VLOOKUP($B624,[4]库存报告使用数据!$A$1:$D$65536,4,0),)</f>
        <v>4</v>
      </c>
      <c r="AM624">
        <f>IFERROR(VLOOKUP($B624,[4]库存报告使用数据!$A$1:$E$65536,5,0),)</f>
        <v>7</v>
      </c>
      <c r="AN624" s="20" t="str">
        <f t="shared" si="163"/>
        <v/>
      </c>
      <c r="AO624" s="20">
        <f t="shared" si="164"/>
        <v>0</v>
      </c>
      <c r="AP624" s="20">
        <f t="shared" si="165"/>
        <v>0</v>
      </c>
      <c r="AQ624" s="20">
        <f t="shared" si="166"/>
        <v>0.285714285714286</v>
      </c>
      <c r="AR624" s="32">
        <f t="shared" si="167"/>
        <v>0</v>
      </c>
      <c r="AS624" s="32">
        <f t="shared" si="168"/>
        <v>0</v>
      </c>
      <c r="AT624" s="32">
        <f t="shared" si="169"/>
        <v>5</v>
      </c>
      <c r="AU624" s="28" t="str">
        <f t="shared" si="170"/>
        <v>库存为5</v>
      </c>
      <c r="AV624" s="34" t="str">
        <f>IFERROR(时间!$B$4+AU624,"上周无销量")</f>
        <v>上周无销量</v>
      </c>
    </row>
    <row r="625" spans="1:48">
      <c r="A625" s="18" t="s">
        <v>670</v>
      </c>
      <c r="B625" t="str">
        <f>VLOOKUP(A625,'[1]sku-asin（子）'!$A:$B,2,0)</f>
        <v>B075TZRMB5</v>
      </c>
      <c r="C625" t="str">
        <f>VLOOKUP(A625,'[1]子sku-父sku'!$A:$B,2,0)</f>
        <v>EUTK-J0102</v>
      </c>
      <c r="D625" s="28">
        <f>IFERROR(VLOOKUP(A625,[2]库存报告使用数据处理!$A:$C,3,0),0)</f>
        <v>0</v>
      </c>
      <c r="E625" s="28">
        <f>IFERROR(VLOOKUP(A625,[2]库存报告使用数据处理!$A:$D,4,0),0)</f>
        <v>0</v>
      </c>
      <c r="F625" s="28">
        <f>IFERROR(VLOOKUP(A625,[2]库存报告使用数据处理!$A:$E,5,0),0)</f>
        <v>0</v>
      </c>
      <c r="G625" s="28">
        <f>IFERROR(VLOOKUP(A625,[2]库存报告使用数据处理!$A:$F,6,0),0)</f>
        <v>0</v>
      </c>
      <c r="H625" s="29">
        <f>IFERROR(VLOOKUP(A625,[2]库存报告使用数据处理!$A:$G,7,0),0)</f>
        <v>0</v>
      </c>
      <c r="I625">
        <f>IFERROR(VLOOKUP(A625,[5]数据处理!$A:$B,2,0),0)</f>
        <v>7</v>
      </c>
      <c r="J625" s="30">
        <f>IFERROR(VLOOKUP(A625,[5]数据处理!$A:$D,4,0),0)</f>
        <v>0</v>
      </c>
      <c r="K625" s="30">
        <f>IFERROR(VLOOKUP(A625,[5]数据处理!$A:$E,5,0),0)</f>
        <v>0</v>
      </c>
      <c r="L625" s="30">
        <f>IFERROR(VLOOKUP(A625,[5]数据处理!$A:$G,7,0),0)</f>
        <v>0</v>
      </c>
      <c r="M625">
        <f t="shared" si="154"/>
        <v>7</v>
      </c>
      <c r="N625">
        <f>IFERROR(VLOOKUP(A625,[5]数据处理!$A:$C,3,0),0)</f>
        <v>0</v>
      </c>
      <c r="O625">
        <f>IFERROR(VLOOKUP($A625,[5]数据处理!$A:$N,14,0),0)</f>
        <v>7</v>
      </c>
      <c r="P625">
        <f>IFERROR(VLOOKUP($A625,[3]库存报告使用数据!$A$1:$B$65536,2,0),"")</f>
        <v>2</v>
      </c>
      <c r="Q625">
        <f>IFERROR(VLOOKUP($A625,[3]库存报告使用数据!$A$1:$E$65536,5,0),"")</f>
        <v>704</v>
      </c>
      <c r="R625">
        <f>IFERROR(VLOOKUP($A625,[3]库存报告使用数据!$A$1:$H$65536,8,0),"")</f>
        <v>1014</v>
      </c>
      <c r="S625">
        <f>IFERROR(VLOOKUP($A625,[3]库存报告使用数据!$A$1:$K$65536,11,0),"")</f>
        <v>593</v>
      </c>
      <c r="T625">
        <f>IFERROR(VLOOKUP($A625,[3]库存报告使用数据!$A$1:$C$65536,3,0),"")</f>
        <v>1</v>
      </c>
      <c r="U625">
        <f>IFERROR(VLOOKUP($A625,[3]库存报告使用数据!$A$1:$F$65536,6,0),"")</f>
        <v>0</v>
      </c>
      <c r="V625">
        <f>IFERROR(VLOOKUP($A625,[3]库存报告使用数据!$A$1:$I$65536,9,0),"")</f>
        <v>5</v>
      </c>
      <c r="W625">
        <f>IFERROR(VLOOKUP($A625,[3]库存报告使用数据!$A$1:$L$65536,12,0),"")</f>
        <v>3</v>
      </c>
      <c r="X625" s="20">
        <f t="shared" si="155"/>
        <v>0.5</v>
      </c>
      <c r="Y625" s="20">
        <f t="shared" si="156"/>
        <v>0</v>
      </c>
      <c r="Z625" s="20">
        <f t="shared" si="157"/>
        <v>0.00493096646942801</v>
      </c>
      <c r="AA625" s="20">
        <f t="shared" si="158"/>
        <v>0.00505902192242833</v>
      </c>
      <c r="AB625">
        <f>IFERROR(VLOOKUP($A625,[3]库存报告使用数据!$A$1:$D$65536,4,0),"")</f>
        <v>0.0675</v>
      </c>
      <c r="AC625">
        <f>IFERROR(VLOOKUP($A625,[3]库存报告使用数据!$A$1:$G$65536,7,0),"")</f>
        <v>0</v>
      </c>
      <c r="AD625">
        <f>IFERROR(VLOOKUP($A625,[3]库存报告使用数据!$A$1:$J$65536,10,0),"")</f>
        <v>0</v>
      </c>
      <c r="AE625">
        <f>IFERROR(VLOOKUP($A625,[3]库存报告使用数据!$A$1:$M$65536,13,0),"")</f>
        <v>0</v>
      </c>
      <c r="AF625" s="20" t="str">
        <f t="shared" si="159"/>
        <v>无销售广告费为0.0675</v>
      </c>
      <c r="AG625" s="20" t="str">
        <f t="shared" si="160"/>
        <v/>
      </c>
      <c r="AH625" s="20" t="str">
        <f t="shared" si="161"/>
        <v/>
      </c>
      <c r="AI625" s="20" t="str">
        <f t="shared" si="162"/>
        <v/>
      </c>
      <c r="AJ625">
        <f>IFERROR(VLOOKUP($B625,[4]库存报告使用数据!$A$1:$B$65536,2,0),0)</f>
        <v>1</v>
      </c>
      <c r="AK625">
        <f>IFERROR(VLOOKUP($B625,[4]库存报告使用数据!$A$1:$C$65536,3,0),)</f>
        <v>0</v>
      </c>
      <c r="AL625">
        <f>IFERROR(VLOOKUP($B625,[4]库存报告使用数据!$A$1:$D$65536,4,0),)</f>
        <v>1</v>
      </c>
      <c r="AM625">
        <f>IFERROR(VLOOKUP($B625,[4]库存报告使用数据!$A$1:$E$65536,5,0),)</f>
        <v>1</v>
      </c>
      <c r="AN625" s="20">
        <f t="shared" si="163"/>
        <v>0</v>
      </c>
      <c r="AO625" s="20" t="str">
        <f t="shared" si="164"/>
        <v/>
      </c>
      <c r="AP625" s="20">
        <f t="shared" si="165"/>
        <v>0</v>
      </c>
      <c r="AQ625" s="20">
        <f t="shared" si="166"/>
        <v>0</v>
      </c>
      <c r="AR625" s="32">
        <f t="shared" si="167"/>
        <v>0</v>
      </c>
      <c r="AS625" s="32">
        <f t="shared" si="168"/>
        <v>0</v>
      </c>
      <c r="AT625" s="32">
        <f t="shared" si="169"/>
        <v>7</v>
      </c>
      <c r="AU625" s="28" t="str">
        <f t="shared" si="170"/>
        <v>库存为7</v>
      </c>
      <c r="AV625" s="34" t="str">
        <f>IFERROR(时间!$B$4+AU625,"上周无销量")</f>
        <v>上周无销量</v>
      </c>
    </row>
    <row r="626" spans="1:48">
      <c r="A626" s="18" t="s">
        <v>671</v>
      </c>
      <c r="B626" t="str">
        <f>VLOOKUP(A626,'[1]sku-asin（子）'!$A:$B,2,0)</f>
        <v>B075TWJJTH</v>
      </c>
      <c r="C626" t="str">
        <f>VLOOKUP(A626,'[1]子sku-父sku'!$A:$B,2,0)</f>
        <v>EUTK-J0102</v>
      </c>
      <c r="D626" s="28">
        <f>IFERROR(VLOOKUP(A626,[2]库存报告使用数据处理!$A:$C,3,0),0)</f>
        <v>0</v>
      </c>
      <c r="E626" s="28">
        <f>IFERROR(VLOOKUP(A626,[2]库存报告使用数据处理!$A:$D,4,0),0)</f>
        <v>0</v>
      </c>
      <c r="F626" s="28">
        <f>IFERROR(VLOOKUP(A626,[2]库存报告使用数据处理!$A:$E,5,0),0)</f>
        <v>0</v>
      </c>
      <c r="G626" s="28">
        <f>IFERROR(VLOOKUP(A626,[2]库存报告使用数据处理!$A:$F,6,0),0)</f>
        <v>0</v>
      </c>
      <c r="H626" s="29">
        <f>IFERROR(VLOOKUP(A626,[2]库存报告使用数据处理!$A:$G,7,0),0)</f>
        <v>0</v>
      </c>
      <c r="I626">
        <f>IFERROR(VLOOKUP(A626,[5]数据处理!$A:$B,2,0),0)</f>
        <v>2</v>
      </c>
      <c r="J626" s="30">
        <f>IFERROR(VLOOKUP(A626,[5]数据处理!$A:$D,4,0),0)</f>
        <v>0</v>
      </c>
      <c r="K626" s="30">
        <f>IFERROR(VLOOKUP(A626,[5]数据处理!$A:$E,5,0),0)</f>
        <v>0</v>
      </c>
      <c r="L626" s="30">
        <f>IFERROR(VLOOKUP(A626,[5]数据处理!$A:$G,7,0),0)</f>
        <v>0</v>
      </c>
      <c r="M626">
        <f t="shared" si="154"/>
        <v>2</v>
      </c>
      <c r="N626">
        <f>IFERROR(VLOOKUP(A626,[5]数据处理!$A:$C,3,0),0)</f>
        <v>0</v>
      </c>
      <c r="O626">
        <f>IFERROR(VLOOKUP($A626,[5]数据处理!$A:$N,14,0),0)</f>
        <v>2</v>
      </c>
      <c r="P626">
        <f>IFERROR(VLOOKUP($A626,[3]库存报告使用数据!$A$1:$B$65536,2,0),"")</f>
        <v>24</v>
      </c>
      <c r="Q626">
        <f>IFERROR(VLOOKUP($A626,[3]库存报告使用数据!$A$1:$E$65536,5,0),"")</f>
        <v>2</v>
      </c>
      <c r="R626">
        <f>IFERROR(VLOOKUP($A626,[3]库存报告使用数据!$A$1:$H$65536,8,0),"")</f>
        <v>1</v>
      </c>
      <c r="S626">
        <f>IFERROR(VLOOKUP($A626,[3]库存报告使用数据!$A$1:$K$65536,11,0),"")</f>
        <v>1</v>
      </c>
      <c r="T626">
        <f>IFERROR(VLOOKUP($A626,[3]库存报告使用数据!$A$1:$C$65536,3,0),"")</f>
        <v>0</v>
      </c>
      <c r="U626">
        <f>IFERROR(VLOOKUP($A626,[3]库存报告使用数据!$A$1:$F$65536,6,0),"")</f>
        <v>0</v>
      </c>
      <c r="V626">
        <f>IFERROR(VLOOKUP($A626,[3]库存报告使用数据!$A$1:$I$65536,9,0),"")</f>
        <v>0</v>
      </c>
      <c r="W626">
        <f>IFERROR(VLOOKUP($A626,[3]库存报告使用数据!$A$1:$L$65536,12,0),"")</f>
        <v>0</v>
      </c>
      <c r="X626" s="20">
        <f t="shared" si="155"/>
        <v>0</v>
      </c>
      <c r="Y626" s="20">
        <f t="shared" si="156"/>
        <v>0</v>
      </c>
      <c r="Z626" s="20">
        <f t="shared" si="157"/>
        <v>0</v>
      </c>
      <c r="AA626" s="20">
        <f t="shared" si="158"/>
        <v>0</v>
      </c>
      <c r="AB626">
        <f>IFERROR(VLOOKUP($A626,[3]库存报告使用数据!$A$1:$D$65536,4,0),"")</f>
        <v>0</v>
      </c>
      <c r="AC626">
        <f>IFERROR(VLOOKUP($A626,[3]库存报告使用数据!$A$1:$G$65536,7,0),"")</f>
        <v>0</v>
      </c>
      <c r="AD626">
        <f>IFERROR(VLOOKUP($A626,[3]库存报告使用数据!$A$1:$J$65536,10,0),"")</f>
        <v>0</v>
      </c>
      <c r="AE626">
        <f>IFERROR(VLOOKUP($A626,[3]库存报告使用数据!$A$1:$M$65536,13,0),"")</f>
        <v>0</v>
      </c>
      <c r="AF626" s="20" t="str">
        <f t="shared" si="159"/>
        <v/>
      </c>
      <c r="AG626" s="20" t="str">
        <f t="shared" si="160"/>
        <v/>
      </c>
      <c r="AH626" s="20" t="str">
        <f t="shared" si="161"/>
        <v/>
      </c>
      <c r="AI626" s="20" t="str">
        <f t="shared" si="162"/>
        <v/>
      </c>
      <c r="AJ626">
        <f>IFERROR(VLOOKUP($B626,[4]库存报告使用数据!$A$1:$B$65536,2,0),0)</f>
        <v>0</v>
      </c>
      <c r="AK626">
        <f>IFERROR(VLOOKUP($B626,[4]库存报告使用数据!$A$1:$C$65536,3,0),)</f>
        <v>0</v>
      </c>
      <c r="AL626">
        <f>IFERROR(VLOOKUP($B626,[4]库存报告使用数据!$A$1:$D$65536,4,0),)</f>
        <v>0</v>
      </c>
      <c r="AM626">
        <f>IFERROR(VLOOKUP($B626,[4]库存报告使用数据!$A$1:$E$65536,5,0),)</f>
        <v>0</v>
      </c>
      <c r="AN626" s="20" t="str">
        <f t="shared" si="163"/>
        <v/>
      </c>
      <c r="AO626" s="20" t="str">
        <f t="shared" si="164"/>
        <v/>
      </c>
      <c r="AP626" s="20" t="str">
        <f t="shared" si="165"/>
        <v/>
      </c>
      <c r="AQ626" s="20" t="str">
        <f t="shared" si="166"/>
        <v/>
      </c>
      <c r="AR626" s="32">
        <f t="shared" si="167"/>
        <v>0</v>
      </c>
      <c r="AS626" s="32">
        <f t="shared" si="168"/>
        <v>0</v>
      </c>
      <c r="AT626" s="32">
        <f t="shared" si="169"/>
        <v>2</v>
      </c>
      <c r="AU626" s="28" t="str">
        <f t="shared" si="170"/>
        <v>库存为2</v>
      </c>
      <c r="AV626" s="34" t="str">
        <f>IFERROR(时间!$B$4+AU626,"上周无销量")</f>
        <v>上周无销量</v>
      </c>
    </row>
    <row r="627" spans="1:48">
      <c r="A627" s="18" t="s">
        <v>672</v>
      </c>
      <c r="B627" t="str">
        <f>VLOOKUP(A627,'[1]sku-asin（子）'!$A:$B,2,0)</f>
        <v>B075TVYZ2C</v>
      </c>
      <c r="C627" t="str">
        <f>VLOOKUP(A627,'[1]子sku-父sku'!$A:$B,2,0)</f>
        <v>EUTK-J0102</v>
      </c>
      <c r="D627" s="28">
        <f>IFERROR(VLOOKUP(A627,[2]库存报告使用数据处理!$A:$C,3,0),0)</f>
        <v>0</v>
      </c>
      <c r="E627" s="28">
        <f>IFERROR(VLOOKUP(A627,[2]库存报告使用数据处理!$A:$D,4,0),0)</f>
        <v>0</v>
      </c>
      <c r="F627" s="28">
        <f>IFERROR(VLOOKUP(A627,[2]库存报告使用数据处理!$A:$E,5,0),0)</f>
        <v>0</v>
      </c>
      <c r="G627" s="28">
        <f>IFERROR(VLOOKUP(A627,[2]库存报告使用数据处理!$A:$F,6,0),0)</f>
        <v>0</v>
      </c>
      <c r="H627" s="29">
        <f>IFERROR(VLOOKUP(A627,[2]库存报告使用数据处理!$A:$G,7,0),0)</f>
        <v>0</v>
      </c>
      <c r="I627">
        <f>IFERROR(VLOOKUP(A627,[5]数据处理!$A:$B,2,0),0)</f>
        <v>4</v>
      </c>
      <c r="J627" s="30">
        <f>IFERROR(VLOOKUP(A627,[5]数据处理!$A:$D,4,0),0)</f>
        <v>0</v>
      </c>
      <c r="K627" s="30">
        <f>IFERROR(VLOOKUP(A627,[5]数据处理!$A:$E,5,0),0)</f>
        <v>0</v>
      </c>
      <c r="L627" s="30">
        <f>IFERROR(VLOOKUP(A627,[5]数据处理!$A:$G,7,0),0)</f>
        <v>0</v>
      </c>
      <c r="M627">
        <f t="shared" si="154"/>
        <v>4</v>
      </c>
      <c r="N627">
        <f>IFERROR(VLOOKUP(A627,[5]数据处理!$A:$C,3,0),0)</f>
        <v>0</v>
      </c>
      <c r="O627">
        <f>IFERROR(VLOOKUP($A627,[5]数据处理!$A:$N,14,0),0)</f>
        <v>4</v>
      </c>
      <c r="P627">
        <f>IFERROR(VLOOKUP($A627,[3]库存报告使用数据!$A$1:$B$65536,2,0),"")</f>
        <v>3</v>
      </c>
      <c r="Q627">
        <f>IFERROR(VLOOKUP($A627,[3]库存报告使用数据!$A$1:$E$65536,5,0),"")</f>
        <v>3</v>
      </c>
      <c r="R627">
        <f>IFERROR(VLOOKUP($A627,[3]库存报告使用数据!$A$1:$H$65536,8,0),"")</f>
        <v>4</v>
      </c>
      <c r="S627">
        <f>IFERROR(VLOOKUP($A627,[3]库存报告使用数据!$A$1:$K$65536,11,0),"")</f>
        <v>7</v>
      </c>
      <c r="T627">
        <f>IFERROR(VLOOKUP($A627,[3]库存报告使用数据!$A$1:$C$65536,3,0),"")</f>
        <v>0</v>
      </c>
      <c r="U627">
        <f>IFERROR(VLOOKUP($A627,[3]库存报告使用数据!$A$1:$F$65536,6,0),"")</f>
        <v>0</v>
      </c>
      <c r="V627">
        <f>IFERROR(VLOOKUP($A627,[3]库存报告使用数据!$A$1:$I$65536,9,0),"")</f>
        <v>0</v>
      </c>
      <c r="W627">
        <f>IFERROR(VLOOKUP($A627,[3]库存报告使用数据!$A$1:$L$65536,12,0),"")</f>
        <v>0</v>
      </c>
      <c r="X627" s="20">
        <f t="shared" si="155"/>
        <v>0</v>
      </c>
      <c r="Y627" s="20">
        <f t="shared" si="156"/>
        <v>0</v>
      </c>
      <c r="Z627" s="20">
        <f t="shared" si="157"/>
        <v>0</v>
      </c>
      <c r="AA627" s="20">
        <f t="shared" si="158"/>
        <v>0</v>
      </c>
      <c r="AB627">
        <f>IFERROR(VLOOKUP($A627,[3]库存报告使用数据!$A$1:$D$65536,4,0),"")</f>
        <v>0</v>
      </c>
      <c r="AC627">
        <f>IFERROR(VLOOKUP($A627,[3]库存报告使用数据!$A$1:$G$65536,7,0),"")</f>
        <v>0</v>
      </c>
      <c r="AD627">
        <f>IFERROR(VLOOKUP($A627,[3]库存报告使用数据!$A$1:$J$65536,10,0),"")</f>
        <v>0</v>
      </c>
      <c r="AE627">
        <f>IFERROR(VLOOKUP($A627,[3]库存报告使用数据!$A$1:$M$65536,13,0),"")</f>
        <v>0</v>
      </c>
      <c r="AF627" s="20" t="str">
        <f t="shared" si="159"/>
        <v/>
      </c>
      <c r="AG627" s="20" t="str">
        <f t="shared" si="160"/>
        <v/>
      </c>
      <c r="AH627" s="20" t="str">
        <f t="shared" si="161"/>
        <v/>
      </c>
      <c r="AI627" s="20" t="str">
        <f t="shared" si="162"/>
        <v/>
      </c>
      <c r="AJ627">
        <f>IFERROR(VLOOKUP($B627,[4]库存报告使用数据!$A$1:$B$65536,2,0),0)</f>
        <v>0</v>
      </c>
      <c r="AK627">
        <f>IFERROR(VLOOKUP($B627,[4]库存报告使用数据!$A$1:$C$65536,3,0),)</f>
        <v>0</v>
      </c>
      <c r="AL627">
        <f>IFERROR(VLOOKUP($B627,[4]库存报告使用数据!$A$1:$D$65536,4,0),)</f>
        <v>0</v>
      </c>
      <c r="AM627">
        <f>IFERROR(VLOOKUP($B627,[4]库存报告使用数据!$A$1:$E$65536,5,0),)</f>
        <v>0</v>
      </c>
      <c r="AN627" s="20" t="str">
        <f t="shared" si="163"/>
        <v/>
      </c>
      <c r="AO627" s="20" t="str">
        <f t="shared" si="164"/>
        <v/>
      </c>
      <c r="AP627" s="20" t="str">
        <f t="shared" si="165"/>
        <v/>
      </c>
      <c r="AQ627" s="20" t="str">
        <f t="shared" si="166"/>
        <v/>
      </c>
      <c r="AR627" s="32">
        <f t="shared" si="167"/>
        <v>0</v>
      </c>
      <c r="AS627" s="32">
        <f t="shared" si="168"/>
        <v>0</v>
      </c>
      <c r="AT627" s="32">
        <f t="shared" si="169"/>
        <v>4</v>
      </c>
      <c r="AU627" s="28" t="str">
        <f t="shared" si="170"/>
        <v>库存为4</v>
      </c>
      <c r="AV627" s="34" t="str">
        <f>IFERROR(时间!$B$4+AU627,"上周无销量")</f>
        <v>上周无销量</v>
      </c>
    </row>
    <row r="628" spans="1:48">
      <c r="A628" s="18" t="s">
        <v>673</v>
      </c>
      <c r="B628" t="str">
        <f>VLOOKUP(A628,'[1]sku-asin（子）'!$A:$B,2,0)</f>
        <v>B075TXGR9Z</v>
      </c>
      <c r="C628" t="str">
        <f>VLOOKUP(A628,'[1]子sku-父sku'!$A:$B,2,0)</f>
        <v>EUTK-J0102</v>
      </c>
      <c r="D628" s="28">
        <f>IFERROR(VLOOKUP(A628,[2]库存报告使用数据处理!$A:$C,3,0),0)</f>
        <v>0</v>
      </c>
      <c r="E628" s="28">
        <f>IFERROR(VLOOKUP(A628,[2]库存报告使用数据处理!$A:$D,4,0),0)</f>
        <v>0</v>
      </c>
      <c r="F628" s="28">
        <f>IFERROR(VLOOKUP(A628,[2]库存报告使用数据处理!$A:$E,5,0),0)</f>
        <v>0</v>
      </c>
      <c r="G628" s="28">
        <f>IFERROR(VLOOKUP(A628,[2]库存报告使用数据处理!$A:$F,6,0),0)</f>
        <v>0</v>
      </c>
      <c r="H628" s="29">
        <f>IFERROR(VLOOKUP(A628,[2]库存报告使用数据处理!$A:$G,7,0),0)</f>
        <v>0</v>
      </c>
      <c r="I628">
        <f>IFERROR(VLOOKUP(A628,[5]数据处理!$A:$B,2,0),0)</f>
        <v>4</v>
      </c>
      <c r="J628" s="30">
        <f>IFERROR(VLOOKUP(A628,[5]数据处理!$A:$D,4,0),0)</f>
        <v>0</v>
      </c>
      <c r="K628" s="30">
        <f>IFERROR(VLOOKUP(A628,[5]数据处理!$A:$E,5,0),0)</f>
        <v>0</v>
      </c>
      <c r="L628" s="30">
        <f>IFERROR(VLOOKUP(A628,[5]数据处理!$A:$G,7,0),0)</f>
        <v>0</v>
      </c>
      <c r="M628">
        <f t="shared" si="154"/>
        <v>4</v>
      </c>
      <c r="N628">
        <f>IFERROR(VLOOKUP(A628,[5]数据处理!$A:$C,3,0),0)</f>
        <v>0</v>
      </c>
      <c r="O628">
        <f>IFERROR(VLOOKUP($A628,[5]数据处理!$A:$N,14,0),0)</f>
        <v>4</v>
      </c>
      <c r="P628">
        <f>IFERROR(VLOOKUP($A628,[3]库存报告使用数据!$A$1:$B$65536,2,0),"")</f>
        <v>4</v>
      </c>
      <c r="Q628">
        <f>IFERROR(VLOOKUP($A628,[3]库存报告使用数据!$A$1:$E$65536,5,0),"")</f>
        <v>3</v>
      </c>
      <c r="R628">
        <f>IFERROR(VLOOKUP($A628,[3]库存报告使用数据!$A$1:$H$65536,8,0),"")</f>
        <v>8</v>
      </c>
      <c r="S628">
        <f>IFERROR(VLOOKUP($A628,[3]库存报告使用数据!$A$1:$K$65536,11,0),"")</f>
        <v>2</v>
      </c>
      <c r="T628">
        <f>IFERROR(VLOOKUP($A628,[3]库存报告使用数据!$A$1:$C$65536,3,0),"")</f>
        <v>0</v>
      </c>
      <c r="U628">
        <f>IFERROR(VLOOKUP($A628,[3]库存报告使用数据!$A$1:$F$65536,6,0),"")</f>
        <v>0</v>
      </c>
      <c r="V628">
        <f>IFERROR(VLOOKUP($A628,[3]库存报告使用数据!$A$1:$I$65536,9,0),"")</f>
        <v>0</v>
      </c>
      <c r="W628">
        <f>IFERROR(VLOOKUP($A628,[3]库存报告使用数据!$A$1:$L$65536,12,0),"")</f>
        <v>0</v>
      </c>
      <c r="X628" s="20">
        <f t="shared" si="155"/>
        <v>0</v>
      </c>
      <c r="Y628" s="20">
        <f t="shared" si="156"/>
        <v>0</v>
      </c>
      <c r="Z628" s="20">
        <f t="shared" si="157"/>
        <v>0</v>
      </c>
      <c r="AA628" s="20">
        <f t="shared" si="158"/>
        <v>0</v>
      </c>
      <c r="AB628">
        <f>IFERROR(VLOOKUP($A628,[3]库存报告使用数据!$A$1:$D$65536,4,0),"")</f>
        <v>0</v>
      </c>
      <c r="AC628">
        <f>IFERROR(VLOOKUP($A628,[3]库存报告使用数据!$A$1:$G$65536,7,0),"")</f>
        <v>0</v>
      </c>
      <c r="AD628">
        <f>IFERROR(VLOOKUP($A628,[3]库存报告使用数据!$A$1:$J$65536,10,0),"")</f>
        <v>0</v>
      </c>
      <c r="AE628">
        <f>IFERROR(VLOOKUP($A628,[3]库存报告使用数据!$A$1:$M$65536,13,0),"")</f>
        <v>0</v>
      </c>
      <c r="AF628" s="20" t="str">
        <f t="shared" si="159"/>
        <v/>
      </c>
      <c r="AG628" s="20" t="str">
        <f t="shared" si="160"/>
        <v/>
      </c>
      <c r="AH628" s="20" t="str">
        <f t="shared" si="161"/>
        <v/>
      </c>
      <c r="AI628" s="20" t="str">
        <f t="shared" si="162"/>
        <v/>
      </c>
      <c r="AJ628">
        <f>IFERROR(VLOOKUP($B628,[4]库存报告使用数据!$A$1:$B$65536,2,0),0)</f>
        <v>0</v>
      </c>
      <c r="AK628">
        <f>IFERROR(VLOOKUP($B628,[4]库存报告使用数据!$A$1:$C$65536,3,0),)</f>
        <v>0</v>
      </c>
      <c r="AL628">
        <f>IFERROR(VLOOKUP($B628,[4]库存报告使用数据!$A$1:$D$65536,4,0),)</f>
        <v>0</v>
      </c>
      <c r="AM628">
        <f>IFERROR(VLOOKUP($B628,[4]库存报告使用数据!$A$1:$E$65536,5,0),)</f>
        <v>0</v>
      </c>
      <c r="AN628" s="20" t="str">
        <f t="shared" si="163"/>
        <v/>
      </c>
      <c r="AO628" s="20" t="str">
        <f t="shared" si="164"/>
        <v/>
      </c>
      <c r="AP628" s="20" t="str">
        <f t="shared" si="165"/>
        <v/>
      </c>
      <c r="AQ628" s="20" t="str">
        <f t="shared" si="166"/>
        <v/>
      </c>
      <c r="AR628" s="32">
        <f t="shared" si="167"/>
        <v>0</v>
      </c>
      <c r="AS628" s="32">
        <f t="shared" si="168"/>
        <v>0</v>
      </c>
      <c r="AT628" s="32">
        <f t="shared" si="169"/>
        <v>4</v>
      </c>
      <c r="AU628" s="28" t="str">
        <f t="shared" si="170"/>
        <v>库存为4</v>
      </c>
      <c r="AV628" s="34" t="str">
        <f>IFERROR(时间!$B$4+AU628,"上周无销量")</f>
        <v>上周无销量</v>
      </c>
    </row>
    <row r="629" spans="1:48">
      <c r="A629" s="18" t="s">
        <v>674</v>
      </c>
      <c r="B629" t="str">
        <f>VLOOKUP(A629,'[1]sku-asin（子）'!$A:$B,2,0)</f>
        <v>B075TW1B4H</v>
      </c>
      <c r="C629" t="str">
        <f>VLOOKUP(A629,'[1]子sku-父sku'!$A:$B,2,0)</f>
        <v>EUTK-J0102</v>
      </c>
      <c r="D629" s="28">
        <f>IFERROR(VLOOKUP(A629,[2]库存报告使用数据处理!$A:$C,3,0),0)</f>
        <v>0</v>
      </c>
      <c r="E629" s="28">
        <f>IFERROR(VLOOKUP(A629,[2]库存报告使用数据处理!$A:$D,4,0),0)</f>
        <v>0</v>
      </c>
      <c r="F629" s="28">
        <f>IFERROR(VLOOKUP(A629,[2]库存报告使用数据处理!$A:$E,5,0),0)</f>
        <v>0</v>
      </c>
      <c r="G629" s="28">
        <f>IFERROR(VLOOKUP(A629,[2]库存报告使用数据处理!$A:$F,6,0),0)</f>
        <v>0</v>
      </c>
      <c r="H629" s="29">
        <f>IFERROR(VLOOKUP(A629,[2]库存报告使用数据处理!$A:$G,7,0),0)</f>
        <v>0</v>
      </c>
      <c r="I629">
        <f>IFERROR(VLOOKUP(A629,[5]数据处理!$A:$B,2,0),0)</f>
        <v>2</v>
      </c>
      <c r="J629" s="30">
        <f>IFERROR(VLOOKUP(A629,[5]数据处理!$A:$D,4,0),0)</f>
        <v>0</v>
      </c>
      <c r="K629" s="30">
        <f>IFERROR(VLOOKUP(A629,[5]数据处理!$A:$E,5,0),0)</f>
        <v>0</v>
      </c>
      <c r="L629" s="30">
        <f>IFERROR(VLOOKUP(A629,[5]数据处理!$A:$G,7,0),0)</f>
        <v>0</v>
      </c>
      <c r="M629">
        <f t="shared" si="154"/>
        <v>2</v>
      </c>
      <c r="N629">
        <f>IFERROR(VLOOKUP(A629,[5]数据处理!$A:$C,3,0),0)</f>
        <v>0</v>
      </c>
      <c r="O629">
        <f>IFERROR(VLOOKUP($A629,[5]数据处理!$A:$N,14,0),0)</f>
        <v>2</v>
      </c>
      <c r="P629">
        <f>IFERROR(VLOOKUP($A629,[3]库存报告使用数据!$A$1:$B$65536,2,0),"")</f>
        <v>3</v>
      </c>
      <c r="Q629">
        <f>IFERROR(VLOOKUP($A629,[3]库存报告使用数据!$A$1:$E$65536,5,0),"")</f>
        <v>2</v>
      </c>
      <c r="R629">
        <f>IFERROR(VLOOKUP($A629,[3]库存报告使用数据!$A$1:$H$65536,8,0),"")</f>
        <v>6</v>
      </c>
      <c r="S629">
        <f>IFERROR(VLOOKUP($A629,[3]库存报告使用数据!$A$1:$K$65536,11,0),"")</f>
        <v>3</v>
      </c>
      <c r="T629">
        <f>IFERROR(VLOOKUP($A629,[3]库存报告使用数据!$A$1:$C$65536,3,0),"")</f>
        <v>0</v>
      </c>
      <c r="U629">
        <f>IFERROR(VLOOKUP($A629,[3]库存报告使用数据!$A$1:$F$65536,6,0),"")</f>
        <v>0</v>
      </c>
      <c r="V629">
        <f>IFERROR(VLOOKUP($A629,[3]库存报告使用数据!$A$1:$I$65536,9,0),"")</f>
        <v>0</v>
      </c>
      <c r="W629">
        <f>IFERROR(VLOOKUP($A629,[3]库存报告使用数据!$A$1:$L$65536,12,0),"")</f>
        <v>0</v>
      </c>
      <c r="X629" s="20">
        <f t="shared" si="155"/>
        <v>0</v>
      </c>
      <c r="Y629" s="20">
        <f t="shared" si="156"/>
        <v>0</v>
      </c>
      <c r="Z629" s="20">
        <f t="shared" si="157"/>
        <v>0</v>
      </c>
      <c r="AA629" s="20">
        <f t="shared" si="158"/>
        <v>0</v>
      </c>
      <c r="AB629">
        <f>IFERROR(VLOOKUP($A629,[3]库存报告使用数据!$A$1:$D$65536,4,0),"")</f>
        <v>0</v>
      </c>
      <c r="AC629">
        <f>IFERROR(VLOOKUP($A629,[3]库存报告使用数据!$A$1:$G$65536,7,0),"")</f>
        <v>0</v>
      </c>
      <c r="AD629">
        <f>IFERROR(VLOOKUP($A629,[3]库存报告使用数据!$A$1:$J$65536,10,0),"")</f>
        <v>0</v>
      </c>
      <c r="AE629">
        <f>IFERROR(VLOOKUP($A629,[3]库存报告使用数据!$A$1:$M$65536,13,0),"")</f>
        <v>0</v>
      </c>
      <c r="AF629" s="20" t="str">
        <f t="shared" si="159"/>
        <v/>
      </c>
      <c r="AG629" s="20" t="str">
        <f t="shared" si="160"/>
        <v/>
      </c>
      <c r="AH629" s="20" t="str">
        <f t="shared" si="161"/>
        <v/>
      </c>
      <c r="AI629" s="20" t="str">
        <f t="shared" si="162"/>
        <v/>
      </c>
      <c r="AJ629">
        <f>IFERROR(VLOOKUP($B629,[4]库存报告使用数据!$A$1:$B$65536,2,0),0)</f>
        <v>0</v>
      </c>
      <c r="AK629">
        <f>IFERROR(VLOOKUP($B629,[4]库存报告使用数据!$A$1:$C$65536,3,0),)</f>
        <v>0</v>
      </c>
      <c r="AL629">
        <f>IFERROR(VLOOKUP($B629,[4]库存报告使用数据!$A$1:$D$65536,4,0),)</f>
        <v>0</v>
      </c>
      <c r="AM629">
        <f>IFERROR(VLOOKUP($B629,[4]库存报告使用数据!$A$1:$E$65536,5,0),)</f>
        <v>0</v>
      </c>
      <c r="AN629" s="20" t="str">
        <f t="shared" si="163"/>
        <v/>
      </c>
      <c r="AO629" s="20" t="str">
        <f t="shared" si="164"/>
        <v/>
      </c>
      <c r="AP629" s="20" t="str">
        <f t="shared" si="165"/>
        <v/>
      </c>
      <c r="AQ629" s="20" t="str">
        <f t="shared" si="166"/>
        <v/>
      </c>
      <c r="AR629" s="32">
        <f t="shared" si="167"/>
        <v>0</v>
      </c>
      <c r="AS629" s="32">
        <f t="shared" si="168"/>
        <v>0</v>
      </c>
      <c r="AT629" s="32">
        <f t="shared" si="169"/>
        <v>2</v>
      </c>
      <c r="AU629" s="28" t="str">
        <f t="shared" si="170"/>
        <v>库存为2</v>
      </c>
      <c r="AV629" s="34" t="str">
        <f>IFERROR(时间!$B$4+AU629,"上周无销量")</f>
        <v>上周无销量</v>
      </c>
    </row>
    <row r="630" spans="1:48">
      <c r="A630" s="18" t="s">
        <v>675</v>
      </c>
      <c r="B630" t="str">
        <f>VLOOKUP(A630,'[1]sku-asin（子）'!$A:$B,2,0)</f>
        <v>B075TWPNVD</v>
      </c>
      <c r="C630" t="str">
        <f>VLOOKUP(A630,'[1]子sku-父sku'!$A:$B,2,0)</f>
        <v>EUTK-J0102</v>
      </c>
      <c r="D630" s="28">
        <f>IFERROR(VLOOKUP(A630,[2]库存报告使用数据处理!$A:$C,3,0),0)</f>
        <v>0</v>
      </c>
      <c r="E630" s="28">
        <f>IFERROR(VLOOKUP(A630,[2]库存报告使用数据处理!$A:$D,4,0),0)</f>
        <v>0</v>
      </c>
      <c r="F630" s="28">
        <f>IFERROR(VLOOKUP(A630,[2]库存报告使用数据处理!$A:$E,5,0),0)</f>
        <v>0</v>
      </c>
      <c r="G630" s="28">
        <f>IFERROR(VLOOKUP(A630,[2]库存报告使用数据处理!$A:$F,6,0),0)</f>
        <v>0</v>
      </c>
      <c r="H630" s="29">
        <f>IFERROR(VLOOKUP(A630,[2]库存报告使用数据处理!$A:$G,7,0),0)</f>
        <v>0</v>
      </c>
      <c r="I630">
        <f>IFERROR(VLOOKUP(A630,[5]数据处理!$A:$B,2,0),0)</f>
        <v>2</v>
      </c>
      <c r="J630" s="30">
        <f>IFERROR(VLOOKUP(A630,[5]数据处理!$A:$D,4,0),0)</f>
        <v>0</v>
      </c>
      <c r="K630" s="30">
        <f>IFERROR(VLOOKUP(A630,[5]数据处理!$A:$E,5,0),0)</f>
        <v>0</v>
      </c>
      <c r="L630" s="30">
        <f>IFERROR(VLOOKUP(A630,[5]数据处理!$A:$G,7,0),0)</f>
        <v>0</v>
      </c>
      <c r="M630">
        <f t="shared" si="154"/>
        <v>2</v>
      </c>
      <c r="N630">
        <f>IFERROR(VLOOKUP(A630,[5]数据处理!$A:$C,3,0),0)</f>
        <v>0</v>
      </c>
      <c r="O630">
        <f>IFERROR(VLOOKUP($A630,[5]数据处理!$A:$N,14,0),0)</f>
        <v>2</v>
      </c>
      <c r="P630">
        <f>IFERROR(VLOOKUP($A630,[3]库存报告使用数据!$A$1:$B$65536,2,0),"")</f>
        <v>2</v>
      </c>
      <c r="Q630">
        <f>IFERROR(VLOOKUP($A630,[3]库存报告使用数据!$A$1:$E$65536,5,0),"")</f>
        <v>0</v>
      </c>
      <c r="R630">
        <f>IFERROR(VLOOKUP($A630,[3]库存报告使用数据!$A$1:$H$65536,8,0),"")</f>
        <v>1</v>
      </c>
      <c r="S630">
        <f>IFERROR(VLOOKUP($A630,[3]库存报告使用数据!$A$1:$K$65536,11,0),"")</f>
        <v>6</v>
      </c>
      <c r="T630">
        <f>IFERROR(VLOOKUP($A630,[3]库存报告使用数据!$A$1:$C$65536,3,0),"")</f>
        <v>0</v>
      </c>
      <c r="U630">
        <f>IFERROR(VLOOKUP($A630,[3]库存报告使用数据!$A$1:$F$65536,6,0),"")</f>
        <v>0</v>
      </c>
      <c r="V630">
        <f>IFERROR(VLOOKUP($A630,[3]库存报告使用数据!$A$1:$I$65536,9,0),"")</f>
        <v>0</v>
      </c>
      <c r="W630">
        <f>IFERROR(VLOOKUP($A630,[3]库存报告使用数据!$A$1:$L$65536,12,0),"")</f>
        <v>0</v>
      </c>
      <c r="X630" s="20">
        <f t="shared" si="155"/>
        <v>0</v>
      </c>
      <c r="Y630" s="20" t="str">
        <f t="shared" si="156"/>
        <v/>
      </c>
      <c r="Z630" s="20">
        <f t="shared" si="157"/>
        <v>0</v>
      </c>
      <c r="AA630" s="20">
        <f t="shared" si="158"/>
        <v>0</v>
      </c>
      <c r="AB630">
        <f>IFERROR(VLOOKUP($A630,[3]库存报告使用数据!$A$1:$D$65536,4,0),"")</f>
        <v>0</v>
      </c>
      <c r="AC630">
        <f>IFERROR(VLOOKUP($A630,[3]库存报告使用数据!$A$1:$G$65536,7,0),"")</f>
        <v>0</v>
      </c>
      <c r="AD630">
        <f>IFERROR(VLOOKUP($A630,[3]库存报告使用数据!$A$1:$J$65536,10,0),"")</f>
        <v>0</v>
      </c>
      <c r="AE630">
        <f>IFERROR(VLOOKUP($A630,[3]库存报告使用数据!$A$1:$M$65536,13,0),"")</f>
        <v>0</v>
      </c>
      <c r="AF630" s="20" t="str">
        <f t="shared" si="159"/>
        <v/>
      </c>
      <c r="AG630" s="20" t="str">
        <f t="shared" si="160"/>
        <v/>
      </c>
      <c r="AH630" s="20" t="str">
        <f t="shared" si="161"/>
        <v/>
      </c>
      <c r="AI630" s="20" t="str">
        <f t="shared" si="162"/>
        <v/>
      </c>
      <c r="AJ630">
        <f>IFERROR(VLOOKUP($B630,[4]库存报告使用数据!$A$1:$B$65536,2,0),0)</f>
        <v>0</v>
      </c>
      <c r="AK630">
        <f>IFERROR(VLOOKUP($B630,[4]库存报告使用数据!$A$1:$C$65536,3,0),)</f>
        <v>0</v>
      </c>
      <c r="AL630">
        <f>IFERROR(VLOOKUP($B630,[4]库存报告使用数据!$A$1:$D$65536,4,0),)</f>
        <v>0</v>
      </c>
      <c r="AM630">
        <f>IFERROR(VLOOKUP($B630,[4]库存报告使用数据!$A$1:$E$65536,5,0),)</f>
        <v>0</v>
      </c>
      <c r="AN630" s="20" t="str">
        <f t="shared" si="163"/>
        <v/>
      </c>
      <c r="AO630" s="20" t="str">
        <f t="shared" si="164"/>
        <v/>
      </c>
      <c r="AP630" s="20" t="str">
        <f t="shared" si="165"/>
        <v/>
      </c>
      <c r="AQ630" s="20" t="str">
        <f t="shared" si="166"/>
        <v/>
      </c>
      <c r="AR630" s="32">
        <f t="shared" si="167"/>
        <v>0</v>
      </c>
      <c r="AS630" s="32">
        <f t="shared" si="168"/>
        <v>0</v>
      </c>
      <c r="AT630" s="32">
        <f t="shared" si="169"/>
        <v>2</v>
      </c>
      <c r="AU630" s="28" t="str">
        <f t="shared" si="170"/>
        <v>库存为2</v>
      </c>
      <c r="AV630" s="34" t="str">
        <f>IFERROR(时间!$B$4+AU630,"上周无销量")</f>
        <v>上周无销量</v>
      </c>
    </row>
    <row r="631" spans="1:48">
      <c r="A631" s="18" t="s">
        <v>676</v>
      </c>
      <c r="B631" t="str">
        <f>VLOOKUP(A631,'[1]sku-asin（子）'!$A:$B,2,0)</f>
        <v>B075TXM1NP</v>
      </c>
      <c r="C631" t="str">
        <f>VLOOKUP(A631,'[1]子sku-父sku'!$A:$B,2,0)</f>
        <v>EUTK-J0102</v>
      </c>
      <c r="D631" s="28">
        <f>IFERROR(VLOOKUP(A631,[2]库存报告使用数据处理!$A:$C,3,0),0)</f>
        <v>0</v>
      </c>
      <c r="E631" s="28">
        <f>IFERROR(VLOOKUP(A631,[2]库存报告使用数据处理!$A:$D,4,0),0)</f>
        <v>0</v>
      </c>
      <c r="F631" s="28">
        <f>IFERROR(VLOOKUP(A631,[2]库存报告使用数据处理!$A:$E,5,0),0)</f>
        <v>0</v>
      </c>
      <c r="G631" s="28">
        <f>IFERROR(VLOOKUP(A631,[2]库存报告使用数据处理!$A:$F,6,0),0)</f>
        <v>0</v>
      </c>
      <c r="H631" s="29">
        <f>IFERROR(VLOOKUP(A631,[2]库存报告使用数据处理!$A:$G,7,0),0)</f>
        <v>0</v>
      </c>
      <c r="I631">
        <f>IFERROR(VLOOKUP(A631,[5]数据处理!$A:$B,2,0),0)</f>
        <v>1</v>
      </c>
      <c r="J631" s="30">
        <f>IFERROR(VLOOKUP(A631,[5]数据处理!$A:$D,4,0),0)</f>
        <v>0</v>
      </c>
      <c r="K631" s="30">
        <f>IFERROR(VLOOKUP(A631,[5]数据处理!$A:$E,5,0),0)</f>
        <v>0</v>
      </c>
      <c r="L631" s="30">
        <f>IFERROR(VLOOKUP(A631,[5]数据处理!$A:$G,7,0),0)</f>
        <v>0</v>
      </c>
      <c r="M631">
        <f t="shared" si="154"/>
        <v>1</v>
      </c>
      <c r="N631">
        <f>IFERROR(VLOOKUP(A631,[5]数据处理!$A:$C,3,0),0)</f>
        <v>0</v>
      </c>
      <c r="O631">
        <f>IFERROR(VLOOKUP($A631,[5]数据处理!$A:$N,14,0),0)</f>
        <v>1</v>
      </c>
      <c r="P631">
        <f>IFERROR(VLOOKUP($A631,[3]库存报告使用数据!$A$1:$B$65536,2,0),"")</f>
        <v>4</v>
      </c>
      <c r="Q631">
        <f>IFERROR(VLOOKUP($A631,[3]库存报告使用数据!$A$1:$E$65536,5,0),"")</f>
        <v>0</v>
      </c>
      <c r="R631">
        <f>IFERROR(VLOOKUP($A631,[3]库存报告使用数据!$A$1:$H$65536,8,0),"")</f>
        <v>1</v>
      </c>
      <c r="S631">
        <f>IFERROR(VLOOKUP($A631,[3]库存报告使用数据!$A$1:$K$65536,11,0),"")</f>
        <v>1</v>
      </c>
      <c r="T631">
        <f>IFERROR(VLOOKUP($A631,[3]库存报告使用数据!$A$1:$C$65536,3,0),"")</f>
        <v>0</v>
      </c>
      <c r="U631">
        <f>IFERROR(VLOOKUP($A631,[3]库存报告使用数据!$A$1:$F$65536,6,0),"")</f>
        <v>0</v>
      </c>
      <c r="V631">
        <f>IFERROR(VLOOKUP($A631,[3]库存报告使用数据!$A$1:$I$65536,9,0),"")</f>
        <v>0</v>
      </c>
      <c r="W631">
        <f>IFERROR(VLOOKUP($A631,[3]库存报告使用数据!$A$1:$L$65536,12,0),"")</f>
        <v>0</v>
      </c>
      <c r="X631" s="20">
        <f t="shared" si="155"/>
        <v>0</v>
      </c>
      <c r="Y631" s="20" t="str">
        <f t="shared" si="156"/>
        <v/>
      </c>
      <c r="Z631" s="20">
        <f t="shared" si="157"/>
        <v>0</v>
      </c>
      <c r="AA631" s="20">
        <f t="shared" si="158"/>
        <v>0</v>
      </c>
      <c r="AB631">
        <f>IFERROR(VLOOKUP($A631,[3]库存报告使用数据!$A$1:$D$65536,4,0),"")</f>
        <v>0</v>
      </c>
      <c r="AC631">
        <f>IFERROR(VLOOKUP($A631,[3]库存报告使用数据!$A$1:$G$65536,7,0),"")</f>
        <v>0</v>
      </c>
      <c r="AD631">
        <f>IFERROR(VLOOKUP($A631,[3]库存报告使用数据!$A$1:$J$65536,10,0),"")</f>
        <v>0</v>
      </c>
      <c r="AE631">
        <f>IFERROR(VLOOKUP($A631,[3]库存报告使用数据!$A$1:$M$65536,13,0),"")</f>
        <v>0</v>
      </c>
      <c r="AF631" s="20" t="str">
        <f t="shared" si="159"/>
        <v/>
      </c>
      <c r="AG631" s="20" t="str">
        <f t="shared" si="160"/>
        <v/>
      </c>
      <c r="AH631" s="20" t="str">
        <f t="shared" si="161"/>
        <v/>
      </c>
      <c r="AI631" s="20" t="str">
        <f t="shared" si="162"/>
        <v/>
      </c>
      <c r="AJ631">
        <f>IFERROR(VLOOKUP($B631,[4]库存报告使用数据!$A$1:$B$65536,2,0),0)</f>
        <v>1</v>
      </c>
      <c r="AK631">
        <f>IFERROR(VLOOKUP($B631,[4]库存报告使用数据!$A$1:$C$65536,3,0),)</f>
        <v>0</v>
      </c>
      <c r="AL631">
        <f>IFERROR(VLOOKUP($B631,[4]库存报告使用数据!$A$1:$D$65536,4,0),)</f>
        <v>0</v>
      </c>
      <c r="AM631">
        <f>IFERROR(VLOOKUP($B631,[4]库存报告使用数据!$A$1:$E$65536,5,0),)</f>
        <v>0</v>
      </c>
      <c r="AN631" s="20">
        <f t="shared" si="163"/>
        <v>0</v>
      </c>
      <c r="AO631" s="20" t="str">
        <f t="shared" si="164"/>
        <v/>
      </c>
      <c r="AP631" s="20" t="str">
        <f t="shared" si="165"/>
        <v/>
      </c>
      <c r="AQ631" s="20" t="str">
        <f t="shared" si="166"/>
        <v/>
      </c>
      <c r="AR631" s="32">
        <f t="shared" si="167"/>
        <v>0</v>
      </c>
      <c r="AS631" s="32">
        <f t="shared" si="168"/>
        <v>0</v>
      </c>
      <c r="AT631" s="32">
        <f t="shared" si="169"/>
        <v>1</v>
      </c>
      <c r="AU631" s="28" t="str">
        <f t="shared" si="170"/>
        <v>库存为1</v>
      </c>
      <c r="AV631" s="34" t="str">
        <f>IFERROR(时间!$B$4+AU631,"上周无销量")</f>
        <v>上周无销量</v>
      </c>
    </row>
    <row r="632" spans="1:48">
      <c r="A632" s="18" t="s">
        <v>677</v>
      </c>
      <c r="B632" t="str">
        <f>VLOOKUP(A632,'[1]sku-asin（子）'!$A:$B,2,0)</f>
        <v>B075TY7VHY</v>
      </c>
      <c r="C632" t="str">
        <f>VLOOKUP(A632,'[1]子sku-父sku'!$A:$B,2,0)</f>
        <v>EUTK-J0102</v>
      </c>
      <c r="D632" s="28">
        <f>IFERROR(VLOOKUP(A632,[2]库存报告使用数据处理!$A:$C,3,0),0)</f>
        <v>0</v>
      </c>
      <c r="E632" s="28">
        <f>IFERROR(VLOOKUP(A632,[2]库存报告使用数据处理!$A:$D,4,0),0)</f>
        <v>0</v>
      </c>
      <c r="F632" s="28">
        <f>IFERROR(VLOOKUP(A632,[2]库存报告使用数据处理!$A:$E,5,0),0)</f>
        <v>0</v>
      </c>
      <c r="G632" s="28">
        <f>IFERROR(VLOOKUP(A632,[2]库存报告使用数据处理!$A:$F,6,0),0)</f>
        <v>0</v>
      </c>
      <c r="H632" s="29">
        <f>IFERROR(VLOOKUP(A632,[2]库存报告使用数据处理!$A:$G,7,0),0)</f>
        <v>0</v>
      </c>
      <c r="I632">
        <f>IFERROR(VLOOKUP(A632,[5]数据处理!$A:$B,2,0),0)</f>
        <v>2</v>
      </c>
      <c r="J632" s="30">
        <f>IFERROR(VLOOKUP(A632,[5]数据处理!$A:$D,4,0),0)</f>
        <v>0</v>
      </c>
      <c r="K632" s="30">
        <f>IFERROR(VLOOKUP(A632,[5]数据处理!$A:$E,5,0),0)</f>
        <v>0</v>
      </c>
      <c r="L632" s="30">
        <f>IFERROR(VLOOKUP(A632,[5]数据处理!$A:$G,7,0),0)</f>
        <v>0</v>
      </c>
      <c r="M632">
        <f t="shared" si="154"/>
        <v>2</v>
      </c>
      <c r="N632">
        <f>IFERROR(VLOOKUP(A632,[5]数据处理!$A:$C,3,0),0)</f>
        <v>0</v>
      </c>
      <c r="O632">
        <f>IFERROR(VLOOKUP($A632,[5]数据处理!$A:$N,14,0),0)</f>
        <v>2</v>
      </c>
      <c r="P632">
        <f>IFERROR(VLOOKUP($A632,[3]库存报告使用数据!$A$1:$B$65536,2,0),"")</f>
        <v>15</v>
      </c>
      <c r="Q632">
        <f>IFERROR(VLOOKUP($A632,[3]库存报告使用数据!$A$1:$E$65536,5,0),"")</f>
        <v>12</v>
      </c>
      <c r="R632">
        <f>IFERROR(VLOOKUP($A632,[3]库存报告使用数据!$A$1:$H$65536,8,0),"")</f>
        <v>7</v>
      </c>
      <c r="S632">
        <f>IFERROR(VLOOKUP($A632,[3]库存报告使用数据!$A$1:$K$65536,11,0),"")</f>
        <v>3</v>
      </c>
      <c r="T632">
        <f>IFERROR(VLOOKUP($A632,[3]库存报告使用数据!$A$1:$C$65536,3,0),"")</f>
        <v>0</v>
      </c>
      <c r="U632">
        <f>IFERROR(VLOOKUP($A632,[3]库存报告使用数据!$A$1:$F$65536,6,0),"")</f>
        <v>0</v>
      </c>
      <c r="V632">
        <f>IFERROR(VLOOKUP($A632,[3]库存报告使用数据!$A$1:$I$65536,9,0),"")</f>
        <v>0</v>
      </c>
      <c r="W632">
        <f>IFERROR(VLOOKUP($A632,[3]库存报告使用数据!$A$1:$L$65536,12,0),"")</f>
        <v>0</v>
      </c>
      <c r="X632" s="20">
        <f t="shared" si="155"/>
        <v>0</v>
      </c>
      <c r="Y632" s="20">
        <f t="shared" si="156"/>
        <v>0</v>
      </c>
      <c r="Z632" s="20">
        <f t="shared" si="157"/>
        <v>0</v>
      </c>
      <c r="AA632" s="20">
        <f t="shared" si="158"/>
        <v>0</v>
      </c>
      <c r="AB632">
        <f>IFERROR(VLOOKUP($A632,[3]库存报告使用数据!$A$1:$D$65536,4,0),"")</f>
        <v>0</v>
      </c>
      <c r="AC632">
        <f>IFERROR(VLOOKUP($A632,[3]库存报告使用数据!$A$1:$G$65536,7,0),"")</f>
        <v>0</v>
      </c>
      <c r="AD632">
        <f>IFERROR(VLOOKUP($A632,[3]库存报告使用数据!$A$1:$J$65536,10,0),"")</f>
        <v>0</v>
      </c>
      <c r="AE632">
        <f>IFERROR(VLOOKUP($A632,[3]库存报告使用数据!$A$1:$M$65536,13,0),"")</f>
        <v>0</v>
      </c>
      <c r="AF632" s="20" t="str">
        <f t="shared" si="159"/>
        <v/>
      </c>
      <c r="AG632" s="20" t="str">
        <f t="shared" si="160"/>
        <v/>
      </c>
      <c r="AH632" s="20" t="str">
        <f t="shared" si="161"/>
        <v/>
      </c>
      <c r="AI632" s="20" t="str">
        <f t="shared" si="162"/>
        <v/>
      </c>
      <c r="AJ632">
        <f>IFERROR(VLOOKUP($B632,[4]库存报告使用数据!$A$1:$B$65536,2,0),0)</f>
        <v>3</v>
      </c>
      <c r="AK632">
        <f>IFERROR(VLOOKUP($B632,[4]库存报告使用数据!$A$1:$C$65536,3,0),)</f>
        <v>0</v>
      </c>
      <c r="AL632">
        <f>IFERROR(VLOOKUP($B632,[4]库存报告使用数据!$A$1:$D$65536,4,0),)</f>
        <v>2</v>
      </c>
      <c r="AM632">
        <f>IFERROR(VLOOKUP($B632,[4]库存报告使用数据!$A$1:$E$65536,5,0),)</f>
        <v>0</v>
      </c>
      <c r="AN632" s="20">
        <f t="shared" si="163"/>
        <v>0</v>
      </c>
      <c r="AO632" s="20" t="str">
        <f t="shared" si="164"/>
        <v/>
      </c>
      <c r="AP632" s="20">
        <f t="shared" si="165"/>
        <v>0</v>
      </c>
      <c r="AQ632" s="20" t="str">
        <f t="shared" si="166"/>
        <v/>
      </c>
      <c r="AR632" s="32">
        <f t="shared" si="167"/>
        <v>0</v>
      </c>
      <c r="AS632" s="32">
        <f t="shared" si="168"/>
        <v>0</v>
      </c>
      <c r="AT632" s="32">
        <f t="shared" si="169"/>
        <v>2</v>
      </c>
      <c r="AU632" s="28" t="str">
        <f t="shared" si="170"/>
        <v>库存为2</v>
      </c>
      <c r="AV632" s="34" t="str">
        <f>IFERROR(时间!$B$4+AU632,"上周无销量")</f>
        <v>上周无销量</v>
      </c>
    </row>
    <row r="633" spans="1:48">
      <c r="A633" s="18" t="s">
        <v>678</v>
      </c>
      <c r="B633" t="str">
        <f>VLOOKUP(A633,'[1]sku-asin（子）'!$A:$B,2,0)</f>
        <v>B075TXN71D</v>
      </c>
      <c r="C633" t="str">
        <f>VLOOKUP(A633,'[1]子sku-父sku'!$A:$B,2,0)</f>
        <v>EUTK-J0102</v>
      </c>
      <c r="D633" s="28">
        <f>IFERROR(VLOOKUP(A633,[2]库存报告使用数据处理!$A:$C,3,0),0)</f>
        <v>0</v>
      </c>
      <c r="E633" s="28">
        <f>IFERROR(VLOOKUP(A633,[2]库存报告使用数据处理!$A:$D,4,0),0)</f>
        <v>1</v>
      </c>
      <c r="F633" s="28">
        <f>IFERROR(VLOOKUP(A633,[2]库存报告使用数据处理!$A:$E,5,0),0)</f>
        <v>1</v>
      </c>
      <c r="G633" s="28">
        <f>IFERROR(VLOOKUP(A633,[2]库存报告使用数据处理!$A:$F,6,0),0)</f>
        <v>2</v>
      </c>
      <c r="H633" s="29">
        <f>IFERROR(VLOOKUP(A633,[2]库存报告使用数据处理!$A:$G,7,0),0)</f>
        <v>12</v>
      </c>
      <c r="I633">
        <f>IFERROR(VLOOKUP(A633,[5]数据处理!$A:$B,2,0),0)</f>
        <v>0</v>
      </c>
      <c r="J633" s="30">
        <f>IFERROR(VLOOKUP(A633,[5]数据处理!$A:$D,4,0),0)</f>
        <v>0</v>
      </c>
      <c r="K633" s="30">
        <f>IFERROR(VLOOKUP(A633,[5]数据处理!$A:$E,5,0),0)</f>
        <v>0</v>
      </c>
      <c r="L633" s="30">
        <f>IFERROR(VLOOKUP(A633,[5]数据处理!$A:$G,7,0),0)</f>
        <v>0</v>
      </c>
      <c r="M633">
        <f t="shared" si="154"/>
        <v>0</v>
      </c>
      <c r="N633">
        <f>IFERROR(VLOOKUP(A633,[5]数据处理!$A:$C,3,0),0)</f>
        <v>0</v>
      </c>
      <c r="O633">
        <f>IFERROR(VLOOKUP($A633,[5]数据处理!$A:$N,14,0),0)</f>
        <v>0</v>
      </c>
      <c r="P633">
        <f>IFERROR(VLOOKUP($A633,[3]库存报告使用数据!$A$1:$B$65536,2,0),"")</f>
        <v>6</v>
      </c>
      <c r="Q633">
        <f>IFERROR(VLOOKUP($A633,[3]库存报告使用数据!$A$1:$E$65536,5,0),"")</f>
        <v>6</v>
      </c>
      <c r="R633">
        <f>IFERROR(VLOOKUP($A633,[3]库存报告使用数据!$A$1:$H$65536,8,0),"")</f>
        <v>8</v>
      </c>
      <c r="S633">
        <f>IFERROR(VLOOKUP($A633,[3]库存报告使用数据!$A$1:$K$65536,11,0),"")</f>
        <v>5</v>
      </c>
      <c r="T633">
        <f>IFERROR(VLOOKUP($A633,[3]库存报告使用数据!$A$1:$C$65536,3,0),"")</f>
        <v>0</v>
      </c>
      <c r="U633">
        <f>IFERROR(VLOOKUP($A633,[3]库存报告使用数据!$A$1:$F$65536,6,0),"")</f>
        <v>0</v>
      </c>
      <c r="V633">
        <f>IFERROR(VLOOKUP($A633,[3]库存报告使用数据!$A$1:$I$65536,9,0),"")</f>
        <v>1</v>
      </c>
      <c r="W633">
        <f>IFERROR(VLOOKUP($A633,[3]库存报告使用数据!$A$1:$L$65536,12,0),"")</f>
        <v>0</v>
      </c>
      <c r="X633" s="20">
        <f t="shared" si="155"/>
        <v>0</v>
      </c>
      <c r="Y633" s="20">
        <f t="shared" si="156"/>
        <v>0</v>
      </c>
      <c r="Z633" s="20">
        <f t="shared" si="157"/>
        <v>0.125</v>
      </c>
      <c r="AA633" s="20">
        <f t="shared" si="158"/>
        <v>0</v>
      </c>
      <c r="AB633">
        <f>IFERROR(VLOOKUP($A633,[3]库存报告使用数据!$A$1:$D$65536,4,0),"")</f>
        <v>0</v>
      </c>
      <c r="AC633">
        <f>IFERROR(VLOOKUP($A633,[3]库存报告使用数据!$A$1:$G$65536,7,0),"")</f>
        <v>0</v>
      </c>
      <c r="AD633">
        <f>IFERROR(VLOOKUP($A633,[3]库存报告使用数据!$A$1:$J$65536,10,0),"")</f>
        <v>0.29</v>
      </c>
      <c r="AE633">
        <f>IFERROR(VLOOKUP($A633,[3]库存报告使用数据!$A$1:$M$65536,13,0),"")</f>
        <v>0</v>
      </c>
      <c r="AF633" s="20" t="str">
        <f t="shared" si="159"/>
        <v/>
      </c>
      <c r="AG633" s="20" t="str">
        <f t="shared" si="160"/>
        <v/>
      </c>
      <c r="AH633" s="20">
        <f t="shared" si="161"/>
        <v>0.0241666666666667</v>
      </c>
      <c r="AI633" s="20" t="str">
        <f t="shared" si="162"/>
        <v/>
      </c>
      <c r="AJ633">
        <f>IFERROR(VLOOKUP($B633,[4]库存报告使用数据!$A$1:$B$65536,2,0),0)</f>
        <v>0</v>
      </c>
      <c r="AK633">
        <f>IFERROR(VLOOKUP($B633,[4]库存报告使用数据!$A$1:$C$65536,3,0),)</f>
        <v>5</v>
      </c>
      <c r="AL633">
        <f>IFERROR(VLOOKUP($B633,[4]库存报告使用数据!$A$1:$D$65536,4,0),)</f>
        <v>4</v>
      </c>
      <c r="AM633">
        <f>IFERROR(VLOOKUP($B633,[4]库存报告使用数据!$A$1:$E$65536,5,0),)</f>
        <v>10</v>
      </c>
      <c r="AN633" s="20" t="str">
        <f t="shared" si="163"/>
        <v/>
      </c>
      <c r="AO633" s="20">
        <f t="shared" si="164"/>
        <v>0.2</v>
      </c>
      <c r="AP633" s="20">
        <f t="shared" si="165"/>
        <v>0.25</v>
      </c>
      <c r="AQ633" s="20">
        <f t="shared" si="166"/>
        <v>0.2</v>
      </c>
      <c r="AR633" s="32">
        <f t="shared" si="167"/>
        <v>0</v>
      </c>
      <c r="AS633" s="32">
        <f t="shared" si="168"/>
        <v>0</v>
      </c>
      <c r="AT633" s="32">
        <f t="shared" si="169"/>
        <v>0</v>
      </c>
      <c r="AU633" s="28" t="str">
        <f t="shared" si="170"/>
        <v>库存为0</v>
      </c>
      <c r="AV633" s="34" t="str">
        <f>IFERROR(时间!$B$4+AU633,"上周无销量")</f>
        <v>上周无销量</v>
      </c>
    </row>
    <row r="634" spans="1:48">
      <c r="A634" s="18" t="s">
        <v>679</v>
      </c>
      <c r="B634" t="str">
        <f>VLOOKUP(A634,'[1]sku-asin（子）'!$A:$B,2,0)</f>
        <v>B075V1YCLM</v>
      </c>
      <c r="C634" t="str">
        <f>VLOOKUP(A634,'[1]子sku-父sku'!$A:$B,2,0)</f>
        <v>EUTK-J0102</v>
      </c>
      <c r="D634" s="28">
        <f>IFERROR(VLOOKUP(A634,[2]库存报告使用数据处理!$A:$C,3,0),0)</f>
        <v>0</v>
      </c>
      <c r="E634" s="28">
        <f>IFERROR(VLOOKUP(A634,[2]库存报告使用数据处理!$A:$D,4,0),0)</f>
        <v>1</v>
      </c>
      <c r="F634" s="28">
        <f>IFERROR(VLOOKUP(A634,[2]库存报告使用数据处理!$A:$E,5,0),0)</f>
        <v>0</v>
      </c>
      <c r="G634" s="28">
        <f>IFERROR(VLOOKUP(A634,[2]库存报告使用数据处理!$A:$F,6,0),0)</f>
        <v>1</v>
      </c>
      <c r="H634" s="29">
        <f>IFERROR(VLOOKUP(A634,[2]库存报告使用数据处理!$A:$G,7,0),0)</f>
        <v>12.995</v>
      </c>
      <c r="I634">
        <f>IFERROR(VLOOKUP(A634,[5]数据处理!$A:$B,2,0),0)</f>
        <v>3</v>
      </c>
      <c r="J634" s="30">
        <f>IFERROR(VLOOKUP(A634,[5]数据处理!$A:$D,4,0),0)</f>
        <v>0</v>
      </c>
      <c r="K634" s="30">
        <f>IFERROR(VLOOKUP(A634,[5]数据处理!$A:$E,5,0),0)</f>
        <v>0</v>
      </c>
      <c r="L634" s="30">
        <f>IFERROR(VLOOKUP(A634,[5]数据处理!$A:$G,7,0),0)</f>
        <v>0</v>
      </c>
      <c r="M634">
        <f t="shared" si="154"/>
        <v>3</v>
      </c>
      <c r="N634">
        <f>IFERROR(VLOOKUP(A634,[5]数据处理!$A:$C,3,0),0)</f>
        <v>0</v>
      </c>
      <c r="O634">
        <f>IFERROR(VLOOKUP($A634,[5]数据处理!$A:$N,14,0),0)</f>
        <v>3</v>
      </c>
      <c r="P634">
        <f>IFERROR(VLOOKUP($A634,[3]库存报告使用数据!$A$1:$B$65536,2,0),"")</f>
        <v>8</v>
      </c>
      <c r="Q634">
        <f>IFERROR(VLOOKUP($A634,[3]库存报告使用数据!$A$1:$E$65536,5,0),"")</f>
        <v>3</v>
      </c>
      <c r="R634">
        <f>IFERROR(VLOOKUP($A634,[3]库存报告使用数据!$A$1:$H$65536,8,0),"")</f>
        <v>1</v>
      </c>
      <c r="S634">
        <f>IFERROR(VLOOKUP($A634,[3]库存报告使用数据!$A$1:$K$65536,11,0),"")</f>
        <v>1</v>
      </c>
      <c r="T634">
        <f>IFERROR(VLOOKUP($A634,[3]库存报告使用数据!$A$1:$C$65536,3,0),"")</f>
        <v>1</v>
      </c>
      <c r="U634">
        <f>IFERROR(VLOOKUP($A634,[3]库存报告使用数据!$A$1:$F$65536,6,0),"")</f>
        <v>1</v>
      </c>
      <c r="V634">
        <f>IFERROR(VLOOKUP($A634,[3]库存报告使用数据!$A$1:$I$65536,9,0),"")</f>
        <v>0</v>
      </c>
      <c r="W634">
        <f>IFERROR(VLOOKUP($A634,[3]库存报告使用数据!$A$1:$L$65536,12,0),"")</f>
        <v>0</v>
      </c>
      <c r="X634" s="20">
        <f t="shared" si="155"/>
        <v>0.125</v>
      </c>
      <c r="Y634" s="20">
        <f t="shared" si="156"/>
        <v>0.333333333333333</v>
      </c>
      <c r="Z634" s="20">
        <f t="shared" si="157"/>
        <v>0</v>
      </c>
      <c r="AA634" s="20">
        <f t="shared" si="158"/>
        <v>0</v>
      </c>
      <c r="AB634">
        <f>IFERROR(VLOOKUP($A634,[3]库存报告使用数据!$A$1:$D$65536,4,0),"")</f>
        <v>0.23</v>
      </c>
      <c r="AC634">
        <f>IFERROR(VLOOKUP($A634,[3]库存报告使用数据!$A$1:$G$65536,7,0),"")</f>
        <v>0.23</v>
      </c>
      <c r="AD634">
        <f>IFERROR(VLOOKUP($A634,[3]库存报告使用数据!$A$1:$J$65536,10,0),"")</f>
        <v>0</v>
      </c>
      <c r="AE634">
        <f>IFERROR(VLOOKUP($A634,[3]库存报告使用数据!$A$1:$M$65536,13,0),"")</f>
        <v>0</v>
      </c>
      <c r="AF634" s="20" t="str">
        <f t="shared" si="159"/>
        <v>无销售广告费为0.23</v>
      </c>
      <c r="AG634" s="20">
        <f t="shared" si="160"/>
        <v>0.0176991150442478</v>
      </c>
      <c r="AH634" s="20" t="str">
        <f t="shared" si="161"/>
        <v/>
      </c>
      <c r="AI634" s="20" t="str">
        <f t="shared" si="162"/>
        <v/>
      </c>
      <c r="AJ634">
        <f>IFERROR(VLOOKUP($B634,[4]库存报告使用数据!$A$1:$B$65536,2,0),0)</f>
        <v>4</v>
      </c>
      <c r="AK634">
        <f>IFERROR(VLOOKUP($B634,[4]库存报告使用数据!$A$1:$C$65536,3,0),)</f>
        <v>3</v>
      </c>
      <c r="AL634">
        <f>IFERROR(VLOOKUP($B634,[4]库存报告使用数据!$A$1:$D$65536,4,0),)</f>
        <v>1</v>
      </c>
      <c r="AM634">
        <f>IFERROR(VLOOKUP($B634,[4]库存报告使用数据!$A$1:$E$65536,5,0),)</f>
        <v>8</v>
      </c>
      <c r="AN634" s="20">
        <f t="shared" si="163"/>
        <v>0</v>
      </c>
      <c r="AO634" s="20">
        <f t="shared" si="164"/>
        <v>0.333333333333333</v>
      </c>
      <c r="AP634" s="20">
        <f t="shared" si="165"/>
        <v>0</v>
      </c>
      <c r="AQ634" s="20">
        <f t="shared" si="166"/>
        <v>0.125</v>
      </c>
      <c r="AR634" s="32">
        <f t="shared" si="167"/>
        <v>0</v>
      </c>
      <c r="AS634" s="32">
        <f t="shared" si="168"/>
        <v>0</v>
      </c>
      <c r="AT634" s="32">
        <f t="shared" si="169"/>
        <v>3</v>
      </c>
      <c r="AU634" s="28" t="str">
        <f t="shared" si="170"/>
        <v>库存为3</v>
      </c>
      <c r="AV634" s="34" t="str">
        <f>IFERROR(时间!$B$4+AU634,"上周无销量")</f>
        <v>上周无销量</v>
      </c>
    </row>
    <row r="635" spans="1:48">
      <c r="A635" s="18" t="s">
        <v>680</v>
      </c>
      <c r="B635" t="str">
        <f>VLOOKUP(A635,'[1]sku-asin（子）'!$A:$B,2,0)</f>
        <v>B075V2248V</v>
      </c>
      <c r="C635" t="str">
        <f>VLOOKUP(A635,'[1]子sku-父sku'!$A:$B,2,0)</f>
        <v>EUTK-J0102</v>
      </c>
      <c r="D635" s="28">
        <f>IFERROR(VLOOKUP(A635,[2]库存报告使用数据处理!$A:$C,3,0),0)</f>
        <v>1</v>
      </c>
      <c r="E635" s="28">
        <f>IFERROR(VLOOKUP(A635,[2]库存报告使用数据处理!$A:$D,4,0),0)</f>
        <v>0</v>
      </c>
      <c r="F635" s="28">
        <f>IFERROR(VLOOKUP(A635,[2]库存报告使用数据处理!$A:$E,5,0),0)</f>
        <v>0</v>
      </c>
      <c r="G635" s="28">
        <f>IFERROR(VLOOKUP(A635,[2]库存报告使用数据处理!$A:$F,6,0),0)</f>
        <v>0</v>
      </c>
      <c r="H635" s="29">
        <f>IFERROR(VLOOKUP(A635,[2]库存报告使用数据处理!$A:$G,7,0),0)</f>
        <v>12</v>
      </c>
      <c r="I635">
        <f>IFERROR(VLOOKUP(A635,[5]数据处理!$A:$B,2,0),0)</f>
        <v>4</v>
      </c>
      <c r="J635" s="30">
        <f>IFERROR(VLOOKUP(A635,[5]数据处理!$A:$D,4,0),0)</f>
        <v>0</v>
      </c>
      <c r="K635" s="30">
        <f>IFERROR(VLOOKUP(A635,[5]数据处理!$A:$E,5,0),0)</f>
        <v>0</v>
      </c>
      <c r="L635" s="30">
        <f>IFERROR(VLOOKUP(A635,[5]数据处理!$A:$G,7,0),0)</f>
        <v>0</v>
      </c>
      <c r="M635">
        <f t="shared" si="154"/>
        <v>4</v>
      </c>
      <c r="N635">
        <f>IFERROR(VLOOKUP(A635,[5]数据处理!$A:$C,3,0),0)</f>
        <v>0</v>
      </c>
      <c r="O635">
        <f>IFERROR(VLOOKUP($A635,[5]数据处理!$A:$N,14,0),0)</f>
        <v>4</v>
      </c>
      <c r="P635">
        <f>IFERROR(VLOOKUP($A635,[3]库存报告使用数据!$A$1:$B$65536,2,0),"")</f>
        <v>1464</v>
      </c>
      <c r="Q635">
        <f>IFERROR(VLOOKUP($A635,[3]库存报告使用数据!$A$1:$E$65536,5,0),"")</f>
        <v>858</v>
      </c>
      <c r="R635">
        <f>IFERROR(VLOOKUP($A635,[3]库存报告使用数据!$A$1:$H$65536,8,0),"")</f>
        <v>496</v>
      </c>
      <c r="S635">
        <f>IFERROR(VLOOKUP($A635,[3]库存报告使用数据!$A$1:$K$65536,11,0),"")</f>
        <v>366</v>
      </c>
      <c r="T635">
        <f>IFERROR(VLOOKUP($A635,[3]库存报告使用数据!$A$1:$C$65536,3,0),"")</f>
        <v>7</v>
      </c>
      <c r="U635">
        <f>IFERROR(VLOOKUP($A635,[3]库存报告使用数据!$A$1:$F$65536,6,0),"")</f>
        <v>4</v>
      </c>
      <c r="V635">
        <f>IFERROR(VLOOKUP($A635,[3]库存报告使用数据!$A$1:$I$65536,9,0),"")</f>
        <v>5</v>
      </c>
      <c r="W635">
        <f>IFERROR(VLOOKUP($A635,[3]库存报告使用数据!$A$1:$L$65536,12,0),"")</f>
        <v>0</v>
      </c>
      <c r="X635" s="20">
        <f t="shared" si="155"/>
        <v>0.00478142076502732</v>
      </c>
      <c r="Y635" s="20">
        <f t="shared" si="156"/>
        <v>0.00466200466200466</v>
      </c>
      <c r="Z635" s="20">
        <f t="shared" si="157"/>
        <v>0.0100806451612903</v>
      </c>
      <c r="AA635" s="20">
        <f t="shared" si="158"/>
        <v>0</v>
      </c>
      <c r="AB635">
        <f>IFERROR(VLOOKUP($A635,[3]库存报告使用数据!$A$1:$D$65536,4,0),"")</f>
        <v>0.53</v>
      </c>
      <c r="AC635">
        <f>IFERROR(VLOOKUP($A635,[3]库存报告使用数据!$A$1:$G$65536,7,0),"")</f>
        <v>0.44</v>
      </c>
      <c r="AD635">
        <f>IFERROR(VLOOKUP($A635,[3]库存报告使用数据!$A$1:$J$65536,10,0),"")</f>
        <v>0.37</v>
      </c>
      <c r="AE635">
        <f>IFERROR(VLOOKUP($A635,[3]库存报告使用数据!$A$1:$M$65536,13,0),"")</f>
        <v>0</v>
      </c>
      <c r="AF635" s="20">
        <f t="shared" si="159"/>
        <v>0.0441666666666667</v>
      </c>
      <c r="AG635" s="20" t="str">
        <f t="shared" si="160"/>
        <v>无销售广告费为0.44</v>
      </c>
      <c r="AH635" s="20" t="str">
        <f t="shared" si="161"/>
        <v>无销售广告费为0.37</v>
      </c>
      <c r="AI635" s="20" t="str">
        <f t="shared" si="162"/>
        <v/>
      </c>
      <c r="AJ635">
        <f>IFERROR(VLOOKUP($B635,[4]库存报告使用数据!$A$1:$B$65536,2,0),0)</f>
        <v>3</v>
      </c>
      <c r="AK635">
        <f>IFERROR(VLOOKUP($B635,[4]库存报告使用数据!$A$1:$C$65536,3,0),)</f>
        <v>5</v>
      </c>
      <c r="AL635">
        <f>IFERROR(VLOOKUP($B635,[4]库存报告使用数据!$A$1:$D$65536,4,0),)</f>
        <v>5</v>
      </c>
      <c r="AM635">
        <f>IFERROR(VLOOKUP($B635,[4]库存报告使用数据!$A$1:$E$65536,5,0),)</f>
        <v>7</v>
      </c>
      <c r="AN635" s="20">
        <f t="shared" si="163"/>
        <v>0.333333333333333</v>
      </c>
      <c r="AO635" s="20">
        <f t="shared" si="164"/>
        <v>0</v>
      </c>
      <c r="AP635" s="20">
        <f t="shared" si="165"/>
        <v>0</v>
      </c>
      <c r="AQ635" s="20">
        <f t="shared" si="166"/>
        <v>0</v>
      </c>
      <c r="AR635" s="32">
        <f t="shared" si="167"/>
        <v>0.142857142857143</v>
      </c>
      <c r="AS635" s="32">
        <f t="shared" si="168"/>
        <v>8.57142857142857</v>
      </c>
      <c r="AT635" s="32">
        <f t="shared" si="169"/>
        <v>-4.57142857142857</v>
      </c>
      <c r="AU635" s="28">
        <f t="shared" si="170"/>
        <v>28</v>
      </c>
      <c r="AV635" s="34">
        <f>IFERROR(时间!$B$4+AU635,"上周无销量")</f>
        <v>43311</v>
      </c>
    </row>
    <row r="636" spans="1:48">
      <c r="A636" s="18" t="s">
        <v>681</v>
      </c>
      <c r="B636" t="str">
        <f>VLOOKUP(A636,'[1]sku-asin（子）'!$A:$B,2,0)</f>
        <v>B075TTWR1Y</v>
      </c>
      <c r="C636" t="str">
        <f>VLOOKUP(A636,'[1]子sku-父sku'!$A:$B,2,0)</f>
        <v>EUTK-J0102</v>
      </c>
      <c r="D636" s="28">
        <f>IFERROR(VLOOKUP(A636,[2]库存报告使用数据处理!$A:$C,3,0),0)</f>
        <v>0</v>
      </c>
      <c r="E636" s="28">
        <f>IFERROR(VLOOKUP(A636,[2]库存报告使用数据处理!$A:$D,4,0),0)</f>
        <v>1</v>
      </c>
      <c r="F636" s="28">
        <f>IFERROR(VLOOKUP(A636,[2]库存报告使用数据处理!$A:$E,5,0),0)</f>
        <v>0</v>
      </c>
      <c r="G636" s="28">
        <f>IFERROR(VLOOKUP(A636,[2]库存报告使用数据处理!$A:$F,6,0),0)</f>
        <v>0</v>
      </c>
      <c r="H636" s="29">
        <f>IFERROR(VLOOKUP(A636,[2]库存报告使用数据处理!$A:$G,7,0),0)</f>
        <v>12</v>
      </c>
      <c r="I636">
        <f>IFERROR(VLOOKUP(A636,[5]数据处理!$A:$B,2,0),0)</f>
        <v>1</v>
      </c>
      <c r="J636" s="30">
        <f>IFERROR(VLOOKUP(A636,[5]数据处理!$A:$D,4,0),0)</f>
        <v>0</v>
      </c>
      <c r="K636" s="30">
        <f>IFERROR(VLOOKUP(A636,[5]数据处理!$A:$E,5,0),0)</f>
        <v>0</v>
      </c>
      <c r="L636" s="30">
        <f>IFERROR(VLOOKUP(A636,[5]数据处理!$A:$G,7,0),0)</f>
        <v>0</v>
      </c>
      <c r="M636">
        <f t="shared" si="154"/>
        <v>1</v>
      </c>
      <c r="N636">
        <f>IFERROR(VLOOKUP(A636,[5]数据处理!$A:$C,3,0),0)</f>
        <v>0</v>
      </c>
      <c r="O636">
        <f>IFERROR(VLOOKUP($A636,[5]数据处理!$A:$N,14,0),0)</f>
        <v>1</v>
      </c>
      <c r="P636">
        <f>IFERROR(VLOOKUP($A636,[3]库存报告使用数据!$A$1:$B$65536,2,0),"")</f>
        <v>0</v>
      </c>
      <c r="Q636">
        <f>IFERROR(VLOOKUP($A636,[3]库存报告使用数据!$A$1:$E$65536,5,0),"")</f>
        <v>0</v>
      </c>
      <c r="R636">
        <f>IFERROR(VLOOKUP($A636,[3]库存报告使用数据!$A$1:$H$65536,8,0),"")</f>
        <v>0</v>
      </c>
      <c r="S636">
        <f>IFERROR(VLOOKUP($A636,[3]库存报告使用数据!$A$1:$K$65536,11,0),"")</f>
        <v>1</v>
      </c>
      <c r="T636">
        <f>IFERROR(VLOOKUP($A636,[3]库存报告使用数据!$A$1:$C$65536,3,0),"")</f>
        <v>0</v>
      </c>
      <c r="U636">
        <f>IFERROR(VLOOKUP($A636,[3]库存报告使用数据!$A$1:$F$65536,6,0),"")</f>
        <v>0</v>
      </c>
      <c r="V636">
        <f>IFERROR(VLOOKUP($A636,[3]库存报告使用数据!$A$1:$I$65536,9,0),"")</f>
        <v>0</v>
      </c>
      <c r="W636">
        <f>IFERROR(VLOOKUP($A636,[3]库存报告使用数据!$A$1:$L$65536,12,0),"")</f>
        <v>0</v>
      </c>
      <c r="X636" s="20" t="str">
        <f t="shared" si="155"/>
        <v/>
      </c>
      <c r="Y636" s="20" t="str">
        <f t="shared" si="156"/>
        <v/>
      </c>
      <c r="Z636" s="20" t="str">
        <f t="shared" si="157"/>
        <v/>
      </c>
      <c r="AA636" s="20">
        <f t="shared" si="158"/>
        <v>0</v>
      </c>
      <c r="AB636">
        <f>IFERROR(VLOOKUP($A636,[3]库存报告使用数据!$A$1:$D$65536,4,0),"")</f>
        <v>0</v>
      </c>
      <c r="AC636">
        <f>IFERROR(VLOOKUP($A636,[3]库存报告使用数据!$A$1:$G$65536,7,0),"")</f>
        <v>0</v>
      </c>
      <c r="AD636">
        <f>IFERROR(VLOOKUP($A636,[3]库存报告使用数据!$A$1:$J$65536,10,0),"")</f>
        <v>0</v>
      </c>
      <c r="AE636">
        <f>IFERROR(VLOOKUP($A636,[3]库存报告使用数据!$A$1:$M$65536,13,0),"")</f>
        <v>0</v>
      </c>
      <c r="AF636" s="20" t="str">
        <f t="shared" si="159"/>
        <v/>
      </c>
      <c r="AG636" s="20" t="str">
        <f t="shared" si="160"/>
        <v/>
      </c>
      <c r="AH636" s="20" t="str">
        <f t="shared" si="161"/>
        <v/>
      </c>
      <c r="AI636" s="20" t="str">
        <f t="shared" si="162"/>
        <v/>
      </c>
      <c r="AJ636">
        <f>IFERROR(VLOOKUP($B636,[4]库存报告使用数据!$A$1:$B$65536,2,0),0)</f>
        <v>0</v>
      </c>
      <c r="AK636">
        <f>IFERROR(VLOOKUP($B636,[4]库存报告使用数据!$A$1:$C$65536,3,0),)</f>
        <v>0</v>
      </c>
      <c r="AL636">
        <f>IFERROR(VLOOKUP($B636,[4]库存报告使用数据!$A$1:$D$65536,4,0),)</f>
        <v>0</v>
      </c>
      <c r="AM636">
        <f>IFERROR(VLOOKUP($B636,[4]库存报告使用数据!$A$1:$E$65536,5,0),)</f>
        <v>1</v>
      </c>
      <c r="AN636" s="20" t="str">
        <f t="shared" si="163"/>
        <v/>
      </c>
      <c r="AO636" s="20" t="str">
        <f t="shared" si="164"/>
        <v/>
      </c>
      <c r="AP636" s="20" t="str">
        <f t="shared" si="165"/>
        <v/>
      </c>
      <c r="AQ636" s="20">
        <f t="shared" si="166"/>
        <v>0</v>
      </c>
      <c r="AR636" s="32">
        <f t="shared" si="167"/>
        <v>0</v>
      </c>
      <c r="AS636" s="32">
        <f t="shared" si="168"/>
        <v>0</v>
      </c>
      <c r="AT636" s="32">
        <f t="shared" si="169"/>
        <v>1</v>
      </c>
      <c r="AU636" s="28" t="str">
        <f t="shared" si="170"/>
        <v>库存为1</v>
      </c>
      <c r="AV636" s="34" t="str">
        <f>IFERROR(时间!$B$4+AU636,"上周无销量")</f>
        <v>上周无销量</v>
      </c>
    </row>
    <row r="637" spans="1:48">
      <c r="A637" s="18" t="s">
        <v>682</v>
      </c>
      <c r="B637" t="str">
        <f>VLOOKUP(A637,'[1]sku-asin（子）'!$A:$B,2,0)</f>
        <v>B075TZQ3KD</v>
      </c>
      <c r="C637" t="str">
        <f>VLOOKUP(A637,'[1]子sku-父sku'!$A:$B,2,0)</f>
        <v>EUTK-J0102</v>
      </c>
      <c r="D637" s="28">
        <f>IFERROR(VLOOKUP(A637,[2]库存报告使用数据处理!$A:$C,3,0),0)</f>
        <v>0</v>
      </c>
      <c r="E637" s="28">
        <f>IFERROR(VLOOKUP(A637,[2]库存报告使用数据处理!$A:$D,4,0),0)</f>
        <v>0</v>
      </c>
      <c r="F637" s="28">
        <f>IFERROR(VLOOKUP(A637,[2]库存报告使用数据处理!$A:$E,5,0),0)</f>
        <v>0</v>
      </c>
      <c r="G637" s="28">
        <f>IFERROR(VLOOKUP(A637,[2]库存报告使用数据处理!$A:$F,6,0),0)</f>
        <v>0</v>
      </c>
      <c r="H637" s="29">
        <f>IFERROR(VLOOKUP(A637,[2]库存报告使用数据处理!$A:$G,7,0),0)</f>
        <v>0</v>
      </c>
      <c r="I637">
        <f>IFERROR(VLOOKUP(A637,[5]数据处理!$A:$B,2,0),0)</f>
        <v>2</v>
      </c>
      <c r="J637" s="30">
        <f>IFERROR(VLOOKUP(A637,[5]数据处理!$A:$D,4,0),0)</f>
        <v>0</v>
      </c>
      <c r="K637" s="30">
        <f>IFERROR(VLOOKUP(A637,[5]数据处理!$A:$E,5,0),0)</f>
        <v>0</v>
      </c>
      <c r="L637" s="30">
        <f>IFERROR(VLOOKUP(A637,[5]数据处理!$A:$G,7,0),0)</f>
        <v>0</v>
      </c>
      <c r="M637">
        <f t="shared" si="154"/>
        <v>2</v>
      </c>
      <c r="N637">
        <f>IFERROR(VLOOKUP(A637,[5]数据处理!$A:$C,3,0),0)</f>
        <v>0</v>
      </c>
      <c r="O637">
        <f>IFERROR(VLOOKUP($A637,[5]数据处理!$A:$N,14,0),0)</f>
        <v>2</v>
      </c>
      <c r="P637">
        <f>IFERROR(VLOOKUP($A637,[3]库存报告使用数据!$A$1:$B$65536,2,0),"")</f>
        <v>1</v>
      </c>
      <c r="Q637">
        <f>IFERROR(VLOOKUP($A637,[3]库存报告使用数据!$A$1:$E$65536,5,0),"")</f>
        <v>0</v>
      </c>
      <c r="R637">
        <f>IFERROR(VLOOKUP($A637,[3]库存报告使用数据!$A$1:$H$65536,8,0),"")</f>
        <v>0</v>
      </c>
      <c r="S637">
        <f>IFERROR(VLOOKUP($A637,[3]库存报告使用数据!$A$1:$K$65536,11,0),"")</f>
        <v>0</v>
      </c>
      <c r="T637">
        <f>IFERROR(VLOOKUP($A637,[3]库存报告使用数据!$A$1:$C$65536,3,0),"")</f>
        <v>0</v>
      </c>
      <c r="U637">
        <f>IFERROR(VLOOKUP($A637,[3]库存报告使用数据!$A$1:$F$65536,6,0),"")</f>
        <v>0</v>
      </c>
      <c r="V637">
        <f>IFERROR(VLOOKUP($A637,[3]库存报告使用数据!$A$1:$I$65536,9,0),"")</f>
        <v>0</v>
      </c>
      <c r="W637">
        <f>IFERROR(VLOOKUP($A637,[3]库存报告使用数据!$A$1:$L$65536,12,0),"")</f>
        <v>0</v>
      </c>
      <c r="X637" s="20">
        <f t="shared" si="155"/>
        <v>0</v>
      </c>
      <c r="Y637" s="20" t="str">
        <f t="shared" si="156"/>
        <v/>
      </c>
      <c r="Z637" s="20" t="str">
        <f t="shared" si="157"/>
        <v/>
      </c>
      <c r="AA637" s="20" t="str">
        <f t="shared" si="158"/>
        <v/>
      </c>
      <c r="AB637">
        <f>IFERROR(VLOOKUP($A637,[3]库存报告使用数据!$A$1:$D$65536,4,0),"")</f>
        <v>0</v>
      </c>
      <c r="AC637">
        <f>IFERROR(VLOOKUP($A637,[3]库存报告使用数据!$A$1:$G$65536,7,0),"")</f>
        <v>0</v>
      </c>
      <c r="AD637">
        <f>IFERROR(VLOOKUP($A637,[3]库存报告使用数据!$A$1:$J$65536,10,0),"")</f>
        <v>0</v>
      </c>
      <c r="AE637">
        <f>IFERROR(VLOOKUP($A637,[3]库存报告使用数据!$A$1:$M$65536,13,0),"")</f>
        <v>0</v>
      </c>
      <c r="AF637" s="20" t="str">
        <f t="shared" si="159"/>
        <v/>
      </c>
      <c r="AG637" s="20" t="str">
        <f t="shared" si="160"/>
        <v/>
      </c>
      <c r="AH637" s="20" t="str">
        <f t="shared" si="161"/>
        <v/>
      </c>
      <c r="AI637" s="20" t="str">
        <f t="shared" si="162"/>
        <v/>
      </c>
      <c r="AJ637">
        <f>IFERROR(VLOOKUP($B637,[4]库存报告使用数据!$A$1:$B$65536,2,0),0)</f>
        <v>0</v>
      </c>
      <c r="AK637">
        <f>IFERROR(VLOOKUP($B637,[4]库存报告使用数据!$A$1:$C$65536,3,0),)</f>
        <v>0</v>
      </c>
      <c r="AL637">
        <f>IFERROR(VLOOKUP($B637,[4]库存报告使用数据!$A$1:$D$65536,4,0),)</f>
        <v>0</v>
      </c>
      <c r="AM637">
        <f>IFERROR(VLOOKUP($B637,[4]库存报告使用数据!$A$1:$E$65536,5,0),)</f>
        <v>2</v>
      </c>
      <c r="AN637" s="20" t="str">
        <f t="shared" si="163"/>
        <v/>
      </c>
      <c r="AO637" s="20" t="str">
        <f t="shared" si="164"/>
        <v/>
      </c>
      <c r="AP637" s="20" t="str">
        <f t="shared" si="165"/>
        <v/>
      </c>
      <c r="AQ637" s="20">
        <f t="shared" si="166"/>
        <v>0</v>
      </c>
      <c r="AR637" s="32">
        <f t="shared" si="167"/>
        <v>0</v>
      </c>
      <c r="AS637" s="32">
        <f t="shared" si="168"/>
        <v>0</v>
      </c>
      <c r="AT637" s="32">
        <f t="shared" si="169"/>
        <v>2</v>
      </c>
      <c r="AU637" s="28" t="str">
        <f t="shared" si="170"/>
        <v>库存为2</v>
      </c>
      <c r="AV637" s="34" t="str">
        <f>IFERROR(时间!$B$4+AU637,"上周无销量")</f>
        <v>上周无销量</v>
      </c>
    </row>
    <row r="638" spans="1:48">
      <c r="A638" s="18" t="s">
        <v>683</v>
      </c>
      <c r="B638" t="str">
        <f>VLOOKUP(A638,'[1]sku-asin（子）'!$A:$B,2,0)</f>
        <v>B075TZBK95</v>
      </c>
      <c r="C638" t="str">
        <f>VLOOKUP(A638,'[1]子sku-父sku'!$A:$B,2,0)</f>
        <v>EUTK-J0102</v>
      </c>
      <c r="D638" s="28">
        <f>IFERROR(VLOOKUP(A638,[2]库存报告使用数据处理!$A:$C,3,0),0)</f>
        <v>0</v>
      </c>
      <c r="E638" s="28">
        <f>IFERROR(VLOOKUP(A638,[2]库存报告使用数据处理!$A:$D,4,0),0)</f>
        <v>0</v>
      </c>
      <c r="F638" s="28">
        <f>IFERROR(VLOOKUP(A638,[2]库存报告使用数据处理!$A:$E,5,0),0)</f>
        <v>0</v>
      </c>
      <c r="G638" s="28">
        <f>IFERROR(VLOOKUP(A638,[2]库存报告使用数据处理!$A:$F,6,0),0)</f>
        <v>0</v>
      </c>
      <c r="H638" s="29">
        <f>IFERROR(VLOOKUP(A638,[2]库存报告使用数据处理!$A:$G,7,0),0)</f>
        <v>0</v>
      </c>
      <c r="I638">
        <f>IFERROR(VLOOKUP(A638,[5]数据处理!$A:$B,2,0),0)</f>
        <v>7</v>
      </c>
      <c r="J638" s="30">
        <f>IFERROR(VLOOKUP(A638,[5]数据处理!$A:$D,4,0),0)</f>
        <v>0</v>
      </c>
      <c r="K638" s="30">
        <f>IFERROR(VLOOKUP(A638,[5]数据处理!$A:$E,5,0),0)</f>
        <v>0</v>
      </c>
      <c r="L638" s="30">
        <f>IFERROR(VLOOKUP(A638,[5]数据处理!$A:$G,7,0),0)</f>
        <v>0</v>
      </c>
      <c r="M638">
        <f t="shared" si="154"/>
        <v>7</v>
      </c>
      <c r="N638">
        <f>IFERROR(VLOOKUP(A638,[5]数据处理!$A:$C,3,0),0)</f>
        <v>0</v>
      </c>
      <c r="O638">
        <f>IFERROR(VLOOKUP($A638,[5]数据处理!$A:$N,14,0),0)</f>
        <v>7</v>
      </c>
      <c r="P638">
        <f>IFERROR(VLOOKUP($A638,[3]库存报告使用数据!$A$1:$B$65536,2,0),"")</f>
        <v>29</v>
      </c>
      <c r="Q638">
        <f>IFERROR(VLOOKUP($A638,[3]库存报告使用数据!$A$1:$E$65536,5,0),"")</f>
        <v>5</v>
      </c>
      <c r="R638">
        <f>IFERROR(VLOOKUP($A638,[3]库存报告使用数据!$A$1:$H$65536,8,0),"")</f>
        <v>23</v>
      </c>
      <c r="S638">
        <f>IFERROR(VLOOKUP($A638,[3]库存报告使用数据!$A$1:$K$65536,11,0),"")</f>
        <v>6</v>
      </c>
      <c r="T638">
        <f>IFERROR(VLOOKUP($A638,[3]库存报告使用数据!$A$1:$C$65536,3,0),"")</f>
        <v>0</v>
      </c>
      <c r="U638">
        <f>IFERROR(VLOOKUP($A638,[3]库存报告使用数据!$A$1:$F$65536,6,0),"")</f>
        <v>0</v>
      </c>
      <c r="V638">
        <f>IFERROR(VLOOKUP($A638,[3]库存报告使用数据!$A$1:$I$65536,9,0),"")</f>
        <v>0</v>
      </c>
      <c r="W638">
        <f>IFERROR(VLOOKUP($A638,[3]库存报告使用数据!$A$1:$L$65536,12,0),"")</f>
        <v>0</v>
      </c>
      <c r="X638" s="20">
        <f t="shared" si="155"/>
        <v>0</v>
      </c>
      <c r="Y638" s="20">
        <f t="shared" si="156"/>
        <v>0</v>
      </c>
      <c r="Z638" s="20">
        <f t="shared" si="157"/>
        <v>0</v>
      </c>
      <c r="AA638" s="20">
        <f t="shared" si="158"/>
        <v>0</v>
      </c>
      <c r="AB638">
        <f>IFERROR(VLOOKUP($A638,[3]库存报告使用数据!$A$1:$D$65536,4,0),"")</f>
        <v>0</v>
      </c>
      <c r="AC638">
        <f>IFERROR(VLOOKUP($A638,[3]库存报告使用数据!$A$1:$G$65536,7,0),"")</f>
        <v>0</v>
      </c>
      <c r="AD638">
        <f>IFERROR(VLOOKUP($A638,[3]库存报告使用数据!$A$1:$J$65536,10,0),"")</f>
        <v>0</v>
      </c>
      <c r="AE638">
        <f>IFERROR(VLOOKUP($A638,[3]库存报告使用数据!$A$1:$M$65536,13,0),"")</f>
        <v>0</v>
      </c>
      <c r="AF638" s="20" t="str">
        <f t="shared" si="159"/>
        <v/>
      </c>
      <c r="AG638" s="20" t="str">
        <f t="shared" si="160"/>
        <v/>
      </c>
      <c r="AH638" s="20" t="str">
        <f t="shared" si="161"/>
        <v/>
      </c>
      <c r="AI638" s="20" t="str">
        <f t="shared" si="162"/>
        <v/>
      </c>
      <c r="AJ638">
        <f>IFERROR(VLOOKUP($B638,[4]库存报告使用数据!$A$1:$B$65536,2,0),0)</f>
        <v>0</v>
      </c>
      <c r="AK638">
        <f>IFERROR(VLOOKUP($B638,[4]库存报告使用数据!$A$1:$C$65536,3,0),)</f>
        <v>0</v>
      </c>
      <c r="AL638">
        <f>IFERROR(VLOOKUP($B638,[4]库存报告使用数据!$A$1:$D$65536,4,0),)</f>
        <v>0</v>
      </c>
      <c r="AM638">
        <f>IFERROR(VLOOKUP($B638,[4]库存报告使用数据!$A$1:$E$65536,5,0),)</f>
        <v>0</v>
      </c>
      <c r="AN638" s="20" t="str">
        <f t="shared" si="163"/>
        <v/>
      </c>
      <c r="AO638" s="20" t="str">
        <f t="shared" si="164"/>
        <v/>
      </c>
      <c r="AP638" s="20" t="str">
        <f t="shared" si="165"/>
        <v/>
      </c>
      <c r="AQ638" s="20" t="str">
        <f t="shared" si="166"/>
        <v/>
      </c>
      <c r="AR638" s="32">
        <f t="shared" si="167"/>
        <v>0</v>
      </c>
      <c r="AS638" s="32">
        <f t="shared" si="168"/>
        <v>0</v>
      </c>
      <c r="AT638" s="32">
        <f t="shared" si="169"/>
        <v>7</v>
      </c>
      <c r="AU638" s="28" t="str">
        <f t="shared" si="170"/>
        <v>库存为7</v>
      </c>
      <c r="AV638" s="34" t="str">
        <f>IFERROR(时间!$B$4+AU638,"上周无销量")</f>
        <v>上周无销量</v>
      </c>
    </row>
    <row r="639" spans="1:48">
      <c r="A639" s="18" t="s">
        <v>684</v>
      </c>
      <c r="B639" t="str">
        <f>VLOOKUP(A639,'[1]sku-asin（子）'!$A:$B,2,0)</f>
        <v>B075TTJCKB</v>
      </c>
      <c r="C639" t="str">
        <f>VLOOKUP(A639,'[1]子sku-父sku'!$A:$B,2,0)</f>
        <v>EUTK-J0102</v>
      </c>
      <c r="D639" s="28">
        <f>IFERROR(VLOOKUP(A639,[2]库存报告使用数据处理!$A:$C,3,0),0)</f>
        <v>0</v>
      </c>
      <c r="E639" s="28">
        <f>IFERROR(VLOOKUP(A639,[2]库存报告使用数据处理!$A:$D,4,0),0)</f>
        <v>0</v>
      </c>
      <c r="F639" s="28">
        <f>IFERROR(VLOOKUP(A639,[2]库存报告使用数据处理!$A:$E,5,0),0)</f>
        <v>0</v>
      </c>
      <c r="G639" s="28">
        <f>IFERROR(VLOOKUP(A639,[2]库存报告使用数据处理!$A:$F,6,0),0)</f>
        <v>0</v>
      </c>
      <c r="H639" s="29">
        <f>IFERROR(VLOOKUP(A639,[2]库存报告使用数据处理!$A:$G,7,0),0)</f>
        <v>0</v>
      </c>
      <c r="I639">
        <f>IFERROR(VLOOKUP(A639,[5]数据处理!$A:$B,2,0),0)</f>
        <v>2</v>
      </c>
      <c r="J639" s="30">
        <f>IFERROR(VLOOKUP(A639,[5]数据处理!$A:$D,4,0),0)</f>
        <v>0</v>
      </c>
      <c r="K639" s="30">
        <f>IFERROR(VLOOKUP(A639,[5]数据处理!$A:$E,5,0),0)</f>
        <v>0</v>
      </c>
      <c r="L639" s="30">
        <f>IFERROR(VLOOKUP(A639,[5]数据处理!$A:$G,7,0),0)</f>
        <v>0</v>
      </c>
      <c r="M639">
        <f t="shared" si="154"/>
        <v>2</v>
      </c>
      <c r="N639">
        <f>IFERROR(VLOOKUP(A639,[5]数据处理!$A:$C,3,0),0)</f>
        <v>0</v>
      </c>
      <c r="O639">
        <f>IFERROR(VLOOKUP($A639,[5]数据处理!$A:$N,14,0),0)</f>
        <v>2</v>
      </c>
      <c r="P639">
        <f>IFERROR(VLOOKUP($A639,[3]库存报告使用数据!$A$1:$B$65536,2,0),"")</f>
        <v>8</v>
      </c>
      <c r="Q639">
        <f>IFERROR(VLOOKUP($A639,[3]库存报告使用数据!$A$1:$E$65536,5,0),"")</f>
        <v>3</v>
      </c>
      <c r="R639">
        <f>IFERROR(VLOOKUP($A639,[3]库存报告使用数据!$A$1:$H$65536,8,0),"")</f>
        <v>6</v>
      </c>
      <c r="S639">
        <f>IFERROR(VLOOKUP($A639,[3]库存报告使用数据!$A$1:$K$65536,11,0),"")</f>
        <v>6</v>
      </c>
      <c r="T639">
        <f>IFERROR(VLOOKUP($A639,[3]库存报告使用数据!$A$1:$C$65536,3,0),"")</f>
        <v>0</v>
      </c>
      <c r="U639">
        <f>IFERROR(VLOOKUP($A639,[3]库存报告使用数据!$A$1:$F$65536,6,0),"")</f>
        <v>0</v>
      </c>
      <c r="V639">
        <f>IFERROR(VLOOKUP($A639,[3]库存报告使用数据!$A$1:$I$65536,9,0),"")</f>
        <v>0</v>
      </c>
      <c r="W639">
        <f>IFERROR(VLOOKUP($A639,[3]库存报告使用数据!$A$1:$L$65536,12,0),"")</f>
        <v>0</v>
      </c>
      <c r="X639" s="20">
        <f t="shared" si="155"/>
        <v>0</v>
      </c>
      <c r="Y639" s="20">
        <f t="shared" si="156"/>
        <v>0</v>
      </c>
      <c r="Z639" s="20">
        <f t="shared" si="157"/>
        <v>0</v>
      </c>
      <c r="AA639" s="20">
        <f t="shared" si="158"/>
        <v>0</v>
      </c>
      <c r="AB639">
        <f>IFERROR(VLOOKUP($A639,[3]库存报告使用数据!$A$1:$D$65536,4,0),"")</f>
        <v>0</v>
      </c>
      <c r="AC639">
        <f>IFERROR(VLOOKUP($A639,[3]库存报告使用数据!$A$1:$G$65536,7,0),"")</f>
        <v>0</v>
      </c>
      <c r="AD639">
        <f>IFERROR(VLOOKUP($A639,[3]库存报告使用数据!$A$1:$J$65536,10,0),"")</f>
        <v>0</v>
      </c>
      <c r="AE639">
        <f>IFERROR(VLOOKUP($A639,[3]库存报告使用数据!$A$1:$M$65536,13,0),"")</f>
        <v>0</v>
      </c>
      <c r="AF639" s="20" t="str">
        <f t="shared" si="159"/>
        <v/>
      </c>
      <c r="AG639" s="20" t="str">
        <f t="shared" si="160"/>
        <v/>
      </c>
      <c r="AH639" s="20" t="str">
        <f t="shared" si="161"/>
        <v/>
      </c>
      <c r="AI639" s="20" t="str">
        <f t="shared" si="162"/>
        <v/>
      </c>
      <c r="AJ639">
        <f>IFERROR(VLOOKUP($B639,[4]库存报告使用数据!$A$1:$B$65536,2,0),0)</f>
        <v>0</v>
      </c>
      <c r="AK639">
        <f>IFERROR(VLOOKUP($B639,[4]库存报告使用数据!$A$1:$C$65536,3,0),)</f>
        <v>0</v>
      </c>
      <c r="AL639">
        <f>IFERROR(VLOOKUP($B639,[4]库存报告使用数据!$A$1:$D$65536,4,0),)</f>
        <v>0</v>
      </c>
      <c r="AM639">
        <f>IFERROR(VLOOKUP($B639,[4]库存报告使用数据!$A$1:$E$65536,5,0),)</f>
        <v>0</v>
      </c>
      <c r="AN639" s="20" t="str">
        <f t="shared" si="163"/>
        <v/>
      </c>
      <c r="AO639" s="20" t="str">
        <f t="shared" si="164"/>
        <v/>
      </c>
      <c r="AP639" s="20" t="str">
        <f t="shared" si="165"/>
        <v/>
      </c>
      <c r="AQ639" s="20" t="str">
        <f t="shared" si="166"/>
        <v/>
      </c>
      <c r="AR639" s="32">
        <f t="shared" si="167"/>
        <v>0</v>
      </c>
      <c r="AS639" s="32">
        <f t="shared" si="168"/>
        <v>0</v>
      </c>
      <c r="AT639" s="32">
        <f t="shared" si="169"/>
        <v>2</v>
      </c>
      <c r="AU639" s="28" t="str">
        <f t="shared" si="170"/>
        <v>库存为2</v>
      </c>
      <c r="AV639" s="34" t="str">
        <f>IFERROR(时间!$B$4+AU639,"上周无销量")</f>
        <v>上周无销量</v>
      </c>
    </row>
    <row r="640" spans="1:48">
      <c r="A640" s="18" t="s">
        <v>685</v>
      </c>
      <c r="B640" t="str">
        <f>VLOOKUP(A640,'[1]sku-asin（子）'!$A:$B,2,0)</f>
        <v>B075TYTK48</v>
      </c>
      <c r="C640" t="str">
        <f>VLOOKUP(A640,'[1]子sku-父sku'!$A:$B,2,0)</f>
        <v>EUTK-J0102</v>
      </c>
      <c r="D640" s="28">
        <f>IFERROR(VLOOKUP(A640,[2]库存报告使用数据处理!$A:$C,3,0),0)</f>
        <v>0</v>
      </c>
      <c r="E640" s="28">
        <f>IFERROR(VLOOKUP(A640,[2]库存报告使用数据处理!$A:$D,4,0),0)</f>
        <v>0</v>
      </c>
      <c r="F640" s="28">
        <f>IFERROR(VLOOKUP(A640,[2]库存报告使用数据处理!$A:$E,5,0),0)</f>
        <v>0</v>
      </c>
      <c r="G640" s="28">
        <f>IFERROR(VLOOKUP(A640,[2]库存报告使用数据处理!$A:$F,6,0),0)</f>
        <v>0</v>
      </c>
      <c r="H640" s="29">
        <f>IFERROR(VLOOKUP(A640,[2]库存报告使用数据处理!$A:$G,7,0),0)</f>
        <v>0</v>
      </c>
      <c r="I640">
        <f>IFERROR(VLOOKUP(A640,[5]数据处理!$A:$B,2,0),0)</f>
        <v>0</v>
      </c>
      <c r="J640" s="30">
        <f>IFERROR(VLOOKUP(A640,[5]数据处理!$A:$D,4,0),0)</f>
        <v>0</v>
      </c>
      <c r="K640" s="30">
        <f>IFERROR(VLOOKUP(A640,[5]数据处理!$A:$E,5,0),0)</f>
        <v>0</v>
      </c>
      <c r="L640" s="30">
        <f>IFERROR(VLOOKUP(A640,[5]数据处理!$A:$G,7,0),0)</f>
        <v>0</v>
      </c>
      <c r="M640">
        <f t="shared" si="154"/>
        <v>0</v>
      </c>
      <c r="N640">
        <f>IFERROR(VLOOKUP(A640,[5]数据处理!$A:$C,3,0),0)</f>
        <v>0</v>
      </c>
      <c r="O640">
        <f>IFERROR(VLOOKUP($A640,[5]数据处理!$A:$N,14,0),0)</f>
        <v>0</v>
      </c>
      <c r="P640" t="str">
        <f>IFERROR(VLOOKUP($A640,[3]库存报告使用数据!$A$1:$B$65536,2,0),"")</f>
        <v/>
      </c>
      <c r="Q640" t="str">
        <f>IFERROR(VLOOKUP($A640,[3]库存报告使用数据!$A$1:$E$65536,5,0),"")</f>
        <v/>
      </c>
      <c r="R640" t="str">
        <f>IFERROR(VLOOKUP($A640,[3]库存报告使用数据!$A$1:$H$65536,8,0),"")</f>
        <v/>
      </c>
      <c r="S640" t="str">
        <f>IFERROR(VLOOKUP($A640,[3]库存报告使用数据!$A$1:$K$65536,11,0),"")</f>
        <v/>
      </c>
      <c r="T640" t="str">
        <f>IFERROR(VLOOKUP($A640,[3]库存报告使用数据!$A$1:$C$65536,3,0),"")</f>
        <v/>
      </c>
      <c r="U640" t="str">
        <f>IFERROR(VLOOKUP($A640,[3]库存报告使用数据!$A$1:$F$65536,6,0),"")</f>
        <v/>
      </c>
      <c r="V640" t="str">
        <f>IFERROR(VLOOKUP($A640,[3]库存报告使用数据!$A$1:$I$65536,9,0),"")</f>
        <v/>
      </c>
      <c r="W640" t="str">
        <f>IFERROR(VLOOKUP($A640,[3]库存报告使用数据!$A$1:$L$65536,12,0),"")</f>
        <v/>
      </c>
      <c r="X640" s="20" t="str">
        <f t="shared" si="155"/>
        <v/>
      </c>
      <c r="Y640" s="20" t="str">
        <f t="shared" si="156"/>
        <v/>
      </c>
      <c r="Z640" s="20" t="str">
        <f t="shared" si="157"/>
        <v/>
      </c>
      <c r="AA640" s="20" t="str">
        <f t="shared" si="158"/>
        <v/>
      </c>
      <c r="AB640" t="str">
        <f>IFERROR(VLOOKUP($A640,[3]库存报告使用数据!$A$1:$D$65536,4,0),"")</f>
        <v/>
      </c>
      <c r="AC640" t="str">
        <f>IFERROR(VLOOKUP($A640,[3]库存报告使用数据!$A$1:$G$65536,7,0),"")</f>
        <v/>
      </c>
      <c r="AD640" t="str">
        <f>IFERROR(VLOOKUP($A640,[3]库存报告使用数据!$A$1:$J$65536,10,0),"")</f>
        <v/>
      </c>
      <c r="AE640" t="str">
        <f>IFERROR(VLOOKUP($A640,[3]库存报告使用数据!$A$1:$M$65536,13,0),"")</f>
        <v/>
      </c>
      <c r="AF640" s="20" t="str">
        <f t="shared" si="159"/>
        <v/>
      </c>
      <c r="AG640" s="20" t="str">
        <f t="shared" si="160"/>
        <v/>
      </c>
      <c r="AH640" s="20" t="str">
        <f t="shared" si="161"/>
        <v/>
      </c>
      <c r="AI640" s="20" t="str">
        <f t="shared" si="162"/>
        <v/>
      </c>
      <c r="AJ640">
        <f>IFERROR(VLOOKUP($B640,[4]库存报告使用数据!$A$1:$B$65536,2,0),0)</f>
        <v>0</v>
      </c>
      <c r="AK640">
        <f>IFERROR(VLOOKUP($B640,[4]库存报告使用数据!$A$1:$C$65536,3,0),)</f>
        <v>0</v>
      </c>
      <c r="AL640">
        <f>IFERROR(VLOOKUP($B640,[4]库存报告使用数据!$A$1:$D$65536,4,0),)</f>
        <v>0</v>
      </c>
      <c r="AM640">
        <f>IFERROR(VLOOKUP($B640,[4]库存报告使用数据!$A$1:$E$65536,5,0),)</f>
        <v>0</v>
      </c>
      <c r="AN640" s="20" t="str">
        <f t="shared" si="163"/>
        <v/>
      </c>
      <c r="AO640" s="20" t="str">
        <f t="shared" si="164"/>
        <v/>
      </c>
      <c r="AP640" s="20" t="str">
        <f t="shared" si="165"/>
        <v/>
      </c>
      <c r="AQ640" s="20" t="str">
        <f t="shared" si="166"/>
        <v/>
      </c>
      <c r="AR640" s="32">
        <f t="shared" si="167"/>
        <v>0</v>
      </c>
      <c r="AS640" s="32">
        <f t="shared" si="168"/>
        <v>0</v>
      </c>
      <c r="AT640" s="32">
        <f t="shared" si="169"/>
        <v>0</v>
      </c>
      <c r="AU640" s="28" t="str">
        <f t="shared" si="170"/>
        <v>库存为0</v>
      </c>
      <c r="AV640" s="34" t="str">
        <f>IFERROR(时间!$B$4+AU640,"上周无销量")</f>
        <v>上周无销量</v>
      </c>
    </row>
    <row r="641" spans="1:48">
      <c r="A641" s="18" t="s">
        <v>686</v>
      </c>
      <c r="B641" t="str">
        <f>VLOOKUP(A641,'[1]sku-asin（子）'!$A:$B,2,0)</f>
        <v>B075V18R9G</v>
      </c>
      <c r="C641" t="str">
        <f>VLOOKUP(A641,'[1]子sku-父sku'!$A:$B,2,0)</f>
        <v>EUTK-J0102</v>
      </c>
      <c r="D641" s="28">
        <f>IFERROR(VLOOKUP(A641,[2]库存报告使用数据处理!$A:$C,3,0),0)</f>
        <v>0</v>
      </c>
      <c r="E641" s="28">
        <f>IFERROR(VLOOKUP(A641,[2]库存报告使用数据处理!$A:$D,4,0),0)</f>
        <v>1</v>
      </c>
      <c r="F641" s="28">
        <f>IFERROR(VLOOKUP(A641,[2]库存报告使用数据处理!$A:$E,5,0),0)</f>
        <v>0</v>
      </c>
      <c r="G641" s="28">
        <f>IFERROR(VLOOKUP(A641,[2]库存报告使用数据处理!$A:$F,6,0),0)</f>
        <v>1</v>
      </c>
      <c r="H641" s="29">
        <f>IFERROR(VLOOKUP(A641,[2]库存报告使用数据处理!$A:$G,7,0),0)</f>
        <v>13.495</v>
      </c>
      <c r="I641">
        <f>IFERROR(VLOOKUP(A641,[5]数据处理!$A:$B,2,0),0)</f>
        <v>1</v>
      </c>
      <c r="J641" s="30">
        <f>IFERROR(VLOOKUP(A641,[5]数据处理!$A:$D,4,0),0)</f>
        <v>0</v>
      </c>
      <c r="K641" s="30">
        <f>IFERROR(VLOOKUP(A641,[5]数据处理!$A:$E,5,0),0)</f>
        <v>0</v>
      </c>
      <c r="L641" s="30">
        <f>IFERROR(VLOOKUP(A641,[5]数据处理!$A:$G,7,0),0)</f>
        <v>0</v>
      </c>
      <c r="M641">
        <f t="shared" si="154"/>
        <v>1</v>
      </c>
      <c r="N641">
        <f>IFERROR(VLOOKUP(A641,[5]数据处理!$A:$C,3,0),0)</f>
        <v>0</v>
      </c>
      <c r="O641">
        <f>IFERROR(VLOOKUP($A641,[5]数据处理!$A:$N,14,0),0)</f>
        <v>1</v>
      </c>
      <c r="P641">
        <f>IFERROR(VLOOKUP($A641,[3]库存报告使用数据!$A$1:$B$65536,2,0),"")</f>
        <v>10</v>
      </c>
      <c r="Q641">
        <f>IFERROR(VLOOKUP($A641,[3]库存报告使用数据!$A$1:$E$65536,5,0),"")</f>
        <v>1</v>
      </c>
      <c r="R641">
        <f>IFERROR(VLOOKUP($A641,[3]库存报告使用数据!$A$1:$H$65536,8,0),"")</f>
        <v>3</v>
      </c>
      <c r="S641">
        <f>IFERROR(VLOOKUP($A641,[3]库存报告使用数据!$A$1:$K$65536,11,0),"")</f>
        <v>3</v>
      </c>
      <c r="T641">
        <f>IFERROR(VLOOKUP($A641,[3]库存报告使用数据!$A$1:$C$65536,3,0),"")</f>
        <v>0</v>
      </c>
      <c r="U641">
        <f>IFERROR(VLOOKUP($A641,[3]库存报告使用数据!$A$1:$F$65536,6,0),"")</f>
        <v>0</v>
      </c>
      <c r="V641">
        <f>IFERROR(VLOOKUP($A641,[3]库存报告使用数据!$A$1:$I$65536,9,0),"")</f>
        <v>0</v>
      </c>
      <c r="W641">
        <f>IFERROR(VLOOKUP($A641,[3]库存报告使用数据!$A$1:$L$65536,12,0),"")</f>
        <v>0</v>
      </c>
      <c r="X641" s="20">
        <f t="shared" si="155"/>
        <v>0</v>
      </c>
      <c r="Y641" s="20">
        <f t="shared" si="156"/>
        <v>0</v>
      </c>
      <c r="Z641" s="20">
        <f t="shared" si="157"/>
        <v>0</v>
      </c>
      <c r="AA641" s="20">
        <f t="shared" si="158"/>
        <v>0</v>
      </c>
      <c r="AB641">
        <f>IFERROR(VLOOKUP($A641,[3]库存报告使用数据!$A$1:$D$65536,4,0),"")</f>
        <v>0</v>
      </c>
      <c r="AC641">
        <f>IFERROR(VLOOKUP($A641,[3]库存报告使用数据!$A$1:$G$65536,7,0),"")</f>
        <v>0</v>
      </c>
      <c r="AD641">
        <f>IFERROR(VLOOKUP($A641,[3]库存报告使用数据!$A$1:$J$65536,10,0),"")</f>
        <v>0</v>
      </c>
      <c r="AE641">
        <f>IFERROR(VLOOKUP($A641,[3]库存报告使用数据!$A$1:$M$65536,13,0),"")</f>
        <v>0</v>
      </c>
      <c r="AF641" s="20" t="str">
        <f t="shared" si="159"/>
        <v/>
      </c>
      <c r="AG641" s="20" t="str">
        <f t="shared" si="160"/>
        <v/>
      </c>
      <c r="AH641" s="20" t="str">
        <f t="shared" si="161"/>
        <v/>
      </c>
      <c r="AI641" s="20" t="str">
        <f t="shared" si="162"/>
        <v/>
      </c>
      <c r="AJ641">
        <f>IFERROR(VLOOKUP($B641,[4]库存报告使用数据!$A$1:$B$65536,2,0),0)</f>
        <v>2</v>
      </c>
      <c r="AK641">
        <f>IFERROR(VLOOKUP($B641,[4]库存报告使用数据!$A$1:$C$65536,3,0),)</f>
        <v>4</v>
      </c>
      <c r="AL641">
        <f>IFERROR(VLOOKUP($B641,[4]库存报告使用数据!$A$1:$D$65536,4,0),)</f>
        <v>0</v>
      </c>
      <c r="AM641">
        <f>IFERROR(VLOOKUP($B641,[4]库存报告使用数据!$A$1:$E$65536,5,0),)</f>
        <v>1</v>
      </c>
      <c r="AN641" s="20">
        <f t="shared" si="163"/>
        <v>0</v>
      </c>
      <c r="AO641" s="20">
        <f t="shared" si="164"/>
        <v>0.25</v>
      </c>
      <c r="AP641" s="20" t="str">
        <f t="shared" si="165"/>
        <v/>
      </c>
      <c r="AQ641" s="20">
        <f t="shared" si="166"/>
        <v>1</v>
      </c>
      <c r="AR641" s="32">
        <f t="shared" si="167"/>
        <v>0</v>
      </c>
      <c r="AS641" s="32">
        <f t="shared" si="168"/>
        <v>0</v>
      </c>
      <c r="AT641" s="32">
        <f t="shared" si="169"/>
        <v>1</v>
      </c>
      <c r="AU641" s="28" t="str">
        <f t="shared" si="170"/>
        <v>库存为1</v>
      </c>
      <c r="AV641" s="34" t="str">
        <f>IFERROR(时间!$B$4+AU641,"上周无销量")</f>
        <v>上周无销量</v>
      </c>
    </row>
    <row r="642" spans="1:48">
      <c r="A642" s="18" t="s">
        <v>687</v>
      </c>
      <c r="B642" t="str">
        <f>VLOOKUP(A642,'[1]sku-asin（子）'!$A:$B,2,0)</f>
        <v>B075TVV6YF</v>
      </c>
      <c r="C642" t="str">
        <f>VLOOKUP(A642,'[1]子sku-父sku'!$A:$B,2,0)</f>
        <v>EUTK-J0102</v>
      </c>
      <c r="D642" s="28">
        <f>IFERROR(VLOOKUP(A642,[2]库存报告使用数据处理!$A:$C,3,0),0)</f>
        <v>0</v>
      </c>
      <c r="E642" s="28">
        <f>IFERROR(VLOOKUP(A642,[2]库存报告使用数据处理!$A:$D,4,0),0)</f>
        <v>1</v>
      </c>
      <c r="F642" s="28">
        <f>IFERROR(VLOOKUP(A642,[2]库存报告使用数据处理!$A:$E,5,0),0)</f>
        <v>0</v>
      </c>
      <c r="G642" s="28">
        <f>IFERROR(VLOOKUP(A642,[2]库存报告使用数据处理!$A:$F,6,0),0)</f>
        <v>1</v>
      </c>
      <c r="H642" s="29">
        <f>IFERROR(VLOOKUP(A642,[2]库存报告使用数据处理!$A:$G,7,0),0)</f>
        <v>12.995</v>
      </c>
      <c r="I642">
        <f>IFERROR(VLOOKUP(A642,[5]数据处理!$A:$B,2,0),0)</f>
        <v>0</v>
      </c>
      <c r="J642" s="30">
        <f>IFERROR(VLOOKUP(A642,[5]数据处理!$A:$D,4,0),0)</f>
        <v>0</v>
      </c>
      <c r="K642" s="30">
        <f>IFERROR(VLOOKUP(A642,[5]数据处理!$A:$E,5,0),0)</f>
        <v>0</v>
      </c>
      <c r="L642" s="30">
        <f>IFERROR(VLOOKUP(A642,[5]数据处理!$A:$G,7,0),0)</f>
        <v>0</v>
      </c>
      <c r="M642">
        <f t="shared" si="154"/>
        <v>0</v>
      </c>
      <c r="N642">
        <f>IFERROR(VLOOKUP(A642,[5]数据处理!$A:$C,3,0),0)</f>
        <v>0</v>
      </c>
      <c r="O642">
        <f>IFERROR(VLOOKUP($A642,[5]数据处理!$A:$N,14,0),0)</f>
        <v>0</v>
      </c>
      <c r="P642">
        <f>IFERROR(VLOOKUP($A642,[3]库存报告使用数据!$A$1:$B$65536,2,0),"")</f>
        <v>0</v>
      </c>
      <c r="Q642">
        <f>IFERROR(VLOOKUP($A642,[3]库存报告使用数据!$A$1:$E$65536,5,0),"")</f>
        <v>0</v>
      </c>
      <c r="R642">
        <f>IFERROR(VLOOKUP($A642,[3]库存报告使用数据!$A$1:$H$65536,8,0),"")</f>
        <v>2</v>
      </c>
      <c r="S642">
        <f>IFERROR(VLOOKUP($A642,[3]库存报告使用数据!$A$1:$K$65536,11,0),"")</f>
        <v>5</v>
      </c>
      <c r="T642">
        <f>IFERROR(VLOOKUP($A642,[3]库存报告使用数据!$A$1:$C$65536,3,0),"")</f>
        <v>0</v>
      </c>
      <c r="U642">
        <f>IFERROR(VLOOKUP($A642,[3]库存报告使用数据!$A$1:$F$65536,6,0),"")</f>
        <v>0</v>
      </c>
      <c r="V642">
        <f>IFERROR(VLOOKUP($A642,[3]库存报告使用数据!$A$1:$I$65536,9,0),"")</f>
        <v>0</v>
      </c>
      <c r="W642">
        <f>IFERROR(VLOOKUP($A642,[3]库存报告使用数据!$A$1:$L$65536,12,0),"")</f>
        <v>0</v>
      </c>
      <c r="X642" s="20" t="str">
        <f t="shared" si="155"/>
        <v/>
      </c>
      <c r="Y642" s="20" t="str">
        <f t="shared" si="156"/>
        <v/>
      </c>
      <c r="Z642" s="20">
        <f t="shared" si="157"/>
        <v>0</v>
      </c>
      <c r="AA642" s="20">
        <f t="shared" si="158"/>
        <v>0</v>
      </c>
      <c r="AB642">
        <f>IFERROR(VLOOKUP($A642,[3]库存报告使用数据!$A$1:$D$65536,4,0),"")</f>
        <v>0</v>
      </c>
      <c r="AC642">
        <f>IFERROR(VLOOKUP($A642,[3]库存报告使用数据!$A$1:$G$65536,7,0),"")</f>
        <v>0</v>
      </c>
      <c r="AD642">
        <f>IFERROR(VLOOKUP($A642,[3]库存报告使用数据!$A$1:$J$65536,10,0),"")</f>
        <v>0</v>
      </c>
      <c r="AE642">
        <f>IFERROR(VLOOKUP($A642,[3]库存报告使用数据!$A$1:$M$65536,13,0),"")</f>
        <v>0</v>
      </c>
      <c r="AF642" s="20" t="str">
        <f t="shared" si="159"/>
        <v/>
      </c>
      <c r="AG642" s="20" t="str">
        <f t="shared" si="160"/>
        <v/>
      </c>
      <c r="AH642" s="20" t="str">
        <f t="shared" si="161"/>
        <v/>
      </c>
      <c r="AI642" s="20" t="str">
        <f t="shared" si="162"/>
        <v/>
      </c>
      <c r="AJ642">
        <f>IFERROR(VLOOKUP($B642,[4]库存报告使用数据!$A$1:$B$65536,2,0),0)</f>
        <v>0</v>
      </c>
      <c r="AK642">
        <f>IFERROR(VLOOKUP($B642,[4]库存报告使用数据!$A$1:$C$65536,3,0),)</f>
        <v>0</v>
      </c>
      <c r="AL642">
        <f>IFERROR(VLOOKUP($B642,[4]库存报告使用数据!$A$1:$D$65536,4,0),)</f>
        <v>3</v>
      </c>
      <c r="AM642">
        <f>IFERROR(VLOOKUP($B642,[4]库存报告使用数据!$A$1:$E$65536,5,0),)</f>
        <v>2</v>
      </c>
      <c r="AN642" s="20" t="str">
        <f t="shared" si="163"/>
        <v/>
      </c>
      <c r="AO642" s="20" t="str">
        <f t="shared" si="164"/>
        <v/>
      </c>
      <c r="AP642" s="20">
        <f t="shared" si="165"/>
        <v>0</v>
      </c>
      <c r="AQ642" s="20">
        <f t="shared" si="166"/>
        <v>0.5</v>
      </c>
      <c r="AR642" s="32">
        <f t="shared" si="167"/>
        <v>0</v>
      </c>
      <c r="AS642" s="32">
        <f t="shared" si="168"/>
        <v>0</v>
      </c>
      <c r="AT642" s="32">
        <f t="shared" si="169"/>
        <v>0</v>
      </c>
      <c r="AU642" s="28" t="str">
        <f t="shared" si="170"/>
        <v>库存为0</v>
      </c>
      <c r="AV642" s="34" t="str">
        <f>IFERROR(时间!$B$4+AU642,"上周无销量")</f>
        <v>上周无销量</v>
      </c>
    </row>
    <row r="643" spans="1:48">
      <c r="A643" s="18" t="s">
        <v>688</v>
      </c>
      <c r="B643" t="str">
        <f>VLOOKUP(A643,'[1]sku-asin（子）'!$A:$B,2,0)</f>
        <v>B075TX8FX1</v>
      </c>
      <c r="C643" t="str">
        <f>VLOOKUP(A643,'[1]子sku-父sku'!$A:$B,2,0)</f>
        <v>EUTK-J0102</v>
      </c>
      <c r="D643" s="28">
        <f>IFERROR(VLOOKUP(A643,[2]库存报告使用数据处理!$A:$C,3,0),0)</f>
        <v>0</v>
      </c>
      <c r="E643" s="28">
        <f>IFERROR(VLOOKUP(A643,[2]库存报告使用数据处理!$A:$D,4,0),0)</f>
        <v>0</v>
      </c>
      <c r="F643" s="28">
        <f>IFERROR(VLOOKUP(A643,[2]库存报告使用数据处理!$A:$E,5,0),0)</f>
        <v>0</v>
      </c>
      <c r="G643" s="28">
        <f>IFERROR(VLOOKUP(A643,[2]库存报告使用数据处理!$A:$F,6,0),0)</f>
        <v>1</v>
      </c>
      <c r="H643" s="29">
        <f>IFERROR(VLOOKUP(A643,[2]库存报告使用数据处理!$A:$G,7,0),0)</f>
        <v>14.99</v>
      </c>
      <c r="I643">
        <f>IFERROR(VLOOKUP(A643,[5]数据处理!$A:$B,2,0),0)</f>
        <v>0</v>
      </c>
      <c r="J643" s="30">
        <f>IFERROR(VLOOKUP(A643,[5]数据处理!$A:$D,4,0),0)</f>
        <v>0</v>
      </c>
      <c r="K643" s="30">
        <f>IFERROR(VLOOKUP(A643,[5]数据处理!$A:$E,5,0),0)</f>
        <v>0</v>
      </c>
      <c r="L643" s="30">
        <f>IFERROR(VLOOKUP(A643,[5]数据处理!$A:$G,7,0),0)</f>
        <v>0</v>
      </c>
      <c r="M643">
        <f t="shared" si="154"/>
        <v>0</v>
      </c>
      <c r="N643">
        <f>IFERROR(VLOOKUP(A643,[5]数据处理!$A:$C,3,0),0)</f>
        <v>0</v>
      </c>
      <c r="O643">
        <f>IFERROR(VLOOKUP($A643,[5]数据处理!$A:$N,14,0),0)</f>
        <v>0</v>
      </c>
      <c r="P643">
        <f>IFERROR(VLOOKUP($A643,[3]库存报告使用数据!$A$1:$B$65536,2,0),"")</f>
        <v>0</v>
      </c>
      <c r="Q643">
        <f>IFERROR(VLOOKUP($A643,[3]库存报告使用数据!$A$1:$E$65536,5,0),"")</f>
        <v>0</v>
      </c>
      <c r="R643">
        <f>IFERROR(VLOOKUP($A643,[3]库存报告使用数据!$A$1:$H$65536,8,0),"")</f>
        <v>0</v>
      </c>
      <c r="S643">
        <f>IFERROR(VLOOKUP($A643,[3]库存报告使用数据!$A$1:$K$65536,11,0),"")</f>
        <v>17</v>
      </c>
      <c r="T643">
        <f>IFERROR(VLOOKUP($A643,[3]库存报告使用数据!$A$1:$C$65536,3,0),"")</f>
        <v>0</v>
      </c>
      <c r="U643">
        <f>IFERROR(VLOOKUP($A643,[3]库存报告使用数据!$A$1:$F$65536,6,0),"")</f>
        <v>0</v>
      </c>
      <c r="V643">
        <f>IFERROR(VLOOKUP($A643,[3]库存报告使用数据!$A$1:$I$65536,9,0),"")</f>
        <v>0</v>
      </c>
      <c r="W643">
        <f>IFERROR(VLOOKUP($A643,[3]库存报告使用数据!$A$1:$L$65536,12,0),"")</f>
        <v>0</v>
      </c>
      <c r="X643" s="20" t="str">
        <f t="shared" si="155"/>
        <v/>
      </c>
      <c r="Y643" s="20" t="str">
        <f t="shared" si="156"/>
        <v/>
      </c>
      <c r="Z643" s="20" t="str">
        <f t="shared" si="157"/>
        <v/>
      </c>
      <c r="AA643" s="20">
        <f t="shared" si="158"/>
        <v>0</v>
      </c>
      <c r="AB643">
        <f>IFERROR(VLOOKUP($A643,[3]库存报告使用数据!$A$1:$D$65536,4,0),"")</f>
        <v>0</v>
      </c>
      <c r="AC643">
        <f>IFERROR(VLOOKUP($A643,[3]库存报告使用数据!$A$1:$G$65536,7,0),"")</f>
        <v>0</v>
      </c>
      <c r="AD643">
        <f>IFERROR(VLOOKUP($A643,[3]库存报告使用数据!$A$1:$J$65536,10,0),"")</f>
        <v>0</v>
      </c>
      <c r="AE643">
        <f>IFERROR(VLOOKUP($A643,[3]库存报告使用数据!$A$1:$M$65536,13,0),"")</f>
        <v>0</v>
      </c>
      <c r="AF643" s="20" t="str">
        <f t="shared" si="159"/>
        <v/>
      </c>
      <c r="AG643" s="20" t="str">
        <f t="shared" si="160"/>
        <v/>
      </c>
      <c r="AH643" s="20" t="str">
        <f t="shared" si="161"/>
        <v/>
      </c>
      <c r="AI643" s="20" t="str">
        <f t="shared" si="162"/>
        <v/>
      </c>
      <c r="AJ643">
        <f>IFERROR(VLOOKUP($B643,[4]库存报告使用数据!$A$1:$B$65536,2,0),0)</f>
        <v>0</v>
      </c>
      <c r="AK643">
        <f>IFERROR(VLOOKUP($B643,[4]库存报告使用数据!$A$1:$C$65536,3,0),)</f>
        <v>0</v>
      </c>
      <c r="AL643">
        <f>IFERROR(VLOOKUP($B643,[4]库存报告使用数据!$A$1:$D$65536,4,0),)</f>
        <v>0</v>
      </c>
      <c r="AM643">
        <f>IFERROR(VLOOKUP($B643,[4]库存报告使用数据!$A$1:$E$65536,5,0),)</f>
        <v>0</v>
      </c>
      <c r="AN643" s="20" t="str">
        <f t="shared" si="163"/>
        <v/>
      </c>
      <c r="AO643" s="20" t="str">
        <f t="shared" si="164"/>
        <v/>
      </c>
      <c r="AP643" s="20" t="str">
        <f t="shared" si="165"/>
        <v/>
      </c>
      <c r="AQ643" s="20" t="str">
        <f t="shared" si="166"/>
        <v/>
      </c>
      <c r="AR643" s="32">
        <f t="shared" si="167"/>
        <v>0</v>
      </c>
      <c r="AS643" s="32">
        <f t="shared" si="168"/>
        <v>0</v>
      </c>
      <c r="AT643" s="32">
        <f t="shared" si="169"/>
        <v>0</v>
      </c>
      <c r="AU643" s="28" t="str">
        <f t="shared" si="170"/>
        <v>库存为0</v>
      </c>
      <c r="AV643" s="34" t="str">
        <f>IFERROR(时间!$B$4+AU643,"上周无销量")</f>
        <v>上周无销量</v>
      </c>
    </row>
    <row r="644" spans="1:48">
      <c r="A644" s="18" t="s">
        <v>689</v>
      </c>
      <c r="B644" t="str">
        <f>VLOOKUP(A644,'[1]sku-asin（子）'!$A:$B,2,0)</f>
        <v>B075TZVMF7</v>
      </c>
      <c r="C644" t="str">
        <f>VLOOKUP(A644,'[1]子sku-父sku'!$A:$B,2,0)</f>
        <v>EUTK-J0102</v>
      </c>
      <c r="D644" s="28">
        <f>IFERROR(VLOOKUP(A644,[2]库存报告使用数据处理!$A:$C,3,0),0)</f>
        <v>0</v>
      </c>
      <c r="E644" s="28">
        <f>IFERROR(VLOOKUP(A644,[2]库存报告使用数据处理!$A:$D,4,0),0)</f>
        <v>0</v>
      </c>
      <c r="F644" s="28">
        <f>IFERROR(VLOOKUP(A644,[2]库存报告使用数据处理!$A:$E,5,0),0)</f>
        <v>0</v>
      </c>
      <c r="G644" s="28">
        <f>IFERROR(VLOOKUP(A644,[2]库存报告使用数据处理!$A:$F,6,0),0)</f>
        <v>0</v>
      </c>
      <c r="H644" s="29">
        <f>IFERROR(VLOOKUP(A644,[2]库存报告使用数据处理!$A:$G,7,0),0)</f>
        <v>0</v>
      </c>
      <c r="I644">
        <f>IFERROR(VLOOKUP(A644,[5]数据处理!$A:$B,2,0),0)</f>
        <v>0</v>
      </c>
      <c r="J644" s="30">
        <f>IFERROR(VLOOKUP(A644,[5]数据处理!$A:$D,4,0),0)</f>
        <v>0</v>
      </c>
      <c r="K644" s="30">
        <f>IFERROR(VLOOKUP(A644,[5]数据处理!$A:$E,5,0),0)</f>
        <v>0</v>
      </c>
      <c r="L644" s="30">
        <f>IFERROR(VLOOKUP(A644,[5]数据处理!$A:$G,7,0),0)</f>
        <v>0</v>
      </c>
      <c r="M644">
        <f t="shared" si="154"/>
        <v>0</v>
      </c>
      <c r="N644">
        <f>IFERROR(VLOOKUP(A644,[5]数据处理!$A:$C,3,0),0)</f>
        <v>0</v>
      </c>
      <c r="O644">
        <f>IFERROR(VLOOKUP($A644,[5]数据处理!$A:$N,14,0),0)</f>
        <v>0</v>
      </c>
      <c r="P644">
        <f>IFERROR(VLOOKUP($A644,[3]库存报告使用数据!$A$1:$B$65536,2,0),"")</f>
        <v>0</v>
      </c>
      <c r="Q644">
        <f>IFERROR(VLOOKUP($A644,[3]库存报告使用数据!$A$1:$E$65536,5,0),"")</f>
        <v>0</v>
      </c>
      <c r="R644">
        <f>IFERROR(VLOOKUP($A644,[3]库存报告使用数据!$A$1:$H$65536,8,0),"")</f>
        <v>0</v>
      </c>
      <c r="S644">
        <f>IFERROR(VLOOKUP($A644,[3]库存报告使用数据!$A$1:$K$65536,11,0),"")</f>
        <v>3</v>
      </c>
      <c r="T644">
        <f>IFERROR(VLOOKUP($A644,[3]库存报告使用数据!$A$1:$C$65536,3,0),"")</f>
        <v>0</v>
      </c>
      <c r="U644">
        <f>IFERROR(VLOOKUP($A644,[3]库存报告使用数据!$A$1:$F$65536,6,0),"")</f>
        <v>0</v>
      </c>
      <c r="V644">
        <f>IFERROR(VLOOKUP($A644,[3]库存报告使用数据!$A$1:$I$65536,9,0),"")</f>
        <v>0</v>
      </c>
      <c r="W644">
        <f>IFERROR(VLOOKUP($A644,[3]库存报告使用数据!$A$1:$L$65536,12,0),"")</f>
        <v>0</v>
      </c>
      <c r="X644" s="20" t="str">
        <f t="shared" si="155"/>
        <v/>
      </c>
      <c r="Y644" s="20" t="str">
        <f t="shared" si="156"/>
        <v/>
      </c>
      <c r="Z644" s="20" t="str">
        <f t="shared" si="157"/>
        <v/>
      </c>
      <c r="AA644" s="20">
        <f t="shared" si="158"/>
        <v>0</v>
      </c>
      <c r="AB644">
        <f>IFERROR(VLOOKUP($A644,[3]库存报告使用数据!$A$1:$D$65536,4,0),"")</f>
        <v>0</v>
      </c>
      <c r="AC644">
        <f>IFERROR(VLOOKUP($A644,[3]库存报告使用数据!$A$1:$G$65536,7,0),"")</f>
        <v>0</v>
      </c>
      <c r="AD644">
        <f>IFERROR(VLOOKUP($A644,[3]库存报告使用数据!$A$1:$J$65536,10,0),"")</f>
        <v>0</v>
      </c>
      <c r="AE644">
        <f>IFERROR(VLOOKUP($A644,[3]库存报告使用数据!$A$1:$M$65536,13,0),"")</f>
        <v>0</v>
      </c>
      <c r="AF644" s="20" t="str">
        <f t="shared" si="159"/>
        <v/>
      </c>
      <c r="AG644" s="20" t="str">
        <f t="shared" si="160"/>
        <v/>
      </c>
      <c r="AH644" s="20" t="str">
        <f t="shared" si="161"/>
        <v/>
      </c>
      <c r="AI644" s="20" t="str">
        <f t="shared" si="162"/>
        <v/>
      </c>
      <c r="AJ644">
        <f>IFERROR(VLOOKUP($B644,[4]库存报告使用数据!$A$1:$B$65536,2,0),0)</f>
        <v>0</v>
      </c>
      <c r="AK644">
        <f>IFERROR(VLOOKUP($B644,[4]库存报告使用数据!$A$1:$C$65536,3,0),)</f>
        <v>0</v>
      </c>
      <c r="AL644">
        <f>IFERROR(VLOOKUP($B644,[4]库存报告使用数据!$A$1:$D$65536,4,0),)</f>
        <v>3</v>
      </c>
      <c r="AM644">
        <f>IFERROR(VLOOKUP($B644,[4]库存报告使用数据!$A$1:$E$65536,5,0),)</f>
        <v>4</v>
      </c>
      <c r="AN644" s="20" t="str">
        <f t="shared" si="163"/>
        <v/>
      </c>
      <c r="AO644" s="20" t="str">
        <f t="shared" si="164"/>
        <v/>
      </c>
      <c r="AP644" s="20">
        <f t="shared" si="165"/>
        <v>0</v>
      </c>
      <c r="AQ644" s="20">
        <f t="shared" si="166"/>
        <v>0</v>
      </c>
      <c r="AR644" s="32">
        <f t="shared" si="167"/>
        <v>0</v>
      </c>
      <c r="AS644" s="32">
        <f t="shared" si="168"/>
        <v>0</v>
      </c>
      <c r="AT644" s="32">
        <f t="shared" si="169"/>
        <v>0</v>
      </c>
      <c r="AU644" s="28" t="str">
        <f t="shared" si="170"/>
        <v>库存为0</v>
      </c>
      <c r="AV644" s="34" t="str">
        <f>IFERROR(时间!$B$4+AU644,"上周无销量")</f>
        <v>上周无销量</v>
      </c>
    </row>
    <row r="645" spans="1:48">
      <c r="A645" s="18" t="s">
        <v>690</v>
      </c>
      <c r="B645" t="str">
        <f>VLOOKUP(A645,'[1]sku-asin（子）'!$A:$B,2,0)</f>
        <v>B075TRF4MP</v>
      </c>
      <c r="C645" t="str">
        <f>VLOOKUP(A645,'[1]子sku-父sku'!$A:$B,2,0)</f>
        <v>EUTK-J0102</v>
      </c>
      <c r="D645" s="28">
        <f>IFERROR(VLOOKUP(A645,[2]库存报告使用数据处理!$A:$C,3,0),0)</f>
        <v>0</v>
      </c>
      <c r="E645" s="28">
        <f>IFERROR(VLOOKUP(A645,[2]库存报告使用数据处理!$A:$D,4,0),0)</f>
        <v>0</v>
      </c>
      <c r="F645" s="28">
        <f>IFERROR(VLOOKUP(A645,[2]库存报告使用数据处理!$A:$E,5,0),0)</f>
        <v>0</v>
      </c>
      <c r="G645" s="28">
        <f>IFERROR(VLOOKUP(A645,[2]库存报告使用数据处理!$A:$F,6,0),0)</f>
        <v>0</v>
      </c>
      <c r="H645" s="29">
        <f>IFERROR(VLOOKUP(A645,[2]库存报告使用数据处理!$A:$G,7,0),0)</f>
        <v>0</v>
      </c>
      <c r="I645">
        <f>IFERROR(VLOOKUP(A645,[5]数据处理!$A:$B,2,0),0)</f>
        <v>0</v>
      </c>
      <c r="J645" s="30">
        <f>IFERROR(VLOOKUP(A645,[5]数据处理!$A:$D,4,0),0)</f>
        <v>0</v>
      </c>
      <c r="K645" s="30">
        <f>IFERROR(VLOOKUP(A645,[5]数据处理!$A:$E,5,0),0)</f>
        <v>0</v>
      </c>
      <c r="L645" s="30">
        <f>IFERROR(VLOOKUP(A645,[5]数据处理!$A:$G,7,0),0)</f>
        <v>0</v>
      </c>
      <c r="M645">
        <f t="shared" si="154"/>
        <v>0</v>
      </c>
      <c r="N645">
        <f>IFERROR(VLOOKUP(A645,[5]数据处理!$A:$C,3,0),0)</f>
        <v>0</v>
      </c>
      <c r="O645">
        <f>IFERROR(VLOOKUP($A645,[5]数据处理!$A:$N,14,0),0)</f>
        <v>0</v>
      </c>
      <c r="P645" t="str">
        <f>IFERROR(VLOOKUP($A645,[3]库存报告使用数据!$A$1:$B$65536,2,0),"")</f>
        <v/>
      </c>
      <c r="Q645" t="str">
        <f>IFERROR(VLOOKUP($A645,[3]库存报告使用数据!$A$1:$E$65536,5,0),"")</f>
        <v/>
      </c>
      <c r="R645" t="str">
        <f>IFERROR(VLOOKUP($A645,[3]库存报告使用数据!$A$1:$H$65536,8,0),"")</f>
        <v/>
      </c>
      <c r="S645" t="str">
        <f>IFERROR(VLOOKUP($A645,[3]库存报告使用数据!$A$1:$K$65536,11,0),"")</f>
        <v/>
      </c>
      <c r="T645" t="str">
        <f>IFERROR(VLOOKUP($A645,[3]库存报告使用数据!$A$1:$C$65536,3,0),"")</f>
        <v/>
      </c>
      <c r="U645" t="str">
        <f>IFERROR(VLOOKUP($A645,[3]库存报告使用数据!$A$1:$F$65536,6,0),"")</f>
        <v/>
      </c>
      <c r="V645" t="str">
        <f>IFERROR(VLOOKUP($A645,[3]库存报告使用数据!$A$1:$I$65536,9,0),"")</f>
        <v/>
      </c>
      <c r="W645" t="str">
        <f>IFERROR(VLOOKUP($A645,[3]库存报告使用数据!$A$1:$L$65536,12,0),"")</f>
        <v/>
      </c>
      <c r="X645" s="20" t="str">
        <f t="shared" si="155"/>
        <v/>
      </c>
      <c r="Y645" s="20" t="str">
        <f t="shared" si="156"/>
        <v/>
      </c>
      <c r="Z645" s="20" t="str">
        <f t="shared" si="157"/>
        <v/>
      </c>
      <c r="AA645" s="20" t="str">
        <f t="shared" si="158"/>
        <v/>
      </c>
      <c r="AB645" t="str">
        <f>IFERROR(VLOOKUP($A645,[3]库存报告使用数据!$A$1:$D$65536,4,0),"")</f>
        <v/>
      </c>
      <c r="AC645" t="str">
        <f>IFERROR(VLOOKUP($A645,[3]库存报告使用数据!$A$1:$G$65536,7,0),"")</f>
        <v/>
      </c>
      <c r="AD645" t="str">
        <f>IFERROR(VLOOKUP($A645,[3]库存报告使用数据!$A$1:$J$65536,10,0),"")</f>
        <v/>
      </c>
      <c r="AE645" t="str">
        <f>IFERROR(VLOOKUP($A645,[3]库存报告使用数据!$A$1:$M$65536,13,0),"")</f>
        <v/>
      </c>
      <c r="AF645" s="20" t="str">
        <f t="shared" si="159"/>
        <v/>
      </c>
      <c r="AG645" s="20" t="str">
        <f t="shared" si="160"/>
        <v/>
      </c>
      <c r="AH645" s="20" t="str">
        <f t="shared" si="161"/>
        <v/>
      </c>
      <c r="AI645" s="20" t="str">
        <f t="shared" si="162"/>
        <v/>
      </c>
      <c r="AJ645">
        <f>IFERROR(VLOOKUP($B645,[4]库存报告使用数据!$A$1:$B$65536,2,0),0)</f>
        <v>0</v>
      </c>
      <c r="AK645">
        <f>IFERROR(VLOOKUP($B645,[4]库存报告使用数据!$A$1:$C$65536,3,0),)</f>
        <v>0</v>
      </c>
      <c r="AL645">
        <f>IFERROR(VLOOKUP($B645,[4]库存报告使用数据!$A$1:$D$65536,4,0),)</f>
        <v>0</v>
      </c>
      <c r="AM645">
        <f>IFERROR(VLOOKUP($B645,[4]库存报告使用数据!$A$1:$E$65536,5,0),)</f>
        <v>0</v>
      </c>
      <c r="AN645" s="20" t="str">
        <f t="shared" si="163"/>
        <v/>
      </c>
      <c r="AO645" s="20" t="str">
        <f t="shared" si="164"/>
        <v/>
      </c>
      <c r="AP645" s="20" t="str">
        <f t="shared" si="165"/>
        <v/>
      </c>
      <c r="AQ645" s="20" t="str">
        <f t="shared" si="166"/>
        <v/>
      </c>
      <c r="AR645" s="32">
        <f t="shared" si="167"/>
        <v>0</v>
      </c>
      <c r="AS645" s="32">
        <f t="shared" si="168"/>
        <v>0</v>
      </c>
      <c r="AT645" s="32">
        <f t="shared" si="169"/>
        <v>0</v>
      </c>
      <c r="AU645" s="28" t="str">
        <f t="shared" si="170"/>
        <v>库存为0</v>
      </c>
      <c r="AV645" s="34" t="str">
        <f>IFERROR(时间!$B$4+AU645,"上周无销量")</f>
        <v>上周无销量</v>
      </c>
    </row>
    <row r="646" spans="1:48">
      <c r="A646" s="18" t="s">
        <v>691</v>
      </c>
      <c r="B646" t="str">
        <f>VLOOKUP(A646,'[1]sku-asin（子）'!$A:$B,2,0)</f>
        <v>B075TVV3BY</v>
      </c>
      <c r="C646" t="str">
        <f>VLOOKUP(A646,'[1]子sku-父sku'!$A:$B,2,0)</f>
        <v>EUTK-J0102</v>
      </c>
      <c r="D646" s="28">
        <f>IFERROR(VLOOKUP(A646,[2]库存报告使用数据处理!$A:$C,3,0),0)</f>
        <v>0</v>
      </c>
      <c r="E646" s="28">
        <f>IFERROR(VLOOKUP(A646,[2]库存报告使用数据处理!$A:$D,4,0),0)</f>
        <v>0</v>
      </c>
      <c r="F646" s="28">
        <f>IFERROR(VLOOKUP(A646,[2]库存报告使用数据处理!$A:$E,5,0),0)</f>
        <v>0</v>
      </c>
      <c r="G646" s="28">
        <f>IFERROR(VLOOKUP(A646,[2]库存报告使用数据处理!$A:$F,6,0),0)</f>
        <v>0</v>
      </c>
      <c r="H646" s="29">
        <f>IFERROR(VLOOKUP(A646,[2]库存报告使用数据处理!$A:$G,7,0),0)</f>
        <v>0</v>
      </c>
      <c r="I646">
        <f>IFERROR(VLOOKUP(A646,[5]数据处理!$A:$B,2,0),0)</f>
        <v>2</v>
      </c>
      <c r="J646" s="30">
        <f>IFERROR(VLOOKUP(A646,[5]数据处理!$A:$D,4,0),0)</f>
        <v>0</v>
      </c>
      <c r="K646" s="30">
        <f>IFERROR(VLOOKUP(A646,[5]数据处理!$A:$E,5,0),0)</f>
        <v>0</v>
      </c>
      <c r="L646" s="30">
        <f>IFERROR(VLOOKUP(A646,[5]数据处理!$A:$G,7,0),0)</f>
        <v>0</v>
      </c>
      <c r="M646">
        <f t="shared" ref="M646:M709" si="171">SUM(I646:L646)</f>
        <v>2</v>
      </c>
      <c r="N646">
        <f>IFERROR(VLOOKUP(A646,[5]数据处理!$A:$C,3,0),0)</f>
        <v>0</v>
      </c>
      <c r="O646">
        <f>IFERROR(VLOOKUP($A646,[5]数据处理!$A:$N,14,0),0)</f>
        <v>2</v>
      </c>
      <c r="P646">
        <f>IFERROR(VLOOKUP($A646,[3]库存报告使用数据!$A$1:$B$65536,2,0),"")</f>
        <v>4</v>
      </c>
      <c r="Q646">
        <f>IFERROR(VLOOKUP($A646,[3]库存报告使用数据!$A$1:$E$65536,5,0),"")</f>
        <v>3</v>
      </c>
      <c r="R646">
        <f>IFERROR(VLOOKUP($A646,[3]库存报告使用数据!$A$1:$H$65536,8,0),"")</f>
        <v>2</v>
      </c>
      <c r="S646">
        <f>IFERROR(VLOOKUP($A646,[3]库存报告使用数据!$A$1:$K$65536,11,0),"")</f>
        <v>2</v>
      </c>
      <c r="T646">
        <f>IFERROR(VLOOKUP($A646,[3]库存报告使用数据!$A$1:$C$65536,3,0),"")</f>
        <v>0</v>
      </c>
      <c r="U646">
        <f>IFERROR(VLOOKUP($A646,[3]库存报告使用数据!$A$1:$F$65536,6,0),"")</f>
        <v>0</v>
      </c>
      <c r="V646">
        <f>IFERROR(VLOOKUP($A646,[3]库存报告使用数据!$A$1:$I$65536,9,0),"")</f>
        <v>0</v>
      </c>
      <c r="W646">
        <f>IFERROR(VLOOKUP($A646,[3]库存报告使用数据!$A$1:$L$65536,12,0),"")</f>
        <v>0</v>
      </c>
      <c r="X646" s="20">
        <f t="shared" ref="X646:X709" si="172">IFERROR(T646/P646,"")</f>
        <v>0</v>
      </c>
      <c r="Y646" s="20">
        <f t="shared" ref="Y646:Y709" si="173">IFERROR(U646/Q646,"")</f>
        <v>0</v>
      </c>
      <c r="Z646" s="20">
        <f t="shared" ref="Z646:Z709" si="174">IFERROR(V646/R646,"")</f>
        <v>0</v>
      </c>
      <c r="AA646" s="20">
        <f t="shared" ref="AA646:AA709" si="175">IFERROR(W646/S646,"")</f>
        <v>0</v>
      </c>
      <c r="AB646">
        <f>IFERROR(VLOOKUP($A646,[3]库存报告使用数据!$A$1:$D$65536,4,0),"")</f>
        <v>0</v>
      </c>
      <c r="AC646">
        <f>IFERROR(VLOOKUP($A646,[3]库存报告使用数据!$A$1:$G$65536,7,0),"")</f>
        <v>0</v>
      </c>
      <c r="AD646">
        <f>IFERROR(VLOOKUP($A646,[3]库存报告使用数据!$A$1:$J$65536,10,0),"")</f>
        <v>0</v>
      </c>
      <c r="AE646">
        <f>IFERROR(VLOOKUP($A646,[3]库存报告使用数据!$A$1:$M$65536,13,0),"")</f>
        <v>0</v>
      </c>
      <c r="AF646" s="20" t="str">
        <f t="shared" ref="AF646:AF709" si="176">IF(OR(AB646="",AB646=0),"",IF(AND(D646*$H646=0,AB646&gt;0),"无销售广告费为"&amp;AB646,IFERROR(AB646/(D646*$H646),0)))</f>
        <v/>
      </c>
      <c r="AG646" s="20" t="str">
        <f t="shared" ref="AG646:AG709" si="177">IF(OR(AC646="",AC646=0),"",IF(AND(E646*$H646=0,AC646&gt;0),"无销售广告费为"&amp;AC646,IFERROR(AC646/(E646*$H646),0)))</f>
        <v/>
      </c>
      <c r="AH646" s="20" t="str">
        <f t="shared" ref="AH646:AH709" si="178">IF(OR(AD646="",AD646=0),"",IF(AND(F646*$H646=0,AD646&gt;0),"无销售广告费为"&amp;AD646,IFERROR(AD646/(F646*$H646),0)))</f>
        <v/>
      </c>
      <c r="AI646" s="20" t="str">
        <f t="shared" ref="AI646:AI709" si="179">IF(OR(AE646="",AE646=0),"",IF(AND(G646*$H646=0,AE646&gt;0),"无销售广告费为"&amp;AE646,IFERROR(AE646/(G646*$H646),0)))</f>
        <v/>
      </c>
      <c r="AJ646">
        <f>IFERROR(VLOOKUP($B646,[4]库存报告使用数据!$A$1:$B$65536,2,0),0)</f>
        <v>0</v>
      </c>
      <c r="AK646">
        <f>IFERROR(VLOOKUP($B646,[4]库存报告使用数据!$A$1:$C$65536,3,0),)</f>
        <v>0</v>
      </c>
      <c r="AL646">
        <f>IFERROR(VLOOKUP($B646,[4]库存报告使用数据!$A$1:$D$65536,4,0),)</f>
        <v>0</v>
      </c>
      <c r="AM646">
        <f>IFERROR(VLOOKUP($B646,[4]库存报告使用数据!$A$1:$E$65536,5,0),)</f>
        <v>0</v>
      </c>
      <c r="AN646" s="20" t="str">
        <f t="shared" ref="AN646:AN709" si="180">IFERROR(D646/AJ646,"")</f>
        <v/>
      </c>
      <c r="AO646" s="20" t="str">
        <f t="shared" ref="AO646:AO709" si="181">IFERROR(E646/AK646,"")</f>
        <v/>
      </c>
      <c r="AP646" s="20" t="str">
        <f t="shared" ref="AP646:AP709" si="182">IFERROR(F646/AL646,"")</f>
        <v/>
      </c>
      <c r="AQ646" s="20" t="str">
        <f t="shared" ref="AQ646:AQ709" si="183">IFERROR(G646/AM646,"")</f>
        <v/>
      </c>
      <c r="AR646" s="32">
        <f t="shared" ref="AR646:AR709" si="184">IFERROR(D646/7,"")</f>
        <v>0</v>
      </c>
      <c r="AS646" s="32">
        <f t="shared" ref="AS646:AS709" si="185">IF(AR646="","上周无销量",60*AR646)</f>
        <v>0</v>
      </c>
      <c r="AT646" s="32">
        <f t="shared" ref="AT646:AT709" si="186">IF(AS646="上周无销量","上周无销量/总库存"&amp;M646,M646-AS646)</f>
        <v>2</v>
      </c>
      <c r="AU646" s="28" t="str">
        <f t="shared" ref="AU646:AU709" si="187">IF(AR646="","库存为"&amp;M646,IF(AS646=0,"库存为"&amp;M646,INT(M646/AR646)))</f>
        <v>库存为2</v>
      </c>
      <c r="AV646" s="34" t="str">
        <f>IFERROR(时间!$B$4+AU646,"上周无销量")</f>
        <v>上周无销量</v>
      </c>
    </row>
    <row r="647" spans="1:48">
      <c r="A647" s="18" t="s">
        <v>692</v>
      </c>
      <c r="B647" t="str">
        <f>VLOOKUP(A647,'[1]sku-asin（子）'!$A:$B,2,0)</f>
        <v>B075TVM26B</v>
      </c>
      <c r="C647" t="str">
        <f>VLOOKUP(A647,'[1]子sku-父sku'!$A:$B,2,0)</f>
        <v>EUTK-J0102</v>
      </c>
      <c r="D647" s="28">
        <f>IFERROR(VLOOKUP(A647,[2]库存报告使用数据处理!$A:$C,3,0),0)</f>
        <v>0</v>
      </c>
      <c r="E647" s="28">
        <f>IFERROR(VLOOKUP(A647,[2]库存报告使用数据处理!$A:$D,4,0),0)</f>
        <v>0</v>
      </c>
      <c r="F647" s="28">
        <f>IFERROR(VLOOKUP(A647,[2]库存报告使用数据处理!$A:$E,5,0),0)</f>
        <v>0</v>
      </c>
      <c r="G647" s="28">
        <f>IFERROR(VLOOKUP(A647,[2]库存报告使用数据处理!$A:$F,6,0),0)</f>
        <v>0</v>
      </c>
      <c r="H647" s="29">
        <f>IFERROR(VLOOKUP(A647,[2]库存报告使用数据处理!$A:$G,7,0),0)</f>
        <v>0</v>
      </c>
      <c r="I647">
        <f>IFERROR(VLOOKUP(A647,[5]数据处理!$A:$B,2,0),0)</f>
        <v>2</v>
      </c>
      <c r="J647" s="30">
        <f>IFERROR(VLOOKUP(A647,[5]数据处理!$A:$D,4,0),0)</f>
        <v>0</v>
      </c>
      <c r="K647" s="30">
        <f>IFERROR(VLOOKUP(A647,[5]数据处理!$A:$E,5,0),0)</f>
        <v>0</v>
      </c>
      <c r="L647" s="30">
        <f>IFERROR(VLOOKUP(A647,[5]数据处理!$A:$G,7,0),0)</f>
        <v>0</v>
      </c>
      <c r="M647">
        <f t="shared" si="171"/>
        <v>2</v>
      </c>
      <c r="N647">
        <f>IFERROR(VLOOKUP(A647,[5]数据处理!$A:$C,3,0),0)</f>
        <v>0</v>
      </c>
      <c r="O647">
        <f>IFERROR(VLOOKUP($A647,[5]数据处理!$A:$N,14,0),0)</f>
        <v>2</v>
      </c>
      <c r="P647">
        <f>IFERROR(VLOOKUP($A647,[3]库存报告使用数据!$A$1:$B$65536,2,0),"")</f>
        <v>2</v>
      </c>
      <c r="Q647">
        <f>IFERROR(VLOOKUP($A647,[3]库存报告使用数据!$A$1:$E$65536,5,0),"")</f>
        <v>1</v>
      </c>
      <c r="R647">
        <f>IFERROR(VLOOKUP($A647,[3]库存报告使用数据!$A$1:$H$65536,8,0),"")</f>
        <v>0</v>
      </c>
      <c r="S647">
        <f>IFERROR(VLOOKUP($A647,[3]库存报告使用数据!$A$1:$K$65536,11,0),"")</f>
        <v>0</v>
      </c>
      <c r="T647">
        <f>IFERROR(VLOOKUP($A647,[3]库存报告使用数据!$A$1:$C$65536,3,0),"")</f>
        <v>0</v>
      </c>
      <c r="U647">
        <f>IFERROR(VLOOKUP($A647,[3]库存报告使用数据!$A$1:$F$65536,6,0),"")</f>
        <v>0</v>
      </c>
      <c r="V647">
        <f>IFERROR(VLOOKUP($A647,[3]库存报告使用数据!$A$1:$I$65536,9,0),"")</f>
        <v>0</v>
      </c>
      <c r="W647">
        <f>IFERROR(VLOOKUP($A647,[3]库存报告使用数据!$A$1:$L$65536,12,0),"")</f>
        <v>0</v>
      </c>
      <c r="X647" s="20">
        <f t="shared" si="172"/>
        <v>0</v>
      </c>
      <c r="Y647" s="20">
        <f t="shared" si="173"/>
        <v>0</v>
      </c>
      <c r="Z647" s="20" t="str">
        <f t="shared" si="174"/>
        <v/>
      </c>
      <c r="AA647" s="20" t="str">
        <f t="shared" si="175"/>
        <v/>
      </c>
      <c r="AB647">
        <f>IFERROR(VLOOKUP($A647,[3]库存报告使用数据!$A$1:$D$65536,4,0),"")</f>
        <v>0</v>
      </c>
      <c r="AC647">
        <f>IFERROR(VLOOKUP($A647,[3]库存报告使用数据!$A$1:$G$65536,7,0),"")</f>
        <v>0</v>
      </c>
      <c r="AD647">
        <f>IFERROR(VLOOKUP($A647,[3]库存报告使用数据!$A$1:$J$65536,10,0),"")</f>
        <v>0</v>
      </c>
      <c r="AE647">
        <f>IFERROR(VLOOKUP($A647,[3]库存报告使用数据!$A$1:$M$65536,13,0),"")</f>
        <v>0</v>
      </c>
      <c r="AF647" s="20" t="str">
        <f t="shared" si="176"/>
        <v/>
      </c>
      <c r="AG647" s="20" t="str">
        <f t="shared" si="177"/>
        <v/>
      </c>
      <c r="AH647" s="20" t="str">
        <f t="shared" si="178"/>
        <v/>
      </c>
      <c r="AI647" s="20" t="str">
        <f t="shared" si="179"/>
        <v/>
      </c>
      <c r="AJ647">
        <f>IFERROR(VLOOKUP($B647,[4]库存报告使用数据!$A$1:$B$65536,2,0),0)</f>
        <v>0</v>
      </c>
      <c r="AK647">
        <f>IFERROR(VLOOKUP($B647,[4]库存报告使用数据!$A$1:$C$65536,3,0),)</f>
        <v>0</v>
      </c>
      <c r="AL647">
        <f>IFERROR(VLOOKUP($B647,[4]库存报告使用数据!$A$1:$D$65536,4,0),)</f>
        <v>0</v>
      </c>
      <c r="AM647">
        <f>IFERROR(VLOOKUP($B647,[4]库存报告使用数据!$A$1:$E$65536,5,0),)</f>
        <v>0</v>
      </c>
      <c r="AN647" s="20" t="str">
        <f t="shared" si="180"/>
        <v/>
      </c>
      <c r="AO647" s="20" t="str">
        <f t="shared" si="181"/>
        <v/>
      </c>
      <c r="AP647" s="20" t="str">
        <f t="shared" si="182"/>
        <v/>
      </c>
      <c r="AQ647" s="20" t="str">
        <f t="shared" si="183"/>
        <v/>
      </c>
      <c r="AR647" s="32">
        <f t="shared" si="184"/>
        <v>0</v>
      </c>
      <c r="AS647" s="32">
        <f t="shared" si="185"/>
        <v>0</v>
      </c>
      <c r="AT647" s="32">
        <f t="shared" si="186"/>
        <v>2</v>
      </c>
      <c r="AU647" s="28" t="str">
        <f t="shared" si="187"/>
        <v>库存为2</v>
      </c>
      <c r="AV647" s="34" t="str">
        <f>IFERROR(时间!$B$4+AU647,"上周无销量")</f>
        <v>上周无销量</v>
      </c>
    </row>
    <row r="648" spans="1:48">
      <c r="A648" s="18" t="s">
        <v>693</v>
      </c>
      <c r="B648" t="str">
        <f>VLOOKUP(A648,'[1]sku-asin（子）'!$A:$B,2,0)</f>
        <v>B075TXJRVM</v>
      </c>
      <c r="C648" t="str">
        <f>VLOOKUP(A648,'[1]子sku-父sku'!$A:$B,2,0)</f>
        <v>EUTK-J0102</v>
      </c>
      <c r="D648" s="28">
        <f>IFERROR(VLOOKUP(A648,[2]库存报告使用数据处理!$A:$C,3,0),0)</f>
        <v>0</v>
      </c>
      <c r="E648" s="28">
        <f>IFERROR(VLOOKUP(A648,[2]库存报告使用数据处理!$A:$D,4,0),0)</f>
        <v>0</v>
      </c>
      <c r="F648" s="28">
        <f>IFERROR(VLOOKUP(A648,[2]库存报告使用数据处理!$A:$E,5,0),0)</f>
        <v>0</v>
      </c>
      <c r="G648" s="28">
        <f>IFERROR(VLOOKUP(A648,[2]库存报告使用数据处理!$A:$F,6,0),0)</f>
        <v>0</v>
      </c>
      <c r="H648" s="29">
        <f>IFERROR(VLOOKUP(A648,[2]库存报告使用数据处理!$A:$G,7,0),0)</f>
        <v>0</v>
      </c>
      <c r="I648">
        <f>IFERROR(VLOOKUP(A648,[5]数据处理!$A:$B,2,0),0)</f>
        <v>2</v>
      </c>
      <c r="J648" s="30">
        <f>IFERROR(VLOOKUP(A648,[5]数据处理!$A:$D,4,0),0)</f>
        <v>0</v>
      </c>
      <c r="K648" s="30">
        <f>IFERROR(VLOOKUP(A648,[5]数据处理!$A:$E,5,0),0)</f>
        <v>0</v>
      </c>
      <c r="L648" s="30">
        <f>IFERROR(VLOOKUP(A648,[5]数据处理!$A:$G,7,0),0)</f>
        <v>0</v>
      </c>
      <c r="M648">
        <f t="shared" si="171"/>
        <v>2</v>
      </c>
      <c r="N648">
        <f>IFERROR(VLOOKUP(A648,[5]数据处理!$A:$C,3,0),0)</f>
        <v>0</v>
      </c>
      <c r="O648">
        <f>IFERROR(VLOOKUP($A648,[5]数据处理!$A:$N,14,0),0)</f>
        <v>2</v>
      </c>
      <c r="P648">
        <f>IFERROR(VLOOKUP($A648,[3]库存报告使用数据!$A$1:$B$65536,2,0),"")</f>
        <v>8</v>
      </c>
      <c r="Q648">
        <f>IFERROR(VLOOKUP($A648,[3]库存报告使用数据!$A$1:$E$65536,5,0),"")</f>
        <v>1</v>
      </c>
      <c r="R648">
        <f>IFERROR(VLOOKUP($A648,[3]库存报告使用数据!$A$1:$H$65536,8,0),"")</f>
        <v>14</v>
      </c>
      <c r="S648">
        <f>IFERROR(VLOOKUP($A648,[3]库存报告使用数据!$A$1:$K$65536,11,0),"")</f>
        <v>4</v>
      </c>
      <c r="T648">
        <f>IFERROR(VLOOKUP($A648,[3]库存报告使用数据!$A$1:$C$65536,3,0),"")</f>
        <v>0</v>
      </c>
      <c r="U648">
        <f>IFERROR(VLOOKUP($A648,[3]库存报告使用数据!$A$1:$F$65536,6,0),"")</f>
        <v>0</v>
      </c>
      <c r="V648">
        <f>IFERROR(VLOOKUP($A648,[3]库存报告使用数据!$A$1:$I$65536,9,0),"")</f>
        <v>0</v>
      </c>
      <c r="W648">
        <f>IFERROR(VLOOKUP($A648,[3]库存报告使用数据!$A$1:$L$65536,12,0),"")</f>
        <v>0</v>
      </c>
      <c r="X648" s="20">
        <f t="shared" si="172"/>
        <v>0</v>
      </c>
      <c r="Y648" s="20">
        <f t="shared" si="173"/>
        <v>0</v>
      </c>
      <c r="Z648" s="20">
        <f t="shared" si="174"/>
        <v>0</v>
      </c>
      <c r="AA648" s="20">
        <f t="shared" si="175"/>
        <v>0</v>
      </c>
      <c r="AB648">
        <f>IFERROR(VLOOKUP($A648,[3]库存报告使用数据!$A$1:$D$65536,4,0),"")</f>
        <v>0</v>
      </c>
      <c r="AC648">
        <f>IFERROR(VLOOKUP($A648,[3]库存报告使用数据!$A$1:$G$65536,7,0),"")</f>
        <v>0</v>
      </c>
      <c r="AD648">
        <f>IFERROR(VLOOKUP($A648,[3]库存报告使用数据!$A$1:$J$65536,10,0),"")</f>
        <v>0</v>
      </c>
      <c r="AE648">
        <f>IFERROR(VLOOKUP($A648,[3]库存报告使用数据!$A$1:$M$65536,13,0),"")</f>
        <v>0</v>
      </c>
      <c r="AF648" s="20" t="str">
        <f t="shared" si="176"/>
        <v/>
      </c>
      <c r="AG648" s="20" t="str">
        <f t="shared" si="177"/>
        <v/>
      </c>
      <c r="AH648" s="20" t="str">
        <f t="shared" si="178"/>
        <v/>
      </c>
      <c r="AI648" s="20" t="str">
        <f t="shared" si="179"/>
        <v/>
      </c>
      <c r="AJ648">
        <f>IFERROR(VLOOKUP($B648,[4]库存报告使用数据!$A$1:$B$65536,2,0),0)</f>
        <v>0</v>
      </c>
      <c r="AK648">
        <f>IFERROR(VLOOKUP($B648,[4]库存报告使用数据!$A$1:$C$65536,3,0),)</f>
        <v>0</v>
      </c>
      <c r="AL648">
        <f>IFERROR(VLOOKUP($B648,[4]库存报告使用数据!$A$1:$D$65536,4,0),)</f>
        <v>0</v>
      </c>
      <c r="AM648">
        <f>IFERROR(VLOOKUP($B648,[4]库存报告使用数据!$A$1:$E$65536,5,0),)</f>
        <v>0</v>
      </c>
      <c r="AN648" s="20" t="str">
        <f t="shared" si="180"/>
        <v/>
      </c>
      <c r="AO648" s="20" t="str">
        <f t="shared" si="181"/>
        <v/>
      </c>
      <c r="AP648" s="20" t="str">
        <f t="shared" si="182"/>
        <v/>
      </c>
      <c r="AQ648" s="20" t="str">
        <f t="shared" si="183"/>
        <v/>
      </c>
      <c r="AR648" s="32">
        <f t="shared" si="184"/>
        <v>0</v>
      </c>
      <c r="AS648" s="32">
        <f t="shared" si="185"/>
        <v>0</v>
      </c>
      <c r="AT648" s="32">
        <f t="shared" si="186"/>
        <v>2</v>
      </c>
      <c r="AU648" s="28" t="str">
        <f t="shared" si="187"/>
        <v>库存为2</v>
      </c>
      <c r="AV648" s="34" t="str">
        <f>IFERROR(时间!$B$4+AU648,"上周无销量")</f>
        <v>上周无销量</v>
      </c>
    </row>
    <row r="649" spans="1:48">
      <c r="A649" s="18" t="s">
        <v>694</v>
      </c>
      <c r="B649" t="str">
        <f>VLOOKUP(A649,'[1]sku-asin（子）'!$A:$B,2,0)</f>
        <v>B075TY5MCG</v>
      </c>
      <c r="C649" t="str">
        <f>VLOOKUP(A649,'[1]子sku-父sku'!$A:$B,2,0)</f>
        <v>EUTK-J0102</v>
      </c>
      <c r="D649" s="28">
        <f>IFERROR(VLOOKUP(A649,[2]库存报告使用数据处理!$A:$C,3,0),0)</f>
        <v>0</v>
      </c>
      <c r="E649" s="28">
        <f>IFERROR(VLOOKUP(A649,[2]库存报告使用数据处理!$A:$D,4,0),0)</f>
        <v>0</v>
      </c>
      <c r="F649" s="28">
        <f>IFERROR(VLOOKUP(A649,[2]库存报告使用数据处理!$A:$E,5,0),0)</f>
        <v>0</v>
      </c>
      <c r="G649" s="28">
        <f>IFERROR(VLOOKUP(A649,[2]库存报告使用数据处理!$A:$F,6,0),0)</f>
        <v>0</v>
      </c>
      <c r="H649" s="29">
        <f>IFERROR(VLOOKUP(A649,[2]库存报告使用数据处理!$A:$G,7,0),0)</f>
        <v>0</v>
      </c>
      <c r="I649">
        <f>IFERROR(VLOOKUP(A649,[5]数据处理!$A:$B,2,0),0)</f>
        <v>2</v>
      </c>
      <c r="J649" s="30">
        <f>IFERROR(VLOOKUP(A649,[5]数据处理!$A:$D,4,0),0)</f>
        <v>0</v>
      </c>
      <c r="K649" s="30">
        <f>IFERROR(VLOOKUP(A649,[5]数据处理!$A:$E,5,0),0)</f>
        <v>0</v>
      </c>
      <c r="L649" s="30">
        <f>IFERROR(VLOOKUP(A649,[5]数据处理!$A:$G,7,0),0)</f>
        <v>0</v>
      </c>
      <c r="M649">
        <f t="shared" si="171"/>
        <v>2</v>
      </c>
      <c r="N649">
        <f>IFERROR(VLOOKUP(A649,[5]数据处理!$A:$C,3,0),0)</f>
        <v>0</v>
      </c>
      <c r="O649">
        <f>IFERROR(VLOOKUP($A649,[5]数据处理!$A:$N,14,0),0)</f>
        <v>2</v>
      </c>
      <c r="P649">
        <f>IFERROR(VLOOKUP($A649,[3]库存报告使用数据!$A$1:$B$65536,2,0),"")</f>
        <v>2</v>
      </c>
      <c r="Q649">
        <f>IFERROR(VLOOKUP($A649,[3]库存报告使用数据!$A$1:$E$65536,5,0),"")</f>
        <v>1</v>
      </c>
      <c r="R649">
        <f>IFERROR(VLOOKUP($A649,[3]库存报告使用数据!$A$1:$H$65536,8,0),"")</f>
        <v>0</v>
      </c>
      <c r="S649">
        <f>IFERROR(VLOOKUP($A649,[3]库存报告使用数据!$A$1:$K$65536,11,0),"")</f>
        <v>2</v>
      </c>
      <c r="T649">
        <f>IFERROR(VLOOKUP($A649,[3]库存报告使用数据!$A$1:$C$65536,3,0),"")</f>
        <v>0</v>
      </c>
      <c r="U649">
        <f>IFERROR(VLOOKUP($A649,[3]库存报告使用数据!$A$1:$F$65536,6,0),"")</f>
        <v>0</v>
      </c>
      <c r="V649">
        <f>IFERROR(VLOOKUP($A649,[3]库存报告使用数据!$A$1:$I$65536,9,0),"")</f>
        <v>0</v>
      </c>
      <c r="W649">
        <f>IFERROR(VLOOKUP($A649,[3]库存报告使用数据!$A$1:$L$65536,12,0),"")</f>
        <v>0</v>
      </c>
      <c r="X649" s="20">
        <f t="shared" si="172"/>
        <v>0</v>
      </c>
      <c r="Y649" s="20">
        <f t="shared" si="173"/>
        <v>0</v>
      </c>
      <c r="Z649" s="20" t="str">
        <f t="shared" si="174"/>
        <v/>
      </c>
      <c r="AA649" s="20">
        <f t="shared" si="175"/>
        <v>0</v>
      </c>
      <c r="AB649">
        <f>IFERROR(VLOOKUP($A649,[3]库存报告使用数据!$A$1:$D$65536,4,0),"")</f>
        <v>0</v>
      </c>
      <c r="AC649">
        <f>IFERROR(VLOOKUP($A649,[3]库存报告使用数据!$A$1:$G$65536,7,0),"")</f>
        <v>0</v>
      </c>
      <c r="AD649">
        <f>IFERROR(VLOOKUP($A649,[3]库存报告使用数据!$A$1:$J$65536,10,0),"")</f>
        <v>0</v>
      </c>
      <c r="AE649">
        <f>IFERROR(VLOOKUP($A649,[3]库存报告使用数据!$A$1:$M$65536,13,0),"")</f>
        <v>0</v>
      </c>
      <c r="AF649" s="20" t="str">
        <f t="shared" si="176"/>
        <v/>
      </c>
      <c r="AG649" s="20" t="str">
        <f t="shared" si="177"/>
        <v/>
      </c>
      <c r="AH649" s="20" t="str">
        <f t="shared" si="178"/>
        <v/>
      </c>
      <c r="AI649" s="20" t="str">
        <f t="shared" si="179"/>
        <v/>
      </c>
      <c r="AJ649">
        <f>IFERROR(VLOOKUP($B649,[4]库存报告使用数据!$A$1:$B$65536,2,0),0)</f>
        <v>0</v>
      </c>
      <c r="AK649">
        <f>IFERROR(VLOOKUP($B649,[4]库存报告使用数据!$A$1:$C$65536,3,0),)</f>
        <v>0</v>
      </c>
      <c r="AL649">
        <f>IFERROR(VLOOKUP($B649,[4]库存报告使用数据!$A$1:$D$65536,4,0),)</f>
        <v>0</v>
      </c>
      <c r="AM649">
        <f>IFERROR(VLOOKUP($B649,[4]库存报告使用数据!$A$1:$E$65536,5,0),)</f>
        <v>0</v>
      </c>
      <c r="AN649" s="20" t="str">
        <f t="shared" si="180"/>
        <v/>
      </c>
      <c r="AO649" s="20" t="str">
        <f t="shared" si="181"/>
        <v/>
      </c>
      <c r="AP649" s="20" t="str">
        <f t="shared" si="182"/>
        <v/>
      </c>
      <c r="AQ649" s="20" t="str">
        <f t="shared" si="183"/>
        <v/>
      </c>
      <c r="AR649" s="32">
        <f t="shared" si="184"/>
        <v>0</v>
      </c>
      <c r="AS649" s="32">
        <f t="shared" si="185"/>
        <v>0</v>
      </c>
      <c r="AT649" s="32">
        <f t="shared" si="186"/>
        <v>2</v>
      </c>
      <c r="AU649" s="28" t="str">
        <f t="shared" si="187"/>
        <v>库存为2</v>
      </c>
      <c r="AV649" s="34" t="str">
        <f>IFERROR(时间!$B$4+AU649,"上周无销量")</f>
        <v>上周无销量</v>
      </c>
    </row>
    <row r="650" spans="1:48">
      <c r="A650" s="18" t="s">
        <v>695</v>
      </c>
      <c r="B650" t="str">
        <f>VLOOKUP(A650,'[1]sku-asin（子）'!$A:$B,2,0)</f>
        <v>B075TW6TQ6</v>
      </c>
      <c r="C650" t="str">
        <f>VLOOKUP(A650,'[1]子sku-父sku'!$A:$B,2,0)</f>
        <v>EUTK-J0102</v>
      </c>
      <c r="D650" s="28">
        <f>IFERROR(VLOOKUP(A650,[2]库存报告使用数据处理!$A:$C,3,0),0)</f>
        <v>0</v>
      </c>
      <c r="E650" s="28">
        <f>IFERROR(VLOOKUP(A650,[2]库存报告使用数据处理!$A:$D,4,0),0)</f>
        <v>0</v>
      </c>
      <c r="F650" s="28">
        <f>IFERROR(VLOOKUP(A650,[2]库存报告使用数据处理!$A:$E,5,0),0)</f>
        <v>0</v>
      </c>
      <c r="G650" s="28">
        <f>IFERROR(VLOOKUP(A650,[2]库存报告使用数据处理!$A:$F,6,0),0)</f>
        <v>0</v>
      </c>
      <c r="H650" s="29">
        <f>IFERROR(VLOOKUP(A650,[2]库存报告使用数据处理!$A:$G,7,0),0)</f>
        <v>0</v>
      </c>
      <c r="I650">
        <f>IFERROR(VLOOKUP(A650,[5]数据处理!$A:$B,2,0),0)</f>
        <v>2</v>
      </c>
      <c r="J650" s="30">
        <f>IFERROR(VLOOKUP(A650,[5]数据处理!$A:$D,4,0),0)</f>
        <v>0</v>
      </c>
      <c r="K650" s="30">
        <f>IFERROR(VLOOKUP(A650,[5]数据处理!$A:$E,5,0),0)</f>
        <v>0</v>
      </c>
      <c r="L650" s="30">
        <f>IFERROR(VLOOKUP(A650,[5]数据处理!$A:$G,7,0),0)</f>
        <v>0</v>
      </c>
      <c r="M650">
        <f t="shared" si="171"/>
        <v>2</v>
      </c>
      <c r="N650">
        <f>IFERROR(VLOOKUP(A650,[5]数据处理!$A:$C,3,0),0)</f>
        <v>0</v>
      </c>
      <c r="O650">
        <f>IFERROR(VLOOKUP($A650,[5]数据处理!$A:$N,14,0),0)</f>
        <v>2</v>
      </c>
      <c r="P650">
        <f>IFERROR(VLOOKUP($A650,[3]库存报告使用数据!$A$1:$B$65536,2,0),"")</f>
        <v>2</v>
      </c>
      <c r="Q650">
        <f>IFERROR(VLOOKUP($A650,[3]库存报告使用数据!$A$1:$E$65536,5,0),"")</f>
        <v>0</v>
      </c>
      <c r="R650">
        <f>IFERROR(VLOOKUP($A650,[3]库存报告使用数据!$A$1:$H$65536,8,0),"")</f>
        <v>4</v>
      </c>
      <c r="S650">
        <f>IFERROR(VLOOKUP($A650,[3]库存报告使用数据!$A$1:$K$65536,11,0),"")</f>
        <v>8</v>
      </c>
      <c r="T650">
        <f>IFERROR(VLOOKUP($A650,[3]库存报告使用数据!$A$1:$C$65536,3,0),"")</f>
        <v>0</v>
      </c>
      <c r="U650">
        <f>IFERROR(VLOOKUP($A650,[3]库存报告使用数据!$A$1:$F$65536,6,0),"")</f>
        <v>0</v>
      </c>
      <c r="V650">
        <f>IFERROR(VLOOKUP($A650,[3]库存报告使用数据!$A$1:$I$65536,9,0),"")</f>
        <v>1</v>
      </c>
      <c r="W650">
        <f>IFERROR(VLOOKUP($A650,[3]库存报告使用数据!$A$1:$L$65536,12,0),"")</f>
        <v>0</v>
      </c>
      <c r="X650" s="20">
        <f t="shared" si="172"/>
        <v>0</v>
      </c>
      <c r="Y650" s="20" t="str">
        <f t="shared" si="173"/>
        <v/>
      </c>
      <c r="Z650" s="20">
        <f t="shared" si="174"/>
        <v>0.25</v>
      </c>
      <c r="AA650" s="20">
        <f t="shared" si="175"/>
        <v>0</v>
      </c>
      <c r="AB650">
        <f>IFERROR(VLOOKUP($A650,[3]库存报告使用数据!$A$1:$D$65536,4,0),"")</f>
        <v>0</v>
      </c>
      <c r="AC650">
        <f>IFERROR(VLOOKUP($A650,[3]库存报告使用数据!$A$1:$G$65536,7,0),"")</f>
        <v>0</v>
      </c>
      <c r="AD650">
        <f>IFERROR(VLOOKUP($A650,[3]库存报告使用数据!$A$1:$J$65536,10,0),"")</f>
        <v>0.21</v>
      </c>
      <c r="AE650">
        <f>IFERROR(VLOOKUP($A650,[3]库存报告使用数据!$A$1:$M$65536,13,0),"")</f>
        <v>0</v>
      </c>
      <c r="AF650" s="20" t="str">
        <f t="shared" si="176"/>
        <v/>
      </c>
      <c r="AG650" s="20" t="str">
        <f t="shared" si="177"/>
        <v/>
      </c>
      <c r="AH650" s="20" t="str">
        <f t="shared" si="178"/>
        <v>无销售广告费为0.21</v>
      </c>
      <c r="AI650" s="20" t="str">
        <f t="shared" si="179"/>
        <v/>
      </c>
      <c r="AJ650">
        <f>IFERROR(VLOOKUP($B650,[4]库存报告使用数据!$A$1:$B$65536,2,0),0)</f>
        <v>0</v>
      </c>
      <c r="AK650">
        <f>IFERROR(VLOOKUP($B650,[4]库存报告使用数据!$A$1:$C$65536,3,0),)</f>
        <v>0</v>
      </c>
      <c r="AL650">
        <f>IFERROR(VLOOKUP($B650,[4]库存报告使用数据!$A$1:$D$65536,4,0),)</f>
        <v>0</v>
      </c>
      <c r="AM650">
        <f>IFERROR(VLOOKUP($B650,[4]库存报告使用数据!$A$1:$E$65536,5,0),)</f>
        <v>0</v>
      </c>
      <c r="AN650" s="20" t="str">
        <f t="shared" si="180"/>
        <v/>
      </c>
      <c r="AO650" s="20" t="str">
        <f t="shared" si="181"/>
        <v/>
      </c>
      <c r="AP650" s="20" t="str">
        <f t="shared" si="182"/>
        <v/>
      </c>
      <c r="AQ650" s="20" t="str">
        <f t="shared" si="183"/>
        <v/>
      </c>
      <c r="AR650" s="32">
        <f t="shared" si="184"/>
        <v>0</v>
      </c>
      <c r="AS650" s="32">
        <f t="shared" si="185"/>
        <v>0</v>
      </c>
      <c r="AT650" s="32">
        <f t="shared" si="186"/>
        <v>2</v>
      </c>
      <c r="AU650" s="28" t="str">
        <f t="shared" si="187"/>
        <v>库存为2</v>
      </c>
      <c r="AV650" s="34" t="str">
        <f>IFERROR(时间!$B$4+AU650,"上周无销量")</f>
        <v>上周无销量</v>
      </c>
    </row>
    <row r="651" spans="1:48">
      <c r="A651" s="18" t="s">
        <v>696</v>
      </c>
      <c r="B651" t="str">
        <f>VLOOKUP(A651,'[1]sku-asin（子）'!$A:$B,2,0)</f>
        <v>B075TW9HWJ</v>
      </c>
      <c r="C651" t="str">
        <f>VLOOKUP(A651,'[1]子sku-父sku'!$A:$B,2,0)</f>
        <v>EUTK-J0102</v>
      </c>
      <c r="D651" s="28">
        <f>IFERROR(VLOOKUP(A651,[2]库存报告使用数据处理!$A:$C,3,0),0)</f>
        <v>0</v>
      </c>
      <c r="E651" s="28">
        <f>IFERROR(VLOOKUP(A651,[2]库存报告使用数据处理!$A:$D,4,0),0)</f>
        <v>0</v>
      </c>
      <c r="F651" s="28">
        <f>IFERROR(VLOOKUP(A651,[2]库存报告使用数据处理!$A:$E,5,0),0)</f>
        <v>0</v>
      </c>
      <c r="G651" s="28">
        <f>IFERROR(VLOOKUP(A651,[2]库存报告使用数据处理!$A:$F,6,0),0)</f>
        <v>0</v>
      </c>
      <c r="H651" s="29">
        <f>IFERROR(VLOOKUP(A651,[2]库存报告使用数据处理!$A:$G,7,0),0)</f>
        <v>0</v>
      </c>
      <c r="I651">
        <f>IFERROR(VLOOKUP(A651,[5]数据处理!$A:$B,2,0),0)</f>
        <v>4</v>
      </c>
      <c r="J651" s="30">
        <f>IFERROR(VLOOKUP(A651,[5]数据处理!$A:$D,4,0),0)</f>
        <v>0</v>
      </c>
      <c r="K651" s="30">
        <f>IFERROR(VLOOKUP(A651,[5]数据处理!$A:$E,5,0),0)</f>
        <v>0</v>
      </c>
      <c r="L651" s="30">
        <f>IFERROR(VLOOKUP(A651,[5]数据处理!$A:$G,7,0),0)</f>
        <v>0</v>
      </c>
      <c r="M651">
        <f t="shared" si="171"/>
        <v>4</v>
      </c>
      <c r="N651">
        <f>IFERROR(VLOOKUP(A651,[5]数据处理!$A:$C,3,0),0)</f>
        <v>0</v>
      </c>
      <c r="O651">
        <f>IFERROR(VLOOKUP($A651,[5]数据处理!$A:$N,14,0),0)</f>
        <v>4</v>
      </c>
      <c r="P651">
        <f>IFERROR(VLOOKUP($A651,[3]库存报告使用数据!$A$1:$B$65536,2,0),"")</f>
        <v>7</v>
      </c>
      <c r="Q651">
        <f>IFERROR(VLOOKUP($A651,[3]库存报告使用数据!$A$1:$E$65536,5,0),"")</f>
        <v>0</v>
      </c>
      <c r="R651">
        <f>IFERROR(VLOOKUP($A651,[3]库存报告使用数据!$A$1:$H$65536,8,0),"")</f>
        <v>1</v>
      </c>
      <c r="S651">
        <f>IFERROR(VLOOKUP($A651,[3]库存报告使用数据!$A$1:$K$65536,11,0),"")</f>
        <v>0</v>
      </c>
      <c r="T651">
        <f>IFERROR(VLOOKUP($A651,[3]库存报告使用数据!$A$1:$C$65536,3,0),"")</f>
        <v>0</v>
      </c>
      <c r="U651">
        <f>IFERROR(VLOOKUP($A651,[3]库存报告使用数据!$A$1:$F$65536,6,0),"")</f>
        <v>0</v>
      </c>
      <c r="V651">
        <f>IFERROR(VLOOKUP($A651,[3]库存报告使用数据!$A$1:$I$65536,9,0),"")</f>
        <v>0</v>
      </c>
      <c r="W651">
        <f>IFERROR(VLOOKUP($A651,[3]库存报告使用数据!$A$1:$L$65536,12,0),"")</f>
        <v>0</v>
      </c>
      <c r="X651" s="20">
        <f t="shared" si="172"/>
        <v>0</v>
      </c>
      <c r="Y651" s="20" t="str">
        <f t="shared" si="173"/>
        <v/>
      </c>
      <c r="Z651" s="20">
        <f t="shared" si="174"/>
        <v>0</v>
      </c>
      <c r="AA651" s="20" t="str">
        <f t="shared" si="175"/>
        <v/>
      </c>
      <c r="AB651">
        <f>IFERROR(VLOOKUP($A651,[3]库存报告使用数据!$A$1:$D$65536,4,0),"")</f>
        <v>0</v>
      </c>
      <c r="AC651">
        <f>IFERROR(VLOOKUP($A651,[3]库存报告使用数据!$A$1:$G$65536,7,0),"")</f>
        <v>0</v>
      </c>
      <c r="AD651">
        <f>IFERROR(VLOOKUP($A651,[3]库存报告使用数据!$A$1:$J$65536,10,0),"")</f>
        <v>0</v>
      </c>
      <c r="AE651">
        <f>IFERROR(VLOOKUP($A651,[3]库存报告使用数据!$A$1:$M$65536,13,0),"")</f>
        <v>0</v>
      </c>
      <c r="AF651" s="20" t="str">
        <f t="shared" si="176"/>
        <v/>
      </c>
      <c r="AG651" s="20" t="str">
        <f t="shared" si="177"/>
        <v/>
      </c>
      <c r="AH651" s="20" t="str">
        <f t="shared" si="178"/>
        <v/>
      </c>
      <c r="AI651" s="20" t="str">
        <f t="shared" si="179"/>
        <v/>
      </c>
      <c r="AJ651">
        <f>IFERROR(VLOOKUP($B651,[4]库存报告使用数据!$A$1:$B$65536,2,0),0)</f>
        <v>0</v>
      </c>
      <c r="AK651">
        <f>IFERROR(VLOOKUP($B651,[4]库存报告使用数据!$A$1:$C$65536,3,0),)</f>
        <v>0</v>
      </c>
      <c r="AL651">
        <f>IFERROR(VLOOKUP($B651,[4]库存报告使用数据!$A$1:$D$65536,4,0),)</f>
        <v>0</v>
      </c>
      <c r="AM651">
        <f>IFERROR(VLOOKUP($B651,[4]库存报告使用数据!$A$1:$E$65536,5,0),)</f>
        <v>0</v>
      </c>
      <c r="AN651" s="20" t="str">
        <f t="shared" si="180"/>
        <v/>
      </c>
      <c r="AO651" s="20" t="str">
        <f t="shared" si="181"/>
        <v/>
      </c>
      <c r="AP651" s="20" t="str">
        <f t="shared" si="182"/>
        <v/>
      </c>
      <c r="AQ651" s="20" t="str">
        <f t="shared" si="183"/>
        <v/>
      </c>
      <c r="AR651" s="32">
        <f t="shared" si="184"/>
        <v>0</v>
      </c>
      <c r="AS651" s="32">
        <f t="shared" si="185"/>
        <v>0</v>
      </c>
      <c r="AT651" s="32">
        <f t="shared" si="186"/>
        <v>4</v>
      </c>
      <c r="AU651" s="28" t="str">
        <f t="shared" si="187"/>
        <v>库存为4</v>
      </c>
      <c r="AV651" s="34" t="str">
        <f>IFERROR(时间!$B$4+AU651,"上周无销量")</f>
        <v>上周无销量</v>
      </c>
    </row>
    <row r="652" spans="1:48">
      <c r="A652" s="18" t="s">
        <v>697</v>
      </c>
      <c r="B652" t="str">
        <f>VLOOKUP(A652,'[1]sku-asin（子）'!$A:$B,2,0)</f>
        <v>B075V1VZVF</v>
      </c>
      <c r="C652" t="str">
        <f>VLOOKUP(A652,'[1]子sku-父sku'!$A:$B,2,0)</f>
        <v>EUTK-J0102</v>
      </c>
      <c r="D652" s="28">
        <f>IFERROR(VLOOKUP(A652,[2]库存报告使用数据处理!$A:$C,3,0),0)</f>
        <v>0</v>
      </c>
      <c r="E652" s="28">
        <f>IFERROR(VLOOKUP(A652,[2]库存报告使用数据处理!$A:$D,4,0),0)</f>
        <v>0</v>
      </c>
      <c r="F652" s="28">
        <f>IFERROR(VLOOKUP(A652,[2]库存报告使用数据处理!$A:$E,5,0),0)</f>
        <v>0</v>
      </c>
      <c r="G652" s="28">
        <f>IFERROR(VLOOKUP(A652,[2]库存报告使用数据处理!$A:$F,6,0),0)</f>
        <v>0</v>
      </c>
      <c r="H652" s="29">
        <f>IFERROR(VLOOKUP(A652,[2]库存报告使用数据处理!$A:$G,7,0),0)</f>
        <v>0</v>
      </c>
      <c r="I652">
        <f>IFERROR(VLOOKUP(A652,[5]数据处理!$A:$B,2,0),0)</f>
        <v>1</v>
      </c>
      <c r="J652" s="30">
        <f>IFERROR(VLOOKUP(A652,[5]数据处理!$A:$D,4,0),0)</f>
        <v>0</v>
      </c>
      <c r="K652" s="30">
        <f>IFERROR(VLOOKUP(A652,[5]数据处理!$A:$E,5,0),0)</f>
        <v>0</v>
      </c>
      <c r="L652" s="30">
        <f>IFERROR(VLOOKUP(A652,[5]数据处理!$A:$G,7,0),0)</f>
        <v>0</v>
      </c>
      <c r="M652">
        <f t="shared" si="171"/>
        <v>1</v>
      </c>
      <c r="N652">
        <f>IFERROR(VLOOKUP(A652,[5]数据处理!$A:$C,3,0),0)</f>
        <v>0</v>
      </c>
      <c r="O652">
        <f>IFERROR(VLOOKUP($A652,[5]数据处理!$A:$N,14,0),0)</f>
        <v>1</v>
      </c>
      <c r="P652">
        <f>IFERROR(VLOOKUP($A652,[3]库存报告使用数据!$A$1:$B$65536,2,0),"")</f>
        <v>14</v>
      </c>
      <c r="Q652">
        <f>IFERROR(VLOOKUP($A652,[3]库存报告使用数据!$A$1:$E$65536,5,0),"")</f>
        <v>4</v>
      </c>
      <c r="R652">
        <f>IFERROR(VLOOKUP($A652,[3]库存报告使用数据!$A$1:$H$65536,8,0),"")</f>
        <v>4</v>
      </c>
      <c r="S652">
        <f>IFERROR(VLOOKUP($A652,[3]库存报告使用数据!$A$1:$K$65536,11,0),"")</f>
        <v>3</v>
      </c>
      <c r="T652">
        <f>IFERROR(VLOOKUP($A652,[3]库存报告使用数据!$A$1:$C$65536,3,0),"")</f>
        <v>0</v>
      </c>
      <c r="U652">
        <f>IFERROR(VLOOKUP($A652,[3]库存报告使用数据!$A$1:$F$65536,6,0),"")</f>
        <v>0</v>
      </c>
      <c r="V652">
        <f>IFERROR(VLOOKUP($A652,[3]库存报告使用数据!$A$1:$I$65536,9,0),"")</f>
        <v>0</v>
      </c>
      <c r="W652">
        <f>IFERROR(VLOOKUP($A652,[3]库存报告使用数据!$A$1:$L$65536,12,0),"")</f>
        <v>0</v>
      </c>
      <c r="X652" s="20">
        <f t="shared" si="172"/>
        <v>0</v>
      </c>
      <c r="Y652" s="20">
        <f t="shared" si="173"/>
        <v>0</v>
      </c>
      <c r="Z652" s="20">
        <f t="shared" si="174"/>
        <v>0</v>
      </c>
      <c r="AA652" s="20">
        <f t="shared" si="175"/>
        <v>0</v>
      </c>
      <c r="AB652">
        <f>IFERROR(VLOOKUP($A652,[3]库存报告使用数据!$A$1:$D$65536,4,0),"")</f>
        <v>0</v>
      </c>
      <c r="AC652">
        <f>IFERROR(VLOOKUP($A652,[3]库存报告使用数据!$A$1:$G$65536,7,0),"")</f>
        <v>0</v>
      </c>
      <c r="AD652">
        <f>IFERROR(VLOOKUP($A652,[3]库存报告使用数据!$A$1:$J$65536,10,0),"")</f>
        <v>0</v>
      </c>
      <c r="AE652">
        <f>IFERROR(VLOOKUP($A652,[3]库存报告使用数据!$A$1:$M$65536,13,0),"")</f>
        <v>0</v>
      </c>
      <c r="AF652" s="20" t="str">
        <f t="shared" si="176"/>
        <v/>
      </c>
      <c r="AG652" s="20" t="str">
        <f t="shared" si="177"/>
        <v/>
      </c>
      <c r="AH652" s="20" t="str">
        <f t="shared" si="178"/>
        <v/>
      </c>
      <c r="AI652" s="20" t="str">
        <f t="shared" si="179"/>
        <v/>
      </c>
      <c r="AJ652">
        <f>IFERROR(VLOOKUP($B652,[4]库存报告使用数据!$A$1:$B$65536,2,0),0)</f>
        <v>0</v>
      </c>
      <c r="AK652">
        <f>IFERROR(VLOOKUP($B652,[4]库存报告使用数据!$A$1:$C$65536,3,0),)</f>
        <v>0</v>
      </c>
      <c r="AL652">
        <f>IFERROR(VLOOKUP($B652,[4]库存报告使用数据!$A$1:$D$65536,4,0),)</f>
        <v>3</v>
      </c>
      <c r="AM652">
        <f>IFERROR(VLOOKUP($B652,[4]库存报告使用数据!$A$1:$E$65536,5,0),)</f>
        <v>0</v>
      </c>
      <c r="AN652" s="20" t="str">
        <f t="shared" si="180"/>
        <v/>
      </c>
      <c r="AO652" s="20" t="str">
        <f t="shared" si="181"/>
        <v/>
      </c>
      <c r="AP652" s="20">
        <f t="shared" si="182"/>
        <v>0</v>
      </c>
      <c r="AQ652" s="20" t="str">
        <f t="shared" si="183"/>
        <v/>
      </c>
      <c r="AR652" s="32">
        <f t="shared" si="184"/>
        <v>0</v>
      </c>
      <c r="AS652" s="32">
        <f t="shared" si="185"/>
        <v>0</v>
      </c>
      <c r="AT652" s="32">
        <f t="shared" si="186"/>
        <v>1</v>
      </c>
      <c r="AU652" s="28" t="str">
        <f t="shared" si="187"/>
        <v>库存为1</v>
      </c>
      <c r="AV652" s="34" t="str">
        <f>IFERROR(时间!$B$4+AU652,"上周无销量")</f>
        <v>上周无销量</v>
      </c>
    </row>
    <row r="653" spans="1:48">
      <c r="A653" s="18" t="s">
        <v>698</v>
      </c>
      <c r="B653" t="str">
        <f>VLOOKUP(A653,'[1]sku-asin（子）'!$A:$B,2,0)</f>
        <v>B0771RV535</v>
      </c>
      <c r="C653" t="str">
        <f>VLOOKUP(A653,'[1]子sku-父sku'!$A:$B,2,0)</f>
        <v>KZ-CSM073</v>
      </c>
      <c r="D653" s="28">
        <f>IFERROR(VLOOKUP(A653,[2]库存报告使用数据处理!$A:$C,3,0),0)</f>
        <v>0</v>
      </c>
      <c r="E653" s="28">
        <f>IFERROR(VLOOKUP(A653,[2]库存报告使用数据处理!$A:$D,4,0),0)</f>
        <v>0</v>
      </c>
      <c r="F653" s="28">
        <f>IFERROR(VLOOKUP(A653,[2]库存报告使用数据处理!$A:$E,5,0),0)</f>
        <v>0</v>
      </c>
      <c r="G653" s="28">
        <f>IFERROR(VLOOKUP(A653,[2]库存报告使用数据处理!$A:$F,6,0),0)</f>
        <v>0</v>
      </c>
      <c r="H653" s="29">
        <f>IFERROR(VLOOKUP(A653,[2]库存报告使用数据处理!$A:$G,7,0),0)</f>
        <v>0</v>
      </c>
      <c r="I653">
        <f>IFERROR(VLOOKUP(A653,[5]数据处理!$A:$B,2,0),0)</f>
        <v>0</v>
      </c>
      <c r="J653" s="30">
        <f>IFERROR(VLOOKUP(A653,[5]数据处理!$A:$D,4,0),0)</f>
        <v>0</v>
      </c>
      <c r="K653" s="30">
        <f>IFERROR(VLOOKUP(A653,[5]数据处理!$A:$E,5,0),0)</f>
        <v>0</v>
      </c>
      <c r="L653" s="30">
        <f>IFERROR(VLOOKUP(A653,[5]数据处理!$A:$G,7,0),0)</f>
        <v>0</v>
      </c>
      <c r="M653">
        <f t="shared" si="171"/>
        <v>0</v>
      </c>
      <c r="N653">
        <f>IFERROR(VLOOKUP(A653,[5]数据处理!$A:$C,3,0),0)</f>
        <v>0</v>
      </c>
      <c r="O653">
        <f>IFERROR(VLOOKUP($A653,[5]数据处理!$A:$N,14,0),0)</f>
        <v>0</v>
      </c>
      <c r="P653" t="str">
        <f>IFERROR(VLOOKUP($A653,[3]库存报告使用数据!$A$1:$B$65536,2,0),"")</f>
        <v/>
      </c>
      <c r="Q653" t="str">
        <f>IFERROR(VLOOKUP($A653,[3]库存报告使用数据!$A$1:$E$65536,5,0),"")</f>
        <v/>
      </c>
      <c r="R653" t="str">
        <f>IFERROR(VLOOKUP($A653,[3]库存报告使用数据!$A$1:$H$65536,8,0),"")</f>
        <v/>
      </c>
      <c r="S653" t="str">
        <f>IFERROR(VLOOKUP($A653,[3]库存报告使用数据!$A$1:$K$65536,11,0),"")</f>
        <v/>
      </c>
      <c r="T653" t="str">
        <f>IFERROR(VLOOKUP($A653,[3]库存报告使用数据!$A$1:$C$65536,3,0),"")</f>
        <v/>
      </c>
      <c r="U653" t="str">
        <f>IFERROR(VLOOKUP($A653,[3]库存报告使用数据!$A$1:$F$65536,6,0),"")</f>
        <v/>
      </c>
      <c r="V653" t="str">
        <f>IFERROR(VLOOKUP($A653,[3]库存报告使用数据!$A$1:$I$65536,9,0),"")</f>
        <v/>
      </c>
      <c r="W653" t="str">
        <f>IFERROR(VLOOKUP($A653,[3]库存报告使用数据!$A$1:$L$65536,12,0),"")</f>
        <v/>
      </c>
      <c r="X653" s="20" t="str">
        <f t="shared" si="172"/>
        <v/>
      </c>
      <c r="Y653" s="20" t="str">
        <f t="shared" si="173"/>
        <v/>
      </c>
      <c r="Z653" s="20" t="str">
        <f t="shared" si="174"/>
        <v/>
      </c>
      <c r="AA653" s="20" t="str">
        <f t="shared" si="175"/>
        <v/>
      </c>
      <c r="AB653" t="str">
        <f>IFERROR(VLOOKUP($A653,[3]库存报告使用数据!$A$1:$D$65536,4,0),"")</f>
        <v/>
      </c>
      <c r="AC653" t="str">
        <f>IFERROR(VLOOKUP($A653,[3]库存报告使用数据!$A$1:$G$65536,7,0),"")</f>
        <v/>
      </c>
      <c r="AD653" t="str">
        <f>IFERROR(VLOOKUP($A653,[3]库存报告使用数据!$A$1:$J$65536,10,0),"")</f>
        <v/>
      </c>
      <c r="AE653" t="str">
        <f>IFERROR(VLOOKUP($A653,[3]库存报告使用数据!$A$1:$M$65536,13,0),"")</f>
        <v/>
      </c>
      <c r="AF653" s="20" t="str">
        <f t="shared" si="176"/>
        <v/>
      </c>
      <c r="AG653" s="20" t="str">
        <f t="shared" si="177"/>
        <v/>
      </c>
      <c r="AH653" s="20" t="str">
        <f t="shared" si="178"/>
        <v/>
      </c>
      <c r="AI653" s="20" t="str">
        <f t="shared" si="179"/>
        <v/>
      </c>
      <c r="AJ653">
        <f>IFERROR(VLOOKUP($B653,[4]库存报告使用数据!$A$1:$B$65536,2,0),0)</f>
        <v>0</v>
      </c>
      <c r="AK653">
        <f>IFERROR(VLOOKUP($B653,[4]库存报告使用数据!$A$1:$C$65536,3,0),)</f>
        <v>0</v>
      </c>
      <c r="AL653">
        <f>IFERROR(VLOOKUP($B653,[4]库存报告使用数据!$A$1:$D$65536,4,0),)</f>
        <v>0</v>
      </c>
      <c r="AM653">
        <f>IFERROR(VLOOKUP($B653,[4]库存报告使用数据!$A$1:$E$65536,5,0),)</f>
        <v>0</v>
      </c>
      <c r="AN653" s="20" t="str">
        <f t="shared" si="180"/>
        <v/>
      </c>
      <c r="AO653" s="20" t="str">
        <f t="shared" si="181"/>
        <v/>
      </c>
      <c r="AP653" s="20" t="str">
        <f t="shared" si="182"/>
        <v/>
      </c>
      <c r="AQ653" s="20" t="str">
        <f t="shared" si="183"/>
        <v/>
      </c>
      <c r="AR653" s="32">
        <f t="shared" si="184"/>
        <v>0</v>
      </c>
      <c r="AS653" s="32">
        <f t="shared" si="185"/>
        <v>0</v>
      </c>
      <c r="AT653" s="32">
        <f t="shared" si="186"/>
        <v>0</v>
      </c>
      <c r="AU653" s="28" t="str">
        <f t="shared" si="187"/>
        <v>库存为0</v>
      </c>
      <c r="AV653" s="34" t="str">
        <f>IFERROR(时间!$B$4+AU653,"上周无销量")</f>
        <v>上周无销量</v>
      </c>
    </row>
    <row r="654" spans="1:48">
      <c r="A654" s="18" t="s">
        <v>699</v>
      </c>
      <c r="B654" t="str">
        <f>VLOOKUP(A654,'[1]sku-asin（子）'!$A:$B,2,0)</f>
        <v>B077198ZKV</v>
      </c>
      <c r="C654" t="str">
        <f>VLOOKUP(A654,'[1]子sku-父sku'!$A:$B,2,0)</f>
        <v>KZ-CSM073</v>
      </c>
      <c r="D654" s="28">
        <f>IFERROR(VLOOKUP(A654,[2]库存报告使用数据处理!$A:$C,3,0),0)</f>
        <v>0</v>
      </c>
      <c r="E654" s="28">
        <f>IFERROR(VLOOKUP(A654,[2]库存报告使用数据处理!$A:$D,4,0),0)</f>
        <v>0</v>
      </c>
      <c r="F654" s="28">
        <f>IFERROR(VLOOKUP(A654,[2]库存报告使用数据处理!$A:$E,5,0),0)</f>
        <v>1</v>
      </c>
      <c r="G654" s="28">
        <f>IFERROR(VLOOKUP(A654,[2]库存报告使用数据处理!$A:$F,6,0),0)</f>
        <v>0</v>
      </c>
      <c r="H654" s="29">
        <f>IFERROR(VLOOKUP(A654,[2]库存报告使用数据处理!$A:$G,7,0),0)</f>
        <v>22.99</v>
      </c>
      <c r="I654">
        <f>IFERROR(VLOOKUP(A654,[5]数据处理!$A:$B,2,0),0)</f>
        <v>0</v>
      </c>
      <c r="J654" s="30">
        <f>IFERROR(VLOOKUP(A654,[5]数据处理!$A:$D,4,0),0)</f>
        <v>0</v>
      </c>
      <c r="K654" s="30">
        <f>IFERROR(VLOOKUP(A654,[5]数据处理!$A:$E,5,0),0)</f>
        <v>0</v>
      </c>
      <c r="L654" s="30">
        <f>IFERROR(VLOOKUP(A654,[5]数据处理!$A:$G,7,0),0)</f>
        <v>0</v>
      </c>
      <c r="M654">
        <f t="shared" si="171"/>
        <v>0</v>
      </c>
      <c r="N654">
        <f>IFERROR(VLOOKUP(A654,[5]数据处理!$A:$C,3,0),0)</f>
        <v>0</v>
      </c>
      <c r="O654">
        <f>IFERROR(VLOOKUP($A654,[5]数据处理!$A:$N,14,0),0)</f>
        <v>0</v>
      </c>
      <c r="P654" t="str">
        <f>IFERROR(VLOOKUP($A654,[3]库存报告使用数据!$A$1:$B$65536,2,0),"")</f>
        <v/>
      </c>
      <c r="Q654" t="str">
        <f>IFERROR(VLOOKUP($A654,[3]库存报告使用数据!$A$1:$E$65536,5,0),"")</f>
        <v/>
      </c>
      <c r="R654" t="str">
        <f>IFERROR(VLOOKUP($A654,[3]库存报告使用数据!$A$1:$H$65536,8,0),"")</f>
        <v/>
      </c>
      <c r="S654" t="str">
        <f>IFERROR(VLOOKUP($A654,[3]库存报告使用数据!$A$1:$K$65536,11,0),"")</f>
        <v/>
      </c>
      <c r="T654" t="str">
        <f>IFERROR(VLOOKUP($A654,[3]库存报告使用数据!$A$1:$C$65536,3,0),"")</f>
        <v/>
      </c>
      <c r="U654" t="str">
        <f>IFERROR(VLOOKUP($A654,[3]库存报告使用数据!$A$1:$F$65536,6,0),"")</f>
        <v/>
      </c>
      <c r="V654" t="str">
        <f>IFERROR(VLOOKUP($A654,[3]库存报告使用数据!$A$1:$I$65536,9,0),"")</f>
        <v/>
      </c>
      <c r="W654" t="str">
        <f>IFERROR(VLOOKUP($A654,[3]库存报告使用数据!$A$1:$L$65536,12,0),"")</f>
        <v/>
      </c>
      <c r="X654" s="20" t="str">
        <f t="shared" si="172"/>
        <v/>
      </c>
      <c r="Y654" s="20" t="str">
        <f t="shared" si="173"/>
        <v/>
      </c>
      <c r="Z654" s="20" t="str">
        <f t="shared" si="174"/>
        <v/>
      </c>
      <c r="AA654" s="20" t="str">
        <f t="shared" si="175"/>
        <v/>
      </c>
      <c r="AB654" t="str">
        <f>IFERROR(VLOOKUP($A654,[3]库存报告使用数据!$A$1:$D$65536,4,0),"")</f>
        <v/>
      </c>
      <c r="AC654" t="str">
        <f>IFERROR(VLOOKUP($A654,[3]库存报告使用数据!$A$1:$G$65536,7,0),"")</f>
        <v/>
      </c>
      <c r="AD654" t="str">
        <f>IFERROR(VLOOKUP($A654,[3]库存报告使用数据!$A$1:$J$65536,10,0),"")</f>
        <v/>
      </c>
      <c r="AE654" t="str">
        <f>IFERROR(VLOOKUP($A654,[3]库存报告使用数据!$A$1:$M$65536,13,0),"")</f>
        <v/>
      </c>
      <c r="AF654" s="20" t="str">
        <f t="shared" si="176"/>
        <v/>
      </c>
      <c r="AG654" s="20" t="str">
        <f t="shared" si="177"/>
        <v/>
      </c>
      <c r="AH654" s="20" t="str">
        <f t="shared" si="178"/>
        <v/>
      </c>
      <c r="AI654" s="20" t="str">
        <f t="shared" si="179"/>
        <v/>
      </c>
      <c r="AJ654">
        <f>IFERROR(VLOOKUP($B654,[4]库存报告使用数据!$A$1:$B$65536,2,0),0)</f>
        <v>0</v>
      </c>
      <c r="AK654">
        <f>IFERROR(VLOOKUP($B654,[4]库存报告使用数据!$A$1:$C$65536,3,0),)</f>
        <v>0</v>
      </c>
      <c r="AL654">
        <f>IFERROR(VLOOKUP($B654,[4]库存报告使用数据!$A$1:$D$65536,4,0),)</f>
        <v>8</v>
      </c>
      <c r="AM654">
        <f>IFERROR(VLOOKUP($B654,[4]库存报告使用数据!$A$1:$E$65536,5,0),)</f>
        <v>3</v>
      </c>
      <c r="AN654" s="20" t="str">
        <f t="shared" si="180"/>
        <v/>
      </c>
      <c r="AO654" s="20" t="str">
        <f t="shared" si="181"/>
        <v/>
      </c>
      <c r="AP654" s="20">
        <f t="shared" si="182"/>
        <v>0.125</v>
      </c>
      <c r="AQ654" s="20">
        <f t="shared" si="183"/>
        <v>0</v>
      </c>
      <c r="AR654" s="32">
        <f t="shared" si="184"/>
        <v>0</v>
      </c>
      <c r="AS654" s="32">
        <f t="shared" si="185"/>
        <v>0</v>
      </c>
      <c r="AT654" s="32">
        <f t="shared" si="186"/>
        <v>0</v>
      </c>
      <c r="AU654" s="28" t="str">
        <f t="shared" si="187"/>
        <v>库存为0</v>
      </c>
      <c r="AV654" s="34" t="str">
        <f>IFERROR(时间!$B$4+AU654,"上周无销量")</f>
        <v>上周无销量</v>
      </c>
    </row>
    <row r="655" spans="1:48">
      <c r="A655" s="18" t="s">
        <v>700</v>
      </c>
      <c r="B655" t="str">
        <f>VLOOKUP(A655,'[1]sku-asin（子）'!$A:$B,2,0)</f>
        <v>B0771DJ182</v>
      </c>
      <c r="C655" t="str">
        <f>VLOOKUP(A655,'[1]子sku-父sku'!$A:$B,2,0)</f>
        <v>KZ-CSM073</v>
      </c>
      <c r="D655" s="28">
        <f>IFERROR(VLOOKUP(A655,[2]库存报告使用数据处理!$A:$C,3,0),0)</f>
        <v>0</v>
      </c>
      <c r="E655" s="28">
        <f>IFERROR(VLOOKUP(A655,[2]库存报告使用数据处理!$A:$D,4,0),0)</f>
        <v>0</v>
      </c>
      <c r="F655" s="28">
        <f>IFERROR(VLOOKUP(A655,[2]库存报告使用数据处理!$A:$E,5,0),0)</f>
        <v>0</v>
      </c>
      <c r="G655" s="28">
        <f>IFERROR(VLOOKUP(A655,[2]库存报告使用数据处理!$A:$F,6,0),0)</f>
        <v>0</v>
      </c>
      <c r="H655" s="29">
        <f>IFERROR(VLOOKUP(A655,[2]库存报告使用数据处理!$A:$G,7,0),0)</f>
        <v>0</v>
      </c>
      <c r="I655">
        <f>IFERROR(VLOOKUP(A655,[5]数据处理!$A:$B,2,0),0)</f>
        <v>0</v>
      </c>
      <c r="J655" s="30">
        <f>IFERROR(VLOOKUP(A655,[5]数据处理!$A:$D,4,0),0)</f>
        <v>0</v>
      </c>
      <c r="K655" s="30">
        <f>IFERROR(VLOOKUP(A655,[5]数据处理!$A:$E,5,0),0)</f>
        <v>0</v>
      </c>
      <c r="L655" s="30">
        <f>IFERROR(VLOOKUP(A655,[5]数据处理!$A:$G,7,0),0)</f>
        <v>0</v>
      </c>
      <c r="M655">
        <f t="shared" si="171"/>
        <v>0</v>
      </c>
      <c r="N655">
        <f>IFERROR(VLOOKUP(A655,[5]数据处理!$A:$C,3,0),0)</f>
        <v>0</v>
      </c>
      <c r="O655">
        <f>IFERROR(VLOOKUP($A655,[5]数据处理!$A:$N,14,0),0)</f>
        <v>0</v>
      </c>
      <c r="P655" t="str">
        <f>IFERROR(VLOOKUP($A655,[3]库存报告使用数据!$A$1:$B$65536,2,0),"")</f>
        <v/>
      </c>
      <c r="Q655" t="str">
        <f>IFERROR(VLOOKUP($A655,[3]库存报告使用数据!$A$1:$E$65536,5,0),"")</f>
        <v/>
      </c>
      <c r="R655" t="str">
        <f>IFERROR(VLOOKUP($A655,[3]库存报告使用数据!$A$1:$H$65536,8,0),"")</f>
        <v/>
      </c>
      <c r="S655" t="str">
        <f>IFERROR(VLOOKUP($A655,[3]库存报告使用数据!$A$1:$K$65536,11,0),"")</f>
        <v/>
      </c>
      <c r="T655" t="str">
        <f>IFERROR(VLOOKUP($A655,[3]库存报告使用数据!$A$1:$C$65536,3,0),"")</f>
        <v/>
      </c>
      <c r="U655" t="str">
        <f>IFERROR(VLOOKUP($A655,[3]库存报告使用数据!$A$1:$F$65536,6,0),"")</f>
        <v/>
      </c>
      <c r="V655" t="str">
        <f>IFERROR(VLOOKUP($A655,[3]库存报告使用数据!$A$1:$I$65536,9,0),"")</f>
        <v/>
      </c>
      <c r="W655" t="str">
        <f>IFERROR(VLOOKUP($A655,[3]库存报告使用数据!$A$1:$L$65536,12,0),"")</f>
        <v/>
      </c>
      <c r="X655" s="20" t="str">
        <f t="shared" si="172"/>
        <v/>
      </c>
      <c r="Y655" s="20" t="str">
        <f t="shared" si="173"/>
        <v/>
      </c>
      <c r="Z655" s="20" t="str">
        <f t="shared" si="174"/>
        <v/>
      </c>
      <c r="AA655" s="20" t="str">
        <f t="shared" si="175"/>
        <v/>
      </c>
      <c r="AB655" t="str">
        <f>IFERROR(VLOOKUP($A655,[3]库存报告使用数据!$A$1:$D$65536,4,0),"")</f>
        <v/>
      </c>
      <c r="AC655" t="str">
        <f>IFERROR(VLOOKUP($A655,[3]库存报告使用数据!$A$1:$G$65536,7,0),"")</f>
        <v/>
      </c>
      <c r="AD655" t="str">
        <f>IFERROR(VLOOKUP($A655,[3]库存报告使用数据!$A$1:$J$65536,10,0),"")</f>
        <v/>
      </c>
      <c r="AE655" t="str">
        <f>IFERROR(VLOOKUP($A655,[3]库存报告使用数据!$A$1:$M$65536,13,0),"")</f>
        <v/>
      </c>
      <c r="AF655" s="20" t="str">
        <f t="shared" si="176"/>
        <v/>
      </c>
      <c r="AG655" s="20" t="str">
        <f t="shared" si="177"/>
        <v/>
      </c>
      <c r="AH655" s="20" t="str">
        <f t="shared" si="178"/>
        <v/>
      </c>
      <c r="AI655" s="20" t="str">
        <f t="shared" si="179"/>
        <v/>
      </c>
      <c r="AJ655">
        <f>IFERROR(VLOOKUP($B655,[4]库存报告使用数据!$A$1:$B$65536,2,0),0)</f>
        <v>0</v>
      </c>
      <c r="AK655">
        <f>IFERROR(VLOOKUP($B655,[4]库存报告使用数据!$A$1:$C$65536,3,0),)</f>
        <v>0</v>
      </c>
      <c r="AL655">
        <f>IFERROR(VLOOKUP($B655,[4]库存报告使用数据!$A$1:$D$65536,4,0),)</f>
        <v>0</v>
      </c>
      <c r="AM655">
        <f>IFERROR(VLOOKUP($B655,[4]库存报告使用数据!$A$1:$E$65536,5,0),)</f>
        <v>0</v>
      </c>
      <c r="AN655" s="20" t="str">
        <f t="shared" si="180"/>
        <v/>
      </c>
      <c r="AO655" s="20" t="str">
        <f t="shared" si="181"/>
        <v/>
      </c>
      <c r="AP655" s="20" t="str">
        <f t="shared" si="182"/>
        <v/>
      </c>
      <c r="AQ655" s="20" t="str">
        <f t="shared" si="183"/>
        <v/>
      </c>
      <c r="AR655" s="32">
        <f t="shared" si="184"/>
        <v>0</v>
      </c>
      <c r="AS655" s="32">
        <f t="shared" si="185"/>
        <v>0</v>
      </c>
      <c r="AT655" s="32">
        <f t="shared" si="186"/>
        <v>0</v>
      </c>
      <c r="AU655" s="28" t="str">
        <f t="shared" si="187"/>
        <v>库存为0</v>
      </c>
      <c r="AV655" s="34" t="str">
        <f>IFERROR(时间!$B$4+AU655,"上周无销量")</f>
        <v>上周无销量</v>
      </c>
    </row>
    <row r="656" spans="1:48">
      <c r="A656" s="18" t="s">
        <v>701</v>
      </c>
      <c r="B656" t="str">
        <f>VLOOKUP(A656,'[1]sku-asin（子）'!$A:$B,2,0)</f>
        <v>B07719W27V</v>
      </c>
      <c r="C656" t="str">
        <f>VLOOKUP(A656,'[1]子sku-父sku'!$A:$B,2,0)</f>
        <v>KZ-CSM073</v>
      </c>
      <c r="D656" s="28">
        <f>IFERROR(VLOOKUP(A656,[2]库存报告使用数据处理!$A:$C,3,0),0)</f>
        <v>0</v>
      </c>
      <c r="E656" s="28">
        <f>IFERROR(VLOOKUP(A656,[2]库存报告使用数据处理!$A:$D,4,0),0)</f>
        <v>0</v>
      </c>
      <c r="F656" s="28">
        <f>IFERROR(VLOOKUP(A656,[2]库存报告使用数据处理!$A:$E,5,0),0)</f>
        <v>0</v>
      </c>
      <c r="G656" s="28">
        <f>IFERROR(VLOOKUP(A656,[2]库存报告使用数据处理!$A:$F,6,0),0)</f>
        <v>0</v>
      </c>
      <c r="H656" s="29">
        <f>IFERROR(VLOOKUP(A656,[2]库存报告使用数据处理!$A:$G,7,0),0)</f>
        <v>0</v>
      </c>
      <c r="I656">
        <f>IFERROR(VLOOKUP(A656,[5]数据处理!$A:$B,2,0),0)</f>
        <v>0</v>
      </c>
      <c r="J656" s="30">
        <f>IFERROR(VLOOKUP(A656,[5]数据处理!$A:$D,4,0),0)</f>
        <v>0</v>
      </c>
      <c r="K656" s="30">
        <f>IFERROR(VLOOKUP(A656,[5]数据处理!$A:$E,5,0),0)</f>
        <v>0</v>
      </c>
      <c r="L656" s="30">
        <f>IFERROR(VLOOKUP(A656,[5]数据处理!$A:$G,7,0),0)</f>
        <v>0</v>
      </c>
      <c r="M656">
        <f t="shared" si="171"/>
        <v>0</v>
      </c>
      <c r="N656">
        <f>IFERROR(VLOOKUP(A656,[5]数据处理!$A:$C,3,0),0)</f>
        <v>0</v>
      </c>
      <c r="O656">
        <f>IFERROR(VLOOKUP($A656,[5]数据处理!$A:$N,14,0),0)</f>
        <v>0</v>
      </c>
      <c r="P656" t="str">
        <f>IFERROR(VLOOKUP($A656,[3]库存报告使用数据!$A$1:$B$65536,2,0),"")</f>
        <v/>
      </c>
      <c r="Q656" t="str">
        <f>IFERROR(VLOOKUP($A656,[3]库存报告使用数据!$A$1:$E$65536,5,0),"")</f>
        <v/>
      </c>
      <c r="R656" t="str">
        <f>IFERROR(VLOOKUP($A656,[3]库存报告使用数据!$A$1:$H$65536,8,0),"")</f>
        <v/>
      </c>
      <c r="S656" t="str">
        <f>IFERROR(VLOOKUP($A656,[3]库存报告使用数据!$A$1:$K$65536,11,0),"")</f>
        <v/>
      </c>
      <c r="T656" t="str">
        <f>IFERROR(VLOOKUP($A656,[3]库存报告使用数据!$A$1:$C$65536,3,0),"")</f>
        <v/>
      </c>
      <c r="U656" t="str">
        <f>IFERROR(VLOOKUP($A656,[3]库存报告使用数据!$A$1:$F$65536,6,0),"")</f>
        <v/>
      </c>
      <c r="V656" t="str">
        <f>IFERROR(VLOOKUP($A656,[3]库存报告使用数据!$A$1:$I$65536,9,0),"")</f>
        <v/>
      </c>
      <c r="W656" t="str">
        <f>IFERROR(VLOOKUP($A656,[3]库存报告使用数据!$A$1:$L$65536,12,0),"")</f>
        <v/>
      </c>
      <c r="X656" s="20" t="str">
        <f t="shared" si="172"/>
        <v/>
      </c>
      <c r="Y656" s="20" t="str">
        <f t="shared" si="173"/>
        <v/>
      </c>
      <c r="Z656" s="20" t="str">
        <f t="shared" si="174"/>
        <v/>
      </c>
      <c r="AA656" s="20" t="str">
        <f t="shared" si="175"/>
        <v/>
      </c>
      <c r="AB656" t="str">
        <f>IFERROR(VLOOKUP($A656,[3]库存报告使用数据!$A$1:$D$65536,4,0),"")</f>
        <v/>
      </c>
      <c r="AC656" t="str">
        <f>IFERROR(VLOOKUP($A656,[3]库存报告使用数据!$A$1:$G$65536,7,0),"")</f>
        <v/>
      </c>
      <c r="AD656" t="str">
        <f>IFERROR(VLOOKUP($A656,[3]库存报告使用数据!$A$1:$J$65536,10,0),"")</f>
        <v/>
      </c>
      <c r="AE656" t="str">
        <f>IFERROR(VLOOKUP($A656,[3]库存报告使用数据!$A$1:$M$65536,13,0),"")</f>
        <v/>
      </c>
      <c r="AF656" s="20" t="str">
        <f t="shared" si="176"/>
        <v/>
      </c>
      <c r="AG656" s="20" t="str">
        <f t="shared" si="177"/>
        <v/>
      </c>
      <c r="AH656" s="20" t="str">
        <f t="shared" si="178"/>
        <v/>
      </c>
      <c r="AI656" s="20" t="str">
        <f t="shared" si="179"/>
        <v/>
      </c>
      <c r="AJ656">
        <f>IFERROR(VLOOKUP($B656,[4]库存报告使用数据!$A$1:$B$65536,2,0),0)</f>
        <v>0</v>
      </c>
      <c r="AK656">
        <f>IFERROR(VLOOKUP($B656,[4]库存报告使用数据!$A$1:$C$65536,3,0),)</f>
        <v>0</v>
      </c>
      <c r="AL656">
        <f>IFERROR(VLOOKUP($B656,[4]库存报告使用数据!$A$1:$D$65536,4,0),)</f>
        <v>0</v>
      </c>
      <c r="AM656">
        <f>IFERROR(VLOOKUP($B656,[4]库存报告使用数据!$A$1:$E$65536,5,0),)</f>
        <v>0</v>
      </c>
      <c r="AN656" s="20" t="str">
        <f t="shared" si="180"/>
        <v/>
      </c>
      <c r="AO656" s="20" t="str">
        <f t="shared" si="181"/>
        <v/>
      </c>
      <c r="AP656" s="20" t="str">
        <f t="shared" si="182"/>
        <v/>
      </c>
      <c r="AQ656" s="20" t="str">
        <f t="shared" si="183"/>
        <v/>
      </c>
      <c r="AR656" s="32">
        <f t="shared" si="184"/>
        <v>0</v>
      </c>
      <c r="AS656" s="32">
        <f t="shared" si="185"/>
        <v>0</v>
      </c>
      <c r="AT656" s="32">
        <f t="shared" si="186"/>
        <v>0</v>
      </c>
      <c r="AU656" s="28" t="str">
        <f t="shared" si="187"/>
        <v>库存为0</v>
      </c>
      <c r="AV656" s="34" t="str">
        <f>IFERROR(时间!$B$4+AU656,"上周无销量")</f>
        <v>上周无销量</v>
      </c>
    </row>
    <row r="657" spans="1:48">
      <c r="A657" s="18" t="s">
        <v>702</v>
      </c>
      <c r="B657" t="str">
        <f>VLOOKUP(A657,'[1]sku-asin（子）'!$A:$B,2,0)</f>
        <v>B07719QVBH</v>
      </c>
      <c r="C657" t="str">
        <f>VLOOKUP(A657,'[1]子sku-父sku'!$A:$B,2,0)</f>
        <v>KZ-CSM073</v>
      </c>
      <c r="D657" s="28">
        <f>IFERROR(VLOOKUP(A657,[2]库存报告使用数据处理!$A:$C,3,0),0)</f>
        <v>0</v>
      </c>
      <c r="E657" s="28">
        <f>IFERROR(VLOOKUP(A657,[2]库存报告使用数据处理!$A:$D,4,0),0)</f>
        <v>0</v>
      </c>
      <c r="F657" s="28">
        <f>IFERROR(VLOOKUP(A657,[2]库存报告使用数据处理!$A:$E,5,0),0)</f>
        <v>0</v>
      </c>
      <c r="G657" s="28">
        <f>IFERROR(VLOOKUP(A657,[2]库存报告使用数据处理!$A:$F,6,0),0)</f>
        <v>0</v>
      </c>
      <c r="H657" s="29">
        <f>IFERROR(VLOOKUP(A657,[2]库存报告使用数据处理!$A:$G,7,0),0)</f>
        <v>0</v>
      </c>
      <c r="I657">
        <f>IFERROR(VLOOKUP(A657,[5]数据处理!$A:$B,2,0),0)</f>
        <v>0</v>
      </c>
      <c r="J657" s="30">
        <f>IFERROR(VLOOKUP(A657,[5]数据处理!$A:$D,4,0),0)</f>
        <v>0</v>
      </c>
      <c r="K657" s="30">
        <f>IFERROR(VLOOKUP(A657,[5]数据处理!$A:$E,5,0),0)</f>
        <v>0</v>
      </c>
      <c r="L657" s="30">
        <f>IFERROR(VLOOKUP(A657,[5]数据处理!$A:$G,7,0),0)</f>
        <v>0</v>
      </c>
      <c r="M657">
        <f t="shared" si="171"/>
        <v>0</v>
      </c>
      <c r="N657">
        <f>IFERROR(VLOOKUP(A657,[5]数据处理!$A:$C,3,0),0)</f>
        <v>0</v>
      </c>
      <c r="O657">
        <f>IFERROR(VLOOKUP($A657,[5]数据处理!$A:$N,14,0),0)</f>
        <v>0</v>
      </c>
      <c r="P657" t="str">
        <f>IFERROR(VLOOKUP($A657,[3]库存报告使用数据!$A$1:$B$65536,2,0),"")</f>
        <v/>
      </c>
      <c r="Q657" t="str">
        <f>IFERROR(VLOOKUP($A657,[3]库存报告使用数据!$A$1:$E$65536,5,0),"")</f>
        <v/>
      </c>
      <c r="R657" t="str">
        <f>IFERROR(VLOOKUP($A657,[3]库存报告使用数据!$A$1:$H$65536,8,0),"")</f>
        <v/>
      </c>
      <c r="S657" t="str">
        <f>IFERROR(VLOOKUP($A657,[3]库存报告使用数据!$A$1:$K$65536,11,0),"")</f>
        <v/>
      </c>
      <c r="T657" t="str">
        <f>IFERROR(VLOOKUP($A657,[3]库存报告使用数据!$A$1:$C$65536,3,0),"")</f>
        <v/>
      </c>
      <c r="U657" t="str">
        <f>IFERROR(VLOOKUP($A657,[3]库存报告使用数据!$A$1:$F$65536,6,0),"")</f>
        <v/>
      </c>
      <c r="V657" t="str">
        <f>IFERROR(VLOOKUP($A657,[3]库存报告使用数据!$A$1:$I$65536,9,0),"")</f>
        <v/>
      </c>
      <c r="W657" t="str">
        <f>IFERROR(VLOOKUP($A657,[3]库存报告使用数据!$A$1:$L$65536,12,0),"")</f>
        <v/>
      </c>
      <c r="X657" s="20" t="str">
        <f t="shared" si="172"/>
        <v/>
      </c>
      <c r="Y657" s="20" t="str">
        <f t="shared" si="173"/>
        <v/>
      </c>
      <c r="Z657" s="20" t="str">
        <f t="shared" si="174"/>
        <v/>
      </c>
      <c r="AA657" s="20" t="str">
        <f t="shared" si="175"/>
        <v/>
      </c>
      <c r="AB657" t="str">
        <f>IFERROR(VLOOKUP($A657,[3]库存报告使用数据!$A$1:$D$65536,4,0),"")</f>
        <v/>
      </c>
      <c r="AC657" t="str">
        <f>IFERROR(VLOOKUP($A657,[3]库存报告使用数据!$A$1:$G$65536,7,0),"")</f>
        <v/>
      </c>
      <c r="AD657" t="str">
        <f>IFERROR(VLOOKUP($A657,[3]库存报告使用数据!$A$1:$J$65536,10,0),"")</f>
        <v/>
      </c>
      <c r="AE657" t="str">
        <f>IFERROR(VLOOKUP($A657,[3]库存报告使用数据!$A$1:$M$65536,13,0),"")</f>
        <v/>
      </c>
      <c r="AF657" s="20" t="str">
        <f t="shared" si="176"/>
        <v/>
      </c>
      <c r="AG657" s="20" t="str">
        <f t="shared" si="177"/>
        <v/>
      </c>
      <c r="AH657" s="20" t="str">
        <f t="shared" si="178"/>
        <v/>
      </c>
      <c r="AI657" s="20" t="str">
        <f t="shared" si="179"/>
        <v/>
      </c>
      <c r="AJ657">
        <f>IFERROR(VLOOKUP($B657,[4]库存报告使用数据!$A$1:$B$65536,2,0),0)</f>
        <v>0</v>
      </c>
      <c r="AK657">
        <f>IFERROR(VLOOKUP($B657,[4]库存报告使用数据!$A$1:$C$65536,3,0),)</f>
        <v>0</v>
      </c>
      <c r="AL657">
        <f>IFERROR(VLOOKUP($B657,[4]库存报告使用数据!$A$1:$D$65536,4,0),)</f>
        <v>0</v>
      </c>
      <c r="AM657">
        <f>IFERROR(VLOOKUP($B657,[4]库存报告使用数据!$A$1:$E$65536,5,0),)</f>
        <v>0</v>
      </c>
      <c r="AN657" s="20" t="str">
        <f t="shared" si="180"/>
        <v/>
      </c>
      <c r="AO657" s="20" t="str">
        <f t="shared" si="181"/>
        <v/>
      </c>
      <c r="AP657" s="20" t="str">
        <f t="shared" si="182"/>
        <v/>
      </c>
      <c r="AQ657" s="20" t="str">
        <f t="shared" si="183"/>
        <v/>
      </c>
      <c r="AR657" s="32">
        <f t="shared" si="184"/>
        <v>0</v>
      </c>
      <c r="AS657" s="32">
        <f t="shared" si="185"/>
        <v>0</v>
      </c>
      <c r="AT657" s="32">
        <f t="shared" si="186"/>
        <v>0</v>
      </c>
      <c r="AU657" s="28" t="str">
        <f t="shared" si="187"/>
        <v>库存为0</v>
      </c>
      <c r="AV657" s="34" t="str">
        <f>IFERROR(时间!$B$4+AU657,"上周无销量")</f>
        <v>上周无销量</v>
      </c>
    </row>
    <row r="658" spans="1:48">
      <c r="A658" s="18" t="s">
        <v>703</v>
      </c>
      <c r="B658" t="str">
        <f>VLOOKUP(A658,'[1]sku-asin（子）'!$A:$B,2,0)</f>
        <v>B07715V9YN</v>
      </c>
      <c r="C658" t="str">
        <f>VLOOKUP(A658,'[1]子sku-父sku'!$A:$B,2,0)</f>
        <v>KZ-CSM073</v>
      </c>
      <c r="D658" s="28">
        <f>IFERROR(VLOOKUP(A658,[2]库存报告使用数据处理!$A:$C,3,0),0)</f>
        <v>0</v>
      </c>
      <c r="E658" s="28">
        <f>IFERROR(VLOOKUP(A658,[2]库存报告使用数据处理!$A:$D,4,0),0)</f>
        <v>0</v>
      </c>
      <c r="F658" s="28">
        <f>IFERROR(VLOOKUP(A658,[2]库存报告使用数据处理!$A:$E,5,0),0)</f>
        <v>0</v>
      </c>
      <c r="G658" s="28">
        <f>IFERROR(VLOOKUP(A658,[2]库存报告使用数据处理!$A:$F,6,0),0)</f>
        <v>2</v>
      </c>
      <c r="H658" s="29">
        <f>IFERROR(VLOOKUP(A658,[2]库存报告使用数据处理!$A:$G,7,0),0)</f>
        <v>12.99</v>
      </c>
      <c r="I658">
        <f>IFERROR(VLOOKUP(A658,[5]数据处理!$A:$B,2,0),0)</f>
        <v>0</v>
      </c>
      <c r="J658" s="30">
        <f>IFERROR(VLOOKUP(A658,[5]数据处理!$A:$D,4,0),0)</f>
        <v>0</v>
      </c>
      <c r="K658" s="30">
        <f>IFERROR(VLOOKUP(A658,[5]数据处理!$A:$E,5,0),0)</f>
        <v>0</v>
      </c>
      <c r="L658" s="30">
        <f>IFERROR(VLOOKUP(A658,[5]数据处理!$A:$G,7,0),0)</f>
        <v>0</v>
      </c>
      <c r="M658">
        <f t="shared" si="171"/>
        <v>0</v>
      </c>
      <c r="N658">
        <f>IFERROR(VLOOKUP(A658,[5]数据处理!$A:$C,3,0),0)</f>
        <v>0</v>
      </c>
      <c r="O658">
        <f>IFERROR(VLOOKUP($A658,[5]数据处理!$A:$N,14,0),0)</f>
        <v>0</v>
      </c>
      <c r="P658" t="str">
        <f>IFERROR(VLOOKUP($A658,[3]库存报告使用数据!$A$1:$B$65536,2,0),"")</f>
        <v/>
      </c>
      <c r="Q658" t="str">
        <f>IFERROR(VLOOKUP($A658,[3]库存报告使用数据!$A$1:$E$65536,5,0),"")</f>
        <v/>
      </c>
      <c r="R658" t="str">
        <f>IFERROR(VLOOKUP($A658,[3]库存报告使用数据!$A$1:$H$65536,8,0),"")</f>
        <v/>
      </c>
      <c r="S658" t="str">
        <f>IFERROR(VLOOKUP($A658,[3]库存报告使用数据!$A$1:$K$65536,11,0),"")</f>
        <v/>
      </c>
      <c r="T658" t="str">
        <f>IFERROR(VLOOKUP($A658,[3]库存报告使用数据!$A$1:$C$65536,3,0),"")</f>
        <v/>
      </c>
      <c r="U658" t="str">
        <f>IFERROR(VLOOKUP($A658,[3]库存报告使用数据!$A$1:$F$65536,6,0),"")</f>
        <v/>
      </c>
      <c r="V658" t="str">
        <f>IFERROR(VLOOKUP($A658,[3]库存报告使用数据!$A$1:$I$65536,9,0),"")</f>
        <v/>
      </c>
      <c r="W658" t="str">
        <f>IFERROR(VLOOKUP($A658,[3]库存报告使用数据!$A$1:$L$65536,12,0),"")</f>
        <v/>
      </c>
      <c r="X658" s="20" t="str">
        <f t="shared" si="172"/>
        <v/>
      </c>
      <c r="Y658" s="20" t="str">
        <f t="shared" si="173"/>
        <v/>
      </c>
      <c r="Z658" s="20" t="str">
        <f t="shared" si="174"/>
        <v/>
      </c>
      <c r="AA658" s="20" t="str">
        <f t="shared" si="175"/>
        <v/>
      </c>
      <c r="AB658" t="str">
        <f>IFERROR(VLOOKUP($A658,[3]库存报告使用数据!$A$1:$D$65536,4,0),"")</f>
        <v/>
      </c>
      <c r="AC658" t="str">
        <f>IFERROR(VLOOKUP($A658,[3]库存报告使用数据!$A$1:$G$65536,7,0),"")</f>
        <v/>
      </c>
      <c r="AD658" t="str">
        <f>IFERROR(VLOOKUP($A658,[3]库存报告使用数据!$A$1:$J$65536,10,0),"")</f>
        <v/>
      </c>
      <c r="AE658" t="str">
        <f>IFERROR(VLOOKUP($A658,[3]库存报告使用数据!$A$1:$M$65536,13,0),"")</f>
        <v/>
      </c>
      <c r="AF658" s="20" t="str">
        <f t="shared" si="176"/>
        <v/>
      </c>
      <c r="AG658" s="20" t="str">
        <f t="shared" si="177"/>
        <v/>
      </c>
      <c r="AH658" s="20" t="str">
        <f t="shared" si="178"/>
        <v/>
      </c>
      <c r="AI658" s="20" t="str">
        <f t="shared" si="179"/>
        <v/>
      </c>
      <c r="AJ658">
        <f>IFERROR(VLOOKUP($B658,[4]库存报告使用数据!$A$1:$B$65536,2,0),0)</f>
        <v>0</v>
      </c>
      <c r="AK658">
        <f>IFERROR(VLOOKUP($B658,[4]库存报告使用数据!$A$1:$C$65536,3,0),)</f>
        <v>0</v>
      </c>
      <c r="AL658">
        <f>IFERROR(VLOOKUP($B658,[4]库存报告使用数据!$A$1:$D$65536,4,0),)</f>
        <v>0</v>
      </c>
      <c r="AM658">
        <f>IFERROR(VLOOKUP($B658,[4]库存报告使用数据!$A$1:$E$65536,5,0),)</f>
        <v>2</v>
      </c>
      <c r="AN658" s="20" t="str">
        <f t="shared" si="180"/>
        <v/>
      </c>
      <c r="AO658" s="20" t="str">
        <f t="shared" si="181"/>
        <v/>
      </c>
      <c r="AP658" s="20" t="str">
        <f t="shared" si="182"/>
        <v/>
      </c>
      <c r="AQ658" s="20">
        <f t="shared" si="183"/>
        <v>1</v>
      </c>
      <c r="AR658" s="32">
        <f t="shared" si="184"/>
        <v>0</v>
      </c>
      <c r="AS658" s="32">
        <f t="shared" si="185"/>
        <v>0</v>
      </c>
      <c r="AT658" s="32">
        <f t="shared" si="186"/>
        <v>0</v>
      </c>
      <c r="AU658" s="28" t="str">
        <f t="shared" si="187"/>
        <v>库存为0</v>
      </c>
      <c r="AV658" s="34" t="str">
        <f>IFERROR(时间!$B$4+AU658,"上周无销量")</f>
        <v>上周无销量</v>
      </c>
    </row>
    <row r="659" spans="1:48">
      <c r="A659" s="18" t="s">
        <v>704</v>
      </c>
      <c r="B659" t="str">
        <f>VLOOKUP(A659,'[1]sku-asin（子）'!$A:$B,2,0)</f>
        <v>B0771PVCDZ</v>
      </c>
      <c r="C659" t="str">
        <f>VLOOKUP(A659,'[1]子sku-父sku'!$A:$B,2,0)</f>
        <v>KZ-CSM073</v>
      </c>
      <c r="D659" s="28">
        <f>IFERROR(VLOOKUP(A659,[2]库存报告使用数据处理!$A:$C,3,0),0)</f>
        <v>0</v>
      </c>
      <c r="E659" s="28">
        <f>IFERROR(VLOOKUP(A659,[2]库存报告使用数据处理!$A:$D,4,0),0)</f>
        <v>0</v>
      </c>
      <c r="F659" s="28">
        <f>IFERROR(VLOOKUP(A659,[2]库存报告使用数据处理!$A:$E,5,0),0)</f>
        <v>0</v>
      </c>
      <c r="G659" s="28">
        <f>IFERROR(VLOOKUP(A659,[2]库存报告使用数据处理!$A:$F,6,0),0)</f>
        <v>0</v>
      </c>
      <c r="H659" s="29">
        <f>IFERROR(VLOOKUP(A659,[2]库存报告使用数据处理!$A:$G,7,0),0)</f>
        <v>0</v>
      </c>
      <c r="I659">
        <f>IFERROR(VLOOKUP(A659,[5]数据处理!$A:$B,2,0),0)</f>
        <v>4</v>
      </c>
      <c r="J659" s="30">
        <f>IFERROR(VLOOKUP(A659,[5]数据处理!$A:$D,4,0),0)</f>
        <v>0</v>
      </c>
      <c r="K659" s="30">
        <f>IFERROR(VLOOKUP(A659,[5]数据处理!$A:$E,5,0),0)</f>
        <v>0</v>
      </c>
      <c r="L659" s="30">
        <f>IFERROR(VLOOKUP(A659,[5]数据处理!$A:$G,7,0),0)</f>
        <v>0</v>
      </c>
      <c r="M659">
        <f t="shared" si="171"/>
        <v>4</v>
      </c>
      <c r="N659">
        <f>IFERROR(VLOOKUP(A659,[5]数据处理!$A:$C,3,0),0)</f>
        <v>0</v>
      </c>
      <c r="O659">
        <f>IFERROR(VLOOKUP($A659,[5]数据处理!$A:$N,14,0),0)</f>
        <v>3</v>
      </c>
      <c r="P659" t="str">
        <f>IFERROR(VLOOKUP($A659,[3]库存报告使用数据!$A$1:$B$65536,2,0),"")</f>
        <v/>
      </c>
      <c r="Q659" t="str">
        <f>IFERROR(VLOOKUP($A659,[3]库存报告使用数据!$A$1:$E$65536,5,0),"")</f>
        <v/>
      </c>
      <c r="R659" t="str">
        <f>IFERROR(VLOOKUP($A659,[3]库存报告使用数据!$A$1:$H$65536,8,0),"")</f>
        <v/>
      </c>
      <c r="S659" t="str">
        <f>IFERROR(VLOOKUP($A659,[3]库存报告使用数据!$A$1:$K$65536,11,0),"")</f>
        <v/>
      </c>
      <c r="T659" t="str">
        <f>IFERROR(VLOOKUP($A659,[3]库存报告使用数据!$A$1:$C$65536,3,0),"")</f>
        <v/>
      </c>
      <c r="U659" t="str">
        <f>IFERROR(VLOOKUP($A659,[3]库存报告使用数据!$A$1:$F$65536,6,0),"")</f>
        <v/>
      </c>
      <c r="V659" t="str">
        <f>IFERROR(VLOOKUP($A659,[3]库存报告使用数据!$A$1:$I$65536,9,0),"")</f>
        <v/>
      </c>
      <c r="W659" t="str">
        <f>IFERROR(VLOOKUP($A659,[3]库存报告使用数据!$A$1:$L$65536,12,0),"")</f>
        <v/>
      </c>
      <c r="X659" s="20" t="str">
        <f t="shared" si="172"/>
        <v/>
      </c>
      <c r="Y659" s="20" t="str">
        <f t="shared" si="173"/>
        <v/>
      </c>
      <c r="Z659" s="20" t="str">
        <f t="shared" si="174"/>
        <v/>
      </c>
      <c r="AA659" s="20" t="str">
        <f t="shared" si="175"/>
        <v/>
      </c>
      <c r="AB659" t="str">
        <f>IFERROR(VLOOKUP($A659,[3]库存报告使用数据!$A$1:$D$65536,4,0),"")</f>
        <v/>
      </c>
      <c r="AC659" t="str">
        <f>IFERROR(VLOOKUP($A659,[3]库存报告使用数据!$A$1:$G$65536,7,0),"")</f>
        <v/>
      </c>
      <c r="AD659" t="str">
        <f>IFERROR(VLOOKUP($A659,[3]库存报告使用数据!$A$1:$J$65536,10,0),"")</f>
        <v/>
      </c>
      <c r="AE659" t="str">
        <f>IFERROR(VLOOKUP($A659,[3]库存报告使用数据!$A$1:$M$65536,13,0),"")</f>
        <v/>
      </c>
      <c r="AF659" s="20" t="str">
        <f t="shared" si="176"/>
        <v/>
      </c>
      <c r="AG659" s="20" t="str">
        <f t="shared" si="177"/>
        <v/>
      </c>
      <c r="AH659" s="20" t="str">
        <f t="shared" si="178"/>
        <v/>
      </c>
      <c r="AI659" s="20" t="str">
        <f t="shared" si="179"/>
        <v/>
      </c>
      <c r="AJ659">
        <f>IFERROR(VLOOKUP($B659,[4]库存报告使用数据!$A$1:$B$65536,2,0),0)</f>
        <v>1</v>
      </c>
      <c r="AK659">
        <f>IFERROR(VLOOKUP($B659,[4]库存报告使用数据!$A$1:$C$65536,3,0),)</f>
        <v>4</v>
      </c>
      <c r="AL659">
        <f>IFERROR(VLOOKUP($B659,[4]库存报告使用数据!$A$1:$D$65536,4,0),)</f>
        <v>4</v>
      </c>
      <c r="AM659">
        <f>IFERROR(VLOOKUP($B659,[4]库存报告使用数据!$A$1:$E$65536,5,0),)</f>
        <v>4</v>
      </c>
      <c r="AN659" s="20">
        <f t="shared" si="180"/>
        <v>0</v>
      </c>
      <c r="AO659" s="20">
        <f t="shared" si="181"/>
        <v>0</v>
      </c>
      <c r="AP659" s="20">
        <f t="shared" si="182"/>
        <v>0</v>
      </c>
      <c r="AQ659" s="20">
        <f t="shared" si="183"/>
        <v>0</v>
      </c>
      <c r="AR659" s="32">
        <f t="shared" si="184"/>
        <v>0</v>
      </c>
      <c r="AS659" s="32">
        <f t="shared" si="185"/>
        <v>0</v>
      </c>
      <c r="AT659" s="32">
        <f t="shared" si="186"/>
        <v>4</v>
      </c>
      <c r="AU659" s="28" t="str">
        <f t="shared" si="187"/>
        <v>库存为4</v>
      </c>
      <c r="AV659" s="34" t="str">
        <f>IFERROR(时间!$B$4+AU659,"上周无销量")</f>
        <v>上周无销量</v>
      </c>
    </row>
    <row r="660" spans="1:48">
      <c r="A660" s="18" t="s">
        <v>705</v>
      </c>
      <c r="B660" t="str">
        <f>VLOOKUP(A660,'[1]sku-asin（子）'!$A:$B,2,0)</f>
        <v>B0771D9MF3</v>
      </c>
      <c r="C660" t="str">
        <f>VLOOKUP(A660,'[1]子sku-父sku'!$A:$B,2,0)</f>
        <v>KZ-CSM073</v>
      </c>
      <c r="D660" s="28">
        <f>IFERROR(VLOOKUP(A660,[2]库存报告使用数据处理!$A:$C,3,0),0)</f>
        <v>0</v>
      </c>
      <c r="E660" s="28">
        <f>IFERROR(VLOOKUP(A660,[2]库存报告使用数据处理!$A:$D,4,0),0)</f>
        <v>0</v>
      </c>
      <c r="F660" s="28">
        <f>IFERROR(VLOOKUP(A660,[2]库存报告使用数据处理!$A:$E,5,0),0)</f>
        <v>0</v>
      </c>
      <c r="G660" s="28">
        <f>IFERROR(VLOOKUP(A660,[2]库存报告使用数据处理!$A:$F,6,0),0)</f>
        <v>0</v>
      </c>
      <c r="H660" s="29">
        <f>IFERROR(VLOOKUP(A660,[2]库存报告使用数据处理!$A:$G,7,0),0)</f>
        <v>0</v>
      </c>
      <c r="I660">
        <f>IFERROR(VLOOKUP(A660,[5]数据处理!$A:$B,2,0),0)</f>
        <v>3</v>
      </c>
      <c r="J660" s="30">
        <f>IFERROR(VLOOKUP(A660,[5]数据处理!$A:$D,4,0),0)</f>
        <v>0</v>
      </c>
      <c r="K660" s="30">
        <f>IFERROR(VLOOKUP(A660,[5]数据处理!$A:$E,5,0),0)</f>
        <v>0</v>
      </c>
      <c r="L660" s="30">
        <f>IFERROR(VLOOKUP(A660,[5]数据处理!$A:$G,7,0),0)</f>
        <v>0</v>
      </c>
      <c r="M660">
        <f t="shared" si="171"/>
        <v>3</v>
      </c>
      <c r="N660">
        <f>IFERROR(VLOOKUP(A660,[5]数据处理!$A:$C,3,0),0)</f>
        <v>0</v>
      </c>
      <c r="O660">
        <f>IFERROR(VLOOKUP($A660,[5]数据处理!$A:$N,14,0),0)</f>
        <v>1</v>
      </c>
      <c r="P660" t="str">
        <f>IFERROR(VLOOKUP($A660,[3]库存报告使用数据!$A$1:$B$65536,2,0),"")</f>
        <v/>
      </c>
      <c r="Q660" t="str">
        <f>IFERROR(VLOOKUP($A660,[3]库存报告使用数据!$A$1:$E$65536,5,0),"")</f>
        <v/>
      </c>
      <c r="R660" t="str">
        <f>IFERROR(VLOOKUP($A660,[3]库存报告使用数据!$A$1:$H$65536,8,0),"")</f>
        <v/>
      </c>
      <c r="S660" t="str">
        <f>IFERROR(VLOOKUP($A660,[3]库存报告使用数据!$A$1:$K$65536,11,0),"")</f>
        <v/>
      </c>
      <c r="T660" t="str">
        <f>IFERROR(VLOOKUP($A660,[3]库存报告使用数据!$A$1:$C$65536,3,0),"")</f>
        <v/>
      </c>
      <c r="U660" t="str">
        <f>IFERROR(VLOOKUP($A660,[3]库存报告使用数据!$A$1:$F$65536,6,0),"")</f>
        <v/>
      </c>
      <c r="V660" t="str">
        <f>IFERROR(VLOOKUP($A660,[3]库存报告使用数据!$A$1:$I$65536,9,0),"")</f>
        <v/>
      </c>
      <c r="W660" t="str">
        <f>IFERROR(VLOOKUP($A660,[3]库存报告使用数据!$A$1:$L$65536,12,0),"")</f>
        <v/>
      </c>
      <c r="X660" s="20" t="str">
        <f t="shared" si="172"/>
        <v/>
      </c>
      <c r="Y660" s="20" t="str">
        <f t="shared" si="173"/>
        <v/>
      </c>
      <c r="Z660" s="20" t="str">
        <f t="shared" si="174"/>
        <v/>
      </c>
      <c r="AA660" s="20" t="str">
        <f t="shared" si="175"/>
        <v/>
      </c>
      <c r="AB660" t="str">
        <f>IFERROR(VLOOKUP($A660,[3]库存报告使用数据!$A$1:$D$65536,4,0),"")</f>
        <v/>
      </c>
      <c r="AC660" t="str">
        <f>IFERROR(VLOOKUP($A660,[3]库存报告使用数据!$A$1:$G$65536,7,0),"")</f>
        <v/>
      </c>
      <c r="AD660" t="str">
        <f>IFERROR(VLOOKUP($A660,[3]库存报告使用数据!$A$1:$J$65536,10,0),"")</f>
        <v/>
      </c>
      <c r="AE660" t="str">
        <f>IFERROR(VLOOKUP($A660,[3]库存报告使用数据!$A$1:$M$65536,13,0),"")</f>
        <v/>
      </c>
      <c r="AF660" s="20" t="str">
        <f t="shared" si="176"/>
        <v/>
      </c>
      <c r="AG660" s="20" t="str">
        <f t="shared" si="177"/>
        <v/>
      </c>
      <c r="AH660" s="20" t="str">
        <f t="shared" si="178"/>
        <v/>
      </c>
      <c r="AI660" s="20" t="str">
        <f t="shared" si="179"/>
        <v/>
      </c>
      <c r="AJ660">
        <f>IFERROR(VLOOKUP($B660,[4]库存报告使用数据!$A$1:$B$65536,2,0),0)</f>
        <v>3</v>
      </c>
      <c r="AK660">
        <f>IFERROR(VLOOKUP($B660,[4]库存报告使用数据!$A$1:$C$65536,3,0),)</f>
        <v>2</v>
      </c>
      <c r="AL660">
        <f>IFERROR(VLOOKUP($B660,[4]库存报告使用数据!$A$1:$D$65536,4,0),)</f>
        <v>1</v>
      </c>
      <c r="AM660">
        <f>IFERROR(VLOOKUP($B660,[4]库存报告使用数据!$A$1:$E$65536,5,0),)</f>
        <v>4</v>
      </c>
      <c r="AN660" s="20">
        <f t="shared" si="180"/>
        <v>0</v>
      </c>
      <c r="AO660" s="20">
        <f t="shared" si="181"/>
        <v>0</v>
      </c>
      <c r="AP660" s="20">
        <f t="shared" si="182"/>
        <v>0</v>
      </c>
      <c r="AQ660" s="20">
        <f t="shared" si="183"/>
        <v>0</v>
      </c>
      <c r="AR660" s="32">
        <f t="shared" si="184"/>
        <v>0</v>
      </c>
      <c r="AS660" s="32">
        <f t="shared" si="185"/>
        <v>0</v>
      </c>
      <c r="AT660" s="32">
        <f t="shared" si="186"/>
        <v>3</v>
      </c>
      <c r="AU660" s="28" t="str">
        <f t="shared" si="187"/>
        <v>库存为3</v>
      </c>
      <c r="AV660" s="34" t="str">
        <f>IFERROR(时间!$B$4+AU660,"上周无销量")</f>
        <v>上周无销量</v>
      </c>
    </row>
    <row r="661" spans="1:48">
      <c r="A661" s="18" t="s">
        <v>706</v>
      </c>
      <c r="B661" t="str">
        <f>VLOOKUP(A661,'[1]sku-asin（子）'!$A:$B,2,0)</f>
        <v>B0771D5SFZ</v>
      </c>
      <c r="C661" t="str">
        <f>VLOOKUP(A661,'[1]子sku-父sku'!$A:$B,2,0)</f>
        <v>KZ-CSM073</v>
      </c>
      <c r="D661" s="28">
        <f>IFERROR(VLOOKUP(A661,[2]库存报告使用数据处理!$A:$C,3,0),0)</f>
        <v>0</v>
      </c>
      <c r="E661" s="28">
        <f>IFERROR(VLOOKUP(A661,[2]库存报告使用数据处理!$A:$D,4,0),0)</f>
        <v>0</v>
      </c>
      <c r="F661" s="28">
        <f>IFERROR(VLOOKUP(A661,[2]库存报告使用数据处理!$A:$E,5,0),0)</f>
        <v>2</v>
      </c>
      <c r="G661" s="28">
        <f>IFERROR(VLOOKUP(A661,[2]库存报告使用数据处理!$A:$F,6,0),0)</f>
        <v>0</v>
      </c>
      <c r="H661" s="29">
        <f>IFERROR(VLOOKUP(A661,[2]库存报告使用数据处理!$A:$G,7,0),0)</f>
        <v>12.99</v>
      </c>
      <c r="I661">
        <f>IFERROR(VLOOKUP(A661,[5]数据处理!$A:$B,2,0),0)</f>
        <v>4</v>
      </c>
      <c r="J661" s="30">
        <f>IFERROR(VLOOKUP(A661,[5]数据处理!$A:$D,4,0),0)</f>
        <v>0</v>
      </c>
      <c r="K661" s="30">
        <f>IFERROR(VLOOKUP(A661,[5]数据处理!$A:$E,5,0),0)</f>
        <v>0</v>
      </c>
      <c r="L661" s="30">
        <f>IFERROR(VLOOKUP(A661,[5]数据处理!$A:$G,7,0),0)</f>
        <v>0</v>
      </c>
      <c r="M661">
        <f t="shared" si="171"/>
        <v>4</v>
      </c>
      <c r="N661">
        <f>IFERROR(VLOOKUP(A661,[5]数据处理!$A:$C,3,0),0)</f>
        <v>1</v>
      </c>
      <c r="O661">
        <f>IFERROR(VLOOKUP($A661,[5]数据处理!$A:$N,14,0),0)</f>
        <v>3</v>
      </c>
      <c r="P661" t="str">
        <f>IFERROR(VLOOKUP($A661,[3]库存报告使用数据!$A$1:$B$65536,2,0),"")</f>
        <v/>
      </c>
      <c r="Q661" t="str">
        <f>IFERROR(VLOOKUP($A661,[3]库存报告使用数据!$A$1:$E$65536,5,0),"")</f>
        <v/>
      </c>
      <c r="R661" t="str">
        <f>IFERROR(VLOOKUP($A661,[3]库存报告使用数据!$A$1:$H$65536,8,0),"")</f>
        <v/>
      </c>
      <c r="S661" t="str">
        <f>IFERROR(VLOOKUP($A661,[3]库存报告使用数据!$A$1:$K$65536,11,0),"")</f>
        <v/>
      </c>
      <c r="T661" t="str">
        <f>IFERROR(VLOOKUP($A661,[3]库存报告使用数据!$A$1:$C$65536,3,0),"")</f>
        <v/>
      </c>
      <c r="U661" t="str">
        <f>IFERROR(VLOOKUP($A661,[3]库存报告使用数据!$A$1:$F$65536,6,0),"")</f>
        <v/>
      </c>
      <c r="V661" t="str">
        <f>IFERROR(VLOOKUP($A661,[3]库存报告使用数据!$A$1:$I$65536,9,0),"")</f>
        <v/>
      </c>
      <c r="W661" t="str">
        <f>IFERROR(VLOOKUP($A661,[3]库存报告使用数据!$A$1:$L$65536,12,0),"")</f>
        <v/>
      </c>
      <c r="X661" s="20" t="str">
        <f t="shared" si="172"/>
        <v/>
      </c>
      <c r="Y661" s="20" t="str">
        <f t="shared" si="173"/>
        <v/>
      </c>
      <c r="Z661" s="20" t="str">
        <f t="shared" si="174"/>
        <v/>
      </c>
      <c r="AA661" s="20" t="str">
        <f t="shared" si="175"/>
        <v/>
      </c>
      <c r="AB661" t="str">
        <f>IFERROR(VLOOKUP($A661,[3]库存报告使用数据!$A$1:$D$65536,4,0),"")</f>
        <v/>
      </c>
      <c r="AC661" t="str">
        <f>IFERROR(VLOOKUP($A661,[3]库存报告使用数据!$A$1:$G$65536,7,0),"")</f>
        <v/>
      </c>
      <c r="AD661" t="str">
        <f>IFERROR(VLOOKUP($A661,[3]库存报告使用数据!$A$1:$J$65536,10,0),"")</f>
        <v/>
      </c>
      <c r="AE661" t="str">
        <f>IFERROR(VLOOKUP($A661,[3]库存报告使用数据!$A$1:$M$65536,13,0),"")</f>
        <v/>
      </c>
      <c r="AF661" s="20" t="str">
        <f t="shared" si="176"/>
        <v/>
      </c>
      <c r="AG661" s="20" t="str">
        <f t="shared" si="177"/>
        <v/>
      </c>
      <c r="AH661" s="20" t="str">
        <f t="shared" si="178"/>
        <v/>
      </c>
      <c r="AI661" s="20" t="str">
        <f t="shared" si="179"/>
        <v/>
      </c>
      <c r="AJ661">
        <f>IFERROR(VLOOKUP($B661,[4]库存报告使用数据!$A$1:$B$65536,2,0),0)</f>
        <v>0</v>
      </c>
      <c r="AK661">
        <f>IFERROR(VLOOKUP($B661,[4]库存报告使用数据!$A$1:$C$65536,3,0),)</f>
        <v>3</v>
      </c>
      <c r="AL661">
        <f>IFERROR(VLOOKUP($B661,[4]库存报告使用数据!$A$1:$D$65536,4,0),)</f>
        <v>1</v>
      </c>
      <c r="AM661">
        <f>IFERROR(VLOOKUP($B661,[4]库存报告使用数据!$A$1:$E$65536,5,0),)</f>
        <v>2</v>
      </c>
      <c r="AN661" s="20" t="str">
        <f t="shared" si="180"/>
        <v/>
      </c>
      <c r="AO661" s="20">
        <f t="shared" si="181"/>
        <v>0</v>
      </c>
      <c r="AP661" s="20">
        <f t="shared" si="182"/>
        <v>2</v>
      </c>
      <c r="AQ661" s="20">
        <f t="shared" si="183"/>
        <v>0</v>
      </c>
      <c r="AR661" s="32">
        <f t="shared" si="184"/>
        <v>0</v>
      </c>
      <c r="AS661" s="32">
        <f t="shared" si="185"/>
        <v>0</v>
      </c>
      <c r="AT661" s="32">
        <f t="shared" si="186"/>
        <v>4</v>
      </c>
      <c r="AU661" s="28" t="str">
        <f t="shared" si="187"/>
        <v>库存为4</v>
      </c>
      <c r="AV661" s="34" t="str">
        <f>IFERROR(时间!$B$4+AU661,"上周无销量")</f>
        <v>上周无销量</v>
      </c>
    </row>
    <row r="662" spans="1:48">
      <c r="A662" s="18" t="s">
        <v>707</v>
      </c>
      <c r="B662" t="str">
        <f>VLOOKUP(A662,'[1]sku-asin（子）'!$A:$B,2,0)</f>
        <v>B07716RGJR</v>
      </c>
      <c r="C662" t="str">
        <f>VLOOKUP(A662,'[1]子sku-父sku'!$A:$B,2,0)</f>
        <v>KZ-CSM073</v>
      </c>
      <c r="D662" s="28">
        <f>IFERROR(VLOOKUP(A662,[2]库存报告使用数据处理!$A:$C,3,0),0)</f>
        <v>0</v>
      </c>
      <c r="E662" s="28">
        <f>IFERROR(VLOOKUP(A662,[2]库存报告使用数据处理!$A:$D,4,0),0)</f>
        <v>0</v>
      </c>
      <c r="F662" s="28">
        <f>IFERROR(VLOOKUP(A662,[2]库存报告使用数据处理!$A:$E,5,0),0)</f>
        <v>0</v>
      </c>
      <c r="G662" s="28">
        <f>IFERROR(VLOOKUP(A662,[2]库存报告使用数据处理!$A:$F,6,0),0)</f>
        <v>0</v>
      </c>
      <c r="H662" s="29">
        <f>IFERROR(VLOOKUP(A662,[2]库存报告使用数据处理!$A:$G,7,0),0)</f>
        <v>0</v>
      </c>
      <c r="I662">
        <f>IFERROR(VLOOKUP(A662,[5]数据处理!$A:$B,2,0),0)</f>
        <v>4</v>
      </c>
      <c r="J662" s="30">
        <f>IFERROR(VLOOKUP(A662,[5]数据处理!$A:$D,4,0),0)</f>
        <v>0</v>
      </c>
      <c r="K662" s="30">
        <f>IFERROR(VLOOKUP(A662,[5]数据处理!$A:$E,5,0),0)</f>
        <v>0</v>
      </c>
      <c r="L662" s="30">
        <f>IFERROR(VLOOKUP(A662,[5]数据处理!$A:$G,7,0),0)</f>
        <v>0</v>
      </c>
      <c r="M662">
        <f t="shared" si="171"/>
        <v>4</v>
      </c>
      <c r="N662">
        <f>IFERROR(VLOOKUP(A662,[5]数据处理!$A:$C,3,0),0)</f>
        <v>0</v>
      </c>
      <c r="O662">
        <f>IFERROR(VLOOKUP($A662,[5]数据处理!$A:$N,14,0),0)</f>
        <v>3</v>
      </c>
      <c r="P662" t="str">
        <f>IFERROR(VLOOKUP($A662,[3]库存报告使用数据!$A$1:$B$65536,2,0),"")</f>
        <v/>
      </c>
      <c r="Q662" t="str">
        <f>IFERROR(VLOOKUP($A662,[3]库存报告使用数据!$A$1:$E$65536,5,0),"")</f>
        <v/>
      </c>
      <c r="R662" t="str">
        <f>IFERROR(VLOOKUP($A662,[3]库存报告使用数据!$A$1:$H$65536,8,0),"")</f>
        <v/>
      </c>
      <c r="S662" t="str">
        <f>IFERROR(VLOOKUP($A662,[3]库存报告使用数据!$A$1:$K$65536,11,0),"")</f>
        <v/>
      </c>
      <c r="T662" t="str">
        <f>IFERROR(VLOOKUP($A662,[3]库存报告使用数据!$A$1:$C$65536,3,0),"")</f>
        <v/>
      </c>
      <c r="U662" t="str">
        <f>IFERROR(VLOOKUP($A662,[3]库存报告使用数据!$A$1:$F$65536,6,0),"")</f>
        <v/>
      </c>
      <c r="V662" t="str">
        <f>IFERROR(VLOOKUP($A662,[3]库存报告使用数据!$A$1:$I$65536,9,0),"")</f>
        <v/>
      </c>
      <c r="W662" t="str">
        <f>IFERROR(VLOOKUP($A662,[3]库存报告使用数据!$A$1:$L$65536,12,0),"")</f>
        <v/>
      </c>
      <c r="X662" s="20" t="str">
        <f t="shared" si="172"/>
        <v/>
      </c>
      <c r="Y662" s="20" t="str">
        <f t="shared" si="173"/>
        <v/>
      </c>
      <c r="Z662" s="20" t="str">
        <f t="shared" si="174"/>
        <v/>
      </c>
      <c r="AA662" s="20" t="str">
        <f t="shared" si="175"/>
        <v/>
      </c>
      <c r="AB662" t="str">
        <f>IFERROR(VLOOKUP($A662,[3]库存报告使用数据!$A$1:$D$65536,4,0),"")</f>
        <v/>
      </c>
      <c r="AC662" t="str">
        <f>IFERROR(VLOOKUP($A662,[3]库存报告使用数据!$A$1:$G$65536,7,0),"")</f>
        <v/>
      </c>
      <c r="AD662" t="str">
        <f>IFERROR(VLOOKUP($A662,[3]库存报告使用数据!$A$1:$J$65536,10,0),"")</f>
        <v/>
      </c>
      <c r="AE662" t="str">
        <f>IFERROR(VLOOKUP($A662,[3]库存报告使用数据!$A$1:$M$65536,13,0),"")</f>
        <v/>
      </c>
      <c r="AF662" s="20" t="str">
        <f t="shared" si="176"/>
        <v/>
      </c>
      <c r="AG662" s="20" t="str">
        <f t="shared" si="177"/>
        <v/>
      </c>
      <c r="AH662" s="20" t="str">
        <f t="shared" si="178"/>
        <v/>
      </c>
      <c r="AI662" s="20" t="str">
        <f t="shared" si="179"/>
        <v/>
      </c>
      <c r="AJ662">
        <f>IFERROR(VLOOKUP($B662,[4]库存报告使用数据!$A$1:$B$65536,2,0),0)</f>
        <v>10</v>
      </c>
      <c r="AK662">
        <f>IFERROR(VLOOKUP($B662,[4]库存报告使用数据!$A$1:$C$65536,3,0),)</f>
        <v>15</v>
      </c>
      <c r="AL662">
        <f>IFERROR(VLOOKUP($B662,[4]库存报告使用数据!$A$1:$D$65536,4,0),)</f>
        <v>4</v>
      </c>
      <c r="AM662">
        <f>IFERROR(VLOOKUP($B662,[4]库存报告使用数据!$A$1:$E$65536,5,0),)</f>
        <v>2</v>
      </c>
      <c r="AN662" s="20">
        <f t="shared" si="180"/>
        <v>0</v>
      </c>
      <c r="AO662" s="20">
        <f t="shared" si="181"/>
        <v>0</v>
      </c>
      <c r="AP662" s="20">
        <f t="shared" si="182"/>
        <v>0</v>
      </c>
      <c r="AQ662" s="20">
        <f t="shared" si="183"/>
        <v>0</v>
      </c>
      <c r="AR662" s="32">
        <f t="shared" si="184"/>
        <v>0</v>
      </c>
      <c r="AS662" s="32">
        <f t="shared" si="185"/>
        <v>0</v>
      </c>
      <c r="AT662" s="32">
        <f t="shared" si="186"/>
        <v>4</v>
      </c>
      <c r="AU662" s="28" t="str">
        <f t="shared" si="187"/>
        <v>库存为4</v>
      </c>
      <c r="AV662" s="34" t="str">
        <f>IFERROR(时间!$B$4+AU662,"上周无销量")</f>
        <v>上周无销量</v>
      </c>
    </row>
    <row r="663" spans="1:48">
      <c r="A663" s="18" t="s">
        <v>708</v>
      </c>
      <c r="B663" t="str">
        <f>VLOOKUP(A663,'[1]sku-asin（子）'!$A:$B,2,0)</f>
        <v>B07715N543</v>
      </c>
      <c r="C663" t="str">
        <f>VLOOKUP(A663,'[1]子sku-父sku'!$A:$B,2,0)</f>
        <v>KZ-CSM073</v>
      </c>
      <c r="D663" s="28">
        <f>IFERROR(VLOOKUP(A663,[2]库存报告使用数据处理!$A:$C,3,0),0)</f>
        <v>0</v>
      </c>
      <c r="E663" s="28">
        <f>IFERROR(VLOOKUP(A663,[2]库存报告使用数据处理!$A:$D,4,0),0)</f>
        <v>0</v>
      </c>
      <c r="F663" s="28">
        <f>IFERROR(VLOOKUP(A663,[2]库存报告使用数据处理!$A:$E,5,0),0)</f>
        <v>0</v>
      </c>
      <c r="G663" s="28">
        <f>IFERROR(VLOOKUP(A663,[2]库存报告使用数据处理!$A:$F,6,0),0)</f>
        <v>0</v>
      </c>
      <c r="H663" s="29">
        <f>IFERROR(VLOOKUP(A663,[2]库存报告使用数据处理!$A:$G,7,0),0)</f>
        <v>0</v>
      </c>
      <c r="I663">
        <f>IFERROR(VLOOKUP(A663,[5]数据处理!$A:$B,2,0),0)</f>
        <v>0</v>
      </c>
      <c r="J663" s="30">
        <f>IFERROR(VLOOKUP(A663,[5]数据处理!$A:$D,4,0),0)</f>
        <v>0</v>
      </c>
      <c r="K663" s="30">
        <f>IFERROR(VLOOKUP(A663,[5]数据处理!$A:$E,5,0),0)</f>
        <v>0</v>
      </c>
      <c r="L663" s="30">
        <f>IFERROR(VLOOKUP(A663,[5]数据处理!$A:$G,7,0),0)</f>
        <v>0</v>
      </c>
      <c r="M663">
        <f t="shared" si="171"/>
        <v>0</v>
      </c>
      <c r="N663">
        <f>IFERROR(VLOOKUP(A663,[5]数据处理!$A:$C,3,0),0)</f>
        <v>0</v>
      </c>
      <c r="O663">
        <f>IFERROR(VLOOKUP($A663,[5]数据处理!$A:$N,14,0),0)</f>
        <v>0</v>
      </c>
      <c r="P663" t="str">
        <f>IFERROR(VLOOKUP($A663,[3]库存报告使用数据!$A$1:$B$65536,2,0),"")</f>
        <v/>
      </c>
      <c r="Q663" t="str">
        <f>IFERROR(VLOOKUP($A663,[3]库存报告使用数据!$A$1:$E$65536,5,0),"")</f>
        <v/>
      </c>
      <c r="R663" t="str">
        <f>IFERROR(VLOOKUP($A663,[3]库存报告使用数据!$A$1:$H$65536,8,0),"")</f>
        <v/>
      </c>
      <c r="S663" t="str">
        <f>IFERROR(VLOOKUP($A663,[3]库存报告使用数据!$A$1:$K$65536,11,0),"")</f>
        <v/>
      </c>
      <c r="T663" t="str">
        <f>IFERROR(VLOOKUP($A663,[3]库存报告使用数据!$A$1:$C$65536,3,0),"")</f>
        <v/>
      </c>
      <c r="U663" t="str">
        <f>IFERROR(VLOOKUP($A663,[3]库存报告使用数据!$A$1:$F$65536,6,0),"")</f>
        <v/>
      </c>
      <c r="V663" t="str">
        <f>IFERROR(VLOOKUP($A663,[3]库存报告使用数据!$A$1:$I$65536,9,0),"")</f>
        <v/>
      </c>
      <c r="W663" t="str">
        <f>IFERROR(VLOOKUP($A663,[3]库存报告使用数据!$A$1:$L$65536,12,0),"")</f>
        <v/>
      </c>
      <c r="X663" s="20" t="str">
        <f t="shared" si="172"/>
        <v/>
      </c>
      <c r="Y663" s="20" t="str">
        <f t="shared" si="173"/>
        <v/>
      </c>
      <c r="Z663" s="20" t="str">
        <f t="shared" si="174"/>
        <v/>
      </c>
      <c r="AA663" s="20" t="str">
        <f t="shared" si="175"/>
        <v/>
      </c>
      <c r="AB663" t="str">
        <f>IFERROR(VLOOKUP($A663,[3]库存报告使用数据!$A$1:$D$65536,4,0),"")</f>
        <v/>
      </c>
      <c r="AC663" t="str">
        <f>IFERROR(VLOOKUP($A663,[3]库存报告使用数据!$A$1:$G$65536,7,0),"")</f>
        <v/>
      </c>
      <c r="AD663" t="str">
        <f>IFERROR(VLOOKUP($A663,[3]库存报告使用数据!$A$1:$J$65536,10,0),"")</f>
        <v/>
      </c>
      <c r="AE663" t="str">
        <f>IFERROR(VLOOKUP($A663,[3]库存报告使用数据!$A$1:$M$65536,13,0),"")</f>
        <v/>
      </c>
      <c r="AF663" s="20" t="str">
        <f t="shared" si="176"/>
        <v/>
      </c>
      <c r="AG663" s="20" t="str">
        <f t="shared" si="177"/>
        <v/>
      </c>
      <c r="AH663" s="20" t="str">
        <f t="shared" si="178"/>
        <v/>
      </c>
      <c r="AI663" s="20" t="str">
        <f t="shared" si="179"/>
        <v/>
      </c>
      <c r="AJ663">
        <f>IFERROR(VLOOKUP($B663,[4]库存报告使用数据!$A$1:$B$65536,2,0),0)</f>
        <v>0</v>
      </c>
      <c r="AK663">
        <f>IFERROR(VLOOKUP($B663,[4]库存报告使用数据!$A$1:$C$65536,3,0),)</f>
        <v>0</v>
      </c>
      <c r="AL663">
        <f>IFERROR(VLOOKUP($B663,[4]库存报告使用数据!$A$1:$D$65536,4,0),)</f>
        <v>0</v>
      </c>
      <c r="AM663">
        <f>IFERROR(VLOOKUP($B663,[4]库存报告使用数据!$A$1:$E$65536,5,0),)</f>
        <v>0</v>
      </c>
      <c r="AN663" s="20" t="str">
        <f t="shared" si="180"/>
        <v/>
      </c>
      <c r="AO663" s="20" t="str">
        <f t="shared" si="181"/>
        <v/>
      </c>
      <c r="AP663" s="20" t="str">
        <f t="shared" si="182"/>
        <v/>
      </c>
      <c r="AQ663" s="20" t="str">
        <f t="shared" si="183"/>
        <v/>
      </c>
      <c r="AR663" s="32">
        <f t="shared" si="184"/>
        <v>0</v>
      </c>
      <c r="AS663" s="32">
        <f t="shared" si="185"/>
        <v>0</v>
      </c>
      <c r="AT663" s="32">
        <f t="shared" si="186"/>
        <v>0</v>
      </c>
      <c r="AU663" s="28" t="str">
        <f t="shared" si="187"/>
        <v>库存为0</v>
      </c>
      <c r="AV663" s="34" t="str">
        <f>IFERROR(时间!$B$4+AU663,"上周无销量")</f>
        <v>上周无销量</v>
      </c>
    </row>
    <row r="664" spans="1:48">
      <c r="A664" s="18" t="s">
        <v>709</v>
      </c>
      <c r="B664" t="str">
        <f>VLOOKUP(A664,'[1]sku-asin（子）'!$A:$B,2,0)</f>
        <v>B0771D5YDX</v>
      </c>
      <c r="C664" t="str">
        <f>VLOOKUP(A664,'[1]子sku-父sku'!$A:$B,2,0)</f>
        <v>KZ-CSM073</v>
      </c>
      <c r="D664" s="28">
        <f>IFERROR(VLOOKUP(A664,[2]库存报告使用数据处理!$A:$C,3,0),0)</f>
        <v>0</v>
      </c>
      <c r="E664" s="28">
        <f>IFERROR(VLOOKUP(A664,[2]库存报告使用数据处理!$A:$D,4,0),0)</f>
        <v>0</v>
      </c>
      <c r="F664" s="28">
        <f>IFERROR(VLOOKUP(A664,[2]库存报告使用数据处理!$A:$E,5,0),0)</f>
        <v>0</v>
      </c>
      <c r="G664" s="28">
        <f>IFERROR(VLOOKUP(A664,[2]库存报告使用数据处理!$A:$F,6,0),0)</f>
        <v>1</v>
      </c>
      <c r="H664" s="29">
        <f>IFERROR(VLOOKUP(A664,[2]库存报告使用数据处理!$A:$G,7,0),0)</f>
        <v>12.99</v>
      </c>
      <c r="I664">
        <f>IFERROR(VLOOKUP(A664,[5]数据处理!$A:$B,2,0),0)</f>
        <v>0</v>
      </c>
      <c r="J664" s="30">
        <f>IFERROR(VLOOKUP(A664,[5]数据处理!$A:$D,4,0),0)</f>
        <v>0</v>
      </c>
      <c r="K664" s="30">
        <f>IFERROR(VLOOKUP(A664,[5]数据处理!$A:$E,5,0),0)</f>
        <v>0</v>
      </c>
      <c r="L664" s="30">
        <f>IFERROR(VLOOKUP(A664,[5]数据处理!$A:$G,7,0),0)</f>
        <v>0</v>
      </c>
      <c r="M664">
        <f t="shared" si="171"/>
        <v>0</v>
      </c>
      <c r="N664">
        <f>IFERROR(VLOOKUP(A664,[5]数据处理!$A:$C,3,0),0)</f>
        <v>0</v>
      </c>
      <c r="O664">
        <f>IFERROR(VLOOKUP($A664,[5]数据处理!$A:$N,14,0),0)</f>
        <v>0</v>
      </c>
      <c r="P664" t="str">
        <f>IFERROR(VLOOKUP($A664,[3]库存报告使用数据!$A$1:$B$65536,2,0),"")</f>
        <v/>
      </c>
      <c r="Q664" t="str">
        <f>IFERROR(VLOOKUP($A664,[3]库存报告使用数据!$A$1:$E$65536,5,0),"")</f>
        <v/>
      </c>
      <c r="R664" t="str">
        <f>IFERROR(VLOOKUP($A664,[3]库存报告使用数据!$A$1:$H$65536,8,0),"")</f>
        <v/>
      </c>
      <c r="S664" t="str">
        <f>IFERROR(VLOOKUP($A664,[3]库存报告使用数据!$A$1:$K$65536,11,0),"")</f>
        <v/>
      </c>
      <c r="T664" t="str">
        <f>IFERROR(VLOOKUP($A664,[3]库存报告使用数据!$A$1:$C$65536,3,0),"")</f>
        <v/>
      </c>
      <c r="U664" t="str">
        <f>IFERROR(VLOOKUP($A664,[3]库存报告使用数据!$A$1:$F$65536,6,0),"")</f>
        <v/>
      </c>
      <c r="V664" t="str">
        <f>IFERROR(VLOOKUP($A664,[3]库存报告使用数据!$A$1:$I$65536,9,0),"")</f>
        <v/>
      </c>
      <c r="W664" t="str">
        <f>IFERROR(VLOOKUP($A664,[3]库存报告使用数据!$A$1:$L$65536,12,0),"")</f>
        <v/>
      </c>
      <c r="X664" s="20" t="str">
        <f t="shared" si="172"/>
        <v/>
      </c>
      <c r="Y664" s="20" t="str">
        <f t="shared" si="173"/>
        <v/>
      </c>
      <c r="Z664" s="20" t="str">
        <f t="shared" si="174"/>
        <v/>
      </c>
      <c r="AA664" s="20" t="str">
        <f t="shared" si="175"/>
        <v/>
      </c>
      <c r="AB664" t="str">
        <f>IFERROR(VLOOKUP($A664,[3]库存报告使用数据!$A$1:$D$65536,4,0),"")</f>
        <v/>
      </c>
      <c r="AC664" t="str">
        <f>IFERROR(VLOOKUP($A664,[3]库存报告使用数据!$A$1:$G$65536,7,0),"")</f>
        <v/>
      </c>
      <c r="AD664" t="str">
        <f>IFERROR(VLOOKUP($A664,[3]库存报告使用数据!$A$1:$J$65536,10,0),"")</f>
        <v/>
      </c>
      <c r="AE664" t="str">
        <f>IFERROR(VLOOKUP($A664,[3]库存报告使用数据!$A$1:$M$65536,13,0),"")</f>
        <v/>
      </c>
      <c r="AF664" s="20" t="str">
        <f t="shared" si="176"/>
        <v/>
      </c>
      <c r="AG664" s="20" t="str">
        <f t="shared" si="177"/>
        <v/>
      </c>
      <c r="AH664" s="20" t="str">
        <f t="shared" si="178"/>
        <v/>
      </c>
      <c r="AI664" s="20" t="str">
        <f t="shared" si="179"/>
        <v/>
      </c>
      <c r="AJ664">
        <f>IFERROR(VLOOKUP($B664,[4]库存报告使用数据!$A$1:$B$65536,2,0),0)</f>
        <v>0</v>
      </c>
      <c r="AK664">
        <f>IFERROR(VLOOKUP($B664,[4]库存报告使用数据!$A$1:$C$65536,3,0),)</f>
        <v>0</v>
      </c>
      <c r="AL664">
        <f>IFERROR(VLOOKUP($B664,[4]库存报告使用数据!$A$1:$D$65536,4,0),)</f>
        <v>0</v>
      </c>
      <c r="AM664">
        <f>IFERROR(VLOOKUP($B664,[4]库存报告使用数据!$A$1:$E$65536,5,0),)</f>
        <v>5</v>
      </c>
      <c r="AN664" s="20" t="str">
        <f t="shared" si="180"/>
        <v/>
      </c>
      <c r="AO664" s="20" t="str">
        <f t="shared" si="181"/>
        <v/>
      </c>
      <c r="AP664" s="20" t="str">
        <f t="shared" si="182"/>
        <v/>
      </c>
      <c r="AQ664" s="20">
        <f t="shared" si="183"/>
        <v>0.2</v>
      </c>
      <c r="AR664" s="32">
        <f t="shared" si="184"/>
        <v>0</v>
      </c>
      <c r="AS664" s="32">
        <f t="shared" si="185"/>
        <v>0</v>
      </c>
      <c r="AT664" s="32">
        <f t="shared" si="186"/>
        <v>0</v>
      </c>
      <c r="AU664" s="28" t="str">
        <f t="shared" si="187"/>
        <v>库存为0</v>
      </c>
      <c r="AV664" s="34" t="str">
        <f>IFERROR(时间!$B$4+AU664,"上周无销量")</f>
        <v>上周无销量</v>
      </c>
    </row>
    <row r="665" spans="1:48">
      <c r="A665" s="18" t="s">
        <v>710</v>
      </c>
      <c r="B665" t="str">
        <f>VLOOKUP(A665,'[1]sku-asin（子）'!$A:$B,2,0)</f>
        <v>B0771B3THY</v>
      </c>
      <c r="C665" t="str">
        <f>VLOOKUP(A665,'[1]子sku-父sku'!$A:$B,2,0)</f>
        <v>KZ-CSM073</v>
      </c>
      <c r="D665" s="28">
        <f>IFERROR(VLOOKUP(A665,[2]库存报告使用数据处理!$A:$C,3,0),0)</f>
        <v>0</v>
      </c>
      <c r="E665" s="28">
        <f>IFERROR(VLOOKUP(A665,[2]库存报告使用数据处理!$A:$D,4,0),0)</f>
        <v>0</v>
      </c>
      <c r="F665" s="28">
        <f>IFERROR(VLOOKUP(A665,[2]库存报告使用数据处理!$A:$E,5,0),0)</f>
        <v>0</v>
      </c>
      <c r="G665" s="28">
        <f>IFERROR(VLOOKUP(A665,[2]库存报告使用数据处理!$A:$F,6,0),0)</f>
        <v>0</v>
      </c>
      <c r="H665" s="29">
        <f>IFERROR(VLOOKUP(A665,[2]库存报告使用数据处理!$A:$G,7,0),0)</f>
        <v>0</v>
      </c>
      <c r="I665">
        <f>IFERROR(VLOOKUP(A665,[5]数据处理!$A:$B,2,0),0)</f>
        <v>0</v>
      </c>
      <c r="J665" s="30">
        <f>IFERROR(VLOOKUP(A665,[5]数据处理!$A:$D,4,0),0)</f>
        <v>0</v>
      </c>
      <c r="K665" s="30">
        <f>IFERROR(VLOOKUP(A665,[5]数据处理!$A:$E,5,0),0)</f>
        <v>0</v>
      </c>
      <c r="L665" s="30">
        <f>IFERROR(VLOOKUP(A665,[5]数据处理!$A:$G,7,0),0)</f>
        <v>0</v>
      </c>
      <c r="M665">
        <f t="shared" si="171"/>
        <v>0</v>
      </c>
      <c r="N665">
        <f>IFERROR(VLOOKUP(A665,[5]数据处理!$A:$C,3,0),0)</f>
        <v>0</v>
      </c>
      <c r="O665">
        <f>IFERROR(VLOOKUP($A665,[5]数据处理!$A:$N,14,0),0)</f>
        <v>0</v>
      </c>
      <c r="P665" t="str">
        <f>IFERROR(VLOOKUP($A665,[3]库存报告使用数据!$A$1:$B$65536,2,0),"")</f>
        <v/>
      </c>
      <c r="Q665" t="str">
        <f>IFERROR(VLOOKUP($A665,[3]库存报告使用数据!$A$1:$E$65536,5,0),"")</f>
        <v/>
      </c>
      <c r="R665" t="str">
        <f>IFERROR(VLOOKUP($A665,[3]库存报告使用数据!$A$1:$H$65536,8,0),"")</f>
        <v/>
      </c>
      <c r="S665" t="str">
        <f>IFERROR(VLOOKUP($A665,[3]库存报告使用数据!$A$1:$K$65536,11,0),"")</f>
        <v/>
      </c>
      <c r="T665" t="str">
        <f>IFERROR(VLOOKUP($A665,[3]库存报告使用数据!$A$1:$C$65536,3,0),"")</f>
        <v/>
      </c>
      <c r="U665" t="str">
        <f>IFERROR(VLOOKUP($A665,[3]库存报告使用数据!$A$1:$F$65536,6,0),"")</f>
        <v/>
      </c>
      <c r="V665" t="str">
        <f>IFERROR(VLOOKUP($A665,[3]库存报告使用数据!$A$1:$I$65536,9,0),"")</f>
        <v/>
      </c>
      <c r="W665" t="str">
        <f>IFERROR(VLOOKUP($A665,[3]库存报告使用数据!$A$1:$L$65536,12,0),"")</f>
        <v/>
      </c>
      <c r="X665" s="20" t="str">
        <f t="shared" si="172"/>
        <v/>
      </c>
      <c r="Y665" s="20" t="str">
        <f t="shared" si="173"/>
        <v/>
      </c>
      <c r="Z665" s="20" t="str">
        <f t="shared" si="174"/>
        <v/>
      </c>
      <c r="AA665" s="20" t="str">
        <f t="shared" si="175"/>
        <v/>
      </c>
      <c r="AB665" t="str">
        <f>IFERROR(VLOOKUP($A665,[3]库存报告使用数据!$A$1:$D$65536,4,0),"")</f>
        <v/>
      </c>
      <c r="AC665" t="str">
        <f>IFERROR(VLOOKUP($A665,[3]库存报告使用数据!$A$1:$G$65536,7,0),"")</f>
        <v/>
      </c>
      <c r="AD665" t="str">
        <f>IFERROR(VLOOKUP($A665,[3]库存报告使用数据!$A$1:$J$65536,10,0),"")</f>
        <v/>
      </c>
      <c r="AE665" t="str">
        <f>IFERROR(VLOOKUP($A665,[3]库存报告使用数据!$A$1:$M$65536,13,0),"")</f>
        <v/>
      </c>
      <c r="AF665" s="20" t="str">
        <f t="shared" si="176"/>
        <v/>
      </c>
      <c r="AG665" s="20" t="str">
        <f t="shared" si="177"/>
        <v/>
      </c>
      <c r="AH665" s="20" t="str">
        <f t="shared" si="178"/>
        <v/>
      </c>
      <c r="AI665" s="20" t="str">
        <f t="shared" si="179"/>
        <v/>
      </c>
      <c r="AJ665">
        <f>IFERROR(VLOOKUP($B665,[4]库存报告使用数据!$A$1:$B$65536,2,0),0)</f>
        <v>0</v>
      </c>
      <c r="AK665">
        <f>IFERROR(VLOOKUP($B665,[4]库存报告使用数据!$A$1:$C$65536,3,0),)</f>
        <v>0</v>
      </c>
      <c r="AL665">
        <f>IFERROR(VLOOKUP($B665,[4]库存报告使用数据!$A$1:$D$65536,4,0),)</f>
        <v>0</v>
      </c>
      <c r="AM665">
        <f>IFERROR(VLOOKUP($B665,[4]库存报告使用数据!$A$1:$E$65536,5,0),)</f>
        <v>0</v>
      </c>
      <c r="AN665" s="20" t="str">
        <f t="shared" si="180"/>
        <v/>
      </c>
      <c r="AO665" s="20" t="str">
        <f t="shared" si="181"/>
        <v/>
      </c>
      <c r="AP665" s="20" t="str">
        <f t="shared" si="182"/>
        <v/>
      </c>
      <c r="AQ665" s="20" t="str">
        <f t="shared" si="183"/>
        <v/>
      </c>
      <c r="AR665" s="32">
        <f t="shared" si="184"/>
        <v>0</v>
      </c>
      <c r="AS665" s="32">
        <f t="shared" si="185"/>
        <v>0</v>
      </c>
      <c r="AT665" s="32">
        <f t="shared" si="186"/>
        <v>0</v>
      </c>
      <c r="AU665" s="28" t="str">
        <f t="shared" si="187"/>
        <v>库存为0</v>
      </c>
      <c r="AV665" s="34" t="str">
        <f>IFERROR(时间!$B$4+AU665,"上周无销量")</f>
        <v>上周无销量</v>
      </c>
    </row>
    <row r="666" spans="1:48">
      <c r="A666" s="18" t="s">
        <v>711</v>
      </c>
      <c r="B666" t="str">
        <f>VLOOKUP(A666,'[1]sku-asin（子）'!$A:$B,2,0)</f>
        <v>B0771CQ6J5</v>
      </c>
      <c r="C666" t="str">
        <f>VLOOKUP(A666,'[1]子sku-父sku'!$A:$B,2,0)</f>
        <v>KZ-CSM073</v>
      </c>
      <c r="D666" s="28">
        <f>IFERROR(VLOOKUP(A666,[2]库存报告使用数据处理!$A:$C,3,0),0)</f>
        <v>0</v>
      </c>
      <c r="E666" s="28">
        <f>IFERROR(VLOOKUP(A666,[2]库存报告使用数据处理!$A:$D,4,0),0)</f>
        <v>0</v>
      </c>
      <c r="F666" s="28">
        <f>IFERROR(VLOOKUP(A666,[2]库存报告使用数据处理!$A:$E,5,0),0)</f>
        <v>0</v>
      </c>
      <c r="G666" s="28">
        <f>IFERROR(VLOOKUP(A666,[2]库存报告使用数据处理!$A:$F,6,0),0)</f>
        <v>0</v>
      </c>
      <c r="H666" s="29">
        <f>IFERROR(VLOOKUP(A666,[2]库存报告使用数据处理!$A:$G,7,0),0)</f>
        <v>0</v>
      </c>
      <c r="I666">
        <f>IFERROR(VLOOKUP(A666,[5]数据处理!$A:$B,2,0),0)</f>
        <v>7</v>
      </c>
      <c r="J666" s="30">
        <f>IFERROR(VLOOKUP(A666,[5]数据处理!$A:$D,4,0),0)</f>
        <v>0</v>
      </c>
      <c r="K666" s="30">
        <f>IFERROR(VLOOKUP(A666,[5]数据处理!$A:$E,5,0),0)</f>
        <v>0</v>
      </c>
      <c r="L666" s="30">
        <f>IFERROR(VLOOKUP(A666,[5]数据处理!$A:$G,7,0),0)</f>
        <v>0</v>
      </c>
      <c r="M666">
        <f t="shared" si="171"/>
        <v>7</v>
      </c>
      <c r="N666">
        <f>IFERROR(VLOOKUP(A666,[5]数据处理!$A:$C,3,0),0)</f>
        <v>0</v>
      </c>
      <c r="O666">
        <f>IFERROR(VLOOKUP($A666,[5]数据处理!$A:$N,14,0),0)</f>
        <v>7</v>
      </c>
      <c r="P666" t="str">
        <f>IFERROR(VLOOKUP($A666,[3]库存报告使用数据!$A$1:$B$65536,2,0),"")</f>
        <v/>
      </c>
      <c r="Q666" t="str">
        <f>IFERROR(VLOOKUP($A666,[3]库存报告使用数据!$A$1:$E$65536,5,0),"")</f>
        <v/>
      </c>
      <c r="R666" t="str">
        <f>IFERROR(VLOOKUP($A666,[3]库存报告使用数据!$A$1:$H$65536,8,0),"")</f>
        <v/>
      </c>
      <c r="S666" t="str">
        <f>IFERROR(VLOOKUP($A666,[3]库存报告使用数据!$A$1:$K$65536,11,0),"")</f>
        <v/>
      </c>
      <c r="T666" t="str">
        <f>IFERROR(VLOOKUP($A666,[3]库存报告使用数据!$A$1:$C$65536,3,0),"")</f>
        <v/>
      </c>
      <c r="U666" t="str">
        <f>IFERROR(VLOOKUP($A666,[3]库存报告使用数据!$A$1:$F$65536,6,0),"")</f>
        <v/>
      </c>
      <c r="V666" t="str">
        <f>IFERROR(VLOOKUP($A666,[3]库存报告使用数据!$A$1:$I$65536,9,0),"")</f>
        <v/>
      </c>
      <c r="W666" t="str">
        <f>IFERROR(VLOOKUP($A666,[3]库存报告使用数据!$A$1:$L$65536,12,0),"")</f>
        <v/>
      </c>
      <c r="X666" s="20" t="str">
        <f t="shared" si="172"/>
        <v/>
      </c>
      <c r="Y666" s="20" t="str">
        <f t="shared" si="173"/>
        <v/>
      </c>
      <c r="Z666" s="20" t="str">
        <f t="shared" si="174"/>
        <v/>
      </c>
      <c r="AA666" s="20" t="str">
        <f t="shared" si="175"/>
        <v/>
      </c>
      <c r="AB666" t="str">
        <f>IFERROR(VLOOKUP($A666,[3]库存报告使用数据!$A$1:$D$65536,4,0),"")</f>
        <v/>
      </c>
      <c r="AC666" t="str">
        <f>IFERROR(VLOOKUP($A666,[3]库存报告使用数据!$A$1:$G$65536,7,0),"")</f>
        <v/>
      </c>
      <c r="AD666" t="str">
        <f>IFERROR(VLOOKUP($A666,[3]库存报告使用数据!$A$1:$J$65536,10,0),"")</f>
        <v/>
      </c>
      <c r="AE666" t="str">
        <f>IFERROR(VLOOKUP($A666,[3]库存报告使用数据!$A$1:$M$65536,13,0),"")</f>
        <v/>
      </c>
      <c r="AF666" s="20" t="str">
        <f t="shared" si="176"/>
        <v/>
      </c>
      <c r="AG666" s="20" t="str">
        <f t="shared" si="177"/>
        <v/>
      </c>
      <c r="AH666" s="20" t="str">
        <f t="shared" si="178"/>
        <v/>
      </c>
      <c r="AI666" s="20" t="str">
        <f t="shared" si="179"/>
        <v/>
      </c>
      <c r="AJ666">
        <f>IFERROR(VLOOKUP($B666,[4]库存报告使用数据!$A$1:$B$65536,2,0),0)</f>
        <v>10</v>
      </c>
      <c r="AK666">
        <f>IFERROR(VLOOKUP($B666,[4]库存报告使用数据!$A$1:$C$65536,3,0),)</f>
        <v>2</v>
      </c>
      <c r="AL666">
        <f>IFERROR(VLOOKUP($B666,[4]库存报告使用数据!$A$1:$D$65536,4,0),)</f>
        <v>0</v>
      </c>
      <c r="AM666">
        <f>IFERROR(VLOOKUP($B666,[4]库存报告使用数据!$A$1:$E$65536,5,0),)</f>
        <v>5</v>
      </c>
      <c r="AN666" s="20">
        <f t="shared" si="180"/>
        <v>0</v>
      </c>
      <c r="AO666" s="20">
        <f t="shared" si="181"/>
        <v>0</v>
      </c>
      <c r="AP666" s="20" t="str">
        <f t="shared" si="182"/>
        <v/>
      </c>
      <c r="AQ666" s="20">
        <f t="shared" si="183"/>
        <v>0</v>
      </c>
      <c r="AR666" s="32">
        <f t="shared" si="184"/>
        <v>0</v>
      </c>
      <c r="AS666" s="32">
        <f t="shared" si="185"/>
        <v>0</v>
      </c>
      <c r="AT666" s="32">
        <f t="shared" si="186"/>
        <v>7</v>
      </c>
      <c r="AU666" s="28" t="str">
        <f t="shared" si="187"/>
        <v>库存为7</v>
      </c>
      <c r="AV666" s="34" t="str">
        <f>IFERROR(时间!$B$4+AU666,"上周无销量")</f>
        <v>上周无销量</v>
      </c>
    </row>
    <row r="667" spans="1:48">
      <c r="A667" s="18" t="s">
        <v>712</v>
      </c>
      <c r="B667" t="str">
        <f>VLOOKUP(A667,'[1]sku-asin（子）'!$A:$B,2,0)</f>
        <v>B0771B3TJ3</v>
      </c>
      <c r="C667" t="str">
        <f>VLOOKUP(A667,'[1]子sku-父sku'!$A:$B,2,0)</f>
        <v>KZ-CSM073</v>
      </c>
      <c r="D667" s="28">
        <f>IFERROR(VLOOKUP(A667,[2]库存报告使用数据处理!$A:$C,3,0),0)</f>
        <v>0</v>
      </c>
      <c r="E667" s="28">
        <f>IFERROR(VLOOKUP(A667,[2]库存报告使用数据处理!$A:$D,4,0),0)</f>
        <v>0</v>
      </c>
      <c r="F667" s="28">
        <f>IFERROR(VLOOKUP(A667,[2]库存报告使用数据处理!$A:$E,5,0),0)</f>
        <v>0</v>
      </c>
      <c r="G667" s="28">
        <f>IFERROR(VLOOKUP(A667,[2]库存报告使用数据处理!$A:$F,6,0),0)</f>
        <v>0</v>
      </c>
      <c r="H667" s="29">
        <f>IFERROR(VLOOKUP(A667,[2]库存报告使用数据处理!$A:$G,7,0),0)</f>
        <v>0</v>
      </c>
      <c r="I667">
        <f>IFERROR(VLOOKUP(A667,[5]数据处理!$A:$B,2,0),0)</f>
        <v>1</v>
      </c>
      <c r="J667" s="30">
        <f>IFERROR(VLOOKUP(A667,[5]数据处理!$A:$D,4,0),0)</f>
        <v>0</v>
      </c>
      <c r="K667" s="30">
        <f>IFERROR(VLOOKUP(A667,[5]数据处理!$A:$E,5,0),0)</f>
        <v>0</v>
      </c>
      <c r="L667" s="30">
        <f>IFERROR(VLOOKUP(A667,[5]数据处理!$A:$G,7,0),0)</f>
        <v>0</v>
      </c>
      <c r="M667">
        <f t="shared" si="171"/>
        <v>1</v>
      </c>
      <c r="N667">
        <f>IFERROR(VLOOKUP(A667,[5]数据处理!$A:$C,3,0),0)</f>
        <v>0</v>
      </c>
      <c r="O667">
        <f>IFERROR(VLOOKUP($A667,[5]数据处理!$A:$N,14,0),0)</f>
        <v>1</v>
      </c>
      <c r="P667" t="str">
        <f>IFERROR(VLOOKUP($A667,[3]库存报告使用数据!$A$1:$B$65536,2,0),"")</f>
        <v/>
      </c>
      <c r="Q667" t="str">
        <f>IFERROR(VLOOKUP($A667,[3]库存报告使用数据!$A$1:$E$65536,5,0),"")</f>
        <v/>
      </c>
      <c r="R667" t="str">
        <f>IFERROR(VLOOKUP($A667,[3]库存报告使用数据!$A$1:$H$65536,8,0),"")</f>
        <v/>
      </c>
      <c r="S667" t="str">
        <f>IFERROR(VLOOKUP($A667,[3]库存报告使用数据!$A$1:$K$65536,11,0),"")</f>
        <v/>
      </c>
      <c r="T667" t="str">
        <f>IFERROR(VLOOKUP($A667,[3]库存报告使用数据!$A$1:$C$65536,3,0),"")</f>
        <v/>
      </c>
      <c r="U667" t="str">
        <f>IFERROR(VLOOKUP($A667,[3]库存报告使用数据!$A$1:$F$65536,6,0),"")</f>
        <v/>
      </c>
      <c r="V667" t="str">
        <f>IFERROR(VLOOKUP($A667,[3]库存报告使用数据!$A$1:$I$65536,9,0),"")</f>
        <v/>
      </c>
      <c r="W667" t="str">
        <f>IFERROR(VLOOKUP($A667,[3]库存报告使用数据!$A$1:$L$65536,12,0),"")</f>
        <v/>
      </c>
      <c r="X667" s="20" t="str">
        <f t="shared" si="172"/>
        <v/>
      </c>
      <c r="Y667" s="20" t="str">
        <f t="shared" si="173"/>
        <v/>
      </c>
      <c r="Z667" s="20" t="str">
        <f t="shared" si="174"/>
        <v/>
      </c>
      <c r="AA667" s="20" t="str">
        <f t="shared" si="175"/>
        <v/>
      </c>
      <c r="AB667" t="str">
        <f>IFERROR(VLOOKUP($A667,[3]库存报告使用数据!$A$1:$D$65536,4,0),"")</f>
        <v/>
      </c>
      <c r="AC667" t="str">
        <f>IFERROR(VLOOKUP($A667,[3]库存报告使用数据!$A$1:$G$65536,7,0),"")</f>
        <v/>
      </c>
      <c r="AD667" t="str">
        <f>IFERROR(VLOOKUP($A667,[3]库存报告使用数据!$A$1:$J$65536,10,0),"")</f>
        <v/>
      </c>
      <c r="AE667" t="str">
        <f>IFERROR(VLOOKUP($A667,[3]库存报告使用数据!$A$1:$M$65536,13,0),"")</f>
        <v/>
      </c>
      <c r="AF667" s="20" t="str">
        <f t="shared" si="176"/>
        <v/>
      </c>
      <c r="AG667" s="20" t="str">
        <f t="shared" si="177"/>
        <v/>
      </c>
      <c r="AH667" s="20" t="str">
        <f t="shared" si="178"/>
        <v/>
      </c>
      <c r="AI667" s="20" t="str">
        <f t="shared" si="179"/>
        <v/>
      </c>
      <c r="AJ667">
        <f>IFERROR(VLOOKUP($B667,[4]库存报告使用数据!$A$1:$B$65536,2,0),0)</f>
        <v>1</v>
      </c>
      <c r="AK667">
        <f>IFERROR(VLOOKUP($B667,[4]库存报告使用数据!$A$1:$C$65536,3,0),)</f>
        <v>3</v>
      </c>
      <c r="AL667">
        <f>IFERROR(VLOOKUP($B667,[4]库存报告使用数据!$A$1:$D$65536,4,0),)</f>
        <v>1</v>
      </c>
      <c r="AM667">
        <f>IFERROR(VLOOKUP($B667,[4]库存报告使用数据!$A$1:$E$65536,5,0),)</f>
        <v>1</v>
      </c>
      <c r="AN667" s="20">
        <f t="shared" si="180"/>
        <v>0</v>
      </c>
      <c r="AO667" s="20">
        <f t="shared" si="181"/>
        <v>0</v>
      </c>
      <c r="AP667" s="20">
        <f t="shared" si="182"/>
        <v>0</v>
      </c>
      <c r="AQ667" s="20">
        <f t="shared" si="183"/>
        <v>0</v>
      </c>
      <c r="AR667" s="32">
        <f t="shared" si="184"/>
        <v>0</v>
      </c>
      <c r="AS667" s="32">
        <f t="shared" si="185"/>
        <v>0</v>
      </c>
      <c r="AT667" s="32">
        <f t="shared" si="186"/>
        <v>1</v>
      </c>
      <c r="AU667" s="28" t="str">
        <f t="shared" si="187"/>
        <v>库存为1</v>
      </c>
      <c r="AV667" s="34" t="str">
        <f>IFERROR(时间!$B$4+AU667,"上周无销量")</f>
        <v>上周无销量</v>
      </c>
    </row>
    <row r="668" spans="1:48">
      <c r="A668" s="18" t="s">
        <v>713</v>
      </c>
      <c r="B668" t="str">
        <f>VLOOKUP(A668,'[1]sku-asin（子）'!$A:$B,2,0)</f>
        <v>B07714TS46</v>
      </c>
      <c r="C668" t="str">
        <f>VLOOKUP(A668,'[1]子sku-父sku'!$A:$B,2,0)</f>
        <v>KZ-CSM073</v>
      </c>
      <c r="D668" s="28">
        <f>IFERROR(VLOOKUP(A668,[2]库存报告使用数据处理!$A:$C,3,0),0)</f>
        <v>0</v>
      </c>
      <c r="E668" s="28">
        <f>IFERROR(VLOOKUP(A668,[2]库存报告使用数据处理!$A:$D,4,0),0)</f>
        <v>0</v>
      </c>
      <c r="F668" s="28">
        <f>IFERROR(VLOOKUP(A668,[2]库存报告使用数据处理!$A:$E,5,0),0)</f>
        <v>1</v>
      </c>
      <c r="G668" s="28">
        <f>IFERROR(VLOOKUP(A668,[2]库存报告使用数据处理!$A:$F,6,0),0)</f>
        <v>0</v>
      </c>
      <c r="H668" s="29">
        <f>IFERROR(VLOOKUP(A668,[2]库存报告使用数据处理!$A:$G,7,0),0)</f>
        <v>12.99</v>
      </c>
      <c r="I668">
        <f>IFERROR(VLOOKUP(A668,[5]数据处理!$A:$B,2,0),0)</f>
        <v>0</v>
      </c>
      <c r="J668" s="30">
        <f>IFERROR(VLOOKUP(A668,[5]数据处理!$A:$D,4,0),0)</f>
        <v>0</v>
      </c>
      <c r="K668" s="30">
        <f>IFERROR(VLOOKUP(A668,[5]数据处理!$A:$E,5,0),0)</f>
        <v>0</v>
      </c>
      <c r="L668" s="30">
        <f>IFERROR(VLOOKUP(A668,[5]数据处理!$A:$G,7,0),0)</f>
        <v>0</v>
      </c>
      <c r="M668">
        <f t="shared" si="171"/>
        <v>0</v>
      </c>
      <c r="N668">
        <f>IFERROR(VLOOKUP(A668,[5]数据处理!$A:$C,3,0),0)</f>
        <v>0</v>
      </c>
      <c r="O668">
        <f>IFERROR(VLOOKUP($A668,[5]数据处理!$A:$N,14,0),0)</f>
        <v>0</v>
      </c>
      <c r="P668" t="str">
        <f>IFERROR(VLOOKUP($A668,[3]库存报告使用数据!$A$1:$B$65536,2,0),"")</f>
        <v/>
      </c>
      <c r="Q668" t="str">
        <f>IFERROR(VLOOKUP($A668,[3]库存报告使用数据!$A$1:$E$65536,5,0),"")</f>
        <v/>
      </c>
      <c r="R668" t="str">
        <f>IFERROR(VLOOKUP($A668,[3]库存报告使用数据!$A$1:$H$65536,8,0),"")</f>
        <v/>
      </c>
      <c r="S668" t="str">
        <f>IFERROR(VLOOKUP($A668,[3]库存报告使用数据!$A$1:$K$65536,11,0),"")</f>
        <v/>
      </c>
      <c r="T668" t="str">
        <f>IFERROR(VLOOKUP($A668,[3]库存报告使用数据!$A$1:$C$65536,3,0),"")</f>
        <v/>
      </c>
      <c r="U668" t="str">
        <f>IFERROR(VLOOKUP($A668,[3]库存报告使用数据!$A$1:$F$65536,6,0),"")</f>
        <v/>
      </c>
      <c r="V668" t="str">
        <f>IFERROR(VLOOKUP($A668,[3]库存报告使用数据!$A$1:$I$65536,9,0),"")</f>
        <v/>
      </c>
      <c r="W668" t="str">
        <f>IFERROR(VLOOKUP($A668,[3]库存报告使用数据!$A$1:$L$65536,12,0),"")</f>
        <v/>
      </c>
      <c r="X668" s="20" t="str">
        <f t="shared" si="172"/>
        <v/>
      </c>
      <c r="Y668" s="20" t="str">
        <f t="shared" si="173"/>
        <v/>
      </c>
      <c r="Z668" s="20" t="str">
        <f t="shared" si="174"/>
        <v/>
      </c>
      <c r="AA668" s="20" t="str">
        <f t="shared" si="175"/>
        <v/>
      </c>
      <c r="AB668" t="str">
        <f>IFERROR(VLOOKUP($A668,[3]库存报告使用数据!$A$1:$D$65536,4,0),"")</f>
        <v/>
      </c>
      <c r="AC668" t="str">
        <f>IFERROR(VLOOKUP($A668,[3]库存报告使用数据!$A$1:$G$65536,7,0),"")</f>
        <v/>
      </c>
      <c r="AD668" t="str">
        <f>IFERROR(VLOOKUP($A668,[3]库存报告使用数据!$A$1:$J$65536,10,0),"")</f>
        <v/>
      </c>
      <c r="AE668" t="str">
        <f>IFERROR(VLOOKUP($A668,[3]库存报告使用数据!$A$1:$M$65536,13,0),"")</f>
        <v/>
      </c>
      <c r="AF668" s="20" t="str">
        <f t="shared" si="176"/>
        <v/>
      </c>
      <c r="AG668" s="20" t="str">
        <f t="shared" si="177"/>
        <v/>
      </c>
      <c r="AH668" s="20" t="str">
        <f t="shared" si="178"/>
        <v/>
      </c>
      <c r="AI668" s="20" t="str">
        <f t="shared" si="179"/>
        <v/>
      </c>
      <c r="AJ668">
        <f>IFERROR(VLOOKUP($B668,[4]库存报告使用数据!$A$1:$B$65536,2,0),0)</f>
        <v>0</v>
      </c>
      <c r="AK668">
        <f>IFERROR(VLOOKUP($B668,[4]库存报告使用数据!$A$1:$C$65536,3,0),)</f>
        <v>0</v>
      </c>
      <c r="AL668">
        <f>IFERROR(VLOOKUP($B668,[4]库存报告使用数据!$A$1:$D$65536,4,0),)</f>
        <v>2</v>
      </c>
      <c r="AM668">
        <f>IFERROR(VLOOKUP($B668,[4]库存报告使用数据!$A$1:$E$65536,5,0),)</f>
        <v>0</v>
      </c>
      <c r="AN668" s="20" t="str">
        <f t="shared" si="180"/>
        <v/>
      </c>
      <c r="AO668" s="20" t="str">
        <f t="shared" si="181"/>
        <v/>
      </c>
      <c r="AP668" s="20">
        <f t="shared" si="182"/>
        <v>0.5</v>
      </c>
      <c r="AQ668" s="20" t="str">
        <f t="shared" si="183"/>
        <v/>
      </c>
      <c r="AR668" s="32">
        <f t="shared" si="184"/>
        <v>0</v>
      </c>
      <c r="AS668" s="32">
        <f t="shared" si="185"/>
        <v>0</v>
      </c>
      <c r="AT668" s="32">
        <f t="shared" si="186"/>
        <v>0</v>
      </c>
      <c r="AU668" s="28" t="str">
        <f t="shared" si="187"/>
        <v>库存为0</v>
      </c>
      <c r="AV668" s="34" t="str">
        <f>IFERROR(时间!$B$4+AU668,"上周无销量")</f>
        <v>上周无销量</v>
      </c>
    </row>
    <row r="669" spans="1:48">
      <c r="A669" s="18" t="s">
        <v>714</v>
      </c>
      <c r="B669" t="str">
        <f>VLOOKUP(A669,'[1]sku-asin（子）'!$A:$B,2,0)</f>
        <v>B07718HLQD</v>
      </c>
      <c r="C669" t="str">
        <f>VLOOKUP(A669,'[1]子sku-父sku'!$A:$B,2,0)</f>
        <v>KZ-CSM073</v>
      </c>
      <c r="D669" s="28">
        <f>IFERROR(VLOOKUP(A669,[2]库存报告使用数据处理!$A:$C,3,0),0)</f>
        <v>0</v>
      </c>
      <c r="E669" s="28">
        <f>IFERROR(VLOOKUP(A669,[2]库存报告使用数据处理!$A:$D,4,0),0)</f>
        <v>1</v>
      </c>
      <c r="F669" s="28">
        <f>IFERROR(VLOOKUP(A669,[2]库存报告使用数据处理!$A:$E,5,0),0)</f>
        <v>0</v>
      </c>
      <c r="G669" s="28">
        <f>IFERROR(VLOOKUP(A669,[2]库存报告使用数据处理!$A:$F,6,0),0)</f>
        <v>0</v>
      </c>
      <c r="H669" s="29">
        <f>IFERROR(VLOOKUP(A669,[2]库存报告使用数据处理!$A:$G,7,0),0)</f>
        <v>12.99</v>
      </c>
      <c r="I669">
        <f>IFERROR(VLOOKUP(A669,[5]数据处理!$A:$B,2,0),0)</f>
        <v>4</v>
      </c>
      <c r="J669" s="30">
        <f>IFERROR(VLOOKUP(A669,[5]数据处理!$A:$D,4,0),0)</f>
        <v>0</v>
      </c>
      <c r="K669" s="30">
        <f>IFERROR(VLOOKUP(A669,[5]数据处理!$A:$E,5,0),0)</f>
        <v>0</v>
      </c>
      <c r="L669" s="30">
        <f>IFERROR(VLOOKUP(A669,[5]数据处理!$A:$G,7,0),0)</f>
        <v>0</v>
      </c>
      <c r="M669">
        <f t="shared" si="171"/>
        <v>4</v>
      </c>
      <c r="N669">
        <f>IFERROR(VLOOKUP(A669,[5]数据处理!$A:$C,3,0),0)</f>
        <v>0</v>
      </c>
      <c r="O669">
        <f>IFERROR(VLOOKUP($A669,[5]数据处理!$A:$N,14,0),0)</f>
        <v>4</v>
      </c>
      <c r="P669" t="str">
        <f>IFERROR(VLOOKUP($A669,[3]库存报告使用数据!$A$1:$B$65536,2,0),"")</f>
        <v/>
      </c>
      <c r="Q669" t="str">
        <f>IFERROR(VLOOKUP($A669,[3]库存报告使用数据!$A$1:$E$65536,5,0),"")</f>
        <v/>
      </c>
      <c r="R669" t="str">
        <f>IFERROR(VLOOKUP($A669,[3]库存报告使用数据!$A$1:$H$65536,8,0),"")</f>
        <v/>
      </c>
      <c r="S669" t="str">
        <f>IFERROR(VLOOKUP($A669,[3]库存报告使用数据!$A$1:$K$65536,11,0),"")</f>
        <v/>
      </c>
      <c r="T669" t="str">
        <f>IFERROR(VLOOKUP($A669,[3]库存报告使用数据!$A$1:$C$65536,3,0),"")</f>
        <v/>
      </c>
      <c r="U669" t="str">
        <f>IFERROR(VLOOKUP($A669,[3]库存报告使用数据!$A$1:$F$65536,6,0),"")</f>
        <v/>
      </c>
      <c r="V669" t="str">
        <f>IFERROR(VLOOKUP($A669,[3]库存报告使用数据!$A$1:$I$65536,9,0),"")</f>
        <v/>
      </c>
      <c r="W669" t="str">
        <f>IFERROR(VLOOKUP($A669,[3]库存报告使用数据!$A$1:$L$65536,12,0),"")</f>
        <v/>
      </c>
      <c r="X669" s="20" t="str">
        <f t="shared" si="172"/>
        <v/>
      </c>
      <c r="Y669" s="20" t="str">
        <f t="shared" si="173"/>
        <v/>
      </c>
      <c r="Z669" s="20" t="str">
        <f t="shared" si="174"/>
        <v/>
      </c>
      <c r="AA669" s="20" t="str">
        <f t="shared" si="175"/>
        <v/>
      </c>
      <c r="AB669" t="str">
        <f>IFERROR(VLOOKUP($A669,[3]库存报告使用数据!$A$1:$D$65536,4,0),"")</f>
        <v/>
      </c>
      <c r="AC669" t="str">
        <f>IFERROR(VLOOKUP($A669,[3]库存报告使用数据!$A$1:$G$65536,7,0),"")</f>
        <v/>
      </c>
      <c r="AD669" t="str">
        <f>IFERROR(VLOOKUP($A669,[3]库存报告使用数据!$A$1:$J$65536,10,0),"")</f>
        <v/>
      </c>
      <c r="AE669" t="str">
        <f>IFERROR(VLOOKUP($A669,[3]库存报告使用数据!$A$1:$M$65536,13,0),"")</f>
        <v/>
      </c>
      <c r="AF669" s="20" t="str">
        <f t="shared" si="176"/>
        <v/>
      </c>
      <c r="AG669" s="20" t="str">
        <f t="shared" si="177"/>
        <v/>
      </c>
      <c r="AH669" s="20" t="str">
        <f t="shared" si="178"/>
        <v/>
      </c>
      <c r="AI669" s="20" t="str">
        <f t="shared" si="179"/>
        <v/>
      </c>
      <c r="AJ669">
        <f>IFERROR(VLOOKUP($B669,[4]库存报告使用数据!$A$1:$B$65536,2,0),0)</f>
        <v>3</v>
      </c>
      <c r="AK669">
        <f>IFERROR(VLOOKUP($B669,[4]库存报告使用数据!$A$1:$C$65536,3,0),)</f>
        <v>8</v>
      </c>
      <c r="AL669">
        <f>IFERROR(VLOOKUP($B669,[4]库存报告使用数据!$A$1:$D$65536,4,0),)</f>
        <v>0</v>
      </c>
      <c r="AM669">
        <f>IFERROR(VLOOKUP($B669,[4]库存报告使用数据!$A$1:$E$65536,5,0),)</f>
        <v>0</v>
      </c>
      <c r="AN669" s="20">
        <f t="shared" si="180"/>
        <v>0</v>
      </c>
      <c r="AO669" s="20">
        <f t="shared" si="181"/>
        <v>0.125</v>
      </c>
      <c r="AP669" s="20" t="str">
        <f t="shared" si="182"/>
        <v/>
      </c>
      <c r="AQ669" s="20" t="str">
        <f t="shared" si="183"/>
        <v/>
      </c>
      <c r="AR669" s="32">
        <f t="shared" si="184"/>
        <v>0</v>
      </c>
      <c r="AS669" s="32">
        <f t="shared" si="185"/>
        <v>0</v>
      </c>
      <c r="AT669" s="32">
        <f t="shared" si="186"/>
        <v>4</v>
      </c>
      <c r="AU669" s="28" t="str">
        <f t="shared" si="187"/>
        <v>库存为4</v>
      </c>
      <c r="AV669" s="34" t="str">
        <f>IFERROR(时间!$B$4+AU669,"上周无销量")</f>
        <v>上周无销量</v>
      </c>
    </row>
    <row r="670" spans="1:48">
      <c r="A670" s="18" t="s">
        <v>715</v>
      </c>
      <c r="B670" t="str">
        <f>VLOOKUP(A670,'[1]sku-asin（子）'!$A:$B,2,0)</f>
        <v>B077191HBV</v>
      </c>
      <c r="C670" t="str">
        <f>VLOOKUP(A670,'[1]子sku-父sku'!$A:$B,2,0)</f>
        <v>KZ-CSM073</v>
      </c>
      <c r="D670" s="28">
        <f>IFERROR(VLOOKUP(A670,[2]库存报告使用数据处理!$A:$C,3,0),0)</f>
        <v>0</v>
      </c>
      <c r="E670" s="28">
        <f>IFERROR(VLOOKUP(A670,[2]库存报告使用数据处理!$A:$D,4,0),0)</f>
        <v>0</v>
      </c>
      <c r="F670" s="28">
        <f>IFERROR(VLOOKUP(A670,[2]库存报告使用数据处理!$A:$E,5,0),0)</f>
        <v>0</v>
      </c>
      <c r="G670" s="28">
        <f>IFERROR(VLOOKUP(A670,[2]库存报告使用数据处理!$A:$F,6,0),0)</f>
        <v>1</v>
      </c>
      <c r="H670" s="29">
        <f>IFERROR(VLOOKUP(A670,[2]库存报告使用数据处理!$A:$G,7,0),0)</f>
        <v>12.99</v>
      </c>
      <c r="I670">
        <f>IFERROR(VLOOKUP(A670,[5]数据处理!$A:$B,2,0),0)</f>
        <v>0</v>
      </c>
      <c r="J670" s="30">
        <f>IFERROR(VLOOKUP(A670,[5]数据处理!$A:$D,4,0),0)</f>
        <v>0</v>
      </c>
      <c r="K670" s="30">
        <f>IFERROR(VLOOKUP(A670,[5]数据处理!$A:$E,5,0),0)</f>
        <v>0</v>
      </c>
      <c r="L670" s="30">
        <f>IFERROR(VLOOKUP(A670,[5]数据处理!$A:$G,7,0),0)</f>
        <v>0</v>
      </c>
      <c r="M670">
        <f t="shared" si="171"/>
        <v>0</v>
      </c>
      <c r="N670">
        <f>IFERROR(VLOOKUP(A670,[5]数据处理!$A:$C,3,0),0)</f>
        <v>1</v>
      </c>
      <c r="O670">
        <f>IFERROR(VLOOKUP($A670,[5]数据处理!$A:$N,14,0),0)</f>
        <v>0</v>
      </c>
      <c r="P670" t="str">
        <f>IFERROR(VLOOKUP($A670,[3]库存报告使用数据!$A$1:$B$65536,2,0),"")</f>
        <v/>
      </c>
      <c r="Q670" t="str">
        <f>IFERROR(VLOOKUP($A670,[3]库存报告使用数据!$A$1:$E$65536,5,0),"")</f>
        <v/>
      </c>
      <c r="R670" t="str">
        <f>IFERROR(VLOOKUP($A670,[3]库存报告使用数据!$A$1:$H$65536,8,0),"")</f>
        <v/>
      </c>
      <c r="S670" t="str">
        <f>IFERROR(VLOOKUP($A670,[3]库存报告使用数据!$A$1:$K$65536,11,0),"")</f>
        <v/>
      </c>
      <c r="T670" t="str">
        <f>IFERROR(VLOOKUP($A670,[3]库存报告使用数据!$A$1:$C$65536,3,0),"")</f>
        <v/>
      </c>
      <c r="U670" t="str">
        <f>IFERROR(VLOOKUP($A670,[3]库存报告使用数据!$A$1:$F$65536,6,0),"")</f>
        <v/>
      </c>
      <c r="V670" t="str">
        <f>IFERROR(VLOOKUP($A670,[3]库存报告使用数据!$A$1:$I$65536,9,0),"")</f>
        <v/>
      </c>
      <c r="W670" t="str">
        <f>IFERROR(VLOOKUP($A670,[3]库存报告使用数据!$A$1:$L$65536,12,0),"")</f>
        <v/>
      </c>
      <c r="X670" s="20" t="str">
        <f t="shared" si="172"/>
        <v/>
      </c>
      <c r="Y670" s="20" t="str">
        <f t="shared" si="173"/>
        <v/>
      </c>
      <c r="Z670" s="20" t="str">
        <f t="shared" si="174"/>
        <v/>
      </c>
      <c r="AA670" s="20" t="str">
        <f t="shared" si="175"/>
        <v/>
      </c>
      <c r="AB670" t="str">
        <f>IFERROR(VLOOKUP($A670,[3]库存报告使用数据!$A$1:$D$65536,4,0),"")</f>
        <v/>
      </c>
      <c r="AC670" t="str">
        <f>IFERROR(VLOOKUP($A670,[3]库存报告使用数据!$A$1:$G$65536,7,0),"")</f>
        <v/>
      </c>
      <c r="AD670" t="str">
        <f>IFERROR(VLOOKUP($A670,[3]库存报告使用数据!$A$1:$J$65536,10,0),"")</f>
        <v/>
      </c>
      <c r="AE670" t="str">
        <f>IFERROR(VLOOKUP($A670,[3]库存报告使用数据!$A$1:$M$65536,13,0),"")</f>
        <v/>
      </c>
      <c r="AF670" s="20" t="str">
        <f t="shared" si="176"/>
        <v/>
      </c>
      <c r="AG670" s="20" t="str">
        <f t="shared" si="177"/>
        <v/>
      </c>
      <c r="AH670" s="20" t="str">
        <f t="shared" si="178"/>
        <v/>
      </c>
      <c r="AI670" s="20" t="str">
        <f t="shared" si="179"/>
        <v/>
      </c>
      <c r="AJ670">
        <f>IFERROR(VLOOKUP($B670,[4]库存报告使用数据!$A$1:$B$65536,2,0),0)</f>
        <v>0</v>
      </c>
      <c r="AK670">
        <f>IFERROR(VLOOKUP($B670,[4]库存报告使用数据!$A$1:$C$65536,3,0),)</f>
        <v>0</v>
      </c>
      <c r="AL670">
        <f>IFERROR(VLOOKUP($B670,[4]库存报告使用数据!$A$1:$D$65536,4,0),)</f>
        <v>0</v>
      </c>
      <c r="AM670">
        <f>IFERROR(VLOOKUP($B670,[4]库存报告使用数据!$A$1:$E$65536,5,0),)</f>
        <v>4</v>
      </c>
      <c r="AN670" s="20" t="str">
        <f t="shared" si="180"/>
        <v/>
      </c>
      <c r="AO670" s="20" t="str">
        <f t="shared" si="181"/>
        <v/>
      </c>
      <c r="AP670" s="20" t="str">
        <f t="shared" si="182"/>
        <v/>
      </c>
      <c r="AQ670" s="20">
        <f t="shared" si="183"/>
        <v>0.25</v>
      </c>
      <c r="AR670" s="32">
        <f t="shared" si="184"/>
        <v>0</v>
      </c>
      <c r="AS670" s="32">
        <f t="shared" si="185"/>
        <v>0</v>
      </c>
      <c r="AT670" s="32">
        <f t="shared" si="186"/>
        <v>0</v>
      </c>
      <c r="AU670" s="28" t="str">
        <f t="shared" si="187"/>
        <v>库存为0</v>
      </c>
      <c r="AV670" s="34" t="str">
        <f>IFERROR(时间!$B$4+AU670,"上周无销量")</f>
        <v>上周无销量</v>
      </c>
    </row>
    <row r="671" spans="1:48">
      <c r="A671" s="18" t="s">
        <v>716</v>
      </c>
      <c r="B671" t="str">
        <f>VLOOKUP(A671,'[1]sku-asin（子）'!$A:$B,2,0)</f>
        <v>B0771BXBTB</v>
      </c>
      <c r="C671" t="str">
        <f>VLOOKUP(A671,'[1]子sku-父sku'!$A:$B,2,0)</f>
        <v>KZ-CSM073</v>
      </c>
      <c r="D671" s="28">
        <f>IFERROR(VLOOKUP(A671,[2]库存报告使用数据处理!$A:$C,3,0),0)</f>
        <v>1</v>
      </c>
      <c r="E671" s="28">
        <f>IFERROR(VLOOKUP(A671,[2]库存报告使用数据处理!$A:$D,4,0),0)</f>
        <v>0</v>
      </c>
      <c r="F671" s="28">
        <f>IFERROR(VLOOKUP(A671,[2]库存报告使用数据处理!$A:$E,5,0),0)</f>
        <v>0</v>
      </c>
      <c r="G671" s="28">
        <f>IFERROR(VLOOKUP(A671,[2]库存报告使用数据处理!$A:$F,6,0),0)</f>
        <v>0</v>
      </c>
      <c r="H671" s="29">
        <f>IFERROR(VLOOKUP(A671,[2]库存报告使用数据处理!$A:$G,7,0),0)</f>
        <v>12.99</v>
      </c>
      <c r="I671">
        <f>IFERROR(VLOOKUP(A671,[5]数据处理!$A:$B,2,0),0)</f>
        <v>1</v>
      </c>
      <c r="J671" s="30">
        <f>IFERROR(VLOOKUP(A671,[5]数据处理!$A:$D,4,0),0)</f>
        <v>0</v>
      </c>
      <c r="K671" s="30">
        <f>IFERROR(VLOOKUP(A671,[5]数据处理!$A:$E,5,0),0)</f>
        <v>0</v>
      </c>
      <c r="L671" s="30">
        <f>IFERROR(VLOOKUP(A671,[5]数据处理!$A:$G,7,0),0)</f>
        <v>0</v>
      </c>
      <c r="M671">
        <f t="shared" si="171"/>
        <v>1</v>
      </c>
      <c r="N671">
        <f>IFERROR(VLOOKUP(A671,[5]数据处理!$A:$C,3,0),0)</f>
        <v>0</v>
      </c>
      <c r="O671">
        <f>IFERROR(VLOOKUP($A671,[5]数据处理!$A:$N,14,0),0)</f>
        <v>2</v>
      </c>
      <c r="P671" t="str">
        <f>IFERROR(VLOOKUP($A671,[3]库存报告使用数据!$A$1:$B$65536,2,0),"")</f>
        <v/>
      </c>
      <c r="Q671" t="str">
        <f>IFERROR(VLOOKUP($A671,[3]库存报告使用数据!$A$1:$E$65536,5,0),"")</f>
        <v/>
      </c>
      <c r="R671" t="str">
        <f>IFERROR(VLOOKUP($A671,[3]库存报告使用数据!$A$1:$H$65536,8,0),"")</f>
        <v/>
      </c>
      <c r="S671" t="str">
        <f>IFERROR(VLOOKUP($A671,[3]库存报告使用数据!$A$1:$K$65536,11,0),"")</f>
        <v/>
      </c>
      <c r="T671" t="str">
        <f>IFERROR(VLOOKUP($A671,[3]库存报告使用数据!$A$1:$C$65536,3,0),"")</f>
        <v/>
      </c>
      <c r="U671" t="str">
        <f>IFERROR(VLOOKUP($A671,[3]库存报告使用数据!$A$1:$F$65536,6,0),"")</f>
        <v/>
      </c>
      <c r="V671" t="str">
        <f>IFERROR(VLOOKUP($A671,[3]库存报告使用数据!$A$1:$I$65536,9,0),"")</f>
        <v/>
      </c>
      <c r="W671" t="str">
        <f>IFERROR(VLOOKUP($A671,[3]库存报告使用数据!$A$1:$L$65536,12,0),"")</f>
        <v/>
      </c>
      <c r="X671" s="20" t="str">
        <f t="shared" si="172"/>
        <v/>
      </c>
      <c r="Y671" s="20" t="str">
        <f t="shared" si="173"/>
        <v/>
      </c>
      <c r="Z671" s="20" t="str">
        <f t="shared" si="174"/>
        <v/>
      </c>
      <c r="AA671" s="20" t="str">
        <f t="shared" si="175"/>
        <v/>
      </c>
      <c r="AB671" t="str">
        <f>IFERROR(VLOOKUP($A671,[3]库存报告使用数据!$A$1:$D$65536,4,0),"")</f>
        <v/>
      </c>
      <c r="AC671" t="str">
        <f>IFERROR(VLOOKUP($A671,[3]库存报告使用数据!$A$1:$G$65536,7,0),"")</f>
        <v/>
      </c>
      <c r="AD671" t="str">
        <f>IFERROR(VLOOKUP($A671,[3]库存报告使用数据!$A$1:$J$65536,10,0),"")</f>
        <v/>
      </c>
      <c r="AE671" t="str">
        <f>IFERROR(VLOOKUP($A671,[3]库存报告使用数据!$A$1:$M$65536,13,0),"")</f>
        <v/>
      </c>
      <c r="AF671" s="20" t="str">
        <f t="shared" si="176"/>
        <v/>
      </c>
      <c r="AG671" s="20" t="str">
        <f t="shared" si="177"/>
        <v/>
      </c>
      <c r="AH671" s="20" t="str">
        <f t="shared" si="178"/>
        <v/>
      </c>
      <c r="AI671" s="20" t="str">
        <f t="shared" si="179"/>
        <v/>
      </c>
      <c r="AJ671">
        <f>IFERROR(VLOOKUP($B671,[4]库存报告使用数据!$A$1:$B$65536,2,0),0)</f>
        <v>4</v>
      </c>
      <c r="AK671">
        <f>IFERROR(VLOOKUP($B671,[4]库存报告使用数据!$A$1:$C$65536,3,0),)</f>
        <v>5</v>
      </c>
      <c r="AL671">
        <f>IFERROR(VLOOKUP($B671,[4]库存报告使用数据!$A$1:$D$65536,4,0),)</f>
        <v>1</v>
      </c>
      <c r="AM671">
        <f>IFERROR(VLOOKUP($B671,[4]库存报告使用数据!$A$1:$E$65536,5,0),)</f>
        <v>3</v>
      </c>
      <c r="AN671" s="20">
        <f t="shared" si="180"/>
        <v>0.25</v>
      </c>
      <c r="AO671" s="20">
        <f t="shared" si="181"/>
        <v>0</v>
      </c>
      <c r="AP671" s="20">
        <f t="shared" si="182"/>
        <v>0</v>
      </c>
      <c r="AQ671" s="20">
        <f t="shared" si="183"/>
        <v>0</v>
      </c>
      <c r="AR671" s="32">
        <f t="shared" si="184"/>
        <v>0.142857142857143</v>
      </c>
      <c r="AS671" s="32">
        <f t="shared" si="185"/>
        <v>8.57142857142857</v>
      </c>
      <c r="AT671" s="32">
        <f t="shared" si="186"/>
        <v>-7.57142857142857</v>
      </c>
      <c r="AU671" s="28">
        <f t="shared" si="187"/>
        <v>7</v>
      </c>
      <c r="AV671" s="34">
        <f>IFERROR(时间!$B$4+AU671,"上周无销量")</f>
        <v>43290</v>
      </c>
    </row>
    <row r="672" spans="1:48">
      <c r="A672" s="18" t="s">
        <v>717</v>
      </c>
      <c r="B672" t="str">
        <f>VLOOKUP(A672,'[1]sku-asin（子）'!$A:$B,2,0)</f>
        <v>B07717HGJ2</v>
      </c>
      <c r="C672" t="str">
        <f>VLOOKUP(A672,'[1]子sku-父sku'!$A:$B,2,0)</f>
        <v>KZ-CSM073</v>
      </c>
      <c r="D672" s="28">
        <f>IFERROR(VLOOKUP(A672,[2]库存报告使用数据处理!$A:$C,3,0),0)</f>
        <v>0</v>
      </c>
      <c r="E672" s="28">
        <f>IFERROR(VLOOKUP(A672,[2]库存报告使用数据处理!$A:$D,4,0),0)</f>
        <v>0</v>
      </c>
      <c r="F672" s="28">
        <f>IFERROR(VLOOKUP(A672,[2]库存报告使用数据处理!$A:$E,5,0),0)</f>
        <v>1</v>
      </c>
      <c r="G672" s="28">
        <f>IFERROR(VLOOKUP(A672,[2]库存报告使用数据处理!$A:$F,6,0),0)</f>
        <v>1</v>
      </c>
      <c r="H672" s="29">
        <f>IFERROR(VLOOKUP(A672,[2]库存报告使用数据处理!$A:$G,7,0),0)</f>
        <v>14.49</v>
      </c>
      <c r="I672">
        <f>IFERROR(VLOOKUP(A672,[5]数据处理!$A:$B,2,0),0)</f>
        <v>6</v>
      </c>
      <c r="J672" s="30">
        <f>IFERROR(VLOOKUP(A672,[5]数据处理!$A:$D,4,0),0)</f>
        <v>0</v>
      </c>
      <c r="K672" s="30">
        <f>IFERROR(VLOOKUP(A672,[5]数据处理!$A:$E,5,0),0)</f>
        <v>0</v>
      </c>
      <c r="L672" s="30">
        <f>IFERROR(VLOOKUP(A672,[5]数据处理!$A:$G,7,0),0)</f>
        <v>0</v>
      </c>
      <c r="M672">
        <f t="shared" si="171"/>
        <v>6</v>
      </c>
      <c r="N672">
        <f>IFERROR(VLOOKUP(A672,[5]数据处理!$A:$C,3,0),0)</f>
        <v>0</v>
      </c>
      <c r="O672">
        <f>IFERROR(VLOOKUP($A672,[5]数据处理!$A:$N,14,0),0)</f>
        <v>5</v>
      </c>
      <c r="P672" t="str">
        <f>IFERROR(VLOOKUP($A672,[3]库存报告使用数据!$A$1:$B$65536,2,0),"")</f>
        <v/>
      </c>
      <c r="Q672" t="str">
        <f>IFERROR(VLOOKUP($A672,[3]库存报告使用数据!$A$1:$E$65536,5,0),"")</f>
        <v/>
      </c>
      <c r="R672" t="str">
        <f>IFERROR(VLOOKUP($A672,[3]库存报告使用数据!$A$1:$H$65536,8,0),"")</f>
        <v/>
      </c>
      <c r="S672" t="str">
        <f>IFERROR(VLOOKUP($A672,[3]库存报告使用数据!$A$1:$K$65536,11,0),"")</f>
        <v/>
      </c>
      <c r="T672" t="str">
        <f>IFERROR(VLOOKUP($A672,[3]库存报告使用数据!$A$1:$C$65536,3,0),"")</f>
        <v/>
      </c>
      <c r="U672" t="str">
        <f>IFERROR(VLOOKUP($A672,[3]库存报告使用数据!$A$1:$F$65536,6,0),"")</f>
        <v/>
      </c>
      <c r="V672" t="str">
        <f>IFERROR(VLOOKUP($A672,[3]库存报告使用数据!$A$1:$I$65536,9,0),"")</f>
        <v/>
      </c>
      <c r="W672" t="str">
        <f>IFERROR(VLOOKUP($A672,[3]库存报告使用数据!$A$1:$L$65536,12,0),"")</f>
        <v/>
      </c>
      <c r="X672" s="20" t="str">
        <f t="shared" si="172"/>
        <v/>
      </c>
      <c r="Y672" s="20" t="str">
        <f t="shared" si="173"/>
        <v/>
      </c>
      <c r="Z672" s="20" t="str">
        <f t="shared" si="174"/>
        <v/>
      </c>
      <c r="AA672" s="20" t="str">
        <f t="shared" si="175"/>
        <v/>
      </c>
      <c r="AB672" t="str">
        <f>IFERROR(VLOOKUP($A672,[3]库存报告使用数据!$A$1:$D$65536,4,0),"")</f>
        <v/>
      </c>
      <c r="AC672" t="str">
        <f>IFERROR(VLOOKUP($A672,[3]库存报告使用数据!$A$1:$G$65536,7,0),"")</f>
        <v/>
      </c>
      <c r="AD672" t="str">
        <f>IFERROR(VLOOKUP($A672,[3]库存报告使用数据!$A$1:$J$65536,10,0),"")</f>
        <v/>
      </c>
      <c r="AE672" t="str">
        <f>IFERROR(VLOOKUP($A672,[3]库存报告使用数据!$A$1:$M$65536,13,0),"")</f>
        <v/>
      </c>
      <c r="AF672" s="20" t="str">
        <f t="shared" si="176"/>
        <v/>
      </c>
      <c r="AG672" s="20" t="str">
        <f t="shared" si="177"/>
        <v/>
      </c>
      <c r="AH672" s="20" t="str">
        <f t="shared" si="178"/>
        <v/>
      </c>
      <c r="AI672" s="20" t="str">
        <f t="shared" si="179"/>
        <v/>
      </c>
      <c r="AJ672">
        <f>IFERROR(VLOOKUP($B672,[4]库存报告使用数据!$A$1:$B$65536,2,0),0)</f>
        <v>7</v>
      </c>
      <c r="AK672">
        <f>IFERROR(VLOOKUP($B672,[4]库存报告使用数据!$A$1:$C$65536,3,0),)</f>
        <v>8</v>
      </c>
      <c r="AL672">
        <f>IFERROR(VLOOKUP($B672,[4]库存报告使用数据!$A$1:$D$65536,4,0),)</f>
        <v>16</v>
      </c>
      <c r="AM672">
        <f>IFERROR(VLOOKUP($B672,[4]库存报告使用数据!$A$1:$E$65536,5,0),)</f>
        <v>4</v>
      </c>
      <c r="AN672" s="20">
        <f t="shared" si="180"/>
        <v>0</v>
      </c>
      <c r="AO672" s="20">
        <f t="shared" si="181"/>
        <v>0</v>
      </c>
      <c r="AP672" s="20">
        <f t="shared" si="182"/>
        <v>0.0625</v>
      </c>
      <c r="AQ672" s="20">
        <f t="shared" si="183"/>
        <v>0.25</v>
      </c>
      <c r="AR672" s="32">
        <f t="shared" si="184"/>
        <v>0</v>
      </c>
      <c r="AS672" s="32">
        <f t="shared" si="185"/>
        <v>0</v>
      </c>
      <c r="AT672" s="32">
        <f t="shared" si="186"/>
        <v>6</v>
      </c>
      <c r="AU672" s="28" t="str">
        <f t="shared" si="187"/>
        <v>库存为6</v>
      </c>
      <c r="AV672" s="34" t="str">
        <f>IFERROR(时间!$B$4+AU672,"上周无销量")</f>
        <v>上周无销量</v>
      </c>
    </row>
    <row r="673" spans="1:48">
      <c r="A673" s="18" t="s">
        <v>718</v>
      </c>
      <c r="B673" t="str">
        <f>VLOOKUP(A673,'[1]sku-asin（子）'!$A:$B,2,0)</f>
        <v>B07718SDMC</v>
      </c>
      <c r="C673" t="str">
        <f>VLOOKUP(A673,'[1]子sku-父sku'!$A:$B,2,0)</f>
        <v>KZ-CSM073</v>
      </c>
      <c r="D673" s="28">
        <f>IFERROR(VLOOKUP(A673,[2]库存报告使用数据处理!$A:$C,3,0),0)</f>
        <v>0</v>
      </c>
      <c r="E673" s="28">
        <f>IFERROR(VLOOKUP(A673,[2]库存报告使用数据处理!$A:$D,4,0),0)</f>
        <v>0</v>
      </c>
      <c r="F673" s="28">
        <f>IFERROR(VLOOKUP(A673,[2]库存报告使用数据处理!$A:$E,5,0),0)</f>
        <v>1</v>
      </c>
      <c r="G673" s="28">
        <f>IFERROR(VLOOKUP(A673,[2]库存报告使用数据处理!$A:$F,6,0),0)</f>
        <v>0</v>
      </c>
      <c r="H673" s="29">
        <f>IFERROR(VLOOKUP(A673,[2]库存报告使用数据处理!$A:$G,7,0),0)</f>
        <v>12.99</v>
      </c>
      <c r="I673">
        <f>IFERROR(VLOOKUP(A673,[5]数据处理!$A:$B,2,0),0)</f>
        <v>0</v>
      </c>
      <c r="J673" s="30">
        <f>IFERROR(VLOOKUP(A673,[5]数据处理!$A:$D,4,0),0)</f>
        <v>0</v>
      </c>
      <c r="K673" s="30">
        <f>IFERROR(VLOOKUP(A673,[5]数据处理!$A:$E,5,0),0)</f>
        <v>0</v>
      </c>
      <c r="L673" s="30">
        <f>IFERROR(VLOOKUP(A673,[5]数据处理!$A:$G,7,0),0)</f>
        <v>0</v>
      </c>
      <c r="M673">
        <f t="shared" si="171"/>
        <v>0</v>
      </c>
      <c r="N673">
        <f>IFERROR(VLOOKUP(A673,[5]数据处理!$A:$C,3,0),0)</f>
        <v>0</v>
      </c>
      <c r="O673">
        <f>IFERROR(VLOOKUP($A673,[5]数据处理!$A:$N,14,0),0)</f>
        <v>0</v>
      </c>
      <c r="P673" t="str">
        <f>IFERROR(VLOOKUP($A673,[3]库存报告使用数据!$A$1:$B$65536,2,0),"")</f>
        <v/>
      </c>
      <c r="Q673" t="str">
        <f>IFERROR(VLOOKUP($A673,[3]库存报告使用数据!$A$1:$E$65536,5,0),"")</f>
        <v/>
      </c>
      <c r="R673" t="str">
        <f>IFERROR(VLOOKUP($A673,[3]库存报告使用数据!$A$1:$H$65536,8,0),"")</f>
        <v/>
      </c>
      <c r="S673" t="str">
        <f>IFERROR(VLOOKUP($A673,[3]库存报告使用数据!$A$1:$K$65536,11,0),"")</f>
        <v/>
      </c>
      <c r="T673" t="str">
        <f>IFERROR(VLOOKUP($A673,[3]库存报告使用数据!$A$1:$C$65536,3,0),"")</f>
        <v/>
      </c>
      <c r="U673" t="str">
        <f>IFERROR(VLOOKUP($A673,[3]库存报告使用数据!$A$1:$F$65536,6,0),"")</f>
        <v/>
      </c>
      <c r="V673" t="str">
        <f>IFERROR(VLOOKUP($A673,[3]库存报告使用数据!$A$1:$I$65536,9,0),"")</f>
        <v/>
      </c>
      <c r="W673" t="str">
        <f>IFERROR(VLOOKUP($A673,[3]库存报告使用数据!$A$1:$L$65536,12,0),"")</f>
        <v/>
      </c>
      <c r="X673" s="20" t="str">
        <f t="shared" si="172"/>
        <v/>
      </c>
      <c r="Y673" s="20" t="str">
        <f t="shared" si="173"/>
        <v/>
      </c>
      <c r="Z673" s="20" t="str">
        <f t="shared" si="174"/>
        <v/>
      </c>
      <c r="AA673" s="20" t="str">
        <f t="shared" si="175"/>
        <v/>
      </c>
      <c r="AB673" t="str">
        <f>IFERROR(VLOOKUP($A673,[3]库存报告使用数据!$A$1:$D$65536,4,0),"")</f>
        <v/>
      </c>
      <c r="AC673" t="str">
        <f>IFERROR(VLOOKUP($A673,[3]库存报告使用数据!$A$1:$G$65536,7,0),"")</f>
        <v/>
      </c>
      <c r="AD673" t="str">
        <f>IFERROR(VLOOKUP($A673,[3]库存报告使用数据!$A$1:$J$65536,10,0),"")</f>
        <v/>
      </c>
      <c r="AE673" t="str">
        <f>IFERROR(VLOOKUP($A673,[3]库存报告使用数据!$A$1:$M$65536,13,0),"")</f>
        <v/>
      </c>
      <c r="AF673" s="20" t="str">
        <f t="shared" si="176"/>
        <v/>
      </c>
      <c r="AG673" s="20" t="str">
        <f t="shared" si="177"/>
        <v/>
      </c>
      <c r="AH673" s="20" t="str">
        <f t="shared" si="178"/>
        <v/>
      </c>
      <c r="AI673" s="20" t="str">
        <f t="shared" si="179"/>
        <v/>
      </c>
      <c r="AJ673">
        <f>IFERROR(VLOOKUP($B673,[4]库存报告使用数据!$A$1:$B$65536,2,0),0)</f>
        <v>0</v>
      </c>
      <c r="AK673">
        <f>IFERROR(VLOOKUP($B673,[4]库存报告使用数据!$A$1:$C$65536,3,0),)</f>
        <v>0</v>
      </c>
      <c r="AL673">
        <f>IFERROR(VLOOKUP($B673,[4]库存报告使用数据!$A$1:$D$65536,4,0),)</f>
        <v>4</v>
      </c>
      <c r="AM673">
        <f>IFERROR(VLOOKUP($B673,[4]库存报告使用数据!$A$1:$E$65536,5,0),)</f>
        <v>0</v>
      </c>
      <c r="AN673" s="20" t="str">
        <f t="shared" si="180"/>
        <v/>
      </c>
      <c r="AO673" s="20" t="str">
        <f t="shared" si="181"/>
        <v/>
      </c>
      <c r="AP673" s="20">
        <f t="shared" si="182"/>
        <v>0.25</v>
      </c>
      <c r="AQ673" s="20" t="str">
        <f t="shared" si="183"/>
        <v/>
      </c>
      <c r="AR673" s="32">
        <f t="shared" si="184"/>
        <v>0</v>
      </c>
      <c r="AS673" s="32">
        <f t="shared" si="185"/>
        <v>0</v>
      </c>
      <c r="AT673" s="32">
        <f t="shared" si="186"/>
        <v>0</v>
      </c>
      <c r="AU673" s="28" t="str">
        <f t="shared" si="187"/>
        <v>库存为0</v>
      </c>
      <c r="AV673" s="34" t="str">
        <f>IFERROR(时间!$B$4+AU673,"上周无销量")</f>
        <v>上周无销量</v>
      </c>
    </row>
    <row r="674" spans="1:48">
      <c r="A674" s="18" t="s">
        <v>719</v>
      </c>
      <c r="B674" t="str">
        <f>VLOOKUP(A674,'[1]sku-asin（子）'!$A:$B,2,0)</f>
        <v>B07718HV6N</v>
      </c>
      <c r="C674" t="str">
        <f>VLOOKUP(A674,'[1]子sku-父sku'!$A:$B,2,0)</f>
        <v>KZ-CSM073</v>
      </c>
      <c r="D674" s="28">
        <f>IFERROR(VLOOKUP(A674,[2]库存报告使用数据处理!$A:$C,3,0),0)</f>
        <v>0</v>
      </c>
      <c r="E674" s="28">
        <f>IFERROR(VLOOKUP(A674,[2]库存报告使用数据处理!$A:$D,4,0),0)</f>
        <v>0</v>
      </c>
      <c r="F674" s="28">
        <f>IFERROR(VLOOKUP(A674,[2]库存报告使用数据处理!$A:$E,5,0),0)</f>
        <v>0</v>
      </c>
      <c r="G674" s="28">
        <f>IFERROR(VLOOKUP(A674,[2]库存报告使用数据处理!$A:$F,6,0),0)</f>
        <v>0</v>
      </c>
      <c r="H674" s="29">
        <f>IFERROR(VLOOKUP(A674,[2]库存报告使用数据处理!$A:$G,7,0),0)</f>
        <v>0</v>
      </c>
      <c r="I674">
        <f>IFERROR(VLOOKUP(A674,[5]数据处理!$A:$B,2,0),0)</f>
        <v>0</v>
      </c>
      <c r="J674" s="30">
        <f>IFERROR(VLOOKUP(A674,[5]数据处理!$A:$D,4,0),0)</f>
        <v>0</v>
      </c>
      <c r="K674" s="30">
        <f>IFERROR(VLOOKUP(A674,[5]数据处理!$A:$E,5,0),0)</f>
        <v>0</v>
      </c>
      <c r="L674" s="30">
        <f>IFERROR(VLOOKUP(A674,[5]数据处理!$A:$G,7,0),0)</f>
        <v>0</v>
      </c>
      <c r="M674">
        <f t="shared" si="171"/>
        <v>0</v>
      </c>
      <c r="N674">
        <f>IFERROR(VLOOKUP(A674,[5]数据处理!$A:$C,3,0),0)</f>
        <v>0</v>
      </c>
      <c r="O674">
        <f>IFERROR(VLOOKUP($A674,[5]数据处理!$A:$N,14,0),0)</f>
        <v>0</v>
      </c>
      <c r="P674" t="str">
        <f>IFERROR(VLOOKUP($A674,[3]库存报告使用数据!$A$1:$B$65536,2,0),"")</f>
        <v/>
      </c>
      <c r="Q674" t="str">
        <f>IFERROR(VLOOKUP($A674,[3]库存报告使用数据!$A$1:$E$65536,5,0),"")</f>
        <v/>
      </c>
      <c r="R674" t="str">
        <f>IFERROR(VLOOKUP($A674,[3]库存报告使用数据!$A$1:$H$65536,8,0),"")</f>
        <v/>
      </c>
      <c r="S674" t="str">
        <f>IFERROR(VLOOKUP($A674,[3]库存报告使用数据!$A$1:$K$65536,11,0),"")</f>
        <v/>
      </c>
      <c r="T674" t="str">
        <f>IFERROR(VLOOKUP($A674,[3]库存报告使用数据!$A$1:$C$65536,3,0),"")</f>
        <v/>
      </c>
      <c r="U674" t="str">
        <f>IFERROR(VLOOKUP($A674,[3]库存报告使用数据!$A$1:$F$65536,6,0),"")</f>
        <v/>
      </c>
      <c r="V674" t="str">
        <f>IFERROR(VLOOKUP($A674,[3]库存报告使用数据!$A$1:$I$65536,9,0),"")</f>
        <v/>
      </c>
      <c r="W674" t="str">
        <f>IFERROR(VLOOKUP($A674,[3]库存报告使用数据!$A$1:$L$65536,12,0),"")</f>
        <v/>
      </c>
      <c r="X674" s="20" t="str">
        <f t="shared" si="172"/>
        <v/>
      </c>
      <c r="Y674" s="20" t="str">
        <f t="shared" si="173"/>
        <v/>
      </c>
      <c r="Z674" s="20" t="str">
        <f t="shared" si="174"/>
        <v/>
      </c>
      <c r="AA674" s="20" t="str">
        <f t="shared" si="175"/>
        <v/>
      </c>
      <c r="AB674" t="str">
        <f>IFERROR(VLOOKUP($A674,[3]库存报告使用数据!$A$1:$D$65536,4,0),"")</f>
        <v/>
      </c>
      <c r="AC674" t="str">
        <f>IFERROR(VLOOKUP($A674,[3]库存报告使用数据!$A$1:$G$65536,7,0),"")</f>
        <v/>
      </c>
      <c r="AD674" t="str">
        <f>IFERROR(VLOOKUP($A674,[3]库存报告使用数据!$A$1:$J$65536,10,0),"")</f>
        <v/>
      </c>
      <c r="AE674" t="str">
        <f>IFERROR(VLOOKUP($A674,[3]库存报告使用数据!$A$1:$M$65536,13,0),"")</f>
        <v/>
      </c>
      <c r="AF674" s="20" t="str">
        <f t="shared" si="176"/>
        <v/>
      </c>
      <c r="AG674" s="20" t="str">
        <f t="shared" si="177"/>
        <v/>
      </c>
      <c r="AH674" s="20" t="str">
        <f t="shared" si="178"/>
        <v/>
      </c>
      <c r="AI674" s="20" t="str">
        <f t="shared" si="179"/>
        <v/>
      </c>
      <c r="AJ674">
        <f>IFERROR(VLOOKUP($B674,[4]库存报告使用数据!$A$1:$B$65536,2,0),0)</f>
        <v>0</v>
      </c>
      <c r="AK674">
        <f>IFERROR(VLOOKUP($B674,[4]库存报告使用数据!$A$1:$C$65536,3,0),)</f>
        <v>0</v>
      </c>
      <c r="AL674">
        <f>IFERROR(VLOOKUP($B674,[4]库存报告使用数据!$A$1:$D$65536,4,0),)</f>
        <v>0</v>
      </c>
      <c r="AM674">
        <f>IFERROR(VLOOKUP($B674,[4]库存报告使用数据!$A$1:$E$65536,5,0),)</f>
        <v>0</v>
      </c>
      <c r="AN674" s="20" t="str">
        <f t="shared" si="180"/>
        <v/>
      </c>
      <c r="AO674" s="20" t="str">
        <f t="shared" si="181"/>
        <v/>
      </c>
      <c r="AP674" s="20" t="str">
        <f t="shared" si="182"/>
        <v/>
      </c>
      <c r="AQ674" s="20" t="str">
        <f t="shared" si="183"/>
        <v/>
      </c>
      <c r="AR674" s="32">
        <f t="shared" si="184"/>
        <v>0</v>
      </c>
      <c r="AS674" s="32">
        <f t="shared" si="185"/>
        <v>0</v>
      </c>
      <c r="AT674" s="32">
        <f t="shared" si="186"/>
        <v>0</v>
      </c>
      <c r="AU674" s="28" t="str">
        <f t="shared" si="187"/>
        <v>库存为0</v>
      </c>
      <c r="AV674" s="34" t="str">
        <f>IFERROR(时间!$B$4+AU674,"上周无销量")</f>
        <v>上周无销量</v>
      </c>
    </row>
    <row r="675" spans="1:48">
      <c r="A675" s="18" t="s">
        <v>720</v>
      </c>
      <c r="B675" t="str">
        <f>VLOOKUP(A675,'[1]sku-asin（子）'!$A:$B,2,0)</f>
        <v>B0771665ZX</v>
      </c>
      <c r="C675" t="str">
        <f>VLOOKUP(A675,'[1]子sku-父sku'!$A:$B,2,0)</f>
        <v>KZ-CSM073</v>
      </c>
      <c r="D675" s="28">
        <f>IFERROR(VLOOKUP(A675,[2]库存报告使用数据处理!$A:$C,3,0),0)</f>
        <v>1</v>
      </c>
      <c r="E675" s="28">
        <f>IFERROR(VLOOKUP(A675,[2]库存报告使用数据处理!$A:$D,4,0),0)</f>
        <v>1</v>
      </c>
      <c r="F675" s="28">
        <f>IFERROR(VLOOKUP(A675,[2]库存报告使用数据处理!$A:$E,5,0),0)</f>
        <v>0</v>
      </c>
      <c r="G675" s="28">
        <f>IFERROR(VLOOKUP(A675,[2]库存报告使用数据处理!$A:$F,6,0),0)</f>
        <v>0</v>
      </c>
      <c r="H675" s="29">
        <f>IFERROR(VLOOKUP(A675,[2]库存报告使用数据处理!$A:$G,7,0),0)</f>
        <v>14.49</v>
      </c>
      <c r="I675">
        <f>IFERROR(VLOOKUP(A675,[5]数据处理!$A:$B,2,0),0)</f>
        <v>0</v>
      </c>
      <c r="J675" s="30">
        <f>IFERROR(VLOOKUP(A675,[5]数据处理!$A:$D,4,0),0)</f>
        <v>0</v>
      </c>
      <c r="K675" s="30">
        <f>IFERROR(VLOOKUP(A675,[5]数据处理!$A:$E,5,0),0)</f>
        <v>0</v>
      </c>
      <c r="L675" s="30">
        <f>IFERROR(VLOOKUP(A675,[5]数据处理!$A:$G,7,0),0)</f>
        <v>0</v>
      </c>
      <c r="M675">
        <f t="shared" si="171"/>
        <v>0</v>
      </c>
      <c r="N675">
        <f>IFERROR(VLOOKUP(A675,[5]数据处理!$A:$C,3,0),0)</f>
        <v>0</v>
      </c>
      <c r="O675">
        <f>IFERROR(VLOOKUP($A675,[5]数据处理!$A:$N,14,0),0)</f>
        <v>0</v>
      </c>
      <c r="P675" t="str">
        <f>IFERROR(VLOOKUP($A675,[3]库存报告使用数据!$A$1:$B$65536,2,0),"")</f>
        <v/>
      </c>
      <c r="Q675" t="str">
        <f>IFERROR(VLOOKUP($A675,[3]库存报告使用数据!$A$1:$E$65536,5,0),"")</f>
        <v/>
      </c>
      <c r="R675" t="str">
        <f>IFERROR(VLOOKUP($A675,[3]库存报告使用数据!$A$1:$H$65536,8,0),"")</f>
        <v/>
      </c>
      <c r="S675" t="str">
        <f>IFERROR(VLOOKUP($A675,[3]库存报告使用数据!$A$1:$K$65536,11,0),"")</f>
        <v/>
      </c>
      <c r="T675" t="str">
        <f>IFERROR(VLOOKUP($A675,[3]库存报告使用数据!$A$1:$C$65536,3,0),"")</f>
        <v/>
      </c>
      <c r="U675" t="str">
        <f>IFERROR(VLOOKUP($A675,[3]库存报告使用数据!$A$1:$F$65536,6,0),"")</f>
        <v/>
      </c>
      <c r="V675" t="str">
        <f>IFERROR(VLOOKUP($A675,[3]库存报告使用数据!$A$1:$I$65536,9,0),"")</f>
        <v/>
      </c>
      <c r="W675" t="str">
        <f>IFERROR(VLOOKUP($A675,[3]库存报告使用数据!$A$1:$L$65536,12,0),"")</f>
        <v/>
      </c>
      <c r="X675" s="20" t="str">
        <f t="shared" si="172"/>
        <v/>
      </c>
      <c r="Y675" s="20" t="str">
        <f t="shared" si="173"/>
        <v/>
      </c>
      <c r="Z675" s="20" t="str">
        <f t="shared" si="174"/>
        <v/>
      </c>
      <c r="AA675" s="20" t="str">
        <f t="shared" si="175"/>
        <v/>
      </c>
      <c r="AB675" t="str">
        <f>IFERROR(VLOOKUP($A675,[3]库存报告使用数据!$A$1:$D$65536,4,0),"")</f>
        <v/>
      </c>
      <c r="AC675" t="str">
        <f>IFERROR(VLOOKUP($A675,[3]库存报告使用数据!$A$1:$G$65536,7,0),"")</f>
        <v/>
      </c>
      <c r="AD675" t="str">
        <f>IFERROR(VLOOKUP($A675,[3]库存报告使用数据!$A$1:$J$65536,10,0),"")</f>
        <v/>
      </c>
      <c r="AE675" t="str">
        <f>IFERROR(VLOOKUP($A675,[3]库存报告使用数据!$A$1:$M$65536,13,0),"")</f>
        <v/>
      </c>
      <c r="AF675" s="20" t="str">
        <f t="shared" si="176"/>
        <v/>
      </c>
      <c r="AG675" s="20" t="str">
        <f t="shared" si="177"/>
        <v/>
      </c>
      <c r="AH675" s="20" t="str">
        <f t="shared" si="178"/>
        <v/>
      </c>
      <c r="AI675" s="20" t="str">
        <f t="shared" si="179"/>
        <v/>
      </c>
      <c r="AJ675">
        <f>IFERROR(VLOOKUP($B675,[4]库存报告使用数据!$A$1:$B$65536,2,0),0)</f>
        <v>0</v>
      </c>
      <c r="AK675">
        <f>IFERROR(VLOOKUP($B675,[4]库存报告使用数据!$A$1:$C$65536,3,0),)</f>
        <v>9</v>
      </c>
      <c r="AL675">
        <f>IFERROR(VLOOKUP($B675,[4]库存报告使用数据!$A$1:$D$65536,4,0),)</f>
        <v>3</v>
      </c>
      <c r="AM675">
        <f>IFERROR(VLOOKUP($B675,[4]库存报告使用数据!$A$1:$E$65536,5,0),)</f>
        <v>7</v>
      </c>
      <c r="AN675" s="20" t="str">
        <f t="shared" si="180"/>
        <v/>
      </c>
      <c r="AO675" s="20">
        <f t="shared" si="181"/>
        <v>0.111111111111111</v>
      </c>
      <c r="AP675" s="20">
        <f t="shared" si="182"/>
        <v>0</v>
      </c>
      <c r="AQ675" s="20">
        <f t="shared" si="183"/>
        <v>0</v>
      </c>
      <c r="AR675" s="32">
        <f t="shared" si="184"/>
        <v>0.142857142857143</v>
      </c>
      <c r="AS675" s="32">
        <f t="shared" si="185"/>
        <v>8.57142857142857</v>
      </c>
      <c r="AT675" s="32">
        <f t="shared" si="186"/>
        <v>-8.57142857142857</v>
      </c>
      <c r="AU675" s="28">
        <f t="shared" si="187"/>
        <v>0</v>
      </c>
      <c r="AV675" s="34">
        <f>IFERROR(时间!$B$4+AU675,"上周无销量")</f>
        <v>43283</v>
      </c>
    </row>
    <row r="676" spans="1:48">
      <c r="A676" s="18" t="s">
        <v>721</v>
      </c>
      <c r="B676" t="str">
        <f>VLOOKUP(A676,'[1]sku-asin（子）'!$A:$B,2,0)</f>
        <v>B077153P61</v>
      </c>
      <c r="C676" t="str">
        <f>VLOOKUP(A676,'[1]子sku-父sku'!$A:$B,2,0)</f>
        <v>KZ-CSM073</v>
      </c>
      <c r="D676" s="28">
        <f>IFERROR(VLOOKUP(A676,[2]库存报告使用数据处理!$A:$C,3,0),0)</f>
        <v>0</v>
      </c>
      <c r="E676" s="28">
        <f>IFERROR(VLOOKUP(A676,[2]库存报告使用数据处理!$A:$D,4,0),0)</f>
        <v>0</v>
      </c>
      <c r="F676" s="28">
        <f>IFERROR(VLOOKUP(A676,[2]库存报告使用数据处理!$A:$E,5,0),0)</f>
        <v>0</v>
      </c>
      <c r="G676" s="28">
        <f>IFERROR(VLOOKUP(A676,[2]库存报告使用数据处理!$A:$F,6,0),0)</f>
        <v>0</v>
      </c>
      <c r="H676" s="29">
        <f>IFERROR(VLOOKUP(A676,[2]库存报告使用数据处理!$A:$G,7,0),0)</f>
        <v>0</v>
      </c>
      <c r="I676">
        <f>IFERROR(VLOOKUP(A676,[5]数据处理!$A:$B,2,0),0)</f>
        <v>0</v>
      </c>
      <c r="J676" s="30">
        <f>IFERROR(VLOOKUP(A676,[5]数据处理!$A:$D,4,0),0)</f>
        <v>0</v>
      </c>
      <c r="K676" s="30">
        <f>IFERROR(VLOOKUP(A676,[5]数据处理!$A:$E,5,0),0)</f>
        <v>0</v>
      </c>
      <c r="L676" s="30">
        <f>IFERROR(VLOOKUP(A676,[5]数据处理!$A:$G,7,0),0)</f>
        <v>0</v>
      </c>
      <c r="M676">
        <f t="shared" si="171"/>
        <v>0</v>
      </c>
      <c r="N676">
        <f>IFERROR(VLOOKUP(A676,[5]数据处理!$A:$C,3,0),0)</f>
        <v>0</v>
      </c>
      <c r="O676">
        <f>IFERROR(VLOOKUP($A676,[5]数据处理!$A:$N,14,0),0)</f>
        <v>0</v>
      </c>
      <c r="P676" t="str">
        <f>IFERROR(VLOOKUP($A676,[3]库存报告使用数据!$A$1:$B$65536,2,0),"")</f>
        <v/>
      </c>
      <c r="Q676" t="str">
        <f>IFERROR(VLOOKUP($A676,[3]库存报告使用数据!$A$1:$E$65536,5,0),"")</f>
        <v/>
      </c>
      <c r="R676" t="str">
        <f>IFERROR(VLOOKUP($A676,[3]库存报告使用数据!$A$1:$H$65536,8,0),"")</f>
        <v/>
      </c>
      <c r="S676" t="str">
        <f>IFERROR(VLOOKUP($A676,[3]库存报告使用数据!$A$1:$K$65536,11,0),"")</f>
        <v/>
      </c>
      <c r="T676" t="str">
        <f>IFERROR(VLOOKUP($A676,[3]库存报告使用数据!$A$1:$C$65536,3,0),"")</f>
        <v/>
      </c>
      <c r="U676" t="str">
        <f>IFERROR(VLOOKUP($A676,[3]库存报告使用数据!$A$1:$F$65536,6,0),"")</f>
        <v/>
      </c>
      <c r="V676" t="str">
        <f>IFERROR(VLOOKUP($A676,[3]库存报告使用数据!$A$1:$I$65536,9,0),"")</f>
        <v/>
      </c>
      <c r="W676" t="str">
        <f>IFERROR(VLOOKUP($A676,[3]库存报告使用数据!$A$1:$L$65536,12,0),"")</f>
        <v/>
      </c>
      <c r="X676" s="20" t="str">
        <f t="shared" si="172"/>
        <v/>
      </c>
      <c r="Y676" s="20" t="str">
        <f t="shared" si="173"/>
        <v/>
      </c>
      <c r="Z676" s="20" t="str">
        <f t="shared" si="174"/>
        <v/>
      </c>
      <c r="AA676" s="20" t="str">
        <f t="shared" si="175"/>
        <v/>
      </c>
      <c r="AB676" t="str">
        <f>IFERROR(VLOOKUP($A676,[3]库存报告使用数据!$A$1:$D$65536,4,0),"")</f>
        <v/>
      </c>
      <c r="AC676" t="str">
        <f>IFERROR(VLOOKUP($A676,[3]库存报告使用数据!$A$1:$G$65536,7,0),"")</f>
        <v/>
      </c>
      <c r="AD676" t="str">
        <f>IFERROR(VLOOKUP($A676,[3]库存报告使用数据!$A$1:$J$65536,10,0),"")</f>
        <v/>
      </c>
      <c r="AE676" t="str">
        <f>IFERROR(VLOOKUP($A676,[3]库存报告使用数据!$A$1:$M$65536,13,0),"")</f>
        <v/>
      </c>
      <c r="AF676" s="20" t="str">
        <f t="shared" si="176"/>
        <v/>
      </c>
      <c r="AG676" s="20" t="str">
        <f t="shared" si="177"/>
        <v/>
      </c>
      <c r="AH676" s="20" t="str">
        <f t="shared" si="178"/>
        <v/>
      </c>
      <c r="AI676" s="20" t="str">
        <f t="shared" si="179"/>
        <v/>
      </c>
      <c r="AJ676">
        <f>IFERROR(VLOOKUP($B676,[4]库存报告使用数据!$A$1:$B$65536,2,0),0)</f>
        <v>0</v>
      </c>
      <c r="AK676">
        <f>IFERROR(VLOOKUP($B676,[4]库存报告使用数据!$A$1:$C$65536,3,0),)</f>
        <v>0</v>
      </c>
      <c r="AL676">
        <f>IFERROR(VLOOKUP($B676,[4]库存报告使用数据!$A$1:$D$65536,4,0),)</f>
        <v>0</v>
      </c>
      <c r="AM676">
        <f>IFERROR(VLOOKUP($B676,[4]库存报告使用数据!$A$1:$E$65536,5,0),)</f>
        <v>0</v>
      </c>
      <c r="AN676" s="20" t="str">
        <f t="shared" si="180"/>
        <v/>
      </c>
      <c r="AO676" s="20" t="str">
        <f t="shared" si="181"/>
        <v/>
      </c>
      <c r="AP676" s="20" t="str">
        <f t="shared" si="182"/>
        <v/>
      </c>
      <c r="AQ676" s="20" t="str">
        <f t="shared" si="183"/>
        <v/>
      </c>
      <c r="AR676" s="32">
        <f t="shared" si="184"/>
        <v>0</v>
      </c>
      <c r="AS676" s="32">
        <f t="shared" si="185"/>
        <v>0</v>
      </c>
      <c r="AT676" s="32">
        <f t="shared" si="186"/>
        <v>0</v>
      </c>
      <c r="AU676" s="28" t="str">
        <f t="shared" si="187"/>
        <v>库存为0</v>
      </c>
      <c r="AV676" s="34" t="str">
        <f>IFERROR(时间!$B$4+AU676,"上周无销量")</f>
        <v>上周无销量</v>
      </c>
    </row>
    <row r="677" spans="1:48">
      <c r="A677" s="18" t="s">
        <v>722</v>
      </c>
      <c r="B677" t="str">
        <f>VLOOKUP(A677,'[1]sku-asin（子）'!$A:$B,2,0)</f>
        <v>B07717W8Z7</v>
      </c>
      <c r="C677" t="str">
        <f>VLOOKUP(A677,'[1]子sku-父sku'!$A:$B,2,0)</f>
        <v>KZ-CSM073</v>
      </c>
      <c r="D677" s="28">
        <f>IFERROR(VLOOKUP(A677,[2]库存报告使用数据处理!$A:$C,3,0),0)</f>
        <v>0</v>
      </c>
      <c r="E677" s="28">
        <f>IFERROR(VLOOKUP(A677,[2]库存报告使用数据处理!$A:$D,4,0),0)</f>
        <v>1</v>
      </c>
      <c r="F677" s="28">
        <f>IFERROR(VLOOKUP(A677,[2]库存报告使用数据处理!$A:$E,5,0),0)</f>
        <v>0</v>
      </c>
      <c r="G677" s="28">
        <f>IFERROR(VLOOKUP(A677,[2]库存报告使用数据处理!$A:$F,6,0),0)</f>
        <v>0</v>
      </c>
      <c r="H677" s="29">
        <f>IFERROR(VLOOKUP(A677,[2]库存报告使用数据处理!$A:$G,7,0),0)</f>
        <v>12.99</v>
      </c>
      <c r="I677">
        <f>IFERROR(VLOOKUP(A677,[5]数据处理!$A:$B,2,0),0)</f>
        <v>0</v>
      </c>
      <c r="J677" s="30">
        <f>IFERROR(VLOOKUP(A677,[5]数据处理!$A:$D,4,0),0)</f>
        <v>0</v>
      </c>
      <c r="K677" s="30">
        <f>IFERROR(VLOOKUP(A677,[5]数据处理!$A:$E,5,0),0)</f>
        <v>0</v>
      </c>
      <c r="L677" s="30">
        <f>IFERROR(VLOOKUP(A677,[5]数据处理!$A:$G,7,0),0)</f>
        <v>0</v>
      </c>
      <c r="M677">
        <f t="shared" si="171"/>
        <v>0</v>
      </c>
      <c r="N677">
        <f>IFERROR(VLOOKUP(A677,[5]数据处理!$A:$C,3,0),0)</f>
        <v>0</v>
      </c>
      <c r="O677">
        <f>IFERROR(VLOOKUP($A677,[5]数据处理!$A:$N,14,0),0)</f>
        <v>0</v>
      </c>
      <c r="P677" t="str">
        <f>IFERROR(VLOOKUP($A677,[3]库存报告使用数据!$A$1:$B$65536,2,0),"")</f>
        <v/>
      </c>
      <c r="Q677" t="str">
        <f>IFERROR(VLOOKUP($A677,[3]库存报告使用数据!$A$1:$E$65536,5,0),"")</f>
        <v/>
      </c>
      <c r="R677" t="str">
        <f>IFERROR(VLOOKUP($A677,[3]库存报告使用数据!$A$1:$H$65536,8,0),"")</f>
        <v/>
      </c>
      <c r="S677" t="str">
        <f>IFERROR(VLOOKUP($A677,[3]库存报告使用数据!$A$1:$K$65536,11,0),"")</f>
        <v/>
      </c>
      <c r="T677" t="str">
        <f>IFERROR(VLOOKUP($A677,[3]库存报告使用数据!$A$1:$C$65536,3,0),"")</f>
        <v/>
      </c>
      <c r="U677" t="str">
        <f>IFERROR(VLOOKUP($A677,[3]库存报告使用数据!$A$1:$F$65536,6,0),"")</f>
        <v/>
      </c>
      <c r="V677" t="str">
        <f>IFERROR(VLOOKUP($A677,[3]库存报告使用数据!$A$1:$I$65536,9,0),"")</f>
        <v/>
      </c>
      <c r="W677" t="str">
        <f>IFERROR(VLOOKUP($A677,[3]库存报告使用数据!$A$1:$L$65536,12,0),"")</f>
        <v/>
      </c>
      <c r="X677" s="20" t="str">
        <f t="shared" si="172"/>
        <v/>
      </c>
      <c r="Y677" s="20" t="str">
        <f t="shared" si="173"/>
        <v/>
      </c>
      <c r="Z677" s="20" t="str">
        <f t="shared" si="174"/>
        <v/>
      </c>
      <c r="AA677" s="20" t="str">
        <f t="shared" si="175"/>
        <v/>
      </c>
      <c r="AB677" t="str">
        <f>IFERROR(VLOOKUP($A677,[3]库存报告使用数据!$A$1:$D$65536,4,0),"")</f>
        <v/>
      </c>
      <c r="AC677" t="str">
        <f>IFERROR(VLOOKUP($A677,[3]库存报告使用数据!$A$1:$G$65536,7,0),"")</f>
        <v/>
      </c>
      <c r="AD677" t="str">
        <f>IFERROR(VLOOKUP($A677,[3]库存报告使用数据!$A$1:$J$65536,10,0),"")</f>
        <v/>
      </c>
      <c r="AE677" t="str">
        <f>IFERROR(VLOOKUP($A677,[3]库存报告使用数据!$A$1:$M$65536,13,0),"")</f>
        <v/>
      </c>
      <c r="AF677" s="20" t="str">
        <f t="shared" si="176"/>
        <v/>
      </c>
      <c r="AG677" s="20" t="str">
        <f t="shared" si="177"/>
        <v/>
      </c>
      <c r="AH677" s="20" t="str">
        <f t="shared" si="178"/>
        <v/>
      </c>
      <c r="AI677" s="20" t="str">
        <f t="shared" si="179"/>
        <v/>
      </c>
      <c r="AJ677">
        <f>IFERROR(VLOOKUP($B677,[4]库存报告使用数据!$A$1:$B$65536,2,0),0)</f>
        <v>0</v>
      </c>
      <c r="AK677">
        <f>IFERROR(VLOOKUP($B677,[4]库存报告使用数据!$A$1:$C$65536,3,0),)</f>
        <v>2</v>
      </c>
      <c r="AL677">
        <f>IFERROR(VLOOKUP($B677,[4]库存报告使用数据!$A$1:$D$65536,4,0),)</f>
        <v>0</v>
      </c>
      <c r="AM677">
        <f>IFERROR(VLOOKUP($B677,[4]库存报告使用数据!$A$1:$E$65536,5,0),)</f>
        <v>0</v>
      </c>
      <c r="AN677" s="20" t="str">
        <f t="shared" si="180"/>
        <v/>
      </c>
      <c r="AO677" s="20">
        <f t="shared" si="181"/>
        <v>0.5</v>
      </c>
      <c r="AP677" s="20" t="str">
        <f t="shared" si="182"/>
        <v/>
      </c>
      <c r="AQ677" s="20" t="str">
        <f t="shared" si="183"/>
        <v/>
      </c>
      <c r="AR677" s="32">
        <f t="shared" si="184"/>
        <v>0</v>
      </c>
      <c r="AS677" s="32">
        <f t="shared" si="185"/>
        <v>0</v>
      </c>
      <c r="AT677" s="32">
        <f t="shared" si="186"/>
        <v>0</v>
      </c>
      <c r="AU677" s="28" t="str">
        <f t="shared" si="187"/>
        <v>库存为0</v>
      </c>
      <c r="AV677" s="34" t="str">
        <f>IFERROR(时间!$B$4+AU677,"上周无销量")</f>
        <v>上周无销量</v>
      </c>
    </row>
    <row r="678" spans="1:48">
      <c r="A678" s="18" t="s">
        <v>723</v>
      </c>
      <c r="B678" t="str">
        <f>VLOOKUP(A678,'[1]sku-asin（子）'!$A:$B,2,0)</f>
        <v>B077199F5W</v>
      </c>
      <c r="C678" t="str">
        <f>VLOOKUP(A678,'[1]子sku-父sku'!$A:$B,2,0)</f>
        <v>KZ-CSM073</v>
      </c>
      <c r="D678" s="28">
        <f>IFERROR(VLOOKUP(A678,[2]库存报告使用数据处理!$A:$C,3,0),0)</f>
        <v>0</v>
      </c>
      <c r="E678" s="28">
        <f>IFERROR(VLOOKUP(A678,[2]库存报告使用数据处理!$A:$D,4,0),0)</f>
        <v>0</v>
      </c>
      <c r="F678" s="28">
        <f>IFERROR(VLOOKUP(A678,[2]库存报告使用数据处理!$A:$E,5,0),0)</f>
        <v>0</v>
      </c>
      <c r="G678" s="28">
        <f>IFERROR(VLOOKUP(A678,[2]库存报告使用数据处理!$A:$F,6,0),0)</f>
        <v>3</v>
      </c>
      <c r="H678" s="29">
        <f>IFERROR(VLOOKUP(A678,[2]库存报告使用数据处理!$A:$G,7,0),0)</f>
        <v>13.99</v>
      </c>
      <c r="I678">
        <f>IFERROR(VLOOKUP(A678,[5]数据处理!$A:$B,2,0),0)</f>
        <v>0</v>
      </c>
      <c r="J678" s="30">
        <f>IFERROR(VLOOKUP(A678,[5]数据处理!$A:$D,4,0),0)</f>
        <v>0</v>
      </c>
      <c r="K678" s="30">
        <f>IFERROR(VLOOKUP(A678,[5]数据处理!$A:$E,5,0),0)</f>
        <v>0</v>
      </c>
      <c r="L678" s="30">
        <f>IFERROR(VLOOKUP(A678,[5]数据处理!$A:$G,7,0),0)</f>
        <v>0</v>
      </c>
      <c r="M678">
        <f t="shared" si="171"/>
        <v>0</v>
      </c>
      <c r="N678">
        <f>IFERROR(VLOOKUP(A678,[5]数据处理!$A:$C,3,0),0)</f>
        <v>0</v>
      </c>
      <c r="O678">
        <f>IFERROR(VLOOKUP($A678,[5]数据处理!$A:$N,14,0),0)</f>
        <v>0</v>
      </c>
      <c r="P678" t="str">
        <f>IFERROR(VLOOKUP($A678,[3]库存报告使用数据!$A$1:$B$65536,2,0),"")</f>
        <v/>
      </c>
      <c r="Q678" t="str">
        <f>IFERROR(VLOOKUP($A678,[3]库存报告使用数据!$A$1:$E$65536,5,0),"")</f>
        <v/>
      </c>
      <c r="R678" t="str">
        <f>IFERROR(VLOOKUP($A678,[3]库存报告使用数据!$A$1:$H$65536,8,0),"")</f>
        <v/>
      </c>
      <c r="S678" t="str">
        <f>IFERROR(VLOOKUP($A678,[3]库存报告使用数据!$A$1:$K$65536,11,0),"")</f>
        <v/>
      </c>
      <c r="T678" t="str">
        <f>IFERROR(VLOOKUP($A678,[3]库存报告使用数据!$A$1:$C$65536,3,0),"")</f>
        <v/>
      </c>
      <c r="U678" t="str">
        <f>IFERROR(VLOOKUP($A678,[3]库存报告使用数据!$A$1:$F$65536,6,0),"")</f>
        <v/>
      </c>
      <c r="V678" t="str">
        <f>IFERROR(VLOOKUP($A678,[3]库存报告使用数据!$A$1:$I$65536,9,0),"")</f>
        <v/>
      </c>
      <c r="W678" t="str">
        <f>IFERROR(VLOOKUP($A678,[3]库存报告使用数据!$A$1:$L$65536,12,0),"")</f>
        <v/>
      </c>
      <c r="X678" s="20" t="str">
        <f t="shared" si="172"/>
        <v/>
      </c>
      <c r="Y678" s="20" t="str">
        <f t="shared" si="173"/>
        <v/>
      </c>
      <c r="Z678" s="20" t="str">
        <f t="shared" si="174"/>
        <v/>
      </c>
      <c r="AA678" s="20" t="str">
        <f t="shared" si="175"/>
        <v/>
      </c>
      <c r="AB678" t="str">
        <f>IFERROR(VLOOKUP($A678,[3]库存报告使用数据!$A$1:$D$65536,4,0),"")</f>
        <v/>
      </c>
      <c r="AC678" t="str">
        <f>IFERROR(VLOOKUP($A678,[3]库存报告使用数据!$A$1:$G$65536,7,0),"")</f>
        <v/>
      </c>
      <c r="AD678" t="str">
        <f>IFERROR(VLOOKUP($A678,[3]库存报告使用数据!$A$1:$J$65536,10,0),"")</f>
        <v/>
      </c>
      <c r="AE678" t="str">
        <f>IFERROR(VLOOKUP($A678,[3]库存报告使用数据!$A$1:$M$65536,13,0),"")</f>
        <v/>
      </c>
      <c r="AF678" s="20" t="str">
        <f t="shared" si="176"/>
        <v/>
      </c>
      <c r="AG678" s="20" t="str">
        <f t="shared" si="177"/>
        <v/>
      </c>
      <c r="AH678" s="20" t="str">
        <f t="shared" si="178"/>
        <v/>
      </c>
      <c r="AI678" s="20" t="str">
        <f t="shared" si="179"/>
        <v/>
      </c>
      <c r="AJ678">
        <f>IFERROR(VLOOKUP($B678,[4]库存报告使用数据!$A$1:$B$65536,2,0),0)</f>
        <v>0</v>
      </c>
      <c r="AK678">
        <f>IFERROR(VLOOKUP($B678,[4]库存报告使用数据!$A$1:$C$65536,3,0),)</f>
        <v>0</v>
      </c>
      <c r="AL678">
        <f>IFERROR(VLOOKUP($B678,[4]库存报告使用数据!$A$1:$D$65536,4,0),)</f>
        <v>0</v>
      </c>
      <c r="AM678">
        <f>IFERROR(VLOOKUP($B678,[4]库存报告使用数据!$A$1:$E$65536,5,0),)</f>
        <v>7</v>
      </c>
      <c r="AN678" s="20" t="str">
        <f t="shared" si="180"/>
        <v/>
      </c>
      <c r="AO678" s="20" t="str">
        <f t="shared" si="181"/>
        <v/>
      </c>
      <c r="AP678" s="20" t="str">
        <f t="shared" si="182"/>
        <v/>
      </c>
      <c r="AQ678" s="20">
        <f t="shared" si="183"/>
        <v>0.428571428571429</v>
      </c>
      <c r="AR678" s="32">
        <f t="shared" si="184"/>
        <v>0</v>
      </c>
      <c r="AS678" s="32">
        <f t="shared" si="185"/>
        <v>0</v>
      </c>
      <c r="AT678" s="32">
        <f t="shared" si="186"/>
        <v>0</v>
      </c>
      <c r="AU678" s="28" t="str">
        <f t="shared" si="187"/>
        <v>库存为0</v>
      </c>
      <c r="AV678" s="34" t="str">
        <f>IFERROR(时间!$B$4+AU678,"上周无销量")</f>
        <v>上周无销量</v>
      </c>
    </row>
    <row r="679" spans="1:48">
      <c r="A679" s="18" t="s">
        <v>724</v>
      </c>
      <c r="B679" t="str">
        <f>VLOOKUP(A679,'[1]sku-asin（子）'!$A:$B,2,0)</f>
        <v>B077187N9Q</v>
      </c>
      <c r="C679" t="str">
        <f>VLOOKUP(A679,'[1]子sku-父sku'!$A:$B,2,0)</f>
        <v>KZ-CSM073</v>
      </c>
      <c r="D679" s="28">
        <f>IFERROR(VLOOKUP(A679,[2]库存报告使用数据处理!$A:$C,3,0),0)</f>
        <v>0</v>
      </c>
      <c r="E679" s="28">
        <f>IFERROR(VLOOKUP(A679,[2]库存报告使用数据处理!$A:$D,4,0),0)</f>
        <v>0</v>
      </c>
      <c r="F679" s="28">
        <f>IFERROR(VLOOKUP(A679,[2]库存报告使用数据处理!$A:$E,5,0),0)</f>
        <v>0</v>
      </c>
      <c r="G679" s="28">
        <f>IFERROR(VLOOKUP(A679,[2]库存报告使用数据处理!$A:$F,6,0),0)</f>
        <v>0</v>
      </c>
      <c r="H679" s="29">
        <f>IFERROR(VLOOKUP(A679,[2]库存报告使用数据处理!$A:$G,7,0),0)</f>
        <v>0</v>
      </c>
      <c r="I679">
        <f>IFERROR(VLOOKUP(A679,[5]数据处理!$A:$B,2,0),0)</f>
        <v>0</v>
      </c>
      <c r="J679" s="30">
        <f>IFERROR(VLOOKUP(A679,[5]数据处理!$A:$D,4,0),0)</f>
        <v>0</v>
      </c>
      <c r="K679" s="30">
        <f>IFERROR(VLOOKUP(A679,[5]数据处理!$A:$E,5,0),0)</f>
        <v>0</v>
      </c>
      <c r="L679" s="30">
        <f>IFERROR(VLOOKUP(A679,[5]数据处理!$A:$G,7,0),0)</f>
        <v>0</v>
      </c>
      <c r="M679">
        <f t="shared" si="171"/>
        <v>0</v>
      </c>
      <c r="N679">
        <f>IFERROR(VLOOKUP(A679,[5]数据处理!$A:$C,3,0),0)</f>
        <v>0</v>
      </c>
      <c r="O679">
        <f>IFERROR(VLOOKUP($A679,[5]数据处理!$A:$N,14,0),0)</f>
        <v>0</v>
      </c>
      <c r="P679" t="str">
        <f>IFERROR(VLOOKUP($A679,[3]库存报告使用数据!$A$1:$B$65536,2,0),"")</f>
        <v/>
      </c>
      <c r="Q679" t="str">
        <f>IFERROR(VLOOKUP($A679,[3]库存报告使用数据!$A$1:$E$65536,5,0),"")</f>
        <v/>
      </c>
      <c r="R679" t="str">
        <f>IFERROR(VLOOKUP($A679,[3]库存报告使用数据!$A$1:$H$65536,8,0),"")</f>
        <v/>
      </c>
      <c r="S679" t="str">
        <f>IFERROR(VLOOKUP($A679,[3]库存报告使用数据!$A$1:$K$65536,11,0),"")</f>
        <v/>
      </c>
      <c r="T679" t="str">
        <f>IFERROR(VLOOKUP($A679,[3]库存报告使用数据!$A$1:$C$65536,3,0),"")</f>
        <v/>
      </c>
      <c r="U679" t="str">
        <f>IFERROR(VLOOKUP($A679,[3]库存报告使用数据!$A$1:$F$65536,6,0),"")</f>
        <v/>
      </c>
      <c r="V679" t="str">
        <f>IFERROR(VLOOKUP($A679,[3]库存报告使用数据!$A$1:$I$65536,9,0),"")</f>
        <v/>
      </c>
      <c r="W679" t="str">
        <f>IFERROR(VLOOKUP($A679,[3]库存报告使用数据!$A$1:$L$65536,12,0),"")</f>
        <v/>
      </c>
      <c r="X679" s="20" t="str">
        <f t="shared" si="172"/>
        <v/>
      </c>
      <c r="Y679" s="20" t="str">
        <f t="shared" si="173"/>
        <v/>
      </c>
      <c r="Z679" s="20" t="str">
        <f t="shared" si="174"/>
        <v/>
      </c>
      <c r="AA679" s="20" t="str">
        <f t="shared" si="175"/>
        <v/>
      </c>
      <c r="AB679" t="str">
        <f>IFERROR(VLOOKUP($A679,[3]库存报告使用数据!$A$1:$D$65536,4,0),"")</f>
        <v/>
      </c>
      <c r="AC679" t="str">
        <f>IFERROR(VLOOKUP($A679,[3]库存报告使用数据!$A$1:$G$65536,7,0),"")</f>
        <v/>
      </c>
      <c r="AD679" t="str">
        <f>IFERROR(VLOOKUP($A679,[3]库存报告使用数据!$A$1:$J$65536,10,0),"")</f>
        <v/>
      </c>
      <c r="AE679" t="str">
        <f>IFERROR(VLOOKUP($A679,[3]库存报告使用数据!$A$1:$M$65536,13,0),"")</f>
        <v/>
      </c>
      <c r="AF679" s="20" t="str">
        <f t="shared" si="176"/>
        <v/>
      </c>
      <c r="AG679" s="20" t="str">
        <f t="shared" si="177"/>
        <v/>
      </c>
      <c r="AH679" s="20" t="str">
        <f t="shared" si="178"/>
        <v/>
      </c>
      <c r="AI679" s="20" t="str">
        <f t="shared" si="179"/>
        <v/>
      </c>
      <c r="AJ679">
        <f>IFERROR(VLOOKUP($B679,[4]库存报告使用数据!$A$1:$B$65536,2,0),0)</f>
        <v>0</v>
      </c>
      <c r="AK679">
        <f>IFERROR(VLOOKUP($B679,[4]库存报告使用数据!$A$1:$C$65536,3,0),)</f>
        <v>0</v>
      </c>
      <c r="AL679">
        <f>IFERROR(VLOOKUP($B679,[4]库存报告使用数据!$A$1:$D$65536,4,0),)</f>
        <v>0</v>
      </c>
      <c r="AM679">
        <f>IFERROR(VLOOKUP($B679,[4]库存报告使用数据!$A$1:$E$65536,5,0),)</f>
        <v>0</v>
      </c>
      <c r="AN679" s="20" t="str">
        <f t="shared" si="180"/>
        <v/>
      </c>
      <c r="AO679" s="20" t="str">
        <f t="shared" si="181"/>
        <v/>
      </c>
      <c r="AP679" s="20" t="str">
        <f t="shared" si="182"/>
        <v/>
      </c>
      <c r="AQ679" s="20" t="str">
        <f t="shared" si="183"/>
        <v/>
      </c>
      <c r="AR679" s="32">
        <f t="shared" si="184"/>
        <v>0</v>
      </c>
      <c r="AS679" s="32">
        <f t="shared" si="185"/>
        <v>0</v>
      </c>
      <c r="AT679" s="32">
        <f t="shared" si="186"/>
        <v>0</v>
      </c>
      <c r="AU679" s="28" t="str">
        <f t="shared" si="187"/>
        <v>库存为0</v>
      </c>
      <c r="AV679" s="34" t="str">
        <f>IFERROR(时间!$B$4+AU679,"上周无销量")</f>
        <v>上周无销量</v>
      </c>
    </row>
    <row r="680" spans="1:48">
      <c r="A680" s="18" t="s">
        <v>725</v>
      </c>
      <c r="B680" t="str">
        <f>VLOOKUP(A680,'[1]sku-asin（子）'!$A:$B,2,0)</f>
        <v>B07717NJ5M</v>
      </c>
      <c r="C680" t="str">
        <f>VLOOKUP(A680,'[1]子sku-父sku'!$A:$B,2,0)</f>
        <v>KZ-CSM073</v>
      </c>
      <c r="D680" s="28">
        <f>IFERROR(VLOOKUP(A680,[2]库存报告使用数据处理!$A:$C,3,0),0)</f>
        <v>0</v>
      </c>
      <c r="E680" s="28">
        <f>IFERROR(VLOOKUP(A680,[2]库存报告使用数据处理!$A:$D,4,0),0)</f>
        <v>0</v>
      </c>
      <c r="F680" s="28">
        <f>IFERROR(VLOOKUP(A680,[2]库存报告使用数据处理!$A:$E,5,0),0)</f>
        <v>0</v>
      </c>
      <c r="G680" s="28">
        <f>IFERROR(VLOOKUP(A680,[2]库存报告使用数据处理!$A:$F,6,0),0)</f>
        <v>0</v>
      </c>
      <c r="H680" s="29">
        <f>IFERROR(VLOOKUP(A680,[2]库存报告使用数据处理!$A:$G,7,0),0)</f>
        <v>0</v>
      </c>
      <c r="I680">
        <f>IFERROR(VLOOKUP(A680,[5]数据处理!$A:$B,2,0),0)</f>
        <v>0</v>
      </c>
      <c r="J680" s="30">
        <f>IFERROR(VLOOKUP(A680,[5]数据处理!$A:$D,4,0),0)</f>
        <v>0</v>
      </c>
      <c r="K680" s="30">
        <f>IFERROR(VLOOKUP(A680,[5]数据处理!$A:$E,5,0),0)</f>
        <v>0</v>
      </c>
      <c r="L680" s="30">
        <f>IFERROR(VLOOKUP(A680,[5]数据处理!$A:$G,7,0),0)</f>
        <v>0</v>
      </c>
      <c r="M680">
        <f t="shared" si="171"/>
        <v>0</v>
      </c>
      <c r="N680">
        <f>IFERROR(VLOOKUP(A680,[5]数据处理!$A:$C,3,0),0)</f>
        <v>0</v>
      </c>
      <c r="O680">
        <f>IFERROR(VLOOKUP($A680,[5]数据处理!$A:$N,14,0),0)</f>
        <v>0</v>
      </c>
      <c r="P680" t="str">
        <f>IFERROR(VLOOKUP($A680,[3]库存报告使用数据!$A$1:$B$65536,2,0),"")</f>
        <v/>
      </c>
      <c r="Q680" t="str">
        <f>IFERROR(VLOOKUP($A680,[3]库存报告使用数据!$A$1:$E$65536,5,0),"")</f>
        <v/>
      </c>
      <c r="R680" t="str">
        <f>IFERROR(VLOOKUP($A680,[3]库存报告使用数据!$A$1:$H$65536,8,0),"")</f>
        <v/>
      </c>
      <c r="S680" t="str">
        <f>IFERROR(VLOOKUP($A680,[3]库存报告使用数据!$A$1:$K$65536,11,0),"")</f>
        <v/>
      </c>
      <c r="T680" t="str">
        <f>IFERROR(VLOOKUP($A680,[3]库存报告使用数据!$A$1:$C$65536,3,0),"")</f>
        <v/>
      </c>
      <c r="U680" t="str">
        <f>IFERROR(VLOOKUP($A680,[3]库存报告使用数据!$A$1:$F$65536,6,0),"")</f>
        <v/>
      </c>
      <c r="V680" t="str">
        <f>IFERROR(VLOOKUP($A680,[3]库存报告使用数据!$A$1:$I$65536,9,0),"")</f>
        <v/>
      </c>
      <c r="W680" t="str">
        <f>IFERROR(VLOOKUP($A680,[3]库存报告使用数据!$A$1:$L$65536,12,0),"")</f>
        <v/>
      </c>
      <c r="X680" s="20" t="str">
        <f t="shared" si="172"/>
        <v/>
      </c>
      <c r="Y680" s="20" t="str">
        <f t="shared" si="173"/>
        <v/>
      </c>
      <c r="Z680" s="20" t="str">
        <f t="shared" si="174"/>
        <v/>
      </c>
      <c r="AA680" s="20" t="str">
        <f t="shared" si="175"/>
        <v/>
      </c>
      <c r="AB680" t="str">
        <f>IFERROR(VLOOKUP($A680,[3]库存报告使用数据!$A$1:$D$65536,4,0),"")</f>
        <v/>
      </c>
      <c r="AC680" t="str">
        <f>IFERROR(VLOOKUP($A680,[3]库存报告使用数据!$A$1:$G$65536,7,0),"")</f>
        <v/>
      </c>
      <c r="AD680" t="str">
        <f>IFERROR(VLOOKUP($A680,[3]库存报告使用数据!$A$1:$J$65536,10,0),"")</f>
        <v/>
      </c>
      <c r="AE680" t="str">
        <f>IFERROR(VLOOKUP($A680,[3]库存报告使用数据!$A$1:$M$65536,13,0),"")</f>
        <v/>
      </c>
      <c r="AF680" s="20" t="str">
        <f t="shared" si="176"/>
        <v/>
      </c>
      <c r="AG680" s="20" t="str">
        <f t="shared" si="177"/>
        <v/>
      </c>
      <c r="AH680" s="20" t="str">
        <f t="shared" si="178"/>
        <v/>
      </c>
      <c r="AI680" s="20" t="str">
        <f t="shared" si="179"/>
        <v/>
      </c>
      <c r="AJ680">
        <f>IFERROR(VLOOKUP($B680,[4]库存报告使用数据!$A$1:$B$65536,2,0),0)</f>
        <v>0</v>
      </c>
      <c r="AK680">
        <f>IFERROR(VLOOKUP($B680,[4]库存报告使用数据!$A$1:$C$65536,3,0),)</f>
        <v>0</v>
      </c>
      <c r="AL680">
        <f>IFERROR(VLOOKUP($B680,[4]库存报告使用数据!$A$1:$D$65536,4,0),)</f>
        <v>0</v>
      </c>
      <c r="AM680">
        <f>IFERROR(VLOOKUP($B680,[4]库存报告使用数据!$A$1:$E$65536,5,0),)</f>
        <v>0</v>
      </c>
      <c r="AN680" s="20" t="str">
        <f t="shared" si="180"/>
        <v/>
      </c>
      <c r="AO680" s="20" t="str">
        <f t="shared" si="181"/>
        <v/>
      </c>
      <c r="AP680" s="20" t="str">
        <f t="shared" si="182"/>
        <v/>
      </c>
      <c r="AQ680" s="20" t="str">
        <f t="shared" si="183"/>
        <v/>
      </c>
      <c r="AR680" s="32">
        <f t="shared" si="184"/>
        <v>0</v>
      </c>
      <c r="AS680" s="32">
        <f t="shared" si="185"/>
        <v>0</v>
      </c>
      <c r="AT680" s="32">
        <f t="shared" si="186"/>
        <v>0</v>
      </c>
      <c r="AU680" s="28" t="str">
        <f t="shared" si="187"/>
        <v>库存为0</v>
      </c>
      <c r="AV680" s="34" t="str">
        <f>IFERROR(时间!$B$4+AU680,"上周无销量")</f>
        <v>上周无销量</v>
      </c>
    </row>
    <row r="681" spans="1:48">
      <c r="A681" s="18" t="s">
        <v>726</v>
      </c>
      <c r="B681" t="str">
        <f>VLOOKUP(A681,'[1]sku-asin（子）'!$A:$B,2,0)</f>
        <v>B0771CSCYF</v>
      </c>
      <c r="C681" t="str">
        <f>VLOOKUP(A681,'[1]子sku-父sku'!$A:$B,2,0)</f>
        <v>KZ-CSM073</v>
      </c>
      <c r="D681" s="28">
        <f>IFERROR(VLOOKUP(A681,[2]库存报告使用数据处理!$A:$C,3,0),0)</f>
        <v>0</v>
      </c>
      <c r="E681" s="28">
        <f>IFERROR(VLOOKUP(A681,[2]库存报告使用数据处理!$A:$D,4,0),0)</f>
        <v>0</v>
      </c>
      <c r="F681" s="28">
        <f>IFERROR(VLOOKUP(A681,[2]库存报告使用数据处理!$A:$E,5,0),0)</f>
        <v>0</v>
      </c>
      <c r="G681" s="28">
        <f>IFERROR(VLOOKUP(A681,[2]库存报告使用数据处理!$A:$F,6,0),0)</f>
        <v>0</v>
      </c>
      <c r="H681" s="29">
        <f>IFERROR(VLOOKUP(A681,[2]库存报告使用数据处理!$A:$G,7,0),0)</f>
        <v>0</v>
      </c>
      <c r="I681">
        <f>IFERROR(VLOOKUP(A681,[5]数据处理!$A:$B,2,0),0)</f>
        <v>2</v>
      </c>
      <c r="J681" s="30">
        <f>IFERROR(VLOOKUP(A681,[5]数据处理!$A:$D,4,0),0)</f>
        <v>0</v>
      </c>
      <c r="K681" s="30">
        <f>IFERROR(VLOOKUP(A681,[5]数据处理!$A:$E,5,0),0)</f>
        <v>0</v>
      </c>
      <c r="L681" s="30">
        <f>IFERROR(VLOOKUP(A681,[5]数据处理!$A:$G,7,0),0)</f>
        <v>0</v>
      </c>
      <c r="M681">
        <f t="shared" si="171"/>
        <v>2</v>
      </c>
      <c r="N681">
        <f>IFERROR(VLOOKUP(A681,[5]数据处理!$A:$C,3,0),0)</f>
        <v>0</v>
      </c>
      <c r="O681">
        <f>IFERROR(VLOOKUP($A681,[5]数据处理!$A:$N,14,0),0)</f>
        <v>1</v>
      </c>
      <c r="P681" t="str">
        <f>IFERROR(VLOOKUP($A681,[3]库存报告使用数据!$A$1:$B$65536,2,0),"")</f>
        <v/>
      </c>
      <c r="Q681" t="str">
        <f>IFERROR(VLOOKUP($A681,[3]库存报告使用数据!$A$1:$E$65536,5,0),"")</f>
        <v/>
      </c>
      <c r="R681" t="str">
        <f>IFERROR(VLOOKUP($A681,[3]库存报告使用数据!$A$1:$H$65536,8,0),"")</f>
        <v/>
      </c>
      <c r="S681" t="str">
        <f>IFERROR(VLOOKUP($A681,[3]库存报告使用数据!$A$1:$K$65536,11,0),"")</f>
        <v/>
      </c>
      <c r="T681" t="str">
        <f>IFERROR(VLOOKUP($A681,[3]库存报告使用数据!$A$1:$C$65536,3,0),"")</f>
        <v/>
      </c>
      <c r="U681" t="str">
        <f>IFERROR(VLOOKUP($A681,[3]库存报告使用数据!$A$1:$F$65536,6,0),"")</f>
        <v/>
      </c>
      <c r="V681" t="str">
        <f>IFERROR(VLOOKUP($A681,[3]库存报告使用数据!$A$1:$I$65536,9,0),"")</f>
        <v/>
      </c>
      <c r="W681" t="str">
        <f>IFERROR(VLOOKUP($A681,[3]库存报告使用数据!$A$1:$L$65536,12,0),"")</f>
        <v/>
      </c>
      <c r="X681" s="20" t="str">
        <f t="shared" si="172"/>
        <v/>
      </c>
      <c r="Y681" s="20" t="str">
        <f t="shared" si="173"/>
        <v/>
      </c>
      <c r="Z681" s="20" t="str">
        <f t="shared" si="174"/>
        <v/>
      </c>
      <c r="AA681" s="20" t="str">
        <f t="shared" si="175"/>
        <v/>
      </c>
      <c r="AB681" t="str">
        <f>IFERROR(VLOOKUP($A681,[3]库存报告使用数据!$A$1:$D$65536,4,0),"")</f>
        <v/>
      </c>
      <c r="AC681" t="str">
        <f>IFERROR(VLOOKUP($A681,[3]库存报告使用数据!$A$1:$G$65536,7,0),"")</f>
        <v/>
      </c>
      <c r="AD681" t="str">
        <f>IFERROR(VLOOKUP($A681,[3]库存报告使用数据!$A$1:$J$65536,10,0),"")</f>
        <v/>
      </c>
      <c r="AE681" t="str">
        <f>IFERROR(VLOOKUP($A681,[3]库存报告使用数据!$A$1:$M$65536,13,0),"")</f>
        <v/>
      </c>
      <c r="AF681" s="20" t="str">
        <f t="shared" si="176"/>
        <v/>
      </c>
      <c r="AG681" s="20" t="str">
        <f t="shared" si="177"/>
        <v/>
      </c>
      <c r="AH681" s="20" t="str">
        <f t="shared" si="178"/>
        <v/>
      </c>
      <c r="AI681" s="20" t="str">
        <f t="shared" si="179"/>
        <v/>
      </c>
      <c r="AJ681">
        <f>IFERROR(VLOOKUP($B681,[4]库存报告使用数据!$A$1:$B$65536,2,0),0)</f>
        <v>4</v>
      </c>
      <c r="AK681">
        <f>IFERROR(VLOOKUP($B681,[4]库存报告使用数据!$A$1:$C$65536,3,0),)</f>
        <v>13</v>
      </c>
      <c r="AL681">
        <f>IFERROR(VLOOKUP($B681,[4]库存报告使用数据!$A$1:$D$65536,4,0),)</f>
        <v>6</v>
      </c>
      <c r="AM681">
        <f>IFERROR(VLOOKUP($B681,[4]库存报告使用数据!$A$1:$E$65536,5,0),)</f>
        <v>5</v>
      </c>
      <c r="AN681" s="20">
        <f t="shared" si="180"/>
        <v>0</v>
      </c>
      <c r="AO681" s="20">
        <f t="shared" si="181"/>
        <v>0</v>
      </c>
      <c r="AP681" s="20">
        <f t="shared" si="182"/>
        <v>0</v>
      </c>
      <c r="AQ681" s="20">
        <f t="shared" si="183"/>
        <v>0</v>
      </c>
      <c r="AR681" s="32">
        <f t="shared" si="184"/>
        <v>0</v>
      </c>
      <c r="AS681" s="32">
        <f t="shared" si="185"/>
        <v>0</v>
      </c>
      <c r="AT681" s="32">
        <f t="shared" si="186"/>
        <v>2</v>
      </c>
      <c r="AU681" s="28" t="str">
        <f t="shared" si="187"/>
        <v>库存为2</v>
      </c>
      <c r="AV681" s="34" t="str">
        <f>IFERROR(时间!$B$4+AU681,"上周无销量")</f>
        <v>上周无销量</v>
      </c>
    </row>
    <row r="682" spans="1:48">
      <c r="A682" s="18" t="s">
        <v>727</v>
      </c>
      <c r="B682" t="str">
        <f>VLOOKUP(A682,'[1]sku-asin（子）'!$A:$B,2,0)</f>
        <v>B07717DP51</v>
      </c>
      <c r="C682" t="str">
        <f>VLOOKUP(A682,'[1]子sku-父sku'!$A:$B,2,0)</f>
        <v>KZ-CSM073</v>
      </c>
      <c r="D682" s="28">
        <f>IFERROR(VLOOKUP(A682,[2]库存报告使用数据处理!$A:$C,3,0),0)</f>
        <v>0</v>
      </c>
      <c r="E682" s="28">
        <f>IFERROR(VLOOKUP(A682,[2]库存报告使用数据处理!$A:$D,4,0),0)</f>
        <v>1</v>
      </c>
      <c r="F682" s="28">
        <f>IFERROR(VLOOKUP(A682,[2]库存报告使用数据处理!$A:$E,5,0),0)</f>
        <v>0</v>
      </c>
      <c r="G682" s="28">
        <f>IFERROR(VLOOKUP(A682,[2]库存报告使用数据处理!$A:$F,6,0),0)</f>
        <v>1</v>
      </c>
      <c r="H682" s="29">
        <f>IFERROR(VLOOKUP(A682,[2]库存报告使用数据处理!$A:$G,7,0),0)</f>
        <v>12.99</v>
      </c>
      <c r="I682">
        <f>IFERROR(VLOOKUP(A682,[5]数据处理!$A:$B,2,0),0)</f>
        <v>0</v>
      </c>
      <c r="J682" s="30">
        <f>IFERROR(VLOOKUP(A682,[5]数据处理!$A:$D,4,0),0)</f>
        <v>0</v>
      </c>
      <c r="K682" s="30">
        <f>IFERROR(VLOOKUP(A682,[5]数据处理!$A:$E,5,0),0)</f>
        <v>0</v>
      </c>
      <c r="L682" s="30">
        <f>IFERROR(VLOOKUP(A682,[5]数据处理!$A:$G,7,0),0)</f>
        <v>0</v>
      </c>
      <c r="M682">
        <f t="shared" si="171"/>
        <v>0</v>
      </c>
      <c r="N682">
        <f>IFERROR(VLOOKUP(A682,[5]数据处理!$A:$C,3,0),0)</f>
        <v>0</v>
      </c>
      <c r="O682">
        <f>IFERROR(VLOOKUP($A682,[5]数据处理!$A:$N,14,0),0)</f>
        <v>0</v>
      </c>
      <c r="P682" t="str">
        <f>IFERROR(VLOOKUP($A682,[3]库存报告使用数据!$A$1:$B$65536,2,0),"")</f>
        <v/>
      </c>
      <c r="Q682" t="str">
        <f>IFERROR(VLOOKUP($A682,[3]库存报告使用数据!$A$1:$E$65536,5,0),"")</f>
        <v/>
      </c>
      <c r="R682" t="str">
        <f>IFERROR(VLOOKUP($A682,[3]库存报告使用数据!$A$1:$H$65536,8,0),"")</f>
        <v/>
      </c>
      <c r="S682" t="str">
        <f>IFERROR(VLOOKUP($A682,[3]库存报告使用数据!$A$1:$K$65536,11,0),"")</f>
        <v/>
      </c>
      <c r="T682" t="str">
        <f>IFERROR(VLOOKUP($A682,[3]库存报告使用数据!$A$1:$C$65536,3,0),"")</f>
        <v/>
      </c>
      <c r="U682" t="str">
        <f>IFERROR(VLOOKUP($A682,[3]库存报告使用数据!$A$1:$F$65536,6,0),"")</f>
        <v/>
      </c>
      <c r="V682" t="str">
        <f>IFERROR(VLOOKUP($A682,[3]库存报告使用数据!$A$1:$I$65536,9,0),"")</f>
        <v/>
      </c>
      <c r="W682" t="str">
        <f>IFERROR(VLOOKUP($A682,[3]库存报告使用数据!$A$1:$L$65536,12,0),"")</f>
        <v/>
      </c>
      <c r="X682" s="20" t="str">
        <f t="shared" si="172"/>
        <v/>
      </c>
      <c r="Y682" s="20" t="str">
        <f t="shared" si="173"/>
        <v/>
      </c>
      <c r="Z682" s="20" t="str">
        <f t="shared" si="174"/>
        <v/>
      </c>
      <c r="AA682" s="20" t="str">
        <f t="shared" si="175"/>
        <v/>
      </c>
      <c r="AB682" t="str">
        <f>IFERROR(VLOOKUP($A682,[3]库存报告使用数据!$A$1:$D$65536,4,0),"")</f>
        <v/>
      </c>
      <c r="AC682" t="str">
        <f>IFERROR(VLOOKUP($A682,[3]库存报告使用数据!$A$1:$G$65536,7,0),"")</f>
        <v/>
      </c>
      <c r="AD682" t="str">
        <f>IFERROR(VLOOKUP($A682,[3]库存报告使用数据!$A$1:$J$65536,10,0),"")</f>
        <v/>
      </c>
      <c r="AE682" t="str">
        <f>IFERROR(VLOOKUP($A682,[3]库存报告使用数据!$A$1:$M$65536,13,0),"")</f>
        <v/>
      </c>
      <c r="AF682" s="20" t="str">
        <f t="shared" si="176"/>
        <v/>
      </c>
      <c r="AG682" s="20" t="str">
        <f t="shared" si="177"/>
        <v/>
      </c>
      <c r="AH682" s="20" t="str">
        <f t="shared" si="178"/>
        <v/>
      </c>
      <c r="AI682" s="20" t="str">
        <f t="shared" si="179"/>
        <v/>
      </c>
      <c r="AJ682">
        <f>IFERROR(VLOOKUP($B682,[4]库存报告使用数据!$A$1:$B$65536,2,0),0)</f>
        <v>0</v>
      </c>
      <c r="AK682">
        <f>IFERROR(VLOOKUP($B682,[4]库存报告使用数据!$A$1:$C$65536,3,0),)</f>
        <v>6</v>
      </c>
      <c r="AL682">
        <f>IFERROR(VLOOKUP($B682,[4]库存报告使用数据!$A$1:$D$65536,4,0),)</f>
        <v>3</v>
      </c>
      <c r="AM682">
        <f>IFERROR(VLOOKUP($B682,[4]库存报告使用数据!$A$1:$E$65536,5,0),)</f>
        <v>1</v>
      </c>
      <c r="AN682" s="20" t="str">
        <f t="shared" si="180"/>
        <v/>
      </c>
      <c r="AO682" s="20">
        <f t="shared" si="181"/>
        <v>0.166666666666667</v>
      </c>
      <c r="AP682" s="20">
        <f t="shared" si="182"/>
        <v>0</v>
      </c>
      <c r="AQ682" s="20">
        <f t="shared" si="183"/>
        <v>1</v>
      </c>
      <c r="AR682" s="32">
        <f t="shared" si="184"/>
        <v>0</v>
      </c>
      <c r="AS682" s="32">
        <f t="shared" si="185"/>
        <v>0</v>
      </c>
      <c r="AT682" s="32">
        <f t="shared" si="186"/>
        <v>0</v>
      </c>
      <c r="AU682" s="28" t="str">
        <f t="shared" si="187"/>
        <v>库存为0</v>
      </c>
      <c r="AV682" s="34" t="str">
        <f>IFERROR(时间!$B$4+AU682,"上周无销量")</f>
        <v>上周无销量</v>
      </c>
    </row>
    <row r="683" spans="1:48">
      <c r="A683" s="18" t="s">
        <v>728</v>
      </c>
      <c r="B683" t="str">
        <f>VLOOKUP(A683,'[1]sku-asin（子）'!$A:$B,2,0)</f>
        <v>B077181WVQ</v>
      </c>
      <c r="C683" t="str">
        <f>VLOOKUP(A683,'[1]子sku-父sku'!$A:$B,2,0)</f>
        <v>KZ-CSM073</v>
      </c>
      <c r="D683" s="28">
        <f>IFERROR(VLOOKUP(A683,[2]库存报告使用数据处理!$A:$C,3,0),0)</f>
        <v>0</v>
      </c>
      <c r="E683" s="28">
        <f>IFERROR(VLOOKUP(A683,[2]库存报告使用数据处理!$A:$D,4,0),0)</f>
        <v>0</v>
      </c>
      <c r="F683" s="28">
        <f>IFERROR(VLOOKUP(A683,[2]库存报告使用数据处理!$A:$E,5,0),0)</f>
        <v>1</v>
      </c>
      <c r="G683" s="28">
        <f>IFERROR(VLOOKUP(A683,[2]库存报告使用数据处理!$A:$F,6,0),0)</f>
        <v>0</v>
      </c>
      <c r="H683" s="29">
        <f>IFERROR(VLOOKUP(A683,[2]库存报告使用数据处理!$A:$G,7,0),0)</f>
        <v>12.99</v>
      </c>
      <c r="I683">
        <f>IFERROR(VLOOKUP(A683,[5]数据处理!$A:$B,2,0),0)</f>
        <v>3</v>
      </c>
      <c r="J683" s="30">
        <f>IFERROR(VLOOKUP(A683,[5]数据处理!$A:$D,4,0),0)</f>
        <v>0</v>
      </c>
      <c r="K683" s="30">
        <f>IFERROR(VLOOKUP(A683,[5]数据处理!$A:$E,5,0),0)</f>
        <v>0</v>
      </c>
      <c r="L683" s="30">
        <f>IFERROR(VLOOKUP(A683,[5]数据处理!$A:$G,7,0),0)</f>
        <v>0</v>
      </c>
      <c r="M683">
        <f t="shared" si="171"/>
        <v>3</v>
      </c>
      <c r="N683">
        <f>IFERROR(VLOOKUP(A683,[5]数据处理!$A:$C,3,0),0)</f>
        <v>0</v>
      </c>
      <c r="O683">
        <f>IFERROR(VLOOKUP($A683,[5]数据处理!$A:$N,14,0),0)</f>
        <v>2</v>
      </c>
      <c r="P683" t="str">
        <f>IFERROR(VLOOKUP($A683,[3]库存报告使用数据!$A$1:$B$65536,2,0),"")</f>
        <v/>
      </c>
      <c r="Q683" t="str">
        <f>IFERROR(VLOOKUP($A683,[3]库存报告使用数据!$A$1:$E$65536,5,0),"")</f>
        <v/>
      </c>
      <c r="R683" t="str">
        <f>IFERROR(VLOOKUP($A683,[3]库存报告使用数据!$A$1:$H$65536,8,0),"")</f>
        <v/>
      </c>
      <c r="S683" t="str">
        <f>IFERROR(VLOOKUP($A683,[3]库存报告使用数据!$A$1:$K$65536,11,0),"")</f>
        <v/>
      </c>
      <c r="T683" t="str">
        <f>IFERROR(VLOOKUP($A683,[3]库存报告使用数据!$A$1:$C$65536,3,0),"")</f>
        <v/>
      </c>
      <c r="U683" t="str">
        <f>IFERROR(VLOOKUP($A683,[3]库存报告使用数据!$A$1:$F$65536,6,0),"")</f>
        <v/>
      </c>
      <c r="V683" t="str">
        <f>IFERROR(VLOOKUP($A683,[3]库存报告使用数据!$A$1:$I$65536,9,0),"")</f>
        <v/>
      </c>
      <c r="W683" t="str">
        <f>IFERROR(VLOOKUP($A683,[3]库存报告使用数据!$A$1:$L$65536,12,0),"")</f>
        <v/>
      </c>
      <c r="X683" s="20" t="str">
        <f t="shared" si="172"/>
        <v/>
      </c>
      <c r="Y683" s="20" t="str">
        <f t="shared" si="173"/>
        <v/>
      </c>
      <c r="Z683" s="20" t="str">
        <f t="shared" si="174"/>
        <v/>
      </c>
      <c r="AA683" s="20" t="str">
        <f t="shared" si="175"/>
        <v/>
      </c>
      <c r="AB683" t="str">
        <f>IFERROR(VLOOKUP($A683,[3]库存报告使用数据!$A$1:$D$65536,4,0),"")</f>
        <v/>
      </c>
      <c r="AC683" t="str">
        <f>IFERROR(VLOOKUP($A683,[3]库存报告使用数据!$A$1:$G$65536,7,0),"")</f>
        <v/>
      </c>
      <c r="AD683" t="str">
        <f>IFERROR(VLOOKUP($A683,[3]库存报告使用数据!$A$1:$J$65536,10,0),"")</f>
        <v/>
      </c>
      <c r="AE683" t="str">
        <f>IFERROR(VLOOKUP($A683,[3]库存报告使用数据!$A$1:$M$65536,13,0),"")</f>
        <v/>
      </c>
      <c r="AF683" s="20" t="str">
        <f t="shared" si="176"/>
        <v/>
      </c>
      <c r="AG683" s="20" t="str">
        <f t="shared" si="177"/>
        <v/>
      </c>
      <c r="AH683" s="20" t="str">
        <f t="shared" si="178"/>
        <v/>
      </c>
      <c r="AI683" s="20" t="str">
        <f t="shared" si="179"/>
        <v/>
      </c>
      <c r="AJ683">
        <f>IFERROR(VLOOKUP($B683,[4]库存报告使用数据!$A$1:$B$65536,2,0),0)</f>
        <v>1</v>
      </c>
      <c r="AK683">
        <f>IFERROR(VLOOKUP($B683,[4]库存报告使用数据!$A$1:$C$65536,3,0),)</f>
        <v>1</v>
      </c>
      <c r="AL683">
        <f>IFERROR(VLOOKUP($B683,[4]库存报告使用数据!$A$1:$D$65536,4,0),)</f>
        <v>1</v>
      </c>
      <c r="AM683">
        <f>IFERROR(VLOOKUP($B683,[4]库存报告使用数据!$A$1:$E$65536,5,0),)</f>
        <v>3</v>
      </c>
      <c r="AN683" s="20">
        <f t="shared" si="180"/>
        <v>0</v>
      </c>
      <c r="AO683" s="20">
        <f t="shared" si="181"/>
        <v>0</v>
      </c>
      <c r="AP683" s="20">
        <f t="shared" si="182"/>
        <v>1</v>
      </c>
      <c r="AQ683" s="20">
        <f t="shared" si="183"/>
        <v>0</v>
      </c>
      <c r="AR683" s="32">
        <f t="shared" si="184"/>
        <v>0</v>
      </c>
      <c r="AS683" s="32">
        <f t="shared" si="185"/>
        <v>0</v>
      </c>
      <c r="AT683" s="32">
        <f t="shared" si="186"/>
        <v>3</v>
      </c>
      <c r="AU683" s="28" t="str">
        <f t="shared" si="187"/>
        <v>库存为3</v>
      </c>
      <c r="AV683" s="34" t="str">
        <f>IFERROR(时间!$B$4+AU683,"上周无销量")</f>
        <v>上周无销量</v>
      </c>
    </row>
    <row r="684" spans="1:48">
      <c r="A684" s="18" t="s">
        <v>729</v>
      </c>
      <c r="B684" t="str">
        <f>VLOOKUP(A684,'[1]sku-asin（子）'!$A:$B,2,0)</f>
        <v>B0771B3THS</v>
      </c>
      <c r="C684" t="str">
        <f>VLOOKUP(A684,'[1]子sku-父sku'!$A:$B,2,0)</f>
        <v>KZ-CSM073</v>
      </c>
      <c r="D684" s="28">
        <f>IFERROR(VLOOKUP(A684,[2]库存报告使用数据处理!$A:$C,3,0),0)</f>
        <v>0</v>
      </c>
      <c r="E684" s="28">
        <f>IFERROR(VLOOKUP(A684,[2]库存报告使用数据处理!$A:$D,4,0),0)</f>
        <v>0</v>
      </c>
      <c r="F684" s="28">
        <f>IFERROR(VLOOKUP(A684,[2]库存报告使用数据处理!$A:$E,5,0),0)</f>
        <v>0</v>
      </c>
      <c r="G684" s="28">
        <f>IFERROR(VLOOKUP(A684,[2]库存报告使用数据处理!$A:$F,6,0),0)</f>
        <v>0</v>
      </c>
      <c r="H684" s="29">
        <f>IFERROR(VLOOKUP(A684,[2]库存报告使用数据处理!$A:$G,7,0),0)</f>
        <v>0</v>
      </c>
      <c r="I684">
        <f>IFERROR(VLOOKUP(A684,[5]数据处理!$A:$B,2,0),0)</f>
        <v>1</v>
      </c>
      <c r="J684" s="30">
        <f>IFERROR(VLOOKUP(A684,[5]数据处理!$A:$D,4,0),0)</f>
        <v>0</v>
      </c>
      <c r="K684" s="30">
        <f>IFERROR(VLOOKUP(A684,[5]数据处理!$A:$E,5,0),0)</f>
        <v>0</v>
      </c>
      <c r="L684" s="30">
        <f>IFERROR(VLOOKUP(A684,[5]数据处理!$A:$G,7,0),0)</f>
        <v>0</v>
      </c>
      <c r="M684">
        <f t="shared" si="171"/>
        <v>1</v>
      </c>
      <c r="N684">
        <f>IFERROR(VLOOKUP(A684,[5]数据处理!$A:$C,3,0),0)</f>
        <v>0</v>
      </c>
      <c r="O684">
        <f>IFERROR(VLOOKUP($A684,[5]数据处理!$A:$N,14,0),0)</f>
        <v>0</v>
      </c>
      <c r="P684" t="str">
        <f>IFERROR(VLOOKUP($A684,[3]库存报告使用数据!$A$1:$B$65536,2,0),"")</f>
        <v/>
      </c>
      <c r="Q684" t="str">
        <f>IFERROR(VLOOKUP($A684,[3]库存报告使用数据!$A$1:$E$65536,5,0),"")</f>
        <v/>
      </c>
      <c r="R684" t="str">
        <f>IFERROR(VLOOKUP($A684,[3]库存报告使用数据!$A$1:$H$65536,8,0),"")</f>
        <v/>
      </c>
      <c r="S684" t="str">
        <f>IFERROR(VLOOKUP($A684,[3]库存报告使用数据!$A$1:$K$65536,11,0),"")</f>
        <v/>
      </c>
      <c r="T684" t="str">
        <f>IFERROR(VLOOKUP($A684,[3]库存报告使用数据!$A$1:$C$65536,3,0),"")</f>
        <v/>
      </c>
      <c r="U684" t="str">
        <f>IFERROR(VLOOKUP($A684,[3]库存报告使用数据!$A$1:$F$65536,6,0),"")</f>
        <v/>
      </c>
      <c r="V684" t="str">
        <f>IFERROR(VLOOKUP($A684,[3]库存报告使用数据!$A$1:$I$65536,9,0),"")</f>
        <v/>
      </c>
      <c r="W684" t="str">
        <f>IFERROR(VLOOKUP($A684,[3]库存报告使用数据!$A$1:$L$65536,12,0),"")</f>
        <v/>
      </c>
      <c r="X684" s="20" t="str">
        <f t="shared" si="172"/>
        <v/>
      </c>
      <c r="Y684" s="20" t="str">
        <f t="shared" si="173"/>
        <v/>
      </c>
      <c r="Z684" s="20" t="str">
        <f t="shared" si="174"/>
        <v/>
      </c>
      <c r="AA684" s="20" t="str">
        <f t="shared" si="175"/>
        <v/>
      </c>
      <c r="AB684" t="str">
        <f>IFERROR(VLOOKUP($A684,[3]库存报告使用数据!$A$1:$D$65536,4,0),"")</f>
        <v/>
      </c>
      <c r="AC684" t="str">
        <f>IFERROR(VLOOKUP($A684,[3]库存报告使用数据!$A$1:$G$65536,7,0),"")</f>
        <v/>
      </c>
      <c r="AD684" t="str">
        <f>IFERROR(VLOOKUP($A684,[3]库存报告使用数据!$A$1:$J$65536,10,0),"")</f>
        <v/>
      </c>
      <c r="AE684" t="str">
        <f>IFERROR(VLOOKUP($A684,[3]库存报告使用数据!$A$1:$M$65536,13,0),"")</f>
        <v/>
      </c>
      <c r="AF684" s="20" t="str">
        <f t="shared" si="176"/>
        <v/>
      </c>
      <c r="AG684" s="20" t="str">
        <f t="shared" si="177"/>
        <v/>
      </c>
      <c r="AH684" s="20" t="str">
        <f t="shared" si="178"/>
        <v/>
      </c>
      <c r="AI684" s="20" t="str">
        <f t="shared" si="179"/>
        <v/>
      </c>
      <c r="AJ684">
        <f>IFERROR(VLOOKUP($B684,[4]库存报告使用数据!$A$1:$B$65536,2,0),0)</f>
        <v>3</v>
      </c>
      <c r="AK684">
        <f>IFERROR(VLOOKUP($B684,[4]库存报告使用数据!$A$1:$C$65536,3,0),)</f>
        <v>1</v>
      </c>
      <c r="AL684">
        <f>IFERROR(VLOOKUP($B684,[4]库存报告使用数据!$A$1:$D$65536,4,0),)</f>
        <v>0</v>
      </c>
      <c r="AM684">
        <f>IFERROR(VLOOKUP($B684,[4]库存报告使用数据!$A$1:$E$65536,5,0),)</f>
        <v>4</v>
      </c>
      <c r="AN684" s="20">
        <f t="shared" si="180"/>
        <v>0</v>
      </c>
      <c r="AO684" s="20">
        <f t="shared" si="181"/>
        <v>0</v>
      </c>
      <c r="AP684" s="20" t="str">
        <f t="shared" si="182"/>
        <v/>
      </c>
      <c r="AQ684" s="20">
        <f t="shared" si="183"/>
        <v>0</v>
      </c>
      <c r="AR684" s="32">
        <f t="shared" si="184"/>
        <v>0</v>
      </c>
      <c r="AS684" s="32">
        <f t="shared" si="185"/>
        <v>0</v>
      </c>
      <c r="AT684" s="32">
        <f t="shared" si="186"/>
        <v>1</v>
      </c>
      <c r="AU684" s="28" t="str">
        <f t="shared" si="187"/>
        <v>库存为1</v>
      </c>
      <c r="AV684" s="34" t="str">
        <f>IFERROR(时间!$B$4+AU684,"上周无销量")</f>
        <v>上周无销量</v>
      </c>
    </row>
    <row r="685" spans="1:48">
      <c r="A685" s="18" t="s">
        <v>730</v>
      </c>
      <c r="B685" t="str">
        <f>VLOOKUP(A685,'[1]sku-asin（子）'!$A:$B,2,0)</f>
        <v>B077187SV2</v>
      </c>
      <c r="C685" t="str">
        <f>VLOOKUP(A685,'[1]子sku-父sku'!$A:$B,2,0)</f>
        <v>KZ-CSM073</v>
      </c>
      <c r="D685" s="28">
        <f>IFERROR(VLOOKUP(A685,[2]库存报告使用数据处理!$A:$C,3,0),0)</f>
        <v>0</v>
      </c>
      <c r="E685" s="28">
        <f>IFERROR(VLOOKUP(A685,[2]库存报告使用数据处理!$A:$D,4,0),0)</f>
        <v>0</v>
      </c>
      <c r="F685" s="28">
        <f>IFERROR(VLOOKUP(A685,[2]库存报告使用数据处理!$A:$E,5,0),0)</f>
        <v>0</v>
      </c>
      <c r="G685" s="28">
        <f>IFERROR(VLOOKUP(A685,[2]库存报告使用数据处理!$A:$F,6,0),0)</f>
        <v>0</v>
      </c>
      <c r="H685" s="29">
        <f>IFERROR(VLOOKUP(A685,[2]库存报告使用数据处理!$A:$G,7,0),0)</f>
        <v>0</v>
      </c>
      <c r="I685">
        <f>IFERROR(VLOOKUP(A685,[5]数据处理!$A:$B,2,0),0)</f>
        <v>1</v>
      </c>
      <c r="J685" s="30">
        <f>IFERROR(VLOOKUP(A685,[5]数据处理!$A:$D,4,0),0)</f>
        <v>0</v>
      </c>
      <c r="K685" s="30">
        <f>IFERROR(VLOOKUP(A685,[5]数据处理!$A:$E,5,0),0)</f>
        <v>0</v>
      </c>
      <c r="L685" s="30">
        <f>IFERROR(VLOOKUP(A685,[5]数据处理!$A:$G,7,0),0)</f>
        <v>0</v>
      </c>
      <c r="M685">
        <f t="shared" si="171"/>
        <v>1</v>
      </c>
      <c r="N685">
        <f>IFERROR(VLOOKUP(A685,[5]数据处理!$A:$C,3,0),0)</f>
        <v>0</v>
      </c>
      <c r="O685">
        <f>IFERROR(VLOOKUP($A685,[5]数据处理!$A:$N,14,0),0)</f>
        <v>1</v>
      </c>
      <c r="P685" t="str">
        <f>IFERROR(VLOOKUP($A685,[3]库存报告使用数据!$A$1:$B$65536,2,0),"")</f>
        <v/>
      </c>
      <c r="Q685" t="str">
        <f>IFERROR(VLOOKUP($A685,[3]库存报告使用数据!$A$1:$E$65536,5,0),"")</f>
        <v/>
      </c>
      <c r="R685" t="str">
        <f>IFERROR(VLOOKUP($A685,[3]库存报告使用数据!$A$1:$H$65536,8,0),"")</f>
        <v/>
      </c>
      <c r="S685" t="str">
        <f>IFERROR(VLOOKUP($A685,[3]库存报告使用数据!$A$1:$K$65536,11,0),"")</f>
        <v/>
      </c>
      <c r="T685" t="str">
        <f>IFERROR(VLOOKUP($A685,[3]库存报告使用数据!$A$1:$C$65536,3,0),"")</f>
        <v/>
      </c>
      <c r="U685" t="str">
        <f>IFERROR(VLOOKUP($A685,[3]库存报告使用数据!$A$1:$F$65536,6,0),"")</f>
        <v/>
      </c>
      <c r="V685" t="str">
        <f>IFERROR(VLOOKUP($A685,[3]库存报告使用数据!$A$1:$I$65536,9,0),"")</f>
        <v/>
      </c>
      <c r="W685" t="str">
        <f>IFERROR(VLOOKUP($A685,[3]库存报告使用数据!$A$1:$L$65536,12,0),"")</f>
        <v/>
      </c>
      <c r="X685" s="20" t="str">
        <f t="shared" si="172"/>
        <v/>
      </c>
      <c r="Y685" s="20" t="str">
        <f t="shared" si="173"/>
        <v/>
      </c>
      <c r="Z685" s="20" t="str">
        <f t="shared" si="174"/>
        <v/>
      </c>
      <c r="AA685" s="20" t="str">
        <f t="shared" si="175"/>
        <v/>
      </c>
      <c r="AB685" t="str">
        <f>IFERROR(VLOOKUP($A685,[3]库存报告使用数据!$A$1:$D$65536,4,0),"")</f>
        <v/>
      </c>
      <c r="AC685" t="str">
        <f>IFERROR(VLOOKUP($A685,[3]库存报告使用数据!$A$1:$G$65536,7,0),"")</f>
        <v/>
      </c>
      <c r="AD685" t="str">
        <f>IFERROR(VLOOKUP($A685,[3]库存报告使用数据!$A$1:$J$65536,10,0),"")</f>
        <v/>
      </c>
      <c r="AE685" t="str">
        <f>IFERROR(VLOOKUP($A685,[3]库存报告使用数据!$A$1:$M$65536,13,0),"")</f>
        <v/>
      </c>
      <c r="AF685" s="20" t="str">
        <f t="shared" si="176"/>
        <v/>
      </c>
      <c r="AG685" s="20" t="str">
        <f t="shared" si="177"/>
        <v/>
      </c>
      <c r="AH685" s="20" t="str">
        <f t="shared" si="178"/>
        <v/>
      </c>
      <c r="AI685" s="20" t="str">
        <f t="shared" si="179"/>
        <v/>
      </c>
      <c r="AJ685">
        <f>IFERROR(VLOOKUP($B685,[4]库存报告使用数据!$A$1:$B$65536,2,0),0)</f>
        <v>3</v>
      </c>
      <c r="AK685">
        <f>IFERROR(VLOOKUP($B685,[4]库存报告使用数据!$A$1:$C$65536,3,0),)</f>
        <v>1</v>
      </c>
      <c r="AL685">
        <f>IFERROR(VLOOKUP($B685,[4]库存报告使用数据!$A$1:$D$65536,4,0),)</f>
        <v>2</v>
      </c>
      <c r="AM685">
        <f>IFERROR(VLOOKUP($B685,[4]库存报告使用数据!$A$1:$E$65536,5,0),)</f>
        <v>6</v>
      </c>
      <c r="AN685" s="20">
        <f t="shared" si="180"/>
        <v>0</v>
      </c>
      <c r="AO685" s="20">
        <f t="shared" si="181"/>
        <v>0</v>
      </c>
      <c r="AP685" s="20">
        <f t="shared" si="182"/>
        <v>0</v>
      </c>
      <c r="AQ685" s="20">
        <f t="shared" si="183"/>
        <v>0</v>
      </c>
      <c r="AR685" s="32">
        <f t="shared" si="184"/>
        <v>0</v>
      </c>
      <c r="AS685" s="32">
        <f t="shared" si="185"/>
        <v>0</v>
      </c>
      <c r="AT685" s="32">
        <f t="shared" si="186"/>
        <v>1</v>
      </c>
      <c r="AU685" s="28" t="str">
        <f t="shared" si="187"/>
        <v>库存为1</v>
      </c>
      <c r="AV685" s="34" t="str">
        <f>IFERROR(时间!$B$4+AU685,"上周无销量")</f>
        <v>上周无销量</v>
      </c>
    </row>
    <row r="686" spans="1:48">
      <c r="A686" s="18" t="s">
        <v>731</v>
      </c>
      <c r="B686" t="str">
        <f>VLOOKUP(A686,'[1]sku-asin（子）'!$A:$B,2,0)</f>
        <v>B07718J21H</v>
      </c>
      <c r="C686" t="str">
        <f>VLOOKUP(A686,'[1]子sku-父sku'!$A:$B,2,0)</f>
        <v>KZ-CSM073</v>
      </c>
      <c r="D686" s="28">
        <f>IFERROR(VLOOKUP(A686,[2]库存报告使用数据处理!$A:$C,3,0),0)</f>
        <v>0</v>
      </c>
      <c r="E686" s="28">
        <f>IFERROR(VLOOKUP(A686,[2]库存报告使用数据处理!$A:$D,4,0),0)</f>
        <v>1</v>
      </c>
      <c r="F686" s="28">
        <f>IFERROR(VLOOKUP(A686,[2]库存报告使用数据处理!$A:$E,5,0),0)</f>
        <v>1</v>
      </c>
      <c r="G686" s="28">
        <f>IFERROR(VLOOKUP(A686,[2]库存报告使用数据处理!$A:$F,6,0),0)</f>
        <v>0</v>
      </c>
      <c r="H686" s="29">
        <f>IFERROR(VLOOKUP(A686,[2]库存报告使用数据处理!$A:$G,7,0),0)</f>
        <v>12.99</v>
      </c>
      <c r="I686">
        <f>IFERROR(VLOOKUP(A686,[5]数据处理!$A:$B,2,0),0)</f>
        <v>11</v>
      </c>
      <c r="J686" s="30">
        <f>IFERROR(VLOOKUP(A686,[5]数据处理!$A:$D,4,0),0)</f>
        <v>0</v>
      </c>
      <c r="K686" s="30">
        <f>IFERROR(VLOOKUP(A686,[5]数据处理!$A:$E,5,0),0)</f>
        <v>0</v>
      </c>
      <c r="L686" s="30">
        <f>IFERROR(VLOOKUP(A686,[5]数据处理!$A:$G,7,0),0)</f>
        <v>0</v>
      </c>
      <c r="M686">
        <f t="shared" si="171"/>
        <v>11</v>
      </c>
      <c r="N686">
        <f>IFERROR(VLOOKUP(A686,[5]数据处理!$A:$C,3,0),0)</f>
        <v>0</v>
      </c>
      <c r="O686">
        <f>IFERROR(VLOOKUP($A686,[5]数据处理!$A:$N,14,0),0)</f>
        <v>11</v>
      </c>
      <c r="P686" t="str">
        <f>IFERROR(VLOOKUP($A686,[3]库存报告使用数据!$A$1:$B$65536,2,0),"")</f>
        <v/>
      </c>
      <c r="Q686" t="str">
        <f>IFERROR(VLOOKUP($A686,[3]库存报告使用数据!$A$1:$E$65536,5,0),"")</f>
        <v/>
      </c>
      <c r="R686" t="str">
        <f>IFERROR(VLOOKUP($A686,[3]库存报告使用数据!$A$1:$H$65536,8,0),"")</f>
        <v/>
      </c>
      <c r="S686" t="str">
        <f>IFERROR(VLOOKUP($A686,[3]库存报告使用数据!$A$1:$K$65536,11,0),"")</f>
        <v/>
      </c>
      <c r="T686" t="str">
        <f>IFERROR(VLOOKUP($A686,[3]库存报告使用数据!$A$1:$C$65536,3,0),"")</f>
        <v/>
      </c>
      <c r="U686" t="str">
        <f>IFERROR(VLOOKUP($A686,[3]库存报告使用数据!$A$1:$F$65536,6,0),"")</f>
        <v/>
      </c>
      <c r="V686" t="str">
        <f>IFERROR(VLOOKUP($A686,[3]库存报告使用数据!$A$1:$I$65536,9,0),"")</f>
        <v/>
      </c>
      <c r="W686" t="str">
        <f>IFERROR(VLOOKUP($A686,[3]库存报告使用数据!$A$1:$L$65536,12,0),"")</f>
        <v/>
      </c>
      <c r="X686" s="20" t="str">
        <f t="shared" si="172"/>
        <v/>
      </c>
      <c r="Y686" s="20" t="str">
        <f t="shared" si="173"/>
        <v/>
      </c>
      <c r="Z686" s="20" t="str">
        <f t="shared" si="174"/>
        <v/>
      </c>
      <c r="AA686" s="20" t="str">
        <f t="shared" si="175"/>
        <v/>
      </c>
      <c r="AB686" t="str">
        <f>IFERROR(VLOOKUP($A686,[3]库存报告使用数据!$A$1:$D$65536,4,0),"")</f>
        <v/>
      </c>
      <c r="AC686" t="str">
        <f>IFERROR(VLOOKUP($A686,[3]库存报告使用数据!$A$1:$G$65536,7,0),"")</f>
        <v/>
      </c>
      <c r="AD686" t="str">
        <f>IFERROR(VLOOKUP($A686,[3]库存报告使用数据!$A$1:$J$65536,10,0),"")</f>
        <v/>
      </c>
      <c r="AE686" t="str">
        <f>IFERROR(VLOOKUP($A686,[3]库存报告使用数据!$A$1:$M$65536,13,0),"")</f>
        <v/>
      </c>
      <c r="AF686" s="20" t="str">
        <f t="shared" si="176"/>
        <v/>
      </c>
      <c r="AG686" s="20" t="str">
        <f t="shared" si="177"/>
        <v/>
      </c>
      <c r="AH686" s="20" t="str">
        <f t="shared" si="178"/>
        <v/>
      </c>
      <c r="AI686" s="20" t="str">
        <f t="shared" si="179"/>
        <v/>
      </c>
      <c r="AJ686">
        <f>IFERROR(VLOOKUP($B686,[4]库存报告使用数据!$A$1:$B$65536,2,0),0)</f>
        <v>1</v>
      </c>
      <c r="AK686">
        <f>IFERROR(VLOOKUP($B686,[4]库存报告使用数据!$A$1:$C$65536,3,0),)</f>
        <v>14</v>
      </c>
      <c r="AL686">
        <f>IFERROR(VLOOKUP($B686,[4]库存报告使用数据!$A$1:$D$65536,4,0),)</f>
        <v>1</v>
      </c>
      <c r="AM686">
        <f>IFERROR(VLOOKUP($B686,[4]库存报告使用数据!$A$1:$E$65536,5,0),)</f>
        <v>2</v>
      </c>
      <c r="AN686" s="20">
        <f t="shared" si="180"/>
        <v>0</v>
      </c>
      <c r="AO686" s="20">
        <f t="shared" si="181"/>
        <v>0.0714285714285714</v>
      </c>
      <c r="AP686" s="20">
        <f t="shared" si="182"/>
        <v>1</v>
      </c>
      <c r="AQ686" s="20">
        <f t="shared" si="183"/>
        <v>0</v>
      </c>
      <c r="AR686" s="32">
        <f t="shared" si="184"/>
        <v>0</v>
      </c>
      <c r="AS686" s="32">
        <f t="shared" si="185"/>
        <v>0</v>
      </c>
      <c r="AT686" s="32">
        <f t="shared" si="186"/>
        <v>11</v>
      </c>
      <c r="AU686" s="28" t="str">
        <f t="shared" si="187"/>
        <v>库存为11</v>
      </c>
      <c r="AV686" s="34" t="str">
        <f>IFERROR(时间!$B$4+AU686,"上周无销量")</f>
        <v>上周无销量</v>
      </c>
    </row>
    <row r="687" spans="1:48">
      <c r="A687" s="18" t="s">
        <v>732</v>
      </c>
      <c r="B687" t="str">
        <f>VLOOKUP(A687,'[1]sku-asin（子）'!$A:$B,2,0)</f>
        <v>B07717W8ZQ</v>
      </c>
      <c r="C687" t="str">
        <f>VLOOKUP(A687,'[1]子sku-父sku'!$A:$B,2,0)</f>
        <v>KZ-CSM073</v>
      </c>
      <c r="D687" s="28">
        <f>IFERROR(VLOOKUP(A687,[2]库存报告使用数据处理!$A:$C,3,0),0)</f>
        <v>0</v>
      </c>
      <c r="E687" s="28">
        <f>IFERROR(VLOOKUP(A687,[2]库存报告使用数据处理!$A:$D,4,0),0)</f>
        <v>0</v>
      </c>
      <c r="F687" s="28">
        <f>IFERROR(VLOOKUP(A687,[2]库存报告使用数据处理!$A:$E,5,0),0)</f>
        <v>1</v>
      </c>
      <c r="G687" s="28">
        <f>IFERROR(VLOOKUP(A687,[2]库存报告使用数据处理!$A:$F,6,0),0)</f>
        <v>0</v>
      </c>
      <c r="H687" s="29">
        <f>IFERROR(VLOOKUP(A687,[2]库存报告使用数据处理!$A:$G,7,0),0)</f>
        <v>12.99</v>
      </c>
      <c r="I687">
        <f>IFERROR(VLOOKUP(A687,[5]数据处理!$A:$B,2,0),0)</f>
        <v>0</v>
      </c>
      <c r="J687" s="30">
        <f>IFERROR(VLOOKUP(A687,[5]数据处理!$A:$D,4,0),0)</f>
        <v>0</v>
      </c>
      <c r="K687" s="30">
        <f>IFERROR(VLOOKUP(A687,[5]数据处理!$A:$E,5,0),0)</f>
        <v>0</v>
      </c>
      <c r="L687" s="30">
        <f>IFERROR(VLOOKUP(A687,[5]数据处理!$A:$G,7,0),0)</f>
        <v>0</v>
      </c>
      <c r="M687">
        <f t="shared" si="171"/>
        <v>0</v>
      </c>
      <c r="N687">
        <f>IFERROR(VLOOKUP(A687,[5]数据处理!$A:$C,3,0),0)</f>
        <v>0</v>
      </c>
      <c r="O687">
        <f>IFERROR(VLOOKUP($A687,[5]数据处理!$A:$N,14,0),0)</f>
        <v>0</v>
      </c>
      <c r="P687" t="str">
        <f>IFERROR(VLOOKUP($A687,[3]库存报告使用数据!$A$1:$B$65536,2,0),"")</f>
        <v/>
      </c>
      <c r="Q687" t="str">
        <f>IFERROR(VLOOKUP($A687,[3]库存报告使用数据!$A$1:$E$65536,5,0),"")</f>
        <v/>
      </c>
      <c r="R687" t="str">
        <f>IFERROR(VLOOKUP($A687,[3]库存报告使用数据!$A$1:$H$65536,8,0),"")</f>
        <v/>
      </c>
      <c r="S687" t="str">
        <f>IFERROR(VLOOKUP($A687,[3]库存报告使用数据!$A$1:$K$65536,11,0),"")</f>
        <v/>
      </c>
      <c r="T687" t="str">
        <f>IFERROR(VLOOKUP($A687,[3]库存报告使用数据!$A$1:$C$65536,3,0),"")</f>
        <v/>
      </c>
      <c r="U687" t="str">
        <f>IFERROR(VLOOKUP($A687,[3]库存报告使用数据!$A$1:$F$65536,6,0),"")</f>
        <v/>
      </c>
      <c r="V687" t="str">
        <f>IFERROR(VLOOKUP($A687,[3]库存报告使用数据!$A$1:$I$65536,9,0),"")</f>
        <v/>
      </c>
      <c r="W687" t="str">
        <f>IFERROR(VLOOKUP($A687,[3]库存报告使用数据!$A$1:$L$65536,12,0),"")</f>
        <v/>
      </c>
      <c r="X687" s="20" t="str">
        <f t="shared" si="172"/>
        <v/>
      </c>
      <c r="Y687" s="20" t="str">
        <f t="shared" si="173"/>
        <v/>
      </c>
      <c r="Z687" s="20" t="str">
        <f t="shared" si="174"/>
        <v/>
      </c>
      <c r="AA687" s="20" t="str">
        <f t="shared" si="175"/>
        <v/>
      </c>
      <c r="AB687" t="str">
        <f>IFERROR(VLOOKUP($A687,[3]库存报告使用数据!$A$1:$D$65536,4,0),"")</f>
        <v/>
      </c>
      <c r="AC687" t="str">
        <f>IFERROR(VLOOKUP($A687,[3]库存报告使用数据!$A$1:$G$65536,7,0),"")</f>
        <v/>
      </c>
      <c r="AD687" t="str">
        <f>IFERROR(VLOOKUP($A687,[3]库存报告使用数据!$A$1:$J$65536,10,0),"")</f>
        <v/>
      </c>
      <c r="AE687" t="str">
        <f>IFERROR(VLOOKUP($A687,[3]库存报告使用数据!$A$1:$M$65536,13,0),"")</f>
        <v/>
      </c>
      <c r="AF687" s="20" t="str">
        <f t="shared" si="176"/>
        <v/>
      </c>
      <c r="AG687" s="20" t="str">
        <f t="shared" si="177"/>
        <v/>
      </c>
      <c r="AH687" s="20" t="str">
        <f t="shared" si="178"/>
        <v/>
      </c>
      <c r="AI687" s="20" t="str">
        <f t="shared" si="179"/>
        <v/>
      </c>
      <c r="AJ687">
        <f>IFERROR(VLOOKUP($B687,[4]库存报告使用数据!$A$1:$B$65536,2,0),0)</f>
        <v>0</v>
      </c>
      <c r="AK687">
        <f>IFERROR(VLOOKUP($B687,[4]库存报告使用数据!$A$1:$C$65536,3,0),)</f>
        <v>0</v>
      </c>
      <c r="AL687">
        <f>IFERROR(VLOOKUP($B687,[4]库存报告使用数据!$A$1:$D$65536,4,0),)</f>
        <v>0</v>
      </c>
      <c r="AM687">
        <f>IFERROR(VLOOKUP($B687,[4]库存报告使用数据!$A$1:$E$65536,5,0),)</f>
        <v>3</v>
      </c>
      <c r="AN687" s="20" t="str">
        <f t="shared" si="180"/>
        <v/>
      </c>
      <c r="AO687" s="20" t="str">
        <f t="shared" si="181"/>
        <v/>
      </c>
      <c r="AP687" s="20" t="str">
        <f t="shared" si="182"/>
        <v/>
      </c>
      <c r="AQ687" s="20">
        <f t="shared" si="183"/>
        <v>0</v>
      </c>
      <c r="AR687" s="32">
        <f t="shared" si="184"/>
        <v>0</v>
      </c>
      <c r="AS687" s="32">
        <f t="shared" si="185"/>
        <v>0</v>
      </c>
      <c r="AT687" s="32">
        <f t="shared" si="186"/>
        <v>0</v>
      </c>
      <c r="AU687" s="28" t="str">
        <f t="shared" si="187"/>
        <v>库存为0</v>
      </c>
      <c r="AV687" s="34" t="str">
        <f>IFERROR(时间!$B$4+AU687,"上周无销量")</f>
        <v>上周无销量</v>
      </c>
    </row>
    <row r="688" spans="1:48">
      <c r="A688" s="18" t="s">
        <v>733</v>
      </c>
      <c r="B688" t="str">
        <f>VLOOKUP(A688,'[1]sku-asin（子）'!$A:$B,2,0)</f>
        <v>B0771QRD74</v>
      </c>
      <c r="C688" t="str">
        <f>VLOOKUP(A688,'[1]子sku-父sku'!$A:$B,2,0)</f>
        <v>KZ-CSM073</v>
      </c>
      <c r="D688" s="28">
        <f>IFERROR(VLOOKUP(A688,[2]库存报告使用数据处理!$A:$C,3,0),0)</f>
        <v>0</v>
      </c>
      <c r="E688" s="28">
        <f>IFERROR(VLOOKUP(A688,[2]库存报告使用数据处理!$A:$D,4,0),0)</f>
        <v>0</v>
      </c>
      <c r="F688" s="28">
        <f>IFERROR(VLOOKUP(A688,[2]库存报告使用数据处理!$A:$E,5,0),0)</f>
        <v>2</v>
      </c>
      <c r="G688" s="28">
        <f>IFERROR(VLOOKUP(A688,[2]库存报告使用数据处理!$A:$F,6,0),0)</f>
        <v>0</v>
      </c>
      <c r="H688" s="29">
        <f>IFERROR(VLOOKUP(A688,[2]库存报告使用数据处理!$A:$G,7,0),0)</f>
        <v>12.99</v>
      </c>
      <c r="I688">
        <f>IFERROR(VLOOKUP(A688,[5]数据处理!$A:$B,2,0),0)</f>
        <v>4</v>
      </c>
      <c r="J688" s="30">
        <f>IFERROR(VLOOKUP(A688,[5]数据处理!$A:$D,4,0),0)</f>
        <v>0</v>
      </c>
      <c r="K688" s="30">
        <f>IFERROR(VLOOKUP(A688,[5]数据处理!$A:$E,5,0),0)</f>
        <v>0</v>
      </c>
      <c r="L688" s="30">
        <f>IFERROR(VLOOKUP(A688,[5]数据处理!$A:$G,7,0),0)</f>
        <v>0</v>
      </c>
      <c r="M688">
        <f t="shared" si="171"/>
        <v>4</v>
      </c>
      <c r="N688">
        <f>IFERROR(VLOOKUP(A688,[5]数据处理!$A:$C,3,0),0)</f>
        <v>0</v>
      </c>
      <c r="O688">
        <f>IFERROR(VLOOKUP($A688,[5]数据处理!$A:$N,14,0),0)</f>
        <v>1</v>
      </c>
      <c r="P688" t="str">
        <f>IFERROR(VLOOKUP($A688,[3]库存报告使用数据!$A$1:$B$65536,2,0),"")</f>
        <v/>
      </c>
      <c r="Q688" t="str">
        <f>IFERROR(VLOOKUP($A688,[3]库存报告使用数据!$A$1:$E$65536,5,0),"")</f>
        <v/>
      </c>
      <c r="R688" t="str">
        <f>IFERROR(VLOOKUP($A688,[3]库存报告使用数据!$A$1:$H$65536,8,0),"")</f>
        <v/>
      </c>
      <c r="S688" t="str">
        <f>IFERROR(VLOOKUP($A688,[3]库存报告使用数据!$A$1:$K$65536,11,0),"")</f>
        <v/>
      </c>
      <c r="T688" t="str">
        <f>IFERROR(VLOOKUP($A688,[3]库存报告使用数据!$A$1:$C$65536,3,0),"")</f>
        <v/>
      </c>
      <c r="U688" t="str">
        <f>IFERROR(VLOOKUP($A688,[3]库存报告使用数据!$A$1:$F$65536,6,0),"")</f>
        <v/>
      </c>
      <c r="V688" t="str">
        <f>IFERROR(VLOOKUP($A688,[3]库存报告使用数据!$A$1:$I$65536,9,0),"")</f>
        <v/>
      </c>
      <c r="W688" t="str">
        <f>IFERROR(VLOOKUP($A688,[3]库存报告使用数据!$A$1:$L$65536,12,0),"")</f>
        <v/>
      </c>
      <c r="X688" s="20" t="str">
        <f t="shared" si="172"/>
        <v/>
      </c>
      <c r="Y688" s="20" t="str">
        <f t="shared" si="173"/>
        <v/>
      </c>
      <c r="Z688" s="20" t="str">
        <f t="shared" si="174"/>
        <v/>
      </c>
      <c r="AA688" s="20" t="str">
        <f t="shared" si="175"/>
        <v/>
      </c>
      <c r="AB688" t="str">
        <f>IFERROR(VLOOKUP($A688,[3]库存报告使用数据!$A$1:$D$65536,4,0),"")</f>
        <v/>
      </c>
      <c r="AC688" t="str">
        <f>IFERROR(VLOOKUP($A688,[3]库存报告使用数据!$A$1:$G$65536,7,0),"")</f>
        <v/>
      </c>
      <c r="AD688" t="str">
        <f>IFERROR(VLOOKUP($A688,[3]库存报告使用数据!$A$1:$J$65536,10,0),"")</f>
        <v/>
      </c>
      <c r="AE688" t="str">
        <f>IFERROR(VLOOKUP($A688,[3]库存报告使用数据!$A$1:$M$65536,13,0),"")</f>
        <v/>
      </c>
      <c r="AF688" s="20" t="str">
        <f t="shared" si="176"/>
        <v/>
      </c>
      <c r="AG688" s="20" t="str">
        <f t="shared" si="177"/>
        <v/>
      </c>
      <c r="AH688" s="20" t="str">
        <f t="shared" si="178"/>
        <v/>
      </c>
      <c r="AI688" s="20" t="str">
        <f t="shared" si="179"/>
        <v/>
      </c>
      <c r="AJ688">
        <f>IFERROR(VLOOKUP($B688,[4]库存报告使用数据!$A$1:$B$65536,2,0),0)</f>
        <v>2</v>
      </c>
      <c r="AK688">
        <f>IFERROR(VLOOKUP($B688,[4]库存报告使用数据!$A$1:$C$65536,3,0),)</f>
        <v>5</v>
      </c>
      <c r="AL688">
        <f>IFERROR(VLOOKUP($B688,[4]库存报告使用数据!$A$1:$D$65536,4,0),)</f>
        <v>0</v>
      </c>
      <c r="AM688">
        <f>IFERROR(VLOOKUP($B688,[4]库存报告使用数据!$A$1:$E$65536,5,0),)</f>
        <v>1</v>
      </c>
      <c r="AN688" s="20">
        <f t="shared" si="180"/>
        <v>0</v>
      </c>
      <c r="AO688" s="20">
        <f t="shared" si="181"/>
        <v>0</v>
      </c>
      <c r="AP688" s="20" t="str">
        <f t="shared" si="182"/>
        <v/>
      </c>
      <c r="AQ688" s="20">
        <f t="shared" si="183"/>
        <v>0</v>
      </c>
      <c r="AR688" s="32">
        <f t="shared" si="184"/>
        <v>0</v>
      </c>
      <c r="AS688" s="32">
        <f t="shared" si="185"/>
        <v>0</v>
      </c>
      <c r="AT688" s="32">
        <f t="shared" si="186"/>
        <v>4</v>
      </c>
      <c r="AU688" s="28" t="str">
        <f t="shared" si="187"/>
        <v>库存为4</v>
      </c>
      <c r="AV688" s="34" t="str">
        <f>IFERROR(时间!$B$4+AU688,"上周无销量")</f>
        <v>上周无销量</v>
      </c>
    </row>
    <row r="689" spans="1:48">
      <c r="A689" s="18" t="s">
        <v>734</v>
      </c>
      <c r="B689" t="str">
        <f>VLOOKUP(A689,'[1]sku-asin（子）'!$A:$B,2,0)</f>
        <v>B07717NFRR</v>
      </c>
      <c r="C689" t="str">
        <f>VLOOKUP(A689,'[1]子sku-父sku'!$A:$B,2,0)</f>
        <v>KZ-CSM073</v>
      </c>
      <c r="D689" s="28">
        <f>IFERROR(VLOOKUP(A689,[2]库存报告使用数据处理!$A:$C,3,0),0)</f>
        <v>0</v>
      </c>
      <c r="E689" s="28">
        <f>IFERROR(VLOOKUP(A689,[2]库存报告使用数据处理!$A:$D,4,0),0)</f>
        <v>0</v>
      </c>
      <c r="F689" s="28">
        <f>IFERROR(VLOOKUP(A689,[2]库存报告使用数据处理!$A:$E,5,0),0)</f>
        <v>1</v>
      </c>
      <c r="G689" s="28">
        <f>IFERROR(VLOOKUP(A689,[2]库存报告使用数据处理!$A:$F,6,0),0)</f>
        <v>0</v>
      </c>
      <c r="H689" s="29">
        <f>IFERROR(VLOOKUP(A689,[2]库存报告使用数据处理!$A:$G,7,0),0)</f>
        <v>12.99</v>
      </c>
      <c r="I689">
        <f>IFERROR(VLOOKUP(A689,[5]数据处理!$A:$B,2,0),0)</f>
        <v>0</v>
      </c>
      <c r="J689" s="30">
        <f>IFERROR(VLOOKUP(A689,[5]数据处理!$A:$D,4,0),0)</f>
        <v>0</v>
      </c>
      <c r="K689" s="30">
        <f>IFERROR(VLOOKUP(A689,[5]数据处理!$A:$E,5,0),0)</f>
        <v>0</v>
      </c>
      <c r="L689" s="30">
        <f>IFERROR(VLOOKUP(A689,[5]数据处理!$A:$G,7,0),0)</f>
        <v>0</v>
      </c>
      <c r="M689">
        <f t="shared" si="171"/>
        <v>0</v>
      </c>
      <c r="N689">
        <f>IFERROR(VLOOKUP(A689,[5]数据处理!$A:$C,3,0),0)</f>
        <v>0</v>
      </c>
      <c r="O689">
        <f>IFERROR(VLOOKUP($A689,[5]数据处理!$A:$N,14,0),0)</f>
        <v>3</v>
      </c>
      <c r="P689" t="str">
        <f>IFERROR(VLOOKUP($A689,[3]库存报告使用数据!$A$1:$B$65536,2,0),"")</f>
        <v/>
      </c>
      <c r="Q689" t="str">
        <f>IFERROR(VLOOKUP($A689,[3]库存报告使用数据!$A$1:$E$65536,5,0),"")</f>
        <v/>
      </c>
      <c r="R689" t="str">
        <f>IFERROR(VLOOKUP($A689,[3]库存报告使用数据!$A$1:$H$65536,8,0),"")</f>
        <v/>
      </c>
      <c r="S689" t="str">
        <f>IFERROR(VLOOKUP($A689,[3]库存报告使用数据!$A$1:$K$65536,11,0),"")</f>
        <v/>
      </c>
      <c r="T689" t="str">
        <f>IFERROR(VLOOKUP($A689,[3]库存报告使用数据!$A$1:$C$65536,3,0),"")</f>
        <v/>
      </c>
      <c r="U689" t="str">
        <f>IFERROR(VLOOKUP($A689,[3]库存报告使用数据!$A$1:$F$65536,6,0),"")</f>
        <v/>
      </c>
      <c r="V689" t="str">
        <f>IFERROR(VLOOKUP($A689,[3]库存报告使用数据!$A$1:$I$65536,9,0),"")</f>
        <v/>
      </c>
      <c r="W689" t="str">
        <f>IFERROR(VLOOKUP($A689,[3]库存报告使用数据!$A$1:$L$65536,12,0),"")</f>
        <v/>
      </c>
      <c r="X689" s="20" t="str">
        <f t="shared" si="172"/>
        <v/>
      </c>
      <c r="Y689" s="20" t="str">
        <f t="shared" si="173"/>
        <v/>
      </c>
      <c r="Z689" s="20" t="str">
        <f t="shared" si="174"/>
        <v/>
      </c>
      <c r="AA689" s="20" t="str">
        <f t="shared" si="175"/>
        <v/>
      </c>
      <c r="AB689" t="str">
        <f>IFERROR(VLOOKUP($A689,[3]库存报告使用数据!$A$1:$D$65536,4,0),"")</f>
        <v/>
      </c>
      <c r="AC689" t="str">
        <f>IFERROR(VLOOKUP($A689,[3]库存报告使用数据!$A$1:$G$65536,7,0),"")</f>
        <v/>
      </c>
      <c r="AD689" t="str">
        <f>IFERROR(VLOOKUP($A689,[3]库存报告使用数据!$A$1:$J$65536,10,0),"")</f>
        <v/>
      </c>
      <c r="AE689" t="str">
        <f>IFERROR(VLOOKUP($A689,[3]库存报告使用数据!$A$1:$M$65536,13,0),"")</f>
        <v/>
      </c>
      <c r="AF689" s="20" t="str">
        <f t="shared" si="176"/>
        <v/>
      </c>
      <c r="AG689" s="20" t="str">
        <f t="shared" si="177"/>
        <v/>
      </c>
      <c r="AH689" s="20" t="str">
        <f t="shared" si="178"/>
        <v/>
      </c>
      <c r="AI689" s="20" t="str">
        <f t="shared" si="179"/>
        <v/>
      </c>
      <c r="AJ689">
        <f>IFERROR(VLOOKUP($B689,[4]库存报告使用数据!$A$1:$B$65536,2,0),0)</f>
        <v>0</v>
      </c>
      <c r="AK689">
        <f>IFERROR(VLOOKUP($B689,[4]库存报告使用数据!$A$1:$C$65536,3,0),)</f>
        <v>5</v>
      </c>
      <c r="AL689">
        <f>IFERROR(VLOOKUP($B689,[4]库存报告使用数据!$A$1:$D$65536,4,0),)</f>
        <v>5</v>
      </c>
      <c r="AM689">
        <f>IFERROR(VLOOKUP($B689,[4]库存报告使用数据!$A$1:$E$65536,5,0),)</f>
        <v>5</v>
      </c>
      <c r="AN689" s="20" t="str">
        <f t="shared" si="180"/>
        <v/>
      </c>
      <c r="AO689" s="20">
        <f t="shared" si="181"/>
        <v>0</v>
      </c>
      <c r="AP689" s="20">
        <f t="shared" si="182"/>
        <v>0.2</v>
      </c>
      <c r="AQ689" s="20">
        <f t="shared" si="183"/>
        <v>0</v>
      </c>
      <c r="AR689" s="32">
        <f t="shared" si="184"/>
        <v>0</v>
      </c>
      <c r="AS689" s="32">
        <f t="shared" si="185"/>
        <v>0</v>
      </c>
      <c r="AT689" s="32">
        <f t="shared" si="186"/>
        <v>0</v>
      </c>
      <c r="AU689" s="28" t="str">
        <f t="shared" si="187"/>
        <v>库存为0</v>
      </c>
      <c r="AV689" s="34" t="str">
        <f>IFERROR(时间!$B$4+AU689,"上周无销量")</f>
        <v>上周无销量</v>
      </c>
    </row>
    <row r="690" spans="1:48">
      <c r="A690" s="18" t="s">
        <v>735</v>
      </c>
      <c r="B690" t="str">
        <f>VLOOKUP(A690,'[1]sku-asin（子）'!$A:$B,2,0)</f>
        <v>B0771MR1HV</v>
      </c>
      <c r="C690" t="str">
        <f>VLOOKUP(A690,'[1]子sku-父sku'!$A:$B,2,0)</f>
        <v>KZ-CSM073</v>
      </c>
      <c r="D690" s="28">
        <f>IFERROR(VLOOKUP(A690,[2]库存报告使用数据处理!$A:$C,3,0),0)</f>
        <v>0</v>
      </c>
      <c r="E690" s="28">
        <f>IFERROR(VLOOKUP(A690,[2]库存报告使用数据处理!$A:$D,4,0),0)</f>
        <v>0</v>
      </c>
      <c r="F690" s="28">
        <f>IFERROR(VLOOKUP(A690,[2]库存报告使用数据处理!$A:$E,5,0),0)</f>
        <v>0</v>
      </c>
      <c r="G690" s="28">
        <f>IFERROR(VLOOKUP(A690,[2]库存报告使用数据处理!$A:$F,6,0),0)</f>
        <v>0</v>
      </c>
      <c r="H690" s="29">
        <f>IFERROR(VLOOKUP(A690,[2]库存报告使用数据处理!$A:$G,7,0),0)</f>
        <v>0</v>
      </c>
      <c r="I690">
        <f>IFERROR(VLOOKUP(A690,[5]数据处理!$A:$B,2,0),0)</f>
        <v>0</v>
      </c>
      <c r="J690" s="30">
        <f>IFERROR(VLOOKUP(A690,[5]数据处理!$A:$D,4,0),0)</f>
        <v>0</v>
      </c>
      <c r="K690" s="30">
        <f>IFERROR(VLOOKUP(A690,[5]数据处理!$A:$E,5,0),0)</f>
        <v>0</v>
      </c>
      <c r="L690" s="30">
        <f>IFERROR(VLOOKUP(A690,[5]数据处理!$A:$G,7,0),0)</f>
        <v>0</v>
      </c>
      <c r="M690">
        <f t="shared" si="171"/>
        <v>0</v>
      </c>
      <c r="N690">
        <f>IFERROR(VLOOKUP(A690,[5]数据处理!$A:$C,3,0),0)</f>
        <v>0</v>
      </c>
      <c r="O690">
        <f>IFERROR(VLOOKUP($A690,[5]数据处理!$A:$N,14,0),0)</f>
        <v>0</v>
      </c>
      <c r="P690" t="str">
        <f>IFERROR(VLOOKUP($A690,[3]库存报告使用数据!$A$1:$B$65536,2,0),"")</f>
        <v/>
      </c>
      <c r="Q690" t="str">
        <f>IFERROR(VLOOKUP($A690,[3]库存报告使用数据!$A$1:$E$65536,5,0),"")</f>
        <v/>
      </c>
      <c r="R690" t="str">
        <f>IFERROR(VLOOKUP($A690,[3]库存报告使用数据!$A$1:$H$65536,8,0),"")</f>
        <v/>
      </c>
      <c r="S690" t="str">
        <f>IFERROR(VLOOKUP($A690,[3]库存报告使用数据!$A$1:$K$65536,11,0),"")</f>
        <v/>
      </c>
      <c r="T690" t="str">
        <f>IFERROR(VLOOKUP($A690,[3]库存报告使用数据!$A$1:$C$65536,3,0),"")</f>
        <v/>
      </c>
      <c r="U690" t="str">
        <f>IFERROR(VLOOKUP($A690,[3]库存报告使用数据!$A$1:$F$65536,6,0),"")</f>
        <v/>
      </c>
      <c r="V690" t="str">
        <f>IFERROR(VLOOKUP($A690,[3]库存报告使用数据!$A$1:$I$65536,9,0),"")</f>
        <v/>
      </c>
      <c r="W690" t="str">
        <f>IFERROR(VLOOKUP($A690,[3]库存报告使用数据!$A$1:$L$65536,12,0),"")</f>
        <v/>
      </c>
      <c r="X690" s="20" t="str">
        <f t="shared" si="172"/>
        <v/>
      </c>
      <c r="Y690" s="20" t="str">
        <f t="shared" si="173"/>
        <v/>
      </c>
      <c r="Z690" s="20" t="str">
        <f t="shared" si="174"/>
        <v/>
      </c>
      <c r="AA690" s="20" t="str">
        <f t="shared" si="175"/>
        <v/>
      </c>
      <c r="AB690" t="str">
        <f>IFERROR(VLOOKUP($A690,[3]库存报告使用数据!$A$1:$D$65536,4,0),"")</f>
        <v/>
      </c>
      <c r="AC690" t="str">
        <f>IFERROR(VLOOKUP($A690,[3]库存报告使用数据!$A$1:$G$65536,7,0),"")</f>
        <v/>
      </c>
      <c r="AD690" t="str">
        <f>IFERROR(VLOOKUP($A690,[3]库存报告使用数据!$A$1:$J$65536,10,0),"")</f>
        <v/>
      </c>
      <c r="AE690" t="str">
        <f>IFERROR(VLOOKUP($A690,[3]库存报告使用数据!$A$1:$M$65536,13,0),"")</f>
        <v/>
      </c>
      <c r="AF690" s="20" t="str">
        <f t="shared" si="176"/>
        <v/>
      </c>
      <c r="AG690" s="20" t="str">
        <f t="shared" si="177"/>
        <v/>
      </c>
      <c r="AH690" s="20" t="str">
        <f t="shared" si="178"/>
        <v/>
      </c>
      <c r="AI690" s="20" t="str">
        <f t="shared" si="179"/>
        <v/>
      </c>
      <c r="AJ690">
        <f>IFERROR(VLOOKUP($B690,[4]库存报告使用数据!$A$1:$B$65536,2,0),0)</f>
        <v>0</v>
      </c>
      <c r="AK690">
        <f>IFERROR(VLOOKUP($B690,[4]库存报告使用数据!$A$1:$C$65536,3,0),)</f>
        <v>0</v>
      </c>
      <c r="AL690">
        <f>IFERROR(VLOOKUP($B690,[4]库存报告使用数据!$A$1:$D$65536,4,0),)</f>
        <v>0</v>
      </c>
      <c r="AM690">
        <f>IFERROR(VLOOKUP($B690,[4]库存报告使用数据!$A$1:$E$65536,5,0),)</f>
        <v>0</v>
      </c>
      <c r="AN690" s="20" t="str">
        <f t="shared" si="180"/>
        <v/>
      </c>
      <c r="AO690" s="20" t="str">
        <f t="shared" si="181"/>
        <v/>
      </c>
      <c r="AP690" s="20" t="str">
        <f t="shared" si="182"/>
        <v/>
      </c>
      <c r="AQ690" s="20" t="str">
        <f t="shared" si="183"/>
        <v/>
      </c>
      <c r="AR690" s="32">
        <f t="shared" si="184"/>
        <v>0</v>
      </c>
      <c r="AS690" s="32">
        <f t="shared" si="185"/>
        <v>0</v>
      </c>
      <c r="AT690" s="32">
        <f t="shared" si="186"/>
        <v>0</v>
      </c>
      <c r="AU690" s="28" t="str">
        <f t="shared" si="187"/>
        <v>库存为0</v>
      </c>
      <c r="AV690" s="34" t="str">
        <f>IFERROR(时间!$B$4+AU690,"上周无销量")</f>
        <v>上周无销量</v>
      </c>
    </row>
    <row r="691" spans="1:48">
      <c r="A691" s="18" t="s">
        <v>736</v>
      </c>
      <c r="B691" t="str">
        <f>VLOOKUP(A691,'[1]sku-asin（子）'!$A:$B,2,0)</f>
        <v>B0771CXPCH</v>
      </c>
      <c r="C691" t="str">
        <f>VLOOKUP(A691,'[1]子sku-父sku'!$A:$B,2,0)</f>
        <v>KZ-CSM073</v>
      </c>
      <c r="D691" s="28">
        <f>IFERROR(VLOOKUP(A691,[2]库存报告使用数据处理!$A:$C,3,0),0)</f>
        <v>0</v>
      </c>
      <c r="E691" s="28">
        <f>IFERROR(VLOOKUP(A691,[2]库存报告使用数据处理!$A:$D,4,0),0)</f>
        <v>0</v>
      </c>
      <c r="F691" s="28">
        <f>IFERROR(VLOOKUP(A691,[2]库存报告使用数据处理!$A:$E,5,0),0)</f>
        <v>0</v>
      </c>
      <c r="G691" s="28">
        <f>IFERROR(VLOOKUP(A691,[2]库存报告使用数据处理!$A:$F,6,0),0)</f>
        <v>0</v>
      </c>
      <c r="H691" s="29">
        <f>IFERROR(VLOOKUP(A691,[2]库存报告使用数据处理!$A:$G,7,0),0)</f>
        <v>0</v>
      </c>
      <c r="I691">
        <f>IFERROR(VLOOKUP(A691,[5]数据处理!$A:$B,2,0),0)</f>
        <v>0</v>
      </c>
      <c r="J691" s="30">
        <f>IFERROR(VLOOKUP(A691,[5]数据处理!$A:$D,4,0),0)</f>
        <v>0</v>
      </c>
      <c r="K691" s="30">
        <f>IFERROR(VLOOKUP(A691,[5]数据处理!$A:$E,5,0),0)</f>
        <v>0</v>
      </c>
      <c r="L691" s="30">
        <f>IFERROR(VLOOKUP(A691,[5]数据处理!$A:$G,7,0),0)</f>
        <v>0</v>
      </c>
      <c r="M691">
        <f t="shared" si="171"/>
        <v>0</v>
      </c>
      <c r="N691">
        <f>IFERROR(VLOOKUP(A691,[5]数据处理!$A:$C,3,0),0)</f>
        <v>0</v>
      </c>
      <c r="O691">
        <f>IFERROR(VLOOKUP($A691,[5]数据处理!$A:$N,14,0),0)</f>
        <v>0</v>
      </c>
      <c r="P691" t="str">
        <f>IFERROR(VLOOKUP($A691,[3]库存报告使用数据!$A$1:$B$65536,2,0),"")</f>
        <v/>
      </c>
      <c r="Q691" t="str">
        <f>IFERROR(VLOOKUP($A691,[3]库存报告使用数据!$A$1:$E$65536,5,0),"")</f>
        <v/>
      </c>
      <c r="R691" t="str">
        <f>IFERROR(VLOOKUP($A691,[3]库存报告使用数据!$A$1:$H$65536,8,0),"")</f>
        <v/>
      </c>
      <c r="S691" t="str">
        <f>IFERROR(VLOOKUP($A691,[3]库存报告使用数据!$A$1:$K$65536,11,0),"")</f>
        <v/>
      </c>
      <c r="T691" t="str">
        <f>IFERROR(VLOOKUP($A691,[3]库存报告使用数据!$A$1:$C$65536,3,0),"")</f>
        <v/>
      </c>
      <c r="U691" t="str">
        <f>IFERROR(VLOOKUP($A691,[3]库存报告使用数据!$A$1:$F$65536,6,0),"")</f>
        <v/>
      </c>
      <c r="V691" t="str">
        <f>IFERROR(VLOOKUP($A691,[3]库存报告使用数据!$A$1:$I$65536,9,0),"")</f>
        <v/>
      </c>
      <c r="W691" t="str">
        <f>IFERROR(VLOOKUP($A691,[3]库存报告使用数据!$A$1:$L$65536,12,0),"")</f>
        <v/>
      </c>
      <c r="X691" s="20" t="str">
        <f t="shared" si="172"/>
        <v/>
      </c>
      <c r="Y691" s="20" t="str">
        <f t="shared" si="173"/>
        <v/>
      </c>
      <c r="Z691" s="20" t="str">
        <f t="shared" si="174"/>
        <v/>
      </c>
      <c r="AA691" s="20" t="str">
        <f t="shared" si="175"/>
        <v/>
      </c>
      <c r="AB691" t="str">
        <f>IFERROR(VLOOKUP($A691,[3]库存报告使用数据!$A$1:$D$65536,4,0),"")</f>
        <v/>
      </c>
      <c r="AC691" t="str">
        <f>IFERROR(VLOOKUP($A691,[3]库存报告使用数据!$A$1:$G$65536,7,0),"")</f>
        <v/>
      </c>
      <c r="AD691" t="str">
        <f>IFERROR(VLOOKUP($A691,[3]库存报告使用数据!$A$1:$J$65536,10,0),"")</f>
        <v/>
      </c>
      <c r="AE691" t="str">
        <f>IFERROR(VLOOKUP($A691,[3]库存报告使用数据!$A$1:$M$65536,13,0),"")</f>
        <v/>
      </c>
      <c r="AF691" s="20" t="str">
        <f t="shared" si="176"/>
        <v/>
      </c>
      <c r="AG691" s="20" t="str">
        <f t="shared" si="177"/>
        <v/>
      </c>
      <c r="AH691" s="20" t="str">
        <f t="shared" si="178"/>
        <v/>
      </c>
      <c r="AI691" s="20" t="str">
        <f t="shared" si="179"/>
        <v/>
      </c>
      <c r="AJ691">
        <f>IFERROR(VLOOKUP($B691,[4]库存报告使用数据!$A$1:$B$65536,2,0),0)</f>
        <v>0</v>
      </c>
      <c r="AK691">
        <f>IFERROR(VLOOKUP($B691,[4]库存报告使用数据!$A$1:$C$65536,3,0),)</f>
        <v>0</v>
      </c>
      <c r="AL691">
        <f>IFERROR(VLOOKUP($B691,[4]库存报告使用数据!$A$1:$D$65536,4,0),)</f>
        <v>0</v>
      </c>
      <c r="AM691">
        <f>IFERROR(VLOOKUP($B691,[4]库存报告使用数据!$A$1:$E$65536,5,0),)</f>
        <v>0</v>
      </c>
      <c r="AN691" s="20" t="str">
        <f t="shared" si="180"/>
        <v/>
      </c>
      <c r="AO691" s="20" t="str">
        <f t="shared" si="181"/>
        <v/>
      </c>
      <c r="AP691" s="20" t="str">
        <f t="shared" si="182"/>
        <v/>
      </c>
      <c r="AQ691" s="20" t="str">
        <f t="shared" si="183"/>
        <v/>
      </c>
      <c r="AR691" s="32">
        <f t="shared" si="184"/>
        <v>0</v>
      </c>
      <c r="AS691" s="32">
        <f t="shared" si="185"/>
        <v>0</v>
      </c>
      <c r="AT691" s="32">
        <f t="shared" si="186"/>
        <v>0</v>
      </c>
      <c r="AU691" s="28" t="str">
        <f t="shared" si="187"/>
        <v>库存为0</v>
      </c>
      <c r="AV691" s="34" t="str">
        <f>IFERROR(时间!$B$4+AU691,"上周无销量")</f>
        <v>上周无销量</v>
      </c>
    </row>
    <row r="692" spans="1:48">
      <c r="A692" s="18" t="s">
        <v>737</v>
      </c>
      <c r="B692" t="str">
        <f>VLOOKUP(A692,'[1]sku-asin（子）'!$A:$B,2,0)</f>
        <v>B0771CLJXN</v>
      </c>
      <c r="C692" t="str">
        <f>VLOOKUP(A692,'[1]子sku-父sku'!$A:$B,2,0)</f>
        <v>KZ-CSM073</v>
      </c>
      <c r="D692" s="28">
        <f>IFERROR(VLOOKUP(A692,[2]库存报告使用数据处理!$A:$C,3,0),0)</f>
        <v>0</v>
      </c>
      <c r="E692" s="28">
        <f>IFERROR(VLOOKUP(A692,[2]库存报告使用数据处理!$A:$D,4,0),0)</f>
        <v>0</v>
      </c>
      <c r="F692" s="28">
        <f>IFERROR(VLOOKUP(A692,[2]库存报告使用数据处理!$A:$E,5,0),0)</f>
        <v>0</v>
      </c>
      <c r="G692" s="28">
        <f>IFERROR(VLOOKUP(A692,[2]库存报告使用数据处理!$A:$F,6,0),0)</f>
        <v>0</v>
      </c>
      <c r="H692" s="29">
        <f>IFERROR(VLOOKUP(A692,[2]库存报告使用数据处理!$A:$G,7,0),0)</f>
        <v>0</v>
      </c>
      <c r="I692">
        <f>IFERROR(VLOOKUP(A692,[5]数据处理!$A:$B,2,0),0)</f>
        <v>0</v>
      </c>
      <c r="J692" s="30">
        <f>IFERROR(VLOOKUP(A692,[5]数据处理!$A:$D,4,0),0)</f>
        <v>0</v>
      </c>
      <c r="K692" s="30">
        <f>IFERROR(VLOOKUP(A692,[5]数据处理!$A:$E,5,0),0)</f>
        <v>0</v>
      </c>
      <c r="L692" s="30">
        <f>IFERROR(VLOOKUP(A692,[5]数据处理!$A:$G,7,0),0)</f>
        <v>0</v>
      </c>
      <c r="M692">
        <f t="shared" si="171"/>
        <v>0</v>
      </c>
      <c r="N692">
        <f>IFERROR(VLOOKUP(A692,[5]数据处理!$A:$C,3,0),0)</f>
        <v>0</v>
      </c>
      <c r="O692">
        <f>IFERROR(VLOOKUP($A692,[5]数据处理!$A:$N,14,0),0)</f>
        <v>0</v>
      </c>
      <c r="P692" t="str">
        <f>IFERROR(VLOOKUP($A692,[3]库存报告使用数据!$A$1:$B$65536,2,0),"")</f>
        <v/>
      </c>
      <c r="Q692" t="str">
        <f>IFERROR(VLOOKUP($A692,[3]库存报告使用数据!$A$1:$E$65536,5,0),"")</f>
        <v/>
      </c>
      <c r="R692" t="str">
        <f>IFERROR(VLOOKUP($A692,[3]库存报告使用数据!$A$1:$H$65536,8,0),"")</f>
        <v/>
      </c>
      <c r="S692" t="str">
        <f>IFERROR(VLOOKUP($A692,[3]库存报告使用数据!$A$1:$K$65536,11,0),"")</f>
        <v/>
      </c>
      <c r="T692" t="str">
        <f>IFERROR(VLOOKUP($A692,[3]库存报告使用数据!$A$1:$C$65536,3,0),"")</f>
        <v/>
      </c>
      <c r="U692" t="str">
        <f>IFERROR(VLOOKUP($A692,[3]库存报告使用数据!$A$1:$F$65536,6,0),"")</f>
        <v/>
      </c>
      <c r="V692" t="str">
        <f>IFERROR(VLOOKUP($A692,[3]库存报告使用数据!$A$1:$I$65536,9,0),"")</f>
        <v/>
      </c>
      <c r="W692" t="str">
        <f>IFERROR(VLOOKUP($A692,[3]库存报告使用数据!$A$1:$L$65536,12,0),"")</f>
        <v/>
      </c>
      <c r="X692" s="20" t="str">
        <f t="shared" si="172"/>
        <v/>
      </c>
      <c r="Y692" s="20" t="str">
        <f t="shared" si="173"/>
        <v/>
      </c>
      <c r="Z692" s="20" t="str">
        <f t="shared" si="174"/>
        <v/>
      </c>
      <c r="AA692" s="20" t="str">
        <f t="shared" si="175"/>
        <v/>
      </c>
      <c r="AB692" t="str">
        <f>IFERROR(VLOOKUP($A692,[3]库存报告使用数据!$A$1:$D$65536,4,0),"")</f>
        <v/>
      </c>
      <c r="AC692" t="str">
        <f>IFERROR(VLOOKUP($A692,[3]库存报告使用数据!$A$1:$G$65536,7,0),"")</f>
        <v/>
      </c>
      <c r="AD692" t="str">
        <f>IFERROR(VLOOKUP($A692,[3]库存报告使用数据!$A$1:$J$65536,10,0),"")</f>
        <v/>
      </c>
      <c r="AE692" t="str">
        <f>IFERROR(VLOOKUP($A692,[3]库存报告使用数据!$A$1:$M$65536,13,0),"")</f>
        <v/>
      </c>
      <c r="AF692" s="20" t="str">
        <f t="shared" si="176"/>
        <v/>
      </c>
      <c r="AG692" s="20" t="str">
        <f t="shared" si="177"/>
        <v/>
      </c>
      <c r="AH692" s="20" t="str">
        <f t="shared" si="178"/>
        <v/>
      </c>
      <c r="AI692" s="20" t="str">
        <f t="shared" si="179"/>
        <v/>
      </c>
      <c r="AJ692">
        <f>IFERROR(VLOOKUP($B692,[4]库存报告使用数据!$A$1:$B$65536,2,0),0)</f>
        <v>0</v>
      </c>
      <c r="AK692">
        <f>IFERROR(VLOOKUP($B692,[4]库存报告使用数据!$A$1:$C$65536,3,0),)</f>
        <v>0</v>
      </c>
      <c r="AL692">
        <f>IFERROR(VLOOKUP($B692,[4]库存报告使用数据!$A$1:$D$65536,4,0),)</f>
        <v>0</v>
      </c>
      <c r="AM692">
        <f>IFERROR(VLOOKUP($B692,[4]库存报告使用数据!$A$1:$E$65536,5,0),)</f>
        <v>0</v>
      </c>
      <c r="AN692" s="20" t="str">
        <f t="shared" si="180"/>
        <v/>
      </c>
      <c r="AO692" s="20" t="str">
        <f t="shared" si="181"/>
        <v/>
      </c>
      <c r="AP692" s="20" t="str">
        <f t="shared" si="182"/>
        <v/>
      </c>
      <c r="AQ692" s="20" t="str">
        <f t="shared" si="183"/>
        <v/>
      </c>
      <c r="AR692" s="32">
        <f t="shared" si="184"/>
        <v>0</v>
      </c>
      <c r="AS692" s="32">
        <f t="shared" si="185"/>
        <v>0</v>
      </c>
      <c r="AT692" s="32">
        <f t="shared" si="186"/>
        <v>0</v>
      </c>
      <c r="AU692" s="28" t="str">
        <f t="shared" si="187"/>
        <v>库存为0</v>
      </c>
      <c r="AV692" s="34" t="str">
        <f>IFERROR(时间!$B$4+AU692,"上周无销量")</f>
        <v>上周无销量</v>
      </c>
    </row>
    <row r="693" spans="1:48">
      <c r="A693" s="18" t="s">
        <v>738</v>
      </c>
      <c r="B693" t="str">
        <f>VLOOKUP(A693,'[1]sku-asin（子）'!$A:$B,2,0)</f>
        <v>B0771CCVYK</v>
      </c>
      <c r="C693" t="str">
        <f>VLOOKUP(A693,'[1]子sku-父sku'!$A:$B,2,0)</f>
        <v>KZ-CSM073</v>
      </c>
      <c r="D693" s="28">
        <f>IFERROR(VLOOKUP(A693,[2]库存报告使用数据处理!$A:$C,3,0),0)</f>
        <v>0</v>
      </c>
      <c r="E693" s="28">
        <f>IFERROR(VLOOKUP(A693,[2]库存报告使用数据处理!$A:$D,4,0),0)</f>
        <v>0</v>
      </c>
      <c r="F693" s="28">
        <f>IFERROR(VLOOKUP(A693,[2]库存报告使用数据处理!$A:$E,5,0),0)</f>
        <v>0</v>
      </c>
      <c r="G693" s="28">
        <f>IFERROR(VLOOKUP(A693,[2]库存报告使用数据处理!$A:$F,6,0),0)</f>
        <v>0</v>
      </c>
      <c r="H693" s="29">
        <f>IFERROR(VLOOKUP(A693,[2]库存报告使用数据处理!$A:$G,7,0),0)</f>
        <v>0</v>
      </c>
      <c r="I693">
        <f>IFERROR(VLOOKUP(A693,[5]数据处理!$A:$B,2,0),0)</f>
        <v>0</v>
      </c>
      <c r="J693" s="30">
        <f>IFERROR(VLOOKUP(A693,[5]数据处理!$A:$D,4,0),0)</f>
        <v>0</v>
      </c>
      <c r="K693" s="30">
        <f>IFERROR(VLOOKUP(A693,[5]数据处理!$A:$E,5,0),0)</f>
        <v>0</v>
      </c>
      <c r="L693" s="30">
        <f>IFERROR(VLOOKUP(A693,[5]数据处理!$A:$G,7,0),0)</f>
        <v>0</v>
      </c>
      <c r="M693">
        <f t="shared" si="171"/>
        <v>0</v>
      </c>
      <c r="N693">
        <f>IFERROR(VLOOKUP(A693,[5]数据处理!$A:$C,3,0),0)</f>
        <v>0</v>
      </c>
      <c r="O693">
        <f>IFERROR(VLOOKUP($A693,[5]数据处理!$A:$N,14,0),0)</f>
        <v>0</v>
      </c>
      <c r="P693" t="str">
        <f>IFERROR(VLOOKUP($A693,[3]库存报告使用数据!$A$1:$B$65536,2,0),"")</f>
        <v/>
      </c>
      <c r="Q693" t="str">
        <f>IFERROR(VLOOKUP($A693,[3]库存报告使用数据!$A$1:$E$65536,5,0),"")</f>
        <v/>
      </c>
      <c r="R693" t="str">
        <f>IFERROR(VLOOKUP($A693,[3]库存报告使用数据!$A$1:$H$65536,8,0),"")</f>
        <v/>
      </c>
      <c r="S693" t="str">
        <f>IFERROR(VLOOKUP($A693,[3]库存报告使用数据!$A$1:$K$65536,11,0),"")</f>
        <v/>
      </c>
      <c r="T693" t="str">
        <f>IFERROR(VLOOKUP($A693,[3]库存报告使用数据!$A$1:$C$65536,3,0),"")</f>
        <v/>
      </c>
      <c r="U693" t="str">
        <f>IFERROR(VLOOKUP($A693,[3]库存报告使用数据!$A$1:$F$65536,6,0),"")</f>
        <v/>
      </c>
      <c r="V693" t="str">
        <f>IFERROR(VLOOKUP($A693,[3]库存报告使用数据!$A$1:$I$65536,9,0),"")</f>
        <v/>
      </c>
      <c r="W693" t="str">
        <f>IFERROR(VLOOKUP($A693,[3]库存报告使用数据!$A$1:$L$65536,12,0),"")</f>
        <v/>
      </c>
      <c r="X693" s="20" t="str">
        <f t="shared" si="172"/>
        <v/>
      </c>
      <c r="Y693" s="20" t="str">
        <f t="shared" si="173"/>
        <v/>
      </c>
      <c r="Z693" s="20" t="str">
        <f t="shared" si="174"/>
        <v/>
      </c>
      <c r="AA693" s="20" t="str">
        <f t="shared" si="175"/>
        <v/>
      </c>
      <c r="AB693" t="str">
        <f>IFERROR(VLOOKUP($A693,[3]库存报告使用数据!$A$1:$D$65536,4,0),"")</f>
        <v/>
      </c>
      <c r="AC693" t="str">
        <f>IFERROR(VLOOKUP($A693,[3]库存报告使用数据!$A$1:$G$65536,7,0),"")</f>
        <v/>
      </c>
      <c r="AD693" t="str">
        <f>IFERROR(VLOOKUP($A693,[3]库存报告使用数据!$A$1:$J$65536,10,0),"")</f>
        <v/>
      </c>
      <c r="AE693" t="str">
        <f>IFERROR(VLOOKUP($A693,[3]库存报告使用数据!$A$1:$M$65536,13,0),"")</f>
        <v/>
      </c>
      <c r="AF693" s="20" t="str">
        <f t="shared" si="176"/>
        <v/>
      </c>
      <c r="AG693" s="20" t="str">
        <f t="shared" si="177"/>
        <v/>
      </c>
      <c r="AH693" s="20" t="str">
        <f t="shared" si="178"/>
        <v/>
      </c>
      <c r="AI693" s="20" t="str">
        <f t="shared" si="179"/>
        <v/>
      </c>
      <c r="AJ693">
        <f>IFERROR(VLOOKUP($B693,[4]库存报告使用数据!$A$1:$B$65536,2,0),0)</f>
        <v>0</v>
      </c>
      <c r="AK693">
        <f>IFERROR(VLOOKUP($B693,[4]库存报告使用数据!$A$1:$C$65536,3,0),)</f>
        <v>0</v>
      </c>
      <c r="AL693">
        <f>IFERROR(VLOOKUP($B693,[4]库存报告使用数据!$A$1:$D$65536,4,0),)</f>
        <v>0</v>
      </c>
      <c r="AM693">
        <f>IFERROR(VLOOKUP($B693,[4]库存报告使用数据!$A$1:$E$65536,5,0),)</f>
        <v>0</v>
      </c>
      <c r="AN693" s="20" t="str">
        <f t="shared" si="180"/>
        <v/>
      </c>
      <c r="AO693" s="20" t="str">
        <f t="shared" si="181"/>
        <v/>
      </c>
      <c r="AP693" s="20" t="str">
        <f t="shared" si="182"/>
        <v/>
      </c>
      <c r="AQ693" s="20" t="str">
        <f t="shared" si="183"/>
        <v/>
      </c>
      <c r="AR693" s="32">
        <f t="shared" si="184"/>
        <v>0</v>
      </c>
      <c r="AS693" s="32">
        <f t="shared" si="185"/>
        <v>0</v>
      </c>
      <c r="AT693" s="32">
        <f t="shared" si="186"/>
        <v>0</v>
      </c>
      <c r="AU693" s="28" t="str">
        <f t="shared" si="187"/>
        <v>库存为0</v>
      </c>
      <c r="AV693" s="34" t="str">
        <f>IFERROR(时间!$B$4+AU693,"上周无销量")</f>
        <v>上周无销量</v>
      </c>
    </row>
    <row r="694" spans="1:48">
      <c r="A694" s="18" t="s">
        <v>739</v>
      </c>
      <c r="B694" t="str">
        <f>VLOOKUP(A694,'[1]sku-asin（子）'!$A:$B,2,0)</f>
        <v>B07CYT58TM</v>
      </c>
      <c r="C694" t="str">
        <f>VLOOKUP(A694,'[1]子sku-父sku'!$A:$B,2,0)</f>
        <v>LYQ-BE1058</v>
      </c>
      <c r="D694" s="28">
        <f>IFERROR(VLOOKUP(A694,[2]库存报告使用数据处理!$A:$C,3,0),0)</f>
        <v>0</v>
      </c>
      <c r="E694" s="28">
        <f>IFERROR(VLOOKUP(A694,[2]库存报告使用数据处理!$A:$D,4,0),0)</f>
        <v>0</v>
      </c>
      <c r="F694" s="28">
        <f>IFERROR(VLOOKUP(A694,[2]库存报告使用数据处理!$A:$E,5,0),0)</f>
        <v>0</v>
      </c>
      <c r="G694" s="28">
        <f>IFERROR(VLOOKUP(A694,[2]库存报告使用数据处理!$A:$F,6,0),0)</f>
        <v>0</v>
      </c>
      <c r="H694" s="29">
        <f>IFERROR(VLOOKUP(A694,[2]库存报告使用数据处理!$A:$G,7,0),0)</f>
        <v>0</v>
      </c>
      <c r="I694">
        <f>IFERROR(VLOOKUP(A694,[5]数据处理!$A:$B,2,0),0)</f>
        <v>0</v>
      </c>
      <c r="J694" s="30">
        <f>IFERROR(VLOOKUP(A694,[5]数据处理!$A:$D,4,0),0)</f>
        <v>0</v>
      </c>
      <c r="K694" s="30">
        <f>IFERROR(VLOOKUP(A694,[5]数据处理!$A:$E,5,0),0)</f>
        <v>0</v>
      </c>
      <c r="L694" s="30">
        <f>IFERROR(VLOOKUP(A694,[5]数据处理!$A:$G,7,0),0)</f>
        <v>0</v>
      </c>
      <c r="M694">
        <f t="shared" si="171"/>
        <v>0</v>
      </c>
      <c r="N694">
        <f>IFERROR(VLOOKUP(A694,[5]数据处理!$A:$C,3,0),0)</f>
        <v>0</v>
      </c>
      <c r="O694">
        <f>IFERROR(VLOOKUP($A694,[5]数据处理!$A:$N,14,0),0)</f>
        <v>0</v>
      </c>
      <c r="P694" t="str">
        <f>IFERROR(VLOOKUP($A694,[3]库存报告使用数据!$A$1:$B$65536,2,0),"")</f>
        <v/>
      </c>
      <c r="Q694" t="str">
        <f>IFERROR(VLOOKUP($A694,[3]库存报告使用数据!$A$1:$E$65536,5,0),"")</f>
        <v/>
      </c>
      <c r="R694" t="str">
        <f>IFERROR(VLOOKUP($A694,[3]库存报告使用数据!$A$1:$H$65536,8,0),"")</f>
        <v/>
      </c>
      <c r="S694" t="str">
        <f>IFERROR(VLOOKUP($A694,[3]库存报告使用数据!$A$1:$K$65536,11,0),"")</f>
        <v/>
      </c>
      <c r="T694" t="str">
        <f>IFERROR(VLOOKUP($A694,[3]库存报告使用数据!$A$1:$C$65536,3,0),"")</f>
        <v/>
      </c>
      <c r="U694" t="str">
        <f>IFERROR(VLOOKUP($A694,[3]库存报告使用数据!$A$1:$F$65536,6,0),"")</f>
        <v/>
      </c>
      <c r="V694" t="str">
        <f>IFERROR(VLOOKUP($A694,[3]库存报告使用数据!$A$1:$I$65536,9,0),"")</f>
        <v/>
      </c>
      <c r="W694" t="str">
        <f>IFERROR(VLOOKUP($A694,[3]库存报告使用数据!$A$1:$L$65536,12,0),"")</f>
        <v/>
      </c>
      <c r="X694" s="20" t="str">
        <f t="shared" si="172"/>
        <v/>
      </c>
      <c r="Y694" s="20" t="str">
        <f t="shared" si="173"/>
        <v/>
      </c>
      <c r="Z694" s="20" t="str">
        <f t="shared" si="174"/>
        <v/>
      </c>
      <c r="AA694" s="20" t="str">
        <f t="shared" si="175"/>
        <v/>
      </c>
      <c r="AB694" t="str">
        <f>IFERROR(VLOOKUP($A694,[3]库存报告使用数据!$A$1:$D$65536,4,0),"")</f>
        <v/>
      </c>
      <c r="AC694" t="str">
        <f>IFERROR(VLOOKUP($A694,[3]库存报告使用数据!$A$1:$G$65536,7,0),"")</f>
        <v/>
      </c>
      <c r="AD694" t="str">
        <f>IFERROR(VLOOKUP($A694,[3]库存报告使用数据!$A$1:$J$65536,10,0),"")</f>
        <v/>
      </c>
      <c r="AE694" t="str">
        <f>IFERROR(VLOOKUP($A694,[3]库存报告使用数据!$A$1:$M$65536,13,0),"")</f>
        <v/>
      </c>
      <c r="AF694" s="20" t="str">
        <f t="shared" si="176"/>
        <v/>
      </c>
      <c r="AG694" s="20" t="str">
        <f t="shared" si="177"/>
        <v/>
      </c>
      <c r="AH694" s="20" t="str">
        <f t="shared" si="178"/>
        <v/>
      </c>
      <c r="AI694" s="20" t="str">
        <f t="shared" si="179"/>
        <v/>
      </c>
      <c r="AJ694">
        <f>IFERROR(VLOOKUP($B694,[4]库存报告使用数据!$A$1:$B$65536,2,0),0)</f>
        <v>0</v>
      </c>
      <c r="AK694">
        <f>IFERROR(VLOOKUP($B694,[4]库存报告使用数据!$A$1:$C$65536,3,0),)</f>
        <v>0</v>
      </c>
      <c r="AL694">
        <f>IFERROR(VLOOKUP($B694,[4]库存报告使用数据!$A$1:$D$65536,4,0),)</f>
        <v>0</v>
      </c>
      <c r="AM694">
        <f>IFERROR(VLOOKUP($B694,[4]库存报告使用数据!$A$1:$E$65536,5,0),)</f>
        <v>0</v>
      </c>
      <c r="AN694" s="20" t="str">
        <f t="shared" si="180"/>
        <v/>
      </c>
      <c r="AO694" s="20" t="str">
        <f t="shared" si="181"/>
        <v/>
      </c>
      <c r="AP694" s="20" t="str">
        <f t="shared" si="182"/>
        <v/>
      </c>
      <c r="AQ694" s="20" t="str">
        <f t="shared" si="183"/>
        <v/>
      </c>
      <c r="AR694" s="32">
        <f t="shared" si="184"/>
        <v>0</v>
      </c>
      <c r="AS694" s="32">
        <f t="shared" si="185"/>
        <v>0</v>
      </c>
      <c r="AT694" s="32">
        <f t="shared" si="186"/>
        <v>0</v>
      </c>
      <c r="AU694" s="28" t="str">
        <f t="shared" si="187"/>
        <v>库存为0</v>
      </c>
      <c r="AV694" s="34" t="str">
        <f>IFERROR(时间!$B$4+AU694,"上周无销量")</f>
        <v>上周无销量</v>
      </c>
    </row>
    <row r="695" spans="1:48">
      <c r="A695" s="18" t="s">
        <v>740</v>
      </c>
      <c r="B695" t="str">
        <f>VLOOKUP(A695,'[1]sku-asin（子）'!$A:$B,2,0)</f>
        <v>B07CYV9P8Y</v>
      </c>
      <c r="C695" t="str">
        <f>VLOOKUP(A695,'[1]子sku-父sku'!$A:$B,2,0)</f>
        <v>LYQ-BE1058</v>
      </c>
      <c r="D695" s="28">
        <f>IFERROR(VLOOKUP(A695,[2]库存报告使用数据处理!$A:$C,3,0),0)</f>
        <v>0</v>
      </c>
      <c r="E695" s="28">
        <f>IFERROR(VLOOKUP(A695,[2]库存报告使用数据处理!$A:$D,4,0),0)</f>
        <v>0</v>
      </c>
      <c r="F695" s="28">
        <f>IFERROR(VLOOKUP(A695,[2]库存报告使用数据处理!$A:$E,5,0),0)</f>
        <v>0</v>
      </c>
      <c r="G695" s="28">
        <f>IFERROR(VLOOKUP(A695,[2]库存报告使用数据处理!$A:$F,6,0),0)</f>
        <v>0</v>
      </c>
      <c r="H695" s="29">
        <f>IFERROR(VLOOKUP(A695,[2]库存报告使用数据处理!$A:$G,7,0),0)</f>
        <v>0</v>
      </c>
      <c r="I695">
        <f>IFERROR(VLOOKUP(A695,[5]数据处理!$A:$B,2,0),0)</f>
        <v>0</v>
      </c>
      <c r="J695" s="30">
        <f>IFERROR(VLOOKUP(A695,[5]数据处理!$A:$D,4,0),0)</f>
        <v>0</v>
      </c>
      <c r="K695" s="30">
        <f>IFERROR(VLOOKUP(A695,[5]数据处理!$A:$E,5,0),0)</f>
        <v>0</v>
      </c>
      <c r="L695" s="30">
        <f>IFERROR(VLOOKUP(A695,[5]数据处理!$A:$G,7,0),0)</f>
        <v>0</v>
      </c>
      <c r="M695">
        <f t="shared" si="171"/>
        <v>0</v>
      </c>
      <c r="N695">
        <f>IFERROR(VLOOKUP(A695,[5]数据处理!$A:$C,3,0),0)</f>
        <v>0</v>
      </c>
      <c r="O695">
        <f>IFERROR(VLOOKUP($A695,[5]数据处理!$A:$N,14,0),0)</f>
        <v>0</v>
      </c>
      <c r="P695" t="str">
        <f>IFERROR(VLOOKUP($A695,[3]库存报告使用数据!$A$1:$B$65536,2,0),"")</f>
        <v/>
      </c>
      <c r="Q695" t="str">
        <f>IFERROR(VLOOKUP($A695,[3]库存报告使用数据!$A$1:$E$65536,5,0),"")</f>
        <v/>
      </c>
      <c r="R695" t="str">
        <f>IFERROR(VLOOKUP($A695,[3]库存报告使用数据!$A$1:$H$65536,8,0),"")</f>
        <v/>
      </c>
      <c r="S695" t="str">
        <f>IFERROR(VLOOKUP($A695,[3]库存报告使用数据!$A$1:$K$65536,11,0),"")</f>
        <v/>
      </c>
      <c r="T695" t="str">
        <f>IFERROR(VLOOKUP($A695,[3]库存报告使用数据!$A$1:$C$65536,3,0),"")</f>
        <v/>
      </c>
      <c r="U695" t="str">
        <f>IFERROR(VLOOKUP($A695,[3]库存报告使用数据!$A$1:$F$65536,6,0),"")</f>
        <v/>
      </c>
      <c r="V695" t="str">
        <f>IFERROR(VLOOKUP($A695,[3]库存报告使用数据!$A$1:$I$65536,9,0),"")</f>
        <v/>
      </c>
      <c r="W695" t="str">
        <f>IFERROR(VLOOKUP($A695,[3]库存报告使用数据!$A$1:$L$65536,12,0),"")</f>
        <v/>
      </c>
      <c r="X695" s="20" t="str">
        <f t="shared" si="172"/>
        <v/>
      </c>
      <c r="Y695" s="20" t="str">
        <f t="shared" si="173"/>
        <v/>
      </c>
      <c r="Z695" s="20" t="str">
        <f t="shared" si="174"/>
        <v/>
      </c>
      <c r="AA695" s="20" t="str">
        <f t="shared" si="175"/>
        <v/>
      </c>
      <c r="AB695" t="str">
        <f>IFERROR(VLOOKUP($A695,[3]库存报告使用数据!$A$1:$D$65536,4,0),"")</f>
        <v/>
      </c>
      <c r="AC695" t="str">
        <f>IFERROR(VLOOKUP($A695,[3]库存报告使用数据!$A$1:$G$65536,7,0),"")</f>
        <v/>
      </c>
      <c r="AD695" t="str">
        <f>IFERROR(VLOOKUP($A695,[3]库存报告使用数据!$A$1:$J$65536,10,0),"")</f>
        <v/>
      </c>
      <c r="AE695" t="str">
        <f>IFERROR(VLOOKUP($A695,[3]库存报告使用数据!$A$1:$M$65536,13,0),"")</f>
        <v/>
      </c>
      <c r="AF695" s="20" t="str">
        <f t="shared" si="176"/>
        <v/>
      </c>
      <c r="AG695" s="20" t="str">
        <f t="shared" si="177"/>
        <v/>
      </c>
      <c r="AH695" s="20" t="str">
        <f t="shared" si="178"/>
        <v/>
      </c>
      <c r="AI695" s="20" t="str">
        <f t="shared" si="179"/>
        <v/>
      </c>
      <c r="AJ695">
        <f>IFERROR(VLOOKUP($B695,[4]库存报告使用数据!$A$1:$B$65536,2,0),0)</f>
        <v>0</v>
      </c>
      <c r="AK695">
        <f>IFERROR(VLOOKUP($B695,[4]库存报告使用数据!$A$1:$C$65536,3,0),)</f>
        <v>0</v>
      </c>
      <c r="AL695">
        <f>IFERROR(VLOOKUP($B695,[4]库存报告使用数据!$A$1:$D$65536,4,0),)</f>
        <v>0</v>
      </c>
      <c r="AM695">
        <f>IFERROR(VLOOKUP($B695,[4]库存报告使用数据!$A$1:$E$65536,5,0),)</f>
        <v>0</v>
      </c>
      <c r="AN695" s="20" t="str">
        <f t="shared" si="180"/>
        <v/>
      </c>
      <c r="AO695" s="20" t="str">
        <f t="shared" si="181"/>
        <v/>
      </c>
      <c r="AP695" s="20" t="str">
        <f t="shared" si="182"/>
        <v/>
      </c>
      <c r="AQ695" s="20" t="str">
        <f t="shared" si="183"/>
        <v/>
      </c>
      <c r="AR695" s="32">
        <f t="shared" si="184"/>
        <v>0</v>
      </c>
      <c r="AS695" s="32">
        <f t="shared" si="185"/>
        <v>0</v>
      </c>
      <c r="AT695" s="32">
        <f t="shared" si="186"/>
        <v>0</v>
      </c>
      <c r="AU695" s="28" t="str">
        <f t="shared" si="187"/>
        <v>库存为0</v>
      </c>
      <c r="AV695" s="34" t="str">
        <f>IFERROR(时间!$B$4+AU695,"上周无销量")</f>
        <v>上周无销量</v>
      </c>
    </row>
    <row r="696" spans="1:48">
      <c r="A696" s="18" t="s">
        <v>741</v>
      </c>
      <c r="B696" t="str">
        <f>VLOOKUP(A696,'[1]sku-asin（子）'!$A:$B,2,0)</f>
        <v>B07CYXS5J2</v>
      </c>
      <c r="C696" t="str">
        <f>VLOOKUP(A696,'[1]子sku-父sku'!$A:$B,2,0)</f>
        <v>LYQ-BE1058</v>
      </c>
      <c r="D696" s="28">
        <f>IFERROR(VLOOKUP(A696,[2]库存报告使用数据处理!$A:$C,3,0),0)</f>
        <v>0</v>
      </c>
      <c r="E696" s="28">
        <f>IFERROR(VLOOKUP(A696,[2]库存报告使用数据处理!$A:$D,4,0),0)</f>
        <v>0</v>
      </c>
      <c r="F696" s="28">
        <f>IFERROR(VLOOKUP(A696,[2]库存报告使用数据处理!$A:$E,5,0),0)</f>
        <v>0</v>
      </c>
      <c r="G696" s="28">
        <f>IFERROR(VLOOKUP(A696,[2]库存报告使用数据处理!$A:$F,6,0),0)</f>
        <v>0</v>
      </c>
      <c r="H696" s="29">
        <f>IFERROR(VLOOKUP(A696,[2]库存报告使用数据处理!$A:$G,7,0),0)</f>
        <v>0</v>
      </c>
      <c r="I696">
        <f>IFERROR(VLOOKUP(A696,[5]数据处理!$A:$B,2,0),0)</f>
        <v>0</v>
      </c>
      <c r="J696" s="30">
        <f>IFERROR(VLOOKUP(A696,[5]数据处理!$A:$D,4,0),0)</f>
        <v>0</v>
      </c>
      <c r="K696" s="30">
        <f>IFERROR(VLOOKUP(A696,[5]数据处理!$A:$E,5,0),0)</f>
        <v>0</v>
      </c>
      <c r="L696" s="30">
        <f>IFERROR(VLOOKUP(A696,[5]数据处理!$A:$G,7,0),0)</f>
        <v>0</v>
      </c>
      <c r="M696">
        <f t="shared" si="171"/>
        <v>0</v>
      </c>
      <c r="N696">
        <f>IFERROR(VLOOKUP(A696,[5]数据处理!$A:$C,3,0),0)</f>
        <v>0</v>
      </c>
      <c r="O696">
        <f>IFERROR(VLOOKUP($A696,[5]数据处理!$A:$N,14,0),0)</f>
        <v>0</v>
      </c>
      <c r="P696" t="str">
        <f>IFERROR(VLOOKUP($A696,[3]库存报告使用数据!$A$1:$B$65536,2,0),"")</f>
        <v/>
      </c>
      <c r="Q696" t="str">
        <f>IFERROR(VLOOKUP($A696,[3]库存报告使用数据!$A$1:$E$65536,5,0),"")</f>
        <v/>
      </c>
      <c r="R696" t="str">
        <f>IFERROR(VLOOKUP($A696,[3]库存报告使用数据!$A$1:$H$65536,8,0),"")</f>
        <v/>
      </c>
      <c r="S696" t="str">
        <f>IFERROR(VLOOKUP($A696,[3]库存报告使用数据!$A$1:$K$65536,11,0),"")</f>
        <v/>
      </c>
      <c r="T696" t="str">
        <f>IFERROR(VLOOKUP($A696,[3]库存报告使用数据!$A$1:$C$65536,3,0),"")</f>
        <v/>
      </c>
      <c r="U696" t="str">
        <f>IFERROR(VLOOKUP($A696,[3]库存报告使用数据!$A$1:$F$65536,6,0),"")</f>
        <v/>
      </c>
      <c r="V696" t="str">
        <f>IFERROR(VLOOKUP($A696,[3]库存报告使用数据!$A$1:$I$65536,9,0),"")</f>
        <v/>
      </c>
      <c r="W696" t="str">
        <f>IFERROR(VLOOKUP($A696,[3]库存报告使用数据!$A$1:$L$65536,12,0),"")</f>
        <v/>
      </c>
      <c r="X696" s="20" t="str">
        <f t="shared" si="172"/>
        <v/>
      </c>
      <c r="Y696" s="20" t="str">
        <f t="shared" si="173"/>
        <v/>
      </c>
      <c r="Z696" s="20" t="str">
        <f t="shared" si="174"/>
        <v/>
      </c>
      <c r="AA696" s="20" t="str">
        <f t="shared" si="175"/>
        <v/>
      </c>
      <c r="AB696" t="str">
        <f>IFERROR(VLOOKUP($A696,[3]库存报告使用数据!$A$1:$D$65536,4,0),"")</f>
        <v/>
      </c>
      <c r="AC696" t="str">
        <f>IFERROR(VLOOKUP($A696,[3]库存报告使用数据!$A$1:$G$65536,7,0),"")</f>
        <v/>
      </c>
      <c r="AD696" t="str">
        <f>IFERROR(VLOOKUP($A696,[3]库存报告使用数据!$A$1:$J$65536,10,0),"")</f>
        <v/>
      </c>
      <c r="AE696" t="str">
        <f>IFERROR(VLOOKUP($A696,[3]库存报告使用数据!$A$1:$M$65536,13,0),"")</f>
        <v/>
      </c>
      <c r="AF696" s="20" t="str">
        <f t="shared" si="176"/>
        <v/>
      </c>
      <c r="AG696" s="20" t="str">
        <f t="shared" si="177"/>
        <v/>
      </c>
      <c r="AH696" s="20" t="str">
        <f t="shared" si="178"/>
        <v/>
      </c>
      <c r="AI696" s="20" t="str">
        <f t="shared" si="179"/>
        <v/>
      </c>
      <c r="AJ696">
        <f>IFERROR(VLOOKUP($B696,[4]库存报告使用数据!$A$1:$B$65536,2,0),0)</f>
        <v>0</v>
      </c>
      <c r="AK696">
        <f>IFERROR(VLOOKUP($B696,[4]库存报告使用数据!$A$1:$C$65536,3,0),)</f>
        <v>0</v>
      </c>
      <c r="AL696">
        <f>IFERROR(VLOOKUP($B696,[4]库存报告使用数据!$A$1:$D$65536,4,0),)</f>
        <v>0</v>
      </c>
      <c r="AM696">
        <f>IFERROR(VLOOKUP($B696,[4]库存报告使用数据!$A$1:$E$65536,5,0),)</f>
        <v>0</v>
      </c>
      <c r="AN696" s="20" t="str">
        <f t="shared" si="180"/>
        <v/>
      </c>
      <c r="AO696" s="20" t="str">
        <f t="shared" si="181"/>
        <v/>
      </c>
      <c r="AP696" s="20" t="str">
        <f t="shared" si="182"/>
        <v/>
      </c>
      <c r="AQ696" s="20" t="str">
        <f t="shared" si="183"/>
        <v/>
      </c>
      <c r="AR696" s="32">
        <f t="shared" si="184"/>
        <v>0</v>
      </c>
      <c r="AS696" s="32">
        <f t="shared" si="185"/>
        <v>0</v>
      </c>
      <c r="AT696" s="32">
        <f t="shared" si="186"/>
        <v>0</v>
      </c>
      <c r="AU696" s="28" t="str">
        <f t="shared" si="187"/>
        <v>库存为0</v>
      </c>
      <c r="AV696" s="34" t="str">
        <f>IFERROR(时间!$B$4+AU696,"上周无销量")</f>
        <v>上周无销量</v>
      </c>
    </row>
    <row r="697" spans="1:48">
      <c r="A697" s="18" t="s">
        <v>742</v>
      </c>
      <c r="B697" t="str">
        <f>VLOOKUP(A697,'[1]sku-asin（子）'!$A:$B,2,0)</f>
        <v>B07CYSMKWL</v>
      </c>
      <c r="C697" t="str">
        <f>VLOOKUP(A697,'[1]子sku-父sku'!$A:$B,2,0)</f>
        <v>LYQ-BE1058</v>
      </c>
      <c r="D697" s="28">
        <f>IFERROR(VLOOKUP(A697,[2]库存报告使用数据处理!$A:$C,3,0),0)</f>
        <v>0</v>
      </c>
      <c r="E697" s="28">
        <f>IFERROR(VLOOKUP(A697,[2]库存报告使用数据处理!$A:$D,4,0),0)</f>
        <v>0</v>
      </c>
      <c r="F697" s="28">
        <f>IFERROR(VLOOKUP(A697,[2]库存报告使用数据处理!$A:$E,5,0),0)</f>
        <v>0</v>
      </c>
      <c r="G697" s="28">
        <f>IFERROR(VLOOKUP(A697,[2]库存报告使用数据处理!$A:$F,6,0),0)</f>
        <v>0</v>
      </c>
      <c r="H697" s="29">
        <f>IFERROR(VLOOKUP(A697,[2]库存报告使用数据处理!$A:$G,7,0),0)</f>
        <v>0</v>
      </c>
      <c r="I697">
        <f>IFERROR(VLOOKUP(A697,[5]数据处理!$A:$B,2,0),0)</f>
        <v>0</v>
      </c>
      <c r="J697" s="30">
        <f>IFERROR(VLOOKUP(A697,[5]数据处理!$A:$D,4,0),0)</f>
        <v>0</v>
      </c>
      <c r="K697" s="30">
        <f>IFERROR(VLOOKUP(A697,[5]数据处理!$A:$E,5,0),0)</f>
        <v>0</v>
      </c>
      <c r="L697" s="30">
        <f>IFERROR(VLOOKUP(A697,[5]数据处理!$A:$G,7,0),0)</f>
        <v>0</v>
      </c>
      <c r="M697">
        <f t="shared" si="171"/>
        <v>0</v>
      </c>
      <c r="N697">
        <f>IFERROR(VLOOKUP(A697,[5]数据处理!$A:$C,3,0),0)</f>
        <v>0</v>
      </c>
      <c r="O697">
        <f>IFERROR(VLOOKUP($A697,[5]数据处理!$A:$N,14,0),0)</f>
        <v>0</v>
      </c>
      <c r="P697" t="str">
        <f>IFERROR(VLOOKUP($A697,[3]库存报告使用数据!$A$1:$B$65536,2,0),"")</f>
        <v/>
      </c>
      <c r="Q697" t="str">
        <f>IFERROR(VLOOKUP($A697,[3]库存报告使用数据!$A$1:$E$65536,5,0),"")</f>
        <v/>
      </c>
      <c r="R697" t="str">
        <f>IFERROR(VLOOKUP($A697,[3]库存报告使用数据!$A$1:$H$65536,8,0),"")</f>
        <v/>
      </c>
      <c r="S697" t="str">
        <f>IFERROR(VLOOKUP($A697,[3]库存报告使用数据!$A$1:$K$65536,11,0),"")</f>
        <v/>
      </c>
      <c r="T697" t="str">
        <f>IFERROR(VLOOKUP($A697,[3]库存报告使用数据!$A$1:$C$65536,3,0),"")</f>
        <v/>
      </c>
      <c r="U697" t="str">
        <f>IFERROR(VLOOKUP($A697,[3]库存报告使用数据!$A$1:$F$65536,6,0),"")</f>
        <v/>
      </c>
      <c r="V697" t="str">
        <f>IFERROR(VLOOKUP($A697,[3]库存报告使用数据!$A$1:$I$65536,9,0),"")</f>
        <v/>
      </c>
      <c r="W697" t="str">
        <f>IFERROR(VLOOKUP($A697,[3]库存报告使用数据!$A$1:$L$65536,12,0),"")</f>
        <v/>
      </c>
      <c r="X697" s="20" t="str">
        <f t="shared" si="172"/>
        <v/>
      </c>
      <c r="Y697" s="20" t="str">
        <f t="shared" si="173"/>
        <v/>
      </c>
      <c r="Z697" s="20" t="str">
        <f t="shared" si="174"/>
        <v/>
      </c>
      <c r="AA697" s="20" t="str">
        <f t="shared" si="175"/>
        <v/>
      </c>
      <c r="AB697" t="str">
        <f>IFERROR(VLOOKUP($A697,[3]库存报告使用数据!$A$1:$D$65536,4,0),"")</f>
        <v/>
      </c>
      <c r="AC697" t="str">
        <f>IFERROR(VLOOKUP($A697,[3]库存报告使用数据!$A$1:$G$65536,7,0),"")</f>
        <v/>
      </c>
      <c r="AD697" t="str">
        <f>IFERROR(VLOOKUP($A697,[3]库存报告使用数据!$A$1:$J$65536,10,0),"")</f>
        <v/>
      </c>
      <c r="AE697" t="str">
        <f>IFERROR(VLOOKUP($A697,[3]库存报告使用数据!$A$1:$M$65536,13,0),"")</f>
        <v/>
      </c>
      <c r="AF697" s="20" t="str">
        <f t="shared" si="176"/>
        <v/>
      </c>
      <c r="AG697" s="20" t="str">
        <f t="shared" si="177"/>
        <v/>
      </c>
      <c r="AH697" s="20" t="str">
        <f t="shared" si="178"/>
        <v/>
      </c>
      <c r="AI697" s="20" t="str">
        <f t="shared" si="179"/>
        <v/>
      </c>
      <c r="AJ697">
        <f>IFERROR(VLOOKUP($B697,[4]库存报告使用数据!$A$1:$B$65536,2,0),0)</f>
        <v>0</v>
      </c>
      <c r="AK697">
        <f>IFERROR(VLOOKUP($B697,[4]库存报告使用数据!$A$1:$C$65536,3,0),)</f>
        <v>0</v>
      </c>
      <c r="AL697">
        <f>IFERROR(VLOOKUP($B697,[4]库存报告使用数据!$A$1:$D$65536,4,0),)</f>
        <v>0</v>
      </c>
      <c r="AM697">
        <f>IFERROR(VLOOKUP($B697,[4]库存报告使用数据!$A$1:$E$65536,5,0),)</f>
        <v>0</v>
      </c>
      <c r="AN697" s="20" t="str">
        <f t="shared" si="180"/>
        <v/>
      </c>
      <c r="AO697" s="20" t="str">
        <f t="shared" si="181"/>
        <v/>
      </c>
      <c r="AP697" s="20" t="str">
        <f t="shared" si="182"/>
        <v/>
      </c>
      <c r="AQ697" s="20" t="str">
        <f t="shared" si="183"/>
        <v/>
      </c>
      <c r="AR697" s="32">
        <f t="shared" si="184"/>
        <v>0</v>
      </c>
      <c r="AS697" s="32">
        <f t="shared" si="185"/>
        <v>0</v>
      </c>
      <c r="AT697" s="32">
        <f t="shared" si="186"/>
        <v>0</v>
      </c>
      <c r="AU697" s="28" t="str">
        <f t="shared" si="187"/>
        <v>库存为0</v>
      </c>
      <c r="AV697" s="34" t="str">
        <f>IFERROR(时间!$B$4+AU697,"上周无销量")</f>
        <v>上周无销量</v>
      </c>
    </row>
    <row r="698" spans="1:48">
      <c r="A698" s="18" t="s">
        <v>743</v>
      </c>
      <c r="B698" t="str">
        <f>VLOOKUP(A698,'[1]sku-asin（子）'!$A:$B,2,0)</f>
        <v>B07CYZJJ3L</v>
      </c>
      <c r="C698" t="str">
        <f>VLOOKUP(A698,'[1]子sku-父sku'!$A:$B,2,0)</f>
        <v>LYQ-BE1058</v>
      </c>
      <c r="D698" s="28">
        <f>IFERROR(VLOOKUP(A698,[2]库存报告使用数据处理!$A:$C,3,0),0)</f>
        <v>0</v>
      </c>
      <c r="E698" s="28">
        <f>IFERROR(VLOOKUP(A698,[2]库存报告使用数据处理!$A:$D,4,0),0)</f>
        <v>0</v>
      </c>
      <c r="F698" s="28">
        <f>IFERROR(VLOOKUP(A698,[2]库存报告使用数据处理!$A:$E,5,0),0)</f>
        <v>0</v>
      </c>
      <c r="G698" s="28">
        <f>IFERROR(VLOOKUP(A698,[2]库存报告使用数据处理!$A:$F,6,0),0)</f>
        <v>0</v>
      </c>
      <c r="H698" s="29">
        <f>IFERROR(VLOOKUP(A698,[2]库存报告使用数据处理!$A:$G,7,0),0)</f>
        <v>0</v>
      </c>
      <c r="I698">
        <f>IFERROR(VLOOKUP(A698,[5]数据处理!$A:$B,2,0),0)</f>
        <v>0</v>
      </c>
      <c r="J698" s="30">
        <f>IFERROR(VLOOKUP(A698,[5]数据处理!$A:$D,4,0),0)</f>
        <v>0</v>
      </c>
      <c r="K698" s="30">
        <f>IFERROR(VLOOKUP(A698,[5]数据处理!$A:$E,5,0),0)</f>
        <v>0</v>
      </c>
      <c r="L698" s="30">
        <f>IFERROR(VLOOKUP(A698,[5]数据处理!$A:$G,7,0),0)</f>
        <v>0</v>
      </c>
      <c r="M698">
        <f t="shared" si="171"/>
        <v>0</v>
      </c>
      <c r="N698">
        <f>IFERROR(VLOOKUP(A698,[5]数据处理!$A:$C,3,0),0)</f>
        <v>0</v>
      </c>
      <c r="O698">
        <f>IFERROR(VLOOKUP($A698,[5]数据处理!$A:$N,14,0),0)</f>
        <v>0</v>
      </c>
      <c r="P698" t="str">
        <f>IFERROR(VLOOKUP($A698,[3]库存报告使用数据!$A$1:$B$65536,2,0),"")</f>
        <v/>
      </c>
      <c r="Q698" t="str">
        <f>IFERROR(VLOOKUP($A698,[3]库存报告使用数据!$A$1:$E$65536,5,0),"")</f>
        <v/>
      </c>
      <c r="R698" t="str">
        <f>IFERROR(VLOOKUP($A698,[3]库存报告使用数据!$A$1:$H$65536,8,0),"")</f>
        <v/>
      </c>
      <c r="S698" t="str">
        <f>IFERROR(VLOOKUP($A698,[3]库存报告使用数据!$A$1:$K$65536,11,0),"")</f>
        <v/>
      </c>
      <c r="T698" t="str">
        <f>IFERROR(VLOOKUP($A698,[3]库存报告使用数据!$A$1:$C$65536,3,0),"")</f>
        <v/>
      </c>
      <c r="U698" t="str">
        <f>IFERROR(VLOOKUP($A698,[3]库存报告使用数据!$A$1:$F$65536,6,0),"")</f>
        <v/>
      </c>
      <c r="V698" t="str">
        <f>IFERROR(VLOOKUP($A698,[3]库存报告使用数据!$A$1:$I$65536,9,0),"")</f>
        <v/>
      </c>
      <c r="W698" t="str">
        <f>IFERROR(VLOOKUP($A698,[3]库存报告使用数据!$A$1:$L$65536,12,0),"")</f>
        <v/>
      </c>
      <c r="X698" s="20" t="str">
        <f t="shared" si="172"/>
        <v/>
      </c>
      <c r="Y698" s="20" t="str">
        <f t="shared" si="173"/>
        <v/>
      </c>
      <c r="Z698" s="20" t="str">
        <f t="shared" si="174"/>
        <v/>
      </c>
      <c r="AA698" s="20" t="str">
        <f t="shared" si="175"/>
        <v/>
      </c>
      <c r="AB698" t="str">
        <f>IFERROR(VLOOKUP($A698,[3]库存报告使用数据!$A$1:$D$65536,4,0),"")</f>
        <v/>
      </c>
      <c r="AC698" t="str">
        <f>IFERROR(VLOOKUP($A698,[3]库存报告使用数据!$A$1:$G$65536,7,0),"")</f>
        <v/>
      </c>
      <c r="AD698" t="str">
        <f>IFERROR(VLOOKUP($A698,[3]库存报告使用数据!$A$1:$J$65536,10,0),"")</f>
        <v/>
      </c>
      <c r="AE698" t="str">
        <f>IFERROR(VLOOKUP($A698,[3]库存报告使用数据!$A$1:$M$65536,13,0),"")</f>
        <v/>
      </c>
      <c r="AF698" s="20" t="str">
        <f t="shared" si="176"/>
        <v/>
      </c>
      <c r="AG698" s="20" t="str">
        <f t="shared" si="177"/>
        <v/>
      </c>
      <c r="AH698" s="20" t="str">
        <f t="shared" si="178"/>
        <v/>
      </c>
      <c r="AI698" s="20" t="str">
        <f t="shared" si="179"/>
        <v/>
      </c>
      <c r="AJ698">
        <f>IFERROR(VLOOKUP($B698,[4]库存报告使用数据!$A$1:$B$65536,2,0),0)</f>
        <v>0</v>
      </c>
      <c r="AK698">
        <f>IFERROR(VLOOKUP($B698,[4]库存报告使用数据!$A$1:$C$65536,3,0),)</f>
        <v>0</v>
      </c>
      <c r="AL698">
        <f>IFERROR(VLOOKUP($B698,[4]库存报告使用数据!$A$1:$D$65536,4,0),)</f>
        <v>0</v>
      </c>
      <c r="AM698">
        <f>IFERROR(VLOOKUP($B698,[4]库存报告使用数据!$A$1:$E$65536,5,0),)</f>
        <v>0</v>
      </c>
      <c r="AN698" s="20" t="str">
        <f t="shared" si="180"/>
        <v/>
      </c>
      <c r="AO698" s="20" t="str">
        <f t="shared" si="181"/>
        <v/>
      </c>
      <c r="AP698" s="20" t="str">
        <f t="shared" si="182"/>
        <v/>
      </c>
      <c r="AQ698" s="20" t="str">
        <f t="shared" si="183"/>
        <v/>
      </c>
      <c r="AR698" s="32">
        <f t="shared" si="184"/>
        <v>0</v>
      </c>
      <c r="AS698" s="32">
        <f t="shared" si="185"/>
        <v>0</v>
      </c>
      <c r="AT698" s="32">
        <f t="shared" si="186"/>
        <v>0</v>
      </c>
      <c r="AU698" s="28" t="str">
        <f t="shared" si="187"/>
        <v>库存为0</v>
      </c>
      <c r="AV698" s="34" t="str">
        <f>IFERROR(时间!$B$4+AU698,"上周无销量")</f>
        <v>上周无销量</v>
      </c>
    </row>
    <row r="699" spans="1:48">
      <c r="A699" s="18" t="s">
        <v>744</v>
      </c>
      <c r="B699" t="str">
        <f>VLOOKUP(A699,'[1]sku-asin（子）'!$A:$B,2,0)</f>
        <v>B07CYTNH3Z</v>
      </c>
      <c r="C699" t="str">
        <f>VLOOKUP(A699,'[1]子sku-父sku'!$A:$B,2,0)</f>
        <v>LYQ-BE1058</v>
      </c>
      <c r="D699" s="28">
        <f>IFERROR(VLOOKUP(A699,[2]库存报告使用数据处理!$A:$C,3,0),0)</f>
        <v>0</v>
      </c>
      <c r="E699" s="28">
        <f>IFERROR(VLOOKUP(A699,[2]库存报告使用数据处理!$A:$D,4,0),0)</f>
        <v>0</v>
      </c>
      <c r="F699" s="28">
        <f>IFERROR(VLOOKUP(A699,[2]库存报告使用数据处理!$A:$E,5,0),0)</f>
        <v>0</v>
      </c>
      <c r="G699" s="28">
        <f>IFERROR(VLOOKUP(A699,[2]库存报告使用数据处理!$A:$F,6,0),0)</f>
        <v>0</v>
      </c>
      <c r="H699" s="29">
        <f>IFERROR(VLOOKUP(A699,[2]库存报告使用数据处理!$A:$G,7,0),0)</f>
        <v>0</v>
      </c>
      <c r="I699">
        <f>IFERROR(VLOOKUP(A699,[5]数据处理!$A:$B,2,0),0)</f>
        <v>0</v>
      </c>
      <c r="J699" s="30">
        <f>IFERROR(VLOOKUP(A699,[5]数据处理!$A:$D,4,0),0)</f>
        <v>0</v>
      </c>
      <c r="K699" s="30">
        <f>IFERROR(VLOOKUP(A699,[5]数据处理!$A:$E,5,0),0)</f>
        <v>0</v>
      </c>
      <c r="L699" s="30">
        <f>IFERROR(VLOOKUP(A699,[5]数据处理!$A:$G,7,0),0)</f>
        <v>0</v>
      </c>
      <c r="M699">
        <f t="shared" si="171"/>
        <v>0</v>
      </c>
      <c r="N699">
        <f>IFERROR(VLOOKUP(A699,[5]数据处理!$A:$C,3,0),0)</f>
        <v>0</v>
      </c>
      <c r="O699">
        <f>IFERROR(VLOOKUP($A699,[5]数据处理!$A:$N,14,0),0)</f>
        <v>0</v>
      </c>
      <c r="P699" t="str">
        <f>IFERROR(VLOOKUP($A699,[3]库存报告使用数据!$A$1:$B$65536,2,0),"")</f>
        <v/>
      </c>
      <c r="Q699" t="str">
        <f>IFERROR(VLOOKUP($A699,[3]库存报告使用数据!$A$1:$E$65536,5,0),"")</f>
        <v/>
      </c>
      <c r="R699" t="str">
        <f>IFERROR(VLOOKUP($A699,[3]库存报告使用数据!$A$1:$H$65536,8,0),"")</f>
        <v/>
      </c>
      <c r="S699" t="str">
        <f>IFERROR(VLOOKUP($A699,[3]库存报告使用数据!$A$1:$K$65536,11,0),"")</f>
        <v/>
      </c>
      <c r="T699" t="str">
        <f>IFERROR(VLOOKUP($A699,[3]库存报告使用数据!$A$1:$C$65536,3,0),"")</f>
        <v/>
      </c>
      <c r="U699" t="str">
        <f>IFERROR(VLOOKUP($A699,[3]库存报告使用数据!$A$1:$F$65536,6,0),"")</f>
        <v/>
      </c>
      <c r="V699" t="str">
        <f>IFERROR(VLOOKUP($A699,[3]库存报告使用数据!$A$1:$I$65536,9,0),"")</f>
        <v/>
      </c>
      <c r="W699" t="str">
        <f>IFERROR(VLOOKUP($A699,[3]库存报告使用数据!$A$1:$L$65536,12,0),"")</f>
        <v/>
      </c>
      <c r="X699" s="20" t="str">
        <f t="shared" si="172"/>
        <v/>
      </c>
      <c r="Y699" s="20" t="str">
        <f t="shared" si="173"/>
        <v/>
      </c>
      <c r="Z699" s="20" t="str">
        <f t="shared" si="174"/>
        <v/>
      </c>
      <c r="AA699" s="20" t="str">
        <f t="shared" si="175"/>
        <v/>
      </c>
      <c r="AB699" t="str">
        <f>IFERROR(VLOOKUP($A699,[3]库存报告使用数据!$A$1:$D$65536,4,0),"")</f>
        <v/>
      </c>
      <c r="AC699" t="str">
        <f>IFERROR(VLOOKUP($A699,[3]库存报告使用数据!$A$1:$G$65536,7,0),"")</f>
        <v/>
      </c>
      <c r="AD699" t="str">
        <f>IFERROR(VLOOKUP($A699,[3]库存报告使用数据!$A$1:$J$65536,10,0),"")</f>
        <v/>
      </c>
      <c r="AE699" t="str">
        <f>IFERROR(VLOOKUP($A699,[3]库存报告使用数据!$A$1:$M$65536,13,0),"")</f>
        <v/>
      </c>
      <c r="AF699" s="20" t="str">
        <f t="shared" si="176"/>
        <v/>
      </c>
      <c r="AG699" s="20" t="str">
        <f t="shared" si="177"/>
        <v/>
      </c>
      <c r="AH699" s="20" t="str">
        <f t="shared" si="178"/>
        <v/>
      </c>
      <c r="AI699" s="20" t="str">
        <f t="shared" si="179"/>
        <v/>
      </c>
      <c r="AJ699">
        <f>IFERROR(VLOOKUP($B699,[4]库存报告使用数据!$A$1:$B$65536,2,0),0)</f>
        <v>0</v>
      </c>
      <c r="AK699">
        <f>IFERROR(VLOOKUP($B699,[4]库存报告使用数据!$A$1:$C$65536,3,0),)</f>
        <v>0</v>
      </c>
      <c r="AL699">
        <f>IFERROR(VLOOKUP($B699,[4]库存报告使用数据!$A$1:$D$65536,4,0),)</f>
        <v>0</v>
      </c>
      <c r="AM699">
        <f>IFERROR(VLOOKUP($B699,[4]库存报告使用数据!$A$1:$E$65536,5,0),)</f>
        <v>0</v>
      </c>
      <c r="AN699" s="20" t="str">
        <f t="shared" si="180"/>
        <v/>
      </c>
      <c r="AO699" s="20" t="str">
        <f t="shared" si="181"/>
        <v/>
      </c>
      <c r="AP699" s="20" t="str">
        <f t="shared" si="182"/>
        <v/>
      </c>
      <c r="AQ699" s="20" t="str">
        <f t="shared" si="183"/>
        <v/>
      </c>
      <c r="AR699" s="32">
        <f t="shared" si="184"/>
        <v>0</v>
      </c>
      <c r="AS699" s="32">
        <f t="shared" si="185"/>
        <v>0</v>
      </c>
      <c r="AT699" s="32">
        <f t="shared" si="186"/>
        <v>0</v>
      </c>
      <c r="AU699" s="28" t="str">
        <f t="shared" si="187"/>
        <v>库存为0</v>
      </c>
      <c r="AV699" s="34" t="str">
        <f>IFERROR(时间!$B$4+AU699,"上周无销量")</f>
        <v>上周无销量</v>
      </c>
    </row>
    <row r="700" spans="1:48">
      <c r="A700" s="18" t="s">
        <v>745</v>
      </c>
      <c r="B700" t="str">
        <f>VLOOKUP(A700,'[1]sku-asin（子）'!$A:$B,2,0)</f>
        <v>B07CYRQBFK</v>
      </c>
      <c r="C700" t="str">
        <f>VLOOKUP(A700,'[1]子sku-父sku'!$A:$B,2,0)</f>
        <v>LYQ-BE1058</v>
      </c>
      <c r="D700" s="28">
        <f>IFERROR(VLOOKUP(A700,[2]库存报告使用数据处理!$A:$C,3,0),0)</f>
        <v>0</v>
      </c>
      <c r="E700" s="28">
        <f>IFERROR(VLOOKUP(A700,[2]库存报告使用数据处理!$A:$D,4,0),0)</f>
        <v>0</v>
      </c>
      <c r="F700" s="28">
        <f>IFERROR(VLOOKUP(A700,[2]库存报告使用数据处理!$A:$E,5,0),0)</f>
        <v>0</v>
      </c>
      <c r="G700" s="28">
        <f>IFERROR(VLOOKUP(A700,[2]库存报告使用数据处理!$A:$F,6,0),0)</f>
        <v>0</v>
      </c>
      <c r="H700" s="29">
        <f>IFERROR(VLOOKUP(A700,[2]库存报告使用数据处理!$A:$G,7,0),0)</f>
        <v>0</v>
      </c>
      <c r="I700">
        <f>IFERROR(VLOOKUP(A700,[5]数据处理!$A:$B,2,0),0)</f>
        <v>0</v>
      </c>
      <c r="J700" s="30">
        <f>IFERROR(VLOOKUP(A700,[5]数据处理!$A:$D,4,0),0)</f>
        <v>0</v>
      </c>
      <c r="K700" s="30">
        <f>IFERROR(VLOOKUP(A700,[5]数据处理!$A:$E,5,0),0)</f>
        <v>0</v>
      </c>
      <c r="L700" s="30">
        <f>IFERROR(VLOOKUP(A700,[5]数据处理!$A:$G,7,0),0)</f>
        <v>0</v>
      </c>
      <c r="M700">
        <f t="shared" si="171"/>
        <v>0</v>
      </c>
      <c r="N700">
        <f>IFERROR(VLOOKUP(A700,[5]数据处理!$A:$C,3,0),0)</f>
        <v>0</v>
      </c>
      <c r="O700">
        <f>IFERROR(VLOOKUP($A700,[5]数据处理!$A:$N,14,0),0)</f>
        <v>0</v>
      </c>
      <c r="P700" t="str">
        <f>IFERROR(VLOOKUP($A700,[3]库存报告使用数据!$A$1:$B$65536,2,0),"")</f>
        <v/>
      </c>
      <c r="Q700" t="str">
        <f>IFERROR(VLOOKUP($A700,[3]库存报告使用数据!$A$1:$E$65536,5,0),"")</f>
        <v/>
      </c>
      <c r="R700" t="str">
        <f>IFERROR(VLOOKUP($A700,[3]库存报告使用数据!$A$1:$H$65536,8,0),"")</f>
        <v/>
      </c>
      <c r="S700" t="str">
        <f>IFERROR(VLOOKUP($A700,[3]库存报告使用数据!$A$1:$K$65536,11,0),"")</f>
        <v/>
      </c>
      <c r="T700" t="str">
        <f>IFERROR(VLOOKUP($A700,[3]库存报告使用数据!$A$1:$C$65536,3,0),"")</f>
        <v/>
      </c>
      <c r="U700" t="str">
        <f>IFERROR(VLOOKUP($A700,[3]库存报告使用数据!$A$1:$F$65536,6,0),"")</f>
        <v/>
      </c>
      <c r="V700" t="str">
        <f>IFERROR(VLOOKUP($A700,[3]库存报告使用数据!$A$1:$I$65536,9,0),"")</f>
        <v/>
      </c>
      <c r="W700" t="str">
        <f>IFERROR(VLOOKUP($A700,[3]库存报告使用数据!$A$1:$L$65536,12,0),"")</f>
        <v/>
      </c>
      <c r="X700" s="20" t="str">
        <f t="shared" si="172"/>
        <v/>
      </c>
      <c r="Y700" s="20" t="str">
        <f t="shared" si="173"/>
        <v/>
      </c>
      <c r="Z700" s="20" t="str">
        <f t="shared" si="174"/>
        <v/>
      </c>
      <c r="AA700" s="20" t="str">
        <f t="shared" si="175"/>
        <v/>
      </c>
      <c r="AB700" t="str">
        <f>IFERROR(VLOOKUP($A700,[3]库存报告使用数据!$A$1:$D$65536,4,0),"")</f>
        <v/>
      </c>
      <c r="AC700" t="str">
        <f>IFERROR(VLOOKUP($A700,[3]库存报告使用数据!$A$1:$G$65536,7,0),"")</f>
        <v/>
      </c>
      <c r="AD700" t="str">
        <f>IFERROR(VLOOKUP($A700,[3]库存报告使用数据!$A$1:$J$65536,10,0),"")</f>
        <v/>
      </c>
      <c r="AE700" t="str">
        <f>IFERROR(VLOOKUP($A700,[3]库存报告使用数据!$A$1:$M$65536,13,0),"")</f>
        <v/>
      </c>
      <c r="AF700" s="20" t="str">
        <f t="shared" si="176"/>
        <v/>
      </c>
      <c r="AG700" s="20" t="str">
        <f t="shared" si="177"/>
        <v/>
      </c>
      <c r="AH700" s="20" t="str">
        <f t="shared" si="178"/>
        <v/>
      </c>
      <c r="AI700" s="20" t="str">
        <f t="shared" si="179"/>
        <v/>
      </c>
      <c r="AJ700">
        <f>IFERROR(VLOOKUP($B700,[4]库存报告使用数据!$A$1:$B$65536,2,0),0)</f>
        <v>0</v>
      </c>
      <c r="AK700">
        <f>IFERROR(VLOOKUP($B700,[4]库存报告使用数据!$A$1:$C$65536,3,0),)</f>
        <v>0</v>
      </c>
      <c r="AL700">
        <f>IFERROR(VLOOKUP($B700,[4]库存报告使用数据!$A$1:$D$65536,4,0),)</f>
        <v>0</v>
      </c>
      <c r="AM700">
        <f>IFERROR(VLOOKUP($B700,[4]库存报告使用数据!$A$1:$E$65536,5,0),)</f>
        <v>0</v>
      </c>
      <c r="AN700" s="20" t="str">
        <f t="shared" si="180"/>
        <v/>
      </c>
      <c r="AO700" s="20" t="str">
        <f t="shared" si="181"/>
        <v/>
      </c>
      <c r="AP700" s="20" t="str">
        <f t="shared" si="182"/>
        <v/>
      </c>
      <c r="AQ700" s="20" t="str">
        <f t="shared" si="183"/>
        <v/>
      </c>
      <c r="AR700" s="32">
        <f t="shared" si="184"/>
        <v>0</v>
      </c>
      <c r="AS700" s="32">
        <f t="shared" si="185"/>
        <v>0</v>
      </c>
      <c r="AT700" s="32">
        <f t="shared" si="186"/>
        <v>0</v>
      </c>
      <c r="AU700" s="28" t="str">
        <f t="shared" si="187"/>
        <v>库存为0</v>
      </c>
      <c r="AV700" s="34" t="str">
        <f>IFERROR(时间!$B$4+AU700,"上周无销量")</f>
        <v>上周无销量</v>
      </c>
    </row>
    <row r="701" spans="1:48">
      <c r="A701" s="18" t="s">
        <v>746</v>
      </c>
      <c r="B701" t="str">
        <f>VLOOKUP(A701,'[1]sku-asin（子）'!$A:$B,2,0)</f>
        <v>B07CYTWYK1</v>
      </c>
      <c r="C701" t="str">
        <f>VLOOKUP(A701,'[1]子sku-父sku'!$A:$B,2,0)</f>
        <v>LYQ-BE1058</v>
      </c>
      <c r="D701" s="28">
        <f>IFERROR(VLOOKUP(A701,[2]库存报告使用数据处理!$A:$C,3,0),0)</f>
        <v>0</v>
      </c>
      <c r="E701" s="28">
        <f>IFERROR(VLOOKUP(A701,[2]库存报告使用数据处理!$A:$D,4,0),0)</f>
        <v>0</v>
      </c>
      <c r="F701" s="28">
        <f>IFERROR(VLOOKUP(A701,[2]库存报告使用数据处理!$A:$E,5,0),0)</f>
        <v>0</v>
      </c>
      <c r="G701" s="28">
        <f>IFERROR(VLOOKUP(A701,[2]库存报告使用数据处理!$A:$F,6,0),0)</f>
        <v>0</v>
      </c>
      <c r="H701" s="29">
        <f>IFERROR(VLOOKUP(A701,[2]库存报告使用数据处理!$A:$G,7,0),0)</f>
        <v>0</v>
      </c>
      <c r="I701">
        <f>IFERROR(VLOOKUP(A701,[5]数据处理!$A:$B,2,0),0)</f>
        <v>0</v>
      </c>
      <c r="J701" s="30">
        <f>IFERROR(VLOOKUP(A701,[5]数据处理!$A:$D,4,0),0)</f>
        <v>0</v>
      </c>
      <c r="K701" s="30">
        <f>IFERROR(VLOOKUP(A701,[5]数据处理!$A:$E,5,0),0)</f>
        <v>0</v>
      </c>
      <c r="L701" s="30">
        <f>IFERROR(VLOOKUP(A701,[5]数据处理!$A:$G,7,0),0)</f>
        <v>0</v>
      </c>
      <c r="M701">
        <f t="shared" si="171"/>
        <v>0</v>
      </c>
      <c r="N701">
        <f>IFERROR(VLOOKUP(A701,[5]数据处理!$A:$C,3,0),0)</f>
        <v>0</v>
      </c>
      <c r="O701">
        <f>IFERROR(VLOOKUP($A701,[5]数据处理!$A:$N,14,0),0)</f>
        <v>0</v>
      </c>
      <c r="P701" t="str">
        <f>IFERROR(VLOOKUP($A701,[3]库存报告使用数据!$A$1:$B$65536,2,0),"")</f>
        <v/>
      </c>
      <c r="Q701" t="str">
        <f>IFERROR(VLOOKUP($A701,[3]库存报告使用数据!$A$1:$E$65536,5,0),"")</f>
        <v/>
      </c>
      <c r="R701" t="str">
        <f>IFERROR(VLOOKUP($A701,[3]库存报告使用数据!$A$1:$H$65536,8,0),"")</f>
        <v/>
      </c>
      <c r="S701" t="str">
        <f>IFERROR(VLOOKUP($A701,[3]库存报告使用数据!$A$1:$K$65536,11,0),"")</f>
        <v/>
      </c>
      <c r="T701" t="str">
        <f>IFERROR(VLOOKUP($A701,[3]库存报告使用数据!$A$1:$C$65536,3,0),"")</f>
        <v/>
      </c>
      <c r="U701" t="str">
        <f>IFERROR(VLOOKUP($A701,[3]库存报告使用数据!$A$1:$F$65536,6,0),"")</f>
        <v/>
      </c>
      <c r="V701" t="str">
        <f>IFERROR(VLOOKUP($A701,[3]库存报告使用数据!$A$1:$I$65536,9,0),"")</f>
        <v/>
      </c>
      <c r="W701" t="str">
        <f>IFERROR(VLOOKUP($A701,[3]库存报告使用数据!$A$1:$L$65536,12,0),"")</f>
        <v/>
      </c>
      <c r="X701" s="20" t="str">
        <f t="shared" si="172"/>
        <v/>
      </c>
      <c r="Y701" s="20" t="str">
        <f t="shared" si="173"/>
        <v/>
      </c>
      <c r="Z701" s="20" t="str">
        <f t="shared" si="174"/>
        <v/>
      </c>
      <c r="AA701" s="20" t="str">
        <f t="shared" si="175"/>
        <v/>
      </c>
      <c r="AB701" t="str">
        <f>IFERROR(VLOOKUP($A701,[3]库存报告使用数据!$A$1:$D$65536,4,0),"")</f>
        <v/>
      </c>
      <c r="AC701" t="str">
        <f>IFERROR(VLOOKUP($A701,[3]库存报告使用数据!$A$1:$G$65536,7,0),"")</f>
        <v/>
      </c>
      <c r="AD701" t="str">
        <f>IFERROR(VLOOKUP($A701,[3]库存报告使用数据!$A$1:$J$65536,10,0),"")</f>
        <v/>
      </c>
      <c r="AE701" t="str">
        <f>IFERROR(VLOOKUP($A701,[3]库存报告使用数据!$A$1:$M$65536,13,0),"")</f>
        <v/>
      </c>
      <c r="AF701" s="20" t="str">
        <f t="shared" si="176"/>
        <v/>
      </c>
      <c r="AG701" s="20" t="str">
        <f t="shared" si="177"/>
        <v/>
      </c>
      <c r="AH701" s="20" t="str">
        <f t="shared" si="178"/>
        <v/>
      </c>
      <c r="AI701" s="20" t="str">
        <f t="shared" si="179"/>
        <v/>
      </c>
      <c r="AJ701">
        <f>IFERROR(VLOOKUP($B701,[4]库存报告使用数据!$A$1:$B$65536,2,0),0)</f>
        <v>0</v>
      </c>
      <c r="AK701">
        <f>IFERROR(VLOOKUP($B701,[4]库存报告使用数据!$A$1:$C$65536,3,0),)</f>
        <v>0</v>
      </c>
      <c r="AL701">
        <f>IFERROR(VLOOKUP($B701,[4]库存报告使用数据!$A$1:$D$65536,4,0),)</f>
        <v>0</v>
      </c>
      <c r="AM701">
        <f>IFERROR(VLOOKUP($B701,[4]库存报告使用数据!$A$1:$E$65536,5,0),)</f>
        <v>0</v>
      </c>
      <c r="AN701" s="20" t="str">
        <f t="shared" si="180"/>
        <v/>
      </c>
      <c r="AO701" s="20" t="str">
        <f t="shared" si="181"/>
        <v/>
      </c>
      <c r="AP701" s="20" t="str">
        <f t="shared" si="182"/>
        <v/>
      </c>
      <c r="AQ701" s="20" t="str">
        <f t="shared" si="183"/>
        <v/>
      </c>
      <c r="AR701" s="32">
        <f t="shared" si="184"/>
        <v>0</v>
      </c>
      <c r="AS701" s="32">
        <f t="shared" si="185"/>
        <v>0</v>
      </c>
      <c r="AT701" s="32">
        <f t="shared" si="186"/>
        <v>0</v>
      </c>
      <c r="AU701" s="28" t="str">
        <f t="shared" si="187"/>
        <v>库存为0</v>
      </c>
      <c r="AV701" s="34" t="str">
        <f>IFERROR(时间!$B$4+AU701,"上周无销量")</f>
        <v>上周无销量</v>
      </c>
    </row>
    <row r="702" spans="1:48">
      <c r="A702" s="18" t="s">
        <v>747</v>
      </c>
      <c r="B702" t="str">
        <f>VLOOKUP(A702,'[1]sku-asin（子）'!$A:$B,2,0)</f>
        <v>B07CYS2J59</v>
      </c>
      <c r="C702" t="str">
        <f>VLOOKUP(A702,'[1]子sku-父sku'!$A:$B,2,0)</f>
        <v>LYQ-BE1058</v>
      </c>
      <c r="D702" s="28">
        <f>IFERROR(VLOOKUP(A702,[2]库存报告使用数据处理!$A:$C,3,0),0)</f>
        <v>0</v>
      </c>
      <c r="E702" s="28">
        <f>IFERROR(VLOOKUP(A702,[2]库存报告使用数据处理!$A:$D,4,0),0)</f>
        <v>0</v>
      </c>
      <c r="F702" s="28">
        <f>IFERROR(VLOOKUP(A702,[2]库存报告使用数据处理!$A:$E,5,0),0)</f>
        <v>0</v>
      </c>
      <c r="G702" s="28">
        <f>IFERROR(VLOOKUP(A702,[2]库存报告使用数据处理!$A:$F,6,0),0)</f>
        <v>0</v>
      </c>
      <c r="H702" s="29">
        <f>IFERROR(VLOOKUP(A702,[2]库存报告使用数据处理!$A:$G,7,0),0)</f>
        <v>0</v>
      </c>
      <c r="I702">
        <f>IFERROR(VLOOKUP(A702,[5]数据处理!$A:$B,2,0),0)</f>
        <v>0</v>
      </c>
      <c r="J702" s="30">
        <f>IFERROR(VLOOKUP(A702,[5]数据处理!$A:$D,4,0),0)</f>
        <v>0</v>
      </c>
      <c r="K702" s="30">
        <f>IFERROR(VLOOKUP(A702,[5]数据处理!$A:$E,5,0),0)</f>
        <v>0</v>
      </c>
      <c r="L702" s="30">
        <f>IFERROR(VLOOKUP(A702,[5]数据处理!$A:$G,7,0),0)</f>
        <v>0</v>
      </c>
      <c r="M702">
        <f t="shared" si="171"/>
        <v>0</v>
      </c>
      <c r="N702">
        <f>IFERROR(VLOOKUP(A702,[5]数据处理!$A:$C,3,0),0)</f>
        <v>0</v>
      </c>
      <c r="O702">
        <f>IFERROR(VLOOKUP($A702,[5]数据处理!$A:$N,14,0),0)</f>
        <v>0</v>
      </c>
      <c r="P702" t="str">
        <f>IFERROR(VLOOKUP($A702,[3]库存报告使用数据!$A$1:$B$65536,2,0),"")</f>
        <v/>
      </c>
      <c r="Q702" t="str">
        <f>IFERROR(VLOOKUP($A702,[3]库存报告使用数据!$A$1:$E$65536,5,0),"")</f>
        <v/>
      </c>
      <c r="R702" t="str">
        <f>IFERROR(VLOOKUP($A702,[3]库存报告使用数据!$A$1:$H$65536,8,0),"")</f>
        <v/>
      </c>
      <c r="S702" t="str">
        <f>IFERROR(VLOOKUP($A702,[3]库存报告使用数据!$A$1:$K$65536,11,0),"")</f>
        <v/>
      </c>
      <c r="T702" t="str">
        <f>IFERROR(VLOOKUP($A702,[3]库存报告使用数据!$A$1:$C$65536,3,0),"")</f>
        <v/>
      </c>
      <c r="U702" t="str">
        <f>IFERROR(VLOOKUP($A702,[3]库存报告使用数据!$A$1:$F$65536,6,0),"")</f>
        <v/>
      </c>
      <c r="V702" t="str">
        <f>IFERROR(VLOOKUP($A702,[3]库存报告使用数据!$A$1:$I$65536,9,0),"")</f>
        <v/>
      </c>
      <c r="W702" t="str">
        <f>IFERROR(VLOOKUP($A702,[3]库存报告使用数据!$A$1:$L$65536,12,0),"")</f>
        <v/>
      </c>
      <c r="X702" s="20" t="str">
        <f t="shared" si="172"/>
        <v/>
      </c>
      <c r="Y702" s="20" t="str">
        <f t="shared" si="173"/>
        <v/>
      </c>
      <c r="Z702" s="20" t="str">
        <f t="shared" si="174"/>
        <v/>
      </c>
      <c r="AA702" s="20" t="str">
        <f t="shared" si="175"/>
        <v/>
      </c>
      <c r="AB702" t="str">
        <f>IFERROR(VLOOKUP($A702,[3]库存报告使用数据!$A$1:$D$65536,4,0),"")</f>
        <v/>
      </c>
      <c r="AC702" t="str">
        <f>IFERROR(VLOOKUP($A702,[3]库存报告使用数据!$A$1:$G$65536,7,0),"")</f>
        <v/>
      </c>
      <c r="AD702" t="str">
        <f>IFERROR(VLOOKUP($A702,[3]库存报告使用数据!$A$1:$J$65536,10,0),"")</f>
        <v/>
      </c>
      <c r="AE702" t="str">
        <f>IFERROR(VLOOKUP($A702,[3]库存报告使用数据!$A$1:$M$65536,13,0),"")</f>
        <v/>
      </c>
      <c r="AF702" s="20" t="str">
        <f t="shared" si="176"/>
        <v/>
      </c>
      <c r="AG702" s="20" t="str">
        <f t="shared" si="177"/>
        <v/>
      </c>
      <c r="AH702" s="20" t="str">
        <f t="shared" si="178"/>
        <v/>
      </c>
      <c r="AI702" s="20" t="str">
        <f t="shared" si="179"/>
        <v/>
      </c>
      <c r="AJ702">
        <f>IFERROR(VLOOKUP($B702,[4]库存报告使用数据!$A$1:$B$65536,2,0),0)</f>
        <v>0</v>
      </c>
      <c r="AK702">
        <f>IFERROR(VLOOKUP($B702,[4]库存报告使用数据!$A$1:$C$65536,3,0),)</f>
        <v>0</v>
      </c>
      <c r="AL702">
        <f>IFERROR(VLOOKUP($B702,[4]库存报告使用数据!$A$1:$D$65536,4,0),)</f>
        <v>0</v>
      </c>
      <c r="AM702">
        <f>IFERROR(VLOOKUP($B702,[4]库存报告使用数据!$A$1:$E$65536,5,0),)</f>
        <v>0</v>
      </c>
      <c r="AN702" s="20" t="str">
        <f t="shared" si="180"/>
        <v/>
      </c>
      <c r="AO702" s="20" t="str">
        <f t="shared" si="181"/>
        <v/>
      </c>
      <c r="AP702" s="20" t="str">
        <f t="shared" si="182"/>
        <v/>
      </c>
      <c r="AQ702" s="20" t="str">
        <f t="shared" si="183"/>
        <v/>
      </c>
      <c r="AR702" s="32">
        <f t="shared" si="184"/>
        <v>0</v>
      </c>
      <c r="AS702" s="32">
        <f t="shared" si="185"/>
        <v>0</v>
      </c>
      <c r="AT702" s="32">
        <f t="shared" si="186"/>
        <v>0</v>
      </c>
      <c r="AU702" s="28" t="str">
        <f t="shared" si="187"/>
        <v>库存为0</v>
      </c>
      <c r="AV702" s="34" t="str">
        <f>IFERROR(时间!$B$4+AU702,"上周无销量")</f>
        <v>上周无销量</v>
      </c>
    </row>
    <row r="703" spans="1:48">
      <c r="A703" s="18" t="s">
        <v>748</v>
      </c>
      <c r="B703" t="str">
        <f>VLOOKUP(A703,'[1]sku-asin（子）'!$A:$B,2,0)</f>
        <v>B07CYWVXVK</v>
      </c>
      <c r="C703" t="str">
        <f>VLOOKUP(A703,'[1]子sku-父sku'!$A:$B,2,0)</f>
        <v>LYQ-BE1058</v>
      </c>
      <c r="D703" s="28">
        <f>IFERROR(VLOOKUP(A703,[2]库存报告使用数据处理!$A:$C,3,0),0)</f>
        <v>0</v>
      </c>
      <c r="E703" s="28">
        <f>IFERROR(VLOOKUP(A703,[2]库存报告使用数据处理!$A:$D,4,0),0)</f>
        <v>0</v>
      </c>
      <c r="F703" s="28">
        <f>IFERROR(VLOOKUP(A703,[2]库存报告使用数据处理!$A:$E,5,0),0)</f>
        <v>0</v>
      </c>
      <c r="G703" s="28">
        <f>IFERROR(VLOOKUP(A703,[2]库存报告使用数据处理!$A:$F,6,0),0)</f>
        <v>0</v>
      </c>
      <c r="H703" s="29">
        <f>IFERROR(VLOOKUP(A703,[2]库存报告使用数据处理!$A:$G,7,0),0)</f>
        <v>0</v>
      </c>
      <c r="I703">
        <f>IFERROR(VLOOKUP(A703,[5]数据处理!$A:$B,2,0),0)</f>
        <v>0</v>
      </c>
      <c r="J703" s="30">
        <f>IFERROR(VLOOKUP(A703,[5]数据处理!$A:$D,4,0),0)</f>
        <v>0</v>
      </c>
      <c r="K703" s="30">
        <f>IFERROR(VLOOKUP(A703,[5]数据处理!$A:$E,5,0),0)</f>
        <v>0</v>
      </c>
      <c r="L703" s="30">
        <f>IFERROR(VLOOKUP(A703,[5]数据处理!$A:$G,7,0),0)</f>
        <v>0</v>
      </c>
      <c r="M703">
        <f t="shared" si="171"/>
        <v>0</v>
      </c>
      <c r="N703">
        <f>IFERROR(VLOOKUP(A703,[5]数据处理!$A:$C,3,0),0)</f>
        <v>0</v>
      </c>
      <c r="O703">
        <f>IFERROR(VLOOKUP($A703,[5]数据处理!$A:$N,14,0),0)</f>
        <v>0</v>
      </c>
      <c r="P703" t="str">
        <f>IFERROR(VLOOKUP($A703,[3]库存报告使用数据!$A$1:$B$65536,2,0),"")</f>
        <v/>
      </c>
      <c r="Q703" t="str">
        <f>IFERROR(VLOOKUP($A703,[3]库存报告使用数据!$A$1:$E$65536,5,0),"")</f>
        <v/>
      </c>
      <c r="R703" t="str">
        <f>IFERROR(VLOOKUP($A703,[3]库存报告使用数据!$A$1:$H$65536,8,0),"")</f>
        <v/>
      </c>
      <c r="S703" t="str">
        <f>IFERROR(VLOOKUP($A703,[3]库存报告使用数据!$A$1:$K$65536,11,0),"")</f>
        <v/>
      </c>
      <c r="T703" t="str">
        <f>IFERROR(VLOOKUP($A703,[3]库存报告使用数据!$A$1:$C$65536,3,0),"")</f>
        <v/>
      </c>
      <c r="U703" t="str">
        <f>IFERROR(VLOOKUP($A703,[3]库存报告使用数据!$A$1:$F$65536,6,0),"")</f>
        <v/>
      </c>
      <c r="V703" t="str">
        <f>IFERROR(VLOOKUP($A703,[3]库存报告使用数据!$A$1:$I$65536,9,0),"")</f>
        <v/>
      </c>
      <c r="W703" t="str">
        <f>IFERROR(VLOOKUP($A703,[3]库存报告使用数据!$A$1:$L$65536,12,0),"")</f>
        <v/>
      </c>
      <c r="X703" s="20" t="str">
        <f t="shared" si="172"/>
        <v/>
      </c>
      <c r="Y703" s="20" t="str">
        <f t="shared" si="173"/>
        <v/>
      </c>
      <c r="Z703" s="20" t="str">
        <f t="shared" si="174"/>
        <v/>
      </c>
      <c r="AA703" s="20" t="str">
        <f t="shared" si="175"/>
        <v/>
      </c>
      <c r="AB703" t="str">
        <f>IFERROR(VLOOKUP($A703,[3]库存报告使用数据!$A$1:$D$65536,4,0),"")</f>
        <v/>
      </c>
      <c r="AC703" t="str">
        <f>IFERROR(VLOOKUP($A703,[3]库存报告使用数据!$A$1:$G$65536,7,0),"")</f>
        <v/>
      </c>
      <c r="AD703" t="str">
        <f>IFERROR(VLOOKUP($A703,[3]库存报告使用数据!$A$1:$J$65536,10,0),"")</f>
        <v/>
      </c>
      <c r="AE703" t="str">
        <f>IFERROR(VLOOKUP($A703,[3]库存报告使用数据!$A$1:$M$65536,13,0),"")</f>
        <v/>
      </c>
      <c r="AF703" s="20" t="str">
        <f t="shared" si="176"/>
        <v/>
      </c>
      <c r="AG703" s="20" t="str">
        <f t="shared" si="177"/>
        <v/>
      </c>
      <c r="AH703" s="20" t="str">
        <f t="shared" si="178"/>
        <v/>
      </c>
      <c r="AI703" s="20" t="str">
        <f t="shared" si="179"/>
        <v/>
      </c>
      <c r="AJ703">
        <f>IFERROR(VLOOKUP($B703,[4]库存报告使用数据!$A$1:$B$65536,2,0),0)</f>
        <v>0</v>
      </c>
      <c r="AK703">
        <f>IFERROR(VLOOKUP($B703,[4]库存报告使用数据!$A$1:$C$65536,3,0),)</f>
        <v>0</v>
      </c>
      <c r="AL703">
        <f>IFERROR(VLOOKUP($B703,[4]库存报告使用数据!$A$1:$D$65536,4,0),)</f>
        <v>0</v>
      </c>
      <c r="AM703">
        <f>IFERROR(VLOOKUP($B703,[4]库存报告使用数据!$A$1:$E$65536,5,0),)</f>
        <v>0</v>
      </c>
      <c r="AN703" s="20" t="str">
        <f t="shared" si="180"/>
        <v/>
      </c>
      <c r="AO703" s="20" t="str">
        <f t="shared" si="181"/>
        <v/>
      </c>
      <c r="AP703" s="20" t="str">
        <f t="shared" si="182"/>
        <v/>
      </c>
      <c r="AQ703" s="20" t="str">
        <f t="shared" si="183"/>
        <v/>
      </c>
      <c r="AR703" s="32">
        <f t="shared" si="184"/>
        <v>0</v>
      </c>
      <c r="AS703" s="32">
        <f t="shared" si="185"/>
        <v>0</v>
      </c>
      <c r="AT703" s="32">
        <f t="shared" si="186"/>
        <v>0</v>
      </c>
      <c r="AU703" s="28" t="str">
        <f t="shared" si="187"/>
        <v>库存为0</v>
      </c>
      <c r="AV703" s="34" t="str">
        <f>IFERROR(时间!$B$4+AU703,"上周无销量")</f>
        <v>上周无销量</v>
      </c>
    </row>
    <row r="704" spans="1:48">
      <c r="A704" s="18" t="s">
        <v>749</v>
      </c>
      <c r="B704" t="str">
        <f>VLOOKUP(A704,'[1]sku-asin（子）'!$A:$B,2,0)</f>
        <v>B07CYZB42G</v>
      </c>
      <c r="C704" t="str">
        <f>VLOOKUP(A704,'[1]子sku-父sku'!$A:$B,2,0)</f>
        <v>LYQ-BE1058</v>
      </c>
      <c r="D704" s="28">
        <f>IFERROR(VLOOKUP(A704,[2]库存报告使用数据处理!$A:$C,3,0),0)</f>
        <v>0</v>
      </c>
      <c r="E704" s="28">
        <f>IFERROR(VLOOKUP(A704,[2]库存报告使用数据处理!$A:$D,4,0),0)</f>
        <v>0</v>
      </c>
      <c r="F704" s="28">
        <f>IFERROR(VLOOKUP(A704,[2]库存报告使用数据处理!$A:$E,5,0),0)</f>
        <v>0</v>
      </c>
      <c r="G704" s="28">
        <f>IFERROR(VLOOKUP(A704,[2]库存报告使用数据处理!$A:$F,6,0),0)</f>
        <v>0</v>
      </c>
      <c r="H704" s="29">
        <f>IFERROR(VLOOKUP(A704,[2]库存报告使用数据处理!$A:$G,7,0),0)</f>
        <v>0</v>
      </c>
      <c r="I704">
        <f>IFERROR(VLOOKUP(A704,[5]数据处理!$A:$B,2,0),0)</f>
        <v>0</v>
      </c>
      <c r="J704" s="30">
        <f>IFERROR(VLOOKUP(A704,[5]数据处理!$A:$D,4,0),0)</f>
        <v>0</v>
      </c>
      <c r="K704" s="30">
        <f>IFERROR(VLOOKUP(A704,[5]数据处理!$A:$E,5,0),0)</f>
        <v>0</v>
      </c>
      <c r="L704" s="30">
        <f>IFERROR(VLOOKUP(A704,[5]数据处理!$A:$G,7,0),0)</f>
        <v>0</v>
      </c>
      <c r="M704">
        <f t="shared" si="171"/>
        <v>0</v>
      </c>
      <c r="N704">
        <f>IFERROR(VLOOKUP(A704,[5]数据处理!$A:$C,3,0),0)</f>
        <v>0</v>
      </c>
      <c r="O704">
        <f>IFERROR(VLOOKUP($A704,[5]数据处理!$A:$N,14,0),0)</f>
        <v>0</v>
      </c>
      <c r="P704" t="str">
        <f>IFERROR(VLOOKUP($A704,[3]库存报告使用数据!$A$1:$B$65536,2,0),"")</f>
        <v/>
      </c>
      <c r="Q704" t="str">
        <f>IFERROR(VLOOKUP($A704,[3]库存报告使用数据!$A$1:$E$65536,5,0),"")</f>
        <v/>
      </c>
      <c r="R704" t="str">
        <f>IFERROR(VLOOKUP($A704,[3]库存报告使用数据!$A$1:$H$65536,8,0),"")</f>
        <v/>
      </c>
      <c r="S704" t="str">
        <f>IFERROR(VLOOKUP($A704,[3]库存报告使用数据!$A$1:$K$65536,11,0),"")</f>
        <v/>
      </c>
      <c r="T704" t="str">
        <f>IFERROR(VLOOKUP($A704,[3]库存报告使用数据!$A$1:$C$65536,3,0),"")</f>
        <v/>
      </c>
      <c r="U704" t="str">
        <f>IFERROR(VLOOKUP($A704,[3]库存报告使用数据!$A$1:$F$65536,6,0),"")</f>
        <v/>
      </c>
      <c r="V704" t="str">
        <f>IFERROR(VLOOKUP($A704,[3]库存报告使用数据!$A$1:$I$65536,9,0),"")</f>
        <v/>
      </c>
      <c r="W704" t="str">
        <f>IFERROR(VLOOKUP($A704,[3]库存报告使用数据!$A$1:$L$65536,12,0),"")</f>
        <v/>
      </c>
      <c r="X704" s="20" t="str">
        <f t="shared" si="172"/>
        <v/>
      </c>
      <c r="Y704" s="20" t="str">
        <f t="shared" si="173"/>
        <v/>
      </c>
      <c r="Z704" s="20" t="str">
        <f t="shared" si="174"/>
        <v/>
      </c>
      <c r="AA704" s="20" t="str">
        <f t="shared" si="175"/>
        <v/>
      </c>
      <c r="AB704" t="str">
        <f>IFERROR(VLOOKUP($A704,[3]库存报告使用数据!$A$1:$D$65536,4,0),"")</f>
        <v/>
      </c>
      <c r="AC704" t="str">
        <f>IFERROR(VLOOKUP($A704,[3]库存报告使用数据!$A$1:$G$65536,7,0),"")</f>
        <v/>
      </c>
      <c r="AD704" t="str">
        <f>IFERROR(VLOOKUP($A704,[3]库存报告使用数据!$A$1:$J$65536,10,0),"")</f>
        <v/>
      </c>
      <c r="AE704" t="str">
        <f>IFERROR(VLOOKUP($A704,[3]库存报告使用数据!$A$1:$M$65536,13,0),"")</f>
        <v/>
      </c>
      <c r="AF704" s="20" t="str">
        <f t="shared" si="176"/>
        <v/>
      </c>
      <c r="AG704" s="20" t="str">
        <f t="shared" si="177"/>
        <v/>
      </c>
      <c r="AH704" s="20" t="str">
        <f t="shared" si="178"/>
        <v/>
      </c>
      <c r="AI704" s="20" t="str">
        <f t="shared" si="179"/>
        <v/>
      </c>
      <c r="AJ704">
        <f>IFERROR(VLOOKUP($B704,[4]库存报告使用数据!$A$1:$B$65536,2,0),0)</f>
        <v>0</v>
      </c>
      <c r="AK704">
        <f>IFERROR(VLOOKUP($B704,[4]库存报告使用数据!$A$1:$C$65536,3,0),)</f>
        <v>0</v>
      </c>
      <c r="AL704">
        <f>IFERROR(VLOOKUP($B704,[4]库存报告使用数据!$A$1:$D$65536,4,0),)</f>
        <v>0</v>
      </c>
      <c r="AM704">
        <f>IFERROR(VLOOKUP($B704,[4]库存报告使用数据!$A$1:$E$65536,5,0),)</f>
        <v>0</v>
      </c>
      <c r="AN704" s="20" t="str">
        <f t="shared" si="180"/>
        <v/>
      </c>
      <c r="AO704" s="20" t="str">
        <f t="shared" si="181"/>
        <v/>
      </c>
      <c r="AP704" s="20" t="str">
        <f t="shared" si="182"/>
        <v/>
      </c>
      <c r="AQ704" s="20" t="str">
        <f t="shared" si="183"/>
        <v/>
      </c>
      <c r="AR704" s="32">
        <f t="shared" si="184"/>
        <v>0</v>
      </c>
      <c r="AS704" s="32">
        <f t="shared" si="185"/>
        <v>0</v>
      </c>
      <c r="AT704" s="32">
        <f t="shared" si="186"/>
        <v>0</v>
      </c>
      <c r="AU704" s="28" t="str">
        <f t="shared" si="187"/>
        <v>库存为0</v>
      </c>
      <c r="AV704" s="34" t="str">
        <f>IFERROR(时间!$B$4+AU704,"上周无销量")</f>
        <v>上周无销量</v>
      </c>
    </row>
    <row r="705" spans="1:48">
      <c r="A705" s="18" t="s">
        <v>750</v>
      </c>
      <c r="B705" t="str">
        <f>VLOOKUP(A705,'[1]sku-asin（子）'!$A:$B,2,0)</f>
        <v>B07CYYYS5S</v>
      </c>
      <c r="C705" t="str">
        <f>VLOOKUP(A705,'[1]子sku-父sku'!$A:$B,2,0)</f>
        <v>LYQ-BE1058</v>
      </c>
      <c r="D705" s="28">
        <f>IFERROR(VLOOKUP(A705,[2]库存报告使用数据处理!$A:$C,3,0),0)</f>
        <v>0</v>
      </c>
      <c r="E705" s="28">
        <f>IFERROR(VLOOKUP(A705,[2]库存报告使用数据处理!$A:$D,4,0),0)</f>
        <v>0</v>
      </c>
      <c r="F705" s="28">
        <f>IFERROR(VLOOKUP(A705,[2]库存报告使用数据处理!$A:$E,5,0),0)</f>
        <v>0</v>
      </c>
      <c r="G705" s="28">
        <f>IFERROR(VLOOKUP(A705,[2]库存报告使用数据处理!$A:$F,6,0),0)</f>
        <v>0</v>
      </c>
      <c r="H705" s="29">
        <f>IFERROR(VLOOKUP(A705,[2]库存报告使用数据处理!$A:$G,7,0),0)</f>
        <v>0</v>
      </c>
      <c r="I705">
        <f>IFERROR(VLOOKUP(A705,[5]数据处理!$A:$B,2,0),0)</f>
        <v>0</v>
      </c>
      <c r="J705" s="30">
        <f>IFERROR(VLOOKUP(A705,[5]数据处理!$A:$D,4,0),0)</f>
        <v>0</v>
      </c>
      <c r="K705" s="30">
        <f>IFERROR(VLOOKUP(A705,[5]数据处理!$A:$E,5,0),0)</f>
        <v>0</v>
      </c>
      <c r="L705" s="30">
        <f>IFERROR(VLOOKUP(A705,[5]数据处理!$A:$G,7,0),0)</f>
        <v>0</v>
      </c>
      <c r="M705">
        <f t="shared" si="171"/>
        <v>0</v>
      </c>
      <c r="N705">
        <f>IFERROR(VLOOKUP(A705,[5]数据处理!$A:$C,3,0),0)</f>
        <v>0</v>
      </c>
      <c r="O705">
        <f>IFERROR(VLOOKUP($A705,[5]数据处理!$A:$N,14,0),0)</f>
        <v>0</v>
      </c>
      <c r="P705" t="str">
        <f>IFERROR(VLOOKUP($A705,[3]库存报告使用数据!$A$1:$B$65536,2,0),"")</f>
        <v/>
      </c>
      <c r="Q705" t="str">
        <f>IFERROR(VLOOKUP($A705,[3]库存报告使用数据!$A$1:$E$65536,5,0),"")</f>
        <v/>
      </c>
      <c r="R705" t="str">
        <f>IFERROR(VLOOKUP($A705,[3]库存报告使用数据!$A$1:$H$65536,8,0),"")</f>
        <v/>
      </c>
      <c r="S705" t="str">
        <f>IFERROR(VLOOKUP($A705,[3]库存报告使用数据!$A$1:$K$65536,11,0),"")</f>
        <v/>
      </c>
      <c r="T705" t="str">
        <f>IFERROR(VLOOKUP($A705,[3]库存报告使用数据!$A$1:$C$65536,3,0),"")</f>
        <v/>
      </c>
      <c r="U705" t="str">
        <f>IFERROR(VLOOKUP($A705,[3]库存报告使用数据!$A$1:$F$65536,6,0),"")</f>
        <v/>
      </c>
      <c r="V705" t="str">
        <f>IFERROR(VLOOKUP($A705,[3]库存报告使用数据!$A$1:$I$65536,9,0),"")</f>
        <v/>
      </c>
      <c r="W705" t="str">
        <f>IFERROR(VLOOKUP($A705,[3]库存报告使用数据!$A$1:$L$65536,12,0),"")</f>
        <v/>
      </c>
      <c r="X705" s="20" t="str">
        <f t="shared" si="172"/>
        <v/>
      </c>
      <c r="Y705" s="20" t="str">
        <f t="shared" si="173"/>
        <v/>
      </c>
      <c r="Z705" s="20" t="str">
        <f t="shared" si="174"/>
        <v/>
      </c>
      <c r="AA705" s="20" t="str">
        <f t="shared" si="175"/>
        <v/>
      </c>
      <c r="AB705" t="str">
        <f>IFERROR(VLOOKUP($A705,[3]库存报告使用数据!$A$1:$D$65536,4,0),"")</f>
        <v/>
      </c>
      <c r="AC705" t="str">
        <f>IFERROR(VLOOKUP($A705,[3]库存报告使用数据!$A$1:$G$65536,7,0),"")</f>
        <v/>
      </c>
      <c r="AD705" t="str">
        <f>IFERROR(VLOOKUP($A705,[3]库存报告使用数据!$A$1:$J$65536,10,0),"")</f>
        <v/>
      </c>
      <c r="AE705" t="str">
        <f>IFERROR(VLOOKUP($A705,[3]库存报告使用数据!$A$1:$M$65536,13,0),"")</f>
        <v/>
      </c>
      <c r="AF705" s="20" t="str">
        <f t="shared" si="176"/>
        <v/>
      </c>
      <c r="AG705" s="20" t="str">
        <f t="shared" si="177"/>
        <v/>
      </c>
      <c r="AH705" s="20" t="str">
        <f t="shared" si="178"/>
        <v/>
      </c>
      <c r="AI705" s="20" t="str">
        <f t="shared" si="179"/>
        <v/>
      </c>
      <c r="AJ705">
        <f>IFERROR(VLOOKUP($B705,[4]库存报告使用数据!$A$1:$B$65536,2,0),0)</f>
        <v>0</v>
      </c>
      <c r="AK705">
        <f>IFERROR(VLOOKUP($B705,[4]库存报告使用数据!$A$1:$C$65536,3,0),)</f>
        <v>0</v>
      </c>
      <c r="AL705">
        <f>IFERROR(VLOOKUP($B705,[4]库存报告使用数据!$A$1:$D$65536,4,0),)</f>
        <v>0</v>
      </c>
      <c r="AM705">
        <f>IFERROR(VLOOKUP($B705,[4]库存报告使用数据!$A$1:$E$65536,5,0),)</f>
        <v>0</v>
      </c>
      <c r="AN705" s="20" t="str">
        <f t="shared" si="180"/>
        <v/>
      </c>
      <c r="AO705" s="20" t="str">
        <f t="shared" si="181"/>
        <v/>
      </c>
      <c r="AP705" s="20" t="str">
        <f t="shared" si="182"/>
        <v/>
      </c>
      <c r="AQ705" s="20" t="str">
        <f t="shared" si="183"/>
        <v/>
      </c>
      <c r="AR705" s="32">
        <f t="shared" si="184"/>
        <v>0</v>
      </c>
      <c r="AS705" s="32">
        <f t="shared" si="185"/>
        <v>0</v>
      </c>
      <c r="AT705" s="32">
        <f t="shared" si="186"/>
        <v>0</v>
      </c>
      <c r="AU705" s="28" t="str">
        <f t="shared" si="187"/>
        <v>库存为0</v>
      </c>
      <c r="AV705" s="34" t="str">
        <f>IFERROR(时间!$B$4+AU705,"上周无销量")</f>
        <v>上周无销量</v>
      </c>
    </row>
    <row r="706" spans="1:48">
      <c r="A706" s="18" t="s">
        <v>751</v>
      </c>
      <c r="B706" t="str">
        <f>VLOOKUP(A706,'[1]sku-asin（子）'!$A:$B,2,0)</f>
        <v>B07CZ31F31</v>
      </c>
      <c r="C706" t="str">
        <f>VLOOKUP(A706,'[1]子sku-父sku'!$A:$B,2,0)</f>
        <v>LYQ-BE1058</v>
      </c>
      <c r="D706" s="28">
        <f>IFERROR(VLOOKUP(A706,[2]库存报告使用数据处理!$A:$C,3,0),0)</f>
        <v>0</v>
      </c>
      <c r="E706" s="28">
        <f>IFERROR(VLOOKUP(A706,[2]库存报告使用数据处理!$A:$D,4,0),0)</f>
        <v>0</v>
      </c>
      <c r="F706" s="28">
        <f>IFERROR(VLOOKUP(A706,[2]库存报告使用数据处理!$A:$E,5,0),0)</f>
        <v>0</v>
      </c>
      <c r="G706" s="28">
        <f>IFERROR(VLOOKUP(A706,[2]库存报告使用数据处理!$A:$F,6,0),0)</f>
        <v>0</v>
      </c>
      <c r="H706" s="29">
        <f>IFERROR(VLOOKUP(A706,[2]库存报告使用数据处理!$A:$G,7,0),0)</f>
        <v>0</v>
      </c>
      <c r="I706">
        <f>IFERROR(VLOOKUP(A706,[5]数据处理!$A:$B,2,0),0)</f>
        <v>0</v>
      </c>
      <c r="J706" s="30">
        <f>IFERROR(VLOOKUP(A706,[5]数据处理!$A:$D,4,0),0)</f>
        <v>0</v>
      </c>
      <c r="K706" s="30">
        <f>IFERROR(VLOOKUP(A706,[5]数据处理!$A:$E,5,0),0)</f>
        <v>0</v>
      </c>
      <c r="L706" s="30">
        <f>IFERROR(VLOOKUP(A706,[5]数据处理!$A:$G,7,0),0)</f>
        <v>0</v>
      </c>
      <c r="M706">
        <f t="shared" si="171"/>
        <v>0</v>
      </c>
      <c r="N706">
        <f>IFERROR(VLOOKUP(A706,[5]数据处理!$A:$C,3,0),0)</f>
        <v>0</v>
      </c>
      <c r="O706">
        <f>IFERROR(VLOOKUP($A706,[5]数据处理!$A:$N,14,0),0)</f>
        <v>0</v>
      </c>
      <c r="P706" t="str">
        <f>IFERROR(VLOOKUP($A706,[3]库存报告使用数据!$A$1:$B$65536,2,0),"")</f>
        <v/>
      </c>
      <c r="Q706" t="str">
        <f>IFERROR(VLOOKUP($A706,[3]库存报告使用数据!$A$1:$E$65536,5,0),"")</f>
        <v/>
      </c>
      <c r="R706" t="str">
        <f>IFERROR(VLOOKUP($A706,[3]库存报告使用数据!$A$1:$H$65536,8,0),"")</f>
        <v/>
      </c>
      <c r="S706" t="str">
        <f>IFERROR(VLOOKUP($A706,[3]库存报告使用数据!$A$1:$K$65536,11,0),"")</f>
        <v/>
      </c>
      <c r="T706" t="str">
        <f>IFERROR(VLOOKUP($A706,[3]库存报告使用数据!$A$1:$C$65536,3,0),"")</f>
        <v/>
      </c>
      <c r="U706" t="str">
        <f>IFERROR(VLOOKUP($A706,[3]库存报告使用数据!$A$1:$F$65536,6,0),"")</f>
        <v/>
      </c>
      <c r="V706" t="str">
        <f>IFERROR(VLOOKUP($A706,[3]库存报告使用数据!$A$1:$I$65536,9,0),"")</f>
        <v/>
      </c>
      <c r="W706" t="str">
        <f>IFERROR(VLOOKUP($A706,[3]库存报告使用数据!$A$1:$L$65536,12,0),"")</f>
        <v/>
      </c>
      <c r="X706" s="20" t="str">
        <f t="shared" si="172"/>
        <v/>
      </c>
      <c r="Y706" s="20" t="str">
        <f t="shared" si="173"/>
        <v/>
      </c>
      <c r="Z706" s="20" t="str">
        <f t="shared" si="174"/>
        <v/>
      </c>
      <c r="AA706" s="20" t="str">
        <f t="shared" si="175"/>
        <v/>
      </c>
      <c r="AB706" t="str">
        <f>IFERROR(VLOOKUP($A706,[3]库存报告使用数据!$A$1:$D$65536,4,0),"")</f>
        <v/>
      </c>
      <c r="AC706" t="str">
        <f>IFERROR(VLOOKUP($A706,[3]库存报告使用数据!$A$1:$G$65536,7,0),"")</f>
        <v/>
      </c>
      <c r="AD706" t="str">
        <f>IFERROR(VLOOKUP($A706,[3]库存报告使用数据!$A$1:$J$65536,10,0),"")</f>
        <v/>
      </c>
      <c r="AE706" t="str">
        <f>IFERROR(VLOOKUP($A706,[3]库存报告使用数据!$A$1:$M$65536,13,0),"")</f>
        <v/>
      </c>
      <c r="AF706" s="20" t="str">
        <f t="shared" si="176"/>
        <v/>
      </c>
      <c r="AG706" s="20" t="str">
        <f t="shared" si="177"/>
        <v/>
      </c>
      <c r="AH706" s="20" t="str">
        <f t="shared" si="178"/>
        <v/>
      </c>
      <c r="AI706" s="20" t="str">
        <f t="shared" si="179"/>
        <v/>
      </c>
      <c r="AJ706">
        <f>IFERROR(VLOOKUP($B706,[4]库存报告使用数据!$A$1:$B$65536,2,0),0)</f>
        <v>0</v>
      </c>
      <c r="AK706">
        <f>IFERROR(VLOOKUP($B706,[4]库存报告使用数据!$A$1:$C$65536,3,0),)</f>
        <v>0</v>
      </c>
      <c r="AL706">
        <f>IFERROR(VLOOKUP($B706,[4]库存报告使用数据!$A$1:$D$65536,4,0),)</f>
        <v>0</v>
      </c>
      <c r="AM706">
        <f>IFERROR(VLOOKUP($B706,[4]库存报告使用数据!$A$1:$E$65536,5,0),)</f>
        <v>0</v>
      </c>
      <c r="AN706" s="20" t="str">
        <f t="shared" si="180"/>
        <v/>
      </c>
      <c r="AO706" s="20" t="str">
        <f t="shared" si="181"/>
        <v/>
      </c>
      <c r="AP706" s="20" t="str">
        <f t="shared" si="182"/>
        <v/>
      </c>
      <c r="AQ706" s="20" t="str">
        <f t="shared" si="183"/>
        <v/>
      </c>
      <c r="AR706" s="32">
        <f t="shared" si="184"/>
        <v>0</v>
      </c>
      <c r="AS706" s="32">
        <f t="shared" si="185"/>
        <v>0</v>
      </c>
      <c r="AT706" s="32">
        <f t="shared" si="186"/>
        <v>0</v>
      </c>
      <c r="AU706" s="28" t="str">
        <f t="shared" si="187"/>
        <v>库存为0</v>
      </c>
      <c r="AV706" s="34" t="str">
        <f>IFERROR(时间!$B$4+AU706,"上周无销量")</f>
        <v>上周无销量</v>
      </c>
    </row>
    <row r="707" spans="1:48">
      <c r="A707" s="18" t="s">
        <v>752</v>
      </c>
      <c r="B707" t="str">
        <f>VLOOKUP(A707,'[1]sku-asin（子）'!$A:$B,2,0)</f>
        <v>B07CYSQTW7</v>
      </c>
      <c r="C707" t="str">
        <f>VLOOKUP(A707,'[1]子sku-父sku'!$A:$B,2,0)</f>
        <v>LYQ-BE1058</v>
      </c>
      <c r="D707" s="28">
        <f>IFERROR(VLOOKUP(A707,[2]库存报告使用数据处理!$A:$C,3,0),0)</f>
        <v>0</v>
      </c>
      <c r="E707" s="28">
        <f>IFERROR(VLOOKUP(A707,[2]库存报告使用数据处理!$A:$D,4,0),0)</f>
        <v>0</v>
      </c>
      <c r="F707" s="28">
        <f>IFERROR(VLOOKUP(A707,[2]库存报告使用数据处理!$A:$E,5,0),0)</f>
        <v>0</v>
      </c>
      <c r="G707" s="28">
        <f>IFERROR(VLOOKUP(A707,[2]库存报告使用数据处理!$A:$F,6,0),0)</f>
        <v>0</v>
      </c>
      <c r="H707" s="29">
        <f>IFERROR(VLOOKUP(A707,[2]库存报告使用数据处理!$A:$G,7,0),0)</f>
        <v>0</v>
      </c>
      <c r="I707">
        <f>IFERROR(VLOOKUP(A707,[5]数据处理!$A:$B,2,0),0)</f>
        <v>0</v>
      </c>
      <c r="J707" s="30">
        <f>IFERROR(VLOOKUP(A707,[5]数据处理!$A:$D,4,0),0)</f>
        <v>0</v>
      </c>
      <c r="K707" s="30">
        <f>IFERROR(VLOOKUP(A707,[5]数据处理!$A:$E,5,0),0)</f>
        <v>0</v>
      </c>
      <c r="L707" s="30">
        <f>IFERROR(VLOOKUP(A707,[5]数据处理!$A:$G,7,0),0)</f>
        <v>0</v>
      </c>
      <c r="M707">
        <f t="shared" si="171"/>
        <v>0</v>
      </c>
      <c r="N707">
        <f>IFERROR(VLOOKUP(A707,[5]数据处理!$A:$C,3,0),0)</f>
        <v>0</v>
      </c>
      <c r="O707">
        <f>IFERROR(VLOOKUP($A707,[5]数据处理!$A:$N,14,0),0)</f>
        <v>0</v>
      </c>
      <c r="P707" t="str">
        <f>IFERROR(VLOOKUP($A707,[3]库存报告使用数据!$A$1:$B$65536,2,0),"")</f>
        <v/>
      </c>
      <c r="Q707" t="str">
        <f>IFERROR(VLOOKUP($A707,[3]库存报告使用数据!$A$1:$E$65536,5,0),"")</f>
        <v/>
      </c>
      <c r="R707" t="str">
        <f>IFERROR(VLOOKUP($A707,[3]库存报告使用数据!$A$1:$H$65536,8,0),"")</f>
        <v/>
      </c>
      <c r="S707" t="str">
        <f>IFERROR(VLOOKUP($A707,[3]库存报告使用数据!$A$1:$K$65536,11,0),"")</f>
        <v/>
      </c>
      <c r="T707" t="str">
        <f>IFERROR(VLOOKUP($A707,[3]库存报告使用数据!$A$1:$C$65536,3,0),"")</f>
        <v/>
      </c>
      <c r="U707" t="str">
        <f>IFERROR(VLOOKUP($A707,[3]库存报告使用数据!$A$1:$F$65536,6,0),"")</f>
        <v/>
      </c>
      <c r="V707" t="str">
        <f>IFERROR(VLOOKUP($A707,[3]库存报告使用数据!$A$1:$I$65536,9,0),"")</f>
        <v/>
      </c>
      <c r="W707" t="str">
        <f>IFERROR(VLOOKUP($A707,[3]库存报告使用数据!$A$1:$L$65536,12,0),"")</f>
        <v/>
      </c>
      <c r="X707" s="20" t="str">
        <f t="shared" si="172"/>
        <v/>
      </c>
      <c r="Y707" s="20" t="str">
        <f t="shared" si="173"/>
        <v/>
      </c>
      <c r="Z707" s="20" t="str">
        <f t="shared" si="174"/>
        <v/>
      </c>
      <c r="AA707" s="20" t="str">
        <f t="shared" si="175"/>
        <v/>
      </c>
      <c r="AB707" t="str">
        <f>IFERROR(VLOOKUP($A707,[3]库存报告使用数据!$A$1:$D$65536,4,0),"")</f>
        <v/>
      </c>
      <c r="AC707" t="str">
        <f>IFERROR(VLOOKUP($A707,[3]库存报告使用数据!$A$1:$G$65536,7,0),"")</f>
        <v/>
      </c>
      <c r="AD707" t="str">
        <f>IFERROR(VLOOKUP($A707,[3]库存报告使用数据!$A$1:$J$65536,10,0),"")</f>
        <v/>
      </c>
      <c r="AE707" t="str">
        <f>IFERROR(VLOOKUP($A707,[3]库存报告使用数据!$A$1:$M$65536,13,0),"")</f>
        <v/>
      </c>
      <c r="AF707" s="20" t="str">
        <f t="shared" si="176"/>
        <v/>
      </c>
      <c r="AG707" s="20" t="str">
        <f t="shared" si="177"/>
        <v/>
      </c>
      <c r="AH707" s="20" t="str">
        <f t="shared" si="178"/>
        <v/>
      </c>
      <c r="AI707" s="20" t="str">
        <f t="shared" si="179"/>
        <v/>
      </c>
      <c r="AJ707">
        <f>IFERROR(VLOOKUP($B707,[4]库存报告使用数据!$A$1:$B$65536,2,0),0)</f>
        <v>0</v>
      </c>
      <c r="AK707">
        <f>IFERROR(VLOOKUP($B707,[4]库存报告使用数据!$A$1:$C$65536,3,0),)</f>
        <v>0</v>
      </c>
      <c r="AL707">
        <f>IFERROR(VLOOKUP($B707,[4]库存报告使用数据!$A$1:$D$65536,4,0),)</f>
        <v>0</v>
      </c>
      <c r="AM707">
        <f>IFERROR(VLOOKUP($B707,[4]库存报告使用数据!$A$1:$E$65536,5,0),)</f>
        <v>0</v>
      </c>
      <c r="AN707" s="20" t="str">
        <f t="shared" si="180"/>
        <v/>
      </c>
      <c r="AO707" s="20" t="str">
        <f t="shared" si="181"/>
        <v/>
      </c>
      <c r="AP707" s="20" t="str">
        <f t="shared" si="182"/>
        <v/>
      </c>
      <c r="AQ707" s="20" t="str">
        <f t="shared" si="183"/>
        <v/>
      </c>
      <c r="AR707" s="32">
        <f t="shared" si="184"/>
        <v>0</v>
      </c>
      <c r="AS707" s="32">
        <f t="shared" si="185"/>
        <v>0</v>
      </c>
      <c r="AT707" s="32">
        <f t="shared" si="186"/>
        <v>0</v>
      </c>
      <c r="AU707" s="28" t="str">
        <f t="shared" si="187"/>
        <v>库存为0</v>
      </c>
      <c r="AV707" s="34" t="str">
        <f>IFERROR(时间!$B$4+AU707,"上周无销量")</f>
        <v>上周无销量</v>
      </c>
    </row>
    <row r="708" spans="1:48">
      <c r="A708" s="18" t="s">
        <v>753</v>
      </c>
      <c r="B708" t="str">
        <f>VLOOKUP(A708,'[1]sku-asin（子）'!$A:$B,2,0)</f>
        <v>B07CYZGPM8</v>
      </c>
      <c r="C708" t="str">
        <f>VLOOKUP(A708,'[1]子sku-父sku'!$A:$B,2,0)</f>
        <v>LYQ-BE1058</v>
      </c>
      <c r="D708" s="28">
        <f>IFERROR(VLOOKUP(A708,[2]库存报告使用数据处理!$A:$C,3,0),0)</f>
        <v>0</v>
      </c>
      <c r="E708" s="28">
        <f>IFERROR(VLOOKUP(A708,[2]库存报告使用数据处理!$A:$D,4,0),0)</f>
        <v>0</v>
      </c>
      <c r="F708" s="28">
        <f>IFERROR(VLOOKUP(A708,[2]库存报告使用数据处理!$A:$E,5,0),0)</f>
        <v>0</v>
      </c>
      <c r="G708" s="28">
        <f>IFERROR(VLOOKUP(A708,[2]库存报告使用数据处理!$A:$F,6,0),0)</f>
        <v>0</v>
      </c>
      <c r="H708" s="29">
        <f>IFERROR(VLOOKUP(A708,[2]库存报告使用数据处理!$A:$G,7,0),0)</f>
        <v>0</v>
      </c>
      <c r="I708">
        <f>IFERROR(VLOOKUP(A708,[5]数据处理!$A:$B,2,0),0)</f>
        <v>0</v>
      </c>
      <c r="J708" s="30">
        <f>IFERROR(VLOOKUP(A708,[5]数据处理!$A:$D,4,0),0)</f>
        <v>0</v>
      </c>
      <c r="K708" s="30">
        <f>IFERROR(VLOOKUP(A708,[5]数据处理!$A:$E,5,0),0)</f>
        <v>0</v>
      </c>
      <c r="L708" s="30">
        <f>IFERROR(VLOOKUP(A708,[5]数据处理!$A:$G,7,0),0)</f>
        <v>0</v>
      </c>
      <c r="M708">
        <f t="shared" si="171"/>
        <v>0</v>
      </c>
      <c r="N708">
        <f>IFERROR(VLOOKUP(A708,[5]数据处理!$A:$C,3,0),0)</f>
        <v>0</v>
      </c>
      <c r="O708">
        <f>IFERROR(VLOOKUP($A708,[5]数据处理!$A:$N,14,0),0)</f>
        <v>0</v>
      </c>
      <c r="P708" t="str">
        <f>IFERROR(VLOOKUP($A708,[3]库存报告使用数据!$A$1:$B$65536,2,0),"")</f>
        <v/>
      </c>
      <c r="Q708" t="str">
        <f>IFERROR(VLOOKUP($A708,[3]库存报告使用数据!$A$1:$E$65536,5,0),"")</f>
        <v/>
      </c>
      <c r="R708" t="str">
        <f>IFERROR(VLOOKUP($A708,[3]库存报告使用数据!$A$1:$H$65536,8,0),"")</f>
        <v/>
      </c>
      <c r="S708" t="str">
        <f>IFERROR(VLOOKUP($A708,[3]库存报告使用数据!$A$1:$K$65536,11,0),"")</f>
        <v/>
      </c>
      <c r="T708" t="str">
        <f>IFERROR(VLOOKUP($A708,[3]库存报告使用数据!$A$1:$C$65536,3,0),"")</f>
        <v/>
      </c>
      <c r="U708" t="str">
        <f>IFERROR(VLOOKUP($A708,[3]库存报告使用数据!$A$1:$F$65536,6,0),"")</f>
        <v/>
      </c>
      <c r="V708" t="str">
        <f>IFERROR(VLOOKUP($A708,[3]库存报告使用数据!$A$1:$I$65536,9,0),"")</f>
        <v/>
      </c>
      <c r="W708" t="str">
        <f>IFERROR(VLOOKUP($A708,[3]库存报告使用数据!$A$1:$L$65536,12,0),"")</f>
        <v/>
      </c>
      <c r="X708" s="20" t="str">
        <f t="shared" si="172"/>
        <v/>
      </c>
      <c r="Y708" s="20" t="str">
        <f t="shared" si="173"/>
        <v/>
      </c>
      <c r="Z708" s="20" t="str">
        <f t="shared" si="174"/>
        <v/>
      </c>
      <c r="AA708" s="20" t="str">
        <f t="shared" si="175"/>
        <v/>
      </c>
      <c r="AB708" t="str">
        <f>IFERROR(VLOOKUP($A708,[3]库存报告使用数据!$A$1:$D$65536,4,0),"")</f>
        <v/>
      </c>
      <c r="AC708" t="str">
        <f>IFERROR(VLOOKUP($A708,[3]库存报告使用数据!$A$1:$G$65536,7,0),"")</f>
        <v/>
      </c>
      <c r="AD708" t="str">
        <f>IFERROR(VLOOKUP($A708,[3]库存报告使用数据!$A$1:$J$65536,10,0),"")</f>
        <v/>
      </c>
      <c r="AE708" t="str">
        <f>IFERROR(VLOOKUP($A708,[3]库存报告使用数据!$A$1:$M$65536,13,0),"")</f>
        <v/>
      </c>
      <c r="AF708" s="20" t="str">
        <f t="shared" si="176"/>
        <v/>
      </c>
      <c r="AG708" s="20" t="str">
        <f t="shared" si="177"/>
        <v/>
      </c>
      <c r="AH708" s="20" t="str">
        <f t="shared" si="178"/>
        <v/>
      </c>
      <c r="AI708" s="20" t="str">
        <f t="shared" si="179"/>
        <v/>
      </c>
      <c r="AJ708">
        <f>IFERROR(VLOOKUP($B708,[4]库存报告使用数据!$A$1:$B$65536,2,0),0)</f>
        <v>0</v>
      </c>
      <c r="AK708">
        <f>IFERROR(VLOOKUP($B708,[4]库存报告使用数据!$A$1:$C$65536,3,0),)</f>
        <v>0</v>
      </c>
      <c r="AL708">
        <f>IFERROR(VLOOKUP($B708,[4]库存报告使用数据!$A$1:$D$65536,4,0),)</f>
        <v>0</v>
      </c>
      <c r="AM708">
        <f>IFERROR(VLOOKUP($B708,[4]库存报告使用数据!$A$1:$E$65536,5,0),)</f>
        <v>0</v>
      </c>
      <c r="AN708" s="20" t="str">
        <f t="shared" si="180"/>
        <v/>
      </c>
      <c r="AO708" s="20" t="str">
        <f t="shared" si="181"/>
        <v/>
      </c>
      <c r="AP708" s="20" t="str">
        <f t="shared" si="182"/>
        <v/>
      </c>
      <c r="AQ708" s="20" t="str">
        <f t="shared" si="183"/>
        <v/>
      </c>
      <c r="AR708" s="32">
        <f t="shared" si="184"/>
        <v>0</v>
      </c>
      <c r="AS708" s="32">
        <f t="shared" si="185"/>
        <v>0</v>
      </c>
      <c r="AT708" s="32">
        <f t="shared" si="186"/>
        <v>0</v>
      </c>
      <c r="AU708" s="28" t="str">
        <f t="shared" si="187"/>
        <v>库存为0</v>
      </c>
      <c r="AV708" s="34" t="str">
        <f>IFERROR(时间!$B$4+AU708,"上周无销量")</f>
        <v>上周无销量</v>
      </c>
    </row>
    <row r="709" spans="1:48">
      <c r="A709" s="18" t="s">
        <v>754</v>
      </c>
      <c r="B709" t="str">
        <f>VLOOKUP(A709,'[1]sku-asin（子）'!$A:$B,2,0)</f>
        <v>B07CZ4H8T6</v>
      </c>
      <c r="C709" t="str">
        <f>VLOOKUP(A709,'[1]子sku-父sku'!$A:$B,2,0)</f>
        <v>LYQ-BE1058</v>
      </c>
      <c r="D709" s="28">
        <f>IFERROR(VLOOKUP(A709,[2]库存报告使用数据处理!$A:$C,3,0),0)</f>
        <v>0</v>
      </c>
      <c r="E709" s="28">
        <f>IFERROR(VLOOKUP(A709,[2]库存报告使用数据处理!$A:$D,4,0),0)</f>
        <v>0</v>
      </c>
      <c r="F709" s="28">
        <f>IFERROR(VLOOKUP(A709,[2]库存报告使用数据处理!$A:$E,5,0),0)</f>
        <v>0</v>
      </c>
      <c r="G709" s="28">
        <f>IFERROR(VLOOKUP(A709,[2]库存报告使用数据处理!$A:$F,6,0),0)</f>
        <v>0</v>
      </c>
      <c r="H709" s="29">
        <f>IFERROR(VLOOKUP(A709,[2]库存报告使用数据处理!$A:$G,7,0),0)</f>
        <v>0</v>
      </c>
      <c r="I709">
        <f>IFERROR(VLOOKUP(A709,[5]数据处理!$A:$B,2,0),0)</f>
        <v>0</v>
      </c>
      <c r="J709" s="30">
        <f>IFERROR(VLOOKUP(A709,[5]数据处理!$A:$D,4,0),0)</f>
        <v>0</v>
      </c>
      <c r="K709" s="30">
        <f>IFERROR(VLOOKUP(A709,[5]数据处理!$A:$E,5,0),0)</f>
        <v>0</v>
      </c>
      <c r="L709" s="30">
        <f>IFERROR(VLOOKUP(A709,[5]数据处理!$A:$G,7,0),0)</f>
        <v>0</v>
      </c>
      <c r="M709">
        <f t="shared" si="171"/>
        <v>0</v>
      </c>
      <c r="N709">
        <f>IFERROR(VLOOKUP(A709,[5]数据处理!$A:$C,3,0),0)</f>
        <v>0</v>
      </c>
      <c r="O709">
        <f>IFERROR(VLOOKUP($A709,[5]数据处理!$A:$N,14,0),0)</f>
        <v>0</v>
      </c>
      <c r="P709" t="str">
        <f>IFERROR(VLOOKUP($A709,[3]库存报告使用数据!$A$1:$B$65536,2,0),"")</f>
        <v/>
      </c>
      <c r="Q709" t="str">
        <f>IFERROR(VLOOKUP($A709,[3]库存报告使用数据!$A$1:$E$65536,5,0),"")</f>
        <v/>
      </c>
      <c r="R709" t="str">
        <f>IFERROR(VLOOKUP($A709,[3]库存报告使用数据!$A$1:$H$65536,8,0),"")</f>
        <v/>
      </c>
      <c r="S709" t="str">
        <f>IFERROR(VLOOKUP($A709,[3]库存报告使用数据!$A$1:$K$65536,11,0),"")</f>
        <v/>
      </c>
      <c r="T709" t="str">
        <f>IFERROR(VLOOKUP($A709,[3]库存报告使用数据!$A$1:$C$65536,3,0),"")</f>
        <v/>
      </c>
      <c r="U709" t="str">
        <f>IFERROR(VLOOKUP($A709,[3]库存报告使用数据!$A$1:$F$65536,6,0),"")</f>
        <v/>
      </c>
      <c r="V709" t="str">
        <f>IFERROR(VLOOKUP($A709,[3]库存报告使用数据!$A$1:$I$65536,9,0),"")</f>
        <v/>
      </c>
      <c r="W709" t="str">
        <f>IFERROR(VLOOKUP($A709,[3]库存报告使用数据!$A$1:$L$65536,12,0),"")</f>
        <v/>
      </c>
      <c r="X709" s="20" t="str">
        <f t="shared" si="172"/>
        <v/>
      </c>
      <c r="Y709" s="20" t="str">
        <f t="shared" si="173"/>
        <v/>
      </c>
      <c r="Z709" s="20" t="str">
        <f t="shared" si="174"/>
        <v/>
      </c>
      <c r="AA709" s="20" t="str">
        <f t="shared" si="175"/>
        <v/>
      </c>
      <c r="AB709" t="str">
        <f>IFERROR(VLOOKUP($A709,[3]库存报告使用数据!$A$1:$D$65536,4,0),"")</f>
        <v/>
      </c>
      <c r="AC709" t="str">
        <f>IFERROR(VLOOKUP($A709,[3]库存报告使用数据!$A$1:$G$65536,7,0),"")</f>
        <v/>
      </c>
      <c r="AD709" t="str">
        <f>IFERROR(VLOOKUP($A709,[3]库存报告使用数据!$A$1:$J$65536,10,0),"")</f>
        <v/>
      </c>
      <c r="AE709" t="str">
        <f>IFERROR(VLOOKUP($A709,[3]库存报告使用数据!$A$1:$M$65536,13,0),"")</f>
        <v/>
      </c>
      <c r="AF709" s="20" t="str">
        <f t="shared" si="176"/>
        <v/>
      </c>
      <c r="AG709" s="20" t="str">
        <f t="shared" si="177"/>
        <v/>
      </c>
      <c r="AH709" s="20" t="str">
        <f t="shared" si="178"/>
        <v/>
      </c>
      <c r="AI709" s="20" t="str">
        <f t="shared" si="179"/>
        <v/>
      </c>
      <c r="AJ709">
        <f>IFERROR(VLOOKUP($B709,[4]库存报告使用数据!$A$1:$B$65536,2,0),0)</f>
        <v>0</v>
      </c>
      <c r="AK709">
        <f>IFERROR(VLOOKUP($B709,[4]库存报告使用数据!$A$1:$C$65536,3,0),)</f>
        <v>0</v>
      </c>
      <c r="AL709">
        <f>IFERROR(VLOOKUP($B709,[4]库存报告使用数据!$A$1:$D$65536,4,0),)</f>
        <v>0</v>
      </c>
      <c r="AM709">
        <f>IFERROR(VLOOKUP($B709,[4]库存报告使用数据!$A$1:$E$65536,5,0),)</f>
        <v>0</v>
      </c>
      <c r="AN709" s="20" t="str">
        <f t="shared" si="180"/>
        <v/>
      </c>
      <c r="AO709" s="20" t="str">
        <f t="shared" si="181"/>
        <v/>
      </c>
      <c r="AP709" s="20" t="str">
        <f t="shared" si="182"/>
        <v/>
      </c>
      <c r="AQ709" s="20" t="str">
        <f t="shared" si="183"/>
        <v/>
      </c>
      <c r="AR709" s="32">
        <f t="shared" si="184"/>
        <v>0</v>
      </c>
      <c r="AS709" s="32">
        <f t="shared" si="185"/>
        <v>0</v>
      </c>
      <c r="AT709" s="32">
        <f t="shared" si="186"/>
        <v>0</v>
      </c>
      <c r="AU709" s="28" t="str">
        <f t="shared" si="187"/>
        <v>库存为0</v>
      </c>
      <c r="AV709" s="34" t="str">
        <f>IFERROR(时间!$B$4+AU709,"上周无销量")</f>
        <v>上周无销量</v>
      </c>
    </row>
    <row r="710" spans="1:48">
      <c r="A710" s="18" t="s">
        <v>755</v>
      </c>
      <c r="B710" t="str">
        <f>VLOOKUP(A710,'[1]sku-asin（子）'!$A:$B,2,0)</f>
        <v>B07CYV36Q3</v>
      </c>
      <c r="C710" t="str">
        <f>VLOOKUP(A710,'[1]子sku-父sku'!$A:$B,2,0)</f>
        <v>LYQ-BE1058</v>
      </c>
      <c r="D710" s="28">
        <f>IFERROR(VLOOKUP(A710,[2]库存报告使用数据处理!$A:$C,3,0),0)</f>
        <v>0</v>
      </c>
      <c r="E710" s="28">
        <f>IFERROR(VLOOKUP(A710,[2]库存报告使用数据处理!$A:$D,4,0),0)</f>
        <v>0</v>
      </c>
      <c r="F710" s="28">
        <f>IFERROR(VLOOKUP(A710,[2]库存报告使用数据处理!$A:$E,5,0),0)</f>
        <v>0</v>
      </c>
      <c r="G710" s="28">
        <f>IFERROR(VLOOKUP(A710,[2]库存报告使用数据处理!$A:$F,6,0),0)</f>
        <v>0</v>
      </c>
      <c r="H710" s="29">
        <f>IFERROR(VLOOKUP(A710,[2]库存报告使用数据处理!$A:$G,7,0),0)</f>
        <v>0</v>
      </c>
      <c r="I710">
        <f>IFERROR(VLOOKUP(A710,[5]数据处理!$A:$B,2,0),0)</f>
        <v>0</v>
      </c>
      <c r="J710" s="30">
        <f>IFERROR(VLOOKUP(A710,[5]数据处理!$A:$D,4,0),0)</f>
        <v>0</v>
      </c>
      <c r="K710" s="30">
        <f>IFERROR(VLOOKUP(A710,[5]数据处理!$A:$E,5,0),0)</f>
        <v>0</v>
      </c>
      <c r="L710" s="30">
        <f>IFERROR(VLOOKUP(A710,[5]数据处理!$A:$G,7,0),0)</f>
        <v>0</v>
      </c>
      <c r="M710">
        <f t="shared" ref="M710:M773" si="188">SUM(I710:L710)</f>
        <v>0</v>
      </c>
      <c r="N710">
        <f>IFERROR(VLOOKUP(A710,[5]数据处理!$A:$C,3,0),0)</f>
        <v>0</v>
      </c>
      <c r="O710">
        <f>IFERROR(VLOOKUP($A710,[5]数据处理!$A:$N,14,0),0)</f>
        <v>0</v>
      </c>
      <c r="P710" t="str">
        <f>IFERROR(VLOOKUP($A710,[3]库存报告使用数据!$A$1:$B$65536,2,0),"")</f>
        <v/>
      </c>
      <c r="Q710" t="str">
        <f>IFERROR(VLOOKUP($A710,[3]库存报告使用数据!$A$1:$E$65536,5,0),"")</f>
        <v/>
      </c>
      <c r="R710" t="str">
        <f>IFERROR(VLOOKUP($A710,[3]库存报告使用数据!$A$1:$H$65536,8,0),"")</f>
        <v/>
      </c>
      <c r="S710" t="str">
        <f>IFERROR(VLOOKUP($A710,[3]库存报告使用数据!$A$1:$K$65536,11,0),"")</f>
        <v/>
      </c>
      <c r="T710" t="str">
        <f>IFERROR(VLOOKUP($A710,[3]库存报告使用数据!$A$1:$C$65536,3,0),"")</f>
        <v/>
      </c>
      <c r="U710" t="str">
        <f>IFERROR(VLOOKUP($A710,[3]库存报告使用数据!$A$1:$F$65536,6,0),"")</f>
        <v/>
      </c>
      <c r="V710" t="str">
        <f>IFERROR(VLOOKUP($A710,[3]库存报告使用数据!$A$1:$I$65536,9,0),"")</f>
        <v/>
      </c>
      <c r="W710" t="str">
        <f>IFERROR(VLOOKUP($A710,[3]库存报告使用数据!$A$1:$L$65536,12,0),"")</f>
        <v/>
      </c>
      <c r="X710" s="20" t="str">
        <f t="shared" ref="X710:X773" si="189">IFERROR(T710/P710,"")</f>
        <v/>
      </c>
      <c r="Y710" s="20" t="str">
        <f t="shared" ref="Y710:Y773" si="190">IFERROR(U710/Q710,"")</f>
        <v/>
      </c>
      <c r="Z710" s="20" t="str">
        <f t="shared" ref="Z710:Z773" si="191">IFERROR(V710/R710,"")</f>
        <v/>
      </c>
      <c r="AA710" s="20" t="str">
        <f t="shared" ref="AA710:AA773" si="192">IFERROR(W710/S710,"")</f>
        <v/>
      </c>
      <c r="AB710" t="str">
        <f>IFERROR(VLOOKUP($A710,[3]库存报告使用数据!$A$1:$D$65536,4,0),"")</f>
        <v/>
      </c>
      <c r="AC710" t="str">
        <f>IFERROR(VLOOKUP($A710,[3]库存报告使用数据!$A$1:$G$65536,7,0),"")</f>
        <v/>
      </c>
      <c r="AD710" t="str">
        <f>IFERROR(VLOOKUP($A710,[3]库存报告使用数据!$A$1:$J$65536,10,0),"")</f>
        <v/>
      </c>
      <c r="AE710" t="str">
        <f>IFERROR(VLOOKUP($A710,[3]库存报告使用数据!$A$1:$M$65536,13,0),"")</f>
        <v/>
      </c>
      <c r="AF710" s="20" t="str">
        <f t="shared" ref="AF710:AF773" si="193">IF(OR(AB710="",AB710=0),"",IF(AND(D710*$H710=0,AB710&gt;0),"无销售广告费为"&amp;AB710,IFERROR(AB710/(D710*$H710),0)))</f>
        <v/>
      </c>
      <c r="AG710" s="20" t="str">
        <f t="shared" ref="AG710:AG773" si="194">IF(OR(AC710="",AC710=0),"",IF(AND(E710*$H710=0,AC710&gt;0),"无销售广告费为"&amp;AC710,IFERROR(AC710/(E710*$H710),0)))</f>
        <v/>
      </c>
      <c r="AH710" s="20" t="str">
        <f t="shared" ref="AH710:AH773" si="195">IF(OR(AD710="",AD710=0),"",IF(AND(F710*$H710=0,AD710&gt;0),"无销售广告费为"&amp;AD710,IFERROR(AD710/(F710*$H710),0)))</f>
        <v/>
      </c>
      <c r="AI710" s="20" t="str">
        <f t="shared" ref="AI710:AI773" si="196">IF(OR(AE710="",AE710=0),"",IF(AND(G710*$H710=0,AE710&gt;0),"无销售广告费为"&amp;AE710,IFERROR(AE710/(G710*$H710),0)))</f>
        <v/>
      </c>
      <c r="AJ710">
        <f>IFERROR(VLOOKUP($B710,[4]库存报告使用数据!$A$1:$B$65536,2,0),0)</f>
        <v>0</v>
      </c>
      <c r="AK710">
        <f>IFERROR(VLOOKUP($B710,[4]库存报告使用数据!$A$1:$C$65536,3,0),)</f>
        <v>0</v>
      </c>
      <c r="AL710">
        <f>IFERROR(VLOOKUP($B710,[4]库存报告使用数据!$A$1:$D$65536,4,0),)</f>
        <v>0</v>
      </c>
      <c r="AM710">
        <f>IFERROR(VLOOKUP($B710,[4]库存报告使用数据!$A$1:$E$65536,5,0),)</f>
        <v>0</v>
      </c>
      <c r="AN710" s="20" t="str">
        <f t="shared" ref="AN710:AN773" si="197">IFERROR(D710/AJ710,"")</f>
        <v/>
      </c>
      <c r="AO710" s="20" t="str">
        <f t="shared" ref="AO710:AO773" si="198">IFERROR(E710/AK710,"")</f>
        <v/>
      </c>
      <c r="AP710" s="20" t="str">
        <f t="shared" ref="AP710:AP773" si="199">IFERROR(F710/AL710,"")</f>
        <v/>
      </c>
      <c r="AQ710" s="20" t="str">
        <f t="shared" ref="AQ710:AQ773" si="200">IFERROR(G710/AM710,"")</f>
        <v/>
      </c>
      <c r="AR710" s="32">
        <f t="shared" ref="AR710:AR773" si="201">IFERROR(D710/7,"")</f>
        <v>0</v>
      </c>
      <c r="AS710" s="32">
        <f t="shared" ref="AS710:AS773" si="202">IF(AR710="","上周无销量",60*AR710)</f>
        <v>0</v>
      </c>
      <c r="AT710" s="32">
        <f t="shared" ref="AT710:AT773" si="203">IF(AS710="上周无销量","上周无销量/总库存"&amp;M710,M710-AS710)</f>
        <v>0</v>
      </c>
      <c r="AU710" s="28" t="str">
        <f t="shared" ref="AU710:AU773" si="204">IF(AR710="","库存为"&amp;M710,IF(AS710=0,"库存为"&amp;M710,INT(M710/AR710)))</f>
        <v>库存为0</v>
      </c>
      <c r="AV710" s="34" t="str">
        <f>IFERROR(时间!$B$4+AU710,"上周无销量")</f>
        <v>上周无销量</v>
      </c>
    </row>
    <row r="711" spans="1:48">
      <c r="A711" s="18" t="s">
        <v>756</v>
      </c>
      <c r="B711" t="str">
        <f>VLOOKUP(A711,'[1]sku-asin（子）'!$A:$B,2,0)</f>
        <v>B07CYVXHDF</v>
      </c>
      <c r="C711" t="str">
        <f>VLOOKUP(A711,'[1]子sku-父sku'!$A:$B,2,0)</f>
        <v>LYQ-BE1058</v>
      </c>
      <c r="D711" s="28">
        <f>IFERROR(VLOOKUP(A711,[2]库存报告使用数据处理!$A:$C,3,0),0)</f>
        <v>0</v>
      </c>
      <c r="E711" s="28">
        <f>IFERROR(VLOOKUP(A711,[2]库存报告使用数据处理!$A:$D,4,0),0)</f>
        <v>0</v>
      </c>
      <c r="F711" s="28">
        <f>IFERROR(VLOOKUP(A711,[2]库存报告使用数据处理!$A:$E,5,0),0)</f>
        <v>0</v>
      </c>
      <c r="G711" s="28">
        <f>IFERROR(VLOOKUP(A711,[2]库存报告使用数据处理!$A:$F,6,0),0)</f>
        <v>0</v>
      </c>
      <c r="H711" s="29">
        <f>IFERROR(VLOOKUP(A711,[2]库存报告使用数据处理!$A:$G,7,0),0)</f>
        <v>0</v>
      </c>
      <c r="I711">
        <f>IFERROR(VLOOKUP(A711,[5]数据处理!$A:$B,2,0),0)</f>
        <v>0</v>
      </c>
      <c r="J711" s="30">
        <f>IFERROR(VLOOKUP(A711,[5]数据处理!$A:$D,4,0),0)</f>
        <v>0</v>
      </c>
      <c r="K711" s="30">
        <f>IFERROR(VLOOKUP(A711,[5]数据处理!$A:$E,5,0),0)</f>
        <v>0</v>
      </c>
      <c r="L711" s="30">
        <f>IFERROR(VLOOKUP(A711,[5]数据处理!$A:$G,7,0),0)</f>
        <v>0</v>
      </c>
      <c r="M711">
        <f t="shared" si="188"/>
        <v>0</v>
      </c>
      <c r="N711">
        <f>IFERROR(VLOOKUP(A711,[5]数据处理!$A:$C,3,0),0)</f>
        <v>0</v>
      </c>
      <c r="O711">
        <f>IFERROR(VLOOKUP($A711,[5]数据处理!$A:$N,14,0),0)</f>
        <v>0</v>
      </c>
      <c r="P711" t="str">
        <f>IFERROR(VLOOKUP($A711,[3]库存报告使用数据!$A$1:$B$65536,2,0),"")</f>
        <v/>
      </c>
      <c r="Q711" t="str">
        <f>IFERROR(VLOOKUP($A711,[3]库存报告使用数据!$A$1:$E$65536,5,0),"")</f>
        <v/>
      </c>
      <c r="R711" t="str">
        <f>IFERROR(VLOOKUP($A711,[3]库存报告使用数据!$A$1:$H$65536,8,0),"")</f>
        <v/>
      </c>
      <c r="S711" t="str">
        <f>IFERROR(VLOOKUP($A711,[3]库存报告使用数据!$A$1:$K$65536,11,0),"")</f>
        <v/>
      </c>
      <c r="T711" t="str">
        <f>IFERROR(VLOOKUP($A711,[3]库存报告使用数据!$A$1:$C$65536,3,0),"")</f>
        <v/>
      </c>
      <c r="U711" t="str">
        <f>IFERROR(VLOOKUP($A711,[3]库存报告使用数据!$A$1:$F$65536,6,0),"")</f>
        <v/>
      </c>
      <c r="V711" t="str">
        <f>IFERROR(VLOOKUP($A711,[3]库存报告使用数据!$A$1:$I$65536,9,0),"")</f>
        <v/>
      </c>
      <c r="W711" t="str">
        <f>IFERROR(VLOOKUP($A711,[3]库存报告使用数据!$A$1:$L$65536,12,0),"")</f>
        <v/>
      </c>
      <c r="X711" s="20" t="str">
        <f t="shared" si="189"/>
        <v/>
      </c>
      <c r="Y711" s="20" t="str">
        <f t="shared" si="190"/>
        <v/>
      </c>
      <c r="Z711" s="20" t="str">
        <f t="shared" si="191"/>
        <v/>
      </c>
      <c r="AA711" s="20" t="str">
        <f t="shared" si="192"/>
        <v/>
      </c>
      <c r="AB711" t="str">
        <f>IFERROR(VLOOKUP($A711,[3]库存报告使用数据!$A$1:$D$65536,4,0),"")</f>
        <v/>
      </c>
      <c r="AC711" t="str">
        <f>IFERROR(VLOOKUP($A711,[3]库存报告使用数据!$A$1:$G$65536,7,0),"")</f>
        <v/>
      </c>
      <c r="AD711" t="str">
        <f>IFERROR(VLOOKUP($A711,[3]库存报告使用数据!$A$1:$J$65536,10,0),"")</f>
        <v/>
      </c>
      <c r="AE711" t="str">
        <f>IFERROR(VLOOKUP($A711,[3]库存报告使用数据!$A$1:$M$65536,13,0),"")</f>
        <v/>
      </c>
      <c r="AF711" s="20" t="str">
        <f t="shared" si="193"/>
        <v/>
      </c>
      <c r="AG711" s="20" t="str">
        <f t="shared" si="194"/>
        <v/>
      </c>
      <c r="AH711" s="20" t="str">
        <f t="shared" si="195"/>
        <v/>
      </c>
      <c r="AI711" s="20" t="str">
        <f t="shared" si="196"/>
        <v/>
      </c>
      <c r="AJ711">
        <f>IFERROR(VLOOKUP($B711,[4]库存报告使用数据!$A$1:$B$65536,2,0),0)</f>
        <v>0</v>
      </c>
      <c r="AK711">
        <f>IFERROR(VLOOKUP($B711,[4]库存报告使用数据!$A$1:$C$65536,3,0),)</f>
        <v>0</v>
      </c>
      <c r="AL711">
        <f>IFERROR(VLOOKUP($B711,[4]库存报告使用数据!$A$1:$D$65536,4,0),)</f>
        <v>0</v>
      </c>
      <c r="AM711">
        <f>IFERROR(VLOOKUP($B711,[4]库存报告使用数据!$A$1:$E$65536,5,0),)</f>
        <v>0</v>
      </c>
      <c r="AN711" s="20" t="str">
        <f t="shared" si="197"/>
        <v/>
      </c>
      <c r="AO711" s="20" t="str">
        <f t="shared" si="198"/>
        <v/>
      </c>
      <c r="AP711" s="20" t="str">
        <f t="shared" si="199"/>
        <v/>
      </c>
      <c r="AQ711" s="20" t="str">
        <f t="shared" si="200"/>
        <v/>
      </c>
      <c r="AR711" s="32">
        <f t="shared" si="201"/>
        <v>0</v>
      </c>
      <c r="AS711" s="32">
        <f t="shared" si="202"/>
        <v>0</v>
      </c>
      <c r="AT711" s="32">
        <f t="shared" si="203"/>
        <v>0</v>
      </c>
      <c r="AU711" s="28" t="str">
        <f t="shared" si="204"/>
        <v>库存为0</v>
      </c>
      <c r="AV711" s="34" t="str">
        <f>IFERROR(时间!$B$4+AU711,"上周无销量")</f>
        <v>上周无销量</v>
      </c>
    </row>
    <row r="712" spans="1:48">
      <c r="A712" s="18" t="s">
        <v>757</v>
      </c>
      <c r="B712" t="str">
        <f>VLOOKUP(A712,'[1]sku-asin（子）'!$A:$B,2,0)</f>
        <v>B07CYS1PG9</v>
      </c>
      <c r="C712" t="str">
        <f>VLOOKUP(A712,'[1]子sku-父sku'!$A:$B,2,0)</f>
        <v>LYQ-BE1058</v>
      </c>
      <c r="D712" s="28">
        <f>IFERROR(VLOOKUP(A712,[2]库存报告使用数据处理!$A:$C,3,0),0)</f>
        <v>0</v>
      </c>
      <c r="E712" s="28">
        <f>IFERROR(VLOOKUP(A712,[2]库存报告使用数据处理!$A:$D,4,0),0)</f>
        <v>0</v>
      </c>
      <c r="F712" s="28">
        <f>IFERROR(VLOOKUP(A712,[2]库存报告使用数据处理!$A:$E,5,0),0)</f>
        <v>0</v>
      </c>
      <c r="G712" s="28">
        <f>IFERROR(VLOOKUP(A712,[2]库存报告使用数据处理!$A:$F,6,0),0)</f>
        <v>0</v>
      </c>
      <c r="H712" s="29">
        <f>IFERROR(VLOOKUP(A712,[2]库存报告使用数据处理!$A:$G,7,0),0)</f>
        <v>0</v>
      </c>
      <c r="I712">
        <f>IFERROR(VLOOKUP(A712,[5]数据处理!$A:$B,2,0),0)</f>
        <v>0</v>
      </c>
      <c r="J712" s="30">
        <f>IFERROR(VLOOKUP(A712,[5]数据处理!$A:$D,4,0),0)</f>
        <v>0</v>
      </c>
      <c r="K712" s="30">
        <f>IFERROR(VLOOKUP(A712,[5]数据处理!$A:$E,5,0),0)</f>
        <v>0</v>
      </c>
      <c r="L712" s="30">
        <f>IFERROR(VLOOKUP(A712,[5]数据处理!$A:$G,7,0),0)</f>
        <v>0</v>
      </c>
      <c r="M712">
        <f t="shared" si="188"/>
        <v>0</v>
      </c>
      <c r="N712">
        <f>IFERROR(VLOOKUP(A712,[5]数据处理!$A:$C,3,0),0)</f>
        <v>0</v>
      </c>
      <c r="O712">
        <f>IFERROR(VLOOKUP($A712,[5]数据处理!$A:$N,14,0),0)</f>
        <v>0</v>
      </c>
      <c r="P712" t="str">
        <f>IFERROR(VLOOKUP($A712,[3]库存报告使用数据!$A$1:$B$65536,2,0),"")</f>
        <v/>
      </c>
      <c r="Q712" t="str">
        <f>IFERROR(VLOOKUP($A712,[3]库存报告使用数据!$A$1:$E$65536,5,0),"")</f>
        <v/>
      </c>
      <c r="R712" t="str">
        <f>IFERROR(VLOOKUP($A712,[3]库存报告使用数据!$A$1:$H$65536,8,0),"")</f>
        <v/>
      </c>
      <c r="S712" t="str">
        <f>IFERROR(VLOOKUP($A712,[3]库存报告使用数据!$A$1:$K$65536,11,0),"")</f>
        <v/>
      </c>
      <c r="T712" t="str">
        <f>IFERROR(VLOOKUP($A712,[3]库存报告使用数据!$A$1:$C$65536,3,0),"")</f>
        <v/>
      </c>
      <c r="U712" t="str">
        <f>IFERROR(VLOOKUP($A712,[3]库存报告使用数据!$A$1:$F$65536,6,0),"")</f>
        <v/>
      </c>
      <c r="V712" t="str">
        <f>IFERROR(VLOOKUP($A712,[3]库存报告使用数据!$A$1:$I$65536,9,0),"")</f>
        <v/>
      </c>
      <c r="W712" t="str">
        <f>IFERROR(VLOOKUP($A712,[3]库存报告使用数据!$A$1:$L$65536,12,0),"")</f>
        <v/>
      </c>
      <c r="X712" s="20" t="str">
        <f t="shared" si="189"/>
        <v/>
      </c>
      <c r="Y712" s="20" t="str">
        <f t="shared" si="190"/>
        <v/>
      </c>
      <c r="Z712" s="20" t="str">
        <f t="shared" si="191"/>
        <v/>
      </c>
      <c r="AA712" s="20" t="str">
        <f t="shared" si="192"/>
        <v/>
      </c>
      <c r="AB712" t="str">
        <f>IFERROR(VLOOKUP($A712,[3]库存报告使用数据!$A$1:$D$65536,4,0),"")</f>
        <v/>
      </c>
      <c r="AC712" t="str">
        <f>IFERROR(VLOOKUP($A712,[3]库存报告使用数据!$A$1:$G$65536,7,0),"")</f>
        <v/>
      </c>
      <c r="AD712" t="str">
        <f>IFERROR(VLOOKUP($A712,[3]库存报告使用数据!$A$1:$J$65536,10,0),"")</f>
        <v/>
      </c>
      <c r="AE712" t="str">
        <f>IFERROR(VLOOKUP($A712,[3]库存报告使用数据!$A$1:$M$65536,13,0),"")</f>
        <v/>
      </c>
      <c r="AF712" s="20" t="str">
        <f t="shared" si="193"/>
        <v/>
      </c>
      <c r="AG712" s="20" t="str">
        <f t="shared" si="194"/>
        <v/>
      </c>
      <c r="AH712" s="20" t="str">
        <f t="shared" si="195"/>
        <v/>
      </c>
      <c r="AI712" s="20" t="str">
        <f t="shared" si="196"/>
        <v/>
      </c>
      <c r="AJ712">
        <f>IFERROR(VLOOKUP($B712,[4]库存报告使用数据!$A$1:$B$65536,2,0),0)</f>
        <v>0</v>
      </c>
      <c r="AK712">
        <f>IFERROR(VLOOKUP($B712,[4]库存报告使用数据!$A$1:$C$65536,3,0),)</f>
        <v>0</v>
      </c>
      <c r="AL712">
        <f>IFERROR(VLOOKUP($B712,[4]库存报告使用数据!$A$1:$D$65536,4,0),)</f>
        <v>0</v>
      </c>
      <c r="AM712">
        <f>IFERROR(VLOOKUP($B712,[4]库存报告使用数据!$A$1:$E$65536,5,0),)</f>
        <v>0</v>
      </c>
      <c r="AN712" s="20" t="str">
        <f t="shared" si="197"/>
        <v/>
      </c>
      <c r="AO712" s="20" t="str">
        <f t="shared" si="198"/>
        <v/>
      </c>
      <c r="AP712" s="20" t="str">
        <f t="shared" si="199"/>
        <v/>
      </c>
      <c r="AQ712" s="20" t="str">
        <f t="shared" si="200"/>
        <v/>
      </c>
      <c r="AR712" s="32">
        <f t="shared" si="201"/>
        <v>0</v>
      </c>
      <c r="AS712" s="32">
        <f t="shared" si="202"/>
        <v>0</v>
      </c>
      <c r="AT712" s="32">
        <f t="shared" si="203"/>
        <v>0</v>
      </c>
      <c r="AU712" s="28" t="str">
        <f t="shared" si="204"/>
        <v>库存为0</v>
      </c>
      <c r="AV712" s="34" t="str">
        <f>IFERROR(时间!$B$4+AU712,"上周无销量")</f>
        <v>上周无销量</v>
      </c>
    </row>
    <row r="713" spans="1:48">
      <c r="A713" s="18" t="s">
        <v>758</v>
      </c>
      <c r="B713" t="str">
        <f>VLOOKUP(A713,'[1]sku-asin（子）'!$A:$B,2,0)</f>
        <v>B07CYWD348</v>
      </c>
      <c r="C713" t="str">
        <f>VLOOKUP(A713,'[1]子sku-父sku'!$A:$B,2,0)</f>
        <v>LYQ-BE1058</v>
      </c>
      <c r="D713" s="28">
        <f>IFERROR(VLOOKUP(A713,[2]库存报告使用数据处理!$A:$C,3,0),0)</f>
        <v>0</v>
      </c>
      <c r="E713" s="28">
        <f>IFERROR(VLOOKUP(A713,[2]库存报告使用数据处理!$A:$D,4,0),0)</f>
        <v>0</v>
      </c>
      <c r="F713" s="28">
        <f>IFERROR(VLOOKUP(A713,[2]库存报告使用数据处理!$A:$E,5,0),0)</f>
        <v>0</v>
      </c>
      <c r="G713" s="28">
        <f>IFERROR(VLOOKUP(A713,[2]库存报告使用数据处理!$A:$F,6,0),0)</f>
        <v>0</v>
      </c>
      <c r="H713" s="29">
        <f>IFERROR(VLOOKUP(A713,[2]库存报告使用数据处理!$A:$G,7,0),0)</f>
        <v>0</v>
      </c>
      <c r="I713">
        <f>IFERROR(VLOOKUP(A713,[5]数据处理!$A:$B,2,0),0)</f>
        <v>0</v>
      </c>
      <c r="J713" s="30">
        <f>IFERROR(VLOOKUP(A713,[5]数据处理!$A:$D,4,0),0)</f>
        <v>0</v>
      </c>
      <c r="K713" s="30">
        <f>IFERROR(VLOOKUP(A713,[5]数据处理!$A:$E,5,0),0)</f>
        <v>0</v>
      </c>
      <c r="L713" s="30">
        <f>IFERROR(VLOOKUP(A713,[5]数据处理!$A:$G,7,0),0)</f>
        <v>0</v>
      </c>
      <c r="M713">
        <f t="shared" si="188"/>
        <v>0</v>
      </c>
      <c r="N713">
        <f>IFERROR(VLOOKUP(A713,[5]数据处理!$A:$C,3,0),0)</f>
        <v>0</v>
      </c>
      <c r="O713">
        <f>IFERROR(VLOOKUP($A713,[5]数据处理!$A:$N,14,0),0)</f>
        <v>0</v>
      </c>
      <c r="P713" t="str">
        <f>IFERROR(VLOOKUP($A713,[3]库存报告使用数据!$A$1:$B$65536,2,0),"")</f>
        <v/>
      </c>
      <c r="Q713" t="str">
        <f>IFERROR(VLOOKUP($A713,[3]库存报告使用数据!$A$1:$E$65536,5,0),"")</f>
        <v/>
      </c>
      <c r="R713" t="str">
        <f>IFERROR(VLOOKUP($A713,[3]库存报告使用数据!$A$1:$H$65536,8,0),"")</f>
        <v/>
      </c>
      <c r="S713" t="str">
        <f>IFERROR(VLOOKUP($A713,[3]库存报告使用数据!$A$1:$K$65536,11,0),"")</f>
        <v/>
      </c>
      <c r="T713" t="str">
        <f>IFERROR(VLOOKUP($A713,[3]库存报告使用数据!$A$1:$C$65536,3,0),"")</f>
        <v/>
      </c>
      <c r="U713" t="str">
        <f>IFERROR(VLOOKUP($A713,[3]库存报告使用数据!$A$1:$F$65536,6,0),"")</f>
        <v/>
      </c>
      <c r="V713" t="str">
        <f>IFERROR(VLOOKUP($A713,[3]库存报告使用数据!$A$1:$I$65536,9,0),"")</f>
        <v/>
      </c>
      <c r="W713" t="str">
        <f>IFERROR(VLOOKUP($A713,[3]库存报告使用数据!$A$1:$L$65536,12,0),"")</f>
        <v/>
      </c>
      <c r="X713" s="20" t="str">
        <f t="shared" si="189"/>
        <v/>
      </c>
      <c r="Y713" s="20" t="str">
        <f t="shared" si="190"/>
        <v/>
      </c>
      <c r="Z713" s="20" t="str">
        <f t="shared" si="191"/>
        <v/>
      </c>
      <c r="AA713" s="20" t="str">
        <f t="shared" si="192"/>
        <v/>
      </c>
      <c r="AB713" t="str">
        <f>IFERROR(VLOOKUP($A713,[3]库存报告使用数据!$A$1:$D$65536,4,0),"")</f>
        <v/>
      </c>
      <c r="AC713" t="str">
        <f>IFERROR(VLOOKUP($A713,[3]库存报告使用数据!$A$1:$G$65536,7,0),"")</f>
        <v/>
      </c>
      <c r="AD713" t="str">
        <f>IFERROR(VLOOKUP($A713,[3]库存报告使用数据!$A$1:$J$65536,10,0),"")</f>
        <v/>
      </c>
      <c r="AE713" t="str">
        <f>IFERROR(VLOOKUP($A713,[3]库存报告使用数据!$A$1:$M$65536,13,0),"")</f>
        <v/>
      </c>
      <c r="AF713" s="20" t="str">
        <f t="shared" si="193"/>
        <v/>
      </c>
      <c r="AG713" s="20" t="str">
        <f t="shared" si="194"/>
        <v/>
      </c>
      <c r="AH713" s="20" t="str">
        <f t="shared" si="195"/>
        <v/>
      </c>
      <c r="AI713" s="20" t="str">
        <f t="shared" si="196"/>
        <v/>
      </c>
      <c r="AJ713">
        <f>IFERROR(VLOOKUP($B713,[4]库存报告使用数据!$A$1:$B$65536,2,0),0)</f>
        <v>0</v>
      </c>
      <c r="AK713">
        <f>IFERROR(VLOOKUP($B713,[4]库存报告使用数据!$A$1:$C$65536,3,0),)</f>
        <v>0</v>
      </c>
      <c r="AL713">
        <f>IFERROR(VLOOKUP($B713,[4]库存报告使用数据!$A$1:$D$65536,4,0),)</f>
        <v>0</v>
      </c>
      <c r="AM713">
        <f>IFERROR(VLOOKUP($B713,[4]库存报告使用数据!$A$1:$E$65536,5,0),)</f>
        <v>0</v>
      </c>
      <c r="AN713" s="20" t="str">
        <f t="shared" si="197"/>
        <v/>
      </c>
      <c r="AO713" s="20" t="str">
        <f t="shared" si="198"/>
        <v/>
      </c>
      <c r="AP713" s="20" t="str">
        <f t="shared" si="199"/>
        <v/>
      </c>
      <c r="AQ713" s="20" t="str">
        <f t="shared" si="200"/>
        <v/>
      </c>
      <c r="AR713" s="32">
        <f t="shared" si="201"/>
        <v>0</v>
      </c>
      <c r="AS713" s="32">
        <f t="shared" si="202"/>
        <v>0</v>
      </c>
      <c r="AT713" s="32">
        <f t="shared" si="203"/>
        <v>0</v>
      </c>
      <c r="AU713" s="28" t="str">
        <f t="shared" si="204"/>
        <v>库存为0</v>
      </c>
      <c r="AV713" s="34" t="str">
        <f>IFERROR(时间!$B$4+AU713,"上周无销量")</f>
        <v>上周无销量</v>
      </c>
    </row>
    <row r="714" spans="1:48">
      <c r="A714" s="18" t="s">
        <v>759</v>
      </c>
      <c r="B714" t="str">
        <f>VLOOKUP(A714,'[1]sku-asin（子）'!$A:$B,2,0)</f>
        <v>B07CYWJRD5</v>
      </c>
      <c r="C714" t="str">
        <f>VLOOKUP(A714,'[1]子sku-父sku'!$A:$B,2,0)</f>
        <v>LYQ-BE1058</v>
      </c>
      <c r="D714" s="28">
        <f>IFERROR(VLOOKUP(A714,[2]库存报告使用数据处理!$A:$C,3,0),0)</f>
        <v>0</v>
      </c>
      <c r="E714" s="28">
        <f>IFERROR(VLOOKUP(A714,[2]库存报告使用数据处理!$A:$D,4,0),0)</f>
        <v>0</v>
      </c>
      <c r="F714" s="28">
        <f>IFERROR(VLOOKUP(A714,[2]库存报告使用数据处理!$A:$E,5,0),0)</f>
        <v>0</v>
      </c>
      <c r="G714" s="28">
        <f>IFERROR(VLOOKUP(A714,[2]库存报告使用数据处理!$A:$F,6,0),0)</f>
        <v>0</v>
      </c>
      <c r="H714" s="29">
        <f>IFERROR(VLOOKUP(A714,[2]库存报告使用数据处理!$A:$G,7,0),0)</f>
        <v>0</v>
      </c>
      <c r="I714">
        <f>IFERROR(VLOOKUP(A714,[5]数据处理!$A:$B,2,0),0)</f>
        <v>0</v>
      </c>
      <c r="J714" s="30">
        <f>IFERROR(VLOOKUP(A714,[5]数据处理!$A:$D,4,0),0)</f>
        <v>0</v>
      </c>
      <c r="K714" s="30">
        <f>IFERROR(VLOOKUP(A714,[5]数据处理!$A:$E,5,0),0)</f>
        <v>0</v>
      </c>
      <c r="L714" s="30">
        <f>IFERROR(VLOOKUP(A714,[5]数据处理!$A:$G,7,0),0)</f>
        <v>0</v>
      </c>
      <c r="M714">
        <f t="shared" si="188"/>
        <v>0</v>
      </c>
      <c r="N714">
        <f>IFERROR(VLOOKUP(A714,[5]数据处理!$A:$C,3,0),0)</f>
        <v>0</v>
      </c>
      <c r="O714">
        <f>IFERROR(VLOOKUP($A714,[5]数据处理!$A:$N,14,0),0)</f>
        <v>0</v>
      </c>
      <c r="P714" t="str">
        <f>IFERROR(VLOOKUP($A714,[3]库存报告使用数据!$A$1:$B$65536,2,0),"")</f>
        <v/>
      </c>
      <c r="Q714" t="str">
        <f>IFERROR(VLOOKUP($A714,[3]库存报告使用数据!$A$1:$E$65536,5,0),"")</f>
        <v/>
      </c>
      <c r="R714" t="str">
        <f>IFERROR(VLOOKUP($A714,[3]库存报告使用数据!$A$1:$H$65536,8,0),"")</f>
        <v/>
      </c>
      <c r="S714" t="str">
        <f>IFERROR(VLOOKUP($A714,[3]库存报告使用数据!$A$1:$K$65536,11,0),"")</f>
        <v/>
      </c>
      <c r="T714" t="str">
        <f>IFERROR(VLOOKUP($A714,[3]库存报告使用数据!$A$1:$C$65536,3,0),"")</f>
        <v/>
      </c>
      <c r="U714" t="str">
        <f>IFERROR(VLOOKUP($A714,[3]库存报告使用数据!$A$1:$F$65536,6,0),"")</f>
        <v/>
      </c>
      <c r="V714" t="str">
        <f>IFERROR(VLOOKUP($A714,[3]库存报告使用数据!$A$1:$I$65536,9,0),"")</f>
        <v/>
      </c>
      <c r="W714" t="str">
        <f>IFERROR(VLOOKUP($A714,[3]库存报告使用数据!$A$1:$L$65536,12,0),"")</f>
        <v/>
      </c>
      <c r="X714" s="20" t="str">
        <f t="shared" si="189"/>
        <v/>
      </c>
      <c r="Y714" s="20" t="str">
        <f t="shared" si="190"/>
        <v/>
      </c>
      <c r="Z714" s="20" t="str">
        <f t="shared" si="191"/>
        <v/>
      </c>
      <c r="AA714" s="20" t="str">
        <f t="shared" si="192"/>
        <v/>
      </c>
      <c r="AB714" t="str">
        <f>IFERROR(VLOOKUP($A714,[3]库存报告使用数据!$A$1:$D$65536,4,0),"")</f>
        <v/>
      </c>
      <c r="AC714" t="str">
        <f>IFERROR(VLOOKUP($A714,[3]库存报告使用数据!$A$1:$G$65536,7,0),"")</f>
        <v/>
      </c>
      <c r="AD714" t="str">
        <f>IFERROR(VLOOKUP($A714,[3]库存报告使用数据!$A$1:$J$65536,10,0),"")</f>
        <v/>
      </c>
      <c r="AE714" t="str">
        <f>IFERROR(VLOOKUP($A714,[3]库存报告使用数据!$A$1:$M$65536,13,0),"")</f>
        <v/>
      </c>
      <c r="AF714" s="20" t="str">
        <f t="shared" si="193"/>
        <v/>
      </c>
      <c r="AG714" s="20" t="str">
        <f t="shared" si="194"/>
        <v/>
      </c>
      <c r="AH714" s="20" t="str">
        <f t="shared" si="195"/>
        <v/>
      </c>
      <c r="AI714" s="20" t="str">
        <f t="shared" si="196"/>
        <v/>
      </c>
      <c r="AJ714">
        <f>IFERROR(VLOOKUP($B714,[4]库存报告使用数据!$A$1:$B$65536,2,0),0)</f>
        <v>0</v>
      </c>
      <c r="AK714">
        <f>IFERROR(VLOOKUP($B714,[4]库存报告使用数据!$A$1:$C$65536,3,0),)</f>
        <v>0</v>
      </c>
      <c r="AL714">
        <f>IFERROR(VLOOKUP($B714,[4]库存报告使用数据!$A$1:$D$65536,4,0),)</f>
        <v>0</v>
      </c>
      <c r="AM714">
        <f>IFERROR(VLOOKUP($B714,[4]库存报告使用数据!$A$1:$E$65536,5,0),)</f>
        <v>0</v>
      </c>
      <c r="AN714" s="20" t="str">
        <f t="shared" si="197"/>
        <v/>
      </c>
      <c r="AO714" s="20" t="str">
        <f t="shared" si="198"/>
        <v/>
      </c>
      <c r="AP714" s="20" t="str">
        <f t="shared" si="199"/>
        <v/>
      </c>
      <c r="AQ714" s="20" t="str">
        <f t="shared" si="200"/>
        <v/>
      </c>
      <c r="AR714" s="32">
        <f t="shared" si="201"/>
        <v>0</v>
      </c>
      <c r="AS714" s="32">
        <f t="shared" si="202"/>
        <v>0</v>
      </c>
      <c r="AT714" s="32">
        <f t="shared" si="203"/>
        <v>0</v>
      </c>
      <c r="AU714" s="28" t="str">
        <f t="shared" si="204"/>
        <v>库存为0</v>
      </c>
      <c r="AV714" s="34" t="str">
        <f>IFERROR(时间!$B$4+AU714,"上周无销量")</f>
        <v>上周无销量</v>
      </c>
    </row>
    <row r="715" spans="1:48">
      <c r="A715" s="18" t="s">
        <v>760</v>
      </c>
      <c r="B715" t="str">
        <f>VLOOKUP(A715,'[1]sku-asin（子）'!$A:$B,2,0)</f>
        <v>B07CYVTYKF</v>
      </c>
      <c r="C715" t="str">
        <f>VLOOKUP(A715,'[1]子sku-父sku'!$A:$B,2,0)</f>
        <v>LYQ-BE1058</v>
      </c>
      <c r="D715" s="28">
        <f>IFERROR(VLOOKUP(A715,[2]库存报告使用数据处理!$A:$C,3,0),0)</f>
        <v>0</v>
      </c>
      <c r="E715" s="28">
        <f>IFERROR(VLOOKUP(A715,[2]库存报告使用数据处理!$A:$D,4,0),0)</f>
        <v>0</v>
      </c>
      <c r="F715" s="28">
        <f>IFERROR(VLOOKUP(A715,[2]库存报告使用数据处理!$A:$E,5,0),0)</f>
        <v>0</v>
      </c>
      <c r="G715" s="28">
        <f>IFERROR(VLOOKUP(A715,[2]库存报告使用数据处理!$A:$F,6,0),0)</f>
        <v>0</v>
      </c>
      <c r="H715" s="29">
        <f>IFERROR(VLOOKUP(A715,[2]库存报告使用数据处理!$A:$G,7,0),0)</f>
        <v>0</v>
      </c>
      <c r="I715">
        <f>IFERROR(VLOOKUP(A715,[5]数据处理!$A:$B,2,0),0)</f>
        <v>0</v>
      </c>
      <c r="J715" s="30">
        <f>IFERROR(VLOOKUP(A715,[5]数据处理!$A:$D,4,0),0)</f>
        <v>0</v>
      </c>
      <c r="K715" s="30">
        <f>IFERROR(VLOOKUP(A715,[5]数据处理!$A:$E,5,0),0)</f>
        <v>0</v>
      </c>
      <c r="L715" s="30">
        <f>IFERROR(VLOOKUP(A715,[5]数据处理!$A:$G,7,0),0)</f>
        <v>0</v>
      </c>
      <c r="M715">
        <f t="shared" si="188"/>
        <v>0</v>
      </c>
      <c r="N715">
        <f>IFERROR(VLOOKUP(A715,[5]数据处理!$A:$C,3,0),0)</f>
        <v>0</v>
      </c>
      <c r="O715">
        <f>IFERROR(VLOOKUP($A715,[5]数据处理!$A:$N,14,0),0)</f>
        <v>0</v>
      </c>
      <c r="P715" t="str">
        <f>IFERROR(VLOOKUP($A715,[3]库存报告使用数据!$A$1:$B$65536,2,0),"")</f>
        <v/>
      </c>
      <c r="Q715" t="str">
        <f>IFERROR(VLOOKUP($A715,[3]库存报告使用数据!$A$1:$E$65536,5,0),"")</f>
        <v/>
      </c>
      <c r="R715" t="str">
        <f>IFERROR(VLOOKUP($A715,[3]库存报告使用数据!$A$1:$H$65536,8,0),"")</f>
        <v/>
      </c>
      <c r="S715" t="str">
        <f>IFERROR(VLOOKUP($A715,[3]库存报告使用数据!$A$1:$K$65536,11,0),"")</f>
        <v/>
      </c>
      <c r="T715" t="str">
        <f>IFERROR(VLOOKUP($A715,[3]库存报告使用数据!$A$1:$C$65536,3,0),"")</f>
        <v/>
      </c>
      <c r="U715" t="str">
        <f>IFERROR(VLOOKUP($A715,[3]库存报告使用数据!$A$1:$F$65536,6,0),"")</f>
        <v/>
      </c>
      <c r="V715" t="str">
        <f>IFERROR(VLOOKUP($A715,[3]库存报告使用数据!$A$1:$I$65536,9,0),"")</f>
        <v/>
      </c>
      <c r="W715" t="str">
        <f>IFERROR(VLOOKUP($A715,[3]库存报告使用数据!$A$1:$L$65536,12,0),"")</f>
        <v/>
      </c>
      <c r="X715" s="20" t="str">
        <f t="shared" si="189"/>
        <v/>
      </c>
      <c r="Y715" s="20" t="str">
        <f t="shared" si="190"/>
        <v/>
      </c>
      <c r="Z715" s="20" t="str">
        <f t="shared" si="191"/>
        <v/>
      </c>
      <c r="AA715" s="20" t="str">
        <f t="shared" si="192"/>
        <v/>
      </c>
      <c r="AB715" t="str">
        <f>IFERROR(VLOOKUP($A715,[3]库存报告使用数据!$A$1:$D$65536,4,0),"")</f>
        <v/>
      </c>
      <c r="AC715" t="str">
        <f>IFERROR(VLOOKUP($A715,[3]库存报告使用数据!$A$1:$G$65536,7,0),"")</f>
        <v/>
      </c>
      <c r="AD715" t="str">
        <f>IFERROR(VLOOKUP($A715,[3]库存报告使用数据!$A$1:$J$65536,10,0),"")</f>
        <v/>
      </c>
      <c r="AE715" t="str">
        <f>IFERROR(VLOOKUP($A715,[3]库存报告使用数据!$A$1:$M$65536,13,0),"")</f>
        <v/>
      </c>
      <c r="AF715" s="20" t="str">
        <f t="shared" si="193"/>
        <v/>
      </c>
      <c r="AG715" s="20" t="str">
        <f t="shared" si="194"/>
        <v/>
      </c>
      <c r="AH715" s="20" t="str">
        <f t="shared" si="195"/>
        <v/>
      </c>
      <c r="AI715" s="20" t="str">
        <f t="shared" si="196"/>
        <v/>
      </c>
      <c r="AJ715">
        <f>IFERROR(VLOOKUP($B715,[4]库存报告使用数据!$A$1:$B$65536,2,0),0)</f>
        <v>0</v>
      </c>
      <c r="AK715">
        <f>IFERROR(VLOOKUP($B715,[4]库存报告使用数据!$A$1:$C$65536,3,0),)</f>
        <v>0</v>
      </c>
      <c r="AL715">
        <f>IFERROR(VLOOKUP($B715,[4]库存报告使用数据!$A$1:$D$65536,4,0),)</f>
        <v>0</v>
      </c>
      <c r="AM715">
        <f>IFERROR(VLOOKUP($B715,[4]库存报告使用数据!$A$1:$E$65536,5,0),)</f>
        <v>0</v>
      </c>
      <c r="AN715" s="20" t="str">
        <f t="shared" si="197"/>
        <v/>
      </c>
      <c r="AO715" s="20" t="str">
        <f t="shared" si="198"/>
        <v/>
      </c>
      <c r="AP715" s="20" t="str">
        <f t="shared" si="199"/>
        <v/>
      </c>
      <c r="AQ715" s="20" t="str">
        <f t="shared" si="200"/>
        <v/>
      </c>
      <c r="AR715" s="32">
        <f t="shared" si="201"/>
        <v>0</v>
      </c>
      <c r="AS715" s="32">
        <f t="shared" si="202"/>
        <v>0</v>
      </c>
      <c r="AT715" s="32">
        <f t="shared" si="203"/>
        <v>0</v>
      </c>
      <c r="AU715" s="28" t="str">
        <f t="shared" si="204"/>
        <v>库存为0</v>
      </c>
      <c r="AV715" s="34" t="str">
        <f>IFERROR(时间!$B$4+AU715,"上周无销量")</f>
        <v>上周无销量</v>
      </c>
    </row>
    <row r="716" spans="1:48">
      <c r="A716" s="18" t="s">
        <v>761</v>
      </c>
      <c r="B716" t="str">
        <f>VLOOKUP(A716,'[1]sku-asin（子）'!$A:$B,2,0)</f>
        <v>B07CYRW7KL</v>
      </c>
      <c r="C716" t="str">
        <f>VLOOKUP(A716,'[1]子sku-父sku'!$A:$B,2,0)</f>
        <v>LYQ-BE1058</v>
      </c>
      <c r="D716" s="28">
        <f>IFERROR(VLOOKUP(A716,[2]库存报告使用数据处理!$A:$C,3,0),0)</f>
        <v>0</v>
      </c>
      <c r="E716" s="28">
        <f>IFERROR(VLOOKUP(A716,[2]库存报告使用数据处理!$A:$D,4,0),0)</f>
        <v>0</v>
      </c>
      <c r="F716" s="28">
        <f>IFERROR(VLOOKUP(A716,[2]库存报告使用数据处理!$A:$E,5,0),0)</f>
        <v>0</v>
      </c>
      <c r="G716" s="28">
        <f>IFERROR(VLOOKUP(A716,[2]库存报告使用数据处理!$A:$F,6,0),0)</f>
        <v>0</v>
      </c>
      <c r="H716" s="29">
        <f>IFERROR(VLOOKUP(A716,[2]库存报告使用数据处理!$A:$G,7,0),0)</f>
        <v>0</v>
      </c>
      <c r="I716">
        <f>IFERROR(VLOOKUP(A716,[5]数据处理!$A:$B,2,0),0)</f>
        <v>0</v>
      </c>
      <c r="J716" s="30">
        <f>IFERROR(VLOOKUP(A716,[5]数据处理!$A:$D,4,0),0)</f>
        <v>0</v>
      </c>
      <c r="K716" s="30">
        <f>IFERROR(VLOOKUP(A716,[5]数据处理!$A:$E,5,0),0)</f>
        <v>0</v>
      </c>
      <c r="L716" s="30">
        <f>IFERROR(VLOOKUP(A716,[5]数据处理!$A:$G,7,0),0)</f>
        <v>0</v>
      </c>
      <c r="M716">
        <f t="shared" si="188"/>
        <v>0</v>
      </c>
      <c r="N716">
        <f>IFERROR(VLOOKUP(A716,[5]数据处理!$A:$C,3,0),0)</f>
        <v>0</v>
      </c>
      <c r="O716">
        <f>IFERROR(VLOOKUP($A716,[5]数据处理!$A:$N,14,0),0)</f>
        <v>0</v>
      </c>
      <c r="P716" t="str">
        <f>IFERROR(VLOOKUP($A716,[3]库存报告使用数据!$A$1:$B$65536,2,0),"")</f>
        <v/>
      </c>
      <c r="Q716" t="str">
        <f>IFERROR(VLOOKUP($A716,[3]库存报告使用数据!$A$1:$E$65536,5,0),"")</f>
        <v/>
      </c>
      <c r="R716" t="str">
        <f>IFERROR(VLOOKUP($A716,[3]库存报告使用数据!$A$1:$H$65536,8,0),"")</f>
        <v/>
      </c>
      <c r="S716" t="str">
        <f>IFERROR(VLOOKUP($A716,[3]库存报告使用数据!$A$1:$K$65536,11,0),"")</f>
        <v/>
      </c>
      <c r="T716" t="str">
        <f>IFERROR(VLOOKUP($A716,[3]库存报告使用数据!$A$1:$C$65536,3,0),"")</f>
        <v/>
      </c>
      <c r="U716" t="str">
        <f>IFERROR(VLOOKUP($A716,[3]库存报告使用数据!$A$1:$F$65536,6,0),"")</f>
        <v/>
      </c>
      <c r="V716" t="str">
        <f>IFERROR(VLOOKUP($A716,[3]库存报告使用数据!$A$1:$I$65536,9,0),"")</f>
        <v/>
      </c>
      <c r="W716" t="str">
        <f>IFERROR(VLOOKUP($A716,[3]库存报告使用数据!$A$1:$L$65536,12,0),"")</f>
        <v/>
      </c>
      <c r="X716" s="20" t="str">
        <f t="shared" si="189"/>
        <v/>
      </c>
      <c r="Y716" s="20" t="str">
        <f t="shared" si="190"/>
        <v/>
      </c>
      <c r="Z716" s="20" t="str">
        <f t="shared" si="191"/>
        <v/>
      </c>
      <c r="AA716" s="20" t="str">
        <f t="shared" si="192"/>
        <v/>
      </c>
      <c r="AB716" t="str">
        <f>IFERROR(VLOOKUP($A716,[3]库存报告使用数据!$A$1:$D$65536,4,0),"")</f>
        <v/>
      </c>
      <c r="AC716" t="str">
        <f>IFERROR(VLOOKUP($A716,[3]库存报告使用数据!$A$1:$G$65536,7,0),"")</f>
        <v/>
      </c>
      <c r="AD716" t="str">
        <f>IFERROR(VLOOKUP($A716,[3]库存报告使用数据!$A$1:$J$65536,10,0),"")</f>
        <v/>
      </c>
      <c r="AE716" t="str">
        <f>IFERROR(VLOOKUP($A716,[3]库存报告使用数据!$A$1:$M$65536,13,0),"")</f>
        <v/>
      </c>
      <c r="AF716" s="20" t="str">
        <f t="shared" si="193"/>
        <v/>
      </c>
      <c r="AG716" s="20" t="str">
        <f t="shared" si="194"/>
        <v/>
      </c>
      <c r="AH716" s="20" t="str">
        <f t="shared" si="195"/>
        <v/>
      </c>
      <c r="AI716" s="20" t="str">
        <f t="shared" si="196"/>
        <v/>
      </c>
      <c r="AJ716">
        <f>IFERROR(VLOOKUP($B716,[4]库存报告使用数据!$A$1:$B$65536,2,0),0)</f>
        <v>0</v>
      </c>
      <c r="AK716">
        <f>IFERROR(VLOOKUP($B716,[4]库存报告使用数据!$A$1:$C$65536,3,0),)</f>
        <v>0</v>
      </c>
      <c r="AL716">
        <f>IFERROR(VLOOKUP($B716,[4]库存报告使用数据!$A$1:$D$65536,4,0),)</f>
        <v>0</v>
      </c>
      <c r="AM716">
        <f>IFERROR(VLOOKUP($B716,[4]库存报告使用数据!$A$1:$E$65536,5,0),)</f>
        <v>0</v>
      </c>
      <c r="AN716" s="20" t="str">
        <f t="shared" si="197"/>
        <v/>
      </c>
      <c r="AO716" s="20" t="str">
        <f t="shared" si="198"/>
        <v/>
      </c>
      <c r="AP716" s="20" t="str">
        <f t="shared" si="199"/>
        <v/>
      </c>
      <c r="AQ716" s="20" t="str">
        <f t="shared" si="200"/>
        <v/>
      </c>
      <c r="AR716" s="32">
        <f t="shared" si="201"/>
        <v>0</v>
      </c>
      <c r="AS716" s="32">
        <f t="shared" si="202"/>
        <v>0</v>
      </c>
      <c r="AT716" s="32">
        <f t="shared" si="203"/>
        <v>0</v>
      </c>
      <c r="AU716" s="28" t="str">
        <f t="shared" si="204"/>
        <v>库存为0</v>
      </c>
      <c r="AV716" s="34" t="str">
        <f>IFERROR(时间!$B$4+AU716,"上周无销量")</f>
        <v>上周无销量</v>
      </c>
    </row>
    <row r="717" spans="1:48">
      <c r="A717" s="18" t="s">
        <v>762</v>
      </c>
      <c r="B717" t="str">
        <f>VLOOKUP(A717,'[1]sku-asin（子）'!$A:$B,2,0)</f>
        <v>B07CYR69PN</v>
      </c>
      <c r="C717" t="str">
        <f>VLOOKUP(A717,'[1]子sku-父sku'!$A:$B,2,0)</f>
        <v>LYQ-BE1058</v>
      </c>
      <c r="D717" s="28">
        <f>IFERROR(VLOOKUP(A717,[2]库存报告使用数据处理!$A:$C,3,0),0)</f>
        <v>0</v>
      </c>
      <c r="E717" s="28">
        <f>IFERROR(VLOOKUP(A717,[2]库存报告使用数据处理!$A:$D,4,0),0)</f>
        <v>0</v>
      </c>
      <c r="F717" s="28">
        <f>IFERROR(VLOOKUP(A717,[2]库存报告使用数据处理!$A:$E,5,0),0)</f>
        <v>0</v>
      </c>
      <c r="G717" s="28">
        <f>IFERROR(VLOOKUP(A717,[2]库存报告使用数据处理!$A:$F,6,0),0)</f>
        <v>0</v>
      </c>
      <c r="H717" s="29">
        <f>IFERROR(VLOOKUP(A717,[2]库存报告使用数据处理!$A:$G,7,0),0)</f>
        <v>0</v>
      </c>
      <c r="I717">
        <f>IFERROR(VLOOKUP(A717,[5]数据处理!$A:$B,2,0),0)</f>
        <v>0</v>
      </c>
      <c r="J717" s="30">
        <f>IFERROR(VLOOKUP(A717,[5]数据处理!$A:$D,4,0),0)</f>
        <v>0</v>
      </c>
      <c r="K717" s="30">
        <f>IFERROR(VLOOKUP(A717,[5]数据处理!$A:$E,5,0),0)</f>
        <v>0</v>
      </c>
      <c r="L717" s="30">
        <f>IFERROR(VLOOKUP(A717,[5]数据处理!$A:$G,7,0),0)</f>
        <v>0</v>
      </c>
      <c r="M717">
        <f t="shared" si="188"/>
        <v>0</v>
      </c>
      <c r="N717">
        <f>IFERROR(VLOOKUP(A717,[5]数据处理!$A:$C,3,0),0)</f>
        <v>0</v>
      </c>
      <c r="O717">
        <f>IFERROR(VLOOKUP($A717,[5]数据处理!$A:$N,14,0),0)</f>
        <v>0</v>
      </c>
      <c r="P717" t="str">
        <f>IFERROR(VLOOKUP($A717,[3]库存报告使用数据!$A$1:$B$65536,2,0),"")</f>
        <v/>
      </c>
      <c r="Q717" t="str">
        <f>IFERROR(VLOOKUP($A717,[3]库存报告使用数据!$A$1:$E$65536,5,0),"")</f>
        <v/>
      </c>
      <c r="R717" t="str">
        <f>IFERROR(VLOOKUP($A717,[3]库存报告使用数据!$A$1:$H$65536,8,0),"")</f>
        <v/>
      </c>
      <c r="S717" t="str">
        <f>IFERROR(VLOOKUP($A717,[3]库存报告使用数据!$A$1:$K$65536,11,0),"")</f>
        <v/>
      </c>
      <c r="T717" t="str">
        <f>IFERROR(VLOOKUP($A717,[3]库存报告使用数据!$A$1:$C$65536,3,0),"")</f>
        <v/>
      </c>
      <c r="U717" t="str">
        <f>IFERROR(VLOOKUP($A717,[3]库存报告使用数据!$A$1:$F$65536,6,0),"")</f>
        <v/>
      </c>
      <c r="V717" t="str">
        <f>IFERROR(VLOOKUP($A717,[3]库存报告使用数据!$A$1:$I$65536,9,0),"")</f>
        <v/>
      </c>
      <c r="W717" t="str">
        <f>IFERROR(VLOOKUP($A717,[3]库存报告使用数据!$A$1:$L$65536,12,0),"")</f>
        <v/>
      </c>
      <c r="X717" s="20" t="str">
        <f t="shared" si="189"/>
        <v/>
      </c>
      <c r="Y717" s="20" t="str">
        <f t="shared" si="190"/>
        <v/>
      </c>
      <c r="Z717" s="20" t="str">
        <f t="shared" si="191"/>
        <v/>
      </c>
      <c r="AA717" s="20" t="str">
        <f t="shared" si="192"/>
        <v/>
      </c>
      <c r="AB717" t="str">
        <f>IFERROR(VLOOKUP($A717,[3]库存报告使用数据!$A$1:$D$65536,4,0),"")</f>
        <v/>
      </c>
      <c r="AC717" t="str">
        <f>IFERROR(VLOOKUP($A717,[3]库存报告使用数据!$A$1:$G$65536,7,0),"")</f>
        <v/>
      </c>
      <c r="AD717" t="str">
        <f>IFERROR(VLOOKUP($A717,[3]库存报告使用数据!$A$1:$J$65536,10,0),"")</f>
        <v/>
      </c>
      <c r="AE717" t="str">
        <f>IFERROR(VLOOKUP($A717,[3]库存报告使用数据!$A$1:$M$65536,13,0),"")</f>
        <v/>
      </c>
      <c r="AF717" s="20" t="str">
        <f t="shared" si="193"/>
        <v/>
      </c>
      <c r="AG717" s="20" t="str">
        <f t="shared" si="194"/>
        <v/>
      </c>
      <c r="AH717" s="20" t="str">
        <f t="shared" si="195"/>
        <v/>
      </c>
      <c r="AI717" s="20" t="str">
        <f t="shared" si="196"/>
        <v/>
      </c>
      <c r="AJ717">
        <f>IFERROR(VLOOKUP($B717,[4]库存报告使用数据!$A$1:$B$65536,2,0),0)</f>
        <v>0</v>
      </c>
      <c r="AK717">
        <f>IFERROR(VLOOKUP($B717,[4]库存报告使用数据!$A$1:$C$65536,3,0),)</f>
        <v>0</v>
      </c>
      <c r="AL717">
        <f>IFERROR(VLOOKUP($B717,[4]库存报告使用数据!$A$1:$D$65536,4,0),)</f>
        <v>0</v>
      </c>
      <c r="AM717">
        <f>IFERROR(VLOOKUP($B717,[4]库存报告使用数据!$A$1:$E$65536,5,0),)</f>
        <v>0</v>
      </c>
      <c r="AN717" s="20" t="str">
        <f t="shared" si="197"/>
        <v/>
      </c>
      <c r="AO717" s="20" t="str">
        <f t="shared" si="198"/>
        <v/>
      </c>
      <c r="AP717" s="20" t="str">
        <f t="shared" si="199"/>
        <v/>
      </c>
      <c r="AQ717" s="20" t="str">
        <f t="shared" si="200"/>
        <v/>
      </c>
      <c r="AR717" s="32">
        <f t="shared" si="201"/>
        <v>0</v>
      </c>
      <c r="AS717" s="32">
        <f t="shared" si="202"/>
        <v>0</v>
      </c>
      <c r="AT717" s="32">
        <f t="shared" si="203"/>
        <v>0</v>
      </c>
      <c r="AU717" s="28" t="str">
        <f t="shared" si="204"/>
        <v>库存为0</v>
      </c>
      <c r="AV717" s="34" t="str">
        <f>IFERROR(时间!$B$4+AU717,"上周无销量")</f>
        <v>上周无销量</v>
      </c>
    </row>
    <row r="718" spans="1:48">
      <c r="A718" s="18" t="s">
        <v>763</v>
      </c>
      <c r="B718" t="str">
        <f>VLOOKUP(A718,'[1]sku-asin（子）'!$A:$B,2,0)</f>
        <v>B07CYY4N3C</v>
      </c>
      <c r="C718" t="str">
        <f>VLOOKUP(A718,'[1]子sku-父sku'!$A:$B,2,0)</f>
        <v>LYQ-BE1058</v>
      </c>
      <c r="D718" s="28">
        <f>IFERROR(VLOOKUP(A718,[2]库存报告使用数据处理!$A:$C,3,0),0)</f>
        <v>0</v>
      </c>
      <c r="E718" s="28">
        <f>IFERROR(VLOOKUP(A718,[2]库存报告使用数据处理!$A:$D,4,0),0)</f>
        <v>0</v>
      </c>
      <c r="F718" s="28">
        <f>IFERROR(VLOOKUP(A718,[2]库存报告使用数据处理!$A:$E,5,0),0)</f>
        <v>0</v>
      </c>
      <c r="G718" s="28">
        <f>IFERROR(VLOOKUP(A718,[2]库存报告使用数据处理!$A:$F,6,0),0)</f>
        <v>0</v>
      </c>
      <c r="H718" s="29">
        <f>IFERROR(VLOOKUP(A718,[2]库存报告使用数据处理!$A:$G,7,0),0)</f>
        <v>0</v>
      </c>
      <c r="I718">
        <f>IFERROR(VLOOKUP(A718,[5]数据处理!$A:$B,2,0),0)</f>
        <v>0</v>
      </c>
      <c r="J718" s="30">
        <f>IFERROR(VLOOKUP(A718,[5]数据处理!$A:$D,4,0),0)</f>
        <v>0</v>
      </c>
      <c r="K718" s="30">
        <f>IFERROR(VLOOKUP(A718,[5]数据处理!$A:$E,5,0),0)</f>
        <v>0</v>
      </c>
      <c r="L718" s="30">
        <f>IFERROR(VLOOKUP(A718,[5]数据处理!$A:$G,7,0),0)</f>
        <v>0</v>
      </c>
      <c r="M718">
        <f t="shared" si="188"/>
        <v>0</v>
      </c>
      <c r="N718">
        <f>IFERROR(VLOOKUP(A718,[5]数据处理!$A:$C,3,0),0)</f>
        <v>0</v>
      </c>
      <c r="O718">
        <f>IFERROR(VLOOKUP($A718,[5]数据处理!$A:$N,14,0),0)</f>
        <v>0</v>
      </c>
      <c r="P718" t="str">
        <f>IFERROR(VLOOKUP($A718,[3]库存报告使用数据!$A$1:$B$65536,2,0),"")</f>
        <v/>
      </c>
      <c r="Q718" t="str">
        <f>IFERROR(VLOOKUP($A718,[3]库存报告使用数据!$A$1:$E$65536,5,0),"")</f>
        <v/>
      </c>
      <c r="R718" t="str">
        <f>IFERROR(VLOOKUP($A718,[3]库存报告使用数据!$A$1:$H$65536,8,0),"")</f>
        <v/>
      </c>
      <c r="S718" t="str">
        <f>IFERROR(VLOOKUP($A718,[3]库存报告使用数据!$A$1:$K$65536,11,0),"")</f>
        <v/>
      </c>
      <c r="T718" t="str">
        <f>IFERROR(VLOOKUP($A718,[3]库存报告使用数据!$A$1:$C$65536,3,0),"")</f>
        <v/>
      </c>
      <c r="U718" t="str">
        <f>IFERROR(VLOOKUP($A718,[3]库存报告使用数据!$A$1:$F$65536,6,0),"")</f>
        <v/>
      </c>
      <c r="V718" t="str">
        <f>IFERROR(VLOOKUP($A718,[3]库存报告使用数据!$A$1:$I$65536,9,0),"")</f>
        <v/>
      </c>
      <c r="W718" t="str">
        <f>IFERROR(VLOOKUP($A718,[3]库存报告使用数据!$A$1:$L$65536,12,0),"")</f>
        <v/>
      </c>
      <c r="X718" s="20" t="str">
        <f t="shared" si="189"/>
        <v/>
      </c>
      <c r="Y718" s="20" t="str">
        <f t="shared" si="190"/>
        <v/>
      </c>
      <c r="Z718" s="20" t="str">
        <f t="shared" si="191"/>
        <v/>
      </c>
      <c r="AA718" s="20" t="str">
        <f t="shared" si="192"/>
        <v/>
      </c>
      <c r="AB718" t="str">
        <f>IFERROR(VLOOKUP($A718,[3]库存报告使用数据!$A$1:$D$65536,4,0),"")</f>
        <v/>
      </c>
      <c r="AC718" t="str">
        <f>IFERROR(VLOOKUP($A718,[3]库存报告使用数据!$A$1:$G$65536,7,0),"")</f>
        <v/>
      </c>
      <c r="AD718" t="str">
        <f>IFERROR(VLOOKUP($A718,[3]库存报告使用数据!$A$1:$J$65536,10,0),"")</f>
        <v/>
      </c>
      <c r="AE718" t="str">
        <f>IFERROR(VLOOKUP($A718,[3]库存报告使用数据!$A$1:$M$65536,13,0),"")</f>
        <v/>
      </c>
      <c r="AF718" s="20" t="str">
        <f t="shared" si="193"/>
        <v/>
      </c>
      <c r="AG718" s="20" t="str">
        <f t="shared" si="194"/>
        <v/>
      </c>
      <c r="AH718" s="20" t="str">
        <f t="shared" si="195"/>
        <v/>
      </c>
      <c r="AI718" s="20" t="str">
        <f t="shared" si="196"/>
        <v/>
      </c>
      <c r="AJ718">
        <f>IFERROR(VLOOKUP($B718,[4]库存报告使用数据!$A$1:$B$65536,2,0),0)</f>
        <v>0</v>
      </c>
      <c r="AK718">
        <f>IFERROR(VLOOKUP($B718,[4]库存报告使用数据!$A$1:$C$65536,3,0),)</f>
        <v>0</v>
      </c>
      <c r="AL718">
        <f>IFERROR(VLOOKUP($B718,[4]库存报告使用数据!$A$1:$D$65536,4,0),)</f>
        <v>0</v>
      </c>
      <c r="AM718">
        <f>IFERROR(VLOOKUP($B718,[4]库存报告使用数据!$A$1:$E$65536,5,0),)</f>
        <v>0</v>
      </c>
      <c r="AN718" s="20" t="str">
        <f t="shared" si="197"/>
        <v/>
      </c>
      <c r="AO718" s="20" t="str">
        <f t="shared" si="198"/>
        <v/>
      </c>
      <c r="AP718" s="20" t="str">
        <f t="shared" si="199"/>
        <v/>
      </c>
      <c r="AQ718" s="20" t="str">
        <f t="shared" si="200"/>
        <v/>
      </c>
      <c r="AR718" s="32">
        <f t="shared" si="201"/>
        <v>0</v>
      </c>
      <c r="AS718" s="32">
        <f t="shared" si="202"/>
        <v>0</v>
      </c>
      <c r="AT718" s="32">
        <f t="shared" si="203"/>
        <v>0</v>
      </c>
      <c r="AU718" s="28" t="str">
        <f t="shared" si="204"/>
        <v>库存为0</v>
      </c>
      <c r="AV718" s="34" t="str">
        <f>IFERROR(时间!$B$4+AU718,"上周无销量")</f>
        <v>上周无销量</v>
      </c>
    </row>
    <row r="719" spans="1:48">
      <c r="A719" s="18" t="s">
        <v>764</v>
      </c>
      <c r="B719" t="str">
        <f>VLOOKUP(A719,'[1]sku-asin（子）'!$A:$B,2,0)</f>
        <v>B07CYSJGNT</v>
      </c>
      <c r="C719" t="str">
        <f>VLOOKUP(A719,'[1]子sku-父sku'!$A:$B,2,0)</f>
        <v>LYQ-BE1058</v>
      </c>
      <c r="D719" s="28">
        <f>IFERROR(VLOOKUP(A719,[2]库存报告使用数据处理!$A:$C,3,0),0)</f>
        <v>0</v>
      </c>
      <c r="E719" s="28">
        <f>IFERROR(VLOOKUP(A719,[2]库存报告使用数据处理!$A:$D,4,0),0)</f>
        <v>0</v>
      </c>
      <c r="F719" s="28">
        <f>IFERROR(VLOOKUP(A719,[2]库存报告使用数据处理!$A:$E,5,0),0)</f>
        <v>0</v>
      </c>
      <c r="G719" s="28">
        <f>IFERROR(VLOOKUP(A719,[2]库存报告使用数据处理!$A:$F,6,0),0)</f>
        <v>0</v>
      </c>
      <c r="H719" s="29">
        <f>IFERROR(VLOOKUP(A719,[2]库存报告使用数据处理!$A:$G,7,0),0)</f>
        <v>0</v>
      </c>
      <c r="I719">
        <f>IFERROR(VLOOKUP(A719,[5]数据处理!$A:$B,2,0),0)</f>
        <v>0</v>
      </c>
      <c r="J719" s="30">
        <f>IFERROR(VLOOKUP(A719,[5]数据处理!$A:$D,4,0),0)</f>
        <v>0</v>
      </c>
      <c r="K719" s="30">
        <f>IFERROR(VLOOKUP(A719,[5]数据处理!$A:$E,5,0),0)</f>
        <v>0</v>
      </c>
      <c r="L719" s="30">
        <f>IFERROR(VLOOKUP(A719,[5]数据处理!$A:$G,7,0),0)</f>
        <v>0</v>
      </c>
      <c r="M719">
        <f t="shared" si="188"/>
        <v>0</v>
      </c>
      <c r="N719">
        <f>IFERROR(VLOOKUP(A719,[5]数据处理!$A:$C,3,0),0)</f>
        <v>0</v>
      </c>
      <c r="O719">
        <f>IFERROR(VLOOKUP($A719,[5]数据处理!$A:$N,14,0),0)</f>
        <v>0</v>
      </c>
      <c r="P719" t="str">
        <f>IFERROR(VLOOKUP($A719,[3]库存报告使用数据!$A$1:$B$65536,2,0),"")</f>
        <v/>
      </c>
      <c r="Q719" t="str">
        <f>IFERROR(VLOOKUP($A719,[3]库存报告使用数据!$A$1:$E$65536,5,0),"")</f>
        <v/>
      </c>
      <c r="R719" t="str">
        <f>IFERROR(VLOOKUP($A719,[3]库存报告使用数据!$A$1:$H$65536,8,0),"")</f>
        <v/>
      </c>
      <c r="S719" t="str">
        <f>IFERROR(VLOOKUP($A719,[3]库存报告使用数据!$A$1:$K$65536,11,0),"")</f>
        <v/>
      </c>
      <c r="T719" t="str">
        <f>IFERROR(VLOOKUP($A719,[3]库存报告使用数据!$A$1:$C$65536,3,0),"")</f>
        <v/>
      </c>
      <c r="U719" t="str">
        <f>IFERROR(VLOOKUP($A719,[3]库存报告使用数据!$A$1:$F$65536,6,0),"")</f>
        <v/>
      </c>
      <c r="V719" t="str">
        <f>IFERROR(VLOOKUP($A719,[3]库存报告使用数据!$A$1:$I$65536,9,0),"")</f>
        <v/>
      </c>
      <c r="W719" t="str">
        <f>IFERROR(VLOOKUP($A719,[3]库存报告使用数据!$A$1:$L$65536,12,0),"")</f>
        <v/>
      </c>
      <c r="X719" s="20" t="str">
        <f t="shared" si="189"/>
        <v/>
      </c>
      <c r="Y719" s="20" t="str">
        <f t="shared" si="190"/>
        <v/>
      </c>
      <c r="Z719" s="20" t="str">
        <f t="shared" si="191"/>
        <v/>
      </c>
      <c r="AA719" s="20" t="str">
        <f t="shared" si="192"/>
        <v/>
      </c>
      <c r="AB719" t="str">
        <f>IFERROR(VLOOKUP($A719,[3]库存报告使用数据!$A$1:$D$65536,4,0),"")</f>
        <v/>
      </c>
      <c r="AC719" t="str">
        <f>IFERROR(VLOOKUP($A719,[3]库存报告使用数据!$A$1:$G$65536,7,0),"")</f>
        <v/>
      </c>
      <c r="AD719" t="str">
        <f>IFERROR(VLOOKUP($A719,[3]库存报告使用数据!$A$1:$J$65536,10,0),"")</f>
        <v/>
      </c>
      <c r="AE719" t="str">
        <f>IFERROR(VLOOKUP($A719,[3]库存报告使用数据!$A$1:$M$65536,13,0),"")</f>
        <v/>
      </c>
      <c r="AF719" s="20" t="str">
        <f t="shared" si="193"/>
        <v/>
      </c>
      <c r="AG719" s="20" t="str">
        <f t="shared" si="194"/>
        <v/>
      </c>
      <c r="AH719" s="20" t="str">
        <f t="shared" si="195"/>
        <v/>
      </c>
      <c r="AI719" s="20" t="str">
        <f t="shared" si="196"/>
        <v/>
      </c>
      <c r="AJ719">
        <f>IFERROR(VLOOKUP($B719,[4]库存报告使用数据!$A$1:$B$65536,2,0),0)</f>
        <v>0</v>
      </c>
      <c r="AK719">
        <f>IFERROR(VLOOKUP($B719,[4]库存报告使用数据!$A$1:$C$65536,3,0),)</f>
        <v>0</v>
      </c>
      <c r="AL719">
        <f>IFERROR(VLOOKUP($B719,[4]库存报告使用数据!$A$1:$D$65536,4,0),)</f>
        <v>0</v>
      </c>
      <c r="AM719">
        <f>IFERROR(VLOOKUP($B719,[4]库存报告使用数据!$A$1:$E$65536,5,0),)</f>
        <v>0</v>
      </c>
      <c r="AN719" s="20" t="str">
        <f t="shared" si="197"/>
        <v/>
      </c>
      <c r="AO719" s="20" t="str">
        <f t="shared" si="198"/>
        <v/>
      </c>
      <c r="AP719" s="20" t="str">
        <f t="shared" si="199"/>
        <v/>
      </c>
      <c r="AQ719" s="20" t="str">
        <f t="shared" si="200"/>
        <v/>
      </c>
      <c r="AR719" s="32">
        <f t="shared" si="201"/>
        <v>0</v>
      </c>
      <c r="AS719" s="32">
        <f t="shared" si="202"/>
        <v>0</v>
      </c>
      <c r="AT719" s="32">
        <f t="shared" si="203"/>
        <v>0</v>
      </c>
      <c r="AU719" s="28" t="str">
        <f t="shared" si="204"/>
        <v>库存为0</v>
      </c>
      <c r="AV719" s="34" t="str">
        <f>IFERROR(时间!$B$4+AU719,"上周无销量")</f>
        <v>上周无销量</v>
      </c>
    </row>
    <row r="720" spans="1:48">
      <c r="A720" s="18" t="s">
        <v>765</v>
      </c>
      <c r="B720" t="str">
        <f>VLOOKUP(A720,'[1]sku-asin（子）'!$A:$B,2,0)</f>
        <v>B07CYWCGXH</v>
      </c>
      <c r="C720" t="str">
        <f>VLOOKUP(A720,'[1]子sku-父sku'!$A:$B,2,0)</f>
        <v>LYQ-BE1058</v>
      </c>
      <c r="D720" s="28">
        <f>IFERROR(VLOOKUP(A720,[2]库存报告使用数据处理!$A:$C,3,0),0)</f>
        <v>0</v>
      </c>
      <c r="E720" s="28">
        <f>IFERROR(VLOOKUP(A720,[2]库存报告使用数据处理!$A:$D,4,0),0)</f>
        <v>0</v>
      </c>
      <c r="F720" s="28">
        <f>IFERROR(VLOOKUP(A720,[2]库存报告使用数据处理!$A:$E,5,0),0)</f>
        <v>0</v>
      </c>
      <c r="G720" s="28">
        <f>IFERROR(VLOOKUP(A720,[2]库存报告使用数据处理!$A:$F,6,0),0)</f>
        <v>0</v>
      </c>
      <c r="H720" s="29">
        <f>IFERROR(VLOOKUP(A720,[2]库存报告使用数据处理!$A:$G,7,0),0)</f>
        <v>0</v>
      </c>
      <c r="I720">
        <f>IFERROR(VLOOKUP(A720,[5]数据处理!$A:$B,2,0),0)</f>
        <v>0</v>
      </c>
      <c r="J720" s="30">
        <f>IFERROR(VLOOKUP(A720,[5]数据处理!$A:$D,4,0),0)</f>
        <v>0</v>
      </c>
      <c r="K720" s="30">
        <f>IFERROR(VLOOKUP(A720,[5]数据处理!$A:$E,5,0),0)</f>
        <v>0</v>
      </c>
      <c r="L720" s="30">
        <f>IFERROR(VLOOKUP(A720,[5]数据处理!$A:$G,7,0),0)</f>
        <v>0</v>
      </c>
      <c r="M720">
        <f t="shared" si="188"/>
        <v>0</v>
      </c>
      <c r="N720">
        <f>IFERROR(VLOOKUP(A720,[5]数据处理!$A:$C,3,0),0)</f>
        <v>0</v>
      </c>
      <c r="O720">
        <f>IFERROR(VLOOKUP($A720,[5]数据处理!$A:$N,14,0),0)</f>
        <v>0</v>
      </c>
      <c r="P720" t="str">
        <f>IFERROR(VLOOKUP($A720,[3]库存报告使用数据!$A$1:$B$65536,2,0),"")</f>
        <v/>
      </c>
      <c r="Q720" t="str">
        <f>IFERROR(VLOOKUP($A720,[3]库存报告使用数据!$A$1:$E$65536,5,0),"")</f>
        <v/>
      </c>
      <c r="R720" t="str">
        <f>IFERROR(VLOOKUP($A720,[3]库存报告使用数据!$A$1:$H$65536,8,0),"")</f>
        <v/>
      </c>
      <c r="S720" t="str">
        <f>IFERROR(VLOOKUP($A720,[3]库存报告使用数据!$A$1:$K$65536,11,0),"")</f>
        <v/>
      </c>
      <c r="T720" t="str">
        <f>IFERROR(VLOOKUP($A720,[3]库存报告使用数据!$A$1:$C$65536,3,0),"")</f>
        <v/>
      </c>
      <c r="U720" t="str">
        <f>IFERROR(VLOOKUP($A720,[3]库存报告使用数据!$A$1:$F$65536,6,0),"")</f>
        <v/>
      </c>
      <c r="V720" t="str">
        <f>IFERROR(VLOOKUP($A720,[3]库存报告使用数据!$A$1:$I$65536,9,0),"")</f>
        <v/>
      </c>
      <c r="W720" t="str">
        <f>IFERROR(VLOOKUP($A720,[3]库存报告使用数据!$A$1:$L$65536,12,0),"")</f>
        <v/>
      </c>
      <c r="X720" s="20" t="str">
        <f t="shared" si="189"/>
        <v/>
      </c>
      <c r="Y720" s="20" t="str">
        <f t="shared" si="190"/>
        <v/>
      </c>
      <c r="Z720" s="20" t="str">
        <f t="shared" si="191"/>
        <v/>
      </c>
      <c r="AA720" s="20" t="str">
        <f t="shared" si="192"/>
        <v/>
      </c>
      <c r="AB720" t="str">
        <f>IFERROR(VLOOKUP($A720,[3]库存报告使用数据!$A$1:$D$65536,4,0),"")</f>
        <v/>
      </c>
      <c r="AC720" t="str">
        <f>IFERROR(VLOOKUP($A720,[3]库存报告使用数据!$A$1:$G$65536,7,0),"")</f>
        <v/>
      </c>
      <c r="AD720" t="str">
        <f>IFERROR(VLOOKUP($A720,[3]库存报告使用数据!$A$1:$J$65536,10,0),"")</f>
        <v/>
      </c>
      <c r="AE720" t="str">
        <f>IFERROR(VLOOKUP($A720,[3]库存报告使用数据!$A$1:$M$65536,13,0),"")</f>
        <v/>
      </c>
      <c r="AF720" s="20" t="str">
        <f t="shared" si="193"/>
        <v/>
      </c>
      <c r="AG720" s="20" t="str">
        <f t="shared" si="194"/>
        <v/>
      </c>
      <c r="AH720" s="20" t="str">
        <f t="shared" si="195"/>
        <v/>
      </c>
      <c r="AI720" s="20" t="str">
        <f t="shared" si="196"/>
        <v/>
      </c>
      <c r="AJ720">
        <f>IFERROR(VLOOKUP($B720,[4]库存报告使用数据!$A$1:$B$65536,2,0),0)</f>
        <v>0</v>
      </c>
      <c r="AK720">
        <f>IFERROR(VLOOKUP($B720,[4]库存报告使用数据!$A$1:$C$65536,3,0),)</f>
        <v>0</v>
      </c>
      <c r="AL720">
        <f>IFERROR(VLOOKUP($B720,[4]库存报告使用数据!$A$1:$D$65536,4,0),)</f>
        <v>0</v>
      </c>
      <c r="AM720">
        <f>IFERROR(VLOOKUP($B720,[4]库存报告使用数据!$A$1:$E$65536,5,0),)</f>
        <v>0</v>
      </c>
      <c r="AN720" s="20" t="str">
        <f t="shared" si="197"/>
        <v/>
      </c>
      <c r="AO720" s="20" t="str">
        <f t="shared" si="198"/>
        <v/>
      </c>
      <c r="AP720" s="20" t="str">
        <f t="shared" si="199"/>
        <v/>
      </c>
      <c r="AQ720" s="20" t="str">
        <f t="shared" si="200"/>
        <v/>
      </c>
      <c r="AR720" s="32">
        <f t="shared" si="201"/>
        <v>0</v>
      </c>
      <c r="AS720" s="32">
        <f t="shared" si="202"/>
        <v>0</v>
      </c>
      <c r="AT720" s="32">
        <f t="shared" si="203"/>
        <v>0</v>
      </c>
      <c r="AU720" s="28" t="str">
        <f t="shared" si="204"/>
        <v>库存为0</v>
      </c>
      <c r="AV720" s="34" t="str">
        <f>IFERROR(时间!$B$4+AU720,"上周无销量")</f>
        <v>上周无销量</v>
      </c>
    </row>
    <row r="721" spans="1:48">
      <c r="A721" s="18" t="s">
        <v>766</v>
      </c>
      <c r="B721" t="str">
        <f>VLOOKUP(A721,'[1]sku-asin（子）'!$A:$B,2,0)</f>
        <v>B07CYWJRD7</v>
      </c>
      <c r="C721" t="str">
        <f>VLOOKUP(A721,'[1]子sku-父sku'!$A:$B,2,0)</f>
        <v>LYQ-BE1058</v>
      </c>
      <c r="D721" s="28">
        <f>IFERROR(VLOOKUP(A721,[2]库存报告使用数据处理!$A:$C,3,0),0)</f>
        <v>0</v>
      </c>
      <c r="E721" s="28">
        <f>IFERROR(VLOOKUP(A721,[2]库存报告使用数据处理!$A:$D,4,0),0)</f>
        <v>0</v>
      </c>
      <c r="F721" s="28">
        <f>IFERROR(VLOOKUP(A721,[2]库存报告使用数据处理!$A:$E,5,0),0)</f>
        <v>0</v>
      </c>
      <c r="G721" s="28">
        <f>IFERROR(VLOOKUP(A721,[2]库存报告使用数据处理!$A:$F,6,0),0)</f>
        <v>0</v>
      </c>
      <c r="H721" s="29">
        <f>IFERROR(VLOOKUP(A721,[2]库存报告使用数据处理!$A:$G,7,0),0)</f>
        <v>0</v>
      </c>
      <c r="I721">
        <f>IFERROR(VLOOKUP(A721,[5]数据处理!$A:$B,2,0),0)</f>
        <v>0</v>
      </c>
      <c r="J721" s="30">
        <f>IFERROR(VLOOKUP(A721,[5]数据处理!$A:$D,4,0),0)</f>
        <v>0</v>
      </c>
      <c r="K721" s="30">
        <f>IFERROR(VLOOKUP(A721,[5]数据处理!$A:$E,5,0),0)</f>
        <v>0</v>
      </c>
      <c r="L721" s="30">
        <f>IFERROR(VLOOKUP(A721,[5]数据处理!$A:$G,7,0),0)</f>
        <v>0</v>
      </c>
      <c r="M721">
        <f t="shared" si="188"/>
        <v>0</v>
      </c>
      <c r="N721">
        <f>IFERROR(VLOOKUP(A721,[5]数据处理!$A:$C,3,0),0)</f>
        <v>0</v>
      </c>
      <c r="O721">
        <f>IFERROR(VLOOKUP($A721,[5]数据处理!$A:$N,14,0),0)</f>
        <v>0</v>
      </c>
      <c r="P721" t="str">
        <f>IFERROR(VLOOKUP($A721,[3]库存报告使用数据!$A$1:$B$65536,2,0),"")</f>
        <v/>
      </c>
      <c r="Q721" t="str">
        <f>IFERROR(VLOOKUP($A721,[3]库存报告使用数据!$A$1:$E$65536,5,0),"")</f>
        <v/>
      </c>
      <c r="R721" t="str">
        <f>IFERROR(VLOOKUP($A721,[3]库存报告使用数据!$A$1:$H$65536,8,0),"")</f>
        <v/>
      </c>
      <c r="S721" t="str">
        <f>IFERROR(VLOOKUP($A721,[3]库存报告使用数据!$A$1:$K$65536,11,0),"")</f>
        <v/>
      </c>
      <c r="T721" t="str">
        <f>IFERROR(VLOOKUP($A721,[3]库存报告使用数据!$A$1:$C$65536,3,0),"")</f>
        <v/>
      </c>
      <c r="U721" t="str">
        <f>IFERROR(VLOOKUP($A721,[3]库存报告使用数据!$A$1:$F$65536,6,0),"")</f>
        <v/>
      </c>
      <c r="V721" t="str">
        <f>IFERROR(VLOOKUP($A721,[3]库存报告使用数据!$A$1:$I$65536,9,0),"")</f>
        <v/>
      </c>
      <c r="W721" t="str">
        <f>IFERROR(VLOOKUP($A721,[3]库存报告使用数据!$A$1:$L$65536,12,0),"")</f>
        <v/>
      </c>
      <c r="X721" s="20" t="str">
        <f t="shared" si="189"/>
        <v/>
      </c>
      <c r="Y721" s="20" t="str">
        <f t="shared" si="190"/>
        <v/>
      </c>
      <c r="Z721" s="20" t="str">
        <f t="shared" si="191"/>
        <v/>
      </c>
      <c r="AA721" s="20" t="str">
        <f t="shared" si="192"/>
        <v/>
      </c>
      <c r="AB721" t="str">
        <f>IFERROR(VLOOKUP($A721,[3]库存报告使用数据!$A$1:$D$65536,4,0),"")</f>
        <v/>
      </c>
      <c r="AC721" t="str">
        <f>IFERROR(VLOOKUP($A721,[3]库存报告使用数据!$A$1:$G$65536,7,0),"")</f>
        <v/>
      </c>
      <c r="AD721" t="str">
        <f>IFERROR(VLOOKUP($A721,[3]库存报告使用数据!$A$1:$J$65536,10,0),"")</f>
        <v/>
      </c>
      <c r="AE721" t="str">
        <f>IFERROR(VLOOKUP($A721,[3]库存报告使用数据!$A$1:$M$65536,13,0),"")</f>
        <v/>
      </c>
      <c r="AF721" s="20" t="str">
        <f t="shared" si="193"/>
        <v/>
      </c>
      <c r="AG721" s="20" t="str">
        <f t="shared" si="194"/>
        <v/>
      </c>
      <c r="AH721" s="20" t="str">
        <f t="shared" si="195"/>
        <v/>
      </c>
      <c r="AI721" s="20" t="str">
        <f t="shared" si="196"/>
        <v/>
      </c>
      <c r="AJ721">
        <f>IFERROR(VLOOKUP($B721,[4]库存报告使用数据!$A$1:$B$65536,2,0),0)</f>
        <v>0</v>
      </c>
      <c r="AK721">
        <f>IFERROR(VLOOKUP($B721,[4]库存报告使用数据!$A$1:$C$65536,3,0),)</f>
        <v>0</v>
      </c>
      <c r="AL721">
        <f>IFERROR(VLOOKUP($B721,[4]库存报告使用数据!$A$1:$D$65536,4,0),)</f>
        <v>0</v>
      </c>
      <c r="AM721">
        <f>IFERROR(VLOOKUP($B721,[4]库存报告使用数据!$A$1:$E$65536,5,0),)</f>
        <v>0</v>
      </c>
      <c r="AN721" s="20" t="str">
        <f t="shared" si="197"/>
        <v/>
      </c>
      <c r="AO721" s="20" t="str">
        <f t="shared" si="198"/>
        <v/>
      </c>
      <c r="AP721" s="20" t="str">
        <f t="shared" si="199"/>
        <v/>
      </c>
      <c r="AQ721" s="20" t="str">
        <f t="shared" si="200"/>
        <v/>
      </c>
      <c r="AR721" s="32">
        <f t="shared" si="201"/>
        <v>0</v>
      </c>
      <c r="AS721" s="32">
        <f t="shared" si="202"/>
        <v>0</v>
      </c>
      <c r="AT721" s="32">
        <f t="shared" si="203"/>
        <v>0</v>
      </c>
      <c r="AU721" s="28" t="str">
        <f t="shared" si="204"/>
        <v>库存为0</v>
      </c>
      <c r="AV721" s="34" t="str">
        <f>IFERROR(时间!$B$4+AU721,"上周无销量")</f>
        <v>上周无销量</v>
      </c>
    </row>
    <row r="722" spans="1:48">
      <c r="A722" s="18" t="s">
        <v>767</v>
      </c>
      <c r="B722" t="str">
        <f>VLOOKUP(A722,'[1]sku-asin（子）'!$A:$B,2,0)</f>
        <v>B07CYY1DGM</v>
      </c>
      <c r="C722" t="str">
        <f>VLOOKUP(A722,'[1]子sku-父sku'!$A:$B,2,0)</f>
        <v>LYQ-BE1058</v>
      </c>
      <c r="D722" s="28">
        <f>IFERROR(VLOOKUP(A722,[2]库存报告使用数据处理!$A:$C,3,0),0)</f>
        <v>0</v>
      </c>
      <c r="E722" s="28">
        <f>IFERROR(VLOOKUP(A722,[2]库存报告使用数据处理!$A:$D,4,0),0)</f>
        <v>0</v>
      </c>
      <c r="F722" s="28">
        <f>IFERROR(VLOOKUP(A722,[2]库存报告使用数据处理!$A:$E,5,0),0)</f>
        <v>0</v>
      </c>
      <c r="G722" s="28">
        <f>IFERROR(VLOOKUP(A722,[2]库存报告使用数据处理!$A:$F,6,0),0)</f>
        <v>0</v>
      </c>
      <c r="H722" s="29">
        <f>IFERROR(VLOOKUP(A722,[2]库存报告使用数据处理!$A:$G,7,0),0)</f>
        <v>0</v>
      </c>
      <c r="I722">
        <f>IFERROR(VLOOKUP(A722,[5]数据处理!$A:$B,2,0),0)</f>
        <v>0</v>
      </c>
      <c r="J722" s="30">
        <f>IFERROR(VLOOKUP(A722,[5]数据处理!$A:$D,4,0),0)</f>
        <v>0</v>
      </c>
      <c r="K722" s="30">
        <f>IFERROR(VLOOKUP(A722,[5]数据处理!$A:$E,5,0),0)</f>
        <v>0</v>
      </c>
      <c r="L722" s="30">
        <f>IFERROR(VLOOKUP(A722,[5]数据处理!$A:$G,7,0),0)</f>
        <v>0</v>
      </c>
      <c r="M722">
        <f t="shared" si="188"/>
        <v>0</v>
      </c>
      <c r="N722">
        <f>IFERROR(VLOOKUP(A722,[5]数据处理!$A:$C,3,0),0)</f>
        <v>0</v>
      </c>
      <c r="O722">
        <f>IFERROR(VLOOKUP($A722,[5]数据处理!$A:$N,14,0),0)</f>
        <v>0</v>
      </c>
      <c r="P722" t="str">
        <f>IFERROR(VLOOKUP($A722,[3]库存报告使用数据!$A$1:$B$65536,2,0),"")</f>
        <v/>
      </c>
      <c r="Q722" t="str">
        <f>IFERROR(VLOOKUP($A722,[3]库存报告使用数据!$A$1:$E$65536,5,0),"")</f>
        <v/>
      </c>
      <c r="R722" t="str">
        <f>IFERROR(VLOOKUP($A722,[3]库存报告使用数据!$A$1:$H$65536,8,0),"")</f>
        <v/>
      </c>
      <c r="S722" t="str">
        <f>IFERROR(VLOOKUP($A722,[3]库存报告使用数据!$A$1:$K$65536,11,0),"")</f>
        <v/>
      </c>
      <c r="T722" t="str">
        <f>IFERROR(VLOOKUP($A722,[3]库存报告使用数据!$A$1:$C$65536,3,0),"")</f>
        <v/>
      </c>
      <c r="U722" t="str">
        <f>IFERROR(VLOOKUP($A722,[3]库存报告使用数据!$A$1:$F$65536,6,0),"")</f>
        <v/>
      </c>
      <c r="V722" t="str">
        <f>IFERROR(VLOOKUP($A722,[3]库存报告使用数据!$A$1:$I$65536,9,0),"")</f>
        <v/>
      </c>
      <c r="W722" t="str">
        <f>IFERROR(VLOOKUP($A722,[3]库存报告使用数据!$A$1:$L$65536,12,0),"")</f>
        <v/>
      </c>
      <c r="X722" s="20" t="str">
        <f t="shared" si="189"/>
        <v/>
      </c>
      <c r="Y722" s="20" t="str">
        <f t="shared" si="190"/>
        <v/>
      </c>
      <c r="Z722" s="20" t="str">
        <f t="shared" si="191"/>
        <v/>
      </c>
      <c r="AA722" s="20" t="str">
        <f t="shared" si="192"/>
        <v/>
      </c>
      <c r="AB722" t="str">
        <f>IFERROR(VLOOKUP($A722,[3]库存报告使用数据!$A$1:$D$65536,4,0),"")</f>
        <v/>
      </c>
      <c r="AC722" t="str">
        <f>IFERROR(VLOOKUP($A722,[3]库存报告使用数据!$A$1:$G$65536,7,0),"")</f>
        <v/>
      </c>
      <c r="AD722" t="str">
        <f>IFERROR(VLOOKUP($A722,[3]库存报告使用数据!$A$1:$J$65536,10,0),"")</f>
        <v/>
      </c>
      <c r="AE722" t="str">
        <f>IFERROR(VLOOKUP($A722,[3]库存报告使用数据!$A$1:$M$65536,13,0),"")</f>
        <v/>
      </c>
      <c r="AF722" s="20" t="str">
        <f t="shared" si="193"/>
        <v/>
      </c>
      <c r="AG722" s="20" t="str">
        <f t="shared" si="194"/>
        <v/>
      </c>
      <c r="AH722" s="20" t="str">
        <f t="shared" si="195"/>
        <v/>
      </c>
      <c r="AI722" s="20" t="str">
        <f t="shared" si="196"/>
        <v/>
      </c>
      <c r="AJ722">
        <f>IFERROR(VLOOKUP($B722,[4]库存报告使用数据!$A$1:$B$65536,2,0),0)</f>
        <v>0</v>
      </c>
      <c r="AK722">
        <f>IFERROR(VLOOKUP($B722,[4]库存报告使用数据!$A$1:$C$65536,3,0),)</f>
        <v>0</v>
      </c>
      <c r="AL722">
        <f>IFERROR(VLOOKUP($B722,[4]库存报告使用数据!$A$1:$D$65536,4,0),)</f>
        <v>0</v>
      </c>
      <c r="AM722">
        <f>IFERROR(VLOOKUP($B722,[4]库存报告使用数据!$A$1:$E$65536,5,0),)</f>
        <v>0</v>
      </c>
      <c r="AN722" s="20" t="str">
        <f t="shared" si="197"/>
        <v/>
      </c>
      <c r="AO722" s="20" t="str">
        <f t="shared" si="198"/>
        <v/>
      </c>
      <c r="AP722" s="20" t="str">
        <f t="shared" si="199"/>
        <v/>
      </c>
      <c r="AQ722" s="20" t="str">
        <f t="shared" si="200"/>
        <v/>
      </c>
      <c r="AR722" s="32">
        <f t="shared" si="201"/>
        <v>0</v>
      </c>
      <c r="AS722" s="32">
        <f t="shared" si="202"/>
        <v>0</v>
      </c>
      <c r="AT722" s="32">
        <f t="shared" si="203"/>
        <v>0</v>
      </c>
      <c r="AU722" s="28" t="str">
        <f t="shared" si="204"/>
        <v>库存为0</v>
      </c>
      <c r="AV722" s="34" t="str">
        <f>IFERROR(时间!$B$4+AU722,"上周无销量")</f>
        <v>上周无销量</v>
      </c>
    </row>
    <row r="723" spans="1:48">
      <c r="A723" s="18" t="s">
        <v>768</v>
      </c>
      <c r="B723" t="str">
        <f>VLOOKUP(A723,'[1]sku-asin（子）'!$A:$B,2,0)</f>
        <v>B07CYXZPH1</v>
      </c>
      <c r="C723" t="str">
        <f>VLOOKUP(A723,'[1]子sku-父sku'!$A:$B,2,0)</f>
        <v>LYQ-BE1058</v>
      </c>
      <c r="D723" s="28">
        <f>IFERROR(VLOOKUP(A723,[2]库存报告使用数据处理!$A:$C,3,0),0)</f>
        <v>0</v>
      </c>
      <c r="E723" s="28">
        <f>IFERROR(VLOOKUP(A723,[2]库存报告使用数据处理!$A:$D,4,0),0)</f>
        <v>0</v>
      </c>
      <c r="F723" s="28">
        <f>IFERROR(VLOOKUP(A723,[2]库存报告使用数据处理!$A:$E,5,0),0)</f>
        <v>0</v>
      </c>
      <c r="G723" s="28">
        <f>IFERROR(VLOOKUP(A723,[2]库存报告使用数据处理!$A:$F,6,0),0)</f>
        <v>0</v>
      </c>
      <c r="H723" s="29">
        <f>IFERROR(VLOOKUP(A723,[2]库存报告使用数据处理!$A:$G,7,0),0)</f>
        <v>0</v>
      </c>
      <c r="I723">
        <f>IFERROR(VLOOKUP(A723,[5]数据处理!$A:$B,2,0),0)</f>
        <v>0</v>
      </c>
      <c r="J723" s="30">
        <f>IFERROR(VLOOKUP(A723,[5]数据处理!$A:$D,4,0),0)</f>
        <v>0</v>
      </c>
      <c r="K723" s="30">
        <f>IFERROR(VLOOKUP(A723,[5]数据处理!$A:$E,5,0),0)</f>
        <v>0</v>
      </c>
      <c r="L723" s="30">
        <f>IFERROR(VLOOKUP(A723,[5]数据处理!$A:$G,7,0),0)</f>
        <v>0</v>
      </c>
      <c r="M723">
        <f t="shared" si="188"/>
        <v>0</v>
      </c>
      <c r="N723">
        <f>IFERROR(VLOOKUP(A723,[5]数据处理!$A:$C,3,0),0)</f>
        <v>0</v>
      </c>
      <c r="O723">
        <f>IFERROR(VLOOKUP($A723,[5]数据处理!$A:$N,14,0),0)</f>
        <v>0</v>
      </c>
      <c r="P723" t="str">
        <f>IFERROR(VLOOKUP($A723,[3]库存报告使用数据!$A$1:$B$65536,2,0),"")</f>
        <v/>
      </c>
      <c r="Q723" t="str">
        <f>IFERROR(VLOOKUP($A723,[3]库存报告使用数据!$A$1:$E$65536,5,0),"")</f>
        <v/>
      </c>
      <c r="R723" t="str">
        <f>IFERROR(VLOOKUP($A723,[3]库存报告使用数据!$A$1:$H$65536,8,0),"")</f>
        <v/>
      </c>
      <c r="S723" t="str">
        <f>IFERROR(VLOOKUP($A723,[3]库存报告使用数据!$A$1:$K$65536,11,0),"")</f>
        <v/>
      </c>
      <c r="T723" t="str">
        <f>IFERROR(VLOOKUP($A723,[3]库存报告使用数据!$A$1:$C$65536,3,0),"")</f>
        <v/>
      </c>
      <c r="U723" t="str">
        <f>IFERROR(VLOOKUP($A723,[3]库存报告使用数据!$A$1:$F$65536,6,0),"")</f>
        <v/>
      </c>
      <c r="V723" t="str">
        <f>IFERROR(VLOOKUP($A723,[3]库存报告使用数据!$A$1:$I$65536,9,0),"")</f>
        <v/>
      </c>
      <c r="W723" t="str">
        <f>IFERROR(VLOOKUP($A723,[3]库存报告使用数据!$A$1:$L$65536,12,0),"")</f>
        <v/>
      </c>
      <c r="X723" s="20" t="str">
        <f t="shared" si="189"/>
        <v/>
      </c>
      <c r="Y723" s="20" t="str">
        <f t="shared" si="190"/>
        <v/>
      </c>
      <c r="Z723" s="20" t="str">
        <f t="shared" si="191"/>
        <v/>
      </c>
      <c r="AA723" s="20" t="str">
        <f t="shared" si="192"/>
        <v/>
      </c>
      <c r="AB723" t="str">
        <f>IFERROR(VLOOKUP($A723,[3]库存报告使用数据!$A$1:$D$65536,4,0),"")</f>
        <v/>
      </c>
      <c r="AC723" t="str">
        <f>IFERROR(VLOOKUP($A723,[3]库存报告使用数据!$A$1:$G$65536,7,0),"")</f>
        <v/>
      </c>
      <c r="AD723" t="str">
        <f>IFERROR(VLOOKUP($A723,[3]库存报告使用数据!$A$1:$J$65536,10,0),"")</f>
        <v/>
      </c>
      <c r="AE723" t="str">
        <f>IFERROR(VLOOKUP($A723,[3]库存报告使用数据!$A$1:$M$65536,13,0),"")</f>
        <v/>
      </c>
      <c r="AF723" s="20" t="str">
        <f t="shared" si="193"/>
        <v/>
      </c>
      <c r="AG723" s="20" t="str">
        <f t="shared" si="194"/>
        <v/>
      </c>
      <c r="AH723" s="20" t="str">
        <f t="shared" si="195"/>
        <v/>
      </c>
      <c r="AI723" s="20" t="str">
        <f t="shared" si="196"/>
        <v/>
      </c>
      <c r="AJ723">
        <f>IFERROR(VLOOKUP($B723,[4]库存报告使用数据!$A$1:$B$65536,2,0),0)</f>
        <v>0</v>
      </c>
      <c r="AK723">
        <f>IFERROR(VLOOKUP($B723,[4]库存报告使用数据!$A$1:$C$65536,3,0),)</f>
        <v>0</v>
      </c>
      <c r="AL723">
        <f>IFERROR(VLOOKUP($B723,[4]库存报告使用数据!$A$1:$D$65536,4,0),)</f>
        <v>0</v>
      </c>
      <c r="AM723">
        <f>IFERROR(VLOOKUP($B723,[4]库存报告使用数据!$A$1:$E$65536,5,0),)</f>
        <v>0</v>
      </c>
      <c r="AN723" s="20" t="str">
        <f t="shared" si="197"/>
        <v/>
      </c>
      <c r="AO723" s="20" t="str">
        <f t="shared" si="198"/>
        <v/>
      </c>
      <c r="AP723" s="20" t="str">
        <f t="shared" si="199"/>
        <v/>
      </c>
      <c r="AQ723" s="20" t="str">
        <f t="shared" si="200"/>
        <v/>
      </c>
      <c r="AR723" s="32">
        <f t="shared" si="201"/>
        <v>0</v>
      </c>
      <c r="AS723" s="32">
        <f t="shared" si="202"/>
        <v>0</v>
      </c>
      <c r="AT723" s="32">
        <f t="shared" si="203"/>
        <v>0</v>
      </c>
      <c r="AU723" s="28" t="str">
        <f t="shared" si="204"/>
        <v>库存为0</v>
      </c>
      <c r="AV723" s="34" t="str">
        <f>IFERROR(时间!$B$4+AU723,"上周无销量")</f>
        <v>上周无销量</v>
      </c>
    </row>
    <row r="724" spans="1:48">
      <c r="A724" s="18" t="s">
        <v>769</v>
      </c>
      <c r="B724" t="str">
        <f>VLOOKUP(A724,'[1]sku-asin（子）'!$A:$B,2,0)</f>
        <v>B07CYXTM8Z</v>
      </c>
      <c r="C724" t="str">
        <f>VLOOKUP(A724,'[1]子sku-父sku'!$A:$B,2,0)</f>
        <v>LYQ-BE1058</v>
      </c>
      <c r="D724" s="28">
        <f>IFERROR(VLOOKUP(A724,[2]库存报告使用数据处理!$A:$C,3,0),0)</f>
        <v>0</v>
      </c>
      <c r="E724" s="28">
        <f>IFERROR(VLOOKUP(A724,[2]库存报告使用数据处理!$A:$D,4,0),0)</f>
        <v>0</v>
      </c>
      <c r="F724" s="28">
        <f>IFERROR(VLOOKUP(A724,[2]库存报告使用数据处理!$A:$E,5,0),0)</f>
        <v>0</v>
      </c>
      <c r="G724" s="28">
        <f>IFERROR(VLOOKUP(A724,[2]库存报告使用数据处理!$A:$F,6,0),0)</f>
        <v>0</v>
      </c>
      <c r="H724" s="29">
        <f>IFERROR(VLOOKUP(A724,[2]库存报告使用数据处理!$A:$G,7,0),0)</f>
        <v>0</v>
      </c>
      <c r="I724">
        <f>IFERROR(VLOOKUP(A724,[5]数据处理!$A:$B,2,0),0)</f>
        <v>0</v>
      </c>
      <c r="J724" s="30">
        <f>IFERROR(VLOOKUP(A724,[5]数据处理!$A:$D,4,0),0)</f>
        <v>0</v>
      </c>
      <c r="K724" s="30">
        <f>IFERROR(VLOOKUP(A724,[5]数据处理!$A:$E,5,0),0)</f>
        <v>0</v>
      </c>
      <c r="L724" s="30">
        <f>IFERROR(VLOOKUP(A724,[5]数据处理!$A:$G,7,0),0)</f>
        <v>0</v>
      </c>
      <c r="M724">
        <f t="shared" si="188"/>
        <v>0</v>
      </c>
      <c r="N724">
        <f>IFERROR(VLOOKUP(A724,[5]数据处理!$A:$C,3,0),0)</f>
        <v>0</v>
      </c>
      <c r="O724">
        <f>IFERROR(VLOOKUP($A724,[5]数据处理!$A:$N,14,0),0)</f>
        <v>0</v>
      </c>
      <c r="P724" t="str">
        <f>IFERROR(VLOOKUP($A724,[3]库存报告使用数据!$A$1:$B$65536,2,0),"")</f>
        <v/>
      </c>
      <c r="Q724" t="str">
        <f>IFERROR(VLOOKUP($A724,[3]库存报告使用数据!$A$1:$E$65536,5,0),"")</f>
        <v/>
      </c>
      <c r="R724" t="str">
        <f>IFERROR(VLOOKUP($A724,[3]库存报告使用数据!$A$1:$H$65536,8,0),"")</f>
        <v/>
      </c>
      <c r="S724" t="str">
        <f>IFERROR(VLOOKUP($A724,[3]库存报告使用数据!$A$1:$K$65536,11,0),"")</f>
        <v/>
      </c>
      <c r="T724" t="str">
        <f>IFERROR(VLOOKUP($A724,[3]库存报告使用数据!$A$1:$C$65536,3,0),"")</f>
        <v/>
      </c>
      <c r="U724" t="str">
        <f>IFERROR(VLOOKUP($A724,[3]库存报告使用数据!$A$1:$F$65536,6,0),"")</f>
        <v/>
      </c>
      <c r="V724" t="str">
        <f>IFERROR(VLOOKUP($A724,[3]库存报告使用数据!$A$1:$I$65536,9,0),"")</f>
        <v/>
      </c>
      <c r="W724" t="str">
        <f>IFERROR(VLOOKUP($A724,[3]库存报告使用数据!$A$1:$L$65536,12,0),"")</f>
        <v/>
      </c>
      <c r="X724" s="20" t="str">
        <f t="shared" si="189"/>
        <v/>
      </c>
      <c r="Y724" s="20" t="str">
        <f t="shared" si="190"/>
        <v/>
      </c>
      <c r="Z724" s="20" t="str">
        <f t="shared" si="191"/>
        <v/>
      </c>
      <c r="AA724" s="20" t="str">
        <f t="shared" si="192"/>
        <v/>
      </c>
      <c r="AB724" t="str">
        <f>IFERROR(VLOOKUP($A724,[3]库存报告使用数据!$A$1:$D$65536,4,0),"")</f>
        <v/>
      </c>
      <c r="AC724" t="str">
        <f>IFERROR(VLOOKUP($A724,[3]库存报告使用数据!$A$1:$G$65536,7,0),"")</f>
        <v/>
      </c>
      <c r="AD724" t="str">
        <f>IFERROR(VLOOKUP($A724,[3]库存报告使用数据!$A$1:$J$65536,10,0),"")</f>
        <v/>
      </c>
      <c r="AE724" t="str">
        <f>IFERROR(VLOOKUP($A724,[3]库存报告使用数据!$A$1:$M$65536,13,0),"")</f>
        <v/>
      </c>
      <c r="AF724" s="20" t="str">
        <f t="shared" si="193"/>
        <v/>
      </c>
      <c r="AG724" s="20" t="str">
        <f t="shared" si="194"/>
        <v/>
      </c>
      <c r="AH724" s="20" t="str">
        <f t="shared" si="195"/>
        <v/>
      </c>
      <c r="AI724" s="20" t="str">
        <f t="shared" si="196"/>
        <v/>
      </c>
      <c r="AJ724">
        <f>IFERROR(VLOOKUP($B724,[4]库存报告使用数据!$A$1:$B$65536,2,0),0)</f>
        <v>0</v>
      </c>
      <c r="AK724">
        <f>IFERROR(VLOOKUP($B724,[4]库存报告使用数据!$A$1:$C$65536,3,0),)</f>
        <v>0</v>
      </c>
      <c r="AL724">
        <f>IFERROR(VLOOKUP($B724,[4]库存报告使用数据!$A$1:$D$65536,4,0),)</f>
        <v>0</v>
      </c>
      <c r="AM724">
        <f>IFERROR(VLOOKUP($B724,[4]库存报告使用数据!$A$1:$E$65536,5,0),)</f>
        <v>0</v>
      </c>
      <c r="AN724" s="20" t="str">
        <f t="shared" si="197"/>
        <v/>
      </c>
      <c r="AO724" s="20" t="str">
        <f t="shared" si="198"/>
        <v/>
      </c>
      <c r="AP724" s="20" t="str">
        <f t="shared" si="199"/>
        <v/>
      </c>
      <c r="AQ724" s="20" t="str">
        <f t="shared" si="200"/>
        <v/>
      </c>
      <c r="AR724" s="32">
        <f t="shared" si="201"/>
        <v>0</v>
      </c>
      <c r="AS724" s="32">
        <f t="shared" si="202"/>
        <v>0</v>
      </c>
      <c r="AT724" s="32">
        <f t="shared" si="203"/>
        <v>0</v>
      </c>
      <c r="AU724" s="28" t="str">
        <f t="shared" si="204"/>
        <v>库存为0</v>
      </c>
      <c r="AV724" s="34" t="str">
        <f>IFERROR(时间!$B$4+AU724,"上周无销量")</f>
        <v>上周无销量</v>
      </c>
    </row>
    <row r="725" spans="1:48">
      <c r="A725" s="18" t="s">
        <v>770</v>
      </c>
      <c r="B725" t="str">
        <f>VLOOKUP(A725,'[1]sku-asin（子）'!$A:$B,2,0)</f>
        <v>B07CZ2CT9B</v>
      </c>
      <c r="C725" t="str">
        <f>VLOOKUP(A725,'[1]子sku-父sku'!$A:$B,2,0)</f>
        <v>LYQ-BE1058</v>
      </c>
      <c r="D725" s="28">
        <f>IFERROR(VLOOKUP(A725,[2]库存报告使用数据处理!$A:$C,3,0),0)</f>
        <v>0</v>
      </c>
      <c r="E725" s="28">
        <f>IFERROR(VLOOKUP(A725,[2]库存报告使用数据处理!$A:$D,4,0),0)</f>
        <v>0</v>
      </c>
      <c r="F725" s="28">
        <f>IFERROR(VLOOKUP(A725,[2]库存报告使用数据处理!$A:$E,5,0),0)</f>
        <v>0</v>
      </c>
      <c r="G725" s="28">
        <f>IFERROR(VLOOKUP(A725,[2]库存报告使用数据处理!$A:$F,6,0),0)</f>
        <v>0</v>
      </c>
      <c r="H725" s="29">
        <f>IFERROR(VLOOKUP(A725,[2]库存报告使用数据处理!$A:$G,7,0),0)</f>
        <v>0</v>
      </c>
      <c r="I725">
        <f>IFERROR(VLOOKUP(A725,[5]数据处理!$A:$B,2,0),0)</f>
        <v>0</v>
      </c>
      <c r="J725" s="30">
        <f>IFERROR(VLOOKUP(A725,[5]数据处理!$A:$D,4,0),0)</f>
        <v>0</v>
      </c>
      <c r="K725" s="30">
        <f>IFERROR(VLOOKUP(A725,[5]数据处理!$A:$E,5,0),0)</f>
        <v>0</v>
      </c>
      <c r="L725" s="30">
        <f>IFERROR(VLOOKUP(A725,[5]数据处理!$A:$G,7,0),0)</f>
        <v>0</v>
      </c>
      <c r="M725">
        <f t="shared" si="188"/>
        <v>0</v>
      </c>
      <c r="N725">
        <f>IFERROR(VLOOKUP(A725,[5]数据处理!$A:$C,3,0),0)</f>
        <v>0</v>
      </c>
      <c r="O725">
        <f>IFERROR(VLOOKUP($A725,[5]数据处理!$A:$N,14,0),0)</f>
        <v>0</v>
      </c>
      <c r="P725" t="str">
        <f>IFERROR(VLOOKUP($A725,[3]库存报告使用数据!$A$1:$B$65536,2,0),"")</f>
        <v/>
      </c>
      <c r="Q725" t="str">
        <f>IFERROR(VLOOKUP($A725,[3]库存报告使用数据!$A$1:$E$65536,5,0),"")</f>
        <v/>
      </c>
      <c r="R725" t="str">
        <f>IFERROR(VLOOKUP($A725,[3]库存报告使用数据!$A$1:$H$65536,8,0),"")</f>
        <v/>
      </c>
      <c r="S725" t="str">
        <f>IFERROR(VLOOKUP($A725,[3]库存报告使用数据!$A$1:$K$65536,11,0),"")</f>
        <v/>
      </c>
      <c r="T725" t="str">
        <f>IFERROR(VLOOKUP($A725,[3]库存报告使用数据!$A$1:$C$65536,3,0),"")</f>
        <v/>
      </c>
      <c r="U725" t="str">
        <f>IFERROR(VLOOKUP($A725,[3]库存报告使用数据!$A$1:$F$65536,6,0),"")</f>
        <v/>
      </c>
      <c r="V725" t="str">
        <f>IFERROR(VLOOKUP($A725,[3]库存报告使用数据!$A$1:$I$65536,9,0),"")</f>
        <v/>
      </c>
      <c r="W725" t="str">
        <f>IFERROR(VLOOKUP($A725,[3]库存报告使用数据!$A$1:$L$65536,12,0),"")</f>
        <v/>
      </c>
      <c r="X725" s="20" t="str">
        <f t="shared" si="189"/>
        <v/>
      </c>
      <c r="Y725" s="20" t="str">
        <f t="shared" si="190"/>
        <v/>
      </c>
      <c r="Z725" s="20" t="str">
        <f t="shared" si="191"/>
        <v/>
      </c>
      <c r="AA725" s="20" t="str">
        <f t="shared" si="192"/>
        <v/>
      </c>
      <c r="AB725" t="str">
        <f>IFERROR(VLOOKUP($A725,[3]库存报告使用数据!$A$1:$D$65536,4,0),"")</f>
        <v/>
      </c>
      <c r="AC725" t="str">
        <f>IFERROR(VLOOKUP($A725,[3]库存报告使用数据!$A$1:$G$65536,7,0),"")</f>
        <v/>
      </c>
      <c r="AD725" t="str">
        <f>IFERROR(VLOOKUP($A725,[3]库存报告使用数据!$A$1:$J$65536,10,0),"")</f>
        <v/>
      </c>
      <c r="AE725" t="str">
        <f>IFERROR(VLOOKUP($A725,[3]库存报告使用数据!$A$1:$M$65536,13,0),"")</f>
        <v/>
      </c>
      <c r="AF725" s="20" t="str">
        <f t="shared" si="193"/>
        <v/>
      </c>
      <c r="AG725" s="20" t="str">
        <f t="shared" si="194"/>
        <v/>
      </c>
      <c r="AH725" s="20" t="str">
        <f t="shared" si="195"/>
        <v/>
      </c>
      <c r="AI725" s="20" t="str">
        <f t="shared" si="196"/>
        <v/>
      </c>
      <c r="AJ725">
        <f>IFERROR(VLOOKUP($B725,[4]库存报告使用数据!$A$1:$B$65536,2,0),0)</f>
        <v>0</v>
      </c>
      <c r="AK725">
        <f>IFERROR(VLOOKUP($B725,[4]库存报告使用数据!$A$1:$C$65536,3,0),)</f>
        <v>0</v>
      </c>
      <c r="AL725">
        <f>IFERROR(VLOOKUP($B725,[4]库存报告使用数据!$A$1:$D$65536,4,0),)</f>
        <v>0</v>
      </c>
      <c r="AM725">
        <f>IFERROR(VLOOKUP($B725,[4]库存报告使用数据!$A$1:$E$65536,5,0),)</f>
        <v>0</v>
      </c>
      <c r="AN725" s="20" t="str">
        <f t="shared" si="197"/>
        <v/>
      </c>
      <c r="AO725" s="20" t="str">
        <f t="shared" si="198"/>
        <v/>
      </c>
      <c r="AP725" s="20" t="str">
        <f t="shared" si="199"/>
        <v/>
      </c>
      <c r="AQ725" s="20" t="str">
        <f t="shared" si="200"/>
        <v/>
      </c>
      <c r="AR725" s="32">
        <f t="shared" si="201"/>
        <v>0</v>
      </c>
      <c r="AS725" s="32">
        <f t="shared" si="202"/>
        <v>0</v>
      </c>
      <c r="AT725" s="32">
        <f t="shared" si="203"/>
        <v>0</v>
      </c>
      <c r="AU725" s="28" t="str">
        <f t="shared" si="204"/>
        <v>库存为0</v>
      </c>
      <c r="AV725" s="34" t="str">
        <f>IFERROR(时间!$B$4+AU725,"上周无销量")</f>
        <v>上周无销量</v>
      </c>
    </row>
    <row r="726" spans="1:48">
      <c r="A726" s="18" t="s">
        <v>771</v>
      </c>
      <c r="B726" t="str">
        <f>VLOOKUP(A726,'[1]sku-asin（子）'!$A:$B,2,0)</f>
        <v>B07CYX8F4Y</v>
      </c>
      <c r="C726" t="str">
        <f>VLOOKUP(A726,'[1]子sku-父sku'!$A:$B,2,0)</f>
        <v>LYQ-BE1058</v>
      </c>
      <c r="D726" s="28">
        <f>IFERROR(VLOOKUP(A726,[2]库存报告使用数据处理!$A:$C,3,0),0)</f>
        <v>0</v>
      </c>
      <c r="E726" s="28">
        <f>IFERROR(VLOOKUP(A726,[2]库存报告使用数据处理!$A:$D,4,0),0)</f>
        <v>0</v>
      </c>
      <c r="F726" s="28">
        <f>IFERROR(VLOOKUP(A726,[2]库存报告使用数据处理!$A:$E,5,0),0)</f>
        <v>0</v>
      </c>
      <c r="G726" s="28">
        <f>IFERROR(VLOOKUP(A726,[2]库存报告使用数据处理!$A:$F,6,0),0)</f>
        <v>0</v>
      </c>
      <c r="H726" s="29">
        <f>IFERROR(VLOOKUP(A726,[2]库存报告使用数据处理!$A:$G,7,0),0)</f>
        <v>0</v>
      </c>
      <c r="I726">
        <f>IFERROR(VLOOKUP(A726,[5]数据处理!$A:$B,2,0),0)</f>
        <v>0</v>
      </c>
      <c r="J726" s="30">
        <f>IFERROR(VLOOKUP(A726,[5]数据处理!$A:$D,4,0),0)</f>
        <v>0</v>
      </c>
      <c r="K726" s="30">
        <f>IFERROR(VLOOKUP(A726,[5]数据处理!$A:$E,5,0),0)</f>
        <v>0</v>
      </c>
      <c r="L726" s="30">
        <f>IFERROR(VLOOKUP(A726,[5]数据处理!$A:$G,7,0),0)</f>
        <v>0</v>
      </c>
      <c r="M726">
        <f t="shared" si="188"/>
        <v>0</v>
      </c>
      <c r="N726">
        <f>IFERROR(VLOOKUP(A726,[5]数据处理!$A:$C,3,0),0)</f>
        <v>0</v>
      </c>
      <c r="O726">
        <f>IFERROR(VLOOKUP($A726,[5]数据处理!$A:$N,14,0),0)</f>
        <v>0</v>
      </c>
      <c r="P726" t="str">
        <f>IFERROR(VLOOKUP($A726,[3]库存报告使用数据!$A$1:$B$65536,2,0),"")</f>
        <v/>
      </c>
      <c r="Q726" t="str">
        <f>IFERROR(VLOOKUP($A726,[3]库存报告使用数据!$A$1:$E$65536,5,0),"")</f>
        <v/>
      </c>
      <c r="R726" t="str">
        <f>IFERROR(VLOOKUP($A726,[3]库存报告使用数据!$A$1:$H$65536,8,0),"")</f>
        <v/>
      </c>
      <c r="S726" t="str">
        <f>IFERROR(VLOOKUP($A726,[3]库存报告使用数据!$A$1:$K$65536,11,0),"")</f>
        <v/>
      </c>
      <c r="T726" t="str">
        <f>IFERROR(VLOOKUP($A726,[3]库存报告使用数据!$A$1:$C$65536,3,0),"")</f>
        <v/>
      </c>
      <c r="U726" t="str">
        <f>IFERROR(VLOOKUP($A726,[3]库存报告使用数据!$A$1:$F$65536,6,0),"")</f>
        <v/>
      </c>
      <c r="V726" t="str">
        <f>IFERROR(VLOOKUP($A726,[3]库存报告使用数据!$A$1:$I$65536,9,0),"")</f>
        <v/>
      </c>
      <c r="W726" t="str">
        <f>IFERROR(VLOOKUP($A726,[3]库存报告使用数据!$A$1:$L$65536,12,0),"")</f>
        <v/>
      </c>
      <c r="X726" s="20" t="str">
        <f t="shared" si="189"/>
        <v/>
      </c>
      <c r="Y726" s="20" t="str">
        <f t="shared" si="190"/>
        <v/>
      </c>
      <c r="Z726" s="20" t="str">
        <f t="shared" si="191"/>
        <v/>
      </c>
      <c r="AA726" s="20" t="str">
        <f t="shared" si="192"/>
        <v/>
      </c>
      <c r="AB726" t="str">
        <f>IFERROR(VLOOKUP($A726,[3]库存报告使用数据!$A$1:$D$65536,4,0),"")</f>
        <v/>
      </c>
      <c r="AC726" t="str">
        <f>IFERROR(VLOOKUP($A726,[3]库存报告使用数据!$A$1:$G$65536,7,0),"")</f>
        <v/>
      </c>
      <c r="AD726" t="str">
        <f>IFERROR(VLOOKUP($A726,[3]库存报告使用数据!$A$1:$J$65536,10,0),"")</f>
        <v/>
      </c>
      <c r="AE726" t="str">
        <f>IFERROR(VLOOKUP($A726,[3]库存报告使用数据!$A$1:$M$65536,13,0),"")</f>
        <v/>
      </c>
      <c r="AF726" s="20" t="str">
        <f t="shared" si="193"/>
        <v/>
      </c>
      <c r="AG726" s="20" t="str">
        <f t="shared" si="194"/>
        <v/>
      </c>
      <c r="AH726" s="20" t="str">
        <f t="shared" si="195"/>
        <v/>
      </c>
      <c r="AI726" s="20" t="str">
        <f t="shared" si="196"/>
        <v/>
      </c>
      <c r="AJ726">
        <f>IFERROR(VLOOKUP($B726,[4]库存报告使用数据!$A$1:$B$65536,2,0),0)</f>
        <v>0</v>
      </c>
      <c r="AK726">
        <f>IFERROR(VLOOKUP($B726,[4]库存报告使用数据!$A$1:$C$65536,3,0),)</f>
        <v>0</v>
      </c>
      <c r="AL726">
        <f>IFERROR(VLOOKUP($B726,[4]库存报告使用数据!$A$1:$D$65536,4,0),)</f>
        <v>0</v>
      </c>
      <c r="AM726">
        <f>IFERROR(VLOOKUP($B726,[4]库存报告使用数据!$A$1:$E$65536,5,0),)</f>
        <v>0</v>
      </c>
      <c r="AN726" s="20" t="str">
        <f t="shared" si="197"/>
        <v/>
      </c>
      <c r="AO726" s="20" t="str">
        <f t="shared" si="198"/>
        <v/>
      </c>
      <c r="AP726" s="20" t="str">
        <f t="shared" si="199"/>
        <v/>
      </c>
      <c r="AQ726" s="20" t="str">
        <f t="shared" si="200"/>
        <v/>
      </c>
      <c r="AR726" s="32">
        <f t="shared" si="201"/>
        <v>0</v>
      </c>
      <c r="AS726" s="32">
        <f t="shared" si="202"/>
        <v>0</v>
      </c>
      <c r="AT726" s="32">
        <f t="shared" si="203"/>
        <v>0</v>
      </c>
      <c r="AU726" s="28" t="str">
        <f t="shared" si="204"/>
        <v>库存为0</v>
      </c>
      <c r="AV726" s="34" t="str">
        <f>IFERROR(时间!$B$4+AU726,"上周无销量")</f>
        <v>上周无销量</v>
      </c>
    </row>
    <row r="727" spans="1:48">
      <c r="A727" s="18" t="s">
        <v>772</v>
      </c>
      <c r="B727" t="str">
        <f>VLOOKUP(A727,'[1]sku-asin（子）'!$A:$B,2,0)</f>
        <v>B07CYVBDLX</v>
      </c>
      <c r="C727" t="str">
        <f>VLOOKUP(A727,'[1]子sku-父sku'!$A:$B,2,0)</f>
        <v>LYQ-BE1058</v>
      </c>
      <c r="D727" s="28">
        <f>IFERROR(VLOOKUP(A727,[2]库存报告使用数据处理!$A:$C,3,0),0)</f>
        <v>0</v>
      </c>
      <c r="E727" s="28">
        <f>IFERROR(VLOOKUP(A727,[2]库存报告使用数据处理!$A:$D,4,0),0)</f>
        <v>0</v>
      </c>
      <c r="F727" s="28">
        <f>IFERROR(VLOOKUP(A727,[2]库存报告使用数据处理!$A:$E,5,0),0)</f>
        <v>0</v>
      </c>
      <c r="G727" s="28">
        <f>IFERROR(VLOOKUP(A727,[2]库存报告使用数据处理!$A:$F,6,0),0)</f>
        <v>0</v>
      </c>
      <c r="H727" s="29">
        <f>IFERROR(VLOOKUP(A727,[2]库存报告使用数据处理!$A:$G,7,0),0)</f>
        <v>0</v>
      </c>
      <c r="I727">
        <f>IFERROR(VLOOKUP(A727,[5]数据处理!$A:$B,2,0),0)</f>
        <v>0</v>
      </c>
      <c r="J727" s="30">
        <f>IFERROR(VLOOKUP(A727,[5]数据处理!$A:$D,4,0),0)</f>
        <v>0</v>
      </c>
      <c r="K727" s="30">
        <f>IFERROR(VLOOKUP(A727,[5]数据处理!$A:$E,5,0),0)</f>
        <v>0</v>
      </c>
      <c r="L727" s="30">
        <f>IFERROR(VLOOKUP(A727,[5]数据处理!$A:$G,7,0),0)</f>
        <v>0</v>
      </c>
      <c r="M727">
        <f t="shared" si="188"/>
        <v>0</v>
      </c>
      <c r="N727">
        <f>IFERROR(VLOOKUP(A727,[5]数据处理!$A:$C,3,0),0)</f>
        <v>0</v>
      </c>
      <c r="O727">
        <f>IFERROR(VLOOKUP($A727,[5]数据处理!$A:$N,14,0),0)</f>
        <v>0</v>
      </c>
      <c r="P727" t="str">
        <f>IFERROR(VLOOKUP($A727,[3]库存报告使用数据!$A$1:$B$65536,2,0),"")</f>
        <v/>
      </c>
      <c r="Q727" t="str">
        <f>IFERROR(VLOOKUP($A727,[3]库存报告使用数据!$A$1:$E$65536,5,0),"")</f>
        <v/>
      </c>
      <c r="R727" t="str">
        <f>IFERROR(VLOOKUP($A727,[3]库存报告使用数据!$A$1:$H$65536,8,0),"")</f>
        <v/>
      </c>
      <c r="S727" t="str">
        <f>IFERROR(VLOOKUP($A727,[3]库存报告使用数据!$A$1:$K$65536,11,0),"")</f>
        <v/>
      </c>
      <c r="T727" t="str">
        <f>IFERROR(VLOOKUP($A727,[3]库存报告使用数据!$A$1:$C$65536,3,0),"")</f>
        <v/>
      </c>
      <c r="U727" t="str">
        <f>IFERROR(VLOOKUP($A727,[3]库存报告使用数据!$A$1:$F$65536,6,0),"")</f>
        <v/>
      </c>
      <c r="V727" t="str">
        <f>IFERROR(VLOOKUP($A727,[3]库存报告使用数据!$A$1:$I$65536,9,0),"")</f>
        <v/>
      </c>
      <c r="W727" t="str">
        <f>IFERROR(VLOOKUP($A727,[3]库存报告使用数据!$A$1:$L$65536,12,0),"")</f>
        <v/>
      </c>
      <c r="X727" s="20" t="str">
        <f t="shared" si="189"/>
        <v/>
      </c>
      <c r="Y727" s="20" t="str">
        <f t="shared" si="190"/>
        <v/>
      </c>
      <c r="Z727" s="20" t="str">
        <f t="shared" si="191"/>
        <v/>
      </c>
      <c r="AA727" s="20" t="str">
        <f t="shared" si="192"/>
        <v/>
      </c>
      <c r="AB727" t="str">
        <f>IFERROR(VLOOKUP($A727,[3]库存报告使用数据!$A$1:$D$65536,4,0),"")</f>
        <v/>
      </c>
      <c r="AC727" t="str">
        <f>IFERROR(VLOOKUP($A727,[3]库存报告使用数据!$A$1:$G$65536,7,0),"")</f>
        <v/>
      </c>
      <c r="AD727" t="str">
        <f>IFERROR(VLOOKUP($A727,[3]库存报告使用数据!$A$1:$J$65536,10,0),"")</f>
        <v/>
      </c>
      <c r="AE727" t="str">
        <f>IFERROR(VLOOKUP($A727,[3]库存报告使用数据!$A$1:$M$65536,13,0),"")</f>
        <v/>
      </c>
      <c r="AF727" s="20" t="str">
        <f t="shared" si="193"/>
        <v/>
      </c>
      <c r="AG727" s="20" t="str">
        <f t="shared" si="194"/>
        <v/>
      </c>
      <c r="AH727" s="20" t="str">
        <f t="shared" si="195"/>
        <v/>
      </c>
      <c r="AI727" s="20" t="str">
        <f t="shared" si="196"/>
        <v/>
      </c>
      <c r="AJ727">
        <f>IFERROR(VLOOKUP($B727,[4]库存报告使用数据!$A$1:$B$65536,2,0),0)</f>
        <v>0</v>
      </c>
      <c r="AK727">
        <f>IFERROR(VLOOKUP($B727,[4]库存报告使用数据!$A$1:$C$65536,3,0),)</f>
        <v>0</v>
      </c>
      <c r="AL727">
        <f>IFERROR(VLOOKUP($B727,[4]库存报告使用数据!$A$1:$D$65536,4,0),)</f>
        <v>0</v>
      </c>
      <c r="AM727">
        <f>IFERROR(VLOOKUP($B727,[4]库存报告使用数据!$A$1:$E$65536,5,0),)</f>
        <v>0</v>
      </c>
      <c r="AN727" s="20" t="str">
        <f t="shared" si="197"/>
        <v/>
      </c>
      <c r="AO727" s="20" t="str">
        <f t="shared" si="198"/>
        <v/>
      </c>
      <c r="AP727" s="20" t="str">
        <f t="shared" si="199"/>
        <v/>
      </c>
      <c r="AQ727" s="20" t="str">
        <f t="shared" si="200"/>
        <v/>
      </c>
      <c r="AR727" s="32">
        <f t="shared" si="201"/>
        <v>0</v>
      </c>
      <c r="AS727" s="32">
        <f t="shared" si="202"/>
        <v>0</v>
      </c>
      <c r="AT727" s="32">
        <f t="shared" si="203"/>
        <v>0</v>
      </c>
      <c r="AU727" s="28" t="str">
        <f t="shared" si="204"/>
        <v>库存为0</v>
      </c>
      <c r="AV727" s="34" t="str">
        <f>IFERROR(时间!$B$4+AU727,"上周无销量")</f>
        <v>上周无销量</v>
      </c>
    </row>
    <row r="728" spans="1:48">
      <c r="A728" s="18" t="s">
        <v>773</v>
      </c>
      <c r="B728" t="str">
        <f>VLOOKUP(A728,'[1]sku-asin（子）'!$A:$B,2,0)</f>
        <v>B07CYXCF8Z</v>
      </c>
      <c r="C728" t="str">
        <f>VLOOKUP(A728,'[1]子sku-父sku'!$A:$B,2,0)</f>
        <v>LYQ-BE1058</v>
      </c>
      <c r="D728" s="28">
        <f>IFERROR(VLOOKUP(A728,[2]库存报告使用数据处理!$A:$C,3,0),0)</f>
        <v>0</v>
      </c>
      <c r="E728" s="28">
        <f>IFERROR(VLOOKUP(A728,[2]库存报告使用数据处理!$A:$D,4,0),0)</f>
        <v>0</v>
      </c>
      <c r="F728" s="28">
        <f>IFERROR(VLOOKUP(A728,[2]库存报告使用数据处理!$A:$E,5,0),0)</f>
        <v>0</v>
      </c>
      <c r="G728" s="28">
        <f>IFERROR(VLOOKUP(A728,[2]库存报告使用数据处理!$A:$F,6,0),0)</f>
        <v>0</v>
      </c>
      <c r="H728" s="29">
        <f>IFERROR(VLOOKUP(A728,[2]库存报告使用数据处理!$A:$G,7,0),0)</f>
        <v>0</v>
      </c>
      <c r="I728">
        <f>IFERROR(VLOOKUP(A728,[5]数据处理!$A:$B,2,0),0)</f>
        <v>0</v>
      </c>
      <c r="J728" s="30">
        <f>IFERROR(VLOOKUP(A728,[5]数据处理!$A:$D,4,0),0)</f>
        <v>0</v>
      </c>
      <c r="K728" s="30">
        <f>IFERROR(VLOOKUP(A728,[5]数据处理!$A:$E,5,0),0)</f>
        <v>0</v>
      </c>
      <c r="L728" s="30">
        <f>IFERROR(VLOOKUP(A728,[5]数据处理!$A:$G,7,0),0)</f>
        <v>0</v>
      </c>
      <c r="M728">
        <f t="shared" si="188"/>
        <v>0</v>
      </c>
      <c r="N728">
        <f>IFERROR(VLOOKUP(A728,[5]数据处理!$A:$C,3,0),0)</f>
        <v>0</v>
      </c>
      <c r="O728">
        <f>IFERROR(VLOOKUP($A728,[5]数据处理!$A:$N,14,0),0)</f>
        <v>0</v>
      </c>
      <c r="P728" t="str">
        <f>IFERROR(VLOOKUP($A728,[3]库存报告使用数据!$A$1:$B$65536,2,0),"")</f>
        <v/>
      </c>
      <c r="Q728" t="str">
        <f>IFERROR(VLOOKUP($A728,[3]库存报告使用数据!$A$1:$E$65536,5,0),"")</f>
        <v/>
      </c>
      <c r="R728" t="str">
        <f>IFERROR(VLOOKUP($A728,[3]库存报告使用数据!$A$1:$H$65536,8,0),"")</f>
        <v/>
      </c>
      <c r="S728" t="str">
        <f>IFERROR(VLOOKUP($A728,[3]库存报告使用数据!$A$1:$K$65536,11,0),"")</f>
        <v/>
      </c>
      <c r="T728" t="str">
        <f>IFERROR(VLOOKUP($A728,[3]库存报告使用数据!$A$1:$C$65536,3,0),"")</f>
        <v/>
      </c>
      <c r="U728" t="str">
        <f>IFERROR(VLOOKUP($A728,[3]库存报告使用数据!$A$1:$F$65536,6,0),"")</f>
        <v/>
      </c>
      <c r="V728" t="str">
        <f>IFERROR(VLOOKUP($A728,[3]库存报告使用数据!$A$1:$I$65536,9,0),"")</f>
        <v/>
      </c>
      <c r="W728" t="str">
        <f>IFERROR(VLOOKUP($A728,[3]库存报告使用数据!$A$1:$L$65536,12,0),"")</f>
        <v/>
      </c>
      <c r="X728" s="20" t="str">
        <f t="shared" si="189"/>
        <v/>
      </c>
      <c r="Y728" s="20" t="str">
        <f t="shared" si="190"/>
        <v/>
      </c>
      <c r="Z728" s="20" t="str">
        <f t="shared" si="191"/>
        <v/>
      </c>
      <c r="AA728" s="20" t="str">
        <f t="shared" si="192"/>
        <v/>
      </c>
      <c r="AB728" t="str">
        <f>IFERROR(VLOOKUP($A728,[3]库存报告使用数据!$A$1:$D$65536,4,0),"")</f>
        <v/>
      </c>
      <c r="AC728" t="str">
        <f>IFERROR(VLOOKUP($A728,[3]库存报告使用数据!$A$1:$G$65536,7,0),"")</f>
        <v/>
      </c>
      <c r="AD728" t="str">
        <f>IFERROR(VLOOKUP($A728,[3]库存报告使用数据!$A$1:$J$65536,10,0),"")</f>
        <v/>
      </c>
      <c r="AE728" t="str">
        <f>IFERROR(VLOOKUP($A728,[3]库存报告使用数据!$A$1:$M$65536,13,0),"")</f>
        <v/>
      </c>
      <c r="AF728" s="20" t="str">
        <f t="shared" si="193"/>
        <v/>
      </c>
      <c r="AG728" s="20" t="str">
        <f t="shared" si="194"/>
        <v/>
      </c>
      <c r="AH728" s="20" t="str">
        <f t="shared" si="195"/>
        <v/>
      </c>
      <c r="AI728" s="20" t="str">
        <f t="shared" si="196"/>
        <v/>
      </c>
      <c r="AJ728">
        <f>IFERROR(VLOOKUP($B728,[4]库存报告使用数据!$A$1:$B$65536,2,0),0)</f>
        <v>0</v>
      </c>
      <c r="AK728">
        <f>IFERROR(VLOOKUP($B728,[4]库存报告使用数据!$A$1:$C$65536,3,0),)</f>
        <v>0</v>
      </c>
      <c r="AL728">
        <f>IFERROR(VLOOKUP($B728,[4]库存报告使用数据!$A$1:$D$65536,4,0),)</f>
        <v>0</v>
      </c>
      <c r="AM728">
        <f>IFERROR(VLOOKUP($B728,[4]库存报告使用数据!$A$1:$E$65536,5,0),)</f>
        <v>0</v>
      </c>
      <c r="AN728" s="20" t="str">
        <f t="shared" si="197"/>
        <v/>
      </c>
      <c r="AO728" s="20" t="str">
        <f t="shared" si="198"/>
        <v/>
      </c>
      <c r="AP728" s="20" t="str">
        <f t="shared" si="199"/>
        <v/>
      </c>
      <c r="AQ728" s="20" t="str">
        <f t="shared" si="200"/>
        <v/>
      </c>
      <c r="AR728" s="32">
        <f t="shared" si="201"/>
        <v>0</v>
      </c>
      <c r="AS728" s="32">
        <f t="shared" si="202"/>
        <v>0</v>
      </c>
      <c r="AT728" s="32">
        <f t="shared" si="203"/>
        <v>0</v>
      </c>
      <c r="AU728" s="28" t="str">
        <f t="shared" si="204"/>
        <v>库存为0</v>
      </c>
      <c r="AV728" s="34" t="str">
        <f>IFERROR(时间!$B$4+AU728,"上周无销量")</f>
        <v>上周无销量</v>
      </c>
    </row>
    <row r="729" spans="1:48">
      <c r="A729" s="18" t="s">
        <v>774</v>
      </c>
      <c r="B729" t="str">
        <f>VLOOKUP(A729,'[1]sku-asin（子）'!$A:$B,2,0)</f>
        <v>B07CYRW3PW</v>
      </c>
      <c r="C729" t="str">
        <f>VLOOKUP(A729,'[1]子sku-父sku'!$A:$B,2,0)</f>
        <v>LYQ-BE1058</v>
      </c>
      <c r="D729" s="28">
        <f>IFERROR(VLOOKUP(A729,[2]库存报告使用数据处理!$A:$C,3,0),0)</f>
        <v>0</v>
      </c>
      <c r="E729" s="28">
        <f>IFERROR(VLOOKUP(A729,[2]库存报告使用数据处理!$A:$D,4,0),0)</f>
        <v>0</v>
      </c>
      <c r="F729" s="28">
        <f>IFERROR(VLOOKUP(A729,[2]库存报告使用数据处理!$A:$E,5,0),0)</f>
        <v>0</v>
      </c>
      <c r="G729" s="28">
        <f>IFERROR(VLOOKUP(A729,[2]库存报告使用数据处理!$A:$F,6,0),0)</f>
        <v>0</v>
      </c>
      <c r="H729" s="29">
        <f>IFERROR(VLOOKUP(A729,[2]库存报告使用数据处理!$A:$G,7,0),0)</f>
        <v>0</v>
      </c>
      <c r="I729">
        <f>IFERROR(VLOOKUP(A729,[5]数据处理!$A:$B,2,0),0)</f>
        <v>0</v>
      </c>
      <c r="J729" s="30">
        <f>IFERROR(VLOOKUP(A729,[5]数据处理!$A:$D,4,0),0)</f>
        <v>0</v>
      </c>
      <c r="K729" s="30">
        <f>IFERROR(VLOOKUP(A729,[5]数据处理!$A:$E,5,0),0)</f>
        <v>0</v>
      </c>
      <c r="L729" s="30">
        <f>IFERROR(VLOOKUP(A729,[5]数据处理!$A:$G,7,0),0)</f>
        <v>0</v>
      </c>
      <c r="M729">
        <f t="shared" si="188"/>
        <v>0</v>
      </c>
      <c r="N729">
        <f>IFERROR(VLOOKUP(A729,[5]数据处理!$A:$C,3,0),0)</f>
        <v>0</v>
      </c>
      <c r="O729">
        <f>IFERROR(VLOOKUP($A729,[5]数据处理!$A:$N,14,0),0)</f>
        <v>0</v>
      </c>
      <c r="P729" t="str">
        <f>IFERROR(VLOOKUP($A729,[3]库存报告使用数据!$A$1:$B$65536,2,0),"")</f>
        <v/>
      </c>
      <c r="Q729" t="str">
        <f>IFERROR(VLOOKUP($A729,[3]库存报告使用数据!$A$1:$E$65536,5,0),"")</f>
        <v/>
      </c>
      <c r="R729" t="str">
        <f>IFERROR(VLOOKUP($A729,[3]库存报告使用数据!$A$1:$H$65536,8,0),"")</f>
        <v/>
      </c>
      <c r="S729" t="str">
        <f>IFERROR(VLOOKUP($A729,[3]库存报告使用数据!$A$1:$K$65536,11,0),"")</f>
        <v/>
      </c>
      <c r="T729" t="str">
        <f>IFERROR(VLOOKUP($A729,[3]库存报告使用数据!$A$1:$C$65536,3,0),"")</f>
        <v/>
      </c>
      <c r="U729" t="str">
        <f>IFERROR(VLOOKUP($A729,[3]库存报告使用数据!$A$1:$F$65536,6,0),"")</f>
        <v/>
      </c>
      <c r="V729" t="str">
        <f>IFERROR(VLOOKUP($A729,[3]库存报告使用数据!$A$1:$I$65536,9,0),"")</f>
        <v/>
      </c>
      <c r="W729" t="str">
        <f>IFERROR(VLOOKUP($A729,[3]库存报告使用数据!$A$1:$L$65536,12,0),"")</f>
        <v/>
      </c>
      <c r="X729" s="20" t="str">
        <f t="shared" si="189"/>
        <v/>
      </c>
      <c r="Y729" s="20" t="str">
        <f t="shared" si="190"/>
        <v/>
      </c>
      <c r="Z729" s="20" t="str">
        <f t="shared" si="191"/>
        <v/>
      </c>
      <c r="AA729" s="20" t="str">
        <f t="shared" si="192"/>
        <v/>
      </c>
      <c r="AB729" t="str">
        <f>IFERROR(VLOOKUP($A729,[3]库存报告使用数据!$A$1:$D$65536,4,0),"")</f>
        <v/>
      </c>
      <c r="AC729" t="str">
        <f>IFERROR(VLOOKUP($A729,[3]库存报告使用数据!$A$1:$G$65536,7,0),"")</f>
        <v/>
      </c>
      <c r="AD729" t="str">
        <f>IFERROR(VLOOKUP($A729,[3]库存报告使用数据!$A$1:$J$65536,10,0),"")</f>
        <v/>
      </c>
      <c r="AE729" t="str">
        <f>IFERROR(VLOOKUP($A729,[3]库存报告使用数据!$A$1:$M$65536,13,0),"")</f>
        <v/>
      </c>
      <c r="AF729" s="20" t="str">
        <f t="shared" si="193"/>
        <v/>
      </c>
      <c r="AG729" s="20" t="str">
        <f t="shared" si="194"/>
        <v/>
      </c>
      <c r="AH729" s="20" t="str">
        <f t="shared" si="195"/>
        <v/>
      </c>
      <c r="AI729" s="20" t="str">
        <f t="shared" si="196"/>
        <v/>
      </c>
      <c r="AJ729">
        <f>IFERROR(VLOOKUP($B729,[4]库存报告使用数据!$A$1:$B$65536,2,0),0)</f>
        <v>0</v>
      </c>
      <c r="AK729">
        <f>IFERROR(VLOOKUP($B729,[4]库存报告使用数据!$A$1:$C$65536,3,0),)</f>
        <v>0</v>
      </c>
      <c r="AL729">
        <f>IFERROR(VLOOKUP($B729,[4]库存报告使用数据!$A$1:$D$65536,4,0),)</f>
        <v>0</v>
      </c>
      <c r="AM729">
        <f>IFERROR(VLOOKUP($B729,[4]库存报告使用数据!$A$1:$E$65536,5,0),)</f>
        <v>0</v>
      </c>
      <c r="AN729" s="20" t="str">
        <f t="shared" si="197"/>
        <v/>
      </c>
      <c r="AO729" s="20" t="str">
        <f t="shared" si="198"/>
        <v/>
      </c>
      <c r="AP729" s="20" t="str">
        <f t="shared" si="199"/>
        <v/>
      </c>
      <c r="AQ729" s="20" t="str">
        <f t="shared" si="200"/>
        <v/>
      </c>
      <c r="AR729" s="32">
        <f t="shared" si="201"/>
        <v>0</v>
      </c>
      <c r="AS729" s="32">
        <f t="shared" si="202"/>
        <v>0</v>
      </c>
      <c r="AT729" s="32">
        <f t="shared" si="203"/>
        <v>0</v>
      </c>
      <c r="AU729" s="28" t="str">
        <f t="shared" si="204"/>
        <v>库存为0</v>
      </c>
      <c r="AV729" s="34" t="str">
        <f>IFERROR(时间!$B$4+AU729,"上周无销量")</f>
        <v>上周无销量</v>
      </c>
    </row>
    <row r="730" spans="1:48">
      <c r="A730" s="18" t="s">
        <v>775</v>
      </c>
      <c r="B730" t="str">
        <f>VLOOKUP(A730,'[1]sku-asin（子）'!$A:$B,2,0)</f>
        <v>B07CZ19LS2</v>
      </c>
      <c r="C730" t="str">
        <f>VLOOKUP(A730,'[1]子sku-父sku'!$A:$B,2,0)</f>
        <v>LYQ-BE1058</v>
      </c>
      <c r="D730" s="28">
        <f>IFERROR(VLOOKUP(A730,[2]库存报告使用数据处理!$A:$C,3,0),0)</f>
        <v>0</v>
      </c>
      <c r="E730" s="28">
        <f>IFERROR(VLOOKUP(A730,[2]库存报告使用数据处理!$A:$D,4,0),0)</f>
        <v>0</v>
      </c>
      <c r="F730" s="28">
        <f>IFERROR(VLOOKUP(A730,[2]库存报告使用数据处理!$A:$E,5,0),0)</f>
        <v>0</v>
      </c>
      <c r="G730" s="28">
        <f>IFERROR(VLOOKUP(A730,[2]库存报告使用数据处理!$A:$F,6,0),0)</f>
        <v>0</v>
      </c>
      <c r="H730" s="29">
        <f>IFERROR(VLOOKUP(A730,[2]库存报告使用数据处理!$A:$G,7,0),0)</f>
        <v>0</v>
      </c>
      <c r="I730">
        <f>IFERROR(VLOOKUP(A730,[5]数据处理!$A:$B,2,0),0)</f>
        <v>0</v>
      </c>
      <c r="J730" s="30">
        <f>IFERROR(VLOOKUP(A730,[5]数据处理!$A:$D,4,0),0)</f>
        <v>0</v>
      </c>
      <c r="K730" s="30">
        <f>IFERROR(VLOOKUP(A730,[5]数据处理!$A:$E,5,0),0)</f>
        <v>0</v>
      </c>
      <c r="L730" s="30">
        <f>IFERROR(VLOOKUP(A730,[5]数据处理!$A:$G,7,0),0)</f>
        <v>0</v>
      </c>
      <c r="M730">
        <f t="shared" si="188"/>
        <v>0</v>
      </c>
      <c r="N730">
        <f>IFERROR(VLOOKUP(A730,[5]数据处理!$A:$C,3,0),0)</f>
        <v>0</v>
      </c>
      <c r="O730">
        <f>IFERROR(VLOOKUP($A730,[5]数据处理!$A:$N,14,0),0)</f>
        <v>0</v>
      </c>
      <c r="P730" t="str">
        <f>IFERROR(VLOOKUP($A730,[3]库存报告使用数据!$A$1:$B$65536,2,0),"")</f>
        <v/>
      </c>
      <c r="Q730" t="str">
        <f>IFERROR(VLOOKUP($A730,[3]库存报告使用数据!$A$1:$E$65536,5,0),"")</f>
        <v/>
      </c>
      <c r="R730" t="str">
        <f>IFERROR(VLOOKUP($A730,[3]库存报告使用数据!$A$1:$H$65536,8,0),"")</f>
        <v/>
      </c>
      <c r="S730" t="str">
        <f>IFERROR(VLOOKUP($A730,[3]库存报告使用数据!$A$1:$K$65536,11,0),"")</f>
        <v/>
      </c>
      <c r="T730" t="str">
        <f>IFERROR(VLOOKUP($A730,[3]库存报告使用数据!$A$1:$C$65536,3,0),"")</f>
        <v/>
      </c>
      <c r="U730" t="str">
        <f>IFERROR(VLOOKUP($A730,[3]库存报告使用数据!$A$1:$F$65536,6,0),"")</f>
        <v/>
      </c>
      <c r="V730" t="str">
        <f>IFERROR(VLOOKUP($A730,[3]库存报告使用数据!$A$1:$I$65536,9,0),"")</f>
        <v/>
      </c>
      <c r="W730" t="str">
        <f>IFERROR(VLOOKUP($A730,[3]库存报告使用数据!$A$1:$L$65536,12,0),"")</f>
        <v/>
      </c>
      <c r="X730" s="20" t="str">
        <f t="shared" si="189"/>
        <v/>
      </c>
      <c r="Y730" s="20" t="str">
        <f t="shared" si="190"/>
        <v/>
      </c>
      <c r="Z730" s="20" t="str">
        <f t="shared" si="191"/>
        <v/>
      </c>
      <c r="AA730" s="20" t="str">
        <f t="shared" si="192"/>
        <v/>
      </c>
      <c r="AB730" t="str">
        <f>IFERROR(VLOOKUP($A730,[3]库存报告使用数据!$A$1:$D$65536,4,0),"")</f>
        <v/>
      </c>
      <c r="AC730" t="str">
        <f>IFERROR(VLOOKUP($A730,[3]库存报告使用数据!$A$1:$G$65536,7,0),"")</f>
        <v/>
      </c>
      <c r="AD730" t="str">
        <f>IFERROR(VLOOKUP($A730,[3]库存报告使用数据!$A$1:$J$65536,10,0),"")</f>
        <v/>
      </c>
      <c r="AE730" t="str">
        <f>IFERROR(VLOOKUP($A730,[3]库存报告使用数据!$A$1:$M$65536,13,0),"")</f>
        <v/>
      </c>
      <c r="AF730" s="20" t="str">
        <f t="shared" si="193"/>
        <v/>
      </c>
      <c r="AG730" s="20" t="str">
        <f t="shared" si="194"/>
        <v/>
      </c>
      <c r="AH730" s="20" t="str">
        <f t="shared" si="195"/>
        <v/>
      </c>
      <c r="AI730" s="20" t="str">
        <f t="shared" si="196"/>
        <v/>
      </c>
      <c r="AJ730">
        <f>IFERROR(VLOOKUP($B730,[4]库存报告使用数据!$A$1:$B$65536,2,0),0)</f>
        <v>0</v>
      </c>
      <c r="AK730">
        <f>IFERROR(VLOOKUP($B730,[4]库存报告使用数据!$A$1:$C$65536,3,0),)</f>
        <v>0</v>
      </c>
      <c r="AL730">
        <f>IFERROR(VLOOKUP($B730,[4]库存报告使用数据!$A$1:$D$65536,4,0),)</f>
        <v>0</v>
      </c>
      <c r="AM730">
        <f>IFERROR(VLOOKUP($B730,[4]库存报告使用数据!$A$1:$E$65536,5,0),)</f>
        <v>0</v>
      </c>
      <c r="AN730" s="20" t="str">
        <f t="shared" si="197"/>
        <v/>
      </c>
      <c r="AO730" s="20" t="str">
        <f t="shared" si="198"/>
        <v/>
      </c>
      <c r="AP730" s="20" t="str">
        <f t="shared" si="199"/>
        <v/>
      </c>
      <c r="AQ730" s="20" t="str">
        <f t="shared" si="200"/>
        <v/>
      </c>
      <c r="AR730" s="32">
        <f t="shared" si="201"/>
        <v>0</v>
      </c>
      <c r="AS730" s="32">
        <f t="shared" si="202"/>
        <v>0</v>
      </c>
      <c r="AT730" s="32">
        <f t="shared" si="203"/>
        <v>0</v>
      </c>
      <c r="AU730" s="28" t="str">
        <f t="shared" si="204"/>
        <v>库存为0</v>
      </c>
      <c r="AV730" s="34" t="str">
        <f>IFERROR(时间!$B$4+AU730,"上周无销量")</f>
        <v>上周无销量</v>
      </c>
    </row>
    <row r="731" spans="1:48">
      <c r="A731" s="18" t="s">
        <v>776</v>
      </c>
      <c r="B731" t="str">
        <f>VLOOKUP(A731,'[1]sku-asin（子）'!$A:$B,2,0)</f>
        <v>B07CYTM93M</v>
      </c>
      <c r="C731" t="str">
        <f>VLOOKUP(A731,'[1]子sku-父sku'!$A:$B,2,0)</f>
        <v>LYQ-BE1058</v>
      </c>
      <c r="D731" s="28">
        <f>IFERROR(VLOOKUP(A731,[2]库存报告使用数据处理!$A:$C,3,0),0)</f>
        <v>0</v>
      </c>
      <c r="E731" s="28">
        <f>IFERROR(VLOOKUP(A731,[2]库存报告使用数据处理!$A:$D,4,0),0)</f>
        <v>0</v>
      </c>
      <c r="F731" s="28">
        <f>IFERROR(VLOOKUP(A731,[2]库存报告使用数据处理!$A:$E,5,0),0)</f>
        <v>0</v>
      </c>
      <c r="G731" s="28">
        <f>IFERROR(VLOOKUP(A731,[2]库存报告使用数据处理!$A:$F,6,0),0)</f>
        <v>0</v>
      </c>
      <c r="H731" s="29">
        <f>IFERROR(VLOOKUP(A731,[2]库存报告使用数据处理!$A:$G,7,0),0)</f>
        <v>0</v>
      </c>
      <c r="I731">
        <f>IFERROR(VLOOKUP(A731,[5]数据处理!$A:$B,2,0),0)</f>
        <v>0</v>
      </c>
      <c r="J731" s="30">
        <f>IFERROR(VLOOKUP(A731,[5]数据处理!$A:$D,4,0),0)</f>
        <v>0</v>
      </c>
      <c r="K731" s="30">
        <f>IFERROR(VLOOKUP(A731,[5]数据处理!$A:$E,5,0),0)</f>
        <v>0</v>
      </c>
      <c r="L731" s="30">
        <f>IFERROR(VLOOKUP(A731,[5]数据处理!$A:$G,7,0),0)</f>
        <v>0</v>
      </c>
      <c r="M731">
        <f t="shared" si="188"/>
        <v>0</v>
      </c>
      <c r="N731">
        <f>IFERROR(VLOOKUP(A731,[5]数据处理!$A:$C,3,0),0)</f>
        <v>0</v>
      </c>
      <c r="O731">
        <f>IFERROR(VLOOKUP($A731,[5]数据处理!$A:$N,14,0),0)</f>
        <v>0</v>
      </c>
      <c r="P731" t="str">
        <f>IFERROR(VLOOKUP($A731,[3]库存报告使用数据!$A$1:$B$65536,2,0),"")</f>
        <v/>
      </c>
      <c r="Q731" t="str">
        <f>IFERROR(VLOOKUP($A731,[3]库存报告使用数据!$A$1:$E$65536,5,0),"")</f>
        <v/>
      </c>
      <c r="R731" t="str">
        <f>IFERROR(VLOOKUP($A731,[3]库存报告使用数据!$A$1:$H$65536,8,0),"")</f>
        <v/>
      </c>
      <c r="S731" t="str">
        <f>IFERROR(VLOOKUP($A731,[3]库存报告使用数据!$A$1:$K$65536,11,0),"")</f>
        <v/>
      </c>
      <c r="T731" t="str">
        <f>IFERROR(VLOOKUP($A731,[3]库存报告使用数据!$A$1:$C$65536,3,0),"")</f>
        <v/>
      </c>
      <c r="U731" t="str">
        <f>IFERROR(VLOOKUP($A731,[3]库存报告使用数据!$A$1:$F$65536,6,0),"")</f>
        <v/>
      </c>
      <c r="V731" t="str">
        <f>IFERROR(VLOOKUP($A731,[3]库存报告使用数据!$A$1:$I$65536,9,0),"")</f>
        <v/>
      </c>
      <c r="W731" t="str">
        <f>IFERROR(VLOOKUP($A731,[3]库存报告使用数据!$A$1:$L$65536,12,0),"")</f>
        <v/>
      </c>
      <c r="X731" s="20" t="str">
        <f t="shared" si="189"/>
        <v/>
      </c>
      <c r="Y731" s="20" t="str">
        <f t="shared" si="190"/>
        <v/>
      </c>
      <c r="Z731" s="20" t="str">
        <f t="shared" si="191"/>
        <v/>
      </c>
      <c r="AA731" s="20" t="str">
        <f t="shared" si="192"/>
        <v/>
      </c>
      <c r="AB731" t="str">
        <f>IFERROR(VLOOKUP($A731,[3]库存报告使用数据!$A$1:$D$65536,4,0),"")</f>
        <v/>
      </c>
      <c r="AC731" t="str">
        <f>IFERROR(VLOOKUP($A731,[3]库存报告使用数据!$A$1:$G$65536,7,0),"")</f>
        <v/>
      </c>
      <c r="AD731" t="str">
        <f>IFERROR(VLOOKUP($A731,[3]库存报告使用数据!$A$1:$J$65536,10,0),"")</f>
        <v/>
      </c>
      <c r="AE731" t="str">
        <f>IFERROR(VLOOKUP($A731,[3]库存报告使用数据!$A$1:$M$65536,13,0),"")</f>
        <v/>
      </c>
      <c r="AF731" s="20" t="str">
        <f t="shared" si="193"/>
        <v/>
      </c>
      <c r="AG731" s="20" t="str">
        <f t="shared" si="194"/>
        <v/>
      </c>
      <c r="AH731" s="20" t="str">
        <f t="shared" si="195"/>
        <v/>
      </c>
      <c r="AI731" s="20" t="str">
        <f t="shared" si="196"/>
        <v/>
      </c>
      <c r="AJ731">
        <f>IFERROR(VLOOKUP($B731,[4]库存报告使用数据!$A$1:$B$65536,2,0),0)</f>
        <v>0</v>
      </c>
      <c r="AK731">
        <f>IFERROR(VLOOKUP($B731,[4]库存报告使用数据!$A$1:$C$65536,3,0),)</f>
        <v>0</v>
      </c>
      <c r="AL731">
        <f>IFERROR(VLOOKUP($B731,[4]库存报告使用数据!$A$1:$D$65536,4,0),)</f>
        <v>0</v>
      </c>
      <c r="AM731">
        <f>IFERROR(VLOOKUP($B731,[4]库存报告使用数据!$A$1:$E$65536,5,0),)</f>
        <v>0</v>
      </c>
      <c r="AN731" s="20" t="str">
        <f t="shared" si="197"/>
        <v/>
      </c>
      <c r="AO731" s="20" t="str">
        <f t="shared" si="198"/>
        <v/>
      </c>
      <c r="AP731" s="20" t="str">
        <f t="shared" si="199"/>
        <v/>
      </c>
      <c r="AQ731" s="20" t="str">
        <f t="shared" si="200"/>
        <v/>
      </c>
      <c r="AR731" s="32">
        <f t="shared" si="201"/>
        <v>0</v>
      </c>
      <c r="AS731" s="32">
        <f t="shared" si="202"/>
        <v>0</v>
      </c>
      <c r="AT731" s="32">
        <f t="shared" si="203"/>
        <v>0</v>
      </c>
      <c r="AU731" s="28" t="str">
        <f t="shared" si="204"/>
        <v>库存为0</v>
      </c>
      <c r="AV731" s="34" t="str">
        <f>IFERROR(时间!$B$4+AU731,"上周无销量")</f>
        <v>上周无销量</v>
      </c>
    </row>
    <row r="732" spans="1:48">
      <c r="A732" s="18" t="s">
        <v>777</v>
      </c>
      <c r="B732" t="str">
        <f>VLOOKUP(A732,'[1]sku-asin（子）'!$A:$B,2,0)</f>
        <v>B07CZ3Q9T5</v>
      </c>
      <c r="C732" t="str">
        <f>VLOOKUP(A732,'[1]子sku-父sku'!$A:$B,2,0)</f>
        <v>LYQ-BE1058</v>
      </c>
      <c r="D732" s="28">
        <f>IFERROR(VLOOKUP(A732,[2]库存报告使用数据处理!$A:$C,3,0),0)</f>
        <v>0</v>
      </c>
      <c r="E732" s="28">
        <f>IFERROR(VLOOKUP(A732,[2]库存报告使用数据处理!$A:$D,4,0),0)</f>
        <v>0</v>
      </c>
      <c r="F732" s="28">
        <f>IFERROR(VLOOKUP(A732,[2]库存报告使用数据处理!$A:$E,5,0),0)</f>
        <v>0</v>
      </c>
      <c r="G732" s="28">
        <f>IFERROR(VLOOKUP(A732,[2]库存报告使用数据处理!$A:$F,6,0),0)</f>
        <v>0</v>
      </c>
      <c r="H732" s="29">
        <f>IFERROR(VLOOKUP(A732,[2]库存报告使用数据处理!$A:$G,7,0),0)</f>
        <v>0</v>
      </c>
      <c r="I732">
        <f>IFERROR(VLOOKUP(A732,[5]数据处理!$A:$B,2,0),0)</f>
        <v>0</v>
      </c>
      <c r="J732" s="30">
        <f>IFERROR(VLOOKUP(A732,[5]数据处理!$A:$D,4,0),0)</f>
        <v>0</v>
      </c>
      <c r="K732" s="30">
        <f>IFERROR(VLOOKUP(A732,[5]数据处理!$A:$E,5,0),0)</f>
        <v>0</v>
      </c>
      <c r="L732" s="30">
        <f>IFERROR(VLOOKUP(A732,[5]数据处理!$A:$G,7,0),0)</f>
        <v>0</v>
      </c>
      <c r="M732">
        <f t="shared" si="188"/>
        <v>0</v>
      </c>
      <c r="N732">
        <f>IFERROR(VLOOKUP(A732,[5]数据处理!$A:$C,3,0),0)</f>
        <v>0</v>
      </c>
      <c r="O732">
        <f>IFERROR(VLOOKUP($A732,[5]数据处理!$A:$N,14,0),0)</f>
        <v>0</v>
      </c>
      <c r="P732" t="str">
        <f>IFERROR(VLOOKUP($A732,[3]库存报告使用数据!$A$1:$B$65536,2,0),"")</f>
        <v/>
      </c>
      <c r="Q732" t="str">
        <f>IFERROR(VLOOKUP($A732,[3]库存报告使用数据!$A$1:$E$65536,5,0),"")</f>
        <v/>
      </c>
      <c r="R732" t="str">
        <f>IFERROR(VLOOKUP($A732,[3]库存报告使用数据!$A$1:$H$65536,8,0),"")</f>
        <v/>
      </c>
      <c r="S732" t="str">
        <f>IFERROR(VLOOKUP($A732,[3]库存报告使用数据!$A$1:$K$65536,11,0),"")</f>
        <v/>
      </c>
      <c r="T732" t="str">
        <f>IFERROR(VLOOKUP($A732,[3]库存报告使用数据!$A$1:$C$65536,3,0),"")</f>
        <v/>
      </c>
      <c r="U732" t="str">
        <f>IFERROR(VLOOKUP($A732,[3]库存报告使用数据!$A$1:$F$65536,6,0),"")</f>
        <v/>
      </c>
      <c r="V732" t="str">
        <f>IFERROR(VLOOKUP($A732,[3]库存报告使用数据!$A$1:$I$65536,9,0),"")</f>
        <v/>
      </c>
      <c r="W732" t="str">
        <f>IFERROR(VLOOKUP($A732,[3]库存报告使用数据!$A$1:$L$65536,12,0),"")</f>
        <v/>
      </c>
      <c r="X732" s="20" t="str">
        <f t="shared" si="189"/>
        <v/>
      </c>
      <c r="Y732" s="20" t="str">
        <f t="shared" si="190"/>
        <v/>
      </c>
      <c r="Z732" s="20" t="str">
        <f t="shared" si="191"/>
        <v/>
      </c>
      <c r="AA732" s="20" t="str">
        <f t="shared" si="192"/>
        <v/>
      </c>
      <c r="AB732" t="str">
        <f>IFERROR(VLOOKUP($A732,[3]库存报告使用数据!$A$1:$D$65536,4,0),"")</f>
        <v/>
      </c>
      <c r="AC732" t="str">
        <f>IFERROR(VLOOKUP($A732,[3]库存报告使用数据!$A$1:$G$65536,7,0),"")</f>
        <v/>
      </c>
      <c r="AD732" t="str">
        <f>IFERROR(VLOOKUP($A732,[3]库存报告使用数据!$A$1:$J$65536,10,0),"")</f>
        <v/>
      </c>
      <c r="AE732" t="str">
        <f>IFERROR(VLOOKUP($A732,[3]库存报告使用数据!$A$1:$M$65536,13,0),"")</f>
        <v/>
      </c>
      <c r="AF732" s="20" t="str">
        <f t="shared" si="193"/>
        <v/>
      </c>
      <c r="AG732" s="20" t="str">
        <f t="shared" si="194"/>
        <v/>
      </c>
      <c r="AH732" s="20" t="str">
        <f t="shared" si="195"/>
        <v/>
      </c>
      <c r="AI732" s="20" t="str">
        <f t="shared" si="196"/>
        <v/>
      </c>
      <c r="AJ732">
        <f>IFERROR(VLOOKUP($B732,[4]库存报告使用数据!$A$1:$B$65536,2,0),0)</f>
        <v>0</v>
      </c>
      <c r="AK732">
        <f>IFERROR(VLOOKUP($B732,[4]库存报告使用数据!$A$1:$C$65536,3,0),)</f>
        <v>0</v>
      </c>
      <c r="AL732">
        <f>IFERROR(VLOOKUP($B732,[4]库存报告使用数据!$A$1:$D$65536,4,0),)</f>
        <v>0</v>
      </c>
      <c r="AM732">
        <f>IFERROR(VLOOKUP($B732,[4]库存报告使用数据!$A$1:$E$65536,5,0),)</f>
        <v>0</v>
      </c>
      <c r="AN732" s="20" t="str">
        <f t="shared" si="197"/>
        <v/>
      </c>
      <c r="AO732" s="20" t="str">
        <f t="shared" si="198"/>
        <v/>
      </c>
      <c r="AP732" s="20" t="str">
        <f t="shared" si="199"/>
        <v/>
      </c>
      <c r="AQ732" s="20" t="str">
        <f t="shared" si="200"/>
        <v/>
      </c>
      <c r="AR732" s="32">
        <f t="shared" si="201"/>
        <v>0</v>
      </c>
      <c r="AS732" s="32">
        <f t="shared" si="202"/>
        <v>0</v>
      </c>
      <c r="AT732" s="32">
        <f t="shared" si="203"/>
        <v>0</v>
      </c>
      <c r="AU732" s="28" t="str">
        <f t="shared" si="204"/>
        <v>库存为0</v>
      </c>
      <c r="AV732" s="34" t="str">
        <f>IFERROR(时间!$B$4+AU732,"上周无销量")</f>
        <v>上周无销量</v>
      </c>
    </row>
    <row r="733" spans="1:48">
      <c r="A733" s="18" t="s">
        <v>778</v>
      </c>
      <c r="B733" t="str">
        <f>VLOOKUP(A733,'[1]sku-asin（子）'!$A:$B,2,0)</f>
        <v>B07CYRRX89</v>
      </c>
      <c r="C733" t="str">
        <f>VLOOKUP(A733,'[1]子sku-父sku'!$A:$B,2,0)</f>
        <v>LYQ-BE1058</v>
      </c>
      <c r="D733" s="28">
        <f>IFERROR(VLOOKUP(A733,[2]库存报告使用数据处理!$A:$C,3,0),0)</f>
        <v>0</v>
      </c>
      <c r="E733" s="28">
        <f>IFERROR(VLOOKUP(A733,[2]库存报告使用数据处理!$A:$D,4,0),0)</f>
        <v>0</v>
      </c>
      <c r="F733" s="28">
        <f>IFERROR(VLOOKUP(A733,[2]库存报告使用数据处理!$A:$E,5,0),0)</f>
        <v>0</v>
      </c>
      <c r="G733" s="28">
        <f>IFERROR(VLOOKUP(A733,[2]库存报告使用数据处理!$A:$F,6,0),0)</f>
        <v>0</v>
      </c>
      <c r="H733" s="29">
        <f>IFERROR(VLOOKUP(A733,[2]库存报告使用数据处理!$A:$G,7,0),0)</f>
        <v>0</v>
      </c>
      <c r="I733">
        <f>IFERROR(VLOOKUP(A733,[5]数据处理!$A:$B,2,0),0)</f>
        <v>0</v>
      </c>
      <c r="J733" s="30">
        <f>IFERROR(VLOOKUP(A733,[5]数据处理!$A:$D,4,0),0)</f>
        <v>0</v>
      </c>
      <c r="K733" s="30">
        <f>IFERROR(VLOOKUP(A733,[5]数据处理!$A:$E,5,0),0)</f>
        <v>0</v>
      </c>
      <c r="L733" s="30">
        <f>IFERROR(VLOOKUP(A733,[5]数据处理!$A:$G,7,0),0)</f>
        <v>0</v>
      </c>
      <c r="M733">
        <f t="shared" si="188"/>
        <v>0</v>
      </c>
      <c r="N733">
        <f>IFERROR(VLOOKUP(A733,[5]数据处理!$A:$C,3,0),0)</f>
        <v>0</v>
      </c>
      <c r="O733">
        <f>IFERROR(VLOOKUP($A733,[5]数据处理!$A:$N,14,0),0)</f>
        <v>0</v>
      </c>
      <c r="P733" t="str">
        <f>IFERROR(VLOOKUP($A733,[3]库存报告使用数据!$A$1:$B$65536,2,0),"")</f>
        <v/>
      </c>
      <c r="Q733" t="str">
        <f>IFERROR(VLOOKUP($A733,[3]库存报告使用数据!$A$1:$E$65536,5,0),"")</f>
        <v/>
      </c>
      <c r="R733" t="str">
        <f>IFERROR(VLOOKUP($A733,[3]库存报告使用数据!$A$1:$H$65536,8,0),"")</f>
        <v/>
      </c>
      <c r="S733" t="str">
        <f>IFERROR(VLOOKUP($A733,[3]库存报告使用数据!$A$1:$K$65536,11,0),"")</f>
        <v/>
      </c>
      <c r="T733" t="str">
        <f>IFERROR(VLOOKUP($A733,[3]库存报告使用数据!$A$1:$C$65536,3,0),"")</f>
        <v/>
      </c>
      <c r="U733" t="str">
        <f>IFERROR(VLOOKUP($A733,[3]库存报告使用数据!$A$1:$F$65536,6,0),"")</f>
        <v/>
      </c>
      <c r="V733" t="str">
        <f>IFERROR(VLOOKUP($A733,[3]库存报告使用数据!$A$1:$I$65536,9,0),"")</f>
        <v/>
      </c>
      <c r="W733" t="str">
        <f>IFERROR(VLOOKUP($A733,[3]库存报告使用数据!$A$1:$L$65536,12,0),"")</f>
        <v/>
      </c>
      <c r="X733" s="20" t="str">
        <f t="shared" si="189"/>
        <v/>
      </c>
      <c r="Y733" s="20" t="str">
        <f t="shared" si="190"/>
        <v/>
      </c>
      <c r="Z733" s="20" t="str">
        <f t="shared" si="191"/>
        <v/>
      </c>
      <c r="AA733" s="20" t="str">
        <f t="shared" si="192"/>
        <v/>
      </c>
      <c r="AB733" t="str">
        <f>IFERROR(VLOOKUP($A733,[3]库存报告使用数据!$A$1:$D$65536,4,0),"")</f>
        <v/>
      </c>
      <c r="AC733" t="str">
        <f>IFERROR(VLOOKUP($A733,[3]库存报告使用数据!$A$1:$G$65536,7,0),"")</f>
        <v/>
      </c>
      <c r="AD733" t="str">
        <f>IFERROR(VLOOKUP($A733,[3]库存报告使用数据!$A$1:$J$65536,10,0),"")</f>
        <v/>
      </c>
      <c r="AE733" t="str">
        <f>IFERROR(VLOOKUP($A733,[3]库存报告使用数据!$A$1:$M$65536,13,0),"")</f>
        <v/>
      </c>
      <c r="AF733" s="20" t="str">
        <f t="shared" si="193"/>
        <v/>
      </c>
      <c r="AG733" s="20" t="str">
        <f t="shared" si="194"/>
        <v/>
      </c>
      <c r="AH733" s="20" t="str">
        <f t="shared" si="195"/>
        <v/>
      </c>
      <c r="AI733" s="20" t="str">
        <f t="shared" si="196"/>
        <v/>
      </c>
      <c r="AJ733">
        <f>IFERROR(VLOOKUP($B733,[4]库存报告使用数据!$A$1:$B$65536,2,0),0)</f>
        <v>0</v>
      </c>
      <c r="AK733">
        <f>IFERROR(VLOOKUP($B733,[4]库存报告使用数据!$A$1:$C$65536,3,0),)</f>
        <v>0</v>
      </c>
      <c r="AL733">
        <f>IFERROR(VLOOKUP($B733,[4]库存报告使用数据!$A$1:$D$65536,4,0),)</f>
        <v>0</v>
      </c>
      <c r="AM733">
        <f>IFERROR(VLOOKUP($B733,[4]库存报告使用数据!$A$1:$E$65536,5,0),)</f>
        <v>0</v>
      </c>
      <c r="AN733" s="20" t="str">
        <f t="shared" si="197"/>
        <v/>
      </c>
      <c r="AO733" s="20" t="str">
        <f t="shared" si="198"/>
        <v/>
      </c>
      <c r="AP733" s="20" t="str">
        <f t="shared" si="199"/>
        <v/>
      </c>
      <c r="AQ733" s="20" t="str">
        <f t="shared" si="200"/>
        <v/>
      </c>
      <c r="AR733" s="32">
        <f t="shared" si="201"/>
        <v>0</v>
      </c>
      <c r="AS733" s="32">
        <f t="shared" si="202"/>
        <v>0</v>
      </c>
      <c r="AT733" s="32">
        <f t="shared" si="203"/>
        <v>0</v>
      </c>
      <c r="AU733" s="28" t="str">
        <f t="shared" si="204"/>
        <v>库存为0</v>
      </c>
      <c r="AV733" s="34" t="str">
        <f>IFERROR(时间!$B$4+AU733,"上周无销量")</f>
        <v>上周无销量</v>
      </c>
    </row>
    <row r="734" spans="1:48">
      <c r="A734" s="18" t="s">
        <v>779</v>
      </c>
      <c r="B734" t="str">
        <f>VLOOKUP(A734,'[1]sku-asin（子）'!$A:$B,2,0)</f>
        <v>B07CYWJRD3</v>
      </c>
      <c r="C734" t="str">
        <f>VLOOKUP(A734,'[1]子sku-父sku'!$A:$B,2,0)</f>
        <v>LYQ-BE1058</v>
      </c>
      <c r="D734" s="28">
        <f>IFERROR(VLOOKUP(A734,[2]库存报告使用数据处理!$A:$C,3,0),0)</f>
        <v>0</v>
      </c>
      <c r="E734" s="28">
        <f>IFERROR(VLOOKUP(A734,[2]库存报告使用数据处理!$A:$D,4,0),0)</f>
        <v>0</v>
      </c>
      <c r="F734" s="28">
        <f>IFERROR(VLOOKUP(A734,[2]库存报告使用数据处理!$A:$E,5,0),0)</f>
        <v>0</v>
      </c>
      <c r="G734" s="28">
        <f>IFERROR(VLOOKUP(A734,[2]库存报告使用数据处理!$A:$F,6,0),0)</f>
        <v>0</v>
      </c>
      <c r="H734" s="29">
        <f>IFERROR(VLOOKUP(A734,[2]库存报告使用数据处理!$A:$G,7,0),0)</f>
        <v>0</v>
      </c>
      <c r="I734">
        <f>IFERROR(VLOOKUP(A734,[5]数据处理!$A:$B,2,0),0)</f>
        <v>0</v>
      </c>
      <c r="J734" s="30">
        <f>IFERROR(VLOOKUP(A734,[5]数据处理!$A:$D,4,0),0)</f>
        <v>0</v>
      </c>
      <c r="K734" s="30">
        <f>IFERROR(VLOOKUP(A734,[5]数据处理!$A:$E,5,0),0)</f>
        <v>0</v>
      </c>
      <c r="L734" s="30">
        <f>IFERROR(VLOOKUP(A734,[5]数据处理!$A:$G,7,0),0)</f>
        <v>0</v>
      </c>
      <c r="M734">
        <f t="shared" si="188"/>
        <v>0</v>
      </c>
      <c r="N734">
        <f>IFERROR(VLOOKUP(A734,[5]数据处理!$A:$C,3,0),0)</f>
        <v>0</v>
      </c>
      <c r="O734">
        <f>IFERROR(VLOOKUP($A734,[5]数据处理!$A:$N,14,0),0)</f>
        <v>0</v>
      </c>
      <c r="P734" t="str">
        <f>IFERROR(VLOOKUP($A734,[3]库存报告使用数据!$A$1:$B$65536,2,0),"")</f>
        <v/>
      </c>
      <c r="Q734" t="str">
        <f>IFERROR(VLOOKUP($A734,[3]库存报告使用数据!$A$1:$E$65536,5,0),"")</f>
        <v/>
      </c>
      <c r="R734" t="str">
        <f>IFERROR(VLOOKUP($A734,[3]库存报告使用数据!$A$1:$H$65536,8,0),"")</f>
        <v/>
      </c>
      <c r="S734" t="str">
        <f>IFERROR(VLOOKUP($A734,[3]库存报告使用数据!$A$1:$K$65536,11,0),"")</f>
        <v/>
      </c>
      <c r="T734" t="str">
        <f>IFERROR(VLOOKUP($A734,[3]库存报告使用数据!$A$1:$C$65536,3,0),"")</f>
        <v/>
      </c>
      <c r="U734" t="str">
        <f>IFERROR(VLOOKUP($A734,[3]库存报告使用数据!$A$1:$F$65536,6,0),"")</f>
        <v/>
      </c>
      <c r="V734" t="str">
        <f>IFERROR(VLOOKUP($A734,[3]库存报告使用数据!$A$1:$I$65536,9,0),"")</f>
        <v/>
      </c>
      <c r="W734" t="str">
        <f>IFERROR(VLOOKUP($A734,[3]库存报告使用数据!$A$1:$L$65536,12,0),"")</f>
        <v/>
      </c>
      <c r="X734" s="20" t="str">
        <f t="shared" si="189"/>
        <v/>
      </c>
      <c r="Y734" s="20" t="str">
        <f t="shared" si="190"/>
        <v/>
      </c>
      <c r="Z734" s="20" t="str">
        <f t="shared" si="191"/>
        <v/>
      </c>
      <c r="AA734" s="20" t="str">
        <f t="shared" si="192"/>
        <v/>
      </c>
      <c r="AB734" t="str">
        <f>IFERROR(VLOOKUP($A734,[3]库存报告使用数据!$A$1:$D$65536,4,0),"")</f>
        <v/>
      </c>
      <c r="AC734" t="str">
        <f>IFERROR(VLOOKUP($A734,[3]库存报告使用数据!$A$1:$G$65536,7,0),"")</f>
        <v/>
      </c>
      <c r="AD734" t="str">
        <f>IFERROR(VLOOKUP($A734,[3]库存报告使用数据!$A$1:$J$65536,10,0),"")</f>
        <v/>
      </c>
      <c r="AE734" t="str">
        <f>IFERROR(VLOOKUP($A734,[3]库存报告使用数据!$A$1:$M$65536,13,0),"")</f>
        <v/>
      </c>
      <c r="AF734" s="20" t="str">
        <f t="shared" si="193"/>
        <v/>
      </c>
      <c r="AG734" s="20" t="str">
        <f t="shared" si="194"/>
        <v/>
      </c>
      <c r="AH734" s="20" t="str">
        <f t="shared" si="195"/>
        <v/>
      </c>
      <c r="AI734" s="20" t="str">
        <f t="shared" si="196"/>
        <v/>
      </c>
      <c r="AJ734">
        <f>IFERROR(VLOOKUP($B734,[4]库存报告使用数据!$A$1:$B$65536,2,0),0)</f>
        <v>0</v>
      </c>
      <c r="AK734">
        <f>IFERROR(VLOOKUP($B734,[4]库存报告使用数据!$A$1:$C$65536,3,0),)</f>
        <v>0</v>
      </c>
      <c r="AL734">
        <f>IFERROR(VLOOKUP($B734,[4]库存报告使用数据!$A$1:$D$65536,4,0),)</f>
        <v>0</v>
      </c>
      <c r="AM734">
        <f>IFERROR(VLOOKUP($B734,[4]库存报告使用数据!$A$1:$E$65536,5,0),)</f>
        <v>0</v>
      </c>
      <c r="AN734" s="20" t="str">
        <f t="shared" si="197"/>
        <v/>
      </c>
      <c r="AO734" s="20" t="str">
        <f t="shared" si="198"/>
        <v/>
      </c>
      <c r="AP734" s="20" t="str">
        <f t="shared" si="199"/>
        <v/>
      </c>
      <c r="AQ734" s="20" t="str">
        <f t="shared" si="200"/>
        <v/>
      </c>
      <c r="AR734" s="32">
        <f t="shared" si="201"/>
        <v>0</v>
      </c>
      <c r="AS734" s="32">
        <f t="shared" si="202"/>
        <v>0</v>
      </c>
      <c r="AT734" s="32">
        <f t="shared" si="203"/>
        <v>0</v>
      </c>
      <c r="AU734" s="28" t="str">
        <f t="shared" si="204"/>
        <v>库存为0</v>
      </c>
      <c r="AV734" s="34" t="str">
        <f>IFERROR(时间!$B$4+AU734,"上周无销量")</f>
        <v>上周无销量</v>
      </c>
    </row>
    <row r="735" spans="1:48">
      <c r="A735" s="18" t="s">
        <v>780</v>
      </c>
      <c r="B735" t="str">
        <f>VLOOKUP(A735,'[1]sku-asin（子）'!$A:$B,2,0)</f>
        <v>B07CYTJCRN</v>
      </c>
      <c r="C735" t="str">
        <f>VLOOKUP(A735,'[1]子sku-父sku'!$A:$B,2,0)</f>
        <v>LYQ-BE1058</v>
      </c>
      <c r="D735" s="28">
        <f>IFERROR(VLOOKUP(A735,[2]库存报告使用数据处理!$A:$C,3,0),0)</f>
        <v>0</v>
      </c>
      <c r="E735" s="28">
        <f>IFERROR(VLOOKUP(A735,[2]库存报告使用数据处理!$A:$D,4,0),0)</f>
        <v>0</v>
      </c>
      <c r="F735" s="28">
        <f>IFERROR(VLOOKUP(A735,[2]库存报告使用数据处理!$A:$E,5,0),0)</f>
        <v>0</v>
      </c>
      <c r="G735" s="28">
        <f>IFERROR(VLOOKUP(A735,[2]库存报告使用数据处理!$A:$F,6,0),0)</f>
        <v>0</v>
      </c>
      <c r="H735" s="29">
        <f>IFERROR(VLOOKUP(A735,[2]库存报告使用数据处理!$A:$G,7,0),0)</f>
        <v>0</v>
      </c>
      <c r="I735">
        <f>IFERROR(VLOOKUP(A735,[5]数据处理!$A:$B,2,0),0)</f>
        <v>0</v>
      </c>
      <c r="J735" s="30">
        <f>IFERROR(VLOOKUP(A735,[5]数据处理!$A:$D,4,0),0)</f>
        <v>0</v>
      </c>
      <c r="K735" s="30">
        <f>IFERROR(VLOOKUP(A735,[5]数据处理!$A:$E,5,0),0)</f>
        <v>0</v>
      </c>
      <c r="L735" s="30">
        <f>IFERROR(VLOOKUP(A735,[5]数据处理!$A:$G,7,0),0)</f>
        <v>0</v>
      </c>
      <c r="M735">
        <f t="shared" si="188"/>
        <v>0</v>
      </c>
      <c r="N735">
        <f>IFERROR(VLOOKUP(A735,[5]数据处理!$A:$C,3,0),0)</f>
        <v>0</v>
      </c>
      <c r="O735">
        <f>IFERROR(VLOOKUP($A735,[5]数据处理!$A:$N,14,0),0)</f>
        <v>0</v>
      </c>
      <c r="P735" t="str">
        <f>IFERROR(VLOOKUP($A735,[3]库存报告使用数据!$A$1:$B$65536,2,0),"")</f>
        <v/>
      </c>
      <c r="Q735" t="str">
        <f>IFERROR(VLOOKUP($A735,[3]库存报告使用数据!$A$1:$E$65536,5,0),"")</f>
        <v/>
      </c>
      <c r="R735" t="str">
        <f>IFERROR(VLOOKUP($A735,[3]库存报告使用数据!$A$1:$H$65536,8,0),"")</f>
        <v/>
      </c>
      <c r="S735" t="str">
        <f>IFERROR(VLOOKUP($A735,[3]库存报告使用数据!$A$1:$K$65536,11,0),"")</f>
        <v/>
      </c>
      <c r="T735" t="str">
        <f>IFERROR(VLOOKUP($A735,[3]库存报告使用数据!$A$1:$C$65536,3,0),"")</f>
        <v/>
      </c>
      <c r="U735" t="str">
        <f>IFERROR(VLOOKUP($A735,[3]库存报告使用数据!$A$1:$F$65536,6,0),"")</f>
        <v/>
      </c>
      <c r="V735" t="str">
        <f>IFERROR(VLOOKUP($A735,[3]库存报告使用数据!$A$1:$I$65536,9,0),"")</f>
        <v/>
      </c>
      <c r="W735" t="str">
        <f>IFERROR(VLOOKUP($A735,[3]库存报告使用数据!$A$1:$L$65536,12,0),"")</f>
        <v/>
      </c>
      <c r="X735" s="20" t="str">
        <f t="shared" si="189"/>
        <v/>
      </c>
      <c r="Y735" s="20" t="str">
        <f t="shared" si="190"/>
        <v/>
      </c>
      <c r="Z735" s="20" t="str">
        <f t="shared" si="191"/>
        <v/>
      </c>
      <c r="AA735" s="20" t="str">
        <f t="shared" si="192"/>
        <v/>
      </c>
      <c r="AB735" t="str">
        <f>IFERROR(VLOOKUP($A735,[3]库存报告使用数据!$A$1:$D$65536,4,0),"")</f>
        <v/>
      </c>
      <c r="AC735" t="str">
        <f>IFERROR(VLOOKUP($A735,[3]库存报告使用数据!$A$1:$G$65536,7,0),"")</f>
        <v/>
      </c>
      <c r="AD735" t="str">
        <f>IFERROR(VLOOKUP($A735,[3]库存报告使用数据!$A$1:$J$65536,10,0),"")</f>
        <v/>
      </c>
      <c r="AE735" t="str">
        <f>IFERROR(VLOOKUP($A735,[3]库存报告使用数据!$A$1:$M$65536,13,0),"")</f>
        <v/>
      </c>
      <c r="AF735" s="20" t="str">
        <f t="shared" si="193"/>
        <v/>
      </c>
      <c r="AG735" s="20" t="str">
        <f t="shared" si="194"/>
        <v/>
      </c>
      <c r="AH735" s="20" t="str">
        <f t="shared" si="195"/>
        <v/>
      </c>
      <c r="AI735" s="20" t="str">
        <f t="shared" si="196"/>
        <v/>
      </c>
      <c r="AJ735">
        <f>IFERROR(VLOOKUP($B735,[4]库存报告使用数据!$A$1:$B$65536,2,0),0)</f>
        <v>0</v>
      </c>
      <c r="AK735">
        <f>IFERROR(VLOOKUP($B735,[4]库存报告使用数据!$A$1:$C$65536,3,0),)</f>
        <v>0</v>
      </c>
      <c r="AL735">
        <f>IFERROR(VLOOKUP($B735,[4]库存报告使用数据!$A$1:$D$65536,4,0),)</f>
        <v>0</v>
      </c>
      <c r="AM735">
        <f>IFERROR(VLOOKUP($B735,[4]库存报告使用数据!$A$1:$E$65536,5,0),)</f>
        <v>0</v>
      </c>
      <c r="AN735" s="20" t="str">
        <f t="shared" si="197"/>
        <v/>
      </c>
      <c r="AO735" s="20" t="str">
        <f t="shared" si="198"/>
        <v/>
      </c>
      <c r="AP735" s="20" t="str">
        <f t="shared" si="199"/>
        <v/>
      </c>
      <c r="AQ735" s="20" t="str">
        <f t="shared" si="200"/>
        <v/>
      </c>
      <c r="AR735" s="32">
        <f t="shared" si="201"/>
        <v>0</v>
      </c>
      <c r="AS735" s="32">
        <f t="shared" si="202"/>
        <v>0</v>
      </c>
      <c r="AT735" s="32">
        <f t="shared" si="203"/>
        <v>0</v>
      </c>
      <c r="AU735" s="28" t="str">
        <f t="shared" si="204"/>
        <v>库存为0</v>
      </c>
      <c r="AV735" s="34" t="str">
        <f>IFERROR(时间!$B$4+AU735,"上周无销量")</f>
        <v>上周无销量</v>
      </c>
    </row>
    <row r="736" spans="1:48">
      <c r="A736" s="18" t="s">
        <v>781</v>
      </c>
      <c r="B736" t="str">
        <f>VLOOKUP(A736,'[1]sku-asin（子）'!$A:$B,2,0)</f>
        <v>B07CYWPXKZ</v>
      </c>
      <c r="C736" t="str">
        <f>VLOOKUP(A736,'[1]子sku-父sku'!$A:$B,2,0)</f>
        <v>LYQ-BE1059</v>
      </c>
      <c r="D736" s="28">
        <f>IFERROR(VLOOKUP(A736,[2]库存报告使用数据处理!$A:$C,3,0),0)</f>
        <v>0</v>
      </c>
      <c r="E736" s="28">
        <f>IFERROR(VLOOKUP(A736,[2]库存报告使用数据处理!$A:$D,4,0),0)</f>
        <v>0</v>
      </c>
      <c r="F736" s="28">
        <f>IFERROR(VLOOKUP(A736,[2]库存报告使用数据处理!$A:$E,5,0),0)</f>
        <v>0</v>
      </c>
      <c r="G736" s="28">
        <f>IFERROR(VLOOKUP(A736,[2]库存报告使用数据处理!$A:$F,6,0),0)</f>
        <v>0</v>
      </c>
      <c r="H736" s="29">
        <f>IFERROR(VLOOKUP(A736,[2]库存报告使用数据处理!$A:$G,7,0),0)</f>
        <v>0</v>
      </c>
      <c r="I736">
        <f>IFERROR(VLOOKUP(A736,[5]数据处理!$A:$B,2,0),0)</f>
        <v>0</v>
      </c>
      <c r="J736" s="30">
        <f>IFERROR(VLOOKUP(A736,[5]数据处理!$A:$D,4,0),0)</f>
        <v>0</v>
      </c>
      <c r="K736" s="30">
        <f>IFERROR(VLOOKUP(A736,[5]数据处理!$A:$E,5,0),0)</f>
        <v>0</v>
      </c>
      <c r="L736" s="30">
        <f>IFERROR(VLOOKUP(A736,[5]数据处理!$A:$G,7,0),0)</f>
        <v>0</v>
      </c>
      <c r="M736">
        <f t="shared" si="188"/>
        <v>0</v>
      </c>
      <c r="N736">
        <f>IFERROR(VLOOKUP(A736,[5]数据处理!$A:$C,3,0),0)</f>
        <v>0</v>
      </c>
      <c r="O736">
        <f>IFERROR(VLOOKUP($A736,[5]数据处理!$A:$N,14,0),0)</f>
        <v>0</v>
      </c>
      <c r="P736" t="str">
        <f>IFERROR(VLOOKUP($A736,[3]库存报告使用数据!$A$1:$B$65536,2,0),"")</f>
        <v/>
      </c>
      <c r="Q736" t="str">
        <f>IFERROR(VLOOKUP($A736,[3]库存报告使用数据!$A$1:$E$65536,5,0),"")</f>
        <v/>
      </c>
      <c r="R736" t="str">
        <f>IFERROR(VLOOKUP($A736,[3]库存报告使用数据!$A$1:$H$65536,8,0),"")</f>
        <v/>
      </c>
      <c r="S736" t="str">
        <f>IFERROR(VLOOKUP($A736,[3]库存报告使用数据!$A$1:$K$65536,11,0),"")</f>
        <v/>
      </c>
      <c r="T736" t="str">
        <f>IFERROR(VLOOKUP($A736,[3]库存报告使用数据!$A$1:$C$65536,3,0),"")</f>
        <v/>
      </c>
      <c r="U736" t="str">
        <f>IFERROR(VLOOKUP($A736,[3]库存报告使用数据!$A$1:$F$65536,6,0),"")</f>
        <v/>
      </c>
      <c r="V736" t="str">
        <f>IFERROR(VLOOKUP($A736,[3]库存报告使用数据!$A$1:$I$65536,9,0),"")</f>
        <v/>
      </c>
      <c r="W736" t="str">
        <f>IFERROR(VLOOKUP($A736,[3]库存报告使用数据!$A$1:$L$65536,12,0),"")</f>
        <v/>
      </c>
      <c r="X736" s="20" t="str">
        <f t="shared" si="189"/>
        <v/>
      </c>
      <c r="Y736" s="20" t="str">
        <f t="shared" si="190"/>
        <v/>
      </c>
      <c r="Z736" s="20" t="str">
        <f t="shared" si="191"/>
        <v/>
      </c>
      <c r="AA736" s="20" t="str">
        <f t="shared" si="192"/>
        <v/>
      </c>
      <c r="AB736" t="str">
        <f>IFERROR(VLOOKUP($A736,[3]库存报告使用数据!$A$1:$D$65536,4,0),"")</f>
        <v/>
      </c>
      <c r="AC736" t="str">
        <f>IFERROR(VLOOKUP($A736,[3]库存报告使用数据!$A$1:$G$65536,7,0),"")</f>
        <v/>
      </c>
      <c r="AD736" t="str">
        <f>IFERROR(VLOOKUP($A736,[3]库存报告使用数据!$A$1:$J$65536,10,0),"")</f>
        <v/>
      </c>
      <c r="AE736" t="str">
        <f>IFERROR(VLOOKUP($A736,[3]库存报告使用数据!$A$1:$M$65536,13,0),"")</f>
        <v/>
      </c>
      <c r="AF736" s="20" t="str">
        <f t="shared" si="193"/>
        <v/>
      </c>
      <c r="AG736" s="20" t="str">
        <f t="shared" si="194"/>
        <v/>
      </c>
      <c r="AH736" s="20" t="str">
        <f t="shared" si="195"/>
        <v/>
      </c>
      <c r="AI736" s="20" t="str">
        <f t="shared" si="196"/>
        <v/>
      </c>
      <c r="AJ736">
        <f>IFERROR(VLOOKUP($B736,[4]库存报告使用数据!$A$1:$B$65536,2,0),0)</f>
        <v>0</v>
      </c>
      <c r="AK736">
        <f>IFERROR(VLOOKUP($B736,[4]库存报告使用数据!$A$1:$C$65536,3,0),)</f>
        <v>0</v>
      </c>
      <c r="AL736">
        <f>IFERROR(VLOOKUP($B736,[4]库存报告使用数据!$A$1:$D$65536,4,0),)</f>
        <v>0</v>
      </c>
      <c r="AM736">
        <f>IFERROR(VLOOKUP($B736,[4]库存报告使用数据!$A$1:$E$65536,5,0),)</f>
        <v>0</v>
      </c>
      <c r="AN736" s="20" t="str">
        <f t="shared" si="197"/>
        <v/>
      </c>
      <c r="AO736" s="20" t="str">
        <f t="shared" si="198"/>
        <v/>
      </c>
      <c r="AP736" s="20" t="str">
        <f t="shared" si="199"/>
        <v/>
      </c>
      <c r="AQ736" s="20" t="str">
        <f t="shared" si="200"/>
        <v/>
      </c>
      <c r="AR736" s="32">
        <f t="shared" si="201"/>
        <v>0</v>
      </c>
      <c r="AS736" s="32">
        <f t="shared" si="202"/>
        <v>0</v>
      </c>
      <c r="AT736" s="32">
        <f t="shared" si="203"/>
        <v>0</v>
      </c>
      <c r="AU736" s="28" t="str">
        <f t="shared" si="204"/>
        <v>库存为0</v>
      </c>
      <c r="AV736" s="34" t="str">
        <f>IFERROR(时间!$B$4+AU736,"上周无销量")</f>
        <v>上周无销量</v>
      </c>
    </row>
    <row r="737" spans="1:48">
      <c r="A737" s="18" t="s">
        <v>782</v>
      </c>
      <c r="B737" t="str">
        <f>VLOOKUP(A737,'[1]sku-asin（子）'!$A:$B,2,0)</f>
        <v>B07CYRTZHM</v>
      </c>
      <c r="C737" t="str">
        <f>VLOOKUP(A737,'[1]子sku-父sku'!$A:$B,2,0)</f>
        <v>LYQ-BE1059</v>
      </c>
      <c r="D737" s="28">
        <f>IFERROR(VLOOKUP(A737,[2]库存报告使用数据处理!$A:$C,3,0),0)</f>
        <v>0</v>
      </c>
      <c r="E737" s="28">
        <f>IFERROR(VLOOKUP(A737,[2]库存报告使用数据处理!$A:$D,4,0),0)</f>
        <v>0</v>
      </c>
      <c r="F737" s="28">
        <f>IFERROR(VLOOKUP(A737,[2]库存报告使用数据处理!$A:$E,5,0),0)</f>
        <v>0</v>
      </c>
      <c r="G737" s="28">
        <f>IFERROR(VLOOKUP(A737,[2]库存报告使用数据处理!$A:$F,6,0),0)</f>
        <v>0</v>
      </c>
      <c r="H737" s="29">
        <f>IFERROR(VLOOKUP(A737,[2]库存报告使用数据处理!$A:$G,7,0),0)</f>
        <v>0</v>
      </c>
      <c r="I737">
        <f>IFERROR(VLOOKUP(A737,[5]数据处理!$A:$B,2,0),0)</f>
        <v>0</v>
      </c>
      <c r="J737" s="30">
        <f>IFERROR(VLOOKUP(A737,[5]数据处理!$A:$D,4,0),0)</f>
        <v>0</v>
      </c>
      <c r="K737" s="30">
        <f>IFERROR(VLOOKUP(A737,[5]数据处理!$A:$E,5,0),0)</f>
        <v>0</v>
      </c>
      <c r="L737" s="30">
        <f>IFERROR(VLOOKUP(A737,[5]数据处理!$A:$G,7,0),0)</f>
        <v>0</v>
      </c>
      <c r="M737">
        <f t="shared" si="188"/>
        <v>0</v>
      </c>
      <c r="N737">
        <f>IFERROR(VLOOKUP(A737,[5]数据处理!$A:$C,3,0),0)</f>
        <v>0</v>
      </c>
      <c r="O737">
        <f>IFERROR(VLOOKUP($A737,[5]数据处理!$A:$N,14,0),0)</f>
        <v>0</v>
      </c>
      <c r="P737" t="str">
        <f>IFERROR(VLOOKUP($A737,[3]库存报告使用数据!$A$1:$B$65536,2,0),"")</f>
        <v/>
      </c>
      <c r="Q737" t="str">
        <f>IFERROR(VLOOKUP($A737,[3]库存报告使用数据!$A$1:$E$65536,5,0),"")</f>
        <v/>
      </c>
      <c r="R737" t="str">
        <f>IFERROR(VLOOKUP($A737,[3]库存报告使用数据!$A$1:$H$65536,8,0),"")</f>
        <v/>
      </c>
      <c r="S737" t="str">
        <f>IFERROR(VLOOKUP($A737,[3]库存报告使用数据!$A$1:$K$65536,11,0),"")</f>
        <v/>
      </c>
      <c r="T737" t="str">
        <f>IFERROR(VLOOKUP($A737,[3]库存报告使用数据!$A$1:$C$65536,3,0),"")</f>
        <v/>
      </c>
      <c r="U737" t="str">
        <f>IFERROR(VLOOKUP($A737,[3]库存报告使用数据!$A$1:$F$65536,6,0),"")</f>
        <v/>
      </c>
      <c r="V737" t="str">
        <f>IFERROR(VLOOKUP($A737,[3]库存报告使用数据!$A$1:$I$65536,9,0),"")</f>
        <v/>
      </c>
      <c r="W737" t="str">
        <f>IFERROR(VLOOKUP($A737,[3]库存报告使用数据!$A$1:$L$65536,12,0),"")</f>
        <v/>
      </c>
      <c r="X737" s="20" t="str">
        <f t="shared" si="189"/>
        <v/>
      </c>
      <c r="Y737" s="20" t="str">
        <f t="shared" si="190"/>
        <v/>
      </c>
      <c r="Z737" s="20" t="str">
        <f t="shared" si="191"/>
        <v/>
      </c>
      <c r="AA737" s="20" t="str">
        <f t="shared" si="192"/>
        <v/>
      </c>
      <c r="AB737" t="str">
        <f>IFERROR(VLOOKUP($A737,[3]库存报告使用数据!$A$1:$D$65536,4,0),"")</f>
        <v/>
      </c>
      <c r="AC737" t="str">
        <f>IFERROR(VLOOKUP($A737,[3]库存报告使用数据!$A$1:$G$65536,7,0),"")</f>
        <v/>
      </c>
      <c r="AD737" t="str">
        <f>IFERROR(VLOOKUP($A737,[3]库存报告使用数据!$A$1:$J$65536,10,0),"")</f>
        <v/>
      </c>
      <c r="AE737" t="str">
        <f>IFERROR(VLOOKUP($A737,[3]库存报告使用数据!$A$1:$M$65536,13,0),"")</f>
        <v/>
      </c>
      <c r="AF737" s="20" t="str">
        <f t="shared" si="193"/>
        <v/>
      </c>
      <c r="AG737" s="20" t="str">
        <f t="shared" si="194"/>
        <v/>
      </c>
      <c r="AH737" s="20" t="str">
        <f t="shared" si="195"/>
        <v/>
      </c>
      <c r="AI737" s="20" t="str">
        <f t="shared" si="196"/>
        <v/>
      </c>
      <c r="AJ737">
        <f>IFERROR(VLOOKUP($B737,[4]库存报告使用数据!$A$1:$B$65536,2,0),0)</f>
        <v>0</v>
      </c>
      <c r="AK737">
        <f>IFERROR(VLOOKUP($B737,[4]库存报告使用数据!$A$1:$C$65536,3,0),)</f>
        <v>0</v>
      </c>
      <c r="AL737">
        <f>IFERROR(VLOOKUP($B737,[4]库存报告使用数据!$A$1:$D$65536,4,0),)</f>
        <v>0</v>
      </c>
      <c r="AM737">
        <f>IFERROR(VLOOKUP($B737,[4]库存报告使用数据!$A$1:$E$65536,5,0),)</f>
        <v>0</v>
      </c>
      <c r="AN737" s="20" t="str">
        <f t="shared" si="197"/>
        <v/>
      </c>
      <c r="AO737" s="20" t="str">
        <f t="shared" si="198"/>
        <v/>
      </c>
      <c r="AP737" s="20" t="str">
        <f t="shared" si="199"/>
        <v/>
      </c>
      <c r="AQ737" s="20" t="str">
        <f t="shared" si="200"/>
        <v/>
      </c>
      <c r="AR737" s="32">
        <f t="shared" si="201"/>
        <v>0</v>
      </c>
      <c r="AS737" s="32">
        <f t="shared" si="202"/>
        <v>0</v>
      </c>
      <c r="AT737" s="32">
        <f t="shared" si="203"/>
        <v>0</v>
      </c>
      <c r="AU737" s="28" t="str">
        <f t="shared" si="204"/>
        <v>库存为0</v>
      </c>
      <c r="AV737" s="34" t="str">
        <f>IFERROR(时间!$B$4+AU737,"上周无销量")</f>
        <v>上周无销量</v>
      </c>
    </row>
    <row r="738" spans="1:48">
      <c r="A738" s="18" t="s">
        <v>783</v>
      </c>
      <c r="B738" t="str">
        <f>VLOOKUP(A738,'[1]sku-asin（子）'!$A:$B,2,0)</f>
        <v>B07CYT2WC7</v>
      </c>
      <c r="C738" t="str">
        <f>VLOOKUP(A738,'[1]子sku-父sku'!$A:$B,2,0)</f>
        <v>LYQ-BE1059</v>
      </c>
      <c r="D738" s="28">
        <f>IFERROR(VLOOKUP(A738,[2]库存报告使用数据处理!$A:$C,3,0),0)</f>
        <v>0</v>
      </c>
      <c r="E738" s="28">
        <f>IFERROR(VLOOKUP(A738,[2]库存报告使用数据处理!$A:$D,4,0),0)</f>
        <v>0</v>
      </c>
      <c r="F738" s="28">
        <f>IFERROR(VLOOKUP(A738,[2]库存报告使用数据处理!$A:$E,5,0),0)</f>
        <v>0</v>
      </c>
      <c r="G738" s="28">
        <f>IFERROR(VLOOKUP(A738,[2]库存报告使用数据处理!$A:$F,6,0),0)</f>
        <v>0</v>
      </c>
      <c r="H738" s="29">
        <f>IFERROR(VLOOKUP(A738,[2]库存报告使用数据处理!$A:$G,7,0),0)</f>
        <v>0</v>
      </c>
      <c r="I738">
        <f>IFERROR(VLOOKUP(A738,[5]数据处理!$A:$B,2,0),0)</f>
        <v>0</v>
      </c>
      <c r="J738" s="30">
        <f>IFERROR(VLOOKUP(A738,[5]数据处理!$A:$D,4,0),0)</f>
        <v>0</v>
      </c>
      <c r="K738" s="30">
        <f>IFERROR(VLOOKUP(A738,[5]数据处理!$A:$E,5,0),0)</f>
        <v>0</v>
      </c>
      <c r="L738" s="30">
        <f>IFERROR(VLOOKUP(A738,[5]数据处理!$A:$G,7,0),0)</f>
        <v>0</v>
      </c>
      <c r="M738">
        <f t="shared" si="188"/>
        <v>0</v>
      </c>
      <c r="N738">
        <f>IFERROR(VLOOKUP(A738,[5]数据处理!$A:$C,3,0),0)</f>
        <v>0</v>
      </c>
      <c r="O738">
        <f>IFERROR(VLOOKUP($A738,[5]数据处理!$A:$N,14,0),0)</f>
        <v>0</v>
      </c>
      <c r="P738" t="str">
        <f>IFERROR(VLOOKUP($A738,[3]库存报告使用数据!$A$1:$B$65536,2,0),"")</f>
        <v/>
      </c>
      <c r="Q738" t="str">
        <f>IFERROR(VLOOKUP($A738,[3]库存报告使用数据!$A$1:$E$65536,5,0),"")</f>
        <v/>
      </c>
      <c r="R738" t="str">
        <f>IFERROR(VLOOKUP($A738,[3]库存报告使用数据!$A$1:$H$65536,8,0),"")</f>
        <v/>
      </c>
      <c r="S738" t="str">
        <f>IFERROR(VLOOKUP($A738,[3]库存报告使用数据!$A$1:$K$65536,11,0),"")</f>
        <v/>
      </c>
      <c r="T738" t="str">
        <f>IFERROR(VLOOKUP($A738,[3]库存报告使用数据!$A$1:$C$65536,3,0),"")</f>
        <v/>
      </c>
      <c r="U738" t="str">
        <f>IFERROR(VLOOKUP($A738,[3]库存报告使用数据!$A$1:$F$65536,6,0),"")</f>
        <v/>
      </c>
      <c r="V738" t="str">
        <f>IFERROR(VLOOKUP($A738,[3]库存报告使用数据!$A$1:$I$65536,9,0),"")</f>
        <v/>
      </c>
      <c r="W738" t="str">
        <f>IFERROR(VLOOKUP($A738,[3]库存报告使用数据!$A$1:$L$65536,12,0),"")</f>
        <v/>
      </c>
      <c r="X738" s="20" t="str">
        <f t="shared" si="189"/>
        <v/>
      </c>
      <c r="Y738" s="20" t="str">
        <f t="shared" si="190"/>
        <v/>
      </c>
      <c r="Z738" s="20" t="str">
        <f t="shared" si="191"/>
        <v/>
      </c>
      <c r="AA738" s="20" t="str">
        <f t="shared" si="192"/>
        <v/>
      </c>
      <c r="AB738" t="str">
        <f>IFERROR(VLOOKUP($A738,[3]库存报告使用数据!$A$1:$D$65536,4,0),"")</f>
        <v/>
      </c>
      <c r="AC738" t="str">
        <f>IFERROR(VLOOKUP($A738,[3]库存报告使用数据!$A$1:$G$65536,7,0),"")</f>
        <v/>
      </c>
      <c r="AD738" t="str">
        <f>IFERROR(VLOOKUP($A738,[3]库存报告使用数据!$A$1:$J$65536,10,0),"")</f>
        <v/>
      </c>
      <c r="AE738" t="str">
        <f>IFERROR(VLOOKUP($A738,[3]库存报告使用数据!$A$1:$M$65536,13,0),"")</f>
        <v/>
      </c>
      <c r="AF738" s="20" t="str">
        <f t="shared" si="193"/>
        <v/>
      </c>
      <c r="AG738" s="20" t="str">
        <f t="shared" si="194"/>
        <v/>
      </c>
      <c r="AH738" s="20" t="str">
        <f t="shared" si="195"/>
        <v/>
      </c>
      <c r="AI738" s="20" t="str">
        <f t="shared" si="196"/>
        <v/>
      </c>
      <c r="AJ738">
        <f>IFERROR(VLOOKUP($B738,[4]库存报告使用数据!$A$1:$B$65536,2,0),0)</f>
        <v>0</v>
      </c>
      <c r="AK738">
        <f>IFERROR(VLOOKUP($B738,[4]库存报告使用数据!$A$1:$C$65536,3,0),)</f>
        <v>0</v>
      </c>
      <c r="AL738">
        <f>IFERROR(VLOOKUP($B738,[4]库存报告使用数据!$A$1:$D$65536,4,0),)</f>
        <v>0</v>
      </c>
      <c r="AM738">
        <f>IFERROR(VLOOKUP($B738,[4]库存报告使用数据!$A$1:$E$65536,5,0),)</f>
        <v>0</v>
      </c>
      <c r="AN738" s="20" t="str">
        <f t="shared" si="197"/>
        <v/>
      </c>
      <c r="AO738" s="20" t="str">
        <f t="shared" si="198"/>
        <v/>
      </c>
      <c r="AP738" s="20" t="str">
        <f t="shared" si="199"/>
        <v/>
      </c>
      <c r="AQ738" s="20" t="str">
        <f t="shared" si="200"/>
        <v/>
      </c>
      <c r="AR738" s="32">
        <f t="shared" si="201"/>
        <v>0</v>
      </c>
      <c r="AS738" s="32">
        <f t="shared" si="202"/>
        <v>0</v>
      </c>
      <c r="AT738" s="32">
        <f t="shared" si="203"/>
        <v>0</v>
      </c>
      <c r="AU738" s="28" t="str">
        <f t="shared" si="204"/>
        <v>库存为0</v>
      </c>
      <c r="AV738" s="34" t="str">
        <f>IFERROR(时间!$B$4+AU738,"上周无销量")</f>
        <v>上周无销量</v>
      </c>
    </row>
    <row r="739" spans="1:48">
      <c r="A739" s="18" t="s">
        <v>784</v>
      </c>
      <c r="B739" t="str">
        <f>VLOOKUP(A739,'[1]sku-asin（子）'!$A:$B,2,0)</f>
        <v>B07CYWWP2K</v>
      </c>
      <c r="C739" t="str">
        <f>VLOOKUP(A739,'[1]子sku-父sku'!$A:$B,2,0)</f>
        <v>LYQ-BE1059</v>
      </c>
      <c r="D739" s="28">
        <f>IFERROR(VLOOKUP(A739,[2]库存报告使用数据处理!$A:$C,3,0),0)</f>
        <v>0</v>
      </c>
      <c r="E739" s="28">
        <f>IFERROR(VLOOKUP(A739,[2]库存报告使用数据处理!$A:$D,4,0),0)</f>
        <v>0</v>
      </c>
      <c r="F739" s="28">
        <f>IFERROR(VLOOKUP(A739,[2]库存报告使用数据处理!$A:$E,5,0),0)</f>
        <v>0</v>
      </c>
      <c r="G739" s="28">
        <f>IFERROR(VLOOKUP(A739,[2]库存报告使用数据处理!$A:$F,6,0),0)</f>
        <v>0</v>
      </c>
      <c r="H739" s="29">
        <f>IFERROR(VLOOKUP(A739,[2]库存报告使用数据处理!$A:$G,7,0),0)</f>
        <v>0</v>
      </c>
      <c r="I739">
        <f>IFERROR(VLOOKUP(A739,[5]数据处理!$A:$B,2,0),0)</f>
        <v>0</v>
      </c>
      <c r="J739" s="30">
        <f>IFERROR(VLOOKUP(A739,[5]数据处理!$A:$D,4,0),0)</f>
        <v>0</v>
      </c>
      <c r="K739" s="30">
        <f>IFERROR(VLOOKUP(A739,[5]数据处理!$A:$E,5,0),0)</f>
        <v>0</v>
      </c>
      <c r="L739" s="30">
        <f>IFERROR(VLOOKUP(A739,[5]数据处理!$A:$G,7,0),0)</f>
        <v>0</v>
      </c>
      <c r="M739">
        <f t="shared" si="188"/>
        <v>0</v>
      </c>
      <c r="N739">
        <f>IFERROR(VLOOKUP(A739,[5]数据处理!$A:$C,3,0),0)</f>
        <v>0</v>
      </c>
      <c r="O739">
        <f>IFERROR(VLOOKUP($A739,[5]数据处理!$A:$N,14,0),0)</f>
        <v>0</v>
      </c>
      <c r="P739" t="str">
        <f>IFERROR(VLOOKUP($A739,[3]库存报告使用数据!$A$1:$B$65536,2,0),"")</f>
        <v/>
      </c>
      <c r="Q739" t="str">
        <f>IFERROR(VLOOKUP($A739,[3]库存报告使用数据!$A$1:$E$65536,5,0),"")</f>
        <v/>
      </c>
      <c r="R739" t="str">
        <f>IFERROR(VLOOKUP($A739,[3]库存报告使用数据!$A$1:$H$65536,8,0),"")</f>
        <v/>
      </c>
      <c r="S739" t="str">
        <f>IFERROR(VLOOKUP($A739,[3]库存报告使用数据!$A$1:$K$65536,11,0),"")</f>
        <v/>
      </c>
      <c r="T739" t="str">
        <f>IFERROR(VLOOKUP($A739,[3]库存报告使用数据!$A$1:$C$65536,3,0),"")</f>
        <v/>
      </c>
      <c r="U739" t="str">
        <f>IFERROR(VLOOKUP($A739,[3]库存报告使用数据!$A$1:$F$65536,6,0),"")</f>
        <v/>
      </c>
      <c r="V739" t="str">
        <f>IFERROR(VLOOKUP($A739,[3]库存报告使用数据!$A$1:$I$65536,9,0),"")</f>
        <v/>
      </c>
      <c r="W739" t="str">
        <f>IFERROR(VLOOKUP($A739,[3]库存报告使用数据!$A$1:$L$65536,12,0),"")</f>
        <v/>
      </c>
      <c r="X739" s="20" t="str">
        <f t="shared" si="189"/>
        <v/>
      </c>
      <c r="Y739" s="20" t="str">
        <f t="shared" si="190"/>
        <v/>
      </c>
      <c r="Z739" s="20" t="str">
        <f t="shared" si="191"/>
        <v/>
      </c>
      <c r="AA739" s="20" t="str">
        <f t="shared" si="192"/>
        <v/>
      </c>
      <c r="AB739" t="str">
        <f>IFERROR(VLOOKUP($A739,[3]库存报告使用数据!$A$1:$D$65536,4,0),"")</f>
        <v/>
      </c>
      <c r="AC739" t="str">
        <f>IFERROR(VLOOKUP($A739,[3]库存报告使用数据!$A$1:$G$65536,7,0),"")</f>
        <v/>
      </c>
      <c r="AD739" t="str">
        <f>IFERROR(VLOOKUP($A739,[3]库存报告使用数据!$A$1:$J$65536,10,0),"")</f>
        <v/>
      </c>
      <c r="AE739" t="str">
        <f>IFERROR(VLOOKUP($A739,[3]库存报告使用数据!$A$1:$M$65536,13,0),"")</f>
        <v/>
      </c>
      <c r="AF739" s="20" t="str">
        <f t="shared" si="193"/>
        <v/>
      </c>
      <c r="AG739" s="20" t="str">
        <f t="shared" si="194"/>
        <v/>
      </c>
      <c r="AH739" s="20" t="str">
        <f t="shared" si="195"/>
        <v/>
      </c>
      <c r="AI739" s="20" t="str">
        <f t="shared" si="196"/>
        <v/>
      </c>
      <c r="AJ739">
        <f>IFERROR(VLOOKUP($B739,[4]库存报告使用数据!$A$1:$B$65536,2,0),0)</f>
        <v>0</v>
      </c>
      <c r="AK739">
        <f>IFERROR(VLOOKUP($B739,[4]库存报告使用数据!$A$1:$C$65536,3,0),)</f>
        <v>0</v>
      </c>
      <c r="AL739">
        <f>IFERROR(VLOOKUP($B739,[4]库存报告使用数据!$A$1:$D$65536,4,0),)</f>
        <v>0</v>
      </c>
      <c r="AM739">
        <f>IFERROR(VLOOKUP($B739,[4]库存报告使用数据!$A$1:$E$65536,5,0),)</f>
        <v>0</v>
      </c>
      <c r="AN739" s="20" t="str">
        <f t="shared" si="197"/>
        <v/>
      </c>
      <c r="AO739" s="20" t="str">
        <f t="shared" si="198"/>
        <v/>
      </c>
      <c r="AP739" s="20" t="str">
        <f t="shared" si="199"/>
        <v/>
      </c>
      <c r="AQ739" s="20" t="str">
        <f t="shared" si="200"/>
        <v/>
      </c>
      <c r="AR739" s="32">
        <f t="shared" si="201"/>
        <v>0</v>
      </c>
      <c r="AS739" s="32">
        <f t="shared" si="202"/>
        <v>0</v>
      </c>
      <c r="AT739" s="32">
        <f t="shared" si="203"/>
        <v>0</v>
      </c>
      <c r="AU739" s="28" t="str">
        <f t="shared" si="204"/>
        <v>库存为0</v>
      </c>
      <c r="AV739" s="34" t="str">
        <f>IFERROR(时间!$B$4+AU739,"上周无销量")</f>
        <v>上周无销量</v>
      </c>
    </row>
    <row r="740" spans="1:48">
      <c r="A740" s="18" t="s">
        <v>785</v>
      </c>
      <c r="B740" t="str">
        <f>VLOOKUP(A740,'[1]sku-asin（子）'!$A:$B,2,0)</f>
        <v>B07CYYZT8V</v>
      </c>
      <c r="C740" t="str">
        <f>VLOOKUP(A740,'[1]子sku-父sku'!$A:$B,2,0)</f>
        <v>LYQ-BE1059</v>
      </c>
      <c r="D740" s="28">
        <f>IFERROR(VLOOKUP(A740,[2]库存报告使用数据处理!$A:$C,3,0),0)</f>
        <v>0</v>
      </c>
      <c r="E740" s="28">
        <f>IFERROR(VLOOKUP(A740,[2]库存报告使用数据处理!$A:$D,4,0),0)</f>
        <v>0</v>
      </c>
      <c r="F740" s="28">
        <f>IFERROR(VLOOKUP(A740,[2]库存报告使用数据处理!$A:$E,5,0),0)</f>
        <v>0</v>
      </c>
      <c r="G740" s="28">
        <f>IFERROR(VLOOKUP(A740,[2]库存报告使用数据处理!$A:$F,6,0),0)</f>
        <v>0</v>
      </c>
      <c r="H740" s="29">
        <f>IFERROR(VLOOKUP(A740,[2]库存报告使用数据处理!$A:$G,7,0),0)</f>
        <v>0</v>
      </c>
      <c r="I740">
        <f>IFERROR(VLOOKUP(A740,[5]数据处理!$A:$B,2,0),0)</f>
        <v>0</v>
      </c>
      <c r="J740" s="30">
        <f>IFERROR(VLOOKUP(A740,[5]数据处理!$A:$D,4,0),0)</f>
        <v>0</v>
      </c>
      <c r="K740" s="30">
        <f>IFERROR(VLOOKUP(A740,[5]数据处理!$A:$E,5,0),0)</f>
        <v>0</v>
      </c>
      <c r="L740" s="30">
        <f>IFERROR(VLOOKUP(A740,[5]数据处理!$A:$G,7,0),0)</f>
        <v>0</v>
      </c>
      <c r="M740">
        <f t="shared" si="188"/>
        <v>0</v>
      </c>
      <c r="N740">
        <f>IFERROR(VLOOKUP(A740,[5]数据处理!$A:$C,3,0),0)</f>
        <v>0</v>
      </c>
      <c r="O740">
        <f>IFERROR(VLOOKUP($A740,[5]数据处理!$A:$N,14,0),0)</f>
        <v>0</v>
      </c>
      <c r="P740" t="str">
        <f>IFERROR(VLOOKUP($A740,[3]库存报告使用数据!$A$1:$B$65536,2,0),"")</f>
        <v/>
      </c>
      <c r="Q740" t="str">
        <f>IFERROR(VLOOKUP($A740,[3]库存报告使用数据!$A$1:$E$65536,5,0),"")</f>
        <v/>
      </c>
      <c r="R740" t="str">
        <f>IFERROR(VLOOKUP($A740,[3]库存报告使用数据!$A$1:$H$65536,8,0),"")</f>
        <v/>
      </c>
      <c r="S740" t="str">
        <f>IFERROR(VLOOKUP($A740,[3]库存报告使用数据!$A$1:$K$65536,11,0),"")</f>
        <v/>
      </c>
      <c r="T740" t="str">
        <f>IFERROR(VLOOKUP($A740,[3]库存报告使用数据!$A$1:$C$65536,3,0),"")</f>
        <v/>
      </c>
      <c r="U740" t="str">
        <f>IFERROR(VLOOKUP($A740,[3]库存报告使用数据!$A$1:$F$65536,6,0),"")</f>
        <v/>
      </c>
      <c r="V740" t="str">
        <f>IFERROR(VLOOKUP($A740,[3]库存报告使用数据!$A$1:$I$65536,9,0),"")</f>
        <v/>
      </c>
      <c r="W740" t="str">
        <f>IFERROR(VLOOKUP($A740,[3]库存报告使用数据!$A$1:$L$65536,12,0),"")</f>
        <v/>
      </c>
      <c r="X740" s="20" t="str">
        <f t="shared" si="189"/>
        <v/>
      </c>
      <c r="Y740" s="20" t="str">
        <f t="shared" si="190"/>
        <v/>
      </c>
      <c r="Z740" s="20" t="str">
        <f t="shared" si="191"/>
        <v/>
      </c>
      <c r="AA740" s="20" t="str">
        <f t="shared" si="192"/>
        <v/>
      </c>
      <c r="AB740" t="str">
        <f>IFERROR(VLOOKUP($A740,[3]库存报告使用数据!$A$1:$D$65536,4,0),"")</f>
        <v/>
      </c>
      <c r="AC740" t="str">
        <f>IFERROR(VLOOKUP($A740,[3]库存报告使用数据!$A$1:$G$65536,7,0),"")</f>
        <v/>
      </c>
      <c r="AD740" t="str">
        <f>IFERROR(VLOOKUP($A740,[3]库存报告使用数据!$A$1:$J$65536,10,0),"")</f>
        <v/>
      </c>
      <c r="AE740" t="str">
        <f>IFERROR(VLOOKUP($A740,[3]库存报告使用数据!$A$1:$M$65536,13,0),"")</f>
        <v/>
      </c>
      <c r="AF740" s="20" t="str">
        <f t="shared" si="193"/>
        <v/>
      </c>
      <c r="AG740" s="20" t="str">
        <f t="shared" si="194"/>
        <v/>
      </c>
      <c r="AH740" s="20" t="str">
        <f t="shared" si="195"/>
        <v/>
      </c>
      <c r="AI740" s="20" t="str">
        <f t="shared" si="196"/>
        <v/>
      </c>
      <c r="AJ740">
        <f>IFERROR(VLOOKUP($B740,[4]库存报告使用数据!$A$1:$B$65536,2,0),0)</f>
        <v>0</v>
      </c>
      <c r="AK740">
        <f>IFERROR(VLOOKUP($B740,[4]库存报告使用数据!$A$1:$C$65536,3,0),)</f>
        <v>0</v>
      </c>
      <c r="AL740">
        <f>IFERROR(VLOOKUP($B740,[4]库存报告使用数据!$A$1:$D$65536,4,0),)</f>
        <v>0</v>
      </c>
      <c r="AM740">
        <f>IFERROR(VLOOKUP($B740,[4]库存报告使用数据!$A$1:$E$65536,5,0),)</f>
        <v>0</v>
      </c>
      <c r="AN740" s="20" t="str">
        <f t="shared" si="197"/>
        <v/>
      </c>
      <c r="AO740" s="20" t="str">
        <f t="shared" si="198"/>
        <v/>
      </c>
      <c r="AP740" s="20" t="str">
        <f t="shared" si="199"/>
        <v/>
      </c>
      <c r="AQ740" s="20" t="str">
        <f t="shared" si="200"/>
        <v/>
      </c>
      <c r="AR740" s="32">
        <f t="shared" si="201"/>
        <v>0</v>
      </c>
      <c r="AS740" s="32">
        <f t="shared" si="202"/>
        <v>0</v>
      </c>
      <c r="AT740" s="32">
        <f t="shared" si="203"/>
        <v>0</v>
      </c>
      <c r="AU740" s="28" t="str">
        <f t="shared" si="204"/>
        <v>库存为0</v>
      </c>
      <c r="AV740" s="34" t="str">
        <f>IFERROR(时间!$B$4+AU740,"上周无销量")</f>
        <v>上周无销量</v>
      </c>
    </row>
    <row r="741" spans="1:48">
      <c r="A741" s="18" t="s">
        <v>786</v>
      </c>
      <c r="B741" t="str">
        <f>VLOOKUP(A741,'[1]sku-asin（子）'!$A:$B,2,0)</f>
        <v>B07CZ1BV1Z</v>
      </c>
      <c r="C741" t="str">
        <f>VLOOKUP(A741,'[1]子sku-父sku'!$A:$B,2,0)</f>
        <v>LYQ-BE1059</v>
      </c>
      <c r="D741" s="28">
        <f>IFERROR(VLOOKUP(A741,[2]库存报告使用数据处理!$A:$C,3,0),0)</f>
        <v>0</v>
      </c>
      <c r="E741" s="28">
        <f>IFERROR(VLOOKUP(A741,[2]库存报告使用数据处理!$A:$D,4,0),0)</f>
        <v>0</v>
      </c>
      <c r="F741" s="28">
        <f>IFERROR(VLOOKUP(A741,[2]库存报告使用数据处理!$A:$E,5,0),0)</f>
        <v>0</v>
      </c>
      <c r="G741" s="28">
        <f>IFERROR(VLOOKUP(A741,[2]库存报告使用数据处理!$A:$F,6,0),0)</f>
        <v>0</v>
      </c>
      <c r="H741" s="29">
        <f>IFERROR(VLOOKUP(A741,[2]库存报告使用数据处理!$A:$G,7,0),0)</f>
        <v>0</v>
      </c>
      <c r="I741">
        <f>IFERROR(VLOOKUP(A741,[5]数据处理!$A:$B,2,0),0)</f>
        <v>0</v>
      </c>
      <c r="J741" s="30">
        <f>IFERROR(VLOOKUP(A741,[5]数据处理!$A:$D,4,0),0)</f>
        <v>0</v>
      </c>
      <c r="K741" s="30">
        <f>IFERROR(VLOOKUP(A741,[5]数据处理!$A:$E,5,0),0)</f>
        <v>0</v>
      </c>
      <c r="L741" s="30">
        <f>IFERROR(VLOOKUP(A741,[5]数据处理!$A:$G,7,0),0)</f>
        <v>0</v>
      </c>
      <c r="M741">
        <f t="shared" si="188"/>
        <v>0</v>
      </c>
      <c r="N741">
        <f>IFERROR(VLOOKUP(A741,[5]数据处理!$A:$C,3,0),0)</f>
        <v>0</v>
      </c>
      <c r="O741">
        <f>IFERROR(VLOOKUP($A741,[5]数据处理!$A:$N,14,0),0)</f>
        <v>0</v>
      </c>
      <c r="P741" t="str">
        <f>IFERROR(VLOOKUP($A741,[3]库存报告使用数据!$A$1:$B$65536,2,0),"")</f>
        <v/>
      </c>
      <c r="Q741" t="str">
        <f>IFERROR(VLOOKUP($A741,[3]库存报告使用数据!$A$1:$E$65536,5,0),"")</f>
        <v/>
      </c>
      <c r="R741" t="str">
        <f>IFERROR(VLOOKUP($A741,[3]库存报告使用数据!$A$1:$H$65536,8,0),"")</f>
        <v/>
      </c>
      <c r="S741" t="str">
        <f>IFERROR(VLOOKUP($A741,[3]库存报告使用数据!$A$1:$K$65536,11,0),"")</f>
        <v/>
      </c>
      <c r="T741" t="str">
        <f>IFERROR(VLOOKUP($A741,[3]库存报告使用数据!$A$1:$C$65536,3,0),"")</f>
        <v/>
      </c>
      <c r="U741" t="str">
        <f>IFERROR(VLOOKUP($A741,[3]库存报告使用数据!$A$1:$F$65536,6,0),"")</f>
        <v/>
      </c>
      <c r="V741" t="str">
        <f>IFERROR(VLOOKUP($A741,[3]库存报告使用数据!$A$1:$I$65536,9,0),"")</f>
        <v/>
      </c>
      <c r="W741" t="str">
        <f>IFERROR(VLOOKUP($A741,[3]库存报告使用数据!$A$1:$L$65536,12,0),"")</f>
        <v/>
      </c>
      <c r="X741" s="20" t="str">
        <f t="shared" si="189"/>
        <v/>
      </c>
      <c r="Y741" s="20" t="str">
        <f t="shared" si="190"/>
        <v/>
      </c>
      <c r="Z741" s="20" t="str">
        <f t="shared" si="191"/>
        <v/>
      </c>
      <c r="AA741" s="20" t="str">
        <f t="shared" si="192"/>
        <v/>
      </c>
      <c r="AB741" t="str">
        <f>IFERROR(VLOOKUP($A741,[3]库存报告使用数据!$A$1:$D$65536,4,0),"")</f>
        <v/>
      </c>
      <c r="AC741" t="str">
        <f>IFERROR(VLOOKUP($A741,[3]库存报告使用数据!$A$1:$G$65536,7,0),"")</f>
        <v/>
      </c>
      <c r="AD741" t="str">
        <f>IFERROR(VLOOKUP($A741,[3]库存报告使用数据!$A$1:$J$65536,10,0),"")</f>
        <v/>
      </c>
      <c r="AE741" t="str">
        <f>IFERROR(VLOOKUP($A741,[3]库存报告使用数据!$A$1:$M$65536,13,0),"")</f>
        <v/>
      </c>
      <c r="AF741" s="20" t="str">
        <f t="shared" si="193"/>
        <v/>
      </c>
      <c r="AG741" s="20" t="str">
        <f t="shared" si="194"/>
        <v/>
      </c>
      <c r="AH741" s="20" t="str">
        <f t="shared" si="195"/>
        <v/>
      </c>
      <c r="AI741" s="20" t="str">
        <f t="shared" si="196"/>
        <v/>
      </c>
      <c r="AJ741">
        <f>IFERROR(VLOOKUP($B741,[4]库存报告使用数据!$A$1:$B$65536,2,0),0)</f>
        <v>0</v>
      </c>
      <c r="AK741">
        <f>IFERROR(VLOOKUP($B741,[4]库存报告使用数据!$A$1:$C$65536,3,0),)</f>
        <v>0</v>
      </c>
      <c r="AL741">
        <f>IFERROR(VLOOKUP($B741,[4]库存报告使用数据!$A$1:$D$65536,4,0),)</f>
        <v>0</v>
      </c>
      <c r="AM741">
        <f>IFERROR(VLOOKUP($B741,[4]库存报告使用数据!$A$1:$E$65536,5,0),)</f>
        <v>0</v>
      </c>
      <c r="AN741" s="20" t="str">
        <f t="shared" si="197"/>
        <v/>
      </c>
      <c r="AO741" s="20" t="str">
        <f t="shared" si="198"/>
        <v/>
      </c>
      <c r="AP741" s="20" t="str">
        <f t="shared" si="199"/>
        <v/>
      </c>
      <c r="AQ741" s="20" t="str">
        <f t="shared" si="200"/>
        <v/>
      </c>
      <c r="AR741" s="32">
        <f t="shared" si="201"/>
        <v>0</v>
      </c>
      <c r="AS741" s="32">
        <f t="shared" si="202"/>
        <v>0</v>
      </c>
      <c r="AT741" s="32">
        <f t="shared" si="203"/>
        <v>0</v>
      </c>
      <c r="AU741" s="28" t="str">
        <f t="shared" si="204"/>
        <v>库存为0</v>
      </c>
      <c r="AV741" s="34" t="str">
        <f>IFERROR(时间!$B$4+AU741,"上周无销量")</f>
        <v>上周无销量</v>
      </c>
    </row>
    <row r="742" spans="1:48">
      <c r="A742" s="18" t="s">
        <v>787</v>
      </c>
      <c r="B742" t="str">
        <f>VLOOKUP(A742,'[1]sku-asin（子）'!$A:$B,2,0)</f>
        <v>B07CYZ4FNJ</v>
      </c>
      <c r="C742" t="str">
        <f>VLOOKUP(A742,'[1]子sku-父sku'!$A:$B,2,0)</f>
        <v>LYQ-BE1059</v>
      </c>
      <c r="D742" s="28">
        <f>IFERROR(VLOOKUP(A742,[2]库存报告使用数据处理!$A:$C,3,0),0)</f>
        <v>0</v>
      </c>
      <c r="E742" s="28">
        <f>IFERROR(VLOOKUP(A742,[2]库存报告使用数据处理!$A:$D,4,0),0)</f>
        <v>0</v>
      </c>
      <c r="F742" s="28">
        <f>IFERROR(VLOOKUP(A742,[2]库存报告使用数据处理!$A:$E,5,0),0)</f>
        <v>0</v>
      </c>
      <c r="G742" s="28">
        <f>IFERROR(VLOOKUP(A742,[2]库存报告使用数据处理!$A:$F,6,0),0)</f>
        <v>0</v>
      </c>
      <c r="H742" s="29">
        <f>IFERROR(VLOOKUP(A742,[2]库存报告使用数据处理!$A:$G,7,0),0)</f>
        <v>0</v>
      </c>
      <c r="I742">
        <f>IFERROR(VLOOKUP(A742,[5]数据处理!$A:$B,2,0),0)</f>
        <v>0</v>
      </c>
      <c r="J742" s="30">
        <f>IFERROR(VLOOKUP(A742,[5]数据处理!$A:$D,4,0),0)</f>
        <v>0</v>
      </c>
      <c r="K742" s="30">
        <f>IFERROR(VLOOKUP(A742,[5]数据处理!$A:$E,5,0),0)</f>
        <v>0</v>
      </c>
      <c r="L742" s="30">
        <f>IFERROR(VLOOKUP(A742,[5]数据处理!$A:$G,7,0),0)</f>
        <v>0</v>
      </c>
      <c r="M742">
        <f t="shared" si="188"/>
        <v>0</v>
      </c>
      <c r="N742">
        <f>IFERROR(VLOOKUP(A742,[5]数据处理!$A:$C,3,0),0)</f>
        <v>0</v>
      </c>
      <c r="O742">
        <f>IFERROR(VLOOKUP($A742,[5]数据处理!$A:$N,14,0),0)</f>
        <v>0</v>
      </c>
      <c r="P742" t="str">
        <f>IFERROR(VLOOKUP($A742,[3]库存报告使用数据!$A$1:$B$65536,2,0),"")</f>
        <v/>
      </c>
      <c r="Q742" t="str">
        <f>IFERROR(VLOOKUP($A742,[3]库存报告使用数据!$A$1:$E$65536,5,0),"")</f>
        <v/>
      </c>
      <c r="R742" t="str">
        <f>IFERROR(VLOOKUP($A742,[3]库存报告使用数据!$A$1:$H$65536,8,0),"")</f>
        <v/>
      </c>
      <c r="S742" t="str">
        <f>IFERROR(VLOOKUP($A742,[3]库存报告使用数据!$A$1:$K$65536,11,0),"")</f>
        <v/>
      </c>
      <c r="T742" t="str">
        <f>IFERROR(VLOOKUP($A742,[3]库存报告使用数据!$A$1:$C$65536,3,0),"")</f>
        <v/>
      </c>
      <c r="U742" t="str">
        <f>IFERROR(VLOOKUP($A742,[3]库存报告使用数据!$A$1:$F$65536,6,0),"")</f>
        <v/>
      </c>
      <c r="V742" t="str">
        <f>IFERROR(VLOOKUP($A742,[3]库存报告使用数据!$A$1:$I$65536,9,0),"")</f>
        <v/>
      </c>
      <c r="W742" t="str">
        <f>IFERROR(VLOOKUP($A742,[3]库存报告使用数据!$A$1:$L$65536,12,0),"")</f>
        <v/>
      </c>
      <c r="X742" s="20" t="str">
        <f t="shared" si="189"/>
        <v/>
      </c>
      <c r="Y742" s="20" t="str">
        <f t="shared" si="190"/>
        <v/>
      </c>
      <c r="Z742" s="20" t="str">
        <f t="shared" si="191"/>
        <v/>
      </c>
      <c r="AA742" s="20" t="str">
        <f t="shared" si="192"/>
        <v/>
      </c>
      <c r="AB742" t="str">
        <f>IFERROR(VLOOKUP($A742,[3]库存报告使用数据!$A$1:$D$65536,4,0),"")</f>
        <v/>
      </c>
      <c r="AC742" t="str">
        <f>IFERROR(VLOOKUP($A742,[3]库存报告使用数据!$A$1:$G$65536,7,0),"")</f>
        <v/>
      </c>
      <c r="AD742" t="str">
        <f>IFERROR(VLOOKUP($A742,[3]库存报告使用数据!$A$1:$J$65536,10,0),"")</f>
        <v/>
      </c>
      <c r="AE742" t="str">
        <f>IFERROR(VLOOKUP($A742,[3]库存报告使用数据!$A$1:$M$65536,13,0),"")</f>
        <v/>
      </c>
      <c r="AF742" s="20" t="str">
        <f t="shared" si="193"/>
        <v/>
      </c>
      <c r="AG742" s="20" t="str">
        <f t="shared" si="194"/>
        <v/>
      </c>
      <c r="AH742" s="20" t="str">
        <f t="shared" si="195"/>
        <v/>
      </c>
      <c r="AI742" s="20" t="str">
        <f t="shared" si="196"/>
        <v/>
      </c>
      <c r="AJ742">
        <f>IFERROR(VLOOKUP($B742,[4]库存报告使用数据!$A$1:$B$65536,2,0),0)</f>
        <v>0</v>
      </c>
      <c r="AK742">
        <f>IFERROR(VLOOKUP($B742,[4]库存报告使用数据!$A$1:$C$65536,3,0),)</f>
        <v>0</v>
      </c>
      <c r="AL742">
        <f>IFERROR(VLOOKUP($B742,[4]库存报告使用数据!$A$1:$D$65536,4,0),)</f>
        <v>0</v>
      </c>
      <c r="AM742">
        <f>IFERROR(VLOOKUP($B742,[4]库存报告使用数据!$A$1:$E$65536,5,0),)</f>
        <v>0</v>
      </c>
      <c r="AN742" s="20" t="str">
        <f t="shared" si="197"/>
        <v/>
      </c>
      <c r="AO742" s="20" t="str">
        <f t="shared" si="198"/>
        <v/>
      </c>
      <c r="AP742" s="20" t="str">
        <f t="shared" si="199"/>
        <v/>
      </c>
      <c r="AQ742" s="20" t="str">
        <f t="shared" si="200"/>
        <v/>
      </c>
      <c r="AR742" s="32">
        <f t="shared" si="201"/>
        <v>0</v>
      </c>
      <c r="AS742" s="32">
        <f t="shared" si="202"/>
        <v>0</v>
      </c>
      <c r="AT742" s="32">
        <f t="shared" si="203"/>
        <v>0</v>
      </c>
      <c r="AU742" s="28" t="str">
        <f t="shared" si="204"/>
        <v>库存为0</v>
      </c>
      <c r="AV742" s="34" t="str">
        <f>IFERROR(时间!$B$4+AU742,"上周无销量")</f>
        <v>上周无销量</v>
      </c>
    </row>
    <row r="743" spans="1:48">
      <c r="A743" s="18" t="s">
        <v>788</v>
      </c>
      <c r="B743" t="str">
        <f>VLOOKUP(A743,'[1]sku-asin（子）'!$A:$B,2,0)</f>
        <v>B07CZ1BV1Y</v>
      </c>
      <c r="C743" t="str">
        <f>VLOOKUP(A743,'[1]子sku-父sku'!$A:$B,2,0)</f>
        <v>LYQ-BE1059</v>
      </c>
      <c r="D743" s="28">
        <f>IFERROR(VLOOKUP(A743,[2]库存报告使用数据处理!$A:$C,3,0),0)</f>
        <v>0</v>
      </c>
      <c r="E743" s="28">
        <f>IFERROR(VLOOKUP(A743,[2]库存报告使用数据处理!$A:$D,4,0),0)</f>
        <v>0</v>
      </c>
      <c r="F743" s="28">
        <f>IFERROR(VLOOKUP(A743,[2]库存报告使用数据处理!$A:$E,5,0),0)</f>
        <v>0</v>
      </c>
      <c r="G743" s="28">
        <f>IFERROR(VLOOKUP(A743,[2]库存报告使用数据处理!$A:$F,6,0),0)</f>
        <v>0</v>
      </c>
      <c r="H743" s="29">
        <f>IFERROR(VLOOKUP(A743,[2]库存报告使用数据处理!$A:$G,7,0),0)</f>
        <v>0</v>
      </c>
      <c r="I743">
        <f>IFERROR(VLOOKUP(A743,[5]数据处理!$A:$B,2,0),0)</f>
        <v>0</v>
      </c>
      <c r="J743" s="30">
        <f>IFERROR(VLOOKUP(A743,[5]数据处理!$A:$D,4,0),0)</f>
        <v>0</v>
      </c>
      <c r="K743" s="30">
        <f>IFERROR(VLOOKUP(A743,[5]数据处理!$A:$E,5,0),0)</f>
        <v>0</v>
      </c>
      <c r="L743" s="30">
        <f>IFERROR(VLOOKUP(A743,[5]数据处理!$A:$G,7,0),0)</f>
        <v>0</v>
      </c>
      <c r="M743">
        <f t="shared" si="188"/>
        <v>0</v>
      </c>
      <c r="N743">
        <f>IFERROR(VLOOKUP(A743,[5]数据处理!$A:$C,3,0),0)</f>
        <v>0</v>
      </c>
      <c r="O743">
        <f>IFERROR(VLOOKUP($A743,[5]数据处理!$A:$N,14,0),0)</f>
        <v>0</v>
      </c>
      <c r="P743" t="str">
        <f>IFERROR(VLOOKUP($A743,[3]库存报告使用数据!$A$1:$B$65536,2,0),"")</f>
        <v/>
      </c>
      <c r="Q743" t="str">
        <f>IFERROR(VLOOKUP($A743,[3]库存报告使用数据!$A$1:$E$65536,5,0),"")</f>
        <v/>
      </c>
      <c r="R743" t="str">
        <f>IFERROR(VLOOKUP($A743,[3]库存报告使用数据!$A$1:$H$65536,8,0),"")</f>
        <v/>
      </c>
      <c r="S743" t="str">
        <f>IFERROR(VLOOKUP($A743,[3]库存报告使用数据!$A$1:$K$65536,11,0),"")</f>
        <v/>
      </c>
      <c r="T743" t="str">
        <f>IFERROR(VLOOKUP($A743,[3]库存报告使用数据!$A$1:$C$65536,3,0),"")</f>
        <v/>
      </c>
      <c r="U743" t="str">
        <f>IFERROR(VLOOKUP($A743,[3]库存报告使用数据!$A$1:$F$65536,6,0),"")</f>
        <v/>
      </c>
      <c r="V743" t="str">
        <f>IFERROR(VLOOKUP($A743,[3]库存报告使用数据!$A$1:$I$65536,9,0),"")</f>
        <v/>
      </c>
      <c r="W743" t="str">
        <f>IFERROR(VLOOKUP($A743,[3]库存报告使用数据!$A$1:$L$65536,12,0),"")</f>
        <v/>
      </c>
      <c r="X743" s="20" t="str">
        <f t="shared" si="189"/>
        <v/>
      </c>
      <c r="Y743" s="20" t="str">
        <f t="shared" si="190"/>
        <v/>
      </c>
      <c r="Z743" s="20" t="str">
        <f t="shared" si="191"/>
        <v/>
      </c>
      <c r="AA743" s="20" t="str">
        <f t="shared" si="192"/>
        <v/>
      </c>
      <c r="AB743" t="str">
        <f>IFERROR(VLOOKUP($A743,[3]库存报告使用数据!$A$1:$D$65536,4,0),"")</f>
        <v/>
      </c>
      <c r="AC743" t="str">
        <f>IFERROR(VLOOKUP($A743,[3]库存报告使用数据!$A$1:$G$65536,7,0),"")</f>
        <v/>
      </c>
      <c r="AD743" t="str">
        <f>IFERROR(VLOOKUP($A743,[3]库存报告使用数据!$A$1:$J$65536,10,0),"")</f>
        <v/>
      </c>
      <c r="AE743" t="str">
        <f>IFERROR(VLOOKUP($A743,[3]库存报告使用数据!$A$1:$M$65536,13,0),"")</f>
        <v/>
      </c>
      <c r="AF743" s="20" t="str">
        <f t="shared" si="193"/>
        <v/>
      </c>
      <c r="AG743" s="20" t="str">
        <f t="shared" si="194"/>
        <v/>
      </c>
      <c r="AH743" s="20" t="str">
        <f t="shared" si="195"/>
        <v/>
      </c>
      <c r="AI743" s="20" t="str">
        <f t="shared" si="196"/>
        <v/>
      </c>
      <c r="AJ743">
        <f>IFERROR(VLOOKUP($B743,[4]库存报告使用数据!$A$1:$B$65536,2,0),0)</f>
        <v>0</v>
      </c>
      <c r="AK743">
        <f>IFERROR(VLOOKUP($B743,[4]库存报告使用数据!$A$1:$C$65536,3,0),)</f>
        <v>0</v>
      </c>
      <c r="AL743">
        <f>IFERROR(VLOOKUP($B743,[4]库存报告使用数据!$A$1:$D$65536,4,0),)</f>
        <v>0</v>
      </c>
      <c r="AM743">
        <f>IFERROR(VLOOKUP($B743,[4]库存报告使用数据!$A$1:$E$65536,5,0),)</f>
        <v>0</v>
      </c>
      <c r="AN743" s="20" t="str">
        <f t="shared" si="197"/>
        <v/>
      </c>
      <c r="AO743" s="20" t="str">
        <f t="shared" si="198"/>
        <v/>
      </c>
      <c r="AP743" s="20" t="str">
        <f t="shared" si="199"/>
        <v/>
      </c>
      <c r="AQ743" s="20" t="str">
        <f t="shared" si="200"/>
        <v/>
      </c>
      <c r="AR743" s="32">
        <f t="shared" si="201"/>
        <v>0</v>
      </c>
      <c r="AS743" s="32">
        <f t="shared" si="202"/>
        <v>0</v>
      </c>
      <c r="AT743" s="32">
        <f t="shared" si="203"/>
        <v>0</v>
      </c>
      <c r="AU743" s="28" t="str">
        <f t="shared" si="204"/>
        <v>库存为0</v>
      </c>
      <c r="AV743" s="34" t="str">
        <f>IFERROR(时间!$B$4+AU743,"上周无销量")</f>
        <v>上周无销量</v>
      </c>
    </row>
    <row r="744" spans="1:48">
      <c r="A744" s="18" t="s">
        <v>789</v>
      </c>
      <c r="B744" t="str">
        <f>VLOOKUP(A744,'[1]sku-asin（子）'!$A:$B,2,0)</f>
        <v>B07CZ4236F</v>
      </c>
      <c r="C744" t="str">
        <f>VLOOKUP(A744,'[1]子sku-父sku'!$A:$B,2,0)</f>
        <v>LYQ-BE1059</v>
      </c>
      <c r="D744" s="28">
        <f>IFERROR(VLOOKUP(A744,[2]库存报告使用数据处理!$A:$C,3,0),0)</f>
        <v>0</v>
      </c>
      <c r="E744" s="28">
        <f>IFERROR(VLOOKUP(A744,[2]库存报告使用数据处理!$A:$D,4,0),0)</f>
        <v>0</v>
      </c>
      <c r="F744" s="28">
        <f>IFERROR(VLOOKUP(A744,[2]库存报告使用数据处理!$A:$E,5,0),0)</f>
        <v>0</v>
      </c>
      <c r="G744" s="28">
        <f>IFERROR(VLOOKUP(A744,[2]库存报告使用数据处理!$A:$F,6,0),0)</f>
        <v>0</v>
      </c>
      <c r="H744" s="29">
        <f>IFERROR(VLOOKUP(A744,[2]库存报告使用数据处理!$A:$G,7,0),0)</f>
        <v>0</v>
      </c>
      <c r="I744">
        <f>IFERROR(VLOOKUP(A744,[5]数据处理!$A:$B,2,0),0)</f>
        <v>0</v>
      </c>
      <c r="J744" s="30">
        <f>IFERROR(VLOOKUP(A744,[5]数据处理!$A:$D,4,0),0)</f>
        <v>0</v>
      </c>
      <c r="K744" s="30">
        <f>IFERROR(VLOOKUP(A744,[5]数据处理!$A:$E,5,0),0)</f>
        <v>0</v>
      </c>
      <c r="L744" s="30">
        <f>IFERROR(VLOOKUP(A744,[5]数据处理!$A:$G,7,0),0)</f>
        <v>0</v>
      </c>
      <c r="M744">
        <f t="shared" si="188"/>
        <v>0</v>
      </c>
      <c r="N744">
        <f>IFERROR(VLOOKUP(A744,[5]数据处理!$A:$C,3,0),0)</f>
        <v>0</v>
      </c>
      <c r="O744">
        <f>IFERROR(VLOOKUP($A744,[5]数据处理!$A:$N,14,0),0)</f>
        <v>0</v>
      </c>
      <c r="P744" t="str">
        <f>IFERROR(VLOOKUP($A744,[3]库存报告使用数据!$A$1:$B$65536,2,0),"")</f>
        <v/>
      </c>
      <c r="Q744" t="str">
        <f>IFERROR(VLOOKUP($A744,[3]库存报告使用数据!$A$1:$E$65536,5,0),"")</f>
        <v/>
      </c>
      <c r="R744" t="str">
        <f>IFERROR(VLOOKUP($A744,[3]库存报告使用数据!$A$1:$H$65536,8,0),"")</f>
        <v/>
      </c>
      <c r="S744" t="str">
        <f>IFERROR(VLOOKUP($A744,[3]库存报告使用数据!$A$1:$K$65536,11,0),"")</f>
        <v/>
      </c>
      <c r="T744" t="str">
        <f>IFERROR(VLOOKUP($A744,[3]库存报告使用数据!$A$1:$C$65536,3,0),"")</f>
        <v/>
      </c>
      <c r="U744" t="str">
        <f>IFERROR(VLOOKUP($A744,[3]库存报告使用数据!$A$1:$F$65536,6,0),"")</f>
        <v/>
      </c>
      <c r="V744" t="str">
        <f>IFERROR(VLOOKUP($A744,[3]库存报告使用数据!$A$1:$I$65536,9,0),"")</f>
        <v/>
      </c>
      <c r="W744" t="str">
        <f>IFERROR(VLOOKUP($A744,[3]库存报告使用数据!$A$1:$L$65536,12,0),"")</f>
        <v/>
      </c>
      <c r="X744" s="20" t="str">
        <f t="shared" si="189"/>
        <v/>
      </c>
      <c r="Y744" s="20" t="str">
        <f t="shared" si="190"/>
        <v/>
      </c>
      <c r="Z744" s="20" t="str">
        <f t="shared" si="191"/>
        <v/>
      </c>
      <c r="AA744" s="20" t="str">
        <f t="shared" si="192"/>
        <v/>
      </c>
      <c r="AB744" t="str">
        <f>IFERROR(VLOOKUP($A744,[3]库存报告使用数据!$A$1:$D$65536,4,0),"")</f>
        <v/>
      </c>
      <c r="AC744" t="str">
        <f>IFERROR(VLOOKUP($A744,[3]库存报告使用数据!$A$1:$G$65536,7,0),"")</f>
        <v/>
      </c>
      <c r="AD744" t="str">
        <f>IFERROR(VLOOKUP($A744,[3]库存报告使用数据!$A$1:$J$65536,10,0),"")</f>
        <v/>
      </c>
      <c r="AE744" t="str">
        <f>IFERROR(VLOOKUP($A744,[3]库存报告使用数据!$A$1:$M$65536,13,0),"")</f>
        <v/>
      </c>
      <c r="AF744" s="20" t="str">
        <f t="shared" si="193"/>
        <v/>
      </c>
      <c r="AG744" s="20" t="str">
        <f t="shared" si="194"/>
        <v/>
      </c>
      <c r="AH744" s="20" t="str">
        <f t="shared" si="195"/>
        <v/>
      </c>
      <c r="AI744" s="20" t="str">
        <f t="shared" si="196"/>
        <v/>
      </c>
      <c r="AJ744">
        <f>IFERROR(VLOOKUP($B744,[4]库存报告使用数据!$A$1:$B$65536,2,0),0)</f>
        <v>0</v>
      </c>
      <c r="AK744">
        <f>IFERROR(VLOOKUP($B744,[4]库存报告使用数据!$A$1:$C$65536,3,0),)</f>
        <v>0</v>
      </c>
      <c r="AL744">
        <f>IFERROR(VLOOKUP($B744,[4]库存报告使用数据!$A$1:$D$65536,4,0),)</f>
        <v>0</v>
      </c>
      <c r="AM744">
        <f>IFERROR(VLOOKUP($B744,[4]库存报告使用数据!$A$1:$E$65536,5,0),)</f>
        <v>0</v>
      </c>
      <c r="AN744" s="20" t="str">
        <f t="shared" si="197"/>
        <v/>
      </c>
      <c r="AO744" s="20" t="str">
        <f t="shared" si="198"/>
        <v/>
      </c>
      <c r="AP744" s="20" t="str">
        <f t="shared" si="199"/>
        <v/>
      </c>
      <c r="AQ744" s="20" t="str">
        <f t="shared" si="200"/>
        <v/>
      </c>
      <c r="AR744" s="32">
        <f t="shared" si="201"/>
        <v>0</v>
      </c>
      <c r="AS744" s="32">
        <f t="shared" si="202"/>
        <v>0</v>
      </c>
      <c r="AT744" s="32">
        <f t="shared" si="203"/>
        <v>0</v>
      </c>
      <c r="AU744" s="28" t="str">
        <f t="shared" si="204"/>
        <v>库存为0</v>
      </c>
      <c r="AV744" s="34" t="str">
        <f>IFERROR(时间!$B$4+AU744,"上周无销量")</f>
        <v>上周无销量</v>
      </c>
    </row>
    <row r="745" spans="1:48">
      <c r="A745" s="18" t="s">
        <v>790</v>
      </c>
      <c r="B745" t="str">
        <f>VLOOKUP(A745,'[1]sku-asin（子）'!$A:$B,2,0)</f>
        <v>B07CYTP1K1</v>
      </c>
      <c r="C745" t="str">
        <f>VLOOKUP(A745,'[1]子sku-父sku'!$A:$B,2,0)</f>
        <v>LYQ-BE1059</v>
      </c>
      <c r="D745" s="28">
        <f>IFERROR(VLOOKUP(A745,[2]库存报告使用数据处理!$A:$C,3,0),0)</f>
        <v>0</v>
      </c>
      <c r="E745" s="28">
        <f>IFERROR(VLOOKUP(A745,[2]库存报告使用数据处理!$A:$D,4,0),0)</f>
        <v>0</v>
      </c>
      <c r="F745" s="28">
        <f>IFERROR(VLOOKUP(A745,[2]库存报告使用数据处理!$A:$E,5,0),0)</f>
        <v>0</v>
      </c>
      <c r="G745" s="28">
        <f>IFERROR(VLOOKUP(A745,[2]库存报告使用数据处理!$A:$F,6,0),0)</f>
        <v>0</v>
      </c>
      <c r="H745" s="29">
        <f>IFERROR(VLOOKUP(A745,[2]库存报告使用数据处理!$A:$G,7,0),0)</f>
        <v>0</v>
      </c>
      <c r="I745">
        <f>IFERROR(VLOOKUP(A745,[5]数据处理!$A:$B,2,0),0)</f>
        <v>0</v>
      </c>
      <c r="J745" s="30">
        <f>IFERROR(VLOOKUP(A745,[5]数据处理!$A:$D,4,0),0)</f>
        <v>0</v>
      </c>
      <c r="K745" s="30">
        <f>IFERROR(VLOOKUP(A745,[5]数据处理!$A:$E,5,0),0)</f>
        <v>0</v>
      </c>
      <c r="L745" s="30">
        <f>IFERROR(VLOOKUP(A745,[5]数据处理!$A:$G,7,0),0)</f>
        <v>0</v>
      </c>
      <c r="M745">
        <f t="shared" si="188"/>
        <v>0</v>
      </c>
      <c r="N745">
        <f>IFERROR(VLOOKUP(A745,[5]数据处理!$A:$C,3,0),0)</f>
        <v>0</v>
      </c>
      <c r="O745">
        <f>IFERROR(VLOOKUP($A745,[5]数据处理!$A:$N,14,0),0)</f>
        <v>0</v>
      </c>
      <c r="P745" t="str">
        <f>IFERROR(VLOOKUP($A745,[3]库存报告使用数据!$A$1:$B$65536,2,0),"")</f>
        <v/>
      </c>
      <c r="Q745" t="str">
        <f>IFERROR(VLOOKUP($A745,[3]库存报告使用数据!$A$1:$E$65536,5,0),"")</f>
        <v/>
      </c>
      <c r="R745" t="str">
        <f>IFERROR(VLOOKUP($A745,[3]库存报告使用数据!$A$1:$H$65536,8,0),"")</f>
        <v/>
      </c>
      <c r="S745" t="str">
        <f>IFERROR(VLOOKUP($A745,[3]库存报告使用数据!$A$1:$K$65536,11,0),"")</f>
        <v/>
      </c>
      <c r="T745" t="str">
        <f>IFERROR(VLOOKUP($A745,[3]库存报告使用数据!$A$1:$C$65536,3,0),"")</f>
        <v/>
      </c>
      <c r="U745" t="str">
        <f>IFERROR(VLOOKUP($A745,[3]库存报告使用数据!$A$1:$F$65536,6,0),"")</f>
        <v/>
      </c>
      <c r="V745" t="str">
        <f>IFERROR(VLOOKUP($A745,[3]库存报告使用数据!$A$1:$I$65536,9,0),"")</f>
        <v/>
      </c>
      <c r="W745" t="str">
        <f>IFERROR(VLOOKUP($A745,[3]库存报告使用数据!$A$1:$L$65536,12,0),"")</f>
        <v/>
      </c>
      <c r="X745" s="20" t="str">
        <f t="shared" si="189"/>
        <v/>
      </c>
      <c r="Y745" s="20" t="str">
        <f t="shared" si="190"/>
        <v/>
      </c>
      <c r="Z745" s="20" t="str">
        <f t="shared" si="191"/>
        <v/>
      </c>
      <c r="AA745" s="20" t="str">
        <f t="shared" si="192"/>
        <v/>
      </c>
      <c r="AB745" t="str">
        <f>IFERROR(VLOOKUP($A745,[3]库存报告使用数据!$A$1:$D$65536,4,0),"")</f>
        <v/>
      </c>
      <c r="AC745" t="str">
        <f>IFERROR(VLOOKUP($A745,[3]库存报告使用数据!$A$1:$G$65536,7,0),"")</f>
        <v/>
      </c>
      <c r="AD745" t="str">
        <f>IFERROR(VLOOKUP($A745,[3]库存报告使用数据!$A$1:$J$65536,10,0),"")</f>
        <v/>
      </c>
      <c r="AE745" t="str">
        <f>IFERROR(VLOOKUP($A745,[3]库存报告使用数据!$A$1:$M$65536,13,0),"")</f>
        <v/>
      </c>
      <c r="AF745" s="20" t="str">
        <f t="shared" si="193"/>
        <v/>
      </c>
      <c r="AG745" s="20" t="str">
        <f t="shared" si="194"/>
        <v/>
      </c>
      <c r="AH745" s="20" t="str">
        <f t="shared" si="195"/>
        <v/>
      </c>
      <c r="AI745" s="20" t="str">
        <f t="shared" si="196"/>
        <v/>
      </c>
      <c r="AJ745">
        <f>IFERROR(VLOOKUP($B745,[4]库存报告使用数据!$A$1:$B$65536,2,0),0)</f>
        <v>0</v>
      </c>
      <c r="AK745">
        <f>IFERROR(VLOOKUP($B745,[4]库存报告使用数据!$A$1:$C$65536,3,0),)</f>
        <v>0</v>
      </c>
      <c r="AL745">
        <f>IFERROR(VLOOKUP($B745,[4]库存报告使用数据!$A$1:$D$65536,4,0),)</f>
        <v>0</v>
      </c>
      <c r="AM745">
        <f>IFERROR(VLOOKUP($B745,[4]库存报告使用数据!$A$1:$E$65536,5,0),)</f>
        <v>0</v>
      </c>
      <c r="AN745" s="20" t="str">
        <f t="shared" si="197"/>
        <v/>
      </c>
      <c r="AO745" s="20" t="str">
        <f t="shared" si="198"/>
        <v/>
      </c>
      <c r="AP745" s="20" t="str">
        <f t="shared" si="199"/>
        <v/>
      </c>
      <c r="AQ745" s="20" t="str">
        <f t="shared" si="200"/>
        <v/>
      </c>
      <c r="AR745" s="32">
        <f t="shared" si="201"/>
        <v>0</v>
      </c>
      <c r="AS745" s="32">
        <f t="shared" si="202"/>
        <v>0</v>
      </c>
      <c r="AT745" s="32">
        <f t="shared" si="203"/>
        <v>0</v>
      </c>
      <c r="AU745" s="28" t="str">
        <f t="shared" si="204"/>
        <v>库存为0</v>
      </c>
      <c r="AV745" s="34" t="str">
        <f>IFERROR(时间!$B$4+AU745,"上周无销量")</f>
        <v>上周无销量</v>
      </c>
    </row>
    <row r="746" spans="1:48">
      <c r="A746" s="18" t="s">
        <v>791</v>
      </c>
      <c r="B746" t="str">
        <f>VLOOKUP(A746,'[1]sku-asin（子）'!$A:$B,2,0)</f>
        <v>B07CYRX5C7</v>
      </c>
      <c r="C746" t="str">
        <f>VLOOKUP(A746,'[1]子sku-父sku'!$A:$B,2,0)</f>
        <v>LYQ-BE1059</v>
      </c>
      <c r="D746" s="28">
        <f>IFERROR(VLOOKUP(A746,[2]库存报告使用数据处理!$A:$C,3,0),0)</f>
        <v>0</v>
      </c>
      <c r="E746" s="28">
        <f>IFERROR(VLOOKUP(A746,[2]库存报告使用数据处理!$A:$D,4,0),0)</f>
        <v>0</v>
      </c>
      <c r="F746" s="28">
        <f>IFERROR(VLOOKUP(A746,[2]库存报告使用数据处理!$A:$E,5,0),0)</f>
        <v>0</v>
      </c>
      <c r="G746" s="28">
        <f>IFERROR(VLOOKUP(A746,[2]库存报告使用数据处理!$A:$F,6,0),0)</f>
        <v>0</v>
      </c>
      <c r="H746" s="29">
        <f>IFERROR(VLOOKUP(A746,[2]库存报告使用数据处理!$A:$G,7,0),0)</f>
        <v>0</v>
      </c>
      <c r="I746">
        <f>IFERROR(VLOOKUP(A746,[5]数据处理!$A:$B,2,0),0)</f>
        <v>0</v>
      </c>
      <c r="J746" s="30">
        <f>IFERROR(VLOOKUP(A746,[5]数据处理!$A:$D,4,0),0)</f>
        <v>0</v>
      </c>
      <c r="K746" s="30">
        <f>IFERROR(VLOOKUP(A746,[5]数据处理!$A:$E,5,0),0)</f>
        <v>0</v>
      </c>
      <c r="L746" s="30">
        <f>IFERROR(VLOOKUP(A746,[5]数据处理!$A:$G,7,0),0)</f>
        <v>0</v>
      </c>
      <c r="M746">
        <f t="shared" si="188"/>
        <v>0</v>
      </c>
      <c r="N746">
        <f>IFERROR(VLOOKUP(A746,[5]数据处理!$A:$C,3,0),0)</f>
        <v>0</v>
      </c>
      <c r="O746">
        <f>IFERROR(VLOOKUP($A746,[5]数据处理!$A:$N,14,0),0)</f>
        <v>0</v>
      </c>
      <c r="P746" t="str">
        <f>IFERROR(VLOOKUP($A746,[3]库存报告使用数据!$A$1:$B$65536,2,0),"")</f>
        <v/>
      </c>
      <c r="Q746" t="str">
        <f>IFERROR(VLOOKUP($A746,[3]库存报告使用数据!$A$1:$E$65536,5,0),"")</f>
        <v/>
      </c>
      <c r="R746" t="str">
        <f>IFERROR(VLOOKUP($A746,[3]库存报告使用数据!$A$1:$H$65536,8,0),"")</f>
        <v/>
      </c>
      <c r="S746" t="str">
        <f>IFERROR(VLOOKUP($A746,[3]库存报告使用数据!$A$1:$K$65536,11,0),"")</f>
        <v/>
      </c>
      <c r="T746" t="str">
        <f>IFERROR(VLOOKUP($A746,[3]库存报告使用数据!$A$1:$C$65536,3,0),"")</f>
        <v/>
      </c>
      <c r="U746" t="str">
        <f>IFERROR(VLOOKUP($A746,[3]库存报告使用数据!$A$1:$F$65536,6,0),"")</f>
        <v/>
      </c>
      <c r="V746" t="str">
        <f>IFERROR(VLOOKUP($A746,[3]库存报告使用数据!$A$1:$I$65536,9,0),"")</f>
        <v/>
      </c>
      <c r="W746" t="str">
        <f>IFERROR(VLOOKUP($A746,[3]库存报告使用数据!$A$1:$L$65536,12,0),"")</f>
        <v/>
      </c>
      <c r="X746" s="20" t="str">
        <f t="shared" si="189"/>
        <v/>
      </c>
      <c r="Y746" s="20" t="str">
        <f t="shared" si="190"/>
        <v/>
      </c>
      <c r="Z746" s="20" t="str">
        <f t="shared" si="191"/>
        <v/>
      </c>
      <c r="AA746" s="20" t="str">
        <f t="shared" si="192"/>
        <v/>
      </c>
      <c r="AB746" t="str">
        <f>IFERROR(VLOOKUP($A746,[3]库存报告使用数据!$A$1:$D$65536,4,0),"")</f>
        <v/>
      </c>
      <c r="AC746" t="str">
        <f>IFERROR(VLOOKUP($A746,[3]库存报告使用数据!$A$1:$G$65536,7,0),"")</f>
        <v/>
      </c>
      <c r="AD746" t="str">
        <f>IFERROR(VLOOKUP($A746,[3]库存报告使用数据!$A$1:$J$65536,10,0),"")</f>
        <v/>
      </c>
      <c r="AE746" t="str">
        <f>IFERROR(VLOOKUP($A746,[3]库存报告使用数据!$A$1:$M$65536,13,0),"")</f>
        <v/>
      </c>
      <c r="AF746" s="20" t="str">
        <f t="shared" si="193"/>
        <v/>
      </c>
      <c r="AG746" s="20" t="str">
        <f t="shared" si="194"/>
        <v/>
      </c>
      <c r="AH746" s="20" t="str">
        <f t="shared" si="195"/>
        <v/>
      </c>
      <c r="AI746" s="20" t="str">
        <f t="shared" si="196"/>
        <v/>
      </c>
      <c r="AJ746">
        <f>IFERROR(VLOOKUP($B746,[4]库存报告使用数据!$A$1:$B$65536,2,0),0)</f>
        <v>0</v>
      </c>
      <c r="AK746">
        <f>IFERROR(VLOOKUP($B746,[4]库存报告使用数据!$A$1:$C$65536,3,0),)</f>
        <v>0</v>
      </c>
      <c r="AL746">
        <f>IFERROR(VLOOKUP($B746,[4]库存报告使用数据!$A$1:$D$65536,4,0),)</f>
        <v>0</v>
      </c>
      <c r="AM746">
        <f>IFERROR(VLOOKUP($B746,[4]库存报告使用数据!$A$1:$E$65536,5,0),)</f>
        <v>0</v>
      </c>
      <c r="AN746" s="20" t="str">
        <f t="shared" si="197"/>
        <v/>
      </c>
      <c r="AO746" s="20" t="str">
        <f t="shared" si="198"/>
        <v/>
      </c>
      <c r="AP746" s="20" t="str">
        <f t="shared" si="199"/>
        <v/>
      </c>
      <c r="AQ746" s="20" t="str">
        <f t="shared" si="200"/>
        <v/>
      </c>
      <c r="AR746" s="32">
        <f t="shared" si="201"/>
        <v>0</v>
      </c>
      <c r="AS746" s="32">
        <f t="shared" si="202"/>
        <v>0</v>
      </c>
      <c r="AT746" s="32">
        <f t="shared" si="203"/>
        <v>0</v>
      </c>
      <c r="AU746" s="28" t="str">
        <f t="shared" si="204"/>
        <v>库存为0</v>
      </c>
      <c r="AV746" s="34" t="str">
        <f>IFERROR(时间!$B$4+AU746,"上周无销量")</f>
        <v>上周无销量</v>
      </c>
    </row>
    <row r="747" spans="1:48">
      <c r="A747" s="18" t="s">
        <v>792</v>
      </c>
      <c r="B747" t="str">
        <f>VLOOKUP(A747,'[1]sku-asin（子）'!$A:$B,2,0)</f>
        <v>B07CZ3B6S8</v>
      </c>
      <c r="C747" t="str">
        <f>VLOOKUP(A747,'[1]子sku-父sku'!$A:$B,2,0)</f>
        <v>LYQ-BE1059</v>
      </c>
      <c r="D747" s="28">
        <f>IFERROR(VLOOKUP(A747,[2]库存报告使用数据处理!$A:$C,3,0),0)</f>
        <v>0</v>
      </c>
      <c r="E747" s="28">
        <f>IFERROR(VLOOKUP(A747,[2]库存报告使用数据处理!$A:$D,4,0),0)</f>
        <v>0</v>
      </c>
      <c r="F747" s="28">
        <f>IFERROR(VLOOKUP(A747,[2]库存报告使用数据处理!$A:$E,5,0),0)</f>
        <v>0</v>
      </c>
      <c r="G747" s="28">
        <f>IFERROR(VLOOKUP(A747,[2]库存报告使用数据处理!$A:$F,6,0),0)</f>
        <v>0</v>
      </c>
      <c r="H747" s="29">
        <f>IFERROR(VLOOKUP(A747,[2]库存报告使用数据处理!$A:$G,7,0),0)</f>
        <v>0</v>
      </c>
      <c r="I747">
        <f>IFERROR(VLOOKUP(A747,[5]数据处理!$A:$B,2,0),0)</f>
        <v>0</v>
      </c>
      <c r="J747" s="30">
        <f>IFERROR(VLOOKUP(A747,[5]数据处理!$A:$D,4,0),0)</f>
        <v>0</v>
      </c>
      <c r="K747" s="30">
        <f>IFERROR(VLOOKUP(A747,[5]数据处理!$A:$E,5,0),0)</f>
        <v>0</v>
      </c>
      <c r="L747" s="30">
        <f>IFERROR(VLOOKUP(A747,[5]数据处理!$A:$G,7,0),0)</f>
        <v>0</v>
      </c>
      <c r="M747">
        <f t="shared" si="188"/>
        <v>0</v>
      </c>
      <c r="N747">
        <f>IFERROR(VLOOKUP(A747,[5]数据处理!$A:$C,3,0),0)</f>
        <v>0</v>
      </c>
      <c r="O747">
        <f>IFERROR(VLOOKUP($A747,[5]数据处理!$A:$N,14,0),0)</f>
        <v>0</v>
      </c>
      <c r="P747" t="str">
        <f>IFERROR(VLOOKUP($A747,[3]库存报告使用数据!$A$1:$B$65536,2,0),"")</f>
        <v/>
      </c>
      <c r="Q747" t="str">
        <f>IFERROR(VLOOKUP($A747,[3]库存报告使用数据!$A$1:$E$65536,5,0),"")</f>
        <v/>
      </c>
      <c r="R747" t="str">
        <f>IFERROR(VLOOKUP($A747,[3]库存报告使用数据!$A$1:$H$65536,8,0),"")</f>
        <v/>
      </c>
      <c r="S747" t="str">
        <f>IFERROR(VLOOKUP($A747,[3]库存报告使用数据!$A$1:$K$65536,11,0),"")</f>
        <v/>
      </c>
      <c r="T747" t="str">
        <f>IFERROR(VLOOKUP($A747,[3]库存报告使用数据!$A$1:$C$65536,3,0),"")</f>
        <v/>
      </c>
      <c r="U747" t="str">
        <f>IFERROR(VLOOKUP($A747,[3]库存报告使用数据!$A$1:$F$65536,6,0),"")</f>
        <v/>
      </c>
      <c r="V747" t="str">
        <f>IFERROR(VLOOKUP($A747,[3]库存报告使用数据!$A$1:$I$65536,9,0),"")</f>
        <v/>
      </c>
      <c r="W747" t="str">
        <f>IFERROR(VLOOKUP($A747,[3]库存报告使用数据!$A$1:$L$65536,12,0),"")</f>
        <v/>
      </c>
      <c r="X747" s="20" t="str">
        <f t="shared" si="189"/>
        <v/>
      </c>
      <c r="Y747" s="20" t="str">
        <f t="shared" si="190"/>
        <v/>
      </c>
      <c r="Z747" s="20" t="str">
        <f t="shared" si="191"/>
        <v/>
      </c>
      <c r="AA747" s="20" t="str">
        <f t="shared" si="192"/>
        <v/>
      </c>
      <c r="AB747" t="str">
        <f>IFERROR(VLOOKUP($A747,[3]库存报告使用数据!$A$1:$D$65536,4,0),"")</f>
        <v/>
      </c>
      <c r="AC747" t="str">
        <f>IFERROR(VLOOKUP($A747,[3]库存报告使用数据!$A$1:$G$65536,7,0),"")</f>
        <v/>
      </c>
      <c r="AD747" t="str">
        <f>IFERROR(VLOOKUP($A747,[3]库存报告使用数据!$A$1:$J$65536,10,0),"")</f>
        <v/>
      </c>
      <c r="AE747" t="str">
        <f>IFERROR(VLOOKUP($A747,[3]库存报告使用数据!$A$1:$M$65536,13,0),"")</f>
        <v/>
      </c>
      <c r="AF747" s="20" t="str">
        <f t="shared" si="193"/>
        <v/>
      </c>
      <c r="AG747" s="20" t="str">
        <f t="shared" si="194"/>
        <v/>
      </c>
      <c r="AH747" s="20" t="str">
        <f t="shared" si="195"/>
        <v/>
      </c>
      <c r="AI747" s="20" t="str">
        <f t="shared" si="196"/>
        <v/>
      </c>
      <c r="AJ747">
        <f>IFERROR(VLOOKUP($B747,[4]库存报告使用数据!$A$1:$B$65536,2,0),0)</f>
        <v>0</v>
      </c>
      <c r="AK747">
        <f>IFERROR(VLOOKUP($B747,[4]库存报告使用数据!$A$1:$C$65536,3,0),)</f>
        <v>0</v>
      </c>
      <c r="AL747">
        <f>IFERROR(VLOOKUP($B747,[4]库存报告使用数据!$A$1:$D$65536,4,0),)</f>
        <v>0</v>
      </c>
      <c r="AM747">
        <f>IFERROR(VLOOKUP($B747,[4]库存报告使用数据!$A$1:$E$65536,5,0),)</f>
        <v>0</v>
      </c>
      <c r="AN747" s="20" t="str">
        <f t="shared" si="197"/>
        <v/>
      </c>
      <c r="AO747" s="20" t="str">
        <f t="shared" si="198"/>
        <v/>
      </c>
      <c r="AP747" s="20" t="str">
        <f t="shared" si="199"/>
        <v/>
      </c>
      <c r="AQ747" s="20" t="str">
        <f t="shared" si="200"/>
        <v/>
      </c>
      <c r="AR747" s="32">
        <f t="shared" si="201"/>
        <v>0</v>
      </c>
      <c r="AS747" s="32">
        <f t="shared" si="202"/>
        <v>0</v>
      </c>
      <c r="AT747" s="32">
        <f t="shared" si="203"/>
        <v>0</v>
      </c>
      <c r="AU747" s="28" t="str">
        <f t="shared" si="204"/>
        <v>库存为0</v>
      </c>
      <c r="AV747" s="34" t="str">
        <f>IFERROR(时间!$B$4+AU747,"上周无销量")</f>
        <v>上周无销量</v>
      </c>
    </row>
    <row r="748" spans="1:48">
      <c r="A748" s="18" t="s">
        <v>793</v>
      </c>
      <c r="B748" t="str">
        <f>VLOOKUP(A748,'[1]sku-asin（子）'!$A:$B,2,0)</f>
        <v>B07CYQH8T4</v>
      </c>
      <c r="C748" t="str">
        <f>VLOOKUP(A748,'[1]子sku-父sku'!$A:$B,2,0)</f>
        <v>LYQ-BE1059</v>
      </c>
      <c r="D748" s="28">
        <f>IFERROR(VLOOKUP(A748,[2]库存报告使用数据处理!$A:$C,3,0),0)</f>
        <v>0</v>
      </c>
      <c r="E748" s="28">
        <f>IFERROR(VLOOKUP(A748,[2]库存报告使用数据处理!$A:$D,4,0),0)</f>
        <v>0</v>
      </c>
      <c r="F748" s="28">
        <f>IFERROR(VLOOKUP(A748,[2]库存报告使用数据处理!$A:$E,5,0),0)</f>
        <v>0</v>
      </c>
      <c r="G748" s="28">
        <f>IFERROR(VLOOKUP(A748,[2]库存报告使用数据处理!$A:$F,6,0),0)</f>
        <v>0</v>
      </c>
      <c r="H748" s="29">
        <f>IFERROR(VLOOKUP(A748,[2]库存报告使用数据处理!$A:$G,7,0),0)</f>
        <v>0</v>
      </c>
      <c r="I748">
        <f>IFERROR(VLOOKUP(A748,[5]数据处理!$A:$B,2,0),0)</f>
        <v>0</v>
      </c>
      <c r="J748" s="30">
        <f>IFERROR(VLOOKUP(A748,[5]数据处理!$A:$D,4,0),0)</f>
        <v>0</v>
      </c>
      <c r="K748" s="30">
        <f>IFERROR(VLOOKUP(A748,[5]数据处理!$A:$E,5,0),0)</f>
        <v>0</v>
      </c>
      <c r="L748" s="30">
        <f>IFERROR(VLOOKUP(A748,[5]数据处理!$A:$G,7,0),0)</f>
        <v>0</v>
      </c>
      <c r="M748">
        <f t="shared" si="188"/>
        <v>0</v>
      </c>
      <c r="N748">
        <f>IFERROR(VLOOKUP(A748,[5]数据处理!$A:$C,3,0),0)</f>
        <v>0</v>
      </c>
      <c r="O748">
        <f>IFERROR(VLOOKUP($A748,[5]数据处理!$A:$N,14,0),0)</f>
        <v>0</v>
      </c>
      <c r="P748" t="str">
        <f>IFERROR(VLOOKUP($A748,[3]库存报告使用数据!$A$1:$B$65536,2,0),"")</f>
        <v/>
      </c>
      <c r="Q748" t="str">
        <f>IFERROR(VLOOKUP($A748,[3]库存报告使用数据!$A$1:$E$65536,5,0),"")</f>
        <v/>
      </c>
      <c r="R748" t="str">
        <f>IFERROR(VLOOKUP($A748,[3]库存报告使用数据!$A$1:$H$65536,8,0),"")</f>
        <v/>
      </c>
      <c r="S748" t="str">
        <f>IFERROR(VLOOKUP($A748,[3]库存报告使用数据!$A$1:$K$65536,11,0),"")</f>
        <v/>
      </c>
      <c r="T748" t="str">
        <f>IFERROR(VLOOKUP($A748,[3]库存报告使用数据!$A$1:$C$65536,3,0),"")</f>
        <v/>
      </c>
      <c r="U748" t="str">
        <f>IFERROR(VLOOKUP($A748,[3]库存报告使用数据!$A$1:$F$65536,6,0),"")</f>
        <v/>
      </c>
      <c r="V748" t="str">
        <f>IFERROR(VLOOKUP($A748,[3]库存报告使用数据!$A$1:$I$65536,9,0),"")</f>
        <v/>
      </c>
      <c r="W748" t="str">
        <f>IFERROR(VLOOKUP($A748,[3]库存报告使用数据!$A$1:$L$65536,12,0),"")</f>
        <v/>
      </c>
      <c r="X748" s="20" t="str">
        <f t="shared" si="189"/>
        <v/>
      </c>
      <c r="Y748" s="20" t="str">
        <f t="shared" si="190"/>
        <v/>
      </c>
      <c r="Z748" s="20" t="str">
        <f t="shared" si="191"/>
        <v/>
      </c>
      <c r="AA748" s="20" t="str">
        <f t="shared" si="192"/>
        <v/>
      </c>
      <c r="AB748" t="str">
        <f>IFERROR(VLOOKUP($A748,[3]库存报告使用数据!$A$1:$D$65536,4,0),"")</f>
        <v/>
      </c>
      <c r="AC748" t="str">
        <f>IFERROR(VLOOKUP($A748,[3]库存报告使用数据!$A$1:$G$65536,7,0),"")</f>
        <v/>
      </c>
      <c r="AD748" t="str">
        <f>IFERROR(VLOOKUP($A748,[3]库存报告使用数据!$A$1:$J$65536,10,0),"")</f>
        <v/>
      </c>
      <c r="AE748" t="str">
        <f>IFERROR(VLOOKUP($A748,[3]库存报告使用数据!$A$1:$M$65536,13,0),"")</f>
        <v/>
      </c>
      <c r="AF748" s="20" t="str">
        <f t="shared" si="193"/>
        <v/>
      </c>
      <c r="AG748" s="20" t="str">
        <f t="shared" si="194"/>
        <v/>
      </c>
      <c r="AH748" s="20" t="str">
        <f t="shared" si="195"/>
        <v/>
      </c>
      <c r="AI748" s="20" t="str">
        <f t="shared" si="196"/>
        <v/>
      </c>
      <c r="AJ748">
        <f>IFERROR(VLOOKUP($B748,[4]库存报告使用数据!$A$1:$B$65536,2,0),0)</f>
        <v>0</v>
      </c>
      <c r="AK748">
        <f>IFERROR(VLOOKUP($B748,[4]库存报告使用数据!$A$1:$C$65536,3,0),)</f>
        <v>0</v>
      </c>
      <c r="AL748">
        <f>IFERROR(VLOOKUP($B748,[4]库存报告使用数据!$A$1:$D$65536,4,0),)</f>
        <v>0</v>
      </c>
      <c r="AM748">
        <f>IFERROR(VLOOKUP($B748,[4]库存报告使用数据!$A$1:$E$65536,5,0),)</f>
        <v>0</v>
      </c>
      <c r="AN748" s="20" t="str">
        <f t="shared" si="197"/>
        <v/>
      </c>
      <c r="AO748" s="20" t="str">
        <f t="shared" si="198"/>
        <v/>
      </c>
      <c r="AP748" s="20" t="str">
        <f t="shared" si="199"/>
        <v/>
      </c>
      <c r="AQ748" s="20" t="str">
        <f t="shared" si="200"/>
        <v/>
      </c>
      <c r="AR748" s="32">
        <f t="shared" si="201"/>
        <v>0</v>
      </c>
      <c r="AS748" s="32">
        <f t="shared" si="202"/>
        <v>0</v>
      </c>
      <c r="AT748" s="32">
        <f t="shared" si="203"/>
        <v>0</v>
      </c>
      <c r="AU748" s="28" t="str">
        <f t="shared" si="204"/>
        <v>库存为0</v>
      </c>
      <c r="AV748" s="34" t="str">
        <f>IFERROR(时间!$B$4+AU748,"上周无销量")</f>
        <v>上周无销量</v>
      </c>
    </row>
    <row r="749" spans="1:48">
      <c r="A749" s="18" t="s">
        <v>794</v>
      </c>
      <c r="B749" t="str">
        <f>VLOOKUP(A749,'[1]sku-asin（子）'!$A:$B,2,0)</f>
        <v>B07CYS7VQ1</v>
      </c>
      <c r="C749" t="str">
        <f>VLOOKUP(A749,'[1]子sku-父sku'!$A:$B,2,0)</f>
        <v>LYQ-BE1059</v>
      </c>
      <c r="D749" s="28">
        <f>IFERROR(VLOOKUP(A749,[2]库存报告使用数据处理!$A:$C,3,0),0)</f>
        <v>0</v>
      </c>
      <c r="E749" s="28">
        <f>IFERROR(VLOOKUP(A749,[2]库存报告使用数据处理!$A:$D,4,0),0)</f>
        <v>0</v>
      </c>
      <c r="F749" s="28">
        <f>IFERROR(VLOOKUP(A749,[2]库存报告使用数据处理!$A:$E,5,0),0)</f>
        <v>0</v>
      </c>
      <c r="G749" s="28">
        <f>IFERROR(VLOOKUP(A749,[2]库存报告使用数据处理!$A:$F,6,0),0)</f>
        <v>0</v>
      </c>
      <c r="H749" s="29">
        <f>IFERROR(VLOOKUP(A749,[2]库存报告使用数据处理!$A:$G,7,0),0)</f>
        <v>0</v>
      </c>
      <c r="I749">
        <f>IFERROR(VLOOKUP(A749,[5]数据处理!$A:$B,2,0),0)</f>
        <v>0</v>
      </c>
      <c r="J749" s="30">
        <f>IFERROR(VLOOKUP(A749,[5]数据处理!$A:$D,4,0),0)</f>
        <v>0</v>
      </c>
      <c r="K749" s="30">
        <f>IFERROR(VLOOKUP(A749,[5]数据处理!$A:$E,5,0),0)</f>
        <v>0</v>
      </c>
      <c r="L749" s="30">
        <f>IFERROR(VLOOKUP(A749,[5]数据处理!$A:$G,7,0),0)</f>
        <v>0</v>
      </c>
      <c r="M749">
        <f t="shared" si="188"/>
        <v>0</v>
      </c>
      <c r="N749">
        <f>IFERROR(VLOOKUP(A749,[5]数据处理!$A:$C,3,0),0)</f>
        <v>0</v>
      </c>
      <c r="O749">
        <f>IFERROR(VLOOKUP($A749,[5]数据处理!$A:$N,14,0),0)</f>
        <v>0</v>
      </c>
      <c r="P749" t="str">
        <f>IFERROR(VLOOKUP($A749,[3]库存报告使用数据!$A$1:$B$65536,2,0),"")</f>
        <v/>
      </c>
      <c r="Q749" t="str">
        <f>IFERROR(VLOOKUP($A749,[3]库存报告使用数据!$A$1:$E$65536,5,0),"")</f>
        <v/>
      </c>
      <c r="R749" t="str">
        <f>IFERROR(VLOOKUP($A749,[3]库存报告使用数据!$A$1:$H$65536,8,0),"")</f>
        <v/>
      </c>
      <c r="S749" t="str">
        <f>IFERROR(VLOOKUP($A749,[3]库存报告使用数据!$A$1:$K$65536,11,0),"")</f>
        <v/>
      </c>
      <c r="T749" t="str">
        <f>IFERROR(VLOOKUP($A749,[3]库存报告使用数据!$A$1:$C$65536,3,0),"")</f>
        <v/>
      </c>
      <c r="U749" t="str">
        <f>IFERROR(VLOOKUP($A749,[3]库存报告使用数据!$A$1:$F$65536,6,0),"")</f>
        <v/>
      </c>
      <c r="V749" t="str">
        <f>IFERROR(VLOOKUP($A749,[3]库存报告使用数据!$A$1:$I$65536,9,0),"")</f>
        <v/>
      </c>
      <c r="W749" t="str">
        <f>IFERROR(VLOOKUP($A749,[3]库存报告使用数据!$A$1:$L$65536,12,0),"")</f>
        <v/>
      </c>
      <c r="X749" s="20" t="str">
        <f t="shared" si="189"/>
        <v/>
      </c>
      <c r="Y749" s="20" t="str">
        <f t="shared" si="190"/>
        <v/>
      </c>
      <c r="Z749" s="20" t="str">
        <f t="shared" si="191"/>
        <v/>
      </c>
      <c r="AA749" s="20" t="str">
        <f t="shared" si="192"/>
        <v/>
      </c>
      <c r="AB749" t="str">
        <f>IFERROR(VLOOKUP($A749,[3]库存报告使用数据!$A$1:$D$65536,4,0),"")</f>
        <v/>
      </c>
      <c r="AC749" t="str">
        <f>IFERROR(VLOOKUP($A749,[3]库存报告使用数据!$A$1:$G$65536,7,0),"")</f>
        <v/>
      </c>
      <c r="AD749" t="str">
        <f>IFERROR(VLOOKUP($A749,[3]库存报告使用数据!$A$1:$J$65536,10,0),"")</f>
        <v/>
      </c>
      <c r="AE749" t="str">
        <f>IFERROR(VLOOKUP($A749,[3]库存报告使用数据!$A$1:$M$65536,13,0),"")</f>
        <v/>
      </c>
      <c r="AF749" s="20" t="str">
        <f t="shared" si="193"/>
        <v/>
      </c>
      <c r="AG749" s="20" t="str">
        <f t="shared" si="194"/>
        <v/>
      </c>
      <c r="AH749" s="20" t="str">
        <f t="shared" si="195"/>
        <v/>
      </c>
      <c r="AI749" s="20" t="str">
        <f t="shared" si="196"/>
        <v/>
      </c>
      <c r="AJ749">
        <f>IFERROR(VLOOKUP($B749,[4]库存报告使用数据!$A$1:$B$65536,2,0),0)</f>
        <v>0</v>
      </c>
      <c r="AK749">
        <f>IFERROR(VLOOKUP($B749,[4]库存报告使用数据!$A$1:$C$65536,3,0),)</f>
        <v>0</v>
      </c>
      <c r="AL749">
        <f>IFERROR(VLOOKUP($B749,[4]库存报告使用数据!$A$1:$D$65536,4,0),)</f>
        <v>0</v>
      </c>
      <c r="AM749">
        <f>IFERROR(VLOOKUP($B749,[4]库存报告使用数据!$A$1:$E$65536,5,0),)</f>
        <v>0</v>
      </c>
      <c r="AN749" s="20" t="str">
        <f t="shared" si="197"/>
        <v/>
      </c>
      <c r="AO749" s="20" t="str">
        <f t="shared" si="198"/>
        <v/>
      </c>
      <c r="AP749" s="20" t="str">
        <f t="shared" si="199"/>
        <v/>
      </c>
      <c r="AQ749" s="20" t="str">
        <f t="shared" si="200"/>
        <v/>
      </c>
      <c r="AR749" s="32">
        <f t="shared" si="201"/>
        <v>0</v>
      </c>
      <c r="AS749" s="32">
        <f t="shared" si="202"/>
        <v>0</v>
      </c>
      <c r="AT749" s="32">
        <f t="shared" si="203"/>
        <v>0</v>
      </c>
      <c r="AU749" s="28" t="str">
        <f t="shared" si="204"/>
        <v>库存为0</v>
      </c>
      <c r="AV749" s="34" t="str">
        <f>IFERROR(时间!$B$4+AU749,"上周无销量")</f>
        <v>上周无销量</v>
      </c>
    </row>
    <row r="750" spans="1:48">
      <c r="A750" s="18" t="s">
        <v>795</v>
      </c>
      <c r="B750" t="str">
        <f>VLOOKUP(A750,'[1]sku-asin（子）'!$A:$B,2,0)</f>
        <v>B07CYS6W9X</v>
      </c>
      <c r="C750" t="str">
        <f>VLOOKUP(A750,'[1]子sku-父sku'!$A:$B,2,0)</f>
        <v>LYQ-BE1059</v>
      </c>
      <c r="D750" s="28">
        <f>IFERROR(VLOOKUP(A750,[2]库存报告使用数据处理!$A:$C,3,0),0)</f>
        <v>0</v>
      </c>
      <c r="E750" s="28">
        <f>IFERROR(VLOOKUP(A750,[2]库存报告使用数据处理!$A:$D,4,0),0)</f>
        <v>0</v>
      </c>
      <c r="F750" s="28">
        <f>IFERROR(VLOOKUP(A750,[2]库存报告使用数据处理!$A:$E,5,0),0)</f>
        <v>0</v>
      </c>
      <c r="G750" s="28">
        <f>IFERROR(VLOOKUP(A750,[2]库存报告使用数据处理!$A:$F,6,0),0)</f>
        <v>0</v>
      </c>
      <c r="H750" s="29">
        <f>IFERROR(VLOOKUP(A750,[2]库存报告使用数据处理!$A:$G,7,0),0)</f>
        <v>0</v>
      </c>
      <c r="I750">
        <f>IFERROR(VLOOKUP(A750,[5]数据处理!$A:$B,2,0),0)</f>
        <v>0</v>
      </c>
      <c r="J750" s="30">
        <f>IFERROR(VLOOKUP(A750,[5]数据处理!$A:$D,4,0),0)</f>
        <v>0</v>
      </c>
      <c r="K750" s="30">
        <f>IFERROR(VLOOKUP(A750,[5]数据处理!$A:$E,5,0),0)</f>
        <v>0</v>
      </c>
      <c r="L750" s="30">
        <f>IFERROR(VLOOKUP(A750,[5]数据处理!$A:$G,7,0),0)</f>
        <v>0</v>
      </c>
      <c r="M750">
        <f t="shared" si="188"/>
        <v>0</v>
      </c>
      <c r="N750">
        <f>IFERROR(VLOOKUP(A750,[5]数据处理!$A:$C,3,0),0)</f>
        <v>0</v>
      </c>
      <c r="O750">
        <f>IFERROR(VLOOKUP($A750,[5]数据处理!$A:$N,14,0),0)</f>
        <v>0</v>
      </c>
      <c r="P750" t="str">
        <f>IFERROR(VLOOKUP($A750,[3]库存报告使用数据!$A$1:$B$65536,2,0),"")</f>
        <v/>
      </c>
      <c r="Q750" t="str">
        <f>IFERROR(VLOOKUP($A750,[3]库存报告使用数据!$A$1:$E$65536,5,0),"")</f>
        <v/>
      </c>
      <c r="R750" t="str">
        <f>IFERROR(VLOOKUP($A750,[3]库存报告使用数据!$A$1:$H$65536,8,0),"")</f>
        <v/>
      </c>
      <c r="S750" t="str">
        <f>IFERROR(VLOOKUP($A750,[3]库存报告使用数据!$A$1:$K$65536,11,0),"")</f>
        <v/>
      </c>
      <c r="T750" t="str">
        <f>IFERROR(VLOOKUP($A750,[3]库存报告使用数据!$A$1:$C$65536,3,0),"")</f>
        <v/>
      </c>
      <c r="U750" t="str">
        <f>IFERROR(VLOOKUP($A750,[3]库存报告使用数据!$A$1:$F$65536,6,0),"")</f>
        <v/>
      </c>
      <c r="V750" t="str">
        <f>IFERROR(VLOOKUP($A750,[3]库存报告使用数据!$A$1:$I$65536,9,0),"")</f>
        <v/>
      </c>
      <c r="W750" t="str">
        <f>IFERROR(VLOOKUP($A750,[3]库存报告使用数据!$A$1:$L$65536,12,0),"")</f>
        <v/>
      </c>
      <c r="X750" s="20" t="str">
        <f t="shared" si="189"/>
        <v/>
      </c>
      <c r="Y750" s="20" t="str">
        <f t="shared" si="190"/>
        <v/>
      </c>
      <c r="Z750" s="20" t="str">
        <f t="shared" si="191"/>
        <v/>
      </c>
      <c r="AA750" s="20" t="str">
        <f t="shared" si="192"/>
        <v/>
      </c>
      <c r="AB750" t="str">
        <f>IFERROR(VLOOKUP($A750,[3]库存报告使用数据!$A$1:$D$65536,4,0),"")</f>
        <v/>
      </c>
      <c r="AC750" t="str">
        <f>IFERROR(VLOOKUP($A750,[3]库存报告使用数据!$A$1:$G$65536,7,0),"")</f>
        <v/>
      </c>
      <c r="AD750" t="str">
        <f>IFERROR(VLOOKUP($A750,[3]库存报告使用数据!$A$1:$J$65536,10,0),"")</f>
        <v/>
      </c>
      <c r="AE750" t="str">
        <f>IFERROR(VLOOKUP($A750,[3]库存报告使用数据!$A$1:$M$65536,13,0),"")</f>
        <v/>
      </c>
      <c r="AF750" s="20" t="str">
        <f t="shared" si="193"/>
        <v/>
      </c>
      <c r="AG750" s="20" t="str">
        <f t="shared" si="194"/>
        <v/>
      </c>
      <c r="AH750" s="20" t="str">
        <f t="shared" si="195"/>
        <v/>
      </c>
      <c r="AI750" s="20" t="str">
        <f t="shared" si="196"/>
        <v/>
      </c>
      <c r="AJ750">
        <f>IFERROR(VLOOKUP($B750,[4]库存报告使用数据!$A$1:$B$65536,2,0),0)</f>
        <v>0</v>
      </c>
      <c r="AK750">
        <f>IFERROR(VLOOKUP($B750,[4]库存报告使用数据!$A$1:$C$65536,3,0),)</f>
        <v>0</v>
      </c>
      <c r="AL750">
        <f>IFERROR(VLOOKUP($B750,[4]库存报告使用数据!$A$1:$D$65536,4,0),)</f>
        <v>0</v>
      </c>
      <c r="AM750">
        <f>IFERROR(VLOOKUP($B750,[4]库存报告使用数据!$A$1:$E$65536,5,0),)</f>
        <v>0</v>
      </c>
      <c r="AN750" s="20" t="str">
        <f t="shared" si="197"/>
        <v/>
      </c>
      <c r="AO750" s="20" t="str">
        <f t="shared" si="198"/>
        <v/>
      </c>
      <c r="AP750" s="20" t="str">
        <f t="shared" si="199"/>
        <v/>
      </c>
      <c r="AQ750" s="20" t="str">
        <f t="shared" si="200"/>
        <v/>
      </c>
      <c r="AR750" s="32">
        <f t="shared" si="201"/>
        <v>0</v>
      </c>
      <c r="AS750" s="32">
        <f t="shared" si="202"/>
        <v>0</v>
      </c>
      <c r="AT750" s="32">
        <f t="shared" si="203"/>
        <v>0</v>
      </c>
      <c r="AU750" s="28" t="str">
        <f t="shared" si="204"/>
        <v>库存为0</v>
      </c>
      <c r="AV750" s="34" t="str">
        <f>IFERROR(时间!$B$4+AU750,"上周无销量")</f>
        <v>上周无销量</v>
      </c>
    </row>
    <row r="751" spans="1:48">
      <c r="A751" s="18" t="s">
        <v>796</v>
      </c>
      <c r="B751" t="str">
        <f>VLOOKUP(A751,'[1]sku-asin（子）'!$A:$B,2,0)</f>
        <v>B07CYYY7ML</v>
      </c>
      <c r="C751" t="str">
        <f>VLOOKUP(A751,'[1]子sku-父sku'!$A:$B,2,0)</f>
        <v>LYQ-BE1059</v>
      </c>
      <c r="D751" s="28">
        <f>IFERROR(VLOOKUP(A751,[2]库存报告使用数据处理!$A:$C,3,0),0)</f>
        <v>0</v>
      </c>
      <c r="E751" s="28">
        <f>IFERROR(VLOOKUP(A751,[2]库存报告使用数据处理!$A:$D,4,0),0)</f>
        <v>0</v>
      </c>
      <c r="F751" s="28">
        <f>IFERROR(VLOOKUP(A751,[2]库存报告使用数据处理!$A:$E,5,0),0)</f>
        <v>0</v>
      </c>
      <c r="G751" s="28">
        <f>IFERROR(VLOOKUP(A751,[2]库存报告使用数据处理!$A:$F,6,0),0)</f>
        <v>0</v>
      </c>
      <c r="H751" s="29">
        <f>IFERROR(VLOOKUP(A751,[2]库存报告使用数据处理!$A:$G,7,0),0)</f>
        <v>0</v>
      </c>
      <c r="I751">
        <f>IFERROR(VLOOKUP(A751,[5]数据处理!$A:$B,2,0),0)</f>
        <v>0</v>
      </c>
      <c r="J751" s="30">
        <f>IFERROR(VLOOKUP(A751,[5]数据处理!$A:$D,4,0),0)</f>
        <v>0</v>
      </c>
      <c r="K751" s="30">
        <f>IFERROR(VLOOKUP(A751,[5]数据处理!$A:$E,5,0),0)</f>
        <v>0</v>
      </c>
      <c r="L751" s="30">
        <f>IFERROR(VLOOKUP(A751,[5]数据处理!$A:$G,7,0),0)</f>
        <v>0</v>
      </c>
      <c r="M751">
        <f t="shared" si="188"/>
        <v>0</v>
      </c>
      <c r="N751">
        <f>IFERROR(VLOOKUP(A751,[5]数据处理!$A:$C,3,0),0)</f>
        <v>0</v>
      </c>
      <c r="O751">
        <f>IFERROR(VLOOKUP($A751,[5]数据处理!$A:$N,14,0),0)</f>
        <v>0</v>
      </c>
      <c r="P751" t="str">
        <f>IFERROR(VLOOKUP($A751,[3]库存报告使用数据!$A$1:$B$65536,2,0),"")</f>
        <v/>
      </c>
      <c r="Q751" t="str">
        <f>IFERROR(VLOOKUP($A751,[3]库存报告使用数据!$A$1:$E$65536,5,0),"")</f>
        <v/>
      </c>
      <c r="R751" t="str">
        <f>IFERROR(VLOOKUP($A751,[3]库存报告使用数据!$A$1:$H$65536,8,0),"")</f>
        <v/>
      </c>
      <c r="S751" t="str">
        <f>IFERROR(VLOOKUP($A751,[3]库存报告使用数据!$A$1:$K$65536,11,0),"")</f>
        <v/>
      </c>
      <c r="T751" t="str">
        <f>IFERROR(VLOOKUP($A751,[3]库存报告使用数据!$A$1:$C$65536,3,0),"")</f>
        <v/>
      </c>
      <c r="U751" t="str">
        <f>IFERROR(VLOOKUP($A751,[3]库存报告使用数据!$A$1:$F$65536,6,0),"")</f>
        <v/>
      </c>
      <c r="V751" t="str">
        <f>IFERROR(VLOOKUP($A751,[3]库存报告使用数据!$A$1:$I$65536,9,0),"")</f>
        <v/>
      </c>
      <c r="W751" t="str">
        <f>IFERROR(VLOOKUP($A751,[3]库存报告使用数据!$A$1:$L$65536,12,0),"")</f>
        <v/>
      </c>
      <c r="X751" s="20" t="str">
        <f t="shared" si="189"/>
        <v/>
      </c>
      <c r="Y751" s="20" t="str">
        <f t="shared" si="190"/>
        <v/>
      </c>
      <c r="Z751" s="20" t="str">
        <f t="shared" si="191"/>
        <v/>
      </c>
      <c r="AA751" s="20" t="str">
        <f t="shared" si="192"/>
        <v/>
      </c>
      <c r="AB751" t="str">
        <f>IFERROR(VLOOKUP($A751,[3]库存报告使用数据!$A$1:$D$65536,4,0),"")</f>
        <v/>
      </c>
      <c r="AC751" t="str">
        <f>IFERROR(VLOOKUP($A751,[3]库存报告使用数据!$A$1:$G$65536,7,0),"")</f>
        <v/>
      </c>
      <c r="AD751" t="str">
        <f>IFERROR(VLOOKUP($A751,[3]库存报告使用数据!$A$1:$J$65536,10,0),"")</f>
        <v/>
      </c>
      <c r="AE751" t="str">
        <f>IFERROR(VLOOKUP($A751,[3]库存报告使用数据!$A$1:$M$65536,13,0),"")</f>
        <v/>
      </c>
      <c r="AF751" s="20" t="str">
        <f t="shared" si="193"/>
        <v/>
      </c>
      <c r="AG751" s="20" t="str">
        <f t="shared" si="194"/>
        <v/>
      </c>
      <c r="AH751" s="20" t="str">
        <f t="shared" si="195"/>
        <v/>
      </c>
      <c r="AI751" s="20" t="str">
        <f t="shared" si="196"/>
        <v/>
      </c>
      <c r="AJ751">
        <f>IFERROR(VLOOKUP($B751,[4]库存报告使用数据!$A$1:$B$65536,2,0),0)</f>
        <v>0</v>
      </c>
      <c r="AK751">
        <f>IFERROR(VLOOKUP($B751,[4]库存报告使用数据!$A$1:$C$65536,3,0),)</f>
        <v>0</v>
      </c>
      <c r="AL751">
        <f>IFERROR(VLOOKUP($B751,[4]库存报告使用数据!$A$1:$D$65536,4,0),)</f>
        <v>0</v>
      </c>
      <c r="AM751">
        <f>IFERROR(VLOOKUP($B751,[4]库存报告使用数据!$A$1:$E$65536,5,0),)</f>
        <v>0</v>
      </c>
      <c r="AN751" s="20" t="str">
        <f t="shared" si="197"/>
        <v/>
      </c>
      <c r="AO751" s="20" t="str">
        <f t="shared" si="198"/>
        <v/>
      </c>
      <c r="AP751" s="20" t="str">
        <f t="shared" si="199"/>
        <v/>
      </c>
      <c r="AQ751" s="20" t="str">
        <f t="shared" si="200"/>
        <v/>
      </c>
      <c r="AR751" s="32">
        <f t="shared" si="201"/>
        <v>0</v>
      </c>
      <c r="AS751" s="32">
        <f t="shared" si="202"/>
        <v>0</v>
      </c>
      <c r="AT751" s="32">
        <f t="shared" si="203"/>
        <v>0</v>
      </c>
      <c r="AU751" s="28" t="str">
        <f t="shared" si="204"/>
        <v>库存为0</v>
      </c>
      <c r="AV751" s="34" t="str">
        <f>IFERROR(时间!$B$4+AU751,"上周无销量")</f>
        <v>上周无销量</v>
      </c>
    </row>
    <row r="752" spans="1:48">
      <c r="A752" s="18" t="s">
        <v>797</v>
      </c>
      <c r="B752" t="str">
        <f>VLOOKUP(A752,'[1]sku-asin（子）'!$A:$B,2,0)</f>
        <v>B07CYQNSK9</v>
      </c>
      <c r="C752" t="str">
        <f>VLOOKUP(A752,'[1]子sku-父sku'!$A:$B,2,0)</f>
        <v>LYQ-BE1059</v>
      </c>
      <c r="D752" s="28">
        <f>IFERROR(VLOOKUP(A752,[2]库存报告使用数据处理!$A:$C,3,0),0)</f>
        <v>0</v>
      </c>
      <c r="E752" s="28">
        <f>IFERROR(VLOOKUP(A752,[2]库存报告使用数据处理!$A:$D,4,0),0)</f>
        <v>0</v>
      </c>
      <c r="F752" s="28">
        <f>IFERROR(VLOOKUP(A752,[2]库存报告使用数据处理!$A:$E,5,0),0)</f>
        <v>0</v>
      </c>
      <c r="G752" s="28">
        <f>IFERROR(VLOOKUP(A752,[2]库存报告使用数据处理!$A:$F,6,0),0)</f>
        <v>0</v>
      </c>
      <c r="H752" s="29">
        <f>IFERROR(VLOOKUP(A752,[2]库存报告使用数据处理!$A:$G,7,0),0)</f>
        <v>0</v>
      </c>
      <c r="I752">
        <f>IFERROR(VLOOKUP(A752,[5]数据处理!$A:$B,2,0),0)</f>
        <v>0</v>
      </c>
      <c r="J752" s="30">
        <f>IFERROR(VLOOKUP(A752,[5]数据处理!$A:$D,4,0),0)</f>
        <v>0</v>
      </c>
      <c r="K752" s="30">
        <f>IFERROR(VLOOKUP(A752,[5]数据处理!$A:$E,5,0),0)</f>
        <v>0</v>
      </c>
      <c r="L752" s="30">
        <f>IFERROR(VLOOKUP(A752,[5]数据处理!$A:$G,7,0),0)</f>
        <v>0</v>
      </c>
      <c r="M752">
        <f t="shared" si="188"/>
        <v>0</v>
      </c>
      <c r="N752">
        <f>IFERROR(VLOOKUP(A752,[5]数据处理!$A:$C,3,0),0)</f>
        <v>0</v>
      </c>
      <c r="O752">
        <f>IFERROR(VLOOKUP($A752,[5]数据处理!$A:$N,14,0),0)</f>
        <v>0</v>
      </c>
      <c r="P752" t="str">
        <f>IFERROR(VLOOKUP($A752,[3]库存报告使用数据!$A$1:$B$65536,2,0),"")</f>
        <v/>
      </c>
      <c r="Q752" t="str">
        <f>IFERROR(VLOOKUP($A752,[3]库存报告使用数据!$A$1:$E$65536,5,0),"")</f>
        <v/>
      </c>
      <c r="R752" t="str">
        <f>IFERROR(VLOOKUP($A752,[3]库存报告使用数据!$A$1:$H$65536,8,0),"")</f>
        <v/>
      </c>
      <c r="S752" t="str">
        <f>IFERROR(VLOOKUP($A752,[3]库存报告使用数据!$A$1:$K$65536,11,0),"")</f>
        <v/>
      </c>
      <c r="T752" t="str">
        <f>IFERROR(VLOOKUP($A752,[3]库存报告使用数据!$A$1:$C$65536,3,0),"")</f>
        <v/>
      </c>
      <c r="U752" t="str">
        <f>IFERROR(VLOOKUP($A752,[3]库存报告使用数据!$A$1:$F$65536,6,0),"")</f>
        <v/>
      </c>
      <c r="V752" t="str">
        <f>IFERROR(VLOOKUP($A752,[3]库存报告使用数据!$A$1:$I$65536,9,0),"")</f>
        <v/>
      </c>
      <c r="W752" t="str">
        <f>IFERROR(VLOOKUP($A752,[3]库存报告使用数据!$A$1:$L$65536,12,0),"")</f>
        <v/>
      </c>
      <c r="X752" s="20" t="str">
        <f t="shared" si="189"/>
        <v/>
      </c>
      <c r="Y752" s="20" t="str">
        <f t="shared" si="190"/>
        <v/>
      </c>
      <c r="Z752" s="20" t="str">
        <f t="shared" si="191"/>
        <v/>
      </c>
      <c r="AA752" s="20" t="str">
        <f t="shared" si="192"/>
        <v/>
      </c>
      <c r="AB752" t="str">
        <f>IFERROR(VLOOKUP($A752,[3]库存报告使用数据!$A$1:$D$65536,4,0),"")</f>
        <v/>
      </c>
      <c r="AC752" t="str">
        <f>IFERROR(VLOOKUP($A752,[3]库存报告使用数据!$A$1:$G$65536,7,0),"")</f>
        <v/>
      </c>
      <c r="AD752" t="str">
        <f>IFERROR(VLOOKUP($A752,[3]库存报告使用数据!$A$1:$J$65536,10,0),"")</f>
        <v/>
      </c>
      <c r="AE752" t="str">
        <f>IFERROR(VLOOKUP($A752,[3]库存报告使用数据!$A$1:$M$65536,13,0),"")</f>
        <v/>
      </c>
      <c r="AF752" s="20" t="str">
        <f t="shared" si="193"/>
        <v/>
      </c>
      <c r="AG752" s="20" t="str">
        <f t="shared" si="194"/>
        <v/>
      </c>
      <c r="AH752" s="20" t="str">
        <f t="shared" si="195"/>
        <v/>
      </c>
      <c r="AI752" s="20" t="str">
        <f t="shared" si="196"/>
        <v/>
      </c>
      <c r="AJ752">
        <f>IFERROR(VLOOKUP($B752,[4]库存报告使用数据!$A$1:$B$65536,2,0),0)</f>
        <v>0</v>
      </c>
      <c r="AK752">
        <f>IFERROR(VLOOKUP($B752,[4]库存报告使用数据!$A$1:$C$65536,3,0),)</f>
        <v>0</v>
      </c>
      <c r="AL752">
        <f>IFERROR(VLOOKUP($B752,[4]库存报告使用数据!$A$1:$D$65536,4,0),)</f>
        <v>0</v>
      </c>
      <c r="AM752">
        <f>IFERROR(VLOOKUP($B752,[4]库存报告使用数据!$A$1:$E$65536,5,0),)</f>
        <v>0</v>
      </c>
      <c r="AN752" s="20" t="str">
        <f t="shared" si="197"/>
        <v/>
      </c>
      <c r="AO752" s="20" t="str">
        <f t="shared" si="198"/>
        <v/>
      </c>
      <c r="AP752" s="20" t="str">
        <f t="shared" si="199"/>
        <v/>
      </c>
      <c r="AQ752" s="20" t="str">
        <f t="shared" si="200"/>
        <v/>
      </c>
      <c r="AR752" s="32">
        <f t="shared" si="201"/>
        <v>0</v>
      </c>
      <c r="AS752" s="32">
        <f t="shared" si="202"/>
        <v>0</v>
      </c>
      <c r="AT752" s="32">
        <f t="shared" si="203"/>
        <v>0</v>
      </c>
      <c r="AU752" s="28" t="str">
        <f t="shared" si="204"/>
        <v>库存为0</v>
      </c>
      <c r="AV752" s="34" t="str">
        <f>IFERROR(时间!$B$4+AU752,"上周无销量")</f>
        <v>上周无销量</v>
      </c>
    </row>
    <row r="753" spans="1:48">
      <c r="A753" s="18" t="s">
        <v>798</v>
      </c>
      <c r="B753" t="str">
        <f>VLOOKUP(A753,'[1]sku-asin（子）'!$A:$B,2,0)</f>
        <v>B07CYYL8GB</v>
      </c>
      <c r="C753" t="str">
        <f>VLOOKUP(A753,'[1]子sku-父sku'!$A:$B,2,0)</f>
        <v>LYQ-BE1059</v>
      </c>
      <c r="D753" s="28">
        <f>IFERROR(VLOOKUP(A753,[2]库存报告使用数据处理!$A:$C,3,0),0)</f>
        <v>0</v>
      </c>
      <c r="E753" s="28">
        <f>IFERROR(VLOOKUP(A753,[2]库存报告使用数据处理!$A:$D,4,0),0)</f>
        <v>0</v>
      </c>
      <c r="F753" s="28">
        <f>IFERROR(VLOOKUP(A753,[2]库存报告使用数据处理!$A:$E,5,0),0)</f>
        <v>0</v>
      </c>
      <c r="G753" s="28">
        <f>IFERROR(VLOOKUP(A753,[2]库存报告使用数据处理!$A:$F,6,0),0)</f>
        <v>0</v>
      </c>
      <c r="H753" s="29">
        <f>IFERROR(VLOOKUP(A753,[2]库存报告使用数据处理!$A:$G,7,0),0)</f>
        <v>0</v>
      </c>
      <c r="I753">
        <f>IFERROR(VLOOKUP(A753,[5]数据处理!$A:$B,2,0),0)</f>
        <v>0</v>
      </c>
      <c r="J753" s="30">
        <f>IFERROR(VLOOKUP(A753,[5]数据处理!$A:$D,4,0),0)</f>
        <v>0</v>
      </c>
      <c r="K753" s="30">
        <f>IFERROR(VLOOKUP(A753,[5]数据处理!$A:$E,5,0),0)</f>
        <v>0</v>
      </c>
      <c r="L753" s="30">
        <f>IFERROR(VLOOKUP(A753,[5]数据处理!$A:$G,7,0),0)</f>
        <v>0</v>
      </c>
      <c r="M753">
        <f t="shared" si="188"/>
        <v>0</v>
      </c>
      <c r="N753">
        <f>IFERROR(VLOOKUP(A753,[5]数据处理!$A:$C,3,0),0)</f>
        <v>0</v>
      </c>
      <c r="O753">
        <f>IFERROR(VLOOKUP($A753,[5]数据处理!$A:$N,14,0),0)</f>
        <v>0</v>
      </c>
      <c r="P753" t="str">
        <f>IFERROR(VLOOKUP($A753,[3]库存报告使用数据!$A$1:$B$65536,2,0),"")</f>
        <v/>
      </c>
      <c r="Q753" t="str">
        <f>IFERROR(VLOOKUP($A753,[3]库存报告使用数据!$A$1:$E$65536,5,0),"")</f>
        <v/>
      </c>
      <c r="R753" t="str">
        <f>IFERROR(VLOOKUP($A753,[3]库存报告使用数据!$A$1:$H$65536,8,0),"")</f>
        <v/>
      </c>
      <c r="S753" t="str">
        <f>IFERROR(VLOOKUP($A753,[3]库存报告使用数据!$A$1:$K$65536,11,0),"")</f>
        <v/>
      </c>
      <c r="T753" t="str">
        <f>IFERROR(VLOOKUP($A753,[3]库存报告使用数据!$A$1:$C$65536,3,0),"")</f>
        <v/>
      </c>
      <c r="U753" t="str">
        <f>IFERROR(VLOOKUP($A753,[3]库存报告使用数据!$A$1:$F$65536,6,0),"")</f>
        <v/>
      </c>
      <c r="V753" t="str">
        <f>IFERROR(VLOOKUP($A753,[3]库存报告使用数据!$A$1:$I$65536,9,0),"")</f>
        <v/>
      </c>
      <c r="W753" t="str">
        <f>IFERROR(VLOOKUP($A753,[3]库存报告使用数据!$A$1:$L$65536,12,0),"")</f>
        <v/>
      </c>
      <c r="X753" s="20" t="str">
        <f t="shared" si="189"/>
        <v/>
      </c>
      <c r="Y753" s="20" t="str">
        <f t="shared" si="190"/>
        <v/>
      </c>
      <c r="Z753" s="20" t="str">
        <f t="shared" si="191"/>
        <v/>
      </c>
      <c r="AA753" s="20" t="str">
        <f t="shared" si="192"/>
        <v/>
      </c>
      <c r="AB753" t="str">
        <f>IFERROR(VLOOKUP($A753,[3]库存报告使用数据!$A$1:$D$65536,4,0),"")</f>
        <v/>
      </c>
      <c r="AC753" t="str">
        <f>IFERROR(VLOOKUP($A753,[3]库存报告使用数据!$A$1:$G$65536,7,0),"")</f>
        <v/>
      </c>
      <c r="AD753" t="str">
        <f>IFERROR(VLOOKUP($A753,[3]库存报告使用数据!$A$1:$J$65536,10,0),"")</f>
        <v/>
      </c>
      <c r="AE753" t="str">
        <f>IFERROR(VLOOKUP($A753,[3]库存报告使用数据!$A$1:$M$65536,13,0),"")</f>
        <v/>
      </c>
      <c r="AF753" s="20" t="str">
        <f t="shared" si="193"/>
        <v/>
      </c>
      <c r="AG753" s="20" t="str">
        <f t="shared" si="194"/>
        <v/>
      </c>
      <c r="AH753" s="20" t="str">
        <f t="shared" si="195"/>
        <v/>
      </c>
      <c r="AI753" s="20" t="str">
        <f t="shared" si="196"/>
        <v/>
      </c>
      <c r="AJ753">
        <f>IFERROR(VLOOKUP($B753,[4]库存报告使用数据!$A$1:$B$65536,2,0),0)</f>
        <v>0</v>
      </c>
      <c r="AK753">
        <f>IFERROR(VLOOKUP($B753,[4]库存报告使用数据!$A$1:$C$65536,3,0),)</f>
        <v>0</v>
      </c>
      <c r="AL753">
        <f>IFERROR(VLOOKUP($B753,[4]库存报告使用数据!$A$1:$D$65536,4,0),)</f>
        <v>0</v>
      </c>
      <c r="AM753">
        <f>IFERROR(VLOOKUP($B753,[4]库存报告使用数据!$A$1:$E$65536,5,0),)</f>
        <v>0</v>
      </c>
      <c r="AN753" s="20" t="str">
        <f t="shared" si="197"/>
        <v/>
      </c>
      <c r="AO753" s="20" t="str">
        <f t="shared" si="198"/>
        <v/>
      </c>
      <c r="AP753" s="20" t="str">
        <f t="shared" si="199"/>
        <v/>
      </c>
      <c r="AQ753" s="20" t="str">
        <f t="shared" si="200"/>
        <v/>
      </c>
      <c r="AR753" s="32">
        <f t="shared" si="201"/>
        <v>0</v>
      </c>
      <c r="AS753" s="32">
        <f t="shared" si="202"/>
        <v>0</v>
      </c>
      <c r="AT753" s="32">
        <f t="shared" si="203"/>
        <v>0</v>
      </c>
      <c r="AU753" s="28" t="str">
        <f t="shared" si="204"/>
        <v>库存为0</v>
      </c>
      <c r="AV753" s="34" t="str">
        <f>IFERROR(时间!$B$4+AU753,"上周无销量")</f>
        <v>上周无销量</v>
      </c>
    </row>
    <row r="754" spans="1:48">
      <c r="A754" s="18" t="s">
        <v>799</v>
      </c>
      <c r="B754" t="str">
        <f>VLOOKUP(A754,'[1]sku-asin（子）'!$A:$B,2,0)</f>
        <v>B07CYT5J5V</v>
      </c>
      <c r="C754" t="str">
        <f>VLOOKUP(A754,'[1]子sku-父sku'!$A:$B,2,0)</f>
        <v>LYQ-BE1059</v>
      </c>
      <c r="D754" s="28">
        <f>IFERROR(VLOOKUP(A754,[2]库存报告使用数据处理!$A:$C,3,0),0)</f>
        <v>0</v>
      </c>
      <c r="E754" s="28">
        <f>IFERROR(VLOOKUP(A754,[2]库存报告使用数据处理!$A:$D,4,0),0)</f>
        <v>0</v>
      </c>
      <c r="F754" s="28">
        <f>IFERROR(VLOOKUP(A754,[2]库存报告使用数据处理!$A:$E,5,0),0)</f>
        <v>0</v>
      </c>
      <c r="G754" s="28">
        <f>IFERROR(VLOOKUP(A754,[2]库存报告使用数据处理!$A:$F,6,0),0)</f>
        <v>0</v>
      </c>
      <c r="H754" s="29">
        <f>IFERROR(VLOOKUP(A754,[2]库存报告使用数据处理!$A:$G,7,0),0)</f>
        <v>0</v>
      </c>
      <c r="I754">
        <f>IFERROR(VLOOKUP(A754,[5]数据处理!$A:$B,2,0),0)</f>
        <v>0</v>
      </c>
      <c r="J754" s="30">
        <f>IFERROR(VLOOKUP(A754,[5]数据处理!$A:$D,4,0),0)</f>
        <v>0</v>
      </c>
      <c r="K754" s="30">
        <f>IFERROR(VLOOKUP(A754,[5]数据处理!$A:$E,5,0),0)</f>
        <v>0</v>
      </c>
      <c r="L754" s="30">
        <f>IFERROR(VLOOKUP(A754,[5]数据处理!$A:$G,7,0),0)</f>
        <v>0</v>
      </c>
      <c r="M754">
        <f t="shared" si="188"/>
        <v>0</v>
      </c>
      <c r="N754">
        <f>IFERROR(VLOOKUP(A754,[5]数据处理!$A:$C,3,0),0)</f>
        <v>0</v>
      </c>
      <c r="O754">
        <f>IFERROR(VLOOKUP($A754,[5]数据处理!$A:$N,14,0),0)</f>
        <v>0</v>
      </c>
      <c r="P754" t="str">
        <f>IFERROR(VLOOKUP($A754,[3]库存报告使用数据!$A$1:$B$65536,2,0),"")</f>
        <v/>
      </c>
      <c r="Q754" t="str">
        <f>IFERROR(VLOOKUP($A754,[3]库存报告使用数据!$A$1:$E$65536,5,0),"")</f>
        <v/>
      </c>
      <c r="R754" t="str">
        <f>IFERROR(VLOOKUP($A754,[3]库存报告使用数据!$A$1:$H$65536,8,0),"")</f>
        <v/>
      </c>
      <c r="S754" t="str">
        <f>IFERROR(VLOOKUP($A754,[3]库存报告使用数据!$A$1:$K$65536,11,0),"")</f>
        <v/>
      </c>
      <c r="T754" t="str">
        <f>IFERROR(VLOOKUP($A754,[3]库存报告使用数据!$A$1:$C$65536,3,0),"")</f>
        <v/>
      </c>
      <c r="U754" t="str">
        <f>IFERROR(VLOOKUP($A754,[3]库存报告使用数据!$A$1:$F$65536,6,0),"")</f>
        <v/>
      </c>
      <c r="V754" t="str">
        <f>IFERROR(VLOOKUP($A754,[3]库存报告使用数据!$A$1:$I$65536,9,0),"")</f>
        <v/>
      </c>
      <c r="W754" t="str">
        <f>IFERROR(VLOOKUP($A754,[3]库存报告使用数据!$A$1:$L$65536,12,0),"")</f>
        <v/>
      </c>
      <c r="X754" s="20" t="str">
        <f t="shared" si="189"/>
        <v/>
      </c>
      <c r="Y754" s="20" t="str">
        <f t="shared" si="190"/>
        <v/>
      </c>
      <c r="Z754" s="20" t="str">
        <f t="shared" si="191"/>
        <v/>
      </c>
      <c r="AA754" s="20" t="str">
        <f t="shared" si="192"/>
        <v/>
      </c>
      <c r="AB754" t="str">
        <f>IFERROR(VLOOKUP($A754,[3]库存报告使用数据!$A$1:$D$65536,4,0),"")</f>
        <v/>
      </c>
      <c r="AC754" t="str">
        <f>IFERROR(VLOOKUP($A754,[3]库存报告使用数据!$A$1:$G$65536,7,0),"")</f>
        <v/>
      </c>
      <c r="AD754" t="str">
        <f>IFERROR(VLOOKUP($A754,[3]库存报告使用数据!$A$1:$J$65536,10,0),"")</f>
        <v/>
      </c>
      <c r="AE754" t="str">
        <f>IFERROR(VLOOKUP($A754,[3]库存报告使用数据!$A$1:$M$65536,13,0),"")</f>
        <v/>
      </c>
      <c r="AF754" s="20" t="str">
        <f t="shared" si="193"/>
        <v/>
      </c>
      <c r="AG754" s="20" t="str">
        <f t="shared" si="194"/>
        <v/>
      </c>
      <c r="AH754" s="20" t="str">
        <f t="shared" si="195"/>
        <v/>
      </c>
      <c r="AI754" s="20" t="str">
        <f t="shared" si="196"/>
        <v/>
      </c>
      <c r="AJ754">
        <f>IFERROR(VLOOKUP($B754,[4]库存报告使用数据!$A$1:$B$65536,2,0),0)</f>
        <v>0</v>
      </c>
      <c r="AK754">
        <f>IFERROR(VLOOKUP($B754,[4]库存报告使用数据!$A$1:$C$65536,3,0),)</f>
        <v>0</v>
      </c>
      <c r="AL754">
        <f>IFERROR(VLOOKUP($B754,[4]库存报告使用数据!$A$1:$D$65536,4,0),)</f>
        <v>0</v>
      </c>
      <c r="AM754">
        <f>IFERROR(VLOOKUP($B754,[4]库存报告使用数据!$A$1:$E$65536,5,0),)</f>
        <v>0</v>
      </c>
      <c r="AN754" s="20" t="str">
        <f t="shared" si="197"/>
        <v/>
      </c>
      <c r="AO754" s="20" t="str">
        <f t="shared" si="198"/>
        <v/>
      </c>
      <c r="AP754" s="20" t="str">
        <f t="shared" si="199"/>
        <v/>
      </c>
      <c r="AQ754" s="20" t="str">
        <f t="shared" si="200"/>
        <v/>
      </c>
      <c r="AR754" s="32">
        <f t="shared" si="201"/>
        <v>0</v>
      </c>
      <c r="AS754" s="32">
        <f t="shared" si="202"/>
        <v>0</v>
      </c>
      <c r="AT754" s="32">
        <f t="shared" si="203"/>
        <v>0</v>
      </c>
      <c r="AU754" s="28" t="str">
        <f t="shared" si="204"/>
        <v>库存为0</v>
      </c>
      <c r="AV754" s="34" t="str">
        <f>IFERROR(时间!$B$4+AU754,"上周无销量")</f>
        <v>上周无销量</v>
      </c>
    </row>
    <row r="755" spans="1:48">
      <c r="A755" s="18" t="s">
        <v>800</v>
      </c>
      <c r="B755" t="str">
        <f>VLOOKUP(A755,'[1]sku-asin（子）'!$A:$B,2,0)</f>
        <v>B07CYWR7PB</v>
      </c>
      <c r="C755" t="str">
        <f>VLOOKUP(A755,'[1]子sku-父sku'!$A:$B,2,0)</f>
        <v>LYQ-BE1059</v>
      </c>
      <c r="D755" s="28">
        <f>IFERROR(VLOOKUP(A755,[2]库存报告使用数据处理!$A:$C,3,0),0)</f>
        <v>0</v>
      </c>
      <c r="E755" s="28">
        <f>IFERROR(VLOOKUP(A755,[2]库存报告使用数据处理!$A:$D,4,0),0)</f>
        <v>0</v>
      </c>
      <c r="F755" s="28">
        <f>IFERROR(VLOOKUP(A755,[2]库存报告使用数据处理!$A:$E,5,0),0)</f>
        <v>0</v>
      </c>
      <c r="G755" s="28">
        <f>IFERROR(VLOOKUP(A755,[2]库存报告使用数据处理!$A:$F,6,0),0)</f>
        <v>0</v>
      </c>
      <c r="H755" s="29">
        <f>IFERROR(VLOOKUP(A755,[2]库存报告使用数据处理!$A:$G,7,0),0)</f>
        <v>0</v>
      </c>
      <c r="I755">
        <f>IFERROR(VLOOKUP(A755,[5]数据处理!$A:$B,2,0),0)</f>
        <v>0</v>
      </c>
      <c r="J755" s="30">
        <f>IFERROR(VLOOKUP(A755,[5]数据处理!$A:$D,4,0),0)</f>
        <v>0</v>
      </c>
      <c r="K755" s="30">
        <f>IFERROR(VLOOKUP(A755,[5]数据处理!$A:$E,5,0),0)</f>
        <v>0</v>
      </c>
      <c r="L755" s="30">
        <f>IFERROR(VLOOKUP(A755,[5]数据处理!$A:$G,7,0),0)</f>
        <v>0</v>
      </c>
      <c r="M755">
        <f t="shared" si="188"/>
        <v>0</v>
      </c>
      <c r="N755">
        <f>IFERROR(VLOOKUP(A755,[5]数据处理!$A:$C,3,0),0)</f>
        <v>0</v>
      </c>
      <c r="O755">
        <f>IFERROR(VLOOKUP($A755,[5]数据处理!$A:$N,14,0),0)</f>
        <v>0</v>
      </c>
      <c r="P755" t="str">
        <f>IFERROR(VLOOKUP($A755,[3]库存报告使用数据!$A$1:$B$65536,2,0),"")</f>
        <v/>
      </c>
      <c r="Q755" t="str">
        <f>IFERROR(VLOOKUP($A755,[3]库存报告使用数据!$A$1:$E$65536,5,0),"")</f>
        <v/>
      </c>
      <c r="R755" t="str">
        <f>IFERROR(VLOOKUP($A755,[3]库存报告使用数据!$A$1:$H$65536,8,0),"")</f>
        <v/>
      </c>
      <c r="S755" t="str">
        <f>IFERROR(VLOOKUP($A755,[3]库存报告使用数据!$A$1:$K$65536,11,0),"")</f>
        <v/>
      </c>
      <c r="T755" t="str">
        <f>IFERROR(VLOOKUP($A755,[3]库存报告使用数据!$A$1:$C$65536,3,0),"")</f>
        <v/>
      </c>
      <c r="U755" t="str">
        <f>IFERROR(VLOOKUP($A755,[3]库存报告使用数据!$A$1:$F$65536,6,0),"")</f>
        <v/>
      </c>
      <c r="V755" t="str">
        <f>IFERROR(VLOOKUP($A755,[3]库存报告使用数据!$A$1:$I$65536,9,0),"")</f>
        <v/>
      </c>
      <c r="W755" t="str">
        <f>IFERROR(VLOOKUP($A755,[3]库存报告使用数据!$A$1:$L$65536,12,0),"")</f>
        <v/>
      </c>
      <c r="X755" s="20" t="str">
        <f t="shared" si="189"/>
        <v/>
      </c>
      <c r="Y755" s="20" t="str">
        <f t="shared" si="190"/>
        <v/>
      </c>
      <c r="Z755" s="20" t="str">
        <f t="shared" si="191"/>
        <v/>
      </c>
      <c r="AA755" s="20" t="str">
        <f t="shared" si="192"/>
        <v/>
      </c>
      <c r="AB755" t="str">
        <f>IFERROR(VLOOKUP($A755,[3]库存报告使用数据!$A$1:$D$65536,4,0),"")</f>
        <v/>
      </c>
      <c r="AC755" t="str">
        <f>IFERROR(VLOOKUP($A755,[3]库存报告使用数据!$A$1:$G$65536,7,0),"")</f>
        <v/>
      </c>
      <c r="AD755" t="str">
        <f>IFERROR(VLOOKUP($A755,[3]库存报告使用数据!$A$1:$J$65536,10,0),"")</f>
        <v/>
      </c>
      <c r="AE755" t="str">
        <f>IFERROR(VLOOKUP($A755,[3]库存报告使用数据!$A$1:$M$65536,13,0),"")</f>
        <v/>
      </c>
      <c r="AF755" s="20" t="str">
        <f t="shared" si="193"/>
        <v/>
      </c>
      <c r="AG755" s="20" t="str">
        <f t="shared" si="194"/>
        <v/>
      </c>
      <c r="AH755" s="20" t="str">
        <f t="shared" si="195"/>
        <v/>
      </c>
      <c r="AI755" s="20" t="str">
        <f t="shared" si="196"/>
        <v/>
      </c>
      <c r="AJ755">
        <f>IFERROR(VLOOKUP($B755,[4]库存报告使用数据!$A$1:$B$65536,2,0),0)</f>
        <v>0</v>
      </c>
      <c r="AK755">
        <f>IFERROR(VLOOKUP($B755,[4]库存报告使用数据!$A$1:$C$65536,3,0),)</f>
        <v>0</v>
      </c>
      <c r="AL755">
        <f>IFERROR(VLOOKUP($B755,[4]库存报告使用数据!$A$1:$D$65536,4,0),)</f>
        <v>0</v>
      </c>
      <c r="AM755">
        <f>IFERROR(VLOOKUP($B755,[4]库存报告使用数据!$A$1:$E$65536,5,0),)</f>
        <v>0</v>
      </c>
      <c r="AN755" s="20" t="str">
        <f t="shared" si="197"/>
        <v/>
      </c>
      <c r="AO755" s="20" t="str">
        <f t="shared" si="198"/>
        <v/>
      </c>
      <c r="AP755" s="20" t="str">
        <f t="shared" si="199"/>
        <v/>
      </c>
      <c r="AQ755" s="20" t="str">
        <f t="shared" si="200"/>
        <v/>
      </c>
      <c r="AR755" s="32">
        <f t="shared" si="201"/>
        <v>0</v>
      </c>
      <c r="AS755" s="32">
        <f t="shared" si="202"/>
        <v>0</v>
      </c>
      <c r="AT755" s="32">
        <f t="shared" si="203"/>
        <v>0</v>
      </c>
      <c r="AU755" s="28" t="str">
        <f t="shared" si="204"/>
        <v>库存为0</v>
      </c>
      <c r="AV755" s="34" t="str">
        <f>IFERROR(时间!$B$4+AU755,"上周无销量")</f>
        <v>上周无销量</v>
      </c>
    </row>
    <row r="756" spans="1:48">
      <c r="A756" s="18" t="s">
        <v>801</v>
      </c>
      <c r="B756" t="str">
        <f>VLOOKUP(A756,'[1]sku-asin（子）'!$A:$B,2,0)</f>
        <v>B07CYTK3NQ</v>
      </c>
      <c r="C756" t="str">
        <f>VLOOKUP(A756,'[1]子sku-父sku'!$A:$B,2,0)</f>
        <v>LYQ-BE1059</v>
      </c>
      <c r="D756" s="28">
        <f>IFERROR(VLOOKUP(A756,[2]库存报告使用数据处理!$A:$C,3,0),0)</f>
        <v>0</v>
      </c>
      <c r="E756" s="28">
        <f>IFERROR(VLOOKUP(A756,[2]库存报告使用数据处理!$A:$D,4,0),0)</f>
        <v>0</v>
      </c>
      <c r="F756" s="28">
        <f>IFERROR(VLOOKUP(A756,[2]库存报告使用数据处理!$A:$E,5,0),0)</f>
        <v>0</v>
      </c>
      <c r="G756" s="28">
        <f>IFERROR(VLOOKUP(A756,[2]库存报告使用数据处理!$A:$F,6,0),0)</f>
        <v>0</v>
      </c>
      <c r="H756" s="29">
        <f>IFERROR(VLOOKUP(A756,[2]库存报告使用数据处理!$A:$G,7,0),0)</f>
        <v>0</v>
      </c>
      <c r="I756">
        <f>IFERROR(VLOOKUP(A756,[5]数据处理!$A:$B,2,0),0)</f>
        <v>0</v>
      </c>
      <c r="J756" s="30">
        <f>IFERROR(VLOOKUP(A756,[5]数据处理!$A:$D,4,0),0)</f>
        <v>0</v>
      </c>
      <c r="K756" s="30">
        <f>IFERROR(VLOOKUP(A756,[5]数据处理!$A:$E,5,0),0)</f>
        <v>0</v>
      </c>
      <c r="L756" s="30">
        <f>IFERROR(VLOOKUP(A756,[5]数据处理!$A:$G,7,0),0)</f>
        <v>0</v>
      </c>
      <c r="M756">
        <f t="shared" si="188"/>
        <v>0</v>
      </c>
      <c r="N756">
        <f>IFERROR(VLOOKUP(A756,[5]数据处理!$A:$C,3,0),0)</f>
        <v>0</v>
      </c>
      <c r="O756">
        <f>IFERROR(VLOOKUP($A756,[5]数据处理!$A:$N,14,0),0)</f>
        <v>0</v>
      </c>
      <c r="P756" t="str">
        <f>IFERROR(VLOOKUP($A756,[3]库存报告使用数据!$A$1:$B$65536,2,0),"")</f>
        <v/>
      </c>
      <c r="Q756" t="str">
        <f>IFERROR(VLOOKUP($A756,[3]库存报告使用数据!$A$1:$E$65536,5,0),"")</f>
        <v/>
      </c>
      <c r="R756" t="str">
        <f>IFERROR(VLOOKUP($A756,[3]库存报告使用数据!$A$1:$H$65536,8,0),"")</f>
        <v/>
      </c>
      <c r="S756" t="str">
        <f>IFERROR(VLOOKUP($A756,[3]库存报告使用数据!$A$1:$K$65536,11,0),"")</f>
        <v/>
      </c>
      <c r="T756" t="str">
        <f>IFERROR(VLOOKUP($A756,[3]库存报告使用数据!$A$1:$C$65536,3,0),"")</f>
        <v/>
      </c>
      <c r="U756" t="str">
        <f>IFERROR(VLOOKUP($A756,[3]库存报告使用数据!$A$1:$F$65536,6,0),"")</f>
        <v/>
      </c>
      <c r="V756" t="str">
        <f>IFERROR(VLOOKUP($A756,[3]库存报告使用数据!$A$1:$I$65536,9,0),"")</f>
        <v/>
      </c>
      <c r="W756" t="str">
        <f>IFERROR(VLOOKUP($A756,[3]库存报告使用数据!$A$1:$L$65536,12,0),"")</f>
        <v/>
      </c>
      <c r="X756" s="20" t="str">
        <f t="shared" si="189"/>
        <v/>
      </c>
      <c r="Y756" s="20" t="str">
        <f t="shared" si="190"/>
        <v/>
      </c>
      <c r="Z756" s="20" t="str">
        <f t="shared" si="191"/>
        <v/>
      </c>
      <c r="AA756" s="20" t="str">
        <f t="shared" si="192"/>
        <v/>
      </c>
      <c r="AB756" t="str">
        <f>IFERROR(VLOOKUP($A756,[3]库存报告使用数据!$A$1:$D$65536,4,0),"")</f>
        <v/>
      </c>
      <c r="AC756" t="str">
        <f>IFERROR(VLOOKUP($A756,[3]库存报告使用数据!$A$1:$G$65536,7,0),"")</f>
        <v/>
      </c>
      <c r="AD756" t="str">
        <f>IFERROR(VLOOKUP($A756,[3]库存报告使用数据!$A$1:$J$65536,10,0),"")</f>
        <v/>
      </c>
      <c r="AE756" t="str">
        <f>IFERROR(VLOOKUP($A756,[3]库存报告使用数据!$A$1:$M$65536,13,0),"")</f>
        <v/>
      </c>
      <c r="AF756" s="20" t="str">
        <f t="shared" si="193"/>
        <v/>
      </c>
      <c r="AG756" s="20" t="str">
        <f t="shared" si="194"/>
        <v/>
      </c>
      <c r="AH756" s="20" t="str">
        <f t="shared" si="195"/>
        <v/>
      </c>
      <c r="AI756" s="20" t="str">
        <f t="shared" si="196"/>
        <v/>
      </c>
      <c r="AJ756">
        <f>IFERROR(VLOOKUP($B756,[4]库存报告使用数据!$A$1:$B$65536,2,0),0)</f>
        <v>0</v>
      </c>
      <c r="AK756">
        <f>IFERROR(VLOOKUP($B756,[4]库存报告使用数据!$A$1:$C$65536,3,0),)</f>
        <v>0</v>
      </c>
      <c r="AL756">
        <f>IFERROR(VLOOKUP($B756,[4]库存报告使用数据!$A$1:$D$65536,4,0),)</f>
        <v>0</v>
      </c>
      <c r="AM756">
        <f>IFERROR(VLOOKUP($B756,[4]库存报告使用数据!$A$1:$E$65536,5,0),)</f>
        <v>0</v>
      </c>
      <c r="AN756" s="20" t="str">
        <f t="shared" si="197"/>
        <v/>
      </c>
      <c r="AO756" s="20" t="str">
        <f t="shared" si="198"/>
        <v/>
      </c>
      <c r="AP756" s="20" t="str">
        <f t="shared" si="199"/>
        <v/>
      </c>
      <c r="AQ756" s="20" t="str">
        <f t="shared" si="200"/>
        <v/>
      </c>
      <c r="AR756" s="32">
        <f t="shared" si="201"/>
        <v>0</v>
      </c>
      <c r="AS756" s="32">
        <f t="shared" si="202"/>
        <v>0</v>
      </c>
      <c r="AT756" s="32">
        <f t="shared" si="203"/>
        <v>0</v>
      </c>
      <c r="AU756" s="28" t="str">
        <f t="shared" si="204"/>
        <v>库存为0</v>
      </c>
      <c r="AV756" s="34" t="str">
        <f>IFERROR(时间!$B$4+AU756,"上周无销量")</f>
        <v>上周无销量</v>
      </c>
    </row>
    <row r="757" spans="1:48">
      <c r="A757" s="18" t="s">
        <v>802</v>
      </c>
      <c r="B757" t="str">
        <f>VLOOKUP(A757,'[1]sku-asin（子）'!$A:$B,2,0)</f>
        <v>B07CYRX5C6</v>
      </c>
      <c r="C757" t="str">
        <f>VLOOKUP(A757,'[1]子sku-父sku'!$A:$B,2,0)</f>
        <v>LYQ-BE1059</v>
      </c>
      <c r="D757" s="28">
        <f>IFERROR(VLOOKUP(A757,[2]库存报告使用数据处理!$A:$C,3,0),0)</f>
        <v>0</v>
      </c>
      <c r="E757" s="28">
        <f>IFERROR(VLOOKUP(A757,[2]库存报告使用数据处理!$A:$D,4,0),0)</f>
        <v>0</v>
      </c>
      <c r="F757" s="28">
        <f>IFERROR(VLOOKUP(A757,[2]库存报告使用数据处理!$A:$E,5,0),0)</f>
        <v>0</v>
      </c>
      <c r="G757" s="28">
        <f>IFERROR(VLOOKUP(A757,[2]库存报告使用数据处理!$A:$F,6,0),0)</f>
        <v>0</v>
      </c>
      <c r="H757" s="29">
        <f>IFERROR(VLOOKUP(A757,[2]库存报告使用数据处理!$A:$G,7,0),0)</f>
        <v>0</v>
      </c>
      <c r="I757">
        <f>IFERROR(VLOOKUP(A757,[5]数据处理!$A:$B,2,0),0)</f>
        <v>0</v>
      </c>
      <c r="J757" s="30">
        <f>IFERROR(VLOOKUP(A757,[5]数据处理!$A:$D,4,0),0)</f>
        <v>0</v>
      </c>
      <c r="K757" s="30">
        <f>IFERROR(VLOOKUP(A757,[5]数据处理!$A:$E,5,0),0)</f>
        <v>0</v>
      </c>
      <c r="L757" s="30">
        <f>IFERROR(VLOOKUP(A757,[5]数据处理!$A:$G,7,0),0)</f>
        <v>0</v>
      </c>
      <c r="M757">
        <f t="shared" si="188"/>
        <v>0</v>
      </c>
      <c r="N757">
        <f>IFERROR(VLOOKUP(A757,[5]数据处理!$A:$C,3,0),0)</f>
        <v>0</v>
      </c>
      <c r="O757">
        <f>IFERROR(VLOOKUP($A757,[5]数据处理!$A:$N,14,0),0)</f>
        <v>0</v>
      </c>
      <c r="P757" t="str">
        <f>IFERROR(VLOOKUP($A757,[3]库存报告使用数据!$A$1:$B$65536,2,0),"")</f>
        <v/>
      </c>
      <c r="Q757" t="str">
        <f>IFERROR(VLOOKUP($A757,[3]库存报告使用数据!$A$1:$E$65536,5,0),"")</f>
        <v/>
      </c>
      <c r="R757" t="str">
        <f>IFERROR(VLOOKUP($A757,[3]库存报告使用数据!$A$1:$H$65536,8,0),"")</f>
        <v/>
      </c>
      <c r="S757" t="str">
        <f>IFERROR(VLOOKUP($A757,[3]库存报告使用数据!$A$1:$K$65536,11,0),"")</f>
        <v/>
      </c>
      <c r="T757" t="str">
        <f>IFERROR(VLOOKUP($A757,[3]库存报告使用数据!$A$1:$C$65536,3,0),"")</f>
        <v/>
      </c>
      <c r="U757" t="str">
        <f>IFERROR(VLOOKUP($A757,[3]库存报告使用数据!$A$1:$F$65536,6,0),"")</f>
        <v/>
      </c>
      <c r="V757" t="str">
        <f>IFERROR(VLOOKUP($A757,[3]库存报告使用数据!$A$1:$I$65536,9,0),"")</f>
        <v/>
      </c>
      <c r="W757" t="str">
        <f>IFERROR(VLOOKUP($A757,[3]库存报告使用数据!$A$1:$L$65536,12,0),"")</f>
        <v/>
      </c>
      <c r="X757" s="20" t="str">
        <f t="shared" si="189"/>
        <v/>
      </c>
      <c r="Y757" s="20" t="str">
        <f t="shared" si="190"/>
        <v/>
      </c>
      <c r="Z757" s="20" t="str">
        <f t="shared" si="191"/>
        <v/>
      </c>
      <c r="AA757" s="20" t="str">
        <f t="shared" si="192"/>
        <v/>
      </c>
      <c r="AB757" t="str">
        <f>IFERROR(VLOOKUP($A757,[3]库存报告使用数据!$A$1:$D$65536,4,0),"")</f>
        <v/>
      </c>
      <c r="AC757" t="str">
        <f>IFERROR(VLOOKUP($A757,[3]库存报告使用数据!$A$1:$G$65536,7,0),"")</f>
        <v/>
      </c>
      <c r="AD757" t="str">
        <f>IFERROR(VLOOKUP($A757,[3]库存报告使用数据!$A$1:$J$65536,10,0),"")</f>
        <v/>
      </c>
      <c r="AE757" t="str">
        <f>IFERROR(VLOOKUP($A757,[3]库存报告使用数据!$A$1:$M$65536,13,0),"")</f>
        <v/>
      </c>
      <c r="AF757" s="20" t="str">
        <f t="shared" si="193"/>
        <v/>
      </c>
      <c r="AG757" s="20" t="str">
        <f t="shared" si="194"/>
        <v/>
      </c>
      <c r="AH757" s="20" t="str">
        <f t="shared" si="195"/>
        <v/>
      </c>
      <c r="AI757" s="20" t="str">
        <f t="shared" si="196"/>
        <v/>
      </c>
      <c r="AJ757">
        <f>IFERROR(VLOOKUP($B757,[4]库存报告使用数据!$A$1:$B$65536,2,0),0)</f>
        <v>0</v>
      </c>
      <c r="AK757">
        <f>IFERROR(VLOOKUP($B757,[4]库存报告使用数据!$A$1:$C$65536,3,0),)</f>
        <v>0</v>
      </c>
      <c r="AL757">
        <f>IFERROR(VLOOKUP($B757,[4]库存报告使用数据!$A$1:$D$65536,4,0),)</f>
        <v>0</v>
      </c>
      <c r="AM757">
        <f>IFERROR(VLOOKUP($B757,[4]库存报告使用数据!$A$1:$E$65536,5,0),)</f>
        <v>0</v>
      </c>
      <c r="AN757" s="20" t="str">
        <f t="shared" si="197"/>
        <v/>
      </c>
      <c r="AO757" s="20" t="str">
        <f t="shared" si="198"/>
        <v/>
      </c>
      <c r="AP757" s="20" t="str">
        <f t="shared" si="199"/>
        <v/>
      </c>
      <c r="AQ757" s="20" t="str">
        <f t="shared" si="200"/>
        <v/>
      </c>
      <c r="AR757" s="32">
        <f t="shared" si="201"/>
        <v>0</v>
      </c>
      <c r="AS757" s="32">
        <f t="shared" si="202"/>
        <v>0</v>
      </c>
      <c r="AT757" s="32">
        <f t="shared" si="203"/>
        <v>0</v>
      </c>
      <c r="AU757" s="28" t="str">
        <f t="shared" si="204"/>
        <v>库存为0</v>
      </c>
      <c r="AV757" s="34" t="str">
        <f>IFERROR(时间!$B$4+AU757,"上周无销量")</f>
        <v>上周无销量</v>
      </c>
    </row>
    <row r="758" spans="1:48">
      <c r="A758" s="18" t="s">
        <v>803</v>
      </c>
      <c r="B758" t="str">
        <f>VLOOKUP(A758,'[1]sku-asin（子）'!$A:$B,2,0)</f>
        <v>B07CYS4CMQ</v>
      </c>
      <c r="C758" t="str">
        <f>VLOOKUP(A758,'[1]子sku-父sku'!$A:$B,2,0)</f>
        <v>LYQ-BE1059</v>
      </c>
      <c r="D758" s="28">
        <f>IFERROR(VLOOKUP(A758,[2]库存报告使用数据处理!$A:$C,3,0),0)</f>
        <v>0</v>
      </c>
      <c r="E758" s="28">
        <f>IFERROR(VLOOKUP(A758,[2]库存报告使用数据处理!$A:$D,4,0),0)</f>
        <v>0</v>
      </c>
      <c r="F758" s="28">
        <f>IFERROR(VLOOKUP(A758,[2]库存报告使用数据处理!$A:$E,5,0),0)</f>
        <v>0</v>
      </c>
      <c r="G758" s="28">
        <f>IFERROR(VLOOKUP(A758,[2]库存报告使用数据处理!$A:$F,6,0),0)</f>
        <v>0</v>
      </c>
      <c r="H758" s="29">
        <f>IFERROR(VLOOKUP(A758,[2]库存报告使用数据处理!$A:$G,7,0),0)</f>
        <v>0</v>
      </c>
      <c r="I758">
        <f>IFERROR(VLOOKUP(A758,[5]数据处理!$A:$B,2,0),0)</f>
        <v>0</v>
      </c>
      <c r="J758" s="30">
        <f>IFERROR(VLOOKUP(A758,[5]数据处理!$A:$D,4,0),0)</f>
        <v>0</v>
      </c>
      <c r="K758" s="30">
        <f>IFERROR(VLOOKUP(A758,[5]数据处理!$A:$E,5,0),0)</f>
        <v>0</v>
      </c>
      <c r="L758" s="30">
        <f>IFERROR(VLOOKUP(A758,[5]数据处理!$A:$G,7,0),0)</f>
        <v>0</v>
      </c>
      <c r="M758">
        <f t="shared" si="188"/>
        <v>0</v>
      </c>
      <c r="N758">
        <f>IFERROR(VLOOKUP(A758,[5]数据处理!$A:$C,3,0),0)</f>
        <v>0</v>
      </c>
      <c r="O758">
        <f>IFERROR(VLOOKUP($A758,[5]数据处理!$A:$N,14,0),0)</f>
        <v>0</v>
      </c>
      <c r="P758" t="str">
        <f>IFERROR(VLOOKUP($A758,[3]库存报告使用数据!$A$1:$B$65536,2,0),"")</f>
        <v/>
      </c>
      <c r="Q758" t="str">
        <f>IFERROR(VLOOKUP($A758,[3]库存报告使用数据!$A$1:$E$65536,5,0),"")</f>
        <v/>
      </c>
      <c r="R758" t="str">
        <f>IFERROR(VLOOKUP($A758,[3]库存报告使用数据!$A$1:$H$65536,8,0),"")</f>
        <v/>
      </c>
      <c r="S758" t="str">
        <f>IFERROR(VLOOKUP($A758,[3]库存报告使用数据!$A$1:$K$65536,11,0),"")</f>
        <v/>
      </c>
      <c r="T758" t="str">
        <f>IFERROR(VLOOKUP($A758,[3]库存报告使用数据!$A$1:$C$65536,3,0),"")</f>
        <v/>
      </c>
      <c r="U758" t="str">
        <f>IFERROR(VLOOKUP($A758,[3]库存报告使用数据!$A$1:$F$65536,6,0),"")</f>
        <v/>
      </c>
      <c r="V758" t="str">
        <f>IFERROR(VLOOKUP($A758,[3]库存报告使用数据!$A$1:$I$65536,9,0),"")</f>
        <v/>
      </c>
      <c r="W758" t="str">
        <f>IFERROR(VLOOKUP($A758,[3]库存报告使用数据!$A$1:$L$65536,12,0),"")</f>
        <v/>
      </c>
      <c r="X758" s="20" t="str">
        <f t="shared" si="189"/>
        <v/>
      </c>
      <c r="Y758" s="20" t="str">
        <f t="shared" si="190"/>
        <v/>
      </c>
      <c r="Z758" s="20" t="str">
        <f t="shared" si="191"/>
        <v/>
      </c>
      <c r="AA758" s="20" t="str">
        <f t="shared" si="192"/>
        <v/>
      </c>
      <c r="AB758" t="str">
        <f>IFERROR(VLOOKUP($A758,[3]库存报告使用数据!$A$1:$D$65536,4,0),"")</f>
        <v/>
      </c>
      <c r="AC758" t="str">
        <f>IFERROR(VLOOKUP($A758,[3]库存报告使用数据!$A$1:$G$65536,7,0),"")</f>
        <v/>
      </c>
      <c r="AD758" t="str">
        <f>IFERROR(VLOOKUP($A758,[3]库存报告使用数据!$A$1:$J$65536,10,0),"")</f>
        <v/>
      </c>
      <c r="AE758" t="str">
        <f>IFERROR(VLOOKUP($A758,[3]库存报告使用数据!$A$1:$M$65536,13,0),"")</f>
        <v/>
      </c>
      <c r="AF758" s="20" t="str">
        <f t="shared" si="193"/>
        <v/>
      </c>
      <c r="AG758" s="20" t="str">
        <f t="shared" si="194"/>
        <v/>
      </c>
      <c r="AH758" s="20" t="str">
        <f t="shared" si="195"/>
        <v/>
      </c>
      <c r="AI758" s="20" t="str">
        <f t="shared" si="196"/>
        <v/>
      </c>
      <c r="AJ758">
        <f>IFERROR(VLOOKUP($B758,[4]库存报告使用数据!$A$1:$B$65536,2,0),0)</f>
        <v>0</v>
      </c>
      <c r="AK758">
        <f>IFERROR(VLOOKUP($B758,[4]库存报告使用数据!$A$1:$C$65536,3,0),)</f>
        <v>0</v>
      </c>
      <c r="AL758">
        <f>IFERROR(VLOOKUP($B758,[4]库存报告使用数据!$A$1:$D$65536,4,0),)</f>
        <v>0</v>
      </c>
      <c r="AM758">
        <f>IFERROR(VLOOKUP($B758,[4]库存报告使用数据!$A$1:$E$65536,5,0),)</f>
        <v>0</v>
      </c>
      <c r="AN758" s="20" t="str">
        <f t="shared" si="197"/>
        <v/>
      </c>
      <c r="AO758" s="20" t="str">
        <f t="shared" si="198"/>
        <v/>
      </c>
      <c r="AP758" s="20" t="str">
        <f t="shared" si="199"/>
        <v/>
      </c>
      <c r="AQ758" s="20" t="str">
        <f t="shared" si="200"/>
        <v/>
      </c>
      <c r="AR758" s="32">
        <f t="shared" si="201"/>
        <v>0</v>
      </c>
      <c r="AS758" s="32">
        <f t="shared" si="202"/>
        <v>0</v>
      </c>
      <c r="AT758" s="32">
        <f t="shared" si="203"/>
        <v>0</v>
      </c>
      <c r="AU758" s="28" t="str">
        <f t="shared" si="204"/>
        <v>库存为0</v>
      </c>
      <c r="AV758" s="34" t="str">
        <f>IFERROR(时间!$B$4+AU758,"上周无销量")</f>
        <v>上周无销量</v>
      </c>
    </row>
    <row r="759" spans="1:48">
      <c r="A759" s="18" t="s">
        <v>804</v>
      </c>
      <c r="B759" t="str">
        <f>VLOOKUP(A759,'[1]sku-asin（子）'!$A:$B,2,0)</f>
        <v>B07CYVV8WT</v>
      </c>
      <c r="C759" t="str">
        <f>VLOOKUP(A759,'[1]子sku-父sku'!$A:$B,2,0)</f>
        <v>LYQ-BE1059</v>
      </c>
      <c r="D759" s="28">
        <f>IFERROR(VLOOKUP(A759,[2]库存报告使用数据处理!$A:$C,3,0),0)</f>
        <v>0</v>
      </c>
      <c r="E759" s="28">
        <f>IFERROR(VLOOKUP(A759,[2]库存报告使用数据处理!$A:$D,4,0),0)</f>
        <v>0</v>
      </c>
      <c r="F759" s="28">
        <f>IFERROR(VLOOKUP(A759,[2]库存报告使用数据处理!$A:$E,5,0),0)</f>
        <v>0</v>
      </c>
      <c r="G759" s="28">
        <f>IFERROR(VLOOKUP(A759,[2]库存报告使用数据处理!$A:$F,6,0),0)</f>
        <v>0</v>
      </c>
      <c r="H759" s="29">
        <f>IFERROR(VLOOKUP(A759,[2]库存报告使用数据处理!$A:$G,7,0),0)</f>
        <v>0</v>
      </c>
      <c r="I759">
        <f>IFERROR(VLOOKUP(A759,[5]数据处理!$A:$B,2,0),0)</f>
        <v>0</v>
      </c>
      <c r="J759" s="30">
        <f>IFERROR(VLOOKUP(A759,[5]数据处理!$A:$D,4,0),0)</f>
        <v>0</v>
      </c>
      <c r="K759" s="30">
        <f>IFERROR(VLOOKUP(A759,[5]数据处理!$A:$E,5,0),0)</f>
        <v>0</v>
      </c>
      <c r="L759" s="30">
        <f>IFERROR(VLOOKUP(A759,[5]数据处理!$A:$G,7,0),0)</f>
        <v>0</v>
      </c>
      <c r="M759">
        <f t="shared" si="188"/>
        <v>0</v>
      </c>
      <c r="N759">
        <f>IFERROR(VLOOKUP(A759,[5]数据处理!$A:$C,3,0),0)</f>
        <v>0</v>
      </c>
      <c r="O759">
        <f>IFERROR(VLOOKUP($A759,[5]数据处理!$A:$N,14,0),0)</f>
        <v>0</v>
      </c>
      <c r="P759" t="str">
        <f>IFERROR(VLOOKUP($A759,[3]库存报告使用数据!$A$1:$B$65536,2,0),"")</f>
        <v/>
      </c>
      <c r="Q759" t="str">
        <f>IFERROR(VLOOKUP($A759,[3]库存报告使用数据!$A$1:$E$65536,5,0),"")</f>
        <v/>
      </c>
      <c r="R759" t="str">
        <f>IFERROR(VLOOKUP($A759,[3]库存报告使用数据!$A$1:$H$65536,8,0),"")</f>
        <v/>
      </c>
      <c r="S759" t="str">
        <f>IFERROR(VLOOKUP($A759,[3]库存报告使用数据!$A$1:$K$65536,11,0),"")</f>
        <v/>
      </c>
      <c r="T759" t="str">
        <f>IFERROR(VLOOKUP($A759,[3]库存报告使用数据!$A$1:$C$65536,3,0),"")</f>
        <v/>
      </c>
      <c r="U759" t="str">
        <f>IFERROR(VLOOKUP($A759,[3]库存报告使用数据!$A$1:$F$65536,6,0),"")</f>
        <v/>
      </c>
      <c r="V759" t="str">
        <f>IFERROR(VLOOKUP($A759,[3]库存报告使用数据!$A$1:$I$65536,9,0),"")</f>
        <v/>
      </c>
      <c r="W759" t="str">
        <f>IFERROR(VLOOKUP($A759,[3]库存报告使用数据!$A$1:$L$65536,12,0),"")</f>
        <v/>
      </c>
      <c r="X759" s="20" t="str">
        <f t="shared" si="189"/>
        <v/>
      </c>
      <c r="Y759" s="20" t="str">
        <f t="shared" si="190"/>
        <v/>
      </c>
      <c r="Z759" s="20" t="str">
        <f t="shared" si="191"/>
        <v/>
      </c>
      <c r="AA759" s="20" t="str">
        <f t="shared" si="192"/>
        <v/>
      </c>
      <c r="AB759" t="str">
        <f>IFERROR(VLOOKUP($A759,[3]库存报告使用数据!$A$1:$D$65536,4,0),"")</f>
        <v/>
      </c>
      <c r="AC759" t="str">
        <f>IFERROR(VLOOKUP($A759,[3]库存报告使用数据!$A$1:$G$65536,7,0),"")</f>
        <v/>
      </c>
      <c r="AD759" t="str">
        <f>IFERROR(VLOOKUP($A759,[3]库存报告使用数据!$A$1:$J$65536,10,0),"")</f>
        <v/>
      </c>
      <c r="AE759" t="str">
        <f>IFERROR(VLOOKUP($A759,[3]库存报告使用数据!$A$1:$M$65536,13,0),"")</f>
        <v/>
      </c>
      <c r="AF759" s="20" t="str">
        <f t="shared" si="193"/>
        <v/>
      </c>
      <c r="AG759" s="20" t="str">
        <f t="shared" si="194"/>
        <v/>
      </c>
      <c r="AH759" s="20" t="str">
        <f t="shared" si="195"/>
        <v/>
      </c>
      <c r="AI759" s="20" t="str">
        <f t="shared" si="196"/>
        <v/>
      </c>
      <c r="AJ759">
        <f>IFERROR(VLOOKUP($B759,[4]库存报告使用数据!$A$1:$B$65536,2,0),0)</f>
        <v>0</v>
      </c>
      <c r="AK759">
        <f>IFERROR(VLOOKUP($B759,[4]库存报告使用数据!$A$1:$C$65536,3,0),)</f>
        <v>0</v>
      </c>
      <c r="AL759">
        <f>IFERROR(VLOOKUP($B759,[4]库存报告使用数据!$A$1:$D$65536,4,0),)</f>
        <v>0</v>
      </c>
      <c r="AM759">
        <f>IFERROR(VLOOKUP($B759,[4]库存报告使用数据!$A$1:$E$65536,5,0),)</f>
        <v>0</v>
      </c>
      <c r="AN759" s="20" t="str">
        <f t="shared" si="197"/>
        <v/>
      </c>
      <c r="AO759" s="20" t="str">
        <f t="shared" si="198"/>
        <v/>
      </c>
      <c r="AP759" s="20" t="str">
        <f t="shared" si="199"/>
        <v/>
      </c>
      <c r="AQ759" s="20" t="str">
        <f t="shared" si="200"/>
        <v/>
      </c>
      <c r="AR759" s="32">
        <f t="shared" si="201"/>
        <v>0</v>
      </c>
      <c r="AS759" s="32">
        <f t="shared" si="202"/>
        <v>0</v>
      </c>
      <c r="AT759" s="32">
        <f t="shared" si="203"/>
        <v>0</v>
      </c>
      <c r="AU759" s="28" t="str">
        <f t="shared" si="204"/>
        <v>库存为0</v>
      </c>
      <c r="AV759" s="34" t="str">
        <f>IFERROR(时间!$B$4+AU759,"上周无销量")</f>
        <v>上周无销量</v>
      </c>
    </row>
    <row r="760" spans="1:48">
      <c r="A760" s="18" t="s">
        <v>805</v>
      </c>
      <c r="B760" t="str">
        <f>VLOOKUP(A760,'[1]sku-asin（子）'!$A:$B,2,0)</f>
        <v>B07CYS6NK7</v>
      </c>
      <c r="C760" t="str">
        <f>VLOOKUP(A760,'[1]子sku-父sku'!$A:$B,2,0)</f>
        <v>LYQ-BE1059</v>
      </c>
      <c r="D760" s="28">
        <f>IFERROR(VLOOKUP(A760,[2]库存报告使用数据处理!$A:$C,3,0),0)</f>
        <v>0</v>
      </c>
      <c r="E760" s="28">
        <f>IFERROR(VLOOKUP(A760,[2]库存报告使用数据处理!$A:$D,4,0),0)</f>
        <v>0</v>
      </c>
      <c r="F760" s="28">
        <f>IFERROR(VLOOKUP(A760,[2]库存报告使用数据处理!$A:$E,5,0),0)</f>
        <v>0</v>
      </c>
      <c r="G760" s="28">
        <f>IFERROR(VLOOKUP(A760,[2]库存报告使用数据处理!$A:$F,6,0),0)</f>
        <v>0</v>
      </c>
      <c r="H760" s="29">
        <f>IFERROR(VLOOKUP(A760,[2]库存报告使用数据处理!$A:$G,7,0),0)</f>
        <v>0</v>
      </c>
      <c r="I760">
        <f>IFERROR(VLOOKUP(A760,[5]数据处理!$A:$B,2,0),0)</f>
        <v>0</v>
      </c>
      <c r="J760" s="30">
        <f>IFERROR(VLOOKUP(A760,[5]数据处理!$A:$D,4,0),0)</f>
        <v>0</v>
      </c>
      <c r="K760" s="30">
        <f>IFERROR(VLOOKUP(A760,[5]数据处理!$A:$E,5,0),0)</f>
        <v>0</v>
      </c>
      <c r="L760" s="30">
        <f>IFERROR(VLOOKUP(A760,[5]数据处理!$A:$G,7,0),0)</f>
        <v>0</v>
      </c>
      <c r="M760">
        <f t="shared" si="188"/>
        <v>0</v>
      </c>
      <c r="N760">
        <f>IFERROR(VLOOKUP(A760,[5]数据处理!$A:$C,3,0),0)</f>
        <v>0</v>
      </c>
      <c r="O760">
        <f>IFERROR(VLOOKUP($A760,[5]数据处理!$A:$N,14,0),0)</f>
        <v>0</v>
      </c>
      <c r="P760" t="str">
        <f>IFERROR(VLOOKUP($A760,[3]库存报告使用数据!$A$1:$B$65536,2,0),"")</f>
        <v/>
      </c>
      <c r="Q760" t="str">
        <f>IFERROR(VLOOKUP($A760,[3]库存报告使用数据!$A$1:$E$65536,5,0),"")</f>
        <v/>
      </c>
      <c r="R760" t="str">
        <f>IFERROR(VLOOKUP($A760,[3]库存报告使用数据!$A$1:$H$65536,8,0),"")</f>
        <v/>
      </c>
      <c r="S760" t="str">
        <f>IFERROR(VLOOKUP($A760,[3]库存报告使用数据!$A$1:$K$65536,11,0),"")</f>
        <v/>
      </c>
      <c r="T760" t="str">
        <f>IFERROR(VLOOKUP($A760,[3]库存报告使用数据!$A$1:$C$65536,3,0),"")</f>
        <v/>
      </c>
      <c r="U760" t="str">
        <f>IFERROR(VLOOKUP($A760,[3]库存报告使用数据!$A$1:$F$65536,6,0),"")</f>
        <v/>
      </c>
      <c r="V760" t="str">
        <f>IFERROR(VLOOKUP($A760,[3]库存报告使用数据!$A$1:$I$65536,9,0),"")</f>
        <v/>
      </c>
      <c r="W760" t="str">
        <f>IFERROR(VLOOKUP($A760,[3]库存报告使用数据!$A$1:$L$65536,12,0),"")</f>
        <v/>
      </c>
      <c r="X760" s="20" t="str">
        <f t="shared" si="189"/>
        <v/>
      </c>
      <c r="Y760" s="20" t="str">
        <f t="shared" si="190"/>
        <v/>
      </c>
      <c r="Z760" s="20" t="str">
        <f t="shared" si="191"/>
        <v/>
      </c>
      <c r="AA760" s="20" t="str">
        <f t="shared" si="192"/>
        <v/>
      </c>
      <c r="AB760" t="str">
        <f>IFERROR(VLOOKUP($A760,[3]库存报告使用数据!$A$1:$D$65536,4,0),"")</f>
        <v/>
      </c>
      <c r="AC760" t="str">
        <f>IFERROR(VLOOKUP($A760,[3]库存报告使用数据!$A$1:$G$65536,7,0),"")</f>
        <v/>
      </c>
      <c r="AD760" t="str">
        <f>IFERROR(VLOOKUP($A760,[3]库存报告使用数据!$A$1:$J$65536,10,0),"")</f>
        <v/>
      </c>
      <c r="AE760" t="str">
        <f>IFERROR(VLOOKUP($A760,[3]库存报告使用数据!$A$1:$M$65536,13,0),"")</f>
        <v/>
      </c>
      <c r="AF760" s="20" t="str">
        <f t="shared" si="193"/>
        <v/>
      </c>
      <c r="AG760" s="20" t="str">
        <f t="shared" si="194"/>
        <v/>
      </c>
      <c r="AH760" s="20" t="str">
        <f t="shared" si="195"/>
        <v/>
      </c>
      <c r="AI760" s="20" t="str">
        <f t="shared" si="196"/>
        <v/>
      </c>
      <c r="AJ760">
        <f>IFERROR(VLOOKUP($B760,[4]库存报告使用数据!$A$1:$B$65536,2,0),0)</f>
        <v>0</v>
      </c>
      <c r="AK760">
        <f>IFERROR(VLOOKUP($B760,[4]库存报告使用数据!$A$1:$C$65536,3,0),)</f>
        <v>0</v>
      </c>
      <c r="AL760">
        <f>IFERROR(VLOOKUP($B760,[4]库存报告使用数据!$A$1:$D$65536,4,0),)</f>
        <v>0</v>
      </c>
      <c r="AM760">
        <f>IFERROR(VLOOKUP($B760,[4]库存报告使用数据!$A$1:$E$65536,5,0),)</f>
        <v>0</v>
      </c>
      <c r="AN760" s="20" t="str">
        <f t="shared" si="197"/>
        <v/>
      </c>
      <c r="AO760" s="20" t="str">
        <f t="shared" si="198"/>
        <v/>
      </c>
      <c r="AP760" s="20" t="str">
        <f t="shared" si="199"/>
        <v/>
      </c>
      <c r="AQ760" s="20" t="str">
        <f t="shared" si="200"/>
        <v/>
      </c>
      <c r="AR760" s="32">
        <f t="shared" si="201"/>
        <v>0</v>
      </c>
      <c r="AS760" s="32">
        <f t="shared" si="202"/>
        <v>0</v>
      </c>
      <c r="AT760" s="32">
        <f t="shared" si="203"/>
        <v>0</v>
      </c>
      <c r="AU760" s="28" t="str">
        <f t="shared" si="204"/>
        <v>库存为0</v>
      </c>
      <c r="AV760" s="34" t="str">
        <f>IFERROR(时间!$B$4+AU760,"上周无销量")</f>
        <v>上周无销量</v>
      </c>
    </row>
    <row r="761" spans="1:48">
      <c r="A761" s="18" t="s">
        <v>806</v>
      </c>
      <c r="B761" t="str">
        <f>VLOOKUP(A761,'[1]sku-asin（子）'!$A:$B,2,0)</f>
        <v>B07CYTM96T</v>
      </c>
      <c r="C761" t="str">
        <f>VLOOKUP(A761,'[1]子sku-父sku'!$A:$B,2,0)</f>
        <v>LYQ-BE1059</v>
      </c>
      <c r="D761" s="28">
        <f>IFERROR(VLOOKUP(A761,[2]库存报告使用数据处理!$A:$C,3,0),0)</f>
        <v>0</v>
      </c>
      <c r="E761" s="28">
        <f>IFERROR(VLOOKUP(A761,[2]库存报告使用数据处理!$A:$D,4,0),0)</f>
        <v>0</v>
      </c>
      <c r="F761" s="28">
        <f>IFERROR(VLOOKUP(A761,[2]库存报告使用数据处理!$A:$E,5,0),0)</f>
        <v>0</v>
      </c>
      <c r="G761" s="28">
        <f>IFERROR(VLOOKUP(A761,[2]库存报告使用数据处理!$A:$F,6,0),0)</f>
        <v>0</v>
      </c>
      <c r="H761" s="29">
        <f>IFERROR(VLOOKUP(A761,[2]库存报告使用数据处理!$A:$G,7,0),0)</f>
        <v>0</v>
      </c>
      <c r="I761">
        <f>IFERROR(VLOOKUP(A761,[5]数据处理!$A:$B,2,0),0)</f>
        <v>0</v>
      </c>
      <c r="J761" s="30">
        <f>IFERROR(VLOOKUP(A761,[5]数据处理!$A:$D,4,0),0)</f>
        <v>0</v>
      </c>
      <c r="K761" s="30">
        <f>IFERROR(VLOOKUP(A761,[5]数据处理!$A:$E,5,0),0)</f>
        <v>0</v>
      </c>
      <c r="L761" s="30">
        <f>IFERROR(VLOOKUP(A761,[5]数据处理!$A:$G,7,0),0)</f>
        <v>0</v>
      </c>
      <c r="M761">
        <f t="shared" si="188"/>
        <v>0</v>
      </c>
      <c r="N761">
        <f>IFERROR(VLOOKUP(A761,[5]数据处理!$A:$C,3,0),0)</f>
        <v>0</v>
      </c>
      <c r="O761">
        <f>IFERROR(VLOOKUP($A761,[5]数据处理!$A:$N,14,0),0)</f>
        <v>0</v>
      </c>
      <c r="P761" t="str">
        <f>IFERROR(VLOOKUP($A761,[3]库存报告使用数据!$A$1:$B$65536,2,0),"")</f>
        <v/>
      </c>
      <c r="Q761" t="str">
        <f>IFERROR(VLOOKUP($A761,[3]库存报告使用数据!$A$1:$E$65536,5,0),"")</f>
        <v/>
      </c>
      <c r="R761" t="str">
        <f>IFERROR(VLOOKUP($A761,[3]库存报告使用数据!$A$1:$H$65536,8,0),"")</f>
        <v/>
      </c>
      <c r="S761" t="str">
        <f>IFERROR(VLOOKUP($A761,[3]库存报告使用数据!$A$1:$K$65536,11,0),"")</f>
        <v/>
      </c>
      <c r="T761" t="str">
        <f>IFERROR(VLOOKUP($A761,[3]库存报告使用数据!$A$1:$C$65536,3,0),"")</f>
        <v/>
      </c>
      <c r="U761" t="str">
        <f>IFERROR(VLOOKUP($A761,[3]库存报告使用数据!$A$1:$F$65536,6,0),"")</f>
        <v/>
      </c>
      <c r="V761" t="str">
        <f>IFERROR(VLOOKUP($A761,[3]库存报告使用数据!$A$1:$I$65536,9,0),"")</f>
        <v/>
      </c>
      <c r="W761" t="str">
        <f>IFERROR(VLOOKUP($A761,[3]库存报告使用数据!$A$1:$L$65536,12,0),"")</f>
        <v/>
      </c>
      <c r="X761" s="20" t="str">
        <f t="shared" si="189"/>
        <v/>
      </c>
      <c r="Y761" s="20" t="str">
        <f t="shared" si="190"/>
        <v/>
      </c>
      <c r="Z761" s="20" t="str">
        <f t="shared" si="191"/>
        <v/>
      </c>
      <c r="AA761" s="20" t="str">
        <f t="shared" si="192"/>
        <v/>
      </c>
      <c r="AB761" t="str">
        <f>IFERROR(VLOOKUP($A761,[3]库存报告使用数据!$A$1:$D$65536,4,0),"")</f>
        <v/>
      </c>
      <c r="AC761" t="str">
        <f>IFERROR(VLOOKUP($A761,[3]库存报告使用数据!$A$1:$G$65536,7,0),"")</f>
        <v/>
      </c>
      <c r="AD761" t="str">
        <f>IFERROR(VLOOKUP($A761,[3]库存报告使用数据!$A$1:$J$65536,10,0),"")</f>
        <v/>
      </c>
      <c r="AE761" t="str">
        <f>IFERROR(VLOOKUP($A761,[3]库存报告使用数据!$A$1:$M$65536,13,0),"")</f>
        <v/>
      </c>
      <c r="AF761" s="20" t="str">
        <f t="shared" si="193"/>
        <v/>
      </c>
      <c r="AG761" s="20" t="str">
        <f t="shared" si="194"/>
        <v/>
      </c>
      <c r="AH761" s="20" t="str">
        <f t="shared" si="195"/>
        <v/>
      </c>
      <c r="AI761" s="20" t="str">
        <f t="shared" si="196"/>
        <v/>
      </c>
      <c r="AJ761">
        <f>IFERROR(VLOOKUP($B761,[4]库存报告使用数据!$A$1:$B$65536,2,0),0)</f>
        <v>0</v>
      </c>
      <c r="AK761">
        <f>IFERROR(VLOOKUP($B761,[4]库存报告使用数据!$A$1:$C$65536,3,0),)</f>
        <v>0</v>
      </c>
      <c r="AL761">
        <f>IFERROR(VLOOKUP($B761,[4]库存报告使用数据!$A$1:$D$65536,4,0),)</f>
        <v>0</v>
      </c>
      <c r="AM761">
        <f>IFERROR(VLOOKUP($B761,[4]库存报告使用数据!$A$1:$E$65536,5,0),)</f>
        <v>0</v>
      </c>
      <c r="AN761" s="20" t="str">
        <f t="shared" si="197"/>
        <v/>
      </c>
      <c r="AO761" s="20" t="str">
        <f t="shared" si="198"/>
        <v/>
      </c>
      <c r="AP761" s="20" t="str">
        <f t="shared" si="199"/>
        <v/>
      </c>
      <c r="AQ761" s="20" t="str">
        <f t="shared" si="200"/>
        <v/>
      </c>
      <c r="AR761" s="32">
        <f t="shared" si="201"/>
        <v>0</v>
      </c>
      <c r="AS761" s="32">
        <f t="shared" si="202"/>
        <v>0</v>
      </c>
      <c r="AT761" s="32">
        <f t="shared" si="203"/>
        <v>0</v>
      </c>
      <c r="AU761" s="28" t="str">
        <f t="shared" si="204"/>
        <v>库存为0</v>
      </c>
      <c r="AV761" s="34" t="str">
        <f>IFERROR(时间!$B$4+AU761,"上周无销量")</f>
        <v>上周无销量</v>
      </c>
    </row>
    <row r="762" spans="1:48">
      <c r="A762" s="18" t="s">
        <v>807</v>
      </c>
      <c r="B762" t="str">
        <f>VLOOKUP(A762,'[1]sku-asin（子）'!$A:$B,2,0)</f>
        <v>B07CZ1Z8QZ</v>
      </c>
      <c r="C762" t="str">
        <f>VLOOKUP(A762,'[1]子sku-父sku'!$A:$B,2,0)</f>
        <v>LYQ-BE1059</v>
      </c>
      <c r="D762" s="28">
        <f>IFERROR(VLOOKUP(A762,[2]库存报告使用数据处理!$A:$C,3,0),0)</f>
        <v>0</v>
      </c>
      <c r="E762" s="28">
        <f>IFERROR(VLOOKUP(A762,[2]库存报告使用数据处理!$A:$D,4,0),0)</f>
        <v>0</v>
      </c>
      <c r="F762" s="28">
        <f>IFERROR(VLOOKUP(A762,[2]库存报告使用数据处理!$A:$E,5,0),0)</f>
        <v>0</v>
      </c>
      <c r="G762" s="28">
        <f>IFERROR(VLOOKUP(A762,[2]库存报告使用数据处理!$A:$F,6,0),0)</f>
        <v>0</v>
      </c>
      <c r="H762" s="29">
        <f>IFERROR(VLOOKUP(A762,[2]库存报告使用数据处理!$A:$G,7,0),0)</f>
        <v>0</v>
      </c>
      <c r="I762">
        <f>IFERROR(VLOOKUP(A762,[5]数据处理!$A:$B,2,0),0)</f>
        <v>0</v>
      </c>
      <c r="J762" s="30">
        <f>IFERROR(VLOOKUP(A762,[5]数据处理!$A:$D,4,0),0)</f>
        <v>0</v>
      </c>
      <c r="K762" s="30">
        <f>IFERROR(VLOOKUP(A762,[5]数据处理!$A:$E,5,0),0)</f>
        <v>0</v>
      </c>
      <c r="L762" s="30">
        <f>IFERROR(VLOOKUP(A762,[5]数据处理!$A:$G,7,0),0)</f>
        <v>0</v>
      </c>
      <c r="M762">
        <f t="shared" si="188"/>
        <v>0</v>
      </c>
      <c r="N762">
        <f>IFERROR(VLOOKUP(A762,[5]数据处理!$A:$C,3,0),0)</f>
        <v>0</v>
      </c>
      <c r="O762">
        <f>IFERROR(VLOOKUP($A762,[5]数据处理!$A:$N,14,0),0)</f>
        <v>0</v>
      </c>
      <c r="P762" t="str">
        <f>IFERROR(VLOOKUP($A762,[3]库存报告使用数据!$A$1:$B$65536,2,0),"")</f>
        <v/>
      </c>
      <c r="Q762" t="str">
        <f>IFERROR(VLOOKUP($A762,[3]库存报告使用数据!$A$1:$E$65536,5,0),"")</f>
        <v/>
      </c>
      <c r="R762" t="str">
        <f>IFERROR(VLOOKUP($A762,[3]库存报告使用数据!$A$1:$H$65536,8,0),"")</f>
        <v/>
      </c>
      <c r="S762" t="str">
        <f>IFERROR(VLOOKUP($A762,[3]库存报告使用数据!$A$1:$K$65536,11,0),"")</f>
        <v/>
      </c>
      <c r="T762" t="str">
        <f>IFERROR(VLOOKUP($A762,[3]库存报告使用数据!$A$1:$C$65536,3,0),"")</f>
        <v/>
      </c>
      <c r="U762" t="str">
        <f>IFERROR(VLOOKUP($A762,[3]库存报告使用数据!$A$1:$F$65536,6,0),"")</f>
        <v/>
      </c>
      <c r="V762" t="str">
        <f>IFERROR(VLOOKUP($A762,[3]库存报告使用数据!$A$1:$I$65536,9,0),"")</f>
        <v/>
      </c>
      <c r="W762" t="str">
        <f>IFERROR(VLOOKUP($A762,[3]库存报告使用数据!$A$1:$L$65536,12,0),"")</f>
        <v/>
      </c>
      <c r="X762" s="20" t="str">
        <f t="shared" si="189"/>
        <v/>
      </c>
      <c r="Y762" s="20" t="str">
        <f t="shared" si="190"/>
        <v/>
      </c>
      <c r="Z762" s="20" t="str">
        <f t="shared" si="191"/>
        <v/>
      </c>
      <c r="AA762" s="20" t="str">
        <f t="shared" si="192"/>
        <v/>
      </c>
      <c r="AB762" t="str">
        <f>IFERROR(VLOOKUP($A762,[3]库存报告使用数据!$A$1:$D$65536,4,0),"")</f>
        <v/>
      </c>
      <c r="AC762" t="str">
        <f>IFERROR(VLOOKUP($A762,[3]库存报告使用数据!$A$1:$G$65536,7,0),"")</f>
        <v/>
      </c>
      <c r="AD762" t="str">
        <f>IFERROR(VLOOKUP($A762,[3]库存报告使用数据!$A$1:$J$65536,10,0),"")</f>
        <v/>
      </c>
      <c r="AE762" t="str">
        <f>IFERROR(VLOOKUP($A762,[3]库存报告使用数据!$A$1:$M$65536,13,0),"")</f>
        <v/>
      </c>
      <c r="AF762" s="20" t="str">
        <f t="shared" si="193"/>
        <v/>
      </c>
      <c r="AG762" s="20" t="str">
        <f t="shared" si="194"/>
        <v/>
      </c>
      <c r="AH762" s="20" t="str">
        <f t="shared" si="195"/>
        <v/>
      </c>
      <c r="AI762" s="20" t="str">
        <f t="shared" si="196"/>
        <v/>
      </c>
      <c r="AJ762">
        <f>IFERROR(VLOOKUP($B762,[4]库存报告使用数据!$A$1:$B$65536,2,0),0)</f>
        <v>0</v>
      </c>
      <c r="AK762">
        <f>IFERROR(VLOOKUP($B762,[4]库存报告使用数据!$A$1:$C$65536,3,0),)</f>
        <v>0</v>
      </c>
      <c r="AL762">
        <f>IFERROR(VLOOKUP($B762,[4]库存报告使用数据!$A$1:$D$65536,4,0),)</f>
        <v>0</v>
      </c>
      <c r="AM762">
        <f>IFERROR(VLOOKUP($B762,[4]库存报告使用数据!$A$1:$E$65536,5,0),)</f>
        <v>0</v>
      </c>
      <c r="AN762" s="20" t="str">
        <f t="shared" si="197"/>
        <v/>
      </c>
      <c r="AO762" s="20" t="str">
        <f t="shared" si="198"/>
        <v/>
      </c>
      <c r="AP762" s="20" t="str">
        <f t="shared" si="199"/>
        <v/>
      </c>
      <c r="AQ762" s="20" t="str">
        <f t="shared" si="200"/>
        <v/>
      </c>
      <c r="AR762" s="32">
        <f t="shared" si="201"/>
        <v>0</v>
      </c>
      <c r="AS762" s="32">
        <f t="shared" si="202"/>
        <v>0</v>
      </c>
      <c r="AT762" s="32">
        <f t="shared" si="203"/>
        <v>0</v>
      </c>
      <c r="AU762" s="28" t="str">
        <f t="shared" si="204"/>
        <v>库存为0</v>
      </c>
      <c r="AV762" s="34" t="str">
        <f>IFERROR(时间!$B$4+AU762,"上周无销量")</f>
        <v>上周无销量</v>
      </c>
    </row>
    <row r="763" spans="1:48">
      <c r="A763" s="18" t="s">
        <v>808</v>
      </c>
      <c r="B763" t="str">
        <f>VLOOKUP(A763,'[1]sku-asin（子）'!$A:$B,2,0)</f>
        <v>B07CYTX815</v>
      </c>
      <c r="C763" t="str">
        <f>VLOOKUP(A763,'[1]子sku-父sku'!$A:$B,2,0)</f>
        <v>LYQ-BE1059</v>
      </c>
      <c r="D763" s="28">
        <f>IFERROR(VLOOKUP(A763,[2]库存报告使用数据处理!$A:$C,3,0),0)</f>
        <v>0</v>
      </c>
      <c r="E763" s="28">
        <f>IFERROR(VLOOKUP(A763,[2]库存报告使用数据处理!$A:$D,4,0),0)</f>
        <v>0</v>
      </c>
      <c r="F763" s="28">
        <f>IFERROR(VLOOKUP(A763,[2]库存报告使用数据处理!$A:$E,5,0),0)</f>
        <v>0</v>
      </c>
      <c r="G763" s="28">
        <f>IFERROR(VLOOKUP(A763,[2]库存报告使用数据处理!$A:$F,6,0),0)</f>
        <v>0</v>
      </c>
      <c r="H763" s="29">
        <f>IFERROR(VLOOKUP(A763,[2]库存报告使用数据处理!$A:$G,7,0),0)</f>
        <v>0</v>
      </c>
      <c r="I763">
        <f>IFERROR(VLOOKUP(A763,[5]数据处理!$A:$B,2,0),0)</f>
        <v>0</v>
      </c>
      <c r="J763" s="30">
        <f>IFERROR(VLOOKUP(A763,[5]数据处理!$A:$D,4,0),0)</f>
        <v>0</v>
      </c>
      <c r="K763" s="30">
        <f>IFERROR(VLOOKUP(A763,[5]数据处理!$A:$E,5,0),0)</f>
        <v>0</v>
      </c>
      <c r="L763" s="30">
        <f>IFERROR(VLOOKUP(A763,[5]数据处理!$A:$G,7,0),0)</f>
        <v>0</v>
      </c>
      <c r="M763">
        <f t="shared" si="188"/>
        <v>0</v>
      </c>
      <c r="N763">
        <f>IFERROR(VLOOKUP(A763,[5]数据处理!$A:$C,3,0),0)</f>
        <v>0</v>
      </c>
      <c r="O763">
        <f>IFERROR(VLOOKUP($A763,[5]数据处理!$A:$N,14,0),0)</f>
        <v>0</v>
      </c>
      <c r="P763" t="str">
        <f>IFERROR(VLOOKUP($A763,[3]库存报告使用数据!$A$1:$B$65536,2,0),"")</f>
        <v/>
      </c>
      <c r="Q763" t="str">
        <f>IFERROR(VLOOKUP($A763,[3]库存报告使用数据!$A$1:$E$65536,5,0),"")</f>
        <v/>
      </c>
      <c r="R763" t="str">
        <f>IFERROR(VLOOKUP($A763,[3]库存报告使用数据!$A$1:$H$65536,8,0),"")</f>
        <v/>
      </c>
      <c r="S763" t="str">
        <f>IFERROR(VLOOKUP($A763,[3]库存报告使用数据!$A$1:$K$65536,11,0),"")</f>
        <v/>
      </c>
      <c r="T763" t="str">
        <f>IFERROR(VLOOKUP($A763,[3]库存报告使用数据!$A$1:$C$65536,3,0),"")</f>
        <v/>
      </c>
      <c r="U763" t="str">
        <f>IFERROR(VLOOKUP($A763,[3]库存报告使用数据!$A$1:$F$65536,6,0),"")</f>
        <v/>
      </c>
      <c r="V763" t="str">
        <f>IFERROR(VLOOKUP($A763,[3]库存报告使用数据!$A$1:$I$65536,9,0),"")</f>
        <v/>
      </c>
      <c r="W763" t="str">
        <f>IFERROR(VLOOKUP($A763,[3]库存报告使用数据!$A$1:$L$65536,12,0),"")</f>
        <v/>
      </c>
      <c r="X763" s="20" t="str">
        <f t="shared" si="189"/>
        <v/>
      </c>
      <c r="Y763" s="20" t="str">
        <f t="shared" si="190"/>
        <v/>
      </c>
      <c r="Z763" s="20" t="str">
        <f t="shared" si="191"/>
        <v/>
      </c>
      <c r="AA763" s="20" t="str">
        <f t="shared" si="192"/>
        <v/>
      </c>
      <c r="AB763" t="str">
        <f>IFERROR(VLOOKUP($A763,[3]库存报告使用数据!$A$1:$D$65536,4,0),"")</f>
        <v/>
      </c>
      <c r="AC763" t="str">
        <f>IFERROR(VLOOKUP($A763,[3]库存报告使用数据!$A$1:$G$65536,7,0),"")</f>
        <v/>
      </c>
      <c r="AD763" t="str">
        <f>IFERROR(VLOOKUP($A763,[3]库存报告使用数据!$A$1:$J$65536,10,0),"")</f>
        <v/>
      </c>
      <c r="AE763" t="str">
        <f>IFERROR(VLOOKUP($A763,[3]库存报告使用数据!$A$1:$M$65536,13,0),"")</f>
        <v/>
      </c>
      <c r="AF763" s="20" t="str">
        <f t="shared" si="193"/>
        <v/>
      </c>
      <c r="AG763" s="20" t="str">
        <f t="shared" si="194"/>
        <v/>
      </c>
      <c r="AH763" s="20" t="str">
        <f t="shared" si="195"/>
        <v/>
      </c>
      <c r="AI763" s="20" t="str">
        <f t="shared" si="196"/>
        <v/>
      </c>
      <c r="AJ763">
        <f>IFERROR(VLOOKUP($B763,[4]库存报告使用数据!$A$1:$B$65536,2,0),0)</f>
        <v>0</v>
      </c>
      <c r="AK763">
        <f>IFERROR(VLOOKUP($B763,[4]库存报告使用数据!$A$1:$C$65536,3,0),)</f>
        <v>0</v>
      </c>
      <c r="AL763">
        <f>IFERROR(VLOOKUP($B763,[4]库存报告使用数据!$A$1:$D$65536,4,0),)</f>
        <v>0</v>
      </c>
      <c r="AM763">
        <f>IFERROR(VLOOKUP($B763,[4]库存报告使用数据!$A$1:$E$65536,5,0),)</f>
        <v>0</v>
      </c>
      <c r="AN763" s="20" t="str">
        <f t="shared" si="197"/>
        <v/>
      </c>
      <c r="AO763" s="20" t="str">
        <f t="shared" si="198"/>
        <v/>
      </c>
      <c r="AP763" s="20" t="str">
        <f t="shared" si="199"/>
        <v/>
      </c>
      <c r="AQ763" s="20" t="str">
        <f t="shared" si="200"/>
        <v/>
      </c>
      <c r="AR763" s="32">
        <f t="shared" si="201"/>
        <v>0</v>
      </c>
      <c r="AS763" s="32">
        <f t="shared" si="202"/>
        <v>0</v>
      </c>
      <c r="AT763" s="32">
        <f t="shared" si="203"/>
        <v>0</v>
      </c>
      <c r="AU763" s="28" t="str">
        <f t="shared" si="204"/>
        <v>库存为0</v>
      </c>
      <c r="AV763" s="34" t="str">
        <f>IFERROR(时间!$B$4+AU763,"上周无销量")</f>
        <v>上周无销量</v>
      </c>
    </row>
    <row r="764" spans="1:48">
      <c r="A764" s="18" t="s">
        <v>809</v>
      </c>
      <c r="B764" t="str">
        <f>VLOOKUP(A764,'[1]sku-asin（子）'!$A:$B,2,0)</f>
        <v>B07CYP6NSN</v>
      </c>
      <c r="C764" t="str">
        <f>VLOOKUP(A764,'[1]子sku-父sku'!$A:$B,2,0)</f>
        <v>LYQ-BE1059</v>
      </c>
      <c r="D764" s="28">
        <f>IFERROR(VLOOKUP(A764,[2]库存报告使用数据处理!$A:$C,3,0),0)</f>
        <v>0</v>
      </c>
      <c r="E764" s="28">
        <f>IFERROR(VLOOKUP(A764,[2]库存报告使用数据处理!$A:$D,4,0),0)</f>
        <v>0</v>
      </c>
      <c r="F764" s="28">
        <f>IFERROR(VLOOKUP(A764,[2]库存报告使用数据处理!$A:$E,5,0),0)</f>
        <v>0</v>
      </c>
      <c r="G764" s="28">
        <f>IFERROR(VLOOKUP(A764,[2]库存报告使用数据处理!$A:$F,6,0),0)</f>
        <v>0</v>
      </c>
      <c r="H764" s="29">
        <f>IFERROR(VLOOKUP(A764,[2]库存报告使用数据处理!$A:$G,7,0),0)</f>
        <v>0</v>
      </c>
      <c r="I764">
        <f>IFERROR(VLOOKUP(A764,[5]数据处理!$A:$B,2,0),0)</f>
        <v>0</v>
      </c>
      <c r="J764" s="30">
        <f>IFERROR(VLOOKUP(A764,[5]数据处理!$A:$D,4,0),0)</f>
        <v>0</v>
      </c>
      <c r="K764" s="30">
        <f>IFERROR(VLOOKUP(A764,[5]数据处理!$A:$E,5,0),0)</f>
        <v>0</v>
      </c>
      <c r="L764" s="30">
        <f>IFERROR(VLOOKUP(A764,[5]数据处理!$A:$G,7,0),0)</f>
        <v>0</v>
      </c>
      <c r="M764">
        <f t="shared" si="188"/>
        <v>0</v>
      </c>
      <c r="N764">
        <f>IFERROR(VLOOKUP(A764,[5]数据处理!$A:$C,3,0),0)</f>
        <v>0</v>
      </c>
      <c r="O764">
        <f>IFERROR(VLOOKUP($A764,[5]数据处理!$A:$N,14,0),0)</f>
        <v>0</v>
      </c>
      <c r="P764" t="str">
        <f>IFERROR(VLOOKUP($A764,[3]库存报告使用数据!$A$1:$B$65536,2,0),"")</f>
        <v/>
      </c>
      <c r="Q764" t="str">
        <f>IFERROR(VLOOKUP($A764,[3]库存报告使用数据!$A$1:$E$65536,5,0),"")</f>
        <v/>
      </c>
      <c r="R764" t="str">
        <f>IFERROR(VLOOKUP($A764,[3]库存报告使用数据!$A$1:$H$65536,8,0),"")</f>
        <v/>
      </c>
      <c r="S764" t="str">
        <f>IFERROR(VLOOKUP($A764,[3]库存报告使用数据!$A$1:$K$65536,11,0),"")</f>
        <v/>
      </c>
      <c r="T764" t="str">
        <f>IFERROR(VLOOKUP($A764,[3]库存报告使用数据!$A$1:$C$65536,3,0),"")</f>
        <v/>
      </c>
      <c r="U764" t="str">
        <f>IFERROR(VLOOKUP($A764,[3]库存报告使用数据!$A$1:$F$65536,6,0),"")</f>
        <v/>
      </c>
      <c r="V764" t="str">
        <f>IFERROR(VLOOKUP($A764,[3]库存报告使用数据!$A$1:$I$65536,9,0),"")</f>
        <v/>
      </c>
      <c r="W764" t="str">
        <f>IFERROR(VLOOKUP($A764,[3]库存报告使用数据!$A$1:$L$65536,12,0),"")</f>
        <v/>
      </c>
      <c r="X764" s="20" t="str">
        <f t="shared" si="189"/>
        <v/>
      </c>
      <c r="Y764" s="20" t="str">
        <f t="shared" si="190"/>
        <v/>
      </c>
      <c r="Z764" s="20" t="str">
        <f t="shared" si="191"/>
        <v/>
      </c>
      <c r="AA764" s="20" t="str">
        <f t="shared" si="192"/>
        <v/>
      </c>
      <c r="AB764" t="str">
        <f>IFERROR(VLOOKUP($A764,[3]库存报告使用数据!$A$1:$D$65536,4,0),"")</f>
        <v/>
      </c>
      <c r="AC764" t="str">
        <f>IFERROR(VLOOKUP($A764,[3]库存报告使用数据!$A$1:$G$65536,7,0),"")</f>
        <v/>
      </c>
      <c r="AD764" t="str">
        <f>IFERROR(VLOOKUP($A764,[3]库存报告使用数据!$A$1:$J$65536,10,0),"")</f>
        <v/>
      </c>
      <c r="AE764" t="str">
        <f>IFERROR(VLOOKUP($A764,[3]库存报告使用数据!$A$1:$M$65536,13,0),"")</f>
        <v/>
      </c>
      <c r="AF764" s="20" t="str">
        <f t="shared" si="193"/>
        <v/>
      </c>
      <c r="AG764" s="20" t="str">
        <f t="shared" si="194"/>
        <v/>
      </c>
      <c r="AH764" s="20" t="str">
        <f t="shared" si="195"/>
        <v/>
      </c>
      <c r="AI764" s="20" t="str">
        <f t="shared" si="196"/>
        <v/>
      </c>
      <c r="AJ764">
        <f>IFERROR(VLOOKUP($B764,[4]库存报告使用数据!$A$1:$B$65536,2,0),0)</f>
        <v>0</v>
      </c>
      <c r="AK764">
        <f>IFERROR(VLOOKUP($B764,[4]库存报告使用数据!$A$1:$C$65536,3,0),)</f>
        <v>0</v>
      </c>
      <c r="AL764">
        <f>IFERROR(VLOOKUP($B764,[4]库存报告使用数据!$A$1:$D$65536,4,0),)</f>
        <v>0</v>
      </c>
      <c r="AM764">
        <f>IFERROR(VLOOKUP($B764,[4]库存报告使用数据!$A$1:$E$65536,5,0),)</f>
        <v>0</v>
      </c>
      <c r="AN764" s="20" t="str">
        <f t="shared" si="197"/>
        <v/>
      </c>
      <c r="AO764" s="20" t="str">
        <f t="shared" si="198"/>
        <v/>
      </c>
      <c r="AP764" s="20" t="str">
        <f t="shared" si="199"/>
        <v/>
      </c>
      <c r="AQ764" s="20" t="str">
        <f t="shared" si="200"/>
        <v/>
      </c>
      <c r="AR764" s="32">
        <f t="shared" si="201"/>
        <v>0</v>
      </c>
      <c r="AS764" s="32">
        <f t="shared" si="202"/>
        <v>0</v>
      </c>
      <c r="AT764" s="32">
        <f t="shared" si="203"/>
        <v>0</v>
      </c>
      <c r="AU764" s="28" t="str">
        <f t="shared" si="204"/>
        <v>库存为0</v>
      </c>
      <c r="AV764" s="34" t="str">
        <f>IFERROR(时间!$B$4+AU764,"上周无销量")</f>
        <v>上周无销量</v>
      </c>
    </row>
    <row r="765" spans="1:48">
      <c r="A765" s="18" t="s">
        <v>810</v>
      </c>
      <c r="B765" t="str">
        <f>VLOOKUP(A765,'[1]sku-asin（子）'!$A:$B,2,0)</f>
        <v>B07CYZY9GV</v>
      </c>
      <c r="C765" t="str">
        <f>VLOOKUP(A765,'[1]子sku-父sku'!$A:$B,2,0)</f>
        <v>LYQ-BE1059</v>
      </c>
      <c r="D765" s="28">
        <f>IFERROR(VLOOKUP(A765,[2]库存报告使用数据处理!$A:$C,3,0),0)</f>
        <v>0</v>
      </c>
      <c r="E765" s="28">
        <f>IFERROR(VLOOKUP(A765,[2]库存报告使用数据处理!$A:$D,4,0),0)</f>
        <v>0</v>
      </c>
      <c r="F765" s="28">
        <f>IFERROR(VLOOKUP(A765,[2]库存报告使用数据处理!$A:$E,5,0),0)</f>
        <v>0</v>
      </c>
      <c r="G765" s="28">
        <f>IFERROR(VLOOKUP(A765,[2]库存报告使用数据处理!$A:$F,6,0),0)</f>
        <v>0</v>
      </c>
      <c r="H765" s="29">
        <f>IFERROR(VLOOKUP(A765,[2]库存报告使用数据处理!$A:$G,7,0),0)</f>
        <v>0</v>
      </c>
      <c r="I765">
        <f>IFERROR(VLOOKUP(A765,[5]数据处理!$A:$B,2,0),0)</f>
        <v>0</v>
      </c>
      <c r="J765" s="30">
        <f>IFERROR(VLOOKUP(A765,[5]数据处理!$A:$D,4,0),0)</f>
        <v>0</v>
      </c>
      <c r="K765" s="30">
        <f>IFERROR(VLOOKUP(A765,[5]数据处理!$A:$E,5,0),0)</f>
        <v>0</v>
      </c>
      <c r="L765" s="30">
        <f>IFERROR(VLOOKUP(A765,[5]数据处理!$A:$G,7,0),0)</f>
        <v>0</v>
      </c>
      <c r="M765">
        <f t="shared" si="188"/>
        <v>0</v>
      </c>
      <c r="N765">
        <f>IFERROR(VLOOKUP(A765,[5]数据处理!$A:$C,3,0),0)</f>
        <v>0</v>
      </c>
      <c r="O765">
        <f>IFERROR(VLOOKUP($A765,[5]数据处理!$A:$N,14,0),0)</f>
        <v>0</v>
      </c>
      <c r="P765" t="str">
        <f>IFERROR(VLOOKUP($A765,[3]库存报告使用数据!$A$1:$B$65536,2,0),"")</f>
        <v/>
      </c>
      <c r="Q765" t="str">
        <f>IFERROR(VLOOKUP($A765,[3]库存报告使用数据!$A$1:$E$65536,5,0),"")</f>
        <v/>
      </c>
      <c r="R765" t="str">
        <f>IFERROR(VLOOKUP($A765,[3]库存报告使用数据!$A$1:$H$65536,8,0),"")</f>
        <v/>
      </c>
      <c r="S765" t="str">
        <f>IFERROR(VLOOKUP($A765,[3]库存报告使用数据!$A$1:$K$65536,11,0),"")</f>
        <v/>
      </c>
      <c r="T765" t="str">
        <f>IFERROR(VLOOKUP($A765,[3]库存报告使用数据!$A$1:$C$65536,3,0),"")</f>
        <v/>
      </c>
      <c r="U765" t="str">
        <f>IFERROR(VLOOKUP($A765,[3]库存报告使用数据!$A$1:$F$65536,6,0),"")</f>
        <v/>
      </c>
      <c r="V765" t="str">
        <f>IFERROR(VLOOKUP($A765,[3]库存报告使用数据!$A$1:$I$65536,9,0),"")</f>
        <v/>
      </c>
      <c r="W765" t="str">
        <f>IFERROR(VLOOKUP($A765,[3]库存报告使用数据!$A$1:$L$65536,12,0),"")</f>
        <v/>
      </c>
      <c r="X765" s="20" t="str">
        <f t="shared" si="189"/>
        <v/>
      </c>
      <c r="Y765" s="20" t="str">
        <f t="shared" si="190"/>
        <v/>
      </c>
      <c r="Z765" s="20" t="str">
        <f t="shared" si="191"/>
        <v/>
      </c>
      <c r="AA765" s="20" t="str">
        <f t="shared" si="192"/>
        <v/>
      </c>
      <c r="AB765" t="str">
        <f>IFERROR(VLOOKUP($A765,[3]库存报告使用数据!$A$1:$D$65536,4,0),"")</f>
        <v/>
      </c>
      <c r="AC765" t="str">
        <f>IFERROR(VLOOKUP($A765,[3]库存报告使用数据!$A$1:$G$65536,7,0),"")</f>
        <v/>
      </c>
      <c r="AD765" t="str">
        <f>IFERROR(VLOOKUP($A765,[3]库存报告使用数据!$A$1:$J$65536,10,0),"")</f>
        <v/>
      </c>
      <c r="AE765" t="str">
        <f>IFERROR(VLOOKUP($A765,[3]库存报告使用数据!$A$1:$M$65536,13,0),"")</f>
        <v/>
      </c>
      <c r="AF765" s="20" t="str">
        <f t="shared" si="193"/>
        <v/>
      </c>
      <c r="AG765" s="20" t="str">
        <f t="shared" si="194"/>
        <v/>
      </c>
      <c r="AH765" s="20" t="str">
        <f t="shared" si="195"/>
        <v/>
      </c>
      <c r="AI765" s="20" t="str">
        <f t="shared" si="196"/>
        <v/>
      </c>
      <c r="AJ765">
        <f>IFERROR(VLOOKUP($B765,[4]库存报告使用数据!$A$1:$B$65536,2,0),0)</f>
        <v>0</v>
      </c>
      <c r="AK765">
        <f>IFERROR(VLOOKUP($B765,[4]库存报告使用数据!$A$1:$C$65536,3,0),)</f>
        <v>0</v>
      </c>
      <c r="AL765">
        <f>IFERROR(VLOOKUP($B765,[4]库存报告使用数据!$A$1:$D$65536,4,0),)</f>
        <v>0</v>
      </c>
      <c r="AM765">
        <f>IFERROR(VLOOKUP($B765,[4]库存报告使用数据!$A$1:$E$65536,5,0),)</f>
        <v>0</v>
      </c>
      <c r="AN765" s="20" t="str">
        <f t="shared" si="197"/>
        <v/>
      </c>
      <c r="AO765" s="20" t="str">
        <f t="shared" si="198"/>
        <v/>
      </c>
      <c r="AP765" s="20" t="str">
        <f t="shared" si="199"/>
        <v/>
      </c>
      <c r="AQ765" s="20" t="str">
        <f t="shared" si="200"/>
        <v/>
      </c>
      <c r="AR765" s="32">
        <f t="shared" si="201"/>
        <v>0</v>
      </c>
      <c r="AS765" s="32">
        <f t="shared" si="202"/>
        <v>0</v>
      </c>
      <c r="AT765" s="32">
        <f t="shared" si="203"/>
        <v>0</v>
      </c>
      <c r="AU765" s="28" t="str">
        <f t="shared" si="204"/>
        <v>库存为0</v>
      </c>
      <c r="AV765" s="34" t="str">
        <f>IFERROR(时间!$B$4+AU765,"上周无销量")</f>
        <v>上周无销量</v>
      </c>
    </row>
    <row r="766" spans="1:48">
      <c r="A766" s="18" t="s">
        <v>811</v>
      </c>
      <c r="B766" t="str">
        <f>VLOOKUP(A766,'[1]sku-asin（子）'!$A:$B,2,0)</f>
        <v>B07CYZ35GF</v>
      </c>
      <c r="C766" t="str">
        <f>VLOOKUP(A766,'[1]子sku-父sku'!$A:$B,2,0)</f>
        <v>LYQ-BE1059</v>
      </c>
      <c r="D766" s="28">
        <f>IFERROR(VLOOKUP(A766,[2]库存报告使用数据处理!$A:$C,3,0),0)</f>
        <v>0</v>
      </c>
      <c r="E766" s="28">
        <f>IFERROR(VLOOKUP(A766,[2]库存报告使用数据处理!$A:$D,4,0),0)</f>
        <v>0</v>
      </c>
      <c r="F766" s="28">
        <f>IFERROR(VLOOKUP(A766,[2]库存报告使用数据处理!$A:$E,5,0),0)</f>
        <v>0</v>
      </c>
      <c r="G766" s="28">
        <f>IFERROR(VLOOKUP(A766,[2]库存报告使用数据处理!$A:$F,6,0),0)</f>
        <v>0</v>
      </c>
      <c r="H766" s="29">
        <f>IFERROR(VLOOKUP(A766,[2]库存报告使用数据处理!$A:$G,7,0),0)</f>
        <v>0</v>
      </c>
      <c r="I766">
        <f>IFERROR(VLOOKUP(A766,[5]数据处理!$A:$B,2,0),0)</f>
        <v>0</v>
      </c>
      <c r="J766" s="30">
        <f>IFERROR(VLOOKUP(A766,[5]数据处理!$A:$D,4,0),0)</f>
        <v>0</v>
      </c>
      <c r="K766" s="30">
        <f>IFERROR(VLOOKUP(A766,[5]数据处理!$A:$E,5,0),0)</f>
        <v>0</v>
      </c>
      <c r="L766" s="30">
        <f>IFERROR(VLOOKUP(A766,[5]数据处理!$A:$G,7,0),0)</f>
        <v>0</v>
      </c>
      <c r="M766">
        <f t="shared" si="188"/>
        <v>0</v>
      </c>
      <c r="N766">
        <f>IFERROR(VLOOKUP(A766,[5]数据处理!$A:$C,3,0),0)</f>
        <v>0</v>
      </c>
      <c r="O766">
        <f>IFERROR(VLOOKUP($A766,[5]数据处理!$A:$N,14,0),0)</f>
        <v>0</v>
      </c>
      <c r="P766" t="str">
        <f>IFERROR(VLOOKUP($A766,[3]库存报告使用数据!$A$1:$B$65536,2,0),"")</f>
        <v/>
      </c>
      <c r="Q766" t="str">
        <f>IFERROR(VLOOKUP($A766,[3]库存报告使用数据!$A$1:$E$65536,5,0),"")</f>
        <v/>
      </c>
      <c r="R766" t="str">
        <f>IFERROR(VLOOKUP($A766,[3]库存报告使用数据!$A$1:$H$65536,8,0),"")</f>
        <v/>
      </c>
      <c r="S766" t="str">
        <f>IFERROR(VLOOKUP($A766,[3]库存报告使用数据!$A$1:$K$65536,11,0),"")</f>
        <v/>
      </c>
      <c r="T766" t="str">
        <f>IFERROR(VLOOKUP($A766,[3]库存报告使用数据!$A$1:$C$65536,3,0),"")</f>
        <v/>
      </c>
      <c r="U766" t="str">
        <f>IFERROR(VLOOKUP($A766,[3]库存报告使用数据!$A$1:$F$65536,6,0),"")</f>
        <v/>
      </c>
      <c r="V766" t="str">
        <f>IFERROR(VLOOKUP($A766,[3]库存报告使用数据!$A$1:$I$65536,9,0),"")</f>
        <v/>
      </c>
      <c r="W766" t="str">
        <f>IFERROR(VLOOKUP($A766,[3]库存报告使用数据!$A$1:$L$65536,12,0),"")</f>
        <v/>
      </c>
      <c r="X766" s="20" t="str">
        <f t="shared" si="189"/>
        <v/>
      </c>
      <c r="Y766" s="20" t="str">
        <f t="shared" si="190"/>
        <v/>
      </c>
      <c r="Z766" s="20" t="str">
        <f t="shared" si="191"/>
        <v/>
      </c>
      <c r="AA766" s="20" t="str">
        <f t="shared" si="192"/>
        <v/>
      </c>
      <c r="AB766" t="str">
        <f>IFERROR(VLOOKUP($A766,[3]库存报告使用数据!$A$1:$D$65536,4,0),"")</f>
        <v/>
      </c>
      <c r="AC766" t="str">
        <f>IFERROR(VLOOKUP($A766,[3]库存报告使用数据!$A$1:$G$65536,7,0),"")</f>
        <v/>
      </c>
      <c r="AD766" t="str">
        <f>IFERROR(VLOOKUP($A766,[3]库存报告使用数据!$A$1:$J$65536,10,0),"")</f>
        <v/>
      </c>
      <c r="AE766" t="str">
        <f>IFERROR(VLOOKUP($A766,[3]库存报告使用数据!$A$1:$M$65536,13,0),"")</f>
        <v/>
      </c>
      <c r="AF766" s="20" t="str">
        <f t="shared" si="193"/>
        <v/>
      </c>
      <c r="AG766" s="20" t="str">
        <f t="shared" si="194"/>
        <v/>
      </c>
      <c r="AH766" s="20" t="str">
        <f t="shared" si="195"/>
        <v/>
      </c>
      <c r="AI766" s="20" t="str">
        <f t="shared" si="196"/>
        <v/>
      </c>
      <c r="AJ766">
        <f>IFERROR(VLOOKUP($B766,[4]库存报告使用数据!$A$1:$B$65536,2,0),0)</f>
        <v>0</v>
      </c>
      <c r="AK766">
        <f>IFERROR(VLOOKUP($B766,[4]库存报告使用数据!$A$1:$C$65536,3,0),)</f>
        <v>0</v>
      </c>
      <c r="AL766">
        <f>IFERROR(VLOOKUP($B766,[4]库存报告使用数据!$A$1:$D$65536,4,0),)</f>
        <v>0</v>
      </c>
      <c r="AM766">
        <f>IFERROR(VLOOKUP($B766,[4]库存报告使用数据!$A$1:$E$65536,5,0),)</f>
        <v>0</v>
      </c>
      <c r="AN766" s="20" t="str">
        <f t="shared" si="197"/>
        <v/>
      </c>
      <c r="AO766" s="20" t="str">
        <f t="shared" si="198"/>
        <v/>
      </c>
      <c r="AP766" s="20" t="str">
        <f t="shared" si="199"/>
        <v/>
      </c>
      <c r="AQ766" s="20" t="str">
        <f t="shared" si="200"/>
        <v/>
      </c>
      <c r="AR766" s="32">
        <f t="shared" si="201"/>
        <v>0</v>
      </c>
      <c r="AS766" s="32">
        <f t="shared" si="202"/>
        <v>0</v>
      </c>
      <c r="AT766" s="32">
        <f t="shared" si="203"/>
        <v>0</v>
      </c>
      <c r="AU766" s="28" t="str">
        <f t="shared" si="204"/>
        <v>库存为0</v>
      </c>
      <c r="AV766" s="34" t="str">
        <f>IFERROR(时间!$B$4+AU766,"上周无销量")</f>
        <v>上周无销量</v>
      </c>
    </row>
    <row r="767" spans="1:48">
      <c r="A767" s="18" t="s">
        <v>812</v>
      </c>
      <c r="B767" t="str">
        <f>VLOOKUP(A767,'[1]sku-asin（子）'!$A:$B,2,0)</f>
        <v>B07CYV4KCX</v>
      </c>
      <c r="C767" t="str">
        <f>VLOOKUP(A767,'[1]子sku-父sku'!$A:$B,2,0)</f>
        <v>LYQ-BE1059</v>
      </c>
      <c r="D767" s="28">
        <f>IFERROR(VLOOKUP(A767,[2]库存报告使用数据处理!$A:$C,3,0),0)</f>
        <v>0</v>
      </c>
      <c r="E767" s="28">
        <f>IFERROR(VLOOKUP(A767,[2]库存报告使用数据处理!$A:$D,4,0),0)</f>
        <v>0</v>
      </c>
      <c r="F767" s="28">
        <f>IFERROR(VLOOKUP(A767,[2]库存报告使用数据处理!$A:$E,5,0),0)</f>
        <v>0</v>
      </c>
      <c r="G767" s="28">
        <f>IFERROR(VLOOKUP(A767,[2]库存报告使用数据处理!$A:$F,6,0),0)</f>
        <v>0</v>
      </c>
      <c r="H767" s="29">
        <f>IFERROR(VLOOKUP(A767,[2]库存报告使用数据处理!$A:$G,7,0),0)</f>
        <v>0</v>
      </c>
      <c r="I767">
        <f>IFERROR(VLOOKUP(A767,[5]数据处理!$A:$B,2,0),0)</f>
        <v>0</v>
      </c>
      <c r="J767" s="30">
        <f>IFERROR(VLOOKUP(A767,[5]数据处理!$A:$D,4,0),0)</f>
        <v>0</v>
      </c>
      <c r="K767" s="30">
        <f>IFERROR(VLOOKUP(A767,[5]数据处理!$A:$E,5,0),0)</f>
        <v>0</v>
      </c>
      <c r="L767" s="30">
        <f>IFERROR(VLOOKUP(A767,[5]数据处理!$A:$G,7,0),0)</f>
        <v>0</v>
      </c>
      <c r="M767">
        <f t="shared" si="188"/>
        <v>0</v>
      </c>
      <c r="N767">
        <f>IFERROR(VLOOKUP(A767,[5]数据处理!$A:$C,3,0),0)</f>
        <v>0</v>
      </c>
      <c r="O767">
        <f>IFERROR(VLOOKUP($A767,[5]数据处理!$A:$N,14,0),0)</f>
        <v>0</v>
      </c>
      <c r="P767" t="str">
        <f>IFERROR(VLOOKUP($A767,[3]库存报告使用数据!$A$1:$B$65536,2,0),"")</f>
        <v/>
      </c>
      <c r="Q767" t="str">
        <f>IFERROR(VLOOKUP($A767,[3]库存报告使用数据!$A$1:$E$65536,5,0),"")</f>
        <v/>
      </c>
      <c r="R767" t="str">
        <f>IFERROR(VLOOKUP($A767,[3]库存报告使用数据!$A$1:$H$65536,8,0),"")</f>
        <v/>
      </c>
      <c r="S767" t="str">
        <f>IFERROR(VLOOKUP($A767,[3]库存报告使用数据!$A$1:$K$65536,11,0),"")</f>
        <v/>
      </c>
      <c r="T767" t="str">
        <f>IFERROR(VLOOKUP($A767,[3]库存报告使用数据!$A$1:$C$65536,3,0),"")</f>
        <v/>
      </c>
      <c r="U767" t="str">
        <f>IFERROR(VLOOKUP($A767,[3]库存报告使用数据!$A$1:$F$65536,6,0),"")</f>
        <v/>
      </c>
      <c r="V767" t="str">
        <f>IFERROR(VLOOKUP($A767,[3]库存报告使用数据!$A$1:$I$65536,9,0),"")</f>
        <v/>
      </c>
      <c r="W767" t="str">
        <f>IFERROR(VLOOKUP($A767,[3]库存报告使用数据!$A$1:$L$65536,12,0),"")</f>
        <v/>
      </c>
      <c r="X767" s="20" t="str">
        <f t="shared" si="189"/>
        <v/>
      </c>
      <c r="Y767" s="20" t="str">
        <f t="shared" si="190"/>
        <v/>
      </c>
      <c r="Z767" s="20" t="str">
        <f t="shared" si="191"/>
        <v/>
      </c>
      <c r="AA767" s="20" t="str">
        <f t="shared" si="192"/>
        <v/>
      </c>
      <c r="AB767" t="str">
        <f>IFERROR(VLOOKUP($A767,[3]库存报告使用数据!$A$1:$D$65536,4,0),"")</f>
        <v/>
      </c>
      <c r="AC767" t="str">
        <f>IFERROR(VLOOKUP($A767,[3]库存报告使用数据!$A$1:$G$65536,7,0),"")</f>
        <v/>
      </c>
      <c r="AD767" t="str">
        <f>IFERROR(VLOOKUP($A767,[3]库存报告使用数据!$A$1:$J$65536,10,0),"")</f>
        <v/>
      </c>
      <c r="AE767" t="str">
        <f>IFERROR(VLOOKUP($A767,[3]库存报告使用数据!$A$1:$M$65536,13,0),"")</f>
        <v/>
      </c>
      <c r="AF767" s="20" t="str">
        <f t="shared" si="193"/>
        <v/>
      </c>
      <c r="AG767" s="20" t="str">
        <f t="shared" si="194"/>
        <v/>
      </c>
      <c r="AH767" s="20" t="str">
        <f t="shared" si="195"/>
        <v/>
      </c>
      <c r="AI767" s="20" t="str">
        <f t="shared" si="196"/>
        <v/>
      </c>
      <c r="AJ767">
        <f>IFERROR(VLOOKUP($B767,[4]库存报告使用数据!$A$1:$B$65536,2,0),0)</f>
        <v>0</v>
      </c>
      <c r="AK767">
        <f>IFERROR(VLOOKUP($B767,[4]库存报告使用数据!$A$1:$C$65536,3,0),)</f>
        <v>0</v>
      </c>
      <c r="AL767">
        <f>IFERROR(VLOOKUP($B767,[4]库存报告使用数据!$A$1:$D$65536,4,0),)</f>
        <v>0</v>
      </c>
      <c r="AM767">
        <f>IFERROR(VLOOKUP($B767,[4]库存报告使用数据!$A$1:$E$65536,5,0),)</f>
        <v>0</v>
      </c>
      <c r="AN767" s="20" t="str">
        <f t="shared" si="197"/>
        <v/>
      </c>
      <c r="AO767" s="20" t="str">
        <f t="shared" si="198"/>
        <v/>
      </c>
      <c r="AP767" s="20" t="str">
        <f t="shared" si="199"/>
        <v/>
      </c>
      <c r="AQ767" s="20" t="str">
        <f t="shared" si="200"/>
        <v/>
      </c>
      <c r="AR767" s="32">
        <f t="shared" si="201"/>
        <v>0</v>
      </c>
      <c r="AS767" s="32">
        <f t="shared" si="202"/>
        <v>0</v>
      </c>
      <c r="AT767" s="32">
        <f t="shared" si="203"/>
        <v>0</v>
      </c>
      <c r="AU767" s="28" t="str">
        <f t="shared" si="204"/>
        <v>库存为0</v>
      </c>
      <c r="AV767" s="34" t="str">
        <f>IFERROR(时间!$B$4+AU767,"上周无销量")</f>
        <v>上周无销量</v>
      </c>
    </row>
    <row r="768" spans="1:48">
      <c r="A768" s="18" t="s">
        <v>813</v>
      </c>
      <c r="B768" t="str">
        <f>VLOOKUP(A768,'[1]sku-asin（子）'!$A:$B,2,0)</f>
        <v>B07CZ3Z3JT</v>
      </c>
      <c r="C768" t="str">
        <f>VLOOKUP(A768,'[1]子sku-父sku'!$A:$B,2,0)</f>
        <v>LYQ-BE1059</v>
      </c>
      <c r="D768" s="28">
        <f>IFERROR(VLOOKUP(A768,[2]库存报告使用数据处理!$A:$C,3,0),0)</f>
        <v>0</v>
      </c>
      <c r="E768" s="28">
        <f>IFERROR(VLOOKUP(A768,[2]库存报告使用数据处理!$A:$D,4,0),0)</f>
        <v>0</v>
      </c>
      <c r="F768" s="28">
        <f>IFERROR(VLOOKUP(A768,[2]库存报告使用数据处理!$A:$E,5,0),0)</f>
        <v>0</v>
      </c>
      <c r="G768" s="28">
        <f>IFERROR(VLOOKUP(A768,[2]库存报告使用数据处理!$A:$F,6,0),0)</f>
        <v>0</v>
      </c>
      <c r="H768" s="29">
        <f>IFERROR(VLOOKUP(A768,[2]库存报告使用数据处理!$A:$G,7,0),0)</f>
        <v>0</v>
      </c>
      <c r="I768">
        <f>IFERROR(VLOOKUP(A768,[5]数据处理!$A:$B,2,0),0)</f>
        <v>0</v>
      </c>
      <c r="J768" s="30">
        <f>IFERROR(VLOOKUP(A768,[5]数据处理!$A:$D,4,0),0)</f>
        <v>0</v>
      </c>
      <c r="K768" s="30">
        <f>IFERROR(VLOOKUP(A768,[5]数据处理!$A:$E,5,0),0)</f>
        <v>0</v>
      </c>
      <c r="L768" s="30">
        <f>IFERROR(VLOOKUP(A768,[5]数据处理!$A:$G,7,0),0)</f>
        <v>0</v>
      </c>
      <c r="M768">
        <f t="shared" si="188"/>
        <v>0</v>
      </c>
      <c r="N768">
        <f>IFERROR(VLOOKUP(A768,[5]数据处理!$A:$C,3,0),0)</f>
        <v>0</v>
      </c>
      <c r="O768">
        <f>IFERROR(VLOOKUP($A768,[5]数据处理!$A:$N,14,0),0)</f>
        <v>0</v>
      </c>
      <c r="P768" t="str">
        <f>IFERROR(VLOOKUP($A768,[3]库存报告使用数据!$A$1:$B$65536,2,0),"")</f>
        <v/>
      </c>
      <c r="Q768" t="str">
        <f>IFERROR(VLOOKUP($A768,[3]库存报告使用数据!$A$1:$E$65536,5,0),"")</f>
        <v/>
      </c>
      <c r="R768" t="str">
        <f>IFERROR(VLOOKUP($A768,[3]库存报告使用数据!$A$1:$H$65536,8,0),"")</f>
        <v/>
      </c>
      <c r="S768" t="str">
        <f>IFERROR(VLOOKUP($A768,[3]库存报告使用数据!$A$1:$K$65536,11,0),"")</f>
        <v/>
      </c>
      <c r="T768" t="str">
        <f>IFERROR(VLOOKUP($A768,[3]库存报告使用数据!$A$1:$C$65536,3,0),"")</f>
        <v/>
      </c>
      <c r="U768" t="str">
        <f>IFERROR(VLOOKUP($A768,[3]库存报告使用数据!$A$1:$F$65536,6,0),"")</f>
        <v/>
      </c>
      <c r="V768" t="str">
        <f>IFERROR(VLOOKUP($A768,[3]库存报告使用数据!$A$1:$I$65536,9,0),"")</f>
        <v/>
      </c>
      <c r="W768" t="str">
        <f>IFERROR(VLOOKUP($A768,[3]库存报告使用数据!$A$1:$L$65536,12,0),"")</f>
        <v/>
      </c>
      <c r="X768" s="20" t="str">
        <f t="shared" si="189"/>
        <v/>
      </c>
      <c r="Y768" s="20" t="str">
        <f t="shared" si="190"/>
        <v/>
      </c>
      <c r="Z768" s="20" t="str">
        <f t="shared" si="191"/>
        <v/>
      </c>
      <c r="AA768" s="20" t="str">
        <f t="shared" si="192"/>
        <v/>
      </c>
      <c r="AB768" t="str">
        <f>IFERROR(VLOOKUP($A768,[3]库存报告使用数据!$A$1:$D$65536,4,0),"")</f>
        <v/>
      </c>
      <c r="AC768" t="str">
        <f>IFERROR(VLOOKUP($A768,[3]库存报告使用数据!$A$1:$G$65536,7,0),"")</f>
        <v/>
      </c>
      <c r="AD768" t="str">
        <f>IFERROR(VLOOKUP($A768,[3]库存报告使用数据!$A$1:$J$65536,10,0),"")</f>
        <v/>
      </c>
      <c r="AE768" t="str">
        <f>IFERROR(VLOOKUP($A768,[3]库存报告使用数据!$A$1:$M$65536,13,0),"")</f>
        <v/>
      </c>
      <c r="AF768" s="20" t="str">
        <f t="shared" si="193"/>
        <v/>
      </c>
      <c r="AG768" s="20" t="str">
        <f t="shared" si="194"/>
        <v/>
      </c>
      <c r="AH768" s="20" t="str">
        <f t="shared" si="195"/>
        <v/>
      </c>
      <c r="AI768" s="20" t="str">
        <f t="shared" si="196"/>
        <v/>
      </c>
      <c r="AJ768">
        <f>IFERROR(VLOOKUP($B768,[4]库存报告使用数据!$A$1:$B$65536,2,0),0)</f>
        <v>0</v>
      </c>
      <c r="AK768">
        <f>IFERROR(VLOOKUP($B768,[4]库存报告使用数据!$A$1:$C$65536,3,0),)</f>
        <v>0</v>
      </c>
      <c r="AL768">
        <f>IFERROR(VLOOKUP($B768,[4]库存报告使用数据!$A$1:$D$65536,4,0),)</f>
        <v>0</v>
      </c>
      <c r="AM768">
        <f>IFERROR(VLOOKUP($B768,[4]库存报告使用数据!$A$1:$E$65536,5,0),)</f>
        <v>0</v>
      </c>
      <c r="AN768" s="20" t="str">
        <f t="shared" si="197"/>
        <v/>
      </c>
      <c r="AO768" s="20" t="str">
        <f t="shared" si="198"/>
        <v/>
      </c>
      <c r="AP768" s="20" t="str">
        <f t="shared" si="199"/>
        <v/>
      </c>
      <c r="AQ768" s="20" t="str">
        <f t="shared" si="200"/>
        <v/>
      </c>
      <c r="AR768" s="32">
        <f t="shared" si="201"/>
        <v>0</v>
      </c>
      <c r="AS768" s="32">
        <f t="shared" si="202"/>
        <v>0</v>
      </c>
      <c r="AT768" s="32">
        <f t="shared" si="203"/>
        <v>0</v>
      </c>
      <c r="AU768" s="28" t="str">
        <f t="shared" si="204"/>
        <v>库存为0</v>
      </c>
      <c r="AV768" s="34" t="str">
        <f>IFERROR(时间!$B$4+AU768,"上周无销量")</f>
        <v>上周无销量</v>
      </c>
    </row>
    <row r="769" spans="1:48">
      <c r="A769" s="18" t="s">
        <v>814</v>
      </c>
      <c r="B769" t="str">
        <f>VLOOKUP(A769,'[1]sku-asin（子）'!$A:$B,2,0)</f>
        <v>B07CYTRCV8</v>
      </c>
      <c r="C769" t="str">
        <f>VLOOKUP(A769,'[1]子sku-父sku'!$A:$B,2,0)</f>
        <v>LYQ-BE1059</v>
      </c>
      <c r="D769" s="28">
        <f>IFERROR(VLOOKUP(A769,[2]库存报告使用数据处理!$A:$C,3,0),0)</f>
        <v>0</v>
      </c>
      <c r="E769" s="28">
        <f>IFERROR(VLOOKUP(A769,[2]库存报告使用数据处理!$A:$D,4,0),0)</f>
        <v>0</v>
      </c>
      <c r="F769" s="28">
        <f>IFERROR(VLOOKUP(A769,[2]库存报告使用数据处理!$A:$E,5,0),0)</f>
        <v>0</v>
      </c>
      <c r="G769" s="28">
        <f>IFERROR(VLOOKUP(A769,[2]库存报告使用数据处理!$A:$F,6,0),0)</f>
        <v>0</v>
      </c>
      <c r="H769" s="29">
        <f>IFERROR(VLOOKUP(A769,[2]库存报告使用数据处理!$A:$G,7,0),0)</f>
        <v>0</v>
      </c>
      <c r="I769">
        <f>IFERROR(VLOOKUP(A769,[5]数据处理!$A:$B,2,0),0)</f>
        <v>0</v>
      </c>
      <c r="J769" s="30">
        <f>IFERROR(VLOOKUP(A769,[5]数据处理!$A:$D,4,0),0)</f>
        <v>0</v>
      </c>
      <c r="K769" s="30">
        <f>IFERROR(VLOOKUP(A769,[5]数据处理!$A:$E,5,0),0)</f>
        <v>0</v>
      </c>
      <c r="L769" s="30">
        <f>IFERROR(VLOOKUP(A769,[5]数据处理!$A:$G,7,0),0)</f>
        <v>0</v>
      </c>
      <c r="M769">
        <f t="shared" si="188"/>
        <v>0</v>
      </c>
      <c r="N769">
        <f>IFERROR(VLOOKUP(A769,[5]数据处理!$A:$C,3,0),0)</f>
        <v>0</v>
      </c>
      <c r="O769">
        <f>IFERROR(VLOOKUP($A769,[5]数据处理!$A:$N,14,0),0)</f>
        <v>0</v>
      </c>
      <c r="P769" t="str">
        <f>IFERROR(VLOOKUP($A769,[3]库存报告使用数据!$A$1:$B$65536,2,0),"")</f>
        <v/>
      </c>
      <c r="Q769" t="str">
        <f>IFERROR(VLOOKUP($A769,[3]库存报告使用数据!$A$1:$E$65536,5,0),"")</f>
        <v/>
      </c>
      <c r="R769" t="str">
        <f>IFERROR(VLOOKUP($A769,[3]库存报告使用数据!$A$1:$H$65536,8,0),"")</f>
        <v/>
      </c>
      <c r="S769" t="str">
        <f>IFERROR(VLOOKUP($A769,[3]库存报告使用数据!$A$1:$K$65536,11,0),"")</f>
        <v/>
      </c>
      <c r="T769" t="str">
        <f>IFERROR(VLOOKUP($A769,[3]库存报告使用数据!$A$1:$C$65536,3,0),"")</f>
        <v/>
      </c>
      <c r="U769" t="str">
        <f>IFERROR(VLOOKUP($A769,[3]库存报告使用数据!$A$1:$F$65536,6,0),"")</f>
        <v/>
      </c>
      <c r="V769" t="str">
        <f>IFERROR(VLOOKUP($A769,[3]库存报告使用数据!$A$1:$I$65536,9,0),"")</f>
        <v/>
      </c>
      <c r="W769" t="str">
        <f>IFERROR(VLOOKUP($A769,[3]库存报告使用数据!$A$1:$L$65536,12,0),"")</f>
        <v/>
      </c>
      <c r="X769" s="20" t="str">
        <f t="shared" si="189"/>
        <v/>
      </c>
      <c r="Y769" s="20" t="str">
        <f t="shared" si="190"/>
        <v/>
      </c>
      <c r="Z769" s="20" t="str">
        <f t="shared" si="191"/>
        <v/>
      </c>
      <c r="AA769" s="20" t="str">
        <f t="shared" si="192"/>
        <v/>
      </c>
      <c r="AB769" t="str">
        <f>IFERROR(VLOOKUP($A769,[3]库存报告使用数据!$A$1:$D$65536,4,0),"")</f>
        <v/>
      </c>
      <c r="AC769" t="str">
        <f>IFERROR(VLOOKUP($A769,[3]库存报告使用数据!$A$1:$G$65536,7,0),"")</f>
        <v/>
      </c>
      <c r="AD769" t="str">
        <f>IFERROR(VLOOKUP($A769,[3]库存报告使用数据!$A$1:$J$65536,10,0),"")</f>
        <v/>
      </c>
      <c r="AE769" t="str">
        <f>IFERROR(VLOOKUP($A769,[3]库存报告使用数据!$A$1:$M$65536,13,0),"")</f>
        <v/>
      </c>
      <c r="AF769" s="20" t="str">
        <f t="shared" si="193"/>
        <v/>
      </c>
      <c r="AG769" s="20" t="str">
        <f t="shared" si="194"/>
        <v/>
      </c>
      <c r="AH769" s="20" t="str">
        <f t="shared" si="195"/>
        <v/>
      </c>
      <c r="AI769" s="20" t="str">
        <f t="shared" si="196"/>
        <v/>
      </c>
      <c r="AJ769">
        <f>IFERROR(VLOOKUP($B769,[4]库存报告使用数据!$A$1:$B$65536,2,0),0)</f>
        <v>0</v>
      </c>
      <c r="AK769">
        <f>IFERROR(VLOOKUP($B769,[4]库存报告使用数据!$A$1:$C$65536,3,0),)</f>
        <v>0</v>
      </c>
      <c r="AL769">
        <f>IFERROR(VLOOKUP($B769,[4]库存报告使用数据!$A$1:$D$65536,4,0),)</f>
        <v>0</v>
      </c>
      <c r="AM769">
        <f>IFERROR(VLOOKUP($B769,[4]库存报告使用数据!$A$1:$E$65536,5,0),)</f>
        <v>0</v>
      </c>
      <c r="AN769" s="20" t="str">
        <f t="shared" si="197"/>
        <v/>
      </c>
      <c r="AO769" s="20" t="str">
        <f t="shared" si="198"/>
        <v/>
      </c>
      <c r="AP769" s="20" t="str">
        <f t="shared" si="199"/>
        <v/>
      </c>
      <c r="AQ769" s="20" t="str">
        <f t="shared" si="200"/>
        <v/>
      </c>
      <c r="AR769" s="32">
        <f t="shared" si="201"/>
        <v>0</v>
      </c>
      <c r="AS769" s="32">
        <f t="shared" si="202"/>
        <v>0</v>
      </c>
      <c r="AT769" s="32">
        <f t="shared" si="203"/>
        <v>0</v>
      </c>
      <c r="AU769" s="28" t="str">
        <f t="shared" si="204"/>
        <v>库存为0</v>
      </c>
      <c r="AV769" s="34" t="str">
        <f>IFERROR(时间!$B$4+AU769,"上周无销量")</f>
        <v>上周无销量</v>
      </c>
    </row>
    <row r="770" spans="1:48">
      <c r="A770" s="18" t="s">
        <v>815</v>
      </c>
      <c r="B770" t="str">
        <f>VLOOKUP(A770,'[1]sku-asin（子）'!$A:$B,2,0)</f>
        <v>B07CYVN9YZ</v>
      </c>
      <c r="C770" t="str">
        <f>VLOOKUP(A770,'[1]子sku-父sku'!$A:$B,2,0)</f>
        <v>LYQ-BE1059</v>
      </c>
      <c r="D770" s="28">
        <f>IFERROR(VLOOKUP(A770,[2]库存报告使用数据处理!$A:$C,3,0),0)</f>
        <v>0</v>
      </c>
      <c r="E770" s="28">
        <f>IFERROR(VLOOKUP(A770,[2]库存报告使用数据处理!$A:$D,4,0),0)</f>
        <v>0</v>
      </c>
      <c r="F770" s="28">
        <f>IFERROR(VLOOKUP(A770,[2]库存报告使用数据处理!$A:$E,5,0),0)</f>
        <v>0</v>
      </c>
      <c r="G770" s="28">
        <f>IFERROR(VLOOKUP(A770,[2]库存报告使用数据处理!$A:$F,6,0),0)</f>
        <v>0</v>
      </c>
      <c r="H770" s="29">
        <f>IFERROR(VLOOKUP(A770,[2]库存报告使用数据处理!$A:$G,7,0),0)</f>
        <v>0</v>
      </c>
      <c r="I770">
        <f>IFERROR(VLOOKUP(A770,[5]数据处理!$A:$B,2,0),0)</f>
        <v>0</v>
      </c>
      <c r="J770" s="30">
        <f>IFERROR(VLOOKUP(A770,[5]数据处理!$A:$D,4,0),0)</f>
        <v>0</v>
      </c>
      <c r="K770" s="30">
        <f>IFERROR(VLOOKUP(A770,[5]数据处理!$A:$E,5,0),0)</f>
        <v>0</v>
      </c>
      <c r="L770" s="30">
        <f>IFERROR(VLOOKUP(A770,[5]数据处理!$A:$G,7,0),0)</f>
        <v>0</v>
      </c>
      <c r="M770">
        <f t="shared" si="188"/>
        <v>0</v>
      </c>
      <c r="N770">
        <f>IFERROR(VLOOKUP(A770,[5]数据处理!$A:$C,3,0),0)</f>
        <v>0</v>
      </c>
      <c r="O770">
        <f>IFERROR(VLOOKUP($A770,[5]数据处理!$A:$N,14,0),0)</f>
        <v>0</v>
      </c>
      <c r="P770" t="str">
        <f>IFERROR(VLOOKUP($A770,[3]库存报告使用数据!$A$1:$B$65536,2,0),"")</f>
        <v/>
      </c>
      <c r="Q770" t="str">
        <f>IFERROR(VLOOKUP($A770,[3]库存报告使用数据!$A$1:$E$65536,5,0),"")</f>
        <v/>
      </c>
      <c r="R770" t="str">
        <f>IFERROR(VLOOKUP($A770,[3]库存报告使用数据!$A$1:$H$65536,8,0),"")</f>
        <v/>
      </c>
      <c r="S770" t="str">
        <f>IFERROR(VLOOKUP($A770,[3]库存报告使用数据!$A$1:$K$65536,11,0),"")</f>
        <v/>
      </c>
      <c r="T770" t="str">
        <f>IFERROR(VLOOKUP($A770,[3]库存报告使用数据!$A$1:$C$65536,3,0),"")</f>
        <v/>
      </c>
      <c r="U770" t="str">
        <f>IFERROR(VLOOKUP($A770,[3]库存报告使用数据!$A$1:$F$65536,6,0),"")</f>
        <v/>
      </c>
      <c r="V770" t="str">
        <f>IFERROR(VLOOKUP($A770,[3]库存报告使用数据!$A$1:$I$65536,9,0),"")</f>
        <v/>
      </c>
      <c r="W770" t="str">
        <f>IFERROR(VLOOKUP($A770,[3]库存报告使用数据!$A$1:$L$65536,12,0),"")</f>
        <v/>
      </c>
      <c r="X770" s="20" t="str">
        <f t="shared" si="189"/>
        <v/>
      </c>
      <c r="Y770" s="20" t="str">
        <f t="shared" si="190"/>
        <v/>
      </c>
      <c r="Z770" s="20" t="str">
        <f t="shared" si="191"/>
        <v/>
      </c>
      <c r="AA770" s="20" t="str">
        <f t="shared" si="192"/>
        <v/>
      </c>
      <c r="AB770" t="str">
        <f>IFERROR(VLOOKUP($A770,[3]库存报告使用数据!$A$1:$D$65536,4,0),"")</f>
        <v/>
      </c>
      <c r="AC770" t="str">
        <f>IFERROR(VLOOKUP($A770,[3]库存报告使用数据!$A$1:$G$65536,7,0),"")</f>
        <v/>
      </c>
      <c r="AD770" t="str">
        <f>IFERROR(VLOOKUP($A770,[3]库存报告使用数据!$A$1:$J$65536,10,0),"")</f>
        <v/>
      </c>
      <c r="AE770" t="str">
        <f>IFERROR(VLOOKUP($A770,[3]库存报告使用数据!$A$1:$M$65536,13,0),"")</f>
        <v/>
      </c>
      <c r="AF770" s="20" t="str">
        <f t="shared" si="193"/>
        <v/>
      </c>
      <c r="AG770" s="20" t="str">
        <f t="shared" si="194"/>
        <v/>
      </c>
      <c r="AH770" s="20" t="str">
        <f t="shared" si="195"/>
        <v/>
      </c>
      <c r="AI770" s="20" t="str">
        <f t="shared" si="196"/>
        <v/>
      </c>
      <c r="AJ770">
        <f>IFERROR(VLOOKUP($B770,[4]库存报告使用数据!$A$1:$B$65536,2,0),0)</f>
        <v>0</v>
      </c>
      <c r="AK770">
        <f>IFERROR(VLOOKUP($B770,[4]库存报告使用数据!$A$1:$C$65536,3,0),)</f>
        <v>0</v>
      </c>
      <c r="AL770">
        <f>IFERROR(VLOOKUP($B770,[4]库存报告使用数据!$A$1:$D$65536,4,0),)</f>
        <v>0</v>
      </c>
      <c r="AM770">
        <f>IFERROR(VLOOKUP($B770,[4]库存报告使用数据!$A$1:$E$65536,5,0),)</f>
        <v>0</v>
      </c>
      <c r="AN770" s="20" t="str">
        <f t="shared" si="197"/>
        <v/>
      </c>
      <c r="AO770" s="20" t="str">
        <f t="shared" si="198"/>
        <v/>
      </c>
      <c r="AP770" s="20" t="str">
        <f t="shared" si="199"/>
        <v/>
      </c>
      <c r="AQ770" s="20" t="str">
        <f t="shared" si="200"/>
        <v/>
      </c>
      <c r="AR770" s="32">
        <f t="shared" si="201"/>
        <v>0</v>
      </c>
      <c r="AS770" s="32">
        <f t="shared" si="202"/>
        <v>0</v>
      </c>
      <c r="AT770" s="32">
        <f t="shared" si="203"/>
        <v>0</v>
      </c>
      <c r="AU770" s="28" t="str">
        <f t="shared" si="204"/>
        <v>库存为0</v>
      </c>
      <c r="AV770" s="34" t="str">
        <f>IFERROR(时间!$B$4+AU770,"上周无销量")</f>
        <v>上周无销量</v>
      </c>
    </row>
    <row r="771" spans="1:48">
      <c r="A771" s="18" t="s">
        <v>816</v>
      </c>
      <c r="B771" t="str">
        <f>VLOOKUP(A771,'[1]sku-asin（子）'!$A:$B,2,0)</f>
        <v>B07CYW913S</v>
      </c>
      <c r="C771" t="str">
        <f>VLOOKUP(A771,'[1]子sku-父sku'!$A:$B,2,0)</f>
        <v>LYQ-BE1059</v>
      </c>
      <c r="D771" s="28">
        <f>IFERROR(VLOOKUP(A771,[2]库存报告使用数据处理!$A:$C,3,0),0)</f>
        <v>0</v>
      </c>
      <c r="E771" s="28">
        <f>IFERROR(VLOOKUP(A771,[2]库存报告使用数据处理!$A:$D,4,0),0)</f>
        <v>0</v>
      </c>
      <c r="F771" s="28">
        <f>IFERROR(VLOOKUP(A771,[2]库存报告使用数据处理!$A:$E,5,0),0)</f>
        <v>0</v>
      </c>
      <c r="G771" s="28">
        <f>IFERROR(VLOOKUP(A771,[2]库存报告使用数据处理!$A:$F,6,0),0)</f>
        <v>0</v>
      </c>
      <c r="H771" s="29">
        <f>IFERROR(VLOOKUP(A771,[2]库存报告使用数据处理!$A:$G,7,0),0)</f>
        <v>0</v>
      </c>
      <c r="I771">
        <f>IFERROR(VLOOKUP(A771,[5]数据处理!$A:$B,2,0),0)</f>
        <v>0</v>
      </c>
      <c r="J771" s="30">
        <f>IFERROR(VLOOKUP(A771,[5]数据处理!$A:$D,4,0),0)</f>
        <v>0</v>
      </c>
      <c r="K771" s="30">
        <f>IFERROR(VLOOKUP(A771,[5]数据处理!$A:$E,5,0),0)</f>
        <v>0</v>
      </c>
      <c r="L771" s="30">
        <f>IFERROR(VLOOKUP(A771,[5]数据处理!$A:$G,7,0),0)</f>
        <v>0</v>
      </c>
      <c r="M771">
        <f t="shared" si="188"/>
        <v>0</v>
      </c>
      <c r="N771">
        <f>IFERROR(VLOOKUP(A771,[5]数据处理!$A:$C,3,0),0)</f>
        <v>0</v>
      </c>
      <c r="O771">
        <f>IFERROR(VLOOKUP($A771,[5]数据处理!$A:$N,14,0),0)</f>
        <v>0</v>
      </c>
      <c r="P771" t="str">
        <f>IFERROR(VLOOKUP($A771,[3]库存报告使用数据!$A$1:$B$65536,2,0),"")</f>
        <v/>
      </c>
      <c r="Q771" t="str">
        <f>IFERROR(VLOOKUP($A771,[3]库存报告使用数据!$A$1:$E$65536,5,0),"")</f>
        <v/>
      </c>
      <c r="R771" t="str">
        <f>IFERROR(VLOOKUP($A771,[3]库存报告使用数据!$A$1:$H$65536,8,0),"")</f>
        <v/>
      </c>
      <c r="S771" t="str">
        <f>IFERROR(VLOOKUP($A771,[3]库存报告使用数据!$A$1:$K$65536,11,0),"")</f>
        <v/>
      </c>
      <c r="T771" t="str">
        <f>IFERROR(VLOOKUP($A771,[3]库存报告使用数据!$A$1:$C$65536,3,0),"")</f>
        <v/>
      </c>
      <c r="U771" t="str">
        <f>IFERROR(VLOOKUP($A771,[3]库存报告使用数据!$A$1:$F$65536,6,0),"")</f>
        <v/>
      </c>
      <c r="V771" t="str">
        <f>IFERROR(VLOOKUP($A771,[3]库存报告使用数据!$A$1:$I$65536,9,0),"")</f>
        <v/>
      </c>
      <c r="W771" t="str">
        <f>IFERROR(VLOOKUP($A771,[3]库存报告使用数据!$A$1:$L$65536,12,0),"")</f>
        <v/>
      </c>
      <c r="X771" s="20" t="str">
        <f t="shared" si="189"/>
        <v/>
      </c>
      <c r="Y771" s="20" t="str">
        <f t="shared" si="190"/>
        <v/>
      </c>
      <c r="Z771" s="20" t="str">
        <f t="shared" si="191"/>
        <v/>
      </c>
      <c r="AA771" s="20" t="str">
        <f t="shared" si="192"/>
        <v/>
      </c>
      <c r="AB771" t="str">
        <f>IFERROR(VLOOKUP($A771,[3]库存报告使用数据!$A$1:$D$65536,4,0),"")</f>
        <v/>
      </c>
      <c r="AC771" t="str">
        <f>IFERROR(VLOOKUP($A771,[3]库存报告使用数据!$A$1:$G$65536,7,0),"")</f>
        <v/>
      </c>
      <c r="AD771" t="str">
        <f>IFERROR(VLOOKUP($A771,[3]库存报告使用数据!$A$1:$J$65536,10,0),"")</f>
        <v/>
      </c>
      <c r="AE771" t="str">
        <f>IFERROR(VLOOKUP($A771,[3]库存报告使用数据!$A$1:$M$65536,13,0),"")</f>
        <v/>
      </c>
      <c r="AF771" s="20" t="str">
        <f t="shared" si="193"/>
        <v/>
      </c>
      <c r="AG771" s="20" t="str">
        <f t="shared" si="194"/>
        <v/>
      </c>
      <c r="AH771" s="20" t="str">
        <f t="shared" si="195"/>
        <v/>
      </c>
      <c r="AI771" s="20" t="str">
        <f t="shared" si="196"/>
        <v/>
      </c>
      <c r="AJ771">
        <f>IFERROR(VLOOKUP($B771,[4]库存报告使用数据!$A$1:$B$65536,2,0),0)</f>
        <v>0</v>
      </c>
      <c r="AK771">
        <f>IFERROR(VLOOKUP($B771,[4]库存报告使用数据!$A$1:$C$65536,3,0),)</f>
        <v>0</v>
      </c>
      <c r="AL771">
        <f>IFERROR(VLOOKUP($B771,[4]库存报告使用数据!$A$1:$D$65536,4,0),)</f>
        <v>0</v>
      </c>
      <c r="AM771">
        <f>IFERROR(VLOOKUP($B771,[4]库存报告使用数据!$A$1:$E$65536,5,0),)</f>
        <v>0</v>
      </c>
      <c r="AN771" s="20" t="str">
        <f t="shared" si="197"/>
        <v/>
      </c>
      <c r="AO771" s="20" t="str">
        <f t="shared" si="198"/>
        <v/>
      </c>
      <c r="AP771" s="20" t="str">
        <f t="shared" si="199"/>
        <v/>
      </c>
      <c r="AQ771" s="20" t="str">
        <f t="shared" si="200"/>
        <v/>
      </c>
      <c r="AR771" s="32">
        <f t="shared" si="201"/>
        <v>0</v>
      </c>
      <c r="AS771" s="32">
        <f t="shared" si="202"/>
        <v>0</v>
      </c>
      <c r="AT771" s="32">
        <f t="shared" si="203"/>
        <v>0</v>
      </c>
      <c r="AU771" s="28" t="str">
        <f t="shared" si="204"/>
        <v>库存为0</v>
      </c>
      <c r="AV771" s="34" t="str">
        <f>IFERROR(时间!$B$4+AU771,"上周无销量")</f>
        <v>上周无销量</v>
      </c>
    </row>
    <row r="772" spans="1:48">
      <c r="A772" s="18" t="s">
        <v>817</v>
      </c>
      <c r="B772" t="str">
        <f>VLOOKUP(A772,'[1]sku-asin（子）'!$A:$B,2,0)</f>
        <v>B07CYWD48S</v>
      </c>
      <c r="C772" t="str">
        <f>VLOOKUP(A772,'[1]子sku-父sku'!$A:$B,2,0)</f>
        <v>LYQ-BE1059</v>
      </c>
      <c r="D772" s="28">
        <f>IFERROR(VLOOKUP(A772,[2]库存报告使用数据处理!$A:$C,3,0),0)</f>
        <v>0</v>
      </c>
      <c r="E772" s="28">
        <f>IFERROR(VLOOKUP(A772,[2]库存报告使用数据处理!$A:$D,4,0),0)</f>
        <v>0</v>
      </c>
      <c r="F772" s="28">
        <f>IFERROR(VLOOKUP(A772,[2]库存报告使用数据处理!$A:$E,5,0),0)</f>
        <v>0</v>
      </c>
      <c r="G772" s="28">
        <f>IFERROR(VLOOKUP(A772,[2]库存报告使用数据处理!$A:$F,6,0),0)</f>
        <v>0</v>
      </c>
      <c r="H772" s="29">
        <f>IFERROR(VLOOKUP(A772,[2]库存报告使用数据处理!$A:$G,7,0),0)</f>
        <v>0</v>
      </c>
      <c r="I772">
        <f>IFERROR(VLOOKUP(A772,[5]数据处理!$A:$B,2,0),0)</f>
        <v>0</v>
      </c>
      <c r="J772" s="30">
        <f>IFERROR(VLOOKUP(A772,[5]数据处理!$A:$D,4,0),0)</f>
        <v>0</v>
      </c>
      <c r="K772" s="30">
        <f>IFERROR(VLOOKUP(A772,[5]数据处理!$A:$E,5,0),0)</f>
        <v>0</v>
      </c>
      <c r="L772" s="30">
        <f>IFERROR(VLOOKUP(A772,[5]数据处理!$A:$G,7,0),0)</f>
        <v>0</v>
      </c>
      <c r="M772">
        <f t="shared" si="188"/>
        <v>0</v>
      </c>
      <c r="N772">
        <f>IFERROR(VLOOKUP(A772,[5]数据处理!$A:$C,3,0),0)</f>
        <v>0</v>
      </c>
      <c r="O772">
        <f>IFERROR(VLOOKUP($A772,[5]数据处理!$A:$N,14,0),0)</f>
        <v>0</v>
      </c>
      <c r="P772" t="str">
        <f>IFERROR(VLOOKUP($A772,[3]库存报告使用数据!$A$1:$B$65536,2,0),"")</f>
        <v/>
      </c>
      <c r="Q772" t="str">
        <f>IFERROR(VLOOKUP($A772,[3]库存报告使用数据!$A$1:$E$65536,5,0),"")</f>
        <v/>
      </c>
      <c r="R772" t="str">
        <f>IFERROR(VLOOKUP($A772,[3]库存报告使用数据!$A$1:$H$65536,8,0),"")</f>
        <v/>
      </c>
      <c r="S772" t="str">
        <f>IFERROR(VLOOKUP($A772,[3]库存报告使用数据!$A$1:$K$65536,11,0),"")</f>
        <v/>
      </c>
      <c r="T772" t="str">
        <f>IFERROR(VLOOKUP($A772,[3]库存报告使用数据!$A$1:$C$65536,3,0),"")</f>
        <v/>
      </c>
      <c r="U772" t="str">
        <f>IFERROR(VLOOKUP($A772,[3]库存报告使用数据!$A$1:$F$65536,6,0),"")</f>
        <v/>
      </c>
      <c r="V772" t="str">
        <f>IFERROR(VLOOKUP($A772,[3]库存报告使用数据!$A$1:$I$65536,9,0),"")</f>
        <v/>
      </c>
      <c r="W772" t="str">
        <f>IFERROR(VLOOKUP($A772,[3]库存报告使用数据!$A$1:$L$65536,12,0),"")</f>
        <v/>
      </c>
      <c r="X772" s="20" t="str">
        <f t="shared" si="189"/>
        <v/>
      </c>
      <c r="Y772" s="20" t="str">
        <f t="shared" si="190"/>
        <v/>
      </c>
      <c r="Z772" s="20" t="str">
        <f t="shared" si="191"/>
        <v/>
      </c>
      <c r="AA772" s="20" t="str">
        <f t="shared" si="192"/>
        <v/>
      </c>
      <c r="AB772" t="str">
        <f>IFERROR(VLOOKUP($A772,[3]库存报告使用数据!$A$1:$D$65536,4,0),"")</f>
        <v/>
      </c>
      <c r="AC772" t="str">
        <f>IFERROR(VLOOKUP($A772,[3]库存报告使用数据!$A$1:$G$65536,7,0),"")</f>
        <v/>
      </c>
      <c r="AD772" t="str">
        <f>IFERROR(VLOOKUP($A772,[3]库存报告使用数据!$A$1:$J$65536,10,0),"")</f>
        <v/>
      </c>
      <c r="AE772" t="str">
        <f>IFERROR(VLOOKUP($A772,[3]库存报告使用数据!$A$1:$M$65536,13,0),"")</f>
        <v/>
      </c>
      <c r="AF772" s="20" t="str">
        <f t="shared" si="193"/>
        <v/>
      </c>
      <c r="AG772" s="20" t="str">
        <f t="shared" si="194"/>
        <v/>
      </c>
      <c r="AH772" s="20" t="str">
        <f t="shared" si="195"/>
        <v/>
      </c>
      <c r="AI772" s="20" t="str">
        <f t="shared" si="196"/>
        <v/>
      </c>
      <c r="AJ772">
        <f>IFERROR(VLOOKUP($B772,[4]库存报告使用数据!$A$1:$B$65536,2,0),0)</f>
        <v>0</v>
      </c>
      <c r="AK772">
        <f>IFERROR(VLOOKUP($B772,[4]库存报告使用数据!$A$1:$C$65536,3,0),)</f>
        <v>0</v>
      </c>
      <c r="AL772">
        <f>IFERROR(VLOOKUP($B772,[4]库存报告使用数据!$A$1:$D$65536,4,0),)</f>
        <v>0</v>
      </c>
      <c r="AM772">
        <f>IFERROR(VLOOKUP($B772,[4]库存报告使用数据!$A$1:$E$65536,5,0),)</f>
        <v>0</v>
      </c>
      <c r="AN772" s="20" t="str">
        <f t="shared" si="197"/>
        <v/>
      </c>
      <c r="AO772" s="20" t="str">
        <f t="shared" si="198"/>
        <v/>
      </c>
      <c r="AP772" s="20" t="str">
        <f t="shared" si="199"/>
        <v/>
      </c>
      <c r="AQ772" s="20" t="str">
        <f t="shared" si="200"/>
        <v/>
      </c>
      <c r="AR772" s="32">
        <f t="shared" si="201"/>
        <v>0</v>
      </c>
      <c r="AS772" s="32">
        <f t="shared" si="202"/>
        <v>0</v>
      </c>
      <c r="AT772" s="32">
        <f t="shared" si="203"/>
        <v>0</v>
      </c>
      <c r="AU772" s="28" t="str">
        <f t="shared" si="204"/>
        <v>库存为0</v>
      </c>
      <c r="AV772" s="34" t="str">
        <f>IFERROR(时间!$B$4+AU772,"上周无销量")</f>
        <v>上周无销量</v>
      </c>
    </row>
    <row r="773" spans="1:48">
      <c r="A773" s="18" t="s">
        <v>818</v>
      </c>
      <c r="B773" t="str">
        <f>VLOOKUP(A773,'[1]sku-asin（子）'!$A:$B,2,0)</f>
        <v>B07CYSN8W6</v>
      </c>
      <c r="C773" t="str">
        <f>VLOOKUP(A773,'[1]子sku-父sku'!$A:$B,2,0)</f>
        <v>LYQ-BE1059</v>
      </c>
      <c r="D773" s="28">
        <f>IFERROR(VLOOKUP(A773,[2]库存报告使用数据处理!$A:$C,3,0),0)</f>
        <v>0</v>
      </c>
      <c r="E773" s="28">
        <f>IFERROR(VLOOKUP(A773,[2]库存报告使用数据处理!$A:$D,4,0),0)</f>
        <v>0</v>
      </c>
      <c r="F773" s="28">
        <f>IFERROR(VLOOKUP(A773,[2]库存报告使用数据处理!$A:$E,5,0),0)</f>
        <v>0</v>
      </c>
      <c r="G773" s="28">
        <f>IFERROR(VLOOKUP(A773,[2]库存报告使用数据处理!$A:$F,6,0),0)</f>
        <v>0</v>
      </c>
      <c r="H773" s="29">
        <f>IFERROR(VLOOKUP(A773,[2]库存报告使用数据处理!$A:$G,7,0),0)</f>
        <v>0</v>
      </c>
      <c r="I773">
        <f>IFERROR(VLOOKUP(A773,[5]数据处理!$A:$B,2,0),0)</f>
        <v>0</v>
      </c>
      <c r="J773" s="30">
        <f>IFERROR(VLOOKUP(A773,[5]数据处理!$A:$D,4,0),0)</f>
        <v>0</v>
      </c>
      <c r="K773" s="30">
        <f>IFERROR(VLOOKUP(A773,[5]数据处理!$A:$E,5,0),0)</f>
        <v>0</v>
      </c>
      <c r="L773" s="30">
        <f>IFERROR(VLOOKUP(A773,[5]数据处理!$A:$G,7,0),0)</f>
        <v>0</v>
      </c>
      <c r="M773">
        <f t="shared" si="188"/>
        <v>0</v>
      </c>
      <c r="N773">
        <f>IFERROR(VLOOKUP(A773,[5]数据处理!$A:$C,3,0),0)</f>
        <v>0</v>
      </c>
      <c r="O773">
        <f>IFERROR(VLOOKUP($A773,[5]数据处理!$A:$N,14,0),0)</f>
        <v>0</v>
      </c>
      <c r="P773" t="str">
        <f>IFERROR(VLOOKUP($A773,[3]库存报告使用数据!$A$1:$B$65536,2,0),"")</f>
        <v/>
      </c>
      <c r="Q773" t="str">
        <f>IFERROR(VLOOKUP($A773,[3]库存报告使用数据!$A$1:$E$65536,5,0),"")</f>
        <v/>
      </c>
      <c r="R773" t="str">
        <f>IFERROR(VLOOKUP($A773,[3]库存报告使用数据!$A$1:$H$65536,8,0),"")</f>
        <v/>
      </c>
      <c r="S773" t="str">
        <f>IFERROR(VLOOKUP($A773,[3]库存报告使用数据!$A$1:$K$65536,11,0),"")</f>
        <v/>
      </c>
      <c r="T773" t="str">
        <f>IFERROR(VLOOKUP($A773,[3]库存报告使用数据!$A$1:$C$65536,3,0),"")</f>
        <v/>
      </c>
      <c r="U773" t="str">
        <f>IFERROR(VLOOKUP($A773,[3]库存报告使用数据!$A$1:$F$65536,6,0),"")</f>
        <v/>
      </c>
      <c r="V773" t="str">
        <f>IFERROR(VLOOKUP($A773,[3]库存报告使用数据!$A$1:$I$65536,9,0),"")</f>
        <v/>
      </c>
      <c r="W773" t="str">
        <f>IFERROR(VLOOKUP($A773,[3]库存报告使用数据!$A$1:$L$65536,12,0),"")</f>
        <v/>
      </c>
      <c r="X773" s="20" t="str">
        <f t="shared" si="189"/>
        <v/>
      </c>
      <c r="Y773" s="20" t="str">
        <f t="shared" si="190"/>
        <v/>
      </c>
      <c r="Z773" s="20" t="str">
        <f t="shared" si="191"/>
        <v/>
      </c>
      <c r="AA773" s="20" t="str">
        <f t="shared" si="192"/>
        <v/>
      </c>
      <c r="AB773" t="str">
        <f>IFERROR(VLOOKUP($A773,[3]库存报告使用数据!$A$1:$D$65536,4,0),"")</f>
        <v/>
      </c>
      <c r="AC773" t="str">
        <f>IFERROR(VLOOKUP($A773,[3]库存报告使用数据!$A$1:$G$65536,7,0),"")</f>
        <v/>
      </c>
      <c r="AD773" t="str">
        <f>IFERROR(VLOOKUP($A773,[3]库存报告使用数据!$A$1:$J$65536,10,0),"")</f>
        <v/>
      </c>
      <c r="AE773" t="str">
        <f>IFERROR(VLOOKUP($A773,[3]库存报告使用数据!$A$1:$M$65536,13,0),"")</f>
        <v/>
      </c>
      <c r="AF773" s="20" t="str">
        <f t="shared" si="193"/>
        <v/>
      </c>
      <c r="AG773" s="20" t="str">
        <f t="shared" si="194"/>
        <v/>
      </c>
      <c r="AH773" s="20" t="str">
        <f t="shared" si="195"/>
        <v/>
      </c>
      <c r="AI773" s="20" t="str">
        <f t="shared" si="196"/>
        <v/>
      </c>
      <c r="AJ773">
        <f>IFERROR(VLOOKUP($B773,[4]库存报告使用数据!$A$1:$B$65536,2,0),0)</f>
        <v>0</v>
      </c>
      <c r="AK773">
        <f>IFERROR(VLOOKUP($B773,[4]库存报告使用数据!$A$1:$C$65536,3,0),)</f>
        <v>0</v>
      </c>
      <c r="AL773">
        <f>IFERROR(VLOOKUP($B773,[4]库存报告使用数据!$A$1:$D$65536,4,0),)</f>
        <v>0</v>
      </c>
      <c r="AM773">
        <f>IFERROR(VLOOKUP($B773,[4]库存报告使用数据!$A$1:$E$65536,5,0),)</f>
        <v>0</v>
      </c>
      <c r="AN773" s="20" t="str">
        <f t="shared" si="197"/>
        <v/>
      </c>
      <c r="AO773" s="20" t="str">
        <f t="shared" si="198"/>
        <v/>
      </c>
      <c r="AP773" s="20" t="str">
        <f t="shared" si="199"/>
        <v/>
      </c>
      <c r="AQ773" s="20" t="str">
        <f t="shared" si="200"/>
        <v/>
      </c>
      <c r="AR773" s="32">
        <f t="shared" si="201"/>
        <v>0</v>
      </c>
      <c r="AS773" s="32">
        <f t="shared" si="202"/>
        <v>0</v>
      </c>
      <c r="AT773" s="32">
        <f t="shared" si="203"/>
        <v>0</v>
      </c>
      <c r="AU773" s="28" t="str">
        <f t="shared" si="204"/>
        <v>库存为0</v>
      </c>
      <c r="AV773" s="34" t="str">
        <f>IFERROR(时间!$B$4+AU773,"上周无销量")</f>
        <v>上周无销量</v>
      </c>
    </row>
    <row r="774" spans="1:48">
      <c r="A774" s="18" t="s">
        <v>819</v>
      </c>
      <c r="B774" t="str">
        <f>VLOOKUP(A774,'[1]sku-asin（子）'!$A:$B,2,0)</f>
        <v>B07CZ1DGRC</v>
      </c>
      <c r="C774" t="str">
        <f>VLOOKUP(A774,'[1]子sku-父sku'!$A:$B,2,0)</f>
        <v>LYQ-BE1059</v>
      </c>
      <c r="D774" s="28">
        <f>IFERROR(VLOOKUP(A774,[2]库存报告使用数据处理!$A:$C,3,0),0)</f>
        <v>0</v>
      </c>
      <c r="E774" s="28">
        <f>IFERROR(VLOOKUP(A774,[2]库存报告使用数据处理!$A:$D,4,0),0)</f>
        <v>0</v>
      </c>
      <c r="F774" s="28">
        <f>IFERROR(VLOOKUP(A774,[2]库存报告使用数据处理!$A:$E,5,0),0)</f>
        <v>0</v>
      </c>
      <c r="G774" s="28">
        <f>IFERROR(VLOOKUP(A774,[2]库存报告使用数据处理!$A:$F,6,0),0)</f>
        <v>0</v>
      </c>
      <c r="H774" s="29">
        <f>IFERROR(VLOOKUP(A774,[2]库存报告使用数据处理!$A:$G,7,0),0)</f>
        <v>0</v>
      </c>
      <c r="I774">
        <f>IFERROR(VLOOKUP(A774,[5]数据处理!$A:$B,2,0),0)</f>
        <v>0</v>
      </c>
      <c r="J774" s="30">
        <f>IFERROR(VLOOKUP(A774,[5]数据处理!$A:$D,4,0),0)</f>
        <v>0</v>
      </c>
      <c r="K774" s="30">
        <f>IFERROR(VLOOKUP(A774,[5]数据处理!$A:$E,5,0),0)</f>
        <v>0</v>
      </c>
      <c r="L774" s="30">
        <f>IFERROR(VLOOKUP(A774,[5]数据处理!$A:$G,7,0),0)</f>
        <v>0</v>
      </c>
      <c r="M774">
        <f t="shared" ref="M774:M837" si="205">SUM(I774:L774)</f>
        <v>0</v>
      </c>
      <c r="N774">
        <f>IFERROR(VLOOKUP(A774,[5]数据处理!$A:$C,3,0),0)</f>
        <v>0</v>
      </c>
      <c r="O774">
        <f>IFERROR(VLOOKUP($A774,[5]数据处理!$A:$N,14,0),0)</f>
        <v>0</v>
      </c>
      <c r="P774" t="str">
        <f>IFERROR(VLOOKUP($A774,[3]库存报告使用数据!$A$1:$B$65536,2,0),"")</f>
        <v/>
      </c>
      <c r="Q774" t="str">
        <f>IFERROR(VLOOKUP($A774,[3]库存报告使用数据!$A$1:$E$65536,5,0),"")</f>
        <v/>
      </c>
      <c r="R774" t="str">
        <f>IFERROR(VLOOKUP($A774,[3]库存报告使用数据!$A$1:$H$65536,8,0),"")</f>
        <v/>
      </c>
      <c r="S774" t="str">
        <f>IFERROR(VLOOKUP($A774,[3]库存报告使用数据!$A$1:$K$65536,11,0),"")</f>
        <v/>
      </c>
      <c r="T774" t="str">
        <f>IFERROR(VLOOKUP($A774,[3]库存报告使用数据!$A$1:$C$65536,3,0),"")</f>
        <v/>
      </c>
      <c r="U774" t="str">
        <f>IFERROR(VLOOKUP($A774,[3]库存报告使用数据!$A$1:$F$65536,6,0),"")</f>
        <v/>
      </c>
      <c r="V774" t="str">
        <f>IFERROR(VLOOKUP($A774,[3]库存报告使用数据!$A$1:$I$65536,9,0),"")</f>
        <v/>
      </c>
      <c r="W774" t="str">
        <f>IFERROR(VLOOKUP($A774,[3]库存报告使用数据!$A$1:$L$65536,12,0),"")</f>
        <v/>
      </c>
      <c r="X774" s="20" t="str">
        <f t="shared" ref="X774:X837" si="206">IFERROR(T774/P774,"")</f>
        <v/>
      </c>
      <c r="Y774" s="20" t="str">
        <f t="shared" ref="Y774:Y837" si="207">IFERROR(U774/Q774,"")</f>
        <v/>
      </c>
      <c r="Z774" s="20" t="str">
        <f t="shared" ref="Z774:Z837" si="208">IFERROR(V774/R774,"")</f>
        <v/>
      </c>
      <c r="AA774" s="20" t="str">
        <f t="shared" ref="AA774:AA837" si="209">IFERROR(W774/S774,"")</f>
        <v/>
      </c>
      <c r="AB774" t="str">
        <f>IFERROR(VLOOKUP($A774,[3]库存报告使用数据!$A$1:$D$65536,4,0),"")</f>
        <v/>
      </c>
      <c r="AC774" t="str">
        <f>IFERROR(VLOOKUP($A774,[3]库存报告使用数据!$A$1:$G$65536,7,0),"")</f>
        <v/>
      </c>
      <c r="AD774" t="str">
        <f>IFERROR(VLOOKUP($A774,[3]库存报告使用数据!$A$1:$J$65536,10,0),"")</f>
        <v/>
      </c>
      <c r="AE774" t="str">
        <f>IFERROR(VLOOKUP($A774,[3]库存报告使用数据!$A$1:$M$65536,13,0),"")</f>
        <v/>
      </c>
      <c r="AF774" s="20" t="str">
        <f t="shared" ref="AF774:AF837" si="210">IF(OR(AB774="",AB774=0),"",IF(AND(D774*$H774=0,AB774&gt;0),"无销售广告费为"&amp;AB774,IFERROR(AB774/(D774*$H774),0)))</f>
        <v/>
      </c>
      <c r="AG774" s="20" t="str">
        <f t="shared" ref="AG774:AG837" si="211">IF(OR(AC774="",AC774=0),"",IF(AND(E774*$H774=0,AC774&gt;0),"无销售广告费为"&amp;AC774,IFERROR(AC774/(E774*$H774),0)))</f>
        <v/>
      </c>
      <c r="AH774" s="20" t="str">
        <f t="shared" ref="AH774:AH837" si="212">IF(OR(AD774="",AD774=0),"",IF(AND(F774*$H774=0,AD774&gt;0),"无销售广告费为"&amp;AD774,IFERROR(AD774/(F774*$H774),0)))</f>
        <v/>
      </c>
      <c r="AI774" s="20" t="str">
        <f t="shared" ref="AI774:AI837" si="213">IF(OR(AE774="",AE774=0),"",IF(AND(G774*$H774=0,AE774&gt;0),"无销售广告费为"&amp;AE774,IFERROR(AE774/(G774*$H774),0)))</f>
        <v/>
      </c>
      <c r="AJ774">
        <f>IFERROR(VLOOKUP($B774,[4]库存报告使用数据!$A$1:$B$65536,2,0),0)</f>
        <v>0</v>
      </c>
      <c r="AK774">
        <f>IFERROR(VLOOKUP($B774,[4]库存报告使用数据!$A$1:$C$65536,3,0),)</f>
        <v>0</v>
      </c>
      <c r="AL774">
        <f>IFERROR(VLOOKUP($B774,[4]库存报告使用数据!$A$1:$D$65536,4,0),)</f>
        <v>0</v>
      </c>
      <c r="AM774">
        <f>IFERROR(VLOOKUP($B774,[4]库存报告使用数据!$A$1:$E$65536,5,0),)</f>
        <v>0</v>
      </c>
      <c r="AN774" s="20" t="str">
        <f t="shared" ref="AN774:AN837" si="214">IFERROR(D774/AJ774,"")</f>
        <v/>
      </c>
      <c r="AO774" s="20" t="str">
        <f t="shared" ref="AO774:AO837" si="215">IFERROR(E774/AK774,"")</f>
        <v/>
      </c>
      <c r="AP774" s="20" t="str">
        <f t="shared" ref="AP774:AP837" si="216">IFERROR(F774/AL774,"")</f>
        <v/>
      </c>
      <c r="AQ774" s="20" t="str">
        <f t="shared" ref="AQ774:AQ837" si="217">IFERROR(G774/AM774,"")</f>
        <v/>
      </c>
      <c r="AR774" s="32">
        <f t="shared" ref="AR774:AR837" si="218">IFERROR(D774/7,"")</f>
        <v>0</v>
      </c>
      <c r="AS774" s="32">
        <f t="shared" ref="AS774:AS837" si="219">IF(AR774="","上周无销量",60*AR774)</f>
        <v>0</v>
      </c>
      <c r="AT774" s="32">
        <f t="shared" ref="AT774:AT837" si="220">IF(AS774="上周无销量","上周无销量/总库存"&amp;M774,M774-AS774)</f>
        <v>0</v>
      </c>
      <c r="AU774" s="28" t="str">
        <f t="shared" ref="AU774:AU837" si="221">IF(AR774="","库存为"&amp;M774,IF(AS774=0,"库存为"&amp;M774,INT(M774/AR774)))</f>
        <v>库存为0</v>
      </c>
      <c r="AV774" s="34" t="str">
        <f>IFERROR(时间!$B$4+AU774,"上周无销量")</f>
        <v>上周无销量</v>
      </c>
    </row>
    <row r="775" spans="1:48">
      <c r="A775" s="18" t="s">
        <v>820</v>
      </c>
      <c r="B775" t="str">
        <f>VLOOKUP(A775,'[1]sku-asin（子）'!$A:$B,2,0)</f>
        <v>B07CYSLWH9</v>
      </c>
      <c r="C775" t="str">
        <f>VLOOKUP(A775,'[1]子sku-父sku'!$A:$B,2,0)</f>
        <v>LYQ-BE1059</v>
      </c>
      <c r="D775" s="28">
        <f>IFERROR(VLOOKUP(A775,[2]库存报告使用数据处理!$A:$C,3,0),0)</f>
        <v>0</v>
      </c>
      <c r="E775" s="28">
        <f>IFERROR(VLOOKUP(A775,[2]库存报告使用数据处理!$A:$D,4,0),0)</f>
        <v>0</v>
      </c>
      <c r="F775" s="28">
        <f>IFERROR(VLOOKUP(A775,[2]库存报告使用数据处理!$A:$E,5,0),0)</f>
        <v>0</v>
      </c>
      <c r="G775" s="28">
        <f>IFERROR(VLOOKUP(A775,[2]库存报告使用数据处理!$A:$F,6,0),0)</f>
        <v>0</v>
      </c>
      <c r="H775" s="29">
        <f>IFERROR(VLOOKUP(A775,[2]库存报告使用数据处理!$A:$G,7,0),0)</f>
        <v>0</v>
      </c>
      <c r="I775">
        <f>IFERROR(VLOOKUP(A775,[5]数据处理!$A:$B,2,0),0)</f>
        <v>0</v>
      </c>
      <c r="J775" s="30">
        <f>IFERROR(VLOOKUP(A775,[5]数据处理!$A:$D,4,0),0)</f>
        <v>0</v>
      </c>
      <c r="K775" s="30">
        <f>IFERROR(VLOOKUP(A775,[5]数据处理!$A:$E,5,0),0)</f>
        <v>0</v>
      </c>
      <c r="L775" s="30">
        <f>IFERROR(VLOOKUP(A775,[5]数据处理!$A:$G,7,0),0)</f>
        <v>0</v>
      </c>
      <c r="M775">
        <f t="shared" si="205"/>
        <v>0</v>
      </c>
      <c r="N775">
        <f>IFERROR(VLOOKUP(A775,[5]数据处理!$A:$C,3,0),0)</f>
        <v>0</v>
      </c>
      <c r="O775">
        <f>IFERROR(VLOOKUP($A775,[5]数据处理!$A:$N,14,0),0)</f>
        <v>0</v>
      </c>
      <c r="P775" t="str">
        <f>IFERROR(VLOOKUP($A775,[3]库存报告使用数据!$A$1:$B$65536,2,0),"")</f>
        <v/>
      </c>
      <c r="Q775" t="str">
        <f>IFERROR(VLOOKUP($A775,[3]库存报告使用数据!$A$1:$E$65536,5,0),"")</f>
        <v/>
      </c>
      <c r="R775" t="str">
        <f>IFERROR(VLOOKUP($A775,[3]库存报告使用数据!$A$1:$H$65536,8,0),"")</f>
        <v/>
      </c>
      <c r="S775" t="str">
        <f>IFERROR(VLOOKUP($A775,[3]库存报告使用数据!$A$1:$K$65536,11,0),"")</f>
        <v/>
      </c>
      <c r="T775" t="str">
        <f>IFERROR(VLOOKUP($A775,[3]库存报告使用数据!$A$1:$C$65536,3,0),"")</f>
        <v/>
      </c>
      <c r="U775" t="str">
        <f>IFERROR(VLOOKUP($A775,[3]库存报告使用数据!$A$1:$F$65536,6,0),"")</f>
        <v/>
      </c>
      <c r="V775" t="str">
        <f>IFERROR(VLOOKUP($A775,[3]库存报告使用数据!$A$1:$I$65536,9,0),"")</f>
        <v/>
      </c>
      <c r="W775" t="str">
        <f>IFERROR(VLOOKUP($A775,[3]库存报告使用数据!$A$1:$L$65536,12,0),"")</f>
        <v/>
      </c>
      <c r="X775" s="20" t="str">
        <f t="shared" si="206"/>
        <v/>
      </c>
      <c r="Y775" s="20" t="str">
        <f t="shared" si="207"/>
        <v/>
      </c>
      <c r="Z775" s="20" t="str">
        <f t="shared" si="208"/>
        <v/>
      </c>
      <c r="AA775" s="20" t="str">
        <f t="shared" si="209"/>
        <v/>
      </c>
      <c r="AB775" t="str">
        <f>IFERROR(VLOOKUP($A775,[3]库存报告使用数据!$A$1:$D$65536,4,0),"")</f>
        <v/>
      </c>
      <c r="AC775" t="str">
        <f>IFERROR(VLOOKUP($A775,[3]库存报告使用数据!$A$1:$G$65536,7,0),"")</f>
        <v/>
      </c>
      <c r="AD775" t="str">
        <f>IFERROR(VLOOKUP($A775,[3]库存报告使用数据!$A$1:$J$65536,10,0),"")</f>
        <v/>
      </c>
      <c r="AE775" t="str">
        <f>IFERROR(VLOOKUP($A775,[3]库存报告使用数据!$A$1:$M$65536,13,0),"")</f>
        <v/>
      </c>
      <c r="AF775" s="20" t="str">
        <f t="shared" si="210"/>
        <v/>
      </c>
      <c r="AG775" s="20" t="str">
        <f t="shared" si="211"/>
        <v/>
      </c>
      <c r="AH775" s="20" t="str">
        <f t="shared" si="212"/>
        <v/>
      </c>
      <c r="AI775" s="20" t="str">
        <f t="shared" si="213"/>
        <v/>
      </c>
      <c r="AJ775">
        <f>IFERROR(VLOOKUP($B775,[4]库存报告使用数据!$A$1:$B$65536,2,0),0)</f>
        <v>0</v>
      </c>
      <c r="AK775">
        <f>IFERROR(VLOOKUP($B775,[4]库存报告使用数据!$A$1:$C$65536,3,0),)</f>
        <v>0</v>
      </c>
      <c r="AL775">
        <f>IFERROR(VLOOKUP($B775,[4]库存报告使用数据!$A$1:$D$65536,4,0),)</f>
        <v>0</v>
      </c>
      <c r="AM775">
        <f>IFERROR(VLOOKUP($B775,[4]库存报告使用数据!$A$1:$E$65536,5,0),)</f>
        <v>0</v>
      </c>
      <c r="AN775" s="20" t="str">
        <f t="shared" si="214"/>
        <v/>
      </c>
      <c r="AO775" s="20" t="str">
        <f t="shared" si="215"/>
        <v/>
      </c>
      <c r="AP775" s="20" t="str">
        <f t="shared" si="216"/>
        <v/>
      </c>
      <c r="AQ775" s="20" t="str">
        <f t="shared" si="217"/>
        <v/>
      </c>
      <c r="AR775" s="32">
        <f t="shared" si="218"/>
        <v>0</v>
      </c>
      <c r="AS775" s="32">
        <f t="shared" si="219"/>
        <v>0</v>
      </c>
      <c r="AT775" s="32">
        <f t="shared" si="220"/>
        <v>0</v>
      </c>
      <c r="AU775" s="28" t="str">
        <f t="shared" si="221"/>
        <v>库存为0</v>
      </c>
      <c r="AV775" s="34" t="str">
        <f>IFERROR(时间!$B$4+AU775,"上周无销量")</f>
        <v>上周无销量</v>
      </c>
    </row>
    <row r="776" spans="1:48">
      <c r="A776" s="18" t="s">
        <v>821</v>
      </c>
      <c r="B776" t="str">
        <f>VLOOKUP(A776,'[1]sku-asin（子）'!$A:$B,2,0)</f>
        <v>B07CYYBB4M</v>
      </c>
      <c r="C776" t="str">
        <f>VLOOKUP(A776,'[1]子sku-父sku'!$A:$B,2,0)</f>
        <v>LYQ-BE1059</v>
      </c>
      <c r="D776" s="28">
        <f>IFERROR(VLOOKUP(A776,[2]库存报告使用数据处理!$A:$C,3,0),0)</f>
        <v>0</v>
      </c>
      <c r="E776" s="28">
        <f>IFERROR(VLOOKUP(A776,[2]库存报告使用数据处理!$A:$D,4,0),0)</f>
        <v>0</v>
      </c>
      <c r="F776" s="28">
        <f>IFERROR(VLOOKUP(A776,[2]库存报告使用数据处理!$A:$E,5,0),0)</f>
        <v>0</v>
      </c>
      <c r="G776" s="28">
        <f>IFERROR(VLOOKUP(A776,[2]库存报告使用数据处理!$A:$F,6,0),0)</f>
        <v>0</v>
      </c>
      <c r="H776" s="29">
        <f>IFERROR(VLOOKUP(A776,[2]库存报告使用数据处理!$A:$G,7,0),0)</f>
        <v>0</v>
      </c>
      <c r="I776">
        <f>IFERROR(VLOOKUP(A776,[5]数据处理!$A:$B,2,0),0)</f>
        <v>0</v>
      </c>
      <c r="J776" s="30">
        <f>IFERROR(VLOOKUP(A776,[5]数据处理!$A:$D,4,0),0)</f>
        <v>0</v>
      </c>
      <c r="K776" s="30">
        <f>IFERROR(VLOOKUP(A776,[5]数据处理!$A:$E,5,0),0)</f>
        <v>0</v>
      </c>
      <c r="L776" s="30">
        <f>IFERROR(VLOOKUP(A776,[5]数据处理!$A:$G,7,0),0)</f>
        <v>0</v>
      </c>
      <c r="M776">
        <f t="shared" si="205"/>
        <v>0</v>
      </c>
      <c r="N776">
        <f>IFERROR(VLOOKUP(A776,[5]数据处理!$A:$C,3,0),0)</f>
        <v>0</v>
      </c>
      <c r="O776">
        <f>IFERROR(VLOOKUP($A776,[5]数据处理!$A:$N,14,0),0)</f>
        <v>0</v>
      </c>
      <c r="P776" t="str">
        <f>IFERROR(VLOOKUP($A776,[3]库存报告使用数据!$A$1:$B$65536,2,0),"")</f>
        <v/>
      </c>
      <c r="Q776" t="str">
        <f>IFERROR(VLOOKUP($A776,[3]库存报告使用数据!$A$1:$E$65536,5,0),"")</f>
        <v/>
      </c>
      <c r="R776" t="str">
        <f>IFERROR(VLOOKUP($A776,[3]库存报告使用数据!$A$1:$H$65536,8,0),"")</f>
        <v/>
      </c>
      <c r="S776" t="str">
        <f>IFERROR(VLOOKUP($A776,[3]库存报告使用数据!$A$1:$K$65536,11,0),"")</f>
        <v/>
      </c>
      <c r="T776" t="str">
        <f>IFERROR(VLOOKUP($A776,[3]库存报告使用数据!$A$1:$C$65536,3,0),"")</f>
        <v/>
      </c>
      <c r="U776" t="str">
        <f>IFERROR(VLOOKUP($A776,[3]库存报告使用数据!$A$1:$F$65536,6,0),"")</f>
        <v/>
      </c>
      <c r="V776" t="str">
        <f>IFERROR(VLOOKUP($A776,[3]库存报告使用数据!$A$1:$I$65536,9,0),"")</f>
        <v/>
      </c>
      <c r="W776" t="str">
        <f>IFERROR(VLOOKUP($A776,[3]库存报告使用数据!$A$1:$L$65536,12,0),"")</f>
        <v/>
      </c>
      <c r="X776" s="20" t="str">
        <f t="shared" si="206"/>
        <v/>
      </c>
      <c r="Y776" s="20" t="str">
        <f t="shared" si="207"/>
        <v/>
      </c>
      <c r="Z776" s="20" t="str">
        <f t="shared" si="208"/>
        <v/>
      </c>
      <c r="AA776" s="20" t="str">
        <f t="shared" si="209"/>
        <v/>
      </c>
      <c r="AB776" t="str">
        <f>IFERROR(VLOOKUP($A776,[3]库存报告使用数据!$A$1:$D$65536,4,0),"")</f>
        <v/>
      </c>
      <c r="AC776" t="str">
        <f>IFERROR(VLOOKUP($A776,[3]库存报告使用数据!$A$1:$G$65536,7,0),"")</f>
        <v/>
      </c>
      <c r="AD776" t="str">
        <f>IFERROR(VLOOKUP($A776,[3]库存报告使用数据!$A$1:$J$65536,10,0),"")</f>
        <v/>
      </c>
      <c r="AE776" t="str">
        <f>IFERROR(VLOOKUP($A776,[3]库存报告使用数据!$A$1:$M$65536,13,0),"")</f>
        <v/>
      </c>
      <c r="AF776" s="20" t="str">
        <f t="shared" si="210"/>
        <v/>
      </c>
      <c r="AG776" s="20" t="str">
        <f t="shared" si="211"/>
        <v/>
      </c>
      <c r="AH776" s="20" t="str">
        <f t="shared" si="212"/>
        <v/>
      </c>
      <c r="AI776" s="20" t="str">
        <f t="shared" si="213"/>
        <v/>
      </c>
      <c r="AJ776">
        <f>IFERROR(VLOOKUP($B776,[4]库存报告使用数据!$A$1:$B$65536,2,0),0)</f>
        <v>0</v>
      </c>
      <c r="AK776">
        <f>IFERROR(VLOOKUP($B776,[4]库存报告使用数据!$A$1:$C$65536,3,0),)</f>
        <v>0</v>
      </c>
      <c r="AL776">
        <f>IFERROR(VLOOKUP($B776,[4]库存报告使用数据!$A$1:$D$65536,4,0),)</f>
        <v>0</v>
      </c>
      <c r="AM776">
        <f>IFERROR(VLOOKUP($B776,[4]库存报告使用数据!$A$1:$E$65536,5,0),)</f>
        <v>0</v>
      </c>
      <c r="AN776" s="20" t="str">
        <f t="shared" si="214"/>
        <v/>
      </c>
      <c r="AO776" s="20" t="str">
        <f t="shared" si="215"/>
        <v/>
      </c>
      <c r="AP776" s="20" t="str">
        <f t="shared" si="216"/>
        <v/>
      </c>
      <c r="AQ776" s="20" t="str">
        <f t="shared" si="217"/>
        <v/>
      </c>
      <c r="AR776" s="32">
        <f t="shared" si="218"/>
        <v>0</v>
      </c>
      <c r="AS776" s="32">
        <f t="shared" si="219"/>
        <v>0</v>
      </c>
      <c r="AT776" s="32">
        <f t="shared" si="220"/>
        <v>0</v>
      </c>
      <c r="AU776" s="28" t="str">
        <f t="shared" si="221"/>
        <v>库存为0</v>
      </c>
      <c r="AV776" s="34" t="str">
        <f>IFERROR(时间!$B$4+AU776,"上周无销量")</f>
        <v>上周无销量</v>
      </c>
    </row>
    <row r="777" spans="1:48">
      <c r="A777" s="18" t="s">
        <v>822</v>
      </c>
      <c r="B777" t="str">
        <f>VLOOKUP(A777,'[1]sku-asin（子）'!$A:$B,2,0)</f>
        <v>B07CYYZT8W</v>
      </c>
      <c r="C777" t="str">
        <f>VLOOKUP(A777,'[1]子sku-父sku'!$A:$B,2,0)</f>
        <v>LYQ-BE1059</v>
      </c>
      <c r="D777" s="28">
        <f>IFERROR(VLOOKUP(A777,[2]库存报告使用数据处理!$A:$C,3,0),0)</f>
        <v>0</v>
      </c>
      <c r="E777" s="28">
        <f>IFERROR(VLOOKUP(A777,[2]库存报告使用数据处理!$A:$D,4,0),0)</f>
        <v>0</v>
      </c>
      <c r="F777" s="28">
        <f>IFERROR(VLOOKUP(A777,[2]库存报告使用数据处理!$A:$E,5,0),0)</f>
        <v>0</v>
      </c>
      <c r="G777" s="28">
        <f>IFERROR(VLOOKUP(A777,[2]库存报告使用数据处理!$A:$F,6,0),0)</f>
        <v>0</v>
      </c>
      <c r="H777" s="29">
        <f>IFERROR(VLOOKUP(A777,[2]库存报告使用数据处理!$A:$G,7,0),0)</f>
        <v>0</v>
      </c>
      <c r="I777">
        <f>IFERROR(VLOOKUP(A777,[5]数据处理!$A:$B,2,0),0)</f>
        <v>0</v>
      </c>
      <c r="J777" s="30">
        <f>IFERROR(VLOOKUP(A777,[5]数据处理!$A:$D,4,0),0)</f>
        <v>0</v>
      </c>
      <c r="K777" s="30">
        <f>IFERROR(VLOOKUP(A777,[5]数据处理!$A:$E,5,0),0)</f>
        <v>0</v>
      </c>
      <c r="L777" s="30">
        <f>IFERROR(VLOOKUP(A777,[5]数据处理!$A:$G,7,0),0)</f>
        <v>0</v>
      </c>
      <c r="M777">
        <f t="shared" si="205"/>
        <v>0</v>
      </c>
      <c r="N777">
        <f>IFERROR(VLOOKUP(A777,[5]数据处理!$A:$C,3,0),0)</f>
        <v>0</v>
      </c>
      <c r="O777">
        <f>IFERROR(VLOOKUP($A777,[5]数据处理!$A:$N,14,0),0)</f>
        <v>0</v>
      </c>
      <c r="P777" t="str">
        <f>IFERROR(VLOOKUP($A777,[3]库存报告使用数据!$A$1:$B$65536,2,0),"")</f>
        <v/>
      </c>
      <c r="Q777" t="str">
        <f>IFERROR(VLOOKUP($A777,[3]库存报告使用数据!$A$1:$E$65536,5,0),"")</f>
        <v/>
      </c>
      <c r="R777" t="str">
        <f>IFERROR(VLOOKUP($A777,[3]库存报告使用数据!$A$1:$H$65536,8,0),"")</f>
        <v/>
      </c>
      <c r="S777" t="str">
        <f>IFERROR(VLOOKUP($A777,[3]库存报告使用数据!$A$1:$K$65536,11,0),"")</f>
        <v/>
      </c>
      <c r="T777" t="str">
        <f>IFERROR(VLOOKUP($A777,[3]库存报告使用数据!$A$1:$C$65536,3,0),"")</f>
        <v/>
      </c>
      <c r="U777" t="str">
        <f>IFERROR(VLOOKUP($A777,[3]库存报告使用数据!$A$1:$F$65536,6,0),"")</f>
        <v/>
      </c>
      <c r="V777" t="str">
        <f>IFERROR(VLOOKUP($A777,[3]库存报告使用数据!$A$1:$I$65536,9,0),"")</f>
        <v/>
      </c>
      <c r="W777" t="str">
        <f>IFERROR(VLOOKUP($A777,[3]库存报告使用数据!$A$1:$L$65536,12,0),"")</f>
        <v/>
      </c>
      <c r="X777" s="20" t="str">
        <f t="shared" si="206"/>
        <v/>
      </c>
      <c r="Y777" s="20" t="str">
        <f t="shared" si="207"/>
        <v/>
      </c>
      <c r="Z777" s="20" t="str">
        <f t="shared" si="208"/>
        <v/>
      </c>
      <c r="AA777" s="20" t="str">
        <f t="shared" si="209"/>
        <v/>
      </c>
      <c r="AB777" t="str">
        <f>IFERROR(VLOOKUP($A777,[3]库存报告使用数据!$A$1:$D$65536,4,0),"")</f>
        <v/>
      </c>
      <c r="AC777" t="str">
        <f>IFERROR(VLOOKUP($A777,[3]库存报告使用数据!$A$1:$G$65536,7,0),"")</f>
        <v/>
      </c>
      <c r="AD777" t="str">
        <f>IFERROR(VLOOKUP($A777,[3]库存报告使用数据!$A$1:$J$65536,10,0),"")</f>
        <v/>
      </c>
      <c r="AE777" t="str">
        <f>IFERROR(VLOOKUP($A777,[3]库存报告使用数据!$A$1:$M$65536,13,0),"")</f>
        <v/>
      </c>
      <c r="AF777" s="20" t="str">
        <f t="shared" si="210"/>
        <v/>
      </c>
      <c r="AG777" s="20" t="str">
        <f t="shared" si="211"/>
        <v/>
      </c>
      <c r="AH777" s="20" t="str">
        <f t="shared" si="212"/>
        <v/>
      </c>
      <c r="AI777" s="20" t="str">
        <f t="shared" si="213"/>
        <v/>
      </c>
      <c r="AJ777">
        <f>IFERROR(VLOOKUP($B777,[4]库存报告使用数据!$A$1:$B$65536,2,0),0)</f>
        <v>0</v>
      </c>
      <c r="AK777">
        <f>IFERROR(VLOOKUP($B777,[4]库存报告使用数据!$A$1:$C$65536,3,0),)</f>
        <v>0</v>
      </c>
      <c r="AL777">
        <f>IFERROR(VLOOKUP($B777,[4]库存报告使用数据!$A$1:$D$65536,4,0),)</f>
        <v>0</v>
      </c>
      <c r="AM777">
        <f>IFERROR(VLOOKUP($B777,[4]库存报告使用数据!$A$1:$E$65536,5,0),)</f>
        <v>0</v>
      </c>
      <c r="AN777" s="20" t="str">
        <f t="shared" si="214"/>
        <v/>
      </c>
      <c r="AO777" s="20" t="str">
        <f t="shared" si="215"/>
        <v/>
      </c>
      <c r="AP777" s="20" t="str">
        <f t="shared" si="216"/>
        <v/>
      </c>
      <c r="AQ777" s="20" t="str">
        <f t="shared" si="217"/>
        <v/>
      </c>
      <c r="AR777" s="32">
        <f t="shared" si="218"/>
        <v>0</v>
      </c>
      <c r="AS777" s="32">
        <f t="shared" si="219"/>
        <v>0</v>
      </c>
      <c r="AT777" s="32">
        <f t="shared" si="220"/>
        <v>0</v>
      </c>
      <c r="AU777" s="28" t="str">
        <f t="shared" si="221"/>
        <v>库存为0</v>
      </c>
      <c r="AV777" s="34" t="str">
        <f>IFERROR(时间!$B$4+AU777,"上周无销量")</f>
        <v>上周无销量</v>
      </c>
    </row>
    <row r="778" spans="1:48">
      <c r="A778" s="18" t="s">
        <v>823</v>
      </c>
      <c r="B778" t="str">
        <f>VLOOKUP(A778,'[1]sku-asin（子）'!$A:$B,2,0)</f>
        <v>B017X47WOW</v>
      </c>
      <c r="C778" t="str">
        <f>VLOOKUP(A778,'[1]子sku-父sku'!$A:$B,2,0)</f>
        <v>LYQ-BS-1010</v>
      </c>
      <c r="D778" s="28">
        <f>IFERROR(VLOOKUP(A778,[2]库存报告使用数据处理!$A:$C,3,0),0)</f>
        <v>0</v>
      </c>
      <c r="E778" s="28">
        <f>IFERROR(VLOOKUP(A778,[2]库存报告使用数据处理!$A:$D,4,0),0)</f>
        <v>0</v>
      </c>
      <c r="F778" s="28">
        <f>IFERROR(VLOOKUP(A778,[2]库存报告使用数据处理!$A:$E,5,0),0)</f>
        <v>0</v>
      </c>
      <c r="G778" s="28">
        <f>IFERROR(VLOOKUP(A778,[2]库存报告使用数据处理!$A:$F,6,0),0)</f>
        <v>0</v>
      </c>
      <c r="H778" s="29">
        <f>IFERROR(VLOOKUP(A778,[2]库存报告使用数据处理!$A:$G,7,0),0)</f>
        <v>0</v>
      </c>
      <c r="I778">
        <f>IFERROR(VLOOKUP(A778,[5]数据处理!$A:$B,2,0),0)</f>
        <v>81</v>
      </c>
      <c r="J778" s="30">
        <f>IFERROR(VLOOKUP(A778,[5]数据处理!$A:$D,4,0),0)</f>
        <v>0</v>
      </c>
      <c r="K778" s="30">
        <f>IFERROR(VLOOKUP(A778,[5]数据处理!$A:$E,5,0),0)</f>
        <v>0</v>
      </c>
      <c r="L778" s="30">
        <f>IFERROR(VLOOKUP(A778,[5]数据处理!$A:$G,7,0),0)</f>
        <v>0</v>
      </c>
      <c r="M778">
        <f t="shared" si="205"/>
        <v>81</v>
      </c>
      <c r="N778">
        <f>IFERROR(VLOOKUP(A778,[5]数据处理!$A:$C,3,0),0)</f>
        <v>0</v>
      </c>
      <c r="O778">
        <f>IFERROR(VLOOKUP($A778,[5]数据处理!$A:$N,14,0),0)</f>
        <v>77</v>
      </c>
      <c r="P778" t="str">
        <f>IFERROR(VLOOKUP($A778,[3]库存报告使用数据!$A$1:$B$65536,2,0),"")</f>
        <v/>
      </c>
      <c r="Q778" t="str">
        <f>IFERROR(VLOOKUP($A778,[3]库存报告使用数据!$A$1:$E$65536,5,0),"")</f>
        <v/>
      </c>
      <c r="R778" t="str">
        <f>IFERROR(VLOOKUP($A778,[3]库存报告使用数据!$A$1:$H$65536,8,0),"")</f>
        <v/>
      </c>
      <c r="S778" t="str">
        <f>IFERROR(VLOOKUP($A778,[3]库存报告使用数据!$A$1:$K$65536,11,0),"")</f>
        <v/>
      </c>
      <c r="T778" t="str">
        <f>IFERROR(VLOOKUP($A778,[3]库存报告使用数据!$A$1:$C$65536,3,0),"")</f>
        <v/>
      </c>
      <c r="U778" t="str">
        <f>IFERROR(VLOOKUP($A778,[3]库存报告使用数据!$A$1:$F$65536,6,0),"")</f>
        <v/>
      </c>
      <c r="V778" t="str">
        <f>IFERROR(VLOOKUP($A778,[3]库存报告使用数据!$A$1:$I$65536,9,0),"")</f>
        <v/>
      </c>
      <c r="W778" t="str">
        <f>IFERROR(VLOOKUP($A778,[3]库存报告使用数据!$A$1:$L$65536,12,0),"")</f>
        <v/>
      </c>
      <c r="X778" s="20" t="str">
        <f t="shared" si="206"/>
        <v/>
      </c>
      <c r="Y778" s="20" t="str">
        <f t="shared" si="207"/>
        <v/>
      </c>
      <c r="Z778" s="20" t="str">
        <f t="shared" si="208"/>
        <v/>
      </c>
      <c r="AA778" s="20" t="str">
        <f t="shared" si="209"/>
        <v/>
      </c>
      <c r="AB778" t="str">
        <f>IFERROR(VLOOKUP($A778,[3]库存报告使用数据!$A$1:$D$65536,4,0),"")</f>
        <v/>
      </c>
      <c r="AC778" t="str">
        <f>IFERROR(VLOOKUP($A778,[3]库存报告使用数据!$A$1:$G$65536,7,0),"")</f>
        <v/>
      </c>
      <c r="AD778" t="str">
        <f>IFERROR(VLOOKUP($A778,[3]库存报告使用数据!$A$1:$J$65536,10,0),"")</f>
        <v/>
      </c>
      <c r="AE778" t="str">
        <f>IFERROR(VLOOKUP($A778,[3]库存报告使用数据!$A$1:$M$65536,13,0),"")</f>
        <v/>
      </c>
      <c r="AF778" s="20" t="str">
        <f t="shared" si="210"/>
        <v/>
      </c>
      <c r="AG778" s="20" t="str">
        <f t="shared" si="211"/>
        <v/>
      </c>
      <c r="AH778" s="20" t="str">
        <f t="shared" si="212"/>
        <v/>
      </c>
      <c r="AI778" s="20" t="str">
        <f t="shared" si="213"/>
        <v/>
      </c>
      <c r="AJ778">
        <f>IFERROR(VLOOKUP($B778,[4]库存报告使用数据!$A$1:$B$65536,2,0),0)</f>
        <v>5</v>
      </c>
      <c r="AK778">
        <f>IFERROR(VLOOKUP($B778,[4]库存报告使用数据!$A$1:$C$65536,3,0),)</f>
        <v>5</v>
      </c>
      <c r="AL778">
        <f>IFERROR(VLOOKUP($B778,[4]库存报告使用数据!$A$1:$D$65536,4,0),)</f>
        <v>5</v>
      </c>
      <c r="AM778">
        <f>IFERROR(VLOOKUP($B778,[4]库存报告使用数据!$A$1:$E$65536,5,0),)</f>
        <v>8</v>
      </c>
      <c r="AN778" s="20">
        <f t="shared" si="214"/>
        <v>0</v>
      </c>
      <c r="AO778" s="20">
        <f t="shared" si="215"/>
        <v>0</v>
      </c>
      <c r="AP778" s="20">
        <f t="shared" si="216"/>
        <v>0</v>
      </c>
      <c r="AQ778" s="20">
        <f t="shared" si="217"/>
        <v>0</v>
      </c>
      <c r="AR778" s="32">
        <f t="shared" si="218"/>
        <v>0</v>
      </c>
      <c r="AS778" s="32">
        <f t="shared" si="219"/>
        <v>0</v>
      </c>
      <c r="AT778" s="32">
        <f t="shared" si="220"/>
        <v>81</v>
      </c>
      <c r="AU778" s="28" t="str">
        <f t="shared" si="221"/>
        <v>库存为81</v>
      </c>
      <c r="AV778" s="34" t="str">
        <f>IFERROR(时间!$B$4+AU778,"上周无销量")</f>
        <v>上周无销量</v>
      </c>
    </row>
    <row r="779" spans="1:48">
      <c r="A779" s="18" t="s">
        <v>824</v>
      </c>
      <c r="B779" t="str">
        <f>VLOOKUP(A779,'[1]sku-asin（子）'!$A:$B,2,0)</f>
        <v>B01BCZBKJ6</v>
      </c>
      <c r="C779" t="str">
        <f>VLOOKUP(A779,'[1]子sku-父sku'!$A:$B,2,0)</f>
        <v>LYQ-BS-1010</v>
      </c>
      <c r="D779" s="28">
        <f>IFERROR(VLOOKUP(A779,[2]库存报告使用数据处理!$A:$C,3,0),0)</f>
        <v>0</v>
      </c>
      <c r="E779" s="28">
        <f>IFERROR(VLOOKUP(A779,[2]库存报告使用数据处理!$A:$D,4,0),0)</f>
        <v>0</v>
      </c>
      <c r="F779" s="28">
        <f>IFERROR(VLOOKUP(A779,[2]库存报告使用数据处理!$A:$E,5,0),0)</f>
        <v>0</v>
      </c>
      <c r="G779" s="28">
        <f>IFERROR(VLOOKUP(A779,[2]库存报告使用数据处理!$A:$F,6,0),0)</f>
        <v>0</v>
      </c>
      <c r="H779" s="29">
        <f>IFERROR(VLOOKUP(A779,[2]库存报告使用数据处理!$A:$G,7,0),0)</f>
        <v>0</v>
      </c>
      <c r="I779">
        <f>IFERROR(VLOOKUP(A779,[5]数据处理!$A:$B,2,0),0)</f>
        <v>75</v>
      </c>
      <c r="J779" s="30">
        <f>IFERROR(VLOOKUP(A779,[5]数据处理!$A:$D,4,0),0)</f>
        <v>0</v>
      </c>
      <c r="K779" s="30">
        <f>IFERROR(VLOOKUP(A779,[5]数据处理!$A:$E,5,0),0)</f>
        <v>0</v>
      </c>
      <c r="L779" s="30">
        <f>IFERROR(VLOOKUP(A779,[5]数据处理!$A:$G,7,0),0)</f>
        <v>0</v>
      </c>
      <c r="M779">
        <f t="shared" si="205"/>
        <v>75</v>
      </c>
      <c r="N779">
        <f>IFERROR(VLOOKUP(A779,[5]数据处理!$A:$C,3,0),0)</f>
        <v>0</v>
      </c>
      <c r="O779">
        <f>IFERROR(VLOOKUP($A779,[5]数据处理!$A:$N,14,0),0)</f>
        <v>75</v>
      </c>
      <c r="P779" t="str">
        <f>IFERROR(VLOOKUP($A779,[3]库存报告使用数据!$A$1:$B$65536,2,0),"")</f>
        <v/>
      </c>
      <c r="Q779" t="str">
        <f>IFERROR(VLOOKUP($A779,[3]库存报告使用数据!$A$1:$E$65536,5,0),"")</f>
        <v/>
      </c>
      <c r="R779" t="str">
        <f>IFERROR(VLOOKUP($A779,[3]库存报告使用数据!$A$1:$H$65536,8,0),"")</f>
        <v/>
      </c>
      <c r="S779" t="str">
        <f>IFERROR(VLOOKUP($A779,[3]库存报告使用数据!$A$1:$K$65536,11,0),"")</f>
        <v/>
      </c>
      <c r="T779" t="str">
        <f>IFERROR(VLOOKUP($A779,[3]库存报告使用数据!$A$1:$C$65536,3,0),"")</f>
        <v/>
      </c>
      <c r="U779" t="str">
        <f>IFERROR(VLOOKUP($A779,[3]库存报告使用数据!$A$1:$F$65536,6,0),"")</f>
        <v/>
      </c>
      <c r="V779" t="str">
        <f>IFERROR(VLOOKUP($A779,[3]库存报告使用数据!$A$1:$I$65536,9,0),"")</f>
        <v/>
      </c>
      <c r="W779" t="str">
        <f>IFERROR(VLOOKUP($A779,[3]库存报告使用数据!$A$1:$L$65536,12,0),"")</f>
        <v/>
      </c>
      <c r="X779" s="20" t="str">
        <f t="shared" si="206"/>
        <v/>
      </c>
      <c r="Y779" s="20" t="str">
        <f t="shared" si="207"/>
        <v/>
      </c>
      <c r="Z779" s="20" t="str">
        <f t="shared" si="208"/>
        <v/>
      </c>
      <c r="AA779" s="20" t="str">
        <f t="shared" si="209"/>
        <v/>
      </c>
      <c r="AB779" t="str">
        <f>IFERROR(VLOOKUP($A779,[3]库存报告使用数据!$A$1:$D$65536,4,0),"")</f>
        <v/>
      </c>
      <c r="AC779" t="str">
        <f>IFERROR(VLOOKUP($A779,[3]库存报告使用数据!$A$1:$G$65536,7,0),"")</f>
        <v/>
      </c>
      <c r="AD779" t="str">
        <f>IFERROR(VLOOKUP($A779,[3]库存报告使用数据!$A$1:$J$65536,10,0),"")</f>
        <v/>
      </c>
      <c r="AE779" t="str">
        <f>IFERROR(VLOOKUP($A779,[3]库存报告使用数据!$A$1:$M$65536,13,0),"")</f>
        <v/>
      </c>
      <c r="AF779" s="20" t="str">
        <f t="shared" si="210"/>
        <v/>
      </c>
      <c r="AG779" s="20" t="str">
        <f t="shared" si="211"/>
        <v/>
      </c>
      <c r="AH779" s="20" t="str">
        <f t="shared" si="212"/>
        <v/>
      </c>
      <c r="AI779" s="20" t="str">
        <f t="shared" si="213"/>
        <v/>
      </c>
      <c r="AJ779">
        <f>IFERROR(VLOOKUP($B779,[4]库存报告使用数据!$A$1:$B$65536,2,0),0)</f>
        <v>4</v>
      </c>
      <c r="AK779">
        <f>IFERROR(VLOOKUP($B779,[4]库存报告使用数据!$A$1:$C$65536,3,0),)</f>
        <v>3</v>
      </c>
      <c r="AL779">
        <f>IFERROR(VLOOKUP($B779,[4]库存报告使用数据!$A$1:$D$65536,4,0),)</f>
        <v>3</v>
      </c>
      <c r="AM779">
        <f>IFERROR(VLOOKUP($B779,[4]库存报告使用数据!$A$1:$E$65536,5,0),)</f>
        <v>5</v>
      </c>
      <c r="AN779" s="20">
        <f t="shared" si="214"/>
        <v>0</v>
      </c>
      <c r="AO779" s="20">
        <f t="shared" si="215"/>
        <v>0</v>
      </c>
      <c r="AP779" s="20">
        <f t="shared" si="216"/>
        <v>0</v>
      </c>
      <c r="AQ779" s="20">
        <f t="shared" si="217"/>
        <v>0</v>
      </c>
      <c r="AR779" s="32">
        <f t="shared" si="218"/>
        <v>0</v>
      </c>
      <c r="AS779" s="32">
        <f t="shared" si="219"/>
        <v>0</v>
      </c>
      <c r="AT779" s="32">
        <f t="shared" si="220"/>
        <v>75</v>
      </c>
      <c r="AU779" s="28" t="str">
        <f t="shared" si="221"/>
        <v>库存为75</v>
      </c>
      <c r="AV779" s="34" t="str">
        <f>IFERROR(时间!$B$4+AU779,"上周无销量")</f>
        <v>上周无销量</v>
      </c>
    </row>
    <row r="780" spans="1:48">
      <c r="A780" s="18" t="s">
        <v>825</v>
      </c>
      <c r="B780" t="str">
        <f>VLOOKUP(A780,'[1]sku-asin（子）'!$A:$B,2,0)</f>
        <v>B01LZYDNUW</v>
      </c>
      <c r="C780" t="str">
        <f>VLOOKUP(A780,'[1]子sku-父sku'!$A:$B,2,0)</f>
        <v>LYQ-BS-29PHJ</v>
      </c>
      <c r="D780" s="28">
        <f>IFERROR(VLOOKUP(A780,[2]库存报告使用数据处理!$A:$C,3,0),0)</f>
        <v>1</v>
      </c>
      <c r="E780" s="28">
        <f>IFERROR(VLOOKUP(A780,[2]库存报告使用数据处理!$A:$D,4,0),0)</f>
        <v>0</v>
      </c>
      <c r="F780" s="28">
        <f>IFERROR(VLOOKUP(A780,[2]库存报告使用数据处理!$A:$E,5,0),0)</f>
        <v>0</v>
      </c>
      <c r="G780" s="28">
        <f>IFERROR(VLOOKUP(A780,[2]库存报告使用数据处理!$A:$F,6,0),0)</f>
        <v>0</v>
      </c>
      <c r="H780" s="29">
        <f>IFERROR(VLOOKUP(A780,[2]库存报告使用数据处理!$A:$G,7,0),0)</f>
        <v>5.2</v>
      </c>
      <c r="I780">
        <f>IFERROR(VLOOKUP(A780,[5]数据处理!$A:$B,2,0),0)</f>
        <v>0</v>
      </c>
      <c r="J780" s="30">
        <f>IFERROR(VLOOKUP(A780,[5]数据处理!$A:$D,4,0),0)</f>
        <v>0</v>
      </c>
      <c r="K780" s="30">
        <f>IFERROR(VLOOKUP(A780,[5]数据处理!$A:$E,5,0),0)</f>
        <v>0</v>
      </c>
      <c r="L780" s="30">
        <f>IFERROR(VLOOKUP(A780,[5]数据处理!$A:$G,7,0),0)</f>
        <v>0</v>
      </c>
      <c r="M780">
        <f t="shared" si="205"/>
        <v>0</v>
      </c>
      <c r="N780">
        <f>IFERROR(VLOOKUP(A780,[5]数据处理!$A:$C,3,0),0)</f>
        <v>0</v>
      </c>
      <c r="O780">
        <f>IFERROR(VLOOKUP($A780,[5]数据处理!$A:$N,14,0),0)</f>
        <v>0</v>
      </c>
      <c r="P780" t="str">
        <f>IFERROR(VLOOKUP($A780,[3]库存报告使用数据!$A$1:$B$65536,2,0),"")</f>
        <v/>
      </c>
      <c r="Q780" t="str">
        <f>IFERROR(VLOOKUP($A780,[3]库存报告使用数据!$A$1:$E$65536,5,0),"")</f>
        <v/>
      </c>
      <c r="R780" t="str">
        <f>IFERROR(VLOOKUP($A780,[3]库存报告使用数据!$A$1:$H$65536,8,0),"")</f>
        <v/>
      </c>
      <c r="S780" t="str">
        <f>IFERROR(VLOOKUP($A780,[3]库存报告使用数据!$A$1:$K$65536,11,0),"")</f>
        <v/>
      </c>
      <c r="T780" t="str">
        <f>IFERROR(VLOOKUP($A780,[3]库存报告使用数据!$A$1:$C$65536,3,0),"")</f>
        <v/>
      </c>
      <c r="U780" t="str">
        <f>IFERROR(VLOOKUP($A780,[3]库存报告使用数据!$A$1:$F$65536,6,0),"")</f>
        <v/>
      </c>
      <c r="V780" t="str">
        <f>IFERROR(VLOOKUP($A780,[3]库存报告使用数据!$A$1:$I$65536,9,0),"")</f>
        <v/>
      </c>
      <c r="W780" t="str">
        <f>IFERROR(VLOOKUP($A780,[3]库存报告使用数据!$A$1:$L$65536,12,0),"")</f>
        <v/>
      </c>
      <c r="X780" s="20" t="str">
        <f t="shared" si="206"/>
        <v/>
      </c>
      <c r="Y780" s="20" t="str">
        <f t="shared" si="207"/>
        <v/>
      </c>
      <c r="Z780" s="20" t="str">
        <f t="shared" si="208"/>
        <v/>
      </c>
      <c r="AA780" s="20" t="str">
        <f t="shared" si="209"/>
        <v/>
      </c>
      <c r="AB780" t="str">
        <f>IFERROR(VLOOKUP($A780,[3]库存报告使用数据!$A$1:$D$65536,4,0),"")</f>
        <v/>
      </c>
      <c r="AC780" t="str">
        <f>IFERROR(VLOOKUP($A780,[3]库存报告使用数据!$A$1:$G$65536,7,0),"")</f>
        <v/>
      </c>
      <c r="AD780" t="str">
        <f>IFERROR(VLOOKUP($A780,[3]库存报告使用数据!$A$1:$J$65536,10,0),"")</f>
        <v/>
      </c>
      <c r="AE780" t="str">
        <f>IFERROR(VLOOKUP($A780,[3]库存报告使用数据!$A$1:$M$65536,13,0),"")</f>
        <v/>
      </c>
      <c r="AF780" s="20" t="str">
        <f t="shared" si="210"/>
        <v/>
      </c>
      <c r="AG780" s="20" t="str">
        <f t="shared" si="211"/>
        <v/>
      </c>
      <c r="AH780" s="20" t="str">
        <f t="shared" si="212"/>
        <v/>
      </c>
      <c r="AI780" s="20" t="str">
        <f t="shared" si="213"/>
        <v/>
      </c>
      <c r="AJ780">
        <f>IFERROR(VLOOKUP($B780,[4]库存报告使用数据!$A$1:$B$65536,2,0),0)</f>
        <v>3</v>
      </c>
      <c r="AK780">
        <f>IFERROR(VLOOKUP($B780,[4]库存报告使用数据!$A$1:$C$65536,3,0),)</f>
        <v>4</v>
      </c>
      <c r="AL780">
        <f>IFERROR(VLOOKUP($B780,[4]库存报告使用数据!$A$1:$D$65536,4,0),)</f>
        <v>0</v>
      </c>
      <c r="AM780">
        <f>IFERROR(VLOOKUP($B780,[4]库存报告使用数据!$A$1:$E$65536,5,0),)</f>
        <v>1</v>
      </c>
      <c r="AN780" s="20">
        <f t="shared" si="214"/>
        <v>0.333333333333333</v>
      </c>
      <c r="AO780" s="20">
        <f t="shared" si="215"/>
        <v>0</v>
      </c>
      <c r="AP780" s="20" t="str">
        <f t="shared" si="216"/>
        <v/>
      </c>
      <c r="AQ780" s="20">
        <f t="shared" si="217"/>
        <v>0</v>
      </c>
      <c r="AR780" s="32">
        <f t="shared" si="218"/>
        <v>0.142857142857143</v>
      </c>
      <c r="AS780" s="32">
        <f t="shared" si="219"/>
        <v>8.57142857142857</v>
      </c>
      <c r="AT780" s="32">
        <f t="shared" si="220"/>
        <v>-8.57142857142857</v>
      </c>
      <c r="AU780" s="28">
        <f t="shared" si="221"/>
        <v>0</v>
      </c>
      <c r="AV780" s="34">
        <f>IFERROR(时间!$B$4+AU780,"上周无销量")</f>
        <v>43283</v>
      </c>
    </row>
    <row r="781" spans="1:48">
      <c r="A781" s="18" t="s">
        <v>826</v>
      </c>
      <c r="B781" t="str">
        <f>VLOOKUP(A781,'[1]sku-asin（子）'!$A:$B,2,0)</f>
        <v>B0761QYL9H</v>
      </c>
      <c r="C781" t="str">
        <f>VLOOKUP(A781,'[1]子sku-父sku'!$A:$B,2,0)</f>
        <v>LYQ-BS-CS04</v>
      </c>
      <c r="D781" s="28">
        <f>IFERROR(VLOOKUP(A781,[2]库存报告使用数据处理!$A:$C,3,0),0)</f>
        <v>0</v>
      </c>
      <c r="E781" s="28">
        <f>IFERROR(VLOOKUP(A781,[2]库存报告使用数据处理!$A:$D,4,0),0)</f>
        <v>0</v>
      </c>
      <c r="F781" s="28">
        <f>IFERROR(VLOOKUP(A781,[2]库存报告使用数据处理!$A:$E,5,0),0)</f>
        <v>0</v>
      </c>
      <c r="G781" s="28">
        <f>IFERROR(VLOOKUP(A781,[2]库存报告使用数据处理!$A:$F,6,0),0)</f>
        <v>0</v>
      </c>
      <c r="H781" s="29">
        <f>IFERROR(VLOOKUP(A781,[2]库存报告使用数据处理!$A:$G,7,0),0)</f>
        <v>0</v>
      </c>
      <c r="I781">
        <f>IFERROR(VLOOKUP(A781,[5]数据处理!$A:$B,2,0),0)</f>
        <v>1</v>
      </c>
      <c r="J781" s="30">
        <f>IFERROR(VLOOKUP(A781,[5]数据处理!$A:$D,4,0),0)</f>
        <v>0</v>
      </c>
      <c r="K781" s="30">
        <f>IFERROR(VLOOKUP(A781,[5]数据处理!$A:$E,5,0),0)</f>
        <v>0</v>
      </c>
      <c r="L781" s="30">
        <f>IFERROR(VLOOKUP(A781,[5]数据处理!$A:$G,7,0),0)</f>
        <v>0</v>
      </c>
      <c r="M781">
        <f t="shared" si="205"/>
        <v>1</v>
      </c>
      <c r="N781">
        <f>IFERROR(VLOOKUP(A781,[5]数据处理!$A:$C,3,0),0)</f>
        <v>0</v>
      </c>
      <c r="O781">
        <f>IFERROR(VLOOKUP($A781,[5]数据处理!$A:$N,14,0),0)</f>
        <v>1</v>
      </c>
      <c r="P781" t="str">
        <f>IFERROR(VLOOKUP($A781,[3]库存报告使用数据!$A$1:$B$65536,2,0),"")</f>
        <v/>
      </c>
      <c r="Q781" t="str">
        <f>IFERROR(VLOOKUP($A781,[3]库存报告使用数据!$A$1:$E$65536,5,0),"")</f>
        <v/>
      </c>
      <c r="R781" t="str">
        <f>IFERROR(VLOOKUP($A781,[3]库存报告使用数据!$A$1:$H$65536,8,0),"")</f>
        <v/>
      </c>
      <c r="S781" t="str">
        <f>IFERROR(VLOOKUP($A781,[3]库存报告使用数据!$A$1:$K$65536,11,0),"")</f>
        <v/>
      </c>
      <c r="T781" t="str">
        <f>IFERROR(VLOOKUP($A781,[3]库存报告使用数据!$A$1:$C$65536,3,0),"")</f>
        <v/>
      </c>
      <c r="U781" t="str">
        <f>IFERROR(VLOOKUP($A781,[3]库存报告使用数据!$A$1:$F$65536,6,0),"")</f>
        <v/>
      </c>
      <c r="V781" t="str">
        <f>IFERROR(VLOOKUP($A781,[3]库存报告使用数据!$A$1:$I$65536,9,0),"")</f>
        <v/>
      </c>
      <c r="W781" t="str">
        <f>IFERROR(VLOOKUP($A781,[3]库存报告使用数据!$A$1:$L$65536,12,0),"")</f>
        <v/>
      </c>
      <c r="X781" s="20" t="str">
        <f t="shared" si="206"/>
        <v/>
      </c>
      <c r="Y781" s="20" t="str">
        <f t="shared" si="207"/>
        <v/>
      </c>
      <c r="Z781" s="20" t="str">
        <f t="shared" si="208"/>
        <v/>
      </c>
      <c r="AA781" s="20" t="str">
        <f t="shared" si="209"/>
        <v/>
      </c>
      <c r="AB781" t="str">
        <f>IFERROR(VLOOKUP($A781,[3]库存报告使用数据!$A$1:$D$65536,4,0),"")</f>
        <v/>
      </c>
      <c r="AC781" t="str">
        <f>IFERROR(VLOOKUP($A781,[3]库存报告使用数据!$A$1:$G$65536,7,0),"")</f>
        <v/>
      </c>
      <c r="AD781" t="str">
        <f>IFERROR(VLOOKUP($A781,[3]库存报告使用数据!$A$1:$J$65536,10,0),"")</f>
        <v/>
      </c>
      <c r="AE781" t="str">
        <f>IFERROR(VLOOKUP($A781,[3]库存报告使用数据!$A$1:$M$65536,13,0),"")</f>
        <v/>
      </c>
      <c r="AF781" s="20" t="str">
        <f t="shared" si="210"/>
        <v/>
      </c>
      <c r="AG781" s="20" t="str">
        <f t="shared" si="211"/>
        <v/>
      </c>
      <c r="AH781" s="20" t="str">
        <f t="shared" si="212"/>
        <v/>
      </c>
      <c r="AI781" s="20" t="str">
        <f t="shared" si="213"/>
        <v/>
      </c>
      <c r="AJ781">
        <f>IFERROR(VLOOKUP($B781,[4]库存报告使用数据!$A$1:$B$65536,2,0),0)</f>
        <v>1</v>
      </c>
      <c r="AK781">
        <f>IFERROR(VLOOKUP($B781,[4]库存报告使用数据!$A$1:$C$65536,3,0),)</f>
        <v>0</v>
      </c>
      <c r="AL781">
        <f>IFERROR(VLOOKUP($B781,[4]库存报告使用数据!$A$1:$D$65536,4,0),)</f>
        <v>1</v>
      </c>
      <c r="AM781">
        <f>IFERROR(VLOOKUP($B781,[4]库存报告使用数据!$A$1:$E$65536,5,0),)</f>
        <v>2</v>
      </c>
      <c r="AN781" s="20">
        <f t="shared" si="214"/>
        <v>0</v>
      </c>
      <c r="AO781" s="20" t="str">
        <f t="shared" si="215"/>
        <v/>
      </c>
      <c r="AP781" s="20">
        <f t="shared" si="216"/>
        <v>0</v>
      </c>
      <c r="AQ781" s="20">
        <f t="shared" si="217"/>
        <v>0</v>
      </c>
      <c r="AR781" s="32">
        <f t="shared" si="218"/>
        <v>0</v>
      </c>
      <c r="AS781" s="32">
        <f t="shared" si="219"/>
        <v>0</v>
      </c>
      <c r="AT781" s="32">
        <f t="shared" si="220"/>
        <v>1</v>
      </c>
      <c r="AU781" s="28" t="str">
        <f t="shared" si="221"/>
        <v>库存为1</v>
      </c>
      <c r="AV781" s="34" t="str">
        <f>IFERROR(时间!$B$4+AU781,"上周无销量")</f>
        <v>上周无销量</v>
      </c>
    </row>
    <row r="782" spans="1:48">
      <c r="A782" s="18" t="s">
        <v>827</v>
      </c>
      <c r="B782" t="str">
        <f>VLOOKUP(A782,'[1]sku-asin（子）'!$A:$B,2,0)</f>
        <v>B0761SLNCX</v>
      </c>
      <c r="C782" t="str">
        <f>VLOOKUP(A782,'[1]子sku-父sku'!$A:$B,2,0)</f>
        <v>LYQ-BS-CS04</v>
      </c>
      <c r="D782" s="28">
        <f>IFERROR(VLOOKUP(A782,[2]库存报告使用数据处理!$A:$C,3,0),0)</f>
        <v>0</v>
      </c>
      <c r="E782" s="28">
        <f>IFERROR(VLOOKUP(A782,[2]库存报告使用数据处理!$A:$D,4,0),0)</f>
        <v>0</v>
      </c>
      <c r="F782" s="28">
        <f>IFERROR(VLOOKUP(A782,[2]库存报告使用数据处理!$A:$E,5,0),0)</f>
        <v>0</v>
      </c>
      <c r="G782" s="28">
        <f>IFERROR(VLOOKUP(A782,[2]库存报告使用数据处理!$A:$F,6,0),0)</f>
        <v>0</v>
      </c>
      <c r="H782" s="29">
        <f>IFERROR(VLOOKUP(A782,[2]库存报告使用数据处理!$A:$G,7,0),0)</f>
        <v>0</v>
      </c>
      <c r="I782">
        <f>IFERROR(VLOOKUP(A782,[5]数据处理!$A:$B,2,0),0)</f>
        <v>3</v>
      </c>
      <c r="J782" s="30">
        <f>IFERROR(VLOOKUP(A782,[5]数据处理!$A:$D,4,0),0)</f>
        <v>0</v>
      </c>
      <c r="K782" s="30">
        <f>IFERROR(VLOOKUP(A782,[5]数据处理!$A:$E,5,0),0)</f>
        <v>0</v>
      </c>
      <c r="L782" s="30">
        <f>IFERROR(VLOOKUP(A782,[5]数据处理!$A:$G,7,0),0)</f>
        <v>0</v>
      </c>
      <c r="M782">
        <f t="shared" si="205"/>
        <v>3</v>
      </c>
      <c r="N782">
        <f>IFERROR(VLOOKUP(A782,[5]数据处理!$A:$C,3,0),0)</f>
        <v>0</v>
      </c>
      <c r="O782">
        <f>IFERROR(VLOOKUP($A782,[5]数据处理!$A:$N,14,0),0)</f>
        <v>3</v>
      </c>
      <c r="P782" t="str">
        <f>IFERROR(VLOOKUP($A782,[3]库存报告使用数据!$A$1:$B$65536,2,0),"")</f>
        <v/>
      </c>
      <c r="Q782" t="str">
        <f>IFERROR(VLOOKUP($A782,[3]库存报告使用数据!$A$1:$E$65536,5,0),"")</f>
        <v/>
      </c>
      <c r="R782" t="str">
        <f>IFERROR(VLOOKUP($A782,[3]库存报告使用数据!$A$1:$H$65536,8,0),"")</f>
        <v/>
      </c>
      <c r="S782" t="str">
        <f>IFERROR(VLOOKUP($A782,[3]库存报告使用数据!$A$1:$K$65536,11,0),"")</f>
        <v/>
      </c>
      <c r="T782" t="str">
        <f>IFERROR(VLOOKUP($A782,[3]库存报告使用数据!$A$1:$C$65536,3,0),"")</f>
        <v/>
      </c>
      <c r="U782" t="str">
        <f>IFERROR(VLOOKUP($A782,[3]库存报告使用数据!$A$1:$F$65536,6,0),"")</f>
        <v/>
      </c>
      <c r="V782" t="str">
        <f>IFERROR(VLOOKUP($A782,[3]库存报告使用数据!$A$1:$I$65536,9,0),"")</f>
        <v/>
      </c>
      <c r="W782" t="str">
        <f>IFERROR(VLOOKUP($A782,[3]库存报告使用数据!$A$1:$L$65536,12,0),"")</f>
        <v/>
      </c>
      <c r="X782" s="20" t="str">
        <f t="shared" si="206"/>
        <v/>
      </c>
      <c r="Y782" s="20" t="str">
        <f t="shared" si="207"/>
        <v/>
      </c>
      <c r="Z782" s="20" t="str">
        <f t="shared" si="208"/>
        <v/>
      </c>
      <c r="AA782" s="20" t="str">
        <f t="shared" si="209"/>
        <v/>
      </c>
      <c r="AB782" t="str">
        <f>IFERROR(VLOOKUP($A782,[3]库存报告使用数据!$A$1:$D$65536,4,0),"")</f>
        <v/>
      </c>
      <c r="AC782" t="str">
        <f>IFERROR(VLOOKUP($A782,[3]库存报告使用数据!$A$1:$G$65536,7,0),"")</f>
        <v/>
      </c>
      <c r="AD782" t="str">
        <f>IFERROR(VLOOKUP($A782,[3]库存报告使用数据!$A$1:$J$65536,10,0),"")</f>
        <v/>
      </c>
      <c r="AE782" t="str">
        <f>IFERROR(VLOOKUP($A782,[3]库存报告使用数据!$A$1:$M$65536,13,0),"")</f>
        <v/>
      </c>
      <c r="AF782" s="20" t="str">
        <f t="shared" si="210"/>
        <v/>
      </c>
      <c r="AG782" s="20" t="str">
        <f t="shared" si="211"/>
        <v/>
      </c>
      <c r="AH782" s="20" t="str">
        <f t="shared" si="212"/>
        <v/>
      </c>
      <c r="AI782" s="20" t="str">
        <f t="shared" si="213"/>
        <v/>
      </c>
      <c r="AJ782">
        <f>IFERROR(VLOOKUP($B782,[4]库存报告使用数据!$A$1:$B$65536,2,0),0)</f>
        <v>0</v>
      </c>
      <c r="AK782">
        <f>IFERROR(VLOOKUP($B782,[4]库存报告使用数据!$A$1:$C$65536,3,0),)</f>
        <v>0</v>
      </c>
      <c r="AL782">
        <f>IFERROR(VLOOKUP($B782,[4]库存报告使用数据!$A$1:$D$65536,4,0),)</f>
        <v>0</v>
      </c>
      <c r="AM782">
        <f>IFERROR(VLOOKUP($B782,[4]库存报告使用数据!$A$1:$E$65536,5,0),)</f>
        <v>1</v>
      </c>
      <c r="AN782" s="20" t="str">
        <f t="shared" si="214"/>
        <v/>
      </c>
      <c r="AO782" s="20" t="str">
        <f t="shared" si="215"/>
        <v/>
      </c>
      <c r="AP782" s="20" t="str">
        <f t="shared" si="216"/>
        <v/>
      </c>
      <c r="AQ782" s="20">
        <f t="shared" si="217"/>
        <v>0</v>
      </c>
      <c r="AR782" s="32">
        <f t="shared" si="218"/>
        <v>0</v>
      </c>
      <c r="AS782" s="32">
        <f t="shared" si="219"/>
        <v>0</v>
      </c>
      <c r="AT782" s="32">
        <f t="shared" si="220"/>
        <v>3</v>
      </c>
      <c r="AU782" s="28" t="str">
        <f t="shared" si="221"/>
        <v>库存为3</v>
      </c>
      <c r="AV782" s="34" t="str">
        <f>IFERROR(时间!$B$4+AU782,"上周无销量")</f>
        <v>上周无销量</v>
      </c>
    </row>
    <row r="783" spans="1:48">
      <c r="A783" s="18" t="s">
        <v>828</v>
      </c>
      <c r="B783" t="str">
        <f>VLOOKUP(A783,'[1]sku-asin（子）'!$A:$B,2,0)</f>
        <v>B0761QMY9L</v>
      </c>
      <c r="C783" t="str">
        <f>VLOOKUP(A783,'[1]子sku-父sku'!$A:$B,2,0)</f>
        <v>LYQ-BS-CS04</v>
      </c>
      <c r="D783" s="28">
        <f>IFERROR(VLOOKUP(A783,[2]库存报告使用数据处理!$A:$C,3,0),0)</f>
        <v>0</v>
      </c>
      <c r="E783" s="28">
        <f>IFERROR(VLOOKUP(A783,[2]库存报告使用数据处理!$A:$D,4,0),0)</f>
        <v>0</v>
      </c>
      <c r="F783" s="28">
        <f>IFERROR(VLOOKUP(A783,[2]库存报告使用数据处理!$A:$E,5,0),0)</f>
        <v>0</v>
      </c>
      <c r="G783" s="28">
        <f>IFERROR(VLOOKUP(A783,[2]库存报告使用数据处理!$A:$F,6,0),0)</f>
        <v>0</v>
      </c>
      <c r="H783" s="29">
        <f>IFERROR(VLOOKUP(A783,[2]库存报告使用数据处理!$A:$G,7,0),0)</f>
        <v>0</v>
      </c>
      <c r="I783">
        <f>IFERROR(VLOOKUP(A783,[5]数据处理!$A:$B,2,0),0)</f>
        <v>6</v>
      </c>
      <c r="J783" s="30">
        <f>IFERROR(VLOOKUP(A783,[5]数据处理!$A:$D,4,0),0)</f>
        <v>0</v>
      </c>
      <c r="K783" s="30">
        <f>IFERROR(VLOOKUP(A783,[5]数据处理!$A:$E,5,0),0)</f>
        <v>0</v>
      </c>
      <c r="L783" s="30">
        <f>IFERROR(VLOOKUP(A783,[5]数据处理!$A:$G,7,0),0)</f>
        <v>0</v>
      </c>
      <c r="M783">
        <f t="shared" si="205"/>
        <v>6</v>
      </c>
      <c r="N783">
        <f>IFERROR(VLOOKUP(A783,[5]数据处理!$A:$C,3,0),0)</f>
        <v>0</v>
      </c>
      <c r="O783">
        <f>IFERROR(VLOOKUP($A783,[5]数据处理!$A:$N,14,0),0)</f>
        <v>6</v>
      </c>
      <c r="P783">
        <f>IFERROR(VLOOKUP($A783,[3]库存报告使用数据!$A$1:$B$65536,2,0),"")</f>
        <v>610</v>
      </c>
      <c r="Q783">
        <f>IFERROR(VLOOKUP($A783,[3]库存报告使用数据!$A$1:$E$65536,5,0),"")</f>
        <v>460</v>
      </c>
      <c r="R783">
        <f>IFERROR(VLOOKUP($A783,[3]库存报告使用数据!$A$1:$H$65536,8,0),"")</f>
        <v>152</v>
      </c>
      <c r="S783">
        <f>IFERROR(VLOOKUP($A783,[3]库存报告使用数据!$A$1:$K$65536,11,0),"")</f>
        <v>61</v>
      </c>
      <c r="T783">
        <f>IFERROR(VLOOKUP($A783,[3]库存报告使用数据!$A$1:$C$65536,3,0),"")</f>
        <v>0</v>
      </c>
      <c r="U783">
        <f>IFERROR(VLOOKUP($A783,[3]库存报告使用数据!$A$1:$F$65536,6,0),"")</f>
        <v>1</v>
      </c>
      <c r="V783">
        <f>IFERROR(VLOOKUP($A783,[3]库存报告使用数据!$A$1:$I$65536,9,0),"")</f>
        <v>1</v>
      </c>
      <c r="W783">
        <f>IFERROR(VLOOKUP($A783,[3]库存报告使用数据!$A$1:$L$65536,12,0),"")</f>
        <v>0</v>
      </c>
      <c r="X783" s="20">
        <f t="shared" si="206"/>
        <v>0</v>
      </c>
      <c r="Y783" s="20">
        <f t="shared" si="207"/>
        <v>0.00217391304347826</v>
      </c>
      <c r="Z783" s="20">
        <f t="shared" si="208"/>
        <v>0.00657894736842105</v>
      </c>
      <c r="AA783" s="20">
        <f t="shared" si="209"/>
        <v>0</v>
      </c>
      <c r="AB783">
        <f>IFERROR(VLOOKUP($A783,[3]库存报告使用数据!$A$1:$D$65536,4,0),"")</f>
        <v>0</v>
      </c>
      <c r="AC783">
        <f>IFERROR(VLOOKUP($A783,[3]库存报告使用数据!$A$1:$G$65536,7,0),"")</f>
        <v>0.2</v>
      </c>
      <c r="AD783">
        <f>IFERROR(VLOOKUP($A783,[3]库存报告使用数据!$A$1:$J$65536,10,0),"")</f>
        <v>0.04</v>
      </c>
      <c r="AE783">
        <f>IFERROR(VLOOKUP($A783,[3]库存报告使用数据!$A$1:$M$65536,13,0),"")</f>
        <v>0</v>
      </c>
      <c r="AF783" s="20" t="str">
        <f t="shared" si="210"/>
        <v/>
      </c>
      <c r="AG783" s="20" t="str">
        <f t="shared" si="211"/>
        <v>无销售广告费为0.2</v>
      </c>
      <c r="AH783" s="20" t="str">
        <f t="shared" si="212"/>
        <v>无销售广告费为0.04</v>
      </c>
      <c r="AI783" s="20" t="str">
        <f t="shared" si="213"/>
        <v/>
      </c>
      <c r="AJ783">
        <f>IFERROR(VLOOKUP($B783,[4]库存报告使用数据!$A$1:$B$65536,2,0),0)</f>
        <v>0</v>
      </c>
      <c r="AK783">
        <f>IFERROR(VLOOKUP($B783,[4]库存报告使用数据!$A$1:$C$65536,3,0),)</f>
        <v>0</v>
      </c>
      <c r="AL783">
        <f>IFERROR(VLOOKUP($B783,[4]库存报告使用数据!$A$1:$D$65536,4,0),)</f>
        <v>0</v>
      </c>
      <c r="AM783">
        <f>IFERROR(VLOOKUP($B783,[4]库存报告使用数据!$A$1:$E$65536,5,0),)</f>
        <v>3</v>
      </c>
      <c r="AN783" s="20" t="str">
        <f t="shared" si="214"/>
        <v/>
      </c>
      <c r="AO783" s="20" t="str">
        <f t="shared" si="215"/>
        <v/>
      </c>
      <c r="AP783" s="20" t="str">
        <f t="shared" si="216"/>
        <v/>
      </c>
      <c r="AQ783" s="20">
        <f t="shared" si="217"/>
        <v>0</v>
      </c>
      <c r="AR783" s="32">
        <f t="shared" si="218"/>
        <v>0</v>
      </c>
      <c r="AS783" s="32">
        <f t="shared" si="219"/>
        <v>0</v>
      </c>
      <c r="AT783" s="32">
        <f t="shared" si="220"/>
        <v>6</v>
      </c>
      <c r="AU783" s="28" t="str">
        <f t="shared" si="221"/>
        <v>库存为6</v>
      </c>
      <c r="AV783" s="34" t="str">
        <f>IFERROR(时间!$B$4+AU783,"上周无销量")</f>
        <v>上周无销量</v>
      </c>
    </row>
    <row r="784" spans="1:48">
      <c r="A784" s="18" t="s">
        <v>829</v>
      </c>
      <c r="B784" t="str">
        <f>VLOOKUP(A784,'[1]sku-asin（子）'!$A:$B,2,0)</f>
        <v>B0761SXVQM</v>
      </c>
      <c r="C784" t="str">
        <f>VLOOKUP(A784,'[1]子sku-父sku'!$A:$B,2,0)</f>
        <v>LYQ-BS-CS04</v>
      </c>
      <c r="D784" s="28">
        <f>IFERROR(VLOOKUP(A784,[2]库存报告使用数据处理!$A:$C,3,0),0)</f>
        <v>0</v>
      </c>
      <c r="E784" s="28">
        <f>IFERROR(VLOOKUP(A784,[2]库存报告使用数据处理!$A:$D,4,0),0)</f>
        <v>0</v>
      </c>
      <c r="F784" s="28">
        <f>IFERROR(VLOOKUP(A784,[2]库存报告使用数据处理!$A:$E,5,0),0)</f>
        <v>0</v>
      </c>
      <c r="G784" s="28">
        <f>IFERROR(VLOOKUP(A784,[2]库存报告使用数据处理!$A:$F,6,0),0)</f>
        <v>1</v>
      </c>
      <c r="H784" s="29">
        <f>IFERROR(VLOOKUP(A784,[2]库存报告使用数据处理!$A:$G,7,0),0)</f>
        <v>16.99</v>
      </c>
      <c r="I784">
        <f>IFERROR(VLOOKUP(A784,[5]数据处理!$A:$B,2,0),0)</f>
        <v>5</v>
      </c>
      <c r="J784" s="30">
        <f>IFERROR(VLOOKUP(A784,[5]数据处理!$A:$D,4,0),0)</f>
        <v>0</v>
      </c>
      <c r="K784" s="30">
        <f>IFERROR(VLOOKUP(A784,[5]数据处理!$A:$E,5,0),0)</f>
        <v>0</v>
      </c>
      <c r="L784" s="30">
        <f>IFERROR(VLOOKUP(A784,[5]数据处理!$A:$G,7,0),0)</f>
        <v>0</v>
      </c>
      <c r="M784">
        <f t="shared" si="205"/>
        <v>5</v>
      </c>
      <c r="N784">
        <f>IFERROR(VLOOKUP(A784,[5]数据处理!$A:$C,3,0),0)</f>
        <v>0</v>
      </c>
      <c r="O784">
        <f>IFERROR(VLOOKUP($A784,[5]数据处理!$A:$N,14,0),0)</f>
        <v>5</v>
      </c>
      <c r="P784" t="str">
        <f>IFERROR(VLOOKUP($A784,[3]库存报告使用数据!$A$1:$B$65536,2,0),"")</f>
        <v/>
      </c>
      <c r="Q784" t="str">
        <f>IFERROR(VLOOKUP($A784,[3]库存报告使用数据!$A$1:$E$65536,5,0),"")</f>
        <v/>
      </c>
      <c r="R784" t="str">
        <f>IFERROR(VLOOKUP($A784,[3]库存报告使用数据!$A$1:$H$65536,8,0),"")</f>
        <v/>
      </c>
      <c r="S784" t="str">
        <f>IFERROR(VLOOKUP($A784,[3]库存报告使用数据!$A$1:$K$65536,11,0),"")</f>
        <v/>
      </c>
      <c r="T784" t="str">
        <f>IFERROR(VLOOKUP($A784,[3]库存报告使用数据!$A$1:$C$65536,3,0),"")</f>
        <v/>
      </c>
      <c r="U784" t="str">
        <f>IFERROR(VLOOKUP($A784,[3]库存报告使用数据!$A$1:$F$65536,6,0),"")</f>
        <v/>
      </c>
      <c r="V784" t="str">
        <f>IFERROR(VLOOKUP($A784,[3]库存报告使用数据!$A$1:$I$65536,9,0),"")</f>
        <v/>
      </c>
      <c r="W784" t="str">
        <f>IFERROR(VLOOKUP($A784,[3]库存报告使用数据!$A$1:$L$65536,12,0),"")</f>
        <v/>
      </c>
      <c r="X784" s="20" t="str">
        <f t="shared" si="206"/>
        <v/>
      </c>
      <c r="Y784" s="20" t="str">
        <f t="shared" si="207"/>
        <v/>
      </c>
      <c r="Z784" s="20" t="str">
        <f t="shared" si="208"/>
        <v/>
      </c>
      <c r="AA784" s="20" t="str">
        <f t="shared" si="209"/>
        <v/>
      </c>
      <c r="AB784" t="str">
        <f>IFERROR(VLOOKUP($A784,[3]库存报告使用数据!$A$1:$D$65536,4,0),"")</f>
        <v/>
      </c>
      <c r="AC784" t="str">
        <f>IFERROR(VLOOKUP($A784,[3]库存报告使用数据!$A$1:$G$65536,7,0),"")</f>
        <v/>
      </c>
      <c r="AD784" t="str">
        <f>IFERROR(VLOOKUP($A784,[3]库存报告使用数据!$A$1:$J$65536,10,0),"")</f>
        <v/>
      </c>
      <c r="AE784" t="str">
        <f>IFERROR(VLOOKUP($A784,[3]库存报告使用数据!$A$1:$M$65536,13,0),"")</f>
        <v/>
      </c>
      <c r="AF784" s="20" t="str">
        <f t="shared" si="210"/>
        <v/>
      </c>
      <c r="AG784" s="20" t="str">
        <f t="shared" si="211"/>
        <v/>
      </c>
      <c r="AH784" s="20" t="str">
        <f t="shared" si="212"/>
        <v/>
      </c>
      <c r="AI784" s="20" t="str">
        <f t="shared" si="213"/>
        <v/>
      </c>
      <c r="AJ784">
        <f>IFERROR(VLOOKUP($B784,[4]库存报告使用数据!$A$1:$B$65536,2,0),0)</f>
        <v>0</v>
      </c>
      <c r="AK784">
        <f>IFERROR(VLOOKUP($B784,[4]库存报告使用数据!$A$1:$C$65536,3,0),)</f>
        <v>0</v>
      </c>
      <c r="AL784">
        <f>IFERROR(VLOOKUP($B784,[4]库存报告使用数据!$A$1:$D$65536,4,0),)</f>
        <v>1</v>
      </c>
      <c r="AM784">
        <f>IFERROR(VLOOKUP($B784,[4]库存报告使用数据!$A$1:$E$65536,5,0),)</f>
        <v>1</v>
      </c>
      <c r="AN784" s="20" t="str">
        <f t="shared" si="214"/>
        <v/>
      </c>
      <c r="AO784" s="20" t="str">
        <f t="shared" si="215"/>
        <v/>
      </c>
      <c r="AP784" s="20">
        <f t="shared" si="216"/>
        <v>0</v>
      </c>
      <c r="AQ784" s="20">
        <f t="shared" si="217"/>
        <v>1</v>
      </c>
      <c r="AR784" s="32">
        <f t="shared" si="218"/>
        <v>0</v>
      </c>
      <c r="AS784" s="32">
        <f t="shared" si="219"/>
        <v>0</v>
      </c>
      <c r="AT784" s="32">
        <f t="shared" si="220"/>
        <v>5</v>
      </c>
      <c r="AU784" s="28" t="str">
        <f t="shared" si="221"/>
        <v>库存为5</v>
      </c>
      <c r="AV784" s="34" t="str">
        <f>IFERROR(时间!$B$4+AU784,"上周无销量")</f>
        <v>上周无销量</v>
      </c>
    </row>
    <row r="785" spans="1:48">
      <c r="A785" s="18" t="s">
        <v>830</v>
      </c>
      <c r="B785" t="str">
        <f>VLOOKUP(A785,'[1]sku-asin（子）'!$A:$B,2,0)</f>
        <v>B0761RKMPH</v>
      </c>
      <c r="C785" t="str">
        <f>VLOOKUP(A785,'[1]子sku-父sku'!$A:$B,2,0)</f>
        <v>LYQ-BS-CS04</v>
      </c>
      <c r="D785" s="28">
        <f>IFERROR(VLOOKUP(A785,[2]库存报告使用数据处理!$A:$C,3,0),0)</f>
        <v>0</v>
      </c>
      <c r="E785" s="28">
        <f>IFERROR(VLOOKUP(A785,[2]库存报告使用数据处理!$A:$D,4,0),0)</f>
        <v>0</v>
      </c>
      <c r="F785" s="28">
        <f>IFERROR(VLOOKUP(A785,[2]库存报告使用数据处理!$A:$E,5,0),0)</f>
        <v>0</v>
      </c>
      <c r="G785" s="28">
        <f>IFERROR(VLOOKUP(A785,[2]库存报告使用数据处理!$A:$F,6,0),0)</f>
        <v>0</v>
      </c>
      <c r="H785" s="29">
        <f>IFERROR(VLOOKUP(A785,[2]库存报告使用数据处理!$A:$G,7,0),0)</f>
        <v>0</v>
      </c>
      <c r="I785">
        <f>IFERROR(VLOOKUP(A785,[5]数据处理!$A:$B,2,0),0)</f>
        <v>14</v>
      </c>
      <c r="J785" s="30">
        <f>IFERROR(VLOOKUP(A785,[5]数据处理!$A:$D,4,0),0)</f>
        <v>0</v>
      </c>
      <c r="K785" s="30">
        <f>IFERROR(VLOOKUP(A785,[5]数据处理!$A:$E,5,0),0)</f>
        <v>0</v>
      </c>
      <c r="L785" s="30">
        <f>IFERROR(VLOOKUP(A785,[5]数据处理!$A:$G,7,0),0)</f>
        <v>0</v>
      </c>
      <c r="M785">
        <f t="shared" si="205"/>
        <v>14</v>
      </c>
      <c r="N785">
        <f>IFERROR(VLOOKUP(A785,[5]数据处理!$A:$C,3,0),0)</f>
        <v>0</v>
      </c>
      <c r="O785">
        <f>IFERROR(VLOOKUP($A785,[5]数据处理!$A:$N,14,0),0)</f>
        <v>14</v>
      </c>
      <c r="P785">
        <f>IFERROR(VLOOKUP($A785,[3]库存报告使用数据!$A$1:$B$65536,2,0),"")</f>
        <v>782</v>
      </c>
      <c r="Q785">
        <f>IFERROR(VLOOKUP($A785,[3]库存报告使用数据!$A$1:$E$65536,5,0),"")</f>
        <v>47116</v>
      </c>
      <c r="R785">
        <f>IFERROR(VLOOKUP($A785,[3]库存报告使用数据!$A$1:$H$65536,8,0),"")</f>
        <v>348</v>
      </c>
      <c r="S785">
        <f>IFERROR(VLOOKUP($A785,[3]库存报告使用数据!$A$1:$K$65536,11,0),"")</f>
        <v>395</v>
      </c>
      <c r="T785">
        <f>IFERROR(VLOOKUP($A785,[3]库存报告使用数据!$A$1:$C$65536,3,0),"")</f>
        <v>1</v>
      </c>
      <c r="U785">
        <f>IFERROR(VLOOKUP($A785,[3]库存报告使用数据!$A$1:$F$65536,6,0),"")</f>
        <v>25</v>
      </c>
      <c r="V785">
        <f>IFERROR(VLOOKUP($A785,[3]库存报告使用数据!$A$1:$I$65536,9,0),"")</f>
        <v>2</v>
      </c>
      <c r="W785">
        <f>IFERROR(VLOOKUP($A785,[3]库存报告使用数据!$A$1:$L$65536,12,0),"")</f>
        <v>0</v>
      </c>
      <c r="X785" s="20">
        <f t="shared" si="206"/>
        <v>0.00127877237851662</v>
      </c>
      <c r="Y785" s="20">
        <f t="shared" si="207"/>
        <v>0.00053060531454283</v>
      </c>
      <c r="Z785" s="20">
        <f t="shared" si="208"/>
        <v>0.00574712643678161</v>
      </c>
      <c r="AA785" s="20">
        <f t="shared" si="209"/>
        <v>0</v>
      </c>
      <c r="AB785">
        <f>IFERROR(VLOOKUP($A785,[3]库存报告使用数据!$A$1:$D$65536,4,0),"")</f>
        <v>0.2</v>
      </c>
      <c r="AC785">
        <f>IFERROR(VLOOKUP($A785,[3]库存报告使用数据!$A$1:$G$65536,7,0),"")</f>
        <v>3.29</v>
      </c>
      <c r="AD785">
        <f>IFERROR(VLOOKUP($A785,[3]库存报告使用数据!$A$1:$J$65536,10,0),"")</f>
        <v>0.04</v>
      </c>
      <c r="AE785">
        <f>IFERROR(VLOOKUP($A785,[3]库存报告使用数据!$A$1:$M$65536,13,0),"")</f>
        <v>0</v>
      </c>
      <c r="AF785" s="20" t="str">
        <f t="shared" si="210"/>
        <v>无销售广告费为0.2</v>
      </c>
      <c r="AG785" s="20" t="str">
        <f t="shared" si="211"/>
        <v>无销售广告费为3.29</v>
      </c>
      <c r="AH785" s="20" t="str">
        <f t="shared" si="212"/>
        <v>无销售广告费为0.04</v>
      </c>
      <c r="AI785" s="20" t="str">
        <f t="shared" si="213"/>
        <v/>
      </c>
      <c r="AJ785">
        <f>IFERROR(VLOOKUP($B785,[4]库存报告使用数据!$A$1:$B$65536,2,0),0)</f>
        <v>0</v>
      </c>
      <c r="AK785">
        <f>IFERROR(VLOOKUP($B785,[4]库存报告使用数据!$A$1:$C$65536,3,0),)</f>
        <v>0</v>
      </c>
      <c r="AL785">
        <f>IFERROR(VLOOKUP($B785,[4]库存报告使用数据!$A$1:$D$65536,4,0),)</f>
        <v>1</v>
      </c>
      <c r="AM785">
        <f>IFERROR(VLOOKUP($B785,[4]库存报告使用数据!$A$1:$E$65536,5,0),)</f>
        <v>0</v>
      </c>
      <c r="AN785" s="20" t="str">
        <f t="shared" si="214"/>
        <v/>
      </c>
      <c r="AO785" s="20" t="str">
        <f t="shared" si="215"/>
        <v/>
      </c>
      <c r="AP785" s="20">
        <f t="shared" si="216"/>
        <v>0</v>
      </c>
      <c r="AQ785" s="20" t="str">
        <f t="shared" si="217"/>
        <v/>
      </c>
      <c r="AR785" s="32">
        <f t="shared" si="218"/>
        <v>0</v>
      </c>
      <c r="AS785" s="32">
        <f t="shared" si="219"/>
        <v>0</v>
      </c>
      <c r="AT785" s="32">
        <f t="shared" si="220"/>
        <v>14</v>
      </c>
      <c r="AU785" s="28" t="str">
        <f t="shared" si="221"/>
        <v>库存为14</v>
      </c>
      <c r="AV785" s="34" t="str">
        <f>IFERROR(时间!$B$4+AU785,"上周无销量")</f>
        <v>上周无销量</v>
      </c>
    </row>
    <row r="786" spans="1:48">
      <c r="A786" s="18" t="s">
        <v>831</v>
      </c>
      <c r="B786" t="str">
        <f>VLOOKUP(A786,'[1]sku-asin（子）'!$A:$B,2,0)</f>
        <v>B0761RTVXN</v>
      </c>
      <c r="C786" t="str">
        <f>VLOOKUP(A786,'[1]子sku-父sku'!$A:$B,2,0)</f>
        <v>LYQ-BS-CS04</v>
      </c>
      <c r="D786" s="28">
        <f>IFERROR(VLOOKUP(A786,[2]库存报告使用数据处理!$A:$C,3,0),0)</f>
        <v>0</v>
      </c>
      <c r="E786" s="28">
        <f>IFERROR(VLOOKUP(A786,[2]库存报告使用数据处理!$A:$D,4,0),0)</f>
        <v>0</v>
      </c>
      <c r="F786" s="28">
        <f>IFERROR(VLOOKUP(A786,[2]库存报告使用数据处理!$A:$E,5,0),0)</f>
        <v>0</v>
      </c>
      <c r="G786" s="28">
        <f>IFERROR(VLOOKUP(A786,[2]库存报告使用数据处理!$A:$F,6,0),0)</f>
        <v>1</v>
      </c>
      <c r="H786" s="29">
        <f>IFERROR(VLOOKUP(A786,[2]库存报告使用数据处理!$A:$G,7,0),0)</f>
        <v>15.99</v>
      </c>
      <c r="I786">
        <f>IFERROR(VLOOKUP(A786,[5]数据处理!$A:$B,2,0),0)</f>
        <v>11</v>
      </c>
      <c r="J786" s="30">
        <f>IFERROR(VLOOKUP(A786,[5]数据处理!$A:$D,4,0),0)</f>
        <v>0</v>
      </c>
      <c r="K786" s="30">
        <f>IFERROR(VLOOKUP(A786,[5]数据处理!$A:$E,5,0),0)</f>
        <v>0</v>
      </c>
      <c r="L786" s="30">
        <f>IFERROR(VLOOKUP(A786,[5]数据处理!$A:$G,7,0),0)</f>
        <v>0</v>
      </c>
      <c r="M786">
        <f t="shared" si="205"/>
        <v>11</v>
      </c>
      <c r="N786">
        <f>IFERROR(VLOOKUP(A786,[5]数据处理!$A:$C,3,0),0)</f>
        <v>0</v>
      </c>
      <c r="O786">
        <f>IFERROR(VLOOKUP($A786,[5]数据处理!$A:$N,14,0),0)</f>
        <v>10</v>
      </c>
      <c r="P786" t="str">
        <f>IFERROR(VLOOKUP($A786,[3]库存报告使用数据!$A$1:$B$65536,2,0),"")</f>
        <v/>
      </c>
      <c r="Q786" t="str">
        <f>IFERROR(VLOOKUP($A786,[3]库存报告使用数据!$A$1:$E$65536,5,0),"")</f>
        <v/>
      </c>
      <c r="R786" t="str">
        <f>IFERROR(VLOOKUP($A786,[3]库存报告使用数据!$A$1:$H$65536,8,0),"")</f>
        <v/>
      </c>
      <c r="S786" t="str">
        <f>IFERROR(VLOOKUP($A786,[3]库存报告使用数据!$A$1:$K$65536,11,0),"")</f>
        <v/>
      </c>
      <c r="T786" t="str">
        <f>IFERROR(VLOOKUP($A786,[3]库存报告使用数据!$A$1:$C$65536,3,0),"")</f>
        <v/>
      </c>
      <c r="U786" t="str">
        <f>IFERROR(VLOOKUP($A786,[3]库存报告使用数据!$A$1:$F$65536,6,0),"")</f>
        <v/>
      </c>
      <c r="V786" t="str">
        <f>IFERROR(VLOOKUP($A786,[3]库存报告使用数据!$A$1:$I$65536,9,0),"")</f>
        <v/>
      </c>
      <c r="W786" t="str">
        <f>IFERROR(VLOOKUP($A786,[3]库存报告使用数据!$A$1:$L$65536,12,0),"")</f>
        <v/>
      </c>
      <c r="X786" s="20" t="str">
        <f t="shared" si="206"/>
        <v/>
      </c>
      <c r="Y786" s="20" t="str">
        <f t="shared" si="207"/>
        <v/>
      </c>
      <c r="Z786" s="20" t="str">
        <f t="shared" si="208"/>
        <v/>
      </c>
      <c r="AA786" s="20" t="str">
        <f t="shared" si="209"/>
        <v/>
      </c>
      <c r="AB786" t="str">
        <f>IFERROR(VLOOKUP($A786,[3]库存报告使用数据!$A$1:$D$65536,4,0),"")</f>
        <v/>
      </c>
      <c r="AC786" t="str">
        <f>IFERROR(VLOOKUP($A786,[3]库存报告使用数据!$A$1:$G$65536,7,0),"")</f>
        <v/>
      </c>
      <c r="AD786" t="str">
        <f>IFERROR(VLOOKUP($A786,[3]库存报告使用数据!$A$1:$J$65536,10,0),"")</f>
        <v/>
      </c>
      <c r="AE786" t="str">
        <f>IFERROR(VLOOKUP($A786,[3]库存报告使用数据!$A$1:$M$65536,13,0),"")</f>
        <v/>
      </c>
      <c r="AF786" s="20" t="str">
        <f t="shared" si="210"/>
        <v/>
      </c>
      <c r="AG786" s="20" t="str">
        <f t="shared" si="211"/>
        <v/>
      </c>
      <c r="AH786" s="20" t="str">
        <f t="shared" si="212"/>
        <v/>
      </c>
      <c r="AI786" s="20" t="str">
        <f t="shared" si="213"/>
        <v/>
      </c>
      <c r="AJ786">
        <f>IFERROR(VLOOKUP($B786,[4]库存报告使用数据!$A$1:$B$65536,2,0),0)</f>
        <v>1</v>
      </c>
      <c r="AK786">
        <f>IFERROR(VLOOKUP($B786,[4]库存报告使用数据!$A$1:$C$65536,3,0),)</f>
        <v>0</v>
      </c>
      <c r="AL786">
        <f>IFERROR(VLOOKUP($B786,[4]库存报告使用数据!$A$1:$D$65536,4,0),)</f>
        <v>0</v>
      </c>
      <c r="AM786">
        <f>IFERROR(VLOOKUP($B786,[4]库存报告使用数据!$A$1:$E$65536,5,0),)</f>
        <v>1</v>
      </c>
      <c r="AN786" s="20">
        <f t="shared" si="214"/>
        <v>0</v>
      </c>
      <c r="AO786" s="20" t="str">
        <f t="shared" si="215"/>
        <v/>
      </c>
      <c r="AP786" s="20" t="str">
        <f t="shared" si="216"/>
        <v/>
      </c>
      <c r="AQ786" s="20">
        <f t="shared" si="217"/>
        <v>1</v>
      </c>
      <c r="AR786" s="32">
        <f t="shared" si="218"/>
        <v>0</v>
      </c>
      <c r="AS786" s="32">
        <f t="shared" si="219"/>
        <v>0</v>
      </c>
      <c r="AT786" s="32">
        <f t="shared" si="220"/>
        <v>11</v>
      </c>
      <c r="AU786" s="28" t="str">
        <f t="shared" si="221"/>
        <v>库存为11</v>
      </c>
      <c r="AV786" s="34" t="str">
        <f>IFERROR(时间!$B$4+AU786,"上周无销量")</f>
        <v>上周无销量</v>
      </c>
    </row>
    <row r="787" spans="1:48">
      <c r="A787" s="18" t="s">
        <v>832</v>
      </c>
      <c r="B787" t="str">
        <f>VLOOKUP(A787,'[1]sku-asin（子）'!$A:$B,2,0)</f>
        <v>B0761RR9KT</v>
      </c>
      <c r="C787" t="str">
        <f>VLOOKUP(A787,'[1]子sku-父sku'!$A:$B,2,0)</f>
        <v>LYQ-BS-CS04</v>
      </c>
      <c r="D787" s="28">
        <f>IFERROR(VLOOKUP(A787,[2]库存报告使用数据处理!$A:$C,3,0),0)</f>
        <v>0</v>
      </c>
      <c r="E787" s="28">
        <f>IFERROR(VLOOKUP(A787,[2]库存报告使用数据处理!$A:$D,4,0),0)</f>
        <v>0</v>
      </c>
      <c r="F787" s="28">
        <f>IFERROR(VLOOKUP(A787,[2]库存报告使用数据处理!$A:$E,5,0),0)</f>
        <v>1</v>
      </c>
      <c r="G787" s="28">
        <f>IFERROR(VLOOKUP(A787,[2]库存报告使用数据处理!$A:$F,6,0),0)</f>
        <v>0</v>
      </c>
      <c r="H787" s="29">
        <f>IFERROR(VLOOKUP(A787,[2]库存报告使用数据处理!$A:$G,7,0),0)</f>
        <v>15.99</v>
      </c>
      <c r="I787">
        <f>IFERROR(VLOOKUP(A787,[5]数据处理!$A:$B,2,0),0)</f>
        <v>12</v>
      </c>
      <c r="J787" s="30">
        <f>IFERROR(VLOOKUP(A787,[5]数据处理!$A:$D,4,0),0)</f>
        <v>0</v>
      </c>
      <c r="K787" s="30">
        <f>IFERROR(VLOOKUP(A787,[5]数据处理!$A:$E,5,0),0)</f>
        <v>0</v>
      </c>
      <c r="L787" s="30">
        <f>IFERROR(VLOOKUP(A787,[5]数据处理!$A:$G,7,0),0)</f>
        <v>0</v>
      </c>
      <c r="M787">
        <f t="shared" si="205"/>
        <v>12</v>
      </c>
      <c r="N787">
        <f>IFERROR(VLOOKUP(A787,[5]数据处理!$A:$C,3,0),0)</f>
        <v>0</v>
      </c>
      <c r="O787">
        <f>IFERROR(VLOOKUP($A787,[5]数据处理!$A:$N,14,0),0)</f>
        <v>11</v>
      </c>
      <c r="P787" t="str">
        <f>IFERROR(VLOOKUP($A787,[3]库存报告使用数据!$A$1:$B$65536,2,0),"")</f>
        <v/>
      </c>
      <c r="Q787" t="str">
        <f>IFERROR(VLOOKUP($A787,[3]库存报告使用数据!$A$1:$E$65536,5,0),"")</f>
        <v/>
      </c>
      <c r="R787" t="str">
        <f>IFERROR(VLOOKUP($A787,[3]库存报告使用数据!$A$1:$H$65536,8,0),"")</f>
        <v/>
      </c>
      <c r="S787" t="str">
        <f>IFERROR(VLOOKUP($A787,[3]库存报告使用数据!$A$1:$K$65536,11,0),"")</f>
        <v/>
      </c>
      <c r="T787" t="str">
        <f>IFERROR(VLOOKUP($A787,[3]库存报告使用数据!$A$1:$C$65536,3,0),"")</f>
        <v/>
      </c>
      <c r="U787" t="str">
        <f>IFERROR(VLOOKUP($A787,[3]库存报告使用数据!$A$1:$F$65536,6,0),"")</f>
        <v/>
      </c>
      <c r="V787" t="str">
        <f>IFERROR(VLOOKUP($A787,[3]库存报告使用数据!$A$1:$I$65536,9,0),"")</f>
        <v/>
      </c>
      <c r="W787" t="str">
        <f>IFERROR(VLOOKUP($A787,[3]库存报告使用数据!$A$1:$L$65536,12,0),"")</f>
        <v/>
      </c>
      <c r="X787" s="20" t="str">
        <f t="shared" si="206"/>
        <v/>
      </c>
      <c r="Y787" s="20" t="str">
        <f t="shared" si="207"/>
        <v/>
      </c>
      <c r="Z787" s="20" t="str">
        <f t="shared" si="208"/>
        <v/>
      </c>
      <c r="AA787" s="20" t="str">
        <f t="shared" si="209"/>
        <v/>
      </c>
      <c r="AB787" t="str">
        <f>IFERROR(VLOOKUP($A787,[3]库存报告使用数据!$A$1:$D$65536,4,0),"")</f>
        <v/>
      </c>
      <c r="AC787" t="str">
        <f>IFERROR(VLOOKUP($A787,[3]库存报告使用数据!$A$1:$G$65536,7,0),"")</f>
        <v/>
      </c>
      <c r="AD787" t="str">
        <f>IFERROR(VLOOKUP($A787,[3]库存报告使用数据!$A$1:$J$65536,10,0),"")</f>
        <v/>
      </c>
      <c r="AE787" t="str">
        <f>IFERROR(VLOOKUP($A787,[3]库存报告使用数据!$A$1:$M$65536,13,0),"")</f>
        <v/>
      </c>
      <c r="AF787" s="20" t="str">
        <f t="shared" si="210"/>
        <v/>
      </c>
      <c r="AG787" s="20" t="str">
        <f t="shared" si="211"/>
        <v/>
      </c>
      <c r="AH787" s="20" t="str">
        <f t="shared" si="212"/>
        <v/>
      </c>
      <c r="AI787" s="20" t="str">
        <f t="shared" si="213"/>
        <v/>
      </c>
      <c r="AJ787">
        <f>IFERROR(VLOOKUP($B787,[4]库存报告使用数据!$A$1:$B$65536,2,0),0)</f>
        <v>0</v>
      </c>
      <c r="AK787">
        <f>IFERROR(VLOOKUP($B787,[4]库存报告使用数据!$A$1:$C$65536,3,0),)</f>
        <v>0</v>
      </c>
      <c r="AL787">
        <f>IFERROR(VLOOKUP($B787,[4]库存报告使用数据!$A$1:$D$65536,4,0),)</f>
        <v>1</v>
      </c>
      <c r="AM787">
        <f>IFERROR(VLOOKUP($B787,[4]库存报告使用数据!$A$1:$E$65536,5,0),)</f>
        <v>0</v>
      </c>
      <c r="AN787" s="20" t="str">
        <f t="shared" si="214"/>
        <v/>
      </c>
      <c r="AO787" s="20" t="str">
        <f t="shared" si="215"/>
        <v/>
      </c>
      <c r="AP787" s="20">
        <f t="shared" si="216"/>
        <v>1</v>
      </c>
      <c r="AQ787" s="20" t="str">
        <f t="shared" si="217"/>
        <v/>
      </c>
      <c r="AR787" s="32">
        <f t="shared" si="218"/>
        <v>0</v>
      </c>
      <c r="AS787" s="32">
        <f t="shared" si="219"/>
        <v>0</v>
      </c>
      <c r="AT787" s="32">
        <f t="shared" si="220"/>
        <v>12</v>
      </c>
      <c r="AU787" s="28" t="str">
        <f t="shared" si="221"/>
        <v>库存为12</v>
      </c>
      <c r="AV787" s="34" t="str">
        <f>IFERROR(时间!$B$4+AU787,"上周无销量")</f>
        <v>上周无销量</v>
      </c>
    </row>
    <row r="788" spans="1:48">
      <c r="A788" s="18" t="s">
        <v>833</v>
      </c>
      <c r="B788" t="str">
        <f>VLOOKUP(A788,'[1]sku-asin（子）'!$A:$B,2,0)</f>
        <v>B0761SWJS7</v>
      </c>
      <c r="C788" t="str">
        <f>VLOOKUP(A788,'[1]子sku-父sku'!$A:$B,2,0)</f>
        <v>LYQ-BS-CS04</v>
      </c>
      <c r="D788" s="28">
        <f>IFERROR(VLOOKUP(A788,[2]库存报告使用数据处理!$A:$C,3,0),0)</f>
        <v>0</v>
      </c>
      <c r="E788" s="28">
        <f>IFERROR(VLOOKUP(A788,[2]库存报告使用数据处理!$A:$D,4,0),0)</f>
        <v>0</v>
      </c>
      <c r="F788" s="28">
        <f>IFERROR(VLOOKUP(A788,[2]库存报告使用数据处理!$A:$E,5,0),0)</f>
        <v>0</v>
      </c>
      <c r="G788" s="28">
        <f>IFERROR(VLOOKUP(A788,[2]库存报告使用数据处理!$A:$F,6,0),0)</f>
        <v>0</v>
      </c>
      <c r="H788" s="29">
        <f>IFERROR(VLOOKUP(A788,[2]库存报告使用数据处理!$A:$G,7,0),0)</f>
        <v>0</v>
      </c>
      <c r="I788">
        <f>IFERROR(VLOOKUP(A788,[5]数据处理!$A:$B,2,0),0)</f>
        <v>3</v>
      </c>
      <c r="J788" s="30">
        <f>IFERROR(VLOOKUP(A788,[5]数据处理!$A:$D,4,0),0)</f>
        <v>0</v>
      </c>
      <c r="K788" s="30">
        <f>IFERROR(VLOOKUP(A788,[5]数据处理!$A:$E,5,0),0)</f>
        <v>0</v>
      </c>
      <c r="L788" s="30">
        <f>IFERROR(VLOOKUP(A788,[5]数据处理!$A:$G,7,0),0)</f>
        <v>0</v>
      </c>
      <c r="M788">
        <f t="shared" si="205"/>
        <v>3</v>
      </c>
      <c r="N788">
        <f>IFERROR(VLOOKUP(A788,[5]数据处理!$A:$C,3,0),0)</f>
        <v>0</v>
      </c>
      <c r="O788">
        <f>IFERROR(VLOOKUP($A788,[5]数据处理!$A:$N,14,0),0)</f>
        <v>3</v>
      </c>
      <c r="P788" t="str">
        <f>IFERROR(VLOOKUP($A788,[3]库存报告使用数据!$A$1:$B$65536,2,0),"")</f>
        <v/>
      </c>
      <c r="Q788" t="str">
        <f>IFERROR(VLOOKUP($A788,[3]库存报告使用数据!$A$1:$E$65536,5,0),"")</f>
        <v/>
      </c>
      <c r="R788" t="str">
        <f>IFERROR(VLOOKUP($A788,[3]库存报告使用数据!$A$1:$H$65536,8,0),"")</f>
        <v/>
      </c>
      <c r="S788" t="str">
        <f>IFERROR(VLOOKUP($A788,[3]库存报告使用数据!$A$1:$K$65536,11,0),"")</f>
        <v/>
      </c>
      <c r="T788" t="str">
        <f>IFERROR(VLOOKUP($A788,[3]库存报告使用数据!$A$1:$C$65536,3,0),"")</f>
        <v/>
      </c>
      <c r="U788" t="str">
        <f>IFERROR(VLOOKUP($A788,[3]库存报告使用数据!$A$1:$F$65536,6,0),"")</f>
        <v/>
      </c>
      <c r="V788" t="str">
        <f>IFERROR(VLOOKUP($A788,[3]库存报告使用数据!$A$1:$I$65536,9,0),"")</f>
        <v/>
      </c>
      <c r="W788" t="str">
        <f>IFERROR(VLOOKUP($A788,[3]库存报告使用数据!$A$1:$L$65536,12,0),"")</f>
        <v/>
      </c>
      <c r="X788" s="20" t="str">
        <f t="shared" si="206"/>
        <v/>
      </c>
      <c r="Y788" s="20" t="str">
        <f t="shared" si="207"/>
        <v/>
      </c>
      <c r="Z788" s="20" t="str">
        <f t="shared" si="208"/>
        <v/>
      </c>
      <c r="AA788" s="20" t="str">
        <f t="shared" si="209"/>
        <v/>
      </c>
      <c r="AB788" t="str">
        <f>IFERROR(VLOOKUP($A788,[3]库存报告使用数据!$A$1:$D$65536,4,0),"")</f>
        <v/>
      </c>
      <c r="AC788" t="str">
        <f>IFERROR(VLOOKUP($A788,[3]库存报告使用数据!$A$1:$G$65536,7,0),"")</f>
        <v/>
      </c>
      <c r="AD788" t="str">
        <f>IFERROR(VLOOKUP($A788,[3]库存报告使用数据!$A$1:$J$65536,10,0),"")</f>
        <v/>
      </c>
      <c r="AE788" t="str">
        <f>IFERROR(VLOOKUP($A788,[3]库存报告使用数据!$A$1:$M$65536,13,0),"")</f>
        <v/>
      </c>
      <c r="AF788" s="20" t="str">
        <f t="shared" si="210"/>
        <v/>
      </c>
      <c r="AG788" s="20" t="str">
        <f t="shared" si="211"/>
        <v/>
      </c>
      <c r="AH788" s="20" t="str">
        <f t="shared" si="212"/>
        <v/>
      </c>
      <c r="AI788" s="20" t="str">
        <f t="shared" si="213"/>
        <v/>
      </c>
      <c r="AJ788">
        <f>IFERROR(VLOOKUP($B788,[4]库存报告使用数据!$A$1:$B$65536,2,0),0)</f>
        <v>0</v>
      </c>
      <c r="AK788">
        <f>IFERROR(VLOOKUP($B788,[4]库存报告使用数据!$A$1:$C$65536,3,0),)</f>
        <v>0</v>
      </c>
      <c r="AL788">
        <f>IFERROR(VLOOKUP($B788,[4]库存报告使用数据!$A$1:$D$65536,4,0),)</f>
        <v>0</v>
      </c>
      <c r="AM788">
        <f>IFERROR(VLOOKUP($B788,[4]库存报告使用数据!$A$1:$E$65536,5,0),)</f>
        <v>0</v>
      </c>
      <c r="AN788" s="20" t="str">
        <f t="shared" si="214"/>
        <v/>
      </c>
      <c r="AO788" s="20" t="str">
        <f t="shared" si="215"/>
        <v/>
      </c>
      <c r="AP788" s="20" t="str">
        <f t="shared" si="216"/>
        <v/>
      </c>
      <c r="AQ788" s="20" t="str">
        <f t="shared" si="217"/>
        <v/>
      </c>
      <c r="AR788" s="32">
        <f t="shared" si="218"/>
        <v>0</v>
      </c>
      <c r="AS788" s="32">
        <f t="shared" si="219"/>
        <v>0</v>
      </c>
      <c r="AT788" s="32">
        <f t="shared" si="220"/>
        <v>3</v>
      </c>
      <c r="AU788" s="28" t="str">
        <f t="shared" si="221"/>
        <v>库存为3</v>
      </c>
      <c r="AV788" s="34" t="str">
        <f>IFERROR(时间!$B$4+AU788,"上周无销量")</f>
        <v>上周无销量</v>
      </c>
    </row>
    <row r="789" spans="1:48">
      <c r="A789" s="18" t="s">
        <v>834</v>
      </c>
      <c r="B789" t="str">
        <f>VLOOKUP(A789,'[1]sku-asin（子）'!$A:$B,2,0)</f>
        <v>B0761S5D87</v>
      </c>
      <c r="C789" t="str">
        <f>VLOOKUP(A789,'[1]子sku-父sku'!$A:$B,2,0)</f>
        <v>LYQ-BS-CS04</v>
      </c>
      <c r="D789" s="28">
        <f>IFERROR(VLOOKUP(A789,[2]库存报告使用数据处理!$A:$C,3,0),0)</f>
        <v>0</v>
      </c>
      <c r="E789" s="28">
        <f>IFERROR(VLOOKUP(A789,[2]库存报告使用数据处理!$A:$D,4,0),0)</f>
        <v>0</v>
      </c>
      <c r="F789" s="28">
        <f>IFERROR(VLOOKUP(A789,[2]库存报告使用数据处理!$A:$E,5,0),0)</f>
        <v>0</v>
      </c>
      <c r="G789" s="28">
        <f>IFERROR(VLOOKUP(A789,[2]库存报告使用数据处理!$A:$F,6,0),0)</f>
        <v>0</v>
      </c>
      <c r="H789" s="29">
        <f>IFERROR(VLOOKUP(A789,[2]库存报告使用数据处理!$A:$G,7,0),0)</f>
        <v>0</v>
      </c>
      <c r="I789">
        <f>IFERROR(VLOOKUP(A789,[5]数据处理!$A:$B,2,0),0)</f>
        <v>1</v>
      </c>
      <c r="J789" s="30">
        <f>IFERROR(VLOOKUP(A789,[5]数据处理!$A:$D,4,0),0)</f>
        <v>0</v>
      </c>
      <c r="K789" s="30">
        <f>IFERROR(VLOOKUP(A789,[5]数据处理!$A:$E,5,0),0)</f>
        <v>0</v>
      </c>
      <c r="L789" s="30">
        <f>IFERROR(VLOOKUP(A789,[5]数据处理!$A:$G,7,0),0)</f>
        <v>0</v>
      </c>
      <c r="M789">
        <f t="shared" si="205"/>
        <v>1</v>
      </c>
      <c r="N789">
        <f>IFERROR(VLOOKUP(A789,[5]数据处理!$A:$C,3,0),0)</f>
        <v>0</v>
      </c>
      <c r="O789">
        <f>IFERROR(VLOOKUP($A789,[5]数据处理!$A:$N,14,0),0)</f>
        <v>1</v>
      </c>
      <c r="P789" t="str">
        <f>IFERROR(VLOOKUP($A789,[3]库存报告使用数据!$A$1:$B$65536,2,0),"")</f>
        <v/>
      </c>
      <c r="Q789" t="str">
        <f>IFERROR(VLOOKUP($A789,[3]库存报告使用数据!$A$1:$E$65536,5,0),"")</f>
        <v/>
      </c>
      <c r="R789" t="str">
        <f>IFERROR(VLOOKUP($A789,[3]库存报告使用数据!$A$1:$H$65536,8,0),"")</f>
        <v/>
      </c>
      <c r="S789" t="str">
        <f>IFERROR(VLOOKUP($A789,[3]库存报告使用数据!$A$1:$K$65536,11,0),"")</f>
        <v/>
      </c>
      <c r="T789" t="str">
        <f>IFERROR(VLOOKUP($A789,[3]库存报告使用数据!$A$1:$C$65536,3,0),"")</f>
        <v/>
      </c>
      <c r="U789" t="str">
        <f>IFERROR(VLOOKUP($A789,[3]库存报告使用数据!$A$1:$F$65536,6,0),"")</f>
        <v/>
      </c>
      <c r="V789" t="str">
        <f>IFERROR(VLOOKUP($A789,[3]库存报告使用数据!$A$1:$I$65536,9,0),"")</f>
        <v/>
      </c>
      <c r="W789" t="str">
        <f>IFERROR(VLOOKUP($A789,[3]库存报告使用数据!$A$1:$L$65536,12,0),"")</f>
        <v/>
      </c>
      <c r="X789" s="20" t="str">
        <f t="shared" si="206"/>
        <v/>
      </c>
      <c r="Y789" s="20" t="str">
        <f t="shared" si="207"/>
        <v/>
      </c>
      <c r="Z789" s="20" t="str">
        <f t="shared" si="208"/>
        <v/>
      </c>
      <c r="AA789" s="20" t="str">
        <f t="shared" si="209"/>
        <v/>
      </c>
      <c r="AB789" t="str">
        <f>IFERROR(VLOOKUP($A789,[3]库存报告使用数据!$A$1:$D$65536,4,0),"")</f>
        <v/>
      </c>
      <c r="AC789" t="str">
        <f>IFERROR(VLOOKUP($A789,[3]库存报告使用数据!$A$1:$G$65536,7,0),"")</f>
        <v/>
      </c>
      <c r="AD789" t="str">
        <f>IFERROR(VLOOKUP($A789,[3]库存报告使用数据!$A$1:$J$65536,10,0),"")</f>
        <v/>
      </c>
      <c r="AE789" t="str">
        <f>IFERROR(VLOOKUP($A789,[3]库存报告使用数据!$A$1:$M$65536,13,0),"")</f>
        <v/>
      </c>
      <c r="AF789" s="20" t="str">
        <f t="shared" si="210"/>
        <v/>
      </c>
      <c r="AG789" s="20" t="str">
        <f t="shared" si="211"/>
        <v/>
      </c>
      <c r="AH789" s="20" t="str">
        <f t="shared" si="212"/>
        <v/>
      </c>
      <c r="AI789" s="20" t="str">
        <f t="shared" si="213"/>
        <v/>
      </c>
      <c r="AJ789">
        <f>IFERROR(VLOOKUP($B789,[4]库存报告使用数据!$A$1:$B$65536,2,0),0)</f>
        <v>0</v>
      </c>
      <c r="AK789">
        <f>IFERROR(VLOOKUP($B789,[4]库存报告使用数据!$A$1:$C$65536,3,0),)</f>
        <v>0</v>
      </c>
      <c r="AL789">
        <f>IFERROR(VLOOKUP($B789,[4]库存报告使用数据!$A$1:$D$65536,4,0),)</f>
        <v>1</v>
      </c>
      <c r="AM789">
        <f>IFERROR(VLOOKUP($B789,[4]库存报告使用数据!$A$1:$E$65536,5,0),)</f>
        <v>2</v>
      </c>
      <c r="AN789" s="20" t="str">
        <f t="shared" si="214"/>
        <v/>
      </c>
      <c r="AO789" s="20" t="str">
        <f t="shared" si="215"/>
        <v/>
      </c>
      <c r="AP789" s="20">
        <f t="shared" si="216"/>
        <v>0</v>
      </c>
      <c r="AQ789" s="20">
        <f t="shared" si="217"/>
        <v>0</v>
      </c>
      <c r="AR789" s="32">
        <f t="shared" si="218"/>
        <v>0</v>
      </c>
      <c r="AS789" s="32">
        <f t="shared" si="219"/>
        <v>0</v>
      </c>
      <c r="AT789" s="32">
        <f t="shared" si="220"/>
        <v>1</v>
      </c>
      <c r="AU789" s="28" t="str">
        <f t="shared" si="221"/>
        <v>库存为1</v>
      </c>
      <c r="AV789" s="34" t="str">
        <f>IFERROR(时间!$B$4+AU789,"上周无销量")</f>
        <v>上周无销量</v>
      </c>
    </row>
    <row r="790" spans="1:48">
      <c r="A790" s="18" t="s">
        <v>835</v>
      </c>
      <c r="B790" t="str">
        <f>VLOOKUP(A790,'[1]sku-asin（子）'!$A:$B,2,0)</f>
        <v>B0761TZYSS</v>
      </c>
      <c r="C790" t="str">
        <f>VLOOKUP(A790,'[1]子sku-父sku'!$A:$B,2,0)</f>
        <v>LYQ-BS-CS04</v>
      </c>
      <c r="D790" s="28">
        <f>IFERROR(VLOOKUP(A790,[2]库存报告使用数据处理!$A:$C,3,0),0)</f>
        <v>0</v>
      </c>
      <c r="E790" s="28">
        <f>IFERROR(VLOOKUP(A790,[2]库存报告使用数据处理!$A:$D,4,0),0)</f>
        <v>0</v>
      </c>
      <c r="F790" s="28">
        <f>IFERROR(VLOOKUP(A790,[2]库存报告使用数据处理!$A:$E,5,0),0)</f>
        <v>0</v>
      </c>
      <c r="G790" s="28">
        <f>IFERROR(VLOOKUP(A790,[2]库存报告使用数据处理!$A:$F,6,0),0)</f>
        <v>0</v>
      </c>
      <c r="H790" s="29">
        <f>IFERROR(VLOOKUP(A790,[2]库存报告使用数据处理!$A:$G,7,0),0)</f>
        <v>0</v>
      </c>
      <c r="I790">
        <f>IFERROR(VLOOKUP(A790,[5]数据处理!$A:$B,2,0),0)</f>
        <v>7</v>
      </c>
      <c r="J790" s="30">
        <f>IFERROR(VLOOKUP(A790,[5]数据处理!$A:$D,4,0),0)</f>
        <v>0</v>
      </c>
      <c r="K790" s="30">
        <f>IFERROR(VLOOKUP(A790,[5]数据处理!$A:$E,5,0),0)</f>
        <v>0</v>
      </c>
      <c r="L790" s="30">
        <f>IFERROR(VLOOKUP(A790,[5]数据处理!$A:$G,7,0),0)</f>
        <v>0</v>
      </c>
      <c r="M790">
        <f t="shared" si="205"/>
        <v>7</v>
      </c>
      <c r="N790">
        <f>IFERROR(VLOOKUP(A790,[5]数据处理!$A:$C,3,0),0)</f>
        <v>0</v>
      </c>
      <c r="O790">
        <f>IFERROR(VLOOKUP($A790,[5]数据处理!$A:$N,14,0),0)</f>
        <v>7</v>
      </c>
      <c r="P790" t="str">
        <f>IFERROR(VLOOKUP($A790,[3]库存报告使用数据!$A$1:$B$65536,2,0),"")</f>
        <v/>
      </c>
      <c r="Q790" t="str">
        <f>IFERROR(VLOOKUP($A790,[3]库存报告使用数据!$A$1:$E$65536,5,0),"")</f>
        <v/>
      </c>
      <c r="R790" t="str">
        <f>IFERROR(VLOOKUP($A790,[3]库存报告使用数据!$A$1:$H$65536,8,0),"")</f>
        <v/>
      </c>
      <c r="S790" t="str">
        <f>IFERROR(VLOOKUP($A790,[3]库存报告使用数据!$A$1:$K$65536,11,0),"")</f>
        <v/>
      </c>
      <c r="T790" t="str">
        <f>IFERROR(VLOOKUP($A790,[3]库存报告使用数据!$A$1:$C$65536,3,0),"")</f>
        <v/>
      </c>
      <c r="U790" t="str">
        <f>IFERROR(VLOOKUP($A790,[3]库存报告使用数据!$A$1:$F$65536,6,0),"")</f>
        <v/>
      </c>
      <c r="V790" t="str">
        <f>IFERROR(VLOOKUP($A790,[3]库存报告使用数据!$A$1:$I$65536,9,0),"")</f>
        <v/>
      </c>
      <c r="W790" t="str">
        <f>IFERROR(VLOOKUP($A790,[3]库存报告使用数据!$A$1:$L$65536,12,0),"")</f>
        <v/>
      </c>
      <c r="X790" s="20" t="str">
        <f t="shared" si="206"/>
        <v/>
      </c>
      <c r="Y790" s="20" t="str">
        <f t="shared" si="207"/>
        <v/>
      </c>
      <c r="Z790" s="20" t="str">
        <f t="shared" si="208"/>
        <v/>
      </c>
      <c r="AA790" s="20" t="str">
        <f t="shared" si="209"/>
        <v/>
      </c>
      <c r="AB790" t="str">
        <f>IFERROR(VLOOKUP($A790,[3]库存报告使用数据!$A$1:$D$65536,4,0),"")</f>
        <v/>
      </c>
      <c r="AC790" t="str">
        <f>IFERROR(VLOOKUP($A790,[3]库存报告使用数据!$A$1:$G$65536,7,0),"")</f>
        <v/>
      </c>
      <c r="AD790" t="str">
        <f>IFERROR(VLOOKUP($A790,[3]库存报告使用数据!$A$1:$J$65536,10,0),"")</f>
        <v/>
      </c>
      <c r="AE790" t="str">
        <f>IFERROR(VLOOKUP($A790,[3]库存报告使用数据!$A$1:$M$65536,13,0),"")</f>
        <v/>
      </c>
      <c r="AF790" s="20" t="str">
        <f t="shared" si="210"/>
        <v/>
      </c>
      <c r="AG790" s="20" t="str">
        <f t="shared" si="211"/>
        <v/>
      </c>
      <c r="AH790" s="20" t="str">
        <f t="shared" si="212"/>
        <v/>
      </c>
      <c r="AI790" s="20" t="str">
        <f t="shared" si="213"/>
        <v/>
      </c>
      <c r="AJ790">
        <f>IFERROR(VLOOKUP($B790,[4]库存报告使用数据!$A$1:$B$65536,2,0),0)</f>
        <v>1</v>
      </c>
      <c r="AK790">
        <f>IFERROR(VLOOKUP($B790,[4]库存报告使用数据!$A$1:$C$65536,3,0),)</f>
        <v>0</v>
      </c>
      <c r="AL790">
        <f>IFERROR(VLOOKUP($B790,[4]库存报告使用数据!$A$1:$D$65536,4,0),)</f>
        <v>0</v>
      </c>
      <c r="AM790">
        <f>IFERROR(VLOOKUP($B790,[4]库存报告使用数据!$A$1:$E$65536,5,0),)</f>
        <v>0</v>
      </c>
      <c r="AN790" s="20">
        <f t="shared" si="214"/>
        <v>0</v>
      </c>
      <c r="AO790" s="20" t="str">
        <f t="shared" si="215"/>
        <v/>
      </c>
      <c r="AP790" s="20" t="str">
        <f t="shared" si="216"/>
        <v/>
      </c>
      <c r="AQ790" s="20" t="str">
        <f t="shared" si="217"/>
        <v/>
      </c>
      <c r="AR790" s="32">
        <f t="shared" si="218"/>
        <v>0</v>
      </c>
      <c r="AS790" s="32">
        <f t="shared" si="219"/>
        <v>0</v>
      </c>
      <c r="AT790" s="32">
        <f t="shared" si="220"/>
        <v>7</v>
      </c>
      <c r="AU790" s="28" t="str">
        <f t="shared" si="221"/>
        <v>库存为7</v>
      </c>
      <c r="AV790" s="34" t="str">
        <f>IFERROR(时间!$B$4+AU790,"上周无销量")</f>
        <v>上周无销量</v>
      </c>
    </row>
    <row r="791" spans="1:48">
      <c r="A791" s="18" t="s">
        <v>836</v>
      </c>
      <c r="B791" t="str">
        <f>VLOOKUP(A791,'[1]sku-asin（子）'!$A:$B,2,0)</f>
        <v>B0761R7P9F</v>
      </c>
      <c r="C791" t="str">
        <f>VLOOKUP(A791,'[1]子sku-父sku'!$A:$B,2,0)</f>
        <v>LYQ-BS-CS04</v>
      </c>
      <c r="D791" s="28">
        <f>IFERROR(VLOOKUP(A791,[2]库存报告使用数据处理!$A:$C,3,0),0)</f>
        <v>0</v>
      </c>
      <c r="E791" s="28">
        <f>IFERROR(VLOOKUP(A791,[2]库存报告使用数据处理!$A:$D,4,0),0)</f>
        <v>0</v>
      </c>
      <c r="F791" s="28">
        <f>IFERROR(VLOOKUP(A791,[2]库存报告使用数据处理!$A:$E,5,0),0)</f>
        <v>0</v>
      </c>
      <c r="G791" s="28">
        <f>IFERROR(VLOOKUP(A791,[2]库存报告使用数据处理!$A:$F,6,0),0)</f>
        <v>0</v>
      </c>
      <c r="H791" s="29">
        <f>IFERROR(VLOOKUP(A791,[2]库存报告使用数据处理!$A:$G,7,0),0)</f>
        <v>0</v>
      </c>
      <c r="I791">
        <f>IFERROR(VLOOKUP(A791,[5]数据处理!$A:$B,2,0),0)</f>
        <v>2</v>
      </c>
      <c r="J791" s="30">
        <f>IFERROR(VLOOKUP(A791,[5]数据处理!$A:$D,4,0),0)</f>
        <v>0</v>
      </c>
      <c r="K791" s="30">
        <f>IFERROR(VLOOKUP(A791,[5]数据处理!$A:$E,5,0),0)</f>
        <v>0</v>
      </c>
      <c r="L791" s="30">
        <f>IFERROR(VLOOKUP(A791,[5]数据处理!$A:$G,7,0),0)</f>
        <v>0</v>
      </c>
      <c r="M791">
        <f t="shared" si="205"/>
        <v>2</v>
      </c>
      <c r="N791">
        <f>IFERROR(VLOOKUP(A791,[5]数据处理!$A:$C,3,0),0)</f>
        <v>0</v>
      </c>
      <c r="O791">
        <f>IFERROR(VLOOKUP($A791,[5]数据处理!$A:$N,14,0),0)</f>
        <v>2</v>
      </c>
      <c r="P791">
        <f>IFERROR(VLOOKUP($A791,[3]库存报告使用数据!$A$1:$B$65536,2,0),"")</f>
        <v>847</v>
      </c>
      <c r="Q791">
        <f>IFERROR(VLOOKUP($A791,[3]库存报告使用数据!$A$1:$E$65536,5,0),"")</f>
        <v>17790</v>
      </c>
      <c r="R791">
        <f>IFERROR(VLOOKUP($A791,[3]库存报告使用数据!$A$1:$H$65536,8,0),"")</f>
        <v>66107</v>
      </c>
      <c r="S791">
        <f>IFERROR(VLOOKUP($A791,[3]库存报告使用数据!$A$1:$K$65536,11,0),"")</f>
        <v>55722</v>
      </c>
      <c r="T791">
        <f>IFERROR(VLOOKUP($A791,[3]库存报告使用数据!$A$1:$C$65536,3,0),"")</f>
        <v>1</v>
      </c>
      <c r="U791">
        <f>IFERROR(VLOOKUP($A791,[3]库存报告使用数据!$A$1:$F$65536,6,0),"")</f>
        <v>11</v>
      </c>
      <c r="V791">
        <f>IFERROR(VLOOKUP($A791,[3]库存报告使用数据!$A$1:$I$65536,9,0),"")</f>
        <v>17</v>
      </c>
      <c r="W791">
        <f>IFERROR(VLOOKUP($A791,[3]库存报告使用数据!$A$1:$L$65536,12,0),"")</f>
        <v>24</v>
      </c>
      <c r="X791" s="20">
        <f t="shared" si="206"/>
        <v>0.00118063754427391</v>
      </c>
      <c r="Y791" s="20">
        <f t="shared" si="207"/>
        <v>0.000618324901630129</v>
      </c>
      <c r="Z791" s="20">
        <f t="shared" si="208"/>
        <v>0.000257158848533438</v>
      </c>
      <c r="AA791" s="20">
        <f t="shared" si="209"/>
        <v>0.000430709594056208</v>
      </c>
      <c r="AB791">
        <f>IFERROR(VLOOKUP($A791,[3]库存报告使用数据!$A$1:$D$65536,4,0),"")</f>
        <v>0.11</v>
      </c>
      <c r="AC791">
        <f>IFERROR(VLOOKUP($A791,[3]库存报告使用数据!$A$1:$G$65536,7,0),"")</f>
        <v>1.42</v>
      </c>
      <c r="AD791">
        <f>IFERROR(VLOOKUP($A791,[3]库存报告使用数据!$A$1:$J$65536,10,0),"")</f>
        <v>1.74</v>
      </c>
      <c r="AE791">
        <f>IFERROR(VLOOKUP($A791,[3]库存报告使用数据!$A$1:$M$65536,13,0),"")</f>
        <v>2.42</v>
      </c>
      <c r="AF791" s="20" t="str">
        <f t="shared" si="210"/>
        <v>无销售广告费为0.11</v>
      </c>
      <c r="AG791" s="20" t="str">
        <f t="shared" si="211"/>
        <v>无销售广告费为1.42</v>
      </c>
      <c r="AH791" s="20" t="str">
        <f t="shared" si="212"/>
        <v>无销售广告费为1.74</v>
      </c>
      <c r="AI791" s="20" t="str">
        <f t="shared" si="213"/>
        <v>无销售广告费为2.42</v>
      </c>
      <c r="AJ791">
        <f>IFERROR(VLOOKUP($B791,[4]库存报告使用数据!$A$1:$B$65536,2,0),0)</f>
        <v>3</v>
      </c>
      <c r="AK791">
        <f>IFERROR(VLOOKUP($B791,[4]库存报告使用数据!$A$1:$C$65536,3,0),)</f>
        <v>8</v>
      </c>
      <c r="AL791">
        <f>IFERROR(VLOOKUP($B791,[4]库存报告使用数据!$A$1:$D$65536,4,0),)</f>
        <v>3</v>
      </c>
      <c r="AM791">
        <f>IFERROR(VLOOKUP($B791,[4]库存报告使用数据!$A$1:$E$65536,5,0),)</f>
        <v>15</v>
      </c>
      <c r="AN791" s="20">
        <f t="shared" si="214"/>
        <v>0</v>
      </c>
      <c r="AO791" s="20">
        <f t="shared" si="215"/>
        <v>0</v>
      </c>
      <c r="AP791" s="20">
        <f t="shared" si="216"/>
        <v>0</v>
      </c>
      <c r="AQ791" s="20">
        <f t="shared" si="217"/>
        <v>0</v>
      </c>
      <c r="AR791" s="32">
        <f t="shared" si="218"/>
        <v>0</v>
      </c>
      <c r="AS791" s="32">
        <f t="shared" si="219"/>
        <v>0</v>
      </c>
      <c r="AT791" s="32">
        <f t="shared" si="220"/>
        <v>2</v>
      </c>
      <c r="AU791" s="28" t="str">
        <f t="shared" si="221"/>
        <v>库存为2</v>
      </c>
      <c r="AV791" s="34" t="str">
        <f>IFERROR(时间!$B$4+AU791,"上周无销量")</f>
        <v>上周无销量</v>
      </c>
    </row>
    <row r="792" spans="1:48">
      <c r="A792" s="18" t="s">
        <v>837</v>
      </c>
      <c r="B792" t="str">
        <f>VLOOKUP(A792,'[1]sku-asin（子）'!$A:$B,2,0)</f>
        <v>B0761RYZVB</v>
      </c>
      <c r="C792" t="str">
        <f>VLOOKUP(A792,'[1]子sku-父sku'!$A:$B,2,0)</f>
        <v>LYQ-BS-CS04</v>
      </c>
      <c r="D792" s="28">
        <f>IFERROR(VLOOKUP(A792,[2]库存报告使用数据处理!$A:$C,3,0),0)</f>
        <v>0</v>
      </c>
      <c r="E792" s="28">
        <f>IFERROR(VLOOKUP(A792,[2]库存报告使用数据处理!$A:$D,4,0),0)</f>
        <v>0</v>
      </c>
      <c r="F792" s="28">
        <f>IFERROR(VLOOKUP(A792,[2]库存报告使用数据处理!$A:$E,5,0),0)</f>
        <v>0</v>
      </c>
      <c r="G792" s="28">
        <f>IFERROR(VLOOKUP(A792,[2]库存报告使用数据处理!$A:$F,6,0),0)</f>
        <v>0</v>
      </c>
      <c r="H792" s="29">
        <f>IFERROR(VLOOKUP(A792,[2]库存报告使用数据处理!$A:$G,7,0),0)</f>
        <v>0</v>
      </c>
      <c r="I792">
        <f>IFERROR(VLOOKUP(A792,[5]数据处理!$A:$B,2,0),0)</f>
        <v>1</v>
      </c>
      <c r="J792" s="30">
        <f>IFERROR(VLOOKUP(A792,[5]数据处理!$A:$D,4,0),0)</f>
        <v>0</v>
      </c>
      <c r="K792" s="30">
        <f>IFERROR(VLOOKUP(A792,[5]数据处理!$A:$E,5,0),0)</f>
        <v>0</v>
      </c>
      <c r="L792" s="30">
        <f>IFERROR(VLOOKUP(A792,[5]数据处理!$A:$G,7,0),0)</f>
        <v>0</v>
      </c>
      <c r="M792">
        <f t="shared" si="205"/>
        <v>1</v>
      </c>
      <c r="N792">
        <f>IFERROR(VLOOKUP(A792,[5]数据处理!$A:$C,3,0),0)</f>
        <v>0</v>
      </c>
      <c r="O792">
        <f>IFERROR(VLOOKUP($A792,[5]数据处理!$A:$N,14,0),0)</f>
        <v>1</v>
      </c>
      <c r="P792" t="str">
        <f>IFERROR(VLOOKUP($A792,[3]库存报告使用数据!$A$1:$B$65536,2,0),"")</f>
        <v/>
      </c>
      <c r="Q792" t="str">
        <f>IFERROR(VLOOKUP($A792,[3]库存报告使用数据!$A$1:$E$65536,5,0),"")</f>
        <v/>
      </c>
      <c r="R792" t="str">
        <f>IFERROR(VLOOKUP($A792,[3]库存报告使用数据!$A$1:$H$65536,8,0),"")</f>
        <v/>
      </c>
      <c r="S792" t="str">
        <f>IFERROR(VLOOKUP($A792,[3]库存报告使用数据!$A$1:$K$65536,11,0),"")</f>
        <v/>
      </c>
      <c r="T792" t="str">
        <f>IFERROR(VLOOKUP($A792,[3]库存报告使用数据!$A$1:$C$65536,3,0),"")</f>
        <v/>
      </c>
      <c r="U792" t="str">
        <f>IFERROR(VLOOKUP($A792,[3]库存报告使用数据!$A$1:$F$65536,6,0),"")</f>
        <v/>
      </c>
      <c r="V792" t="str">
        <f>IFERROR(VLOOKUP($A792,[3]库存报告使用数据!$A$1:$I$65536,9,0),"")</f>
        <v/>
      </c>
      <c r="W792" t="str">
        <f>IFERROR(VLOOKUP($A792,[3]库存报告使用数据!$A$1:$L$65536,12,0),"")</f>
        <v/>
      </c>
      <c r="X792" s="20" t="str">
        <f t="shared" si="206"/>
        <v/>
      </c>
      <c r="Y792" s="20" t="str">
        <f t="shared" si="207"/>
        <v/>
      </c>
      <c r="Z792" s="20" t="str">
        <f t="shared" si="208"/>
        <v/>
      </c>
      <c r="AA792" s="20" t="str">
        <f t="shared" si="209"/>
        <v/>
      </c>
      <c r="AB792" t="str">
        <f>IFERROR(VLOOKUP($A792,[3]库存报告使用数据!$A$1:$D$65536,4,0),"")</f>
        <v/>
      </c>
      <c r="AC792" t="str">
        <f>IFERROR(VLOOKUP($A792,[3]库存报告使用数据!$A$1:$G$65536,7,0),"")</f>
        <v/>
      </c>
      <c r="AD792" t="str">
        <f>IFERROR(VLOOKUP($A792,[3]库存报告使用数据!$A$1:$J$65536,10,0),"")</f>
        <v/>
      </c>
      <c r="AE792" t="str">
        <f>IFERROR(VLOOKUP($A792,[3]库存报告使用数据!$A$1:$M$65536,13,0),"")</f>
        <v/>
      </c>
      <c r="AF792" s="20" t="str">
        <f t="shared" si="210"/>
        <v/>
      </c>
      <c r="AG792" s="20" t="str">
        <f t="shared" si="211"/>
        <v/>
      </c>
      <c r="AH792" s="20" t="str">
        <f t="shared" si="212"/>
        <v/>
      </c>
      <c r="AI792" s="20" t="str">
        <f t="shared" si="213"/>
        <v/>
      </c>
      <c r="AJ792">
        <f>IFERROR(VLOOKUP($B792,[4]库存报告使用数据!$A$1:$B$65536,2,0),0)</f>
        <v>1</v>
      </c>
      <c r="AK792">
        <f>IFERROR(VLOOKUP($B792,[4]库存报告使用数据!$A$1:$C$65536,3,0),)</f>
        <v>2</v>
      </c>
      <c r="AL792">
        <f>IFERROR(VLOOKUP($B792,[4]库存报告使用数据!$A$1:$D$65536,4,0),)</f>
        <v>0</v>
      </c>
      <c r="AM792">
        <f>IFERROR(VLOOKUP($B792,[4]库存报告使用数据!$A$1:$E$65536,5,0),)</f>
        <v>0</v>
      </c>
      <c r="AN792" s="20">
        <f t="shared" si="214"/>
        <v>0</v>
      </c>
      <c r="AO792" s="20">
        <f t="shared" si="215"/>
        <v>0</v>
      </c>
      <c r="AP792" s="20" t="str">
        <f t="shared" si="216"/>
        <v/>
      </c>
      <c r="AQ792" s="20" t="str">
        <f t="shared" si="217"/>
        <v/>
      </c>
      <c r="AR792" s="32">
        <f t="shared" si="218"/>
        <v>0</v>
      </c>
      <c r="AS792" s="32">
        <f t="shared" si="219"/>
        <v>0</v>
      </c>
      <c r="AT792" s="32">
        <f t="shared" si="220"/>
        <v>1</v>
      </c>
      <c r="AU792" s="28" t="str">
        <f t="shared" si="221"/>
        <v>库存为1</v>
      </c>
      <c r="AV792" s="34" t="str">
        <f>IFERROR(时间!$B$4+AU792,"上周无销量")</f>
        <v>上周无销量</v>
      </c>
    </row>
    <row r="793" spans="1:48">
      <c r="A793" s="18" t="s">
        <v>838</v>
      </c>
      <c r="B793" t="str">
        <f>VLOOKUP(A793,'[1]sku-asin（子）'!$A:$B,2,0)</f>
        <v>B0761RZGCR</v>
      </c>
      <c r="C793" t="str">
        <f>VLOOKUP(A793,'[1]子sku-父sku'!$A:$B,2,0)</f>
        <v>LYQ-BS-CS04</v>
      </c>
      <c r="D793" s="28">
        <f>IFERROR(VLOOKUP(A793,[2]库存报告使用数据处理!$A:$C,3,0),0)</f>
        <v>0</v>
      </c>
      <c r="E793" s="28">
        <f>IFERROR(VLOOKUP(A793,[2]库存报告使用数据处理!$A:$D,4,0),0)</f>
        <v>0</v>
      </c>
      <c r="F793" s="28">
        <f>IFERROR(VLOOKUP(A793,[2]库存报告使用数据处理!$A:$E,5,0),0)</f>
        <v>1</v>
      </c>
      <c r="G793" s="28">
        <f>IFERROR(VLOOKUP(A793,[2]库存报告使用数据处理!$A:$F,6,0),0)</f>
        <v>0</v>
      </c>
      <c r="H793" s="29">
        <f>IFERROR(VLOOKUP(A793,[2]库存报告使用数据处理!$A:$G,7,0),0)</f>
        <v>16.99</v>
      </c>
      <c r="I793">
        <f>IFERROR(VLOOKUP(A793,[5]数据处理!$A:$B,2,0),0)</f>
        <v>3</v>
      </c>
      <c r="J793" s="30">
        <f>IFERROR(VLOOKUP(A793,[5]数据处理!$A:$D,4,0),0)</f>
        <v>0</v>
      </c>
      <c r="K793" s="30">
        <f>IFERROR(VLOOKUP(A793,[5]数据处理!$A:$E,5,0),0)</f>
        <v>0</v>
      </c>
      <c r="L793" s="30">
        <f>IFERROR(VLOOKUP(A793,[5]数据处理!$A:$G,7,0),0)</f>
        <v>0</v>
      </c>
      <c r="M793">
        <f t="shared" si="205"/>
        <v>3</v>
      </c>
      <c r="N793">
        <f>IFERROR(VLOOKUP(A793,[5]数据处理!$A:$C,3,0),0)</f>
        <v>0</v>
      </c>
      <c r="O793">
        <f>IFERROR(VLOOKUP($A793,[5]数据处理!$A:$N,14,0),0)</f>
        <v>2</v>
      </c>
      <c r="P793" t="str">
        <f>IFERROR(VLOOKUP($A793,[3]库存报告使用数据!$A$1:$B$65536,2,0),"")</f>
        <v/>
      </c>
      <c r="Q793" t="str">
        <f>IFERROR(VLOOKUP($A793,[3]库存报告使用数据!$A$1:$E$65536,5,0),"")</f>
        <v/>
      </c>
      <c r="R793" t="str">
        <f>IFERROR(VLOOKUP($A793,[3]库存报告使用数据!$A$1:$H$65536,8,0),"")</f>
        <v/>
      </c>
      <c r="S793" t="str">
        <f>IFERROR(VLOOKUP($A793,[3]库存报告使用数据!$A$1:$K$65536,11,0),"")</f>
        <v/>
      </c>
      <c r="T793" t="str">
        <f>IFERROR(VLOOKUP($A793,[3]库存报告使用数据!$A$1:$C$65536,3,0),"")</f>
        <v/>
      </c>
      <c r="U793" t="str">
        <f>IFERROR(VLOOKUP($A793,[3]库存报告使用数据!$A$1:$F$65536,6,0),"")</f>
        <v/>
      </c>
      <c r="V793" t="str">
        <f>IFERROR(VLOOKUP($A793,[3]库存报告使用数据!$A$1:$I$65536,9,0),"")</f>
        <v/>
      </c>
      <c r="W793" t="str">
        <f>IFERROR(VLOOKUP($A793,[3]库存报告使用数据!$A$1:$L$65536,12,0),"")</f>
        <v/>
      </c>
      <c r="X793" s="20" t="str">
        <f t="shared" si="206"/>
        <v/>
      </c>
      <c r="Y793" s="20" t="str">
        <f t="shared" si="207"/>
        <v/>
      </c>
      <c r="Z793" s="20" t="str">
        <f t="shared" si="208"/>
        <v/>
      </c>
      <c r="AA793" s="20" t="str">
        <f t="shared" si="209"/>
        <v/>
      </c>
      <c r="AB793" t="str">
        <f>IFERROR(VLOOKUP($A793,[3]库存报告使用数据!$A$1:$D$65536,4,0),"")</f>
        <v/>
      </c>
      <c r="AC793" t="str">
        <f>IFERROR(VLOOKUP($A793,[3]库存报告使用数据!$A$1:$G$65536,7,0),"")</f>
        <v/>
      </c>
      <c r="AD793" t="str">
        <f>IFERROR(VLOOKUP($A793,[3]库存报告使用数据!$A$1:$J$65536,10,0),"")</f>
        <v/>
      </c>
      <c r="AE793" t="str">
        <f>IFERROR(VLOOKUP($A793,[3]库存报告使用数据!$A$1:$M$65536,13,0),"")</f>
        <v/>
      </c>
      <c r="AF793" s="20" t="str">
        <f t="shared" si="210"/>
        <v/>
      </c>
      <c r="AG793" s="20" t="str">
        <f t="shared" si="211"/>
        <v/>
      </c>
      <c r="AH793" s="20" t="str">
        <f t="shared" si="212"/>
        <v/>
      </c>
      <c r="AI793" s="20" t="str">
        <f t="shared" si="213"/>
        <v/>
      </c>
      <c r="AJ793">
        <f>IFERROR(VLOOKUP($B793,[4]库存报告使用数据!$A$1:$B$65536,2,0),0)</f>
        <v>0</v>
      </c>
      <c r="AK793">
        <f>IFERROR(VLOOKUP($B793,[4]库存报告使用数据!$A$1:$C$65536,3,0),)</f>
        <v>1</v>
      </c>
      <c r="AL793">
        <f>IFERROR(VLOOKUP($B793,[4]库存报告使用数据!$A$1:$D$65536,4,0),)</f>
        <v>0</v>
      </c>
      <c r="AM793">
        <f>IFERROR(VLOOKUP($B793,[4]库存报告使用数据!$A$1:$E$65536,5,0),)</f>
        <v>1</v>
      </c>
      <c r="AN793" s="20" t="str">
        <f t="shared" si="214"/>
        <v/>
      </c>
      <c r="AO793" s="20">
        <f t="shared" si="215"/>
        <v>0</v>
      </c>
      <c r="AP793" s="20" t="str">
        <f t="shared" si="216"/>
        <v/>
      </c>
      <c r="AQ793" s="20">
        <f t="shared" si="217"/>
        <v>0</v>
      </c>
      <c r="AR793" s="32">
        <f t="shared" si="218"/>
        <v>0</v>
      </c>
      <c r="AS793" s="32">
        <f t="shared" si="219"/>
        <v>0</v>
      </c>
      <c r="AT793" s="32">
        <f t="shared" si="220"/>
        <v>3</v>
      </c>
      <c r="AU793" s="28" t="str">
        <f t="shared" si="221"/>
        <v>库存为3</v>
      </c>
      <c r="AV793" s="34" t="str">
        <f>IFERROR(时间!$B$4+AU793,"上周无销量")</f>
        <v>上周无销量</v>
      </c>
    </row>
    <row r="794" spans="1:48">
      <c r="A794" s="18" t="s">
        <v>839</v>
      </c>
      <c r="B794" t="str">
        <f>VLOOKUP(A794,'[1]sku-asin（子）'!$A:$B,2,0)</f>
        <v>B0761RRNV3</v>
      </c>
      <c r="C794" t="str">
        <f>VLOOKUP(A794,'[1]子sku-父sku'!$A:$B,2,0)</f>
        <v>LYQ-BS-CS04</v>
      </c>
      <c r="D794" s="28">
        <f>IFERROR(VLOOKUP(A794,[2]库存报告使用数据处理!$A:$C,3,0),0)</f>
        <v>0</v>
      </c>
      <c r="E794" s="28">
        <f>IFERROR(VLOOKUP(A794,[2]库存报告使用数据处理!$A:$D,4,0),0)</f>
        <v>0</v>
      </c>
      <c r="F794" s="28">
        <f>IFERROR(VLOOKUP(A794,[2]库存报告使用数据处理!$A:$E,5,0),0)</f>
        <v>0</v>
      </c>
      <c r="G794" s="28">
        <f>IFERROR(VLOOKUP(A794,[2]库存报告使用数据处理!$A:$F,6,0),0)</f>
        <v>0</v>
      </c>
      <c r="H794" s="29">
        <f>IFERROR(VLOOKUP(A794,[2]库存报告使用数据处理!$A:$G,7,0),0)</f>
        <v>0</v>
      </c>
      <c r="I794">
        <f>IFERROR(VLOOKUP(A794,[5]数据处理!$A:$B,2,0),0)</f>
        <v>3</v>
      </c>
      <c r="J794" s="30">
        <f>IFERROR(VLOOKUP(A794,[5]数据处理!$A:$D,4,0),0)</f>
        <v>0</v>
      </c>
      <c r="K794" s="30">
        <f>IFERROR(VLOOKUP(A794,[5]数据处理!$A:$E,5,0),0)</f>
        <v>0</v>
      </c>
      <c r="L794" s="30">
        <f>IFERROR(VLOOKUP(A794,[5]数据处理!$A:$G,7,0),0)</f>
        <v>0</v>
      </c>
      <c r="M794">
        <f t="shared" si="205"/>
        <v>3</v>
      </c>
      <c r="N794">
        <f>IFERROR(VLOOKUP(A794,[5]数据处理!$A:$C,3,0),0)</f>
        <v>0</v>
      </c>
      <c r="O794">
        <f>IFERROR(VLOOKUP($A794,[5]数据处理!$A:$N,14,0),0)</f>
        <v>4</v>
      </c>
      <c r="P794" t="str">
        <f>IFERROR(VLOOKUP($A794,[3]库存报告使用数据!$A$1:$B$65536,2,0),"")</f>
        <v/>
      </c>
      <c r="Q794" t="str">
        <f>IFERROR(VLOOKUP($A794,[3]库存报告使用数据!$A$1:$E$65536,5,0),"")</f>
        <v/>
      </c>
      <c r="R794" t="str">
        <f>IFERROR(VLOOKUP($A794,[3]库存报告使用数据!$A$1:$H$65536,8,0),"")</f>
        <v/>
      </c>
      <c r="S794" t="str">
        <f>IFERROR(VLOOKUP($A794,[3]库存报告使用数据!$A$1:$K$65536,11,0),"")</f>
        <v/>
      </c>
      <c r="T794" t="str">
        <f>IFERROR(VLOOKUP($A794,[3]库存报告使用数据!$A$1:$C$65536,3,0),"")</f>
        <v/>
      </c>
      <c r="U794" t="str">
        <f>IFERROR(VLOOKUP($A794,[3]库存报告使用数据!$A$1:$F$65536,6,0),"")</f>
        <v/>
      </c>
      <c r="V794" t="str">
        <f>IFERROR(VLOOKUP($A794,[3]库存报告使用数据!$A$1:$I$65536,9,0),"")</f>
        <v/>
      </c>
      <c r="W794" t="str">
        <f>IFERROR(VLOOKUP($A794,[3]库存报告使用数据!$A$1:$L$65536,12,0),"")</f>
        <v/>
      </c>
      <c r="X794" s="20" t="str">
        <f t="shared" si="206"/>
        <v/>
      </c>
      <c r="Y794" s="20" t="str">
        <f t="shared" si="207"/>
        <v/>
      </c>
      <c r="Z794" s="20" t="str">
        <f t="shared" si="208"/>
        <v/>
      </c>
      <c r="AA794" s="20" t="str">
        <f t="shared" si="209"/>
        <v/>
      </c>
      <c r="AB794" t="str">
        <f>IFERROR(VLOOKUP($A794,[3]库存报告使用数据!$A$1:$D$65536,4,0),"")</f>
        <v/>
      </c>
      <c r="AC794" t="str">
        <f>IFERROR(VLOOKUP($A794,[3]库存报告使用数据!$A$1:$G$65536,7,0),"")</f>
        <v/>
      </c>
      <c r="AD794" t="str">
        <f>IFERROR(VLOOKUP($A794,[3]库存报告使用数据!$A$1:$J$65536,10,0),"")</f>
        <v/>
      </c>
      <c r="AE794" t="str">
        <f>IFERROR(VLOOKUP($A794,[3]库存报告使用数据!$A$1:$M$65536,13,0),"")</f>
        <v/>
      </c>
      <c r="AF794" s="20" t="str">
        <f t="shared" si="210"/>
        <v/>
      </c>
      <c r="AG794" s="20" t="str">
        <f t="shared" si="211"/>
        <v/>
      </c>
      <c r="AH794" s="20" t="str">
        <f t="shared" si="212"/>
        <v/>
      </c>
      <c r="AI794" s="20" t="str">
        <f t="shared" si="213"/>
        <v/>
      </c>
      <c r="AJ794">
        <f>IFERROR(VLOOKUP($B794,[4]库存报告使用数据!$A$1:$B$65536,2,0),0)</f>
        <v>0</v>
      </c>
      <c r="AK794">
        <f>IFERROR(VLOOKUP($B794,[4]库存报告使用数据!$A$1:$C$65536,3,0),)</f>
        <v>0</v>
      </c>
      <c r="AL794">
        <f>IFERROR(VLOOKUP($B794,[4]库存报告使用数据!$A$1:$D$65536,4,0),)</f>
        <v>0</v>
      </c>
      <c r="AM794">
        <f>IFERROR(VLOOKUP($B794,[4]库存报告使用数据!$A$1:$E$65536,5,0),)</f>
        <v>0</v>
      </c>
      <c r="AN794" s="20" t="str">
        <f t="shared" si="214"/>
        <v/>
      </c>
      <c r="AO794" s="20" t="str">
        <f t="shared" si="215"/>
        <v/>
      </c>
      <c r="AP794" s="20" t="str">
        <f t="shared" si="216"/>
        <v/>
      </c>
      <c r="AQ794" s="20" t="str">
        <f t="shared" si="217"/>
        <v/>
      </c>
      <c r="AR794" s="32">
        <f t="shared" si="218"/>
        <v>0</v>
      </c>
      <c r="AS794" s="32">
        <f t="shared" si="219"/>
        <v>0</v>
      </c>
      <c r="AT794" s="32">
        <f t="shared" si="220"/>
        <v>3</v>
      </c>
      <c r="AU794" s="28" t="str">
        <f t="shared" si="221"/>
        <v>库存为3</v>
      </c>
      <c r="AV794" s="34" t="str">
        <f>IFERROR(时间!$B$4+AU794,"上周无销量")</f>
        <v>上周无销量</v>
      </c>
    </row>
    <row r="795" spans="1:48">
      <c r="A795" s="18" t="s">
        <v>840</v>
      </c>
      <c r="B795" t="str">
        <f>VLOOKUP(A795,'[1]sku-asin（子）'!$A:$B,2,0)</f>
        <v>B0761VWR43</v>
      </c>
      <c r="C795" t="str">
        <f>VLOOKUP(A795,'[1]子sku-父sku'!$A:$B,2,0)</f>
        <v>LYQ-BS-CS04</v>
      </c>
      <c r="D795" s="28">
        <f>IFERROR(VLOOKUP(A795,[2]库存报告使用数据处理!$A:$C,3,0),0)</f>
        <v>0</v>
      </c>
      <c r="E795" s="28">
        <f>IFERROR(VLOOKUP(A795,[2]库存报告使用数据处理!$A:$D,4,0),0)</f>
        <v>0</v>
      </c>
      <c r="F795" s="28">
        <f>IFERROR(VLOOKUP(A795,[2]库存报告使用数据处理!$A:$E,5,0),0)</f>
        <v>0</v>
      </c>
      <c r="G795" s="28">
        <f>IFERROR(VLOOKUP(A795,[2]库存报告使用数据处理!$A:$F,6,0),0)</f>
        <v>0</v>
      </c>
      <c r="H795" s="29">
        <f>IFERROR(VLOOKUP(A795,[2]库存报告使用数据处理!$A:$G,7,0),0)</f>
        <v>0</v>
      </c>
      <c r="I795">
        <f>IFERROR(VLOOKUP(A795,[5]数据处理!$A:$B,2,0),0)</f>
        <v>7</v>
      </c>
      <c r="J795" s="30">
        <f>IFERROR(VLOOKUP(A795,[5]数据处理!$A:$D,4,0),0)</f>
        <v>0</v>
      </c>
      <c r="K795" s="30">
        <f>IFERROR(VLOOKUP(A795,[5]数据处理!$A:$E,5,0),0)</f>
        <v>0</v>
      </c>
      <c r="L795" s="30">
        <f>IFERROR(VLOOKUP(A795,[5]数据处理!$A:$G,7,0),0)</f>
        <v>0</v>
      </c>
      <c r="M795">
        <f t="shared" si="205"/>
        <v>7</v>
      </c>
      <c r="N795">
        <f>IFERROR(VLOOKUP(A795,[5]数据处理!$A:$C,3,0),0)</f>
        <v>0</v>
      </c>
      <c r="O795">
        <f>IFERROR(VLOOKUP($A795,[5]数据处理!$A:$N,14,0),0)</f>
        <v>7</v>
      </c>
      <c r="P795" t="str">
        <f>IFERROR(VLOOKUP($A795,[3]库存报告使用数据!$A$1:$B$65536,2,0),"")</f>
        <v/>
      </c>
      <c r="Q795" t="str">
        <f>IFERROR(VLOOKUP($A795,[3]库存报告使用数据!$A$1:$E$65536,5,0),"")</f>
        <v/>
      </c>
      <c r="R795" t="str">
        <f>IFERROR(VLOOKUP($A795,[3]库存报告使用数据!$A$1:$H$65536,8,0),"")</f>
        <v/>
      </c>
      <c r="S795" t="str">
        <f>IFERROR(VLOOKUP($A795,[3]库存报告使用数据!$A$1:$K$65536,11,0),"")</f>
        <v/>
      </c>
      <c r="T795" t="str">
        <f>IFERROR(VLOOKUP($A795,[3]库存报告使用数据!$A$1:$C$65536,3,0),"")</f>
        <v/>
      </c>
      <c r="U795" t="str">
        <f>IFERROR(VLOOKUP($A795,[3]库存报告使用数据!$A$1:$F$65536,6,0),"")</f>
        <v/>
      </c>
      <c r="V795" t="str">
        <f>IFERROR(VLOOKUP($A795,[3]库存报告使用数据!$A$1:$I$65536,9,0),"")</f>
        <v/>
      </c>
      <c r="W795" t="str">
        <f>IFERROR(VLOOKUP($A795,[3]库存报告使用数据!$A$1:$L$65536,12,0),"")</f>
        <v/>
      </c>
      <c r="X795" s="20" t="str">
        <f t="shared" si="206"/>
        <v/>
      </c>
      <c r="Y795" s="20" t="str">
        <f t="shared" si="207"/>
        <v/>
      </c>
      <c r="Z795" s="20" t="str">
        <f t="shared" si="208"/>
        <v/>
      </c>
      <c r="AA795" s="20" t="str">
        <f t="shared" si="209"/>
        <v/>
      </c>
      <c r="AB795" t="str">
        <f>IFERROR(VLOOKUP($A795,[3]库存报告使用数据!$A$1:$D$65536,4,0),"")</f>
        <v/>
      </c>
      <c r="AC795" t="str">
        <f>IFERROR(VLOOKUP($A795,[3]库存报告使用数据!$A$1:$G$65536,7,0),"")</f>
        <v/>
      </c>
      <c r="AD795" t="str">
        <f>IFERROR(VLOOKUP($A795,[3]库存报告使用数据!$A$1:$J$65536,10,0),"")</f>
        <v/>
      </c>
      <c r="AE795" t="str">
        <f>IFERROR(VLOOKUP($A795,[3]库存报告使用数据!$A$1:$M$65536,13,0),"")</f>
        <v/>
      </c>
      <c r="AF795" s="20" t="str">
        <f t="shared" si="210"/>
        <v/>
      </c>
      <c r="AG795" s="20" t="str">
        <f t="shared" si="211"/>
        <v/>
      </c>
      <c r="AH795" s="20" t="str">
        <f t="shared" si="212"/>
        <v/>
      </c>
      <c r="AI795" s="20" t="str">
        <f t="shared" si="213"/>
        <v/>
      </c>
      <c r="AJ795">
        <f>IFERROR(VLOOKUP($B795,[4]库存报告使用数据!$A$1:$B$65536,2,0),0)</f>
        <v>0</v>
      </c>
      <c r="AK795">
        <f>IFERROR(VLOOKUP($B795,[4]库存报告使用数据!$A$1:$C$65536,3,0),)</f>
        <v>0</v>
      </c>
      <c r="AL795">
        <f>IFERROR(VLOOKUP($B795,[4]库存报告使用数据!$A$1:$D$65536,4,0),)</f>
        <v>0</v>
      </c>
      <c r="AM795">
        <f>IFERROR(VLOOKUP($B795,[4]库存报告使用数据!$A$1:$E$65536,5,0),)</f>
        <v>1</v>
      </c>
      <c r="AN795" s="20" t="str">
        <f t="shared" si="214"/>
        <v/>
      </c>
      <c r="AO795" s="20" t="str">
        <f t="shared" si="215"/>
        <v/>
      </c>
      <c r="AP795" s="20" t="str">
        <f t="shared" si="216"/>
        <v/>
      </c>
      <c r="AQ795" s="20">
        <f t="shared" si="217"/>
        <v>0</v>
      </c>
      <c r="AR795" s="32">
        <f t="shared" si="218"/>
        <v>0</v>
      </c>
      <c r="AS795" s="32">
        <f t="shared" si="219"/>
        <v>0</v>
      </c>
      <c r="AT795" s="32">
        <f t="shared" si="220"/>
        <v>7</v>
      </c>
      <c r="AU795" s="28" t="str">
        <f t="shared" si="221"/>
        <v>库存为7</v>
      </c>
      <c r="AV795" s="34" t="str">
        <f>IFERROR(时间!$B$4+AU795,"上周无销量")</f>
        <v>上周无销量</v>
      </c>
    </row>
    <row r="796" spans="1:48">
      <c r="A796" s="18" t="s">
        <v>841</v>
      </c>
      <c r="B796" t="str">
        <f>VLOOKUP(A796,'[1]sku-asin（子）'!$A:$B,2,0)</f>
        <v>B01N0H284O</v>
      </c>
      <c r="C796" t="str">
        <f>VLOOKUP(A796,'[1]子sku-父sku'!$A:$B,2,0)</f>
        <v>LYQ-BS-HM1205</v>
      </c>
      <c r="D796" s="28">
        <f>IFERROR(VLOOKUP(A796,[2]库存报告使用数据处理!$A:$C,3,0),0)</f>
        <v>0</v>
      </c>
      <c r="E796" s="28">
        <f>IFERROR(VLOOKUP(A796,[2]库存报告使用数据处理!$A:$D,4,0),0)</f>
        <v>0</v>
      </c>
      <c r="F796" s="28">
        <f>IFERROR(VLOOKUP(A796,[2]库存报告使用数据处理!$A:$E,5,0),0)</f>
        <v>0</v>
      </c>
      <c r="G796" s="28">
        <f>IFERROR(VLOOKUP(A796,[2]库存报告使用数据处理!$A:$F,6,0),0)</f>
        <v>0</v>
      </c>
      <c r="H796" s="29">
        <f>IFERROR(VLOOKUP(A796,[2]库存报告使用数据处理!$A:$G,7,0),0)</f>
        <v>0</v>
      </c>
      <c r="I796">
        <f>IFERROR(VLOOKUP(A796,[5]数据处理!$A:$B,2,0),0)</f>
        <v>4</v>
      </c>
      <c r="J796" s="30">
        <f>IFERROR(VLOOKUP(A796,[5]数据处理!$A:$D,4,0),0)</f>
        <v>0</v>
      </c>
      <c r="K796" s="30">
        <f>IFERROR(VLOOKUP(A796,[5]数据处理!$A:$E,5,0),0)</f>
        <v>0</v>
      </c>
      <c r="L796" s="30">
        <f>IFERROR(VLOOKUP(A796,[5]数据处理!$A:$G,7,0),0)</f>
        <v>0</v>
      </c>
      <c r="M796">
        <f t="shared" si="205"/>
        <v>4</v>
      </c>
      <c r="N796">
        <f>IFERROR(VLOOKUP(A796,[5]数据处理!$A:$C,3,0),0)</f>
        <v>0</v>
      </c>
      <c r="O796">
        <f>IFERROR(VLOOKUP($A796,[5]数据处理!$A:$N,14,0),0)</f>
        <v>4</v>
      </c>
      <c r="P796">
        <f>IFERROR(VLOOKUP($A796,[3]库存报告使用数据!$A$1:$B$65536,2,0),"")</f>
        <v>0</v>
      </c>
      <c r="Q796">
        <f>IFERROR(VLOOKUP($A796,[3]库存报告使用数据!$A$1:$E$65536,5,0),"")</f>
        <v>190</v>
      </c>
      <c r="R796">
        <f>IFERROR(VLOOKUP($A796,[3]库存报告使用数据!$A$1:$H$65536,8,0),"")</f>
        <v>240</v>
      </c>
      <c r="S796">
        <f>IFERROR(VLOOKUP($A796,[3]库存报告使用数据!$A$1:$K$65536,11,0),"")</f>
        <v>311</v>
      </c>
      <c r="T796">
        <f>IFERROR(VLOOKUP($A796,[3]库存报告使用数据!$A$1:$C$65536,3,0),"")</f>
        <v>1</v>
      </c>
      <c r="U796">
        <f>IFERROR(VLOOKUP($A796,[3]库存报告使用数据!$A$1:$F$65536,6,0),"")</f>
        <v>0</v>
      </c>
      <c r="V796">
        <f>IFERROR(VLOOKUP($A796,[3]库存报告使用数据!$A$1:$I$65536,9,0),"")</f>
        <v>0</v>
      </c>
      <c r="W796">
        <f>IFERROR(VLOOKUP($A796,[3]库存报告使用数据!$A$1:$L$65536,12,0),"")</f>
        <v>0</v>
      </c>
      <c r="X796" s="20" t="str">
        <f t="shared" si="206"/>
        <v/>
      </c>
      <c r="Y796" s="20">
        <f t="shared" si="207"/>
        <v>0</v>
      </c>
      <c r="Z796" s="20">
        <f t="shared" si="208"/>
        <v>0</v>
      </c>
      <c r="AA796" s="20">
        <f t="shared" si="209"/>
        <v>0</v>
      </c>
      <c r="AB796">
        <f>IFERROR(VLOOKUP($A796,[3]库存报告使用数据!$A$1:$D$65536,4,0),"")</f>
        <v>0.23625</v>
      </c>
      <c r="AC796">
        <f>IFERROR(VLOOKUP($A796,[3]库存报告使用数据!$A$1:$G$65536,7,0),"")</f>
        <v>0</v>
      </c>
      <c r="AD796">
        <f>IFERROR(VLOOKUP($A796,[3]库存报告使用数据!$A$1:$J$65536,10,0),"")</f>
        <v>0</v>
      </c>
      <c r="AE796">
        <f>IFERROR(VLOOKUP($A796,[3]库存报告使用数据!$A$1:$M$65536,13,0),"")</f>
        <v>0</v>
      </c>
      <c r="AF796" s="20" t="str">
        <f t="shared" si="210"/>
        <v>无销售广告费为0.23625</v>
      </c>
      <c r="AG796" s="20" t="str">
        <f t="shared" si="211"/>
        <v/>
      </c>
      <c r="AH796" s="20" t="str">
        <f t="shared" si="212"/>
        <v/>
      </c>
      <c r="AI796" s="20" t="str">
        <f t="shared" si="213"/>
        <v/>
      </c>
      <c r="AJ796">
        <f>IFERROR(VLOOKUP($B796,[4]库存报告使用数据!$A$1:$B$65536,2,0),0)</f>
        <v>1</v>
      </c>
      <c r="AK796">
        <f>IFERROR(VLOOKUP($B796,[4]库存报告使用数据!$A$1:$C$65536,3,0),)</f>
        <v>1</v>
      </c>
      <c r="AL796">
        <f>IFERROR(VLOOKUP($B796,[4]库存报告使用数据!$A$1:$D$65536,4,0),)</f>
        <v>1</v>
      </c>
      <c r="AM796">
        <f>IFERROR(VLOOKUP($B796,[4]库存报告使用数据!$A$1:$E$65536,5,0),)</f>
        <v>0</v>
      </c>
      <c r="AN796" s="20">
        <f t="shared" si="214"/>
        <v>0</v>
      </c>
      <c r="AO796" s="20">
        <f t="shared" si="215"/>
        <v>0</v>
      </c>
      <c r="AP796" s="20">
        <f t="shared" si="216"/>
        <v>0</v>
      </c>
      <c r="AQ796" s="20" t="str">
        <f t="shared" si="217"/>
        <v/>
      </c>
      <c r="AR796" s="32">
        <f t="shared" si="218"/>
        <v>0</v>
      </c>
      <c r="AS796" s="32">
        <f t="shared" si="219"/>
        <v>0</v>
      </c>
      <c r="AT796" s="32">
        <f t="shared" si="220"/>
        <v>4</v>
      </c>
      <c r="AU796" s="28" t="str">
        <f t="shared" si="221"/>
        <v>库存为4</v>
      </c>
      <c r="AV796" s="34" t="str">
        <f>IFERROR(时间!$B$4+AU796,"上周无销量")</f>
        <v>上周无销量</v>
      </c>
    </row>
    <row r="797" spans="1:48">
      <c r="A797" s="18" t="s">
        <v>842</v>
      </c>
      <c r="B797" t="str">
        <f>VLOOKUP(A797,'[1]sku-asin（子）'!$A:$B,2,0)</f>
        <v>B01MRNMWMM</v>
      </c>
      <c r="C797" t="str">
        <f>VLOOKUP(A797,'[1]子sku-父sku'!$A:$B,2,0)</f>
        <v>LYQ-BS-HM1205</v>
      </c>
      <c r="D797" s="28">
        <f>IFERROR(VLOOKUP(A797,[2]库存报告使用数据处理!$A:$C,3,0),0)</f>
        <v>0</v>
      </c>
      <c r="E797" s="28">
        <f>IFERROR(VLOOKUP(A797,[2]库存报告使用数据处理!$A:$D,4,0),0)</f>
        <v>0</v>
      </c>
      <c r="F797" s="28">
        <f>IFERROR(VLOOKUP(A797,[2]库存报告使用数据处理!$A:$E,5,0),0)</f>
        <v>0</v>
      </c>
      <c r="G797" s="28">
        <f>IFERROR(VLOOKUP(A797,[2]库存报告使用数据处理!$A:$F,6,0),0)</f>
        <v>0</v>
      </c>
      <c r="H797" s="29">
        <f>IFERROR(VLOOKUP(A797,[2]库存报告使用数据处理!$A:$G,7,0),0)</f>
        <v>0</v>
      </c>
      <c r="I797">
        <f>IFERROR(VLOOKUP(A797,[5]数据处理!$A:$B,2,0),0)</f>
        <v>4</v>
      </c>
      <c r="J797" s="30">
        <f>IFERROR(VLOOKUP(A797,[5]数据处理!$A:$D,4,0),0)</f>
        <v>0</v>
      </c>
      <c r="K797" s="30">
        <f>IFERROR(VLOOKUP(A797,[5]数据处理!$A:$E,5,0),0)</f>
        <v>0</v>
      </c>
      <c r="L797" s="30">
        <f>IFERROR(VLOOKUP(A797,[5]数据处理!$A:$G,7,0),0)</f>
        <v>0</v>
      </c>
      <c r="M797">
        <f t="shared" si="205"/>
        <v>4</v>
      </c>
      <c r="N797">
        <f>IFERROR(VLOOKUP(A797,[5]数据处理!$A:$C,3,0),0)</f>
        <v>0</v>
      </c>
      <c r="O797">
        <f>IFERROR(VLOOKUP($A797,[5]数据处理!$A:$N,14,0),0)</f>
        <v>4</v>
      </c>
      <c r="P797">
        <f>IFERROR(VLOOKUP($A797,[3]库存报告使用数据!$A$1:$B$65536,2,0),"")</f>
        <v>0</v>
      </c>
      <c r="Q797">
        <f>IFERROR(VLOOKUP($A797,[3]库存报告使用数据!$A$1:$E$65536,5,0),"")</f>
        <v>61</v>
      </c>
      <c r="R797">
        <f>IFERROR(VLOOKUP($A797,[3]库存报告使用数据!$A$1:$H$65536,8,0),"")</f>
        <v>39</v>
      </c>
      <c r="S797">
        <f>IFERROR(VLOOKUP($A797,[3]库存报告使用数据!$A$1:$K$65536,11,0),"")</f>
        <v>36</v>
      </c>
      <c r="T797">
        <f>IFERROR(VLOOKUP($A797,[3]库存报告使用数据!$A$1:$C$65536,3,0),"")</f>
        <v>0</v>
      </c>
      <c r="U797">
        <f>IFERROR(VLOOKUP($A797,[3]库存报告使用数据!$A$1:$F$65536,6,0),"")</f>
        <v>0</v>
      </c>
      <c r="V797">
        <f>IFERROR(VLOOKUP($A797,[3]库存报告使用数据!$A$1:$I$65536,9,0),"")</f>
        <v>0</v>
      </c>
      <c r="W797">
        <f>IFERROR(VLOOKUP($A797,[3]库存报告使用数据!$A$1:$L$65536,12,0),"")</f>
        <v>0</v>
      </c>
      <c r="X797" s="20" t="str">
        <f t="shared" si="206"/>
        <v/>
      </c>
      <c r="Y797" s="20">
        <f t="shared" si="207"/>
        <v>0</v>
      </c>
      <c r="Z797" s="20">
        <f t="shared" si="208"/>
        <v>0</v>
      </c>
      <c r="AA797" s="20">
        <f t="shared" si="209"/>
        <v>0</v>
      </c>
      <c r="AB797">
        <f>IFERROR(VLOOKUP($A797,[3]库存报告使用数据!$A$1:$D$65536,4,0),"")</f>
        <v>0</v>
      </c>
      <c r="AC797">
        <f>IFERROR(VLOOKUP($A797,[3]库存报告使用数据!$A$1:$G$65536,7,0),"")</f>
        <v>0</v>
      </c>
      <c r="AD797">
        <f>IFERROR(VLOOKUP($A797,[3]库存报告使用数据!$A$1:$J$65536,10,0),"")</f>
        <v>0</v>
      </c>
      <c r="AE797">
        <f>IFERROR(VLOOKUP($A797,[3]库存报告使用数据!$A$1:$M$65536,13,0),"")</f>
        <v>0</v>
      </c>
      <c r="AF797" s="20" t="str">
        <f t="shared" si="210"/>
        <v/>
      </c>
      <c r="AG797" s="20" t="str">
        <f t="shared" si="211"/>
        <v/>
      </c>
      <c r="AH797" s="20" t="str">
        <f t="shared" si="212"/>
        <v/>
      </c>
      <c r="AI797" s="20" t="str">
        <f t="shared" si="213"/>
        <v/>
      </c>
      <c r="AJ797">
        <f>IFERROR(VLOOKUP($B797,[4]库存报告使用数据!$A$1:$B$65536,2,0),0)</f>
        <v>0</v>
      </c>
      <c r="AK797">
        <f>IFERROR(VLOOKUP($B797,[4]库存报告使用数据!$A$1:$C$65536,3,0),)</f>
        <v>0</v>
      </c>
      <c r="AL797">
        <f>IFERROR(VLOOKUP($B797,[4]库存报告使用数据!$A$1:$D$65536,4,0),)</f>
        <v>3</v>
      </c>
      <c r="AM797">
        <f>IFERROR(VLOOKUP($B797,[4]库存报告使用数据!$A$1:$E$65536,5,0),)</f>
        <v>1</v>
      </c>
      <c r="AN797" s="20" t="str">
        <f t="shared" si="214"/>
        <v/>
      </c>
      <c r="AO797" s="20" t="str">
        <f t="shared" si="215"/>
        <v/>
      </c>
      <c r="AP797" s="20">
        <f t="shared" si="216"/>
        <v>0</v>
      </c>
      <c r="AQ797" s="20">
        <f t="shared" si="217"/>
        <v>0</v>
      </c>
      <c r="AR797" s="32">
        <f t="shared" si="218"/>
        <v>0</v>
      </c>
      <c r="AS797" s="32">
        <f t="shared" si="219"/>
        <v>0</v>
      </c>
      <c r="AT797" s="32">
        <f t="shared" si="220"/>
        <v>4</v>
      </c>
      <c r="AU797" s="28" t="str">
        <f t="shared" si="221"/>
        <v>库存为4</v>
      </c>
      <c r="AV797" s="34" t="str">
        <f>IFERROR(时间!$B$4+AU797,"上周无销量")</f>
        <v>上周无销量</v>
      </c>
    </row>
    <row r="798" spans="1:48">
      <c r="A798" s="18" t="s">
        <v>843</v>
      </c>
      <c r="B798" t="str">
        <f>VLOOKUP(A798,'[1]sku-asin（子）'!$A:$B,2,0)</f>
        <v>B01MTQRXC6</v>
      </c>
      <c r="C798" t="str">
        <f>VLOOKUP(A798,'[1]子sku-父sku'!$A:$B,2,0)</f>
        <v>LYQ-BS-HM1205</v>
      </c>
      <c r="D798" s="28">
        <f>IFERROR(VLOOKUP(A798,[2]库存报告使用数据处理!$A:$C,3,0),0)</f>
        <v>0</v>
      </c>
      <c r="E798" s="28">
        <f>IFERROR(VLOOKUP(A798,[2]库存报告使用数据处理!$A:$D,4,0),0)</f>
        <v>0</v>
      </c>
      <c r="F798" s="28">
        <f>IFERROR(VLOOKUP(A798,[2]库存报告使用数据处理!$A:$E,5,0),0)</f>
        <v>0</v>
      </c>
      <c r="G798" s="28">
        <f>IFERROR(VLOOKUP(A798,[2]库存报告使用数据处理!$A:$F,6,0),0)</f>
        <v>0</v>
      </c>
      <c r="H798" s="29">
        <f>IFERROR(VLOOKUP(A798,[2]库存报告使用数据处理!$A:$G,7,0),0)</f>
        <v>0</v>
      </c>
      <c r="I798">
        <f>IFERROR(VLOOKUP(A798,[5]数据处理!$A:$B,2,0),0)</f>
        <v>5</v>
      </c>
      <c r="J798" s="30">
        <f>IFERROR(VLOOKUP(A798,[5]数据处理!$A:$D,4,0),0)</f>
        <v>0</v>
      </c>
      <c r="K798" s="30">
        <f>IFERROR(VLOOKUP(A798,[5]数据处理!$A:$E,5,0),0)</f>
        <v>0</v>
      </c>
      <c r="L798" s="30">
        <f>IFERROR(VLOOKUP(A798,[5]数据处理!$A:$G,7,0),0)</f>
        <v>0</v>
      </c>
      <c r="M798">
        <f t="shared" si="205"/>
        <v>5</v>
      </c>
      <c r="N798">
        <f>IFERROR(VLOOKUP(A798,[5]数据处理!$A:$C,3,0),0)</f>
        <v>0</v>
      </c>
      <c r="O798">
        <f>IFERROR(VLOOKUP($A798,[5]数据处理!$A:$N,14,0),0)</f>
        <v>5</v>
      </c>
      <c r="P798">
        <f>IFERROR(VLOOKUP($A798,[3]库存报告使用数据!$A$1:$B$65536,2,0),"")</f>
        <v>0</v>
      </c>
      <c r="Q798">
        <f>IFERROR(VLOOKUP($A798,[3]库存报告使用数据!$A$1:$E$65536,5,0),"")</f>
        <v>220</v>
      </c>
      <c r="R798">
        <f>IFERROR(VLOOKUP($A798,[3]库存报告使用数据!$A$1:$H$65536,8,0),"")</f>
        <v>363</v>
      </c>
      <c r="S798">
        <f>IFERROR(VLOOKUP($A798,[3]库存报告使用数据!$A$1:$K$65536,11,0),"")</f>
        <v>420</v>
      </c>
      <c r="T798">
        <f>IFERROR(VLOOKUP($A798,[3]库存报告使用数据!$A$1:$C$65536,3,0),"")</f>
        <v>1</v>
      </c>
      <c r="U798">
        <f>IFERROR(VLOOKUP($A798,[3]库存报告使用数据!$A$1:$F$65536,6,0),"")</f>
        <v>0</v>
      </c>
      <c r="V798">
        <f>IFERROR(VLOOKUP($A798,[3]库存报告使用数据!$A$1:$I$65536,9,0),"")</f>
        <v>0</v>
      </c>
      <c r="W798">
        <f>IFERROR(VLOOKUP($A798,[3]库存报告使用数据!$A$1:$L$65536,12,0),"")</f>
        <v>0</v>
      </c>
      <c r="X798" s="20" t="str">
        <f t="shared" si="206"/>
        <v/>
      </c>
      <c r="Y798" s="20">
        <f t="shared" si="207"/>
        <v>0</v>
      </c>
      <c r="Z798" s="20">
        <f t="shared" si="208"/>
        <v>0</v>
      </c>
      <c r="AA798" s="20">
        <f t="shared" si="209"/>
        <v>0</v>
      </c>
      <c r="AB798">
        <f>IFERROR(VLOOKUP($A798,[3]库存报告使用数据!$A$1:$D$65536,4,0),"")</f>
        <v>0.05625</v>
      </c>
      <c r="AC798">
        <f>IFERROR(VLOOKUP($A798,[3]库存报告使用数据!$A$1:$G$65536,7,0),"")</f>
        <v>0</v>
      </c>
      <c r="AD798">
        <f>IFERROR(VLOOKUP($A798,[3]库存报告使用数据!$A$1:$J$65536,10,0),"")</f>
        <v>0</v>
      </c>
      <c r="AE798">
        <f>IFERROR(VLOOKUP($A798,[3]库存报告使用数据!$A$1:$M$65536,13,0),"")</f>
        <v>0</v>
      </c>
      <c r="AF798" s="20" t="str">
        <f t="shared" si="210"/>
        <v>无销售广告费为0.05625</v>
      </c>
      <c r="AG798" s="20" t="str">
        <f t="shared" si="211"/>
        <v/>
      </c>
      <c r="AH798" s="20" t="str">
        <f t="shared" si="212"/>
        <v/>
      </c>
      <c r="AI798" s="20" t="str">
        <f t="shared" si="213"/>
        <v/>
      </c>
      <c r="AJ798">
        <f>IFERROR(VLOOKUP($B798,[4]库存报告使用数据!$A$1:$B$65536,2,0),0)</f>
        <v>1</v>
      </c>
      <c r="AK798">
        <f>IFERROR(VLOOKUP($B798,[4]库存报告使用数据!$A$1:$C$65536,3,0),)</f>
        <v>1</v>
      </c>
      <c r="AL798">
        <f>IFERROR(VLOOKUP($B798,[4]库存报告使用数据!$A$1:$D$65536,4,0),)</f>
        <v>2</v>
      </c>
      <c r="AM798">
        <f>IFERROR(VLOOKUP($B798,[4]库存报告使用数据!$A$1:$E$65536,5,0),)</f>
        <v>0</v>
      </c>
      <c r="AN798" s="20">
        <f t="shared" si="214"/>
        <v>0</v>
      </c>
      <c r="AO798" s="20">
        <f t="shared" si="215"/>
        <v>0</v>
      </c>
      <c r="AP798" s="20">
        <f t="shared" si="216"/>
        <v>0</v>
      </c>
      <c r="AQ798" s="20" t="str">
        <f t="shared" si="217"/>
        <v/>
      </c>
      <c r="AR798" s="32">
        <f t="shared" si="218"/>
        <v>0</v>
      </c>
      <c r="AS798" s="32">
        <f t="shared" si="219"/>
        <v>0</v>
      </c>
      <c r="AT798" s="32">
        <f t="shared" si="220"/>
        <v>5</v>
      </c>
      <c r="AU798" s="28" t="str">
        <f t="shared" si="221"/>
        <v>库存为5</v>
      </c>
      <c r="AV798" s="34" t="str">
        <f>IFERROR(时间!$B$4+AU798,"上周无销量")</f>
        <v>上周无销量</v>
      </c>
    </row>
    <row r="799" spans="1:48">
      <c r="A799" s="18" t="s">
        <v>844</v>
      </c>
      <c r="B799" t="str">
        <f>VLOOKUP(A799,'[1]sku-asin（子）'!$A:$B,2,0)</f>
        <v>B01MQMAL64</v>
      </c>
      <c r="C799" t="str">
        <f>VLOOKUP(A799,'[1]子sku-父sku'!$A:$B,2,0)</f>
        <v>LYQ-BS-HM1205</v>
      </c>
      <c r="D799" s="28">
        <f>IFERROR(VLOOKUP(A799,[2]库存报告使用数据处理!$A:$C,3,0),0)</f>
        <v>0</v>
      </c>
      <c r="E799" s="28">
        <f>IFERROR(VLOOKUP(A799,[2]库存报告使用数据处理!$A:$D,4,0),0)</f>
        <v>0</v>
      </c>
      <c r="F799" s="28">
        <f>IFERROR(VLOOKUP(A799,[2]库存报告使用数据处理!$A:$E,5,0),0)</f>
        <v>0</v>
      </c>
      <c r="G799" s="28">
        <f>IFERROR(VLOOKUP(A799,[2]库存报告使用数据处理!$A:$F,6,0),0)</f>
        <v>0</v>
      </c>
      <c r="H799" s="29">
        <f>IFERROR(VLOOKUP(A799,[2]库存报告使用数据处理!$A:$G,7,0),0)</f>
        <v>0</v>
      </c>
      <c r="I799">
        <f>IFERROR(VLOOKUP(A799,[5]数据处理!$A:$B,2,0),0)</f>
        <v>1</v>
      </c>
      <c r="J799" s="30">
        <f>IFERROR(VLOOKUP(A799,[5]数据处理!$A:$D,4,0),0)</f>
        <v>0</v>
      </c>
      <c r="K799" s="30">
        <f>IFERROR(VLOOKUP(A799,[5]数据处理!$A:$E,5,0),0)</f>
        <v>0</v>
      </c>
      <c r="L799" s="30">
        <f>IFERROR(VLOOKUP(A799,[5]数据处理!$A:$G,7,0),0)</f>
        <v>0</v>
      </c>
      <c r="M799">
        <f t="shared" si="205"/>
        <v>1</v>
      </c>
      <c r="N799">
        <f>IFERROR(VLOOKUP(A799,[5]数据处理!$A:$C,3,0),0)</f>
        <v>0</v>
      </c>
      <c r="O799">
        <f>IFERROR(VLOOKUP($A799,[5]数据处理!$A:$N,14,0),0)</f>
        <v>1</v>
      </c>
      <c r="P799">
        <f>IFERROR(VLOOKUP($A799,[3]库存报告使用数据!$A$1:$B$65536,2,0),"")</f>
        <v>0</v>
      </c>
      <c r="Q799">
        <f>IFERROR(VLOOKUP($A799,[3]库存报告使用数据!$A$1:$E$65536,5,0),"")</f>
        <v>2568</v>
      </c>
      <c r="R799">
        <f>IFERROR(VLOOKUP($A799,[3]库存报告使用数据!$A$1:$H$65536,8,0),"")</f>
        <v>401</v>
      </c>
      <c r="S799">
        <f>IFERROR(VLOOKUP($A799,[3]库存报告使用数据!$A$1:$K$65536,11,0),"")</f>
        <v>368</v>
      </c>
      <c r="T799">
        <f>IFERROR(VLOOKUP($A799,[3]库存报告使用数据!$A$1:$C$65536,3,0),"")</f>
        <v>0</v>
      </c>
      <c r="U799">
        <f>IFERROR(VLOOKUP($A799,[3]库存报告使用数据!$A$1:$F$65536,6,0),"")</f>
        <v>1</v>
      </c>
      <c r="V799">
        <f>IFERROR(VLOOKUP($A799,[3]库存报告使用数据!$A$1:$I$65536,9,0),"")</f>
        <v>1</v>
      </c>
      <c r="W799">
        <f>IFERROR(VLOOKUP($A799,[3]库存报告使用数据!$A$1:$L$65536,12,0),"")</f>
        <v>0</v>
      </c>
      <c r="X799" s="20" t="str">
        <f t="shared" si="206"/>
        <v/>
      </c>
      <c r="Y799" s="20">
        <f t="shared" si="207"/>
        <v>0.000389408099688474</v>
      </c>
      <c r="Z799" s="20">
        <f t="shared" si="208"/>
        <v>0.00249376558603491</v>
      </c>
      <c r="AA799" s="20">
        <f t="shared" si="209"/>
        <v>0</v>
      </c>
      <c r="AB799">
        <f>IFERROR(VLOOKUP($A799,[3]库存报告使用数据!$A$1:$D$65536,4,0),"")</f>
        <v>0</v>
      </c>
      <c r="AC799">
        <f>IFERROR(VLOOKUP($A799,[3]库存报告使用数据!$A$1:$G$65536,7,0),"")</f>
        <v>0</v>
      </c>
      <c r="AD799">
        <f>IFERROR(VLOOKUP($A799,[3]库存报告使用数据!$A$1:$J$65536,10,0),"")</f>
        <v>0</v>
      </c>
      <c r="AE799">
        <f>IFERROR(VLOOKUP($A799,[3]库存报告使用数据!$A$1:$M$65536,13,0),"")</f>
        <v>0</v>
      </c>
      <c r="AF799" s="20" t="str">
        <f t="shared" si="210"/>
        <v/>
      </c>
      <c r="AG799" s="20" t="str">
        <f t="shared" si="211"/>
        <v/>
      </c>
      <c r="AH799" s="20" t="str">
        <f t="shared" si="212"/>
        <v/>
      </c>
      <c r="AI799" s="20" t="str">
        <f t="shared" si="213"/>
        <v/>
      </c>
      <c r="AJ799">
        <f>IFERROR(VLOOKUP($B799,[4]库存报告使用数据!$A$1:$B$65536,2,0),0)</f>
        <v>0</v>
      </c>
      <c r="AK799">
        <f>IFERROR(VLOOKUP($B799,[4]库存报告使用数据!$A$1:$C$65536,3,0),)</f>
        <v>1</v>
      </c>
      <c r="AL799">
        <f>IFERROR(VLOOKUP($B799,[4]库存报告使用数据!$A$1:$D$65536,4,0),)</f>
        <v>1</v>
      </c>
      <c r="AM799">
        <f>IFERROR(VLOOKUP($B799,[4]库存报告使用数据!$A$1:$E$65536,5,0),)</f>
        <v>1</v>
      </c>
      <c r="AN799" s="20" t="str">
        <f t="shared" si="214"/>
        <v/>
      </c>
      <c r="AO799" s="20">
        <f t="shared" si="215"/>
        <v>0</v>
      </c>
      <c r="AP799" s="20">
        <f t="shared" si="216"/>
        <v>0</v>
      </c>
      <c r="AQ799" s="20">
        <f t="shared" si="217"/>
        <v>0</v>
      </c>
      <c r="AR799" s="32">
        <f t="shared" si="218"/>
        <v>0</v>
      </c>
      <c r="AS799" s="32">
        <f t="shared" si="219"/>
        <v>0</v>
      </c>
      <c r="AT799" s="32">
        <f t="shared" si="220"/>
        <v>1</v>
      </c>
      <c r="AU799" s="28" t="str">
        <f t="shared" si="221"/>
        <v>库存为1</v>
      </c>
      <c r="AV799" s="34" t="str">
        <f>IFERROR(时间!$B$4+AU799,"上周无销量")</f>
        <v>上周无销量</v>
      </c>
    </row>
    <row r="800" spans="1:48">
      <c r="A800" s="18" t="s">
        <v>845</v>
      </c>
      <c r="B800" t="str">
        <f>VLOOKUP(A800,'[1]sku-asin（子）'!$A:$B,2,0)</f>
        <v>B01MRNMY7B</v>
      </c>
      <c r="C800" t="str">
        <f>VLOOKUP(A800,'[1]子sku-父sku'!$A:$B,2,0)</f>
        <v>LYQ-BS-HM1205</v>
      </c>
      <c r="D800" s="28">
        <f>IFERROR(VLOOKUP(A800,[2]库存报告使用数据处理!$A:$C,3,0),0)</f>
        <v>0</v>
      </c>
      <c r="E800" s="28">
        <f>IFERROR(VLOOKUP(A800,[2]库存报告使用数据处理!$A:$D,4,0),0)</f>
        <v>0</v>
      </c>
      <c r="F800" s="28">
        <f>IFERROR(VLOOKUP(A800,[2]库存报告使用数据处理!$A:$E,5,0),0)</f>
        <v>0</v>
      </c>
      <c r="G800" s="28">
        <f>IFERROR(VLOOKUP(A800,[2]库存报告使用数据处理!$A:$F,6,0),0)</f>
        <v>0</v>
      </c>
      <c r="H800" s="29">
        <f>IFERROR(VLOOKUP(A800,[2]库存报告使用数据处理!$A:$G,7,0),0)</f>
        <v>0</v>
      </c>
      <c r="I800">
        <f>IFERROR(VLOOKUP(A800,[5]数据处理!$A:$B,2,0),0)</f>
        <v>15</v>
      </c>
      <c r="J800" s="30">
        <f>IFERROR(VLOOKUP(A800,[5]数据处理!$A:$D,4,0),0)</f>
        <v>0</v>
      </c>
      <c r="K800" s="30">
        <f>IFERROR(VLOOKUP(A800,[5]数据处理!$A:$E,5,0),0)</f>
        <v>0</v>
      </c>
      <c r="L800" s="30">
        <f>IFERROR(VLOOKUP(A800,[5]数据处理!$A:$G,7,0),0)</f>
        <v>0</v>
      </c>
      <c r="M800">
        <f t="shared" si="205"/>
        <v>15</v>
      </c>
      <c r="N800">
        <f>IFERROR(VLOOKUP(A800,[5]数据处理!$A:$C,3,0),0)</f>
        <v>0</v>
      </c>
      <c r="O800">
        <f>IFERROR(VLOOKUP($A800,[5]数据处理!$A:$N,14,0),0)</f>
        <v>15</v>
      </c>
      <c r="P800">
        <f>IFERROR(VLOOKUP($A800,[3]库存报告使用数据!$A$1:$B$65536,2,0),"")</f>
        <v>0</v>
      </c>
      <c r="Q800">
        <f>IFERROR(VLOOKUP($A800,[3]库存报告使用数据!$A$1:$E$65536,5,0),"")</f>
        <v>668</v>
      </c>
      <c r="R800">
        <f>IFERROR(VLOOKUP($A800,[3]库存报告使用数据!$A$1:$H$65536,8,0),"")</f>
        <v>480</v>
      </c>
      <c r="S800">
        <f>IFERROR(VLOOKUP($A800,[3]库存报告使用数据!$A$1:$K$65536,11,0),"")</f>
        <v>500</v>
      </c>
      <c r="T800">
        <f>IFERROR(VLOOKUP($A800,[3]库存报告使用数据!$A$1:$C$65536,3,0),"")</f>
        <v>3</v>
      </c>
      <c r="U800">
        <f>IFERROR(VLOOKUP($A800,[3]库存报告使用数据!$A$1:$F$65536,6,0),"")</f>
        <v>1</v>
      </c>
      <c r="V800">
        <f>IFERROR(VLOOKUP($A800,[3]库存报告使用数据!$A$1:$I$65536,9,0),"")</f>
        <v>8</v>
      </c>
      <c r="W800">
        <f>IFERROR(VLOOKUP($A800,[3]库存报告使用数据!$A$1:$L$65536,12,0),"")</f>
        <v>8</v>
      </c>
      <c r="X800" s="20" t="str">
        <f t="shared" si="206"/>
        <v/>
      </c>
      <c r="Y800" s="20">
        <f t="shared" si="207"/>
        <v>0.00149700598802395</v>
      </c>
      <c r="Z800" s="20">
        <f t="shared" si="208"/>
        <v>0.0166666666666667</v>
      </c>
      <c r="AA800" s="20">
        <f t="shared" si="209"/>
        <v>0.016</v>
      </c>
      <c r="AB800">
        <f>IFERROR(VLOOKUP($A800,[3]库存报告使用数据!$A$1:$D$65536,4,0),"")</f>
        <v>0.64125</v>
      </c>
      <c r="AC800">
        <f>IFERROR(VLOOKUP($A800,[3]库存报告使用数据!$A$1:$G$65536,7,0),"")</f>
        <v>0</v>
      </c>
      <c r="AD800">
        <f>IFERROR(VLOOKUP($A800,[3]库存报告使用数据!$A$1:$J$65536,10,0),"")</f>
        <v>0</v>
      </c>
      <c r="AE800">
        <f>IFERROR(VLOOKUP($A800,[3]库存报告使用数据!$A$1:$M$65536,13,0),"")</f>
        <v>0</v>
      </c>
      <c r="AF800" s="20" t="str">
        <f t="shared" si="210"/>
        <v>无销售广告费为0.64125</v>
      </c>
      <c r="AG800" s="20" t="str">
        <f t="shared" si="211"/>
        <v/>
      </c>
      <c r="AH800" s="20" t="str">
        <f t="shared" si="212"/>
        <v/>
      </c>
      <c r="AI800" s="20" t="str">
        <f t="shared" si="213"/>
        <v/>
      </c>
      <c r="AJ800">
        <f>IFERROR(VLOOKUP($B800,[4]库存报告使用数据!$A$1:$B$65536,2,0),0)</f>
        <v>1</v>
      </c>
      <c r="AK800">
        <f>IFERROR(VLOOKUP($B800,[4]库存报告使用数据!$A$1:$C$65536,3,0),)</f>
        <v>0</v>
      </c>
      <c r="AL800">
        <f>IFERROR(VLOOKUP($B800,[4]库存报告使用数据!$A$1:$D$65536,4,0),)</f>
        <v>3</v>
      </c>
      <c r="AM800">
        <f>IFERROR(VLOOKUP($B800,[4]库存报告使用数据!$A$1:$E$65536,5,0),)</f>
        <v>2</v>
      </c>
      <c r="AN800" s="20">
        <f t="shared" si="214"/>
        <v>0</v>
      </c>
      <c r="AO800" s="20" t="str">
        <f t="shared" si="215"/>
        <v/>
      </c>
      <c r="AP800" s="20">
        <f t="shared" si="216"/>
        <v>0</v>
      </c>
      <c r="AQ800" s="20">
        <f t="shared" si="217"/>
        <v>0</v>
      </c>
      <c r="AR800" s="32">
        <f t="shared" si="218"/>
        <v>0</v>
      </c>
      <c r="AS800" s="32">
        <f t="shared" si="219"/>
        <v>0</v>
      </c>
      <c r="AT800" s="32">
        <f t="shared" si="220"/>
        <v>15</v>
      </c>
      <c r="AU800" s="28" t="str">
        <f t="shared" si="221"/>
        <v>库存为15</v>
      </c>
      <c r="AV800" s="34" t="str">
        <f>IFERROR(时间!$B$4+AU800,"上周无销量")</f>
        <v>上周无销量</v>
      </c>
    </row>
    <row r="801" spans="1:48">
      <c r="A801" s="18" t="s">
        <v>846</v>
      </c>
      <c r="B801" t="str">
        <f>VLOOKUP(A801,'[1]sku-asin（子）'!$A:$B,2,0)</f>
        <v>B01N78FTRT</v>
      </c>
      <c r="C801" t="str">
        <f>VLOOKUP(A801,'[1]子sku-父sku'!$A:$B,2,0)</f>
        <v>LYQ-BS-HM1205</v>
      </c>
      <c r="D801" s="28">
        <f>IFERROR(VLOOKUP(A801,[2]库存报告使用数据处理!$A:$C,3,0),0)</f>
        <v>0</v>
      </c>
      <c r="E801" s="28">
        <f>IFERROR(VLOOKUP(A801,[2]库存报告使用数据处理!$A:$D,4,0),0)</f>
        <v>0</v>
      </c>
      <c r="F801" s="28">
        <f>IFERROR(VLOOKUP(A801,[2]库存报告使用数据处理!$A:$E,5,0),0)</f>
        <v>0</v>
      </c>
      <c r="G801" s="28">
        <f>IFERROR(VLOOKUP(A801,[2]库存报告使用数据处理!$A:$F,6,0),0)</f>
        <v>0</v>
      </c>
      <c r="H801" s="29">
        <f>IFERROR(VLOOKUP(A801,[2]库存报告使用数据处理!$A:$G,7,0),0)</f>
        <v>0</v>
      </c>
      <c r="I801">
        <f>IFERROR(VLOOKUP(A801,[5]数据处理!$A:$B,2,0),0)</f>
        <v>2</v>
      </c>
      <c r="J801" s="30">
        <f>IFERROR(VLOOKUP(A801,[5]数据处理!$A:$D,4,0),0)</f>
        <v>0</v>
      </c>
      <c r="K801" s="30">
        <f>IFERROR(VLOOKUP(A801,[5]数据处理!$A:$E,5,0),0)</f>
        <v>0</v>
      </c>
      <c r="L801" s="30">
        <f>IFERROR(VLOOKUP(A801,[5]数据处理!$A:$G,7,0),0)</f>
        <v>0</v>
      </c>
      <c r="M801">
        <f t="shared" si="205"/>
        <v>2</v>
      </c>
      <c r="N801">
        <f>IFERROR(VLOOKUP(A801,[5]数据处理!$A:$C,3,0),0)</f>
        <v>0</v>
      </c>
      <c r="O801">
        <f>IFERROR(VLOOKUP($A801,[5]数据处理!$A:$N,14,0),0)</f>
        <v>2</v>
      </c>
      <c r="P801">
        <f>IFERROR(VLOOKUP($A801,[3]库存报告使用数据!$A$1:$B$65536,2,0),"")</f>
        <v>0</v>
      </c>
      <c r="Q801">
        <f>IFERROR(VLOOKUP($A801,[3]库存报告使用数据!$A$1:$E$65536,5,0),"")</f>
        <v>895</v>
      </c>
      <c r="R801">
        <f>IFERROR(VLOOKUP($A801,[3]库存报告使用数据!$A$1:$H$65536,8,0),"")</f>
        <v>2467</v>
      </c>
      <c r="S801">
        <f>IFERROR(VLOOKUP($A801,[3]库存报告使用数据!$A$1:$K$65536,11,0),"")</f>
        <v>2348</v>
      </c>
      <c r="T801">
        <f>IFERROR(VLOOKUP($A801,[3]库存报告使用数据!$A$1:$C$65536,3,0),"")</f>
        <v>1</v>
      </c>
      <c r="U801">
        <f>IFERROR(VLOOKUP($A801,[3]库存报告使用数据!$A$1:$F$65536,6,0),"")</f>
        <v>1</v>
      </c>
      <c r="V801">
        <f>IFERROR(VLOOKUP($A801,[3]库存报告使用数据!$A$1:$I$65536,9,0),"")</f>
        <v>2</v>
      </c>
      <c r="W801">
        <f>IFERROR(VLOOKUP($A801,[3]库存报告使用数据!$A$1:$L$65536,12,0),"")</f>
        <v>6</v>
      </c>
      <c r="X801" s="20" t="str">
        <f t="shared" si="206"/>
        <v/>
      </c>
      <c r="Y801" s="20">
        <f t="shared" si="207"/>
        <v>0.00111731843575419</v>
      </c>
      <c r="Z801" s="20">
        <f t="shared" si="208"/>
        <v>0.000810701256586948</v>
      </c>
      <c r="AA801" s="20">
        <f t="shared" si="209"/>
        <v>0.00255536626916525</v>
      </c>
      <c r="AB801">
        <f>IFERROR(VLOOKUP($A801,[3]库存报告使用数据!$A$1:$D$65536,4,0),"")</f>
        <v>0.12375</v>
      </c>
      <c r="AC801">
        <f>IFERROR(VLOOKUP($A801,[3]库存报告使用数据!$A$1:$G$65536,7,0),"")</f>
        <v>0</v>
      </c>
      <c r="AD801">
        <f>IFERROR(VLOOKUP($A801,[3]库存报告使用数据!$A$1:$J$65536,10,0),"")</f>
        <v>0</v>
      </c>
      <c r="AE801">
        <f>IFERROR(VLOOKUP($A801,[3]库存报告使用数据!$A$1:$M$65536,13,0),"")</f>
        <v>0</v>
      </c>
      <c r="AF801" s="20" t="str">
        <f t="shared" si="210"/>
        <v>无销售广告费为0.12375</v>
      </c>
      <c r="AG801" s="20" t="str">
        <f t="shared" si="211"/>
        <v/>
      </c>
      <c r="AH801" s="20" t="str">
        <f t="shared" si="212"/>
        <v/>
      </c>
      <c r="AI801" s="20" t="str">
        <f t="shared" si="213"/>
        <v/>
      </c>
      <c r="AJ801">
        <f>IFERROR(VLOOKUP($B801,[4]库存报告使用数据!$A$1:$B$65536,2,0),0)</f>
        <v>2</v>
      </c>
      <c r="AK801">
        <f>IFERROR(VLOOKUP($B801,[4]库存报告使用数据!$A$1:$C$65536,3,0),)</f>
        <v>3</v>
      </c>
      <c r="AL801">
        <f>IFERROR(VLOOKUP($B801,[4]库存报告使用数据!$A$1:$D$65536,4,0),)</f>
        <v>2</v>
      </c>
      <c r="AM801">
        <f>IFERROR(VLOOKUP($B801,[4]库存报告使用数据!$A$1:$E$65536,5,0),)</f>
        <v>2</v>
      </c>
      <c r="AN801" s="20">
        <f t="shared" si="214"/>
        <v>0</v>
      </c>
      <c r="AO801" s="20">
        <f t="shared" si="215"/>
        <v>0</v>
      </c>
      <c r="AP801" s="20">
        <f t="shared" si="216"/>
        <v>0</v>
      </c>
      <c r="AQ801" s="20">
        <f t="shared" si="217"/>
        <v>0</v>
      </c>
      <c r="AR801" s="32">
        <f t="shared" si="218"/>
        <v>0</v>
      </c>
      <c r="AS801" s="32">
        <f t="shared" si="219"/>
        <v>0</v>
      </c>
      <c r="AT801" s="32">
        <f t="shared" si="220"/>
        <v>2</v>
      </c>
      <c r="AU801" s="28" t="str">
        <f t="shared" si="221"/>
        <v>库存为2</v>
      </c>
      <c r="AV801" s="34" t="str">
        <f>IFERROR(时间!$B$4+AU801,"上周无销量")</f>
        <v>上周无销量</v>
      </c>
    </row>
    <row r="802" spans="1:48">
      <c r="A802" s="18" t="s">
        <v>847</v>
      </c>
      <c r="B802" t="str">
        <f>VLOOKUP(A802,'[1]sku-asin（子）'!$A:$B,2,0)</f>
        <v>B01NA9DMMY</v>
      </c>
      <c r="C802" t="str">
        <f>VLOOKUP(A802,'[1]子sku-父sku'!$A:$B,2,0)</f>
        <v>LYQ-BS-HM1205</v>
      </c>
      <c r="D802" s="28">
        <f>IFERROR(VLOOKUP(A802,[2]库存报告使用数据处理!$A:$C,3,0),0)</f>
        <v>0</v>
      </c>
      <c r="E802" s="28">
        <f>IFERROR(VLOOKUP(A802,[2]库存报告使用数据处理!$A:$D,4,0),0)</f>
        <v>0</v>
      </c>
      <c r="F802" s="28">
        <f>IFERROR(VLOOKUP(A802,[2]库存报告使用数据处理!$A:$E,5,0),0)</f>
        <v>0</v>
      </c>
      <c r="G802" s="28">
        <f>IFERROR(VLOOKUP(A802,[2]库存报告使用数据处理!$A:$F,6,0),0)</f>
        <v>0</v>
      </c>
      <c r="H802" s="29">
        <f>IFERROR(VLOOKUP(A802,[2]库存报告使用数据处理!$A:$G,7,0),0)</f>
        <v>0</v>
      </c>
      <c r="I802">
        <f>IFERROR(VLOOKUP(A802,[5]数据处理!$A:$B,2,0),0)</f>
        <v>6</v>
      </c>
      <c r="J802" s="30">
        <f>IFERROR(VLOOKUP(A802,[5]数据处理!$A:$D,4,0),0)</f>
        <v>0</v>
      </c>
      <c r="K802" s="30">
        <f>IFERROR(VLOOKUP(A802,[5]数据处理!$A:$E,5,0),0)</f>
        <v>0</v>
      </c>
      <c r="L802" s="30">
        <f>IFERROR(VLOOKUP(A802,[5]数据处理!$A:$G,7,0),0)</f>
        <v>0</v>
      </c>
      <c r="M802">
        <f t="shared" si="205"/>
        <v>6</v>
      </c>
      <c r="N802">
        <f>IFERROR(VLOOKUP(A802,[5]数据处理!$A:$C,3,0),0)</f>
        <v>0</v>
      </c>
      <c r="O802">
        <f>IFERROR(VLOOKUP($A802,[5]数据处理!$A:$N,14,0),0)</f>
        <v>5</v>
      </c>
      <c r="P802">
        <f>IFERROR(VLOOKUP($A802,[3]库存报告使用数据!$A$1:$B$65536,2,0),"")</f>
        <v>0</v>
      </c>
      <c r="Q802">
        <f>IFERROR(VLOOKUP($A802,[3]库存报告使用数据!$A$1:$E$65536,5,0),"")</f>
        <v>139</v>
      </c>
      <c r="R802">
        <f>IFERROR(VLOOKUP($A802,[3]库存报告使用数据!$A$1:$H$65536,8,0),"")</f>
        <v>102</v>
      </c>
      <c r="S802">
        <f>IFERROR(VLOOKUP($A802,[3]库存报告使用数据!$A$1:$K$65536,11,0),"")</f>
        <v>109</v>
      </c>
      <c r="T802">
        <f>IFERROR(VLOOKUP($A802,[3]库存报告使用数据!$A$1:$C$65536,3,0),"")</f>
        <v>0</v>
      </c>
      <c r="U802">
        <f>IFERROR(VLOOKUP($A802,[3]库存报告使用数据!$A$1:$F$65536,6,0),"")</f>
        <v>0</v>
      </c>
      <c r="V802">
        <f>IFERROR(VLOOKUP($A802,[3]库存报告使用数据!$A$1:$I$65536,9,0),"")</f>
        <v>1</v>
      </c>
      <c r="W802">
        <f>IFERROR(VLOOKUP($A802,[3]库存报告使用数据!$A$1:$L$65536,12,0),"")</f>
        <v>0</v>
      </c>
      <c r="X802" s="20" t="str">
        <f t="shared" si="206"/>
        <v/>
      </c>
      <c r="Y802" s="20">
        <f t="shared" si="207"/>
        <v>0</v>
      </c>
      <c r="Z802" s="20">
        <f t="shared" si="208"/>
        <v>0.00980392156862745</v>
      </c>
      <c r="AA802" s="20">
        <f t="shared" si="209"/>
        <v>0</v>
      </c>
      <c r="AB802">
        <f>IFERROR(VLOOKUP($A802,[3]库存报告使用数据!$A$1:$D$65536,4,0),"")</f>
        <v>0</v>
      </c>
      <c r="AC802">
        <f>IFERROR(VLOOKUP($A802,[3]库存报告使用数据!$A$1:$G$65536,7,0),"")</f>
        <v>0</v>
      </c>
      <c r="AD802">
        <f>IFERROR(VLOOKUP($A802,[3]库存报告使用数据!$A$1:$J$65536,10,0),"")</f>
        <v>0</v>
      </c>
      <c r="AE802">
        <f>IFERROR(VLOOKUP($A802,[3]库存报告使用数据!$A$1:$M$65536,13,0),"")</f>
        <v>0</v>
      </c>
      <c r="AF802" s="20" t="str">
        <f t="shared" si="210"/>
        <v/>
      </c>
      <c r="AG802" s="20" t="str">
        <f t="shared" si="211"/>
        <v/>
      </c>
      <c r="AH802" s="20" t="str">
        <f t="shared" si="212"/>
        <v/>
      </c>
      <c r="AI802" s="20" t="str">
        <f t="shared" si="213"/>
        <v/>
      </c>
      <c r="AJ802">
        <f>IFERROR(VLOOKUP($B802,[4]库存报告使用数据!$A$1:$B$65536,2,0),0)</f>
        <v>0</v>
      </c>
      <c r="AK802">
        <f>IFERROR(VLOOKUP($B802,[4]库存报告使用数据!$A$1:$C$65536,3,0),)</f>
        <v>0</v>
      </c>
      <c r="AL802">
        <f>IFERROR(VLOOKUP($B802,[4]库存报告使用数据!$A$1:$D$65536,4,0),)</f>
        <v>1</v>
      </c>
      <c r="AM802">
        <f>IFERROR(VLOOKUP($B802,[4]库存报告使用数据!$A$1:$E$65536,5,0),)</f>
        <v>0</v>
      </c>
      <c r="AN802" s="20" t="str">
        <f t="shared" si="214"/>
        <v/>
      </c>
      <c r="AO802" s="20" t="str">
        <f t="shared" si="215"/>
        <v/>
      </c>
      <c r="AP802" s="20">
        <f t="shared" si="216"/>
        <v>0</v>
      </c>
      <c r="AQ802" s="20" t="str">
        <f t="shared" si="217"/>
        <v/>
      </c>
      <c r="AR802" s="32">
        <f t="shared" si="218"/>
        <v>0</v>
      </c>
      <c r="AS802" s="32">
        <f t="shared" si="219"/>
        <v>0</v>
      </c>
      <c r="AT802" s="32">
        <f t="shared" si="220"/>
        <v>6</v>
      </c>
      <c r="AU802" s="28" t="str">
        <f t="shared" si="221"/>
        <v>库存为6</v>
      </c>
      <c r="AV802" s="34" t="str">
        <f>IFERROR(时间!$B$4+AU802,"上周无销量")</f>
        <v>上周无销量</v>
      </c>
    </row>
    <row r="803" spans="1:48">
      <c r="A803" s="18" t="s">
        <v>848</v>
      </c>
      <c r="B803" t="str">
        <f>VLOOKUP(A803,'[1]sku-asin（子）'!$A:$B,2,0)</f>
        <v>B01MQMAHUT</v>
      </c>
      <c r="C803" t="str">
        <f>VLOOKUP(A803,'[1]子sku-父sku'!$A:$B,2,0)</f>
        <v>LYQ-BS-HM1205</v>
      </c>
      <c r="D803" s="28">
        <f>IFERROR(VLOOKUP(A803,[2]库存报告使用数据处理!$A:$C,3,0),0)</f>
        <v>0</v>
      </c>
      <c r="E803" s="28">
        <f>IFERROR(VLOOKUP(A803,[2]库存报告使用数据处理!$A:$D,4,0),0)</f>
        <v>0</v>
      </c>
      <c r="F803" s="28">
        <f>IFERROR(VLOOKUP(A803,[2]库存报告使用数据处理!$A:$E,5,0),0)</f>
        <v>0</v>
      </c>
      <c r="G803" s="28">
        <f>IFERROR(VLOOKUP(A803,[2]库存报告使用数据处理!$A:$F,6,0),0)</f>
        <v>0</v>
      </c>
      <c r="H803" s="29">
        <f>IFERROR(VLOOKUP(A803,[2]库存报告使用数据处理!$A:$G,7,0),0)</f>
        <v>0</v>
      </c>
      <c r="I803">
        <f>IFERROR(VLOOKUP(A803,[5]数据处理!$A:$B,2,0),0)</f>
        <v>4</v>
      </c>
      <c r="J803" s="30">
        <f>IFERROR(VLOOKUP(A803,[5]数据处理!$A:$D,4,0),0)</f>
        <v>0</v>
      </c>
      <c r="K803" s="30">
        <f>IFERROR(VLOOKUP(A803,[5]数据处理!$A:$E,5,0),0)</f>
        <v>0</v>
      </c>
      <c r="L803" s="30">
        <f>IFERROR(VLOOKUP(A803,[5]数据处理!$A:$G,7,0),0)</f>
        <v>0</v>
      </c>
      <c r="M803">
        <f t="shared" si="205"/>
        <v>4</v>
      </c>
      <c r="N803">
        <f>IFERROR(VLOOKUP(A803,[5]数据处理!$A:$C,3,0),0)</f>
        <v>0</v>
      </c>
      <c r="O803">
        <f>IFERROR(VLOOKUP($A803,[5]数据处理!$A:$N,14,0),0)</f>
        <v>4</v>
      </c>
      <c r="P803">
        <f>IFERROR(VLOOKUP($A803,[3]库存报告使用数据!$A$1:$B$65536,2,0),"")</f>
        <v>0</v>
      </c>
      <c r="Q803">
        <f>IFERROR(VLOOKUP($A803,[3]库存报告使用数据!$A$1:$E$65536,5,0),"")</f>
        <v>600</v>
      </c>
      <c r="R803">
        <f>IFERROR(VLOOKUP($A803,[3]库存报告使用数据!$A$1:$H$65536,8,0),"")</f>
        <v>1830</v>
      </c>
      <c r="S803">
        <f>IFERROR(VLOOKUP($A803,[3]库存报告使用数据!$A$1:$K$65536,11,0),"")</f>
        <v>1759</v>
      </c>
      <c r="T803">
        <f>IFERROR(VLOOKUP($A803,[3]库存报告使用数据!$A$1:$C$65536,3,0),"")</f>
        <v>3</v>
      </c>
      <c r="U803">
        <f>IFERROR(VLOOKUP($A803,[3]库存报告使用数据!$A$1:$F$65536,6,0),"")</f>
        <v>5</v>
      </c>
      <c r="V803">
        <f>IFERROR(VLOOKUP($A803,[3]库存报告使用数据!$A$1:$I$65536,9,0),"")</f>
        <v>6</v>
      </c>
      <c r="W803">
        <f>IFERROR(VLOOKUP($A803,[3]库存报告使用数据!$A$1:$L$65536,12,0),"")</f>
        <v>8</v>
      </c>
      <c r="X803" s="20" t="str">
        <f t="shared" si="206"/>
        <v/>
      </c>
      <c r="Y803" s="20">
        <f t="shared" si="207"/>
        <v>0.00833333333333333</v>
      </c>
      <c r="Z803" s="20">
        <f t="shared" si="208"/>
        <v>0.00327868852459016</v>
      </c>
      <c r="AA803" s="20">
        <f t="shared" si="209"/>
        <v>0.0045480386583286</v>
      </c>
      <c r="AB803">
        <f>IFERROR(VLOOKUP($A803,[3]库存报告使用数据!$A$1:$D$65536,4,0),"")</f>
        <v>0.6525</v>
      </c>
      <c r="AC803">
        <f>IFERROR(VLOOKUP($A803,[3]库存报告使用数据!$A$1:$G$65536,7,0),"")</f>
        <v>0</v>
      </c>
      <c r="AD803">
        <f>IFERROR(VLOOKUP($A803,[3]库存报告使用数据!$A$1:$J$65536,10,0),"")</f>
        <v>0</v>
      </c>
      <c r="AE803">
        <f>IFERROR(VLOOKUP($A803,[3]库存报告使用数据!$A$1:$M$65536,13,0),"")</f>
        <v>0</v>
      </c>
      <c r="AF803" s="20" t="str">
        <f t="shared" si="210"/>
        <v>无销售广告费为0.6525</v>
      </c>
      <c r="AG803" s="20" t="str">
        <f t="shared" si="211"/>
        <v/>
      </c>
      <c r="AH803" s="20" t="str">
        <f t="shared" si="212"/>
        <v/>
      </c>
      <c r="AI803" s="20" t="str">
        <f t="shared" si="213"/>
        <v/>
      </c>
      <c r="AJ803">
        <f>IFERROR(VLOOKUP($B803,[4]库存报告使用数据!$A$1:$B$65536,2,0),0)</f>
        <v>0</v>
      </c>
      <c r="AK803">
        <f>IFERROR(VLOOKUP($B803,[4]库存报告使用数据!$A$1:$C$65536,3,0),)</f>
        <v>0</v>
      </c>
      <c r="AL803">
        <f>IFERROR(VLOOKUP($B803,[4]库存报告使用数据!$A$1:$D$65536,4,0),)</f>
        <v>0</v>
      </c>
      <c r="AM803">
        <f>IFERROR(VLOOKUP($B803,[4]库存报告使用数据!$A$1:$E$65536,5,0),)</f>
        <v>0</v>
      </c>
      <c r="AN803" s="20" t="str">
        <f t="shared" si="214"/>
        <v/>
      </c>
      <c r="AO803" s="20" t="str">
        <f t="shared" si="215"/>
        <v/>
      </c>
      <c r="AP803" s="20" t="str">
        <f t="shared" si="216"/>
        <v/>
      </c>
      <c r="AQ803" s="20" t="str">
        <f t="shared" si="217"/>
        <v/>
      </c>
      <c r="AR803" s="32">
        <f t="shared" si="218"/>
        <v>0</v>
      </c>
      <c r="AS803" s="32">
        <f t="shared" si="219"/>
        <v>0</v>
      </c>
      <c r="AT803" s="32">
        <f t="shared" si="220"/>
        <v>4</v>
      </c>
      <c r="AU803" s="28" t="str">
        <f t="shared" si="221"/>
        <v>库存为4</v>
      </c>
      <c r="AV803" s="34" t="str">
        <f>IFERROR(时间!$B$4+AU803,"上周无销量")</f>
        <v>上周无销量</v>
      </c>
    </row>
    <row r="804" spans="1:48">
      <c r="A804" s="18" t="s">
        <v>849</v>
      </c>
      <c r="B804" t="str">
        <f>VLOOKUP(A804,'[1]sku-asin（子）'!$A:$B,2,0)</f>
        <v>B01N0H26RV</v>
      </c>
      <c r="C804" t="str">
        <f>VLOOKUP(A804,'[1]子sku-父sku'!$A:$B,2,0)</f>
        <v>LYQ-BS-HM1205</v>
      </c>
      <c r="D804" s="28">
        <f>IFERROR(VLOOKUP(A804,[2]库存报告使用数据处理!$A:$C,3,0),0)</f>
        <v>0</v>
      </c>
      <c r="E804" s="28">
        <f>IFERROR(VLOOKUP(A804,[2]库存报告使用数据处理!$A:$D,4,0),0)</f>
        <v>0</v>
      </c>
      <c r="F804" s="28">
        <f>IFERROR(VLOOKUP(A804,[2]库存报告使用数据处理!$A:$E,5,0),0)</f>
        <v>1</v>
      </c>
      <c r="G804" s="28">
        <f>IFERROR(VLOOKUP(A804,[2]库存报告使用数据处理!$A:$F,6,0),0)</f>
        <v>0</v>
      </c>
      <c r="H804" s="29">
        <f>IFERROR(VLOOKUP(A804,[2]库存报告使用数据处理!$A:$G,7,0),0)</f>
        <v>22.99</v>
      </c>
      <c r="I804">
        <f>IFERROR(VLOOKUP(A804,[5]数据处理!$A:$B,2,0),0)</f>
        <v>3</v>
      </c>
      <c r="J804" s="30">
        <f>IFERROR(VLOOKUP(A804,[5]数据处理!$A:$D,4,0),0)</f>
        <v>0</v>
      </c>
      <c r="K804" s="30">
        <f>IFERROR(VLOOKUP(A804,[5]数据处理!$A:$E,5,0),0)</f>
        <v>0</v>
      </c>
      <c r="L804" s="30">
        <f>IFERROR(VLOOKUP(A804,[5]数据处理!$A:$G,7,0),0)</f>
        <v>0</v>
      </c>
      <c r="M804">
        <f t="shared" si="205"/>
        <v>3</v>
      </c>
      <c r="N804">
        <f>IFERROR(VLOOKUP(A804,[5]数据处理!$A:$C,3,0),0)</f>
        <v>0</v>
      </c>
      <c r="O804">
        <f>IFERROR(VLOOKUP($A804,[5]数据处理!$A:$N,14,0),0)</f>
        <v>3</v>
      </c>
      <c r="P804">
        <f>IFERROR(VLOOKUP($A804,[3]库存报告使用数据!$A$1:$B$65536,2,0),"")</f>
        <v>0</v>
      </c>
      <c r="Q804">
        <f>IFERROR(VLOOKUP($A804,[3]库存报告使用数据!$A$1:$E$65536,5,0),"")</f>
        <v>376</v>
      </c>
      <c r="R804">
        <f>IFERROR(VLOOKUP($A804,[3]库存报告使用数据!$A$1:$H$65536,8,0),"")</f>
        <v>416</v>
      </c>
      <c r="S804">
        <f>IFERROR(VLOOKUP($A804,[3]库存报告使用数据!$A$1:$K$65536,11,0),"")</f>
        <v>482</v>
      </c>
      <c r="T804">
        <f>IFERROR(VLOOKUP($A804,[3]库存报告使用数据!$A$1:$C$65536,3,0),"")</f>
        <v>8</v>
      </c>
      <c r="U804">
        <f>IFERROR(VLOOKUP($A804,[3]库存报告使用数据!$A$1:$F$65536,6,0),"")</f>
        <v>3</v>
      </c>
      <c r="V804">
        <f>IFERROR(VLOOKUP($A804,[3]库存报告使用数据!$A$1:$I$65536,9,0),"")</f>
        <v>5</v>
      </c>
      <c r="W804">
        <f>IFERROR(VLOOKUP($A804,[3]库存报告使用数据!$A$1:$L$65536,12,0),"")</f>
        <v>7</v>
      </c>
      <c r="X804" s="20" t="str">
        <f t="shared" si="206"/>
        <v/>
      </c>
      <c r="Y804" s="20">
        <f t="shared" si="207"/>
        <v>0.00797872340425532</v>
      </c>
      <c r="Z804" s="20">
        <f t="shared" si="208"/>
        <v>0.0120192307692308</v>
      </c>
      <c r="AA804" s="20">
        <f t="shared" si="209"/>
        <v>0.0145228215767635</v>
      </c>
      <c r="AB804">
        <f>IFERROR(VLOOKUP($A804,[3]库存报告使用数据!$A$1:$D$65536,4,0),"")</f>
        <v>1.67625</v>
      </c>
      <c r="AC804">
        <f>IFERROR(VLOOKUP($A804,[3]库存报告使用数据!$A$1:$G$65536,7,0),"")</f>
        <v>0</v>
      </c>
      <c r="AD804">
        <f>IFERROR(VLOOKUP($A804,[3]库存报告使用数据!$A$1:$J$65536,10,0),"")</f>
        <v>0</v>
      </c>
      <c r="AE804">
        <f>IFERROR(VLOOKUP($A804,[3]库存报告使用数据!$A$1:$M$65536,13,0),"")</f>
        <v>0</v>
      </c>
      <c r="AF804" s="20" t="str">
        <f t="shared" si="210"/>
        <v>无销售广告费为1.67625</v>
      </c>
      <c r="AG804" s="20" t="str">
        <f t="shared" si="211"/>
        <v/>
      </c>
      <c r="AH804" s="20" t="str">
        <f t="shared" si="212"/>
        <v/>
      </c>
      <c r="AI804" s="20" t="str">
        <f t="shared" si="213"/>
        <v/>
      </c>
      <c r="AJ804">
        <f>IFERROR(VLOOKUP($B804,[4]库存报告使用数据!$A$1:$B$65536,2,0),0)</f>
        <v>2</v>
      </c>
      <c r="AK804">
        <f>IFERROR(VLOOKUP($B804,[4]库存报告使用数据!$A$1:$C$65536,3,0),)</f>
        <v>0</v>
      </c>
      <c r="AL804">
        <f>IFERROR(VLOOKUP($B804,[4]库存报告使用数据!$A$1:$D$65536,4,0),)</f>
        <v>0</v>
      </c>
      <c r="AM804">
        <f>IFERROR(VLOOKUP($B804,[4]库存报告使用数据!$A$1:$E$65536,5,0),)</f>
        <v>2</v>
      </c>
      <c r="AN804" s="20">
        <f t="shared" si="214"/>
        <v>0</v>
      </c>
      <c r="AO804" s="20" t="str">
        <f t="shared" si="215"/>
        <v/>
      </c>
      <c r="AP804" s="20" t="str">
        <f t="shared" si="216"/>
        <v/>
      </c>
      <c r="AQ804" s="20">
        <f t="shared" si="217"/>
        <v>0</v>
      </c>
      <c r="AR804" s="32">
        <f t="shared" si="218"/>
        <v>0</v>
      </c>
      <c r="AS804" s="32">
        <f t="shared" si="219"/>
        <v>0</v>
      </c>
      <c r="AT804" s="32">
        <f t="shared" si="220"/>
        <v>3</v>
      </c>
      <c r="AU804" s="28" t="str">
        <f t="shared" si="221"/>
        <v>库存为3</v>
      </c>
      <c r="AV804" s="34" t="str">
        <f>IFERROR(时间!$B$4+AU804,"上周无销量")</f>
        <v>上周无销量</v>
      </c>
    </row>
    <row r="805" spans="1:48">
      <c r="A805" s="18" t="s">
        <v>850</v>
      </c>
      <c r="B805" t="str">
        <f>VLOOKUP(A805,'[1]sku-asin（子）'!$A:$B,2,0)</f>
        <v>B01N0H280E</v>
      </c>
      <c r="C805" t="str">
        <f>VLOOKUP(A805,'[1]子sku-父sku'!$A:$B,2,0)</f>
        <v>LYQ-BS-HM1205</v>
      </c>
      <c r="D805" s="28">
        <f>IFERROR(VLOOKUP(A805,[2]库存报告使用数据处理!$A:$C,3,0),0)</f>
        <v>0</v>
      </c>
      <c r="E805" s="28">
        <f>IFERROR(VLOOKUP(A805,[2]库存报告使用数据处理!$A:$D,4,0),0)</f>
        <v>0</v>
      </c>
      <c r="F805" s="28">
        <f>IFERROR(VLOOKUP(A805,[2]库存报告使用数据处理!$A:$E,5,0),0)</f>
        <v>1</v>
      </c>
      <c r="G805" s="28">
        <f>IFERROR(VLOOKUP(A805,[2]库存报告使用数据处理!$A:$F,6,0),0)</f>
        <v>0</v>
      </c>
      <c r="H805" s="29">
        <f>IFERROR(VLOOKUP(A805,[2]库存报告使用数据处理!$A:$G,7,0),0)</f>
        <v>16.99</v>
      </c>
      <c r="I805">
        <f>IFERROR(VLOOKUP(A805,[5]数据处理!$A:$B,2,0),0)</f>
        <v>0</v>
      </c>
      <c r="J805" s="30">
        <f>IFERROR(VLOOKUP(A805,[5]数据处理!$A:$D,4,0),0)</f>
        <v>0</v>
      </c>
      <c r="K805" s="30">
        <f>IFERROR(VLOOKUP(A805,[5]数据处理!$A:$E,5,0),0)</f>
        <v>0</v>
      </c>
      <c r="L805" s="30">
        <f>IFERROR(VLOOKUP(A805,[5]数据处理!$A:$G,7,0),0)</f>
        <v>0</v>
      </c>
      <c r="M805">
        <f t="shared" si="205"/>
        <v>0</v>
      </c>
      <c r="N805">
        <f>IFERROR(VLOOKUP(A805,[5]数据处理!$A:$C,3,0),0)</f>
        <v>0</v>
      </c>
      <c r="O805">
        <f>IFERROR(VLOOKUP($A805,[5]数据处理!$A:$N,14,0),0)</f>
        <v>0</v>
      </c>
      <c r="P805">
        <f>IFERROR(VLOOKUP($A805,[3]库存报告使用数据!$A$1:$B$65536,2,0),"")</f>
        <v>0</v>
      </c>
      <c r="Q805">
        <f>IFERROR(VLOOKUP($A805,[3]库存报告使用数据!$A$1:$E$65536,5,0),"")</f>
        <v>0</v>
      </c>
      <c r="R805">
        <f>IFERROR(VLOOKUP($A805,[3]库存报告使用数据!$A$1:$H$65536,8,0),"")</f>
        <v>275</v>
      </c>
      <c r="S805">
        <f>IFERROR(VLOOKUP($A805,[3]库存报告使用数据!$A$1:$K$65536,11,0),"")</f>
        <v>500</v>
      </c>
      <c r="T805">
        <f>IFERROR(VLOOKUP($A805,[3]库存报告使用数据!$A$1:$C$65536,3,0),"")</f>
        <v>0</v>
      </c>
      <c r="U805">
        <f>IFERROR(VLOOKUP($A805,[3]库存报告使用数据!$A$1:$F$65536,6,0),"")</f>
        <v>0</v>
      </c>
      <c r="V805">
        <f>IFERROR(VLOOKUP($A805,[3]库存报告使用数据!$A$1:$I$65536,9,0),"")</f>
        <v>0</v>
      </c>
      <c r="W805">
        <f>IFERROR(VLOOKUP($A805,[3]库存报告使用数据!$A$1:$L$65536,12,0),"")</f>
        <v>0</v>
      </c>
      <c r="X805" s="20" t="str">
        <f t="shared" si="206"/>
        <v/>
      </c>
      <c r="Y805" s="20" t="str">
        <f t="shared" si="207"/>
        <v/>
      </c>
      <c r="Z805" s="20">
        <f t="shared" si="208"/>
        <v>0</v>
      </c>
      <c r="AA805" s="20">
        <f t="shared" si="209"/>
        <v>0</v>
      </c>
      <c r="AB805">
        <f>IFERROR(VLOOKUP($A805,[3]库存报告使用数据!$A$1:$D$65536,4,0),"")</f>
        <v>0</v>
      </c>
      <c r="AC805">
        <f>IFERROR(VLOOKUP($A805,[3]库存报告使用数据!$A$1:$G$65536,7,0),"")</f>
        <v>0</v>
      </c>
      <c r="AD805">
        <f>IFERROR(VLOOKUP($A805,[3]库存报告使用数据!$A$1:$J$65536,10,0),"")</f>
        <v>0</v>
      </c>
      <c r="AE805">
        <f>IFERROR(VLOOKUP($A805,[3]库存报告使用数据!$A$1:$M$65536,13,0),"")</f>
        <v>0</v>
      </c>
      <c r="AF805" s="20" t="str">
        <f t="shared" si="210"/>
        <v/>
      </c>
      <c r="AG805" s="20" t="str">
        <f t="shared" si="211"/>
        <v/>
      </c>
      <c r="AH805" s="20" t="str">
        <f t="shared" si="212"/>
        <v/>
      </c>
      <c r="AI805" s="20" t="str">
        <f t="shared" si="213"/>
        <v/>
      </c>
      <c r="AJ805">
        <f>IFERROR(VLOOKUP($B805,[4]库存报告使用数据!$A$1:$B$65536,2,0),0)</f>
        <v>0</v>
      </c>
      <c r="AK805">
        <f>IFERROR(VLOOKUP($B805,[4]库存报告使用数据!$A$1:$C$65536,3,0),)</f>
        <v>0</v>
      </c>
      <c r="AL805">
        <f>IFERROR(VLOOKUP($B805,[4]库存报告使用数据!$A$1:$D$65536,4,0),)</f>
        <v>1</v>
      </c>
      <c r="AM805">
        <f>IFERROR(VLOOKUP($B805,[4]库存报告使用数据!$A$1:$E$65536,5,0),)</f>
        <v>0</v>
      </c>
      <c r="AN805" s="20" t="str">
        <f t="shared" si="214"/>
        <v/>
      </c>
      <c r="AO805" s="20" t="str">
        <f t="shared" si="215"/>
        <v/>
      </c>
      <c r="AP805" s="20">
        <f t="shared" si="216"/>
        <v>1</v>
      </c>
      <c r="AQ805" s="20" t="str">
        <f t="shared" si="217"/>
        <v/>
      </c>
      <c r="AR805" s="32">
        <f t="shared" si="218"/>
        <v>0</v>
      </c>
      <c r="AS805" s="32">
        <f t="shared" si="219"/>
        <v>0</v>
      </c>
      <c r="AT805" s="32">
        <f t="shared" si="220"/>
        <v>0</v>
      </c>
      <c r="AU805" s="28" t="str">
        <f t="shared" si="221"/>
        <v>库存为0</v>
      </c>
      <c r="AV805" s="34" t="str">
        <f>IFERROR(时间!$B$4+AU805,"上周无销量")</f>
        <v>上周无销量</v>
      </c>
    </row>
    <row r="806" spans="1:48">
      <c r="A806" s="18" t="s">
        <v>851</v>
      </c>
      <c r="B806" t="str">
        <f>VLOOKUP(A806,'[1]sku-asin（子）'!$A:$B,2,0)</f>
        <v>B01M2CJRHO</v>
      </c>
      <c r="C806" t="str">
        <f>VLOOKUP(A806,'[1]子sku-父sku'!$A:$B,2,0)</f>
        <v>LYQ-BS-1010</v>
      </c>
      <c r="D806" s="28">
        <f>IFERROR(VLOOKUP(A806,[2]库存报告使用数据处理!$A:$C,3,0),0)</f>
        <v>0</v>
      </c>
      <c r="E806" s="28">
        <f>IFERROR(VLOOKUP(A806,[2]库存报告使用数据处理!$A:$D,4,0),0)</f>
        <v>2</v>
      </c>
      <c r="F806" s="28">
        <f>IFERROR(VLOOKUP(A806,[2]库存报告使用数据处理!$A:$E,5,0),0)</f>
        <v>0</v>
      </c>
      <c r="G806" s="28">
        <f>IFERROR(VLOOKUP(A806,[2]库存报告使用数据处理!$A:$F,6,0),0)</f>
        <v>0</v>
      </c>
      <c r="H806" s="29">
        <f>IFERROR(VLOOKUP(A806,[2]库存报告使用数据处理!$A:$G,7,0),0)</f>
        <v>16.485</v>
      </c>
      <c r="I806">
        <f>IFERROR(VLOOKUP(A806,[5]数据处理!$A:$B,2,0),0)</f>
        <v>11</v>
      </c>
      <c r="J806" s="30">
        <f>IFERROR(VLOOKUP(A806,[5]数据处理!$A:$D,4,0),0)</f>
        <v>0</v>
      </c>
      <c r="K806" s="30">
        <f>IFERROR(VLOOKUP(A806,[5]数据处理!$A:$E,5,0),0)</f>
        <v>0</v>
      </c>
      <c r="L806" s="30">
        <f>IFERROR(VLOOKUP(A806,[5]数据处理!$A:$G,7,0),0)</f>
        <v>0</v>
      </c>
      <c r="M806">
        <f t="shared" si="205"/>
        <v>11</v>
      </c>
      <c r="N806">
        <f>IFERROR(VLOOKUP(A806,[5]数据处理!$A:$C,3,0),0)</f>
        <v>0</v>
      </c>
      <c r="O806">
        <f>IFERROR(VLOOKUP($A806,[5]数据处理!$A:$N,14,0),0)</f>
        <v>9</v>
      </c>
      <c r="P806" t="str">
        <f>IFERROR(VLOOKUP($A806,[3]库存报告使用数据!$A$1:$B$65536,2,0),"")</f>
        <v/>
      </c>
      <c r="Q806" t="str">
        <f>IFERROR(VLOOKUP($A806,[3]库存报告使用数据!$A$1:$E$65536,5,0),"")</f>
        <v/>
      </c>
      <c r="R806" t="str">
        <f>IFERROR(VLOOKUP($A806,[3]库存报告使用数据!$A$1:$H$65536,8,0),"")</f>
        <v/>
      </c>
      <c r="S806" t="str">
        <f>IFERROR(VLOOKUP($A806,[3]库存报告使用数据!$A$1:$K$65536,11,0),"")</f>
        <v/>
      </c>
      <c r="T806" t="str">
        <f>IFERROR(VLOOKUP($A806,[3]库存报告使用数据!$A$1:$C$65536,3,0),"")</f>
        <v/>
      </c>
      <c r="U806" t="str">
        <f>IFERROR(VLOOKUP($A806,[3]库存报告使用数据!$A$1:$F$65536,6,0),"")</f>
        <v/>
      </c>
      <c r="V806" t="str">
        <f>IFERROR(VLOOKUP($A806,[3]库存报告使用数据!$A$1:$I$65536,9,0),"")</f>
        <v/>
      </c>
      <c r="W806" t="str">
        <f>IFERROR(VLOOKUP($A806,[3]库存报告使用数据!$A$1:$L$65536,12,0),"")</f>
        <v/>
      </c>
      <c r="X806" s="20" t="str">
        <f t="shared" si="206"/>
        <v/>
      </c>
      <c r="Y806" s="20" t="str">
        <f t="shared" si="207"/>
        <v/>
      </c>
      <c r="Z806" s="20" t="str">
        <f t="shared" si="208"/>
        <v/>
      </c>
      <c r="AA806" s="20" t="str">
        <f t="shared" si="209"/>
        <v/>
      </c>
      <c r="AB806" t="str">
        <f>IFERROR(VLOOKUP($A806,[3]库存报告使用数据!$A$1:$D$65536,4,0),"")</f>
        <v/>
      </c>
      <c r="AC806" t="str">
        <f>IFERROR(VLOOKUP($A806,[3]库存报告使用数据!$A$1:$G$65536,7,0),"")</f>
        <v/>
      </c>
      <c r="AD806" t="str">
        <f>IFERROR(VLOOKUP($A806,[3]库存报告使用数据!$A$1:$J$65536,10,0),"")</f>
        <v/>
      </c>
      <c r="AE806" t="str">
        <f>IFERROR(VLOOKUP($A806,[3]库存报告使用数据!$A$1:$M$65536,13,0),"")</f>
        <v/>
      </c>
      <c r="AF806" s="20" t="str">
        <f t="shared" si="210"/>
        <v/>
      </c>
      <c r="AG806" s="20" t="str">
        <f t="shared" si="211"/>
        <v/>
      </c>
      <c r="AH806" s="20" t="str">
        <f t="shared" si="212"/>
        <v/>
      </c>
      <c r="AI806" s="20" t="str">
        <f t="shared" si="213"/>
        <v/>
      </c>
      <c r="AJ806">
        <f>IFERROR(VLOOKUP($B806,[4]库存报告使用数据!$A$1:$B$65536,2,0),0)</f>
        <v>2</v>
      </c>
      <c r="AK806">
        <f>IFERROR(VLOOKUP($B806,[4]库存报告使用数据!$A$1:$C$65536,3,0),)</f>
        <v>13</v>
      </c>
      <c r="AL806">
        <f>IFERROR(VLOOKUP($B806,[4]库存报告使用数据!$A$1:$D$65536,4,0),)</f>
        <v>3</v>
      </c>
      <c r="AM806">
        <f>IFERROR(VLOOKUP($B806,[4]库存报告使用数据!$A$1:$E$65536,5,0),)</f>
        <v>16</v>
      </c>
      <c r="AN806" s="20">
        <f t="shared" si="214"/>
        <v>0</v>
      </c>
      <c r="AO806" s="20">
        <f t="shared" si="215"/>
        <v>0.153846153846154</v>
      </c>
      <c r="AP806" s="20">
        <f t="shared" si="216"/>
        <v>0</v>
      </c>
      <c r="AQ806" s="20">
        <f t="shared" si="217"/>
        <v>0</v>
      </c>
      <c r="AR806" s="32">
        <f t="shared" si="218"/>
        <v>0</v>
      </c>
      <c r="AS806" s="32">
        <f t="shared" si="219"/>
        <v>0</v>
      </c>
      <c r="AT806" s="32">
        <f t="shared" si="220"/>
        <v>11</v>
      </c>
      <c r="AU806" s="28" t="str">
        <f t="shared" si="221"/>
        <v>库存为11</v>
      </c>
      <c r="AV806" s="34" t="str">
        <f>IFERROR(时间!$B$4+AU806,"上周无销量")</f>
        <v>上周无销量</v>
      </c>
    </row>
    <row r="807" spans="1:48">
      <c r="A807" s="18" t="s">
        <v>852</v>
      </c>
      <c r="B807" t="str">
        <f>VLOOKUP(A807,'[1]sku-asin（子）'!$A:$B,2,0)</f>
        <v>B01MDUC8WA</v>
      </c>
      <c r="C807" t="str">
        <f>VLOOKUP(A807,'[1]子sku-父sku'!$A:$B,2,0)</f>
        <v>LYQ-BS-1010</v>
      </c>
      <c r="D807" s="28">
        <f>IFERROR(VLOOKUP(A807,[2]库存报告使用数据处理!$A:$C,3,0),0)</f>
        <v>1</v>
      </c>
      <c r="E807" s="28">
        <f>IFERROR(VLOOKUP(A807,[2]库存报告使用数据处理!$A:$D,4,0),0)</f>
        <v>1</v>
      </c>
      <c r="F807" s="28">
        <f>IFERROR(VLOOKUP(A807,[2]库存报告使用数据处理!$A:$E,5,0),0)</f>
        <v>2</v>
      </c>
      <c r="G807" s="28">
        <f>IFERROR(VLOOKUP(A807,[2]库存报告使用数据处理!$A:$F,6,0),0)</f>
        <v>1</v>
      </c>
      <c r="H807" s="29">
        <f>IFERROR(VLOOKUP(A807,[2]库存报告使用数据处理!$A:$G,7,0),0)</f>
        <v>12.332</v>
      </c>
      <c r="I807">
        <f>IFERROR(VLOOKUP(A807,[5]数据处理!$A:$B,2,0),0)</f>
        <v>0</v>
      </c>
      <c r="J807" s="30">
        <f>IFERROR(VLOOKUP(A807,[5]数据处理!$A:$D,4,0),0)</f>
        <v>0</v>
      </c>
      <c r="K807" s="30">
        <f>IFERROR(VLOOKUP(A807,[5]数据处理!$A:$E,5,0),0)</f>
        <v>0</v>
      </c>
      <c r="L807" s="30">
        <f>IFERROR(VLOOKUP(A807,[5]数据处理!$A:$G,7,0),0)</f>
        <v>0</v>
      </c>
      <c r="M807">
        <f t="shared" si="205"/>
        <v>0</v>
      </c>
      <c r="N807">
        <f>IFERROR(VLOOKUP(A807,[5]数据处理!$A:$C,3,0),0)</f>
        <v>0</v>
      </c>
      <c r="O807">
        <f>IFERROR(VLOOKUP($A807,[5]数据处理!$A:$N,14,0),0)</f>
        <v>0</v>
      </c>
      <c r="P807">
        <f>IFERROR(VLOOKUP($A807,[3]库存报告使用数据!$A$1:$B$65536,2,0),"")</f>
        <v>0</v>
      </c>
      <c r="Q807">
        <f>IFERROR(VLOOKUP($A807,[3]库存报告使用数据!$A$1:$E$65536,5,0),"")</f>
        <v>659</v>
      </c>
      <c r="R807">
        <f>IFERROR(VLOOKUP($A807,[3]库存报告使用数据!$A$1:$H$65536,8,0),"")</f>
        <v>211</v>
      </c>
      <c r="S807">
        <f>IFERROR(VLOOKUP($A807,[3]库存报告使用数据!$A$1:$K$65536,11,0),"")</f>
        <v>244</v>
      </c>
      <c r="T807">
        <f>IFERROR(VLOOKUP($A807,[3]库存报告使用数据!$A$1:$C$65536,3,0),"")</f>
        <v>0</v>
      </c>
      <c r="U807">
        <f>IFERROR(VLOOKUP($A807,[3]库存报告使用数据!$A$1:$F$65536,6,0),"")</f>
        <v>1</v>
      </c>
      <c r="V807">
        <f>IFERROR(VLOOKUP($A807,[3]库存报告使用数据!$A$1:$I$65536,9,0),"")</f>
        <v>3</v>
      </c>
      <c r="W807">
        <f>IFERROR(VLOOKUP($A807,[3]库存报告使用数据!$A$1:$L$65536,12,0),"")</f>
        <v>0</v>
      </c>
      <c r="X807" s="20" t="str">
        <f t="shared" si="206"/>
        <v/>
      </c>
      <c r="Y807" s="20">
        <f t="shared" si="207"/>
        <v>0.00151745068285281</v>
      </c>
      <c r="Z807" s="20">
        <f t="shared" si="208"/>
        <v>0.014218009478673</v>
      </c>
      <c r="AA807" s="20">
        <f t="shared" si="209"/>
        <v>0</v>
      </c>
      <c r="AB807">
        <f>IFERROR(VLOOKUP($A807,[3]库存报告使用数据!$A$1:$D$65536,4,0),"")</f>
        <v>0</v>
      </c>
      <c r="AC807">
        <f>IFERROR(VLOOKUP($A807,[3]库存报告使用数据!$A$1:$G$65536,7,0),"")</f>
        <v>0</v>
      </c>
      <c r="AD807">
        <f>IFERROR(VLOOKUP($A807,[3]库存报告使用数据!$A$1:$J$65536,10,0),"")</f>
        <v>0</v>
      </c>
      <c r="AE807">
        <f>IFERROR(VLOOKUP($A807,[3]库存报告使用数据!$A$1:$M$65536,13,0),"")</f>
        <v>0</v>
      </c>
      <c r="AF807" s="20" t="str">
        <f t="shared" si="210"/>
        <v/>
      </c>
      <c r="AG807" s="20" t="str">
        <f t="shared" si="211"/>
        <v/>
      </c>
      <c r="AH807" s="20" t="str">
        <f t="shared" si="212"/>
        <v/>
      </c>
      <c r="AI807" s="20" t="str">
        <f t="shared" si="213"/>
        <v/>
      </c>
      <c r="AJ807">
        <f>IFERROR(VLOOKUP($B807,[4]库存报告使用数据!$A$1:$B$65536,2,0),0)</f>
        <v>1</v>
      </c>
      <c r="AK807">
        <f>IFERROR(VLOOKUP($B807,[4]库存报告使用数据!$A$1:$C$65536,3,0),)</f>
        <v>5</v>
      </c>
      <c r="AL807">
        <f>IFERROR(VLOOKUP($B807,[4]库存报告使用数据!$A$1:$D$65536,4,0),)</f>
        <v>5</v>
      </c>
      <c r="AM807">
        <f>IFERROR(VLOOKUP($B807,[4]库存报告使用数据!$A$1:$E$65536,5,0),)</f>
        <v>9</v>
      </c>
      <c r="AN807" s="20">
        <f t="shared" si="214"/>
        <v>1</v>
      </c>
      <c r="AO807" s="20">
        <f t="shared" si="215"/>
        <v>0.2</v>
      </c>
      <c r="AP807" s="20">
        <f t="shared" si="216"/>
        <v>0.4</v>
      </c>
      <c r="AQ807" s="20">
        <f t="shared" si="217"/>
        <v>0.111111111111111</v>
      </c>
      <c r="AR807" s="32">
        <f t="shared" si="218"/>
        <v>0.142857142857143</v>
      </c>
      <c r="AS807" s="32">
        <f t="shared" si="219"/>
        <v>8.57142857142857</v>
      </c>
      <c r="AT807" s="32">
        <f t="shared" si="220"/>
        <v>-8.57142857142857</v>
      </c>
      <c r="AU807" s="28">
        <f t="shared" si="221"/>
        <v>0</v>
      </c>
      <c r="AV807" s="34">
        <f>IFERROR(时间!$B$4+AU807,"上周无销量")</f>
        <v>43283</v>
      </c>
    </row>
    <row r="808" spans="1:48">
      <c r="A808" s="18" t="s">
        <v>853</v>
      </c>
      <c r="B808" t="str">
        <f>VLOOKUP(A808,'[1]sku-asin（子）'!$A:$B,2,0)</f>
        <v>B01MDUDE2E</v>
      </c>
      <c r="C808" t="str">
        <f>VLOOKUP(A808,'[1]子sku-父sku'!$A:$B,2,0)</f>
        <v>LYQ-BS-1010</v>
      </c>
      <c r="D808" s="28">
        <f>IFERROR(VLOOKUP(A808,[2]库存报告使用数据处理!$A:$C,3,0),0)</f>
        <v>0</v>
      </c>
      <c r="E808" s="28">
        <f>IFERROR(VLOOKUP(A808,[2]库存报告使用数据处理!$A:$D,4,0),0)</f>
        <v>1</v>
      </c>
      <c r="F808" s="28">
        <f>IFERROR(VLOOKUP(A808,[2]库存报告使用数据处理!$A:$E,5,0),0)</f>
        <v>0</v>
      </c>
      <c r="G808" s="28">
        <f>IFERROR(VLOOKUP(A808,[2]库存报告使用数据处理!$A:$F,6,0),0)</f>
        <v>1</v>
      </c>
      <c r="H808" s="29">
        <f>IFERROR(VLOOKUP(A808,[2]库存报告使用数据处理!$A:$G,7,0),0)</f>
        <v>13.445</v>
      </c>
      <c r="I808">
        <f>IFERROR(VLOOKUP(A808,[5]数据处理!$A:$B,2,0),0)</f>
        <v>7</v>
      </c>
      <c r="J808" s="30">
        <f>IFERROR(VLOOKUP(A808,[5]数据处理!$A:$D,4,0),0)</f>
        <v>0</v>
      </c>
      <c r="K808" s="30">
        <f>IFERROR(VLOOKUP(A808,[5]数据处理!$A:$E,5,0),0)</f>
        <v>0</v>
      </c>
      <c r="L808" s="30">
        <f>IFERROR(VLOOKUP(A808,[5]数据处理!$A:$G,7,0),0)</f>
        <v>0</v>
      </c>
      <c r="M808">
        <f t="shared" si="205"/>
        <v>7</v>
      </c>
      <c r="N808">
        <f>IFERROR(VLOOKUP(A808,[5]数据处理!$A:$C,3,0),0)</f>
        <v>0</v>
      </c>
      <c r="O808">
        <f>IFERROR(VLOOKUP($A808,[5]数据处理!$A:$N,14,0),0)</f>
        <v>3</v>
      </c>
      <c r="P808">
        <f>IFERROR(VLOOKUP($A808,[3]库存报告使用数据!$A$1:$B$65536,2,0),"")</f>
        <v>32325</v>
      </c>
      <c r="Q808">
        <f>IFERROR(VLOOKUP($A808,[3]库存报告使用数据!$A$1:$E$65536,5,0),"")</f>
        <v>25836</v>
      </c>
      <c r="R808">
        <f>IFERROR(VLOOKUP($A808,[3]库存报告使用数据!$A$1:$H$65536,8,0),"")</f>
        <v>89990</v>
      </c>
      <c r="S808">
        <f>IFERROR(VLOOKUP($A808,[3]库存报告使用数据!$A$1:$K$65536,11,0),"")</f>
        <v>94557</v>
      </c>
      <c r="T808">
        <f>IFERROR(VLOOKUP($A808,[3]库存报告使用数据!$A$1:$C$65536,3,0),"")</f>
        <v>117</v>
      </c>
      <c r="U808">
        <f>IFERROR(VLOOKUP($A808,[3]库存报告使用数据!$A$1:$F$65536,6,0),"")</f>
        <v>106</v>
      </c>
      <c r="V808">
        <f>IFERROR(VLOOKUP($A808,[3]库存报告使用数据!$A$1:$I$65536,9,0),"")</f>
        <v>213</v>
      </c>
      <c r="W808">
        <f>IFERROR(VLOOKUP($A808,[3]库存报告使用数据!$A$1:$L$65536,12,0),"")</f>
        <v>200</v>
      </c>
      <c r="X808" s="20">
        <f t="shared" si="206"/>
        <v>0.00361948955916473</v>
      </c>
      <c r="Y808" s="20">
        <f t="shared" si="207"/>
        <v>0.00410280229137637</v>
      </c>
      <c r="Z808" s="20">
        <f t="shared" si="208"/>
        <v>0.00236692965885098</v>
      </c>
      <c r="AA808" s="20">
        <f t="shared" si="209"/>
        <v>0.00211512632591982</v>
      </c>
      <c r="AB808">
        <f>IFERROR(VLOOKUP($A808,[3]库存报告使用数据!$A$1:$D$65536,4,0),"")</f>
        <v>17.52</v>
      </c>
      <c r="AC808">
        <f>IFERROR(VLOOKUP($A808,[3]库存报告使用数据!$A$1:$G$65536,7,0),"")</f>
        <v>18.98</v>
      </c>
      <c r="AD808">
        <f>IFERROR(VLOOKUP($A808,[3]库存报告使用数据!$A$1:$J$65536,10,0),"")</f>
        <v>36.92</v>
      </c>
      <c r="AE808">
        <f>IFERROR(VLOOKUP($A808,[3]库存报告使用数据!$A$1:$M$65536,13,0),"")</f>
        <v>31.89</v>
      </c>
      <c r="AF808" s="20" t="str">
        <f t="shared" si="210"/>
        <v>无销售广告费为17.52</v>
      </c>
      <c r="AG808" s="20">
        <f t="shared" si="211"/>
        <v>1.41167720342135</v>
      </c>
      <c r="AH808" s="20" t="str">
        <f t="shared" si="212"/>
        <v>无销售广告费为36.92</v>
      </c>
      <c r="AI808" s="20">
        <f t="shared" si="213"/>
        <v>2.37188545927854</v>
      </c>
      <c r="AJ808">
        <f>IFERROR(VLOOKUP($B808,[4]库存报告使用数据!$A$1:$B$65536,2,0),0)</f>
        <v>46</v>
      </c>
      <c r="AK808">
        <f>IFERROR(VLOOKUP($B808,[4]库存报告使用数据!$A$1:$C$65536,3,0),)</f>
        <v>36</v>
      </c>
      <c r="AL808">
        <f>IFERROR(VLOOKUP($B808,[4]库存报告使用数据!$A$1:$D$65536,4,0),)</f>
        <v>37</v>
      </c>
      <c r="AM808">
        <f>IFERROR(VLOOKUP($B808,[4]库存报告使用数据!$A$1:$E$65536,5,0),)</f>
        <v>75</v>
      </c>
      <c r="AN808" s="20">
        <f t="shared" si="214"/>
        <v>0</v>
      </c>
      <c r="AO808" s="20">
        <f t="shared" si="215"/>
        <v>0.0277777777777778</v>
      </c>
      <c r="AP808" s="20">
        <f t="shared" si="216"/>
        <v>0</v>
      </c>
      <c r="AQ808" s="20">
        <f t="shared" si="217"/>
        <v>0.0133333333333333</v>
      </c>
      <c r="AR808" s="32">
        <f t="shared" si="218"/>
        <v>0</v>
      </c>
      <c r="AS808" s="32">
        <f t="shared" si="219"/>
        <v>0</v>
      </c>
      <c r="AT808" s="32">
        <f t="shared" si="220"/>
        <v>7</v>
      </c>
      <c r="AU808" s="28" t="str">
        <f t="shared" si="221"/>
        <v>库存为7</v>
      </c>
      <c r="AV808" s="34" t="str">
        <f>IFERROR(时间!$B$4+AU808,"上周无销量")</f>
        <v>上周无销量</v>
      </c>
    </row>
    <row r="809" spans="1:48">
      <c r="A809" s="18" t="s">
        <v>854</v>
      </c>
      <c r="B809" t="str">
        <f>VLOOKUP(A809,'[1]sku-asin（子）'!$A:$B,2,0)</f>
        <v>B01M5JCF70</v>
      </c>
      <c r="C809" t="str">
        <f>VLOOKUP(A809,'[1]子sku-父sku'!$A:$B,2,0)</f>
        <v>LYQ-BS-1010</v>
      </c>
      <c r="D809" s="28">
        <f>IFERROR(VLOOKUP(A809,[2]库存报告使用数据处理!$A:$C,3,0),0)</f>
        <v>2</v>
      </c>
      <c r="E809" s="28">
        <f>IFERROR(VLOOKUP(A809,[2]库存报告使用数据处理!$A:$D,4,0),0)</f>
        <v>1</v>
      </c>
      <c r="F809" s="28">
        <f>IFERROR(VLOOKUP(A809,[2]库存报告使用数据处理!$A:$E,5,0),0)</f>
        <v>2</v>
      </c>
      <c r="G809" s="28">
        <f>IFERROR(VLOOKUP(A809,[2]库存报告使用数据处理!$A:$F,6,0),0)</f>
        <v>1</v>
      </c>
      <c r="H809" s="29">
        <f>IFERROR(VLOOKUP(A809,[2]库存报告使用数据处理!$A:$G,7,0),0)</f>
        <v>12.095</v>
      </c>
      <c r="I809">
        <f>IFERROR(VLOOKUP(A809,[5]数据处理!$A:$B,2,0),0)</f>
        <v>18</v>
      </c>
      <c r="J809" s="30">
        <f>IFERROR(VLOOKUP(A809,[5]数据处理!$A:$D,4,0),0)</f>
        <v>0</v>
      </c>
      <c r="K809" s="30">
        <f>IFERROR(VLOOKUP(A809,[5]数据处理!$A:$E,5,0),0)</f>
        <v>0</v>
      </c>
      <c r="L809" s="30">
        <f>IFERROR(VLOOKUP(A809,[5]数据处理!$A:$G,7,0),0)</f>
        <v>0</v>
      </c>
      <c r="M809">
        <f t="shared" si="205"/>
        <v>18</v>
      </c>
      <c r="N809">
        <f>IFERROR(VLOOKUP(A809,[5]数据处理!$A:$C,3,0),0)</f>
        <v>0</v>
      </c>
      <c r="O809">
        <f>IFERROR(VLOOKUP($A809,[5]数据处理!$A:$N,14,0),0)</f>
        <v>17</v>
      </c>
      <c r="P809" t="str">
        <f>IFERROR(VLOOKUP($A809,[3]库存报告使用数据!$A$1:$B$65536,2,0),"")</f>
        <v/>
      </c>
      <c r="Q809" t="str">
        <f>IFERROR(VLOOKUP($A809,[3]库存报告使用数据!$A$1:$E$65536,5,0),"")</f>
        <v/>
      </c>
      <c r="R809" t="str">
        <f>IFERROR(VLOOKUP($A809,[3]库存报告使用数据!$A$1:$H$65536,8,0),"")</f>
        <v/>
      </c>
      <c r="S809" t="str">
        <f>IFERROR(VLOOKUP($A809,[3]库存报告使用数据!$A$1:$K$65536,11,0),"")</f>
        <v/>
      </c>
      <c r="T809" t="str">
        <f>IFERROR(VLOOKUP($A809,[3]库存报告使用数据!$A$1:$C$65536,3,0),"")</f>
        <v/>
      </c>
      <c r="U809" t="str">
        <f>IFERROR(VLOOKUP($A809,[3]库存报告使用数据!$A$1:$F$65536,6,0),"")</f>
        <v/>
      </c>
      <c r="V809" t="str">
        <f>IFERROR(VLOOKUP($A809,[3]库存报告使用数据!$A$1:$I$65536,9,0),"")</f>
        <v/>
      </c>
      <c r="W809" t="str">
        <f>IFERROR(VLOOKUP($A809,[3]库存报告使用数据!$A$1:$L$65536,12,0),"")</f>
        <v/>
      </c>
      <c r="X809" s="20" t="str">
        <f t="shared" si="206"/>
        <v/>
      </c>
      <c r="Y809" s="20" t="str">
        <f t="shared" si="207"/>
        <v/>
      </c>
      <c r="Z809" s="20" t="str">
        <f t="shared" si="208"/>
        <v/>
      </c>
      <c r="AA809" s="20" t="str">
        <f t="shared" si="209"/>
        <v/>
      </c>
      <c r="AB809" t="str">
        <f>IFERROR(VLOOKUP($A809,[3]库存报告使用数据!$A$1:$D$65536,4,0),"")</f>
        <v/>
      </c>
      <c r="AC809" t="str">
        <f>IFERROR(VLOOKUP($A809,[3]库存报告使用数据!$A$1:$G$65536,7,0),"")</f>
        <v/>
      </c>
      <c r="AD809" t="str">
        <f>IFERROR(VLOOKUP($A809,[3]库存报告使用数据!$A$1:$J$65536,10,0),"")</f>
        <v/>
      </c>
      <c r="AE809" t="str">
        <f>IFERROR(VLOOKUP($A809,[3]库存报告使用数据!$A$1:$M$65536,13,0),"")</f>
        <v/>
      </c>
      <c r="AF809" s="20" t="str">
        <f t="shared" si="210"/>
        <v/>
      </c>
      <c r="AG809" s="20" t="str">
        <f t="shared" si="211"/>
        <v/>
      </c>
      <c r="AH809" s="20" t="str">
        <f t="shared" si="212"/>
        <v/>
      </c>
      <c r="AI809" s="20" t="str">
        <f t="shared" si="213"/>
        <v/>
      </c>
      <c r="AJ809">
        <f>IFERROR(VLOOKUP($B809,[4]库存报告使用数据!$A$1:$B$65536,2,0),0)</f>
        <v>15</v>
      </c>
      <c r="AK809">
        <f>IFERROR(VLOOKUP($B809,[4]库存报告使用数据!$A$1:$C$65536,3,0),)</f>
        <v>6</v>
      </c>
      <c r="AL809">
        <f>IFERROR(VLOOKUP($B809,[4]库存报告使用数据!$A$1:$D$65536,4,0),)</f>
        <v>5</v>
      </c>
      <c r="AM809">
        <f>IFERROR(VLOOKUP($B809,[4]库存报告使用数据!$A$1:$E$65536,5,0),)</f>
        <v>7</v>
      </c>
      <c r="AN809" s="20">
        <f t="shared" si="214"/>
        <v>0.133333333333333</v>
      </c>
      <c r="AO809" s="20">
        <f t="shared" si="215"/>
        <v>0.166666666666667</v>
      </c>
      <c r="AP809" s="20">
        <f t="shared" si="216"/>
        <v>0.4</v>
      </c>
      <c r="AQ809" s="20">
        <f t="shared" si="217"/>
        <v>0.142857142857143</v>
      </c>
      <c r="AR809" s="32">
        <f t="shared" si="218"/>
        <v>0.285714285714286</v>
      </c>
      <c r="AS809" s="32">
        <f t="shared" si="219"/>
        <v>17.1428571428571</v>
      </c>
      <c r="AT809" s="32">
        <f t="shared" si="220"/>
        <v>0.857142857142858</v>
      </c>
      <c r="AU809" s="28">
        <f t="shared" si="221"/>
        <v>63</v>
      </c>
      <c r="AV809" s="34">
        <f>IFERROR(时间!$B$4+AU809,"上周无销量")</f>
        <v>43346</v>
      </c>
    </row>
    <row r="810" spans="1:48">
      <c r="A810" s="18" t="s">
        <v>855</v>
      </c>
      <c r="B810" t="str">
        <f>VLOOKUP(A810,'[1]sku-asin（子）'!$A:$B,2,0)</f>
        <v>B01MDUDF3T</v>
      </c>
      <c r="C810" t="str">
        <f>VLOOKUP(A810,'[1]子sku-父sku'!$A:$B,2,0)</f>
        <v>LYQ-BS-1010</v>
      </c>
      <c r="D810" s="28">
        <f>IFERROR(VLOOKUP(A810,[2]库存报告使用数据处理!$A:$C,3,0),0)</f>
        <v>0</v>
      </c>
      <c r="E810" s="28">
        <f>IFERROR(VLOOKUP(A810,[2]库存报告使用数据处理!$A:$D,4,0),0)</f>
        <v>1</v>
      </c>
      <c r="F810" s="28">
        <f>IFERROR(VLOOKUP(A810,[2]库存报告使用数据处理!$A:$E,5,0),0)</f>
        <v>0</v>
      </c>
      <c r="G810" s="28">
        <f>IFERROR(VLOOKUP(A810,[2]库存报告使用数据处理!$A:$F,6,0),0)</f>
        <v>1</v>
      </c>
      <c r="H810" s="29">
        <f>IFERROR(VLOOKUP(A810,[2]库存报告使用数据处理!$A:$G,7,0),0)</f>
        <v>16.485</v>
      </c>
      <c r="I810">
        <f>IFERROR(VLOOKUP(A810,[5]数据处理!$A:$B,2,0),0)</f>
        <v>9</v>
      </c>
      <c r="J810" s="30">
        <f>IFERROR(VLOOKUP(A810,[5]数据处理!$A:$D,4,0),0)</f>
        <v>0</v>
      </c>
      <c r="K810" s="30">
        <f>IFERROR(VLOOKUP(A810,[5]数据处理!$A:$E,5,0),0)</f>
        <v>0</v>
      </c>
      <c r="L810" s="30">
        <f>IFERROR(VLOOKUP(A810,[5]数据处理!$A:$G,7,0),0)</f>
        <v>0</v>
      </c>
      <c r="M810">
        <f t="shared" si="205"/>
        <v>9</v>
      </c>
      <c r="N810">
        <f>IFERROR(VLOOKUP(A810,[5]数据处理!$A:$C,3,0),0)</f>
        <v>0</v>
      </c>
      <c r="O810">
        <f>IFERROR(VLOOKUP($A810,[5]数据处理!$A:$N,14,0),0)</f>
        <v>7</v>
      </c>
      <c r="P810" t="str">
        <f>IFERROR(VLOOKUP($A810,[3]库存报告使用数据!$A$1:$B$65536,2,0),"")</f>
        <v/>
      </c>
      <c r="Q810" t="str">
        <f>IFERROR(VLOOKUP($A810,[3]库存报告使用数据!$A$1:$E$65536,5,0),"")</f>
        <v/>
      </c>
      <c r="R810" t="str">
        <f>IFERROR(VLOOKUP($A810,[3]库存报告使用数据!$A$1:$H$65536,8,0),"")</f>
        <v/>
      </c>
      <c r="S810" t="str">
        <f>IFERROR(VLOOKUP($A810,[3]库存报告使用数据!$A$1:$K$65536,11,0),"")</f>
        <v/>
      </c>
      <c r="T810" t="str">
        <f>IFERROR(VLOOKUP($A810,[3]库存报告使用数据!$A$1:$C$65536,3,0),"")</f>
        <v/>
      </c>
      <c r="U810" t="str">
        <f>IFERROR(VLOOKUP($A810,[3]库存报告使用数据!$A$1:$F$65536,6,0),"")</f>
        <v/>
      </c>
      <c r="V810" t="str">
        <f>IFERROR(VLOOKUP($A810,[3]库存报告使用数据!$A$1:$I$65536,9,0),"")</f>
        <v/>
      </c>
      <c r="W810" t="str">
        <f>IFERROR(VLOOKUP($A810,[3]库存报告使用数据!$A$1:$L$65536,12,0),"")</f>
        <v/>
      </c>
      <c r="X810" s="20" t="str">
        <f t="shared" si="206"/>
        <v/>
      </c>
      <c r="Y810" s="20" t="str">
        <f t="shared" si="207"/>
        <v/>
      </c>
      <c r="Z810" s="20" t="str">
        <f t="shared" si="208"/>
        <v/>
      </c>
      <c r="AA810" s="20" t="str">
        <f t="shared" si="209"/>
        <v/>
      </c>
      <c r="AB810" t="str">
        <f>IFERROR(VLOOKUP($A810,[3]库存报告使用数据!$A$1:$D$65536,4,0),"")</f>
        <v/>
      </c>
      <c r="AC810" t="str">
        <f>IFERROR(VLOOKUP($A810,[3]库存报告使用数据!$A$1:$G$65536,7,0),"")</f>
        <v/>
      </c>
      <c r="AD810" t="str">
        <f>IFERROR(VLOOKUP($A810,[3]库存报告使用数据!$A$1:$J$65536,10,0),"")</f>
        <v/>
      </c>
      <c r="AE810" t="str">
        <f>IFERROR(VLOOKUP($A810,[3]库存报告使用数据!$A$1:$M$65536,13,0),"")</f>
        <v/>
      </c>
      <c r="AF810" s="20" t="str">
        <f t="shared" si="210"/>
        <v/>
      </c>
      <c r="AG810" s="20" t="str">
        <f t="shared" si="211"/>
        <v/>
      </c>
      <c r="AH810" s="20" t="str">
        <f t="shared" si="212"/>
        <v/>
      </c>
      <c r="AI810" s="20" t="str">
        <f t="shared" si="213"/>
        <v/>
      </c>
      <c r="AJ810">
        <f>IFERROR(VLOOKUP($B810,[4]库存报告使用数据!$A$1:$B$65536,2,0),0)</f>
        <v>6</v>
      </c>
      <c r="AK810">
        <f>IFERROR(VLOOKUP($B810,[4]库存报告使用数据!$A$1:$C$65536,3,0),)</f>
        <v>5</v>
      </c>
      <c r="AL810">
        <f>IFERROR(VLOOKUP($B810,[4]库存报告使用数据!$A$1:$D$65536,4,0),)</f>
        <v>2</v>
      </c>
      <c r="AM810">
        <f>IFERROR(VLOOKUP($B810,[4]库存报告使用数据!$A$1:$E$65536,5,0),)</f>
        <v>10</v>
      </c>
      <c r="AN810" s="20">
        <f t="shared" si="214"/>
        <v>0</v>
      </c>
      <c r="AO810" s="20">
        <f t="shared" si="215"/>
        <v>0.2</v>
      </c>
      <c r="AP810" s="20">
        <f t="shared" si="216"/>
        <v>0</v>
      </c>
      <c r="AQ810" s="20">
        <f t="shared" si="217"/>
        <v>0.1</v>
      </c>
      <c r="AR810" s="32">
        <f t="shared" si="218"/>
        <v>0</v>
      </c>
      <c r="AS810" s="32">
        <f t="shared" si="219"/>
        <v>0</v>
      </c>
      <c r="AT810" s="32">
        <f t="shared" si="220"/>
        <v>9</v>
      </c>
      <c r="AU810" s="28" t="str">
        <f t="shared" si="221"/>
        <v>库存为9</v>
      </c>
      <c r="AV810" s="34" t="str">
        <f>IFERROR(时间!$B$4+AU810,"上周无销量")</f>
        <v>上周无销量</v>
      </c>
    </row>
    <row r="811" spans="1:48">
      <c r="A811" s="18" t="s">
        <v>856</v>
      </c>
      <c r="B811" t="str">
        <f>VLOOKUP(A811,'[1]sku-asin（子）'!$A:$B,2,0)</f>
        <v>B01M7XMBP9</v>
      </c>
      <c r="C811" t="str">
        <f>VLOOKUP(A811,'[1]子sku-父sku'!$A:$B,2,0)</f>
        <v>LYQ-BS-1010</v>
      </c>
      <c r="D811" s="28">
        <f>IFERROR(VLOOKUP(A811,[2]库存报告使用数据处理!$A:$C,3,0),0)</f>
        <v>0</v>
      </c>
      <c r="E811" s="28">
        <f>IFERROR(VLOOKUP(A811,[2]库存报告使用数据处理!$A:$D,4,0),0)</f>
        <v>0</v>
      </c>
      <c r="F811" s="28">
        <f>IFERROR(VLOOKUP(A811,[2]库存报告使用数据处理!$A:$E,5,0),0)</f>
        <v>0</v>
      </c>
      <c r="G811" s="28">
        <f>IFERROR(VLOOKUP(A811,[2]库存报告使用数据处理!$A:$F,6,0),0)</f>
        <v>0</v>
      </c>
      <c r="H811" s="29">
        <f>IFERROR(VLOOKUP(A811,[2]库存报告使用数据处理!$A:$G,7,0),0)</f>
        <v>0</v>
      </c>
      <c r="I811">
        <f>IFERROR(VLOOKUP(A811,[5]数据处理!$A:$B,2,0),0)</f>
        <v>17</v>
      </c>
      <c r="J811" s="30">
        <f>IFERROR(VLOOKUP(A811,[5]数据处理!$A:$D,4,0),0)</f>
        <v>0</v>
      </c>
      <c r="K811" s="30">
        <f>IFERROR(VLOOKUP(A811,[5]数据处理!$A:$E,5,0),0)</f>
        <v>0</v>
      </c>
      <c r="L811" s="30">
        <f>IFERROR(VLOOKUP(A811,[5]数据处理!$A:$G,7,0),0)</f>
        <v>1</v>
      </c>
      <c r="M811">
        <f t="shared" si="205"/>
        <v>18</v>
      </c>
      <c r="N811">
        <f>IFERROR(VLOOKUP(A811,[5]数据处理!$A:$C,3,0),0)</f>
        <v>0</v>
      </c>
      <c r="O811">
        <f>IFERROR(VLOOKUP($A811,[5]数据处理!$A:$N,14,0),0)</f>
        <v>16</v>
      </c>
      <c r="P811">
        <f>IFERROR(VLOOKUP($A811,[3]库存报告使用数据!$A$1:$B$65536,2,0),"")</f>
        <v>0</v>
      </c>
      <c r="Q811">
        <f>IFERROR(VLOOKUP($A811,[3]库存报告使用数据!$A$1:$E$65536,5,0),"")</f>
        <v>0</v>
      </c>
      <c r="R811">
        <f>IFERROR(VLOOKUP($A811,[3]库存报告使用数据!$A$1:$H$65536,8,0),"")</f>
        <v>0</v>
      </c>
      <c r="S811">
        <f>IFERROR(VLOOKUP($A811,[3]库存报告使用数据!$A$1:$K$65536,11,0),"")</f>
        <v>1268</v>
      </c>
      <c r="T811">
        <f>IFERROR(VLOOKUP($A811,[3]库存报告使用数据!$A$1:$C$65536,3,0),"")</f>
        <v>0</v>
      </c>
      <c r="U811">
        <f>IFERROR(VLOOKUP($A811,[3]库存报告使用数据!$A$1:$F$65536,6,0),"")</f>
        <v>0</v>
      </c>
      <c r="V811">
        <f>IFERROR(VLOOKUP($A811,[3]库存报告使用数据!$A$1:$I$65536,9,0),"")</f>
        <v>0</v>
      </c>
      <c r="W811">
        <f>IFERROR(VLOOKUP($A811,[3]库存报告使用数据!$A$1:$L$65536,12,0),"")</f>
        <v>6</v>
      </c>
      <c r="X811" s="20" t="str">
        <f t="shared" si="206"/>
        <v/>
      </c>
      <c r="Y811" s="20" t="str">
        <f t="shared" si="207"/>
        <v/>
      </c>
      <c r="Z811" s="20" t="str">
        <f t="shared" si="208"/>
        <v/>
      </c>
      <c r="AA811" s="20">
        <f t="shared" si="209"/>
        <v>0.00473186119873817</v>
      </c>
      <c r="AB811">
        <f>IFERROR(VLOOKUP($A811,[3]库存报告使用数据!$A$1:$D$65536,4,0),"")</f>
        <v>0</v>
      </c>
      <c r="AC811">
        <f>IFERROR(VLOOKUP($A811,[3]库存报告使用数据!$A$1:$G$65536,7,0),"")</f>
        <v>0</v>
      </c>
      <c r="AD811">
        <f>IFERROR(VLOOKUP($A811,[3]库存报告使用数据!$A$1:$J$65536,10,0),"")</f>
        <v>0</v>
      </c>
      <c r="AE811">
        <f>IFERROR(VLOOKUP($A811,[3]库存报告使用数据!$A$1:$M$65536,13,0),"")</f>
        <v>1.26</v>
      </c>
      <c r="AF811" s="20" t="str">
        <f t="shared" si="210"/>
        <v/>
      </c>
      <c r="AG811" s="20" t="str">
        <f t="shared" si="211"/>
        <v/>
      </c>
      <c r="AH811" s="20" t="str">
        <f t="shared" si="212"/>
        <v/>
      </c>
      <c r="AI811" s="20" t="str">
        <f t="shared" si="213"/>
        <v>无销售广告费为1.26</v>
      </c>
      <c r="AJ811">
        <f>IFERROR(VLOOKUP($B811,[4]库存报告使用数据!$A$1:$B$65536,2,0),0)</f>
        <v>4</v>
      </c>
      <c r="AK811">
        <f>IFERROR(VLOOKUP($B811,[4]库存报告使用数据!$A$1:$C$65536,3,0),)</f>
        <v>10</v>
      </c>
      <c r="AL811">
        <f>IFERROR(VLOOKUP($B811,[4]库存报告使用数据!$A$1:$D$65536,4,0),)</f>
        <v>6</v>
      </c>
      <c r="AM811">
        <f>IFERROR(VLOOKUP($B811,[4]库存报告使用数据!$A$1:$E$65536,5,0),)</f>
        <v>11</v>
      </c>
      <c r="AN811" s="20">
        <f t="shared" si="214"/>
        <v>0</v>
      </c>
      <c r="AO811" s="20">
        <f t="shared" si="215"/>
        <v>0</v>
      </c>
      <c r="AP811" s="20">
        <f t="shared" si="216"/>
        <v>0</v>
      </c>
      <c r="AQ811" s="20">
        <f t="shared" si="217"/>
        <v>0</v>
      </c>
      <c r="AR811" s="32">
        <f t="shared" si="218"/>
        <v>0</v>
      </c>
      <c r="AS811" s="32">
        <f t="shared" si="219"/>
        <v>0</v>
      </c>
      <c r="AT811" s="32">
        <f t="shared" si="220"/>
        <v>18</v>
      </c>
      <c r="AU811" s="28" t="str">
        <f t="shared" si="221"/>
        <v>库存为18</v>
      </c>
      <c r="AV811" s="34" t="str">
        <f>IFERROR(时间!$B$4+AU811,"上周无销量")</f>
        <v>上周无销量</v>
      </c>
    </row>
    <row r="812" spans="1:48">
      <c r="A812" s="18" t="s">
        <v>857</v>
      </c>
      <c r="B812" t="str">
        <f>VLOOKUP(A812,'[1]sku-asin（子）'!$A:$B,2,0)</f>
        <v>B01MRR4GGW</v>
      </c>
      <c r="C812" t="str">
        <f>VLOOKUP(A812,'[1]子sku-父sku'!$A:$B,2,0)</f>
        <v>LYQ-BS-1010</v>
      </c>
      <c r="D812" s="28">
        <f>IFERROR(VLOOKUP(A812,[2]库存报告使用数据处理!$A:$C,3,0),0)</f>
        <v>0</v>
      </c>
      <c r="E812" s="28">
        <f>IFERROR(VLOOKUP(A812,[2]库存报告使用数据处理!$A:$D,4,0),0)</f>
        <v>0</v>
      </c>
      <c r="F812" s="28">
        <f>IFERROR(VLOOKUP(A812,[2]库存报告使用数据处理!$A:$E,5,0),0)</f>
        <v>0</v>
      </c>
      <c r="G812" s="28">
        <f>IFERROR(VLOOKUP(A812,[2]库存报告使用数据处理!$A:$F,6,0),0)</f>
        <v>1</v>
      </c>
      <c r="H812" s="29">
        <f>IFERROR(VLOOKUP(A812,[2]库存报告使用数据处理!$A:$G,7,0),0)</f>
        <v>9.9</v>
      </c>
      <c r="I812">
        <f>IFERROR(VLOOKUP(A812,[5]数据处理!$A:$B,2,0),0)</f>
        <v>10</v>
      </c>
      <c r="J812" s="30">
        <f>IFERROR(VLOOKUP(A812,[5]数据处理!$A:$D,4,0),0)</f>
        <v>0</v>
      </c>
      <c r="K812" s="30">
        <f>IFERROR(VLOOKUP(A812,[5]数据处理!$A:$E,5,0),0)</f>
        <v>0</v>
      </c>
      <c r="L812" s="30">
        <f>IFERROR(VLOOKUP(A812,[5]数据处理!$A:$G,7,0),0)</f>
        <v>0</v>
      </c>
      <c r="M812">
        <f t="shared" si="205"/>
        <v>10</v>
      </c>
      <c r="N812">
        <f>IFERROR(VLOOKUP(A812,[5]数据处理!$A:$C,3,0),0)</f>
        <v>0</v>
      </c>
      <c r="O812">
        <f>IFERROR(VLOOKUP($A812,[5]数据处理!$A:$N,14,0),0)</f>
        <v>8</v>
      </c>
      <c r="P812" t="str">
        <f>IFERROR(VLOOKUP($A812,[3]库存报告使用数据!$A$1:$B$65536,2,0),"")</f>
        <v/>
      </c>
      <c r="Q812" t="str">
        <f>IFERROR(VLOOKUP($A812,[3]库存报告使用数据!$A$1:$E$65536,5,0),"")</f>
        <v/>
      </c>
      <c r="R812" t="str">
        <f>IFERROR(VLOOKUP($A812,[3]库存报告使用数据!$A$1:$H$65536,8,0),"")</f>
        <v/>
      </c>
      <c r="S812" t="str">
        <f>IFERROR(VLOOKUP($A812,[3]库存报告使用数据!$A$1:$K$65536,11,0),"")</f>
        <v/>
      </c>
      <c r="T812" t="str">
        <f>IFERROR(VLOOKUP($A812,[3]库存报告使用数据!$A$1:$C$65536,3,0),"")</f>
        <v/>
      </c>
      <c r="U812" t="str">
        <f>IFERROR(VLOOKUP($A812,[3]库存报告使用数据!$A$1:$F$65536,6,0),"")</f>
        <v/>
      </c>
      <c r="V812" t="str">
        <f>IFERROR(VLOOKUP($A812,[3]库存报告使用数据!$A$1:$I$65536,9,0),"")</f>
        <v/>
      </c>
      <c r="W812" t="str">
        <f>IFERROR(VLOOKUP($A812,[3]库存报告使用数据!$A$1:$L$65536,12,0),"")</f>
        <v/>
      </c>
      <c r="X812" s="20" t="str">
        <f t="shared" si="206"/>
        <v/>
      </c>
      <c r="Y812" s="20" t="str">
        <f t="shared" si="207"/>
        <v/>
      </c>
      <c r="Z812" s="20" t="str">
        <f t="shared" si="208"/>
        <v/>
      </c>
      <c r="AA812" s="20" t="str">
        <f t="shared" si="209"/>
        <v/>
      </c>
      <c r="AB812" t="str">
        <f>IFERROR(VLOOKUP($A812,[3]库存报告使用数据!$A$1:$D$65536,4,0),"")</f>
        <v/>
      </c>
      <c r="AC812" t="str">
        <f>IFERROR(VLOOKUP($A812,[3]库存报告使用数据!$A$1:$G$65536,7,0),"")</f>
        <v/>
      </c>
      <c r="AD812" t="str">
        <f>IFERROR(VLOOKUP($A812,[3]库存报告使用数据!$A$1:$J$65536,10,0),"")</f>
        <v/>
      </c>
      <c r="AE812" t="str">
        <f>IFERROR(VLOOKUP($A812,[3]库存报告使用数据!$A$1:$M$65536,13,0),"")</f>
        <v/>
      </c>
      <c r="AF812" s="20" t="str">
        <f t="shared" si="210"/>
        <v/>
      </c>
      <c r="AG812" s="20" t="str">
        <f t="shared" si="211"/>
        <v/>
      </c>
      <c r="AH812" s="20" t="str">
        <f t="shared" si="212"/>
        <v/>
      </c>
      <c r="AI812" s="20" t="str">
        <f t="shared" si="213"/>
        <v/>
      </c>
      <c r="AJ812">
        <f>IFERROR(VLOOKUP($B812,[4]库存报告使用数据!$A$1:$B$65536,2,0),0)</f>
        <v>0</v>
      </c>
      <c r="AK812">
        <f>IFERROR(VLOOKUP($B812,[4]库存报告使用数据!$A$1:$C$65536,3,0),)</f>
        <v>3</v>
      </c>
      <c r="AL812">
        <f>IFERROR(VLOOKUP($B812,[4]库存报告使用数据!$A$1:$D$65536,4,0),)</f>
        <v>2</v>
      </c>
      <c r="AM812">
        <f>IFERROR(VLOOKUP($B812,[4]库存报告使用数据!$A$1:$E$65536,5,0),)</f>
        <v>9</v>
      </c>
      <c r="AN812" s="20" t="str">
        <f t="shared" si="214"/>
        <v/>
      </c>
      <c r="AO812" s="20">
        <f t="shared" si="215"/>
        <v>0</v>
      </c>
      <c r="AP812" s="20">
        <f t="shared" si="216"/>
        <v>0</v>
      </c>
      <c r="AQ812" s="20">
        <f t="shared" si="217"/>
        <v>0.111111111111111</v>
      </c>
      <c r="AR812" s="32">
        <f t="shared" si="218"/>
        <v>0</v>
      </c>
      <c r="AS812" s="32">
        <f t="shared" si="219"/>
        <v>0</v>
      </c>
      <c r="AT812" s="32">
        <f t="shared" si="220"/>
        <v>10</v>
      </c>
      <c r="AU812" s="28" t="str">
        <f t="shared" si="221"/>
        <v>库存为10</v>
      </c>
      <c r="AV812" s="34" t="str">
        <f>IFERROR(时间!$B$4+AU812,"上周无销量")</f>
        <v>上周无销量</v>
      </c>
    </row>
    <row r="813" spans="1:48">
      <c r="A813" s="18" t="s">
        <v>858</v>
      </c>
      <c r="B813" t="str">
        <f>VLOOKUP(A813,'[1]sku-asin（子）'!$A:$B,2,0)</f>
        <v>B01MQPQDX8</v>
      </c>
      <c r="C813" t="str">
        <f>VLOOKUP(A813,'[1]子sku-父sku'!$A:$B,2,0)</f>
        <v>LYQ-BS-1010</v>
      </c>
      <c r="D813" s="28">
        <f>IFERROR(VLOOKUP(A813,[2]库存报告使用数据处理!$A:$C,3,0),0)</f>
        <v>1</v>
      </c>
      <c r="E813" s="28">
        <f>IFERROR(VLOOKUP(A813,[2]库存报告使用数据处理!$A:$D,4,0),0)</f>
        <v>3</v>
      </c>
      <c r="F813" s="28">
        <f>IFERROR(VLOOKUP(A813,[2]库存报告使用数据处理!$A:$E,5,0),0)</f>
        <v>3</v>
      </c>
      <c r="G813" s="28">
        <f>IFERROR(VLOOKUP(A813,[2]库存报告使用数据处理!$A:$F,6,0),0)</f>
        <v>2</v>
      </c>
      <c r="H813" s="29">
        <f>IFERROR(VLOOKUP(A813,[2]库存报告使用数据处理!$A:$G,7,0),0)</f>
        <v>11.3633333333333</v>
      </c>
      <c r="I813">
        <f>IFERROR(VLOOKUP(A813,[5]数据处理!$A:$B,2,0),0)</f>
        <v>25</v>
      </c>
      <c r="J813" s="30">
        <f>IFERROR(VLOOKUP(A813,[5]数据处理!$A:$D,4,0),0)</f>
        <v>0</v>
      </c>
      <c r="K813" s="30">
        <f>IFERROR(VLOOKUP(A813,[5]数据处理!$A:$E,5,0),0)</f>
        <v>0</v>
      </c>
      <c r="L813" s="30">
        <f>IFERROR(VLOOKUP(A813,[5]数据处理!$A:$G,7,0),0)</f>
        <v>2</v>
      </c>
      <c r="M813">
        <f t="shared" si="205"/>
        <v>27</v>
      </c>
      <c r="N813">
        <f>IFERROR(VLOOKUP(A813,[5]数据处理!$A:$C,3,0),0)</f>
        <v>0</v>
      </c>
      <c r="O813">
        <f>IFERROR(VLOOKUP($A813,[5]数据处理!$A:$N,14,0),0)</f>
        <v>26</v>
      </c>
      <c r="P813" t="str">
        <f>IFERROR(VLOOKUP($A813,[3]库存报告使用数据!$A$1:$B$65536,2,0),"")</f>
        <v/>
      </c>
      <c r="Q813" t="str">
        <f>IFERROR(VLOOKUP($A813,[3]库存报告使用数据!$A$1:$E$65536,5,0),"")</f>
        <v/>
      </c>
      <c r="R813" t="str">
        <f>IFERROR(VLOOKUP($A813,[3]库存报告使用数据!$A$1:$H$65536,8,0),"")</f>
        <v/>
      </c>
      <c r="S813" t="str">
        <f>IFERROR(VLOOKUP($A813,[3]库存报告使用数据!$A$1:$K$65536,11,0),"")</f>
        <v/>
      </c>
      <c r="T813" t="str">
        <f>IFERROR(VLOOKUP($A813,[3]库存报告使用数据!$A$1:$C$65536,3,0),"")</f>
        <v/>
      </c>
      <c r="U813" t="str">
        <f>IFERROR(VLOOKUP($A813,[3]库存报告使用数据!$A$1:$F$65536,6,0),"")</f>
        <v/>
      </c>
      <c r="V813" t="str">
        <f>IFERROR(VLOOKUP($A813,[3]库存报告使用数据!$A$1:$I$65536,9,0),"")</f>
        <v/>
      </c>
      <c r="W813" t="str">
        <f>IFERROR(VLOOKUP($A813,[3]库存报告使用数据!$A$1:$L$65536,12,0),"")</f>
        <v/>
      </c>
      <c r="X813" s="20" t="str">
        <f t="shared" si="206"/>
        <v/>
      </c>
      <c r="Y813" s="20" t="str">
        <f t="shared" si="207"/>
        <v/>
      </c>
      <c r="Z813" s="20" t="str">
        <f t="shared" si="208"/>
        <v/>
      </c>
      <c r="AA813" s="20" t="str">
        <f t="shared" si="209"/>
        <v/>
      </c>
      <c r="AB813" t="str">
        <f>IFERROR(VLOOKUP($A813,[3]库存报告使用数据!$A$1:$D$65536,4,0),"")</f>
        <v/>
      </c>
      <c r="AC813" t="str">
        <f>IFERROR(VLOOKUP($A813,[3]库存报告使用数据!$A$1:$G$65536,7,0),"")</f>
        <v/>
      </c>
      <c r="AD813" t="str">
        <f>IFERROR(VLOOKUP($A813,[3]库存报告使用数据!$A$1:$J$65536,10,0),"")</f>
        <v/>
      </c>
      <c r="AE813" t="str">
        <f>IFERROR(VLOOKUP($A813,[3]库存报告使用数据!$A$1:$M$65536,13,0),"")</f>
        <v/>
      </c>
      <c r="AF813" s="20" t="str">
        <f t="shared" si="210"/>
        <v/>
      </c>
      <c r="AG813" s="20" t="str">
        <f t="shared" si="211"/>
        <v/>
      </c>
      <c r="AH813" s="20" t="str">
        <f t="shared" si="212"/>
        <v/>
      </c>
      <c r="AI813" s="20" t="str">
        <f t="shared" si="213"/>
        <v/>
      </c>
      <c r="AJ813">
        <f>IFERROR(VLOOKUP($B813,[4]库存报告使用数据!$A$1:$B$65536,2,0),0)</f>
        <v>3</v>
      </c>
      <c r="AK813">
        <f>IFERROR(VLOOKUP($B813,[4]库存报告使用数据!$A$1:$C$65536,3,0),)</f>
        <v>2</v>
      </c>
      <c r="AL813">
        <f>IFERROR(VLOOKUP($B813,[4]库存报告使用数据!$A$1:$D$65536,4,0),)</f>
        <v>0</v>
      </c>
      <c r="AM813">
        <f>IFERROR(VLOOKUP($B813,[4]库存报告使用数据!$A$1:$E$65536,5,0),)</f>
        <v>4</v>
      </c>
      <c r="AN813" s="20">
        <f t="shared" si="214"/>
        <v>0.333333333333333</v>
      </c>
      <c r="AO813" s="20">
        <f t="shared" si="215"/>
        <v>1.5</v>
      </c>
      <c r="AP813" s="20" t="str">
        <f t="shared" si="216"/>
        <v/>
      </c>
      <c r="AQ813" s="20">
        <f t="shared" si="217"/>
        <v>0.5</v>
      </c>
      <c r="AR813" s="32">
        <f t="shared" si="218"/>
        <v>0.142857142857143</v>
      </c>
      <c r="AS813" s="32">
        <f t="shared" si="219"/>
        <v>8.57142857142857</v>
      </c>
      <c r="AT813" s="32">
        <f t="shared" si="220"/>
        <v>18.4285714285714</v>
      </c>
      <c r="AU813" s="28">
        <f t="shared" si="221"/>
        <v>189</v>
      </c>
      <c r="AV813" s="34">
        <f>IFERROR(时间!$B$4+AU813,"上周无销量")</f>
        <v>43472</v>
      </c>
    </row>
    <row r="814" spans="1:48">
      <c r="A814" s="18" t="s">
        <v>859</v>
      </c>
      <c r="B814" t="str">
        <f>VLOOKUP(A814,'[1]sku-asin（子）'!$A:$B,2,0)</f>
        <v>B01MQPQHB5</v>
      </c>
      <c r="C814" t="str">
        <f>VLOOKUP(A814,'[1]子sku-父sku'!$A:$B,2,0)</f>
        <v>LYQ-BS-1010</v>
      </c>
      <c r="D814" s="28">
        <f>IFERROR(VLOOKUP(A814,[2]库存报告使用数据处理!$A:$C,3,0),0)</f>
        <v>1</v>
      </c>
      <c r="E814" s="28">
        <f>IFERROR(VLOOKUP(A814,[2]库存报告使用数据处理!$A:$D,4,0),0)</f>
        <v>1</v>
      </c>
      <c r="F814" s="28">
        <f>IFERROR(VLOOKUP(A814,[2]库存报告使用数据处理!$A:$E,5,0),0)</f>
        <v>1</v>
      </c>
      <c r="G814" s="28">
        <f>IFERROR(VLOOKUP(A814,[2]库存报告使用数据处理!$A:$F,6,0),0)</f>
        <v>1</v>
      </c>
      <c r="H814" s="29">
        <f>IFERROR(VLOOKUP(A814,[2]库存报告使用数据处理!$A:$G,7,0),0)</f>
        <v>9.9</v>
      </c>
      <c r="I814">
        <f>IFERROR(VLOOKUP(A814,[5]数据处理!$A:$B,2,0),0)</f>
        <v>19</v>
      </c>
      <c r="J814" s="30">
        <f>IFERROR(VLOOKUP(A814,[5]数据处理!$A:$D,4,0),0)</f>
        <v>0</v>
      </c>
      <c r="K814" s="30">
        <f>IFERROR(VLOOKUP(A814,[5]数据处理!$A:$E,5,0),0)</f>
        <v>0</v>
      </c>
      <c r="L814" s="30">
        <f>IFERROR(VLOOKUP(A814,[5]数据处理!$A:$G,7,0),0)</f>
        <v>5</v>
      </c>
      <c r="M814">
        <f t="shared" si="205"/>
        <v>24</v>
      </c>
      <c r="N814">
        <f>IFERROR(VLOOKUP(A814,[5]数据处理!$A:$C,3,0),0)</f>
        <v>0</v>
      </c>
      <c r="O814">
        <f>IFERROR(VLOOKUP($A814,[5]数据处理!$A:$N,14,0),0)</f>
        <v>23</v>
      </c>
      <c r="P814">
        <f>IFERROR(VLOOKUP($A814,[3]库存报告使用数据!$A$1:$B$65536,2,0),"")</f>
        <v>5458</v>
      </c>
      <c r="Q814">
        <f>IFERROR(VLOOKUP($A814,[3]库存报告使用数据!$A$1:$E$65536,5,0),"")</f>
        <v>3253</v>
      </c>
      <c r="R814">
        <f>IFERROR(VLOOKUP($A814,[3]库存报告使用数据!$A$1:$H$65536,8,0),"")</f>
        <v>8405</v>
      </c>
      <c r="S814">
        <f>IFERROR(VLOOKUP($A814,[3]库存报告使用数据!$A$1:$K$65536,11,0),"")</f>
        <v>8876</v>
      </c>
      <c r="T814">
        <f>IFERROR(VLOOKUP($A814,[3]库存报告使用数据!$A$1:$C$65536,3,0),"")</f>
        <v>8</v>
      </c>
      <c r="U814">
        <f>IFERROR(VLOOKUP($A814,[3]库存报告使用数据!$A$1:$F$65536,6,0),"")</f>
        <v>17</v>
      </c>
      <c r="V814">
        <f>IFERROR(VLOOKUP($A814,[3]库存报告使用数据!$A$1:$I$65536,9,0),"")</f>
        <v>43</v>
      </c>
      <c r="W814">
        <f>IFERROR(VLOOKUP($A814,[3]库存报告使用数据!$A$1:$L$65536,12,0),"")</f>
        <v>34</v>
      </c>
      <c r="X814" s="20">
        <f t="shared" si="206"/>
        <v>0.00146573836570172</v>
      </c>
      <c r="Y814" s="20">
        <f t="shared" si="207"/>
        <v>0.00522594528127882</v>
      </c>
      <c r="Z814" s="20">
        <f t="shared" si="208"/>
        <v>0.00511600237953599</v>
      </c>
      <c r="AA814" s="20">
        <f t="shared" si="209"/>
        <v>0.00383055430374042</v>
      </c>
      <c r="AB814">
        <f>IFERROR(VLOOKUP($A814,[3]库存报告使用数据!$A$1:$D$65536,4,0),"")</f>
        <v>0.86</v>
      </c>
      <c r="AC814">
        <f>IFERROR(VLOOKUP($A814,[3]库存报告使用数据!$A$1:$G$65536,7,0),"")</f>
        <v>2.32</v>
      </c>
      <c r="AD814">
        <f>IFERROR(VLOOKUP($A814,[3]库存报告使用数据!$A$1:$J$65536,10,0),"")</f>
        <v>3.39</v>
      </c>
      <c r="AE814">
        <f>IFERROR(VLOOKUP($A814,[3]库存报告使用数据!$A$1:$M$65536,13,0),"")</f>
        <v>3.25</v>
      </c>
      <c r="AF814" s="20">
        <f t="shared" si="210"/>
        <v>0.0868686868686869</v>
      </c>
      <c r="AG814" s="20">
        <f t="shared" si="211"/>
        <v>0.234343434343434</v>
      </c>
      <c r="AH814" s="20">
        <f t="shared" si="212"/>
        <v>0.342424242424242</v>
      </c>
      <c r="AI814" s="20">
        <f t="shared" si="213"/>
        <v>0.328282828282828</v>
      </c>
      <c r="AJ814">
        <f>IFERROR(VLOOKUP($B814,[4]库存报告使用数据!$A$1:$B$65536,2,0),0)</f>
        <v>5</v>
      </c>
      <c r="AK814">
        <f>IFERROR(VLOOKUP($B814,[4]库存报告使用数据!$A$1:$C$65536,3,0),)</f>
        <v>20</v>
      </c>
      <c r="AL814">
        <f>IFERROR(VLOOKUP($B814,[4]库存报告使用数据!$A$1:$D$65536,4,0),)</f>
        <v>7</v>
      </c>
      <c r="AM814">
        <f>IFERROR(VLOOKUP($B814,[4]库存报告使用数据!$A$1:$E$65536,5,0),)</f>
        <v>30</v>
      </c>
      <c r="AN814" s="20">
        <f t="shared" si="214"/>
        <v>0.2</v>
      </c>
      <c r="AO814" s="20">
        <f t="shared" si="215"/>
        <v>0.05</v>
      </c>
      <c r="AP814" s="20">
        <f t="shared" si="216"/>
        <v>0.142857142857143</v>
      </c>
      <c r="AQ814" s="20">
        <f t="shared" si="217"/>
        <v>0.0333333333333333</v>
      </c>
      <c r="AR814" s="32">
        <f t="shared" si="218"/>
        <v>0.142857142857143</v>
      </c>
      <c r="AS814" s="32">
        <f t="shared" si="219"/>
        <v>8.57142857142857</v>
      </c>
      <c r="AT814" s="32">
        <f t="shared" si="220"/>
        <v>15.4285714285714</v>
      </c>
      <c r="AU814" s="28">
        <f t="shared" si="221"/>
        <v>168</v>
      </c>
      <c r="AV814" s="34">
        <f>IFERROR(时间!$B$4+AU814,"上周无销量")</f>
        <v>43451</v>
      </c>
    </row>
    <row r="815" spans="1:48">
      <c r="A815" s="18" t="s">
        <v>860</v>
      </c>
      <c r="B815" t="str">
        <f>VLOOKUP(A815,'[1]sku-asin（子）'!$A:$B,2,0)</f>
        <v>B06XZ3WZ4S</v>
      </c>
      <c r="C815" t="str">
        <f>VLOOKUP(A815,'[1]子sku-父sku'!$A:$B,2,0)</f>
        <v>LYQ-BS-1010</v>
      </c>
      <c r="D815" s="28">
        <f>IFERROR(VLOOKUP(A815,[2]库存报告使用数据处理!$A:$C,3,0),0)</f>
        <v>0</v>
      </c>
      <c r="E815" s="28">
        <f>IFERROR(VLOOKUP(A815,[2]库存报告使用数据处理!$A:$D,4,0),0)</f>
        <v>2</v>
      </c>
      <c r="F815" s="28">
        <f>IFERROR(VLOOKUP(A815,[2]库存报告使用数据处理!$A:$E,5,0),0)</f>
        <v>0</v>
      </c>
      <c r="G815" s="28">
        <f>IFERROR(VLOOKUP(A815,[2]库存报告使用数据处理!$A:$F,6,0),0)</f>
        <v>0</v>
      </c>
      <c r="H815" s="29">
        <f>IFERROR(VLOOKUP(A815,[2]库存报告使用数据处理!$A:$G,7,0),0)</f>
        <v>9.9</v>
      </c>
      <c r="I815">
        <f>IFERROR(VLOOKUP(A815,[5]数据处理!$A:$B,2,0),0)</f>
        <v>100</v>
      </c>
      <c r="J815" s="30">
        <f>IFERROR(VLOOKUP(A815,[5]数据处理!$A:$D,4,0),0)</f>
        <v>0</v>
      </c>
      <c r="K815" s="30">
        <f>IFERROR(VLOOKUP(A815,[5]数据处理!$A:$E,5,0),0)</f>
        <v>0</v>
      </c>
      <c r="L815" s="30">
        <f>IFERROR(VLOOKUP(A815,[5]数据处理!$A:$G,7,0),0)</f>
        <v>0</v>
      </c>
      <c r="M815">
        <f t="shared" si="205"/>
        <v>100</v>
      </c>
      <c r="N815">
        <f>IFERROR(VLOOKUP(A815,[5]数据处理!$A:$C,3,0),0)</f>
        <v>0</v>
      </c>
      <c r="O815">
        <f>IFERROR(VLOOKUP($A815,[5]数据处理!$A:$N,14,0),0)</f>
        <v>100</v>
      </c>
      <c r="P815" t="str">
        <f>IFERROR(VLOOKUP($A815,[3]库存报告使用数据!$A$1:$B$65536,2,0),"")</f>
        <v/>
      </c>
      <c r="Q815" t="str">
        <f>IFERROR(VLOOKUP($A815,[3]库存报告使用数据!$A$1:$E$65536,5,0),"")</f>
        <v/>
      </c>
      <c r="R815" t="str">
        <f>IFERROR(VLOOKUP($A815,[3]库存报告使用数据!$A$1:$H$65536,8,0),"")</f>
        <v/>
      </c>
      <c r="S815" t="str">
        <f>IFERROR(VLOOKUP($A815,[3]库存报告使用数据!$A$1:$K$65536,11,0),"")</f>
        <v/>
      </c>
      <c r="T815" t="str">
        <f>IFERROR(VLOOKUP($A815,[3]库存报告使用数据!$A$1:$C$65536,3,0),"")</f>
        <v/>
      </c>
      <c r="U815" t="str">
        <f>IFERROR(VLOOKUP($A815,[3]库存报告使用数据!$A$1:$F$65536,6,0),"")</f>
        <v/>
      </c>
      <c r="V815" t="str">
        <f>IFERROR(VLOOKUP($A815,[3]库存报告使用数据!$A$1:$I$65536,9,0),"")</f>
        <v/>
      </c>
      <c r="W815" t="str">
        <f>IFERROR(VLOOKUP($A815,[3]库存报告使用数据!$A$1:$L$65536,12,0),"")</f>
        <v/>
      </c>
      <c r="X815" s="20" t="str">
        <f t="shared" si="206"/>
        <v/>
      </c>
      <c r="Y815" s="20" t="str">
        <f t="shared" si="207"/>
        <v/>
      </c>
      <c r="Z815" s="20" t="str">
        <f t="shared" si="208"/>
        <v/>
      </c>
      <c r="AA815" s="20" t="str">
        <f t="shared" si="209"/>
        <v/>
      </c>
      <c r="AB815" t="str">
        <f>IFERROR(VLOOKUP($A815,[3]库存报告使用数据!$A$1:$D$65536,4,0),"")</f>
        <v/>
      </c>
      <c r="AC815" t="str">
        <f>IFERROR(VLOOKUP($A815,[3]库存报告使用数据!$A$1:$G$65536,7,0),"")</f>
        <v/>
      </c>
      <c r="AD815" t="str">
        <f>IFERROR(VLOOKUP($A815,[3]库存报告使用数据!$A$1:$J$65536,10,0),"")</f>
        <v/>
      </c>
      <c r="AE815" t="str">
        <f>IFERROR(VLOOKUP($A815,[3]库存报告使用数据!$A$1:$M$65536,13,0),"")</f>
        <v/>
      </c>
      <c r="AF815" s="20" t="str">
        <f t="shared" si="210"/>
        <v/>
      </c>
      <c r="AG815" s="20" t="str">
        <f t="shared" si="211"/>
        <v/>
      </c>
      <c r="AH815" s="20" t="str">
        <f t="shared" si="212"/>
        <v/>
      </c>
      <c r="AI815" s="20" t="str">
        <f t="shared" si="213"/>
        <v/>
      </c>
      <c r="AJ815">
        <f>IFERROR(VLOOKUP($B815,[4]库存报告使用数据!$A$1:$B$65536,2,0),0)</f>
        <v>8</v>
      </c>
      <c r="AK815">
        <f>IFERROR(VLOOKUP($B815,[4]库存报告使用数据!$A$1:$C$65536,3,0),)</f>
        <v>6</v>
      </c>
      <c r="AL815">
        <f>IFERROR(VLOOKUP($B815,[4]库存报告使用数据!$A$1:$D$65536,4,0),)</f>
        <v>1</v>
      </c>
      <c r="AM815">
        <f>IFERROR(VLOOKUP($B815,[4]库存报告使用数据!$A$1:$E$65536,5,0),)</f>
        <v>6</v>
      </c>
      <c r="AN815" s="20">
        <f t="shared" si="214"/>
        <v>0</v>
      </c>
      <c r="AO815" s="20">
        <f t="shared" si="215"/>
        <v>0.333333333333333</v>
      </c>
      <c r="AP815" s="20">
        <f t="shared" si="216"/>
        <v>0</v>
      </c>
      <c r="AQ815" s="20">
        <f t="shared" si="217"/>
        <v>0</v>
      </c>
      <c r="AR815" s="32">
        <f t="shared" si="218"/>
        <v>0</v>
      </c>
      <c r="AS815" s="32">
        <f t="shared" si="219"/>
        <v>0</v>
      </c>
      <c r="AT815" s="32">
        <f t="shared" si="220"/>
        <v>100</v>
      </c>
      <c r="AU815" s="28" t="str">
        <f t="shared" si="221"/>
        <v>库存为100</v>
      </c>
      <c r="AV815" s="34" t="str">
        <f>IFERROR(时间!$B$4+AU815,"上周无销量")</f>
        <v>上周无销量</v>
      </c>
    </row>
    <row r="816" spans="1:48">
      <c r="A816" s="18" t="s">
        <v>861</v>
      </c>
      <c r="B816" t="str">
        <f>VLOOKUP(A816,'[1]sku-asin（子）'!$A:$B,2,0)</f>
        <v>B01N1LZPE7</v>
      </c>
      <c r="C816" t="str">
        <f>VLOOKUP(A816,'[1]子sku-父sku'!$A:$B,2,0)</f>
        <v>LYQ-BS-1010</v>
      </c>
      <c r="D816" s="28">
        <f>IFERROR(VLOOKUP(A816,[2]库存报告使用数据处理!$A:$C,3,0),0)</f>
        <v>1</v>
      </c>
      <c r="E816" s="28">
        <f>IFERROR(VLOOKUP(A816,[2]库存报告使用数据处理!$A:$D,4,0),0)</f>
        <v>0</v>
      </c>
      <c r="F816" s="28">
        <f>IFERROR(VLOOKUP(A816,[2]库存报告使用数据处理!$A:$E,5,0),0)</f>
        <v>1</v>
      </c>
      <c r="G816" s="28">
        <f>IFERROR(VLOOKUP(A816,[2]库存报告使用数据处理!$A:$F,6,0),0)</f>
        <v>0</v>
      </c>
      <c r="H816" s="29">
        <f>IFERROR(VLOOKUP(A816,[2]库存报告使用数据处理!$A:$G,7,0),0)</f>
        <v>9.9</v>
      </c>
      <c r="I816">
        <f>IFERROR(VLOOKUP(A816,[5]数据处理!$A:$B,2,0),0)</f>
        <v>43</v>
      </c>
      <c r="J816" s="30">
        <f>IFERROR(VLOOKUP(A816,[5]数据处理!$A:$D,4,0),0)</f>
        <v>0</v>
      </c>
      <c r="K816" s="30">
        <f>IFERROR(VLOOKUP(A816,[5]数据处理!$A:$E,5,0),0)</f>
        <v>0</v>
      </c>
      <c r="L816" s="30">
        <f>IFERROR(VLOOKUP(A816,[5]数据处理!$A:$G,7,0),0)</f>
        <v>0</v>
      </c>
      <c r="M816">
        <f t="shared" si="205"/>
        <v>43</v>
      </c>
      <c r="N816">
        <f>IFERROR(VLOOKUP(A816,[5]数据处理!$A:$C,3,0),0)</f>
        <v>0</v>
      </c>
      <c r="O816">
        <f>IFERROR(VLOOKUP($A816,[5]数据处理!$A:$N,14,0),0)</f>
        <v>42</v>
      </c>
      <c r="P816">
        <f>IFERROR(VLOOKUP($A816,[3]库存报告使用数据!$A$1:$B$65536,2,0),"")</f>
        <v>37942</v>
      </c>
      <c r="Q816">
        <f>IFERROR(VLOOKUP($A816,[3]库存报告使用数据!$A$1:$E$65536,5,0),"")</f>
        <v>22764</v>
      </c>
      <c r="R816">
        <f>IFERROR(VLOOKUP($A816,[3]库存报告使用数据!$A$1:$H$65536,8,0),"")</f>
        <v>7691</v>
      </c>
      <c r="S816">
        <f>IFERROR(VLOOKUP($A816,[3]库存报告使用数据!$A$1:$K$65536,11,0),"")</f>
        <v>9660</v>
      </c>
      <c r="T816">
        <f>IFERROR(VLOOKUP($A816,[3]库存报告使用数据!$A$1:$C$65536,3,0),"")</f>
        <v>84</v>
      </c>
      <c r="U816">
        <f>IFERROR(VLOOKUP($A816,[3]库存报告使用数据!$A$1:$F$65536,6,0),"")</f>
        <v>55</v>
      </c>
      <c r="V816">
        <f>IFERROR(VLOOKUP($A816,[3]库存报告使用数据!$A$1:$I$65536,9,0),"")</f>
        <v>40</v>
      </c>
      <c r="W816">
        <f>IFERROR(VLOOKUP($A816,[3]库存报告使用数据!$A$1:$L$65536,12,0),"")</f>
        <v>38</v>
      </c>
      <c r="X816" s="20">
        <f t="shared" si="206"/>
        <v>0.00221390543461072</v>
      </c>
      <c r="Y816" s="20">
        <f t="shared" si="207"/>
        <v>0.00241609558952732</v>
      </c>
      <c r="Z816" s="20">
        <f t="shared" si="208"/>
        <v>0.00520088415030555</v>
      </c>
      <c r="AA816" s="20">
        <f t="shared" si="209"/>
        <v>0.00393374741200828</v>
      </c>
      <c r="AB816">
        <f>IFERROR(VLOOKUP($A816,[3]库存报告使用数据!$A$1:$D$65536,4,0),"")</f>
        <v>9.08</v>
      </c>
      <c r="AC816">
        <f>IFERROR(VLOOKUP($A816,[3]库存报告使用数据!$A$1:$G$65536,7,0),"")</f>
        <v>7.66</v>
      </c>
      <c r="AD816">
        <f>IFERROR(VLOOKUP($A816,[3]库存报告使用数据!$A$1:$J$65536,10,0),"")</f>
        <v>6.07</v>
      </c>
      <c r="AE816">
        <f>IFERROR(VLOOKUP($A816,[3]库存报告使用数据!$A$1:$M$65536,13,0),"")</f>
        <v>5.82</v>
      </c>
      <c r="AF816" s="20">
        <f t="shared" si="210"/>
        <v>0.917171717171717</v>
      </c>
      <c r="AG816" s="20" t="str">
        <f t="shared" si="211"/>
        <v>无销售广告费为7.66</v>
      </c>
      <c r="AH816" s="20">
        <f t="shared" si="212"/>
        <v>0.613131313131313</v>
      </c>
      <c r="AI816" s="20" t="str">
        <f t="shared" si="213"/>
        <v>无销售广告费为5.82</v>
      </c>
      <c r="AJ816">
        <f>IFERROR(VLOOKUP($B816,[4]库存报告使用数据!$A$1:$B$65536,2,0),0)</f>
        <v>13</v>
      </c>
      <c r="AK816">
        <f>IFERROR(VLOOKUP($B816,[4]库存报告使用数据!$A$1:$C$65536,3,0),)</f>
        <v>22</v>
      </c>
      <c r="AL816">
        <f>IFERROR(VLOOKUP($B816,[4]库存报告使用数据!$A$1:$D$65536,4,0),)</f>
        <v>9</v>
      </c>
      <c r="AM816">
        <f>IFERROR(VLOOKUP($B816,[4]库存报告使用数据!$A$1:$E$65536,5,0),)</f>
        <v>19</v>
      </c>
      <c r="AN816" s="20">
        <f t="shared" si="214"/>
        <v>0.0769230769230769</v>
      </c>
      <c r="AO816" s="20">
        <f t="shared" si="215"/>
        <v>0</v>
      </c>
      <c r="AP816" s="20">
        <f t="shared" si="216"/>
        <v>0.111111111111111</v>
      </c>
      <c r="AQ816" s="20">
        <f t="shared" si="217"/>
        <v>0</v>
      </c>
      <c r="AR816" s="32">
        <f t="shared" si="218"/>
        <v>0.142857142857143</v>
      </c>
      <c r="AS816" s="32">
        <f t="shared" si="219"/>
        <v>8.57142857142857</v>
      </c>
      <c r="AT816" s="32">
        <f t="shared" si="220"/>
        <v>34.4285714285714</v>
      </c>
      <c r="AU816" s="28">
        <f t="shared" si="221"/>
        <v>301</v>
      </c>
      <c r="AV816" s="34">
        <f>IFERROR(时间!$B$4+AU816,"上周无销量")</f>
        <v>43584</v>
      </c>
    </row>
    <row r="817" spans="1:48">
      <c r="A817" s="18" t="s">
        <v>862</v>
      </c>
      <c r="B817" t="str">
        <f>VLOOKUP(A817,'[1]sku-asin（子）'!$A:$B,2,0)</f>
        <v>B01MQPQALH</v>
      </c>
      <c r="C817" t="str">
        <f>VLOOKUP(A817,'[1]子sku-父sku'!$A:$B,2,0)</f>
        <v>LYQ-BS-1010</v>
      </c>
      <c r="D817" s="28">
        <f>IFERROR(VLOOKUP(A817,[2]库存报告使用数据处理!$A:$C,3,0),0)</f>
        <v>0</v>
      </c>
      <c r="E817" s="28">
        <f>IFERROR(VLOOKUP(A817,[2]库存报告使用数据处理!$A:$D,4,0),0)</f>
        <v>1</v>
      </c>
      <c r="F817" s="28">
        <f>IFERROR(VLOOKUP(A817,[2]库存报告使用数据处理!$A:$E,5,0),0)</f>
        <v>1</v>
      </c>
      <c r="G817" s="28">
        <f>IFERROR(VLOOKUP(A817,[2]库存报告使用数据处理!$A:$F,6,0),0)</f>
        <v>0</v>
      </c>
      <c r="H817" s="29">
        <f>IFERROR(VLOOKUP(A817,[2]库存报告使用数据处理!$A:$G,7,0),0)</f>
        <v>12.94</v>
      </c>
      <c r="I817">
        <f>IFERROR(VLOOKUP(A817,[5]数据处理!$A:$B,2,0),0)</f>
        <v>28</v>
      </c>
      <c r="J817" s="30">
        <f>IFERROR(VLOOKUP(A817,[5]数据处理!$A:$D,4,0),0)</f>
        <v>0</v>
      </c>
      <c r="K817" s="30">
        <f>IFERROR(VLOOKUP(A817,[5]数据处理!$A:$E,5,0),0)</f>
        <v>0</v>
      </c>
      <c r="L817" s="30">
        <f>IFERROR(VLOOKUP(A817,[5]数据处理!$A:$G,7,0),0)</f>
        <v>0</v>
      </c>
      <c r="M817">
        <f t="shared" si="205"/>
        <v>28</v>
      </c>
      <c r="N817">
        <f>IFERROR(VLOOKUP(A817,[5]数据处理!$A:$C,3,0),0)</f>
        <v>0</v>
      </c>
      <c r="O817">
        <f>IFERROR(VLOOKUP($A817,[5]数据处理!$A:$N,14,0),0)</f>
        <v>27</v>
      </c>
      <c r="P817">
        <f>IFERROR(VLOOKUP($A817,[3]库存报告使用数据!$A$1:$B$65536,2,0),"")</f>
        <v>49</v>
      </c>
      <c r="Q817">
        <f>IFERROR(VLOOKUP($A817,[3]库存报告使用数据!$A$1:$E$65536,5,0),"")</f>
        <v>76</v>
      </c>
      <c r="R817">
        <f>IFERROR(VLOOKUP($A817,[3]库存报告使用数据!$A$1:$H$65536,8,0),"")</f>
        <v>107</v>
      </c>
      <c r="S817">
        <f>IFERROR(VLOOKUP($A817,[3]库存报告使用数据!$A$1:$K$65536,11,0),"")</f>
        <v>131</v>
      </c>
      <c r="T817">
        <f>IFERROR(VLOOKUP($A817,[3]库存报告使用数据!$A$1:$C$65536,3,0),"")</f>
        <v>0</v>
      </c>
      <c r="U817">
        <f>IFERROR(VLOOKUP($A817,[3]库存报告使用数据!$A$1:$F$65536,6,0),"")</f>
        <v>0</v>
      </c>
      <c r="V817">
        <f>IFERROR(VLOOKUP($A817,[3]库存报告使用数据!$A$1:$I$65536,9,0),"")</f>
        <v>2</v>
      </c>
      <c r="W817">
        <f>IFERROR(VLOOKUP($A817,[3]库存报告使用数据!$A$1:$L$65536,12,0),"")</f>
        <v>2</v>
      </c>
      <c r="X817" s="20">
        <f t="shared" si="206"/>
        <v>0</v>
      </c>
      <c r="Y817" s="20">
        <f t="shared" si="207"/>
        <v>0</v>
      </c>
      <c r="Z817" s="20">
        <f t="shared" si="208"/>
        <v>0.0186915887850467</v>
      </c>
      <c r="AA817" s="20">
        <f t="shared" si="209"/>
        <v>0.0152671755725191</v>
      </c>
      <c r="AB817">
        <f>IFERROR(VLOOKUP($A817,[3]库存报告使用数据!$A$1:$D$65536,4,0),"")</f>
        <v>0</v>
      </c>
      <c r="AC817">
        <f>IFERROR(VLOOKUP($A817,[3]库存报告使用数据!$A$1:$G$65536,7,0),"")</f>
        <v>0</v>
      </c>
      <c r="AD817">
        <f>IFERROR(VLOOKUP($A817,[3]库存报告使用数据!$A$1:$J$65536,10,0),"")</f>
        <v>0.04</v>
      </c>
      <c r="AE817">
        <f>IFERROR(VLOOKUP($A817,[3]库存报告使用数据!$A$1:$M$65536,13,0),"")</f>
        <v>0.04</v>
      </c>
      <c r="AF817" s="20" t="str">
        <f t="shared" si="210"/>
        <v/>
      </c>
      <c r="AG817" s="20" t="str">
        <f t="shared" si="211"/>
        <v/>
      </c>
      <c r="AH817" s="20">
        <f t="shared" si="212"/>
        <v>0.00309119010819165</v>
      </c>
      <c r="AI817" s="20" t="str">
        <f t="shared" si="213"/>
        <v>无销售广告费为0.04</v>
      </c>
      <c r="AJ817">
        <f>IFERROR(VLOOKUP($B817,[4]库存报告使用数据!$A$1:$B$65536,2,0),0)</f>
        <v>1</v>
      </c>
      <c r="AK817">
        <f>IFERROR(VLOOKUP($B817,[4]库存报告使用数据!$A$1:$C$65536,3,0),)</f>
        <v>3</v>
      </c>
      <c r="AL817">
        <f>IFERROR(VLOOKUP($B817,[4]库存报告使用数据!$A$1:$D$65536,4,0),)</f>
        <v>2</v>
      </c>
      <c r="AM817">
        <f>IFERROR(VLOOKUP($B817,[4]库存报告使用数据!$A$1:$E$65536,5,0),)</f>
        <v>12</v>
      </c>
      <c r="AN817" s="20">
        <f t="shared" si="214"/>
        <v>0</v>
      </c>
      <c r="AO817" s="20">
        <f t="shared" si="215"/>
        <v>0.333333333333333</v>
      </c>
      <c r="AP817" s="20">
        <f t="shared" si="216"/>
        <v>0.5</v>
      </c>
      <c r="AQ817" s="20">
        <f t="shared" si="217"/>
        <v>0</v>
      </c>
      <c r="AR817" s="32">
        <f t="shared" si="218"/>
        <v>0</v>
      </c>
      <c r="AS817" s="32">
        <f t="shared" si="219"/>
        <v>0</v>
      </c>
      <c r="AT817" s="32">
        <f t="shared" si="220"/>
        <v>28</v>
      </c>
      <c r="AU817" s="28" t="str">
        <f t="shared" si="221"/>
        <v>库存为28</v>
      </c>
      <c r="AV817" s="34" t="str">
        <f>IFERROR(时间!$B$4+AU817,"上周无销量")</f>
        <v>上周无销量</v>
      </c>
    </row>
    <row r="818" spans="1:48">
      <c r="A818" s="18" t="s">
        <v>863</v>
      </c>
      <c r="B818" t="str">
        <f>VLOOKUP(A818,'[1]sku-asin（子）'!$A:$B,2,0)</f>
        <v>B01MS11ABV</v>
      </c>
      <c r="C818" t="str">
        <f>VLOOKUP(A818,'[1]子sku-父sku'!$A:$B,2,0)</f>
        <v>LYQ-BS-1010</v>
      </c>
      <c r="D818" s="28">
        <f>IFERROR(VLOOKUP(A818,[2]库存报告使用数据处理!$A:$C,3,0),0)</f>
        <v>0</v>
      </c>
      <c r="E818" s="28">
        <f>IFERROR(VLOOKUP(A818,[2]库存报告使用数据处理!$A:$D,4,0),0)</f>
        <v>1</v>
      </c>
      <c r="F818" s="28">
        <f>IFERROR(VLOOKUP(A818,[2]库存报告使用数据处理!$A:$E,5,0),0)</f>
        <v>0</v>
      </c>
      <c r="G818" s="28">
        <f>IFERROR(VLOOKUP(A818,[2]库存报告使用数据处理!$A:$F,6,0),0)</f>
        <v>0</v>
      </c>
      <c r="H818" s="29">
        <f>IFERROR(VLOOKUP(A818,[2]库存报告使用数据处理!$A:$G,7,0),0)</f>
        <v>9.9</v>
      </c>
      <c r="I818">
        <f>IFERROR(VLOOKUP(A818,[5]数据处理!$A:$B,2,0),0)</f>
        <v>10</v>
      </c>
      <c r="J818" s="30">
        <f>IFERROR(VLOOKUP(A818,[5]数据处理!$A:$D,4,0),0)</f>
        <v>0</v>
      </c>
      <c r="K818" s="30">
        <f>IFERROR(VLOOKUP(A818,[5]数据处理!$A:$E,5,0),0)</f>
        <v>0</v>
      </c>
      <c r="L818" s="30">
        <f>IFERROR(VLOOKUP(A818,[5]数据处理!$A:$G,7,0),0)</f>
        <v>0</v>
      </c>
      <c r="M818">
        <f t="shared" si="205"/>
        <v>10</v>
      </c>
      <c r="N818">
        <f>IFERROR(VLOOKUP(A818,[5]数据处理!$A:$C,3,0),0)</f>
        <v>0</v>
      </c>
      <c r="O818">
        <f>IFERROR(VLOOKUP($A818,[5]数据处理!$A:$N,14,0),0)</f>
        <v>5</v>
      </c>
      <c r="P818" t="str">
        <f>IFERROR(VLOOKUP($A818,[3]库存报告使用数据!$A$1:$B$65536,2,0),"")</f>
        <v/>
      </c>
      <c r="Q818" t="str">
        <f>IFERROR(VLOOKUP($A818,[3]库存报告使用数据!$A$1:$E$65536,5,0),"")</f>
        <v/>
      </c>
      <c r="R818" t="str">
        <f>IFERROR(VLOOKUP($A818,[3]库存报告使用数据!$A$1:$H$65536,8,0),"")</f>
        <v/>
      </c>
      <c r="S818" t="str">
        <f>IFERROR(VLOOKUP($A818,[3]库存报告使用数据!$A$1:$K$65536,11,0),"")</f>
        <v/>
      </c>
      <c r="T818" t="str">
        <f>IFERROR(VLOOKUP($A818,[3]库存报告使用数据!$A$1:$C$65536,3,0),"")</f>
        <v/>
      </c>
      <c r="U818" t="str">
        <f>IFERROR(VLOOKUP($A818,[3]库存报告使用数据!$A$1:$F$65536,6,0),"")</f>
        <v/>
      </c>
      <c r="V818" t="str">
        <f>IFERROR(VLOOKUP($A818,[3]库存报告使用数据!$A$1:$I$65536,9,0),"")</f>
        <v/>
      </c>
      <c r="W818" t="str">
        <f>IFERROR(VLOOKUP($A818,[3]库存报告使用数据!$A$1:$L$65536,12,0),"")</f>
        <v/>
      </c>
      <c r="X818" s="20" t="str">
        <f t="shared" si="206"/>
        <v/>
      </c>
      <c r="Y818" s="20" t="str">
        <f t="shared" si="207"/>
        <v/>
      </c>
      <c r="Z818" s="20" t="str">
        <f t="shared" si="208"/>
        <v/>
      </c>
      <c r="AA818" s="20" t="str">
        <f t="shared" si="209"/>
        <v/>
      </c>
      <c r="AB818" t="str">
        <f>IFERROR(VLOOKUP($A818,[3]库存报告使用数据!$A$1:$D$65536,4,0),"")</f>
        <v/>
      </c>
      <c r="AC818" t="str">
        <f>IFERROR(VLOOKUP($A818,[3]库存报告使用数据!$A$1:$G$65536,7,0),"")</f>
        <v/>
      </c>
      <c r="AD818" t="str">
        <f>IFERROR(VLOOKUP($A818,[3]库存报告使用数据!$A$1:$J$65536,10,0),"")</f>
        <v/>
      </c>
      <c r="AE818" t="str">
        <f>IFERROR(VLOOKUP($A818,[3]库存报告使用数据!$A$1:$M$65536,13,0),"")</f>
        <v/>
      </c>
      <c r="AF818" s="20" t="str">
        <f t="shared" si="210"/>
        <v/>
      </c>
      <c r="AG818" s="20" t="str">
        <f t="shared" si="211"/>
        <v/>
      </c>
      <c r="AH818" s="20" t="str">
        <f t="shared" si="212"/>
        <v/>
      </c>
      <c r="AI818" s="20" t="str">
        <f t="shared" si="213"/>
        <v/>
      </c>
      <c r="AJ818">
        <f>IFERROR(VLOOKUP($B818,[4]库存报告使用数据!$A$1:$B$65536,2,0),0)</f>
        <v>6</v>
      </c>
      <c r="AK818">
        <f>IFERROR(VLOOKUP($B818,[4]库存报告使用数据!$A$1:$C$65536,3,0),)</f>
        <v>11</v>
      </c>
      <c r="AL818">
        <f>IFERROR(VLOOKUP($B818,[4]库存报告使用数据!$A$1:$D$65536,4,0),)</f>
        <v>4</v>
      </c>
      <c r="AM818">
        <f>IFERROR(VLOOKUP($B818,[4]库存报告使用数据!$A$1:$E$65536,5,0),)</f>
        <v>6</v>
      </c>
      <c r="AN818" s="20">
        <f t="shared" si="214"/>
        <v>0</v>
      </c>
      <c r="AO818" s="20">
        <f t="shared" si="215"/>
        <v>0.0909090909090909</v>
      </c>
      <c r="AP818" s="20">
        <f t="shared" si="216"/>
        <v>0</v>
      </c>
      <c r="AQ818" s="20">
        <f t="shared" si="217"/>
        <v>0</v>
      </c>
      <c r="AR818" s="32">
        <f t="shared" si="218"/>
        <v>0</v>
      </c>
      <c r="AS818" s="32">
        <f t="shared" si="219"/>
        <v>0</v>
      </c>
      <c r="AT818" s="32">
        <f t="shared" si="220"/>
        <v>10</v>
      </c>
      <c r="AU818" s="28" t="str">
        <f t="shared" si="221"/>
        <v>库存为10</v>
      </c>
      <c r="AV818" s="34" t="str">
        <f>IFERROR(时间!$B$4+AU818,"上周无销量")</f>
        <v>上周无销量</v>
      </c>
    </row>
    <row r="819" spans="1:48">
      <c r="A819" s="18" t="s">
        <v>864</v>
      </c>
      <c r="B819" t="str">
        <f>VLOOKUP(A819,'[1]sku-asin（子）'!$A:$B,2,0)</f>
        <v>B06XZ37QQM</v>
      </c>
      <c r="C819" t="str">
        <f>VLOOKUP(A819,'[1]子sku-父sku'!$A:$B,2,0)</f>
        <v>LYQ-BS-1010</v>
      </c>
      <c r="D819" s="28">
        <f>IFERROR(VLOOKUP(A819,[2]库存报告使用数据处理!$A:$C,3,0),0)</f>
        <v>2</v>
      </c>
      <c r="E819" s="28">
        <f>IFERROR(VLOOKUP(A819,[2]库存报告使用数据处理!$A:$D,4,0),0)</f>
        <v>1</v>
      </c>
      <c r="F819" s="28">
        <f>IFERROR(VLOOKUP(A819,[2]库存报告使用数据处理!$A:$E,5,0),0)</f>
        <v>0</v>
      </c>
      <c r="G819" s="28">
        <f>IFERROR(VLOOKUP(A819,[2]库存报告使用数据处理!$A:$F,6,0),0)</f>
        <v>2</v>
      </c>
      <c r="H819" s="29">
        <f>IFERROR(VLOOKUP(A819,[2]库存报告使用数据处理!$A:$G,7,0),0)</f>
        <v>9.9</v>
      </c>
      <c r="I819">
        <f>IFERROR(VLOOKUP(A819,[5]数据处理!$A:$B,2,0),0)</f>
        <v>4</v>
      </c>
      <c r="J819" s="30">
        <f>IFERROR(VLOOKUP(A819,[5]数据处理!$A:$D,4,0),0)</f>
        <v>0</v>
      </c>
      <c r="K819" s="30">
        <f>IFERROR(VLOOKUP(A819,[5]数据处理!$A:$E,5,0),0)</f>
        <v>0</v>
      </c>
      <c r="L819" s="30">
        <f>IFERROR(VLOOKUP(A819,[5]数据处理!$A:$G,7,0),0)</f>
        <v>0</v>
      </c>
      <c r="M819">
        <f t="shared" si="205"/>
        <v>4</v>
      </c>
      <c r="N819">
        <f>IFERROR(VLOOKUP(A819,[5]数据处理!$A:$C,3,0),0)</f>
        <v>0</v>
      </c>
      <c r="O819">
        <f>IFERROR(VLOOKUP($A819,[5]数据处理!$A:$N,14,0),0)</f>
        <v>1</v>
      </c>
      <c r="P819">
        <f>IFERROR(VLOOKUP($A819,[3]库存报告使用数据!$A$1:$B$65536,2,0),"")</f>
        <v>0</v>
      </c>
      <c r="Q819">
        <f>IFERROR(VLOOKUP($A819,[3]库存报告使用数据!$A$1:$E$65536,5,0),"")</f>
        <v>77</v>
      </c>
      <c r="R819">
        <f>IFERROR(VLOOKUP($A819,[3]库存报告使用数据!$A$1:$H$65536,8,0),"")</f>
        <v>69</v>
      </c>
      <c r="S819">
        <f>IFERROR(VLOOKUP($A819,[3]库存报告使用数据!$A$1:$K$65536,11,0),"")</f>
        <v>93</v>
      </c>
      <c r="T819">
        <f>IFERROR(VLOOKUP($A819,[3]库存报告使用数据!$A$1:$C$65536,3,0),"")</f>
        <v>0</v>
      </c>
      <c r="U819">
        <f>IFERROR(VLOOKUP($A819,[3]库存报告使用数据!$A$1:$F$65536,6,0),"")</f>
        <v>1</v>
      </c>
      <c r="V819">
        <f>IFERROR(VLOOKUP($A819,[3]库存报告使用数据!$A$1:$I$65536,9,0),"")</f>
        <v>1</v>
      </c>
      <c r="W819">
        <f>IFERROR(VLOOKUP($A819,[3]库存报告使用数据!$A$1:$L$65536,12,0),"")</f>
        <v>0</v>
      </c>
      <c r="X819" s="20" t="str">
        <f t="shared" si="206"/>
        <v/>
      </c>
      <c r="Y819" s="20">
        <f t="shared" si="207"/>
        <v>0.012987012987013</v>
      </c>
      <c r="Z819" s="20">
        <f t="shared" si="208"/>
        <v>0.0144927536231884</v>
      </c>
      <c r="AA819" s="20">
        <f t="shared" si="209"/>
        <v>0</v>
      </c>
      <c r="AB819">
        <f>IFERROR(VLOOKUP($A819,[3]库存报告使用数据!$A$1:$D$65536,4,0),"")</f>
        <v>0</v>
      </c>
      <c r="AC819">
        <f>IFERROR(VLOOKUP($A819,[3]库存报告使用数据!$A$1:$G$65536,7,0),"")</f>
        <v>0</v>
      </c>
      <c r="AD819">
        <f>IFERROR(VLOOKUP($A819,[3]库存报告使用数据!$A$1:$J$65536,10,0),"")</f>
        <v>0</v>
      </c>
      <c r="AE819">
        <f>IFERROR(VLOOKUP($A819,[3]库存报告使用数据!$A$1:$M$65536,13,0),"")</f>
        <v>0</v>
      </c>
      <c r="AF819" s="20" t="str">
        <f t="shared" si="210"/>
        <v/>
      </c>
      <c r="AG819" s="20" t="str">
        <f t="shared" si="211"/>
        <v/>
      </c>
      <c r="AH819" s="20" t="str">
        <f t="shared" si="212"/>
        <v/>
      </c>
      <c r="AI819" s="20" t="str">
        <f t="shared" si="213"/>
        <v/>
      </c>
      <c r="AJ819">
        <f>IFERROR(VLOOKUP($B819,[4]库存报告使用数据!$A$1:$B$65536,2,0),0)</f>
        <v>10</v>
      </c>
      <c r="AK819">
        <f>IFERROR(VLOOKUP($B819,[4]库存报告使用数据!$A$1:$C$65536,3,0),)</f>
        <v>6</v>
      </c>
      <c r="AL819">
        <f>IFERROR(VLOOKUP($B819,[4]库存报告使用数据!$A$1:$D$65536,4,0),)</f>
        <v>6</v>
      </c>
      <c r="AM819">
        <f>IFERROR(VLOOKUP($B819,[4]库存报告使用数据!$A$1:$E$65536,5,0),)</f>
        <v>12</v>
      </c>
      <c r="AN819" s="20">
        <f t="shared" si="214"/>
        <v>0.2</v>
      </c>
      <c r="AO819" s="20">
        <f t="shared" si="215"/>
        <v>0.166666666666667</v>
      </c>
      <c r="AP819" s="20">
        <f t="shared" si="216"/>
        <v>0</v>
      </c>
      <c r="AQ819" s="20">
        <f t="shared" si="217"/>
        <v>0.166666666666667</v>
      </c>
      <c r="AR819" s="32">
        <f t="shared" si="218"/>
        <v>0.285714285714286</v>
      </c>
      <c r="AS819" s="32">
        <f t="shared" si="219"/>
        <v>17.1428571428571</v>
      </c>
      <c r="AT819" s="32">
        <f t="shared" si="220"/>
        <v>-13.1428571428571</v>
      </c>
      <c r="AU819" s="28">
        <f t="shared" si="221"/>
        <v>14</v>
      </c>
      <c r="AV819" s="34">
        <f>IFERROR(时间!$B$4+AU819,"上周无销量")</f>
        <v>43297</v>
      </c>
    </row>
    <row r="820" spans="1:48">
      <c r="A820" s="18" t="s">
        <v>865</v>
      </c>
      <c r="B820" t="str">
        <f>VLOOKUP(A820,'[1]sku-asin（子）'!$A:$B,2,0)</f>
        <v>B01MS11D3B</v>
      </c>
      <c r="C820" t="str">
        <f>VLOOKUP(A820,'[1]子sku-父sku'!$A:$B,2,0)</f>
        <v>LYQ-BS-1010</v>
      </c>
      <c r="D820" s="28">
        <f>IFERROR(VLOOKUP(A820,[2]库存报告使用数据处理!$A:$C,3,0),0)</f>
        <v>2</v>
      </c>
      <c r="E820" s="28">
        <f>IFERROR(VLOOKUP(A820,[2]库存报告使用数据处理!$A:$D,4,0),0)</f>
        <v>0</v>
      </c>
      <c r="F820" s="28">
        <f>IFERROR(VLOOKUP(A820,[2]库存报告使用数据处理!$A:$E,5,0),0)</f>
        <v>2</v>
      </c>
      <c r="G820" s="28">
        <f>IFERROR(VLOOKUP(A820,[2]库存报告使用数据处理!$A:$F,6,0),0)</f>
        <v>1</v>
      </c>
      <c r="H820" s="29">
        <f>IFERROR(VLOOKUP(A820,[2]库存报告使用数据处理!$A:$G,7,0),0)</f>
        <v>9.9</v>
      </c>
      <c r="I820">
        <f>IFERROR(VLOOKUP(A820,[5]数据处理!$A:$B,2,0),0)</f>
        <v>3</v>
      </c>
      <c r="J820" s="30">
        <f>IFERROR(VLOOKUP(A820,[5]数据处理!$A:$D,4,0),0)</f>
        <v>0</v>
      </c>
      <c r="K820" s="30">
        <f>IFERROR(VLOOKUP(A820,[5]数据处理!$A:$E,5,0),0)</f>
        <v>0</v>
      </c>
      <c r="L820" s="30">
        <f>IFERROR(VLOOKUP(A820,[5]数据处理!$A:$G,7,0),0)</f>
        <v>0</v>
      </c>
      <c r="M820">
        <f t="shared" si="205"/>
        <v>3</v>
      </c>
      <c r="N820">
        <f>IFERROR(VLOOKUP(A820,[5]数据处理!$A:$C,3,0),0)</f>
        <v>0</v>
      </c>
      <c r="O820">
        <f>IFERROR(VLOOKUP($A820,[5]数据处理!$A:$N,14,0),0)</f>
        <v>0</v>
      </c>
      <c r="P820">
        <f>IFERROR(VLOOKUP($A820,[3]库存报告使用数据!$A$1:$B$65536,2,0),"")</f>
        <v>834</v>
      </c>
      <c r="Q820">
        <f>IFERROR(VLOOKUP($A820,[3]库存报告使用数据!$A$1:$E$65536,5,0),"")</f>
        <v>3864</v>
      </c>
      <c r="R820">
        <f>IFERROR(VLOOKUP($A820,[3]库存报告使用数据!$A$1:$H$65536,8,0),"")</f>
        <v>12275</v>
      </c>
      <c r="S820">
        <f>IFERROR(VLOOKUP($A820,[3]库存报告使用数据!$A$1:$K$65536,11,0),"")</f>
        <v>16680</v>
      </c>
      <c r="T820">
        <f>IFERROR(VLOOKUP($A820,[3]库存报告使用数据!$A$1:$C$65536,3,0),"")</f>
        <v>12</v>
      </c>
      <c r="U820">
        <f>IFERROR(VLOOKUP($A820,[3]库存报告使用数据!$A$1:$F$65536,6,0),"")</f>
        <v>37</v>
      </c>
      <c r="V820">
        <f>IFERROR(VLOOKUP($A820,[3]库存报告使用数据!$A$1:$I$65536,9,0),"")</f>
        <v>118</v>
      </c>
      <c r="W820">
        <f>IFERROR(VLOOKUP($A820,[3]库存报告使用数据!$A$1:$L$65536,12,0),"")</f>
        <v>125</v>
      </c>
      <c r="X820" s="20">
        <f t="shared" si="206"/>
        <v>0.0143884892086331</v>
      </c>
      <c r="Y820" s="20">
        <f t="shared" si="207"/>
        <v>0.00957556935817805</v>
      </c>
      <c r="Z820" s="20">
        <f t="shared" si="208"/>
        <v>0.00961303462321792</v>
      </c>
      <c r="AA820" s="20">
        <f t="shared" si="209"/>
        <v>0.00749400479616307</v>
      </c>
      <c r="AB820">
        <f>IFERROR(VLOOKUP($A820,[3]库存报告使用数据!$A$1:$D$65536,4,0),"")</f>
        <v>1.94</v>
      </c>
      <c r="AC820">
        <f>IFERROR(VLOOKUP($A820,[3]库存报告使用数据!$A$1:$G$65536,7,0),"")</f>
        <v>6.55</v>
      </c>
      <c r="AD820">
        <f>IFERROR(VLOOKUP($A820,[3]库存报告使用数据!$A$1:$J$65536,10,0),"")</f>
        <v>23.06</v>
      </c>
      <c r="AE820">
        <f>IFERROR(VLOOKUP($A820,[3]库存报告使用数据!$A$1:$M$65536,13,0),"")</f>
        <v>24.62</v>
      </c>
      <c r="AF820" s="20">
        <f t="shared" si="210"/>
        <v>0.097979797979798</v>
      </c>
      <c r="AG820" s="20" t="str">
        <f t="shared" si="211"/>
        <v>无销售广告费为6.55</v>
      </c>
      <c r="AH820" s="20">
        <f t="shared" si="212"/>
        <v>1.16464646464646</v>
      </c>
      <c r="AI820" s="20">
        <f t="shared" si="213"/>
        <v>2.48686868686869</v>
      </c>
      <c r="AJ820">
        <f>IFERROR(VLOOKUP($B820,[4]库存报告使用数据!$A$1:$B$65536,2,0),0)</f>
        <v>12</v>
      </c>
      <c r="AK820">
        <f>IFERROR(VLOOKUP($B820,[4]库存报告使用数据!$A$1:$C$65536,3,0),)</f>
        <v>24</v>
      </c>
      <c r="AL820">
        <f>IFERROR(VLOOKUP($B820,[4]库存报告使用数据!$A$1:$D$65536,4,0),)</f>
        <v>21</v>
      </c>
      <c r="AM820">
        <f>IFERROR(VLOOKUP($B820,[4]库存报告使用数据!$A$1:$E$65536,5,0),)</f>
        <v>24</v>
      </c>
      <c r="AN820" s="20">
        <f t="shared" si="214"/>
        <v>0.166666666666667</v>
      </c>
      <c r="AO820" s="20">
        <f t="shared" si="215"/>
        <v>0</v>
      </c>
      <c r="AP820" s="20">
        <f t="shared" si="216"/>
        <v>0.0952380952380952</v>
      </c>
      <c r="AQ820" s="20">
        <f t="shared" si="217"/>
        <v>0.0416666666666667</v>
      </c>
      <c r="AR820" s="32">
        <f t="shared" si="218"/>
        <v>0.285714285714286</v>
      </c>
      <c r="AS820" s="32">
        <f t="shared" si="219"/>
        <v>17.1428571428571</v>
      </c>
      <c r="AT820" s="32">
        <f t="shared" si="220"/>
        <v>-14.1428571428571</v>
      </c>
      <c r="AU820" s="28">
        <f t="shared" si="221"/>
        <v>10</v>
      </c>
      <c r="AV820" s="34">
        <f>IFERROR(时间!$B$4+AU820,"上周无销量")</f>
        <v>43293</v>
      </c>
    </row>
    <row r="821" spans="1:48">
      <c r="A821" s="18" t="s">
        <v>866</v>
      </c>
      <c r="B821" t="str">
        <f>VLOOKUP(A821,'[1]sku-asin（子）'!$A:$B,2,0)</f>
        <v>B01MZ3GE8A</v>
      </c>
      <c r="C821" t="str">
        <f>VLOOKUP(A821,'[1]子sku-父sku'!$A:$B,2,0)</f>
        <v>LYQ-BS-1010</v>
      </c>
      <c r="D821" s="28">
        <f>IFERROR(VLOOKUP(A821,[2]库存报告使用数据处理!$A:$C,3,0),0)</f>
        <v>0</v>
      </c>
      <c r="E821" s="28">
        <f>IFERROR(VLOOKUP(A821,[2]库存报告使用数据处理!$A:$D,4,0),0)</f>
        <v>0</v>
      </c>
      <c r="F821" s="28">
        <f>IFERROR(VLOOKUP(A821,[2]库存报告使用数据处理!$A:$E,5,0),0)</f>
        <v>1</v>
      </c>
      <c r="G821" s="28">
        <f>IFERROR(VLOOKUP(A821,[2]库存报告使用数据处理!$A:$F,6,0),0)</f>
        <v>0</v>
      </c>
      <c r="H821" s="29">
        <f>IFERROR(VLOOKUP(A821,[2]库存报告使用数据处理!$A:$G,7,0),0)</f>
        <v>9.9</v>
      </c>
      <c r="I821">
        <f>IFERROR(VLOOKUP(A821,[5]数据处理!$A:$B,2,0),0)</f>
        <v>10</v>
      </c>
      <c r="J821" s="30">
        <f>IFERROR(VLOOKUP(A821,[5]数据处理!$A:$D,4,0),0)</f>
        <v>0</v>
      </c>
      <c r="K821" s="30">
        <f>IFERROR(VLOOKUP(A821,[5]数据处理!$A:$E,5,0),0)</f>
        <v>0</v>
      </c>
      <c r="L821" s="30">
        <f>IFERROR(VLOOKUP(A821,[5]数据处理!$A:$G,7,0),0)</f>
        <v>0</v>
      </c>
      <c r="M821">
        <f t="shared" si="205"/>
        <v>10</v>
      </c>
      <c r="N821">
        <f>IFERROR(VLOOKUP(A821,[5]数据处理!$A:$C,3,0),0)</f>
        <v>0</v>
      </c>
      <c r="O821">
        <f>IFERROR(VLOOKUP($A821,[5]数据处理!$A:$N,14,0),0)</f>
        <v>0</v>
      </c>
      <c r="P821">
        <f>IFERROR(VLOOKUP($A821,[3]库存报告使用数据!$A$1:$B$65536,2,0),"")</f>
        <v>0</v>
      </c>
      <c r="Q821">
        <f>IFERROR(VLOOKUP($A821,[3]库存报告使用数据!$A$1:$E$65536,5,0),"")</f>
        <v>0</v>
      </c>
      <c r="R821">
        <f>IFERROR(VLOOKUP($A821,[3]库存报告使用数据!$A$1:$H$65536,8,0),"")</f>
        <v>0</v>
      </c>
      <c r="S821">
        <f>IFERROR(VLOOKUP($A821,[3]库存报告使用数据!$A$1:$K$65536,11,0),"")</f>
        <v>2951</v>
      </c>
      <c r="T821">
        <f>IFERROR(VLOOKUP($A821,[3]库存报告使用数据!$A$1:$C$65536,3,0),"")</f>
        <v>0</v>
      </c>
      <c r="U821">
        <f>IFERROR(VLOOKUP($A821,[3]库存报告使用数据!$A$1:$F$65536,6,0),"")</f>
        <v>0</v>
      </c>
      <c r="V821">
        <f>IFERROR(VLOOKUP($A821,[3]库存报告使用数据!$A$1:$I$65536,9,0),"")</f>
        <v>0</v>
      </c>
      <c r="W821">
        <f>IFERROR(VLOOKUP($A821,[3]库存报告使用数据!$A$1:$L$65536,12,0),"")</f>
        <v>10</v>
      </c>
      <c r="X821" s="20" t="str">
        <f t="shared" si="206"/>
        <v/>
      </c>
      <c r="Y821" s="20" t="str">
        <f t="shared" si="207"/>
        <v/>
      </c>
      <c r="Z821" s="20" t="str">
        <f t="shared" si="208"/>
        <v/>
      </c>
      <c r="AA821" s="20">
        <f t="shared" si="209"/>
        <v>0.00338868180277872</v>
      </c>
      <c r="AB821">
        <f>IFERROR(VLOOKUP($A821,[3]库存报告使用数据!$A$1:$D$65536,4,0),"")</f>
        <v>0</v>
      </c>
      <c r="AC821">
        <f>IFERROR(VLOOKUP($A821,[3]库存报告使用数据!$A$1:$G$65536,7,0),"")</f>
        <v>0</v>
      </c>
      <c r="AD821">
        <f>IFERROR(VLOOKUP($A821,[3]库存报告使用数据!$A$1:$J$65536,10,0),"")</f>
        <v>0</v>
      </c>
      <c r="AE821">
        <f>IFERROR(VLOOKUP($A821,[3]库存报告使用数据!$A$1:$M$65536,13,0),"")</f>
        <v>1.7</v>
      </c>
      <c r="AF821" s="20" t="str">
        <f t="shared" si="210"/>
        <v/>
      </c>
      <c r="AG821" s="20" t="str">
        <f t="shared" si="211"/>
        <v/>
      </c>
      <c r="AH821" s="20" t="str">
        <f t="shared" si="212"/>
        <v/>
      </c>
      <c r="AI821" s="20" t="str">
        <f t="shared" si="213"/>
        <v>无销售广告费为1.7</v>
      </c>
      <c r="AJ821">
        <f>IFERROR(VLOOKUP($B821,[4]库存报告使用数据!$A$1:$B$65536,2,0),0)</f>
        <v>7</v>
      </c>
      <c r="AK821">
        <f>IFERROR(VLOOKUP($B821,[4]库存报告使用数据!$A$1:$C$65536,3,0),)</f>
        <v>8</v>
      </c>
      <c r="AL821">
        <f>IFERROR(VLOOKUP($B821,[4]库存报告使用数据!$A$1:$D$65536,4,0),)</f>
        <v>4</v>
      </c>
      <c r="AM821">
        <f>IFERROR(VLOOKUP($B821,[4]库存报告使用数据!$A$1:$E$65536,5,0),)</f>
        <v>6</v>
      </c>
      <c r="AN821" s="20">
        <f t="shared" si="214"/>
        <v>0</v>
      </c>
      <c r="AO821" s="20">
        <f t="shared" si="215"/>
        <v>0</v>
      </c>
      <c r="AP821" s="20">
        <f t="shared" si="216"/>
        <v>0.25</v>
      </c>
      <c r="AQ821" s="20">
        <f t="shared" si="217"/>
        <v>0</v>
      </c>
      <c r="AR821" s="32">
        <f t="shared" si="218"/>
        <v>0</v>
      </c>
      <c r="AS821" s="32">
        <f t="shared" si="219"/>
        <v>0</v>
      </c>
      <c r="AT821" s="32">
        <f t="shared" si="220"/>
        <v>10</v>
      </c>
      <c r="AU821" s="28" t="str">
        <f t="shared" si="221"/>
        <v>库存为10</v>
      </c>
      <c r="AV821" s="34" t="str">
        <f>IFERROR(时间!$B$4+AU821,"上周无销量")</f>
        <v>上周无销量</v>
      </c>
    </row>
    <row r="822" spans="1:48">
      <c r="A822" s="18" t="s">
        <v>867</v>
      </c>
      <c r="B822" t="str">
        <f>VLOOKUP(A822,'[1]sku-asin（子）'!$A:$B,2,0)</f>
        <v>B06XZ42T58</v>
      </c>
      <c r="C822" t="str">
        <f>VLOOKUP(A822,'[1]子sku-父sku'!$A:$B,2,0)</f>
        <v>LYQ-BS-1010</v>
      </c>
      <c r="D822" s="28">
        <f>IFERROR(VLOOKUP(A822,[2]库存报告使用数据处理!$A:$C,3,0),0)</f>
        <v>0</v>
      </c>
      <c r="E822" s="28">
        <f>IFERROR(VLOOKUP(A822,[2]库存报告使用数据处理!$A:$D,4,0),0)</f>
        <v>1</v>
      </c>
      <c r="F822" s="28">
        <f>IFERROR(VLOOKUP(A822,[2]库存报告使用数据处理!$A:$E,5,0),0)</f>
        <v>0</v>
      </c>
      <c r="G822" s="28">
        <f>IFERROR(VLOOKUP(A822,[2]库存报告使用数据处理!$A:$F,6,0),0)</f>
        <v>1</v>
      </c>
      <c r="H822" s="29">
        <f>IFERROR(VLOOKUP(A822,[2]库存报告使用数据处理!$A:$G,7,0),0)</f>
        <v>12.94</v>
      </c>
      <c r="I822">
        <f>IFERROR(VLOOKUP(A822,[5]数据处理!$A:$B,2,0),0)</f>
        <v>3</v>
      </c>
      <c r="J822" s="30">
        <f>IFERROR(VLOOKUP(A822,[5]数据处理!$A:$D,4,0),0)</f>
        <v>0</v>
      </c>
      <c r="K822" s="30">
        <f>IFERROR(VLOOKUP(A822,[5]数据处理!$A:$E,5,0),0)</f>
        <v>0</v>
      </c>
      <c r="L822" s="30">
        <f>IFERROR(VLOOKUP(A822,[5]数据处理!$A:$G,7,0),0)</f>
        <v>0</v>
      </c>
      <c r="M822">
        <f t="shared" si="205"/>
        <v>3</v>
      </c>
      <c r="N822">
        <f>IFERROR(VLOOKUP(A822,[5]数据处理!$A:$C,3,0),0)</f>
        <v>0</v>
      </c>
      <c r="O822">
        <f>IFERROR(VLOOKUP($A822,[5]数据处理!$A:$N,14,0),0)</f>
        <v>0</v>
      </c>
      <c r="P822">
        <f>IFERROR(VLOOKUP($A822,[3]库存报告使用数据!$A$1:$B$65536,2,0),"")</f>
        <v>520</v>
      </c>
      <c r="Q822">
        <f>IFERROR(VLOOKUP($A822,[3]库存报告使用数据!$A$1:$E$65536,5,0),"")</f>
        <v>369</v>
      </c>
      <c r="R822">
        <f>IFERROR(VLOOKUP($A822,[3]库存报告使用数据!$A$1:$H$65536,8,0),"")</f>
        <v>1062</v>
      </c>
      <c r="S822">
        <f>IFERROR(VLOOKUP($A822,[3]库存报告使用数据!$A$1:$K$65536,11,0),"")</f>
        <v>1308</v>
      </c>
      <c r="T822">
        <f>IFERROR(VLOOKUP($A822,[3]库存报告使用数据!$A$1:$C$65536,3,0),"")</f>
        <v>5</v>
      </c>
      <c r="U822">
        <f>IFERROR(VLOOKUP($A822,[3]库存报告使用数据!$A$1:$F$65536,6,0),"")</f>
        <v>6</v>
      </c>
      <c r="V822">
        <f>IFERROR(VLOOKUP($A822,[3]库存报告使用数据!$A$1:$I$65536,9,0),"")</f>
        <v>10</v>
      </c>
      <c r="W822">
        <f>IFERROR(VLOOKUP($A822,[3]库存报告使用数据!$A$1:$L$65536,12,0),"")</f>
        <v>12</v>
      </c>
      <c r="X822" s="20">
        <f t="shared" si="206"/>
        <v>0.00961538461538462</v>
      </c>
      <c r="Y822" s="20">
        <f t="shared" si="207"/>
        <v>0.016260162601626</v>
      </c>
      <c r="Z822" s="20">
        <f t="shared" si="208"/>
        <v>0.00941619585687382</v>
      </c>
      <c r="AA822" s="20">
        <f t="shared" si="209"/>
        <v>0.00917431192660551</v>
      </c>
      <c r="AB822">
        <f>IFERROR(VLOOKUP($A822,[3]库存报告使用数据!$A$1:$D$65536,4,0),"")</f>
        <v>0.4</v>
      </c>
      <c r="AC822">
        <f>IFERROR(VLOOKUP($A822,[3]库存报告使用数据!$A$1:$G$65536,7,0),"")</f>
        <v>0.41</v>
      </c>
      <c r="AD822">
        <f>IFERROR(VLOOKUP($A822,[3]库存报告使用数据!$A$1:$J$65536,10,0),"")</f>
        <v>0.68</v>
      </c>
      <c r="AE822">
        <f>IFERROR(VLOOKUP($A822,[3]库存报告使用数据!$A$1:$M$65536,13,0),"")</f>
        <v>0.76</v>
      </c>
      <c r="AF822" s="20" t="str">
        <f t="shared" si="210"/>
        <v>无销售广告费为0.4</v>
      </c>
      <c r="AG822" s="20">
        <f t="shared" si="211"/>
        <v>0.0316846986089645</v>
      </c>
      <c r="AH822" s="20" t="str">
        <f t="shared" si="212"/>
        <v>无销售广告费为0.68</v>
      </c>
      <c r="AI822" s="20">
        <f t="shared" si="213"/>
        <v>0.0587326120556414</v>
      </c>
      <c r="AJ822">
        <f>IFERROR(VLOOKUP($B822,[4]库存报告使用数据!$A$1:$B$65536,2,0),0)</f>
        <v>10</v>
      </c>
      <c r="AK822">
        <f>IFERROR(VLOOKUP($B822,[4]库存报告使用数据!$A$1:$C$65536,3,0),)</f>
        <v>8</v>
      </c>
      <c r="AL822">
        <f>IFERROR(VLOOKUP($B822,[4]库存报告使用数据!$A$1:$D$65536,4,0),)</f>
        <v>5</v>
      </c>
      <c r="AM822">
        <f>IFERROR(VLOOKUP($B822,[4]库存报告使用数据!$A$1:$E$65536,5,0),)</f>
        <v>6</v>
      </c>
      <c r="AN822" s="20">
        <f t="shared" si="214"/>
        <v>0</v>
      </c>
      <c r="AO822" s="20">
        <f t="shared" si="215"/>
        <v>0.125</v>
      </c>
      <c r="AP822" s="20">
        <f t="shared" si="216"/>
        <v>0</v>
      </c>
      <c r="AQ822" s="20">
        <f t="shared" si="217"/>
        <v>0.166666666666667</v>
      </c>
      <c r="AR822" s="32">
        <f t="shared" si="218"/>
        <v>0</v>
      </c>
      <c r="AS822" s="32">
        <f t="shared" si="219"/>
        <v>0</v>
      </c>
      <c r="AT822" s="32">
        <f t="shared" si="220"/>
        <v>3</v>
      </c>
      <c r="AU822" s="28" t="str">
        <f t="shared" si="221"/>
        <v>库存为3</v>
      </c>
      <c r="AV822" s="34" t="str">
        <f>IFERROR(时间!$B$4+AU822,"上周无销量")</f>
        <v>上周无销量</v>
      </c>
    </row>
    <row r="823" spans="1:48">
      <c r="A823" s="18" t="s">
        <v>868</v>
      </c>
      <c r="B823" t="str">
        <f>VLOOKUP(A823,'[1]sku-asin（子）'!$A:$B,2,0)</f>
        <v>B01MS11C7L</v>
      </c>
      <c r="C823" t="str">
        <f>VLOOKUP(A823,'[1]子sku-父sku'!$A:$B,2,0)</f>
        <v>LYQ-BS-1010</v>
      </c>
      <c r="D823" s="28">
        <f>IFERROR(VLOOKUP(A823,[2]库存报告使用数据处理!$A:$C,3,0),0)</f>
        <v>0</v>
      </c>
      <c r="E823" s="28">
        <f>IFERROR(VLOOKUP(A823,[2]库存报告使用数据处理!$A:$D,4,0),0)</f>
        <v>1</v>
      </c>
      <c r="F823" s="28">
        <f>IFERROR(VLOOKUP(A823,[2]库存报告使用数据处理!$A:$E,5,0),0)</f>
        <v>1</v>
      </c>
      <c r="G823" s="28">
        <f>IFERROR(VLOOKUP(A823,[2]库存报告使用数据处理!$A:$F,6,0),0)</f>
        <v>1</v>
      </c>
      <c r="H823" s="29">
        <f>IFERROR(VLOOKUP(A823,[2]库存报告使用数据处理!$A:$G,7,0),0)</f>
        <v>9.9</v>
      </c>
      <c r="I823">
        <f>IFERROR(VLOOKUP(A823,[5]数据处理!$A:$B,2,0),0)</f>
        <v>32</v>
      </c>
      <c r="J823" s="30">
        <f>IFERROR(VLOOKUP(A823,[5]数据处理!$A:$D,4,0),0)</f>
        <v>0</v>
      </c>
      <c r="K823" s="30">
        <f>IFERROR(VLOOKUP(A823,[5]数据处理!$A:$E,5,0),0)</f>
        <v>0</v>
      </c>
      <c r="L823" s="30">
        <f>IFERROR(VLOOKUP(A823,[5]数据处理!$A:$G,7,0),0)</f>
        <v>0</v>
      </c>
      <c r="M823">
        <f t="shared" si="205"/>
        <v>32</v>
      </c>
      <c r="N823">
        <f>IFERROR(VLOOKUP(A823,[5]数据处理!$A:$C,3,0),0)</f>
        <v>0</v>
      </c>
      <c r="O823">
        <f>IFERROR(VLOOKUP($A823,[5]数据处理!$A:$N,14,0),0)</f>
        <v>31</v>
      </c>
      <c r="P823">
        <f>IFERROR(VLOOKUP($A823,[3]库存报告使用数据!$A$1:$B$65536,2,0),"")</f>
        <v>337</v>
      </c>
      <c r="Q823">
        <f>IFERROR(VLOOKUP($A823,[3]库存报告使用数据!$A$1:$E$65536,5,0),"")</f>
        <v>455</v>
      </c>
      <c r="R823">
        <f>IFERROR(VLOOKUP($A823,[3]库存报告使用数据!$A$1:$H$65536,8,0),"")</f>
        <v>277</v>
      </c>
      <c r="S823">
        <f>IFERROR(VLOOKUP($A823,[3]库存报告使用数据!$A$1:$K$65536,11,0),"")</f>
        <v>266</v>
      </c>
      <c r="T823">
        <f>IFERROR(VLOOKUP($A823,[3]库存报告使用数据!$A$1:$C$65536,3,0),"")</f>
        <v>0</v>
      </c>
      <c r="U823">
        <f>IFERROR(VLOOKUP($A823,[3]库存报告使用数据!$A$1:$F$65536,6,0),"")</f>
        <v>3</v>
      </c>
      <c r="V823">
        <f>IFERROR(VLOOKUP($A823,[3]库存报告使用数据!$A$1:$I$65536,9,0),"")</f>
        <v>2</v>
      </c>
      <c r="W823">
        <f>IFERROR(VLOOKUP($A823,[3]库存报告使用数据!$A$1:$L$65536,12,0),"")</f>
        <v>1</v>
      </c>
      <c r="X823" s="20">
        <f t="shared" si="206"/>
        <v>0</v>
      </c>
      <c r="Y823" s="20">
        <f t="shared" si="207"/>
        <v>0.00659340659340659</v>
      </c>
      <c r="Z823" s="20">
        <f t="shared" si="208"/>
        <v>0.0072202166064982</v>
      </c>
      <c r="AA823" s="20">
        <f t="shared" si="209"/>
        <v>0.0037593984962406</v>
      </c>
      <c r="AB823">
        <f>IFERROR(VLOOKUP($A823,[3]库存报告使用数据!$A$1:$D$65536,4,0),"")</f>
        <v>0</v>
      </c>
      <c r="AC823">
        <f>IFERROR(VLOOKUP($A823,[3]库存报告使用数据!$A$1:$G$65536,7,0),"")</f>
        <v>0.06</v>
      </c>
      <c r="AD823">
        <f>IFERROR(VLOOKUP($A823,[3]库存报告使用数据!$A$1:$J$65536,10,0),"")</f>
        <v>0.04</v>
      </c>
      <c r="AE823">
        <f>IFERROR(VLOOKUP($A823,[3]库存报告使用数据!$A$1:$M$65536,13,0),"")</f>
        <v>0.02</v>
      </c>
      <c r="AF823" s="20" t="str">
        <f t="shared" si="210"/>
        <v/>
      </c>
      <c r="AG823" s="20">
        <f t="shared" si="211"/>
        <v>0.00606060606060606</v>
      </c>
      <c r="AH823" s="20">
        <f t="shared" si="212"/>
        <v>0.00404040404040404</v>
      </c>
      <c r="AI823" s="20">
        <f t="shared" si="213"/>
        <v>0.00202020202020202</v>
      </c>
      <c r="AJ823">
        <f>IFERROR(VLOOKUP($B823,[4]库存报告使用数据!$A$1:$B$65536,2,0),0)</f>
        <v>11</v>
      </c>
      <c r="AK823">
        <f>IFERROR(VLOOKUP($B823,[4]库存报告使用数据!$A$1:$C$65536,3,0),)</f>
        <v>5</v>
      </c>
      <c r="AL823">
        <f>IFERROR(VLOOKUP($B823,[4]库存报告使用数据!$A$1:$D$65536,4,0),)</f>
        <v>1</v>
      </c>
      <c r="AM823">
        <f>IFERROR(VLOOKUP($B823,[4]库存报告使用数据!$A$1:$E$65536,5,0),)</f>
        <v>13</v>
      </c>
      <c r="AN823" s="20">
        <f t="shared" si="214"/>
        <v>0</v>
      </c>
      <c r="AO823" s="20">
        <f t="shared" si="215"/>
        <v>0.2</v>
      </c>
      <c r="AP823" s="20">
        <f t="shared" si="216"/>
        <v>1</v>
      </c>
      <c r="AQ823" s="20">
        <f t="shared" si="217"/>
        <v>0.0769230769230769</v>
      </c>
      <c r="AR823" s="32">
        <f t="shared" si="218"/>
        <v>0</v>
      </c>
      <c r="AS823" s="32">
        <f t="shared" si="219"/>
        <v>0</v>
      </c>
      <c r="AT823" s="32">
        <f t="shared" si="220"/>
        <v>32</v>
      </c>
      <c r="AU823" s="28" t="str">
        <f t="shared" si="221"/>
        <v>库存为32</v>
      </c>
      <c r="AV823" s="34" t="str">
        <f>IFERROR(时间!$B$4+AU823,"上周无销量")</f>
        <v>上周无销量</v>
      </c>
    </row>
    <row r="824" spans="1:48">
      <c r="A824" s="18" t="s">
        <v>869</v>
      </c>
      <c r="B824" t="str">
        <f>VLOOKUP(A824,'[1]sku-asin（子）'!$A:$B,2,0)</f>
        <v>B01LAURHU4</v>
      </c>
      <c r="C824" t="str">
        <f>VLOOKUP(A824,'[1]子sku-父sku'!$A:$B,2,0)</f>
        <v>LYQ-BS-1010</v>
      </c>
      <c r="D824" s="28">
        <f>IFERROR(VLOOKUP(A824,[2]库存报告使用数据处理!$A:$C,3,0),0)</f>
        <v>0</v>
      </c>
      <c r="E824" s="28">
        <f>IFERROR(VLOOKUP(A824,[2]库存报告使用数据处理!$A:$D,4,0),0)</f>
        <v>1</v>
      </c>
      <c r="F824" s="28">
        <f>IFERROR(VLOOKUP(A824,[2]库存报告使用数据处理!$A:$E,5,0),0)</f>
        <v>2</v>
      </c>
      <c r="G824" s="28">
        <f>IFERROR(VLOOKUP(A824,[2]库存报告使用数据处理!$A:$F,6,0),0)</f>
        <v>4</v>
      </c>
      <c r="H824" s="29">
        <f>IFERROR(VLOOKUP(A824,[2]库存报告使用数据处理!$A:$G,7,0),0)</f>
        <v>10.7685714285714</v>
      </c>
      <c r="I824">
        <f>IFERROR(VLOOKUP(A824,[5]数据处理!$A:$B,2,0),0)</f>
        <v>7</v>
      </c>
      <c r="J824" s="30">
        <f>IFERROR(VLOOKUP(A824,[5]数据处理!$A:$D,4,0),0)</f>
        <v>0</v>
      </c>
      <c r="K824" s="30">
        <f>IFERROR(VLOOKUP(A824,[5]数据处理!$A:$E,5,0),0)</f>
        <v>0</v>
      </c>
      <c r="L824" s="30">
        <f>IFERROR(VLOOKUP(A824,[5]数据处理!$A:$G,7,0),0)</f>
        <v>0</v>
      </c>
      <c r="M824">
        <f t="shared" si="205"/>
        <v>7</v>
      </c>
      <c r="N824">
        <f>IFERROR(VLOOKUP(A824,[5]数据处理!$A:$C,3,0),0)</f>
        <v>0</v>
      </c>
      <c r="O824">
        <f>IFERROR(VLOOKUP($A824,[5]数据处理!$A:$N,14,0),0)</f>
        <v>0</v>
      </c>
      <c r="P824">
        <f>IFERROR(VLOOKUP($A824,[3]库存报告使用数据!$A$1:$B$65536,2,0),"")</f>
        <v>0</v>
      </c>
      <c r="Q824">
        <f>IFERROR(VLOOKUP($A824,[3]库存报告使用数据!$A$1:$E$65536,5,0),"")</f>
        <v>680</v>
      </c>
      <c r="R824">
        <f>IFERROR(VLOOKUP($A824,[3]库存报告使用数据!$A$1:$H$65536,8,0),"")</f>
        <v>347</v>
      </c>
      <c r="S824">
        <f>IFERROR(VLOOKUP($A824,[3]库存报告使用数据!$A$1:$K$65536,11,0),"")</f>
        <v>325</v>
      </c>
      <c r="T824">
        <f>IFERROR(VLOOKUP($A824,[3]库存报告使用数据!$A$1:$C$65536,3,0),"")</f>
        <v>2</v>
      </c>
      <c r="U824">
        <f>IFERROR(VLOOKUP($A824,[3]库存报告使用数据!$A$1:$F$65536,6,0),"")</f>
        <v>1</v>
      </c>
      <c r="V824">
        <f>IFERROR(VLOOKUP($A824,[3]库存报告使用数据!$A$1:$I$65536,9,0),"")</f>
        <v>3</v>
      </c>
      <c r="W824">
        <f>IFERROR(VLOOKUP($A824,[3]库存报告使用数据!$A$1:$L$65536,12,0),"")</f>
        <v>1</v>
      </c>
      <c r="X824" s="20" t="str">
        <f t="shared" si="206"/>
        <v/>
      </c>
      <c r="Y824" s="20">
        <f t="shared" si="207"/>
        <v>0.00147058823529412</v>
      </c>
      <c r="Z824" s="20">
        <f t="shared" si="208"/>
        <v>0.00864553314121038</v>
      </c>
      <c r="AA824" s="20">
        <f t="shared" si="209"/>
        <v>0.00307692307692308</v>
      </c>
      <c r="AB824">
        <f>IFERROR(VLOOKUP($A824,[3]库存报告使用数据!$A$1:$D$65536,4,0),"")</f>
        <v>0.07875</v>
      </c>
      <c r="AC824">
        <f>IFERROR(VLOOKUP($A824,[3]库存报告使用数据!$A$1:$G$65536,7,0),"")</f>
        <v>0</v>
      </c>
      <c r="AD824">
        <f>IFERROR(VLOOKUP($A824,[3]库存报告使用数据!$A$1:$J$65536,10,0),"")</f>
        <v>0</v>
      </c>
      <c r="AE824">
        <f>IFERROR(VLOOKUP($A824,[3]库存报告使用数据!$A$1:$M$65536,13,0),"")</f>
        <v>0</v>
      </c>
      <c r="AF824" s="20" t="str">
        <f t="shared" si="210"/>
        <v>无销售广告费为0.07875</v>
      </c>
      <c r="AG824" s="20" t="str">
        <f t="shared" si="211"/>
        <v/>
      </c>
      <c r="AH824" s="20" t="str">
        <f t="shared" si="212"/>
        <v/>
      </c>
      <c r="AI824" s="20" t="str">
        <f t="shared" si="213"/>
        <v/>
      </c>
      <c r="AJ824">
        <f>IFERROR(VLOOKUP($B824,[4]库存报告使用数据!$A$1:$B$65536,2,0),0)</f>
        <v>5</v>
      </c>
      <c r="AK824">
        <f>IFERROR(VLOOKUP($B824,[4]库存报告使用数据!$A$1:$C$65536,3,0),)</f>
        <v>14</v>
      </c>
      <c r="AL824">
        <f>IFERROR(VLOOKUP($B824,[4]库存报告使用数据!$A$1:$D$65536,4,0),)</f>
        <v>10</v>
      </c>
      <c r="AM824">
        <f>IFERROR(VLOOKUP($B824,[4]库存报告使用数据!$A$1:$E$65536,5,0),)</f>
        <v>15</v>
      </c>
      <c r="AN824" s="20">
        <f t="shared" si="214"/>
        <v>0</v>
      </c>
      <c r="AO824" s="20">
        <f t="shared" si="215"/>
        <v>0.0714285714285714</v>
      </c>
      <c r="AP824" s="20">
        <f t="shared" si="216"/>
        <v>0.2</v>
      </c>
      <c r="AQ824" s="20">
        <f t="shared" si="217"/>
        <v>0.266666666666667</v>
      </c>
      <c r="AR824" s="32">
        <f t="shared" si="218"/>
        <v>0</v>
      </c>
      <c r="AS824" s="32">
        <f t="shared" si="219"/>
        <v>0</v>
      </c>
      <c r="AT824" s="32">
        <f t="shared" si="220"/>
        <v>7</v>
      </c>
      <c r="AU824" s="28" t="str">
        <f t="shared" si="221"/>
        <v>库存为7</v>
      </c>
      <c r="AV824" s="34" t="str">
        <f>IFERROR(时间!$B$4+AU824,"上周无销量")</f>
        <v>上周无销量</v>
      </c>
    </row>
    <row r="825" spans="1:48">
      <c r="A825" s="18" t="s">
        <v>870</v>
      </c>
      <c r="B825" t="str">
        <f>VLOOKUP(A825,'[1]sku-asin（子）'!$A:$B,2,0)</f>
        <v>B01KO0SCAA</v>
      </c>
      <c r="C825" t="str">
        <f>VLOOKUP(A825,'[1]子sku-父sku'!$A:$B,2,0)</f>
        <v>LYQ-BS-1010</v>
      </c>
      <c r="D825" s="28">
        <f>IFERROR(VLOOKUP(A825,[2]库存报告使用数据处理!$A:$C,3,0),0)</f>
        <v>2</v>
      </c>
      <c r="E825" s="28">
        <f>IFERROR(VLOOKUP(A825,[2]库存报告使用数据处理!$A:$D,4,0),0)</f>
        <v>3</v>
      </c>
      <c r="F825" s="28">
        <f>IFERROR(VLOOKUP(A825,[2]库存报告使用数据处理!$A:$E,5,0),0)</f>
        <v>3</v>
      </c>
      <c r="G825" s="28">
        <f>IFERROR(VLOOKUP(A825,[2]库存报告使用数据处理!$A:$F,6,0),0)</f>
        <v>2</v>
      </c>
      <c r="H825" s="29">
        <f>IFERROR(VLOOKUP(A825,[2]库存报告使用数据处理!$A:$G,7,0),0)</f>
        <v>13.041</v>
      </c>
      <c r="I825">
        <f>IFERROR(VLOOKUP(A825,[5]数据处理!$A:$B,2,0),0)</f>
        <v>20</v>
      </c>
      <c r="J825" s="30">
        <f>IFERROR(VLOOKUP(A825,[5]数据处理!$A:$D,4,0),0)</f>
        <v>0</v>
      </c>
      <c r="K825" s="30">
        <f>IFERROR(VLOOKUP(A825,[5]数据处理!$A:$E,5,0),0)</f>
        <v>0</v>
      </c>
      <c r="L825" s="30">
        <f>IFERROR(VLOOKUP(A825,[5]数据处理!$A:$G,7,0),0)</f>
        <v>2</v>
      </c>
      <c r="M825">
        <f t="shared" si="205"/>
        <v>22</v>
      </c>
      <c r="N825">
        <f>IFERROR(VLOOKUP(A825,[5]数据处理!$A:$C,3,0),0)</f>
        <v>0</v>
      </c>
      <c r="O825">
        <f>IFERROR(VLOOKUP($A825,[5]数据处理!$A:$N,14,0),0)</f>
        <v>22</v>
      </c>
      <c r="P825">
        <f>IFERROR(VLOOKUP($A825,[3]库存报告使用数据!$A$1:$B$65536,2,0),"")</f>
        <v>488</v>
      </c>
      <c r="Q825">
        <f>IFERROR(VLOOKUP($A825,[3]库存报告使用数据!$A$1:$E$65536,5,0),"")</f>
        <v>185</v>
      </c>
      <c r="R825">
        <f>IFERROR(VLOOKUP($A825,[3]库存报告使用数据!$A$1:$H$65536,8,0),"")</f>
        <v>106</v>
      </c>
      <c r="S825">
        <f>IFERROR(VLOOKUP($A825,[3]库存报告使用数据!$A$1:$K$65536,11,0),"")</f>
        <v>95</v>
      </c>
      <c r="T825">
        <f>IFERROR(VLOOKUP($A825,[3]库存报告使用数据!$A$1:$C$65536,3,0),"")</f>
        <v>2</v>
      </c>
      <c r="U825">
        <f>IFERROR(VLOOKUP($A825,[3]库存报告使用数据!$A$1:$F$65536,6,0),"")</f>
        <v>0</v>
      </c>
      <c r="V825">
        <f>IFERROR(VLOOKUP($A825,[3]库存报告使用数据!$A$1:$I$65536,9,0),"")</f>
        <v>1</v>
      </c>
      <c r="W825">
        <f>IFERROR(VLOOKUP($A825,[3]库存报告使用数据!$A$1:$L$65536,12,0),"")</f>
        <v>0</v>
      </c>
      <c r="X825" s="20">
        <f t="shared" si="206"/>
        <v>0.00409836065573771</v>
      </c>
      <c r="Y825" s="20">
        <f t="shared" si="207"/>
        <v>0</v>
      </c>
      <c r="Z825" s="20">
        <f t="shared" si="208"/>
        <v>0.00943396226415094</v>
      </c>
      <c r="AA825" s="20">
        <f t="shared" si="209"/>
        <v>0</v>
      </c>
      <c r="AB825">
        <f>IFERROR(VLOOKUP($A825,[3]库存报告使用数据!$A$1:$D$65536,4,0),"")</f>
        <v>0.22</v>
      </c>
      <c r="AC825">
        <f>IFERROR(VLOOKUP($A825,[3]库存报告使用数据!$A$1:$G$65536,7,0),"")</f>
        <v>0</v>
      </c>
      <c r="AD825">
        <f>IFERROR(VLOOKUP($A825,[3]库存报告使用数据!$A$1:$J$65536,10,0),"")</f>
        <v>0.13</v>
      </c>
      <c r="AE825">
        <f>IFERROR(VLOOKUP($A825,[3]库存报告使用数据!$A$1:$M$65536,13,0),"")</f>
        <v>0</v>
      </c>
      <c r="AF825" s="20">
        <f t="shared" si="210"/>
        <v>0.00843493597116786</v>
      </c>
      <c r="AG825" s="20" t="str">
        <f t="shared" si="211"/>
        <v/>
      </c>
      <c r="AH825" s="20">
        <f t="shared" si="212"/>
        <v>0.00332285356439946</v>
      </c>
      <c r="AI825" s="20" t="str">
        <f t="shared" si="213"/>
        <v/>
      </c>
      <c r="AJ825">
        <f>IFERROR(VLOOKUP($B825,[4]库存报告使用数据!$A$1:$B$65536,2,0),0)</f>
        <v>4</v>
      </c>
      <c r="AK825">
        <f>IFERROR(VLOOKUP($B825,[4]库存报告使用数据!$A$1:$C$65536,3,0),)</f>
        <v>3</v>
      </c>
      <c r="AL825">
        <f>IFERROR(VLOOKUP($B825,[4]库存报告使用数据!$A$1:$D$65536,4,0),)</f>
        <v>5</v>
      </c>
      <c r="AM825">
        <f>IFERROR(VLOOKUP($B825,[4]库存报告使用数据!$A$1:$E$65536,5,0),)</f>
        <v>11</v>
      </c>
      <c r="AN825" s="20">
        <f t="shared" si="214"/>
        <v>0.5</v>
      </c>
      <c r="AO825" s="20">
        <f t="shared" si="215"/>
        <v>1</v>
      </c>
      <c r="AP825" s="20">
        <f t="shared" si="216"/>
        <v>0.6</v>
      </c>
      <c r="AQ825" s="20">
        <f t="shared" si="217"/>
        <v>0.181818181818182</v>
      </c>
      <c r="AR825" s="32">
        <f t="shared" si="218"/>
        <v>0.285714285714286</v>
      </c>
      <c r="AS825" s="32">
        <f t="shared" si="219"/>
        <v>17.1428571428571</v>
      </c>
      <c r="AT825" s="32">
        <f t="shared" si="220"/>
        <v>4.85714285714286</v>
      </c>
      <c r="AU825" s="28">
        <f t="shared" si="221"/>
        <v>77</v>
      </c>
      <c r="AV825" s="34">
        <f>IFERROR(时间!$B$4+AU825,"上周无销量")</f>
        <v>43360</v>
      </c>
    </row>
    <row r="826" spans="1:48">
      <c r="A826" s="18" t="s">
        <v>871</v>
      </c>
      <c r="B826" t="str">
        <f>VLOOKUP(A826,'[1]sku-asin（子）'!$A:$B,2,0)</f>
        <v>B01KO0SBH4</v>
      </c>
      <c r="C826" t="str">
        <f>VLOOKUP(A826,'[1]子sku-父sku'!$A:$B,2,0)</f>
        <v>LYQ-BS-1010</v>
      </c>
      <c r="D826" s="28">
        <f>IFERROR(VLOOKUP(A826,[2]库存报告使用数据处理!$A:$C,3,0),0)</f>
        <v>0</v>
      </c>
      <c r="E826" s="28">
        <f>IFERROR(VLOOKUP(A826,[2]库存报告使用数据处理!$A:$D,4,0),0)</f>
        <v>1</v>
      </c>
      <c r="F826" s="28">
        <f>IFERROR(VLOOKUP(A826,[2]库存报告使用数据处理!$A:$E,5,0),0)</f>
        <v>5</v>
      </c>
      <c r="G826" s="28">
        <f>IFERROR(VLOOKUP(A826,[2]库存报告使用数据处理!$A:$F,6,0),0)</f>
        <v>1</v>
      </c>
      <c r="H826" s="29">
        <f>IFERROR(VLOOKUP(A826,[2]库存报告使用数据处理!$A:$G,7,0),0)</f>
        <v>10.9128571428571</v>
      </c>
      <c r="I826">
        <f>IFERROR(VLOOKUP(A826,[5]数据处理!$A:$B,2,0),0)</f>
        <v>0</v>
      </c>
      <c r="J826" s="30">
        <f>IFERROR(VLOOKUP(A826,[5]数据处理!$A:$D,4,0),0)</f>
        <v>0</v>
      </c>
      <c r="K826" s="30">
        <f>IFERROR(VLOOKUP(A826,[5]数据处理!$A:$E,5,0),0)</f>
        <v>0</v>
      </c>
      <c r="L826" s="30">
        <f>IFERROR(VLOOKUP(A826,[5]数据处理!$A:$G,7,0),0)</f>
        <v>0</v>
      </c>
      <c r="M826">
        <f t="shared" si="205"/>
        <v>0</v>
      </c>
      <c r="N826">
        <f>IFERROR(VLOOKUP(A826,[5]数据处理!$A:$C,3,0),0)</f>
        <v>0</v>
      </c>
      <c r="O826">
        <f>IFERROR(VLOOKUP($A826,[5]数据处理!$A:$N,14,0),0)</f>
        <v>0</v>
      </c>
      <c r="P826" t="str">
        <f>IFERROR(VLOOKUP($A826,[3]库存报告使用数据!$A$1:$B$65536,2,0),"")</f>
        <v/>
      </c>
      <c r="Q826" t="str">
        <f>IFERROR(VLOOKUP($A826,[3]库存报告使用数据!$A$1:$E$65536,5,0),"")</f>
        <v/>
      </c>
      <c r="R826" t="str">
        <f>IFERROR(VLOOKUP($A826,[3]库存报告使用数据!$A$1:$H$65536,8,0),"")</f>
        <v/>
      </c>
      <c r="S826" t="str">
        <f>IFERROR(VLOOKUP($A826,[3]库存报告使用数据!$A$1:$K$65536,11,0),"")</f>
        <v/>
      </c>
      <c r="T826" t="str">
        <f>IFERROR(VLOOKUP($A826,[3]库存报告使用数据!$A$1:$C$65536,3,0),"")</f>
        <v/>
      </c>
      <c r="U826" t="str">
        <f>IFERROR(VLOOKUP($A826,[3]库存报告使用数据!$A$1:$F$65536,6,0),"")</f>
        <v/>
      </c>
      <c r="V826" t="str">
        <f>IFERROR(VLOOKUP($A826,[3]库存报告使用数据!$A$1:$I$65536,9,0),"")</f>
        <v/>
      </c>
      <c r="W826" t="str">
        <f>IFERROR(VLOOKUP($A826,[3]库存报告使用数据!$A$1:$L$65536,12,0),"")</f>
        <v/>
      </c>
      <c r="X826" s="20" t="str">
        <f t="shared" si="206"/>
        <v/>
      </c>
      <c r="Y826" s="20" t="str">
        <f t="shared" si="207"/>
        <v/>
      </c>
      <c r="Z826" s="20" t="str">
        <f t="shared" si="208"/>
        <v/>
      </c>
      <c r="AA826" s="20" t="str">
        <f t="shared" si="209"/>
        <v/>
      </c>
      <c r="AB826" t="str">
        <f>IFERROR(VLOOKUP($A826,[3]库存报告使用数据!$A$1:$D$65536,4,0),"")</f>
        <v/>
      </c>
      <c r="AC826" t="str">
        <f>IFERROR(VLOOKUP($A826,[3]库存报告使用数据!$A$1:$G$65536,7,0),"")</f>
        <v/>
      </c>
      <c r="AD826" t="str">
        <f>IFERROR(VLOOKUP($A826,[3]库存报告使用数据!$A$1:$J$65536,10,0),"")</f>
        <v/>
      </c>
      <c r="AE826" t="str">
        <f>IFERROR(VLOOKUP($A826,[3]库存报告使用数据!$A$1:$M$65536,13,0),"")</f>
        <v/>
      </c>
      <c r="AF826" s="20" t="str">
        <f t="shared" si="210"/>
        <v/>
      </c>
      <c r="AG826" s="20" t="str">
        <f t="shared" si="211"/>
        <v/>
      </c>
      <c r="AH826" s="20" t="str">
        <f t="shared" si="212"/>
        <v/>
      </c>
      <c r="AI826" s="20" t="str">
        <f t="shared" si="213"/>
        <v/>
      </c>
      <c r="AJ826">
        <f>IFERROR(VLOOKUP($B826,[4]库存报告使用数据!$A$1:$B$65536,2,0),0)</f>
        <v>0</v>
      </c>
      <c r="AK826">
        <f>IFERROR(VLOOKUP($B826,[4]库存报告使用数据!$A$1:$C$65536,3,0),)</f>
        <v>1</v>
      </c>
      <c r="AL826">
        <f>IFERROR(VLOOKUP($B826,[4]库存报告使用数据!$A$1:$D$65536,4,0),)</f>
        <v>9</v>
      </c>
      <c r="AM826">
        <f>IFERROR(VLOOKUP($B826,[4]库存报告使用数据!$A$1:$E$65536,5,0),)</f>
        <v>9</v>
      </c>
      <c r="AN826" s="20" t="str">
        <f t="shared" si="214"/>
        <v/>
      </c>
      <c r="AO826" s="20">
        <f t="shared" si="215"/>
        <v>1</v>
      </c>
      <c r="AP826" s="20">
        <f t="shared" si="216"/>
        <v>0.555555555555556</v>
      </c>
      <c r="AQ826" s="20">
        <f t="shared" si="217"/>
        <v>0.111111111111111</v>
      </c>
      <c r="AR826" s="32">
        <f t="shared" si="218"/>
        <v>0</v>
      </c>
      <c r="AS826" s="32">
        <f t="shared" si="219"/>
        <v>0</v>
      </c>
      <c r="AT826" s="32">
        <f t="shared" si="220"/>
        <v>0</v>
      </c>
      <c r="AU826" s="28" t="str">
        <f t="shared" si="221"/>
        <v>库存为0</v>
      </c>
      <c r="AV826" s="34" t="str">
        <f>IFERROR(时间!$B$4+AU826,"上周无销量")</f>
        <v>上周无销量</v>
      </c>
    </row>
    <row r="827" spans="1:48">
      <c r="A827" s="18" t="s">
        <v>872</v>
      </c>
      <c r="B827" t="str">
        <f>VLOOKUP(A827,'[1]sku-asin（子）'!$A:$B,2,0)</f>
        <v>B01KO0SAIE</v>
      </c>
      <c r="C827" t="str">
        <f>VLOOKUP(A827,'[1]子sku-父sku'!$A:$B,2,0)</f>
        <v>LYQ-BS-1010</v>
      </c>
      <c r="D827" s="28">
        <f>IFERROR(VLOOKUP(A827,[2]库存报告使用数据处理!$A:$C,3,0),0)</f>
        <v>3</v>
      </c>
      <c r="E827" s="28">
        <f>IFERROR(VLOOKUP(A827,[2]库存报告使用数据处理!$A:$D,4,0),0)</f>
        <v>0</v>
      </c>
      <c r="F827" s="28">
        <f>IFERROR(VLOOKUP(A827,[2]库存报告使用数据处理!$A:$E,5,0),0)</f>
        <v>2</v>
      </c>
      <c r="G827" s="28">
        <f>IFERROR(VLOOKUP(A827,[2]库存报告使用数据处理!$A:$F,6,0),0)</f>
        <v>0</v>
      </c>
      <c r="H827" s="29">
        <f>IFERROR(VLOOKUP(A827,[2]库存报告使用数据处理!$A:$G,7,0),0)</f>
        <v>9.9</v>
      </c>
      <c r="I827">
        <f>IFERROR(VLOOKUP(A827,[5]数据处理!$A:$B,2,0),0)</f>
        <v>56</v>
      </c>
      <c r="J827" s="30">
        <f>IFERROR(VLOOKUP(A827,[5]数据处理!$A:$D,4,0),0)</f>
        <v>0</v>
      </c>
      <c r="K827" s="30">
        <f>IFERROR(VLOOKUP(A827,[5]数据处理!$A:$E,5,0),0)</f>
        <v>0</v>
      </c>
      <c r="L827" s="30">
        <f>IFERROR(VLOOKUP(A827,[5]数据处理!$A:$G,7,0),0)</f>
        <v>0</v>
      </c>
      <c r="M827">
        <f t="shared" si="205"/>
        <v>56</v>
      </c>
      <c r="N827">
        <f>IFERROR(VLOOKUP(A827,[5]数据处理!$A:$C,3,0),0)</f>
        <v>0</v>
      </c>
      <c r="O827">
        <f>IFERROR(VLOOKUP($A827,[5]数据处理!$A:$N,14,0),0)</f>
        <v>57</v>
      </c>
      <c r="P827">
        <f>IFERROR(VLOOKUP($A827,[3]库存报告使用数据!$A$1:$B$65536,2,0),"")</f>
        <v>0</v>
      </c>
      <c r="Q827">
        <f>IFERROR(VLOOKUP($A827,[3]库存报告使用数据!$A$1:$E$65536,5,0),"")</f>
        <v>0</v>
      </c>
      <c r="R827">
        <f>IFERROR(VLOOKUP($A827,[3]库存报告使用数据!$A$1:$H$65536,8,0),"")</f>
        <v>0</v>
      </c>
      <c r="S827">
        <f>IFERROR(VLOOKUP($A827,[3]库存报告使用数据!$A$1:$K$65536,11,0),"")</f>
        <v>2</v>
      </c>
      <c r="T827">
        <f>IFERROR(VLOOKUP($A827,[3]库存报告使用数据!$A$1:$C$65536,3,0),"")</f>
        <v>0</v>
      </c>
      <c r="U827">
        <f>IFERROR(VLOOKUP($A827,[3]库存报告使用数据!$A$1:$F$65536,6,0),"")</f>
        <v>0</v>
      </c>
      <c r="V827">
        <f>IFERROR(VLOOKUP($A827,[3]库存报告使用数据!$A$1:$I$65536,9,0),"")</f>
        <v>0</v>
      </c>
      <c r="W827">
        <f>IFERROR(VLOOKUP($A827,[3]库存报告使用数据!$A$1:$L$65536,12,0),"")</f>
        <v>0</v>
      </c>
      <c r="X827" s="20" t="str">
        <f t="shared" si="206"/>
        <v/>
      </c>
      <c r="Y827" s="20" t="str">
        <f t="shared" si="207"/>
        <v/>
      </c>
      <c r="Z827" s="20" t="str">
        <f t="shared" si="208"/>
        <v/>
      </c>
      <c r="AA827" s="20">
        <f t="shared" si="209"/>
        <v>0</v>
      </c>
      <c r="AB827">
        <f>IFERROR(VLOOKUP($A827,[3]库存报告使用数据!$A$1:$D$65536,4,0),"")</f>
        <v>0</v>
      </c>
      <c r="AC827">
        <f>IFERROR(VLOOKUP($A827,[3]库存报告使用数据!$A$1:$G$65536,7,0),"")</f>
        <v>0</v>
      </c>
      <c r="AD827">
        <f>IFERROR(VLOOKUP($A827,[3]库存报告使用数据!$A$1:$J$65536,10,0),"")</f>
        <v>0</v>
      </c>
      <c r="AE827">
        <f>IFERROR(VLOOKUP($A827,[3]库存报告使用数据!$A$1:$M$65536,13,0),"")</f>
        <v>0</v>
      </c>
      <c r="AF827" s="20" t="str">
        <f t="shared" si="210"/>
        <v/>
      </c>
      <c r="AG827" s="20" t="str">
        <f t="shared" si="211"/>
        <v/>
      </c>
      <c r="AH827" s="20" t="str">
        <f t="shared" si="212"/>
        <v/>
      </c>
      <c r="AI827" s="20" t="str">
        <f t="shared" si="213"/>
        <v/>
      </c>
      <c r="AJ827">
        <f>IFERROR(VLOOKUP($B827,[4]库存报告使用数据!$A$1:$B$65536,2,0),0)</f>
        <v>11</v>
      </c>
      <c r="AK827">
        <f>IFERROR(VLOOKUP($B827,[4]库存报告使用数据!$A$1:$C$65536,3,0),)</f>
        <v>0</v>
      </c>
      <c r="AL827">
        <f>IFERROR(VLOOKUP($B827,[4]库存报告使用数据!$A$1:$D$65536,4,0),)</f>
        <v>6</v>
      </c>
      <c r="AM827">
        <f>IFERROR(VLOOKUP($B827,[4]库存报告使用数据!$A$1:$E$65536,5,0),)</f>
        <v>2</v>
      </c>
      <c r="AN827" s="20">
        <f t="shared" si="214"/>
        <v>0.272727272727273</v>
      </c>
      <c r="AO827" s="20" t="str">
        <f t="shared" si="215"/>
        <v/>
      </c>
      <c r="AP827" s="20">
        <f t="shared" si="216"/>
        <v>0.333333333333333</v>
      </c>
      <c r="AQ827" s="20">
        <f t="shared" si="217"/>
        <v>0</v>
      </c>
      <c r="AR827" s="32">
        <f t="shared" si="218"/>
        <v>0.428571428571429</v>
      </c>
      <c r="AS827" s="32">
        <f t="shared" si="219"/>
        <v>25.7142857142857</v>
      </c>
      <c r="AT827" s="32">
        <f t="shared" si="220"/>
        <v>30.2857142857143</v>
      </c>
      <c r="AU827" s="28">
        <f t="shared" si="221"/>
        <v>130</v>
      </c>
      <c r="AV827" s="34">
        <f>IFERROR(时间!$B$4+AU827,"上周无销量")</f>
        <v>43413</v>
      </c>
    </row>
    <row r="828" spans="1:48">
      <c r="A828" s="18" t="s">
        <v>873</v>
      </c>
      <c r="B828" t="str">
        <f>VLOOKUP(A828,'[1]sku-asin（子）'!$A:$B,2,0)</f>
        <v>B01KO0SDBI</v>
      </c>
      <c r="C828" t="str">
        <f>VLOOKUP(A828,'[1]子sku-父sku'!$A:$B,2,0)</f>
        <v>LYQ-BS-1010</v>
      </c>
      <c r="D828" s="28">
        <f>IFERROR(VLOOKUP(A828,[2]库存报告使用数据处理!$A:$C,3,0),0)</f>
        <v>0</v>
      </c>
      <c r="E828" s="28">
        <f>IFERROR(VLOOKUP(A828,[2]库存报告使用数据处理!$A:$D,4,0),0)</f>
        <v>2</v>
      </c>
      <c r="F828" s="28">
        <f>IFERROR(VLOOKUP(A828,[2]库存报告使用数据处理!$A:$E,5,0),0)</f>
        <v>0</v>
      </c>
      <c r="G828" s="28">
        <f>IFERROR(VLOOKUP(A828,[2]库存报告使用数据处理!$A:$F,6,0),0)</f>
        <v>2</v>
      </c>
      <c r="H828" s="29">
        <f>IFERROR(VLOOKUP(A828,[2]库存报告使用数据处理!$A:$G,7,0),0)</f>
        <v>9.9</v>
      </c>
      <c r="I828">
        <f>IFERROR(VLOOKUP(A828,[5]数据处理!$A:$B,2,0),0)</f>
        <v>61</v>
      </c>
      <c r="J828" s="30">
        <f>IFERROR(VLOOKUP(A828,[5]数据处理!$A:$D,4,0),0)</f>
        <v>0</v>
      </c>
      <c r="K828" s="30">
        <f>IFERROR(VLOOKUP(A828,[5]数据处理!$A:$E,5,0),0)</f>
        <v>0</v>
      </c>
      <c r="L828" s="30">
        <f>IFERROR(VLOOKUP(A828,[5]数据处理!$A:$G,7,0),0)</f>
        <v>0</v>
      </c>
      <c r="M828">
        <f t="shared" si="205"/>
        <v>61</v>
      </c>
      <c r="N828">
        <f>IFERROR(VLOOKUP(A828,[5]数据处理!$A:$C,3,0),0)</f>
        <v>0</v>
      </c>
      <c r="O828">
        <f>IFERROR(VLOOKUP($A828,[5]数据处理!$A:$N,14,0),0)</f>
        <v>59</v>
      </c>
      <c r="P828">
        <f>IFERROR(VLOOKUP($A828,[3]库存报告使用数据!$A$1:$B$65536,2,0),"")</f>
        <v>2733</v>
      </c>
      <c r="Q828">
        <f>IFERROR(VLOOKUP($A828,[3]库存报告使用数据!$A$1:$E$65536,5,0),"")</f>
        <v>478</v>
      </c>
      <c r="R828">
        <f>IFERROR(VLOOKUP($A828,[3]库存报告使用数据!$A$1:$H$65536,8,0),"")</f>
        <v>812</v>
      </c>
      <c r="S828">
        <f>IFERROR(VLOOKUP($A828,[3]库存报告使用数据!$A$1:$K$65536,11,0),"")</f>
        <v>906</v>
      </c>
      <c r="T828">
        <f>IFERROR(VLOOKUP($A828,[3]库存报告使用数据!$A$1:$C$65536,3,0),"")</f>
        <v>15</v>
      </c>
      <c r="U828">
        <f>IFERROR(VLOOKUP($A828,[3]库存报告使用数据!$A$1:$F$65536,6,0),"")</f>
        <v>5</v>
      </c>
      <c r="V828">
        <f>IFERROR(VLOOKUP($A828,[3]库存报告使用数据!$A$1:$I$65536,9,0),"")</f>
        <v>5</v>
      </c>
      <c r="W828">
        <f>IFERROR(VLOOKUP($A828,[3]库存报告使用数据!$A$1:$L$65536,12,0),"")</f>
        <v>4</v>
      </c>
      <c r="X828" s="20">
        <f t="shared" si="206"/>
        <v>0.00548847420417124</v>
      </c>
      <c r="Y828" s="20">
        <f t="shared" si="207"/>
        <v>0.0104602510460251</v>
      </c>
      <c r="Z828" s="20">
        <f t="shared" si="208"/>
        <v>0.0061576354679803</v>
      </c>
      <c r="AA828" s="20">
        <f t="shared" si="209"/>
        <v>0.00441501103752759</v>
      </c>
      <c r="AB828">
        <f>IFERROR(VLOOKUP($A828,[3]库存报告使用数据!$A$1:$D$65536,4,0),"")</f>
        <v>2.11</v>
      </c>
      <c r="AC828">
        <f>IFERROR(VLOOKUP($A828,[3]库存报告使用数据!$A$1:$G$65536,7,0),"")</f>
        <v>0.63</v>
      </c>
      <c r="AD828">
        <f>IFERROR(VLOOKUP($A828,[3]库存报告使用数据!$A$1:$J$65536,10,0),"")</f>
        <v>0.78</v>
      </c>
      <c r="AE828">
        <f>IFERROR(VLOOKUP($A828,[3]库存报告使用数据!$A$1:$M$65536,13,0),"")</f>
        <v>0.57</v>
      </c>
      <c r="AF828" s="20" t="str">
        <f t="shared" si="210"/>
        <v>无销售广告费为2.11</v>
      </c>
      <c r="AG828" s="20">
        <f t="shared" si="211"/>
        <v>0.0318181818181818</v>
      </c>
      <c r="AH828" s="20" t="str">
        <f t="shared" si="212"/>
        <v>无销售广告费为0.78</v>
      </c>
      <c r="AI828" s="20">
        <f t="shared" si="213"/>
        <v>0.0287878787878788</v>
      </c>
      <c r="AJ828">
        <f>IFERROR(VLOOKUP($B828,[4]库存报告使用数据!$A$1:$B$65536,2,0),0)</f>
        <v>9</v>
      </c>
      <c r="AK828">
        <f>IFERROR(VLOOKUP($B828,[4]库存报告使用数据!$A$1:$C$65536,3,0),)</f>
        <v>8</v>
      </c>
      <c r="AL828">
        <f>IFERROR(VLOOKUP($B828,[4]库存报告使用数据!$A$1:$D$65536,4,0),)</f>
        <v>5</v>
      </c>
      <c r="AM828">
        <f>IFERROR(VLOOKUP($B828,[4]库存报告使用数据!$A$1:$E$65536,5,0),)</f>
        <v>8</v>
      </c>
      <c r="AN828" s="20">
        <f t="shared" si="214"/>
        <v>0</v>
      </c>
      <c r="AO828" s="20">
        <f t="shared" si="215"/>
        <v>0.25</v>
      </c>
      <c r="AP828" s="20">
        <f t="shared" si="216"/>
        <v>0</v>
      </c>
      <c r="AQ828" s="20">
        <f t="shared" si="217"/>
        <v>0.25</v>
      </c>
      <c r="AR828" s="32">
        <f t="shared" si="218"/>
        <v>0</v>
      </c>
      <c r="AS828" s="32">
        <f t="shared" si="219"/>
        <v>0</v>
      </c>
      <c r="AT828" s="32">
        <f t="shared" si="220"/>
        <v>61</v>
      </c>
      <c r="AU828" s="28" t="str">
        <f t="shared" si="221"/>
        <v>库存为61</v>
      </c>
      <c r="AV828" s="34" t="str">
        <f>IFERROR(时间!$B$4+AU828,"上周无销量")</f>
        <v>上周无销量</v>
      </c>
    </row>
    <row r="829" spans="1:48">
      <c r="A829" s="18" t="s">
        <v>874</v>
      </c>
      <c r="B829" t="str">
        <f>VLOOKUP(A829,'[1]sku-asin（子）'!$A:$B,2,0)</f>
        <v>B01KO0S9LM</v>
      </c>
      <c r="C829" t="str">
        <f>VLOOKUP(A829,'[1]子sku-父sku'!$A:$B,2,0)</f>
        <v>LYQ-BS-1010</v>
      </c>
      <c r="D829" s="28">
        <f>IFERROR(VLOOKUP(A829,[2]库存报告使用数据处理!$A:$C,3,0),0)</f>
        <v>0</v>
      </c>
      <c r="E829" s="28">
        <f>IFERROR(VLOOKUP(A829,[2]库存报告使用数据处理!$A:$D,4,0),0)</f>
        <v>0</v>
      </c>
      <c r="F829" s="28">
        <f>IFERROR(VLOOKUP(A829,[2]库存报告使用数据处理!$A:$E,5,0),0)</f>
        <v>1</v>
      </c>
      <c r="G829" s="28">
        <f>IFERROR(VLOOKUP(A829,[2]库存报告使用数据处理!$A:$F,6,0),0)</f>
        <v>0</v>
      </c>
      <c r="H829" s="29">
        <f>IFERROR(VLOOKUP(A829,[2]库存报告使用数据处理!$A:$G,7,0),0)</f>
        <v>15.98</v>
      </c>
      <c r="I829">
        <f>IFERROR(VLOOKUP(A829,[5]数据处理!$A:$B,2,0),0)</f>
        <v>12</v>
      </c>
      <c r="J829" s="30">
        <f>IFERROR(VLOOKUP(A829,[5]数据处理!$A:$D,4,0),0)</f>
        <v>0</v>
      </c>
      <c r="K829" s="30">
        <f>IFERROR(VLOOKUP(A829,[5]数据处理!$A:$E,5,0),0)</f>
        <v>0</v>
      </c>
      <c r="L829" s="30">
        <f>IFERROR(VLOOKUP(A829,[5]数据处理!$A:$G,7,0),0)</f>
        <v>1</v>
      </c>
      <c r="M829">
        <f t="shared" si="205"/>
        <v>13</v>
      </c>
      <c r="N829">
        <f>IFERROR(VLOOKUP(A829,[5]数据处理!$A:$C,3,0),0)</f>
        <v>0</v>
      </c>
      <c r="O829">
        <f>IFERROR(VLOOKUP($A829,[5]数据处理!$A:$N,14,0),0)</f>
        <v>8</v>
      </c>
      <c r="P829">
        <f>IFERROR(VLOOKUP($A829,[3]库存报告使用数据!$A$1:$B$65536,2,0),"")</f>
        <v>1315</v>
      </c>
      <c r="Q829">
        <f>IFERROR(VLOOKUP($A829,[3]库存报告使用数据!$A$1:$E$65536,5,0),"")</f>
        <v>526</v>
      </c>
      <c r="R829">
        <f>IFERROR(VLOOKUP($A829,[3]库存报告使用数据!$A$1:$H$65536,8,0),"")</f>
        <v>288</v>
      </c>
      <c r="S829">
        <f>IFERROR(VLOOKUP($A829,[3]库存报告使用数据!$A$1:$K$65536,11,0),"")</f>
        <v>239</v>
      </c>
      <c r="T829">
        <f>IFERROR(VLOOKUP($A829,[3]库存报告使用数据!$A$1:$C$65536,3,0),"")</f>
        <v>11</v>
      </c>
      <c r="U829">
        <f>IFERROR(VLOOKUP($A829,[3]库存报告使用数据!$A$1:$F$65536,6,0),"")</f>
        <v>4</v>
      </c>
      <c r="V829">
        <f>IFERROR(VLOOKUP($A829,[3]库存报告使用数据!$A$1:$I$65536,9,0),"")</f>
        <v>3</v>
      </c>
      <c r="W829">
        <f>IFERROR(VLOOKUP($A829,[3]库存报告使用数据!$A$1:$L$65536,12,0),"")</f>
        <v>2</v>
      </c>
      <c r="X829" s="20">
        <f t="shared" si="206"/>
        <v>0.00836501901140684</v>
      </c>
      <c r="Y829" s="20">
        <f t="shared" si="207"/>
        <v>0.00760456273764259</v>
      </c>
      <c r="Z829" s="20">
        <f t="shared" si="208"/>
        <v>0.0104166666666667</v>
      </c>
      <c r="AA829" s="20">
        <f t="shared" si="209"/>
        <v>0.00836820083682008</v>
      </c>
      <c r="AB829">
        <f>IFERROR(VLOOKUP($A829,[3]库存报告使用数据!$A$1:$D$65536,4,0),"")</f>
        <v>1.04</v>
      </c>
      <c r="AC829">
        <f>IFERROR(VLOOKUP($A829,[3]库存报告使用数据!$A$1:$G$65536,7,0),"")</f>
        <v>0.16</v>
      </c>
      <c r="AD829">
        <f>IFERROR(VLOOKUP($A829,[3]库存报告使用数据!$A$1:$J$65536,10,0),"")</f>
        <v>0.06</v>
      </c>
      <c r="AE829">
        <f>IFERROR(VLOOKUP($A829,[3]库存报告使用数据!$A$1:$M$65536,13,0),"")</f>
        <v>0.15</v>
      </c>
      <c r="AF829" s="20" t="str">
        <f t="shared" si="210"/>
        <v>无销售广告费为1.04</v>
      </c>
      <c r="AG829" s="20" t="str">
        <f t="shared" si="211"/>
        <v>无销售广告费为0.16</v>
      </c>
      <c r="AH829" s="20">
        <f t="shared" si="212"/>
        <v>0.00375469336670839</v>
      </c>
      <c r="AI829" s="20" t="str">
        <f t="shared" si="213"/>
        <v>无销售广告费为0.15</v>
      </c>
      <c r="AJ829">
        <f>IFERROR(VLOOKUP($B829,[4]库存报告使用数据!$A$1:$B$65536,2,0),0)</f>
        <v>5</v>
      </c>
      <c r="AK829">
        <f>IFERROR(VLOOKUP($B829,[4]库存报告使用数据!$A$1:$C$65536,3,0),)</f>
        <v>2</v>
      </c>
      <c r="AL829">
        <f>IFERROR(VLOOKUP($B829,[4]库存报告使用数据!$A$1:$D$65536,4,0),)</f>
        <v>10</v>
      </c>
      <c r="AM829">
        <f>IFERROR(VLOOKUP($B829,[4]库存报告使用数据!$A$1:$E$65536,5,0),)</f>
        <v>7</v>
      </c>
      <c r="AN829" s="20">
        <f t="shared" si="214"/>
        <v>0</v>
      </c>
      <c r="AO829" s="20">
        <f t="shared" si="215"/>
        <v>0</v>
      </c>
      <c r="AP829" s="20">
        <f t="shared" si="216"/>
        <v>0.1</v>
      </c>
      <c r="AQ829" s="20">
        <f t="shared" si="217"/>
        <v>0</v>
      </c>
      <c r="AR829" s="32">
        <f t="shared" si="218"/>
        <v>0</v>
      </c>
      <c r="AS829" s="32">
        <f t="shared" si="219"/>
        <v>0</v>
      </c>
      <c r="AT829" s="32">
        <f t="shared" si="220"/>
        <v>13</v>
      </c>
      <c r="AU829" s="28" t="str">
        <f t="shared" si="221"/>
        <v>库存为13</v>
      </c>
      <c r="AV829" s="34" t="str">
        <f>IFERROR(时间!$B$4+AU829,"上周无销量")</f>
        <v>上周无销量</v>
      </c>
    </row>
    <row r="830" spans="1:48">
      <c r="A830" s="18" t="s">
        <v>875</v>
      </c>
      <c r="B830" t="str">
        <f>VLOOKUP(A830,'[1]sku-asin（子）'!$A:$B,2,0)</f>
        <v>B01N1X1M4J</v>
      </c>
      <c r="C830" t="str">
        <f>VLOOKUP(A830,'[1]子sku-父sku'!$A:$B,2,0)</f>
        <v>LYQ-BS-1010</v>
      </c>
      <c r="D830" s="28">
        <f>IFERROR(VLOOKUP(A830,[2]库存报告使用数据处理!$A:$C,3,0),0)</f>
        <v>1</v>
      </c>
      <c r="E830" s="28">
        <f>IFERROR(VLOOKUP(A830,[2]库存报告使用数据处理!$A:$D,4,0),0)</f>
        <v>1</v>
      </c>
      <c r="F830" s="28">
        <f>IFERROR(VLOOKUP(A830,[2]库存报告使用数据处理!$A:$E,5,0),0)</f>
        <v>0</v>
      </c>
      <c r="G830" s="28">
        <f>IFERROR(VLOOKUP(A830,[2]库存报告使用数据处理!$A:$F,6,0),0)</f>
        <v>1</v>
      </c>
      <c r="H830" s="29">
        <f>IFERROR(VLOOKUP(A830,[2]库存报告使用数据处理!$A:$G,7,0),0)</f>
        <v>11.9266666666667</v>
      </c>
      <c r="I830">
        <f>IFERROR(VLOOKUP(A830,[5]数据处理!$A:$B,2,0),0)</f>
        <v>10</v>
      </c>
      <c r="J830" s="30">
        <f>IFERROR(VLOOKUP(A830,[5]数据处理!$A:$D,4,0),0)</f>
        <v>0</v>
      </c>
      <c r="K830" s="30">
        <f>IFERROR(VLOOKUP(A830,[5]数据处理!$A:$E,5,0),0)</f>
        <v>0</v>
      </c>
      <c r="L830" s="30">
        <f>IFERROR(VLOOKUP(A830,[5]数据处理!$A:$G,7,0),0)</f>
        <v>0</v>
      </c>
      <c r="M830">
        <f t="shared" si="205"/>
        <v>10</v>
      </c>
      <c r="N830">
        <f>IFERROR(VLOOKUP(A830,[5]数据处理!$A:$C,3,0),0)</f>
        <v>0</v>
      </c>
      <c r="O830">
        <f>IFERROR(VLOOKUP($A830,[5]数据处理!$A:$N,14,0),0)</f>
        <v>8</v>
      </c>
      <c r="P830" t="str">
        <f>IFERROR(VLOOKUP($A830,[3]库存报告使用数据!$A$1:$B$65536,2,0),"")</f>
        <v/>
      </c>
      <c r="Q830" t="str">
        <f>IFERROR(VLOOKUP($A830,[3]库存报告使用数据!$A$1:$E$65536,5,0),"")</f>
        <v/>
      </c>
      <c r="R830" t="str">
        <f>IFERROR(VLOOKUP($A830,[3]库存报告使用数据!$A$1:$H$65536,8,0),"")</f>
        <v/>
      </c>
      <c r="S830" t="str">
        <f>IFERROR(VLOOKUP($A830,[3]库存报告使用数据!$A$1:$K$65536,11,0),"")</f>
        <v/>
      </c>
      <c r="T830" t="str">
        <f>IFERROR(VLOOKUP($A830,[3]库存报告使用数据!$A$1:$C$65536,3,0),"")</f>
        <v/>
      </c>
      <c r="U830" t="str">
        <f>IFERROR(VLOOKUP($A830,[3]库存报告使用数据!$A$1:$F$65536,6,0),"")</f>
        <v/>
      </c>
      <c r="V830" t="str">
        <f>IFERROR(VLOOKUP($A830,[3]库存报告使用数据!$A$1:$I$65536,9,0),"")</f>
        <v/>
      </c>
      <c r="W830" t="str">
        <f>IFERROR(VLOOKUP($A830,[3]库存报告使用数据!$A$1:$L$65536,12,0),"")</f>
        <v/>
      </c>
      <c r="X830" s="20" t="str">
        <f t="shared" si="206"/>
        <v/>
      </c>
      <c r="Y830" s="20" t="str">
        <f t="shared" si="207"/>
        <v/>
      </c>
      <c r="Z830" s="20" t="str">
        <f t="shared" si="208"/>
        <v/>
      </c>
      <c r="AA830" s="20" t="str">
        <f t="shared" si="209"/>
        <v/>
      </c>
      <c r="AB830" t="str">
        <f>IFERROR(VLOOKUP($A830,[3]库存报告使用数据!$A$1:$D$65536,4,0),"")</f>
        <v/>
      </c>
      <c r="AC830" t="str">
        <f>IFERROR(VLOOKUP($A830,[3]库存报告使用数据!$A$1:$G$65536,7,0),"")</f>
        <v/>
      </c>
      <c r="AD830" t="str">
        <f>IFERROR(VLOOKUP($A830,[3]库存报告使用数据!$A$1:$J$65536,10,0),"")</f>
        <v/>
      </c>
      <c r="AE830" t="str">
        <f>IFERROR(VLOOKUP($A830,[3]库存报告使用数据!$A$1:$M$65536,13,0),"")</f>
        <v/>
      </c>
      <c r="AF830" s="20" t="str">
        <f t="shared" si="210"/>
        <v/>
      </c>
      <c r="AG830" s="20" t="str">
        <f t="shared" si="211"/>
        <v/>
      </c>
      <c r="AH830" s="20" t="str">
        <f t="shared" si="212"/>
        <v/>
      </c>
      <c r="AI830" s="20" t="str">
        <f t="shared" si="213"/>
        <v/>
      </c>
      <c r="AJ830">
        <f>IFERROR(VLOOKUP($B830,[4]库存报告使用数据!$A$1:$B$65536,2,0),0)</f>
        <v>2</v>
      </c>
      <c r="AK830">
        <f>IFERROR(VLOOKUP($B830,[4]库存报告使用数据!$A$1:$C$65536,3,0),)</f>
        <v>4</v>
      </c>
      <c r="AL830">
        <f>IFERROR(VLOOKUP($B830,[4]库存报告使用数据!$A$1:$D$65536,4,0),)</f>
        <v>5</v>
      </c>
      <c r="AM830">
        <f>IFERROR(VLOOKUP($B830,[4]库存报告使用数据!$A$1:$E$65536,5,0),)</f>
        <v>17</v>
      </c>
      <c r="AN830" s="20">
        <f t="shared" si="214"/>
        <v>0.5</v>
      </c>
      <c r="AO830" s="20">
        <f t="shared" si="215"/>
        <v>0.25</v>
      </c>
      <c r="AP830" s="20">
        <f t="shared" si="216"/>
        <v>0</v>
      </c>
      <c r="AQ830" s="20">
        <f t="shared" si="217"/>
        <v>0.0588235294117647</v>
      </c>
      <c r="AR830" s="32">
        <f t="shared" si="218"/>
        <v>0.142857142857143</v>
      </c>
      <c r="AS830" s="32">
        <f t="shared" si="219"/>
        <v>8.57142857142857</v>
      </c>
      <c r="AT830" s="32">
        <f t="shared" si="220"/>
        <v>1.42857142857143</v>
      </c>
      <c r="AU830" s="28">
        <f t="shared" si="221"/>
        <v>70</v>
      </c>
      <c r="AV830" s="34">
        <f>IFERROR(时间!$B$4+AU830,"上周无销量")</f>
        <v>43353</v>
      </c>
    </row>
    <row r="831" spans="1:48">
      <c r="A831" s="18" t="s">
        <v>876</v>
      </c>
      <c r="B831" t="str">
        <f>VLOOKUP(A831,'[1]sku-asin（子）'!$A:$B,2,0)</f>
        <v>B01MZ4HIL3</v>
      </c>
      <c r="C831" t="str">
        <f>VLOOKUP(A831,'[1]子sku-父sku'!$A:$B,2,0)</f>
        <v>LYQ-BS-1010</v>
      </c>
      <c r="D831" s="28">
        <f>IFERROR(VLOOKUP(A831,[2]库存报告使用数据处理!$A:$C,3,0),0)</f>
        <v>1</v>
      </c>
      <c r="E831" s="28">
        <f>IFERROR(VLOOKUP(A831,[2]库存报告使用数据处理!$A:$D,4,0),0)</f>
        <v>0</v>
      </c>
      <c r="F831" s="28">
        <f>IFERROR(VLOOKUP(A831,[2]库存报告使用数据处理!$A:$E,5,0),0)</f>
        <v>0</v>
      </c>
      <c r="G831" s="28">
        <f>IFERROR(VLOOKUP(A831,[2]库存报告使用数据处理!$A:$F,6,0),0)</f>
        <v>4</v>
      </c>
      <c r="H831" s="29">
        <f>IFERROR(VLOOKUP(A831,[2]库存报告使用数据处理!$A:$G,7,0),0)</f>
        <v>9.9</v>
      </c>
      <c r="I831">
        <f>IFERROR(VLOOKUP(A831,[5]数据处理!$A:$B,2,0),0)</f>
        <v>2</v>
      </c>
      <c r="J831" s="30">
        <f>IFERROR(VLOOKUP(A831,[5]数据处理!$A:$D,4,0),0)</f>
        <v>0</v>
      </c>
      <c r="K831" s="30">
        <f>IFERROR(VLOOKUP(A831,[5]数据处理!$A:$E,5,0),0)</f>
        <v>0</v>
      </c>
      <c r="L831" s="30">
        <f>IFERROR(VLOOKUP(A831,[5]数据处理!$A:$G,7,0),0)</f>
        <v>0</v>
      </c>
      <c r="M831">
        <f t="shared" si="205"/>
        <v>2</v>
      </c>
      <c r="N831">
        <f>IFERROR(VLOOKUP(A831,[5]数据处理!$A:$C,3,0),0)</f>
        <v>0</v>
      </c>
      <c r="O831">
        <f>IFERROR(VLOOKUP($A831,[5]数据处理!$A:$N,14,0),0)</f>
        <v>0</v>
      </c>
      <c r="P831">
        <f>IFERROR(VLOOKUP($A831,[3]库存报告使用数据!$A$1:$B$65536,2,0),"")</f>
        <v>0</v>
      </c>
      <c r="Q831">
        <f>IFERROR(VLOOKUP($A831,[3]库存报告使用数据!$A$1:$E$65536,5,0),"")</f>
        <v>2125</v>
      </c>
      <c r="R831">
        <f>IFERROR(VLOOKUP($A831,[3]库存报告使用数据!$A$1:$H$65536,8,0),"")</f>
        <v>711</v>
      </c>
      <c r="S831">
        <f>IFERROR(VLOOKUP($A831,[3]库存报告使用数据!$A$1:$K$65536,11,0),"")</f>
        <v>880</v>
      </c>
      <c r="T831">
        <f>IFERROR(VLOOKUP($A831,[3]库存报告使用数据!$A$1:$C$65536,3,0),"")</f>
        <v>1</v>
      </c>
      <c r="U831">
        <f>IFERROR(VLOOKUP($A831,[3]库存报告使用数据!$A$1:$F$65536,6,0),"")</f>
        <v>8</v>
      </c>
      <c r="V831">
        <f>IFERROR(VLOOKUP($A831,[3]库存报告使用数据!$A$1:$I$65536,9,0),"")</f>
        <v>2</v>
      </c>
      <c r="W831">
        <f>IFERROR(VLOOKUP($A831,[3]库存报告使用数据!$A$1:$L$65536,12,0),"")</f>
        <v>3</v>
      </c>
      <c r="X831" s="20" t="str">
        <f t="shared" si="206"/>
        <v/>
      </c>
      <c r="Y831" s="20">
        <f t="shared" si="207"/>
        <v>0.00376470588235294</v>
      </c>
      <c r="Z831" s="20">
        <f t="shared" si="208"/>
        <v>0.00281293952180028</v>
      </c>
      <c r="AA831" s="20">
        <f t="shared" si="209"/>
        <v>0.00340909090909091</v>
      </c>
      <c r="AB831">
        <f>IFERROR(VLOOKUP($A831,[3]库存报告使用数据!$A$1:$D$65536,4,0),"")</f>
        <v>0.03375</v>
      </c>
      <c r="AC831">
        <f>IFERROR(VLOOKUP($A831,[3]库存报告使用数据!$A$1:$G$65536,7,0),"")</f>
        <v>0</v>
      </c>
      <c r="AD831">
        <f>IFERROR(VLOOKUP($A831,[3]库存报告使用数据!$A$1:$J$65536,10,0),"")</f>
        <v>0</v>
      </c>
      <c r="AE831">
        <f>IFERROR(VLOOKUP($A831,[3]库存报告使用数据!$A$1:$M$65536,13,0),"")</f>
        <v>0</v>
      </c>
      <c r="AF831" s="20">
        <f t="shared" si="210"/>
        <v>0.00340909090909091</v>
      </c>
      <c r="AG831" s="20" t="str">
        <f t="shared" si="211"/>
        <v/>
      </c>
      <c r="AH831" s="20" t="str">
        <f t="shared" si="212"/>
        <v/>
      </c>
      <c r="AI831" s="20" t="str">
        <f t="shared" si="213"/>
        <v/>
      </c>
      <c r="AJ831">
        <f>IFERROR(VLOOKUP($B831,[4]库存报告使用数据!$A$1:$B$65536,2,0),0)</f>
        <v>6</v>
      </c>
      <c r="AK831">
        <f>IFERROR(VLOOKUP($B831,[4]库存报告使用数据!$A$1:$C$65536,3,0),)</f>
        <v>8</v>
      </c>
      <c r="AL831">
        <f>IFERROR(VLOOKUP($B831,[4]库存报告使用数据!$A$1:$D$65536,4,0),)</f>
        <v>2</v>
      </c>
      <c r="AM831">
        <f>IFERROR(VLOOKUP($B831,[4]库存报告使用数据!$A$1:$E$65536,5,0),)</f>
        <v>11</v>
      </c>
      <c r="AN831" s="20">
        <f t="shared" si="214"/>
        <v>0.166666666666667</v>
      </c>
      <c r="AO831" s="20">
        <f t="shared" si="215"/>
        <v>0</v>
      </c>
      <c r="AP831" s="20">
        <f t="shared" si="216"/>
        <v>0</v>
      </c>
      <c r="AQ831" s="20">
        <f t="shared" si="217"/>
        <v>0.363636363636364</v>
      </c>
      <c r="AR831" s="32">
        <f t="shared" si="218"/>
        <v>0.142857142857143</v>
      </c>
      <c r="AS831" s="32">
        <f t="shared" si="219"/>
        <v>8.57142857142857</v>
      </c>
      <c r="AT831" s="32">
        <f t="shared" si="220"/>
        <v>-6.57142857142857</v>
      </c>
      <c r="AU831" s="28">
        <f t="shared" si="221"/>
        <v>14</v>
      </c>
      <c r="AV831" s="34">
        <f>IFERROR(时间!$B$4+AU831,"上周无销量")</f>
        <v>43297</v>
      </c>
    </row>
    <row r="832" spans="1:48">
      <c r="A832" s="18" t="s">
        <v>877</v>
      </c>
      <c r="B832" t="str">
        <f>VLOOKUP(A832,'[1]sku-asin（子）'!$A:$B,2,0)</f>
        <v>B01N2YLI1M</v>
      </c>
      <c r="C832" t="str">
        <f>VLOOKUP(A832,'[1]子sku-父sku'!$A:$B,2,0)</f>
        <v>LYQ-BS-1010</v>
      </c>
      <c r="D832" s="28">
        <f>IFERROR(VLOOKUP(A832,[2]库存报告使用数据处理!$A:$C,3,0),0)</f>
        <v>0</v>
      </c>
      <c r="E832" s="28">
        <f>IFERROR(VLOOKUP(A832,[2]库存报告使用数据处理!$A:$D,4,0),0)</f>
        <v>0</v>
      </c>
      <c r="F832" s="28">
        <f>IFERROR(VLOOKUP(A832,[2]库存报告使用数据处理!$A:$E,5,0),0)</f>
        <v>1</v>
      </c>
      <c r="G832" s="28">
        <f>IFERROR(VLOOKUP(A832,[2]库存报告使用数据处理!$A:$F,6,0),0)</f>
        <v>1</v>
      </c>
      <c r="H832" s="29">
        <f>IFERROR(VLOOKUP(A832,[2]库存报告使用数据处理!$A:$G,7,0),0)</f>
        <v>9.9</v>
      </c>
      <c r="I832">
        <f>IFERROR(VLOOKUP(A832,[5]数据处理!$A:$B,2,0),0)</f>
        <v>6</v>
      </c>
      <c r="J832" s="30">
        <f>IFERROR(VLOOKUP(A832,[5]数据处理!$A:$D,4,0),0)</f>
        <v>0</v>
      </c>
      <c r="K832" s="30">
        <f>IFERROR(VLOOKUP(A832,[5]数据处理!$A:$E,5,0),0)</f>
        <v>0</v>
      </c>
      <c r="L832" s="30">
        <f>IFERROR(VLOOKUP(A832,[5]数据处理!$A:$G,7,0),0)</f>
        <v>1</v>
      </c>
      <c r="M832">
        <f t="shared" si="205"/>
        <v>7</v>
      </c>
      <c r="N832">
        <f>IFERROR(VLOOKUP(A832,[5]数据处理!$A:$C,3,0),0)</f>
        <v>0</v>
      </c>
      <c r="O832">
        <f>IFERROR(VLOOKUP($A832,[5]数据处理!$A:$N,14,0),0)</f>
        <v>0</v>
      </c>
      <c r="P832" t="str">
        <f>IFERROR(VLOOKUP($A832,[3]库存报告使用数据!$A$1:$B$65536,2,0),"")</f>
        <v/>
      </c>
      <c r="Q832" t="str">
        <f>IFERROR(VLOOKUP($A832,[3]库存报告使用数据!$A$1:$E$65536,5,0),"")</f>
        <v/>
      </c>
      <c r="R832" t="str">
        <f>IFERROR(VLOOKUP($A832,[3]库存报告使用数据!$A$1:$H$65536,8,0),"")</f>
        <v/>
      </c>
      <c r="S832" t="str">
        <f>IFERROR(VLOOKUP($A832,[3]库存报告使用数据!$A$1:$K$65536,11,0),"")</f>
        <v/>
      </c>
      <c r="T832" t="str">
        <f>IFERROR(VLOOKUP($A832,[3]库存报告使用数据!$A$1:$C$65536,3,0),"")</f>
        <v/>
      </c>
      <c r="U832" t="str">
        <f>IFERROR(VLOOKUP($A832,[3]库存报告使用数据!$A$1:$F$65536,6,0),"")</f>
        <v/>
      </c>
      <c r="V832" t="str">
        <f>IFERROR(VLOOKUP($A832,[3]库存报告使用数据!$A$1:$I$65536,9,0),"")</f>
        <v/>
      </c>
      <c r="W832" t="str">
        <f>IFERROR(VLOOKUP($A832,[3]库存报告使用数据!$A$1:$L$65536,12,0),"")</f>
        <v/>
      </c>
      <c r="X832" s="20" t="str">
        <f t="shared" si="206"/>
        <v/>
      </c>
      <c r="Y832" s="20" t="str">
        <f t="shared" si="207"/>
        <v/>
      </c>
      <c r="Z832" s="20" t="str">
        <f t="shared" si="208"/>
        <v/>
      </c>
      <c r="AA832" s="20" t="str">
        <f t="shared" si="209"/>
        <v/>
      </c>
      <c r="AB832" t="str">
        <f>IFERROR(VLOOKUP($A832,[3]库存报告使用数据!$A$1:$D$65536,4,0),"")</f>
        <v/>
      </c>
      <c r="AC832" t="str">
        <f>IFERROR(VLOOKUP($A832,[3]库存报告使用数据!$A$1:$G$65536,7,0),"")</f>
        <v/>
      </c>
      <c r="AD832" t="str">
        <f>IFERROR(VLOOKUP($A832,[3]库存报告使用数据!$A$1:$J$65536,10,0),"")</f>
        <v/>
      </c>
      <c r="AE832" t="str">
        <f>IFERROR(VLOOKUP($A832,[3]库存报告使用数据!$A$1:$M$65536,13,0),"")</f>
        <v/>
      </c>
      <c r="AF832" s="20" t="str">
        <f t="shared" si="210"/>
        <v/>
      </c>
      <c r="AG832" s="20" t="str">
        <f t="shared" si="211"/>
        <v/>
      </c>
      <c r="AH832" s="20" t="str">
        <f t="shared" si="212"/>
        <v/>
      </c>
      <c r="AI832" s="20" t="str">
        <f t="shared" si="213"/>
        <v/>
      </c>
      <c r="AJ832">
        <f>IFERROR(VLOOKUP($B832,[4]库存报告使用数据!$A$1:$B$65536,2,0),0)</f>
        <v>4</v>
      </c>
      <c r="AK832">
        <f>IFERROR(VLOOKUP($B832,[4]库存报告使用数据!$A$1:$C$65536,3,0),)</f>
        <v>10</v>
      </c>
      <c r="AL832">
        <f>IFERROR(VLOOKUP($B832,[4]库存报告使用数据!$A$1:$D$65536,4,0),)</f>
        <v>8</v>
      </c>
      <c r="AM832">
        <f>IFERROR(VLOOKUP($B832,[4]库存报告使用数据!$A$1:$E$65536,5,0),)</f>
        <v>11</v>
      </c>
      <c r="AN832" s="20">
        <f t="shared" si="214"/>
        <v>0</v>
      </c>
      <c r="AO832" s="20">
        <f t="shared" si="215"/>
        <v>0</v>
      </c>
      <c r="AP832" s="20">
        <f t="shared" si="216"/>
        <v>0.125</v>
      </c>
      <c r="AQ832" s="20">
        <f t="shared" si="217"/>
        <v>0.0909090909090909</v>
      </c>
      <c r="AR832" s="32">
        <f t="shared" si="218"/>
        <v>0</v>
      </c>
      <c r="AS832" s="32">
        <f t="shared" si="219"/>
        <v>0</v>
      </c>
      <c r="AT832" s="32">
        <f t="shared" si="220"/>
        <v>7</v>
      </c>
      <c r="AU832" s="28" t="str">
        <f t="shared" si="221"/>
        <v>库存为7</v>
      </c>
      <c r="AV832" s="34" t="str">
        <f>IFERROR(时间!$B$4+AU832,"上周无销量")</f>
        <v>上周无销量</v>
      </c>
    </row>
    <row r="833" spans="1:48">
      <c r="A833" s="18" t="s">
        <v>878</v>
      </c>
      <c r="B833" t="str">
        <f>VLOOKUP(A833,'[1]sku-asin（子）'!$A:$B,2,0)</f>
        <v>B06XZ2GBMX</v>
      </c>
      <c r="C833" t="str">
        <f>VLOOKUP(A833,'[1]子sku-父sku'!$A:$B,2,0)</f>
        <v>LYQ-BS-1010</v>
      </c>
      <c r="D833" s="28">
        <f>IFERROR(VLOOKUP(A833,[2]库存报告使用数据处理!$A:$C,3,0),0)</f>
        <v>0</v>
      </c>
      <c r="E833" s="28">
        <f>IFERROR(VLOOKUP(A833,[2]库存报告使用数据处理!$A:$D,4,0),0)</f>
        <v>1</v>
      </c>
      <c r="F833" s="28">
        <f>IFERROR(VLOOKUP(A833,[2]库存报告使用数据处理!$A:$E,5,0),0)</f>
        <v>0</v>
      </c>
      <c r="G833" s="28">
        <f>IFERROR(VLOOKUP(A833,[2]库存报告使用数据处理!$A:$F,6,0),0)</f>
        <v>1</v>
      </c>
      <c r="H833" s="29">
        <f>IFERROR(VLOOKUP(A833,[2]库存报告使用数据处理!$A:$G,7,0),0)</f>
        <v>15.98</v>
      </c>
      <c r="I833">
        <f>IFERROR(VLOOKUP(A833,[5]数据处理!$A:$B,2,0),0)</f>
        <v>1</v>
      </c>
      <c r="J833" s="30">
        <f>IFERROR(VLOOKUP(A833,[5]数据处理!$A:$D,4,0),0)</f>
        <v>0</v>
      </c>
      <c r="K833" s="30">
        <f>IFERROR(VLOOKUP(A833,[5]数据处理!$A:$E,5,0),0)</f>
        <v>0</v>
      </c>
      <c r="L833" s="30">
        <f>IFERROR(VLOOKUP(A833,[5]数据处理!$A:$G,7,0),0)</f>
        <v>0</v>
      </c>
      <c r="M833">
        <f t="shared" si="205"/>
        <v>1</v>
      </c>
      <c r="N833">
        <f>IFERROR(VLOOKUP(A833,[5]数据处理!$A:$C,3,0),0)</f>
        <v>0</v>
      </c>
      <c r="O833">
        <f>IFERROR(VLOOKUP($A833,[5]数据处理!$A:$N,14,0),0)</f>
        <v>1</v>
      </c>
      <c r="P833">
        <f>IFERROR(VLOOKUP($A833,[3]库存报告使用数据!$A$1:$B$65536,2,0),"")</f>
        <v>0</v>
      </c>
      <c r="Q833">
        <f>IFERROR(VLOOKUP($A833,[3]库存报告使用数据!$A$1:$E$65536,5,0),"")</f>
        <v>0</v>
      </c>
      <c r="R833">
        <f>IFERROR(VLOOKUP($A833,[3]库存报告使用数据!$A$1:$H$65536,8,0),"")</f>
        <v>0</v>
      </c>
      <c r="S833">
        <f>IFERROR(VLOOKUP($A833,[3]库存报告使用数据!$A$1:$K$65536,11,0),"")</f>
        <v>2871</v>
      </c>
      <c r="T833">
        <f>IFERROR(VLOOKUP($A833,[3]库存报告使用数据!$A$1:$C$65536,3,0),"")</f>
        <v>0</v>
      </c>
      <c r="U833">
        <f>IFERROR(VLOOKUP($A833,[3]库存报告使用数据!$A$1:$F$65536,6,0),"")</f>
        <v>0</v>
      </c>
      <c r="V833">
        <f>IFERROR(VLOOKUP($A833,[3]库存报告使用数据!$A$1:$I$65536,9,0),"")</f>
        <v>0</v>
      </c>
      <c r="W833">
        <f>IFERROR(VLOOKUP($A833,[3]库存报告使用数据!$A$1:$L$65536,12,0),"")</f>
        <v>20</v>
      </c>
      <c r="X833" s="20" t="str">
        <f t="shared" si="206"/>
        <v/>
      </c>
      <c r="Y833" s="20" t="str">
        <f t="shared" si="207"/>
        <v/>
      </c>
      <c r="Z833" s="20" t="str">
        <f t="shared" si="208"/>
        <v/>
      </c>
      <c r="AA833" s="20">
        <f t="shared" si="209"/>
        <v>0.00696621386276559</v>
      </c>
      <c r="AB833">
        <f>IFERROR(VLOOKUP($A833,[3]库存报告使用数据!$A$1:$D$65536,4,0),"")</f>
        <v>0</v>
      </c>
      <c r="AC833">
        <f>IFERROR(VLOOKUP($A833,[3]库存报告使用数据!$A$1:$G$65536,7,0),"")</f>
        <v>0</v>
      </c>
      <c r="AD833">
        <f>IFERROR(VLOOKUP($A833,[3]库存报告使用数据!$A$1:$J$65536,10,0),"")</f>
        <v>0</v>
      </c>
      <c r="AE833">
        <f>IFERROR(VLOOKUP($A833,[3]库存报告使用数据!$A$1:$M$65536,13,0),"")</f>
        <v>3.74</v>
      </c>
      <c r="AF833" s="20" t="str">
        <f t="shared" si="210"/>
        <v/>
      </c>
      <c r="AG833" s="20" t="str">
        <f t="shared" si="211"/>
        <v/>
      </c>
      <c r="AH833" s="20" t="str">
        <f t="shared" si="212"/>
        <v/>
      </c>
      <c r="AI833" s="20">
        <f t="shared" si="213"/>
        <v>0.234042553191489</v>
      </c>
      <c r="AJ833">
        <f>IFERROR(VLOOKUP($B833,[4]库存报告使用数据!$A$1:$B$65536,2,0),0)</f>
        <v>2</v>
      </c>
      <c r="AK833">
        <f>IFERROR(VLOOKUP($B833,[4]库存报告使用数据!$A$1:$C$65536,3,0),)</f>
        <v>3</v>
      </c>
      <c r="AL833">
        <f>IFERROR(VLOOKUP($B833,[4]库存报告使用数据!$A$1:$D$65536,4,0),)</f>
        <v>5</v>
      </c>
      <c r="AM833">
        <f>IFERROR(VLOOKUP($B833,[4]库存报告使用数据!$A$1:$E$65536,5,0),)</f>
        <v>10</v>
      </c>
      <c r="AN833" s="20">
        <f t="shared" si="214"/>
        <v>0</v>
      </c>
      <c r="AO833" s="20">
        <f t="shared" si="215"/>
        <v>0.333333333333333</v>
      </c>
      <c r="AP833" s="20">
        <f t="shared" si="216"/>
        <v>0</v>
      </c>
      <c r="AQ833" s="20">
        <f t="shared" si="217"/>
        <v>0.1</v>
      </c>
      <c r="AR833" s="32">
        <f t="shared" si="218"/>
        <v>0</v>
      </c>
      <c r="AS833" s="32">
        <f t="shared" si="219"/>
        <v>0</v>
      </c>
      <c r="AT833" s="32">
        <f t="shared" si="220"/>
        <v>1</v>
      </c>
      <c r="AU833" s="28" t="str">
        <f t="shared" si="221"/>
        <v>库存为1</v>
      </c>
      <c r="AV833" s="34" t="str">
        <f>IFERROR(时间!$B$4+AU833,"上周无销量")</f>
        <v>上周无销量</v>
      </c>
    </row>
    <row r="834" spans="1:48">
      <c r="A834" s="18" t="s">
        <v>879</v>
      </c>
      <c r="B834" t="str">
        <f>VLOOKUP(A834,'[1]sku-asin（子）'!$A:$B,2,0)</f>
        <v>B01NH0M9O4</v>
      </c>
      <c r="C834" t="str">
        <f>VLOOKUP(A834,'[1]子sku-父sku'!$A:$B,2,0)</f>
        <v>LYQ-BS-1010</v>
      </c>
      <c r="D834" s="28">
        <f>IFERROR(VLOOKUP(A834,[2]库存报告使用数据处理!$A:$C,3,0),0)</f>
        <v>0</v>
      </c>
      <c r="E834" s="28">
        <f>IFERROR(VLOOKUP(A834,[2]库存报告使用数据处理!$A:$D,4,0),0)</f>
        <v>1</v>
      </c>
      <c r="F834" s="28">
        <f>IFERROR(VLOOKUP(A834,[2]库存报告使用数据处理!$A:$E,5,0),0)</f>
        <v>0</v>
      </c>
      <c r="G834" s="28">
        <f>IFERROR(VLOOKUP(A834,[2]库存报告使用数据处理!$A:$F,6,0),0)</f>
        <v>0</v>
      </c>
      <c r="H834" s="29">
        <f>IFERROR(VLOOKUP(A834,[2]库存报告使用数据处理!$A:$G,7,0),0)</f>
        <v>9.9</v>
      </c>
      <c r="I834">
        <f>IFERROR(VLOOKUP(A834,[5]数据处理!$A:$B,2,0),0)</f>
        <v>0</v>
      </c>
      <c r="J834" s="30">
        <f>IFERROR(VLOOKUP(A834,[5]数据处理!$A:$D,4,0),0)</f>
        <v>0</v>
      </c>
      <c r="K834" s="30">
        <f>IFERROR(VLOOKUP(A834,[5]数据处理!$A:$E,5,0),0)</f>
        <v>0</v>
      </c>
      <c r="L834" s="30">
        <f>IFERROR(VLOOKUP(A834,[5]数据处理!$A:$G,7,0),0)</f>
        <v>0</v>
      </c>
      <c r="M834">
        <f t="shared" si="205"/>
        <v>0</v>
      </c>
      <c r="N834">
        <f>IFERROR(VLOOKUP(A834,[5]数据处理!$A:$C,3,0),0)</f>
        <v>0</v>
      </c>
      <c r="O834">
        <f>IFERROR(VLOOKUP($A834,[5]数据处理!$A:$N,14,0),0)</f>
        <v>0</v>
      </c>
      <c r="P834">
        <f>IFERROR(VLOOKUP($A834,[3]库存报告使用数据!$A$1:$B$65536,2,0),"")</f>
        <v>0</v>
      </c>
      <c r="Q834">
        <f>IFERROR(VLOOKUP($A834,[3]库存报告使用数据!$A$1:$E$65536,5,0),"")</f>
        <v>20305</v>
      </c>
      <c r="R834">
        <f>IFERROR(VLOOKUP($A834,[3]库存报告使用数据!$A$1:$H$65536,8,0),"")</f>
        <v>23957</v>
      </c>
      <c r="S834">
        <f>IFERROR(VLOOKUP($A834,[3]库存报告使用数据!$A$1:$K$65536,11,0),"")</f>
        <v>28179</v>
      </c>
      <c r="T834">
        <f>IFERROR(VLOOKUP($A834,[3]库存报告使用数据!$A$1:$C$65536,3,0),"")</f>
        <v>0</v>
      </c>
      <c r="U834">
        <f>IFERROR(VLOOKUP($A834,[3]库存报告使用数据!$A$1:$F$65536,6,0),"")</f>
        <v>66</v>
      </c>
      <c r="V834">
        <f>IFERROR(VLOOKUP($A834,[3]库存报告使用数据!$A$1:$I$65536,9,0),"")</f>
        <v>122</v>
      </c>
      <c r="W834">
        <f>IFERROR(VLOOKUP($A834,[3]库存报告使用数据!$A$1:$L$65536,12,0),"")</f>
        <v>149</v>
      </c>
      <c r="X834" s="20" t="str">
        <f t="shared" si="206"/>
        <v/>
      </c>
      <c r="Y834" s="20">
        <f t="shared" si="207"/>
        <v>0.00325043092834277</v>
      </c>
      <c r="Z834" s="20">
        <f t="shared" si="208"/>
        <v>0.00509245731936386</v>
      </c>
      <c r="AA834" s="20">
        <f t="shared" si="209"/>
        <v>0.00528762553674722</v>
      </c>
      <c r="AB834">
        <f>IFERROR(VLOOKUP($A834,[3]库存报告使用数据!$A$1:$D$65536,4,0),"")</f>
        <v>0</v>
      </c>
      <c r="AC834">
        <f>IFERROR(VLOOKUP($A834,[3]库存报告使用数据!$A$1:$G$65536,7,0),"")</f>
        <v>10.78</v>
      </c>
      <c r="AD834">
        <f>IFERROR(VLOOKUP($A834,[3]库存报告使用数据!$A$1:$J$65536,10,0),"")</f>
        <v>21.02</v>
      </c>
      <c r="AE834">
        <f>IFERROR(VLOOKUP($A834,[3]库存报告使用数据!$A$1:$M$65536,13,0),"")</f>
        <v>24.79</v>
      </c>
      <c r="AF834" s="20" t="str">
        <f t="shared" si="210"/>
        <v/>
      </c>
      <c r="AG834" s="20">
        <f t="shared" si="211"/>
        <v>1.08888888888889</v>
      </c>
      <c r="AH834" s="20" t="str">
        <f t="shared" si="212"/>
        <v>无销售广告费为21.02</v>
      </c>
      <c r="AI834" s="20" t="str">
        <f t="shared" si="213"/>
        <v>无销售广告费为24.79</v>
      </c>
      <c r="AJ834">
        <f>IFERROR(VLOOKUP($B834,[4]库存报告使用数据!$A$1:$B$65536,2,0),0)</f>
        <v>0</v>
      </c>
      <c r="AK834">
        <f>IFERROR(VLOOKUP($B834,[4]库存报告使用数据!$A$1:$C$65536,3,0),)</f>
        <v>16</v>
      </c>
      <c r="AL834">
        <f>IFERROR(VLOOKUP($B834,[4]库存报告使用数据!$A$1:$D$65536,4,0),)</f>
        <v>6</v>
      </c>
      <c r="AM834">
        <f>IFERROR(VLOOKUP($B834,[4]库存报告使用数据!$A$1:$E$65536,5,0),)</f>
        <v>22</v>
      </c>
      <c r="AN834" s="20" t="str">
        <f t="shared" si="214"/>
        <v/>
      </c>
      <c r="AO834" s="20">
        <f t="shared" si="215"/>
        <v>0.0625</v>
      </c>
      <c r="AP834" s="20">
        <f t="shared" si="216"/>
        <v>0</v>
      </c>
      <c r="AQ834" s="20">
        <f t="shared" si="217"/>
        <v>0</v>
      </c>
      <c r="AR834" s="32">
        <f t="shared" si="218"/>
        <v>0</v>
      </c>
      <c r="AS834" s="32">
        <f t="shared" si="219"/>
        <v>0</v>
      </c>
      <c r="AT834" s="32">
        <f t="shared" si="220"/>
        <v>0</v>
      </c>
      <c r="AU834" s="28" t="str">
        <f t="shared" si="221"/>
        <v>库存为0</v>
      </c>
      <c r="AV834" s="34" t="str">
        <f>IFERROR(时间!$B$4+AU834,"上周无销量")</f>
        <v>上周无销量</v>
      </c>
    </row>
    <row r="835" spans="1:48">
      <c r="A835" s="18" t="s">
        <v>880</v>
      </c>
      <c r="B835" t="str">
        <f>VLOOKUP(A835,'[1]sku-asin（子）'!$A:$B,2,0)</f>
        <v>B01MT3RUVQ</v>
      </c>
      <c r="C835" t="str">
        <f>VLOOKUP(A835,'[1]子sku-父sku'!$A:$B,2,0)</f>
        <v>LYQ-BS-1010</v>
      </c>
      <c r="D835" s="28">
        <f>IFERROR(VLOOKUP(A835,[2]库存报告使用数据处理!$A:$C,3,0),0)</f>
        <v>0</v>
      </c>
      <c r="E835" s="28">
        <f>IFERROR(VLOOKUP(A835,[2]库存报告使用数据处理!$A:$D,4,0),0)</f>
        <v>0</v>
      </c>
      <c r="F835" s="28">
        <f>IFERROR(VLOOKUP(A835,[2]库存报告使用数据处理!$A:$E,5,0),0)</f>
        <v>1</v>
      </c>
      <c r="G835" s="28">
        <f>IFERROR(VLOOKUP(A835,[2]库存报告使用数据处理!$A:$F,6,0),0)</f>
        <v>1</v>
      </c>
      <c r="H835" s="29">
        <f>IFERROR(VLOOKUP(A835,[2]库存报告使用数据处理!$A:$G,7,0),0)</f>
        <v>15.98</v>
      </c>
      <c r="I835">
        <f>IFERROR(VLOOKUP(A835,[5]数据处理!$A:$B,2,0),0)</f>
        <v>0</v>
      </c>
      <c r="J835" s="30">
        <f>IFERROR(VLOOKUP(A835,[5]数据处理!$A:$D,4,0),0)</f>
        <v>0</v>
      </c>
      <c r="K835" s="30">
        <f>IFERROR(VLOOKUP(A835,[5]数据处理!$A:$E,5,0),0)</f>
        <v>0</v>
      </c>
      <c r="L835" s="30">
        <f>IFERROR(VLOOKUP(A835,[5]数据处理!$A:$G,7,0),0)</f>
        <v>0</v>
      </c>
      <c r="M835">
        <f t="shared" si="205"/>
        <v>0</v>
      </c>
      <c r="N835">
        <f>IFERROR(VLOOKUP(A835,[5]数据处理!$A:$C,3,0),0)</f>
        <v>0</v>
      </c>
      <c r="O835">
        <f>IFERROR(VLOOKUP($A835,[5]数据处理!$A:$N,14,0),0)</f>
        <v>0</v>
      </c>
      <c r="P835">
        <f>IFERROR(VLOOKUP($A835,[3]库存报告使用数据!$A$1:$B$65536,2,0),"")</f>
        <v>0</v>
      </c>
      <c r="Q835">
        <f>IFERROR(VLOOKUP($A835,[3]库存报告使用数据!$A$1:$E$65536,5,0),"")</f>
        <v>0</v>
      </c>
      <c r="R835">
        <f>IFERROR(VLOOKUP($A835,[3]库存报告使用数据!$A$1:$H$65536,8,0),"")</f>
        <v>129</v>
      </c>
      <c r="S835">
        <f>IFERROR(VLOOKUP($A835,[3]库存报告使用数据!$A$1:$K$65536,11,0),"")</f>
        <v>1080</v>
      </c>
      <c r="T835">
        <f>IFERROR(VLOOKUP($A835,[3]库存报告使用数据!$A$1:$C$65536,3,0),"")</f>
        <v>0</v>
      </c>
      <c r="U835">
        <f>IFERROR(VLOOKUP($A835,[3]库存报告使用数据!$A$1:$F$65536,6,0),"")</f>
        <v>0</v>
      </c>
      <c r="V835">
        <f>IFERROR(VLOOKUP($A835,[3]库存报告使用数据!$A$1:$I$65536,9,0),"")</f>
        <v>2</v>
      </c>
      <c r="W835">
        <f>IFERROR(VLOOKUP($A835,[3]库存报告使用数据!$A$1:$L$65536,12,0),"")</f>
        <v>20</v>
      </c>
      <c r="X835" s="20" t="str">
        <f t="shared" si="206"/>
        <v/>
      </c>
      <c r="Y835" s="20" t="str">
        <f t="shared" si="207"/>
        <v/>
      </c>
      <c r="Z835" s="20">
        <f t="shared" si="208"/>
        <v>0.0155038759689922</v>
      </c>
      <c r="AA835" s="20">
        <f t="shared" si="209"/>
        <v>0.0185185185185185</v>
      </c>
      <c r="AB835">
        <f>IFERROR(VLOOKUP($A835,[3]库存报告使用数据!$A$1:$D$65536,4,0),"")</f>
        <v>0</v>
      </c>
      <c r="AC835">
        <f>IFERROR(VLOOKUP($A835,[3]库存报告使用数据!$A$1:$G$65536,7,0),"")</f>
        <v>0</v>
      </c>
      <c r="AD835">
        <f>IFERROR(VLOOKUP($A835,[3]库存报告使用数据!$A$1:$J$65536,10,0),"")</f>
        <v>0.24</v>
      </c>
      <c r="AE835">
        <f>IFERROR(VLOOKUP($A835,[3]库存报告使用数据!$A$1:$M$65536,13,0),"")</f>
        <v>2</v>
      </c>
      <c r="AF835" s="20" t="str">
        <f t="shared" si="210"/>
        <v/>
      </c>
      <c r="AG835" s="20" t="str">
        <f t="shared" si="211"/>
        <v/>
      </c>
      <c r="AH835" s="20">
        <f t="shared" si="212"/>
        <v>0.0150187734668335</v>
      </c>
      <c r="AI835" s="20">
        <f t="shared" si="213"/>
        <v>0.125156445556946</v>
      </c>
      <c r="AJ835">
        <f>IFERROR(VLOOKUP($B835,[4]库存报告使用数据!$A$1:$B$65536,2,0),0)</f>
        <v>0</v>
      </c>
      <c r="AK835">
        <f>IFERROR(VLOOKUP($B835,[4]库存报告使用数据!$A$1:$C$65536,3,0),)</f>
        <v>0</v>
      </c>
      <c r="AL835">
        <f>IFERROR(VLOOKUP($B835,[4]库存报告使用数据!$A$1:$D$65536,4,0),)</f>
        <v>2</v>
      </c>
      <c r="AM835">
        <f>IFERROR(VLOOKUP($B835,[4]库存报告使用数据!$A$1:$E$65536,5,0),)</f>
        <v>15</v>
      </c>
      <c r="AN835" s="20" t="str">
        <f t="shared" si="214"/>
        <v/>
      </c>
      <c r="AO835" s="20" t="str">
        <f t="shared" si="215"/>
        <v/>
      </c>
      <c r="AP835" s="20">
        <f t="shared" si="216"/>
        <v>0.5</v>
      </c>
      <c r="AQ835" s="20">
        <f t="shared" si="217"/>
        <v>0.0666666666666667</v>
      </c>
      <c r="AR835" s="32">
        <f t="shared" si="218"/>
        <v>0</v>
      </c>
      <c r="AS835" s="32">
        <f t="shared" si="219"/>
        <v>0</v>
      </c>
      <c r="AT835" s="32">
        <f t="shared" si="220"/>
        <v>0</v>
      </c>
      <c r="AU835" s="28" t="str">
        <f t="shared" si="221"/>
        <v>库存为0</v>
      </c>
      <c r="AV835" s="34" t="str">
        <f>IFERROR(时间!$B$4+AU835,"上周无销量")</f>
        <v>上周无销量</v>
      </c>
    </row>
    <row r="836" spans="1:48">
      <c r="A836" s="18" t="s">
        <v>881</v>
      </c>
      <c r="B836" t="str">
        <f>VLOOKUP(A836,'[1]sku-asin（子）'!$A:$B,2,0)</f>
        <v>B01M6UNN0N</v>
      </c>
      <c r="C836" t="str">
        <f>VLOOKUP(A836,'[1]子sku-父sku'!$A:$B,2,0)</f>
        <v>LYQ-BS-1010</v>
      </c>
      <c r="D836" s="28">
        <f>IFERROR(VLOOKUP(A836,[2]库存报告使用数据处理!$A:$C,3,0),0)</f>
        <v>0</v>
      </c>
      <c r="E836" s="28">
        <f>IFERROR(VLOOKUP(A836,[2]库存报告使用数据处理!$A:$D,4,0),0)</f>
        <v>0</v>
      </c>
      <c r="F836" s="28">
        <f>IFERROR(VLOOKUP(A836,[2]库存报告使用数据处理!$A:$E,5,0),0)</f>
        <v>4</v>
      </c>
      <c r="G836" s="28">
        <f>IFERROR(VLOOKUP(A836,[2]库存报告使用数据处理!$A:$F,6,0),0)</f>
        <v>2</v>
      </c>
      <c r="H836" s="29">
        <f>IFERROR(VLOOKUP(A836,[2]库存报告使用数据处理!$A:$G,7,0),0)</f>
        <v>9.9</v>
      </c>
      <c r="I836">
        <f>IFERROR(VLOOKUP(A836,[5]数据处理!$A:$B,2,0),0)</f>
        <v>58</v>
      </c>
      <c r="J836" s="30">
        <f>IFERROR(VLOOKUP(A836,[5]数据处理!$A:$D,4,0),0)</f>
        <v>0</v>
      </c>
      <c r="K836" s="30">
        <f>IFERROR(VLOOKUP(A836,[5]数据处理!$A:$E,5,0),0)</f>
        <v>0</v>
      </c>
      <c r="L836" s="30">
        <f>IFERROR(VLOOKUP(A836,[5]数据处理!$A:$G,7,0),0)</f>
        <v>0</v>
      </c>
      <c r="M836">
        <f t="shared" si="205"/>
        <v>58</v>
      </c>
      <c r="N836">
        <f>IFERROR(VLOOKUP(A836,[5]数据处理!$A:$C,3,0),0)</f>
        <v>0</v>
      </c>
      <c r="O836">
        <f>IFERROR(VLOOKUP($A836,[5]数据处理!$A:$N,14,0),0)</f>
        <v>54</v>
      </c>
      <c r="P836">
        <f>IFERROR(VLOOKUP($A836,[3]库存报告使用数据!$A$1:$B$65536,2,0),"")</f>
        <v>14774</v>
      </c>
      <c r="Q836">
        <f>IFERROR(VLOOKUP($A836,[3]库存报告使用数据!$A$1:$E$65536,5,0),"")</f>
        <v>89289</v>
      </c>
      <c r="R836">
        <f>IFERROR(VLOOKUP($A836,[3]库存报告使用数据!$A$1:$H$65536,8,0),"")</f>
        <v>3007</v>
      </c>
      <c r="S836">
        <f>IFERROR(VLOOKUP($A836,[3]库存报告使用数据!$A$1:$K$65536,11,0),"")</f>
        <v>3436</v>
      </c>
      <c r="T836">
        <f>IFERROR(VLOOKUP($A836,[3]库存报告使用数据!$A$1:$C$65536,3,0),"")</f>
        <v>43</v>
      </c>
      <c r="U836">
        <f>IFERROR(VLOOKUP($A836,[3]库存报告使用数据!$A$1:$F$65536,6,0),"")</f>
        <v>157</v>
      </c>
      <c r="V836">
        <f>IFERROR(VLOOKUP($A836,[3]库存报告使用数据!$A$1:$I$65536,9,0),"")</f>
        <v>5</v>
      </c>
      <c r="W836">
        <f>IFERROR(VLOOKUP($A836,[3]库存报告使用数据!$A$1:$L$65536,12,0),"")</f>
        <v>6</v>
      </c>
      <c r="X836" s="20">
        <f t="shared" si="206"/>
        <v>0.00291051847840801</v>
      </c>
      <c r="Y836" s="20">
        <f t="shared" si="207"/>
        <v>0.00175833529326121</v>
      </c>
      <c r="Z836" s="20">
        <f t="shared" si="208"/>
        <v>0.0016627868307283</v>
      </c>
      <c r="AA836" s="20">
        <f t="shared" si="209"/>
        <v>0.00174621653084983</v>
      </c>
      <c r="AB836">
        <f>IFERROR(VLOOKUP($A836,[3]库存报告使用数据!$A$1:$D$65536,4,0),"")</f>
        <v>7</v>
      </c>
      <c r="AC836">
        <f>IFERROR(VLOOKUP($A836,[3]库存报告使用数据!$A$1:$G$65536,7,0),"")</f>
        <v>26.12</v>
      </c>
      <c r="AD836">
        <f>IFERROR(VLOOKUP($A836,[3]库存报告使用数据!$A$1:$J$65536,10,0),"")</f>
        <v>1.29</v>
      </c>
      <c r="AE836">
        <f>IFERROR(VLOOKUP($A836,[3]库存报告使用数据!$A$1:$M$65536,13,0),"")</f>
        <v>1.62</v>
      </c>
      <c r="AF836" s="20" t="str">
        <f t="shared" si="210"/>
        <v>无销售广告费为7</v>
      </c>
      <c r="AG836" s="20" t="str">
        <f t="shared" si="211"/>
        <v>无销售广告费为26.12</v>
      </c>
      <c r="AH836" s="20">
        <f t="shared" si="212"/>
        <v>0.0325757575757576</v>
      </c>
      <c r="AI836" s="20">
        <f t="shared" si="213"/>
        <v>0.0818181818181818</v>
      </c>
      <c r="AJ836">
        <f>IFERROR(VLOOKUP($B836,[4]库存报告使用数据!$A$1:$B$65536,2,0),0)</f>
        <v>22</v>
      </c>
      <c r="AK836">
        <f>IFERROR(VLOOKUP($B836,[4]库存报告使用数据!$A$1:$C$65536,3,0),)</f>
        <v>72</v>
      </c>
      <c r="AL836">
        <f>IFERROR(VLOOKUP($B836,[4]库存报告使用数据!$A$1:$D$65536,4,0),)</f>
        <v>15</v>
      </c>
      <c r="AM836">
        <f>IFERROR(VLOOKUP($B836,[4]库存报告使用数据!$A$1:$E$65536,5,0),)</f>
        <v>26</v>
      </c>
      <c r="AN836" s="20">
        <f t="shared" si="214"/>
        <v>0</v>
      </c>
      <c r="AO836" s="20">
        <f t="shared" si="215"/>
        <v>0</v>
      </c>
      <c r="AP836" s="20">
        <f t="shared" si="216"/>
        <v>0.266666666666667</v>
      </c>
      <c r="AQ836" s="20">
        <f t="shared" si="217"/>
        <v>0.0769230769230769</v>
      </c>
      <c r="AR836" s="32">
        <f t="shared" si="218"/>
        <v>0</v>
      </c>
      <c r="AS836" s="32">
        <f t="shared" si="219"/>
        <v>0</v>
      </c>
      <c r="AT836" s="32">
        <f t="shared" si="220"/>
        <v>58</v>
      </c>
      <c r="AU836" s="28" t="str">
        <f t="shared" si="221"/>
        <v>库存为58</v>
      </c>
      <c r="AV836" s="34" t="str">
        <f>IFERROR(时间!$B$4+AU836,"上周无销量")</f>
        <v>上周无销量</v>
      </c>
    </row>
    <row r="837" spans="1:48">
      <c r="A837" s="18" t="s">
        <v>882</v>
      </c>
      <c r="B837" t="str">
        <f>VLOOKUP(A837,'[1]sku-asin（子）'!$A:$B,2,0)</f>
        <v>B01M59507R</v>
      </c>
      <c r="C837" t="str">
        <f>VLOOKUP(A837,'[1]子sku-父sku'!$A:$B,2,0)</f>
        <v>LYQ-BS-1010</v>
      </c>
      <c r="D837" s="28">
        <f>IFERROR(VLOOKUP(A837,[2]库存报告使用数据处理!$A:$C,3,0),0)</f>
        <v>2</v>
      </c>
      <c r="E837" s="28">
        <f>IFERROR(VLOOKUP(A837,[2]库存报告使用数据处理!$A:$D,4,0),0)</f>
        <v>1</v>
      </c>
      <c r="F837" s="28">
        <f>IFERROR(VLOOKUP(A837,[2]库存报告使用数据处理!$A:$E,5,0),0)</f>
        <v>2</v>
      </c>
      <c r="G837" s="28">
        <f>IFERROR(VLOOKUP(A837,[2]库存报告使用数据处理!$A:$F,6,0),0)</f>
        <v>0</v>
      </c>
      <c r="H837" s="29">
        <f>IFERROR(VLOOKUP(A837,[2]库存报告使用数据处理!$A:$G,7,0),0)</f>
        <v>13.548</v>
      </c>
      <c r="I837">
        <f>IFERROR(VLOOKUP(A837,[5]数据处理!$A:$B,2,0),0)</f>
        <v>27</v>
      </c>
      <c r="J837" s="30">
        <f>IFERROR(VLOOKUP(A837,[5]数据处理!$A:$D,4,0),0)</f>
        <v>0</v>
      </c>
      <c r="K837" s="30">
        <f>IFERROR(VLOOKUP(A837,[5]数据处理!$A:$E,5,0),0)</f>
        <v>0</v>
      </c>
      <c r="L837" s="30">
        <f>IFERROR(VLOOKUP(A837,[5]数据处理!$A:$G,7,0),0)</f>
        <v>0</v>
      </c>
      <c r="M837">
        <f t="shared" si="205"/>
        <v>27</v>
      </c>
      <c r="N837">
        <f>IFERROR(VLOOKUP(A837,[5]数据处理!$A:$C,3,0),0)</f>
        <v>0</v>
      </c>
      <c r="O837">
        <f>IFERROR(VLOOKUP($A837,[5]数据处理!$A:$N,14,0),0)</f>
        <v>25</v>
      </c>
      <c r="P837" t="str">
        <f>IFERROR(VLOOKUP($A837,[3]库存报告使用数据!$A$1:$B$65536,2,0),"")</f>
        <v/>
      </c>
      <c r="Q837" t="str">
        <f>IFERROR(VLOOKUP($A837,[3]库存报告使用数据!$A$1:$E$65536,5,0),"")</f>
        <v/>
      </c>
      <c r="R837" t="str">
        <f>IFERROR(VLOOKUP($A837,[3]库存报告使用数据!$A$1:$H$65536,8,0),"")</f>
        <v/>
      </c>
      <c r="S837" t="str">
        <f>IFERROR(VLOOKUP($A837,[3]库存报告使用数据!$A$1:$K$65536,11,0),"")</f>
        <v/>
      </c>
      <c r="T837" t="str">
        <f>IFERROR(VLOOKUP($A837,[3]库存报告使用数据!$A$1:$C$65536,3,0),"")</f>
        <v/>
      </c>
      <c r="U837" t="str">
        <f>IFERROR(VLOOKUP($A837,[3]库存报告使用数据!$A$1:$F$65536,6,0),"")</f>
        <v/>
      </c>
      <c r="V837" t="str">
        <f>IFERROR(VLOOKUP($A837,[3]库存报告使用数据!$A$1:$I$65536,9,0),"")</f>
        <v/>
      </c>
      <c r="W837" t="str">
        <f>IFERROR(VLOOKUP($A837,[3]库存报告使用数据!$A$1:$L$65536,12,0),"")</f>
        <v/>
      </c>
      <c r="X837" s="20" t="str">
        <f t="shared" si="206"/>
        <v/>
      </c>
      <c r="Y837" s="20" t="str">
        <f t="shared" si="207"/>
        <v/>
      </c>
      <c r="Z837" s="20" t="str">
        <f t="shared" si="208"/>
        <v/>
      </c>
      <c r="AA837" s="20" t="str">
        <f t="shared" si="209"/>
        <v/>
      </c>
      <c r="AB837" t="str">
        <f>IFERROR(VLOOKUP($A837,[3]库存报告使用数据!$A$1:$D$65536,4,0),"")</f>
        <v/>
      </c>
      <c r="AC837" t="str">
        <f>IFERROR(VLOOKUP($A837,[3]库存报告使用数据!$A$1:$G$65536,7,0),"")</f>
        <v/>
      </c>
      <c r="AD837" t="str">
        <f>IFERROR(VLOOKUP($A837,[3]库存报告使用数据!$A$1:$J$65536,10,0),"")</f>
        <v/>
      </c>
      <c r="AE837" t="str">
        <f>IFERROR(VLOOKUP($A837,[3]库存报告使用数据!$A$1:$M$65536,13,0),"")</f>
        <v/>
      </c>
      <c r="AF837" s="20" t="str">
        <f t="shared" si="210"/>
        <v/>
      </c>
      <c r="AG837" s="20" t="str">
        <f t="shared" si="211"/>
        <v/>
      </c>
      <c r="AH837" s="20" t="str">
        <f t="shared" si="212"/>
        <v/>
      </c>
      <c r="AI837" s="20" t="str">
        <f t="shared" si="213"/>
        <v/>
      </c>
      <c r="AJ837">
        <f>IFERROR(VLOOKUP($B837,[4]库存报告使用数据!$A$1:$B$65536,2,0),0)</f>
        <v>4</v>
      </c>
      <c r="AK837">
        <f>IFERROR(VLOOKUP($B837,[4]库存报告使用数据!$A$1:$C$65536,3,0),)</f>
        <v>8</v>
      </c>
      <c r="AL837">
        <f>IFERROR(VLOOKUP($B837,[4]库存报告使用数据!$A$1:$D$65536,4,0),)</f>
        <v>13</v>
      </c>
      <c r="AM837">
        <f>IFERROR(VLOOKUP($B837,[4]库存报告使用数据!$A$1:$E$65536,5,0),)</f>
        <v>7</v>
      </c>
      <c r="AN837" s="20">
        <f t="shared" si="214"/>
        <v>0.5</v>
      </c>
      <c r="AO837" s="20">
        <f t="shared" si="215"/>
        <v>0.125</v>
      </c>
      <c r="AP837" s="20">
        <f t="shared" si="216"/>
        <v>0.153846153846154</v>
      </c>
      <c r="AQ837" s="20">
        <f t="shared" si="217"/>
        <v>0</v>
      </c>
      <c r="AR837" s="32">
        <f t="shared" si="218"/>
        <v>0.285714285714286</v>
      </c>
      <c r="AS837" s="32">
        <f t="shared" si="219"/>
        <v>17.1428571428571</v>
      </c>
      <c r="AT837" s="32">
        <f t="shared" si="220"/>
        <v>9.85714285714286</v>
      </c>
      <c r="AU837" s="28">
        <f t="shared" si="221"/>
        <v>94</v>
      </c>
      <c r="AV837" s="34">
        <f>IFERROR(时间!$B$4+AU837,"上周无销量")</f>
        <v>43377</v>
      </c>
    </row>
    <row r="838" spans="1:48">
      <c r="A838" s="18" t="s">
        <v>883</v>
      </c>
      <c r="B838" t="str">
        <f>VLOOKUP(A838,'[1]sku-asin（子）'!$A:$B,2,0)</f>
        <v>B01M22DT7M</v>
      </c>
      <c r="C838" t="str">
        <f>VLOOKUP(A838,'[1]子sku-父sku'!$A:$B,2,0)</f>
        <v>LYQ-BS-1010</v>
      </c>
      <c r="D838" s="28">
        <f>IFERROR(VLOOKUP(A838,[2]库存报告使用数据处理!$A:$C,3,0),0)</f>
        <v>1</v>
      </c>
      <c r="E838" s="28">
        <f>IFERROR(VLOOKUP(A838,[2]库存报告使用数据处理!$A:$D,4,0),0)</f>
        <v>0</v>
      </c>
      <c r="F838" s="28">
        <f>IFERROR(VLOOKUP(A838,[2]库存报告使用数据处理!$A:$E,5,0),0)</f>
        <v>0</v>
      </c>
      <c r="G838" s="28">
        <f>IFERROR(VLOOKUP(A838,[2]库存报告使用数据处理!$A:$F,6,0),0)</f>
        <v>2</v>
      </c>
      <c r="H838" s="29">
        <f>IFERROR(VLOOKUP(A838,[2]库存报告使用数据处理!$A:$G,7,0),0)</f>
        <v>9.9</v>
      </c>
      <c r="I838">
        <f>IFERROR(VLOOKUP(A838,[5]数据处理!$A:$B,2,0),0)</f>
        <v>78</v>
      </c>
      <c r="J838" s="30">
        <f>IFERROR(VLOOKUP(A838,[5]数据处理!$A:$D,4,0),0)</f>
        <v>0</v>
      </c>
      <c r="K838" s="30">
        <f>IFERROR(VLOOKUP(A838,[5]数据处理!$A:$E,5,0),0)</f>
        <v>0</v>
      </c>
      <c r="L838" s="30">
        <f>IFERROR(VLOOKUP(A838,[5]数据处理!$A:$G,7,0),0)</f>
        <v>0</v>
      </c>
      <c r="M838">
        <f t="shared" ref="M838:M901" si="222">SUM(I838:L838)</f>
        <v>78</v>
      </c>
      <c r="N838">
        <f>IFERROR(VLOOKUP(A838,[5]数据处理!$A:$C,3,0),0)</f>
        <v>0</v>
      </c>
      <c r="O838">
        <f>IFERROR(VLOOKUP($A838,[5]数据处理!$A:$N,14,0),0)</f>
        <v>78</v>
      </c>
      <c r="P838">
        <f>IFERROR(VLOOKUP($A838,[3]库存报告使用数据!$A$1:$B$65536,2,0),"")</f>
        <v>0</v>
      </c>
      <c r="Q838">
        <f>IFERROR(VLOOKUP($A838,[3]库存报告使用数据!$A$1:$E$65536,5,0),"")</f>
        <v>1070</v>
      </c>
      <c r="R838">
        <f>IFERROR(VLOOKUP($A838,[3]库存报告使用数据!$A$1:$H$65536,8,0),"")</f>
        <v>3565</v>
      </c>
      <c r="S838">
        <f>IFERROR(VLOOKUP($A838,[3]库存报告使用数据!$A$1:$K$65536,11,0),"")</f>
        <v>3685</v>
      </c>
      <c r="T838">
        <f>IFERROR(VLOOKUP($A838,[3]库存报告使用数据!$A$1:$C$65536,3,0),"")</f>
        <v>5</v>
      </c>
      <c r="U838">
        <f>IFERROR(VLOOKUP($A838,[3]库存报告使用数据!$A$1:$F$65536,6,0),"")</f>
        <v>3</v>
      </c>
      <c r="V838">
        <f>IFERROR(VLOOKUP($A838,[3]库存报告使用数据!$A$1:$I$65536,9,0),"")</f>
        <v>5</v>
      </c>
      <c r="W838">
        <f>IFERROR(VLOOKUP($A838,[3]库存报告使用数据!$A$1:$L$65536,12,0),"")</f>
        <v>5</v>
      </c>
      <c r="X838" s="20" t="str">
        <f t="shared" ref="X838:X901" si="223">IFERROR(T838/P838,"")</f>
        <v/>
      </c>
      <c r="Y838" s="20">
        <f t="shared" ref="Y838:Y901" si="224">IFERROR(U838/Q838,"")</f>
        <v>0.00280373831775701</v>
      </c>
      <c r="Z838" s="20">
        <f t="shared" ref="Z838:Z901" si="225">IFERROR(V838/R838,"")</f>
        <v>0.00140252454417952</v>
      </c>
      <c r="AA838" s="20">
        <f t="shared" ref="AA838:AA901" si="226">IFERROR(W838/S838,"")</f>
        <v>0.00135685210312076</v>
      </c>
      <c r="AB838">
        <f>IFERROR(VLOOKUP($A838,[3]库存报告使用数据!$A$1:$D$65536,4,0),"")</f>
        <v>0.27</v>
      </c>
      <c r="AC838">
        <f>IFERROR(VLOOKUP($A838,[3]库存报告使用数据!$A$1:$G$65536,7,0),"")</f>
        <v>0</v>
      </c>
      <c r="AD838">
        <f>IFERROR(VLOOKUP($A838,[3]库存报告使用数据!$A$1:$J$65536,10,0),"")</f>
        <v>0</v>
      </c>
      <c r="AE838">
        <f>IFERROR(VLOOKUP($A838,[3]库存报告使用数据!$A$1:$M$65536,13,0),"")</f>
        <v>0</v>
      </c>
      <c r="AF838" s="20">
        <f t="shared" ref="AF838:AF901" si="227">IF(OR(AB838="",AB838=0),"",IF(AND(D838*$H838=0,AB838&gt;0),"无销售广告费为"&amp;AB838,IFERROR(AB838/(D838*$H838),0)))</f>
        <v>0.0272727272727273</v>
      </c>
      <c r="AG838" s="20" t="str">
        <f t="shared" ref="AG838:AG901" si="228">IF(OR(AC838="",AC838=0),"",IF(AND(E838*$H838=0,AC838&gt;0),"无销售广告费为"&amp;AC838,IFERROR(AC838/(E838*$H838),0)))</f>
        <v/>
      </c>
      <c r="AH838" s="20" t="str">
        <f t="shared" ref="AH838:AH901" si="229">IF(OR(AD838="",AD838=0),"",IF(AND(F838*$H838=0,AD838&gt;0),"无销售广告费为"&amp;AD838,IFERROR(AD838/(F838*$H838),0)))</f>
        <v/>
      </c>
      <c r="AI838" s="20" t="str">
        <f t="shared" ref="AI838:AI901" si="230">IF(OR(AE838="",AE838=0),"",IF(AND(G838*$H838=0,AE838&gt;0),"无销售广告费为"&amp;AE838,IFERROR(AE838/(G838*$H838),0)))</f>
        <v/>
      </c>
      <c r="AJ838">
        <f>IFERROR(VLOOKUP($B838,[4]库存报告使用数据!$A$1:$B$65536,2,0),0)</f>
        <v>8</v>
      </c>
      <c r="AK838">
        <f>IFERROR(VLOOKUP($B838,[4]库存报告使用数据!$A$1:$C$65536,3,0),)</f>
        <v>3</v>
      </c>
      <c r="AL838">
        <f>IFERROR(VLOOKUP($B838,[4]库存报告使用数据!$A$1:$D$65536,4,0),)</f>
        <v>12</v>
      </c>
      <c r="AM838">
        <f>IFERROR(VLOOKUP($B838,[4]库存报告使用数据!$A$1:$E$65536,5,0),)</f>
        <v>10</v>
      </c>
      <c r="AN838" s="20">
        <f t="shared" ref="AN838:AN901" si="231">IFERROR(D838/AJ838,"")</f>
        <v>0.125</v>
      </c>
      <c r="AO838" s="20">
        <f t="shared" ref="AO838:AO901" si="232">IFERROR(E838/AK838,"")</f>
        <v>0</v>
      </c>
      <c r="AP838" s="20">
        <f t="shared" ref="AP838:AP901" si="233">IFERROR(F838/AL838,"")</f>
        <v>0</v>
      </c>
      <c r="AQ838" s="20">
        <f t="shared" ref="AQ838:AQ901" si="234">IFERROR(G838/AM838,"")</f>
        <v>0.2</v>
      </c>
      <c r="AR838" s="32">
        <f t="shared" ref="AR838:AR901" si="235">IFERROR(D838/7,"")</f>
        <v>0.142857142857143</v>
      </c>
      <c r="AS838" s="32">
        <f t="shared" ref="AS838:AS901" si="236">IF(AR838="","上周无销量",60*AR838)</f>
        <v>8.57142857142857</v>
      </c>
      <c r="AT838" s="32">
        <f t="shared" ref="AT838:AT901" si="237">IF(AS838="上周无销量","上周无销量/总库存"&amp;M838,M838-AS838)</f>
        <v>69.4285714285714</v>
      </c>
      <c r="AU838" s="28">
        <f t="shared" ref="AU838:AU901" si="238">IF(AR838="","库存为"&amp;M838,IF(AS838=0,"库存为"&amp;M838,INT(M838/AR838)))</f>
        <v>546</v>
      </c>
      <c r="AV838" s="34">
        <f>IFERROR(时间!$B$4+AU838,"上周无销量")</f>
        <v>43829</v>
      </c>
    </row>
    <row r="839" spans="1:48">
      <c r="A839" s="18" t="s">
        <v>884</v>
      </c>
      <c r="B839" t="str">
        <f>VLOOKUP(A839,'[1]sku-asin（子）'!$A:$B,2,0)</f>
        <v>B01M59530X</v>
      </c>
      <c r="C839" t="str">
        <f>VLOOKUP(A839,'[1]子sku-父sku'!$A:$B,2,0)</f>
        <v>LYQ-BS-1010</v>
      </c>
      <c r="D839" s="28">
        <f>IFERROR(VLOOKUP(A839,[2]库存报告使用数据处理!$A:$C,3,0),0)</f>
        <v>0</v>
      </c>
      <c r="E839" s="28">
        <f>IFERROR(VLOOKUP(A839,[2]库存报告使用数据处理!$A:$D,4,0),0)</f>
        <v>0</v>
      </c>
      <c r="F839" s="28">
        <f>IFERROR(VLOOKUP(A839,[2]库存报告使用数据处理!$A:$E,5,0),0)</f>
        <v>1</v>
      </c>
      <c r="G839" s="28">
        <f>IFERROR(VLOOKUP(A839,[2]库存报告使用数据处理!$A:$F,6,0),0)</f>
        <v>0</v>
      </c>
      <c r="H839" s="29">
        <f>IFERROR(VLOOKUP(A839,[2]库存报告使用数据处理!$A:$G,7,0),0)</f>
        <v>9.9</v>
      </c>
      <c r="I839">
        <f>IFERROR(VLOOKUP(A839,[5]数据处理!$A:$B,2,0),0)</f>
        <v>40</v>
      </c>
      <c r="J839" s="30">
        <f>IFERROR(VLOOKUP(A839,[5]数据处理!$A:$D,4,0),0)</f>
        <v>0</v>
      </c>
      <c r="K839" s="30">
        <f>IFERROR(VLOOKUP(A839,[5]数据处理!$A:$E,5,0),0)</f>
        <v>0</v>
      </c>
      <c r="L839" s="30">
        <f>IFERROR(VLOOKUP(A839,[5]数据处理!$A:$G,7,0),0)</f>
        <v>0</v>
      </c>
      <c r="M839">
        <f t="shared" si="222"/>
        <v>40</v>
      </c>
      <c r="N839">
        <f>IFERROR(VLOOKUP(A839,[5]数据处理!$A:$C,3,0),0)</f>
        <v>0</v>
      </c>
      <c r="O839">
        <f>IFERROR(VLOOKUP($A839,[5]数据处理!$A:$N,14,0),0)</f>
        <v>41</v>
      </c>
      <c r="P839">
        <f>IFERROR(VLOOKUP($A839,[3]库存报告使用数据!$A$1:$B$65536,2,0),"")</f>
        <v>60244</v>
      </c>
      <c r="Q839">
        <f>IFERROR(VLOOKUP($A839,[3]库存报告使用数据!$A$1:$E$65536,5,0),"")</f>
        <v>12976</v>
      </c>
      <c r="R839">
        <f>IFERROR(VLOOKUP($A839,[3]库存报告使用数据!$A$1:$H$65536,8,0),"")</f>
        <v>16248</v>
      </c>
      <c r="S839">
        <f>IFERROR(VLOOKUP($A839,[3]库存报告使用数据!$A$1:$K$65536,11,0),"")</f>
        <v>17786</v>
      </c>
      <c r="T839">
        <f>IFERROR(VLOOKUP($A839,[3]库存报告使用数据!$A$1:$C$65536,3,0),"")</f>
        <v>109</v>
      </c>
      <c r="U839">
        <f>IFERROR(VLOOKUP($A839,[3]库存报告使用数据!$A$1:$F$65536,6,0),"")</f>
        <v>54</v>
      </c>
      <c r="V839">
        <f>IFERROR(VLOOKUP($A839,[3]库存报告使用数据!$A$1:$I$65536,9,0),"")</f>
        <v>66</v>
      </c>
      <c r="W839">
        <f>IFERROR(VLOOKUP($A839,[3]库存报告使用数据!$A$1:$L$65536,12,0),"")</f>
        <v>56</v>
      </c>
      <c r="X839" s="20">
        <f t="shared" si="223"/>
        <v>0.00180930881083593</v>
      </c>
      <c r="Y839" s="20">
        <f t="shared" si="224"/>
        <v>0.00416152897657213</v>
      </c>
      <c r="Z839" s="20">
        <f t="shared" si="225"/>
        <v>0.00406203840472674</v>
      </c>
      <c r="AA839" s="20">
        <f t="shared" si="226"/>
        <v>0.0031485437984932</v>
      </c>
      <c r="AB839">
        <f>IFERROR(VLOOKUP($A839,[3]库存报告使用数据!$A$1:$D$65536,4,0),"")</f>
        <v>17.49</v>
      </c>
      <c r="AC839">
        <f>IFERROR(VLOOKUP($A839,[3]库存报告使用数据!$A$1:$G$65536,7,0),"")</f>
        <v>9.51</v>
      </c>
      <c r="AD839">
        <f>IFERROR(VLOOKUP($A839,[3]库存报告使用数据!$A$1:$J$65536,10,0),"")</f>
        <v>10.9</v>
      </c>
      <c r="AE839">
        <f>IFERROR(VLOOKUP($A839,[3]库存报告使用数据!$A$1:$M$65536,13,0),"")</f>
        <v>9.71</v>
      </c>
      <c r="AF839" s="20" t="str">
        <f t="shared" si="227"/>
        <v>无销售广告费为17.49</v>
      </c>
      <c r="AG839" s="20" t="str">
        <f t="shared" si="228"/>
        <v>无销售广告费为9.51</v>
      </c>
      <c r="AH839" s="20">
        <f t="shared" si="229"/>
        <v>1.1010101010101</v>
      </c>
      <c r="AI839" s="20" t="str">
        <f t="shared" si="230"/>
        <v>无销售广告费为9.71</v>
      </c>
      <c r="AJ839">
        <f>IFERROR(VLOOKUP($B839,[4]库存报告使用数据!$A$1:$B$65536,2,0),0)</f>
        <v>32</v>
      </c>
      <c r="AK839">
        <f>IFERROR(VLOOKUP($B839,[4]库存报告使用数据!$A$1:$C$65536,3,0),)</f>
        <v>9</v>
      </c>
      <c r="AL839">
        <f>IFERROR(VLOOKUP($B839,[4]库存报告使用数据!$A$1:$D$65536,4,0),)</f>
        <v>13</v>
      </c>
      <c r="AM839">
        <f>IFERROR(VLOOKUP($B839,[4]库存报告使用数据!$A$1:$E$65536,5,0),)</f>
        <v>8</v>
      </c>
      <c r="AN839" s="20">
        <f t="shared" si="231"/>
        <v>0</v>
      </c>
      <c r="AO839" s="20">
        <f t="shared" si="232"/>
        <v>0</v>
      </c>
      <c r="AP839" s="20">
        <f t="shared" si="233"/>
        <v>0.0769230769230769</v>
      </c>
      <c r="AQ839" s="20">
        <f t="shared" si="234"/>
        <v>0</v>
      </c>
      <c r="AR839" s="32">
        <f t="shared" si="235"/>
        <v>0</v>
      </c>
      <c r="AS839" s="32">
        <f t="shared" si="236"/>
        <v>0</v>
      </c>
      <c r="AT839" s="32">
        <f t="shared" si="237"/>
        <v>40</v>
      </c>
      <c r="AU839" s="28" t="str">
        <f t="shared" si="238"/>
        <v>库存为40</v>
      </c>
      <c r="AV839" s="34" t="str">
        <f>IFERROR(时间!$B$4+AU839,"上周无销量")</f>
        <v>上周无销量</v>
      </c>
    </row>
    <row r="840" spans="1:48">
      <c r="A840" s="18" t="s">
        <v>885</v>
      </c>
      <c r="B840" t="str">
        <f>VLOOKUP(A840,'[1]sku-asin（子）'!$A:$B,2,0)</f>
        <v>B01M7NHI4J</v>
      </c>
      <c r="C840" t="str">
        <f>VLOOKUP(A840,'[1]子sku-父sku'!$A:$B,2,0)</f>
        <v>LYQ-BS-1010</v>
      </c>
      <c r="D840" s="28">
        <f>IFERROR(VLOOKUP(A840,[2]库存报告使用数据处理!$A:$C,3,0),0)</f>
        <v>0</v>
      </c>
      <c r="E840" s="28">
        <f>IFERROR(VLOOKUP(A840,[2]库存报告使用数据处理!$A:$D,4,0),0)</f>
        <v>1</v>
      </c>
      <c r="F840" s="28">
        <f>IFERROR(VLOOKUP(A840,[2]库存报告使用数据处理!$A:$E,5,0),0)</f>
        <v>2</v>
      </c>
      <c r="G840" s="28">
        <f>IFERROR(VLOOKUP(A840,[2]库存报告使用数据处理!$A:$F,6,0),0)</f>
        <v>0</v>
      </c>
      <c r="H840" s="29">
        <f>IFERROR(VLOOKUP(A840,[2]库存报告使用数据处理!$A:$G,7,0),0)</f>
        <v>9.9</v>
      </c>
      <c r="I840">
        <f>IFERROR(VLOOKUP(A840,[5]数据处理!$A:$B,2,0),0)</f>
        <v>54</v>
      </c>
      <c r="J840" s="30">
        <f>IFERROR(VLOOKUP(A840,[5]数据处理!$A:$D,4,0),0)</f>
        <v>0</v>
      </c>
      <c r="K840" s="30">
        <f>IFERROR(VLOOKUP(A840,[5]数据处理!$A:$E,5,0),0)</f>
        <v>0</v>
      </c>
      <c r="L840" s="30">
        <f>IFERROR(VLOOKUP(A840,[5]数据处理!$A:$G,7,0),0)</f>
        <v>12</v>
      </c>
      <c r="M840">
        <f t="shared" si="222"/>
        <v>66</v>
      </c>
      <c r="N840">
        <f>IFERROR(VLOOKUP(A840,[5]数据处理!$A:$C,3,0),0)</f>
        <v>0</v>
      </c>
      <c r="O840">
        <f>IFERROR(VLOOKUP($A840,[5]数据处理!$A:$N,14,0),0)</f>
        <v>65</v>
      </c>
      <c r="P840" t="str">
        <f>IFERROR(VLOOKUP($A840,[3]库存报告使用数据!$A$1:$B$65536,2,0),"")</f>
        <v/>
      </c>
      <c r="Q840" t="str">
        <f>IFERROR(VLOOKUP($A840,[3]库存报告使用数据!$A$1:$E$65536,5,0),"")</f>
        <v/>
      </c>
      <c r="R840" t="str">
        <f>IFERROR(VLOOKUP($A840,[3]库存报告使用数据!$A$1:$H$65536,8,0),"")</f>
        <v/>
      </c>
      <c r="S840" t="str">
        <f>IFERROR(VLOOKUP($A840,[3]库存报告使用数据!$A$1:$K$65536,11,0),"")</f>
        <v/>
      </c>
      <c r="T840" t="str">
        <f>IFERROR(VLOOKUP($A840,[3]库存报告使用数据!$A$1:$C$65536,3,0),"")</f>
        <v/>
      </c>
      <c r="U840" t="str">
        <f>IFERROR(VLOOKUP($A840,[3]库存报告使用数据!$A$1:$F$65536,6,0),"")</f>
        <v/>
      </c>
      <c r="V840" t="str">
        <f>IFERROR(VLOOKUP($A840,[3]库存报告使用数据!$A$1:$I$65536,9,0),"")</f>
        <v/>
      </c>
      <c r="W840" t="str">
        <f>IFERROR(VLOOKUP($A840,[3]库存报告使用数据!$A$1:$L$65536,12,0),"")</f>
        <v/>
      </c>
      <c r="X840" s="20" t="str">
        <f t="shared" si="223"/>
        <v/>
      </c>
      <c r="Y840" s="20" t="str">
        <f t="shared" si="224"/>
        <v/>
      </c>
      <c r="Z840" s="20" t="str">
        <f t="shared" si="225"/>
        <v/>
      </c>
      <c r="AA840" s="20" t="str">
        <f t="shared" si="226"/>
        <v/>
      </c>
      <c r="AB840" t="str">
        <f>IFERROR(VLOOKUP($A840,[3]库存报告使用数据!$A$1:$D$65536,4,0),"")</f>
        <v/>
      </c>
      <c r="AC840" t="str">
        <f>IFERROR(VLOOKUP($A840,[3]库存报告使用数据!$A$1:$G$65536,7,0),"")</f>
        <v/>
      </c>
      <c r="AD840" t="str">
        <f>IFERROR(VLOOKUP($A840,[3]库存报告使用数据!$A$1:$J$65536,10,0),"")</f>
        <v/>
      </c>
      <c r="AE840" t="str">
        <f>IFERROR(VLOOKUP($A840,[3]库存报告使用数据!$A$1:$M$65536,13,0),"")</f>
        <v/>
      </c>
      <c r="AF840" s="20" t="str">
        <f t="shared" si="227"/>
        <v/>
      </c>
      <c r="AG840" s="20" t="str">
        <f t="shared" si="228"/>
        <v/>
      </c>
      <c r="AH840" s="20" t="str">
        <f t="shared" si="229"/>
        <v/>
      </c>
      <c r="AI840" s="20" t="str">
        <f t="shared" si="230"/>
        <v/>
      </c>
      <c r="AJ840">
        <f>IFERROR(VLOOKUP($B840,[4]库存报告使用数据!$A$1:$B$65536,2,0),0)</f>
        <v>6</v>
      </c>
      <c r="AK840">
        <f>IFERROR(VLOOKUP($B840,[4]库存报告使用数据!$A$1:$C$65536,3,0),)</f>
        <v>7</v>
      </c>
      <c r="AL840">
        <f>IFERROR(VLOOKUP($B840,[4]库存报告使用数据!$A$1:$D$65536,4,0),)</f>
        <v>8</v>
      </c>
      <c r="AM840">
        <f>IFERROR(VLOOKUP($B840,[4]库存报告使用数据!$A$1:$E$65536,5,0),)</f>
        <v>4</v>
      </c>
      <c r="AN840" s="20">
        <f t="shared" si="231"/>
        <v>0</v>
      </c>
      <c r="AO840" s="20">
        <f t="shared" si="232"/>
        <v>0.142857142857143</v>
      </c>
      <c r="AP840" s="20">
        <f t="shared" si="233"/>
        <v>0.25</v>
      </c>
      <c r="AQ840" s="20">
        <f t="shared" si="234"/>
        <v>0</v>
      </c>
      <c r="AR840" s="32">
        <f t="shared" si="235"/>
        <v>0</v>
      </c>
      <c r="AS840" s="32">
        <f t="shared" si="236"/>
        <v>0</v>
      </c>
      <c r="AT840" s="32">
        <f t="shared" si="237"/>
        <v>66</v>
      </c>
      <c r="AU840" s="28" t="str">
        <f t="shared" si="238"/>
        <v>库存为66</v>
      </c>
      <c r="AV840" s="34" t="str">
        <f>IFERROR(时间!$B$4+AU840,"上周无销量")</f>
        <v>上周无销量</v>
      </c>
    </row>
    <row r="841" spans="1:48">
      <c r="A841" s="18" t="s">
        <v>886</v>
      </c>
      <c r="B841" t="str">
        <f>VLOOKUP(A841,'[1]sku-asin（子）'!$A:$B,2,0)</f>
        <v>B01M22DUD3</v>
      </c>
      <c r="C841" t="str">
        <f>VLOOKUP(A841,'[1]子sku-父sku'!$A:$B,2,0)</f>
        <v>LYQ-BS-1010</v>
      </c>
      <c r="D841" s="28">
        <f>IFERROR(VLOOKUP(A841,[2]库存报告使用数据处理!$A:$C,3,0),0)</f>
        <v>0</v>
      </c>
      <c r="E841" s="28">
        <f>IFERROR(VLOOKUP(A841,[2]库存报告使用数据处理!$A:$D,4,0),0)</f>
        <v>1</v>
      </c>
      <c r="F841" s="28">
        <f>IFERROR(VLOOKUP(A841,[2]库存报告使用数据处理!$A:$E,5,0),0)</f>
        <v>0</v>
      </c>
      <c r="G841" s="28">
        <f>IFERROR(VLOOKUP(A841,[2]库存报告使用数据处理!$A:$F,6,0),0)</f>
        <v>1</v>
      </c>
      <c r="H841" s="29">
        <f>IFERROR(VLOOKUP(A841,[2]库存报告使用数据处理!$A:$G,7,0),0)</f>
        <v>9.9</v>
      </c>
      <c r="I841">
        <f>IFERROR(VLOOKUP(A841,[5]数据处理!$A:$B,2,0),0)</f>
        <v>24</v>
      </c>
      <c r="J841" s="30">
        <f>IFERROR(VLOOKUP(A841,[5]数据处理!$A:$D,4,0),0)</f>
        <v>0</v>
      </c>
      <c r="K841" s="30">
        <f>IFERROR(VLOOKUP(A841,[5]数据处理!$A:$E,5,0),0)</f>
        <v>0</v>
      </c>
      <c r="L841" s="30">
        <f>IFERROR(VLOOKUP(A841,[5]数据处理!$A:$G,7,0),0)</f>
        <v>2</v>
      </c>
      <c r="M841">
        <f t="shared" si="222"/>
        <v>26</v>
      </c>
      <c r="N841">
        <f>IFERROR(VLOOKUP(A841,[5]数据处理!$A:$C,3,0),0)</f>
        <v>0</v>
      </c>
      <c r="O841">
        <f>IFERROR(VLOOKUP($A841,[5]数据处理!$A:$N,14,0),0)</f>
        <v>26</v>
      </c>
      <c r="P841" t="str">
        <f>IFERROR(VLOOKUP($A841,[3]库存报告使用数据!$A$1:$B$65536,2,0),"")</f>
        <v/>
      </c>
      <c r="Q841" t="str">
        <f>IFERROR(VLOOKUP($A841,[3]库存报告使用数据!$A$1:$E$65536,5,0),"")</f>
        <v/>
      </c>
      <c r="R841" t="str">
        <f>IFERROR(VLOOKUP($A841,[3]库存报告使用数据!$A$1:$H$65536,8,0),"")</f>
        <v/>
      </c>
      <c r="S841" t="str">
        <f>IFERROR(VLOOKUP($A841,[3]库存报告使用数据!$A$1:$K$65536,11,0),"")</f>
        <v/>
      </c>
      <c r="T841" t="str">
        <f>IFERROR(VLOOKUP($A841,[3]库存报告使用数据!$A$1:$C$65536,3,0),"")</f>
        <v/>
      </c>
      <c r="U841" t="str">
        <f>IFERROR(VLOOKUP($A841,[3]库存报告使用数据!$A$1:$F$65536,6,0),"")</f>
        <v/>
      </c>
      <c r="V841" t="str">
        <f>IFERROR(VLOOKUP($A841,[3]库存报告使用数据!$A$1:$I$65536,9,0),"")</f>
        <v/>
      </c>
      <c r="W841" t="str">
        <f>IFERROR(VLOOKUP($A841,[3]库存报告使用数据!$A$1:$L$65536,12,0),"")</f>
        <v/>
      </c>
      <c r="X841" s="20" t="str">
        <f t="shared" si="223"/>
        <v/>
      </c>
      <c r="Y841" s="20" t="str">
        <f t="shared" si="224"/>
        <v/>
      </c>
      <c r="Z841" s="20" t="str">
        <f t="shared" si="225"/>
        <v/>
      </c>
      <c r="AA841" s="20" t="str">
        <f t="shared" si="226"/>
        <v/>
      </c>
      <c r="AB841" t="str">
        <f>IFERROR(VLOOKUP($A841,[3]库存报告使用数据!$A$1:$D$65536,4,0),"")</f>
        <v/>
      </c>
      <c r="AC841" t="str">
        <f>IFERROR(VLOOKUP($A841,[3]库存报告使用数据!$A$1:$G$65536,7,0),"")</f>
        <v/>
      </c>
      <c r="AD841" t="str">
        <f>IFERROR(VLOOKUP($A841,[3]库存报告使用数据!$A$1:$J$65536,10,0),"")</f>
        <v/>
      </c>
      <c r="AE841" t="str">
        <f>IFERROR(VLOOKUP($A841,[3]库存报告使用数据!$A$1:$M$65536,13,0),"")</f>
        <v/>
      </c>
      <c r="AF841" s="20" t="str">
        <f t="shared" si="227"/>
        <v/>
      </c>
      <c r="AG841" s="20" t="str">
        <f t="shared" si="228"/>
        <v/>
      </c>
      <c r="AH841" s="20" t="str">
        <f t="shared" si="229"/>
        <v/>
      </c>
      <c r="AI841" s="20" t="str">
        <f t="shared" si="230"/>
        <v/>
      </c>
      <c r="AJ841">
        <f>IFERROR(VLOOKUP($B841,[4]库存报告使用数据!$A$1:$B$65536,2,0),0)</f>
        <v>4</v>
      </c>
      <c r="AK841">
        <f>IFERROR(VLOOKUP($B841,[4]库存报告使用数据!$A$1:$C$65536,3,0),)</f>
        <v>5</v>
      </c>
      <c r="AL841">
        <f>IFERROR(VLOOKUP($B841,[4]库存报告使用数据!$A$1:$D$65536,4,0),)</f>
        <v>5</v>
      </c>
      <c r="AM841">
        <f>IFERROR(VLOOKUP($B841,[4]库存报告使用数据!$A$1:$E$65536,5,0),)</f>
        <v>13</v>
      </c>
      <c r="AN841" s="20">
        <f t="shared" si="231"/>
        <v>0</v>
      </c>
      <c r="AO841" s="20">
        <f t="shared" si="232"/>
        <v>0.2</v>
      </c>
      <c r="AP841" s="20">
        <f t="shared" si="233"/>
        <v>0</v>
      </c>
      <c r="AQ841" s="20">
        <f t="shared" si="234"/>
        <v>0.0769230769230769</v>
      </c>
      <c r="AR841" s="32">
        <f t="shared" si="235"/>
        <v>0</v>
      </c>
      <c r="AS841" s="32">
        <f t="shared" si="236"/>
        <v>0</v>
      </c>
      <c r="AT841" s="32">
        <f t="shared" si="237"/>
        <v>26</v>
      </c>
      <c r="AU841" s="28" t="str">
        <f t="shared" si="238"/>
        <v>库存为26</v>
      </c>
      <c r="AV841" s="34" t="str">
        <f>IFERROR(时间!$B$4+AU841,"上周无销量")</f>
        <v>上周无销量</v>
      </c>
    </row>
    <row r="842" spans="1:48">
      <c r="A842" s="18" t="s">
        <v>887</v>
      </c>
      <c r="B842" t="str">
        <f>VLOOKUP(A842,'[1]sku-asin（子）'!$A:$B,2,0)</f>
        <v>B01LAURFZ6</v>
      </c>
      <c r="C842" t="str">
        <f>VLOOKUP(A842,'[1]子sku-父sku'!$A:$B,2,0)</f>
        <v>LYQ-BS-1010</v>
      </c>
      <c r="D842" s="28">
        <f>IFERROR(VLOOKUP(A842,[2]库存报告使用数据处理!$A:$C,3,0),0)</f>
        <v>0</v>
      </c>
      <c r="E842" s="28">
        <f>IFERROR(VLOOKUP(A842,[2]库存报告使用数据处理!$A:$D,4,0),0)</f>
        <v>1</v>
      </c>
      <c r="F842" s="28">
        <f>IFERROR(VLOOKUP(A842,[2]库存报告使用数据处理!$A:$E,5,0),0)</f>
        <v>2</v>
      </c>
      <c r="G842" s="28">
        <f>IFERROR(VLOOKUP(A842,[2]库存报告使用数据处理!$A:$F,6,0),0)</f>
        <v>3</v>
      </c>
      <c r="H842" s="29">
        <f>IFERROR(VLOOKUP(A842,[2]库存报告使用数据处理!$A:$G,7,0),0)</f>
        <v>11.0816666666667</v>
      </c>
      <c r="I842">
        <f>IFERROR(VLOOKUP(A842,[5]数据处理!$A:$B,2,0),0)</f>
        <v>37</v>
      </c>
      <c r="J842" s="30">
        <f>IFERROR(VLOOKUP(A842,[5]数据处理!$A:$D,4,0),0)</f>
        <v>0</v>
      </c>
      <c r="K842" s="30">
        <f>IFERROR(VLOOKUP(A842,[5]数据处理!$A:$E,5,0),0)</f>
        <v>0</v>
      </c>
      <c r="L842" s="30">
        <f>IFERROR(VLOOKUP(A842,[5]数据处理!$A:$G,7,0),0)</f>
        <v>0</v>
      </c>
      <c r="M842">
        <f t="shared" si="222"/>
        <v>37</v>
      </c>
      <c r="N842">
        <f>IFERROR(VLOOKUP(A842,[5]数据处理!$A:$C,3,0),0)</f>
        <v>0</v>
      </c>
      <c r="O842">
        <f>IFERROR(VLOOKUP($A842,[5]数据处理!$A:$N,14,0),0)</f>
        <v>37</v>
      </c>
      <c r="P842" t="str">
        <f>IFERROR(VLOOKUP($A842,[3]库存报告使用数据!$A$1:$B$65536,2,0),"")</f>
        <v/>
      </c>
      <c r="Q842" t="str">
        <f>IFERROR(VLOOKUP($A842,[3]库存报告使用数据!$A$1:$E$65536,5,0),"")</f>
        <v/>
      </c>
      <c r="R842" t="str">
        <f>IFERROR(VLOOKUP($A842,[3]库存报告使用数据!$A$1:$H$65536,8,0),"")</f>
        <v/>
      </c>
      <c r="S842" t="str">
        <f>IFERROR(VLOOKUP($A842,[3]库存报告使用数据!$A$1:$K$65536,11,0),"")</f>
        <v/>
      </c>
      <c r="T842" t="str">
        <f>IFERROR(VLOOKUP($A842,[3]库存报告使用数据!$A$1:$C$65536,3,0),"")</f>
        <v/>
      </c>
      <c r="U842" t="str">
        <f>IFERROR(VLOOKUP($A842,[3]库存报告使用数据!$A$1:$F$65536,6,0),"")</f>
        <v/>
      </c>
      <c r="V842" t="str">
        <f>IFERROR(VLOOKUP($A842,[3]库存报告使用数据!$A$1:$I$65536,9,0),"")</f>
        <v/>
      </c>
      <c r="W842" t="str">
        <f>IFERROR(VLOOKUP($A842,[3]库存报告使用数据!$A$1:$L$65536,12,0),"")</f>
        <v/>
      </c>
      <c r="X842" s="20" t="str">
        <f t="shared" si="223"/>
        <v/>
      </c>
      <c r="Y842" s="20" t="str">
        <f t="shared" si="224"/>
        <v/>
      </c>
      <c r="Z842" s="20" t="str">
        <f t="shared" si="225"/>
        <v/>
      </c>
      <c r="AA842" s="20" t="str">
        <f t="shared" si="226"/>
        <v/>
      </c>
      <c r="AB842" t="str">
        <f>IFERROR(VLOOKUP($A842,[3]库存报告使用数据!$A$1:$D$65536,4,0),"")</f>
        <v/>
      </c>
      <c r="AC842" t="str">
        <f>IFERROR(VLOOKUP($A842,[3]库存报告使用数据!$A$1:$G$65536,7,0),"")</f>
        <v/>
      </c>
      <c r="AD842" t="str">
        <f>IFERROR(VLOOKUP($A842,[3]库存报告使用数据!$A$1:$J$65536,10,0),"")</f>
        <v/>
      </c>
      <c r="AE842" t="str">
        <f>IFERROR(VLOOKUP($A842,[3]库存报告使用数据!$A$1:$M$65536,13,0),"")</f>
        <v/>
      </c>
      <c r="AF842" s="20" t="str">
        <f t="shared" si="227"/>
        <v/>
      </c>
      <c r="AG842" s="20" t="str">
        <f t="shared" si="228"/>
        <v/>
      </c>
      <c r="AH842" s="20" t="str">
        <f t="shared" si="229"/>
        <v/>
      </c>
      <c r="AI842" s="20" t="str">
        <f t="shared" si="230"/>
        <v/>
      </c>
      <c r="AJ842">
        <f>IFERROR(VLOOKUP($B842,[4]库存报告使用数据!$A$1:$B$65536,2,0),0)</f>
        <v>4</v>
      </c>
      <c r="AK842">
        <f>IFERROR(VLOOKUP($B842,[4]库存报告使用数据!$A$1:$C$65536,3,0),)</f>
        <v>7</v>
      </c>
      <c r="AL842">
        <f>IFERROR(VLOOKUP($B842,[4]库存报告使用数据!$A$1:$D$65536,4,0),)</f>
        <v>4</v>
      </c>
      <c r="AM842">
        <f>IFERROR(VLOOKUP($B842,[4]库存报告使用数据!$A$1:$E$65536,5,0),)</f>
        <v>11</v>
      </c>
      <c r="AN842" s="20">
        <f t="shared" si="231"/>
        <v>0</v>
      </c>
      <c r="AO842" s="20">
        <f t="shared" si="232"/>
        <v>0.142857142857143</v>
      </c>
      <c r="AP842" s="20">
        <f t="shared" si="233"/>
        <v>0.5</v>
      </c>
      <c r="AQ842" s="20">
        <f t="shared" si="234"/>
        <v>0.272727272727273</v>
      </c>
      <c r="AR842" s="32">
        <f t="shared" si="235"/>
        <v>0</v>
      </c>
      <c r="AS842" s="32">
        <f t="shared" si="236"/>
        <v>0</v>
      </c>
      <c r="AT842" s="32">
        <f t="shared" si="237"/>
        <v>37</v>
      </c>
      <c r="AU842" s="28" t="str">
        <f t="shared" si="238"/>
        <v>库存为37</v>
      </c>
      <c r="AV842" s="34" t="str">
        <f>IFERROR(时间!$B$4+AU842,"上周无销量")</f>
        <v>上周无销量</v>
      </c>
    </row>
    <row r="843" spans="1:48">
      <c r="A843" s="18" t="s">
        <v>888</v>
      </c>
      <c r="B843" t="str">
        <f>VLOOKUP(A843,'[1]sku-asin（子）'!$A:$B,2,0)</f>
        <v>B017X47VLQ</v>
      </c>
      <c r="C843" t="str">
        <f>VLOOKUP(A843,'[1]子sku-父sku'!$A:$B,2,0)</f>
        <v>LYQ-BS-1010</v>
      </c>
      <c r="D843" s="28">
        <f>IFERROR(VLOOKUP(A843,[2]库存报告使用数据处理!$A:$C,3,0),0)</f>
        <v>0</v>
      </c>
      <c r="E843" s="28">
        <f>IFERROR(VLOOKUP(A843,[2]库存报告使用数据处理!$A:$D,4,0),0)</f>
        <v>0</v>
      </c>
      <c r="F843" s="28">
        <f>IFERROR(VLOOKUP(A843,[2]库存报告使用数据处理!$A:$E,5,0),0)</f>
        <v>1</v>
      </c>
      <c r="G843" s="28">
        <f>IFERROR(VLOOKUP(A843,[2]库存报告使用数据处理!$A:$F,6,0),0)</f>
        <v>1</v>
      </c>
      <c r="H843" s="29">
        <f>IFERROR(VLOOKUP(A843,[2]库存报告使用数据处理!$A:$G,7,0),0)</f>
        <v>9.9</v>
      </c>
      <c r="I843">
        <f>IFERROR(VLOOKUP(A843,[5]数据处理!$A:$B,2,0),0)</f>
        <v>83</v>
      </c>
      <c r="J843" s="30">
        <f>IFERROR(VLOOKUP(A843,[5]数据处理!$A:$D,4,0),0)</f>
        <v>0</v>
      </c>
      <c r="K843" s="30">
        <f>IFERROR(VLOOKUP(A843,[5]数据处理!$A:$E,5,0),0)</f>
        <v>0</v>
      </c>
      <c r="L843" s="30">
        <f>IFERROR(VLOOKUP(A843,[5]数据处理!$A:$G,7,0),0)</f>
        <v>0</v>
      </c>
      <c r="M843">
        <f t="shared" si="222"/>
        <v>83</v>
      </c>
      <c r="N843">
        <f>IFERROR(VLOOKUP(A843,[5]数据处理!$A:$C,3,0),0)</f>
        <v>0</v>
      </c>
      <c r="O843">
        <f>IFERROR(VLOOKUP($A843,[5]数据处理!$A:$N,14,0),0)</f>
        <v>82</v>
      </c>
      <c r="P843" t="str">
        <f>IFERROR(VLOOKUP($A843,[3]库存报告使用数据!$A$1:$B$65536,2,0),"")</f>
        <v/>
      </c>
      <c r="Q843" t="str">
        <f>IFERROR(VLOOKUP($A843,[3]库存报告使用数据!$A$1:$E$65536,5,0),"")</f>
        <v/>
      </c>
      <c r="R843" t="str">
        <f>IFERROR(VLOOKUP($A843,[3]库存报告使用数据!$A$1:$H$65536,8,0),"")</f>
        <v/>
      </c>
      <c r="S843" t="str">
        <f>IFERROR(VLOOKUP($A843,[3]库存报告使用数据!$A$1:$K$65536,11,0),"")</f>
        <v/>
      </c>
      <c r="T843" t="str">
        <f>IFERROR(VLOOKUP($A843,[3]库存报告使用数据!$A$1:$C$65536,3,0),"")</f>
        <v/>
      </c>
      <c r="U843" t="str">
        <f>IFERROR(VLOOKUP($A843,[3]库存报告使用数据!$A$1:$F$65536,6,0),"")</f>
        <v/>
      </c>
      <c r="V843" t="str">
        <f>IFERROR(VLOOKUP($A843,[3]库存报告使用数据!$A$1:$I$65536,9,0),"")</f>
        <v/>
      </c>
      <c r="W843" t="str">
        <f>IFERROR(VLOOKUP($A843,[3]库存报告使用数据!$A$1:$L$65536,12,0),"")</f>
        <v/>
      </c>
      <c r="X843" s="20" t="str">
        <f t="shared" si="223"/>
        <v/>
      </c>
      <c r="Y843" s="20" t="str">
        <f t="shared" si="224"/>
        <v/>
      </c>
      <c r="Z843" s="20" t="str">
        <f t="shared" si="225"/>
        <v/>
      </c>
      <c r="AA843" s="20" t="str">
        <f t="shared" si="226"/>
        <v/>
      </c>
      <c r="AB843" t="str">
        <f>IFERROR(VLOOKUP($A843,[3]库存报告使用数据!$A$1:$D$65536,4,0),"")</f>
        <v/>
      </c>
      <c r="AC843" t="str">
        <f>IFERROR(VLOOKUP($A843,[3]库存报告使用数据!$A$1:$G$65536,7,0),"")</f>
        <v/>
      </c>
      <c r="AD843" t="str">
        <f>IFERROR(VLOOKUP($A843,[3]库存报告使用数据!$A$1:$J$65536,10,0),"")</f>
        <v/>
      </c>
      <c r="AE843" t="str">
        <f>IFERROR(VLOOKUP($A843,[3]库存报告使用数据!$A$1:$M$65536,13,0),"")</f>
        <v/>
      </c>
      <c r="AF843" s="20" t="str">
        <f t="shared" si="227"/>
        <v/>
      </c>
      <c r="AG843" s="20" t="str">
        <f t="shared" si="228"/>
        <v/>
      </c>
      <c r="AH843" s="20" t="str">
        <f t="shared" si="229"/>
        <v/>
      </c>
      <c r="AI843" s="20" t="str">
        <f t="shared" si="230"/>
        <v/>
      </c>
      <c r="AJ843">
        <f>IFERROR(VLOOKUP($B843,[4]库存报告使用数据!$A$1:$B$65536,2,0),0)</f>
        <v>7</v>
      </c>
      <c r="AK843">
        <f>IFERROR(VLOOKUP($B843,[4]库存报告使用数据!$A$1:$C$65536,3,0),)</f>
        <v>2</v>
      </c>
      <c r="AL843">
        <f>IFERROR(VLOOKUP($B843,[4]库存报告使用数据!$A$1:$D$65536,4,0),)</f>
        <v>12</v>
      </c>
      <c r="AM843">
        <f>IFERROR(VLOOKUP($B843,[4]库存报告使用数据!$A$1:$E$65536,5,0),)</f>
        <v>11</v>
      </c>
      <c r="AN843" s="20">
        <f t="shared" si="231"/>
        <v>0</v>
      </c>
      <c r="AO843" s="20">
        <f t="shared" si="232"/>
        <v>0</v>
      </c>
      <c r="AP843" s="20">
        <f t="shared" si="233"/>
        <v>0.0833333333333333</v>
      </c>
      <c r="AQ843" s="20">
        <f t="shared" si="234"/>
        <v>0.0909090909090909</v>
      </c>
      <c r="AR843" s="32">
        <f t="shared" si="235"/>
        <v>0</v>
      </c>
      <c r="AS843" s="32">
        <f t="shared" si="236"/>
        <v>0</v>
      </c>
      <c r="AT843" s="32">
        <f t="shared" si="237"/>
        <v>83</v>
      </c>
      <c r="AU843" s="28" t="str">
        <f t="shared" si="238"/>
        <v>库存为83</v>
      </c>
      <c r="AV843" s="34" t="str">
        <f>IFERROR(时间!$B$4+AU843,"上周无销量")</f>
        <v>上周无销量</v>
      </c>
    </row>
    <row r="844" spans="1:48">
      <c r="A844" s="18" t="s">
        <v>889</v>
      </c>
      <c r="B844" t="str">
        <f>VLOOKUP(A844,'[1]sku-asin（子）'!$A:$B,2,0)</f>
        <v>B017X47UK8</v>
      </c>
      <c r="C844" t="str">
        <f>VLOOKUP(A844,'[1]子sku-父sku'!$A:$B,2,0)</f>
        <v>LYQ-BS-1010</v>
      </c>
      <c r="D844" s="28">
        <f>IFERROR(VLOOKUP(A844,[2]库存报告使用数据处理!$A:$C,3,0),0)</f>
        <v>0</v>
      </c>
      <c r="E844" s="28">
        <f>IFERROR(VLOOKUP(A844,[2]库存报告使用数据处理!$A:$D,4,0),0)</f>
        <v>0</v>
      </c>
      <c r="F844" s="28">
        <f>IFERROR(VLOOKUP(A844,[2]库存报告使用数据处理!$A:$E,5,0),0)</f>
        <v>2</v>
      </c>
      <c r="G844" s="28">
        <f>IFERROR(VLOOKUP(A844,[2]库存报告使用数据处理!$A:$F,6,0),0)</f>
        <v>1</v>
      </c>
      <c r="H844" s="29">
        <f>IFERROR(VLOOKUP(A844,[2]库存报告使用数据处理!$A:$G,7,0),0)</f>
        <v>9.9</v>
      </c>
      <c r="I844">
        <f>IFERROR(VLOOKUP(A844,[5]数据处理!$A:$B,2,0),0)</f>
        <v>30</v>
      </c>
      <c r="J844" s="30">
        <f>IFERROR(VLOOKUP(A844,[5]数据处理!$A:$D,4,0),0)</f>
        <v>0</v>
      </c>
      <c r="K844" s="30">
        <f>IFERROR(VLOOKUP(A844,[5]数据处理!$A:$E,5,0),0)</f>
        <v>0</v>
      </c>
      <c r="L844" s="30">
        <f>IFERROR(VLOOKUP(A844,[5]数据处理!$A:$G,7,0),0)</f>
        <v>1</v>
      </c>
      <c r="M844">
        <f t="shared" si="222"/>
        <v>31</v>
      </c>
      <c r="N844">
        <f>IFERROR(VLOOKUP(A844,[5]数据处理!$A:$C,3,0),0)</f>
        <v>0</v>
      </c>
      <c r="O844">
        <f>IFERROR(VLOOKUP($A844,[5]数据处理!$A:$N,14,0),0)</f>
        <v>30</v>
      </c>
      <c r="P844">
        <f>IFERROR(VLOOKUP($A844,[3]库存报告使用数据!$A$1:$B$65536,2,0),"")</f>
        <v>154718</v>
      </c>
      <c r="Q844">
        <f>IFERROR(VLOOKUP($A844,[3]库存报告使用数据!$A$1:$E$65536,5,0),"")</f>
        <v>11248</v>
      </c>
      <c r="R844">
        <f>IFERROR(VLOOKUP($A844,[3]库存报告使用数据!$A$1:$H$65536,8,0),"")</f>
        <v>4416</v>
      </c>
      <c r="S844">
        <f>IFERROR(VLOOKUP($A844,[3]库存报告使用数据!$A$1:$K$65536,11,0),"")</f>
        <v>5129</v>
      </c>
      <c r="T844">
        <f>IFERROR(VLOOKUP($A844,[3]库存报告使用数据!$A$1:$C$65536,3,0),"")</f>
        <v>111</v>
      </c>
      <c r="U844">
        <f>IFERROR(VLOOKUP($A844,[3]库存报告使用数据!$A$1:$F$65536,6,0),"")</f>
        <v>26</v>
      </c>
      <c r="V844">
        <f>IFERROR(VLOOKUP($A844,[3]库存报告使用数据!$A$1:$I$65536,9,0),"")</f>
        <v>8</v>
      </c>
      <c r="W844">
        <f>IFERROR(VLOOKUP($A844,[3]库存报告使用数据!$A$1:$L$65536,12,0),"")</f>
        <v>13</v>
      </c>
      <c r="X844" s="20">
        <f t="shared" si="223"/>
        <v>0.000717434299822904</v>
      </c>
      <c r="Y844" s="20">
        <f t="shared" si="224"/>
        <v>0.00231152204836415</v>
      </c>
      <c r="Z844" s="20">
        <f t="shared" si="225"/>
        <v>0.00181159420289855</v>
      </c>
      <c r="AA844" s="20">
        <f t="shared" si="226"/>
        <v>0.00253460713589394</v>
      </c>
      <c r="AB844">
        <f>IFERROR(VLOOKUP($A844,[3]库存报告使用数据!$A$1:$D$65536,4,0),"")</f>
        <v>16.21</v>
      </c>
      <c r="AC844">
        <f>IFERROR(VLOOKUP($A844,[3]库存报告使用数据!$A$1:$G$65536,7,0),"")</f>
        <v>4.58</v>
      </c>
      <c r="AD844">
        <f>IFERROR(VLOOKUP($A844,[3]库存报告使用数据!$A$1:$J$65536,10,0),"")</f>
        <v>1.77</v>
      </c>
      <c r="AE844">
        <f>IFERROR(VLOOKUP($A844,[3]库存报告使用数据!$A$1:$M$65536,13,0),"")</f>
        <v>2.23</v>
      </c>
      <c r="AF844" s="20" t="str">
        <f t="shared" si="227"/>
        <v>无销售广告费为16.21</v>
      </c>
      <c r="AG844" s="20" t="str">
        <f t="shared" si="228"/>
        <v>无销售广告费为4.58</v>
      </c>
      <c r="AH844" s="20">
        <f t="shared" si="229"/>
        <v>0.0893939393939394</v>
      </c>
      <c r="AI844" s="20">
        <f t="shared" si="230"/>
        <v>0.225252525252525</v>
      </c>
      <c r="AJ844">
        <f>IFERROR(VLOOKUP($B844,[4]库存报告使用数据!$A$1:$B$65536,2,0),0)</f>
        <v>48</v>
      </c>
      <c r="AK844">
        <f>IFERROR(VLOOKUP($B844,[4]库存报告使用数据!$A$1:$C$65536,3,0),)</f>
        <v>12</v>
      </c>
      <c r="AL844">
        <f>IFERROR(VLOOKUP($B844,[4]库存报告使用数据!$A$1:$D$65536,4,0),)</f>
        <v>21</v>
      </c>
      <c r="AM844">
        <f>IFERROR(VLOOKUP($B844,[4]库存报告使用数据!$A$1:$E$65536,5,0),)</f>
        <v>6</v>
      </c>
      <c r="AN844" s="20">
        <f t="shared" si="231"/>
        <v>0</v>
      </c>
      <c r="AO844" s="20">
        <f t="shared" si="232"/>
        <v>0</v>
      </c>
      <c r="AP844" s="20">
        <f t="shared" si="233"/>
        <v>0.0952380952380952</v>
      </c>
      <c r="AQ844" s="20">
        <f t="shared" si="234"/>
        <v>0.166666666666667</v>
      </c>
      <c r="AR844" s="32">
        <f t="shared" si="235"/>
        <v>0</v>
      </c>
      <c r="AS844" s="32">
        <f t="shared" si="236"/>
        <v>0</v>
      </c>
      <c r="AT844" s="32">
        <f t="shared" si="237"/>
        <v>31</v>
      </c>
      <c r="AU844" s="28" t="str">
        <f t="shared" si="238"/>
        <v>库存为31</v>
      </c>
      <c r="AV844" s="34" t="str">
        <f>IFERROR(时间!$B$4+AU844,"上周无销量")</f>
        <v>上周无销量</v>
      </c>
    </row>
    <row r="845" spans="1:48">
      <c r="A845" s="18" t="s">
        <v>890</v>
      </c>
      <c r="B845" t="str">
        <f>VLOOKUP(A845,'[1]sku-asin（子）'!$A:$B,2,0)</f>
        <v>B017X47TA4</v>
      </c>
      <c r="C845" t="str">
        <f>VLOOKUP(A845,'[1]子sku-父sku'!$A:$B,2,0)</f>
        <v>LYQ-BS-1010</v>
      </c>
      <c r="D845" s="28">
        <f>IFERROR(VLOOKUP(A845,[2]库存报告使用数据处理!$A:$C,3,0),0)</f>
        <v>0</v>
      </c>
      <c r="E845" s="28">
        <f>IFERROR(VLOOKUP(A845,[2]库存报告使用数据处理!$A:$D,4,0),0)</f>
        <v>0</v>
      </c>
      <c r="F845" s="28">
        <f>IFERROR(VLOOKUP(A845,[2]库存报告使用数据处理!$A:$E,5,0),0)</f>
        <v>1</v>
      </c>
      <c r="G845" s="28">
        <f>IFERROR(VLOOKUP(A845,[2]库存报告使用数据处理!$A:$F,6,0),0)</f>
        <v>0</v>
      </c>
      <c r="H845" s="29">
        <f>IFERROR(VLOOKUP(A845,[2]库存报告使用数据处理!$A:$G,7,0),0)</f>
        <v>9.9</v>
      </c>
      <c r="I845">
        <f>IFERROR(VLOOKUP(A845,[5]数据处理!$A:$B,2,0),0)</f>
        <v>86</v>
      </c>
      <c r="J845" s="30">
        <f>IFERROR(VLOOKUP(A845,[5]数据处理!$A:$D,4,0),0)</f>
        <v>0</v>
      </c>
      <c r="K845" s="30">
        <f>IFERROR(VLOOKUP(A845,[5]数据处理!$A:$E,5,0),0)</f>
        <v>0</v>
      </c>
      <c r="L845" s="30">
        <f>IFERROR(VLOOKUP(A845,[5]数据处理!$A:$G,7,0),0)</f>
        <v>0</v>
      </c>
      <c r="M845">
        <f t="shared" si="222"/>
        <v>86</v>
      </c>
      <c r="N845">
        <f>IFERROR(VLOOKUP(A845,[5]数据处理!$A:$C,3,0),0)</f>
        <v>0</v>
      </c>
      <c r="O845">
        <f>IFERROR(VLOOKUP($A845,[5]数据处理!$A:$N,14,0),0)</f>
        <v>85</v>
      </c>
      <c r="P845">
        <f>IFERROR(VLOOKUP($A845,[3]库存报告使用数据!$A$1:$B$65536,2,0),"")</f>
        <v>65</v>
      </c>
      <c r="Q845">
        <f>IFERROR(VLOOKUP($A845,[3]库存报告使用数据!$A$1:$E$65536,5,0),"")</f>
        <v>165</v>
      </c>
      <c r="R845">
        <f>IFERROR(VLOOKUP($A845,[3]库存报告使用数据!$A$1:$H$65536,8,0),"")</f>
        <v>235</v>
      </c>
      <c r="S845">
        <f>IFERROR(VLOOKUP($A845,[3]库存报告使用数据!$A$1:$K$65536,11,0),"")</f>
        <v>215</v>
      </c>
      <c r="T845">
        <f>IFERROR(VLOOKUP($A845,[3]库存报告使用数据!$A$1:$C$65536,3,0),"")</f>
        <v>0</v>
      </c>
      <c r="U845">
        <f>IFERROR(VLOOKUP($A845,[3]库存报告使用数据!$A$1:$F$65536,6,0),"")</f>
        <v>0</v>
      </c>
      <c r="V845">
        <f>IFERROR(VLOOKUP($A845,[3]库存报告使用数据!$A$1:$I$65536,9,0),"")</f>
        <v>0</v>
      </c>
      <c r="W845">
        <f>IFERROR(VLOOKUP($A845,[3]库存报告使用数据!$A$1:$L$65536,12,0),"")</f>
        <v>1</v>
      </c>
      <c r="X845" s="20">
        <f t="shared" si="223"/>
        <v>0</v>
      </c>
      <c r="Y845" s="20">
        <f t="shared" si="224"/>
        <v>0</v>
      </c>
      <c r="Z845" s="20">
        <f t="shared" si="225"/>
        <v>0</v>
      </c>
      <c r="AA845" s="20">
        <f t="shared" si="226"/>
        <v>0.00465116279069767</v>
      </c>
      <c r="AB845">
        <f>IFERROR(VLOOKUP($A845,[3]库存报告使用数据!$A$1:$D$65536,4,0),"")</f>
        <v>0</v>
      </c>
      <c r="AC845">
        <f>IFERROR(VLOOKUP($A845,[3]库存报告使用数据!$A$1:$G$65536,7,0),"")</f>
        <v>0</v>
      </c>
      <c r="AD845">
        <f>IFERROR(VLOOKUP($A845,[3]库存报告使用数据!$A$1:$J$65536,10,0),"")</f>
        <v>0</v>
      </c>
      <c r="AE845">
        <f>IFERROR(VLOOKUP($A845,[3]库存报告使用数据!$A$1:$M$65536,13,0),"")</f>
        <v>0.02</v>
      </c>
      <c r="AF845" s="20" t="str">
        <f t="shared" si="227"/>
        <v/>
      </c>
      <c r="AG845" s="20" t="str">
        <f t="shared" si="228"/>
        <v/>
      </c>
      <c r="AH845" s="20" t="str">
        <f t="shared" si="229"/>
        <v/>
      </c>
      <c r="AI845" s="20" t="str">
        <f t="shared" si="230"/>
        <v>无销售广告费为0.02</v>
      </c>
      <c r="AJ845">
        <f>IFERROR(VLOOKUP($B845,[4]库存报告使用数据!$A$1:$B$65536,2,0),0)</f>
        <v>2</v>
      </c>
      <c r="AK845">
        <f>IFERROR(VLOOKUP($B845,[4]库存报告使用数据!$A$1:$C$65536,3,0),)</f>
        <v>3</v>
      </c>
      <c r="AL845">
        <f>IFERROR(VLOOKUP($B845,[4]库存报告使用数据!$A$1:$D$65536,4,0),)</f>
        <v>3</v>
      </c>
      <c r="AM845">
        <f>IFERROR(VLOOKUP($B845,[4]库存报告使用数据!$A$1:$E$65536,5,0),)</f>
        <v>4</v>
      </c>
      <c r="AN845" s="20">
        <f t="shared" si="231"/>
        <v>0</v>
      </c>
      <c r="AO845" s="20">
        <f t="shared" si="232"/>
        <v>0</v>
      </c>
      <c r="AP845" s="20">
        <f t="shared" si="233"/>
        <v>0.333333333333333</v>
      </c>
      <c r="AQ845" s="20">
        <f t="shared" si="234"/>
        <v>0</v>
      </c>
      <c r="AR845" s="32">
        <f t="shared" si="235"/>
        <v>0</v>
      </c>
      <c r="AS845" s="32">
        <f t="shared" si="236"/>
        <v>0</v>
      </c>
      <c r="AT845" s="32">
        <f t="shared" si="237"/>
        <v>86</v>
      </c>
      <c r="AU845" s="28" t="str">
        <f t="shared" si="238"/>
        <v>库存为86</v>
      </c>
      <c r="AV845" s="34" t="str">
        <f>IFERROR(时间!$B$4+AU845,"上周无销量")</f>
        <v>上周无销量</v>
      </c>
    </row>
    <row r="846" spans="1:48">
      <c r="A846" s="18" t="s">
        <v>891</v>
      </c>
      <c r="B846" t="str">
        <f>VLOOKUP(A846,'[1]sku-asin（子）'!$A:$B,2,0)</f>
        <v>B06XZ3CJYQ</v>
      </c>
      <c r="C846" t="str">
        <f>VLOOKUP(A846,'[1]子sku-父sku'!$A:$B,2,0)</f>
        <v>LYQ-BS-1010</v>
      </c>
      <c r="D846" s="28">
        <f>IFERROR(VLOOKUP(A846,[2]库存报告使用数据处理!$A:$C,3,0),0)</f>
        <v>0</v>
      </c>
      <c r="E846" s="28">
        <f>IFERROR(VLOOKUP(A846,[2]库存报告使用数据处理!$A:$D,4,0),0)</f>
        <v>0</v>
      </c>
      <c r="F846" s="28">
        <f>IFERROR(VLOOKUP(A846,[2]库存报告使用数据处理!$A:$E,5,0),0)</f>
        <v>2</v>
      </c>
      <c r="G846" s="28">
        <f>IFERROR(VLOOKUP(A846,[2]库存报告使用数据处理!$A:$F,6,0),0)</f>
        <v>0</v>
      </c>
      <c r="H846" s="29">
        <f>IFERROR(VLOOKUP(A846,[2]库存报告使用数据处理!$A:$G,7,0),0)</f>
        <v>9.9</v>
      </c>
      <c r="I846">
        <f>IFERROR(VLOOKUP(A846,[5]数据处理!$A:$B,2,0),0)</f>
        <v>0</v>
      </c>
      <c r="J846" s="30">
        <f>IFERROR(VLOOKUP(A846,[5]数据处理!$A:$D,4,0),0)</f>
        <v>0</v>
      </c>
      <c r="K846" s="30">
        <f>IFERROR(VLOOKUP(A846,[5]数据处理!$A:$E,5,0),0)</f>
        <v>0</v>
      </c>
      <c r="L846" s="30">
        <f>IFERROR(VLOOKUP(A846,[5]数据处理!$A:$G,7,0),0)</f>
        <v>0</v>
      </c>
      <c r="M846">
        <f t="shared" si="222"/>
        <v>0</v>
      </c>
      <c r="N846">
        <f>IFERROR(VLOOKUP(A846,[5]数据处理!$A:$C,3,0),0)</f>
        <v>0</v>
      </c>
      <c r="O846">
        <f>IFERROR(VLOOKUP($A846,[5]数据处理!$A:$N,14,0),0)</f>
        <v>0</v>
      </c>
      <c r="P846" t="str">
        <f>IFERROR(VLOOKUP($A846,[3]库存报告使用数据!$A$1:$B$65536,2,0),"")</f>
        <v/>
      </c>
      <c r="Q846" t="str">
        <f>IFERROR(VLOOKUP($A846,[3]库存报告使用数据!$A$1:$E$65536,5,0),"")</f>
        <v/>
      </c>
      <c r="R846" t="str">
        <f>IFERROR(VLOOKUP($A846,[3]库存报告使用数据!$A$1:$H$65536,8,0),"")</f>
        <v/>
      </c>
      <c r="S846" t="str">
        <f>IFERROR(VLOOKUP($A846,[3]库存报告使用数据!$A$1:$K$65536,11,0),"")</f>
        <v/>
      </c>
      <c r="T846" t="str">
        <f>IFERROR(VLOOKUP($A846,[3]库存报告使用数据!$A$1:$C$65536,3,0),"")</f>
        <v/>
      </c>
      <c r="U846" t="str">
        <f>IFERROR(VLOOKUP($A846,[3]库存报告使用数据!$A$1:$F$65536,6,0),"")</f>
        <v/>
      </c>
      <c r="V846" t="str">
        <f>IFERROR(VLOOKUP($A846,[3]库存报告使用数据!$A$1:$I$65536,9,0),"")</f>
        <v/>
      </c>
      <c r="W846" t="str">
        <f>IFERROR(VLOOKUP($A846,[3]库存报告使用数据!$A$1:$L$65536,12,0),"")</f>
        <v/>
      </c>
      <c r="X846" s="20" t="str">
        <f t="shared" si="223"/>
        <v/>
      </c>
      <c r="Y846" s="20" t="str">
        <f t="shared" si="224"/>
        <v/>
      </c>
      <c r="Z846" s="20" t="str">
        <f t="shared" si="225"/>
        <v/>
      </c>
      <c r="AA846" s="20" t="str">
        <f t="shared" si="226"/>
        <v/>
      </c>
      <c r="AB846" t="str">
        <f>IFERROR(VLOOKUP($A846,[3]库存报告使用数据!$A$1:$D$65536,4,0),"")</f>
        <v/>
      </c>
      <c r="AC846" t="str">
        <f>IFERROR(VLOOKUP($A846,[3]库存报告使用数据!$A$1:$G$65536,7,0),"")</f>
        <v/>
      </c>
      <c r="AD846" t="str">
        <f>IFERROR(VLOOKUP($A846,[3]库存报告使用数据!$A$1:$J$65536,10,0),"")</f>
        <v/>
      </c>
      <c r="AE846" t="str">
        <f>IFERROR(VLOOKUP($A846,[3]库存报告使用数据!$A$1:$M$65536,13,0),"")</f>
        <v/>
      </c>
      <c r="AF846" s="20" t="str">
        <f t="shared" si="227"/>
        <v/>
      </c>
      <c r="AG846" s="20" t="str">
        <f t="shared" si="228"/>
        <v/>
      </c>
      <c r="AH846" s="20" t="str">
        <f t="shared" si="229"/>
        <v/>
      </c>
      <c r="AI846" s="20" t="str">
        <f t="shared" si="230"/>
        <v/>
      </c>
      <c r="AJ846">
        <f>IFERROR(VLOOKUP($B846,[4]库存报告使用数据!$A$1:$B$65536,2,0),0)</f>
        <v>0</v>
      </c>
      <c r="AK846">
        <f>IFERROR(VLOOKUP($B846,[4]库存报告使用数据!$A$1:$C$65536,3,0),)</f>
        <v>0</v>
      </c>
      <c r="AL846">
        <f>IFERROR(VLOOKUP($B846,[4]库存报告使用数据!$A$1:$D$65536,4,0),)</f>
        <v>1</v>
      </c>
      <c r="AM846">
        <f>IFERROR(VLOOKUP($B846,[4]库存报告使用数据!$A$1:$E$65536,5,0),)</f>
        <v>15</v>
      </c>
      <c r="AN846" s="20" t="str">
        <f t="shared" si="231"/>
        <v/>
      </c>
      <c r="AO846" s="20" t="str">
        <f t="shared" si="232"/>
        <v/>
      </c>
      <c r="AP846" s="20">
        <f t="shared" si="233"/>
        <v>2</v>
      </c>
      <c r="AQ846" s="20">
        <f t="shared" si="234"/>
        <v>0</v>
      </c>
      <c r="AR846" s="32">
        <f t="shared" si="235"/>
        <v>0</v>
      </c>
      <c r="AS846" s="32">
        <f t="shared" si="236"/>
        <v>0</v>
      </c>
      <c r="AT846" s="32">
        <f t="shared" si="237"/>
        <v>0</v>
      </c>
      <c r="AU846" s="28" t="str">
        <f t="shared" si="238"/>
        <v>库存为0</v>
      </c>
      <c r="AV846" s="34" t="str">
        <f>IFERROR(时间!$B$4+AU846,"上周无销量")</f>
        <v>上周无销量</v>
      </c>
    </row>
    <row r="847" spans="1:48">
      <c r="A847" s="18" t="s">
        <v>892</v>
      </c>
      <c r="B847" t="str">
        <f>VLOOKUP(A847,'[1]sku-asin（子）'!$A:$B,2,0)</f>
        <v>B06XYQKYNP</v>
      </c>
      <c r="C847" t="str">
        <f>VLOOKUP(A847,'[1]子sku-父sku'!$A:$B,2,0)</f>
        <v>LYQ-BS-1010</v>
      </c>
      <c r="D847" s="28">
        <f>IFERROR(VLOOKUP(A847,[2]库存报告使用数据处理!$A:$C,3,0),0)</f>
        <v>2</v>
      </c>
      <c r="E847" s="28">
        <f>IFERROR(VLOOKUP(A847,[2]库存报告使用数据处理!$A:$D,4,0),0)</f>
        <v>0</v>
      </c>
      <c r="F847" s="28">
        <f>IFERROR(VLOOKUP(A847,[2]库存报告使用数据处理!$A:$E,5,0),0)</f>
        <v>1</v>
      </c>
      <c r="G847" s="28">
        <f>IFERROR(VLOOKUP(A847,[2]库存报告使用数据处理!$A:$F,6,0),0)</f>
        <v>0</v>
      </c>
      <c r="H847" s="29">
        <f>IFERROR(VLOOKUP(A847,[2]库存报告使用数据处理!$A:$G,7,0),0)</f>
        <v>9.9</v>
      </c>
      <c r="I847">
        <f>IFERROR(VLOOKUP(A847,[5]数据处理!$A:$B,2,0),0)</f>
        <v>9</v>
      </c>
      <c r="J847" s="30">
        <f>IFERROR(VLOOKUP(A847,[5]数据处理!$A:$D,4,0),0)</f>
        <v>0</v>
      </c>
      <c r="K847" s="30">
        <f>IFERROR(VLOOKUP(A847,[5]数据处理!$A:$E,5,0),0)</f>
        <v>0</v>
      </c>
      <c r="L847" s="30">
        <f>IFERROR(VLOOKUP(A847,[5]数据处理!$A:$G,7,0),0)</f>
        <v>0</v>
      </c>
      <c r="M847">
        <f t="shared" si="222"/>
        <v>9</v>
      </c>
      <c r="N847">
        <f>IFERROR(VLOOKUP(A847,[5]数据处理!$A:$C,3,0),0)</f>
        <v>0</v>
      </c>
      <c r="O847">
        <f>IFERROR(VLOOKUP($A847,[5]数据处理!$A:$N,14,0),0)</f>
        <v>0</v>
      </c>
      <c r="P847" t="str">
        <f>IFERROR(VLOOKUP($A847,[3]库存报告使用数据!$A$1:$B$65536,2,0),"")</f>
        <v/>
      </c>
      <c r="Q847" t="str">
        <f>IFERROR(VLOOKUP($A847,[3]库存报告使用数据!$A$1:$E$65536,5,0),"")</f>
        <v/>
      </c>
      <c r="R847" t="str">
        <f>IFERROR(VLOOKUP($A847,[3]库存报告使用数据!$A$1:$H$65536,8,0),"")</f>
        <v/>
      </c>
      <c r="S847" t="str">
        <f>IFERROR(VLOOKUP($A847,[3]库存报告使用数据!$A$1:$K$65536,11,0),"")</f>
        <v/>
      </c>
      <c r="T847" t="str">
        <f>IFERROR(VLOOKUP($A847,[3]库存报告使用数据!$A$1:$C$65536,3,0),"")</f>
        <v/>
      </c>
      <c r="U847" t="str">
        <f>IFERROR(VLOOKUP($A847,[3]库存报告使用数据!$A$1:$F$65536,6,0),"")</f>
        <v/>
      </c>
      <c r="V847" t="str">
        <f>IFERROR(VLOOKUP($A847,[3]库存报告使用数据!$A$1:$I$65536,9,0),"")</f>
        <v/>
      </c>
      <c r="W847" t="str">
        <f>IFERROR(VLOOKUP($A847,[3]库存报告使用数据!$A$1:$L$65536,12,0),"")</f>
        <v/>
      </c>
      <c r="X847" s="20" t="str">
        <f t="shared" si="223"/>
        <v/>
      </c>
      <c r="Y847" s="20" t="str">
        <f t="shared" si="224"/>
        <v/>
      </c>
      <c r="Z847" s="20" t="str">
        <f t="shared" si="225"/>
        <v/>
      </c>
      <c r="AA847" s="20" t="str">
        <f t="shared" si="226"/>
        <v/>
      </c>
      <c r="AB847" t="str">
        <f>IFERROR(VLOOKUP($A847,[3]库存报告使用数据!$A$1:$D$65536,4,0),"")</f>
        <v/>
      </c>
      <c r="AC847" t="str">
        <f>IFERROR(VLOOKUP($A847,[3]库存报告使用数据!$A$1:$G$65536,7,0),"")</f>
        <v/>
      </c>
      <c r="AD847" t="str">
        <f>IFERROR(VLOOKUP($A847,[3]库存报告使用数据!$A$1:$J$65536,10,0),"")</f>
        <v/>
      </c>
      <c r="AE847" t="str">
        <f>IFERROR(VLOOKUP($A847,[3]库存报告使用数据!$A$1:$M$65536,13,0),"")</f>
        <v/>
      </c>
      <c r="AF847" s="20" t="str">
        <f t="shared" si="227"/>
        <v/>
      </c>
      <c r="AG847" s="20" t="str">
        <f t="shared" si="228"/>
        <v/>
      </c>
      <c r="AH847" s="20" t="str">
        <f t="shared" si="229"/>
        <v/>
      </c>
      <c r="AI847" s="20" t="str">
        <f t="shared" si="230"/>
        <v/>
      </c>
      <c r="AJ847">
        <f>IFERROR(VLOOKUP($B847,[4]库存报告使用数据!$A$1:$B$65536,2,0),0)</f>
        <v>6</v>
      </c>
      <c r="AK847">
        <f>IFERROR(VLOOKUP($B847,[4]库存报告使用数据!$A$1:$C$65536,3,0),)</f>
        <v>6</v>
      </c>
      <c r="AL847">
        <f>IFERROR(VLOOKUP($B847,[4]库存报告使用数据!$A$1:$D$65536,4,0),)</f>
        <v>7</v>
      </c>
      <c r="AM847">
        <f>IFERROR(VLOOKUP($B847,[4]库存报告使用数据!$A$1:$E$65536,5,0),)</f>
        <v>12</v>
      </c>
      <c r="AN847" s="20">
        <f t="shared" si="231"/>
        <v>0.333333333333333</v>
      </c>
      <c r="AO847" s="20">
        <f t="shared" si="232"/>
        <v>0</v>
      </c>
      <c r="AP847" s="20">
        <f t="shared" si="233"/>
        <v>0.142857142857143</v>
      </c>
      <c r="AQ847" s="20">
        <f t="shared" si="234"/>
        <v>0</v>
      </c>
      <c r="AR847" s="32">
        <f t="shared" si="235"/>
        <v>0.285714285714286</v>
      </c>
      <c r="AS847" s="32">
        <f t="shared" si="236"/>
        <v>17.1428571428571</v>
      </c>
      <c r="AT847" s="32">
        <f t="shared" si="237"/>
        <v>-8.14285714285714</v>
      </c>
      <c r="AU847" s="28">
        <f t="shared" si="238"/>
        <v>31</v>
      </c>
      <c r="AV847" s="34">
        <f>IFERROR(时间!$B$4+AU847,"上周无销量")</f>
        <v>43314</v>
      </c>
    </row>
    <row r="848" spans="1:48">
      <c r="A848" s="18" t="s">
        <v>893</v>
      </c>
      <c r="B848" t="str">
        <f>VLOOKUP(A848,'[1]sku-asin（子）'!$A:$B,2,0)</f>
        <v>B01N9LAAEZ</v>
      </c>
      <c r="C848" t="str">
        <f>VLOOKUP(A848,'[1]子sku-父sku'!$A:$B,2,0)</f>
        <v>LYQ-BS-1010</v>
      </c>
      <c r="D848" s="28">
        <f>IFERROR(VLOOKUP(A848,[2]库存报告使用数据处理!$A:$C,3,0),0)</f>
        <v>1</v>
      </c>
      <c r="E848" s="28">
        <f>IFERROR(VLOOKUP(A848,[2]库存报告使用数据处理!$A:$D,4,0),0)</f>
        <v>0</v>
      </c>
      <c r="F848" s="28">
        <f>IFERROR(VLOOKUP(A848,[2]库存报告使用数据处理!$A:$E,5,0),0)</f>
        <v>1</v>
      </c>
      <c r="G848" s="28">
        <f>IFERROR(VLOOKUP(A848,[2]库存报告使用数据处理!$A:$F,6,0),0)</f>
        <v>3</v>
      </c>
      <c r="H848" s="29">
        <f>IFERROR(VLOOKUP(A848,[2]库存报告使用数据处理!$A:$G,7,0),0)</f>
        <v>11.116</v>
      </c>
      <c r="I848">
        <f>IFERROR(VLOOKUP(A848,[5]数据处理!$A:$B,2,0),0)</f>
        <v>0</v>
      </c>
      <c r="J848" s="30">
        <f>IFERROR(VLOOKUP(A848,[5]数据处理!$A:$D,4,0),0)</f>
        <v>0</v>
      </c>
      <c r="K848" s="30">
        <f>IFERROR(VLOOKUP(A848,[5]数据处理!$A:$E,5,0),0)</f>
        <v>0</v>
      </c>
      <c r="L848" s="30">
        <f>IFERROR(VLOOKUP(A848,[5]数据处理!$A:$G,7,0),0)</f>
        <v>0</v>
      </c>
      <c r="M848">
        <f t="shared" si="222"/>
        <v>0</v>
      </c>
      <c r="N848">
        <f>IFERROR(VLOOKUP(A848,[5]数据处理!$A:$C,3,0),0)</f>
        <v>0</v>
      </c>
      <c r="O848">
        <f>IFERROR(VLOOKUP($A848,[5]数据处理!$A:$N,14,0),0)</f>
        <v>0</v>
      </c>
      <c r="P848">
        <f>IFERROR(VLOOKUP($A848,[3]库存报告使用数据!$A$1:$B$65536,2,0),"")</f>
        <v>108</v>
      </c>
      <c r="Q848">
        <f>IFERROR(VLOOKUP($A848,[3]库存报告使用数据!$A$1:$E$65536,5,0),"")</f>
        <v>637</v>
      </c>
      <c r="R848">
        <f>IFERROR(VLOOKUP($A848,[3]库存报告使用数据!$A$1:$H$65536,8,0),"")</f>
        <v>972</v>
      </c>
      <c r="S848">
        <f>IFERROR(VLOOKUP($A848,[3]库存报告使用数据!$A$1:$K$65536,11,0),"")</f>
        <v>5739</v>
      </c>
      <c r="T848">
        <f>IFERROR(VLOOKUP($A848,[3]库存报告使用数据!$A$1:$C$65536,3,0),"")</f>
        <v>0</v>
      </c>
      <c r="U848">
        <f>IFERROR(VLOOKUP($A848,[3]库存报告使用数据!$A$1:$F$65536,6,0),"")</f>
        <v>3</v>
      </c>
      <c r="V848">
        <f>IFERROR(VLOOKUP($A848,[3]库存报告使用数据!$A$1:$I$65536,9,0),"")</f>
        <v>7</v>
      </c>
      <c r="W848">
        <f>IFERROR(VLOOKUP($A848,[3]库存报告使用数据!$A$1:$L$65536,12,0),"")</f>
        <v>31</v>
      </c>
      <c r="X848" s="20">
        <f t="shared" si="223"/>
        <v>0</v>
      </c>
      <c r="Y848" s="20">
        <f t="shared" si="224"/>
        <v>0.00470957613814757</v>
      </c>
      <c r="Z848" s="20">
        <f t="shared" si="225"/>
        <v>0.00720164609053498</v>
      </c>
      <c r="AA848" s="20">
        <f t="shared" si="226"/>
        <v>0.00540163791601324</v>
      </c>
      <c r="AB848">
        <f>IFERROR(VLOOKUP($A848,[3]库存报告使用数据!$A$1:$D$65536,4,0),"")</f>
        <v>0</v>
      </c>
      <c r="AC848">
        <f>IFERROR(VLOOKUP($A848,[3]库存报告使用数据!$A$1:$G$65536,7,0),"")</f>
        <v>0.5</v>
      </c>
      <c r="AD848">
        <f>IFERROR(VLOOKUP($A848,[3]库存报告使用数据!$A$1:$J$65536,10,0),"")</f>
        <v>1.37</v>
      </c>
      <c r="AE848">
        <f>IFERROR(VLOOKUP($A848,[3]库存报告使用数据!$A$1:$M$65536,13,0),"")</f>
        <v>6.17</v>
      </c>
      <c r="AF848" s="20" t="str">
        <f t="shared" si="227"/>
        <v/>
      </c>
      <c r="AG848" s="20" t="str">
        <f t="shared" si="228"/>
        <v>无销售广告费为0.5</v>
      </c>
      <c r="AH848" s="20">
        <f t="shared" si="229"/>
        <v>0.123245771860381</v>
      </c>
      <c r="AI848" s="20">
        <f t="shared" si="230"/>
        <v>0.185018591819599</v>
      </c>
      <c r="AJ848">
        <f>IFERROR(VLOOKUP($B848,[4]库存报告使用数据!$A$1:$B$65536,2,0),0)</f>
        <v>5</v>
      </c>
      <c r="AK848">
        <f>IFERROR(VLOOKUP($B848,[4]库存报告使用数据!$A$1:$C$65536,3,0),)</f>
        <v>5</v>
      </c>
      <c r="AL848">
        <f>IFERROR(VLOOKUP($B848,[4]库存报告使用数据!$A$1:$D$65536,4,0),)</f>
        <v>2</v>
      </c>
      <c r="AM848">
        <f>IFERROR(VLOOKUP($B848,[4]库存报告使用数据!$A$1:$E$65536,5,0),)</f>
        <v>55</v>
      </c>
      <c r="AN848" s="20">
        <f t="shared" si="231"/>
        <v>0.2</v>
      </c>
      <c r="AO848" s="20">
        <f t="shared" si="232"/>
        <v>0</v>
      </c>
      <c r="AP848" s="20">
        <f t="shared" si="233"/>
        <v>0.5</v>
      </c>
      <c r="AQ848" s="20">
        <f t="shared" si="234"/>
        <v>0.0545454545454545</v>
      </c>
      <c r="AR848" s="32">
        <f t="shared" si="235"/>
        <v>0.142857142857143</v>
      </c>
      <c r="AS848" s="32">
        <f t="shared" si="236"/>
        <v>8.57142857142857</v>
      </c>
      <c r="AT848" s="32">
        <f t="shared" si="237"/>
        <v>-8.57142857142857</v>
      </c>
      <c r="AU848" s="28">
        <f t="shared" si="238"/>
        <v>0</v>
      </c>
      <c r="AV848" s="34">
        <f>IFERROR(时间!$B$4+AU848,"上周无销量")</f>
        <v>43283</v>
      </c>
    </row>
    <row r="849" spans="1:48">
      <c r="A849" s="18" t="s">
        <v>894</v>
      </c>
      <c r="B849" t="str">
        <f>VLOOKUP(A849,'[1]sku-asin（子）'!$A:$B,2,0)</f>
        <v>B06XZ4THHH</v>
      </c>
      <c r="C849" t="str">
        <f>VLOOKUP(A849,'[1]子sku-父sku'!$A:$B,2,0)</f>
        <v>LYQ-BS-1010</v>
      </c>
      <c r="D849" s="28">
        <f>IFERROR(VLOOKUP(A849,[2]库存报告使用数据处理!$A:$C,3,0),0)</f>
        <v>0</v>
      </c>
      <c r="E849" s="28">
        <f>IFERROR(VLOOKUP(A849,[2]库存报告使用数据处理!$A:$D,4,0),0)</f>
        <v>1</v>
      </c>
      <c r="F849" s="28">
        <f>IFERROR(VLOOKUP(A849,[2]库存报告使用数据处理!$A:$E,5,0),0)</f>
        <v>0</v>
      </c>
      <c r="G849" s="28">
        <f>IFERROR(VLOOKUP(A849,[2]库存报告使用数据处理!$A:$F,6,0),0)</f>
        <v>3</v>
      </c>
      <c r="H849" s="29">
        <f>IFERROR(VLOOKUP(A849,[2]库存报告使用数据处理!$A:$G,7,0),0)</f>
        <v>9.9</v>
      </c>
      <c r="I849">
        <f>IFERROR(VLOOKUP(A849,[5]数据处理!$A:$B,2,0),0)</f>
        <v>3</v>
      </c>
      <c r="J849" s="30">
        <f>IFERROR(VLOOKUP(A849,[5]数据处理!$A:$D,4,0),0)</f>
        <v>0</v>
      </c>
      <c r="K849" s="30">
        <f>IFERROR(VLOOKUP(A849,[5]数据处理!$A:$E,5,0),0)</f>
        <v>0</v>
      </c>
      <c r="L849" s="30">
        <f>IFERROR(VLOOKUP(A849,[5]数据处理!$A:$G,7,0),0)</f>
        <v>0</v>
      </c>
      <c r="M849">
        <f t="shared" si="222"/>
        <v>3</v>
      </c>
      <c r="N849">
        <f>IFERROR(VLOOKUP(A849,[5]数据处理!$A:$C,3,0),0)</f>
        <v>0</v>
      </c>
      <c r="O849">
        <f>IFERROR(VLOOKUP($A849,[5]数据处理!$A:$N,14,0),0)</f>
        <v>1</v>
      </c>
      <c r="P849">
        <f>IFERROR(VLOOKUP($A849,[3]库存报告使用数据!$A$1:$B$65536,2,0),"")</f>
        <v>2057</v>
      </c>
      <c r="Q849">
        <f>IFERROR(VLOOKUP($A849,[3]库存报告使用数据!$A$1:$E$65536,5,0),"")</f>
        <v>2136</v>
      </c>
      <c r="R849">
        <f>IFERROR(VLOOKUP($A849,[3]库存报告使用数据!$A$1:$H$65536,8,0),"")</f>
        <v>2194</v>
      </c>
      <c r="S849">
        <f>IFERROR(VLOOKUP($A849,[3]库存报告使用数据!$A$1:$K$65536,11,0),"")</f>
        <v>61557</v>
      </c>
      <c r="T849">
        <f>IFERROR(VLOOKUP($A849,[3]库存报告使用数据!$A$1:$C$65536,3,0),"")</f>
        <v>21</v>
      </c>
      <c r="U849">
        <f>IFERROR(VLOOKUP($A849,[3]库存报告使用数据!$A$1:$F$65536,6,0),"")</f>
        <v>15</v>
      </c>
      <c r="V849">
        <f>IFERROR(VLOOKUP($A849,[3]库存报告使用数据!$A$1:$I$65536,9,0),"")</f>
        <v>19</v>
      </c>
      <c r="W849">
        <f>IFERROR(VLOOKUP($A849,[3]库存报告使用数据!$A$1:$L$65536,12,0),"")</f>
        <v>80</v>
      </c>
      <c r="X849" s="20">
        <f t="shared" si="223"/>
        <v>0.0102090422946038</v>
      </c>
      <c r="Y849" s="20">
        <f t="shared" si="224"/>
        <v>0.00702247191011236</v>
      </c>
      <c r="Z849" s="20">
        <f t="shared" si="225"/>
        <v>0.00865998176845944</v>
      </c>
      <c r="AA849" s="20">
        <f t="shared" si="226"/>
        <v>0.0012996084929415</v>
      </c>
      <c r="AB849">
        <f>IFERROR(VLOOKUP($A849,[3]库存报告使用数据!$A$1:$D$65536,4,0),"")</f>
        <v>2.05</v>
      </c>
      <c r="AC849">
        <f>IFERROR(VLOOKUP($A849,[3]库存报告使用数据!$A$1:$G$65536,7,0),"")</f>
        <v>1.43</v>
      </c>
      <c r="AD849">
        <f>IFERROR(VLOOKUP($A849,[3]库存报告使用数据!$A$1:$J$65536,10,0),"")</f>
        <v>1.76</v>
      </c>
      <c r="AE849">
        <f>IFERROR(VLOOKUP($A849,[3]库存报告使用数据!$A$1:$M$65536,13,0),"")</f>
        <v>9.41</v>
      </c>
      <c r="AF849" s="20" t="str">
        <f t="shared" si="227"/>
        <v>无销售广告费为2.05</v>
      </c>
      <c r="AG849" s="20">
        <f t="shared" si="228"/>
        <v>0.144444444444444</v>
      </c>
      <c r="AH849" s="20" t="str">
        <f t="shared" si="229"/>
        <v>无销售广告费为1.76</v>
      </c>
      <c r="AI849" s="20">
        <f t="shared" si="230"/>
        <v>0.316835016835017</v>
      </c>
      <c r="AJ849">
        <f>IFERROR(VLOOKUP($B849,[4]库存报告使用数据!$A$1:$B$65536,2,0),0)</f>
        <v>7</v>
      </c>
      <c r="AK849">
        <f>IFERROR(VLOOKUP($B849,[4]库存报告使用数据!$A$1:$C$65536,3,0),)</f>
        <v>4</v>
      </c>
      <c r="AL849">
        <f>IFERROR(VLOOKUP($B849,[4]库存报告使用数据!$A$1:$D$65536,4,0),)</f>
        <v>10</v>
      </c>
      <c r="AM849">
        <f>IFERROR(VLOOKUP($B849,[4]库存报告使用数据!$A$1:$E$65536,5,0),)</f>
        <v>38</v>
      </c>
      <c r="AN849" s="20">
        <f t="shared" si="231"/>
        <v>0</v>
      </c>
      <c r="AO849" s="20">
        <f t="shared" si="232"/>
        <v>0.25</v>
      </c>
      <c r="AP849" s="20">
        <f t="shared" si="233"/>
        <v>0</v>
      </c>
      <c r="AQ849" s="20">
        <f t="shared" si="234"/>
        <v>0.0789473684210526</v>
      </c>
      <c r="AR849" s="32">
        <f t="shared" si="235"/>
        <v>0</v>
      </c>
      <c r="AS849" s="32">
        <f t="shared" si="236"/>
        <v>0</v>
      </c>
      <c r="AT849" s="32">
        <f t="shared" si="237"/>
        <v>3</v>
      </c>
      <c r="AU849" s="28" t="str">
        <f t="shared" si="238"/>
        <v>库存为3</v>
      </c>
      <c r="AV849" s="34" t="str">
        <f>IFERROR(时间!$B$4+AU849,"上周无销量")</f>
        <v>上周无销量</v>
      </c>
    </row>
    <row r="850" spans="1:48">
      <c r="A850" s="18" t="s">
        <v>895</v>
      </c>
      <c r="B850" t="str">
        <f>VLOOKUP(A850,'[1]sku-asin（子）'!$A:$B,2,0)</f>
        <v>B01MT2QB36</v>
      </c>
      <c r="C850" t="str">
        <f>VLOOKUP(A850,'[1]子sku-父sku'!$A:$B,2,0)</f>
        <v>LYQ-BS-1010</v>
      </c>
      <c r="D850" s="28">
        <f>IFERROR(VLOOKUP(A850,[2]库存报告使用数据处理!$A:$C,3,0),0)</f>
        <v>0</v>
      </c>
      <c r="E850" s="28">
        <f>IFERROR(VLOOKUP(A850,[2]库存报告使用数据处理!$A:$D,4,0),0)</f>
        <v>1</v>
      </c>
      <c r="F850" s="28">
        <f>IFERROR(VLOOKUP(A850,[2]库存报告使用数据处理!$A:$E,5,0),0)</f>
        <v>1</v>
      </c>
      <c r="G850" s="28">
        <f>IFERROR(VLOOKUP(A850,[2]库存报告使用数据处理!$A:$F,6,0),0)</f>
        <v>0</v>
      </c>
      <c r="H850" s="29">
        <f>IFERROR(VLOOKUP(A850,[2]库存报告使用数据处理!$A:$G,7,0),0)</f>
        <v>9.9</v>
      </c>
      <c r="I850">
        <f>IFERROR(VLOOKUP(A850,[5]数据处理!$A:$B,2,0),0)</f>
        <v>6</v>
      </c>
      <c r="J850" s="30">
        <f>IFERROR(VLOOKUP(A850,[5]数据处理!$A:$D,4,0),0)</f>
        <v>0</v>
      </c>
      <c r="K850" s="30">
        <f>IFERROR(VLOOKUP(A850,[5]数据处理!$A:$E,5,0),0)</f>
        <v>0</v>
      </c>
      <c r="L850" s="30">
        <f>IFERROR(VLOOKUP(A850,[5]数据处理!$A:$G,7,0),0)</f>
        <v>0</v>
      </c>
      <c r="M850">
        <f t="shared" si="222"/>
        <v>6</v>
      </c>
      <c r="N850">
        <f>IFERROR(VLOOKUP(A850,[5]数据处理!$A:$C,3,0),0)</f>
        <v>0</v>
      </c>
      <c r="O850">
        <f>IFERROR(VLOOKUP($A850,[5]数据处理!$A:$N,14,0),0)</f>
        <v>4</v>
      </c>
      <c r="P850" t="str">
        <f>IFERROR(VLOOKUP($A850,[3]库存报告使用数据!$A$1:$B$65536,2,0),"")</f>
        <v/>
      </c>
      <c r="Q850" t="str">
        <f>IFERROR(VLOOKUP($A850,[3]库存报告使用数据!$A$1:$E$65536,5,0),"")</f>
        <v/>
      </c>
      <c r="R850" t="str">
        <f>IFERROR(VLOOKUP($A850,[3]库存报告使用数据!$A$1:$H$65536,8,0),"")</f>
        <v/>
      </c>
      <c r="S850" t="str">
        <f>IFERROR(VLOOKUP($A850,[3]库存报告使用数据!$A$1:$K$65536,11,0),"")</f>
        <v/>
      </c>
      <c r="T850" t="str">
        <f>IFERROR(VLOOKUP($A850,[3]库存报告使用数据!$A$1:$C$65536,3,0),"")</f>
        <v/>
      </c>
      <c r="U850" t="str">
        <f>IFERROR(VLOOKUP($A850,[3]库存报告使用数据!$A$1:$F$65536,6,0),"")</f>
        <v/>
      </c>
      <c r="V850" t="str">
        <f>IFERROR(VLOOKUP($A850,[3]库存报告使用数据!$A$1:$I$65536,9,0),"")</f>
        <v/>
      </c>
      <c r="W850" t="str">
        <f>IFERROR(VLOOKUP($A850,[3]库存报告使用数据!$A$1:$L$65536,12,0),"")</f>
        <v/>
      </c>
      <c r="X850" s="20" t="str">
        <f t="shared" si="223"/>
        <v/>
      </c>
      <c r="Y850" s="20" t="str">
        <f t="shared" si="224"/>
        <v/>
      </c>
      <c r="Z850" s="20" t="str">
        <f t="shared" si="225"/>
        <v/>
      </c>
      <c r="AA850" s="20" t="str">
        <f t="shared" si="226"/>
        <v/>
      </c>
      <c r="AB850" t="str">
        <f>IFERROR(VLOOKUP($A850,[3]库存报告使用数据!$A$1:$D$65536,4,0),"")</f>
        <v/>
      </c>
      <c r="AC850" t="str">
        <f>IFERROR(VLOOKUP($A850,[3]库存报告使用数据!$A$1:$G$65536,7,0),"")</f>
        <v/>
      </c>
      <c r="AD850" t="str">
        <f>IFERROR(VLOOKUP($A850,[3]库存报告使用数据!$A$1:$J$65536,10,0),"")</f>
        <v/>
      </c>
      <c r="AE850" t="str">
        <f>IFERROR(VLOOKUP($A850,[3]库存报告使用数据!$A$1:$M$65536,13,0),"")</f>
        <v/>
      </c>
      <c r="AF850" s="20" t="str">
        <f t="shared" si="227"/>
        <v/>
      </c>
      <c r="AG850" s="20" t="str">
        <f t="shared" si="228"/>
        <v/>
      </c>
      <c r="AH850" s="20" t="str">
        <f t="shared" si="229"/>
        <v/>
      </c>
      <c r="AI850" s="20" t="str">
        <f t="shared" si="230"/>
        <v/>
      </c>
      <c r="AJ850">
        <f>IFERROR(VLOOKUP($B850,[4]库存报告使用数据!$A$1:$B$65536,2,0),0)</f>
        <v>8</v>
      </c>
      <c r="AK850">
        <f>IFERROR(VLOOKUP($B850,[4]库存报告使用数据!$A$1:$C$65536,3,0),)</f>
        <v>7</v>
      </c>
      <c r="AL850">
        <f>IFERROR(VLOOKUP($B850,[4]库存报告使用数据!$A$1:$D$65536,4,0),)</f>
        <v>4</v>
      </c>
      <c r="AM850">
        <f>IFERROR(VLOOKUP($B850,[4]库存报告使用数据!$A$1:$E$65536,5,0),)</f>
        <v>14</v>
      </c>
      <c r="AN850" s="20">
        <f t="shared" si="231"/>
        <v>0</v>
      </c>
      <c r="AO850" s="20">
        <f t="shared" si="232"/>
        <v>0.142857142857143</v>
      </c>
      <c r="AP850" s="20">
        <f t="shared" si="233"/>
        <v>0.25</v>
      </c>
      <c r="AQ850" s="20">
        <f t="shared" si="234"/>
        <v>0</v>
      </c>
      <c r="AR850" s="32">
        <f t="shared" si="235"/>
        <v>0</v>
      </c>
      <c r="AS850" s="32">
        <f t="shared" si="236"/>
        <v>0</v>
      </c>
      <c r="AT850" s="32">
        <f t="shared" si="237"/>
        <v>6</v>
      </c>
      <c r="AU850" s="28" t="str">
        <f t="shared" si="238"/>
        <v>库存为6</v>
      </c>
      <c r="AV850" s="34" t="str">
        <f>IFERROR(时间!$B$4+AU850,"上周无销量")</f>
        <v>上周无销量</v>
      </c>
    </row>
    <row r="851" spans="1:48">
      <c r="A851" s="18" t="s">
        <v>896</v>
      </c>
      <c r="B851" t="str">
        <f>VLOOKUP(A851,'[1]sku-asin（子）'!$A:$B,2,0)</f>
        <v>B01N5J3B2Z</v>
      </c>
      <c r="C851" t="str">
        <f>VLOOKUP(A851,'[1]子sku-父sku'!$A:$B,2,0)</f>
        <v>LYQ-BS-1010</v>
      </c>
      <c r="D851" s="28">
        <f>IFERROR(VLOOKUP(A851,[2]库存报告使用数据处理!$A:$C,3,0),0)</f>
        <v>1</v>
      </c>
      <c r="E851" s="28">
        <f>IFERROR(VLOOKUP(A851,[2]库存报告使用数据处理!$A:$D,4,0),0)</f>
        <v>0</v>
      </c>
      <c r="F851" s="28">
        <f>IFERROR(VLOOKUP(A851,[2]库存报告使用数据处理!$A:$E,5,0),0)</f>
        <v>0</v>
      </c>
      <c r="G851" s="28">
        <f>IFERROR(VLOOKUP(A851,[2]库存报告使用数据处理!$A:$F,6,0),0)</f>
        <v>1</v>
      </c>
      <c r="H851" s="29">
        <f>IFERROR(VLOOKUP(A851,[2]库存报告使用数据处理!$A:$G,7,0),0)</f>
        <v>9.94</v>
      </c>
      <c r="I851">
        <f>IFERROR(VLOOKUP(A851,[5]数据处理!$A:$B,2,0),0)</f>
        <v>4</v>
      </c>
      <c r="J851" s="30">
        <f>IFERROR(VLOOKUP(A851,[5]数据处理!$A:$D,4,0),0)</f>
        <v>0</v>
      </c>
      <c r="K851" s="30">
        <f>IFERROR(VLOOKUP(A851,[5]数据处理!$A:$E,5,0),0)</f>
        <v>0</v>
      </c>
      <c r="L851" s="30">
        <f>IFERROR(VLOOKUP(A851,[5]数据处理!$A:$G,7,0),0)</f>
        <v>0</v>
      </c>
      <c r="M851">
        <f t="shared" si="222"/>
        <v>4</v>
      </c>
      <c r="N851">
        <f>IFERROR(VLOOKUP(A851,[5]数据处理!$A:$C,3,0),0)</f>
        <v>0</v>
      </c>
      <c r="O851">
        <f>IFERROR(VLOOKUP($A851,[5]数据处理!$A:$N,14,0),0)</f>
        <v>1</v>
      </c>
      <c r="P851">
        <f>IFERROR(VLOOKUP($A851,[3]库存报告使用数据!$A$1:$B$65536,2,0),"")</f>
        <v>118</v>
      </c>
      <c r="Q851">
        <f>IFERROR(VLOOKUP($A851,[3]库存报告使用数据!$A$1:$E$65536,5,0),"")</f>
        <v>156</v>
      </c>
      <c r="R851">
        <f>IFERROR(VLOOKUP($A851,[3]库存报告使用数据!$A$1:$H$65536,8,0),"")</f>
        <v>343</v>
      </c>
      <c r="S851">
        <f>IFERROR(VLOOKUP($A851,[3]库存报告使用数据!$A$1:$K$65536,11,0),"")</f>
        <v>327</v>
      </c>
      <c r="T851">
        <f>IFERROR(VLOOKUP($A851,[3]库存报告使用数据!$A$1:$C$65536,3,0),"")</f>
        <v>1</v>
      </c>
      <c r="U851">
        <f>IFERROR(VLOOKUP($A851,[3]库存报告使用数据!$A$1:$F$65536,6,0),"")</f>
        <v>1</v>
      </c>
      <c r="V851">
        <f>IFERROR(VLOOKUP($A851,[3]库存报告使用数据!$A$1:$I$65536,9,0),"")</f>
        <v>1</v>
      </c>
      <c r="W851">
        <f>IFERROR(VLOOKUP($A851,[3]库存报告使用数据!$A$1:$L$65536,12,0),"")</f>
        <v>3</v>
      </c>
      <c r="X851" s="20">
        <f t="shared" si="223"/>
        <v>0.00847457627118644</v>
      </c>
      <c r="Y851" s="20">
        <f t="shared" si="224"/>
        <v>0.00641025641025641</v>
      </c>
      <c r="Z851" s="20">
        <f t="shared" si="225"/>
        <v>0.00291545189504373</v>
      </c>
      <c r="AA851" s="20">
        <f t="shared" si="226"/>
        <v>0.00917431192660551</v>
      </c>
      <c r="AB851">
        <f>IFERROR(VLOOKUP($A851,[3]库存报告使用数据!$A$1:$D$65536,4,0),"")</f>
        <v>0.02</v>
      </c>
      <c r="AC851">
        <f>IFERROR(VLOOKUP($A851,[3]库存报告使用数据!$A$1:$G$65536,7,0),"")</f>
        <v>0.02</v>
      </c>
      <c r="AD851">
        <f>IFERROR(VLOOKUP($A851,[3]库存报告使用数据!$A$1:$J$65536,10,0),"")</f>
        <v>0.02</v>
      </c>
      <c r="AE851">
        <f>IFERROR(VLOOKUP($A851,[3]库存报告使用数据!$A$1:$M$65536,13,0),"")</f>
        <v>0.06</v>
      </c>
      <c r="AF851" s="20">
        <f t="shared" si="227"/>
        <v>0.00201207243460765</v>
      </c>
      <c r="AG851" s="20" t="str">
        <f t="shared" si="228"/>
        <v>无销售广告费为0.02</v>
      </c>
      <c r="AH851" s="20" t="str">
        <f t="shared" si="229"/>
        <v>无销售广告费为0.02</v>
      </c>
      <c r="AI851" s="20">
        <f t="shared" si="230"/>
        <v>0.00603621730382294</v>
      </c>
      <c r="AJ851">
        <f>IFERROR(VLOOKUP($B851,[4]库存报告使用数据!$A$1:$B$65536,2,0),0)</f>
        <v>3</v>
      </c>
      <c r="AK851">
        <f>IFERROR(VLOOKUP($B851,[4]库存报告使用数据!$A$1:$C$65536,3,0),)</f>
        <v>12</v>
      </c>
      <c r="AL851">
        <f>IFERROR(VLOOKUP($B851,[4]库存报告使用数据!$A$1:$D$65536,4,0),)</f>
        <v>2</v>
      </c>
      <c r="AM851">
        <f>IFERROR(VLOOKUP($B851,[4]库存报告使用数据!$A$1:$E$65536,5,0),)</f>
        <v>10</v>
      </c>
      <c r="AN851" s="20">
        <f t="shared" si="231"/>
        <v>0.333333333333333</v>
      </c>
      <c r="AO851" s="20">
        <f t="shared" si="232"/>
        <v>0</v>
      </c>
      <c r="AP851" s="20">
        <f t="shared" si="233"/>
        <v>0</v>
      </c>
      <c r="AQ851" s="20">
        <f t="shared" si="234"/>
        <v>0.1</v>
      </c>
      <c r="AR851" s="32">
        <f t="shared" si="235"/>
        <v>0.142857142857143</v>
      </c>
      <c r="AS851" s="32">
        <f t="shared" si="236"/>
        <v>8.57142857142857</v>
      </c>
      <c r="AT851" s="32">
        <f t="shared" si="237"/>
        <v>-4.57142857142857</v>
      </c>
      <c r="AU851" s="28">
        <f t="shared" si="238"/>
        <v>28</v>
      </c>
      <c r="AV851" s="34">
        <f>IFERROR(时间!$B$4+AU851,"上周无销量")</f>
        <v>43311</v>
      </c>
    </row>
    <row r="852" spans="1:48">
      <c r="A852" s="18" t="s">
        <v>897</v>
      </c>
      <c r="B852" t="str">
        <f>VLOOKUP(A852,'[1]sku-asin（子）'!$A:$B,2,0)</f>
        <v>B01LAURKNS</v>
      </c>
      <c r="C852" t="str">
        <f>VLOOKUP(A852,'[1]子sku-父sku'!$A:$B,2,0)</f>
        <v>LYQ-BS-1010</v>
      </c>
      <c r="D852" s="28">
        <f>IFERROR(VLOOKUP(A852,[2]库存报告使用数据处理!$A:$C,3,0),0)</f>
        <v>0</v>
      </c>
      <c r="E852" s="28">
        <f>IFERROR(VLOOKUP(A852,[2]库存报告使用数据处理!$A:$D,4,0),0)</f>
        <v>0</v>
      </c>
      <c r="F852" s="28">
        <f>IFERROR(VLOOKUP(A852,[2]库存报告使用数据处理!$A:$E,5,0),0)</f>
        <v>1</v>
      </c>
      <c r="G852" s="28">
        <f>IFERROR(VLOOKUP(A852,[2]库存报告使用数据处理!$A:$F,6,0),0)</f>
        <v>1</v>
      </c>
      <c r="H852" s="29">
        <f>IFERROR(VLOOKUP(A852,[2]库存报告使用数据处理!$A:$G,7,0),0)</f>
        <v>16.99</v>
      </c>
      <c r="I852">
        <f>IFERROR(VLOOKUP(A852,[5]数据处理!$A:$B,2,0),0)</f>
        <v>3</v>
      </c>
      <c r="J852" s="30">
        <f>IFERROR(VLOOKUP(A852,[5]数据处理!$A:$D,4,0),0)</f>
        <v>0</v>
      </c>
      <c r="K852" s="30">
        <f>IFERROR(VLOOKUP(A852,[5]数据处理!$A:$E,5,0),0)</f>
        <v>0</v>
      </c>
      <c r="L852" s="30">
        <f>IFERROR(VLOOKUP(A852,[5]数据处理!$A:$G,7,0),0)</f>
        <v>0</v>
      </c>
      <c r="M852">
        <f t="shared" si="222"/>
        <v>3</v>
      </c>
      <c r="N852">
        <f>IFERROR(VLOOKUP(A852,[5]数据处理!$A:$C,3,0),0)</f>
        <v>0</v>
      </c>
      <c r="O852">
        <f>IFERROR(VLOOKUP($A852,[5]数据处理!$A:$N,14,0),0)</f>
        <v>0</v>
      </c>
      <c r="P852" t="str">
        <f>IFERROR(VLOOKUP($A852,[3]库存报告使用数据!$A$1:$B$65536,2,0),"")</f>
        <v/>
      </c>
      <c r="Q852" t="str">
        <f>IFERROR(VLOOKUP($A852,[3]库存报告使用数据!$A$1:$E$65536,5,0),"")</f>
        <v/>
      </c>
      <c r="R852" t="str">
        <f>IFERROR(VLOOKUP($A852,[3]库存报告使用数据!$A$1:$H$65536,8,0),"")</f>
        <v/>
      </c>
      <c r="S852" t="str">
        <f>IFERROR(VLOOKUP($A852,[3]库存报告使用数据!$A$1:$K$65536,11,0),"")</f>
        <v/>
      </c>
      <c r="T852" t="str">
        <f>IFERROR(VLOOKUP($A852,[3]库存报告使用数据!$A$1:$C$65536,3,0),"")</f>
        <v/>
      </c>
      <c r="U852" t="str">
        <f>IFERROR(VLOOKUP($A852,[3]库存报告使用数据!$A$1:$F$65536,6,0),"")</f>
        <v/>
      </c>
      <c r="V852" t="str">
        <f>IFERROR(VLOOKUP($A852,[3]库存报告使用数据!$A$1:$I$65536,9,0),"")</f>
        <v/>
      </c>
      <c r="W852" t="str">
        <f>IFERROR(VLOOKUP($A852,[3]库存报告使用数据!$A$1:$L$65536,12,0),"")</f>
        <v/>
      </c>
      <c r="X852" s="20" t="str">
        <f t="shared" si="223"/>
        <v/>
      </c>
      <c r="Y852" s="20" t="str">
        <f t="shared" si="224"/>
        <v/>
      </c>
      <c r="Z852" s="20" t="str">
        <f t="shared" si="225"/>
        <v/>
      </c>
      <c r="AA852" s="20" t="str">
        <f t="shared" si="226"/>
        <v/>
      </c>
      <c r="AB852" t="str">
        <f>IFERROR(VLOOKUP($A852,[3]库存报告使用数据!$A$1:$D$65536,4,0),"")</f>
        <v/>
      </c>
      <c r="AC852" t="str">
        <f>IFERROR(VLOOKUP($A852,[3]库存报告使用数据!$A$1:$G$65536,7,0),"")</f>
        <v/>
      </c>
      <c r="AD852" t="str">
        <f>IFERROR(VLOOKUP($A852,[3]库存报告使用数据!$A$1:$J$65536,10,0),"")</f>
        <v/>
      </c>
      <c r="AE852" t="str">
        <f>IFERROR(VLOOKUP($A852,[3]库存报告使用数据!$A$1:$M$65536,13,0),"")</f>
        <v/>
      </c>
      <c r="AF852" s="20" t="str">
        <f t="shared" si="227"/>
        <v/>
      </c>
      <c r="AG852" s="20" t="str">
        <f t="shared" si="228"/>
        <v/>
      </c>
      <c r="AH852" s="20" t="str">
        <f t="shared" si="229"/>
        <v/>
      </c>
      <c r="AI852" s="20" t="str">
        <f t="shared" si="230"/>
        <v/>
      </c>
      <c r="AJ852">
        <f>IFERROR(VLOOKUP($B852,[4]库存报告使用数据!$A$1:$B$65536,2,0),0)</f>
        <v>4</v>
      </c>
      <c r="AK852">
        <f>IFERROR(VLOOKUP($B852,[4]库存报告使用数据!$A$1:$C$65536,3,0),)</f>
        <v>6</v>
      </c>
      <c r="AL852">
        <f>IFERROR(VLOOKUP($B852,[4]库存报告使用数据!$A$1:$D$65536,4,0),)</f>
        <v>5</v>
      </c>
      <c r="AM852">
        <f>IFERROR(VLOOKUP($B852,[4]库存报告使用数据!$A$1:$E$65536,5,0),)</f>
        <v>10</v>
      </c>
      <c r="AN852" s="20">
        <f t="shared" si="231"/>
        <v>0</v>
      </c>
      <c r="AO852" s="20">
        <f t="shared" si="232"/>
        <v>0</v>
      </c>
      <c r="AP852" s="20">
        <f t="shared" si="233"/>
        <v>0.2</v>
      </c>
      <c r="AQ852" s="20">
        <f t="shared" si="234"/>
        <v>0.1</v>
      </c>
      <c r="AR852" s="32">
        <f t="shared" si="235"/>
        <v>0</v>
      </c>
      <c r="AS852" s="32">
        <f t="shared" si="236"/>
        <v>0</v>
      </c>
      <c r="AT852" s="32">
        <f t="shared" si="237"/>
        <v>3</v>
      </c>
      <c r="AU852" s="28" t="str">
        <f t="shared" si="238"/>
        <v>库存为3</v>
      </c>
      <c r="AV852" s="34" t="str">
        <f>IFERROR(时间!$B$4+AU852,"上周无销量")</f>
        <v>上周无销量</v>
      </c>
    </row>
    <row r="853" spans="1:48">
      <c r="A853" s="18" t="s">
        <v>898</v>
      </c>
      <c r="B853" t="str">
        <f>VLOOKUP(A853,'[1]sku-asin（子）'!$A:$B,2,0)</f>
        <v>B01KO0SCQE</v>
      </c>
      <c r="C853" t="str">
        <f>VLOOKUP(A853,'[1]子sku-父sku'!$A:$B,2,0)</f>
        <v>LYQ-BS-1010</v>
      </c>
      <c r="D853" s="28">
        <f>IFERROR(VLOOKUP(A853,[2]库存报告使用数据处理!$A:$C,3,0),0)</f>
        <v>0</v>
      </c>
      <c r="E853" s="28">
        <f>IFERROR(VLOOKUP(A853,[2]库存报告使用数据处理!$A:$D,4,0),0)</f>
        <v>1</v>
      </c>
      <c r="F853" s="28">
        <f>IFERROR(VLOOKUP(A853,[2]库存报告使用数据处理!$A:$E,5,0),0)</f>
        <v>5</v>
      </c>
      <c r="G853" s="28">
        <f>IFERROR(VLOOKUP(A853,[2]库存报告使用数据处理!$A:$F,6,0),0)</f>
        <v>2</v>
      </c>
      <c r="H853" s="29">
        <f>IFERROR(VLOOKUP(A853,[2]库存报告使用数据处理!$A:$G,7,0),0)</f>
        <v>11.54625</v>
      </c>
      <c r="I853">
        <f>IFERROR(VLOOKUP(A853,[5]数据处理!$A:$B,2,0),0)</f>
        <v>1</v>
      </c>
      <c r="J853" s="30">
        <f>IFERROR(VLOOKUP(A853,[5]数据处理!$A:$D,4,0),0)</f>
        <v>0</v>
      </c>
      <c r="K853" s="30">
        <f>IFERROR(VLOOKUP(A853,[5]数据处理!$A:$E,5,0),0)</f>
        <v>0</v>
      </c>
      <c r="L853" s="30">
        <f>IFERROR(VLOOKUP(A853,[5]数据处理!$A:$G,7,0),0)</f>
        <v>0</v>
      </c>
      <c r="M853">
        <f t="shared" si="222"/>
        <v>1</v>
      </c>
      <c r="N853">
        <f>IFERROR(VLOOKUP(A853,[5]数据处理!$A:$C,3,0),0)</f>
        <v>0</v>
      </c>
      <c r="O853">
        <f>IFERROR(VLOOKUP($A853,[5]数据处理!$A:$N,14,0),0)</f>
        <v>0</v>
      </c>
      <c r="P853" t="str">
        <f>IFERROR(VLOOKUP($A853,[3]库存报告使用数据!$A$1:$B$65536,2,0),"")</f>
        <v/>
      </c>
      <c r="Q853" t="str">
        <f>IFERROR(VLOOKUP($A853,[3]库存报告使用数据!$A$1:$E$65536,5,0),"")</f>
        <v/>
      </c>
      <c r="R853" t="str">
        <f>IFERROR(VLOOKUP($A853,[3]库存报告使用数据!$A$1:$H$65536,8,0),"")</f>
        <v/>
      </c>
      <c r="S853" t="str">
        <f>IFERROR(VLOOKUP($A853,[3]库存报告使用数据!$A$1:$K$65536,11,0),"")</f>
        <v/>
      </c>
      <c r="T853" t="str">
        <f>IFERROR(VLOOKUP($A853,[3]库存报告使用数据!$A$1:$C$65536,3,0),"")</f>
        <v/>
      </c>
      <c r="U853" t="str">
        <f>IFERROR(VLOOKUP($A853,[3]库存报告使用数据!$A$1:$F$65536,6,0),"")</f>
        <v/>
      </c>
      <c r="V853" t="str">
        <f>IFERROR(VLOOKUP($A853,[3]库存报告使用数据!$A$1:$I$65536,9,0),"")</f>
        <v/>
      </c>
      <c r="W853" t="str">
        <f>IFERROR(VLOOKUP($A853,[3]库存报告使用数据!$A$1:$L$65536,12,0),"")</f>
        <v/>
      </c>
      <c r="X853" s="20" t="str">
        <f t="shared" si="223"/>
        <v/>
      </c>
      <c r="Y853" s="20" t="str">
        <f t="shared" si="224"/>
        <v/>
      </c>
      <c r="Z853" s="20" t="str">
        <f t="shared" si="225"/>
        <v/>
      </c>
      <c r="AA853" s="20" t="str">
        <f t="shared" si="226"/>
        <v/>
      </c>
      <c r="AB853" t="str">
        <f>IFERROR(VLOOKUP($A853,[3]库存报告使用数据!$A$1:$D$65536,4,0),"")</f>
        <v/>
      </c>
      <c r="AC853" t="str">
        <f>IFERROR(VLOOKUP($A853,[3]库存报告使用数据!$A$1:$G$65536,7,0),"")</f>
        <v/>
      </c>
      <c r="AD853" t="str">
        <f>IFERROR(VLOOKUP($A853,[3]库存报告使用数据!$A$1:$J$65536,10,0),"")</f>
        <v/>
      </c>
      <c r="AE853" t="str">
        <f>IFERROR(VLOOKUP($A853,[3]库存报告使用数据!$A$1:$M$65536,13,0),"")</f>
        <v/>
      </c>
      <c r="AF853" s="20" t="str">
        <f t="shared" si="227"/>
        <v/>
      </c>
      <c r="AG853" s="20" t="str">
        <f t="shared" si="228"/>
        <v/>
      </c>
      <c r="AH853" s="20" t="str">
        <f t="shared" si="229"/>
        <v/>
      </c>
      <c r="AI853" s="20" t="str">
        <f t="shared" si="230"/>
        <v/>
      </c>
      <c r="AJ853">
        <f>IFERROR(VLOOKUP($B853,[4]库存报告使用数据!$A$1:$B$65536,2,0),0)</f>
        <v>10</v>
      </c>
      <c r="AK853">
        <f>IFERROR(VLOOKUP($B853,[4]库存报告使用数据!$A$1:$C$65536,3,0),)</f>
        <v>1</v>
      </c>
      <c r="AL853">
        <f>IFERROR(VLOOKUP($B853,[4]库存报告使用数据!$A$1:$D$65536,4,0),)</f>
        <v>11</v>
      </c>
      <c r="AM853">
        <f>IFERROR(VLOOKUP($B853,[4]库存报告使用数据!$A$1:$E$65536,5,0),)</f>
        <v>8</v>
      </c>
      <c r="AN853" s="20">
        <f t="shared" si="231"/>
        <v>0</v>
      </c>
      <c r="AO853" s="20">
        <f t="shared" si="232"/>
        <v>1</v>
      </c>
      <c r="AP853" s="20">
        <f t="shared" si="233"/>
        <v>0.454545454545455</v>
      </c>
      <c r="AQ853" s="20">
        <f t="shared" si="234"/>
        <v>0.25</v>
      </c>
      <c r="AR853" s="32">
        <f t="shared" si="235"/>
        <v>0</v>
      </c>
      <c r="AS853" s="32">
        <f t="shared" si="236"/>
        <v>0</v>
      </c>
      <c r="AT853" s="32">
        <f t="shared" si="237"/>
        <v>1</v>
      </c>
      <c r="AU853" s="28" t="str">
        <f t="shared" si="238"/>
        <v>库存为1</v>
      </c>
      <c r="AV853" s="34" t="str">
        <f>IFERROR(时间!$B$4+AU853,"上周无销量")</f>
        <v>上周无销量</v>
      </c>
    </row>
    <row r="854" spans="1:48">
      <c r="A854" s="18" t="s">
        <v>899</v>
      </c>
      <c r="B854" t="str">
        <f>VLOOKUP(A854,'[1]sku-asin（子）'!$A:$B,2,0)</f>
        <v>B01KO0SBKQ</v>
      </c>
      <c r="C854" t="str">
        <f>VLOOKUP(A854,'[1]子sku-父sku'!$A:$B,2,0)</f>
        <v>LYQ-BS-1010</v>
      </c>
      <c r="D854" s="28">
        <f>IFERROR(VLOOKUP(A854,[2]库存报告使用数据处理!$A:$C,3,0),0)</f>
        <v>0</v>
      </c>
      <c r="E854" s="28">
        <f>IFERROR(VLOOKUP(A854,[2]库存报告使用数据处理!$A:$D,4,0),0)</f>
        <v>0</v>
      </c>
      <c r="F854" s="28">
        <f>IFERROR(VLOOKUP(A854,[2]库存报告使用数据处理!$A:$E,5,0),0)</f>
        <v>1</v>
      </c>
      <c r="G854" s="28">
        <f>IFERROR(VLOOKUP(A854,[2]库存报告使用数据处理!$A:$F,6,0),0)</f>
        <v>0</v>
      </c>
      <c r="H854" s="29">
        <f>IFERROR(VLOOKUP(A854,[2]库存报告使用数据处理!$A:$G,7,0),0)</f>
        <v>9.9</v>
      </c>
      <c r="I854">
        <f>IFERROR(VLOOKUP(A854,[5]数据处理!$A:$B,2,0),0)</f>
        <v>2</v>
      </c>
      <c r="J854" s="30">
        <f>IFERROR(VLOOKUP(A854,[5]数据处理!$A:$D,4,0),0)</f>
        <v>0</v>
      </c>
      <c r="K854" s="30">
        <f>IFERROR(VLOOKUP(A854,[5]数据处理!$A:$E,5,0),0)</f>
        <v>0</v>
      </c>
      <c r="L854" s="30">
        <f>IFERROR(VLOOKUP(A854,[5]数据处理!$A:$G,7,0),0)</f>
        <v>0</v>
      </c>
      <c r="M854">
        <f t="shared" si="222"/>
        <v>2</v>
      </c>
      <c r="N854">
        <f>IFERROR(VLOOKUP(A854,[5]数据处理!$A:$C,3,0),0)</f>
        <v>0</v>
      </c>
      <c r="O854">
        <f>IFERROR(VLOOKUP($A854,[5]数据处理!$A:$N,14,0),0)</f>
        <v>0</v>
      </c>
      <c r="P854" t="str">
        <f>IFERROR(VLOOKUP($A854,[3]库存报告使用数据!$A$1:$B$65536,2,0),"")</f>
        <v/>
      </c>
      <c r="Q854" t="str">
        <f>IFERROR(VLOOKUP($A854,[3]库存报告使用数据!$A$1:$E$65536,5,0),"")</f>
        <v/>
      </c>
      <c r="R854" t="str">
        <f>IFERROR(VLOOKUP($A854,[3]库存报告使用数据!$A$1:$H$65536,8,0),"")</f>
        <v/>
      </c>
      <c r="S854" t="str">
        <f>IFERROR(VLOOKUP($A854,[3]库存报告使用数据!$A$1:$K$65536,11,0),"")</f>
        <v/>
      </c>
      <c r="T854" t="str">
        <f>IFERROR(VLOOKUP($A854,[3]库存报告使用数据!$A$1:$C$65536,3,0),"")</f>
        <v/>
      </c>
      <c r="U854" t="str">
        <f>IFERROR(VLOOKUP($A854,[3]库存报告使用数据!$A$1:$F$65536,6,0),"")</f>
        <v/>
      </c>
      <c r="V854" t="str">
        <f>IFERROR(VLOOKUP($A854,[3]库存报告使用数据!$A$1:$I$65536,9,0),"")</f>
        <v/>
      </c>
      <c r="W854" t="str">
        <f>IFERROR(VLOOKUP($A854,[3]库存报告使用数据!$A$1:$L$65536,12,0),"")</f>
        <v/>
      </c>
      <c r="X854" s="20" t="str">
        <f t="shared" si="223"/>
        <v/>
      </c>
      <c r="Y854" s="20" t="str">
        <f t="shared" si="224"/>
        <v/>
      </c>
      <c r="Z854" s="20" t="str">
        <f t="shared" si="225"/>
        <v/>
      </c>
      <c r="AA854" s="20" t="str">
        <f t="shared" si="226"/>
        <v/>
      </c>
      <c r="AB854" t="str">
        <f>IFERROR(VLOOKUP($A854,[3]库存报告使用数据!$A$1:$D$65536,4,0),"")</f>
        <v/>
      </c>
      <c r="AC854" t="str">
        <f>IFERROR(VLOOKUP($A854,[3]库存报告使用数据!$A$1:$G$65536,7,0),"")</f>
        <v/>
      </c>
      <c r="AD854" t="str">
        <f>IFERROR(VLOOKUP($A854,[3]库存报告使用数据!$A$1:$J$65536,10,0),"")</f>
        <v/>
      </c>
      <c r="AE854" t="str">
        <f>IFERROR(VLOOKUP($A854,[3]库存报告使用数据!$A$1:$M$65536,13,0),"")</f>
        <v/>
      </c>
      <c r="AF854" s="20" t="str">
        <f t="shared" si="227"/>
        <v/>
      </c>
      <c r="AG854" s="20" t="str">
        <f t="shared" si="228"/>
        <v/>
      </c>
      <c r="AH854" s="20" t="str">
        <f t="shared" si="229"/>
        <v/>
      </c>
      <c r="AI854" s="20" t="str">
        <f t="shared" si="230"/>
        <v/>
      </c>
      <c r="AJ854">
        <f>IFERROR(VLOOKUP($B854,[4]库存报告使用数据!$A$1:$B$65536,2,0),0)</f>
        <v>13</v>
      </c>
      <c r="AK854">
        <f>IFERROR(VLOOKUP($B854,[4]库存报告使用数据!$A$1:$C$65536,3,0),)</f>
        <v>9</v>
      </c>
      <c r="AL854">
        <f>IFERROR(VLOOKUP($B854,[4]库存报告使用数据!$A$1:$D$65536,4,0),)</f>
        <v>9</v>
      </c>
      <c r="AM854">
        <f>IFERROR(VLOOKUP($B854,[4]库存报告使用数据!$A$1:$E$65536,5,0),)</f>
        <v>21</v>
      </c>
      <c r="AN854" s="20">
        <f t="shared" si="231"/>
        <v>0</v>
      </c>
      <c r="AO854" s="20">
        <f t="shared" si="232"/>
        <v>0</v>
      </c>
      <c r="AP854" s="20">
        <f t="shared" si="233"/>
        <v>0.111111111111111</v>
      </c>
      <c r="AQ854" s="20">
        <f t="shared" si="234"/>
        <v>0</v>
      </c>
      <c r="AR854" s="32">
        <f t="shared" si="235"/>
        <v>0</v>
      </c>
      <c r="AS854" s="32">
        <f t="shared" si="236"/>
        <v>0</v>
      </c>
      <c r="AT854" s="32">
        <f t="shared" si="237"/>
        <v>2</v>
      </c>
      <c r="AU854" s="28" t="str">
        <f t="shared" si="238"/>
        <v>库存为2</v>
      </c>
      <c r="AV854" s="34" t="str">
        <f>IFERROR(时间!$B$4+AU854,"上周无销量")</f>
        <v>上周无销量</v>
      </c>
    </row>
    <row r="855" spans="1:48">
      <c r="A855" s="18" t="s">
        <v>900</v>
      </c>
      <c r="B855" t="str">
        <f>VLOOKUP(A855,'[1]sku-asin（子）'!$A:$B,2,0)</f>
        <v>B01KO0SAKM</v>
      </c>
      <c r="C855" t="str">
        <f>VLOOKUP(A855,'[1]子sku-父sku'!$A:$B,2,0)</f>
        <v>LYQ-BS-1010</v>
      </c>
      <c r="D855" s="28">
        <f>IFERROR(VLOOKUP(A855,[2]库存报告使用数据处理!$A:$C,3,0),0)</f>
        <v>0</v>
      </c>
      <c r="E855" s="28">
        <f>IFERROR(VLOOKUP(A855,[2]库存报告使用数据处理!$A:$D,4,0),0)</f>
        <v>1</v>
      </c>
      <c r="F855" s="28">
        <f>IFERROR(VLOOKUP(A855,[2]库存报告使用数据处理!$A:$E,5,0),0)</f>
        <v>1</v>
      </c>
      <c r="G855" s="28">
        <f>IFERROR(VLOOKUP(A855,[2]库存报告使用数据处理!$A:$F,6,0),0)</f>
        <v>3</v>
      </c>
      <c r="H855" s="29">
        <f>IFERROR(VLOOKUP(A855,[2]库存报告使用数据处理!$A:$G,7,0),0)</f>
        <v>11.318</v>
      </c>
      <c r="I855">
        <f>IFERROR(VLOOKUP(A855,[5]数据处理!$A:$B,2,0),0)</f>
        <v>6</v>
      </c>
      <c r="J855" s="30">
        <f>IFERROR(VLOOKUP(A855,[5]数据处理!$A:$D,4,0),0)</f>
        <v>0</v>
      </c>
      <c r="K855" s="30">
        <f>IFERROR(VLOOKUP(A855,[5]数据处理!$A:$E,5,0),0)</f>
        <v>0</v>
      </c>
      <c r="L855" s="30">
        <f>IFERROR(VLOOKUP(A855,[5]数据处理!$A:$G,7,0),0)</f>
        <v>0</v>
      </c>
      <c r="M855">
        <f t="shared" si="222"/>
        <v>6</v>
      </c>
      <c r="N855">
        <f>IFERROR(VLOOKUP(A855,[5]数据处理!$A:$C,3,0),0)</f>
        <v>0</v>
      </c>
      <c r="O855">
        <f>IFERROR(VLOOKUP($A855,[5]数据处理!$A:$N,14,0),0)</f>
        <v>0</v>
      </c>
      <c r="P855" t="str">
        <f>IFERROR(VLOOKUP($A855,[3]库存报告使用数据!$A$1:$B$65536,2,0),"")</f>
        <v/>
      </c>
      <c r="Q855" t="str">
        <f>IFERROR(VLOOKUP($A855,[3]库存报告使用数据!$A$1:$E$65536,5,0),"")</f>
        <v/>
      </c>
      <c r="R855" t="str">
        <f>IFERROR(VLOOKUP($A855,[3]库存报告使用数据!$A$1:$H$65536,8,0),"")</f>
        <v/>
      </c>
      <c r="S855" t="str">
        <f>IFERROR(VLOOKUP($A855,[3]库存报告使用数据!$A$1:$K$65536,11,0),"")</f>
        <v/>
      </c>
      <c r="T855" t="str">
        <f>IFERROR(VLOOKUP($A855,[3]库存报告使用数据!$A$1:$C$65536,3,0),"")</f>
        <v/>
      </c>
      <c r="U855" t="str">
        <f>IFERROR(VLOOKUP($A855,[3]库存报告使用数据!$A$1:$F$65536,6,0),"")</f>
        <v/>
      </c>
      <c r="V855" t="str">
        <f>IFERROR(VLOOKUP($A855,[3]库存报告使用数据!$A$1:$I$65536,9,0),"")</f>
        <v/>
      </c>
      <c r="W855" t="str">
        <f>IFERROR(VLOOKUP($A855,[3]库存报告使用数据!$A$1:$L$65536,12,0),"")</f>
        <v/>
      </c>
      <c r="X855" s="20" t="str">
        <f t="shared" si="223"/>
        <v/>
      </c>
      <c r="Y855" s="20" t="str">
        <f t="shared" si="224"/>
        <v/>
      </c>
      <c r="Z855" s="20" t="str">
        <f t="shared" si="225"/>
        <v/>
      </c>
      <c r="AA855" s="20" t="str">
        <f t="shared" si="226"/>
        <v/>
      </c>
      <c r="AB855" t="str">
        <f>IFERROR(VLOOKUP($A855,[3]库存报告使用数据!$A$1:$D$65536,4,0),"")</f>
        <v/>
      </c>
      <c r="AC855" t="str">
        <f>IFERROR(VLOOKUP($A855,[3]库存报告使用数据!$A$1:$G$65536,7,0),"")</f>
        <v/>
      </c>
      <c r="AD855" t="str">
        <f>IFERROR(VLOOKUP($A855,[3]库存报告使用数据!$A$1:$J$65536,10,0),"")</f>
        <v/>
      </c>
      <c r="AE855" t="str">
        <f>IFERROR(VLOOKUP($A855,[3]库存报告使用数据!$A$1:$M$65536,13,0),"")</f>
        <v/>
      </c>
      <c r="AF855" s="20" t="str">
        <f t="shared" si="227"/>
        <v/>
      </c>
      <c r="AG855" s="20" t="str">
        <f t="shared" si="228"/>
        <v/>
      </c>
      <c r="AH855" s="20" t="str">
        <f t="shared" si="229"/>
        <v/>
      </c>
      <c r="AI855" s="20" t="str">
        <f t="shared" si="230"/>
        <v/>
      </c>
      <c r="AJ855">
        <f>IFERROR(VLOOKUP($B855,[4]库存报告使用数据!$A$1:$B$65536,2,0),0)</f>
        <v>12</v>
      </c>
      <c r="AK855">
        <f>IFERROR(VLOOKUP($B855,[4]库存报告使用数据!$A$1:$C$65536,3,0),)</f>
        <v>4</v>
      </c>
      <c r="AL855">
        <f>IFERROR(VLOOKUP($B855,[4]库存报告使用数据!$A$1:$D$65536,4,0),)</f>
        <v>5</v>
      </c>
      <c r="AM855">
        <f>IFERROR(VLOOKUP($B855,[4]库存报告使用数据!$A$1:$E$65536,5,0),)</f>
        <v>13</v>
      </c>
      <c r="AN855" s="20">
        <f t="shared" si="231"/>
        <v>0</v>
      </c>
      <c r="AO855" s="20">
        <f t="shared" si="232"/>
        <v>0.25</v>
      </c>
      <c r="AP855" s="20">
        <f t="shared" si="233"/>
        <v>0.2</v>
      </c>
      <c r="AQ855" s="20">
        <f t="shared" si="234"/>
        <v>0.230769230769231</v>
      </c>
      <c r="AR855" s="32">
        <f t="shared" si="235"/>
        <v>0</v>
      </c>
      <c r="AS855" s="32">
        <f t="shared" si="236"/>
        <v>0</v>
      </c>
      <c r="AT855" s="32">
        <f t="shared" si="237"/>
        <v>6</v>
      </c>
      <c r="AU855" s="28" t="str">
        <f t="shared" si="238"/>
        <v>库存为6</v>
      </c>
      <c r="AV855" s="34" t="str">
        <f>IFERROR(时间!$B$4+AU855,"上周无销量")</f>
        <v>上周无销量</v>
      </c>
    </row>
    <row r="856" spans="1:48">
      <c r="A856" s="18" t="s">
        <v>901</v>
      </c>
      <c r="B856" t="str">
        <f>VLOOKUP(A856,'[1]sku-asin（子）'!$A:$B,2,0)</f>
        <v>B01KO0SDZY</v>
      </c>
      <c r="C856" t="str">
        <f>VLOOKUP(A856,'[1]子sku-父sku'!$A:$B,2,0)</f>
        <v>LYQ-BS-1010</v>
      </c>
      <c r="D856" s="28">
        <f>IFERROR(VLOOKUP(A856,[2]库存报告使用数据处理!$A:$C,3,0),0)</f>
        <v>0</v>
      </c>
      <c r="E856" s="28">
        <f>IFERROR(VLOOKUP(A856,[2]库存报告使用数据处理!$A:$D,4,0),0)</f>
        <v>1</v>
      </c>
      <c r="F856" s="28">
        <f>IFERROR(VLOOKUP(A856,[2]库存报告使用数据处理!$A:$E,5,0),0)</f>
        <v>0</v>
      </c>
      <c r="G856" s="28">
        <f>IFERROR(VLOOKUP(A856,[2]库存报告使用数据处理!$A:$F,6,0),0)</f>
        <v>0</v>
      </c>
      <c r="H856" s="29">
        <f>IFERROR(VLOOKUP(A856,[2]库存报告使用数据处理!$A:$G,7,0),0)</f>
        <v>9.9</v>
      </c>
      <c r="I856">
        <f>IFERROR(VLOOKUP(A856,[5]数据处理!$A:$B,2,0),0)</f>
        <v>1</v>
      </c>
      <c r="J856" s="30">
        <f>IFERROR(VLOOKUP(A856,[5]数据处理!$A:$D,4,0),0)</f>
        <v>0</v>
      </c>
      <c r="K856" s="30">
        <f>IFERROR(VLOOKUP(A856,[5]数据处理!$A:$E,5,0),0)</f>
        <v>0</v>
      </c>
      <c r="L856" s="30">
        <f>IFERROR(VLOOKUP(A856,[5]数据处理!$A:$G,7,0),0)</f>
        <v>0</v>
      </c>
      <c r="M856">
        <f t="shared" si="222"/>
        <v>1</v>
      </c>
      <c r="N856">
        <f>IFERROR(VLOOKUP(A856,[5]数据处理!$A:$C,3,0),0)</f>
        <v>0</v>
      </c>
      <c r="O856">
        <f>IFERROR(VLOOKUP($A856,[5]数据处理!$A:$N,14,0),0)</f>
        <v>0</v>
      </c>
      <c r="P856" t="str">
        <f>IFERROR(VLOOKUP($A856,[3]库存报告使用数据!$A$1:$B$65536,2,0),"")</f>
        <v/>
      </c>
      <c r="Q856" t="str">
        <f>IFERROR(VLOOKUP($A856,[3]库存报告使用数据!$A$1:$E$65536,5,0),"")</f>
        <v/>
      </c>
      <c r="R856" t="str">
        <f>IFERROR(VLOOKUP($A856,[3]库存报告使用数据!$A$1:$H$65536,8,0),"")</f>
        <v/>
      </c>
      <c r="S856" t="str">
        <f>IFERROR(VLOOKUP($A856,[3]库存报告使用数据!$A$1:$K$65536,11,0),"")</f>
        <v/>
      </c>
      <c r="T856" t="str">
        <f>IFERROR(VLOOKUP($A856,[3]库存报告使用数据!$A$1:$C$65536,3,0),"")</f>
        <v/>
      </c>
      <c r="U856" t="str">
        <f>IFERROR(VLOOKUP($A856,[3]库存报告使用数据!$A$1:$F$65536,6,0),"")</f>
        <v/>
      </c>
      <c r="V856" t="str">
        <f>IFERROR(VLOOKUP($A856,[3]库存报告使用数据!$A$1:$I$65536,9,0),"")</f>
        <v/>
      </c>
      <c r="W856" t="str">
        <f>IFERROR(VLOOKUP($A856,[3]库存报告使用数据!$A$1:$L$65536,12,0),"")</f>
        <v/>
      </c>
      <c r="X856" s="20" t="str">
        <f t="shared" si="223"/>
        <v/>
      </c>
      <c r="Y856" s="20" t="str">
        <f t="shared" si="224"/>
        <v/>
      </c>
      <c r="Z856" s="20" t="str">
        <f t="shared" si="225"/>
        <v/>
      </c>
      <c r="AA856" s="20" t="str">
        <f t="shared" si="226"/>
        <v/>
      </c>
      <c r="AB856" t="str">
        <f>IFERROR(VLOOKUP($A856,[3]库存报告使用数据!$A$1:$D$65536,4,0),"")</f>
        <v/>
      </c>
      <c r="AC856" t="str">
        <f>IFERROR(VLOOKUP($A856,[3]库存报告使用数据!$A$1:$G$65536,7,0),"")</f>
        <v/>
      </c>
      <c r="AD856" t="str">
        <f>IFERROR(VLOOKUP($A856,[3]库存报告使用数据!$A$1:$J$65536,10,0),"")</f>
        <v/>
      </c>
      <c r="AE856" t="str">
        <f>IFERROR(VLOOKUP($A856,[3]库存报告使用数据!$A$1:$M$65536,13,0),"")</f>
        <v/>
      </c>
      <c r="AF856" s="20" t="str">
        <f t="shared" si="227"/>
        <v/>
      </c>
      <c r="AG856" s="20" t="str">
        <f t="shared" si="228"/>
        <v/>
      </c>
      <c r="AH856" s="20" t="str">
        <f t="shared" si="229"/>
        <v/>
      </c>
      <c r="AI856" s="20" t="str">
        <f t="shared" si="230"/>
        <v/>
      </c>
      <c r="AJ856">
        <f>IFERROR(VLOOKUP($B856,[4]库存报告使用数据!$A$1:$B$65536,2,0),0)</f>
        <v>5</v>
      </c>
      <c r="AK856">
        <f>IFERROR(VLOOKUP($B856,[4]库存报告使用数据!$A$1:$C$65536,3,0),)</f>
        <v>11</v>
      </c>
      <c r="AL856">
        <f>IFERROR(VLOOKUP($B856,[4]库存报告使用数据!$A$1:$D$65536,4,0),)</f>
        <v>6</v>
      </c>
      <c r="AM856">
        <f>IFERROR(VLOOKUP($B856,[4]库存报告使用数据!$A$1:$E$65536,5,0),)</f>
        <v>15</v>
      </c>
      <c r="AN856" s="20">
        <f t="shared" si="231"/>
        <v>0</v>
      </c>
      <c r="AO856" s="20">
        <f t="shared" si="232"/>
        <v>0.0909090909090909</v>
      </c>
      <c r="AP856" s="20">
        <f t="shared" si="233"/>
        <v>0</v>
      </c>
      <c r="AQ856" s="20">
        <f t="shared" si="234"/>
        <v>0</v>
      </c>
      <c r="AR856" s="32">
        <f t="shared" si="235"/>
        <v>0</v>
      </c>
      <c r="AS856" s="32">
        <f t="shared" si="236"/>
        <v>0</v>
      </c>
      <c r="AT856" s="32">
        <f t="shared" si="237"/>
        <v>1</v>
      </c>
      <c r="AU856" s="28" t="str">
        <f t="shared" si="238"/>
        <v>库存为1</v>
      </c>
      <c r="AV856" s="34" t="str">
        <f>IFERROR(时间!$B$4+AU856,"上周无销量")</f>
        <v>上周无销量</v>
      </c>
    </row>
    <row r="857" spans="1:48">
      <c r="A857" s="18" t="s">
        <v>902</v>
      </c>
      <c r="B857" t="str">
        <f>VLOOKUP(A857,'[1]sku-asin（子）'!$A:$B,2,0)</f>
        <v>B01KO0S9JO</v>
      </c>
      <c r="C857" t="str">
        <f>VLOOKUP(A857,'[1]子sku-父sku'!$A:$B,2,0)</f>
        <v>LYQ-BS-1010</v>
      </c>
      <c r="D857" s="28">
        <f>IFERROR(VLOOKUP(A857,[2]库存报告使用数据处理!$A:$C,3,0),0)</f>
        <v>0</v>
      </c>
      <c r="E857" s="28">
        <f>IFERROR(VLOOKUP(A857,[2]库存报告使用数据处理!$A:$D,4,0),0)</f>
        <v>0</v>
      </c>
      <c r="F857" s="28">
        <f>IFERROR(VLOOKUP(A857,[2]库存报告使用数据处理!$A:$E,5,0),0)</f>
        <v>3</v>
      </c>
      <c r="G857" s="28">
        <f>IFERROR(VLOOKUP(A857,[2]库存报告使用数据处理!$A:$F,6,0),0)</f>
        <v>0</v>
      </c>
      <c r="H857" s="29">
        <f>IFERROR(VLOOKUP(A857,[2]库存报告使用数据处理!$A:$G,7,0),0)</f>
        <v>11.9266666666667</v>
      </c>
      <c r="I857">
        <f>IFERROR(VLOOKUP(A857,[5]数据处理!$A:$B,2,0),0)</f>
        <v>1</v>
      </c>
      <c r="J857" s="30">
        <f>IFERROR(VLOOKUP(A857,[5]数据处理!$A:$D,4,0),0)</f>
        <v>0</v>
      </c>
      <c r="K857" s="30">
        <f>IFERROR(VLOOKUP(A857,[5]数据处理!$A:$E,5,0),0)</f>
        <v>0</v>
      </c>
      <c r="L857" s="30">
        <f>IFERROR(VLOOKUP(A857,[5]数据处理!$A:$G,7,0),0)</f>
        <v>1</v>
      </c>
      <c r="M857">
        <f t="shared" si="222"/>
        <v>2</v>
      </c>
      <c r="N857">
        <f>IFERROR(VLOOKUP(A857,[5]数据处理!$A:$C,3,0),0)</f>
        <v>0</v>
      </c>
      <c r="O857">
        <f>IFERROR(VLOOKUP($A857,[5]数据处理!$A:$N,14,0),0)</f>
        <v>0</v>
      </c>
      <c r="P857">
        <f>IFERROR(VLOOKUP($A857,[3]库存报告使用数据!$A$1:$B$65536,2,0),"")</f>
        <v>250</v>
      </c>
      <c r="Q857">
        <f>IFERROR(VLOOKUP($A857,[3]库存报告使用数据!$A$1:$E$65536,5,0),"")</f>
        <v>166</v>
      </c>
      <c r="R857">
        <f>IFERROR(VLOOKUP($A857,[3]库存报告使用数据!$A$1:$H$65536,8,0),"")</f>
        <v>138</v>
      </c>
      <c r="S857">
        <f>IFERROR(VLOOKUP($A857,[3]库存报告使用数据!$A$1:$K$65536,11,0),"")</f>
        <v>154</v>
      </c>
      <c r="T857">
        <f>IFERROR(VLOOKUP($A857,[3]库存报告使用数据!$A$1:$C$65536,3,0),"")</f>
        <v>4</v>
      </c>
      <c r="U857">
        <f>IFERROR(VLOOKUP($A857,[3]库存报告使用数据!$A$1:$F$65536,6,0),"")</f>
        <v>2</v>
      </c>
      <c r="V857">
        <f>IFERROR(VLOOKUP($A857,[3]库存报告使用数据!$A$1:$I$65536,9,0),"")</f>
        <v>3</v>
      </c>
      <c r="W857">
        <f>IFERROR(VLOOKUP($A857,[3]库存报告使用数据!$A$1:$L$65536,12,0),"")</f>
        <v>1</v>
      </c>
      <c r="X857" s="20">
        <f t="shared" si="223"/>
        <v>0.016</v>
      </c>
      <c r="Y857" s="20">
        <f t="shared" si="224"/>
        <v>0.0120481927710843</v>
      </c>
      <c r="Z857" s="20">
        <f t="shared" si="225"/>
        <v>0.0217391304347826</v>
      </c>
      <c r="AA857" s="20">
        <f t="shared" si="226"/>
        <v>0.00649350649350649</v>
      </c>
      <c r="AB857">
        <f>IFERROR(VLOOKUP($A857,[3]库存报告使用数据!$A$1:$D$65536,4,0),"")</f>
        <v>0.08</v>
      </c>
      <c r="AC857">
        <f>IFERROR(VLOOKUP($A857,[3]库存报告使用数据!$A$1:$G$65536,7,0),"")</f>
        <v>0.04</v>
      </c>
      <c r="AD857">
        <f>IFERROR(VLOOKUP($A857,[3]库存报告使用数据!$A$1:$J$65536,10,0),"")</f>
        <v>0.06</v>
      </c>
      <c r="AE857">
        <f>IFERROR(VLOOKUP($A857,[3]库存报告使用数据!$A$1:$M$65536,13,0),"")</f>
        <v>0.02</v>
      </c>
      <c r="AF857" s="20" t="str">
        <f t="shared" si="227"/>
        <v>无销售广告费为0.08</v>
      </c>
      <c r="AG857" s="20" t="str">
        <f t="shared" si="228"/>
        <v>无销售广告费为0.04</v>
      </c>
      <c r="AH857" s="20">
        <f t="shared" si="229"/>
        <v>0.00167691447736165</v>
      </c>
      <c r="AI857" s="20" t="str">
        <f t="shared" si="230"/>
        <v>无销售广告费为0.02</v>
      </c>
      <c r="AJ857">
        <f>IFERROR(VLOOKUP($B857,[4]库存报告使用数据!$A$1:$B$65536,2,0),0)</f>
        <v>12</v>
      </c>
      <c r="AK857">
        <f>IFERROR(VLOOKUP($B857,[4]库存报告使用数据!$A$1:$C$65536,3,0),)</f>
        <v>10</v>
      </c>
      <c r="AL857">
        <f>IFERROR(VLOOKUP($B857,[4]库存报告使用数据!$A$1:$D$65536,4,0),)</f>
        <v>6</v>
      </c>
      <c r="AM857">
        <f>IFERROR(VLOOKUP($B857,[4]库存报告使用数据!$A$1:$E$65536,5,0),)</f>
        <v>16</v>
      </c>
      <c r="AN857" s="20">
        <f t="shared" si="231"/>
        <v>0</v>
      </c>
      <c r="AO857" s="20">
        <f t="shared" si="232"/>
        <v>0</v>
      </c>
      <c r="AP857" s="20">
        <f t="shared" si="233"/>
        <v>0.5</v>
      </c>
      <c r="AQ857" s="20">
        <f t="shared" si="234"/>
        <v>0</v>
      </c>
      <c r="AR857" s="32">
        <f t="shared" si="235"/>
        <v>0</v>
      </c>
      <c r="AS857" s="32">
        <f t="shared" si="236"/>
        <v>0</v>
      </c>
      <c r="AT857" s="32">
        <f t="shared" si="237"/>
        <v>2</v>
      </c>
      <c r="AU857" s="28" t="str">
        <f t="shared" si="238"/>
        <v>库存为2</v>
      </c>
      <c r="AV857" s="34" t="str">
        <f>IFERROR(时间!$B$4+AU857,"上周无销量")</f>
        <v>上周无销量</v>
      </c>
    </row>
    <row r="858" spans="1:48">
      <c r="A858" s="18" t="s">
        <v>903</v>
      </c>
      <c r="B858" t="str">
        <f>VLOOKUP(A858,'[1]sku-asin（子）'!$A:$B,2,0)</f>
        <v>B06XYRGGZJ</v>
      </c>
      <c r="C858" t="str">
        <f>VLOOKUP(A858,'[1]子sku-父sku'!$A:$B,2,0)</f>
        <v>LYQ-BS-1010</v>
      </c>
      <c r="D858" s="28">
        <f>IFERROR(VLOOKUP(A858,[2]库存报告使用数据处理!$A:$C,3,0),0)</f>
        <v>2</v>
      </c>
      <c r="E858" s="28">
        <f>IFERROR(VLOOKUP(A858,[2]库存报告使用数据处理!$A:$D,4,0),0)</f>
        <v>0</v>
      </c>
      <c r="F858" s="28">
        <f>IFERROR(VLOOKUP(A858,[2]库存报告使用数据处理!$A:$E,5,0),0)</f>
        <v>1</v>
      </c>
      <c r="G858" s="28">
        <f>IFERROR(VLOOKUP(A858,[2]库存报告使用数据处理!$A:$F,6,0),0)</f>
        <v>3</v>
      </c>
      <c r="H858" s="29">
        <f>IFERROR(VLOOKUP(A858,[2]库存报告使用数据处理!$A:$G,7,0),0)</f>
        <v>11.5966666666667</v>
      </c>
      <c r="I858">
        <f>IFERROR(VLOOKUP(A858,[5]数据处理!$A:$B,2,0),0)</f>
        <v>62</v>
      </c>
      <c r="J858" s="30">
        <f>IFERROR(VLOOKUP(A858,[5]数据处理!$A:$D,4,0),0)</f>
        <v>0</v>
      </c>
      <c r="K858" s="30">
        <f>IFERROR(VLOOKUP(A858,[5]数据处理!$A:$E,5,0),0)</f>
        <v>0</v>
      </c>
      <c r="L858" s="30">
        <f>IFERROR(VLOOKUP(A858,[5]数据处理!$A:$G,7,0),0)</f>
        <v>0</v>
      </c>
      <c r="M858">
        <f t="shared" si="222"/>
        <v>62</v>
      </c>
      <c r="N858">
        <f>IFERROR(VLOOKUP(A858,[5]数据处理!$A:$C,3,0),0)</f>
        <v>0</v>
      </c>
      <c r="O858">
        <f>IFERROR(VLOOKUP($A858,[5]数据处理!$A:$N,14,0),0)</f>
        <v>62</v>
      </c>
      <c r="P858" t="str">
        <f>IFERROR(VLOOKUP($A858,[3]库存报告使用数据!$A$1:$B$65536,2,0),"")</f>
        <v/>
      </c>
      <c r="Q858" t="str">
        <f>IFERROR(VLOOKUP($A858,[3]库存报告使用数据!$A$1:$E$65536,5,0),"")</f>
        <v/>
      </c>
      <c r="R858" t="str">
        <f>IFERROR(VLOOKUP($A858,[3]库存报告使用数据!$A$1:$H$65536,8,0),"")</f>
        <v/>
      </c>
      <c r="S858" t="str">
        <f>IFERROR(VLOOKUP($A858,[3]库存报告使用数据!$A$1:$K$65536,11,0),"")</f>
        <v/>
      </c>
      <c r="T858" t="str">
        <f>IFERROR(VLOOKUP($A858,[3]库存报告使用数据!$A$1:$C$65536,3,0),"")</f>
        <v/>
      </c>
      <c r="U858" t="str">
        <f>IFERROR(VLOOKUP($A858,[3]库存报告使用数据!$A$1:$F$65536,6,0),"")</f>
        <v/>
      </c>
      <c r="V858" t="str">
        <f>IFERROR(VLOOKUP($A858,[3]库存报告使用数据!$A$1:$I$65536,9,0),"")</f>
        <v/>
      </c>
      <c r="W858" t="str">
        <f>IFERROR(VLOOKUP($A858,[3]库存报告使用数据!$A$1:$L$65536,12,0),"")</f>
        <v/>
      </c>
      <c r="X858" s="20" t="str">
        <f t="shared" si="223"/>
        <v/>
      </c>
      <c r="Y858" s="20" t="str">
        <f t="shared" si="224"/>
        <v/>
      </c>
      <c r="Z858" s="20" t="str">
        <f t="shared" si="225"/>
        <v/>
      </c>
      <c r="AA858" s="20" t="str">
        <f t="shared" si="226"/>
        <v/>
      </c>
      <c r="AB858" t="str">
        <f>IFERROR(VLOOKUP($A858,[3]库存报告使用数据!$A$1:$D$65536,4,0),"")</f>
        <v/>
      </c>
      <c r="AC858" t="str">
        <f>IFERROR(VLOOKUP($A858,[3]库存报告使用数据!$A$1:$G$65536,7,0),"")</f>
        <v/>
      </c>
      <c r="AD858" t="str">
        <f>IFERROR(VLOOKUP($A858,[3]库存报告使用数据!$A$1:$J$65536,10,0),"")</f>
        <v/>
      </c>
      <c r="AE858" t="str">
        <f>IFERROR(VLOOKUP($A858,[3]库存报告使用数据!$A$1:$M$65536,13,0),"")</f>
        <v/>
      </c>
      <c r="AF858" s="20" t="str">
        <f t="shared" si="227"/>
        <v/>
      </c>
      <c r="AG858" s="20" t="str">
        <f t="shared" si="228"/>
        <v/>
      </c>
      <c r="AH858" s="20" t="str">
        <f t="shared" si="229"/>
        <v/>
      </c>
      <c r="AI858" s="20" t="str">
        <f t="shared" si="230"/>
        <v/>
      </c>
      <c r="AJ858">
        <f>IFERROR(VLOOKUP($B858,[4]库存报告使用数据!$A$1:$B$65536,2,0),0)</f>
        <v>0</v>
      </c>
      <c r="AK858">
        <f>IFERROR(VLOOKUP($B858,[4]库存报告使用数据!$A$1:$C$65536,3,0),)</f>
        <v>8</v>
      </c>
      <c r="AL858">
        <f>IFERROR(VLOOKUP($B858,[4]库存报告使用数据!$A$1:$D$65536,4,0),)</f>
        <v>7</v>
      </c>
      <c r="AM858">
        <f>IFERROR(VLOOKUP($B858,[4]库存报告使用数据!$A$1:$E$65536,5,0),)</f>
        <v>8</v>
      </c>
      <c r="AN858" s="20" t="str">
        <f t="shared" si="231"/>
        <v/>
      </c>
      <c r="AO858" s="20">
        <f t="shared" si="232"/>
        <v>0</v>
      </c>
      <c r="AP858" s="20">
        <f t="shared" si="233"/>
        <v>0.142857142857143</v>
      </c>
      <c r="AQ858" s="20">
        <f t="shared" si="234"/>
        <v>0.375</v>
      </c>
      <c r="AR858" s="32">
        <f t="shared" si="235"/>
        <v>0.285714285714286</v>
      </c>
      <c r="AS858" s="32">
        <f t="shared" si="236"/>
        <v>17.1428571428571</v>
      </c>
      <c r="AT858" s="32">
        <f t="shared" si="237"/>
        <v>44.8571428571429</v>
      </c>
      <c r="AU858" s="28">
        <f t="shared" si="238"/>
        <v>217</v>
      </c>
      <c r="AV858" s="34">
        <f>IFERROR(时间!$B$4+AU858,"上周无销量")</f>
        <v>43500</v>
      </c>
    </row>
    <row r="859" spans="1:48">
      <c r="A859" s="18" t="s">
        <v>904</v>
      </c>
      <c r="B859" t="str">
        <f>VLOOKUP(A859,'[1]sku-asin（子）'!$A:$B,2,0)</f>
        <v>B01NCE22FH</v>
      </c>
      <c r="C859" t="str">
        <f>VLOOKUP(A859,'[1]子sku-父sku'!$A:$B,2,0)</f>
        <v>LYQ-BS-1010</v>
      </c>
      <c r="D859" s="28">
        <f>IFERROR(VLOOKUP(A859,[2]库存报告使用数据处理!$A:$C,3,0),0)</f>
        <v>0</v>
      </c>
      <c r="E859" s="28">
        <f>IFERROR(VLOOKUP(A859,[2]库存报告使用数据处理!$A:$D,4,0),0)</f>
        <v>0</v>
      </c>
      <c r="F859" s="28">
        <f>IFERROR(VLOOKUP(A859,[2]库存报告使用数据处理!$A:$E,5,0),0)</f>
        <v>0</v>
      </c>
      <c r="G859" s="28">
        <f>IFERROR(VLOOKUP(A859,[2]库存报告使用数据处理!$A:$F,6,0),0)</f>
        <v>0</v>
      </c>
      <c r="H859" s="29">
        <f>IFERROR(VLOOKUP(A859,[2]库存报告使用数据处理!$A:$G,7,0),0)</f>
        <v>0</v>
      </c>
      <c r="I859">
        <f>IFERROR(VLOOKUP(A859,[5]数据处理!$A:$B,2,0),0)</f>
        <v>40</v>
      </c>
      <c r="J859" s="30">
        <f>IFERROR(VLOOKUP(A859,[5]数据处理!$A:$D,4,0),0)</f>
        <v>0</v>
      </c>
      <c r="K859" s="30">
        <f>IFERROR(VLOOKUP(A859,[5]数据处理!$A:$E,5,0),0)</f>
        <v>0</v>
      </c>
      <c r="L859" s="30">
        <f>IFERROR(VLOOKUP(A859,[5]数据处理!$A:$G,7,0),0)</f>
        <v>0</v>
      </c>
      <c r="M859">
        <f t="shared" si="222"/>
        <v>40</v>
      </c>
      <c r="N859">
        <f>IFERROR(VLOOKUP(A859,[5]数据处理!$A:$C,3,0),0)</f>
        <v>0</v>
      </c>
      <c r="O859">
        <f>IFERROR(VLOOKUP($A859,[5]数据处理!$A:$N,14,0),0)</f>
        <v>40</v>
      </c>
      <c r="P859" t="str">
        <f>IFERROR(VLOOKUP($A859,[3]库存报告使用数据!$A$1:$B$65536,2,0),"")</f>
        <v/>
      </c>
      <c r="Q859" t="str">
        <f>IFERROR(VLOOKUP($A859,[3]库存报告使用数据!$A$1:$E$65536,5,0),"")</f>
        <v/>
      </c>
      <c r="R859" t="str">
        <f>IFERROR(VLOOKUP($A859,[3]库存报告使用数据!$A$1:$H$65536,8,0),"")</f>
        <v/>
      </c>
      <c r="S859" t="str">
        <f>IFERROR(VLOOKUP($A859,[3]库存报告使用数据!$A$1:$K$65536,11,0),"")</f>
        <v/>
      </c>
      <c r="T859" t="str">
        <f>IFERROR(VLOOKUP($A859,[3]库存报告使用数据!$A$1:$C$65536,3,0),"")</f>
        <v/>
      </c>
      <c r="U859" t="str">
        <f>IFERROR(VLOOKUP($A859,[3]库存报告使用数据!$A$1:$F$65536,6,0),"")</f>
        <v/>
      </c>
      <c r="V859" t="str">
        <f>IFERROR(VLOOKUP($A859,[3]库存报告使用数据!$A$1:$I$65536,9,0),"")</f>
        <v/>
      </c>
      <c r="W859" t="str">
        <f>IFERROR(VLOOKUP($A859,[3]库存报告使用数据!$A$1:$L$65536,12,0),"")</f>
        <v/>
      </c>
      <c r="X859" s="20" t="str">
        <f t="shared" si="223"/>
        <v/>
      </c>
      <c r="Y859" s="20" t="str">
        <f t="shared" si="224"/>
        <v/>
      </c>
      <c r="Z859" s="20" t="str">
        <f t="shared" si="225"/>
        <v/>
      </c>
      <c r="AA859" s="20" t="str">
        <f t="shared" si="226"/>
        <v/>
      </c>
      <c r="AB859" t="str">
        <f>IFERROR(VLOOKUP($A859,[3]库存报告使用数据!$A$1:$D$65536,4,0),"")</f>
        <v/>
      </c>
      <c r="AC859" t="str">
        <f>IFERROR(VLOOKUP($A859,[3]库存报告使用数据!$A$1:$G$65536,7,0),"")</f>
        <v/>
      </c>
      <c r="AD859" t="str">
        <f>IFERROR(VLOOKUP($A859,[3]库存报告使用数据!$A$1:$J$65536,10,0),"")</f>
        <v/>
      </c>
      <c r="AE859" t="str">
        <f>IFERROR(VLOOKUP($A859,[3]库存报告使用数据!$A$1:$M$65536,13,0),"")</f>
        <v/>
      </c>
      <c r="AF859" s="20" t="str">
        <f t="shared" si="227"/>
        <v/>
      </c>
      <c r="AG859" s="20" t="str">
        <f t="shared" si="228"/>
        <v/>
      </c>
      <c r="AH859" s="20" t="str">
        <f t="shared" si="229"/>
        <v/>
      </c>
      <c r="AI859" s="20" t="str">
        <f t="shared" si="230"/>
        <v/>
      </c>
      <c r="AJ859">
        <f>IFERROR(VLOOKUP($B859,[4]库存报告使用数据!$A$1:$B$65536,2,0),0)</f>
        <v>5</v>
      </c>
      <c r="AK859">
        <f>IFERROR(VLOOKUP($B859,[4]库存报告使用数据!$A$1:$C$65536,3,0),)</f>
        <v>0</v>
      </c>
      <c r="AL859">
        <f>IFERROR(VLOOKUP($B859,[4]库存报告使用数据!$A$1:$D$65536,4,0),)</f>
        <v>3</v>
      </c>
      <c r="AM859">
        <f>IFERROR(VLOOKUP($B859,[4]库存报告使用数据!$A$1:$E$65536,5,0),)</f>
        <v>0</v>
      </c>
      <c r="AN859" s="20">
        <f t="shared" si="231"/>
        <v>0</v>
      </c>
      <c r="AO859" s="20" t="str">
        <f t="shared" si="232"/>
        <v/>
      </c>
      <c r="AP859" s="20">
        <f t="shared" si="233"/>
        <v>0</v>
      </c>
      <c r="AQ859" s="20" t="str">
        <f t="shared" si="234"/>
        <v/>
      </c>
      <c r="AR859" s="32">
        <f t="shared" si="235"/>
        <v>0</v>
      </c>
      <c r="AS859" s="32">
        <f t="shared" si="236"/>
        <v>0</v>
      </c>
      <c r="AT859" s="32">
        <f t="shared" si="237"/>
        <v>40</v>
      </c>
      <c r="AU859" s="28" t="str">
        <f t="shared" si="238"/>
        <v>库存为40</v>
      </c>
      <c r="AV859" s="34" t="str">
        <f>IFERROR(时间!$B$4+AU859,"上周无销量")</f>
        <v>上周无销量</v>
      </c>
    </row>
    <row r="860" spans="1:48">
      <c r="A860" s="18" t="s">
        <v>905</v>
      </c>
      <c r="B860" t="str">
        <f>VLOOKUP(A860,'[1]sku-asin（子）'!$A:$B,2,0)</f>
        <v>B01MZYYG9U</v>
      </c>
      <c r="C860" t="str">
        <f>VLOOKUP(A860,'[1]子sku-父sku'!$A:$B,2,0)</f>
        <v>LYQ-BS-1010</v>
      </c>
      <c r="D860" s="28">
        <f>IFERROR(VLOOKUP(A860,[2]库存报告使用数据处理!$A:$C,3,0),0)</f>
        <v>1</v>
      </c>
      <c r="E860" s="28">
        <f>IFERROR(VLOOKUP(A860,[2]库存报告使用数据处理!$A:$D,4,0),0)</f>
        <v>0</v>
      </c>
      <c r="F860" s="28">
        <f>IFERROR(VLOOKUP(A860,[2]库存报告使用数据处理!$A:$E,5,0),0)</f>
        <v>0</v>
      </c>
      <c r="G860" s="28">
        <f>IFERROR(VLOOKUP(A860,[2]库存报告使用数据处理!$A:$F,6,0),0)</f>
        <v>0</v>
      </c>
      <c r="H860" s="29">
        <f>IFERROR(VLOOKUP(A860,[2]库存报告使用数据处理!$A:$G,7,0),0)</f>
        <v>9.9</v>
      </c>
      <c r="I860">
        <f>IFERROR(VLOOKUP(A860,[5]数据处理!$A:$B,2,0),0)</f>
        <v>35</v>
      </c>
      <c r="J860" s="30">
        <f>IFERROR(VLOOKUP(A860,[5]数据处理!$A:$D,4,0),0)</f>
        <v>0</v>
      </c>
      <c r="K860" s="30">
        <f>IFERROR(VLOOKUP(A860,[5]数据处理!$A:$E,5,0),0)</f>
        <v>0</v>
      </c>
      <c r="L860" s="30">
        <f>IFERROR(VLOOKUP(A860,[5]数据处理!$A:$G,7,0),0)</f>
        <v>1</v>
      </c>
      <c r="M860">
        <f t="shared" si="222"/>
        <v>36</v>
      </c>
      <c r="N860">
        <f>IFERROR(VLOOKUP(A860,[5]数据处理!$A:$C,3,0),0)</f>
        <v>0</v>
      </c>
      <c r="O860">
        <f>IFERROR(VLOOKUP($A860,[5]数据处理!$A:$N,14,0),0)</f>
        <v>33</v>
      </c>
      <c r="P860" t="str">
        <f>IFERROR(VLOOKUP($A860,[3]库存报告使用数据!$A$1:$B$65536,2,0),"")</f>
        <v/>
      </c>
      <c r="Q860" t="str">
        <f>IFERROR(VLOOKUP($A860,[3]库存报告使用数据!$A$1:$E$65536,5,0),"")</f>
        <v/>
      </c>
      <c r="R860" t="str">
        <f>IFERROR(VLOOKUP($A860,[3]库存报告使用数据!$A$1:$H$65536,8,0),"")</f>
        <v/>
      </c>
      <c r="S860" t="str">
        <f>IFERROR(VLOOKUP($A860,[3]库存报告使用数据!$A$1:$K$65536,11,0),"")</f>
        <v/>
      </c>
      <c r="T860" t="str">
        <f>IFERROR(VLOOKUP($A860,[3]库存报告使用数据!$A$1:$C$65536,3,0),"")</f>
        <v/>
      </c>
      <c r="U860" t="str">
        <f>IFERROR(VLOOKUP($A860,[3]库存报告使用数据!$A$1:$F$65536,6,0),"")</f>
        <v/>
      </c>
      <c r="V860" t="str">
        <f>IFERROR(VLOOKUP($A860,[3]库存报告使用数据!$A$1:$I$65536,9,0),"")</f>
        <v/>
      </c>
      <c r="W860" t="str">
        <f>IFERROR(VLOOKUP($A860,[3]库存报告使用数据!$A$1:$L$65536,12,0),"")</f>
        <v/>
      </c>
      <c r="X860" s="20" t="str">
        <f t="shared" si="223"/>
        <v/>
      </c>
      <c r="Y860" s="20" t="str">
        <f t="shared" si="224"/>
        <v/>
      </c>
      <c r="Z860" s="20" t="str">
        <f t="shared" si="225"/>
        <v/>
      </c>
      <c r="AA860" s="20" t="str">
        <f t="shared" si="226"/>
        <v/>
      </c>
      <c r="AB860" t="str">
        <f>IFERROR(VLOOKUP($A860,[3]库存报告使用数据!$A$1:$D$65536,4,0),"")</f>
        <v/>
      </c>
      <c r="AC860" t="str">
        <f>IFERROR(VLOOKUP($A860,[3]库存报告使用数据!$A$1:$G$65536,7,0),"")</f>
        <v/>
      </c>
      <c r="AD860" t="str">
        <f>IFERROR(VLOOKUP($A860,[3]库存报告使用数据!$A$1:$J$65536,10,0),"")</f>
        <v/>
      </c>
      <c r="AE860" t="str">
        <f>IFERROR(VLOOKUP($A860,[3]库存报告使用数据!$A$1:$M$65536,13,0),"")</f>
        <v/>
      </c>
      <c r="AF860" s="20" t="str">
        <f t="shared" si="227"/>
        <v/>
      </c>
      <c r="AG860" s="20" t="str">
        <f t="shared" si="228"/>
        <v/>
      </c>
      <c r="AH860" s="20" t="str">
        <f t="shared" si="229"/>
        <v/>
      </c>
      <c r="AI860" s="20" t="str">
        <f t="shared" si="230"/>
        <v/>
      </c>
      <c r="AJ860">
        <f>IFERROR(VLOOKUP($B860,[4]库存报告使用数据!$A$1:$B$65536,2,0),0)</f>
        <v>3</v>
      </c>
      <c r="AK860">
        <f>IFERROR(VLOOKUP($B860,[4]库存报告使用数据!$A$1:$C$65536,3,0),)</f>
        <v>4</v>
      </c>
      <c r="AL860">
        <f>IFERROR(VLOOKUP($B860,[4]库存报告使用数据!$A$1:$D$65536,4,0),)</f>
        <v>3</v>
      </c>
      <c r="AM860">
        <f>IFERROR(VLOOKUP($B860,[4]库存报告使用数据!$A$1:$E$65536,5,0),)</f>
        <v>7</v>
      </c>
      <c r="AN860" s="20">
        <f t="shared" si="231"/>
        <v>0.333333333333333</v>
      </c>
      <c r="AO860" s="20">
        <f t="shared" si="232"/>
        <v>0</v>
      </c>
      <c r="AP860" s="20">
        <f t="shared" si="233"/>
        <v>0</v>
      </c>
      <c r="AQ860" s="20">
        <f t="shared" si="234"/>
        <v>0</v>
      </c>
      <c r="AR860" s="32">
        <f t="shared" si="235"/>
        <v>0.142857142857143</v>
      </c>
      <c r="AS860" s="32">
        <f t="shared" si="236"/>
        <v>8.57142857142857</v>
      </c>
      <c r="AT860" s="32">
        <f t="shared" si="237"/>
        <v>27.4285714285714</v>
      </c>
      <c r="AU860" s="28">
        <f t="shared" si="238"/>
        <v>252</v>
      </c>
      <c r="AV860" s="34">
        <f>IFERROR(时间!$B$4+AU860,"上周无销量")</f>
        <v>43535</v>
      </c>
    </row>
    <row r="861" spans="1:48">
      <c r="A861" s="18" t="s">
        <v>906</v>
      </c>
      <c r="B861" t="str">
        <f>VLOOKUP(A861,'[1]sku-asin（子）'!$A:$B,2,0)</f>
        <v>B01N0KISRL</v>
      </c>
      <c r="C861" t="str">
        <f>VLOOKUP(A861,'[1]子sku-父sku'!$A:$B,2,0)</f>
        <v>LYQ-BS-1010</v>
      </c>
      <c r="D861" s="28">
        <f>IFERROR(VLOOKUP(A861,[2]库存报告使用数据处理!$A:$C,3,0),0)</f>
        <v>1</v>
      </c>
      <c r="E861" s="28">
        <f>IFERROR(VLOOKUP(A861,[2]库存报告使用数据处理!$A:$D,4,0),0)</f>
        <v>0</v>
      </c>
      <c r="F861" s="28">
        <f>IFERROR(VLOOKUP(A861,[2]库存报告使用数据处理!$A:$E,5,0),0)</f>
        <v>0</v>
      </c>
      <c r="G861" s="28">
        <f>IFERROR(VLOOKUP(A861,[2]库存报告使用数据处理!$A:$F,6,0),0)</f>
        <v>0</v>
      </c>
      <c r="H861" s="29">
        <f>IFERROR(VLOOKUP(A861,[2]库存报告使用数据处理!$A:$G,7,0),0)</f>
        <v>9.9</v>
      </c>
      <c r="I861">
        <f>IFERROR(VLOOKUP(A861,[5]数据处理!$A:$B,2,0),0)</f>
        <v>36</v>
      </c>
      <c r="J861" s="30">
        <f>IFERROR(VLOOKUP(A861,[5]数据处理!$A:$D,4,0),0)</f>
        <v>0</v>
      </c>
      <c r="K861" s="30">
        <f>IFERROR(VLOOKUP(A861,[5]数据处理!$A:$E,5,0),0)</f>
        <v>0</v>
      </c>
      <c r="L861" s="30">
        <f>IFERROR(VLOOKUP(A861,[5]数据处理!$A:$G,7,0),0)</f>
        <v>0</v>
      </c>
      <c r="M861">
        <f t="shared" si="222"/>
        <v>36</v>
      </c>
      <c r="N861">
        <f>IFERROR(VLOOKUP(A861,[5]数据处理!$A:$C,3,0),0)</f>
        <v>0</v>
      </c>
      <c r="O861">
        <f>IFERROR(VLOOKUP($A861,[5]数据处理!$A:$N,14,0),0)</f>
        <v>35</v>
      </c>
      <c r="P861" t="str">
        <f>IFERROR(VLOOKUP($A861,[3]库存报告使用数据!$A$1:$B$65536,2,0),"")</f>
        <v/>
      </c>
      <c r="Q861" t="str">
        <f>IFERROR(VLOOKUP($A861,[3]库存报告使用数据!$A$1:$E$65536,5,0),"")</f>
        <v/>
      </c>
      <c r="R861" t="str">
        <f>IFERROR(VLOOKUP($A861,[3]库存报告使用数据!$A$1:$H$65536,8,0),"")</f>
        <v/>
      </c>
      <c r="S861" t="str">
        <f>IFERROR(VLOOKUP($A861,[3]库存报告使用数据!$A$1:$K$65536,11,0),"")</f>
        <v/>
      </c>
      <c r="T861" t="str">
        <f>IFERROR(VLOOKUP($A861,[3]库存报告使用数据!$A$1:$C$65536,3,0),"")</f>
        <v/>
      </c>
      <c r="U861" t="str">
        <f>IFERROR(VLOOKUP($A861,[3]库存报告使用数据!$A$1:$F$65536,6,0),"")</f>
        <v/>
      </c>
      <c r="V861" t="str">
        <f>IFERROR(VLOOKUP($A861,[3]库存报告使用数据!$A$1:$I$65536,9,0),"")</f>
        <v/>
      </c>
      <c r="W861" t="str">
        <f>IFERROR(VLOOKUP($A861,[3]库存报告使用数据!$A$1:$L$65536,12,0),"")</f>
        <v/>
      </c>
      <c r="X861" s="20" t="str">
        <f t="shared" si="223"/>
        <v/>
      </c>
      <c r="Y861" s="20" t="str">
        <f t="shared" si="224"/>
        <v/>
      </c>
      <c r="Z861" s="20" t="str">
        <f t="shared" si="225"/>
        <v/>
      </c>
      <c r="AA861" s="20" t="str">
        <f t="shared" si="226"/>
        <v/>
      </c>
      <c r="AB861" t="str">
        <f>IFERROR(VLOOKUP($A861,[3]库存报告使用数据!$A$1:$D$65536,4,0),"")</f>
        <v/>
      </c>
      <c r="AC861" t="str">
        <f>IFERROR(VLOOKUP($A861,[3]库存报告使用数据!$A$1:$G$65536,7,0),"")</f>
        <v/>
      </c>
      <c r="AD861" t="str">
        <f>IFERROR(VLOOKUP($A861,[3]库存报告使用数据!$A$1:$J$65536,10,0),"")</f>
        <v/>
      </c>
      <c r="AE861" t="str">
        <f>IFERROR(VLOOKUP($A861,[3]库存报告使用数据!$A$1:$M$65536,13,0),"")</f>
        <v/>
      </c>
      <c r="AF861" s="20" t="str">
        <f t="shared" si="227"/>
        <v/>
      </c>
      <c r="AG861" s="20" t="str">
        <f t="shared" si="228"/>
        <v/>
      </c>
      <c r="AH861" s="20" t="str">
        <f t="shared" si="229"/>
        <v/>
      </c>
      <c r="AI861" s="20" t="str">
        <f t="shared" si="230"/>
        <v/>
      </c>
      <c r="AJ861">
        <f>IFERROR(VLOOKUP($B861,[4]库存报告使用数据!$A$1:$B$65536,2,0),0)</f>
        <v>1</v>
      </c>
      <c r="AK861">
        <f>IFERROR(VLOOKUP($B861,[4]库存报告使用数据!$A$1:$C$65536,3,0),)</f>
        <v>0</v>
      </c>
      <c r="AL861">
        <f>IFERROR(VLOOKUP($B861,[4]库存报告使用数据!$A$1:$D$65536,4,0),)</f>
        <v>1</v>
      </c>
      <c r="AM861">
        <f>IFERROR(VLOOKUP($B861,[4]库存报告使用数据!$A$1:$E$65536,5,0),)</f>
        <v>6</v>
      </c>
      <c r="AN861" s="20">
        <f t="shared" si="231"/>
        <v>1</v>
      </c>
      <c r="AO861" s="20" t="str">
        <f t="shared" si="232"/>
        <v/>
      </c>
      <c r="AP861" s="20">
        <f t="shared" si="233"/>
        <v>0</v>
      </c>
      <c r="AQ861" s="20">
        <f t="shared" si="234"/>
        <v>0</v>
      </c>
      <c r="AR861" s="32">
        <f t="shared" si="235"/>
        <v>0.142857142857143</v>
      </c>
      <c r="AS861" s="32">
        <f t="shared" si="236"/>
        <v>8.57142857142857</v>
      </c>
      <c r="AT861" s="32">
        <f t="shared" si="237"/>
        <v>27.4285714285714</v>
      </c>
      <c r="AU861" s="28">
        <f t="shared" si="238"/>
        <v>252</v>
      </c>
      <c r="AV861" s="34">
        <f>IFERROR(时间!$B$4+AU861,"上周无销量")</f>
        <v>43535</v>
      </c>
    </row>
    <row r="862" spans="1:48">
      <c r="A862" s="18" t="s">
        <v>907</v>
      </c>
      <c r="B862" t="str">
        <f>VLOOKUP(A862,'[1]sku-asin（子）'!$A:$B,2,0)</f>
        <v>B01N7BWCPD</v>
      </c>
      <c r="C862" t="str">
        <f>VLOOKUP(A862,'[1]子sku-父sku'!$A:$B,2,0)</f>
        <v>LYQ-BS-1010</v>
      </c>
      <c r="D862" s="28">
        <f>IFERROR(VLOOKUP(A862,[2]库存报告使用数据处理!$A:$C,3,0),0)</f>
        <v>0</v>
      </c>
      <c r="E862" s="28">
        <f>IFERROR(VLOOKUP(A862,[2]库存报告使用数据处理!$A:$D,4,0),0)</f>
        <v>0</v>
      </c>
      <c r="F862" s="28">
        <f>IFERROR(VLOOKUP(A862,[2]库存报告使用数据处理!$A:$E,5,0),0)</f>
        <v>0</v>
      </c>
      <c r="G862" s="28">
        <f>IFERROR(VLOOKUP(A862,[2]库存报告使用数据处理!$A:$F,6,0),0)</f>
        <v>0</v>
      </c>
      <c r="H862" s="29">
        <f>IFERROR(VLOOKUP(A862,[2]库存报告使用数据处理!$A:$G,7,0),0)</f>
        <v>0</v>
      </c>
      <c r="I862">
        <f>IFERROR(VLOOKUP(A862,[5]数据处理!$A:$B,2,0),0)</f>
        <v>39</v>
      </c>
      <c r="J862" s="30">
        <f>IFERROR(VLOOKUP(A862,[5]数据处理!$A:$D,4,0),0)</f>
        <v>0</v>
      </c>
      <c r="K862" s="30">
        <f>IFERROR(VLOOKUP(A862,[5]数据处理!$A:$E,5,0),0)</f>
        <v>0</v>
      </c>
      <c r="L862" s="30">
        <f>IFERROR(VLOOKUP(A862,[5]数据处理!$A:$G,7,0),0)</f>
        <v>0</v>
      </c>
      <c r="M862">
        <f t="shared" si="222"/>
        <v>39</v>
      </c>
      <c r="N862">
        <f>IFERROR(VLOOKUP(A862,[5]数据处理!$A:$C,3,0),0)</f>
        <v>0</v>
      </c>
      <c r="O862">
        <f>IFERROR(VLOOKUP($A862,[5]数据处理!$A:$N,14,0),0)</f>
        <v>38</v>
      </c>
      <c r="P862">
        <f>IFERROR(VLOOKUP($A862,[3]库存报告使用数据!$A$1:$B$65536,2,0),"")</f>
        <v>48</v>
      </c>
      <c r="Q862">
        <f>IFERROR(VLOOKUP($A862,[3]库存报告使用数据!$A$1:$E$65536,5,0),"")</f>
        <v>116</v>
      </c>
      <c r="R862">
        <f>IFERROR(VLOOKUP($A862,[3]库存报告使用数据!$A$1:$H$65536,8,0),"")</f>
        <v>236</v>
      </c>
      <c r="S862">
        <f>IFERROR(VLOOKUP($A862,[3]库存报告使用数据!$A$1:$K$65536,11,0),"")</f>
        <v>301</v>
      </c>
      <c r="T862">
        <f>IFERROR(VLOOKUP($A862,[3]库存报告使用数据!$A$1:$C$65536,3,0),"")</f>
        <v>0</v>
      </c>
      <c r="U862">
        <f>IFERROR(VLOOKUP($A862,[3]库存报告使用数据!$A$1:$F$65536,6,0),"")</f>
        <v>0</v>
      </c>
      <c r="V862">
        <f>IFERROR(VLOOKUP($A862,[3]库存报告使用数据!$A$1:$I$65536,9,0),"")</f>
        <v>0</v>
      </c>
      <c r="W862">
        <f>IFERROR(VLOOKUP($A862,[3]库存报告使用数据!$A$1:$L$65536,12,0),"")</f>
        <v>1</v>
      </c>
      <c r="X862" s="20">
        <f t="shared" si="223"/>
        <v>0</v>
      </c>
      <c r="Y862" s="20">
        <f t="shared" si="224"/>
        <v>0</v>
      </c>
      <c r="Z862" s="20">
        <f t="shared" si="225"/>
        <v>0</v>
      </c>
      <c r="AA862" s="20">
        <f t="shared" si="226"/>
        <v>0.00332225913621262</v>
      </c>
      <c r="AB862">
        <f>IFERROR(VLOOKUP($A862,[3]库存报告使用数据!$A$1:$D$65536,4,0),"")</f>
        <v>0</v>
      </c>
      <c r="AC862">
        <f>IFERROR(VLOOKUP($A862,[3]库存报告使用数据!$A$1:$G$65536,7,0),"")</f>
        <v>0</v>
      </c>
      <c r="AD862">
        <f>IFERROR(VLOOKUP($A862,[3]库存报告使用数据!$A$1:$J$65536,10,0),"")</f>
        <v>0</v>
      </c>
      <c r="AE862">
        <f>IFERROR(VLOOKUP($A862,[3]库存报告使用数据!$A$1:$M$65536,13,0),"")</f>
        <v>0.26</v>
      </c>
      <c r="AF862" s="20" t="str">
        <f t="shared" si="227"/>
        <v/>
      </c>
      <c r="AG862" s="20" t="str">
        <f t="shared" si="228"/>
        <v/>
      </c>
      <c r="AH862" s="20" t="str">
        <f t="shared" si="229"/>
        <v/>
      </c>
      <c r="AI862" s="20" t="str">
        <f t="shared" si="230"/>
        <v>无销售广告费为0.26</v>
      </c>
      <c r="AJ862">
        <f>IFERROR(VLOOKUP($B862,[4]库存报告使用数据!$A$1:$B$65536,2,0),0)</f>
        <v>1</v>
      </c>
      <c r="AK862">
        <f>IFERROR(VLOOKUP($B862,[4]库存报告使用数据!$A$1:$C$65536,3,0),)</f>
        <v>3</v>
      </c>
      <c r="AL862">
        <f>IFERROR(VLOOKUP($B862,[4]库存报告使用数据!$A$1:$D$65536,4,0),)</f>
        <v>2</v>
      </c>
      <c r="AM862">
        <f>IFERROR(VLOOKUP($B862,[4]库存报告使用数据!$A$1:$E$65536,5,0),)</f>
        <v>6</v>
      </c>
      <c r="AN862" s="20">
        <f t="shared" si="231"/>
        <v>0</v>
      </c>
      <c r="AO862" s="20">
        <f t="shared" si="232"/>
        <v>0</v>
      </c>
      <c r="AP862" s="20">
        <f t="shared" si="233"/>
        <v>0</v>
      </c>
      <c r="AQ862" s="20">
        <f t="shared" si="234"/>
        <v>0</v>
      </c>
      <c r="AR862" s="32">
        <f t="shared" si="235"/>
        <v>0</v>
      </c>
      <c r="AS862" s="32">
        <f t="shared" si="236"/>
        <v>0</v>
      </c>
      <c r="AT862" s="32">
        <f t="shared" si="237"/>
        <v>39</v>
      </c>
      <c r="AU862" s="28" t="str">
        <f t="shared" si="238"/>
        <v>库存为39</v>
      </c>
      <c r="AV862" s="34" t="str">
        <f>IFERROR(时间!$B$4+AU862,"上周无销量")</f>
        <v>上周无销量</v>
      </c>
    </row>
    <row r="863" spans="1:48">
      <c r="A863" s="18" t="s">
        <v>908</v>
      </c>
      <c r="B863" t="str">
        <f>VLOOKUP(A863,'[1]sku-asin（子）'!$A:$B,2,0)</f>
        <v>B06XZ37ZL7</v>
      </c>
      <c r="C863" t="str">
        <f>VLOOKUP(A863,'[1]子sku-父sku'!$A:$B,2,0)</f>
        <v>LYQ-BS-1010</v>
      </c>
      <c r="D863" s="28">
        <f>IFERROR(VLOOKUP(A863,[2]库存报告使用数据处理!$A:$C,3,0),0)</f>
        <v>0</v>
      </c>
      <c r="E863" s="28">
        <f>IFERROR(VLOOKUP(A863,[2]库存报告使用数据处理!$A:$D,4,0),0)</f>
        <v>0</v>
      </c>
      <c r="F863" s="28">
        <f>IFERROR(VLOOKUP(A863,[2]库存报告使用数据处理!$A:$E,5,0),0)</f>
        <v>0</v>
      </c>
      <c r="G863" s="28">
        <f>IFERROR(VLOOKUP(A863,[2]库存报告使用数据处理!$A:$F,6,0),0)</f>
        <v>0</v>
      </c>
      <c r="H863" s="29">
        <f>IFERROR(VLOOKUP(A863,[2]库存报告使用数据处理!$A:$G,7,0),0)</f>
        <v>0</v>
      </c>
      <c r="I863">
        <f>IFERROR(VLOOKUP(A863,[5]数据处理!$A:$B,2,0),0)</f>
        <v>117</v>
      </c>
      <c r="J863" s="30">
        <f>IFERROR(VLOOKUP(A863,[5]数据处理!$A:$D,4,0),0)</f>
        <v>0</v>
      </c>
      <c r="K863" s="30">
        <f>IFERROR(VLOOKUP(A863,[5]数据处理!$A:$E,5,0),0)</f>
        <v>0</v>
      </c>
      <c r="L863" s="30">
        <f>IFERROR(VLOOKUP(A863,[5]数据处理!$A:$G,7,0),0)</f>
        <v>0</v>
      </c>
      <c r="M863">
        <f t="shared" si="222"/>
        <v>117</v>
      </c>
      <c r="N863">
        <f>IFERROR(VLOOKUP(A863,[5]数据处理!$A:$C,3,0),0)</f>
        <v>0</v>
      </c>
      <c r="O863">
        <f>IFERROR(VLOOKUP($A863,[5]数据处理!$A:$N,14,0),0)</f>
        <v>116</v>
      </c>
      <c r="P863">
        <f>IFERROR(VLOOKUP($A863,[3]库存报告使用数据!$A$1:$B$65536,2,0),"")</f>
        <v>25</v>
      </c>
      <c r="Q863">
        <f>IFERROR(VLOOKUP($A863,[3]库存报告使用数据!$A$1:$E$65536,5,0),"")</f>
        <v>48</v>
      </c>
      <c r="R863">
        <f>IFERROR(VLOOKUP($A863,[3]库存报告使用数据!$A$1:$H$65536,8,0),"")</f>
        <v>58</v>
      </c>
      <c r="S863">
        <f>IFERROR(VLOOKUP($A863,[3]库存报告使用数据!$A$1:$K$65536,11,0),"")</f>
        <v>50</v>
      </c>
      <c r="T863">
        <f>IFERROR(VLOOKUP($A863,[3]库存报告使用数据!$A$1:$C$65536,3,0),"")</f>
        <v>0</v>
      </c>
      <c r="U863">
        <f>IFERROR(VLOOKUP($A863,[3]库存报告使用数据!$A$1:$F$65536,6,0),"")</f>
        <v>0</v>
      </c>
      <c r="V863">
        <f>IFERROR(VLOOKUP($A863,[3]库存报告使用数据!$A$1:$I$65536,9,0),"")</f>
        <v>0</v>
      </c>
      <c r="W863">
        <f>IFERROR(VLOOKUP($A863,[3]库存报告使用数据!$A$1:$L$65536,12,0),"")</f>
        <v>0</v>
      </c>
      <c r="X863" s="20">
        <f t="shared" si="223"/>
        <v>0</v>
      </c>
      <c r="Y863" s="20">
        <f t="shared" si="224"/>
        <v>0</v>
      </c>
      <c r="Z863" s="20">
        <f t="shared" si="225"/>
        <v>0</v>
      </c>
      <c r="AA863" s="20">
        <f t="shared" si="226"/>
        <v>0</v>
      </c>
      <c r="AB863">
        <f>IFERROR(VLOOKUP($A863,[3]库存报告使用数据!$A$1:$D$65536,4,0),"")</f>
        <v>0</v>
      </c>
      <c r="AC863">
        <f>IFERROR(VLOOKUP($A863,[3]库存报告使用数据!$A$1:$G$65536,7,0),"")</f>
        <v>0</v>
      </c>
      <c r="AD863">
        <f>IFERROR(VLOOKUP($A863,[3]库存报告使用数据!$A$1:$J$65536,10,0),"")</f>
        <v>0</v>
      </c>
      <c r="AE863">
        <f>IFERROR(VLOOKUP($A863,[3]库存报告使用数据!$A$1:$M$65536,13,0),"")</f>
        <v>0</v>
      </c>
      <c r="AF863" s="20" t="str">
        <f t="shared" si="227"/>
        <v/>
      </c>
      <c r="AG863" s="20" t="str">
        <f t="shared" si="228"/>
        <v/>
      </c>
      <c r="AH863" s="20" t="str">
        <f t="shared" si="229"/>
        <v/>
      </c>
      <c r="AI863" s="20" t="str">
        <f t="shared" si="230"/>
        <v/>
      </c>
      <c r="AJ863">
        <f>IFERROR(VLOOKUP($B863,[4]库存报告使用数据!$A$1:$B$65536,2,0),0)</f>
        <v>1</v>
      </c>
      <c r="AK863">
        <f>IFERROR(VLOOKUP($B863,[4]库存报告使用数据!$A$1:$C$65536,3,0),)</f>
        <v>4</v>
      </c>
      <c r="AL863">
        <f>IFERROR(VLOOKUP($B863,[4]库存报告使用数据!$A$1:$D$65536,4,0),)</f>
        <v>2</v>
      </c>
      <c r="AM863">
        <f>IFERROR(VLOOKUP($B863,[4]库存报告使用数据!$A$1:$E$65536,5,0),)</f>
        <v>10</v>
      </c>
      <c r="AN863" s="20">
        <f t="shared" si="231"/>
        <v>0</v>
      </c>
      <c r="AO863" s="20">
        <f t="shared" si="232"/>
        <v>0</v>
      </c>
      <c r="AP863" s="20">
        <f t="shared" si="233"/>
        <v>0</v>
      </c>
      <c r="AQ863" s="20">
        <f t="shared" si="234"/>
        <v>0</v>
      </c>
      <c r="AR863" s="32">
        <f t="shared" si="235"/>
        <v>0</v>
      </c>
      <c r="AS863" s="32">
        <f t="shared" si="236"/>
        <v>0</v>
      </c>
      <c r="AT863" s="32">
        <f t="shared" si="237"/>
        <v>117</v>
      </c>
      <c r="AU863" s="28" t="str">
        <f t="shared" si="238"/>
        <v>库存为117</v>
      </c>
      <c r="AV863" s="34" t="str">
        <f>IFERROR(时间!$B$4+AU863,"上周无销量")</f>
        <v>上周无销量</v>
      </c>
    </row>
    <row r="864" spans="1:48">
      <c r="A864" s="18" t="s">
        <v>909</v>
      </c>
      <c r="B864" t="str">
        <f>VLOOKUP(A864,'[1]sku-asin（子）'!$A:$B,2,0)</f>
        <v>B0761R4XRM</v>
      </c>
      <c r="C864" t="str">
        <f>VLOOKUP(A864,'[1]子sku-父sku'!$A:$B,2,0)</f>
        <v>LYQ-BS-LB01</v>
      </c>
      <c r="D864" s="28">
        <f>IFERROR(VLOOKUP(A864,[2]库存报告使用数据处理!$A:$C,3,0),0)</f>
        <v>0</v>
      </c>
      <c r="E864" s="28">
        <f>IFERROR(VLOOKUP(A864,[2]库存报告使用数据处理!$A:$D,4,0),0)</f>
        <v>0</v>
      </c>
      <c r="F864" s="28">
        <f>IFERROR(VLOOKUP(A864,[2]库存报告使用数据处理!$A:$E,5,0),0)</f>
        <v>0</v>
      </c>
      <c r="G864" s="28">
        <f>IFERROR(VLOOKUP(A864,[2]库存报告使用数据处理!$A:$F,6,0),0)</f>
        <v>0</v>
      </c>
      <c r="H864" s="29">
        <f>IFERROR(VLOOKUP(A864,[2]库存报告使用数据处理!$A:$G,7,0),0)</f>
        <v>0</v>
      </c>
      <c r="I864">
        <f>IFERROR(VLOOKUP(A864,[5]数据处理!$A:$B,2,0),0)</f>
        <v>3</v>
      </c>
      <c r="J864" s="30">
        <f>IFERROR(VLOOKUP(A864,[5]数据处理!$A:$D,4,0),0)</f>
        <v>0</v>
      </c>
      <c r="K864" s="30">
        <f>IFERROR(VLOOKUP(A864,[5]数据处理!$A:$E,5,0),0)</f>
        <v>0</v>
      </c>
      <c r="L864" s="30">
        <f>IFERROR(VLOOKUP(A864,[5]数据处理!$A:$G,7,0),0)</f>
        <v>0</v>
      </c>
      <c r="M864">
        <f t="shared" si="222"/>
        <v>3</v>
      </c>
      <c r="N864">
        <f>IFERROR(VLOOKUP(A864,[5]数据处理!$A:$C,3,0),0)</f>
        <v>0</v>
      </c>
      <c r="O864">
        <f>IFERROR(VLOOKUP($A864,[5]数据处理!$A:$N,14,0),0)</f>
        <v>3</v>
      </c>
      <c r="P864" t="str">
        <f>IFERROR(VLOOKUP($A864,[3]库存报告使用数据!$A$1:$B$65536,2,0),"")</f>
        <v/>
      </c>
      <c r="Q864" t="str">
        <f>IFERROR(VLOOKUP($A864,[3]库存报告使用数据!$A$1:$E$65536,5,0),"")</f>
        <v/>
      </c>
      <c r="R864" t="str">
        <f>IFERROR(VLOOKUP($A864,[3]库存报告使用数据!$A$1:$H$65536,8,0),"")</f>
        <v/>
      </c>
      <c r="S864" t="str">
        <f>IFERROR(VLOOKUP($A864,[3]库存报告使用数据!$A$1:$K$65536,11,0),"")</f>
        <v/>
      </c>
      <c r="T864" t="str">
        <f>IFERROR(VLOOKUP($A864,[3]库存报告使用数据!$A$1:$C$65536,3,0),"")</f>
        <v/>
      </c>
      <c r="U864" t="str">
        <f>IFERROR(VLOOKUP($A864,[3]库存报告使用数据!$A$1:$F$65536,6,0),"")</f>
        <v/>
      </c>
      <c r="V864" t="str">
        <f>IFERROR(VLOOKUP($A864,[3]库存报告使用数据!$A$1:$I$65536,9,0),"")</f>
        <v/>
      </c>
      <c r="W864" t="str">
        <f>IFERROR(VLOOKUP($A864,[3]库存报告使用数据!$A$1:$L$65536,12,0),"")</f>
        <v/>
      </c>
      <c r="X864" s="20" t="str">
        <f t="shared" si="223"/>
        <v/>
      </c>
      <c r="Y864" s="20" t="str">
        <f t="shared" si="224"/>
        <v/>
      </c>
      <c r="Z864" s="20" t="str">
        <f t="shared" si="225"/>
        <v/>
      </c>
      <c r="AA864" s="20" t="str">
        <f t="shared" si="226"/>
        <v/>
      </c>
      <c r="AB864" t="str">
        <f>IFERROR(VLOOKUP($A864,[3]库存报告使用数据!$A$1:$D$65536,4,0),"")</f>
        <v/>
      </c>
      <c r="AC864" t="str">
        <f>IFERROR(VLOOKUP($A864,[3]库存报告使用数据!$A$1:$G$65536,7,0),"")</f>
        <v/>
      </c>
      <c r="AD864" t="str">
        <f>IFERROR(VLOOKUP($A864,[3]库存报告使用数据!$A$1:$J$65536,10,0),"")</f>
        <v/>
      </c>
      <c r="AE864" t="str">
        <f>IFERROR(VLOOKUP($A864,[3]库存报告使用数据!$A$1:$M$65536,13,0),"")</f>
        <v/>
      </c>
      <c r="AF864" s="20" t="str">
        <f t="shared" si="227"/>
        <v/>
      </c>
      <c r="AG864" s="20" t="str">
        <f t="shared" si="228"/>
        <v/>
      </c>
      <c r="AH864" s="20" t="str">
        <f t="shared" si="229"/>
        <v/>
      </c>
      <c r="AI864" s="20" t="str">
        <f t="shared" si="230"/>
        <v/>
      </c>
      <c r="AJ864">
        <f>IFERROR(VLOOKUP($B864,[4]库存报告使用数据!$A$1:$B$65536,2,0),0)</f>
        <v>1</v>
      </c>
      <c r="AK864">
        <f>IFERROR(VLOOKUP($B864,[4]库存报告使用数据!$A$1:$C$65536,3,0),)</f>
        <v>1</v>
      </c>
      <c r="AL864">
        <f>IFERROR(VLOOKUP($B864,[4]库存报告使用数据!$A$1:$D$65536,4,0),)</f>
        <v>0</v>
      </c>
      <c r="AM864">
        <f>IFERROR(VLOOKUP($B864,[4]库存报告使用数据!$A$1:$E$65536,5,0),)</f>
        <v>0</v>
      </c>
      <c r="AN864" s="20">
        <f t="shared" si="231"/>
        <v>0</v>
      </c>
      <c r="AO864" s="20">
        <f t="shared" si="232"/>
        <v>0</v>
      </c>
      <c r="AP864" s="20" t="str">
        <f t="shared" si="233"/>
        <v/>
      </c>
      <c r="AQ864" s="20" t="str">
        <f t="shared" si="234"/>
        <v/>
      </c>
      <c r="AR864" s="32">
        <f t="shared" si="235"/>
        <v>0</v>
      </c>
      <c r="AS864" s="32">
        <f t="shared" si="236"/>
        <v>0</v>
      </c>
      <c r="AT864" s="32">
        <f t="shared" si="237"/>
        <v>3</v>
      </c>
      <c r="AU864" s="28" t="str">
        <f t="shared" si="238"/>
        <v>库存为3</v>
      </c>
      <c r="AV864" s="34" t="str">
        <f>IFERROR(时间!$B$4+AU864,"上周无销量")</f>
        <v>上周无销量</v>
      </c>
    </row>
    <row r="865" spans="1:48">
      <c r="A865" s="18" t="s">
        <v>910</v>
      </c>
      <c r="B865" t="str">
        <f>VLOOKUP(A865,'[1]sku-asin（子）'!$A:$B,2,0)</f>
        <v>B0761VL4DX</v>
      </c>
      <c r="C865" t="str">
        <f>VLOOKUP(A865,'[1]子sku-父sku'!$A:$B,2,0)</f>
        <v>LYQ-BS-LB01</v>
      </c>
      <c r="D865" s="28">
        <f>IFERROR(VLOOKUP(A865,[2]库存报告使用数据处理!$A:$C,3,0),0)</f>
        <v>0</v>
      </c>
      <c r="E865" s="28">
        <f>IFERROR(VLOOKUP(A865,[2]库存报告使用数据处理!$A:$D,4,0),0)</f>
        <v>0</v>
      </c>
      <c r="F865" s="28">
        <f>IFERROR(VLOOKUP(A865,[2]库存报告使用数据处理!$A:$E,5,0),0)</f>
        <v>0</v>
      </c>
      <c r="G865" s="28">
        <f>IFERROR(VLOOKUP(A865,[2]库存报告使用数据处理!$A:$F,6,0),0)</f>
        <v>1</v>
      </c>
      <c r="H865" s="29">
        <f>IFERROR(VLOOKUP(A865,[2]库存报告使用数据处理!$A:$G,7,0),0)</f>
        <v>5.2</v>
      </c>
      <c r="I865">
        <f>IFERROR(VLOOKUP(A865,[5]数据处理!$A:$B,2,0),0)</f>
        <v>3</v>
      </c>
      <c r="J865" s="30">
        <f>IFERROR(VLOOKUP(A865,[5]数据处理!$A:$D,4,0),0)</f>
        <v>0</v>
      </c>
      <c r="K865" s="30">
        <f>IFERROR(VLOOKUP(A865,[5]数据处理!$A:$E,5,0),0)</f>
        <v>0</v>
      </c>
      <c r="L865" s="30">
        <f>IFERROR(VLOOKUP(A865,[5]数据处理!$A:$G,7,0),0)</f>
        <v>0</v>
      </c>
      <c r="M865">
        <f t="shared" si="222"/>
        <v>3</v>
      </c>
      <c r="N865">
        <f>IFERROR(VLOOKUP(A865,[5]数据处理!$A:$C,3,0),0)</f>
        <v>0</v>
      </c>
      <c r="O865">
        <f>IFERROR(VLOOKUP($A865,[5]数据处理!$A:$N,14,0),0)</f>
        <v>3</v>
      </c>
      <c r="P865" t="str">
        <f>IFERROR(VLOOKUP($A865,[3]库存报告使用数据!$A$1:$B$65536,2,0),"")</f>
        <v/>
      </c>
      <c r="Q865" t="str">
        <f>IFERROR(VLOOKUP($A865,[3]库存报告使用数据!$A$1:$E$65536,5,0),"")</f>
        <v/>
      </c>
      <c r="R865" t="str">
        <f>IFERROR(VLOOKUP($A865,[3]库存报告使用数据!$A$1:$H$65536,8,0),"")</f>
        <v/>
      </c>
      <c r="S865" t="str">
        <f>IFERROR(VLOOKUP($A865,[3]库存报告使用数据!$A$1:$K$65536,11,0),"")</f>
        <v/>
      </c>
      <c r="T865" t="str">
        <f>IFERROR(VLOOKUP($A865,[3]库存报告使用数据!$A$1:$C$65536,3,0),"")</f>
        <v/>
      </c>
      <c r="U865" t="str">
        <f>IFERROR(VLOOKUP($A865,[3]库存报告使用数据!$A$1:$F$65536,6,0),"")</f>
        <v/>
      </c>
      <c r="V865" t="str">
        <f>IFERROR(VLOOKUP($A865,[3]库存报告使用数据!$A$1:$I$65536,9,0),"")</f>
        <v/>
      </c>
      <c r="W865" t="str">
        <f>IFERROR(VLOOKUP($A865,[3]库存报告使用数据!$A$1:$L$65536,12,0),"")</f>
        <v/>
      </c>
      <c r="X865" s="20" t="str">
        <f t="shared" si="223"/>
        <v/>
      </c>
      <c r="Y865" s="20" t="str">
        <f t="shared" si="224"/>
        <v/>
      </c>
      <c r="Z865" s="20" t="str">
        <f t="shared" si="225"/>
        <v/>
      </c>
      <c r="AA865" s="20" t="str">
        <f t="shared" si="226"/>
        <v/>
      </c>
      <c r="AB865" t="str">
        <f>IFERROR(VLOOKUP($A865,[3]库存报告使用数据!$A$1:$D$65536,4,0),"")</f>
        <v/>
      </c>
      <c r="AC865" t="str">
        <f>IFERROR(VLOOKUP($A865,[3]库存报告使用数据!$A$1:$G$65536,7,0),"")</f>
        <v/>
      </c>
      <c r="AD865" t="str">
        <f>IFERROR(VLOOKUP($A865,[3]库存报告使用数据!$A$1:$J$65536,10,0),"")</f>
        <v/>
      </c>
      <c r="AE865" t="str">
        <f>IFERROR(VLOOKUP($A865,[3]库存报告使用数据!$A$1:$M$65536,13,0),"")</f>
        <v/>
      </c>
      <c r="AF865" s="20" t="str">
        <f t="shared" si="227"/>
        <v/>
      </c>
      <c r="AG865" s="20" t="str">
        <f t="shared" si="228"/>
        <v/>
      </c>
      <c r="AH865" s="20" t="str">
        <f t="shared" si="229"/>
        <v/>
      </c>
      <c r="AI865" s="20" t="str">
        <f t="shared" si="230"/>
        <v/>
      </c>
      <c r="AJ865">
        <f>IFERROR(VLOOKUP($B865,[4]库存报告使用数据!$A$1:$B$65536,2,0),0)</f>
        <v>1</v>
      </c>
      <c r="AK865">
        <f>IFERROR(VLOOKUP($B865,[4]库存报告使用数据!$A$1:$C$65536,3,0),)</f>
        <v>0</v>
      </c>
      <c r="AL865">
        <f>IFERROR(VLOOKUP($B865,[4]库存报告使用数据!$A$1:$D$65536,4,0),)</f>
        <v>0</v>
      </c>
      <c r="AM865">
        <f>IFERROR(VLOOKUP($B865,[4]库存报告使用数据!$A$1:$E$65536,5,0),)</f>
        <v>0</v>
      </c>
      <c r="AN865" s="20">
        <f t="shared" si="231"/>
        <v>0</v>
      </c>
      <c r="AO865" s="20" t="str">
        <f t="shared" si="232"/>
        <v/>
      </c>
      <c r="AP865" s="20" t="str">
        <f t="shared" si="233"/>
        <v/>
      </c>
      <c r="AQ865" s="20" t="str">
        <f t="shared" si="234"/>
        <v/>
      </c>
      <c r="AR865" s="32">
        <f t="shared" si="235"/>
        <v>0</v>
      </c>
      <c r="AS865" s="32">
        <f t="shared" si="236"/>
        <v>0</v>
      </c>
      <c r="AT865" s="32">
        <f t="shared" si="237"/>
        <v>3</v>
      </c>
      <c r="AU865" s="28" t="str">
        <f t="shared" si="238"/>
        <v>库存为3</v>
      </c>
      <c r="AV865" s="34" t="str">
        <f>IFERROR(时间!$B$4+AU865,"上周无销量")</f>
        <v>上周无销量</v>
      </c>
    </row>
    <row r="866" spans="1:48">
      <c r="A866" s="18" t="s">
        <v>911</v>
      </c>
      <c r="B866" t="str">
        <f>VLOOKUP(A866,'[1]sku-asin（子）'!$A:$B,2,0)</f>
        <v>B0761RLC8H</v>
      </c>
      <c r="C866" t="str">
        <f>VLOOKUP(A866,'[1]子sku-父sku'!$A:$B,2,0)</f>
        <v>LYQ-BS-LB01</v>
      </c>
      <c r="D866" s="28">
        <f>IFERROR(VLOOKUP(A866,[2]库存报告使用数据处理!$A:$C,3,0),0)</f>
        <v>0</v>
      </c>
      <c r="E866" s="28">
        <f>IFERROR(VLOOKUP(A866,[2]库存报告使用数据处理!$A:$D,4,0),0)</f>
        <v>0</v>
      </c>
      <c r="F866" s="28">
        <f>IFERROR(VLOOKUP(A866,[2]库存报告使用数据处理!$A:$E,5,0),0)</f>
        <v>0</v>
      </c>
      <c r="G866" s="28">
        <f>IFERROR(VLOOKUP(A866,[2]库存报告使用数据处理!$A:$F,6,0),0)</f>
        <v>0</v>
      </c>
      <c r="H866" s="29">
        <f>IFERROR(VLOOKUP(A866,[2]库存报告使用数据处理!$A:$G,7,0),0)</f>
        <v>0</v>
      </c>
      <c r="I866">
        <f>IFERROR(VLOOKUP(A866,[5]数据处理!$A:$B,2,0),0)</f>
        <v>5</v>
      </c>
      <c r="J866" s="30">
        <f>IFERROR(VLOOKUP(A866,[5]数据处理!$A:$D,4,0),0)</f>
        <v>0</v>
      </c>
      <c r="K866" s="30">
        <f>IFERROR(VLOOKUP(A866,[5]数据处理!$A:$E,5,0),0)</f>
        <v>0</v>
      </c>
      <c r="L866" s="30">
        <f>IFERROR(VLOOKUP(A866,[5]数据处理!$A:$G,7,0),0)</f>
        <v>0</v>
      </c>
      <c r="M866">
        <f t="shared" si="222"/>
        <v>5</v>
      </c>
      <c r="N866">
        <f>IFERROR(VLOOKUP(A866,[5]数据处理!$A:$C,3,0),0)</f>
        <v>0</v>
      </c>
      <c r="O866">
        <f>IFERROR(VLOOKUP($A866,[5]数据处理!$A:$N,14,0),0)</f>
        <v>5</v>
      </c>
      <c r="P866" t="str">
        <f>IFERROR(VLOOKUP($A866,[3]库存报告使用数据!$A$1:$B$65536,2,0),"")</f>
        <v/>
      </c>
      <c r="Q866" t="str">
        <f>IFERROR(VLOOKUP($A866,[3]库存报告使用数据!$A$1:$E$65536,5,0),"")</f>
        <v/>
      </c>
      <c r="R866" t="str">
        <f>IFERROR(VLOOKUP($A866,[3]库存报告使用数据!$A$1:$H$65536,8,0),"")</f>
        <v/>
      </c>
      <c r="S866" t="str">
        <f>IFERROR(VLOOKUP($A866,[3]库存报告使用数据!$A$1:$K$65536,11,0),"")</f>
        <v/>
      </c>
      <c r="T866" t="str">
        <f>IFERROR(VLOOKUP($A866,[3]库存报告使用数据!$A$1:$C$65536,3,0),"")</f>
        <v/>
      </c>
      <c r="U866" t="str">
        <f>IFERROR(VLOOKUP($A866,[3]库存报告使用数据!$A$1:$F$65536,6,0),"")</f>
        <v/>
      </c>
      <c r="V866" t="str">
        <f>IFERROR(VLOOKUP($A866,[3]库存报告使用数据!$A$1:$I$65536,9,0),"")</f>
        <v/>
      </c>
      <c r="W866" t="str">
        <f>IFERROR(VLOOKUP($A866,[3]库存报告使用数据!$A$1:$L$65536,12,0),"")</f>
        <v/>
      </c>
      <c r="X866" s="20" t="str">
        <f t="shared" si="223"/>
        <v/>
      </c>
      <c r="Y866" s="20" t="str">
        <f t="shared" si="224"/>
        <v/>
      </c>
      <c r="Z866" s="20" t="str">
        <f t="shared" si="225"/>
        <v/>
      </c>
      <c r="AA866" s="20" t="str">
        <f t="shared" si="226"/>
        <v/>
      </c>
      <c r="AB866" t="str">
        <f>IFERROR(VLOOKUP($A866,[3]库存报告使用数据!$A$1:$D$65536,4,0),"")</f>
        <v/>
      </c>
      <c r="AC866" t="str">
        <f>IFERROR(VLOOKUP($A866,[3]库存报告使用数据!$A$1:$G$65536,7,0),"")</f>
        <v/>
      </c>
      <c r="AD866" t="str">
        <f>IFERROR(VLOOKUP($A866,[3]库存报告使用数据!$A$1:$J$65536,10,0),"")</f>
        <v/>
      </c>
      <c r="AE866" t="str">
        <f>IFERROR(VLOOKUP($A866,[3]库存报告使用数据!$A$1:$M$65536,13,0),"")</f>
        <v/>
      </c>
      <c r="AF866" s="20" t="str">
        <f t="shared" si="227"/>
        <v/>
      </c>
      <c r="AG866" s="20" t="str">
        <f t="shared" si="228"/>
        <v/>
      </c>
      <c r="AH866" s="20" t="str">
        <f t="shared" si="229"/>
        <v/>
      </c>
      <c r="AI866" s="20" t="str">
        <f t="shared" si="230"/>
        <v/>
      </c>
      <c r="AJ866">
        <f>IFERROR(VLOOKUP($B866,[4]库存报告使用数据!$A$1:$B$65536,2,0),0)</f>
        <v>2</v>
      </c>
      <c r="AK866">
        <f>IFERROR(VLOOKUP($B866,[4]库存报告使用数据!$A$1:$C$65536,3,0),)</f>
        <v>0</v>
      </c>
      <c r="AL866">
        <f>IFERROR(VLOOKUP($B866,[4]库存报告使用数据!$A$1:$D$65536,4,0),)</f>
        <v>0</v>
      </c>
      <c r="AM866">
        <f>IFERROR(VLOOKUP($B866,[4]库存报告使用数据!$A$1:$E$65536,5,0),)</f>
        <v>0</v>
      </c>
      <c r="AN866" s="20">
        <f t="shared" si="231"/>
        <v>0</v>
      </c>
      <c r="AO866" s="20" t="str">
        <f t="shared" si="232"/>
        <v/>
      </c>
      <c r="AP866" s="20" t="str">
        <f t="shared" si="233"/>
        <v/>
      </c>
      <c r="AQ866" s="20" t="str">
        <f t="shared" si="234"/>
        <v/>
      </c>
      <c r="AR866" s="32">
        <f t="shared" si="235"/>
        <v>0</v>
      </c>
      <c r="AS866" s="32">
        <f t="shared" si="236"/>
        <v>0</v>
      </c>
      <c r="AT866" s="32">
        <f t="shared" si="237"/>
        <v>5</v>
      </c>
      <c r="AU866" s="28" t="str">
        <f t="shared" si="238"/>
        <v>库存为5</v>
      </c>
      <c r="AV866" s="34" t="str">
        <f>IFERROR(时间!$B$4+AU866,"上周无销量")</f>
        <v>上周无销量</v>
      </c>
    </row>
    <row r="867" spans="1:48">
      <c r="A867" s="18" t="s">
        <v>912</v>
      </c>
      <c r="B867" t="str">
        <f>VLOOKUP(A867,'[1]sku-asin（子）'!$A:$B,2,0)</f>
        <v>B0761W86NP</v>
      </c>
      <c r="C867" t="str">
        <f>VLOOKUP(A867,'[1]子sku-父sku'!$A:$B,2,0)</f>
        <v>LYQ-BS-LB01</v>
      </c>
      <c r="D867" s="28">
        <f>IFERROR(VLOOKUP(A867,[2]库存报告使用数据处理!$A:$C,3,0),0)</f>
        <v>0</v>
      </c>
      <c r="E867" s="28">
        <f>IFERROR(VLOOKUP(A867,[2]库存报告使用数据处理!$A:$D,4,0),0)</f>
        <v>0</v>
      </c>
      <c r="F867" s="28">
        <f>IFERROR(VLOOKUP(A867,[2]库存报告使用数据处理!$A:$E,5,0),0)</f>
        <v>0</v>
      </c>
      <c r="G867" s="28">
        <f>IFERROR(VLOOKUP(A867,[2]库存报告使用数据处理!$A:$F,6,0),0)</f>
        <v>1</v>
      </c>
      <c r="H867" s="29">
        <f>IFERROR(VLOOKUP(A867,[2]库存报告使用数据处理!$A:$G,7,0),0)</f>
        <v>5.2</v>
      </c>
      <c r="I867">
        <f>IFERROR(VLOOKUP(A867,[5]数据处理!$A:$B,2,0),0)</f>
        <v>0</v>
      </c>
      <c r="J867" s="30">
        <f>IFERROR(VLOOKUP(A867,[5]数据处理!$A:$D,4,0),0)</f>
        <v>0</v>
      </c>
      <c r="K867" s="30">
        <f>IFERROR(VLOOKUP(A867,[5]数据处理!$A:$E,5,0),0)</f>
        <v>0</v>
      </c>
      <c r="L867" s="30">
        <f>IFERROR(VLOOKUP(A867,[5]数据处理!$A:$G,7,0),0)</f>
        <v>0</v>
      </c>
      <c r="M867">
        <f t="shared" si="222"/>
        <v>0</v>
      </c>
      <c r="N867">
        <f>IFERROR(VLOOKUP(A867,[5]数据处理!$A:$C,3,0),0)</f>
        <v>0</v>
      </c>
      <c r="O867">
        <f>IFERROR(VLOOKUP($A867,[5]数据处理!$A:$N,14,0),0)</f>
        <v>0</v>
      </c>
      <c r="P867" t="str">
        <f>IFERROR(VLOOKUP($A867,[3]库存报告使用数据!$A$1:$B$65536,2,0),"")</f>
        <v/>
      </c>
      <c r="Q867" t="str">
        <f>IFERROR(VLOOKUP($A867,[3]库存报告使用数据!$A$1:$E$65536,5,0),"")</f>
        <v/>
      </c>
      <c r="R867" t="str">
        <f>IFERROR(VLOOKUP($A867,[3]库存报告使用数据!$A$1:$H$65536,8,0),"")</f>
        <v/>
      </c>
      <c r="S867" t="str">
        <f>IFERROR(VLOOKUP($A867,[3]库存报告使用数据!$A$1:$K$65536,11,0),"")</f>
        <v/>
      </c>
      <c r="T867" t="str">
        <f>IFERROR(VLOOKUP($A867,[3]库存报告使用数据!$A$1:$C$65536,3,0),"")</f>
        <v/>
      </c>
      <c r="U867" t="str">
        <f>IFERROR(VLOOKUP($A867,[3]库存报告使用数据!$A$1:$F$65536,6,0),"")</f>
        <v/>
      </c>
      <c r="V867" t="str">
        <f>IFERROR(VLOOKUP($A867,[3]库存报告使用数据!$A$1:$I$65536,9,0),"")</f>
        <v/>
      </c>
      <c r="W867" t="str">
        <f>IFERROR(VLOOKUP($A867,[3]库存报告使用数据!$A$1:$L$65536,12,0),"")</f>
        <v/>
      </c>
      <c r="X867" s="20" t="str">
        <f t="shared" si="223"/>
        <v/>
      </c>
      <c r="Y867" s="20" t="str">
        <f t="shared" si="224"/>
        <v/>
      </c>
      <c r="Z867" s="20" t="str">
        <f t="shared" si="225"/>
        <v/>
      </c>
      <c r="AA867" s="20" t="str">
        <f t="shared" si="226"/>
        <v/>
      </c>
      <c r="AB867" t="str">
        <f>IFERROR(VLOOKUP($A867,[3]库存报告使用数据!$A$1:$D$65536,4,0),"")</f>
        <v/>
      </c>
      <c r="AC867" t="str">
        <f>IFERROR(VLOOKUP($A867,[3]库存报告使用数据!$A$1:$G$65536,7,0),"")</f>
        <v/>
      </c>
      <c r="AD867" t="str">
        <f>IFERROR(VLOOKUP($A867,[3]库存报告使用数据!$A$1:$J$65536,10,0),"")</f>
        <v/>
      </c>
      <c r="AE867" t="str">
        <f>IFERROR(VLOOKUP($A867,[3]库存报告使用数据!$A$1:$M$65536,13,0),"")</f>
        <v/>
      </c>
      <c r="AF867" s="20" t="str">
        <f t="shared" si="227"/>
        <v/>
      </c>
      <c r="AG867" s="20" t="str">
        <f t="shared" si="228"/>
        <v/>
      </c>
      <c r="AH867" s="20" t="str">
        <f t="shared" si="229"/>
        <v/>
      </c>
      <c r="AI867" s="20" t="str">
        <f t="shared" si="230"/>
        <v/>
      </c>
      <c r="AJ867">
        <f>IFERROR(VLOOKUP($B867,[4]库存报告使用数据!$A$1:$B$65536,2,0),0)</f>
        <v>0</v>
      </c>
      <c r="AK867">
        <f>IFERROR(VLOOKUP($B867,[4]库存报告使用数据!$A$1:$C$65536,3,0),)</f>
        <v>0</v>
      </c>
      <c r="AL867">
        <f>IFERROR(VLOOKUP($B867,[4]库存报告使用数据!$A$1:$D$65536,4,0),)</f>
        <v>0</v>
      </c>
      <c r="AM867">
        <f>IFERROR(VLOOKUP($B867,[4]库存报告使用数据!$A$1:$E$65536,5,0),)</f>
        <v>3</v>
      </c>
      <c r="AN867" s="20" t="str">
        <f t="shared" si="231"/>
        <v/>
      </c>
      <c r="AO867" s="20" t="str">
        <f t="shared" si="232"/>
        <v/>
      </c>
      <c r="AP867" s="20" t="str">
        <f t="shared" si="233"/>
        <v/>
      </c>
      <c r="AQ867" s="20">
        <f t="shared" si="234"/>
        <v>0.333333333333333</v>
      </c>
      <c r="AR867" s="32">
        <f t="shared" si="235"/>
        <v>0</v>
      </c>
      <c r="AS867" s="32">
        <f t="shared" si="236"/>
        <v>0</v>
      </c>
      <c r="AT867" s="32">
        <f t="shared" si="237"/>
        <v>0</v>
      </c>
      <c r="AU867" s="28" t="str">
        <f t="shared" si="238"/>
        <v>库存为0</v>
      </c>
      <c r="AV867" s="34" t="str">
        <f>IFERROR(时间!$B$4+AU867,"上周无销量")</f>
        <v>上周无销量</v>
      </c>
    </row>
    <row r="868" spans="1:48">
      <c r="A868" s="18" t="s">
        <v>913</v>
      </c>
      <c r="B868" t="str">
        <f>VLOOKUP(A868,'[1]sku-asin（子）'!$A:$B,2,0)</f>
        <v>B0761RR9NT</v>
      </c>
      <c r="C868" t="str">
        <f>VLOOKUP(A868,'[1]子sku-父sku'!$A:$B,2,0)</f>
        <v>LYQ-BS-LB01</v>
      </c>
      <c r="D868" s="28">
        <f>IFERROR(VLOOKUP(A868,[2]库存报告使用数据处理!$A:$C,3,0),0)</f>
        <v>0</v>
      </c>
      <c r="E868" s="28">
        <f>IFERROR(VLOOKUP(A868,[2]库存报告使用数据处理!$A:$D,4,0),0)</f>
        <v>0</v>
      </c>
      <c r="F868" s="28">
        <f>IFERROR(VLOOKUP(A868,[2]库存报告使用数据处理!$A:$E,5,0),0)</f>
        <v>0</v>
      </c>
      <c r="G868" s="28">
        <f>IFERROR(VLOOKUP(A868,[2]库存报告使用数据处理!$A:$F,6,0),0)</f>
        <v>0</v>
      </c>
      <c r="H868" s="29">
        <f>IFERROR(VLOOKUP(A868,[2]库存报告使用数据处理!$A:$G,7,0),0)</f>
        <v>0</v>
      </c>
      <c r="I868">
        <f>IFERROR(VLOOKUP(A868,[5]数据处理!$A:$B,2,0),0)</f>
        <v>5</v>
      </c>
      <c r="J868" s="30">
        <f>IFERROR(VLOOKUP(A868,[5]数据处理!$A:$D,4,0),0)</f>
        <v>0</v>
      </c>
      <c r="K868" s="30">
        <f>IFERROR(VLOOKUP(A868,[5]数据处理!$A:$E,5,0),0)</f>
        <v>0</v>
      </c>
      <c r="L868" s="30">
        <f>IFERROR(VLOOKUP(A868,[5]数据处理!$A:$G,7,0),0)</f>
        <v>0</v>
      </c>
      <c r="M868">
        <f t="shared" si="222"/>
        <v>5</v>
      </c>
      <c r="N868">
        <f>IFERROR(VLOOKUP(A868,[5]数据处理!$A:$C,3,0),0)</f>
        <v>0</v>
      </c>
      <c r="O868">
        <f>IFERROR(VLOOKUP($A868,[5]数据处理!$A:$N,14,0),0)</f>
        <v>5</v>
      </c>
      <c r="P868" t="str">
        <f>IFERROR(VLOOKUP($A868,[3]库存报告使用数据!$A$1:$B$65536,2,0),"")</f>
        <v/>
      </c>
      <c r="Q868" t="str">
        <f>IFERROR(VLOOKUP($A868,[3]库存报告使用数据!$A$1:$E$65536,5,0),"")</f>
        <v/>
      </c>
      <c r="R868" t="str">
        <f>IFERROR(VLOOKUP($A868,[3]库存报告使用数据!$A$1:$H$65536,8,0),"")</f>
        <v/>
      </c>
      <c r="S868" t="str">
        <f>IFERROR(VLOOKUP($A868,[3]库存报告使用数据!$A$1:$K$65536,11,0),"")</f>
        <v/>
      </c>
      <c r="T868" t="str">
        <f>IFERROR(VLOOKUP($A868,[3]库存报告使用数据!$A$1:$C$65536,3,0),"")</f>
        <v/>
      </c>
      <c r="U868" t="str">
        <f>IFERROR(VLOOKUP($A868,[3]库存报告使用数据!$A$1:$F$65536,6,0),"")</f>
        <v/>
      </c>
      <c r="V868" t="str">
        <f>IFERROR(VLOOKUP($A868,[3]库存报告使用数据!$A$1:$I$65536,9,0),"")</f>
        <v/>
      </c>
      <c r="W868" t="str">
        <f>IFERROR(VLOOKUP($A868,[3]库存报告使用数据!$A$1:$L$65536,12,0),"")</f>
        <v/>
      </c>
      <c r="X868" s="20" t="str">
        <f t="shared" si="223"/>
        <v/>
      </c>
      <c r="Y868" s="20" t="str">
        <f t="shared" si="224"/>
        <v/>
      </c>
      <c r="Z868" s="20" t="str">
        <f t="shared" si="225"/>
        <v/>
      </c>
      <c r="AA868" s="20" t="str">
        <f t="shared" si="226"/>
        <v/>
      </c>
      <c r="AB868" t="str">
        <f>IFERROR(VLOOKUP($A868,[3]库存报告使用数据!$A$1:$D$65536,4,0),"")</f>
        <v/>
      </c>
      <c r="AC868" t="str">
        <f>IFERROR(VLOOKUP($A868,[3]库存报告使用数据!$A$1:$G$65536,7,0),"")</f>
        <v/>
      </c>
      <c r="AD868" t="str">
        <f>IFERROR(VLOOKUP($A868,[3]库存报告使用数据!$A$1:$J$65536,10,0),"")</f>
        <v/>
      </c>
      <c r="AE868" t="str">
        <f>IFERROR(VLOOKUP($A868,[3]库存报告使用数据!$A$1:$M$65536,13,0),"")</f>
        <v/>
      </c>
      <c r="AF868" s="20" t="str">
        <f t="shared" si="227"/>
        <v/>
      </c>
      <c r="AG868" s="20" t="str">
        <f t="shared" si="228"/>
        <v/>
      </c>
      <c r="AH868" s="20" t="str">
        <f t="shared" si="229"/>
        <v/>
      </c>
      <c r="AI868" s="20" t="str">
        <f t="shared" si="230"/>
        <v/>
      </c>
      <c r="AJ868">
        <f>IFERROR(VLOOKUP($B868,[4]库存报告使用数据!$A$1:$B$65536,2,0),0)</f>
        <v>4</v>
      </c>
      <c r="AK868">
        <f>IFERROR(VLOOKUP($B868,[4]库存报告使用数据!$A$1:$C$65536,3,0),)</f>
        <v>2</v>
      </c>
      <c r="AL868">
        <f>IFERROR(VLOOKUP($B868,[4]库存报告使用数据!$A$1:$D$65536,4,0),)</f>
        <v>1</v>
      </c>
      <c r="AM868">
        <f>IFERROR(VLOOKUP($B868,[4]库存报告使用数据!$A$1:$E$65536,5,0),)</f>
        <v>0</v>
      </c>
      <c r="AN868" s="20">
        <f t="shared" si="231"/>
        <v>0</v>
      </c>
      <c r="AO868" s="20">
        <f t="shared" si="232"/>
        <v>0</v>
      </c>
      <c r="AP868" s="20">
        <f t="shared" si="233"/>
        <v>0</v>
      </c>
      <c r="AQ868" s="20" t="str">
        <f t="shared" si="234"/>
        <v/>
      </c>
      <c r="AR868" s="32">
        <f t="shared" si="235"/>
        <v>0</v>
      </c>
      <c r="AS868" s="32">
        <f t="shared" si="236"/>
        <v>0</v>
      </c>
      <c r="AT868" s="32">
        <f t="shared" si="237"/>
        <v>5</v>
      </c>
      <c r="AU868" s="28" t="str">
        <f t="shared" si="238"/>
        <v>库存为5</v>
      </c>
      <c r="AV868" s="34" t="str">
        <f>IFERROR(时间!$B$4+AU868,"上周无销量")</f>
        <v>上周无销量</v>
      </c>
    </row>
    <row r="869" spans="1:48">
      <c r="A869" s="18" t="s">
        <v>914</v>
      </c>
      <c r="B869" t="str">
        <f>VLOOKUP(A869,'[1]sku-asin（子）'!$A:$B,2,0)</f>
        <v>B0761R4LMY</v>
      </c>
      <c r="C869" t="str">
        <f>VLOOKUP(A869,'[1]子sku-父sku'!$A:$B,2,0)</f>
        <v>LYQ-BS-LB01</v>
      </c>
      <c r="D869" s="28">
        <f>IFERROR(VLOOKUP(A869,[2]库存报告使用数据处理!$A:$C,3,0),0)</f>
        <v>0</v>
      </c>
      <c r="E869" s="28">
        <f>IFERROR(VLOOKUP(A869,[2]库存报告使用数据处理!$A:$D,4,0),0)</f>
        <v>0</v>
      </c>
      <c r="F869" s="28">
        <f>IFERROR(VLOOKUP(A869,[2]库存报告使用数据处理!$A:$E,5,0),0)</f>
        <v>0</v>
      </c>
      <c r="G869" s="28">
        <f>IFERROR(VLOOKUP(A869,[2]库存报告使用数据处理!$A:$F,6,0),0)</f>
        <v>1</v>
      </c>
      <c r="H869" s="29">
        <f>IFERROR(VLOOKUP(A869,[2]库存报告使用数据处理!$A:$G,7,0),0)</f>
        <v>5.2</v>
      </c>
      <c r="I869">
        <f>IFERROR(VLOOKUP(A869,[5]数据处理!$A:$B,2,0),0)</f>
        <v>0</v>
      </c>
      <c r="J869" s="30">
        <f>IFERROR(VLOOKUP(A869,[5]数据处理!$A:$D,4,0),0)</f>
        <v>0</v>
      </c>
      <c r="K869" s="30">
        <f>IFERROR(VLOOKUP(A869,[5]数据处理!$A:$E,5,0),0)</f>
        <v>0</v>
      </c>
      <c r="L869" s="30">
        <f>IFERROR(VLOOKUP(A869,[5]数据处理!$A:$G,7,0),0)</f>
        <v>0</v>
      </c>
      <c r="M869">
        <f t="shared" si="222"/>
        <v>0</v>
      </c>
      <c r="N869">
        <f>IFERROR(VLOOKUP(A869,[5]数据处理!$A:$C,3,0),0)</f>
        <v>0</v>
      </c>
      <c r="O869">
        <f>IFERROR(VLOOKUP($A869,[5]数据处理!$A:$N,14,0),0)</f>
        <v>0</v>
      </c>
      <c r="P869" t="str">
        <f>IFERROR(VLOOKUP($A869,[3]库存报告使用数据!$A$1:$B$65536,2,0),"")</f>
        <v/>
      </c>
      <c r="Q869" t="str">
        <f>IFERROR(VLOOKUP($A869,[3]库存报告使用数据!$A$1:$E$65536,5,0),"")</f>
        <v/>
      </c>
      <c r="R869" t="str">
        <f>IFERROR(VLOOKUP($A869,[3]库存报告使用数据!$A$1:$H$65536,8,0),"")</f>
        <v/>
      </c>
      <c r="S869" t="str">
        <f>IFERROR(VLOOKUP($A869,[3]库存报告使用数据!$A$1:$K$65536,11,0),"")</f>
        <v/>
      </c>
      <c r="T869" t="str">
        <f>IFERROR(VLOOKUP($A869,[3]库存报告使用数据!$A$1:$C$65536,3,0),"")</f>
        <v/>
      </c>
      <c r="U869" t="str">
        <f>IFERROR(VLOOKUP($A869,[3]库存报告使用数据!$A$1:$F$65536,6,0),"")</f>
        <v/>
      </c>
      <c r="V869" t="str">
        <f>IFERROR(VLOOKUP($A869,[3]库存报告使用数据!$A$1:$I$65536,9,0),"")</f>
        <v/>
      </c>
      <c r="W869" t="str">
        <f>IFERROR(VLOOKUP($A869,[3]库存报告使用数据!$A$1:$L$65536,12,0),"")</f>
        <v/>
      </c>
      <c r="X869" s="20" t="str">
        <f t="shared" si="223"/>
        <v/>
      </c>
      <c r="Y869" s="20" t="str">
        <f t="shared" si="224"/>
        <v/>
      </c>
      <c r="Z869" s="20" t="str">
        <f t="shared" si="225"/>
        <v/>
      </c>
      <c r="AA869" s="20" t="str">
        <f t="shared" si="226"/>
        <v/>
      </c>
      <c r="AB869" t="str">
        <f>IFERROR(VLOOKUP($A869,[3]库存报告使用数据!$A$1:$D$65536,4,0),"")</f>
        <v/>
      </c>
      <c r="AC869" t="str">
        <f>IFERROR(VLOOKUP($A869,[3]库存报告使用数据!$A$1:$G$65536,7,0),"")</f>
        <v/>
      </c>
      <c r="AD869" t="str">
        <f>IFERROR(VLOOKUP($A869,[3]库存报告使用数据!$A$1:$J$65536,10,0),"")</f>
        <v/>
      </c>
      <c r="AE869" t="str">
        <f>IFERROR(VLOOKUP($A869,[3]库存报告使用数据!$A$1:$M$65536,13,0),"")</f>
        <v/>
      </c>
      <c r="AF869" s="20" t="str">
        <f t="shared" si="227"/>
        <v/>
      </c>
      <c r="AG869" s="20" t="str">
        <f t="shared" si="228"/>
        <v/>
      </c>
      <c r="AH869" s="20" t="str">
        <f t="shared" si="229"/>
        <v/>
      </c>
      <c r="AI869" s="20" t="str">
        <f t="shared" si="230"/>
        <v/>
      </c>
      <c r="AJ869">
        <f>IFERROR(VLOOKUP($B869,[4]库存报告使用数据!$A$1:$B$65536,2,0),0)</f>
        <v>0</v>
      </c>
      <c r="AK869">
        <f>IFERROR(VLOOKUP($B869,[4]库存报告使用数据!$A$1:$C$65536,3,0),)</f>
        <v>0</v>
      </c>
      <c r="AL869">
        <f>IFERROR(VLOOKUP($B869,[4]库存报告使用数据!$A$1:$D$65536,4,0),)</f>
        <v>0</v>
      </c>
      <c r="AM869">
        <f>IFERROR(VLOOKUP($B869,[4]库存报告使用数据!$A$1:$E$65536,5,0),)</f>
        <v>0</v>
      </c>
      <c r="AN869" s="20" t="str">
        <f t="shared" si="231"/>
        <v/>
      </c>
      <c r="AO869" s="20" t="str">
        <f t="shared" si="232"/>
        <v/>
      </c>
      <c r="AP869" s="20" t="str">
        <f t="shared" si="233"/>
        <v/>
      </c>
      <c r="AQ869" s="20" t="str">
        <f t="shared" si="234"/>
        <v/>
      </c>
      <c r="AR869" s="32">
        <f t="shared" si="235"/>
        <v>0</v>
      </c>
      <c r="AS869" s="32">
        <f t="shared" si="236"/>
        <v>0</v>
      </c>
      <c r="AT869" s="32">
        <f t="shared" si="237"/>
        <v>0</v>
      </c>
      <c r="AU869" s="28" t="str">
        <f t="shared" si="238"/>
        <v>库存为0</v>
      </c>
      <c r="AV869" s="34" t="str">
        <f>IFERROR(时间!$B$4+AU869,"上周无销量")</f>
        <v>上周无销量</v>
      </c>
    </row>
    <row r="870" spans="1:48">
      <c r="A870" s="18" t="s">
        <v>915</v>
      </c>
      <c r="B870" t="str">
        <f>VLOOKUP(A870,'[1]sku-asin（子）'!$A:$B,2,0)</f>
        <v>B0761RMNH4</v>
      </c>
      <c r="C870" t="str">
        <f>VLOOKUP(A870,'[1]子sku-父sku'!$A:$B,2,0)</f>
        <v>LYQ-BS-LB01</v>
      </c>
      <c r="D870" s="28">
        <f>IFERROR(VLOOKUP(A870,[2]库存报告使用数据处理!$A:$C,3,0),0)</f>
        <v>1</v>
      </c>
      <c r="E870" s="28">
        <f>IFERROR(VLOOKUP(A870,[2]库存报告使用数据处理!$A:$D,4,0),0)</f>
        <v>0</v>
      </c>
      <c r="F870" s="28">
        <f>IFERROR(VLOOKUP(A870,[2]库存报告使用数据处理!$A:$E,5,0),0)</f>
        <v>0</v>
      </c>
      <c r="G870" s="28">
        <f>IFERROR(VLOOKUP(A870,[2]库存报告使用数据处理!$A:$F,6,0),0)</f>
        <v>0</v>
      </c>
      <c r="H870" s="29">
        <f>IFERROR(VLOOKUP(A870,[2]库存报告使用数据处理!$A:$G,7,0),0)</f>
        <v>5.2</v>
      </c>
      <c r="I870">
        <f>IFERROR(VLOOKUP(A870,[5]数据处理!$A:$B,2,0),0)</f>
        <v>9</v>
      </c>
      <c r="J870" s="30">
        <f>IFERROR(VLOOKUP(A870,[5]数据处理!$A:$D,4,0),0)</f>
        <v>0</v>
      </c>
      <c r="K870" s="30">
        <f>IFERROR(VLOOKUP(A870,[5]数据处理!$A:$E,5,0),0)</f>
        <v>0</v>
      </c>
      <c r="L870" s="30">
        <f>IFERROR(VLOOKUP(A870,[5]数据处理!$A:$G,7,0),0)</f>
        <v>0</v>
      </c>
      <c r="M870">
        <f t="shared" si="222"/>
        <v>9</v>
      </c>
      <c r="N870">
        <f>IFERROR(VLOOKUP(A870,[5]数据处理!$A:$C,3,0),0)</f>
        <v>0</v>
      </c>
      <c r="O870">
        <f>IFERROR(VLOOKUP($A870,[5]数据处理!$A:$N,14,0),0)</f>
        <v>10</v>
      </c>
      <c r="P870" t="str">
        <f>IFERROR(VLOOKUP($A870,[3]库存报告使用数据!$A$1:$B$65536,2,0),"")</f>
        <v/>
      </c>
      <c r="Q870" t="str">
        <f>IFERROR(VLOOKUP($A870,[3]库存报告使用数据!$A$1:$E$65536,5,0),"")</f>
        <v/>
      </c>
      <c r="R870" t="str">
        <f>IFERROR(VLOOKUP($A870,[3]库存报告使用数据!$A$1:$H$65536,8,0),"")</f>
        <v/>
      </c>
      <c r="S870" t="str">
        <f>IFERROR(VLOOKUP($A870,[3]库存报告使用数据!$A$1:$K$65536,11,0),"")</f>
        <v/>
      </c>
      <c r="T870" t="str">
        <f>IFERROR(VLOOKUP($A870,[3]库存报告使用数据!$A$1:$C$65536,3,0),"")</f>
        <v/>
      </c>
      <c r="U870" t="str">
        <f>IFERROR(VLOOKUP($A870,[3]库存报告使用数据!$A$1:$F$65536,6,0),"")</f>
        <v/>
      </c>
      <c r="V870" t="str">
        <f>IFERROR(VLOOKUP($A870,[3]库存报告使用数据!$A$1:$I$65536,9,0),"")</f>
        <v/>
      </c>
      <c r="W870" t="str">
        <f>IFERROR(VLOOKUP($A870,[3]库存报告使用数据!$A$1:$L$65536,12,0),"")</f>
        <v/>
      </c>
      <c r="X870" s="20" t="str">
        <f t="shared" si="223"/>
        <v/>
      </c>
      <c r="Y870" s="20" t="str">
        <f t="shared" si="224"/>
        <v/>
      </c>
      <c r="Z870" s="20" t="str">
        <f t="shared" si="225"/>
        <v/>
      </c>
      <c r="AA870" s="20" t="str">
        <f t="shared" si="226"/>
        <v/>
      </c>
      <c r="AB870" t="str">
        <f>IFERROR(VLOOKUP($A870,[3]库存报告使用数据!$A$1:$D$65536,4,0),"")</f>
        <v/>
      </c>
      <c r="AC870" t="str">
        <f>IFERROR(VLOOKUP($A870,[3]库存报告使用数据!$A$1:$G$65536,7,0),"")</f>
        <v/>
      </c>
      <c r="AD870" t="str">
        <f>IFERROR(VLOOKUP($A870,[3]库存报告使用数据!$A$1:$J$65536,10,0),"")</f>
        <v/>
      </c>
      <c r="AE870" t="str">
        <f>IFERROR(VLOOKUP($A870,[3]库存报告使用数据!$A$1:$M$65536,13,0),"")</f>
        <v/>
      </c>
      <c r="AF870" s="20" t="str">
        <f t="shared" si="227"/>
        <v/>
      </c>
      <c r="AG870" s="20" t="str">
        <f t="shared" si="228"/>
        <v/>
      </c>
      <c r="AH870" s="20" t="str">
        <f t="shared" si="229"/>
        <v/>
      </c>
      <c r="AI870" s="20" t="str">
        <f t="shared" si="230"/>
        <v/>
      </c>
      <c r="AJ870">
        <f>IFERROR(VLOOKUP($B870,[4]库存报告使用数据!$A$1:$B$65536,2,0),0)</f>
        <v>4</v>
      </c>
      <c r="AK870">
        <f>IFERROR(VLOOKUP($B870,[4]库存报告使用数据!$A$1:$C$65536,3,0),)</f>
        <v>0</v>
      </c>
      <c r="AL870">
        <f>IFERROR(VLOOKUP($B870,[4]库存报告使用数据!$A$1:$D$65536,4,0),)</f>
        <v>0</v>
      </c>
      <c r="AM870">
        <f>IFERROR(VLOOKUP($B870,[4]库存报告使用数据!$A$1:$E$65536,5,0),)</f>
        <v>0</v>
      </c>
      <c r="AN870" s="20">
        <f t="shared" si="231"/>
        <v>0.25</v>
      </c>
      <c r="AO870" s="20" t="str">
        <f t="shared" si="232"/>
        <v/>
      </c>
      <c r="AP870" s="20" t="str">
        <f t="shared" si="233"/>
        <v/>
      </c>
      <c r="AQ870" s="20" t="str">
        <f t="shared" si="234"/>
        <v/>
      </c>
      <c r="AR870" s="32">
        <f t="shared" si="235"/>
        <v>0.142857142857143</v>
      </c>
      <c r="AS870" s="32">
        <f t="shared" si="236"/>
        <v>8.57142857142857</v>
      </c>
      <c r="AT870" s="32">
        <f t="shared" si="237"/>
        <v>0.428571428571429</v>
      </c>
      <c r="AU870" s="28">
        <f t="shared" si="238"/>
        <v>63</v>
      </c>
      <c r="AV870" s="34">
        <f>IFERROR(时间!$B$4+AU870,"上周无销量")</f>
        <v>43346</v>
      </c>
    </row>
    <row r="871" spans="1:48">
      <c r="A871" s="18" t="s">
        <v>916</v>
      </c>
      <c r="B871" t="str">
        <f>VLOOKUP(A871,'[1]sku-asin（子）'!$A:$B,2,0)</f>
        <v>B0761RTJ2C</v>
      </c>
      <c r="C871" t="str">
        <f>VLOOKUP(A871,'[1]子sku-父sku'!$A:$B,2,0)</f>
        <v>LYQ-BS-LB01</v>
      </c>
      <c r="D871" s="28">
        <f>IFERROR(VLOOKUP(A871,[2]库存报告使用数据处理!$A:$C,3,0),0)</f>
        <v>1</v>
      </c>
      <c r="E871" s="28">
        <f>IFERROR(VLOOKUP(A871,[2]库存报告使用数据处理!$A:$D,4,0),0)</f>
        <v>2</v>
      </c>
      <c r="F871" s="28">
        <f>IFERROR(VLOOKUP(A871,[2]库存报告使用数据处理!$A:$E,5,0),0)</f>
        <v>1</v>
      </c>
      <c r="G871" s="28">
        <f>IFERROR(VLOOKUP(A871,[2]库存报告使用数据处理!$A:$F,6,0),0)</f>
        <v>0</v>
      </c>
      <c r="H871" s="29">
        <f>IFERROR(VLOOKUP(A871,[2]库存报告使用数据处理!$A:$G,7,0),0)</f>
        <v>5.2</v>
      </c>
      <c r="I871">
        <f>IFERROR(VLOOKUP(A871,[5]数据处理!$A:$B,2,0),0)</f>
        <v>3</v>
      </c>
      <c r="J871" s="30">
        <f>IFERROR(VLOOKUP(A871,[5]数据处理!$A:$D,4,0),0)</f>
        <v>0</v>
      </c>
      <c r="K871" s="30">
        <f>IFERROR(VLOOKUP(A871,[5]数据处理!$A:$E,5,0),0)</f>
        <v>0</v>
      </c>
      <c r="L871" s="30">
        <f>IFERROR(VLOOKUP(A871,[5]数据处理!$A:$G,7,0),0)</f>
        <v>0</v>
      </c>
      <c r="M871">
        <f t="shared" si="222"/>
        <v>3</v>
      </c>
      <c r="N871">
        <f>IFERROR(VLOOKUP(A871,[5]数据处理!$A:$C,3,0),0)</f>
        <v>0</v>
      </c>
      <c r="O871">
        <f>IFERROR(VLOOKUP($A871,[5]数据处理!$A:$N,14,0),0)</f>
        <v>3</v>
      </c>
      <c r="P871" t="str">
        <f>IFERROR(VLOOKUP($A871,[3]库存报告使用数据!$A$1:$B$65536,2,0),"")</f>
        <v/>
      </c>
      <c r="Q871" t="str">
        <f>IFERROR(VLOOKUP($A871,[3]库存报告使用数据!$A$1:$E$65536,5,0),"")</f>
        <v/>
      </c>
      <c r="R871" t="str">
        <f>IFERROR(VLOOKUP($A871,[3]库存报告使用数据!$A$1:$H$65536,8,0),"")</f>
        <v/>
      </c>
      <c r="S871" t="str">
        <f>IFERROR(VLOOKUP($A871,[3]库存报告使用数据!$A$1:$K$65536,11,0),"")</f>
        <v/>
      </c>
      <c r="T871" t="str">
        <f>IFERROR(VLOOKUP($A871,[3]库存报告使用数据!$A$1:$C$65536,3,0),"")</f>
        <v/>
      </c>
      <c r="U871" t="str">
        <f>IFERROR(VLOOKUP($A871,[3]库存报告使用数据!$A$1:$F$65536,6,0),"")</f>
        <v/>
      </c>
      <c r="V871" t="str">
        <f>IFERROR(VLOOKUP($A871,[3]库存报告使用数据!$A$1:$I$65536,9,0),"")</f>
        <v/>
      </c>
      <c r="W871" t="str">
        <f>IFERROR(VLOOKUP($A871,[3]库存报告使用数据!$A$1:$L$65536,12,0),"")</f>
        <v/>
      </c>
      <c r="X871" s="20" t="str">
        <f t="shared" si="223"/>
        <v/>
      </c>
      <c r="Y871" s="20" t="str">
        <f t="shared" si="224"/>
        <v/>
      </c>
      <c r="Z871" s="20" t="str">
        <f t="shared" si="225"/>
        <v/>
      </c>
      <c r="AA871" s="20" t="str">
        <f t="shared" si="226"/>
        <v/>
      </c>
      <c r="AB871" t="str">
        <f>IFERROR(VLOOKUP($A871,[3]库存报告使用数据!$A$1:$D$65536,4,0),"")</f>
        <v/>
      </c>
      <c r="AC871" t="str">
        <f>IFERROR(VLOOKUP($A871,[3]库存报告使用数据!$A$1:$G$65536,7,0),"")</f>
        <v/>
      </c>
      <c r="AD871" t="str">
        <f>IFERROR(VLOOKUP($A871,[3]库存报告使用数据!$A$1:$J$65536,10,0),"")</f>
        <v/>
      </c>
      <c r="AE871" t="str">
        <f>IFERROR(VLOOKUP($A871,[3]库存报告使用数据!$A$1:$M$65536,13,0),"")</f>
        <v/>
      </c>
      <c r="AF871" s="20" t="str">
        <f t="shared" si="227"/>
        <v/>
      </c>
      <c r="AG871" s="20" t="str">
        <f t="shared" si="228"/>
        <v/>
      </c>
      <c r="AH871" s="20" t="str">
        <f t="shared" si="229"/>
        <v/>
      </c>
      <c r="AI871" s="20" t="str">
        <f t="shared" si="230"/>
        <v/>
      </c>
      <c r="AJ871">
        <f>IFERROR(VLOOKUP($B871,[4]库存报告使用数据!$A$1:$B$65536,2,0),0)</f>
        <v>2</v>
      </c>
      <c r="AK871">
        <f>IFERROR(VLOOKUP($B871,[4]库存报告使用数据!$A$1:$C$65536,3,0),)</f>
        <v>4</v>
      </c>
      <c r="AL871">
        <f>IFERROR(VLOOKUP($B871,[4]库存报告使用数据!$A$1:$D$65536,4,0),)</f>
        <v>1</v>
      </c>
      <c r="AM871">
        <f>IFERROR(VLOOKUP($B871,[4]库存报告使用数据!$A$1:$E$65536,5,0),)</f>
        <v>5</v>
      </c>
      <c r="AN871" s="20">
        <f t="shared" si="231"/>
        <v>0.5</v>
      </c>
      <c r="AO871" s="20">
        <f t="shared" si="232"/>
        <v>0.5</v>
      </c>
      <c r="AP871" s="20">
        <f t="shared" si="233"/>
        <v>1</v>
      </c>
      <c r="AQ871" s="20">
        <f t="shared" si="234"/>
        <v>0</v>
      </c>
      <c r="AR871" s="32">
        <f t="shared" si="235"/>
        <v>0.142857142857143</v>
      </c>
      <c r="AS871" s="32">
        <f t="shared" si="236"/>
        <v>8.57142857142857</v>
      </c>
      <c r="AT871" s="32">
        <f t="shared" si="237"/>
        <v>-5.57142857142857</v>
      </c>
      <c r="AU871" s="28">
        <f t="shared" si="238"/>
        <v>21</v>
      </c>
      <c r="AV871" s="34">
        <f>IFERROR(时间!$B$4+AU871,"上周无销量")</f>
        <v>43304</v>
      </c>
    </row>
    <row r="872" spans="1:48">
      <c r="A872" s="18" t="s">
        <v>917</v>
      </c>
      <c r="B872" t="str">
        <f>VLOOKUP(A872,'[1]sku-asin（子）'!$A:$B,2,0)</f>
        <v>B0761QQTS7</v>
      </c>
      <c r="C872" t="str">
        <f>VLOOKUP(A872,'[1]子sku-父sku'!$A:$B,2,0)</f>
        <v>LYQ-BS-LB01</v>
      </c>
      <c r="D872" s="28">
        <f>IFERROR(VLOOKUP(A872,[2]库存报告使用数据处理!$A:$C,3,0),0)</f>
        <v>1</v>
      </c>
      <c r="E872" s="28">
        <f>IFERROR(VLOOKUP(A872,[2]库存报告使用数据处理!$A:$D,4,0),0)</f>
        <v>0</v>
      </c>
      <c r="F872" s="28">
        <f>IFERROR(VLOOKUP(A872,[2]库存报告使用数据处理!$A:$E,5,0),0)</f>
        <v>0</v>
      </c>
      <c r="G872" s="28">
        <f>IFERROR(VLOOKUP(A872,[2]库存报告使用数据处理!$A:$F,6,0),0)</f>
        <v>1</v>
      </c>
      <c r="H872" s="29">
        <f>IFERROR(VLOOKUP(A872,[2]库存报告使用数据处理!$A:$G,7,0),0)</f>
        <v>5.2</v>
      </c>
      <c r="I872">
        <f>IFERROR(VLOOKUP(A872,[5]数据处理!$A:$B,2,0),0)</f>
        <v>3</v>
      </c>
      <c r="J872" s="30">
        <f>IFERROR(VLOOKUP(A872,[5]数据处理!$A:$D,4,0),0)</f>
        <v>0</v>
      </c>
      <c r="K872" s="30">
        <f>IFERROR(VLOOKUP(A872,[5]数据处理!$A:$E,5,0),0)</f>
        <v>0</v>
      </c>
      <c r="L872" s="30">
        <f>IFERROR(VLOOKUP(A872,[5]数据处理!$A:$G,7,0),0)</f>
        <v>0</v>
      </c>
      <c r="M872">
        <f t="shared" si="222"/>
        <v>3</v>
      </c>
      <c r="N872">
        <f>IFERROR(VLOOKUP(A872,[5]数据处理!$A:$C,3,0),0)</f>
        <v>0</v>
      </c>
      <c r="O872">
        <f>IFERROR(VLOOKUP($A872,[5]数据处理!$A:$N,14,0),0)</f>
        <v>4</v>
      </c>
      <c r="P872" t="str">
        <f>IFERROR(VLOOKUP($A872,[3]库存报告使用数据!$A$1:$B$65536,2,0),"")</f>
        <v/>
      </c>
      <c r="Q872" t="str">
        <f>IFERROR(VLOOKUP($A872,[3]库存报告使用数据!$A$1:$E$65536,5,0),"")</f>
        <v/>
      </c>
      <c r="R872" t="str">
        <f>IFERROR(VLOOKUP($A872,[3]库存报告使用数据!$A$1:$H$65536,8,0),"")</f>
        <v/>
      </c>
      <c r="S872" t="str">
        <f>IFERROR(VLOOKUP($A872,[3]库存报告使用数据!$A$1:$K$65536,11,0),"")</f>
        <v/>
      </c>
      <c r="T872" t="str">
        <f>IFERROR(VLOOKUP($A872,[3]库存报告使用数据!$A$1:$C$65536,3,0),"")</f>
        <v/>
      </c>
      <c r="U872" t="str">
        <f>IFERROR(VLOOKUP($A872,[3]库存报告使用数据!$A$1:$F$65536,6,0),"")</f>
        <v/>
      </c>
      <c r="V872" t="str">
        <f>IFERROR(VLOOKUP($A872,[3]库存报告使用数据!$A$1:$I$65536,9,0),"")</f>
        <v/>
      </c>
      <c r="W872" t="str">
        <f>IFERROR(VLOOKUP($A872,[3]库存报告使用数据!$A$1:$L$65536,12,0),"")</f>
        <v/>
      </c>
      <c r="X872" s="20" t="str">
        <f t="shared" si="223"/>
        <v/>
      </c>
      <c r="Y872" s="20" t="str">
        <f t="shared" si="224"/>
        <v/>
      </c>
      <c r="Z872" s="20" t="str">
        <f t="shared" si="225"/>
        <v/>
      </c>
      <c r="AA872" s="20" t="str">
        <f t="shared" si="226"/>
        <v/>
      </c>
      <c r="AB872" t="str">
        <f>IFERROR(VLOOKUP($A872,[3]库存报告使用数据!$A$1:$D$65536,4,0),"")</f>
        <v/>
      </c>
      <c r="AC872" t="str">
        <f>IFERROR(VLOOKUP($A872,[3]库存报告使用数据!$A$1:$G$65536,7,0),"")</f>
        <v/>
      </c>
      <c r="AD872" t="str">
        <f>IFERROR(VLOOKUP($A872,[3]库存报告使用数据!$A$1:$J$65536,10,0),"")</f>
        <v/>
      </c>
      <c r="AE872" t="str">
        <f>IFERROR(VLOOKUP($A872,[3]库存报告使用数据!$A$1:$M$65536,13,0),"")</f>
        <v/>
      </c>
      <c r="AF872" s="20" t="str">
        <f t="shared" si="227"/>
        <v/>
      </c>
      <c r="AG872" s="20" t="str">
        <f t="shared" si="228"/>
        <v/>
      </c>
      <c r="AH872" s="20" t="str">
        <f t="shared" si="229"/>
        <v/>
      </c>
      <c r="AI872" s="20" t="str">
        <f t="shared" si="230"/>
        <v/>
      </c>
      <c r="AJ872">
        <f>IFERROR(VLOOKUP($B872,[4]库存报告使用数据!$A$1:$B$65536,2,0),0)</f>
        <v>0</v>
      </c>
      <c r="AK872">
        <f>IFERROR(VLOOKUP($B872,[4]库存报告使用数据!$A$1:$C$65536,3,0),)</f>
        <v>0</v>
      </c>
      <c r="AL872">
        <f>IFERROR(VLOOKUP($B872,[4]库存报告使用数据!$A$1:$D$65536,4,0),)</f>
        <v>0</v>
      </c>
      <c r="AM872">
        <f>IFERROR(VLOOKUP($B872,[4]库存报告使用数据!$A$1:$E$65536,5,0),)</f>
        <v>0</v>
      </c>
      <c r="AN872" s="20" t="str">
        <f t="shared" si="231"/>
        <v/>
      </c>
      <c r="AO872" s="20" t="str">
        <f t="shared" si="232"/>
        <v/>
      </c>
      <c r="AP872" s="20" t="str">
        <f t="shared" si="233"/>
        <v/>
      </c>
      <c r="AQ872" s="20" t="str">
        <f t="shared" si="234"/>
        <v/>
      </c>
      <c r="AR872" s="32">
        <f t="shared" si="235"/>
        <v>0.142857142857143</v>
      </c>
      <c r="AS872" s="32">
        <f t="shared" si="236"/>
        <v>8.57142857142857</v>
      </c>
      <c r="AT872" s="32">
        <f t="shared" si="237"/>
        <v>-5.57142857142857</v>
      </c>
      <c r="AU872" s="28">
        <f t="shared" si="238"/>
        <v>21</v>
      </c>
      <c r="AV872" s="34">
        <f>IFERROR(时间!$B$4+AU872,"上周无销量")</f>
        <v>43304</v>
      </c>
    </row>
    <row r="873" spans="1:48">
      <c r="A873" s="18" t="s">
        <v>918</v>
      </c>
      <c r="B873" t="str">
        <f>VLOOKUP(A873,'[1]sku-asin（子）'!$A:$B,2,0)</f>
        <v>B0761RLWB8</v>
      </c>
      <c r="C873" t="str">
        <f>VLOOKUP(A873,'[1]子sku-父sku'!$A:$B,2,0)</f>
        <v>LYQ-BS-LB01</v>
      </c>
      <c r="D873" s="28">
        <f>IFERROR(VLOOKUP(A873,[2]库存报告使用数据处理!$A:$C,3,0),0)</f>
        <v>0</v>
      </c>
      <c r="E873" s="28">
        <f>IFERROR(VLOOKUP(A873,[2]库存报告使用数据处理!$A:$D,4,0),0)</f>
        <v>0</v>
      </c>
      <c r="F873" s="28">
        <f>IFERROR(VLOOKUP(A873,[2]库存报告使用数据处理!$A:$E,5,0),0)</f>
        <v>0</v>
      </c>
      <c r="G873" s="28">
        <f>IFERROR(VLOOKUP(A873,[2]库存报告使用数据处理!$A:$F,6,0),0)</f>
        <v>0</v>
      </c>
      <c r="H873" s="29">
        <f>IFERROR(VLOOKUP(A873,[2]库存报告使用数据处理!$A:$G,7,0),0)</f>
        <v>0</v>
      </c>
      <c r="I873">
        <f>IFERROR(VLOOKUP(A873,[5]数据处理!$A:$B,2,0),0)</f>
        <v>4</v>
      </c>
      <c r="J873" s="30">
        <f>IFERROR(VLOOKUP(A873,[5]数据处理!$A:$D,4,0),0)</f>
        <v>0</v>
      </c>
      <c r="K873" s="30">
        <f>IFERROR(VLOOKUP(A873,[5]数据处理!$A:$E,5,0),0)</f>
        <v>0</v>
      </c>
      <c r="L873" s="30">
        <f>IFERROR(VLOOKUP(A873,[5]数据处理!$A:$G,7,0),0)</f>
        <v>0</v>
      </c>
      <c r="M873">
        <f t="shared" si="222"/>
        <v>4</v>
      </c>
      <c r="N873">
        <f>IFERROR(VLOOKUP(A873,[5]数据处理!$A:$C,3,0),0)</f>
        <v>0</v>
      </c>
      <c r="O873">
        <f>IFERROR(VLOOKUP($A873,[5]数据处理!$A:$N,14,0),0)</f>
        <v>4</v>
      </c>
      <c r="P873" t="str">
        <f>IFERROR(VLOOKUP($A873,[3]库存报告使用数据!$A$1:$B$65536,2,0),"")</f>
        <v/>
      </c>
      <c r="Q873" t="str">
        <f>IFERROR(VLOOKUP($A873,[3]库存报告使用数据!$A$1:$E$65536,5,0),"")</f>
        <v/>
      </c>
      <c r="R873" t="str">
        <f>IFERROR(VLOOKUP($A873,[3]库存报告使用数据!$A$1:$H$65536,8,0),"")</f>
        <v/>
      </c>
      <c r="S873" t="str">
        <f>IFERROR(VLOOKUP($A873,[3]库存报告使用数据!$A$1:$K$65536,11,0),"")</f>
        <v/>
      </c>
      <c r="T873" t="str">
        <f>IFERROR(VLOOKUP($A873,[3]库存报告使用数据!$A$1:$C$65536,3,0),"")</f>
        <v/>
      </c>
      <c r="U873" t="str">
        <f>IFERROR(VLOOKUP($A873,[3]库存报告使用数据!$A$1:$F$65536,6,0),"")</f>
        <v/>
      </c>
      <c r="V873" t="str">
        <f>IFERROR(VLOOKUP($A873,[3]库存报告使用数据!$A$1:$I$65536,9,0),"")</f>
        <v/>
      </c>
      <c r="W873" t="str">
        <f>IFERROR(VLOOKUP($A873,[3]库存报告使用数据!$A$1:$L$65536,12,0),"")</f>
        <v/>
      </c>
      <c r="X873" s="20" t="str">
        <f t="shared" si="223"/>
        <v/>
      </c>
      <c r="Y873" s="20" t="str">
        <f t="shared" si="224"/>
        <v/>
      </c>
      <c r="Z873" s="20" t="str">
        <f t="shared" si="225"/>
        <v/>
      </c>
      <c r="AA873" s="20" t="str">
        <f t="shared" si="226"/>
        <v/>
      </c>
      <c r="AB873" t="str">
        <f>IFERROR(VLOOKUP($A873,[3]库存报告使用数据!$A$1:$D$65536,4,0),"")</f>
        <v/>
      </c>
      <c r="AC873" t="str">
        <f>IFERROR(VLOOKUP($A873,[3]库存报告使用数据!$A$1:$G$65536,7,0),"")</f>
        <v/>
      </c>
      <c r="AD873" t="str">
        <f>IFERROR(VLOOKUP($A873,[3]库存报告使用数据!$A$1:$J$65536,10,0),"")</f>
        <v/>
      </c>
      <c r="AE873" t="str">
        <f>IFERROR(VLOOKUP($A873,[3]库存报告使用数据!$A$1:$M$65536,13,0),"")</f>
        <v/>
      </c>
      <c r="AF873" s="20" t="str">
        <f t="shared" si="227"/>
        <v/>
      </c>
      <c r="AG873" s="20" t="str">
        <f t="shared" si="228"/>
        <v/>
      </c>
      <c r="AH873" s="20" t="str">
        <f t="shared" si="229"/>
        <v/>
      </c>
      <c r="AI873" s="20" t="str">
        <f t="shared" si="230"/>
        <v/>
      </c>
      <c r="AJ873">
        <f>IFERROR(VLOOKUP($B873,[4]库存报告使用数据!$A$1:$B$65536,2,0),0)</f>
        <v>0</v>
      </c>
      <c r="AK873">
        <f>IFERROR(VLOOKUP($B873,[4]库存报告使用数据!$A$1:$C$65536,3,0),)</f>
        <v>0</v>
      </c>
      <c r="AL873">
        <f>IFERROR(VLOOKUP($B873,[4]库存报告使用数据!$A$1:$D$65536,4,0),)</f>
        <v>1</v>
      </c>
      <c r="AM873">
        <f>IFERROR(VLOOKUP($B873,[4]库存报告使用数据!$A$1:$E$65536,5,0),)</f>
        <v>0</v>
      </c>
      <c r="AN873" s="20" t="str">
        <f t="shared" si="231"/>
        <v/>
      </c>
      <c r="AO873" s="20" t="str">
        <f t="shared" si="232"/>
        <v/>
      </c>
      <c r="AP873" s="20">
        <f t="shared" si="233"/>
        <v>0</v>
      </c>
      <c r="AQ873" s="20" t="str">
        <f t="shared" si="234"/>
        <v/>
      </c>
      <c r="AR873" s="32">
        <f t="shared" si="235"/>
        <v>0</v>
      </c>
      <c r="AS873" s="32">
        <f t="shared" si="236"/>
        <v>0</v>
      </c>
      <c r="AT873" s="32">
        <f t="shared" si="237"/>
        <v>4</v>
      </c>
      <c r="AU873" s="28" t="str">
        <f t="shared" si="238"/>
        <v>库存为4</v>
      </c>
      <c r="AV873" s="34" t="str">
        <f>IFERROR(时间!$B$4+AU873,"上周无销量")</f>
        <v>上周无销量</v>
      </c>
    </row>
    <row r="874" spans="1:48">
      <c r="A874" s="18" t="s">
        <v>919</v>
      </c>
      <c r="B874" t="str">
        <f>VLOOKUP(A874,'[1]sku-asin（子）'!$A:$B,2,0)</f>
        <v>B0761QZ223</v>
      </c>
      <c r="C874" t="str">
        <f>VLOOKUP(A874,'[1]子sku-父sku'!$A:$B,2,0)</f>
        <v>LYQ-BS-LB01</v>
      </c>
      <c r="D874" s="28">
        <f>IFERROR(VLOOKUP(A874,[2]库存报告使用数据处理!$A:$C,3,0),0)</f>
        <v>1</v>
      </c>
      <c r="E874" s="28">
        <f>IFERROR(VLOOKUP(A874,[2]库存报告使用数据处理!$A:$D,4,0),0)</f>
        <v>0</v>
      </c>
      <c r="F874" s="28">
        <f>IFERROR(VLOOKUP(A874,[2]库存报告使用数据处理!$A:$E,5,0),0)</f>
        <v>0</v>
      </c>
      <c r="G874" s="28">
        <f>IFERROR(VLOOKUP(A874,[2]库存报告使用数据处理!$A:$F,6,0),0)</f>
        <v>0</v>
      </c>
      <c r="H874" s="29">
        <f>IFERROR(VLOOKUP(A874,[2]库存报告使用数据处理!$A:$G,7,0),0)</f>
        <v>5.2</v>
      </c>
      <c r="I874">
        <f>IFERROR(VLOOKUP(A874,[5]数据处理!$A:$B,2,0),0)</f>
        <v>4</v>
      </c>
      <c r="J874" s="30">
        <f>IFERROR(VLOOKUP(A874,[5]数据处理!$A:$D,4,0),0)</f>
        <v>0</v>
      </c>
      <c r="K874" s="30">
        <f>IFERROR(VLOOKUP(A874,[5]数据处理!$A:$E,5,0),0)</f>
        <v>0</v>
      </c>
      <c r="L874" s="30">
        <f>IFERROR(VLOOKUP(A874,[5]数据处理!$A:$G,7,0),0)</f>
        <v>0</v>
      </c>
      <c r="M874">
        <f t="shared" si="222"/>
        <v>4</v>
      </c>
      <c r="N874">
        <f>IFERROR(VLOOKUP(A874,[5]数据处理!$A:$C,3,0),0)</f>
        <v>0</v>
      </c>
      <c r="O874">
        <f>IFERROR(VLOOKUP($A874,[5]数据处理!$A:$N,14,0),0)</f>
        <v>5</v>
      </c>
      <c r="P874" t="str">
        <f>IFERROR(VLOOKUP($A874,[3]库存报告使用数据!$A$1:$B$65536,2,0),"")</f>
        <v/>
      </c>
      <c r="Q874" t="str">
        <f>IFERROR(VLOOKUP($A874,[3]库存报告使用数据!$A$1:$E$65536,5,0),"")</f>
        <v/>
      </c>
      <c r="R874" t="str">
        <f>IFERROR(VLOOKUP($A874,[3]库存报告使用数据!$A$1:$H$65536,8,0),"")</f>
        <v/>
      </c>
      <c r="S874" t="str">
        <f>IFERROR(VLOOKUP($A874,[3]库存报告使用数据!$A$1:$K$65536,11,0),"")</f>
        <v/>
      </c>
      <c r="T874" t="str">
        <f>IFERROR(VLOOKUP($A874,[3]库存报告使用数据!$A$1:$C$65536,3,0),"")</f>
        <v/>
      </c>
      <c r="U874" t="str">
        <f>IFERROR(VLOOKUP($A874,[3]库存报告使用数据!$A$1:$F$65536,6,0),"")</f>
        <v/>
      </c>
      <c r="V874" t="str">
        <f>IFERROR(VLOOKUP($A874,[3]库存报告使用数据!$A$1:$I$65536,9,0),"")</f>
        <v/>
      </c>
      <c r="W874" t="str">
        <f>IFERROR(VLOOKUP($A874,[3]库存报告使用数据!$A$1:$L$65536,12,0),"")</f>
        <v/>
      </c>
      <c r="X874" s="20" t="str">
        <f t="shared" si="223"/>
        <v/>
      </c>
      <c r="Y874" s="20" t="str">
        <f t="shared" si="224"/>
        <v/>
      </c>
      <c r="Z874" s="20" t="str">
        <f t="shared" si="225"/>
        <v/>
      </c>
      <c r="AA874" s="20" t="str">
        <f t="shared" si="226"/>
        <v/>
      </c>
      <c r="AB874" t="str">
        <f>IFERROR(VLOOKUP($A874,[3]库存报告使用数据!$A$1:$D$65536,4,0),"")</f>
        <v/>
      </c>
      <c r="AC874" t="str">
        <f>IFERROR(VLOOKUP($A874,[3]库存报告使用数据!$A$1:$G$65536,7,0),"")</f>
        <v/>
      </c>
      <c r="AD874" t="str">
        <f>IFERROR(VLOOKUP($A874,[3]库存报告使用数据!$A$1:$J$65536,10,0),"")</f>
        <v/>
      </c>
      <c r="AE874" t="str">
        <f>IFERROR(VLOOKUP($A874,[3]库存报告使用数据!$A$1:$M$65536,13,0),"")</f>
        <v/>
      </c>
      <c r="AF874" s="20" t="str">
        <f t="shared" si="227"/>
        <v/>
      </c>
      <c r="AG874" s="20" t="str">
        <f t="shared" si="228"/>
        <v/>
      </c>
      <c r="AH874" s="20" t="str">
        <f t="shared" si="229"/>
        <v/>
      </c>
      <c r="AI874" s="20" t="str">
        <f t="shared" si="230"/>
        <v/>
      </c>
      <c r="AJ874">
        <f>IFERROR(VLOOKUP($B874,[4]库存报告使用数据!$A$1:$B$65536,2,0),0)</f>
        <v>3</v>
      </c>
      <c r="AK874">
        <f>IFERROR(VLOOKUP($B874,[4]库存报告使用数据!$A$1:$C$65536,3,0),)</f>
        <v>0</v>
      </c>
      <c r="AL874">
        <f>IFERROR(VLOOKUP($B874,[4]库存报告使用数据!$A$1:$D$65536,4,0),)</f>
        <v>0</v>
      </c>
      <c r="AM874">
        <f>IFERROR(VLOOKUP($B874,[4]库存报告使用数据!$A$1:$E$65536,5,0),)</f>
        <v>0</v>
      </c>
      <c r="AN874" s="20">
        <f t="shared" si="231"/>
        <v>0.333333333333333</v>
      </c>
      <c r="AO874" s="20" t="str">
        <f t="shared" si="232"/>
        <v/>
      </c>
      <c r="AP874" s="20" t="str">
        <f t="shared" si="233"/>
        <v/>
      </c>
      <c r="AQ874" s="20" t="str">
        <f t="shared" si="234"/>
        <v/>
      </c>
      <c r="AR874" s="32">
        <f t="shared" si="235"/>
        <v>0.142857142857143</v>
      </c>
      <c r="AS874" s="32">
        <f t="shared" si="236"/>
        <v>8.57142857142857</v>
      </c>
      <c r="AT874" s="32">
        <f t="shared" si="237"/>
        <v>-4.57142857142857</v>
      </c>
      <c r="AU874" s="28">
        <f t="shared" si="238"/>
        <v>28</v>
      </c>
      <c r="AV874" s="34">
        <f>IFERROR(时间!$B$4+AU874,"上周无销量")</f>
        <v>43311</v>
      </c>
    </row>
    <row r="875" spans="1:48">
      <c r="A875" s="18" t="s">
        <v>920</v>
      </c>
      <c r="B875" t="str">
        <f>VLOOKUP(A875,'[1]sku-asin（子）'!$A:$B,2,0)</f>
        <v>B0761S2NFC</v>
      </c>
      <c r="C875" t="str">
        <f>VLOOKUP(A875,'[1]子sku-父sku'!$A:$B,2,0)</f>
        <v>LYQ-BS-LB01</v>
      </c>
      <c r="D875" s="28">
        <f>IFERROR(VLOOKUP(A875,[2]库存报告使用数据处理!$A:$C,3,0),0)</f>
        <v>0</v>
      </c>
      <c r="E875" s="28">
        <f>IFERROR(VLOOKUP(A875,[2]库存报告使用数据处理!$A:$D,4,0),0)</f>
        <v>1</v>
      </c>
      <c r="F875" s="28">
        <f>IFERROR(VLOOKUP(A875,[2]库存报告使用数据处理!$A:$E,5,0),0)</f>
        <v>0</v>
      </c>
      <c r="G875" s="28">
        <f>IFERROR(VLOOKUP(A875,[2]库存报告使用数据处理!$A:$F,6,0),0)</f>
        <v>0</v>
      </c>
      <c r="H875" s="29">
        <f>IFERROR(VLOOKUP(A875,[2]库存报告使用数据处理!$A:$G,7,0),0)</f>
        <v>5.2</v>
      </c>
      <c r="I875">
        <f>IFERROR(VLOOKUP(A875,[5]数据处理!$A:$B,2,0),0)</f>
        <v>3</v>
      </c>
      <c r="J875" s="30">
        <f>IFERROR(VLOOKUP(A875,[5]数据处理!$A:$D,4,0),0)</f>
        <v>0</v>
      </c>
      <c r="K875" s="30">
        <f>IFERROR(VLOOKUP(A875,[5]数据处理!$A:$E,5,0),0)</f>
        <v>0</v>
      </c>
      <c r="L875" s="30">
        <f>IFERROR(VLOOKUP(A875,[5]数据处理!$A:$G,7,0),0)</f>
        <v>0</v>
      </c>
      <c r="M875">
        <f t="shared" si="222"/>
        <v>3</v>
      </c>
      <c r="N875">
        <f>IFERROR(VLOOKUP(A875,[5]数据处理!$A:$C,3,0),0)</f>
        <v>0</v>
      </c>
      <c r="O875">
        <f>IFERROR(VLOOKUP($A875,[5]数据处理!$A:$N,14,0),0)</f>
        <v>3</v>
      </c>
      <c r="P875" t="str">
        <f>IFERROR(VLOOKUP($A875,[3]库存报告使用数据!$A$1:$B$65536,2,0),"")</f>
        <v/>
      </c>
      <c r="Q875" t="str">
        <f>IFERROR(VLOOKUP($A875,[3]库存报告使用数据!$A$1:$E$65536,5,0),"")</f>
        <v/>
      </c>
      <c r="R875" t="str">
        <f>IFERROR(VLOOKUP($A875,[3]库存报告使用数据!$A$1:$H$65536,8,0),"")</f>
        <v/>
      </c>
      <c r="S875" t="str">
        <f>IFERROR(VLOOKUP($A875,[3]库存报告使用数据!$A$1:$K$65536,11,0),"")</f>
        <v/>
      </c>
      <c r="T875" t="str">
        <f>IFERROR(VLOOKUP($A875,[3]库存报告使用数据!$A$1:$C$65536,3,0),"")</f>
        <v/>
      </c>
      <c r="U875" t="str">
        <f>IFERROR(VLOOKUP($A875,[3]库存报告使用数据!$A$1:$F$65536,6,0),"")</f>
        <v/>
      </c>
      <c r="V875" t="str">
        <f>IFERROR(VLOOKUP($A875,[3]库存报告使用数据!$A$1:$I$65536,9,0),"")</f>
        <v/>
      </c>
      <c r="W875" t="str">
        <f>IFERROR(VLOOKUP($A875,[3]库存报告使用数据!$A$1:$L$65536,12,0),"")</f>
        <v/>
      </c>
      <c r="X875" s="20" t="str">
        <f t="shared" si="223"/>
        <v/>
      </c>
      <c r="Y875" s="20" t="str">
        <f t="shared" si="224"/>
        <v/>
      </c>
      <c r="Z875" s="20" t="str">
        <f t="shared" si="225"/>
        <v/>
      </c>
      <c r="AA875" s="20" t="str">
        <f t="shared" si="226"/>
        <v/>
      </c>
      <c r="AB875" t="str">
        <f>IFERROR(VLOOKUP($A875,[3]库存报告使用数据!$A$1:$D$65536,4,0),"")</f>
        <v/>
      </c>
      <c r="AC875" t="str">
        <f>IFERROR(VLOOKUP($A875,[3]库存报告使用数据!$A$1:$G$65536,7,0),"")</f>
        <v/>
      </c>
      <c r="AD875" t="str">
        <f>IFERROR(VLOOKUP($A875,[3]库存报告使用数据!$A$1:$J$65536,10,0),"")</f>
        <v/>
      </c>
      <c r="AE875" t="str">
        <f>IFERROR(VLOOKUP($A875,[3]库存报告使用数据!$A$1:$M$65536,13,0),"")</f>
        <v/>
      </c>
      <c r="AF875" s="20" t="str">
        <f t="shared" si="227"/>
        <v/>
      </c>
      <c r="AG875" s="20" t="str">
        <f t="shared" si="228"/>
        <v/>
      </c>
      <c r="AH875" s="20" t="str">
        <f t="shared" si="229"/>
        <v/>
      </c>
      <c r="AI875" s="20" t="str">
        <f t="shared" si="230"/>
        <v/>
      </c>
      <c r="AJ875">
        <f>IFERROR(VLOOKUP($B875,[4]库存报告使用数据!$A$1:$B$65536,2,0),0)</f>
        <v>4</v>
      </c>
      <c r="AK875">
        <f>IFERROR(VLOOKUP($B875,[4]库存报告使用数据!$A$1:$C$65536,3,0),)</f>
        <v>2</v>
      </c>
      <c r="AL875">
        <f>IFERROR(VLOOKUP($B875,[4]库存报告使用数据!$A$1:$D$65536,4,0),)</f>
        <v>1</v>
      </c>
      <c r="AM875">
        <f>IFERROR(VLOOKUP($B875,[4]库存报告使用数据!$A$1:$E$65536,5,0),)</f>
        <v>12</v>
      </c>
      <c r="AN875" s="20">
        <f t="shared" si="231"/>
        <v>0</v>
      </c>
      <c r="AO875" s="20">
        <f t="shared" si="232"/>
        <v>0.5</v>
      </c>
      <c r="AP875" s="20">
        <f t="shared" si="233"/>
        <v>0</v>
      </c>
      <c r="AQ875" s="20">
        <f t="shared" si="234"/>
        <v>0</v>
      </c>
      <c r="AR875" s="32">
        <f t="shared" si="235"/>
        <v>0</v>
      </c>
      <c r="AS875" s="32">
        <f t="shared" si="236"/>
        <v>0</v>
      </c>
      <c r="AT875" s="32">
        <f t="shared" si="237"/>
        <v>3</v>
      </c>
      <c r="AU875" s="28" t="str">
        <f t="shared" si="238"/>
        <v>库存为3</v>
      </c>
      <c r="AV875" s="34" t="str">
        <f>IFERROR(时间!$B$4+AU875,"上周无销量")</f>
        <v>上周无销量</v>
      </c>
    </row>
    <row r="876" spans="1:48">
      <c r="A876" s="18" t="s">
        <v>921</v>
      </c>
      <c r="B876" t="str">
        <f>VLOOKUP(A876,'[1]sku-asin（子）'!$A:$B,2,0)</f>
        <v>B0761QYF2V</v>
      </c>
      <c r="C876" t="str">
        <f>VLOOKUP(A876,'[1]子sku-父sku'!$A:$B,2,0)</f>
        <v>LYQ-BS-LB01</v>
      </c>
      <c r="D876" s="28">
        <f>IFERROR(VLOOKUP(A876,[2]库存报告使用数据处理!$A:$C,3,0),0)</f>
        <v>0</v>
      </c>
      <c r="E876" s="28">
        <f>IFERROR(VLOOKUP(A876,[2]库存报告使用数据处理!$A:$D,4,0),0)</f>
        <v>0</v>
      </c>
      <c r="F876" s="28">
        <f>IFERROR(VLOOKUP(A876,[2]库存报告使用数据处理!$A:$E,5,0),0)</f>
        <v>0</v>
      </c>
      <c r="G876" s="28">
        <f>IFERROR(VLOOKUP(A876,[2]库存报告使用数据处理!$A:$F,6,0),0)</f>
        <v>1</v>
      </c>
      <c r="H876" s="29">
        <f>IFERROR(VLOOKUP(A876,[2]库存报告使用数据处理!$A:$G,7,0),0)</f>
        <v>5.2</v>
      </c>
      <c r="I876">
        <f>IFERROR(VLOOKUP(A876,[5]数据处理!$A:$B,2,0),0)</f>
        <v>4</v>
      </c>
      <c r="J876" s="30">
        <f>IFERROR(VLOOKUP(A876,[5]数据处理!$A:$D,4,0),0)</f>
        <v>0</v>
      </c>
      <c r="K876" s="30">
        <f>IFERROR(VLOOKUP(A876,[5]数据处理!$A:$E,5,0),0)</f>
        <v>0</v>
      </c>
      <c r="L876" s="30">
        <f>IFERROR(VLOOKUP(A876,[5]数据处理!$A:$G,7,0),0)</f>
        <v>0</v>
      </c>
      <c r="M876">
        <f t="shared" si="222"/>
        <v>4</v>
      </c>
      <c r="N876">
        <f>IFERROR(VLOOKUP(A876,[5]数据处理!$A:$C,3,0),0)</f>
        <v>0</v>
      </c>
      <c r="O876">
        <f>IFERROR(VLOOKUP($A876,[5]数据处理!$A:$N,14,0),0)</f>
        <v>4</v>
      </c>
      <c r="P876" t="str">
        <f>IFERROR(VLOOKUP($A876,[3]库存报告使用数据!$A$1:$B$65536,2,0),"")</f>
        <v/>
      </c>
      <c r="Q876" t="str">
        <f>IFERROR(VLOOKUP($A876,[3]库存报告使用数据!$A$1:$E$65536,5,0),"")</f>
        <v/>
      </c>
      <c r="R876" t="str">
        <f>IFERROR(VLOOKUP($A876,[3]库存报告使用数据!$A$1:$H$65536,8,0),"")</f>
        <v/>
      </c>
      <c r="S876" t="str">
        <f>IFERROR(VLOOKUP($A876,[3]库存报告使用数据!$A$1:$K$65536,11,0),"")</f>
        <v/>
      </c>
      <c r="T876" t="str">
        <f>IFERROR(VLOOKUP($A876,[3]库存报告使用数据!$A$1:$C$65536,3,0),"")</f>
        <v/>
      </c>
      <c r="U876" t="str">
        <f>IFERROR(VLOOKUP($A876,[3]库存报告使用数据!$A$1:$F$65536,6,0),"")</f>
        <v/>
      </c>
      <c r="V876" t="str">
        <f>IFERROR(VLOOKUP($A876,[3]库存报告使用数据!$A$1:$I$65536,9,0),"")</f>
        <v/>
      </c>
      <c r="W876" t="str">
        <f>IFERROR(VLOOKUP($A876,[3]库存报告使用数据!$A$1:$L$65536,12,0),"")</f>
        <v/>
      </c>
      <c r="X876" s="20" t="str">
        <f t="shared" si="223"/>
        <v/>
      </c>
      <c r="Y876" s="20" t="str">
        <f t="shared" si="224"/>
        <v/>
      </c>
      <c r="Z876" s="20" t="str">
        <f t="shared" si="225"/>
        <v/>
      </c>
      <c r="AA876" s="20" t="str">
        <f t="shared" si="226"/>
        <v/>
      </c>
      <c r="AB876" t="str">
        <f>IFERROR(VLOOKUP($A876,[3]库存报告使用数据!$A$1:$D$65536,4,0),"")</f>
        <v/>
      </c>
      <c r="AC876" t="str">
        <f>IFERROR(VLOOKUP($A876,[3]库存报告使用数据!$A$1:$G$65536,7,0),"")</f>
        <v/>
      </c>
      <c r="AD876" t="str">
        <f>IFERROR(VLOOKUP($A876,[3]库存报告使用数据!$A$1:$J$65536,10,0),"")</f>
        <v/>
      </c>
      <c r="AE876" t="str">
        <f>IFERROR(VLOOKUP($A876,[3]库存报告使用数据!$A$1:$M$65536,13,0),"")</f>
        <v/>
      </c>
      <c r="AF876" s="20" t="str">
        <f t="shared" si="227"/>
        <v/>
      </c>
      <c r="AG876" s="20" t="str">
        <f t="shared" si="228"/>
        <v/>
      </c>
      <c r="AH876" s="20" t="str">
        <f t="shared" si="229"/>
        <v/>
      </c>
      <c r="AI876" s="20" t="str">
        <f t="shared" si="230"/>
        <v/>
      </c>
      <c r="AJ876">
        <f>IFERROR(VLOOKUP($B876,[4]库存报告使用数据!$A$1:$B$65536,2,0),0)</f>
        <v>1</v>
      </c>
      <c r="AK876">
        <f>IFERROR(VLOOKUP($B876,[4]库存报告使用数据!$A$1:$C$65536,3,0),)</f>
        <v>2</v>
      </c>
      <c r="AL876">
        <f>IFERROR(VLOOKUP($B876,[4]库存报告使用数据!$A$1:$D$65536,4,0),)</f>
        <v>0</v>
      </c>
      <c r="AM876">
        <f>IFERROR(VLOOKUP($B876,[4]库存报告使用数据!$A$1:$E$65536,5,0),)</f>
        <v>1</v>
      </c>
      <c r="AN876" s="20">
        <f t="shared" si="231"/>
        <v>0</v>
      </c>
      <c r="AO876" s="20">
        <f t="shared" si="232"/>
        <v>0</v>
      </c>
      <c r="AP876" s="20" t="str">
        <f t="shared" si="233"/>
        <v/>
      </c>
      <c r="AQ876" s="20">
        <f t="shared" si="234"/>
        <v>1</v>
      </c>
      <c r="AR876" s="32">
        <f t="shared" si="235"/>
        <v>0</v>
      </c>
      <c r="AS876" s="32">
        <f t="shared" si="236"/>
        <v>0</v>
      </c>
      <c r="AT876" s="32">
        <f t="shared" si="237"/>
        <v>4</v>
      </c>
      <c r="AU876" s="28" t="str">
        <f t="shared" si="238"/>
        <v>库存为4</v>
      </c>
      <c r="AV876" s="34" t="str">
        <f>IFERROR(时间!$B$4+AU876,"上周无销量")</f>
        <v>上周无销量</v>
      </c>
    </row>
    <row r="877" spans="1:48">
      <c r="A877" s="18" t="s">
        <v>922</v>
      </c>
      <c r="B877" t="str">
        <f>VLOOKUP(A877,'[1]sku-asin（子）'!$A:$B,2,0)</f>
        <v>B0761QQB15</v>
      </c>
      <c r="C877" t="str">
        <f>VLOOKUP(A877,'[1]子sku-父sku'!$A:$B,2,0)</f>
        <v>LYQ-BS-LB01</v>
      </c>
      <c r="D877" s="28">
        <f>IFERROR(VLOOKUP(A877,[2]库存报告使用数据处理!$A:$C,3,0),0)</f>
        <v>0</v>
      </c>
      <c r="E877" s="28">
        <f>IFERROR(VLOOKUP(A877,[2]库存报告使用数据处理!$A:$D,4,0),0)</f>
        <v>0</v>
      </c>
      <c r="F877" s="28">
        <f>IFERROR(VLOOKUP(A877,[2]库存报告使用数据处理!$A:$E,5,0),0)</f>
        <v>0</v>
      </c>
      <c r="G877" s="28">
        <f>IFERROR(VLOOKUP(A877,[2]库存报告使用数据处理!$A:$F,6,0),0)</f>
        <v>1</v>
      </c>
      <c r="H877" s="29">
        <f>IFERROR(VLOOKUP(A877,[2]库存报告使用数据处理!$A:$G,7,0),0)</f>
        <v>5.2</v>
      </c>
      <c r="I877">
        <f>IFERROR(VLOOKUP(A877,[5]数据处理!$A:$B,2,0),0)</f>
        <v>3</v>
      </c>
      <c r="J877" s="30">
        <f>IFERROR(VLOOKUP(A877,[5]数据处理!$A:$D,4,0),0)</f>
        <v>0</v>
      </c>
      <c r="K877" s="30">
        <f>IFERROR(VLOOKUP(A877,[5]数据处理!$A:$E,5,0),0)</f>
        <v>0</v>
      </c>
      <c r="L877" s="30">
        <f>IFERROR(VLOOKUP(A877,[5]数据处理!$A:$G,7,0),0)</f>
        <v>0</v>
      </c>
      <c r="M877">
        <f t="shared" si="222"/>
        <v>3</v>
      </c>
      <c r="N877">
        <f>IFERROR(VLOOKUP(A877,[5]数据处理!$A:$C,3,0),0)</f>
        <v>0</v>
      </c>
      <c r="O877">
        <f>IFERROR(VLOOKUP($A877,[5]数据处理!$A:$N,14,0),0)</f>
        <v>3</v>
      </c>
      <c r="P877" t="str">
        <f>IFERROR(VLOOKUP($A877,[3]库存报告使用数据!$A$1:$B$65536,2,0),"")</f>
        <v/>
      </c>
      <c r="Q877" t="str">
        <f>IFERROR(VLOOKUP($A877,[3]库存报告使用数据!$A$1:$E$65536,5,0),"")</f>
        <v/>
      </c>
      <c r="R877" t="str">
        <f>IFERROR(VLOOKUP($A877,[3]库存报告使用数据!$A$1:$H$65536,8,0),"")</f>
        <v/>
      </c>
      <c r="S877" t="str">
        <f>IFERROR(VLOOKUP($A877,[3]库存报告使用数据!$A$1:$K$65536,11,0),"")</f>
        <v/>
      </c>
      <c r="T877" t="str">
        <f>IFERROR(VLOOKUP($A877,[3]库存报告使用数据!$A$1:$C$65536,3,0),"")</f>
        <v/>
      </c>
      <c r="U877" t="str">
        <f>IFERROR(VLOOKUP($A877,[3]库存报告使用数据!$A$1:$F$65536,6,0),"")</f>
        <v/>
      </c>
      <c r="V877" t="str">
        <f>IFERROR(VLOOKUP($A877,[3]库存报告使用数据!$A$1:$I$65536,9,0),"")</f>
        <v/>
      </c>
      <c r="W877" t="str">
        <f>IFERROR(VLOOKUP($A877,[3]库存报告使用数据!$A$1:$L$65536,12,0),"")</f>
        <v/>
      </c>
      <c r="X877" s="20" t="str">
        <f t="shared" si="223"/>
        <v/>
      </c>
      <c r="Y877" s="20" t="str">
        <f t="shared" si="224"/>
        <v/>
      </c>
      <c r="Z877" s="20" t="str">
        <f t="shared" si="225"/>
        <v/>
      </c>
      <c r="AA877" s="20" t="str">
        <f t="shared" si="226"/>
        <v/>
      </c>
      <c r="AB877" t="str">
        <f>IFERROR(VLOOKUP($A877,[3]库存报告使用数据!$A$1:$D$65536,4,0),"")</f>
        <v/>
      </c>
      <c r="AC877" t="str">
        <f>IFERROR(VLOOKUP($A877,[3]库存报告使用数据!$A$1:$G$65536,7,0),"")</f>
        <v/>
      </c>
      <c r="AD877" t="str">
        <f>IFERROR(VLOOKUP($A877,[3]库存报告使用数据!$A$1:$J$65536,10,0),"")</f>
        <v/>
      </c>
      <c r="AE877" t="str">
        <f>IFERROR(VLOOKUP($A877,[3]库存报告使用数据!$A$1:$M$65536,13,0),"")</f>
        <v/>
      </c>
      <c r="AF877" s="20" t="str">
        <f t="shared" si="227"/>
        <v/>
      </c>
      <c r="AG877" s="20" t="str">
        <f t="shared" si="228"/>
        <v/>
      </c>
      <c r="AH877" s="20" t="str">
        <f t="shared" si="229"/>
        <v/>
      </c>
      <c r="AI877" s="20" t="str">
        <f t="shared" si="230"/>
        <v/>
      </c>
      <c r="AJ877">
        <f>IFERROR(VLOOKUP($B877,[4]库存报告使用数据!$A$1:$B$65536,2,0),0)</f>
        <v>0</v>
      </c>
      <c r="AK877">
        <f>IFERROR(VLOOKUP($B877,[4]库存报告使用数据!$A$1:$C$65536,3,0),)</f>
        <v>0</v>
      </c>
      <c r="AL877">
        <f>IFERROR(VLOOKUP($B877,[4]库存报告使用数据!$A$1:$D$65536,4,0),)</f>
        <v>0</v>
      </c>
      <c r="AM877">
        <f>IFERROR(VLOOKUP($B877,[4]库存报告使用数据!$A$1:$E$65536,5,0),)</f>
        <v>0</v>
      </c>
      <c r="AN877" s="20" t="str">
        <f t="shared" si="231"/>
        <v/>
      </c>
      <c r="AO877" s="20" t="str">
        <f t="shared" si="232"/>
        <v/>
      </c>
      <c r="AP877" s="20" t="str">
        <f t="shared" si="233"/>
        <v/>
      </c>
      <c r="AQ877" s="20" t="str">
        <f t="shared" si="234"/>
        <v/>
      </c>
      <c r="AR877" s="32">
        <f t="shared" si="235"/>
        <v>0</v>
      </c>
      <c r="AS877" s="32">
        <f t="shared" si="236"/>
        <v>0</v>
      </c>
      <c r="AT877" s="32">
        <f t="shared" si="237"/>
        <v>3</v>
      </c>
      <c r="AU877" s="28" t="str">
        <f t="shared" si="238"/>
        <v>库存为3</v>
      </c>
      <c r="AV877" s="34" t="str">
        <f>IFERROR(时间!$B$4+AU877,"上周无销量")</f>
        <v>上周无销量</v>
      </c>
    </row>
    <row r="878" spans="1:48">
      <c r="A878" s="18" t="s">
        <v>923</v>
      </c>
      <c r="B878" t="str">
        <f>VLOOKUP(A878,'[1]sku-asin（子）'!$A:$B,2,0)</f>
        <v>B0761WK4MQ</v>
      </c>
      <c r="C878" t="str">
        <f>VLOOKUP(A878,'[1]子sku-父sku'!$A:$B,2,0)</f>
        <v>LYQ-BS-LB01</v>
      </c>
      <c r="D878" s="28">
        <f>IFERROR(VLOOKUP(A878,[2]库存报告使用数据处理!$A:$C,3,0),0)</f>
        <v>0</v>
      </c>
      <c r="E878" s="28">
        <f>IFERROR(VLOOKUP(A878,[2]库存报告使用数据处理!$A:$D,4,0),0)</f>
        <v>0</v>
      </c>
      <c r="F878" s="28">
        <f>IFERROR(VLOOKUP(A878,[2]库存报告使用数据处理!$A:$E,5,0),0)</f>
        <v>0</v>
      </c>
      <c r="G878" s="28">
        <f>IFERROR(VLOOKUP(A878,[2]库存报告使用数据处理!$A:$F,6,0),0)</f>
        <v>0</v>
      </c>
      <c r="H878" s="29">
        <f>IFERROR(VLOOKUP(A878,[2]库存报告使用数据处理!$A:$G,7,0),0)</f>
        <v>0</v>
      </c>
      <c r="I878">
        <f>IFERROR(VLOOKUP(A878,[5]数据处理!$A:$B,2,0),0)</f>
        <v>1</v>
      </c>
      <c r="J878" s="30">
        <f>IFERROR(VLOOKUP(A878,[5]数据处理!$A:$D,4,0),0)</f>
        <v>0</v>
      </c>
      <c r="K878" s="30">
        <f>IFERROR(VLOOKUP(A878,[5]数据处理!$A:$E,5,0),0)</f>
        <v>0</v>
      </c>
      <c r="L878" s="30">
        <f>IFERROR(VLOOKUP(A878,[5]数据处理!$A:$G,7,0),0)</f>
        <v>0</v>
      </c>
      <c r="M878">
        <f t="shared" si="222"/>
        <v>1</v>
      </c>
      <c r="N878">
        <f>IFERROR(VLOOKUP(A878,[5]数据处理!$A:$C,3,0),0)</f>
        <v>0</v>
      </c>
      <c r="O878">
        <f>IFERROR(VLOOKUP($A878,[5]数据处理!$A:$N,14,0),0)</f>
        <v>1</v>
      </c>
      <c r="P878" t="str">
        <f>IFERROR(VLOOKUP($A878,[3]库存报告使用数据!$A$1:$B$65536,2,0),"")</f>
        <v/>
      </c>
      <c r="Q878" t="str">
        <f>IFERROR(VLOOKUP($A878,[3]库存报告使用数据!$A$1:$E$65536,5,0),"")</f>
        <v/>
      </c>
      <c r="R878" t="str">
        <f>IFERROR(VLOOKUP($A878,[3]库存报告使用数据!$A$1:$H$65536,8,0),"")</f>
        <v/>
      </c>
      <c r="S878" t="str">
        <f>IFERROR(VLOOKUP($A878,[3]库存报告使用数据!$A$1:$K$65536,11,0),"")</f>
        <v/>
      </c>
      <c r="T878" t="str">
        <f>IFERROR(VLOOKUP($A878,[3]库存报告使用数据!$A$1:$C$65536,3,0),"")</f>
        <v/>
      </c>
      <c r="U878" t="str">
        <f>IFERROR(VLOOKUP($A878,[3]库存报告使用数据!$A$1:$F$65536,6,0),"")</f>
        <v/>
      </c>
      <c r="V878" t="str">
        <f>IFERROR(VLOOKUP($A878,[3]库存报告使用数据!$A$1:$I$65536,9,0),"")</f>
        <v/>
      </c>
      <c r="W878" t="str">
        <f>IFERROR(VLOOKUP($A878,[3]库存报告使用数据!$A$1:$L$65536,12,0),"")</f>
        <v/>
      </c>
      <c r="X878" s="20" t="str">
        <f t="shared" si="223"/>
        <v/>
      </c>
      <c r="Y878" s="20" t="str">
        <f t="shared" si="224"/>
        <v/>
      </c>
      <c r="Z878" s="20" t="str">
        <f t="shared" si="225"/>
        <v/>
      </c>
      <c r="AA878" s="20" t="str">
        <f t="shared" si="226"/>
        <v/>
      </c>
      <c r="AB878" t="str">
        <f>IFERROR(VLOOKUP($A878,[3]库存报告使用数据!$A$1:$D$65536,4,0),"")</f>
        <v/>
      </c>
      <c r="AC878" t="str">
        <f>IFERROR(VLOOKUP($A878,[3]库存报告使用数据!$A$1:$G$65536,7,0),"")</f>
        <v/>
      </c>
      <c r="AD878" t="str">
        <f>IFERROR(VLOOKUP($A878,[3]库存报告使用数据!$A$1:$J$65536,10,0),"")</f>
        <v/>
      </c>
      <c r="AE878" t="str">
        <f>IFERROR(VLOOKUP($A878,[3]库存报告使用数据!$A$1:$M$65536,13,0),"")</f>
        <v/>
      </c>
      <c r="AF878" s="20" t="str">
        <f t="shared" si="227"/>
        <v/>
      </c>
      <c r="AG878" s="20" t="str">
        <f t="shared" si="228"/>
        <v/>
      </c>
      <c r="AH878" s="20" t="str">
        <f t="shared" si="229"/>
        <v/>
      </c>
      <c r="AI878" s="20" t="str">
        <f t="shared" si="230"/>
        <v/>
      </c>
      <c r="AJ878">
        <f>IFERROR(VLOOKUP($B878,[4]库存报告使用数据!$A$1:$B$65536,2,0),0)</f>
        <v>1</v>
      </c>
      <c r="AK878">
        <f>IFERROR(VLOOKUP($B878,[4]库存报告使用数据!$A$1:$C$65536,3,0),)</f>
        <v>0</v>
      </c>
      <c r="AL878">
        <f>IFERROR(VLOOKUP($B878,[4]库存报告使用数据!$A$1:$D$65536,4,0),)</f>
        <v>1</v>
      </c>
      <c r="AM878">
        <f>IFERROR(VLOOKUP($B878,[4]库存报告使用数据!$A$1:$E$65536,5,0),)</f>
        <v>0</v>
      </c>
      <c r="AN878" s="20">
        <f t="shared" si="231"/>
        <v>0</v>
      </c>
      <c r="AO878" s="20" t="str">
        <f t="shared" si="232"/>
        <v/>
      </c>
      <c r="AP878" s="20">
        <f t="shared" si="233"/>
        <v>0</v>
      </c>
      <c r="AQ878" s="20" t="str">
        <f t="shared" si="234"/>
        <v/>
      </c>
      <c r="AR878" s="32">
        <f t="shared" si="235"/>
        <v>0</v>
      </c>
      <c r="AS878" s="32">
        <f t="shared" si="236"/>
        <v>0</v>
      </c>
      <c r="AT878" s="32">
        <f t="shared" si="237"/>
        <v>1</v>
      </c>
      <c r="AU878" s="28" t="str">
        <f t="shared" si="238"/>
        <v>库存为1</v>
      </c>
      <c r="AV878" s="34" t="str">
        <f>IFERROR(时间!$B$4+AU878,"上周无销量")</f>
        <v>上周无销量</v>
      </c>
    </row>
    <row r="879" spans="1:48">
      <c r="A879" s="18" t="s">
        <v>924</v>
      </c>
      <c r="B879" t="str">
        <f>VLOOKUP(A879,'[1]sku-asin（子）'!$A:$B,2,0)</f>
        <v>B0761TDM34</v>
      </c>
      <c r="C879" t="str">
        <f>VLOOKUP(A879,'[1]子sku-父sku'!$A:$B,2,0)</f>
        <v>LYQ-BS-LB01</v>
      </c>
      <c r="D879" s="28">
        <f>IFERROR(VLOOKUP(A879,[2]库存报告使用数据处理!$A:$C,3,0),0)</f>
        <v>1</v>
      </c>
      <c r="E879" s="28">
        <f>IFERROR(VLOOKUP(A879,[2]库存报告使用数据处理!$A:$D,4,0),0)</f>
        <v>0</v>
      </c>
      <c r="F879" s="28">
        <f>IFERROR(VLOOKUP(A879,[2]库存报告使用数据处理!$A:$E,5,0),0)</f>
        <v>0</v>
      </c>
      <c r="G879" s="28">
        <f>IFERROR(VLOOKUP(A879,[2]库存报告使用数据处理!$A:$F,6,0),0)</f>
        <v>1</v>
      </c>
      <c r="H879" s="29">
        <f>IFERROR(VLOOKUP(A879,[2]库存报告使用数据处理!$A:$G,7,0),0)</f>
        <v>5.2</v>
      </c>
      <c r="I879">
        <f>IFERROR(VLOOKUP(A879,[5]数据处理!$A:$B,2,0),0)</f>
        <v>0</v>
      </c>
      <c r="J879" s="30">
        <f>IFERROR(VLOOKUP(A879,[5]数据处理!$A:$D,4,0),0)</f>
        <v>0</v>
      </c>
      <c r="K879" s="30">
        <f>IFERROR(VLOOKUP(A879,[5]数据处理!$A:$E,5,0),0)</f>
        <v>0</v>
      </c>
      <c r="L879" s="30">
        <f>IFERROR(VLOOKUP(A879,[5]数据处理!$A:$G,7,0),0)</f>
        <v>0</v>
      </c>
      <c r="M879">
        <f t="shared" si="222"/>
        <v>0</v>
      </c>
      <c r="N879">
        <f>IFERROR(VLOOKUP(A879,[5]数据处理!$A:$C,3,0),0)</f>
        <v>0</v>
      </c>
      <c r="O879">
        <f>IFERROR(VLOOKUP($A879,[5]数据处理!$A:$N,14,0),0)</f>
        <v>2</v>
      </c>
      <c r="P879" t="str">
        <f>IFERROR(VLOOKUP($A879,[3]库存报告使用数据!$A$1:$B$65536,2,0),"")</f>
        <v/>
      </c>
      <c r="Q879" t="str">
        <f>IFERROR(VLOOKUP($A879,[3]库存报告使用数据!$A$1:$E$65536,5,0),"")</f>
        <v/>
      </c>
      <c r="R879" t="str">
        <f>IFERROR(VLOOKUP($A879,[3]库存报告使用数据!$A$1:$H$65536,8,0),"")</f>
        <v/>
      </c>
      <c r="S879" t="str">
        <f>IFERROR(VLOOKUP($A879,[3]库存报告使用数据!$A$1:$K$65536,11,0),"")</f>
        <v/>
      </c>
      <c r="T879" t="str">
        <f>IFERROR(VLOOKUP($A879,[3]库存报告使用数据!$A$1:$C$65536,3,0),"")</f>
        <v/>
      </c>
      <c r="U879" t="str">
        <f>IFERROR(VLOOKUP($A879,[3]库存报告使用数据!$A$1:$F$65536,6,0),"")</f>
        <v/>
      </c>
      <c r="V879" t="str">
        <f>IFERROR(VLOOKUP($A879,[3]库存报告使用数据!$A$1:$I$65536,9,0),"")</f>
        <v/>
      </c>
      <c r="W879" t="str">
        <f>IFERROR(VLOOKUP($A879,[3]库存报告使用数据!$A$1:$L$65536,12,0),"")</f>
        <v/>
      </c>
      <c r="X879" s="20" t="str">
        <f t="shared" si="223"/>
        <v/>
      </c>
      <c r="Y879" s="20" t="str">
        <f t="shared" si="224"/>
        <v/>
      </c>
      <c r="Z879" s="20" t="str">
        <f t="shared" si="225"/>
        <v/>
      </c>
      <c r="AA879" s="20" t="str">
        <f t="shared" si="226"/>
        <v/>
      </c>
      <c r="AB879" t="str">
        <f>IFERROR(VLOOKUP($A879,[3]库存报告使用数据!$A$1:$D$65536,4,0),"")</f>
        <v/>
      </c>
      <c r="AC879" t="str">
        <f>IFERROR(VLOOKUP($A879,[3]库存报告使用数据!$A$1:$G$65536,7,0),"")</f>
        <v/>
      </c>
      <c r="AD879" t="str">
        <f>IFERROR(VLOOKUP($A879,[3]库存报告使用数据!$A$1:$J$65536,10,0),"")</f>
        <v/>
      </c>
      <c r="AE879" t="str">
        <f>IFERROR(VLOOKUP($A879,[3]库存报告使用数据!$A$1:$M$65536,13,0),"")</f>
        <v/>
      </c>
      <c r="AF879" s="20" t="str">
        <f t="shared" si="227"/>
        <v/>
      </c>
      <c r="AG879" s="20" t="str">
        <f t="shared" si="228"/>
        <v/>
      </c>
      <c r="AH879" s="20" t="str">
        <f t="shared" si="229"/>
        <v/>
      </c>
      <c r="AI879" s="20" t="str">
        <f t="shared" si="230"/>
        <v/>
      </c>
      <c r="AJ879">
        <f>IFERROR(VLOOKUP($B879,[4]库存报告使用数据!$A$1:$B$65536,2,0),0)</f>
        <v>3</v>
      </c>
      <c r="AK879">
        <f>IFERROR(VLOOKUP($B879,[4]库存报告使用数据!$A$1:$C$65536,3,0),)</f>
        <v>3</v>
      </c>
      <c r="AL879">
        <f>IFERROR(VLOOKUP($B879,[4]库存报告使用数据!$A$1:$D$65536,4,0),)</f>
        <v>3</v>
      </c>
      <c r="AM879">
        <f>IFERROR(VLOOKUP($B879,[4]库存报告使用数据!$A$1:$E$65536,5,0),)</f>
        <v>7</v>
      </c>
      <c r="AN879" s="20">
        <f t="shared" si="231"/>
        <v>0.333333333333333</v>
      </c>
      <c r="AO879" s="20">
        <f t="shared" si="232"/>
        <v>0</v>
      </c>
      <c r="AP879" s="20">
        <f t="shared" si="233"/>
        <v>0</v>
      </c>
      <c r="AQ879" s="20">
        <f t="shared" si="234"/>
        <v>0.142857142857143</v>
      </c>
      <c r="AR879" s="32">
        <f t="shared" si="235"/>
        <v>0.142857142857143</v>
      </c>
      <c r="AS879" s="32">
        <f t="shared" si="236"/>
        <v>8.57142857142857</v>
      </c>
      <c r="AT879" s="32">
        <f t="shared" si="237"/>
        <v>-8.57142857142857</v>
      </c>
      <c r="AU879" s="28">
        <f t="shared" si="238"/>
        <v>0</v>
      </c>
      <c r="AV879" s="34">
        <f>IFERROR(时间!$B$4+AU879,"上周无销量")</f>
        <v>43283</v>
      </c>
    </row>
    <row r="880" spans="1:48">
      <c r="A880" s="18" t="s">
        <v>925</v>
      </c>
      <c r="B880" t="str">
        <f>VLOOKUP(A880,'[1]sku-asin（子）'!$A:$B,2,0)</f>
        <v>B0761QXVBZ</v>
      </c>
      <c r="C880" t="str">
        <f>VLOOKUP(A880,'[1]子sku-父sku'!$A:$B,2,0)</f>
        <v>LYQ-BS-LB01</v>
      </c>
      <c r="D880" s="28">
        <f>IFERROR(VLOOKUP(A880,[2]库存报告使用数据处理!$A:$C,3,0),0)</f>
        <v>0</v>
      </c>
      <c r="E880" s="28">
        <f>IFERROR(VLOOKUP(A880,[2]库存报告使用数据处理!$A:$D,4,0),0)</f>
        <v>0</v>
      </c>
      <c r="F880" s="28">
        <f>IFERROR(VLOOKUP(A880,[2]库存报告使用数据处理!$A:$E,5,0),0)</f>
        <v>0</v>
      </c>
      <c r="G880" s="28">
        <f>IFERROR(VLOOKUP(A880,[2]库存报告使用数据处理!$A:$F,6,0),0)</f>
        <v>0</v>
      </c>
      <c r="H880" s="29">
        <f>IFERROR(VLOOKUP(A880,[2]库存报告使用数据处理!$A:$G,7,0),0)</f>
        <v>0</v>
      </c>
      <c r="I880">
        <f>IFERROR(VLOOKUP(A880,[5]数据处理!$A:$B,2,0),0)</f>
        <v>6</v>
      </c>
      <c r="J880" s="30">
        <f>IFERROR(VLOOKUP(A880,[5]数据处理!$A:$D,4,0),0)</f>
        <v>0</v>
      </c>
      <c r="K880" s="30">
        <f>IFERROR(VLOOKUP(A880,[5]数据处理!$A:$E,5,0),0)</f>
        <v>0</v>
      </c>
      <c r="L880" s="30">
        <f>IFERROR(VLOOKUP(A880,[5]数据处理!$A:$G,7,0),0)</f>
        <v>0</v>
      </c>
      <c r="M880">
        <f t="shared" si="222"/>
        <v>6</v>
      </c>
      <c r="N880">
        <f>IFERROR(VLOOKUP(A880,[5]数据处理!$A:$C,3,0),0)</f>
        <v>0</v>
      </c>
      <c r="O880">
        <f>IFERROR(VLOOKUP($A880,[5]数据处理!$A:$N,14,0),0)</f>
        <v>6</v>
      </c>
      <c r="P880" t="str">
        <f>IFERROR(VLOOKUP($A880,[3]库存报告使用数据!$A$1:$B$65536,2,0),"")</f>
        <v/>
      </c>
      <c r="Q880" t="str">
        <f>IFERROR(VLOOKUP($A880,[3]库存报告使用数据!$A$1:$E$65536,5,0),"")</f>
        <v/>
      </c>
      <c r="R880" t="str">
        <f>IFERROR(VLOOKUP($A880,[3]库存报告使用数据!$A$1:$H$65536,8,0),"")</f>
        <v/>
      </c>
      <c r="S880" t="str">
        <f>IFERROR(VLOOKUP($A880,[3]库存报告使用数据!$A$1:$K$65536,11,0),"")</f>
        <v/>
      </c>
      <c r="T880" t="str">
        <f>IFERROR(VLOOKUP($A880,[3]库存报告使用数据!$A$1:$C$65536,3,0),"")</f>
        <v/>
      </c>
      <c r="U880" t="str">
        <f>IFERROR(VLOOKUP($A880,[3]库存报告使用数据!$A$1:$F$65536,6,0),"")</f>
        <v/>
      </c>
      <c r="V880" t="str">
        <f>IFERROR(VLOOKUP($A880,[3]库存报告使用数据!$A$1:$I$65536,9,0),"")</f>
        <v/>
      </c>
      <c r="W880" t="str">
        <f>IFERROR(VLOOKUP($A880,[3]库存报告使用数据!$A$1:$L$65536,12,0),"")</f>
        <v/>
      </c>
      <c r="X880" s="20" t="str">
        <f t="shared" si="223"/>
        <v/>
      </c>
      <c r="Y880" s="20" t="str">
        <f t="shared" si="224"/>
        <v/>
      </c>
      <c r="Z880" s="20" t="str">
        <f t="shared" si="225"/>
        <v/>
      </c>
      <c r="AA880" s="20" t="str">
        <f t="shared" si="226"/>
        <v/>
      </c>
      <c r="AB880" t="str">
        <f>IFERROR(VLOOKUP($A880,[3]库存报告使用数据!$A$1:$D$65536,4,0),"")</f>
        <v/>
      </c>
      <c r="AC880" t="str">
        <f>IFERROR(VLOOKUP($A880,[3]库存报告使用数据!$A$1:$G$65536,7,0),"")</f>
        <v/>
      </c>
      <c r="AD880" t="str">
        <f>IFERROR(VLOOKUP($A880,[3]库存报告使用数据!$A$1:$J$65536,10,0),"")</f>
        <v/>
      </c>
      <c r="AE880" t="str">
        <f>IFERROR(VLOOKUP($A880,[3]库存报告使用数据!$A$1:$M$65536,13,0),"")</f>
        <v/>
      </c>
      <c r="AF880" s="20" t="str">
        <f t="shared" si="227"/>
        <v/>
      </c>
      <c r="AG880" s="20" t="str">
        <f t="shared" si="228"/>
        <v/>
      </c>
      <c r="AH880" s="20" t="str">
        <f t="shared" si="229"/>
        <v/>
      </c>
      <c r="AI880" s="20" t="str">
        <f t="shared" si="230"/>
        <v/>
      </c>
      <c r="AJ880">
        <f>IFERROR(VLOOKUP($B880,[4]库存报告使用数据!$A$1:$B$65536,2,0),0)</f>
        <v>0</v>
      </c>
      <c r="AK880">
        <f>IFERROR(VLOOKUP($B880,[4]库存报告使用数据!$A$1:$C$65536,3,0),)</f>
        <v>0</v>
      </c>
      <c r="AL880">
        <f>IFERROR(VLOOKUP($B880,[4]库存报告使用数据!$A$1:$D$65536,4,0),)</f>
        <v>0</v>
      </c>
      <c r="AM880">
        <f>IFERROR(VLOOKUP($B880,[4]库存报告使用数据!$A$1:$E$65536,5,0),)</f>
        <v>0</v>
      </c>
      <c r="AN880" s="20" t="str">
        <f t="shared" si="231"/>
        <v/>
      </c>
      <c r="AO880" s="20" t="str">
        <f t="shared" si="232"/>
        <v/>
      </c>
      <c r="AP880" s="20" t="str">
        <f t="shared" si="233"/>
        <v/>
      </c>
      <c r="AQ880" s="20" t="str">
        <f t="shared" si="234"/>
        <v/>
      </c>
      <c r="AR880" s="32">
        <f t="shared" si="235"/>
        <v>0</v>
      </c>
      <c r="AS880" s="32">
        <f t="shared" si="236"/>
        <v>0</v>
      </c>
      <c r="AT880" s="32">
        <f t="shared" si="237"/>
        <v>6</v>
      </c>
      <c r="AU880" s="28" t="str">
        <f t="shared" si="238"/>
        <v>库存为6</v>
      </c>
      <c r="AV880" s="34" t="str">
        <f>IFERROR(时间!$B$4+AU880,"上周无销量")</f>
        <v>上周无销量</v>
      </c>
    </row>
    <row r="881" spans="1:48">
      <c r="A881" s="18" t="s">
        <v>926</v>
      </c>
      <c r="B881" t="str">
        <f>VLOOKUP(A881,'[1]sku-asin（子）'!$A:$B,2,0)</f>
        <v>B0761VFSR7</v>
      </c>
      <c r="C881" t="str">
        <f>VLOOKUP(A881,'[1]子sku-父sku'!$A:$B,2,0)</f>
        <v>LYQ-BS-LB01</v>
      </c>
      <c r="D881" s="28">
        <f>IFERROR(VLOOKUP(A881,[2]库存报告使用数据处理!$A:$C,3,0),0)</f>
        <v>0</v>
      </c>
      <c r="E881" s="28">
        <f>IFERROR(VLOOKUP(A881,[2]库存报告使用数据处理!$A:$D,4,0),0)</f>
        <v>0</v>
      </c>
      <c r="F881" s="28">
        <f>IFERROR(VLOOKUP(A881,[2]库存报告使用数据处理!$A:$E,5,0),0)</f>
        <v>1</v>
      </c>
      <c r="G881" s="28">
        <f>IFERROR(VLOOKUP(A881,[2]库存报告使用数据处理!$A:$F,6,0),0)</f>
        <v>0</v>
      </c>
      <c r="H881" s="29">
        <f>IFERROR(VLOOKUP(A881,[2]库存报告使用数据处理!$A:$G,7,0),0)</f>
        <v>5.2</v>
      </c>
      <c r="I881">
        <f>IFERROR(VLOOKUP(A881,[5]数据处理!$A:$B,2,0),0)</f>
        <v>3</v>
      </c>
      <c r="J881" s="30">
        <f>IFERROR(VLOOKUP(A881,[5]数据处理!$A:$D,4,0),0)</f>
        <v>0</v>
      </c>
      <c r="K881" s="30">
        <f>IFERROR(VLOOKUP(A881,[5]数据处理!$A:$E,5,0),0)</f>
        <v>0</v>
      </c>
      <c r="L881" s="30">
        <f>IFERROR(VLOOKUP(A881,[5]数据处理!$A:$G,7,0),0)</f>
        <v>0</v>
      </c>
      <c r="M881">
        <f t="shared" si="222"/>
        <v>3</v>
      </c>
      <c r="N881">
        <f>IFERROR(VLOOKUP(A881,[5]数据处理!$A:$C,3,0),0)</f>
        <v>0</v>
      </c>
      <c r="O881">
        <f>IFERROR(VLOOKUP($A881,[5]数据处理!$A:$N,14,0),0)</f>
        <v>3</v>
      </c>
      <c r="P881" t="str">
        <f>IFERROR(VLOOKUP($A881,[3]库存报告使用数据!$A$1:$B$65536,2,0),"")</f>
        <v/>
      </c>
      <c r="Q881" t="str">
        <f>IFERROR(VLOOKUP($A881,[3]库存报告使用数据!$A$1:$E$65536,5,0),"")</f>
        <v/>
      </c>
      <c r="R881" t="str">
        <f>IFERROR(VLOOKUP($A881,[3]库存报告使用数据!$A$1:$H$65536,8,0),"")</f>
        <v/>
      </c>
      <c r="S881" t="str">
        <f>IFERROR(VLOOKUP($A881,[3]库存报告使用数据!$A$1:$K$65536,11,0),"")</f>
        <v/>
      </c>
      <c r="T881" t="str">
        <f>IFERROR(VLOOKUP($A881,[3]库存报告使用数据!$A$1:$C$65536,3,0),"")</f>
        <v/>
      </c>
      <c r="U881" t="str">
        <f>IFERROR(VLOOKUP($A881,[3]库存报告使用数据!$A$1:$F$65536,6,0),"")</f>
        <v/>
      </c>
      <c r="V881" t="str">
        <f>IFERROR(VLOOKUP($A881,[3]库存报告使用数据!$A$1:$I$65536,9,0),"")</f>
        <v/>
      </c>
      <c r="W881" t="str">
        <f>IFERROR(VLOOKUP($A881,[3]库存报告使用数据!$A$1:$L$65536,12,0),"")</f>
        <v/>
      </c>
      <c r="X881" s="20" t="str">
        <f t="shared" si="223"/>
        <v/>
      </c>
      <c r="Y881" s="20" t="str">
        <f t="shared" si="224"/>
        <v/>
      </c>
      <c r="Z881" s="20" t="str">
        <f t="shared" si="225"/>
        <v/>
      </c>
      <c r="AA881" s="20" t="str">
        <f t="shared" si="226"/>
        <v/>
      </c>
      <c r="AB881" t="str">
        <f>IFERROR(VLOOKUP($A881,[3]库存报告使用数据!$A$1:$D$65536,4,0),"")</f>
        <v/>
      </c>
      <c r="AC881" t="str">
        <f>IFERROR(VLOOKUP($A881,[3]库存报告使用数据!$A$1:$G$65536,7,0),"")</f>
        <v/>
      </c>
      <c r="AD881" t="str">
        <f>IFERROR(VLOOKUP($A881,[3]库存报告使用数据!$A$1:$J$65536,10,0),"")</f>
        <v/>
      </c>
      <c r="AE881" t="str">
        <f>IFERROR(VLOOKUP($A881,[3]库存报告使用数据!$A$1:$M$65536,13,0),"")</f>
        <v/>
      </c>
      <c r="AF881" s="20" t="str">
        <f t="shared" si="227"/>
        <v/>
      </c>
      <c r="AG881" s="20" t="str">
        <f t="shared" si="228"/>
        <v/>
      </c>
      <c r="AH881" s="20" t="str">
        <f t="shared" si="229"/>
        <v/>
      </c>
      <c r="AI881" s="20" t="str">
        <f t="shared" si="230"/>
        <v/>
      </c>
      <c r="AJ881">
        <f>IFERROR(VLOOKUP($B881,[4]库存报告使用数据!$A$1:$B$65536,2,0),0)</f>
        <v>1</v>
      </c>
      <c r="AK881">
        <f>IFERROR(VLOOKUP($B881,[4]库存报告使用数据!$A$1:$C$65536,3,0),)</f>
        <v>0</v>
      </c>
      <c r="AL881">
        <f>IFERROR(VLOOKUP($B881,[4]库存报告使用数据!$A$1:$D$65536,4,0),)</f>
        <v>0</v>
      </c>
      <c r="AM881">
        <f>IFERROR(VLOOKUP($B881,[4]库存报告使用数据!$A$1:$E$65536,5,0),)</f>
        <v>0</v>
      </c>
      <c r="AN881" s="20">
        <f t="shared" si="231"/>
        <v>0</v>
      </c>
      <c r="AO881" s="20" t="str">
        <f t="shared" si="232"/>
        <v/>
      </c>
      <c r="AP881" s="20" t="str">
        <f t="shared" si="233"/>
        <v/>
      </c>
      <c r="AQ881" s="20" t="str">
        <f t="shared" si="234"/>
        <v/>
      </c>
      <c r="AR881" s="32">
        <f t="shared" si="235"/>
        <v>0</v>
      </c>
      <c r="AS881" s="32">
        <f t="shared" si="236"/>
        <v>0</v>
      </c>
      <c r="AT881" s="32">
        <f t="shared" si="237"/>
        <v>3</v>
      </c>
      <c r="AU881" s="28" t="str">
        <f t="shared" si="238"/>
        <v>库存为3</v>
      </c>
      <c r="AV881" s="34" t="str">
        <f>IFERROR(时间!$B$4+AU881,"上周无销量")</f>
        <v>上周无销量</v>
      </c>
    </row>
    <row r="882" spans="1:48">
      <c r="A882" s="18" t="s">
        <v>927</v>
      </c>
      <c r="B882" t="str">
        <f>VLOOKUP(A882,'[1]sku-asin（子）'!$A:$B,2,0)</f>
        <v>B0761RQPNS</v>
      </c>
      <c r="C882" t="str">
        <f>VLOOKUP(A882,'[1]子sku-父sku'!$A:$B,2,0)</f>
        <v>LYQ-BS-LB01</v>
      </c>
      <c r="D882" s="28">
        <f>IFERROR(VLOOKUP(A882,[2]库存报告使用数据处理!$A:$C,3,0),0)</f>
        <v>0</v>
      </c>
      <c r="E882" s="28">
        <f>IFERROR(VLOOKUP(A882,[2]库存报告使用数据处理!$A:$D,4,0),0)</f>
        <v>0</v>
      </c>
      <c r="F882" s="28">
        <f>IFERROR(VLOOKUP(A882,[2]库存报告使用数据处理!$A:$E,5,0),0)</f>
        <v>1</v>
      </c>
      <c r="G882" s="28">
        <f>IFERROR(VLOOKUP(A882,[2]库存报告使用数据处理!$A:$F,6,0),0)</f>
        <v>0</v>
      </c>
      <c r="H882" s="29">
        <f>IFERROR(VLOOKUP(A882,[2]库存报告使用数据处理!$A:$G,7,0),0)</f>
        <v>5.2</v>
      </c>
      <c r="I882">
        <f>IFERROR(VLOOKUP(A882,[5]数据处理!$A:$B,2,0),0)</f>
        <v>3</v>
      </c>
      <c r="J882" s="30">
        <f>IFERROR(VLOOKUP(A882,[5]数据处理!$A:$D,4,0),0)</f>
        <v>0</v>
      </c>
      <c r="K882" s="30">
        <f>IFERROR(VLOOKUP(A882,[5]数据处理!$A:$E,5,0),0)</f>
        <v>0</v>
      </c>
      <c r="L882" s="30">
        <f>IFERROR(VLOOKUP(A882,[5]数据处理!$A:$G,7,0),0)</f>
        <v>0</v>
      </c>
      <c r="M882">
        <f t="shared" si="222"/>
        <v>3</v>
      </c>
      <c r="N882">
        <f>IFERROR(VLOOKUP(A882,[5]数据处理!$A:$C,3,0),0)</f>
        <v>0</v>
      </c>
      <c r="O882">
        <f>IFERROR(VLOOKUP($A882,[5]数据处理!$A:$N,14,0),0)</f>
        <v>3</v>
      </c>
      <c r="P882" t="str">
        <f>IFERROR(VLOOKUP($A882,[3]库存报告使用数据!$A$1:$B$65536,2,0),"")</f>
        <v/>
      </c>
      <c r="Q882" t="str">
        <f>IFERROR(VLOOKUP($A882,[3]库存报告使用数据!$A$1:$E$65536,5,0),"")</f>
        <v/>
      </c>
      <c r="R882" t="str">
        <f>IFERROR(VLOOKUP($A882,[3]库存报告使用数据!$A$1:$H$65536,8,0),"")</f>
        <v/>
      </c>
      <c r="S882" t="str">
        <f>IFERROR(VLOOKUP($A882,[3]库存报告使用数据!$A$1:$K$65536,11,0),"")</f>
        <v/>
      </c>
      <c r="T882" t="str">
        <f>IFERROR(VLOOKUP($A882,[3]库存报告使用数据!$A$1:$C$65536,3,0),"")</f>
        <v/>
      </c>
      <c r="U882" t="str">
        <f>IFERROR(VLOOKUP($A882,[3]库存报告使用数据!$A$1:$F$65536,6,0),"")</f>
        <v/>
      </c>
      <c r="V882" t="str">
        <f>IFERROR(VLOOKUP($A882,[3]库存报告使用数据!$A$1:$I$65536,9,0),"")</f>
        <v/>
      </c>
      <c r="W882" t="str">
        <f>IFERROR(VLOOKUP($A882,[3]库存报告使用数据!$A$1:$L$65536,12,0),"")</f>
        <v/>
      </c>
      <c r="X882" s="20" t="str">
        <f t="shared" si="223"/>
        <v/>
      </c>
      <c r="Y882" s="20" t="str">
        <f t="shared" si="224"/>
        <v/>
      </c>
      <c r="Z882" s="20" t="str">
        <f t="shared" si="225"/>
        <v/>
      </c>
      <c r="AA882" s="20" t="str">
        <f t="shared" si="226"/>
        <v/>
      </c>
      <c r="AB882" t="str">
        <f>IFERROR(VLOOKUP($A882,[3]库存报告使用数据!$A$1:$D$65536,4,0),"")</f>
        <v/>
      </c>
      <c r="AC882" t="str">
        <f>IFERROR(VLOOKUP($A882,[3]库存报告使用数据!$A$1:$G$65536,7,0),"")</f>
        <v/>
      </c>
      <c r="AD882" t="str">
        <f>IFERROR(VLOOKUP($A882,[3]库存报告使用数据!$A$1:$J$65536,10,0),"")</f>
        <v/>
      </c>
      <c r="AE882" t="str">
        <f>IFERROR(VLOOKUP($A882,[3]库存报告使用数据!$A$1:$M$65536,13,0),"")</f>
        <v/>
      </c>
      <c r="AF882" s="20" t="str">
        <f t="shared" si="227"/>
        <v/>
      </c>
      <c r="AG882" s="20" t="str">
        <f t="shared" si="228"/>
        <v/>
      </c>
      <c r="AH882" s="20" t="str">
        <f t="shared" si="229"/>
        <v/>
      </c>
      <c r="AI882" s="20" t="str">
        <f t="shared" si="230"/>
        <v/>
      </c>
      <c r="AJ882">
        <f>IFERROR(VLOOKUP($B882,[4]库存报告使用数据!$A$1:$B$65536,2,0),0)</f>
        <v>0</v>
      </c>
      <c r="AK882">
        <f>IFERROR(VLOOKUP($B882,[4]库存报告使用数据!$A$1:$C$65536,3,0),)</f>
        <v>1</v>
      </c>
      <c r="AL882">
        <f>IFERROR(VLOOKUP($B882,[4]库存报告使用数据!$A$1:$D$65536,4,0),)</f>
        <v>2</v>
      </c>
      <c r="AM882">
        <f>IFERROR(VLOOKUP($B882,[4]库存报告使用数据!$A$1:$E$65536,5,0),)</f>
        <v>1</v>
      </c>
      <c r="AN882" s="20" t="str">
        <f t="shared" si="231"/>
        <v/>
      </c>
      <c r="AO882" s="20">
        <f t="shared" si="232"/>
        <v>0</v>
      </c>
      <c r="AP882" s="20">
        <f t="shared" si="233"/>
        <v>0.5</v>
      </c>
      <c r="AQ882" s="20">
        <f t="shared" si="234"/>
        <v>0</v>
      </c>
      <c r="AR882" s="32">
        <f t="shared" si="235"/>
        <v>0</v>
      </c>
      <c r="AS882" s="32">
        <f t="shared" si="236"/>
        <v>0</v>
      </c>
      <c r="AT882" s="32">
        <f t="shared" si="237"/>
        <v>3</v>
      </c>
      <c r="AU882" s="28" t="str">
        <f t="shared" si="238"/>
        <v>库存为3</v>
      </c>
      <c r="AV882" s="34" t="str">
        <f>IFERROR(时间!$B$4+AU882,"上周无销量")</f>
        <v>上周无销量</v>
      </c>
    </row>
    <row r="883" spans="1:48">
      <c r="A883" s="18" t="s">
        <v>928</v>
      </c>
      <c r="B883" t="str">
        <f>VLOOKUP(A883,'[1]sku-asin（子）'!$A:$B,2,0)</f>
        <v>B0761RD2JK</v>
      </c>
      <c r="C883" t="str">
        <f>VLOOKUP(A883,'[1]子sku-父sku'!$A:$B,2,0)</f>
        <v>LYQ-BS-LB01</v>
      </c>
      <c r="D883" s="28">
        <f>IFERROR(VLOOKUP(A883,[2]库存报告使用数据处理!$A:$C,3,0),0)</f>
        <v>0</v>
      </c>
      <c r="E883" s="28">
        <f>IFERROR(VLOOKUP(A883,[2]库存报告使用数据处理!$A:$D,4,0),0)</f>
        <v>0</v>
      </c>
      <c r="F883" s="28">
        <f>IFERROR(VLOOKUP(A883,[2]库存报告使用数据处理!$A:$E,5,0),0)</f>
        <v>1</v>
      </c>
      <c r="G883" s="28">
        <f>IFERROR(VLOOKUP(A883,[2]库存报告使用数据处理!$A:$F,6,0),0)</f>
        <v>0</v>
      </c>
      <c r="H883" s="29">
        <f>IFERROR(VLOOKUP(A883,[2]库存报告使用数据处理!$A:$G,7,0),0)</f>
        <v>5.2</v>
      </c>
      <c r="I883">
        <f>IFERROR(VLOOKUP(A883,[5]数据处理!$A:$B,2,0),0)</f>
        <v>0</v>
      </c>
      <c r="J883" s="30">
        <f>IFERROR(VLOOKUP(A883,[5]数据处理!$A:$D,4,0),0)</f>
        <v>0</v>
      </c>
      <c r="K883" s="30">
        <f>IFERROR(VLOOKUP(A883,[5]数据处理!$A:$E,5,0),0)</f>
        <v>0</v>
      </c>
      <c r="L883" s="30">
        <f>IFERROR(VLOOKUP(A883,[5]数据处理!$A:$G,7,0),0)</f>
        <v>0</v>
      </c>
      <c r="M883">
        <f t="shared" si="222"/>
        <v>0</v>
      </c>
      <c r="N883">
        <f>IFERROR(VLOOKUP(A883,[5]数据处理!$A:$C,3,0),0)</f>
        <v>0</v>
      </c>
      <c r="O883">
        <f>IFERROR(VLOOKUP($A883,[5]数据处理!$A:$N,14,0),0)</f>
        <v>1</v>
      </c>
      <c r="P883" t="str">
        <f>IFERROR(VLOOKUP($A883,[3]库存报告使用数据!$A$1:$B$65536,2,0),"")</f>
        <v/>
      </c>
      <c r="Q883" t="str">
        <f>IFERROR(VLOOKUP($A883,[3]库存报告使用数据!$A$1:$E$65536,5,0),"")</f>
        <v/>
      </c>
      <c r="R883" t="str">
        <f>IFERROR(VLOOKUP($A883,[3]库存报告使用数据!$A$1:$H$65536,8,0),"")</f>
        <v/>
      </c>
      <c r="S883" t="str">
        <f>IFERROR(VLOOKUP($A883,[3]库存报告使用数据!$A$1:$K$65536,11,0),"")</f>
        <v/>
      </c>
      <c r="T883" t="str">
        <f>IFERROR(VLOOKUP($A883,[3]库存报告使用数据!$A$1:$C$65536,3,0),"")</f>
        <v/>
      </c>
      <c r="U883" t="str">
        <f>IFERROR(VLOOKUP($A883,[3]库存报告使用数据!$A$1:$F$65536,6,0),"")</f>
        <v/>
      </c>
      <c r="V883" t="str">
        <f>IFERROR(VLOOKUP($A883,[3]库存报告使用数据!$A$1:$I$65536,9,0),"")</f>
        <v/>
      </c>
      <c r="W883" t="str">
        <f>IFERROR(VLOOKUP($A883,[3]库存报告使用数据!$A$1:$L$65536,12,0),"")</f>
        <v/>
      </c>
      <c r="X883" s="20" t="str">
        <f t="shared" si="223"/>
        <v/>
      </c>
      <c r="Y883" s="20" t="str">
        <f t="shared" si="224"/>
        <v/>
      </c>
      <c r="Z883" s="20" t="str">
        <f t="shared" si="225"/>
        <v/>
      </c>
      <c r="AA883" s="20" t="str">
        <f t="shared" si="226"/>
        <v/>
      </c>
      <c r="AB883" t="str">
        <f>IFERROR(VLOOKUP($A883,[3]库存报告使用数据!$A$1:$D$65536,4,0),"")</f>
        <v/>
      </c>
      <c r="AC883" t="str">
        <f>IFERROR(VLOOKUP($A883,[3]库存报告使用数据!$A$1:$G$65536,7,0),"")</f>
        <v/>
      </c>
      <c r="AD883" t="str">
        <f>IFERROR(VLOOKUP($A883,[3]库存报告使用数据!$A$1:$J$65536,10,0),"")</f>
        <v/>
      </c>
      <c r="AE883" t="str">
        <f>IFERROR(VLOOKUP($A883,[3]库存报告使用数据!$A$1:$M$65536,13,0),"")</f>
        <v/>
      </c>
      <c r="AF883" s="20" t="str">
        <f t="shared" si="227"/>
        <v/>
      </c>
      <c r="AG883" s="20" t="str">
        <f t="shared" si="228"/>
        <v/>
      </c>
      <c r="AH883" s="20" t="str">
        <f t="shared" si="229"/>
        <v/>
      </c>
      <c r="AI883" s="20" t="str">
        <f t="shared" si="230"/>
        <v/>
      </c>
      <c r="AJ883">
        <f>IFERROR(VLOOKUP($B883,[4]库存报告使用数据!$A$1:$B$65536,2,0),0)</f>
        <v>1</v>
      </c>
      <c r="AK883">
        <f>IFERROR(VLOOKUP($B883,[4]库存报告使用数据!$A$1:$C$65536,3,0),)</f>
        <v>0</v>
      </c>
      <c r="AL883">
        <f>IFERROR(VLOOKUP($B883,[4]库存报告使用数据!$A$1:$D$65536,4,0),)</f>
        <v>2</v>
      </c>
      <c r="AM883">
        <f>IFERROR(VLOOKUP($B883,[4]库存报告使用数据!$A$1:$E$65536,5,0),)</f>
        <v>3</v>
      </c>
      <c r="AN883" s="20">
        <f t="shared" si="231"/>
        <v>0</v>
      </c>
      <c r="AO883" s="20" t="str">
        <f t="shared" si="232"/>
        <v/>
      </c>
      <c r="AP883" s="20">
        <f t="shared" si="233"/>
        <v>0.5</v>
      </c>
      <c r="AQ883" s="20">
        <f t="shared" si="234"/>
        <v>0</v>
      </c>
      <c r="AR883" s="32">
        <f t="shared" si="235"/>
        <v>0</v>
      </c>
      <c r="AS883" s="32">
        <f t="shared" si="236"/>
        <v>0</v>
      </c>
      <c r="AT883" s="32">
        <f t="shared" si="237"/>
        <v>0</v>
      </c>
      <c r="AU883" s="28" t="str">
        <f t="shared" si="238"/>
        <v>库存为0</v>
      </c>
      <c r="AV883" s="34" t="str">
        <f>IFERROR(时间!$B$4+AU883,"上周无销量")</f>
        <v>上周无销量</v>
      </c>
    </row>
    <row r="884" spans="1:48">
      <c r="A884" s="18" t="s">
        <v>929</v>
      </c>
      <c r="B884" t="str">
        <f>VLOOKUP(A884,'[1]sku-asin（子）'!$A:$B,2,0)</f>
        <v>B0761QWH42</v>
      </c>
      <c r="C884" t="str">
        <f>VLOOKUP(A884,'[1]子sku-父sku'!$A:$B,2,0)</f>
        <v>LYQ-BS-LS06</v>
      </c>
      <c r="D884" s="28">
        <f>IFERROR(VLOOKUP(A884,[2]库存报告使用数据处理!$A:$C,3,0),0)</f>
        <v>0</v>
      </c>
      <c r="E884" s="28">
        <f>IFERROR(VLOOKUP(A884,[2]库存报告使用数据处理!$A:$D,4,0),0)</f>
        <v>0</v>
      </c>
      <c r="F884" s="28">
        <f>IFERROR(VLOOKUP(A884,[2]库存报告使用数据处理!$A:$E,5,0),0)</f>
        <v>0</v>
      </c>
      <c r="G884" s="28">
        <f>IFERROR(VLOOKUP(A884,[2]库存报告使用数据处理!$A:$F,6,0),0)</f>
        <v>0</v>
      </c>
      <c r="H884" s="29">
        <f>IFERROR(VLOOKUP(A884,[2]库存报告使用数据处理!$A:$G,7,0),0)</f>
        <v>0</v>
      </c>
      <c r="I884">
        <f>IFERROR(VLOOKUP(A884,[5]数据处理!$A:$B,2,0),0)</f>
        <v>0</v>
      </c>
      <c r="J884" s="30">
        <f>IFERROR(VLOOKUP(A884,[5]数据处理!$A:$D,4,0),0)</f>
        <v>0</v>
      </c>
      <c r="K884" s="30">
        <f>IFERROR(VLOOKUP(A884,[5]数据处理!$A:$E,5,0),0)</f>
        <v>0</v>
      </c>
      <c r="L884" s="30">
        <f>IFERROR(VLOOKUP(A884,[5]数据处理!$A:$G,7,0),0)</f>
        <v>0</v>
      </c>
      <c r="M884">
        <f t="shared" si="222"/>
        <v>0</v>
      </c>
      <c r="N884">
        <f>IFERROR(VLOOKUP(A884,[5]数据处理!$A:$C,3,0),0)</f>
        <v>0</v>
      </c>
      <c r="O884">
        <f>IFERROR(VLOOKUP($A884,[5]数据处理!$A:$N,14,0),0)</f>
        <v>0</v>
      </c>
      <c r="P884" t="str">
        <f>IFERROR(VLOOKUP($A884,[3]库存报告使用数据!$A$1:$B$65536,2,0),"")</f>
        <v/>
      </c>
      <c r="Q884" t="str">
        <f>IFERROR(VLOOKUP($A884,[3]库存报告使用数据!$A$1:$E$65536,5,0),"")</f>
        <v/>
      </c>
      <c r="R884" t="str">
        <f>IFERROR(VLOOKUP($A884,[3]库存报告使用数据!$A$1:$H$65536,8,0),"")</f>
        <v/>
      </c>
      <c r="S884" t="str">
        <f>IFERROR(VLOOKUP($A884,[3]库存报告使用数据!$A$1:$K$65536,11,0),"")</f>
        <v/>
      </c>
      <c r="T884" t="str">
        <f>IFERROR(VLOOKUP($A884,[3]库存报告使用数据!$A$1:$C$65536,3,0),"")</f>
        <v/>
      </c>
      <c r="U884" t="str">
        <f>IFERROR(VLOOKUP($A884,[3]库存报告使用数据!$A$1:$F$65536,6,0),"")</f>
        <v/>
      </c>
      <c r="V884" t="str">
        <f>IFERROR(VLOOKUP($A884,[3]库存报告使用数据!$A$1:$I$65536,9,0),"")</f>
        <v/>
      </c>
      <c r="W884" t="str">
        <f>IFERROR(VLOOKUP($A884,[3]库存报告使用数据!$A$1:$L$65536,12,0),"")</f>
        <v/>
      </c>
      <c r="X884" s="20" t="str">
        <f t="shared" si="223"/>
        <v/>
      </c>
      <c r="Y884" s="20" t="str">
        <f t="shared" si="224"/>
        <v/>
      </c>
      <c r="Z884" s="20" t="str">
        <f t="shared" si="225"/>
        <v/>
      </c>
      <c r="AA884" s="20" t="str">
        <f t="shared" si="226"/>
        <v/>
      </c>
      <c r="AB884" t="str">
        <f>IFERROR(VLOOKUP($A884,[3]库存报告使用数据!$A$1:$D$65536,4,0),"")</f>
        <v/>
      </c>
      <c r="AC884" t="str">
        <f>IFERROR(VLOOKUP($A884,[3]库存报告使用数据!$A$1:$G$65536,7,0),"")</f>
        <v/>
      </c>
      <c r="AD884" t="str">
        <f>IFERROR(VLOOKUP($A884,[3]库存报告使用数据!$A$1:$J$65536,10,0),"")</f>
        <v/>
      </c>
      <c r="AE884" t="str">
        <f>IFERROR(VLOOKUP($A884,[3]库存报告使用数据!$A$1:$M$65536,13,0),"")</f>
        <v/>
      </c>
      <c r="AF884" s="20" t="str">
        <f t="shared" si="227"/>
        <v/>
      </c>
      <c r="AG884" s="20" t="str">
        <f t="shared" si="228"/>
        <v/>
      </c>
      <c r="AH884" s="20" t="str">
        <f t="shared" si="229"/>
        <v/>
      </c>
      <c r="AI884" s="20" t="str">
        <f t="shared" si="230"/>
        <v/>
      </c>
      <c r="AJ884">
        <f>IFERROR(VLOOKUP($B884,[4]库存报告使用数据!$A$1:$B$65536,2,0),0)</f>
        <v>0</v>
      </c>
      <c r="AK884">
        <f>IFERROR(VLOOKUP($B884,[4]库存报告使用数据!$A$1:$C$65536,3,0),)</f>
        <v>0</v>
      </c>
      <c r="AL884">
        <f>IFERROR(VLOOKUP($B884,[4]库存报告使用数据!$A$1:$D$65536,4,0),)</f>
        <v>0</v>
      </c>
      <c r="AM884">
        <f>IFERROR(VLOOKUP($B884,[4]库存报告使用数据!$A$1:$E$65536,5,0),)</f>
        <v>0</v>
      </c>
      <c r="AN884" s="20" t="str">
        <f t="shared" si="231"/>
        <v/>
      </c>
      <c r="AO884" s="20" t="str">
        <f t="shared" si="232"/>
        <v/>
      </c>
      <c r="AP884" s="20" t="str">
        <f t="shared" si="233"/>
        <v/>
      </c>
      <c r="AQ884" s="20" t="str">
        <f t="shared" si="234"/>
        <v/>
      </c>
      <c r="AR884" s="32">
        <f t="shared" si="235"/>
        <v>0</v>
      </c>
      <c r="AS884" s="32">
        <f t="shared" si="236"/>
        <v>0</v>
      </c>
      <c r="AT884" s="32">
        <f t="shared" si="237"/>
        <v>0</v>
      </c>
      <c r="AU884" s="28" t="str">
        <f t="shared" si="238"/>
        <v>库存为0</v>
      </c>
      <c r="AV884" s="34" t="str">
        <f>IFERROR(时间!$B$4+AU884,"上周无销量")</f>
        <v>上周无销量</v>
      </c>
    </row>
    <row r="885" spans="1:48">
      <c r="A885" s="18" t="s">
        <v>930</v>
      </c>
      <c r="B885" t="str">
        <f>VLOOKUP(A885,'[1]sku-asin（子）'!$A:$B,2,0)</f>
        <v>B0761RPB2Q</v>
      </c>
      <c r="C885" t="str">
        <f>VLOOKUP(A885,'[1]子sku-父sku'!$A:$B,2,0)</f>
        <v>LYQ-BS-LS06</v>
      </c>
      <c r="D885" s="28">
        <f>IFERROR(VLOOKUP(A885,[2]库存报告使用数据处理!$A:$C,3,0),0)</f>
        <v>0</v>
      </c>
      <c r="E885" s="28">
        <f>IFERROR(VLOOKUP(A885,[2]库存报告使用数据处理!$A:$D,4,0),0)</f>
        <v>0</v>
      </c>
      <c r="F885" s="28">
        <f>IFERROR(VLOOKUP(A885,[2]库存报告使用数据处理!$A:$E,5,0),0)</f>
        <v>1</v>
      </c>
      <c r="G885" s="28">
        <f>IFERROR(VLOOKUP(A885,[2]库存报告使用数据处理!$A:$F,6,0),0)</f>
        <v>0</v>
      </c>
      <c r="H885" s="29">
        <f>IFERROR(VLOOKUP(A885,[2]库存报告使用数据处理!$A:$G,7,0),0)</f>
        <v>5.2</v>
      </c>
      <c r="I885">
        <f>IFERROR(VLOOKUP(A885,[5]数据处理!$A:$B,2,0),0)</f>
        <v>0</v>
      </c>
      <c r="J885" s="30">
        <f>IFERROR(VLOOKUP(A885,[5]数据处理!$A:$D,4,0),0)</f>
        <v>0</v>
      </c>
      <c r="K885" s="30">
        <f>IFERROR(VLOOKUP(A885,[5]数据处理!$A:$E,5,0),0)</f>
        <v>0</v>
      </c>
      <c r="L885" s="30">
        <f>IFERROR(VLOOKUP(A885,[5]数据处理!$A:$G,7,0),0)</f>
        <v>1</v>
      </c>
      <c r="M885">
        <f t="shared" si="222"/>
        <v>1</v>
      </c>
      <c r="N885">
        <f>IFERROR(VLOOKUP(A885,[5]数据处理!$A:$C,3,0),0)</f>
        <v>0</v>
      </c>
      <c r="O885">
        <f>IFERROR(VLOOKUP($A885,[5]数据处理!$A:$N,14,0),0)</f>
        <v>0</v>
      </c>
      <c r="P885" t="str">
        <f>IFERROR(VLOOKUP($A885,[3]库存报告使用数据!$A$1:$B$65536,2,0),"")</f>
        <v/>
      </c>
      <c r="Q885" t="str">
        <f>IFERROR(VLOOKUP($A885,[3]库存报告使用数据!$A$1:$E$65536,5,0),"")</f>
        <v/>
      </c>
      <c r="R885" t="str">
        <f>IFERROR(VLOOKUP($A885,[3]库存报告使用数据!$A$1:$H$65536,8,0),"")</f>
        <v/>
      </c>
      <c r="S885" t="str">
        <f>IFERROR(VLOOKUP($A885,[3]库存报告使用数据!$A$1:$K$65536,11,0),"")</f>
        <v/>
      </c>
      <c r="T885" t="str">
        <f>IFERROR(VLOOKUP($A885,[3]库存报告使用数据!$A$1:$C$65536,3,0),"")</f>
        <v/>
      </c>
      <c r="U885" t="str">
        <f>IFERROR(VLOOKUP($A885,[3]库存报告使用数据!$A$1:$F$65536,6,0),"")</f>
        <v/>
      </c>
      <c r="V885" t="str">
        <f>IFERROR(VLOOKUP($A885,[3]库存报告使用数据!$A$1:$I$65536,9,0),"")</f>
        <v/>
      </c>
      <c r="W885" t="str">
        <f>IFERROR(VLOOKUP($A885,[3]库存报告使用数据!$A$1:$L$65536,12,0),"")</f>
        <v/>
      </c>
      <c r="X885" s="20" t="str">
        <f t="shared" si="223"/>
        <v/>
      </c>
      <c r="Y885" s="20" t="str">
        <f t="shared" si="224"/>
        <v/>
      </c>
      <c r="Z885" s="20" t="str">
        <f t="shared" si="225"/>
        <v/>
      </c>
      <c r="AA885" s="20" t="str">
        <f t="shared" si="226"/>
        <v/>
      </c>
      <c r="AB885" t="str">
        <f>IFERROR(VLOOKUP($A885,[3]库存报告使用数据!$A$1:$D$65536,4,0),"")</f>
        <v/>
      </c>
      <c r="AC885" t="str">
        <f>IFERROR(VLOOKUP($A885,[3]库存报告使用数据!$A$1:$G$65536,7,0),"")</f>
        <v/>
      </c>
      <c r="AD885" t="str">
        <f>IFERROR(VLOOKUP($A885,[3]库存报告使用数据!$A$1:$J$65536,10,0),"")</f>
        <v/>
      </c>
      <c r="AE885" t="str">
        <f>IFERROR(VLOOKUP($A885,[3]库存报告使用数据!$A$1:$M$65536,13,0),"")</f>
        <v/>
      </c>
      <c r="AF885" s="20" t="str">
        <f t="shared" si="227"/>
        <v/>
      </c>
      <c r="AG885" s="20" t="str">
        <f t="shared" si="228"/>
        <v/>
      </c>
      <c r="AH885" s="20" t="str">
        <f t="shared" si="229"/>
        <v/>
      </c>
      <c r="AI885" s="20" t="str">
        <f t="shared" si="230"/>
        <v/>
      </c>
      <c r="AJ885">
        <f>IFERROR(VLOOKUP($B885,[4]库存报告使用数据!$A$1:$B$65536,2,0),0)</f>
        <v>0</v>
      </c>
      <c r="AK885">
        <f>IFERROR(VLOOKUP($B885,[4]库存报告使用数据!$A$1:$C$65536,3,0),)</f>
        <v>0</v>
      </c>
      <c r="AL885">
        <f>IFERROR(VLOOKUP($B885,[4]库存报告使用数据!$A$1:$D$65536,4,0),)</f>
        <v>0</v>
      </c>
      <c r="AM885">
        <f>IFERROR(VLOOKUP($B885,[4]库存报告使用数据!$A$1:$E$65536,5,0),)</f>
        <v>1</v>
      </c>
      <c r="AN885" s="20" t="str">
        <f t="shared" si="231"/>
        <v/>
      </c>
      <c r="AO885" s="20" t="str">
        <f t="shared" si="232"/>
        <v/>
      </c>
      <c r="AP885" s="20" t="str">
        <f t="shared" si="233"/>
        <v/>
      </c>
      <c r="AQ885" s="20">
        <f t="shared" si="234"/>
        <v>0</v>
      </c>
      <c r="AR885" s="32">
        <f t="shared" si="235"/>
        <v>0</v>
      </c>
      <c r="AS885" s="32">
        <f t="shared" si="236"/>
        <v>0</v>
      </c>
      <c r="AT885" s="32">
        <f t="shared" si="237"/>
        <v>1</v>
      </c>
      <c r="AU885" s="28" t="str">
        <f t="shared" si="238"/>
        <v>库存为1</v>
      </c>
      <c r="AV885" s="34" t="str">
        <f>IFERROR(时间!$B$4+AU885,"上周无销量")</f>
        <v>上周无销量</v>
      </c>
    </row>
    <row r="886" spans="1:48">
      <c r="A886" s="18" t="s">
        <v>931</v>
      </c>
      <c r="B886" t="str">
        <f>VLOOKUP(A886,'[1]sku-asin（子）'!$A:$B,2,0)</f>
        <v>B0761S22ZS</v>
      </c>
      <c r="C886" t="str">
        <f>VLOOKUP(A886,'[1]子sku-父sku'!$A:$B,2,0)</f>
        <v>LYQ-BS-MX02</v>
      </c>
      <c r="D886" s="28">
        <f>IFERROR(VLOOKUP(A886,[2]库存报告使用数据处理!$A:$C,3,0),0)</f>
        <v>0</v>
      </c>
      <c r="E886" s="28">
        <f>IFERROR(VLOOKUP(A886,[2]库存报告使用数据处理!$A:$D,4,0),0)</f>
        <v>1</v>
      </c>
      <c r="F886" s="28">
        <f>IFERROR(VLOOKUP(A886,[2]库存报告使用数据处理!$A:$E,5,0),0)</f>
        <v>0</v>
      </c>
      <c r="G886" s="28">
        <f>IFERROR(VLOOKUP(A886,[2]库存报告使用数据处理!$A:$F,6,0),0)</f>
        <v>0</v>
      </c>
      <c r="H886" s="29">
        <f>IFERROR(VLOOKUP(A886,[2]库存报告使用数据处理!$A:$G,7,0),0)</f>
        <v>5.2</v>
      </c>
      <c r="I886">
        <f>IFERROR(VLOOKUP(A886,[5]数据处理!$A:$B,2,0),0)</f>
        <v>6</v>
      </c>
      <c r="J886" s="30">
        <f>IFERROR(VLOOKUP(A886,[5]数据处理!$A:$D,4,0),0)</f>
        <v>0</v>
      </c>
      <c r="K886" s="30">
        <f>IFERROR(VLOOKUP(A886,[5]数据处理!$A:$E,5,0),0)</f>
        <v>0</v>
      </c>
      <c r="L886" s="30">
        <f>IFERROR(VLOOKUP(A886,[5]数据处理!$A:$G,7,0),0)</f>
        <v>0</v>
      </c>
      <c r="M886">
        <f t="shared" si="222"/>
        <v>6</v>
      </c>
      <c r="N886">
        <f>IFERROR(VLOOKUP(A886,[5]数据处理!$A:$C,3,0),0)</f>
        <v>0</v>
      </c>
      <c r="O886">
        <f>IFERROR(VLOOKUP($A886,[5]数据处理!$A:$N,14,0),0)</f>
        <v>6</v>
      </c>
      <c r="P886" t="str">
        <f>IFERROR(VLOOKUP($A886,[3]库存报告使用数据!$A$1:$B$65536,2,0),"")</f>
        <v/>
      </c>
      <c r="Q886" t="str">
        <f>IFERROR(VLOOKUP($A886,[3]库存报告使用数据!$A$1:$E$65536,5,0),"")</f>
        <v/>
      </c>
      <c r="R886" t="str">
        <f>IFERROR(VLOOKUP($A886,[3]库存报告使用数据!$A$1:$H$65536,8,0),"")</f>
        <v/>
      </c>
      <c r="S886" t="str">
        <f>IFERROR(VLOOKUP($A886,[3]库存报告使用数据!$A$1:$K$65536,11,0),"")</f>
        <v/>
      </c>
      <c r="T886" t="str">
        <f>IFERROR(VLOOKUP($A886,[3]库存报告使用数据!$A$1:$C$65536,3,0),"")</f>
        <v/>
      </c>
      <c r="U886" t="str">
        <f>IFERROR(VLOOKUP($A886,[3]库存报告使用数据!$A$1:$F$65536,6,0),"")</f>
        <v/>
      </c>
      <c r="V886" t="str">
        <f>IFERROR(VLOOKUP($A886,[3]库存报告使用数据!$A$1:$I$65536,9,0),"")</f>
        <v/>
      </c>
      <c r="W886" t="str">
        <f>IFERROR(VLOOKUP($A886,[3]库存报告使用数据!$A$1:$L$65536,12,0),"")</f>
        <v/>
      </c>
      <c r="X886" s="20" t="str">
        <f t="shared" si="223"/>
        <v/>
      </c>
      <c r="Y886" s="20" t="str">
        <f t="shared" si="224"/>
        <v/>
      </c>
      <c r="Z886" s="20" t="str">
        <f t="shared" si="225"/>
        <v/>
      </c>
      <c r="AA886" s="20" t="str">
        <f t="shared" si="226"/>
        <v/>
      </c>
      <c r="AB886" t="str">
        <f>IFERROR(VLOOKUP($A886,[3]库存报告使用数据!$A$1:$D$65536,4,0),"")</f>
        <v/>
      </c>
      <c r="AC886" t="str">
        <f>IFERROR(VLOOKUP($A886,[3]库存报告使用数据!$A$1:$G$65536,7,0),"")</f>
        <v/>
      </c>
      <c r="AD886" t="str">
        <f>IFERROR(VLOOKUP($A886,[3]库存报告使用数据!$A$1:$J$65536,10,0),"")</f>
        <v/>
      </c>
      <c r="AE886" t="str">
        <f>IFERROR(VLOOKUP($A886,[3]库存报告使用数据!$A$1:$M$65536,13,0),"")</f>
        <v/>
      </c>
      <c r="AF886" s="20" t="str">
        <f t="shared" si="227"/>
        <v/>
      </c>
      <c r="AG886" s="20" t="str">
        <f t="shared" si="228"/>
        <v/>
      </c>
      <c r="AH886" s="20" t="str">
        <f t="shared" si="229"/>
        <v/>
      </c>
      <c r="AI886" s="20" t="str">
        <f t="shared" si="230"/>
        <v/>
      </c>
      <c r="AJ886">
        <f>IFERROR(VLOOKUP($B886,[4]库存报告使用数据!$A$1:$B$65536,2,0),0)</f>
        <v>3</v>
      </c>
      <c r="AK886">
        <f>IFERROR(VLOOKUP($B886,[4]库存报告使用数据!$A$1:$C$65536,3,0),)</f>
        <v>0</v>
      </c>
      <c r="AL886">
        <f>IFERROR(VLOOKUP($B886,[4]库存报告使用数据!$A$1:$D$65536,4,0),)</f>
        <v>0</v>
      </c>
      <c r="AM886">
        <f>IFERROR(VLOOKUP($B886,[4]库存报告使用数据!$A$1:$E$65536,5,0),)</f>
        <v>2</v>
      </c>
      <c r="AN886" s="20">
        <f t="shared" si="231"/>
        <v>0</v>
      </c>
      <c r="AO886" s="20" t="str">
        <f t="shared" si="232"/>
        <v/>
      </c>
      <c r="AP886" s="20" t="str">
        <f t="shared" si="233"/>
        <v/>
      </c>
      <c r="AQ886" s="20">
        <f t="shared" si="234"/>
        <v>0</v>
      </c>
      <c r="AR886" s="32">
        <f t="shared" si="235"/>
        <v>0</v>
      </c>
      <c r="AS886" s="32">
        <f t="shared" si="236"/>
        <v>0</v>
      </c>
      <c r="AT886" s="32">
        <f t="shared" si="237"/>
        <v>6</v>
      </c>
      <c r="AU886" s="28" t="str">
        <f t="shared" si="238"/>
        <v>库存为6</v>
      </c>
      <c r="AV886" s="34" t="str">
        <f>IFERROR(时间!$B$4+AU886,"上周无销量")</f>
        <v>上周无销量</v>
      </c>
    </row>
    <row r="887" spans="1:48">
      <c r="A887" s="18" t="s">
        <v>932</v>
      </c>
      <c r="B887" t="str">
        <f>VLOOKUP(A887,'[1]sku-asin（子）'!$A:$B,2,0)</f>
        <v>B0761RNNKW</v>
      </c>
      <c r="C887" t="str">
        <f>VLOOKUP(A887,'[1]子sku-父sku'!$A:$B,2,0)</f>
        <v>LYQ-BS-MX02</v>
      </c>
      <c r="D887" s="28">
        <f>IFERROR(VLOOKUP(A887,[2]库存报告使用数据处理!$A:$C,3,0),0)</f>
        <v>0</v>
      </c>
      <c r="E887" s="28">
        <f>IFERROR(VLOOKUP(A887,[2]库存报告使用数据处理!$A:$D,4,0),0)</f>
        <v>1</v>
      </c>
      <c r="F887" s="28">
        <f>IFERROR(VLOOKUP(A887,[2]库存报告使用数据处理!$A:$E,5,0),0)</f>
        <v>0</v>
      </c>
      <c r="G887" s="28">
        <f>IFERROR(VLOOKUP(A887,[2]库存报告使用数据处理!$A:$F,6,0),0)</f>
        <v>0</v>
      </c>
      <c r="H887" s="29">
        <f>IFERROR(VLOOKUP(A887,[2]库存报告使用数据处理!$A:$G,7,0),0)</f>
        <v>5.2</v>
      </c>
      <c r="I887">
        <f>IFERROR(VLOOKUP(A887,[5]数据处理!$A:$B,2,0),0)</f>
        <v>4</v>
      </c>
      <c r="J887" s="30">
        <f>IFERROR(VLOOKUP(A887,[5]数据处理!$A:$D,4,0),0)</f>
        <v>0</v>
      </c>
      <c r="K887" s="30">
        <f>IFERROR(VLOOKUP(A887,[5]数据处理!$A:$E,5,0),0)</f>
        <v>0</v>
      </c>
      <c r="L887" s="30">
        <f>IFERROR(VLOOKUP(A887,[5]数据处理!$A:$G,7,0),0)</f>
        <v>0</v>
      </c>
      <c r="M887">
        <f t="shared" si="222"/>
        <v>4</v>
      </c>
      <c r="N887">
        <f>IFERROR(VLOOKUP(A887,[5]数据处理!$A:$C,3,0),0)</f>
        <v>0</v>
      </c>
      <c r="O887">
        <f>IFERROR(VLOOKUP($A887,[5]数据处理!$A:$N,14,0),0)</f>
        <v>4</v>
      </c>
      <c r="P887" t="str">
        <f>IFERROR(VLOOKUP($A887,[3]库存报告使用数据!$A$1:$B$65536,2,0),"")</f>
        <v/>
      </c>
      <c r="Q887" t="str">
        <f>IFERROR(VLOOKUP($A887,[3]库存报告使用数据!$A$1:$E$65536,5,0),"")</f>
        <v/>
      </c>
      <c r="R887" t="str">
        <f>IFERROR(VLOOKUP($A887,[3]库存报告使用数据!$A$1:$H$65536,8,0),"")</f>
        <v/>
      </c>
      <c r="S887" t="str">
        <f>IFERROR(VLOOKUP($A887,[3]库存报告使用数据!$A$1:$K$65536,11,0),"")</f>
        <v/>
      </c>
      <c r="T887" t="str">
        <f>IFERROR(VLOOKUP($A887,[3]库存报告使用数据!$A$1:$C$65536,3,0),"")</f>
        <v/>
      </c>
      <c r="U887" t="str">
        <f>IFERROR(VLOOKUP($A887,[3]库存报告使用数据!$A$1:$F$65536,6,0),"")</f>
        <v/>
      </c>
      <c r="V887" t="str">
        <f>IFERROR(VLOOKUP($A887,[3]库存报告使用数据!$A$1:$I$65536,9,0),"")</f>
        <v/>
      </c>
      <c r="W887" t="str">
        <f>IFERROR(VLOOKUP($A887,[3]库存报告使用数据!$A$1:$L$65536,12,0),"")</f>
        <v/>
      </c>
      <c r="X887" s="20" t="str">
        <f t="shared" si="223"/>
        <v/>
      </c>
      <c r="Y887" s="20" t="str">
        <f t="shared" si="224"/>
        <v/>
      </c>
      <c r="Z887" s="20" t="str">
        <f t="shared" si="225"/>
        <v/>
      </c>
      <c r="AA887" s="20" t="str">
        <f t="shared" si="226"/>
        <v/>
      </c>
      <c r="AB887" t="str">
        <f>IFERROR(VLOOKUP($A887,[3]库存报告使用数据!$A$1:$D$65536,4,0),"")</f>
        <v/>
      </c>
      <c r="AC887" t="str">
        <f>IFERROR(VLOOKUP($A887,[3]库存报告使用数据!$A$1:$G$65536,7,0),"")</f>
        <v/>
      </c>
      <c r="AD887" t="str">
        <f>IFERROR(VLOOKUP($A887,[3]库存报告使用数据!$A$1:$J$65536,10,0),"")</f>
        <v/>
      </c>
      <c r="AE887" t="str">
        <f>IFERROR(VLOOKUP($A887,[3]库存报告使用数据!$A$1:$M$65536,13,0),"")</f>
        <v/>
      </c>
      <c r="AF887" s="20" t="str">
        <f t="shared" si="227"/>
        <v/>
      </c>
      <c r="AG887" s="20" t="str">
        <f t="shared" si="228"/>
        <v/>
      </c>
      <c r="AH887" s="20" t="str">
        <f t="shared" si="229"/>
        <v/>
      </c>
      <c r="AI887" s="20" t="str">
        <f t="shared" si="230"/>
        <v/>
      </c>
      <c r="AJ887">
        <f>IFERROR(VLOOKUP($B887,[4]库存报告使用数据!$A$1:$B$65536,2,0),0)</f>
        <v>3</v>
      </c>
      <c r="AK887">
        <f>IFERROR(VLOOKUP($B887,[4]库存报告使用数据!$A$1:$C$65536,3,0),)</f>
        <v>1</v>
      </c>
      <c r="AL887">
        <f>IFERROR(VLOOKUP($B887,[4]库存报告使用数据!$A$1:$D$65536,4,0),)</f>
        <v>0</v>
      </c>
      <c r="AM887">
        <f>IFERROR(VLOOKUP($B887,[4]库存报告使用数据!$A$1:$E$65536,5,0),)</f>
        <v>0</v>
      </c>
      <c r="AN887" s="20">
        <f t="shared" si="231"/>
        <v>0</v>
      </c>
      <c r="AO887" s="20">
        <f t="shared" si="232"/>
        <v>1</v>
      </c>
      <c r="AP887" s="20" t="str">
        <f t="shared" si="233"/>
        <v/>
      </c>
      <c r="AQ887" s="20" t="str">
        <f t="shared" si="234"/>
        <v/>
      </c>
      <c r="AR887" s="32">
        <f t="shared" si="235"/>
        <v>0</v>
      </c>
      <c r="AS887" s="32">
        <f t="shared" si="236"/>
        <v>0</v>
      </c>
      <c r="AT887" s="32">
        <f t="shared" si="237"/>
        <v>4</v>
      </c>
      <c r="AU887" s="28" t="str">
        <f t="shared" si="238"/>
        <v>库存为4</v>
      </c>
      <c r="AV887" s="34" t="str">
        <f>IFERROR(时间!$B$4+AU887,"上周无销量")</f>
        <v>上周无销量</v>
      </c>
    </row>
    <row r="888" spans="1:48">
      <c r="A888" s="18" t="s">
        <v>933</v>
      </c>
      <c r="B888" t="str">
        <f>VLOOKUP(A888,'[1]sku-asin（子）'!$A:$B,2,0)</f>
        <v>B0761QSNN4</v>
      </c>
      <c r="C888" t="str">
        <f>VLOOKUP(A888,'[1]子sku-父sku'!$A:$B,2,0)</f>
        <v>LYQ-BS-MX02</v>
      </c>
      <c r="D888" s="28">
        <f>IFERROR(VLOOKUP(A888,[2]库存报告使用数据处理!$A:$C,3,0),0)</f>
        <v>0</v>
      </c>
      <c r="E888" s="28">
        <f>IFERROR(VLOOKUP(A888,[2]库存报告使用数据处理!$A:$D,4,0),0)</f>
        <v>0</v>
      </c>
      <c r="F888" s="28">
        <f>IFERROR(VLOOKUP(A888,[2]库存报告使用数据处理!$A:$E,5,0),0)</f>
        <v>0</v>
      </c>
      <c r="G888" s="28">
        <f>IFERROR(VLOOKUP(A888,[2]库存报告使用数据处理!$A:$F,6,0),0)</f>
        <v>0</v>
      </c>
      <c r="H888" s="29">
        <f>IFERROR(VLOOKUP(A888,[2]库存报告使用数据处理!$A:$G,7,0),0)</f>
        <v>0</v>
      </c>
      <c r="I888">
        <f>IFERROR(VLOOKUP(A888,[5]数据处理!$A:$B,2,0),0)</f>
        <v>2</v>
      </c>
      <c r="J888" s="30">
        <f>IFERROR(VLOOKUP(A888,[5]数据处理!$A:$D,4,0),0)</f>
        <v>0</v>
      </c>
      <c r="K888" s="30">
        <f>IFERROR(VLOOKUP(A888,[5]数据处理!$A:$E,5,0),0)</f>
        <v>0</v>
      </c>
      <c r="L888" s="30">
        <f>IFERROR(VLOOKUP(A888,[5]数据处理!$A:$G,7,0),0)</f>
        <v>0</v>
      </c>
      <c r="M888">
        <f t="shared" si="222"/>
        <v>2</v>
      </c>
      <c r="N888">
        <f>IFERROR(VLOOKUP(A888,[5]数据处理!$A:$C,3,0),0)</f>
        <v>0</v>
      </c>
      <c r="O888">
        <f>IFERROR(VLOOKUP($A888,[5]数据处理!$A:$N,14,0),0)</f>
        <v>2</v>
      </c>
      <c r="P888" t="str">
        <f>IFERROR(VLOOKUP($A888,[3]库存报告使用数据!$A$1:$B$65536,2,0),"")</f>
        <v/>
      </c>
      <c r="Q888" t="str">
        <f>IFERROR(VLOOKUP($A888,[3]库存报告使用数据!$A$1:$E$65536,5,0),"")</f>
        <v/>
      </c>
      <c r="R888" t="str">
        <f>IFERROR(VLOOKUP($A888,[3]库存报告使用数据!$A$1:$H$65536,8,0),"")</f>
        <v/>
      </c>
      <c r="S888" t="str">
        <f>IFERROR(VLOOKUP($A888,[3]库存报告使用数据!$A$1:$K$65536,11,0),"")</f>
        <v/>
      </c>
      <c r="T888" t="str">
        <f>IFERROR(VLOOKUP($A888,[3]库存报告使用数据!$A$1:$C$65536,3,0),"")</f>
        <v/>
      </c>
      <c r="U888" t="str">
        <f>IFERROR(VLOOKUP($A888,[3]库存报告使用数据!$A$1:$F$65536,6,0),"")</f>
        <v/>
      </c>
      <c r="V888" t="str">
        <f>IFERROR(VLOOKUP($A888,[3]库存报告使用数据!$A$1:$I$65536,9,0),"")</f>
        <v/>
      </c>
      <c r="W888" t="str">
        <f>IFERROR(VLOOKUP($A888,[3]库存报告使用数据!$A$1:$L$65536,12,0),"")</f>
        <v/>
      </c>
      <c r="X888" s="20" t="str">
        <f t="shared" si="223"/>
        <v/>
      </c>
      <c r="Y888" s="20" t="str">
        <f t="shared" si="224"/>
        <v/>
      </c>
      <c r="Z888" s="20" t="str">
        <f t="shared" si="225"/>
        <v/>
      </c>
      <c r="AA888" s="20" t="str">
        <f t="shared" si="226"/>
        <v/>
      </c>
      <c r="AB888" t="str">
        <f>IFERROR(VLOOKUP($A888,[3]库存报告使用数据!$A$1:$D$65536,4,0),"")</f>
        <v/>
      </c>
      <c r="AC888" t="str">
        <f>IFERROR(VLOOKUP($A888,[3]库存报告使用数据!$A$1:$G$65536,7,0),"")</f>
        <v/>
      </c>
      <c r="AD888" t="str">
        <f>IFERROR(VLOOKUP($A888,[3]库存报告使用数据!$A$1:$J$65536,10,0),"")</f>
        <v/>
      </c>
      <c r="AE888" t="str">
        <f>IFERROR(VLOOKUP($A888,[3]库存报告使用数据!$A$1:$M$65536,13,0),"")</f>
        <v/>
      </c>
      <c r="AF888" s="20" t="str">
        <f t="shared" si="227"/>
        <v/>
      </c>
      <c r="AG888" s="20" t="str">
        <f t="shared" si="228"/>
        <v/>
      </c>
      <c r="AH888" s="20" t="str">
        <f t="shared" si="229"/>
        <v/>
      </c>
      <c r="AI888" s="20" t="str">
        <f t="shared" si="230"/>
        <v/>
      </c>
      <c r="AJ888">
        <f>IFERROR(VLOOKUP($B888,[4]库存报告使用数据!$A$1:$B$65536,2,0),0)</f>
        <v>2</v>
      </c>
      <c r="AK888">
        <f>IFERROR(VLOOKUP($B888,[4]库存报告使用数据!$A$1:$C$65536,3,0),)</f>
        <v>0</v>
      </c>
      <c r="AL888">
        <f>IFERROR(VLOOKUP($B888,[4]库存报告使用数据!$A$1:$D$65536,4,0),)</f>
        <v>0</v>
      </c>
      <c r="AM888">
        <f>IFERROR(VLOOKUP($B888,[4]库存报告使用数据!$A$1:$E$65536,5,0),)</f>
        <v>4</v>
      </c>
      <c r="AN888" s="20">
        <f t="shared" si="231"/>
        <v>0</v>
      </c>
      <c r="AO888" s="20" t="str">
        <f t="shared" si="232"/>
        <v/>
      </c>
      <c r="AP888" s="20" t="str">
        <f t="shared" si="233"/>
        <v/>
      </c>
      <c r="AQ888" s="20">
        <f t="shared" si="234"/>
        <v>0</v>
      </c>
      <c r="AR888" s="32">
        <f t="shared" si="235"/>
        <v>0</v>
      </c>
      <c r="AS888" s="32">
        <f t="shared" si="236"/>
        <v>0</v>
      </c>
      <c r="AT888" s="32">
        <f t="shared" si="237"/>
        <v>2</v>
      </c>
      <c r="AU888" s="28" t="str">
        <f t="shared" si="238"/>
        <v>库存为2</v>
      </c>
      <c r="AV888" s="34" t="str">
        <f>IFERROR(时间!$B$4+AU888,"上周无销量")</f>
        <v>上周无销量</v>
      </c>
    </row>
    <row r="889" spans="1:48">
      <c r="A889" s="18" t="s">
        <v>934</v>
      </c>
      <c r="B889" t="str">
        <f>VLOOKUP(A889,'[1]sku-asin（子）'!$A:$B,2,0)</f>
        <v>B0761SC9C4</v>
      </c>
      <c r="C889" t="str">
        <f>VLOOKUP(A889,'[1]子sku-父sku'!$A:$B,2,0)</f>
        <v>LYQ-BS-MX02</v>
      </c>
      <c r="D889" s="28">
        <f>IFERROR(VLOOKUP(A889,[2]库存报告使用数据处理!$A:$C,3,0),0)</f>
        <v>0</v>
      </c>
      <c r="E889" s="28">
        <f>IFERROR(VLOOKUP(A889,[2]库存报告使用数据处理!$A:$D,4,0),0)</f>
        <v>0</v>
      </c>
      <c r="F889" s="28">
        <f>IFERROR(VLOOKUP(A889,[2]库存报告使用数据处理!$A:$E,5,0),0)</f>
        <v>0</v>
      </c>
      <c r="G889" s="28">
        <f>IFERROR(VLOOKUP(A889,[2]库存报告使用数据处理!$A:$F,6,0),0)</f>
        <v>0</v>
      </c>
      <c r="H889" s="29">
        <f>IFERROR(VLOOKUP(A889,[2]库存报告使用数据处理!$A:$G,7,0),0)</f>
        <v>0</v>
      </c>
      <c r="I889">
        <f>IFERROR(VLOOKUP(A889,[5]数据处理!$A:$B,2,0),0)</f>
        <v>1</v>
      </c>
      <c r="J889" s="30">
        <f>IFERROR(VLOOKUP(A889,[5]数据处理!$A:$D,4,0),0)</f>
        <v>0</v>
      </c>
      <c r="K889" s="30">
        <f>IFERROR(VLOOKUP(A889,[5]数据处理!$A:$E,5,0),0)</f>
        <v>0</v>
      </c>
      <c r="L889" s="30">
        <f>IFERROR(VLOOKUP(A889,[5]数据处理!$A:$G,7,0),0)</f>
        <v>0</v>
      </c>
      <c r="M889">
        <f t="shared" si="222"/>
        <v>1</v>
      </c>
      <c r="N889">
        <f>IFERROR(VLOOKUP(A889,[5]数据处理!$A:$C,3,0),0)</f>
        <v>0</v>
      </c>
      <c r="O889">
        <f>IFERROR(VLOOKUP($A889,[5]数据处理!$A:$N,14,0),0)</f>
        <v>1</v>
      </c>
      <c r="P889" t="str">
        <f>IFERROR(VLOOKUP($A889,[3]库存报告使用数据!$A$1:$B$65536,2,0),"")</f>
        <v/>
      </c>
      <c r="Q889" t="str">
        <f>IFERROR(VLOOKUP($A889,[3]库存报告使用数据!$A$1:$E$65536,5,0),"")</f>
        <v/>
      </c>
      <c r="R889" t="str">
        <f>IFERROR(VLOOKUP($A889,[3]库存报告使用数据!$A$1:$H$65536,8,0),"")</f>
        <v/>
      </c>
      <c r="S889" t="str">
        <f>IFERROR(VLOOKUP($A889,[3]库存报告使用数据!$A$1:$K$65536,11,0),"")</f>
        <v/>
      </c>
      <c r="T889" t="str">
        <f>IFERROR(VLOOKUP($A889,[3]库存报告使用数据!$A$1:$C$65536,3,0),"")</f>
        <v/>
      </c>
      <c r="U889" t="str">
        <f>IFERROR(VLOOKUP($A889,[3]库存报告使用数据!$A$1:$F$65536,6,0),"")</f>
        <v/>
      </c>
      <c r="V889" t="str">
        <f>IFERROR(VLOOKUP($A889,[3]库存报告使用数据!$A$1:$I$65536,9,0),"")</f>
        <v/>
      </c>
      <c r="W889" t="str">
        <f>IFERROR(VLOOKUP($A889,[3]库存报告使用数据!$A$1:$L$65536,12,0),"")</f>
        <v/>
      </c>
      <c r="X889" s="20" t="str">
        <f t="shared" si="223"/>
        <v/>
      </c>
      <c r="Y889" s="20" t="str">
        <f t="shared" si="224"/>
        <v/>
      </c>
      <c r="Z889" s="20" t="str">
        <f t="shared" si="225"/>
        <v/>
      </c>
      <c r="AA889" s="20" t="str">
        <f t="shared" si="226"/>
        <v/>
      </c>
      <c r="AB889" t="str">
        <f>IFERROR(VLOOKUP($A889,[3]库存报告使用数据!$A$1:$D$65536,4,0),"")</f>
        <v/>
      </c>
      <c r="AC889" t="str">
        <f>IFERROR(VLOOKUP($A889,[3]库存报告使用数据!$A$1:$G$65536,7,0),"")</f>
        <v/>
      </c>
      <c r="AD889" t="str">
        <f>IFERROR(VLOOKUP($A889,[3]库存报告使用数据!$A$1:$J$65536,10,0),"")</f>
        <v/>
      </c>
      <c r="AE889" t="str">
        <f>IFERROR(VLOOKUP($A889,[3]库存报告使用数据!$A$1:$M$65536,13,0),"")</f>
        <v/>
      </c>
      <c r="AF889" s="20" t="str">
        <f t="shared" si="227"/>
        <v/>
      </c>
      <c r="AG889" s="20" t="str">
        <f t="shared" si="228"/>
        <v/>
      </c>
      <c r="AH889" s="20" t="str">
        <f t="shared" si="229"/>
        <v/>
      </c>
      <c r="AI889" s="20" t="str">
        <f t="shared" si="230"/>
        <v/>
      </c>
      <c r="AJ889">
        <f>IFERROR(VLOOKUP($B889,[4]库存报告使用数据!$A$1:$B$65536,2,0),0)</f>
        <v>1</v>
      </c>
      <c r="AK889">
        <f>IFERROR(VLOOKUP($B889,[4]库存报告使用数据!$A$1:$C$65536,3,0),)</f>
        <v>0</v>
      </c>
      <c r="AL889">
        <f>IFERROR(VLOOKUP($B889,[4]库存报告使用数据!$A$1:$D$65536,4,0),)</f>
        <v>1</v>
      </c>
      <c r="AM889">
        <f>IFERROR(VLOOKUP($B889,[4]库存报告使用数据!$A$1:$E$65536,5,0),)</f>
        <v>2</v>
      </c>
      <c r="AN889" s="20">
        <f t="shared" si="231"/>
        <v>0</v>
      </c>
      <c r="AO889" s="20" t="str">
        <f t="shared" si="232"/>
        <v/>
      </c>
      <c r="AP889" s="20">
        <f t="shared" si="233"/>
        <v>0</v>
      </c>
      <c r="AQ889" s="20">
        <f t="shared" si="234"/>
        <v>0</v>
      </c>
      <c r="AR889" s="32">
        <f t="shared" si="235"/>
        <v>0</v>
      </c>
      <c r="AS889" s="32">
        <f t="shared" si="236"/>
        <v>0</v>
      </c>
      <c r="AT889" s="32">
        <f t="shared" si="237"/>
        <v>1</v>
      </c>
      <c r="AU889" s="28" t="str">
        <f t="shared" si="238"/>
        <v>库存为1</v>
      </c>
      <c r="AV889" s="34" t="str">
        <f>IFERROR(时间!$B$4+AU889,"上周无销量")</f>
        <v>上周无销量</v>
      </c>
    </row>
    <row r="890" spans="1:48">
      <c r="A890" s="18" t="s">
        <v>935</v>
      </c>
      <c r="B890" t="str">
        <f>VLOOKUP(A890,'[1]sku-asin（子）'!$A:$B,2,0)</f>
        <v>B0761RR9B7</v>
      </c>
      <c r="C890" t="str">
        <f>VLOOKUP(A890,'[1]子sku-父sku'!$A:$B,2,0)</f>
        <v>LYQ-BS-MX02</v>
      </c>
      <c r="D890" s="28">
        <f>IFERROR(VLOOKUP(A890,[2]库存报告使用数据处理!$A:$C,3,0),0)</f>
        <v>1</v>
      </c>
      <c r="E890" s="28">
        <f>IFERROR(VLOOKUP(A890,[2]库存报告使用数据处理!$A:$D,4,0),0)</f>
        <v>0</v>
      </c>
      <c r="F890" s="28">
        <f>IFERROR(VLOOKUP(A890,[2]库存报告使用数据处理!$A:$E,5,0),0)</f>
        <v>0</v>
      </c>
      <c r="G890" s="28">
        <f>IFERROR(VLOOKUP(A890,[2]库存报告使用数据处理!$A:$F,6,0),0)</f>
        <v>0</v>
      </c>
      <c r="H890" s="29">
        <f>IFERROR(VLOOKUP(A890,[2]库存报告使用数据处理!$A:$G,7,0),0)</f>
        <v>5.2</v>
      </c>
      <c r="I890">
        <f>IFERROR(VLOOKUP(A890,[5]数据处理!$A:$B,2,0),0)</f>
        <v>3</v>
      </c>
      <c r="J890" s="30">
        <f>IFERROR(VLOOKUP(A890,[5]数据处理!$A:$D,4,0),0)</f>
        <v>0</v>
      </c>
      <c r="K890" s="30">
        <f>IFERROR(VLOOKUP(A890,[5]数据处理!$A:$E,5,0),0)</f>
        <v>0</v>
      </c>
      <c r="L890" s="30">
        <f>IFERROR(VLOOKUP(A890,[5]数据处理!$A:$G,7,0),0)</f>
        <v>0</v>
      </c>
      <c r="M890">
        <f t="shared" si="222"/>
        <v>3</v>
      </c>
      <c r="N890">
        <f>IFERROR(VLOOKUP(A890,[5]数据处理!$A:$C,3,0),0)</f>
        <v>0</v>
      </c>
      <c r="O890">
        <f>IFERROR(VLOOKUP($A890,[5]数据处理!$A:$N,14,0),0)</f>
        <v>3</v>
      </c>
      <c r="P890" t="str">
        <f>IFERROR(VLOOKUP($A890,[3]库存报告使用数据!$A$1:$B$65536,2,0),"")</f>
        <v/>
      </c>
      <c r="Q890" t="str">
        <f>IFERROR(VLOOKUP($A890,[3]库存报告使用数据!$A$1:$E$65536,5,0),"")</f>
        <v/>
      </c>
      <c r="R890" t="str">
        <f>IFERROR(VLOOKUP($A890,[3]库存报告使用数据!$A$1:$H$65536,8,0),"")</f>
        <v/>
      </c>
      <c r="S890" t="str">
        <f>IFERROR(VLOOKUP($A890,[3]库存报告使用数据!$A$1:$K$65536,11,0),"")</f>
        <v/>
      </c>
      <c r="T890" t="str">
        <f>IFERROR(VLOOKUP($A890,[3]库存报告使用数据!$A$1:$C$65536,3,0),"")</f>
        <v/>
      </c>
      <c r="U890" t="str">
        <f>IFERROR(VLOOKUP($A890,[3]库存报告使用数据!$A$1:$F$65536,6,0),"")</f>
        <v/>
      </c>
      <c r="V890" t="str">
        <f>IFERROR(VLOOKUP($A890,[3]库存报告使用数据!$A$1:$I$65536,9,0),"")</f>
        <v/>
      </c>
      <c r="W890" t="str">
        <f>IFERROR(VLOOKUP($A890,[3]库存报告使用数据!$A$1:$L$65536,12,0),"")</f>
        <v/>
      </c>
      <c r="X890" s="20" t="str">
        <f t="shared" si="223"/>
        <v/>
      </c>
      <c r="Y890" s="20" t="str">
        <f t="shared" si="224"/>
        <v/>
      </c>
      <c r="Z890" s="20" t="str">
        <f t="shared" si="225"/>
        <v/>
      </c>
      <c r="AA890" s="20" t="str">
        <f t="shared" si="226"/>
        <v/>
      </c>
      <c r="AB890" t="str">
        <f>IFERROR(VLOOKUP($A890,[3]库存报告使用数据!$A$1:$D$65536,4,0),"")</f>
        <v/>
      </c>
      <c r="AC890" t="str">
        <f>IFERROR(VLOOKUP($A890,[3]库存报告使用数据!$A$1:$G$65536,7,0),"")</f>
        <v/>
      </c>
      <c r="AD890" t="str">
        <f>IFERROR(VLOOKUP($A890,[3]库存报告使用数据!$A$1:$J$65536,10,0),"")</f>
        <v/>
      </c>
      <c r="AE890" t="str">
        <f>IFERROR(VLOOKUP($A890,[3]库存报告使用数据!$A$1:$M$65536,13,0),"")</f>
        <v/>
      </c>
      <c r="AF890" s="20" t="str">
        <f t="shared" si="227"/>
        <v/>
      </c>
      <c r="AG890" s="20" t="str">
        <f t="shared" si="228"/>
        <v/>
      </c>
      <c r="AH890" s="20" t="str">
        <f t="shared" si="229"/>
        <v/>
      </c>
      <c r="AI890" s="20" t="str">
        <f t="shared" si="230"/>
        <v/>
      </c>
      <c r="AJ890">
        <f>IFERROR(VLOOKUP($B890,[4]库存报告使用数据!$A$1:$B$65536,2,0),0)</f>
        <v>0</v>
      </c>
      <c r="AK890">
        <f>IFERROR(VLOOKUP($B890,[4]库存报告使用数据!$A$1:$C$65536,3,0),)</f>
        <v>0</v>
      </c>
      <c r="AL890">
        <f>IFERROR(VLOOKUP($B890,[4]库存报告使用数据!$A$1:$D$65536,4,0),)</f>
        <v>0</v>
      </c>
      <c r="AM890">
        <f>IFERROR(VLOOKUP($B890,[4]库存报告使用数据!$A$1:$E$65536,5,0),)</f>
        <v>1</v>
      </c>
      <c r="AN890" s="20" t="str">
        <f t="shared" si="231"/>
        <v/>
      </c>
      <c r="AO890" s="20" t="str">
        <f t="shared" si="232"/>
        <v/>
      </c>
      <c r="AP890" s="20" t="str">
        <f t="shared" si="233"/>
        <v/>
      </c>
      <c r="AQ890" s="20">
        <f t="shared" si="234"/>
        <v>0</v>
      </c>
      <c r="AR890" s="32">
        <f t="shared" si="235"/>
        <v>0.142857142857143</v>
      </c>
      <c r="AS890" s="32">
        <f t="shared" si="236"/>
        <v>8.57142857142857</v>
      </c>
      <c r="AT890" s="32">
        <f t="shared" si="237"/>
        <v>-5.57142857142857</v>
      </c>
      <c r="AU890" s="28">
        <f t="shared" si="238"/>
        <v>21</v>
      </c>
      <c r="AV890" s="34">
        <f>IFERROR(时间!$B$4+AU890,"上周无销量")</f>
        <v>43304</v>
      </c>
    </row>
    <row r="891" spans="1:48">
      <c r="A891" s="18" t="s">
        <v>936</v>
      </c>
      <c r="B891" t="str">
        <f>VLOOKUP(A891,'[1]sku-asin（子）'!$A:$B,2,0)</f>
        <v>B0761SLCPW</v>
      </c>
      <c r="C891" t="str">
        <f>VLOOKUP(A891,'[1]子sku-父sku'!$A:$B,2,0)</f>
        <v>LYQ-BS-MX02</v>
      </c>
      <c r="D891" s="28">
        <f>IFERROR(VLOOKUP(A891,[2]库存报告使用数据处理!$A:$C,3,0),0)</f>
        <v>0</v>
      </c>
      <c r="E891" s="28">
        <f>IFERROR(VLOOKUP(A891,[2]库存报告使用数据处理!$A:$D,4,0),0)</f>
        <v>0</v>
      </c>
      <c r="F891" s="28">
        <f>IFERROR(VLOOKUP(A891,[2]库存报告使用数据处理!$A:$E,5,0),0)</f>
        <v>0</v>
      </c>
      <c r="G891" s="28">
        <f>IFERROR(VLOOKUP(A891,[2]库存报告使用数据处理!$A:$F,6,0),0)</f>
        <v>0</v>
      </c>
      <c r="H891" s="29">
        <f>IFERROR(VLOOKUP(A891,[2]库存报告使用数据处理!$A:$G,7,0),0)</f>
        <v>0</v>
      </c>
      <c r="I891">
        <f>IFERROR(VLOOKUP(A891,[5]数据处理!$A:$B,2,0),0)</f>
        <v>4</v>
      </c>
      <c r="J891" s="30">
        <f>IFERROR(VLOOKUP(A891,[5]数据处理!$A:$D,4,0),0)</f>
        <v>0</v>
      </c>
      <c r="K891" s="30">
        <f>IFERROR(VLOOKUP(A891,[5]数据处理!$A:$E,5,0),0)</f>
        <v>0</v>
      </c>
      <c r="L891" s="30">
        <f>IFERROR(VLOOKUP(A891,[5]数据处理!$A:$G,7,0),0)</f>
        <v>0</v>
      </c>
      <c r="M891">
        <f t="shared" si="222"/>
        <v>4</v>
      </c>
      <c r="N891">
        <f>IFERROR(VLOOKUP(A891,[5]数据处理!$A:$C,3,0),0)</f>
        <v>0</v>
      </c>
      <c r="O891">
        <f>IFERROR(VLOOKUP($A891,[5]数据处理!$A:$N,14,0),0)</f>
        <v>4</v>
      </c>
      <c r="P891" t="str">
        <f>IFERROR(VLOOKUP($A891,[3]库存报告使用数据!$A$1:$B$65536,2,0),"")</f>
        <v/>
      </c>
      <c r="Q891" t="str">
        <f>IFERROR(VLOOKUP($A891,[3]库存报告使用数据!$A$1:$E$65536,5,0),"")</f>
        <v/>
      </c>
      <c r="R891" t="str">
        <f>IFERROR(VLOOKUP($A891,[3]库存报告使用数据!$A$1:$H$65536,8,0),"")</f>
        <v/>
      </c>
      <c r="S891" t="str">
        <f>IFERROR(VLOOKUP($A891,[3]库存报告使用数据!$A$1:$K$65536,11,0),"")</f>
        <v/>
      </c>
      <c r="T891" t="str">
        <f>IFERROR(VLOOKUP($A891,[3]库存报告使用数据!$A$1:$C$65536,3,0),"")</f>
        <v/>
      </c>
      <c r="U891" t="str">
        <f>IFERROR(VLOOKUP($A891,[3]库存报告使用数据!$A$1:$F$65536,6,0),"")</f>
        <v/>
      </c>
      <c r="V891" t="str">
        <f>IFERROR(VLOOKUP($A891,[3]库存报告使用数据!$A$1:$I$65536,9,0),"")</f>
        <v/>
      </c>
      <c r="W891" t="str">
        <f>IFERROR(VLOOKUP($A891,[3]库存报告使用数据!$A$1:$L$65536,12,0),"")</f>
        <v/>
      </c>
      <c r="X891" s="20" t="str">
        <f t="shared" si="223"/>
        <v/>
      </c>
      <c r="Y891" s="20" t="str">
        <f t="shared" si="224"/>
        <v/>
      </c>
      <c r="Z891" s="20" t="str">
        <f t="shared" si="225"/>
        <v/>
      </c>
      <c r="AA891" s="20" t="str">
        <f t="shared" si="226"/>
        <v/>
      </c>
      <c r="AB891" t="str">
        <f>IFERROR(VLOOKUP($A891,[3]库存报告使用数据!$A$1:$D$65536,4,0),"")</f>
        <v/>
      </c>
      <c r="AC891" t="str">
        <f>IFERROR(VLOOKUP($A891,[3]库存报告使用数据!$A$1:$G$65536,7,0),"")</f>
        <v/>
      </c>
      <c r="AD891" t="str">
        <f>IFERROR(VLOOKUP($A891,[3]库存报告使用数据!$A$1:$J$65536,10,0),"")</f>
        <v/>
      </c>
      <c r="AE891" t="str">
        <f>IFERROR(VLOOKUP($A891,[3]库存报告使用数据!$A$1:$M$65536,13,0),"")</f>
        <v/>
      </c>
      <c r="AF891" s="20" t="str">
        <f t="shared" si="227"/>
        <v/>
      </c>
      <c r="AG891" s="20" t="str">
        <f t="shared" si="228"/>
        <v/>
      </c>
      <c r="AH891" s="20" t="str">
        <f t="shared" si="229"/>
        <v/>
      </c>
      <c r="AI891" s="20" t="str">
        <f t="shared" si="230"/>
        <v/>
      </c>
      <c r="AJ891">
        <f>IFERROR(VLOOKUP($B891,[4]库存报告使用数据!$A$1:$B$65536,2,0),0)</f>
        <v>1</v>
      </c>
      <c r="AK891">
        <f>IFERROR(VLOOKUP($B891,[4]库存报告使用数据!$A$1:$C$65536,3,0),)</f>
        <v>0</v>
      </c>
      <c r="AL891">
        <f>IFERROR(VLOOKUP($B891,[4]库存报告使用数据!$A$1:$D$65536,4,0),)</f>
        <v>2</v>
      </c>
      <c r="AM891">
        <f>IFERROR(VLOOKUP($B891,[4]库存报告使用数据!$A$1:$E$65536,5,0),)</f>
        <v>1</v>
      </c>
      <c r="AN891" s="20">
        <f t="shared" si="231"/>
        <v>0</v>
      </c>
      <c r="AO891" s="20" t="str">
        <f t="shared" si="232"/>
        <v/>
      </c>
      <c r="AP891" s="20">
        <f t="shared" si="233"/>
        <v>0</v>
      </c>
      <c r="AQ891" s="20">
        <f t="shared" si="234"/>
        <v>0</v>
      </c>
      <c r="AR891" s="32">
        <f t="shared" si="235"/>
        <v>0</v>
      </c>
      <c r="AS891" s="32">
        <f t="shared" si="236"/>
        <v>0</v>
      </c>
      <c r="AT891" s="32">
        <f t="shared" si="237"/>
        <v>4</v>
      </c>
      <c r="AU891" s="28" t="str">
        <f t="shared" si="238"/>
        <v>库存为4</v>
      </c>
      <c r="AV891" s="34" t="str">
        <f>IFERROR(时间!$B$4+AU891,"上周无销量")</f>
        <v>上周无销量</v>
      </c>
    </row>
    <row r="892" spans="1:48">
      <c r="A892" s="18" t="s">
        <v>937</v>
      </c>
      <c r="B892" t="str">
        <f>VLOOKUP(A892,'[1]sku-asin（子）'!$A:$B,2,0)</f>
        <v>B0761RYHM5</v>
      </c>
      <c r="C892" t="str">
        <f>VLOOKUP(A892,'[1]子sku-父sku'!$A:$B,2,0)</f>
        <v>LYQ-BS-MX02</v>
      </c>
      <c r="D892" s="28">
        <f>IFERROR(VLOOKUP(A892,[2]库存报告使用数据处理!$A:$C,3,0),0)</f>
        <v>1</v>
      </c>
      <c r="E892" s="28">
        <f>IFERROR(VLOOKUP(A892,[2]库存报告使用数据处理!$A:$D,4,0),0)</f>
        <v>1</v>
      </c>
      <c r="F892" s="28">
        <f>IFERROR(VLOOKUP(A892,[2]库存报告使用数据处理!$A:$E,5,0),0)</f>
        <v>0</v>
      </c>
      <c r="G892" s="28">
        <f>IFERROR(VLOOKUP(A892,[2]库存报告使用数据处理!$A:$F,6,0),0)</f>
        <v>0</v>
      </c>
      <c r="H892" s="29">
        <f>IFERROR(VLOOKUP(A892,[2]库存报告使用数据处理!$A:$G,7,0),0)</f>
        <v>5.2</v>
      </c>
      <c r="I892">
        <f>IFERROR(VLOOKUP(A892,[5]数据处理!$A:$B,2,0),0)</f>
        <v>0</v>
      </c>
      <c r="J892" s="30">
        <f>IFERROR(VLOOKUP(A892,[5]数据处理!$A:$D,4,0),0)</f>
        <v>0</v>
      </c>
      <c r="K892" s="30">
        <f>IFERROR(VLOOKUP(A892,[5]数据处理!$A:$E,5,0),0)</f>
        <v>0</v>
      </c>
      <c r="L892" s="30">
        <f>IFERROR(VLOOKUP(A892,[5]数据处理!$A:$G,7,0),0)</f>
        <v>0</v>
      </c>
      <c r="M892">
        <f t="shared" si="222"/>
        <v>0</v>
      </c>
      <c r="N892">
        <f>IFERROR(VLOOKUP(A892,[5]数据处理!$A:$C,3,0),0)</f>
        <v>0</v>
      </c>
      <c r="O892">
        <f>IFERROR(VLOOKUP($A892,[5]数据处理!$A:$N,14,0),0)</f>
        <v>1</v>
      </c>
      <c r="P892" t="str">
        <f>IFERROR(VLOOKUP($A892,[3]库存报告使用数据!$A$1:$B$65536,2,0),"")</f>
        <v/>
      </c>
      <c r="Q892" t="str">
        <f>IFERROR(VLOOKUP($A892,[3]库存报告使用数据!$A$1:$E$65536,5,0),"")</f>
        <v/>
      </c>
      <c r="R892" t="str">
        <f>IFERROR(VLOOKUP($A892,[3]库存报告使用数据!$A$1:$H$65536,8,0),"")</f>
        <v/>
      </c>
      <c r="S892" t="str">
        <f>IFERROR(VLOOKUP($A892,[3]库存报告使用数据!$A$1:$K$65536,11,0),"")</f>
        <v/>
      </c>
      <c r="T892" t="str">
        <f>IFERROR(VLOOKUP($A892,[3]库存报告使用数据!$A$1:$C$65536,3,0),"")</f>
        <v/>
      </c>
      <c r="U892" t="str">
        <f>IFERROR(VLOOKUP($A892,[3]库存报告使用数据!$A$1:$F$65536,6,0),"")</f>
        <v/>
      </c>
      <c r="V892" t="str">
        <f>IFERROR(VLOOKUP($A892,[3]库存报告使用数据!$A$1:$I$65536,9,0),"")</f>
        <v/>
      </c>
      <c r="W892" t="str">
        <f>IFERROR(VLOOKUP($A892,[3]库存报告使用数据!$A$1:$L$65536,12,0),"")</f>
        <v/>
      </c>
      <c r="X892" s="20" t="str">
        <f t="shared" si="223"/>
        <v/>
      </c>
      <c r="Y892" s="20" t="str">
        <f t="shared" si="224"/>
        <v/>
      </c>
      <c r="Z892" s="20" t="str">
        <f t="shared" si="225"/>
        <v/>
      </c>
      <c r="AA892" s="20" t="str">
        <f t="shared" si="226"/>
        <v/>
      </c>
      <c r="AB892" t="str">
        <f>IFERROR(VLOOKUP($A892,[3]库存报告使用数据!$A$1:$D$65536,4,0),"")</f>
        <v/>
      </c>
      <c r="AC892" t="str">
        <f>IFERROR(VLOOKUP($A892,[3]库存报告使用数据!$A$1:$G$65536,7,0),"")</f>
        <v/>
      </c>
      <c r="AD892" t="str">
        <f>IFERROR(VLOOKUP($A892,[3]库存报告使用数据!$A$1:$J$65536,10,0),"")</f>
        <v/>
      </c>
      <c r="AE892" t="str">
        <f>IFERROR(VLOOKUP($A892,[3]库存报告使用数据!$A$1:$M$65536,13,0),"")</f>
        <v/>
      </c>
      <c r="AF892" s="20" t="str">
        <f t="shared" si="227"/>
        <v/>
      </c>
      <c r="AG892" s="20" t="str">
        <f t="shared" si="228"/>
        <v/>
      </c>
      <c r="AH892" s="20" t="str">
        <f t="shared" si="229"/>
        <v/>
      </c>
      <c r="AI892" s="20" t="str">
        <f t="shared" si="230"/>
        <v/>
      </c>
      <c r="AJ892">
        <f>IFERROR(VLOOKUP($B892,[4]库存报告使用数据!$A$1:$B$65536,2,0),0)</f>
        <v>2</v>
      </c>
      <c r="AK892">
        <f>IFERROR(VLOOKUP($B892,[4]库存报告使用数据!$A$1:$C$65536,3,0),)</f>
        <v>3</v>
      </c>
      <c r="AL892">
        <f>IFERROR(VLOOKUP($B892,[4]库存报告使用数据!$A$1:$D$65536,4,0),)</f>
        <v>2</v>
      </c>
      <c r="AM892">
        <f>IFERROR(VLOOKUP($B892,[4]库存报告使用数据!$A$1:$E$65536,5,0),)</f>
        <v>4</v>
      </c>
      <c r="AN892" s="20">
        <f t="shared" si="231"/>
        <v>0.5</v>
      </c>
      <c r="AO892" s="20">
        <f t="shared" si="232"/>
        <v>0.333333333333333</v>
      </c>
      <c r="AP892" s="20">
        <f t="shared" si="233"/>
        <v>0</v>
      </c>
      <c r="AQ892" s="20">
        <f t="shared" si="234"/>
        <v>0</v>
      </c>
      <c r="AR892" s="32">
        <f t="shared" si="235"/>
        <v>0.142857142857143</v>
      </c>
      <c r="AS892" s="32">
        <f t="shared" si="236"/>
        <v>8.57142857142857</v>
      </c>
      <c r="AT892" s="32">
        <f t="shared" si="237"/>
        <v>-8.57142857142857</v>
      </c>
      <c r="AU892" s="28">
        <f t="shared" si="238"/>
        <v>0</v>
      </c>
      <c r="AV892" s="34">
        <f>IFERROR(时间!$B$4+AU892,"上周无销量")</f>
        <v>43283</v>
      </c>
    </row>
    <row r="893" spans="1:48">
      <c r="A893" s="18" t="s">
        <v>938</v>
      </c>
      <c r="B893" t="str">
        <f>VLOOKUP(A893,'[1]sku-asin（子）'!$A:$B,2,0)</f>
        <v>B0761RC5D7</v>
      </c>
      <c r="C893" t="str">
        <f>VLOOKUP(A893,'[1]子sku-父sku'!$A:$B,2,0)</f>
        <v>LYQ-BS-MX02</v>
      </c>
      <c r="D893" s="28">
        <f>IFERROR(VLOOKUP(A893,[2]库存报告使用数据处理!$A:$C,3,0),0)</f>
        <v>1</v>
      </c>
      <c r="E893" s="28">
        <f>IFERROR(VLOOKUP(A893,[2]库存报告使用数据处理!$A:$D,4,0),0)</f>
        <v>1</v>
      </c>
      <c r="F893" s="28">
        <f>IFERROR(VLOOKUP(A893,[2]库存报告使用数据处理!$A:$E,5,0),0)</f>
        <v>0</v>
      </c>
      <c r="G893" s="28">
        <f>IFERROR(VLOOKUP(A893,[2]库存报告使用数据处理!$A:$F,6,0),0)</f>
        <v>1</v>
      </c>
      <c r="H893" s="29">
        <f>IFERROR(VLOOKUP(A893,[2]库存报告使用数据处理!$A:$G,7,0),0)</f>
        <v>5.2</v>
      </c>
      <c r="I893">
        <f>IFERROR(VLOOKUP(A893,[5]数据处理!$A:$B,2,0),0)</f>
        <v>5</v>
      </c>
      <c r="J893" s="30">
        <f>IFERROR(VLOOKUP(A893,[5]数据处理!$A:$D,4,0),0)</f>
        <v>0</v>
      </c>
      <c r="K893" s="30">
        <f>IFERROR(VLOOKUP(A893,[5]数据处理!$A:$E,5,0),0)</f>
        <v>0</v>
      </c>
      <c r="L893" s="30">
        <f>IFERROR(VLOOKUP(A893,[5]数据处理!$A:$G,7,0),0)</f>
        <v>0</v>
      </c>
      <c r="M893">
        <f t="shared" si="222"/>
        <v>5</v>
      </c>
      <c r="N893">
        <f>IFERROR(VLOOKUP(A893,[5]数据处理!$A:$C,3,0),0)</f>
        <v>0</v>
      </c>
      <c r="O893">
        <f>IFERROR(VLOOKUP($A893,[5]数据处理!$A:$N,14,0),0)</f>
        <v>5</v>
      </c>
      <c r="P893" t="str">
        <f>IFERROR(VLOOKUP($A893,[3]库存报告使用数据!$A$1:$B$65536,2,0),"")</f>
        <v/>
      </c>
      <c r="Q893" t="str">
        <f>IFERROR(VLOOKUP($A893,[3]库存报告使用数据!$A$1:$E$65536,5,0),"")</f>
        <v/>
      </c>
      <c r="R893" t="str">
        <f>IFERROR(VLOOKUP($A893,[3]库存报告使用数据!$A$1:$H$65536,8,0),"")</f>
        <v/>
      </c>
      <c r="S893" t="str">
        <f>IFERROR(VLOOKUP($A893,[3]库存报告使用数据!$A$1:$K$65536,11,0),"")</f>
        <v/>
      </c>
      <c r="T893" t="str">
        <f>IFERROR(VLOOKUP($A893,[3]库存报告使用数据!$A$1:$C$65536,3,0),"")</f>
        <v/>
      </c>
      <c r="U893" t="str">
        <f>IFERROR(VLOOKUP($A893,[3]库存报告使用数据!$A$1:$F$65536,6,0),"")</f>
        <v/>
      </c>
      <c r="V893" t="str">
        <f>IFERROR(VLOOKUP($A893,[3]库存报告使用数据!$A$1:$I$65536,9,0),"")</f>
        <v/>
      </c>
      <c r="W893" t="str">
        <f>IFERROR(VLOOKUP($A893,[3]库存报告使用数据!$A$1:$L$65536,12,0),"")</f>
        <v/>
      </c>
      <c r="X893" s="20" t="str">
        <f t="shared" si="223"/>
        <v/>
      </c>
      <c r="Y893" s="20" t="str">
        <f t="shared" si="224"/>
        <v/>
      </c>
      <c r="Z893" s="20" t="str">
        <f t="shared" si="225"/>
        <v/>
      </c>
      <c r="AA893" s="20" t="str">
        <f t="shared" si="226"/>
        <v/>
      </c>
      <c r="AB893" t="str">
        <f>IFERROR(VLOOKUP($A893,[3]库存报告使用数据!$A$1:$D$65536,4,0),"")</f>
        <v/>
      </c>
      <c r="AC893" t="str">
        <f>IFERROR(VLOOKUP($A893,[3]库存报告使用数据!$A$1:$G$65536,7,0),"")</f>
        <v/>
      </c>
      <c r="AD893" t="str">
        <f>IFERROR(VLOOKUP($A893,[3]库存报告使用数据!$A$1:$J$65536,10,0),"")</f>
        <v/>
      </c>
      <c r="AE893" t="str">
        <f>IFERROR(VLOOKUP($A893,[3]库存报告使用数据!$A$1:$M$65536,13,0),"")</f>
        <v/>
      </c>
      <c r="AF893" s="20" t="str">
        <f t="shared" si="227"/>
        <v/>
      </c>
      <c r="AG893" s="20" t="str">
        <f t="shared" si="228"/>
        <v/>
      </c>
      <c r="AH893" s="20" t="str">
        <f t="shared" si="229"/>
        <v/>
      </c>
      <c r="AI893" s="20" t="str">
        <f t="shared" si="230"/>
        <v/>
      </c>
      <c r="AJ893">
        <f>IFERROR(VLOOKUP($B893,[4]库存报告使用数据!$A$1:$B$65536,2,0),0)</f>
        <v>1</v>
      </c>
      <c r="AK893">
        <f>IFERROR(VLOOKUP($B893,[4]库存报告使用数据!$A$1:$C$65536,3,0),)</f>
        <v>2</v>
      </c>
      <c r="AL893">
        <f>IFERROR(VLOOKUP($B893,[4]库存报告使用数据!$A$1:$D$65536,4,0),)</f>
        <v>0</v>
      </c>
      <c r="AM893">
        <f>IFERROR(VLOOKUP($B893,[4]库存报告使用数据!$A$1:$E$65536,5,0),)</f>
        <v>4</v>
      </c>
      <c r="AN893" s="20">
        <f t="shared" si="231"/>
        <v>1</v>
      </c>
      <c r="AO893" s="20">
        <f t="shared" si="232"/>
        <v>0.5</v>
      </c>
      <c r="AP893" s="20" t="str">
        <f t="shared" si="233"/>
        <v/>
      </c>
      <c r="AQ893" s="20">
        <f t="shared" si="234"/>
        <v>0.25</v>
      </c>
      <c r="AR893" s="32">
        <f t="shared" si="235"/>
        <v>0.142857142857143</v>
      </c>
      <c r="AS893" s="32">
        <f t="shared" si="236"/>
        <v>8.57142857142857</v>
      </c>
      <c r="AT893" s="32">
        <f t="shared" si="237"/>
        <v>-3.57142857142857</v>
      </c>
      <c r="AU893" s="28">
        <f t="shared" si="238"/>
        <v>35</v>
      </c>
      <c r="AV893" s="34">
        <f>IFERROR(时间!$B$4+AU893,"上周无销量")</f>
        <v>43318</v>
      </c>
    </row>
    <row r="894" spans="1:48">
      <c r="A894" s="18" t="s">
        <v>939</v>
      </c>
      <c r="B894" t="str">
        <f>VLOOKUP(A894,'[1]sku-asin（子）'!$A:$B,2,0)</f>
        <v>B0761S7QSX</v>
      </c>
      <c r="C894" t="str">
        <f>VLOOKUP(A894,'[1]子sku-父sku'!$A:$B,2,0)</f>
        <v>LYQ-BS-MX02</v>
      </c>
      <c r="D894" s="28">
        <f>IFERROR(VLOOKUP(A894,[2]库存报告使用数据处理!$A:$C,3,0),0)</f>
        <v>0</v>
      </c>
      <c r="E894" s="28">
        <f>IFERROR(VLOOKUP(A894,[2]库存报告使用数据处理!$A:$D,4,0),0)</f>
        <v>0</v>
      </c>
      <c r="F894" s="28">
        <f>IFERROR(VLOOKUP(A894,[2]库存报告使用数据处理!$A:$E,5,0),0)</f>
        <v>1</v>
      </c>
      <c r="G894" s="28">
        <f>IFERROR(VLOOKUP(A894,[2]库存报告使用数据处理!$A:$F,6,0),0)</f>
        <v>0</v>
      </c>
      <c r="H894" s="29">
        <f>IFERROR(VLOOKUP(A894,[2]库存报告使用数据处理!$A:$G,7,0),0)</f>
        <v>5.2</v>
      </c>
      <c r="I894">
        <f>IFERROR(VLOOKUP(A894,[5]数据处理!$A:$B,2,0),0)</f>
        <v>2</v>
      </c>
      <c r="J894" s="30">
        <f>IFERROR(VLOOKUP(A894,[5]数据处理!$A:$D,4,0),0)</f>
        <v>0</v>
      </c>
      <c r="K894" s="30">
        <f>IFERROR(VLOOKUP(A894,[5]数据处理!$A:$E,5,0),0)</f>
        <v>0</v>
      </c>
      <c r="L894" s="30">
        <f>IFERROR(VLOOKUP(A894,[5]数据处理!$A:$G,7,0),0)</f>
        <v>0</v>
      </c>
      <c r="M894">
        <f t="shared" si="222"/>
        <v>2</v>
      </c>
      <c r="N894">
        <f>IFERROR(VLOOKUP(A894,[5]数据处理!$A:$C,3,0),0)</f>
        <v>0</v>
      </c>
      <c r="O894">
        <f>IFERROR(VLOOKUP($A894,[5]数据处理!$A:$N,14,0),0)</f>
        <v>2</v>
      </c>
      <c r="P894" t="str">
        <f>IFERROR(VLOOKUP($A894,[3]库存报告使用数据!$A$1:$B$65536,2,0),"")</f>
        <v/>
      </c>
      <c r="Q894" t="str">
        <f>IFERROR(VLOOKUP($A894,[3]库存报告使用数据!$A$1:$E$65536,5,0),"")</f>
        <v/>
      </c>
      <c r="R894" t="str">
        <f>IFERROR(VLOOKUP($A894,[3]库存报告使用数据!$A$1:$H$65536,8,0),"")</f>
        <v/>
      </c>
      <c r="S894" t="str">
        <f>IFERROR(VLOOKUP($A894,[3]库存报告使用数据!$A$1:$K$65536,11,0),"")</f>
        <v/>
      </c>
      <c r="T894" t="str">
        <f>IFERROR(VLOOKUP($A894,[3]库存报告使用数据!$A$1:$C$65536,3,0),"")</f>
        <v/>
      </c>
      <c r="U894" t="str">
        <f>IFERROR(VLOOKUP($A894,[3]库存报告使用数据!$A$1:$F$65536,6,0),"")</f>
        <v/>
      </c>
      <c r="V894" t="str">
        <f>IFERROR(VLOOKUP($A894,[3]库存报告使用数据!$A$1:$I$65536,9,0),"")</f>
        <v/>
      </c>
      <c r="W894" t="str">
        <f>IFERROR(VLOOKUP($A894,[3]库存报告使用数据!$A$1:$L$65536,12,0),"")</f>
        <v/>
      </c>
      <c r="X894" s="20" t="str">
        <f t="shared" si="223"/>
        <v/>
      </c>
      <c r="Y894" s="20" t="str">
        <f t="shared" si="224"/>
        <v/>
      </c>
      <c r="Z894" s="20" t="str">
        <f t="shared" si="225"/>
        <v/>
      </c>
      <c r="AA894" s="20" t="str">
        <f t="shared" si="226"/>
        <v/>
      </c>
      <c r="AB894" t="str">
        <f>IFERROR(VLOOKUP($A894,[3]库存报告使用数据!$A$1:$D$65536,4,0),"")</f>
        <v/>
      </c>
      <c r="AC894" t="str">
        <f>IFERROR(VLOOKUP($A894,[3]库存报告使用数据!$A$1:$G$65536,7,0),"")</f>
        <v/>
      </c>
      <c r="AD894" t="str">
        <f>IFERROR(VLOOKUP($A894,[3]库存报告使用数据!$A$1:$J$65536,10,0),"")</f>
        <v/>
      </c>
      <c r="AE894" t="str">
        <f>IFERROR(VLOOKUP($A894,[3]库存报告使用数据!$A$1:$M$65536,13,0),"")</f>
        <v/>
      </c>
      <c r="AF894" s="20" t="str">
        <f t="shared" si="227"/>
        <v/>
      </c>
      <c r="AG894" s="20" t="str">
        <f t="shared" si="228"/>
        <v/>
      </c>
      <c r="AH894" s="20" t="str">
        <f t="shared" si="229"/>
        <v/>
      </c>
      <c r="AI894" s="20" t="str">
        <f t="shared" si="230"/>
        <v/>
      </c>
      <c r="AJ894">
        <f>IFERROR(VLOOKUP($B894,[4]库存报告使用数据!$A$1:$B$65536,2,0),0)</f>
        <v>0</v>
      </c>
      <c r="AK894">
        <f>IFERROR(VLOOKUP($B894,[4]库存报告使用数据!$A$1:$C$65536,3,0),)</f>
        <v>1</v>
      </c>
      <c r="AL894">
        <f>IFERROR(VLOOKUP($B894,[4]库存报告使用数据!$A$1:$D$65536,4,0),)</f>
        <v>0</v>
      </c>
      <c r="AM894">
        <f>IFERROR(VLOOKUP($B894,[4]库存报告使用数据!$A$1:$E$65536,5,0),)</f>
        <v>0</v>
      </c>
      <c r="AN894" s="20" t="str">
        <f t="shared" si="231"/>
        <v/>
      </c>
      <c r="AO894" s="20">
        <f t="shared" si="232"/>
        <v>0</v>
      </c>
      <c r="AP894" s="20" t="str">
        <f t="shared" si="233"/>
        <v/>
      </c>
      <c r="AQ894" s="20" t="str">
        <f t="shared" si="234"/>
        <v/>
      </c>
      <c r="AR894" s="32">
        <f t="shared" si="235"/>
        <v>0</v>
      </c>
      <c r="AS894" s="32">
        <f t="shared" si="236"/>
        <v>0</v>
      </c>
      <c r="AT894" s="32">
        <f t="shared" si="237"/>
        <v>2</v>
      </c>
      <c r="AU894" s="28" t="str">
        <f t="shared" si="238"/>
        <v>库存为2</v>
      </c>
      <c r="AV894" s="34" t="str">
        <f>IFERROR(时间!$B$4+AU894,"上周无销量")</f>
        <v>上周无销量</v>
      </c>
    </row>
    <row r="895" spans="1:48">
      <c r="A895" s="18" t="s">
        <v>940</v>
      </c>
      <c r="B895" t="str">
        <f>VLOOKUP(A895,'[1]sku-asin（子）'!$A:$B,2,0)</f>
        <v>B0761R7RCH</v>
      </c>
      <c r="C895" t="str">
        <f>VLOOKUP(A895,'[1]子sku-父sku'!$A:$B,2,0)</f>
        <v>LYQ-BS-MX02</v>
      </c>
      <c r="D895" s="28">
        <f>IFERROR(VLOOKUP(A895,[2]库存报告使用数据处理!$A:$C,3,0),0)</f>
        <v>0</v>
      </c>
      <c r="E895" s="28">
        <f>IFERROR(VLOOKUP(A895,[2]库存报告使用数据处理!$A:$D,4,0),0)</f>
        <v>1</v>
      </c>
      <c r="F895" s="28">
        <f>IFERROR(VLOOKUP(A895,[2]库存报告使用数据处理!$A:$E,5,0),0)</f>
        <v>0</v>
      </c>
      <c r="G895" s="28">
        <f>IFERROR(VLOOKUP(A895,[2]库存报告使用数据处理!$A:$F,6,0),0)</f>
        <v>0</v>
      </c>
      <c r="H895" s="29">
        <f>IFERROR(VLOOKUP(A895,[2]库存报告使用数据处理!$A:$G,7,0),0)</f>
        <v>5.2</v>
      </c>
      <c r="I895">
        <f>IFERROR(VLOOKUP(A895,[5]数据处理!$A:$B,2,0),0)</f>
        <v>2</v>
      </c>
      <c r="J895" s="30">
        <f>IFERROR(VLOOKUP(A895,[5]数据处理!$A:$D,4,0),0)</f>
        <v>0</v>
      </c>
      <c r="K895" s="30">
        <f>IFERROR(VLOOKUP(A895,[5]数据处理!$A:$E,5,0),0)</f>
        <v>0</v>
      </c>
      <c r="L895" s="30">
        <f>IFERROR(VLOOKUP(A895,[5]数据处理!$A:$G,7,0),0)</f>
        <v>0</v>
      </c>
      <c r="M895">
        <f t="shared" si="222"/>
        <v>2</v>
      </c>
      <c r="N895">
        <f>IFERROR(VLOOKUP(A895,[5]数据处理!$A:$C,3,0),0)</f>
        <v>0</v>
      </c>
      <c r="O895">
        <f>IFERROR(VLOOKUP($A895,[5]数据处理!$A:$N,14,0),0)</f>
        <v>2</v>
      </c>
      <c r="P895" t="str">
        <f>IFERROR(VLOOKUP($A895,[3]库存报告使用数据!$A$1:$B$65536,2,0),"")</f>
        <v/>
      </c>
      <c r="Q895" t="str">
        <f>IFERROR(VLOOKUP($A895,[3]库存报告使用数据!$A$1:$E$65536,5,0),"")</f>
        <v/>
      </c>
      <c r="R895" t="str">
        <f>IFERROR(VLOOKUP($A895,[3]库存报告使用数据!$A$1:$H$65536,8,0),"")</f>
        <v/>
      </c>
      <c r="S895" t="str">
        <f>IFERROR(VLOOKUP($A895,[3]库存报告使用数据!$A$1:$K$65536,11,0),"")</f>
        <v/>
      </c>
      <c r="T895" t="str">
        <f>IFERROR(VLOOKUP($A895,[3]库存报告使用数据!$A$1:$C$65536,3,0),"")</f>
        <v/>
      </c>
      <c r="U895" t="str">
        <f>IFERROR(VLOOKUP($A895,[3]库存报告使用数据!$A$1:$F$65536,6,0),"")</f>
        <v/>
      </c>
      <c r="V895" t="str">
        <f>IFERROR(VLOOKUP($A895,[3]库存报告使用数据!$A$1:$I$65536,9,0),"")</f>
        <v/>
      </c>
      <c r="W895" t="str">
        <f>IFERROR(VLOOKUP($A895,[3]库存报告使用数据!$A$1:$L$65536,12,0),"")</f>
        <v/>
      </c>
      <c r="X895" s="20" t="str">
        <f t="shared" si="223"/>
        <v/>
      </c>
      <c r="Y895" s="20" t="str">
        <f t="shared" si="224"/>
        <v/>
      </c>
      <c r="Z895" s="20" t="str">
        <f t="shared" si="225"/>
        <v/>
      </c>
      <c r="AA895" s="20" t="str">
        <f t="shared" si="226"/>
        <v/>
      </c>
      <c r="AB895" t="str">
        <f>IFERROR(VLOOKUP($A895,[3]库存报告使用数据!$A$1:$D$65536,4,0),"")</f>
        <v/>
      </c>
      <c r="AC895" t="str">
        <f>IFERROR(VLOOKUP($A895,[3]库存报告使用数据!$A$1:$G$65536,7,0),"")</f>
        <v/>
      </c>
      <c r="AD895" t="str">
        <f>IFERROR(VLOOKUP($A895,[3]库存报告使用数据!$A$1:$J$65536,10,0),"")</f>
        <v/>
      </c>
      <c r="AE895" t="str">
        <f>IFERROR(VLOOKUP($A895,[3]库存报告使用数据!$A$1:$M$65536,13,0),"")</f>
        <v/>
      </c>
      <c r="AF895" s="20" t="str">
        <f t="shared" si="227"/>
        <v/>
      </c>
      <c r="AG895" s="20" t="str">
        <f t="shared" si="228"/>
        <v/>
      </c>
      <c r="AH895" s="20" t="str">
        <f t="shared" si="229"/>
        <v/>
      </c>
      <c r="AI895" s="20" t="str">
        <f t="shared" si="230"/>
        <v/>
      </c>
      <c r="AJ895">
        <f>IFERROR(VLOOKUP($B895,[4]库存报告使用数据!$A$1:$B$65536,2,0),0)</f>
        <v>0</v>
      </c>
      <c r="AK895">
        <f>IFERROR(VLOOKUP($B895,[4]库存报告使用数据!$A$1:$C$65536,3,0),)</f>
        <v>0</v>
      </c>
      <c r="AL895">
        <f>IFERROR(VLOOKUP($B895,[4]库存报告使用数据!$A$1:$D$65536,4,0),)</f>
        <v>1</v>
      </c>
      <c r="AM895">
        <f>IFERROR(VLOOKUP($B895,[4]库存报告使用数据!$A$1:$E$65536,5,0),)</f>
        <v>1</v>
      </c>
      <c r="AN895" s="20" t="str">
        <f t="shared" si="231"/>
        <v/>
      </c>
      <c r="AO895" s="20" t="str">
        <f t="shared" si="232"/>
        <v/>
      </c>
      <c r="AP895" s="20">
        <f t="shared" si="233"/>
        <v>0</v>
      </c>
      <c r="AQ895" s="20">
        <f t="shared" si="234"/>
        <v>0</v>
      </c>
      <c r="AR895" s="32">
        <f t="shared" si="235"/>
        <v>0</v>
      </c>
      <c r="AS895" s="32">
        <f t="shared" si="236"/>
        <v>0</v>
      </c>
      <c r="AT895" s="32">
        <f t="shared" si="237"/>
        <v>2</v>
      </c>
      <c r="AU895" s="28" t="str">
        <f t="shared" si="238"/>
        <v>库存为2</v>
      </c>
      <c r="AV895" s="34" t="str">
        <f>IFERROR(时间!$B$4+AU895,"上周无销量")</f>
        <v>上周无销量</v>
      </c>
    </row>
    <row r="896" spans="1:48">
      <c r="A896" s="18" t="s">
        <v>941</v>
      </c>
      <c r="B896" t="str">
        <f>VLOOKUP(A896,'[1]sku-asin（子）'!$A:$B,2,0)</f>
        <v>B0761RMHPB</v>
      </c>
      <c r="C896" t="str">
        <f>VLOOKUP(A896,'[1]子sku-父sku'!$A:$B,2,0)</f>
        <v>LYQ-BS-MX02</v>
      </c>
      <c r="D896" s="28">
        <f>IFERROR(VLOOKUP(A896,[2]库存报告使用数据处理!$A:$C,3,0),0)</f>
        <v>0</v>
      </c>
      <c r="E896" s="28">
        <f>IFERROR(VLOOKUP(A896,[2]库存报告使用数据处理!$A:$D,4,0),0)</f>
        <v>0</v>
      </c>
      <c r="F896" s="28">
        <f>IFERROR(VLOOKUP(A896,[2]库存报告使用数据处理!$A:$E,5,0),0)</f>
        <v>0</v>
      </c>
      <c r="G896" s="28">
        <f>IFERROR(VLOOKUP(A896,[2]库存报告使用数据处理!$A:$F,6,0),0)</f>
        <v>1</v>
      </c>
      <c r="H896" s="29">
        <f>IFERROR(VLOOKUP(A896,[2]库存报告使用数据处理!$A:$G,7,0),0)</f>
        <v>5.2</v>
      </c>
      <c r="I896">
        <f>IFERROR(VLOOKUP(A896,[5]数据处理!$A:$B,2,0),0)</f>
        <v>0</v>
      </c>
      <c r="J896" s="30">
        <f>IFERROR(VLOOKUP(A896,[5]数据处理!$A:$D,4,0),0)</f>
        <v>0</v>
      </c>
      <c r="K896" s="30">
        <f>IFERROR(VLOOKUP(A896,[5]数据处理!$A:$E,5,0),0)</f>
        <v>0</v>
      </c>
      <c r="L896" s="30">
        <f>IFERROR(VLOOKUP(A896,[5]数据处理!$A:$G,7,0),0)</f>
        <v>0</v>
      </c>
      <c r="M896">
        <f t="shared" si="222"/>
        <v>0</v>
      </c>
      <c r="N896">
        <f>IFERROR(VLOOKUP(A896,[5]数据处理!$A:$C,3,0),0)</f>
        <v>0</v>
      </c>
      <c r="O896">
        <f>IFERROR(VLOOKUP($A896,[5]数据处理!$A:$N,14,0),0)</f>
        <v>0</v>
      </c>
      <c r="P896" t="str">
        <f>IFERROR(VLOOKUP($A896,[3]库存报告使用数据!$A$1:$B$65536,2,0),"")</f>
        <v/>
      </c>
      <c r="Q896" t="str">
        <f>IFERROR(VLOOKUP($A896,[3]库存报告使用数据!$A$1:$E$65536,5,0),"")</f>
        <v/>
      </c>
      <c r="R896" t="str">
        <f>IFERROR(VLOOKUP($A896,[3]库存报告使用数据!$A$1:$H$65536,8,0),"")</f>
        <v/>
      </c>
      <c r="S896" t="str">
        <f>IFERROR(VLOOKUP($A896,[3]库存报告使用数据!$A$1:$K$65536,11,0),"")</f>
        <v/>
      </c>
      <c r="T896" t="str">
        <f>IFERROR(VLOOKUP($A896,[3]库存报告使用数据!$A$1:$C$65536,3,0),"")</f>
        <v/>
      </c>
      <c r="U896" t="str">
        <f>IFERROR(VLOOKUP($A896,[3]库存报告使用数据!$A$1:$F$65536,6,0),"")</f>
        <v/>
      </c>
      <c r="V896" t="str">
        <f>IFERROR(VLOOKUP($A896,[3]库存报告使用数据!$A$1:$I$65536,9,0),"")</f>
        <v/>
      </c>
      <c r="W896" t="str">
        <f>IFERROR(VLOOKUP($A896,[3]库存报告使用数据!$A$1:$L$65536,12,0),"")</f>
        <v/>
      </c>
      <c r="X896" s="20" t="str">
        <f t="shared" si="223"/>
        <v/>
      </c>
      <c r="Y896" s="20" t="str">
        <f t="shared" si="224"/>
        <v/>
      </c>
      <c r="Z896" s="20" t="str">
        <f t="shared" si="225"/>
        <v/>
      </c>
      <c r="AA896" s="20" t="str">
        <f t="shared" si="226"/>
        <v/>
      </c>
      <c r="AB896" t="str">
        <f>IFERROR(VLOOKUP($A896,[3]库存报告使用数据!$A$1:$D$65536,4,0),"")</f>
        <v/>
      </c>
      <c r="AC896" t="str">
        <f>IFERROR(VLOOKUP($A896,[3]库存报告使用数据!$A$1:$G$65536,7,0),"")</f>
        <v/>
      </c>
      <c r="AD896" t="str">
        <f>IFERROR(VLOOKUP($A896,[3]库存报告使用数据!$A$1:$J$65536,10,0),"")</f>
        <v/>
      </c>
      <c r="AE896" t="str">
        <f>IFERROR(VLOOKUP($A896,[3]库存报告使用数据!$A$1:$M$65536,13,0),"")</f>
        <v/>
      </c>
      <c r="AF896" s="20" t="str">
        <f t="shared" si="227"/>
        <v/>
      </c>
      <c r="AG896" s="20" t="str">
        <f t="shared" si="228"/>
        <v/>
      </c>
      <c r="AH896" s="20" t="str">
        <f t="shared" si="229"/>
        <v/>
      </c>
      <c r="AI896" s="20" t="str">
        <f t="shared" si="230"/>
        <v/>
      </c>
      <c r="AJ896">
        <f>IFERROR(VLOOKUP($B896,[4]库存报告使用数据!$A$1:$B$65536,2,0),0)</f>
        <v>0</v>
      </c>
      <c r="AK896">
        <f>IFERROR(VLOOKUP($B896,[4]库存报告使用数据!$A$1:$C$65536,3,0),)</f>
        <v>0</v>
      </c>
      <c r="AL896">
        <f>IFERROR(VLOOKUP($B896,[4]库存报告使用数据!$A$1:$D$65536,4,0),)</f>
        <v>0</v>
      </c>
      <c r="AM896">
        <f>IFERROR(VLOOKUP($B896,[4]库存报告使用数据!$A$1:$E$65536,5,0),)</f>
        <v>3</v>
      </c>
      <c r="AN896" s="20" t="str">
        <f t="shared" si="231"/>
        <v/>
      </c>
      <c r="AO896" s="20" t="str">
        <f t="shared" si="232"/>
        <v/>
      </c>
      <c r="AP896" s="20" t="str">
        <f t="shared" si="233"/>
        <v/>
      </c>
      <c r="AQ896" s="20">
        <f t="shared" si="234"/>
        <v>0.333333333333333</v>
      </c>
      <c r="AR896" s="32">
        <f t="shared" si="235"/>
        <v>0</v>
      </c>
      <c r="AS896" s="32">
        <f t="shared" si="236"/>
        <v>0</v>
      </c>
      <c r="AT896" s="32">
        <f t="shared" si="237"/>
        <v>0</v>
      </c>
      <c r="AU896" s="28" t="str">
        <f t="shared" si="238"/>
        <v>库存为0</v>
      </c>
      <c r="AV896" s="34" t="str">
        <f>IFERROR(时间!$B$4+AU896,"上周无销量")</f>
        <v>上周无销量</v>
      </c>
    </row>
    <row r="897" spans="1:48">
      <c r="A897" s="18" t="s">
        <v>942</v>
      </c>
      <c r="B897" t="str">
        <f>VLOOKUP(A897,'[1]sku-asin（子）'!$A:$B,2,0)</f>
        <v>B0761RZ4CC</v>
      </c>
      <c r="C897" t="str">
        <f>VLOOKUP(A897,'[1]子sku-父sku'!$A:$B,2,0)</f>
        <v>LYQ-BS-MX02</v>
      </c>
      <c r="D897" s="28">
        <f>IFERROR(VLOOKUP(A897,[2]库存报告使用数据处理!$A:$C,3,0),0)</f>
        <v>0</v>
      </c>
      <c r="E897" s="28">
        <f>IFERROR(VLOOKUP(A897,[2]库存报告使用数据处理!$A:$D,4,0),0)</f>
        <v>0</v>
      </c>
      <c r="F897" s="28">
        <f>IFERROR(VLOOKUP(A897,[2]库存报告使用数据处理!$A:$E,5,0),0)</f>
        <v>1</v>
      </c>
      <c r="G897" s="28">
        <f>IFERROR(VLOOKUP(A897,[2]库存报告使用数据处理!$A:$F,6,0),0)</f>
        <v>0</v>
      </c>
      <c r="H897" s="29">
        <f>IFERROR(VLOOKUP(A897,[2]库存报告使用数据处理!$A:$G,7,0),0)</f>
        <v>5.2</v>
      </c>
      <c r="I897">
        <f>IFERROR(VLOOKUP(A897,[5]数据处理!$A:$B,2,0),0)</f>
        <v>3</v>
      </c>
      <c r="J897" s="30">
        <f>IFERROR(VLOOKUP(A897,[5]数据处理!$A:$D,4,0),0)</f>
        <v>0</v>
      </c>
      <c r="K897" s="30">
        <f>IFERROR(VLOOKUP(A897,[5]数据处理!$A:$E,5,0),0)</f>
        <v>0</v>
      </c>
      <c r="L897" s="30">
        <f>IFERROR(VLOOKUP(A897,[5]数据处理!$A:$G,7,0),0)</f>
        <v>0</v>
      </c>
      <c r="M897">
        <f t="shared" si="222"/>
        <v>3</v>
      </c>
      <c r="N897">
        <f>IFERROR(VLOOKUP(A897,[5]数据处理!$A:$C,3,0),0)</f>
        <v>0</v>
      </c>
      <c r="O897">
        <f>IFERROR(VLOOKUP($A897,[5]数据处理!$A:$N,14,0),0)</f>
        <v>3</v>
      </c>
      <c r="P897" t="str">
        <f>IFERROR(VLOOKUP($A897,[3]库存报告使用数据!$A$1:$B$65536,2,0),"")</f>
        <v/>
      </c>
      <c r="Q897" t="str">
        <f>IFERROR(VLOOKUP($A897,[3]库存报告使用数据!$A$1:$E$65536,5,0),"")</f>
        <v/>
      </c>
      <c r="R897" t="str">
        <f>IFERROR(VLOOKUP($A897,[3]库存报告使用数据!$A$1:$H$65536,8,0),"")</f>
        <v/>
      </c>
      <c r="S897" t="str">
        <f>IFERROR(VLOOKUP($A897,[3]库存报告使用数据!$A$1:$K$65536,11,0),"")</f>
        <v/>
      </c>
      <c r="T897" t="str">
        <f>IFERROR(VLOOKUP($A897,[3]库存报告使用数据!$A$1:$C$65536,3,0),"")</f>
        <v/>
      </c>
      <c r="U897" t="str">
        <f>IFERROR(VLOOKUP($A897,[3]库存报告使用数据!$A$1:$F$65536,6,0),"")</f>
        <v/>
      </c>
      <c r="V897" t="str">
        <f>IFERROR(VLOOKUP($A897,[3]库存报告使用数据!$A$1:$I$65536,9,0),"")</f>
        <v/>
      </c>
      <c r="W897" t="str">
        <f>IFERROR(VLOOKUP($A897,[3]库存报告使用数据!$A$1:$L$65536,12,0),"")</f>
        <v/>
      </c>
      <c r="X897" s="20" t="str">
        <f t="shared" si="223"/>
        <v/>
      </c>
      <c r="Y897" s="20" t="str">
        <f t="shared" si="224"/>
        <v/>
      </c>
      <c r="Z897" s="20" t="str">
        <f t="shared" si="225"/>
        <v/>
      </c>
      <c r="AA897" s="20" t="str">
        <f t="shared" si="226"/>
        <v/>
      </c>
      <c r="AB897" t="str">
        <f>IFERROR(VLOOKUP($A897,[3]库存报告使用数据!$A$1:$D$65536,4,0),"")</f>
        <v/>
      </c>
      <c r="AC897" t="str">
        <f>IFERROR(VLOOKUP($A897,[3]库存报告使用数据!$A$1:$G$65536,7,0),"")</f>
        <v/>
      </c>
      <c r="AD897" t="str">
        <f>IFERROR(VLOOKUP($A897,[3]库存报告使用数据!$A$1:$J$65536,10,0),"")</f>
        <v/>
      </c>
      <c r="AE897" t="str">
        <f>IFERROR(VLOOKUP($A897,[3]库存报告使用数据!$A$1:$M$65536,13,0),"")</f>
        <v/>
      </c>
      <c r="AF897" s="20" t="str">
        <f t="shared" si="227"/>
        <v/>
      </c>
      <c r="AG897" s="20" t="str">
        <f t="shared" si="228"/>
        <v/>
      </c>
      <c r="AH897" s="20" t="str">
        <f t="shared" si="229"/>
        <v/>
      </c>
      <c r="AI897" s="20" t="str">
        <f t="shared" si="230"/>
        <v/>
      </c>
      <c r="AJ897">
        <f>IFERROR(VLOOKUP($B897,[4]库存报告使用数据!$A$1:$B$65536,2,0),0)</f>
        <v>2</v>
      </c>
      <c r="AK897">
        <f>IFERROR(VLOOKUP($B897,[4]库存报告使用数据!$A$1:$C$65536,3,0),)</f>
        <v>1</v>
      </c>
      <c r="AL897">
        <f>IFERROR(VLOOKUP($B897,[4]库存报告使用数据!$A$1:$D$65536,4,0),)</f>
        <v>1</v>
      </c>
      <c r="AM897">
        <f>IFERROR(VLOOKUP($B897,[4]库存报告使用数据!$A$1:$E$65536,5,0),)</f>
        <v>1</v>
      </c>
      <c r="AN897" s="20">
        <f t="shared" si="231"/>
        <v>0</v>
      </c>
      <c r="AO897" s="20">
        <f t="shared" si="232"/>
        <v>0</v>
      </c>
      <c r="AP897" s="20">
        <f t="shared" si="233"/>
        <v>1</v>
      </c>
      <c r="AQ897" s="20">
        <f t="shared" si="234"/>
        <v>0</v>
      </c>
      <c r="AR897" s="32">
        <f t="shared" si="235"/>
        <v>0</v>
      </c>
      <c r="AS897" s="32">
        <f t="shared" si="236"/>
        <v>0</v>
      </c>
      <c r="AT897" s="32">
        <f t="shared" si="237"/>
        <v>3</v>
      </c>
      <c r="AU897" s="28" t="str">
        <f t="shared" si="238"/>
        <v>库存为3</v>
      </c>
      <c r="AV897" s="34" t="str">
        <f>IFERROR(时间!$B$4+AU897,"上周无销量")</f>
        <v>上周无销量</v>
      </c>
    </row>
    <row r="898" spans="1:48">
      <c r="A898" s="18" t="s">
        <v>943</v>
      </c>
      <c r="B898" t="str">
        <f>VLOOKUP(A898,'[1]sku-asin（子）'!$A:$B,2,0)</f>
        <v>B0761T4QQD</v>
      </c>
      <c r="C898" t="str">
        <f>VLOOKUP(A898,'[1]子sku-父sku'!$A:$B,2,0)</f>
        <v>LYQ-BS-MX02</v>
      </c>
      <c r="D898" s="28">
        <f>IFERROR(VLOOKUP(A898,[2]库存报告使用数据处理!$A:$C,3,0),0)</f>
        <v>0</v>
      </c>
      <c r="E898" s="28">
        <f>IFERROR(VLOOKUP(A898,[2]库存报告使用数据处理!$A:$D,4,0),0)</f>
        <v>0</v>
      </c>
      <c r="F898" s="28">
        <f>IFERROR(VLOOKUP(A898,[2]库存报告使用数据处理!$A:$E,5,0),0)</f>
        <v>0</v>
      </c>
      <c r="G898" s="28">
        <f>IFERROR(VLOOKUP(A898,[2]库存报告使用数据处理!$A:$F,6,0),0)</f>
        <v>0</v>
      </c>
      <c r="H898" s="29">
        <f>IFERROR(VLOOKUP(A898,[2]库存报告使用数据处理!$A:$G,7,0),0)</f>
        <v>0</v>
      </c>
      <c r="I898">
        <f>IFERROR(VLOOKUP(A898,[5]数据处理!$A:$B,2,0),0)</f>
        <v>7</v>
      </c>
      <c r="J898" s="30">
        <f>IFERROR(VLOOKUP(A898,[5]数据处理!$A:$D,4,0),0)</f>
        <v>0</v>
      </c>
      <c r="K898" s="30">
        <f>IFERROR(VLOOKUP(A898,[5]数据处理!$A:$E,5,0),0)</f>
        <v>0</v>
      </c>
      <c r="L898" s="30">
        <f>IFERROR(VLOOKUP(A898,[5]数据处理!$A:$G,7,0),0)</f>
        <v>0</v>
      </c>
      <c r="M898">
        <f t="shared" si="222"/>
        <v>7</v>
      </c>
      <c r="N898">
        <f>IFERROR(VLOOKUP(A898,[5]数据处理!$A:$C,3,0),0)</f>
        <v>0</v>
      </c>
      <c r="O898">
        <f>IFERROR(VLOOKUP($A898,[5]数据处理!$A:$N,14,0),0)</f>
        <v>7</v>
      </c>
      <c r="P898" t="str">
        <f>IFERROR(VLOOKUP($A898,[3]库存报告使用数据!$A$1:$B$65536,2,0),"")</f>
        <v/>
      </c>
      <c r="Q898" t="str">
        <f>IFERROR(VLOOKUP($A898,[3]库存报告使用数据!$A$1:$E$65536,5,0),"")</f>
        <v/>
      </c>
      <c r="R898" t="str">
        <f>IFERROR(VLOOKUP($A898,[3]库存报告使用数据!$A$1:$H$65536,8,0),"")</f>
        <v/>
      </c>
      <c r="S898" t="str">
        <f>IFERROR(VLOOKUP($A898,[3]库存报告使用数据!$A$1:$K$65536,11,0),"")</f>
        <v/>
      </c>
      <c r="T898" t="str">
        <f>IFERROR(VLOOKUP($A898,[3]库存报告使用数据!$A$1:$C$65536,3,0),"")</f>
        <v/>
      </c>
      <c r="U898" t="str">
        <f>IFERROR(VLOOKUP($A898,[3]库存报告使用数据!$A$1:$F$65536,6,0),"")</f>
        <v/>
      </c>
      <c r="V898" t="str">
        <f>IFERROR(VLOOKUP($A898,[3]库存报告使用数据!$A$1:$I$65536,9,0),"")</f>
        <v/>
      </c>
      <c r="W898" t="str">
        <f>IFERROR(VLOOKUP($A898,[3]库存报告使用数据!$A$1:$L$65536,12,0),"")</f>
        <v/>
      </c>
      <c r="X898" s="20" t="str">
        <f t="shared" si="223"/>
        <v/>
      </c>
      <c r="Y898" s="20" t="str">
        <f t="shared" si="224"/>
        <v/>
      </c>
      <c r="Z898" s="20" t="str">
        <f t="shared" si="225"/>
        <v/>
      </c>
      <c r="AA898" s="20" t="str">
        <f t="shared" si="226"/>
        <v/>
      </c>
      <c r="AB898" t="str">
        <f>IFERROR(VLOOKUP($A898,[3]库存报告使用数据!$A$1:$D$65536,4,0),"")</f>
        <v/>
      </c>
      <c r="AC898" t="str">
        <f>IFERROR(VLOOKUP($A898,[3]库存报告使用数据!$A$1:$G$65536,7,0),"")</f>
        <v/>
      </c>
      <c r="AD898" t="str">
        <f>IFERROR(VLOOKUP($A898,[3]库存报告使用数据!$A$1:$J$65536,10,0),"")</f>
        <v/>
      </c>
      <c r="AE898" t="str">
        <f>IFERROR(VLOOKUP($A898,[3]库存报告使用数据!$A$1:$M$65536,13,0),"")</f>
        <v/>
      </c>
      <c r="AF898" s="20" t="str">
        <f t="shared" si="227"/>
        <v/>
      </c>
      <c r="AG898" s="20" t="str">
        <f t="shared" si="228"/>
        <v/>
      </c>
      <c r="AH898" s="20" t="str">
        <f t="shared" si="229"/>
        <v/>
      </c>
      <c r="AI898" s="20" t="str">
        <f t="shared" si="230"/>
        <v/>
      </c>
      <c r="AJ898">
        <f>IFERROR(VLOOKUP($B898,[4]库存报告使用数据!$A$1:$B$65536,2,0),0)</f>
        <v>2</v>
      </c>
      <c r="AK898">
        <f>IFERROR(VLOOKUP($B898,[4]库存报告使用数据!$A$1:$C$65536,3,0),)</f>
        <v>1</v>
      </c>
      <c r="AL898">
        <f>IFERROR(VLOOKUP($B898,[4]库存报告使用数据!$A$1:$D$65536,4,0),)</f>
        <v>1</v>
      </c>
      <c r="AM898">
        <f>IFERROR(VLOOKUP($B898,[4]库存报告使用数据!$A$1:$E$65536,5,0),)</f>
        <v>1</v>
      </c>
      <c r="AN898" s="20">
        <f t="shared" si="231"/>
        <v>0</v>
      </c>
      <c r="AO898" s="20">
        <f t="shared" si="232"/>
        <v>0</v>
      </c>
      <c r="AP898" s="20">
        <f t="shared" si="233"/>
        <v>0</v>
      </c>
      <c r="AQ898" s="20">
        <f t="shared" si="234"/>
        <v>0</v>
      </c>
      <c r="AR898" s="32">
        <f t="shared" si="235"/>
        <v>0</v>
      </c>
      <c r="AS898" s="32">
        <f t="shared" si="236"/>
        <v>0</v>
      </c>
      <c r="AT898" s="32">
        <f t="shared" si="237"/>
        <v>7</v>
      </c>
      <c r="AU898" s="28" t="str">
        <f t="shared" si="238"/>
        <v>库存为7</v>
      </c>
      <c r="AV898" s="34" t="str">
        <f>IFERROR(时间!$B$4+AU898,"上周无销量")</f>
        <v>上周无销量</v>
      </c>
    </row>
    <row r="899" spans="1:48">
      <c r="A899" s="18" t="s">
        <v>944</v>
      </c>
      <c r="B899" t="str">
        <f>VLOOKUP(A899,'[1]sku-asin（子）'!$A:$B,2,0)</f>
        <v>B0761V1BTS</v>
      </c>
      <c r="C899" t="str">
        <f>VLOOKUP(A899,'[1]子sku-父sku'!$A:$B,2,0)</f>
        <v>LYQ-BS-MX02</v>
      </c>
      <c r="D899" s="28">
        <f>IFERROR(VLOOKUP(A899,[2]库存报告使用数据处理!$A:$C,3,0),0)</f>
        <v>1</v>
      </c>
      <c r="E899" s="28">
        <f>IFERROR(VLOOKUP(A899,[2]库存报告使用数据处理!$A:$D,4,0),0)</f>
        <v>0</v>
      </c>
      <c r="F899" s="28">
        <f>IFERROR(VLOOKUP(A899,[2]库存报告使用数据处理!$A:$E,5,0),0)</f>
        <v>1</v>
      </c>
      <c r="G899" s="28">
        <f>IFERROR(VLOOKUP(A899,[2]库存报告使用数据处理!$A:$F,6,0),0)</f>
        <v>0</v>
      </c>
      <c r="H899" s="29">
        <f>IFERROR(VLOOKUP(A899,[2]库存报告使用数据处理!$A:$G,7,0),0)</f>
        <v>5.2</v>
      </c>
      <c r="I899">
        <f>IFERROR(VLOOKUP(A899,[5]数据处理!$A:$B,2,0),0)</f>
        <v>0</v>
      </c>
      <c r="J899" s="30">
        <f>IFERROR(VLOOKUP(A899,[5]数据处理!$A:$D,4,0),0)</f>
        <v>0</v>
      </c>
      <c r="K899" s="30">
        <f>IFERROR(VLOOKUP(A899,[5]数据处理!$A:$E,5,0),0)</f>
        <v>0</v>
      </c>
      <c r="L899" s="30">
        <f>IFERROR(VLOOKUP(A899,[5]数据处理!$A:$G,7,0),0)</f>
        <v>0</v>
      </c>
      <c r="M899">
        <f t="shared" si="222"/>
        <v>0</v>
      </c>
      <c r="N899">
        <f>IFERROR(VLOOKUP(A899,[5]数据处理!$A:$C,3,0),0)</f>
        <v>0</v>
      </c>
      <c r="O899">
        <f>IFERROR(VLOOKUP($A899,[5]数据处理!$A:$N,14,0),0)</f>
        <v>0</v>
      </c>
      <c r="P899" t="str">
        <f>IFERROR(VLOOKUP($A899,[3]库存报告使用数据!$A$1:$B$65536,2,0),"")</f>
        <v/>
      </c>
      <c r="Q899" t="str">
        <f>IFERROR(VLOOKUP($A899,[3]库存报告使用数据!$A$1:$E$65536,5,0),"")</f>
        <v/>
      </c>
      <c r="R899" t="str">
        <f>IFERROR(VLOOKUP($A899,[3]库存报告使用数据!$A$1:$H$65536,8,0),"")</f>
        <v/>
      </c>
      <c r="S899" t="str">
        <f>IFERROR(VLOOKUP($A899,[3]库存报告使用数据!$A$1:$K$65536,11,0),"")</f>
        <v/>
      </c>
      <c r="T899" t="str">
        <f>IFERROR(VLOOKUP($A899,[3]库存报告使用数据!$A$1:$C$65536,3,0),"")</f>
        <v/>
      </c>
      <c r="U899" t="str">
        <f>IFERROR(VLOOKUP($A899,[3]库存报告使用数据!$A$1:$F$65536,6,0),"")</f>
        <v/>
      </c>
      <c r="V899" t="str">
        <f>IFERROR(VLOOKUP($A899,[3]库存报告使用数据!$A$1:$I$65536,9,0),"")</f>
        <v/>
      </c>
      <c r="W899" t="str">
        <f>IFERROR(VLOOKUP($A899,[3]库存报告使用数据!$A$1:$L$65536,12,0),"")</f>
        <v/>
      </c>
      <c r="X899" s="20" t="str">
        <f t="shared" si="223"/>
        <v/>
      </c>
      <c r="Y899" s="20" t="str">
        <f t="shared" si="224"/>
        <v/>
      </c>
      <c r="Z899" s="20" t="str">
        <f t="shared" si="225"/>
        <v/>
      </c>
      <c r="AA899" s="20" t="str">
        <f t="shared" si="226"/>
        <v/>
      </c>
      <c r="AB899" t="str">
        <f>IFERROR(VLOOKUP($A899,[3]库存报告使用数据!$A$1:$D$65536,4,0),"")</f>
        <v/>
      </c>
      <c r="AC899" t="str">
        <f>IFERROR(VLOOKUP($A899,[3]库存报告使用数据!$A$1:$G$65536,7,0),"")</f>
        <v/>
      </c>
      <c r="AD899" t="str">
        <f>IFERROR(VLOOKUP($A899,[3]库存报告使用数据!$A$1:$J$65536,10,0),"")</f>
        <v/>
      </c>
      <c r="AE899" t="str">
        <f>IFERROR(VLOOKUP($A899,[3]库存报告使用数据!$A$1:$M$65536,13,0),"")</f>
        <v/>
      </c>
      <c r="AF899" s="20" t="str">
        <f t="shared" si="227"/>
        <v/>
      </c>
      <c r="AG899" s="20" t="str">
        <f t="shared" si="228"/>
        <v/>
      </c>
      <c r="AH899" s="20" t="str">
        <f t="shared" si="229"/>
        <v/>
      </c>
      <c r="AI899" s="20" t="str">
        <f t="shared" si="230"/>
        <v/>
      </c>
      <c r="AJ899">
        <f>IFERROR(VLOOKUP($B899,[4]库存报告使用数据!$A$1:$B$65536,2,0),0)</f>
        <v>2</v>
      </c>
      <c r="AK899">
        <f>IFERROR(VLOOKUP($B899,[4]库存报告使用数据!$A$1:$C$65536,3,0),)</f>
        <v>2</v>
      </c>
      <c r="AL899">
        <f>IFERROR(VLOOKUP($B899,[4]库存报告使用数据!$A$1:$D$65536,4,0),)</f>
        <v>1</v>
      </c>
      <c r="AM899">
        <f>IFERROR(VLOOKUP($B899,[4]库存报告使用数据!$A$1:$E$65536,5,0),)</f>
        <v>3</v>
      </c>
      <c r="AN899" s="20">
        <f t="shared" si="231"/>
        <v>0.5</v>
      </c>
      <c r="AO899" s="20">
        <f t="shared" si="232"/>
        <v>0</v>
      </c>
      <c r="AP899" s="20">
        <f t="shared" si="233"/>
        <v>1</v>
      </c>
      <c r="AQ899" s="20">
        <f t="shared" si="234"/>
        <v>0</v>
      </c>
      <c r="AR899" s="32">
        <f t="shared" si="235"/>
        <v>0.142857142857143</v>
      </c>
      <c r="AS899" s="32">
        <f t="shared" si="236"/>
        <v>8.57142857142857</v>
      </c>
      <c r="AT899" s="32">
        <f t="shared" si="237"/>
        <v>-8.57142857142857</v>
      </c>
      <c r="AU899" s="28">
        <f t="shared" si="238"/>
        <v>0</v>
      </c>
      <c r="AV899" s="34">
        <f>IFERROR(时间!$B$4+AU899,"上周无销量")</f>
        <v>43283</v>
      </c>
    </row>
    <row r="900" spans="1:48">
      <c r="A900" s="18" t="s">
        <v>945</v>
      </c>
      <c r="B900" t="str">
        <f>VLOOKUP(A900,'[1]sku-asin（子）'!$A:$B,2,0)</f>
        <v>B0761R5WJ7</v>
      </c>
      <c r="C900" t="str">
        <f>VLOOKUP(A900,'[1]子sku-父sku'!$A:$B,2,0)</f>
        <v>LYQ-BS-MX02</v>
      </c>
      <c r="D900" s="28">
        <f>IFERROR(VLOOKUP(A900,[2]库存报告使用数据处理!$A:$C,3,0),0)</f>
        <v>0</v>
      </c>
      <c r="E900" s="28">
        <f>IFERROR(VLOOKUP(A900,[2]库存报告使用数据处理!$A:$D,4,0),0)</f>
        <v>0</v>
      </c>
      <c r="F900" s="28">
        <f>IFERROR(VLOOKUP(A900,[2]库存报告使用数据处理!$A:$E,5,0),0)</f>
        <v>1</v>
      </c>
      <c r="G900" s="28">
        <f>IFERROR(VLOOKUP(A900,[2]库存报告使用数据处理!$A:$F,6,0),0)</f>
        <v>4</v>
      </c>
      <c r="H900" s="29">
        <f>IFERROR(VLOOKUP(A900,[2]库存报告使用数据处理!$A:$G,7,0),0)</f>
        <v>5.2</v>
      </c>
      <c r="I900">
        <f>IFERROR(VLOOKUP(A900,[5]数据处理!$A:$B,2,0),0)</f>
        <v>0</v>
      </c>
      <c r="J900" s="30">
        <f>IFERROR(VLOOKUP(A900,[5]数据处理!$A:$D,4,0),0)</f>
        <v>0</v>
      </c>
      <c r="K900" s="30">
        <f>IFERROR(VLOOKUP(A900,[5]数据处理!$A:$E,5,0),0)</f>
        <v>0</v>
      </c>
      <c r="L900" s="30">
        <f>IFERROR(VLOOKUP(A900,[5]数据处理!$A:$G,7,0),0)</f>
        <v>0</v>
      </c>
      <c r="M900">
        <f t="shared" si="222"/>
        <v>0</v>
      </c>
      <c r="N900">
        <f>IFERROR(VLOOKUP(A900,[5]数据处理!$A:$C,3,0),0)</f>
        <v>0</v>
      </c>
      <c r="O900">
        <f>IFERROR(VLOOKUP($A900,[5]数据处理!$A:$N,14,0),0)</f>
        <v>0</v>
      </c>
      <c r="P900" t="str">
        <f>IFERROR(VLOOKUP($A900,[3]库存报告使用数据!$A$1:$B$65536,2,0),"")</f>
        <v/>
      </c>
      <c r="Q900" t="str">
        <f>IFERROR(VLOOKUP($A900,[3]库存报告使用数据!$A$1:$E$65536,5,0),"")</f>
        <v/>
      </c>
      <c r="R900" t="str">
        <f>IFERROR(VLOOKUP($A900,[3]库存报告使用数据!$A$1:$H$65536,8,0),"")</f>
        <v/>
      </c>
      <c r="S900" t="str">
        <f>IFERROR(VLOOKUP($A900,[3]库存报告使用数据!$A$1:$K$65536,11,0),"")</f>
        <v/>
      </c>
      <c r="T900" t="str">
        <f>IFERROR(VLOOKUP($A900,[3]库存报告使用数据!$A$1:$C$65536,3,0),"")</f>
        <v/>
      </c>
      <c r="U900" t="str">
        <f>IFERROR(VLOOKUP($A900,[3]库存报告使用数据!$A$1:$F$65536,6,0),"")</f>
        <v/>
      </c>
      <c r="V900" t="str">
        <f>IFERROR(VLOOKUP($A900,[3]库存报告使用数据!$A$1:$I$65536,9,0),"")</f>
        <v/>
      </c>
      <c r="W900" t="str">
        <f>IFERROR(VLOOKUP($A900,[3]库存报告使用数据!$A$1:$L$65536,12,0),"")</f>
        <v/>
      </c>
      <c r="X900" s="20" t="str">
        <f t="shared" si="223"/>
        <v/>
      </c>
      <c r="Y900" s="20" t="str">
        <f t="shared" si="224"/>
        <v/>
      </c>
      <c r="Z900" s="20" t="str">
        <f t="shared" si="225"/>
        <v/>
      </c>
      <c r="AA900" s="20" t="str">
        <f t="shared" si="226"/>
        <v/>
      </c>
      <c r="AB900" t="str">
        <f>IFERROR(VLOOKUP($A900,[3]库存报告使用数据!$A$1:$D$65536,4,0),"")</f>
        <v/>
      </c>
      <c r="AC900" t="str">
        <f>IFERROR(VLOOKUP($A900,[3]库存报告使用数据!$A$1:$G$65536,7,0),"")</f>
        <v/>
      </c>
      <c r="AD900" t="str">
        <f>IFERROR(VLOOKUP($A900,[3]库存报告使用数据!$A$1:$J$65536,10,0),"")</f>
        <v/>
      </c>
      <c r="AE900" t="str">
        <f>IFERROR(VLOOKUP($A900,[3]库存报告使用数据!$A$1:$M$65536,13,0),"")</f>
        <v/>
      </c>
      <c r="AF900" s="20" t="str">
        <f t="shared" si="227"/>
        <v/>
      </c>
      <c r="AG900" s="20" t="str">
        <f t="shared" si="228"/>
        <v/>
      </c>
      <c r="AH900" s="20" t="str">
        <f t="shared" si="229"/>
        <v/>
      </c>
      <c r="AI900" s="20" t="str">
        <f t="shared" si="230"/>
        <v/>
      </c>
      <c r="AJ900">
        <f>IFERROR(VLOOKUP($B900,[4]库存报告使用数据!$A$1:$B$65536,2,0),0)</f>
        <v>0</v>
      </c>
      <c r="AK900">
        <f>IFERROR(VLOOKUP($B900,[4]库存报告使用数据!$A$1:$C$65536,3,0),)</f>
        <v>0</v>
      </c>
      <c r="AL900">
        <f>IFERROR(VLOOKUP($B900,[4]库存报告使用数据!$A$1:$D$65536,4,0),)</f>
        <v>2</v>
      </c>
      <c r="AM900">
        <f>IFERROR(VLOOKUP($B900,[4]库存报告使用数据!$A$1:$E$65536,5,0),)</f>
        <v>13</v>
      </c>
      <c r="AN900" s="20" t="str">
        <f t="shared" si="231"/>
        <v/>
      </c>
      <c r="AO900" s="20" t="str">
        <f t="shared" si="232"/>
        <v/>
      </c>
      <c r="AP900" s="20">
        <f t="shared" si="233"/>
        <v>0.5</v>
      </c>
      <c r="AQ900" s="20">
        <f t="shared" si="234"/>
        <v>0.307692307692308</v>
      </c>
      <c r="AR900" s="32">
        <f t="shared" si="235"/>
        <v>0</v>
      </c>
      <c r="AS900" s="32">
        <f t="shared" si="236"/>
        <v>0</v>
      </c>
      <c r="AT900" s="32">
        <f t="shared" si="237"/>
        <v>0</v>
      </c>
      <c r="AU900" s="28" t="str">
        <f t="shared" si="238"/>
        <v>库存为0</v>
      </c>
      <c r="AV900" s="34" t="str">
        <f>IFERROR(时间!$B$4+AU900,"上周无销量")</f>
        <v>上周无销量</v>
      </c>
    </row>
    <row r="901" spans="1:48">
      <c r="A901" s="18" t="s">
        <v>946</v>
      </c>
      <c r="B901" t="str">
        <f>VLOOKUP(A901,'[1]sku-asin（子）'!$A:$B,2,0)</f>
        <v>B0761RD5BB</v>
      </c>
      <c r="C901" t="str">
        <f>VLOOKUP(A901,'[1]子sku-父sku'!$A:$B,2,0)</f>
        <v>LYQ-BS-TW03</v>
      </c>
      <c r="D901" s="28">
        <f>IFERROR(VLOOKUP(A901,[2]库存报告使用数据处理!$A:$C,3,0),0)</f>
        <v>0</v>
      </c>
      <c r="E901" s="28">
        <f>IFERROR(VLOOKUP(A901,[2]库存报告使用数据处理!$A:$D,4,0),0)</f>
        <v>0</v>
      </c>
      <c r="F901" s="28">
        <f>IFERROR(VLOOKUP(A901,[2]库存报告使用数据处理!$A:$E,5,0),0)</f>
        <v>0</v>
      </c>
      <c r="G901" s="28">
        <f>IFERROR(VLOOKUP(A901,[2]库存报告使用数据处理!$A:$F,6,0),0)</f>
        <v>0</v>
      </c>
      <c r="H901" s="29">
        <f>IFERROR(VLOOKUP(A901,[2]库存报告使用数据处理!$A:$G,7,0),0)</f>
        <v>0</v>
      </c>
      <c r="I901">
        <f>IFERROR(VLOOKUP(A901,[5]数据处理!$A:$B,2,0),0)</f>
        <v>4</v>
      </c>
      <c r="J901" s="30">
        <f>IFERROR(VLOOKUP(A901,[5]数据处理!$A:$D,4,0),0)</f>
        <v>0</v>
      </c>
      <c r="K901" s="30">
        <f>IFERROR(VLOOKUP(A901,[5]数据处理!$A:$E,5,0),0)</f>
        <v>0</v>
      </c>
      <c r="L901" s="30">
        <f>IFERROR(VLOOKUP(A901,[5]数据处理!$A:$G,7,0),0)</f>
        <v>0</v>
      </c>
      <c r="M901">
        <f t="shared" si="222"/>
        <v>4</v>
      </c>
      <c r="N901">
        <f>IFERROR(VLOOKUP(A901,[5]数据处理!$A:$C,3,0),0)</f>
        <v>0</v>
      </c>
      <c r="O901">
        <f>IFERROR(VLOOKUP($A901,[5]数据处理!$A:$N,14,0),0)</f>
        <v>4</v>
      </c>
      <c r="P901" t="str">
        <f>IFERROR(VLOOKUP($A901,[3]库存报告使用数据!$A$1:$B$65536,2,0),"")</f>
        <v/>
      </c>
      <c r="Q901" t="str">
        <f>IFERROR(VLOOKUP($A901,[3]库存报告使用数据!$A$1:$E$65536,5,0),"")</f>
        <v/>
      </c>
      <c r="R901" t="str">
        <f>IFERROR(VLOOKUP($A901,[3]库存报告使用数据!$A$1:$H$65536,8,0),"")</f>
        <v/>
      </c>
      <c r="S901" t="str">
        <f>IFERROR(VLOOKUP($A901,[3]库存报告使用数据!$A$1:$K$65536,11,0),"")</f>
        <v/>
      </c>
      <c r="T901" t="str">
        <f>IFERROR(VLOOKUP($A901,[3]库存报告使用数据!$A$1:$C$65536,3,0),"")</f>
        <v/>
      </c>
      <c r="U901" t="str">
        <f>IFERROR(VLOOKUP($A901,[3]库存报告使用数据!$A$1:$F$65536,6,0),"")</f>
        <v/>
      </c>
      <c r="V901" t="str">
        <f>IFERROR(VLOOKUP($A901,[3]库存报告使用数据!$A$1:$I$65536,9,0),"")</f>
        <v/>
      </c>
      <c r="W901" t="str">
        <f>IFERROR(VLOOKUP($A901,[3]库存报告使用数据!$A$1:$L$65536,12,0),"")</f>
        <v/>
      </c>
      <c r="X901" s="20" t="str">
        <f t="shared" si="223"/>
        <v/>
      </c>
      <c r="Y901" s="20" t="str">
        <f t="shared" si="224"/>
        <v/>
      </c>
      <c r="Z901" s="20" t="str">
        <f t="shared" si="225"/>
        <v/>
      </c>
      <c r="AA901" s="20" t="str">
        <f t="shared" si="226"/>
        <v/>
      </c>
      <c r="AB901" t="str">
        <f>IFERROR(VLOOKUP($A901,[3]库存报告使用数据!$A$1:$D$65536,4,0),"")</f>
        <v/>
      </c>
      <c r="AC901" t="str">
        <f>IFERROR(VLOOKUP($A901,[3]库存报告使用数据!$A$1:$G$65536,7,0),"")</f>
        <v/>
      </c>
      <c r="AD901" t="str">
        <f>IFERROR(VLOOKUP($A901,[3]库存报告使用数据!$A$1:$J$65536,10,0),"")</f>
        <v/>
      </c>
      <c r="AE901" t="str">
        <f>IFERROR(VLOOKUP($A901,[3]库存报告使用数据!$A$1:$M$65536,13,0),"")</f>
        <v/>
      </c>
      <c r="AF901" s="20" t="str">
        <f t="shared" si="227"/>
        <v/>
      </c>
      <c r="AG901" s="20" t="str">
        <f t="shared" si="228"/>
        <v/>
      </c>
      <c r="AH901" s="20" t="str">
        <f t="shared" si="229"/>
        <v/>
      </c>
      <c r="AI901" s="20" t="str">
        <f t="shared" si="230"/>
        <v/>
      </c>
      <c r="AJ901">
        <f>IFERROR(VLOOKUP($B901,[4]库存报告使用数据!$A$1:$B$65536,2,0),0)</f>
        <v>0</v>
      </c>
      <c r="AK901">
        <f>IFERROR(VLOOKUP($B901,[4]库存报告使用数据!$A$1:$C$65536,3,0),)</f>
        <v>0</v>
      </c>
      <c r="AL901">
        <f>IFERROR(VLOOKUP($B901,[4]库存报告使用数据!$A$1:$D$65536,4,0),)</f>
        <v>0</v>
      </c>
      <c r="AM901">
        <f>IFERROR(VLOOKUP($B901,[4]库存报告使用数据!$A$1:$E$65536,5,0),)</f>
        <v>1</v>
      </c>
      <c r="AN901" s="20" t="str">
        <f t="shared" si="231"/>
        <v/>
      </c>
      <c r="AO901" s="20" t="str">
        <f t="shared" si="232"/>
        <v/>
      </c>
      <c r="AP901" s="20" t="str">
        <f t="shared" si="233"/>
        <v/>
      </c>
      <c r="AQ901" s="20">
        <f t="shared" si="234"/>
        <v>0</v>
      </c>
      <c r="AR901" s="32">
        <f t="shared" si="235"/>
        <v>0</v>
      </c>
      <c r="AS901" s="32">
        <f t="shared" si="236"/>
        <v>0</v>
      </c>
      <c r="AT901" s="32">
        <f t="shared" si="237"/>
        <v>4</v>
      </c>
      <c r="AU901" s="28" t="str">
        <f t="shared" si="238"/>
        <v>库存为4</v>
      </c>
      <c r="AV901" s="34" t="str">
        <f>IFERROR(时间!$B$4+AU901,"上周无销量")</f>
        <v>上周无销量</v>
      </c>
    </row>
    <row r="902" spans="1:48">
      <c r="A902" s="18" t="s">
        <v>947</v>
      </c>
      <c r="B902" t="str">
        <f>VLOOKUP(A902,'[1]sku-asin（子）'!$A:$B,2,0)</f>
        <v>B0761TDM4W</v>
      </c>
      <c r="C902" t="str">
        <f>VLOOKUP(A902,'[1]子sku-父sku'!$A:$B,2,0)</f>
        <v>LYQ-BS-TW03</v>
      </c>
      <c r="D902" s="28">
        <f>IFERROR(VLOOKUP(A902,[2]库存报告使用数据处理!$A:$C,3,0),0)</f>
        <v>1</v>
      </c>
      <c r="E902" s="28">
        <f>IFERROR(VLOOKUP(A902,[2]库存报告使用数据处理!$A:$D,4,0),0)</f>
        <v>0</v>
      </c>
      <c r="F902" s="28">
        <f>IFERROR(VLOOKUP(A902,[2]库存报告使用数据处理!$A:$E,5,0),0)</f>
        <v>1</v>
      </c>
      <c r="G902" s="28">
        <f>IFERROR(VLOOKUP(A902,[2]库存报告使用数据处理!$A:$F,6,0),0)</f>
        <v>1</v>
      </c>
      <c r="H902" s="29">
        <f>IFERROR(VLOOKUP(A902,[2]库存报告使用数据处理!$A:$G,7,0),0)</f>
        <v>5.2</v>
      </c>
      <c r="I902">
        <f>IFERROR(VLOOKUP(A902,[5]数据处理!$A:$B,2,0),0)</f>
        <v>1</v>
      </c>
      <c r="J902" s="30">
        <f>IFERROR(VLOOKUP(A902,[5]数据处理!$A:$D,4,0),0)</f>
        <v>0</v>
      </c>
      <c r="K902" s="30">
        <f>IFERROR(VLOOKUP(A902,[5]数据处理!$A:$E,5,0),0)</f>
        <v>0</v>
      </c>
      <c r="L902" s="30">
        <f>IFERROR(VLOOKUP(A902,[5]数据处理!$A:$G,7,0),0)</f>
        <v>0</v>
      </c>
      <c r="M902">
        <f t="shared" ref="M902:M965" si="239">SUM(I902:L902)</f>
        <v>1</v>
      </c>
      <c r="N902">
        <f>IFERROR(VLOOKUP(A902,[5]数据处理!$A:$C,3,0),0)</f>
        <v>0</v>
      </c>
      <c r="O902">
        <f>IFERROR(VLOOKUP($A902,[5]数据处理!$A:$N,14,0),0)</f>
        <v>1</v>
      </c>
      <c r="P902" t="str">
        <f>IFERROR(VLOOKUP($A902,[3]库存报告使用数据!$A$1:$B$65536,2,0),"")</f>
        <v/>
      </c>
      <c r="Q902" t="str">
        <f>IFERROR(VLOOKUP($A902,[3]库存报告使用数据!$A$1:$E$65536,5,0),"")</f>
        <v/>
      </c>
      <c r="R902" t="str">
        <f>IFERROR(VLOOKUP($A902,[3]库存报告使用数据!$A$1:$H$65536,8,0),"")</f>
        <v/>
      </c>
      <c r="S902" t="str">
        <f>IFERROR(VLOOKUP($A902,[3]库存报告使用数据!$A$1:$K$65536,11,0),"")</f>
        <v/>
      </c>
      <c r="T902" t="str">
        <f>IFERROR(VLOOKUP($A902,[3]库存报告使用数据!$A$1:$C$65536,3,0),"")</f>
        <v/>
      </c>
      <c r="U902" t="str">
        <f>IFERROR(VLOOKUP($A902,[3]库存报告使用数据!$A$1:$F$65536,6,0),"")</f>
        <v/>
      </c>
      <c r="V902" t="str">
        <f>IFERROR(VLOOKUP($A902,[3]库存报告使用数据!$A$1:$I$65536,9,0),"")</f>
        <v/>
      </c>
      <c r="W902" t="str">
        <f>IFERROR(VLOOKUP($A902,[3]库存报告使用数据!$A$1:$L$65536,12,0),"")</f>
        <v/>
      </c>
      <c r="X902" s="20" t="str">
        <f t="shared" ref="X902:X965" si="240">IFERROR(T902/P902,"")</f>
        <v/>
      </c>
      <c r="Y902" s="20" t="str">
        <f t="shared" ref="Y902:Y965" si="241">IFERROR(U902/Q902,"")</f>
        <v/>
      </c>
      <c r="Z902" s="20" t="str">
        <f t="shared" ref="Z902:Z965" si="242">IFERROR(V902/R902,"")</f>
        <v/>
      </c>
      <c r="AA902" s="20" t="str">
        <f t="shared" ref="AA902:AA965" si="243">IFERROR(W902/S902,"")</f>
        <v/>
      </c>
      <c r="AB902" t="str">
        <f>IFERROR(VLOOKUP($A902,[3]库存报告使用数据!$A$1:$D$65536,4,0),"")</f>
        <v/>
      </c>
      <c r="AC902" t="str">
        <f>IFERROR(VLOOKUP($A902,[3]库存报告使用数据!$A$1:$G$65536,7,0),"")</f>
        <v/>
      </c>
      <c r="AD902" t="str">
        <f>IFERROR(VLOOKUP($A902,[3]库存报告使用数据!$A$1:$J$65536,10,0),"")</f>
        <v/>
      </c>
      <c r="AE902" t="str">
        <f>IFERROR(VLOOKUP($A902,[3]库存报告使用数据!$A$1:$M$65536,13,0),"")</f>
        <v/>
      </c>
      <c r="AF902" s="20" t="str">
        <f t="shared" ref="AF902:AF965" si="244">IF(OR(AB902="",AB902=0),"",IF(AND(D902*$H902=0,AB902&gt;0),"无销售广告费为"&amp;AB902,IFERROR(AB902/(D902*$H902),0)))</f>
        <v/>
      </c>
      <c r="AG902" s="20" t="str">
        <f t="shared" ref="AG902:AG965" si="245">IF(OR(AC902="",AC902=0),"",IF(AND(E902*$H902=0,AC902&gt;0),"无销售广告费为"&amp;AC902,IFERROR(AC902/(E902*$H902),0)))</f>
        <v/>
      </c>
      <c r="AH902" s="20" t="str">
        <f t="shared" ref="AH902:AH965" si="246">IF(OR(AD902="",AD902=0),"",IF(AND(F902*$H902=0,AD902&gt;0),"无销售广告费为"&amp;AD902,IFERROR(AD902/(F902*$H902),0)))</f>
        <v/>
      </c>
      <c r="AI902" s="20" t="str">
        <f t="shared" ref="AI902:AI965" si="247">IF(OR(AE902="",AE902=0),"",IF(AND(G902*$H902=0,AE902&gt;0),"无销售广告费为"&amp;AE902,IFERROR(AE902/(G902*$H902),0)))</f>
        <v/>
      </c>
      <c r="AJ902">
        <f>IFERROR(VLOOKUP($B902,[4]库存报告使用数据!$A$1:$B$65536,2,0),0)</f>
        <v>0</v>
      </c>
      <c r="AK902">
        <f>IFERROR(VLOOKUP($B902,[4]库存报告使用数据!$A$1:$C$65536,3,0),)</f>
        <v>1</v>
      </c>
      <c r="AL902">
        <f>IFERROR(VLOOKUP($B902,[4]库存报告使用数据!$A$1:$D$65536,4,0),)</f>
        <v>0</v>
      </c>
      <c r="AM902">
        <f>IFERROR(VLOOKUP($B902,[4]库存报告使用数据!$A$1:$E$65536,5,0),)</f>
        <v>0</v>
      </c>
      <c r="AN902" s="20" t="str">
        <f t="shared" ref="AN902:AN965" si="248">IFERROR(D902/AJ902,"")</f>
        <v/>
      </c>
      <c r="AO902" s="20">
        <f t="shared" ref="AO902:AO965" si="249">IFERROR(E902/AK902,"")</f>
        <v>0</v>
      </c>
      <c r="AP902" s="20" t="str">
        <f t="shared" ref="AP902:AP965" si="250">IFERROR(F902/AL902,"")</f>
        <v/>
      </c>
      <c r="AQ902" s="20" t="str">
        <f t="shared" ref="AQ902:AQ965" si="251">IFERROR(G902/AM902,"")</f>
        <v/>
      </c>
      <c r="AR902" s="32">
        <f t="shared" ref="AR902:AR965" si="252">IFERROR(D902/7,"")</f>
        <v>0.142857142857143</v>
      </c>
      <c r="AS902" s="32">
        <f t="shared" ref="AS902:AS965" si="253">IF(AR902="","上周无销量",60*AR902)</f>
        <v>8.57142857142857</v>
      </c>
      <c r="AT902" s="32">
        <f t="shared" ref="AT902:AT965" si="254">IF(AS902="上周无销量","上周无销量/总库存"&amp;M902,M902-AS902)</f>
        <v>-7.57142857142857</v>
      </c>
      <c r="AU902" s="28">
        <f t="shared" ref="AU902:AU965" si="255">IF(AR902="","库存为"&amp;M902,IF(AS902=0,"库存为"&amp;M902,INT(M902/AR902)))</f>
        <v>7</v>
      </c>
      <c r="AV902" s="34">
        <f>IFERROR(时间!$B$4+AU902,"上周无销量")</f>
        <v>43290</v>
      </c>
    </row>
    <row r="903" spans="1:48">
      <c r="A903" s="18" t="s">
        <v>948</v>
      </c>
      <c r="B903" t="str">
        <f>VLOOKUP(A903,'[1]sku-asin（子）'!$A:$B,2,0)</f>
        <v>B0761RF37Q</v>
      </c>
      <c r="C903" t="str">
        <f>VLOOKUP(A903,'[1]子sku-父sku'!$A:$B,2,0)</f>
        <v>LYQ-BS-TW03</v>
      </c>
      <c r="D903" s="28">
        <f>IFERROR(VLOOKUP(A903,[2]库存报告使用数据处理!$A:$C,3,0),0)</f>
        <v>0</v>
      </c>
      <c r="E903" s="28">
        <f>IFERROR(VLOOKUP(A903,[2]库存报告使用数据处理!$A:$D,4,0),0)</f>
        <v>0</v>
      </c>
      <c r="F903" s="28">
        <f>IFERROR(VLOOKUP(A903,[2]库存报告使用数据处理!$A:$E,5,0),0)</f>
        <v>0</v>
      </c>
      <c r="G903" s="28">
        <f>IFERROR(VLOOKUP(A903,[2]库存报告使用数据处理!$A:$F,6,0),0)</f>
        <v>0</v>
      </c>
      <c r="H903" s="29">
        <f>IFERROR(VLOOKUP(A903,[2]库存报告使用数据处理!$A:$G,7,0),0)</f>
        <v>0</v>
      </c>
      <c r="I903">
        <f>IFERROR(VLOOKUP(A903,[5]数据处理!$A:$B,2,0),0)</f>
        <v>5</v>
      </c>
      <c r="J903" s="30">
        <f>IFERROR(VLOOKUP(A903,[5]数据处理!$A:$D,4,0),0)</f>
        <v>0</v>
      </c>
      <c r="K903" s="30">
        <f>IFERROR(VLOOKUP(A903,[5]数据处理!$A:$E,5,0),0)</f>
        <v>0</v>
      </c>
      <c r="L903" s="30">
        <f>IFERROR(VLOOKUP(A903,[5]数据处理!$A:$G,7,0),0)</f>
        <v>0</v>
      </c>
      <c r="M903">
        <f t="shared" si="239"/>
        <v>5</v>
      </c>
      <c r="N903">
        <f>IFERROR(VLOOKUP(A903,[5]数据处理!$A:$C,3,0),0)</f>
        <v>0</v>
      </c>
      <c r="O903">
        <f>IFERROR(VLOOKUP($A903,[5]数据处理!$A:$N,14,0),0)</f>
        <v>5</v>
      </c>
      <c r="P903" t="str">
        <f>IFERROR(VLOOKUP($A903,[3]库存报告使用数据!$A$1:$B$65536,2,0),"")</f>
        <v/>
      </c>
      <c r="Q903" t="str">
        <f>IFERROR(VLOOKUP($A903,[3]库存报告使用数据!$A$1:$E$65536,5,0),"")</f>
        <v/>
      </c>
      <c r="R903" t="str">
        <f>IFERROR(VLOOKUP($A903,[3]库存报告使用数据!$A$1:$H$65536,8,0),"")</f>
        <v/>
      </c>
      <c r="S903" t="str">
        <f>IFERROR(VLOOKUP($A903,[3]库存报告使用数据!$A$1:$K$65536,11,0),"")</f>
        <v/>
      </c>
      <c r="T903" t="str">
        <f>IFERROR(VLOOKUP($A903,[3]库存报告使用数据!$A$1:$C$65536,3,0),"")</f>
        <v/>
      </c>
      <c r="U903" t="str">
        <f>IFERROR(VLOOKUP($A903,[3]库存报告使用数据!$A$1:$F$65536,6,0),"")</f>
        <v/>
      </c>
      <c r="V903" t="str">
        <f>IFERROR(VLOOKUP($A903,[3]库存报告使用数据!$A$1:$I$65536,9,0),"")</f>
        <v/>
      </c>
      <c r="W903" t="str">
        <f>IFERROR(VLOOKUP($A903,[3]库存报告使用数据!$A$1:$L$65536,12,0),"")</f>
        <v/>
      </c>
      <c r="X903" s="20" t="str">
        <f t="shared" si="240"/>
        <v/>
      </c>
      <c r="Y903" s="20" t="str">
        <f t="shared" si="241"/>
        <v/>
      </c>
      <c r="Z903" s="20" t="str">
        <f t="shared" si="242"/>
        <v/>
      </c>
      <c r="AA903" s="20" t="str">
        <f t="shared" si="243"/>
        <v/>
      </c>
      <c r="AB903" t="str">
        <f>IFERROR(VLOOKUP($A903,[3]库存报告使用数据!$A$1:$D$65536,4,0),"")</f>
        <v/>
      </c>
      <c r="AC903" t="str">
        <f>IFERROR(VLOOKUP($A903,[3]库存报告使用数据!$A$1:$G$65536,7,0),"")</f>
        <v/>
      </c>
      <c r="AD903" t="str">
        <f>IFERROR(VLOOKUP($A903,[3]库存报告使用数据!$A$1:$J$65536,10,0),"")</f>
        <v/>
      </c>
      <c r="AE903" t="str">
        <f>IFERROR(VLOOKUP($A903,[3]库存报告使用数据!$A$1:$M$65536,13,0),"")</f>
        <v/>
      </c>
      <c r="AF903" s="20" t="str">
        <f t="shared" si="244"/>
        <v/>
      </c>
      <c r="AG903" s="20" t="str">
        <f t="shared" si="245"/>
        <v/>
      </c>
      <c r="AH903" s="20" t="str">
        <f t="shared" si="246"/>
        <v/>
      </c>
      <c r="AI903" s="20" t="str">
        <f t="shared" si="247"/>
        <v/>
      </c>
      <c r="AJ903">
        <f>IFERROR(VLOOKUP($B903,[4]库存报告使用数据!$A$1:$B$65536,2,0),0)</f>
        <v>0</v>
      </c>
      <c r="AK903">
        <f>IFERROR(VLOOKUP($B903,[4]库存报告使用数据!$A$1:$C$65536,3,0),)</f>
        <v>0</v>
      </c>
      <c r="AL903">
        <f>IFERROR(VLOOKUP($B903,[4]库存报告使用数据!$A$1:$D$65536,4,0),)</f>
        <v>0</v>
      </c>
      <c r="AM903">
        <f>IFERROR(VLOOKUP($B903,[4]库存报告使用数据!$A$1:$E$65536,5,0),)</f>
        <v>0</v>
      </c>
      <c r="AN903" s="20" t="str">
        <f t="shared" si="248"/>
        <v/>
      </c>
      <c r="AO903" s="20" t="str">
        <f t="shared" si="249"/>
        <v/>
      </c>
      <c r="AP903" s="20" t="str">
        <f t="shared" si="250"/>
        <v/>
      </c>
      <c r="AQ903" s="20" t="str">
        <f t="shared" si="251"/>
        <v/>
      </c>
      <c r="AR903" s="32">
        <f t="shared" si="252"/>
        <v>0</v>
      </c>
      <c r="AS903" s="32">
        <f t="shared" si="253"/>
        <v>0</v>
      </c>
      <c r="AT903" s="32">
        <f t="shared" si="254"/>
        <v>5</v>
      </c>
      <c r="AU903" s="28" t="str">
        <f t="shared" si="255"/>
        <v>库存为5</v>
      </c>
      <c r="AV903" s="34" t="str">
        <f>IFERROR(时间!$B$4+AU903,"上周无销量")</f>
        <v>上周无销量</v>
      </c>
    </row>
    <row r="904" spans="1:48">
      <c r="A904" s="18" t="s">
        <v>949</v>
      </c>
      <c r="B904" t="str">
        <f>VLOOKUP(A904,'[1]sku-asin（子）'!$A:$B,2,0)</f>
        <v>B0761SH5JQ</v>
      </c>
      <c r="C904" t="str">
        <f>VLOOKUP(A904,'[1]子sku-父sku'!$A:$B,2,0)</f>
        <v>LYQ-BS-TW03</v>
      </c>
      <c r="D904" s="28">
        <f>IFERROR(VLOOKUP(A904,[2]库存报告使用数据处理!$A:$C,3,0),0)</f>
        <v>0</v>
      </c>
      <c r="E904" s="28">
        <f>IFERROR(VLOOKUP(A904,[2]库存报告使用数据处理!$A:$D,4,0),0)</f>
        <v>2</v>
      </c>
      <c r="F904" s="28">
        <f>IFERROR(VLOOKUP(A904,[2]库存报告使用数据处理!$A:$E,5,0),0)</f>
        <v>0</v>
      </c>
      <c r="G904" s="28">
        <f>IFERROR(VLOOKUP(A904,[2]库存报告使用数据处理!$A:$F,6,0),0)</f>
        <v>0</v>
      </c>
      <c r="H904" s="29">
        <f>IFERROR(VLOOKUP(A904,[2]库存报告使用数据处理!$A:$G,7,0),0)</f>
        <v>5.2</v>
      </c>
      <c r="I904">
        <f>IFERROR(VLOOKUP(A904,[5]数据处理!$A:$B,2,0),0)</f>
        <v>3</v>
      </c>
      <c r="J904" s="30">
        <f>IFERROR(VLOOKUP(A904,[5]数据处理!$A:$D,4,0),0)</f>
        <v>0</v>
      </c>
      <c r="K904" s="30">
        <f>IFERROR(VLOOKUP(A904,[5]数据处理!$A:$E,5,0),0)</f>
        <v>0</v>
      </c>
      <c r="L904" s="30">
        <f>IFERROR(VLOOKUP(A904,[5]数据处理!$A:$G,7,0),0)</f>
        <v>0</v>
      </c>
      <c r="M904">
        <f t="shared" si="239"/>
        <v>3</v>
      </c>
      <c r="N904">
        <f>IFERROR(VLOOKUP(A904,[5]数据处理!$A:$C,3,0),0)</f>
        <v>0</v>
      </c>
      <c r="O904">
        <f>IFERROR(VLOOKUP($A904,[5]数据处理!$A:$N,14,0),0)</f>
        <v>3</v>
      </c>
      <c r="P904" t="str">
        <f>IFERROR(VLOOKUP($A904,[3]库存报告使用数据!$A$1:$B$65536,2,0),"")</f>
        <v/>
      </c>
      <c r="Q904" t="str">
        <f>IFERROR(VLOOKUP($A904,[3]库存报告使用数据!$A$1:$E$65536,5,0),"")</f>
        <v/>
      </c>
      <c r="R904" t="str">
        <f>IFERROR(VLOOKUP($A904,[3]库存报告使用数据!$A$1:$H$65536,8,0),"")</f>
        <v/>
      </c>
      <c r="S904" t="str">
        <f>IFERROR(VLOOKUP($A904,[3]库存报告使用数据!$A$1:$K$65536,11,0),"")</f>
        <v/>
      </c>
      <c r="T904" t="str">
        <f>IFERROR(VLOOKUP($A904,[3]库存报告使用数据!$A$1:$C$65536,3,0),"")</f>
        <v/>
      </c>
      <c r="U904" t="str">
        <f>IFERROR(VLOOKUP($A904,[3]库存报告使用数据!$A$1:$F$65536,6,0),"")</f>
        <v/>
      </c>
      <c r="V904" t="str">
        <f>IFERROR(VLOOKUP($A904,[3]库存报告使用数据!$A$1:$I$65536,9,0),"")</f>
        <v/>
      </c>
      <c r="W904" t="str">
        <f>IFERROR(VLOOKUP($A904,[3]库存报告使用数据!$A$1:$L$65536,12,0),"")</f>
        <v/>
      </c>
      <c r="X904" s="20" t="str">
        <f t="shared" si="240"/>
        <v/>
      </c>
      <c r="Y904" s="20" t="str">
        <f t="shared" si="241"/>
        <v/>
      </c>
      <c r="Z904" s="20" t="str">
        <f t="shared" si="242"/>
        <v/>
      </c>
      <c r="AA904" s="20" t="str">
        <f t="shared" si="243"/>
        <v/>
      </c>
      <c r="AB904" t="str">
        <f>IFERROR(VLOOKUP($A904,[3]库存报告使用数据!$A$1:$D$65536,4,0),"")</f>
        <v/>
      </c>
      <c r="AC904" t="str">
        <f>IFERROR(VLOOKUP($A904,[3]库存报告使用数据!$A$1:$G$65536,7,0),"")</f>
        <v/>
      </c>
      <c r="AD904" t="str">
        <f>IFERROR(VLOOKUP($A904,[3]库存报告使用数据!$A$1:$J$65536,10,0),"")</f>
        <v/>
      </c>
      <c r="AE904" t="str">
        <f>IFERROR(VLOOKUP($A904,[3]库存报告使用数据!$A$1:$M$65536,13,0),"")</f>
        <v/>
      </c>
      <c r="AF904" s="20" t="str">
        <f t="shared" si="244"/>
        <v/>
      </c>
      <c r="AG904" s="20" t="str">
        <f t="shared" si="245"/>
        <v/>
      </c>
      <c r="AH904" s="20" t="str">
        <f t="shared" si="246"/>
        <v/>
      </c>
      <c r="AI904" s="20" t="str">
        <f t="shared" si="247"/>
        <v/>
      </c>
      <c r="AJ904">
        <f>IFERROR(VLOOKUP($B904,[4]库存报告使用数据!$A$1:$B$65536,2,0),0)</f>
        <v>0</v>
      </c>
      <c r="AK904">
        <f>IFERROR(VLOOKUP($B904,[4]库存报告使用数据!$A$1:$C$65536,3,0),)</f>
        <v>2</v>
      </c>
      <c r="AL904">
        <f>IFERROR(VLOOKUP($B904,[4]库存报告使用数据!$A$1:$D$65536,4,0),)</f>
        <v>3</v>
      </c>
      <c r="AM904">
        <f>IFERROR(VLOOKUP($B904,[4]库存报告使用数据!$A$1:$E$65536,5,0),)</f>
        <v>0</v>
      </c>
      <c r="AN904" s="20" t="str">
        <f t="shared" si="248"/>
        <v/>
      </c>
      <c r="AO904" s="20">
        <f t="shared" si="249"/>
        <v>1</v>
      </c>
      <c r="AP904" s="20">
        <f t="shared" si="250"/>
        <v>0</v>
      </c>
      <c r="AQ904" s="20" t="str">
        <f t="shared" si="251"/>
        <v/>
      </c>
      <c r="AR904" s="32">
        <f t="shared" si="252"/>
        <v>0</v>
      </c>
      <c r="AS904" s="32">
        <f t="shared" si="253"/>
        <v>0</v>
      </c>
      <c r="AT904" s="32">
        <f t="shared" si="254"/>
        <v>3</v>
      </c>
      <c r="AU904" s="28" t="str">
        <f t="shared" si="255"/>
        <v>库存为3</v>
      </c>
      <c r="AV904" s="34" t="str">
        <f>IFERROR(时间!$B$4+AU904,"上周无销量")</f>
        <v>上周无销量</v>
      </c>
    </row>
    <row r="905" spans="1:48">
      <c r="A905" s="18" t="s">
        <v>950</v>
      </c>
      <c r="B905" t="str">
        <f>VLOOKUP(A905,'[1]sku-asin（子）'!$A:$B,2,0)</f>
        <v>B0761QYTGX</v>
      </c>
      <c r="C905" t="str">
        <f>VLOOKUP(A905,'[1]子sku-父sku'!$A:$B,2,0)</f>
        <v>LYQ-BS-TW03</v>
      </c>
      <c r="D905" s="28">
        <f>IFERROR(VLOOKUP(A905,[2]库存报告使用数据处理!$A:$C,3,0),0)</f>
        <v>0</v>
      </c>
      <c r="E905" s="28">
        <f>IFERROR(VLOOKUP(A905,[2]库存报告使用数据处理!$A:$D,4,0),0)</f>
        <v>1</v>
      </c>
      <c r="F905" s="28">
        <f>IFERROR(VLOOKUP(A905,[2]库存报告使用数据处理!$A:$E,5,0),0)</f>
        <v>1</v>
      </c>
      <c r="G905" s="28">
        <f>IFERROR(VLOOKUP(A905,[2]库存报告使用数据处理!$A:$F,6,0),0)</f>
        <v>0</v>
      </c>
      <c r="H905" s="29">
        <f>IFERROR(VLOOKUP(A905,[2]库存报告使用数据处理!$A:$G,7,0),0)</f>
        <v>5.2</v>
      </c>
      <c r="I905">
        <f>IFERROR(VLOOKUP(A905,[5]数据处理!$A:$B,2,0),0)</f>
        <v>0</v>
      </c>
      <c r="J905" s="30">
        <f>IFERROR(VLOOKUP(A905,[5]数据处理!$A:$D,4,0),0)</f>
        <v>0</v>
      </c>
      <c r="K905" s="30">
        <f>IFERROR(VLOOKUP(A905,[5]数据处理!$A:$E,5,0),0)</f>
        <v>0</v>
      </c>
      <c r="L905" s="30">
        <f>IFERROR(VLOOKUP(A905,[5]数据处理!$A:$G,7,0),0)</f>
        <v>0</v>
      </c>
      <c r="M905">
        <f t="shared" si="239"/>
        <v>0</v>
      </c>
      <c r="N905">
        <f>IFERROR(VLOOKUP(A905,[5]数据处理!$A:$C,3,0),0)</f>
        <v>0</v>
      </c>
      <c r="O905">
        <f>IFERROR(VLOOKUP($A905,[5]数据处理!$A:$N,14,0),0)</f>
        <v>0</v>
      </c>
      <c r="P905" t="str">
        <f>IFERROR(VLOOKUP($A905,[3]库存报告使用数据!$A$1:$B$65536,2,0),"")</f>
        <v/>
      </c>
      <c r="Q905" t="str">
        <f>IFERROR(VLOOKUP($A905,[3]库存报告使用数据!$A$1:$E$65536,5,0),"")</f>
        <v/>
      </c>
      <c r="R905" t="str">
        <f>IFERROR(VLOOKUP($A905,[3]库存报告使用数据!$A$1:$H$65536,8,0),"")</f>
        <v/>
      </c>
      <c r="S905" t="str">
        <f>IFERROR(VLOOKUP($A905,[3]库存报告使用数据!$A$1:$K$65536,11,0),"")</f>
        <v/>
      </c>
      <c r="T905" t="str">
        <f>IFERROR(VLOOKUP($A905,[3]库存报告使用数据!$A$1:$C$65536,3,0),"")</f>
        <v/>
      </c>
      <c r="U905" t="str">
        <f>IFERROR(VLOOKUP($A905,[3]库存报告使用数据!$A$1:$F$65536,6,0),"")</f>
        <v/>
      </c>
      <c r="V905" t="str">
        <f>IFERROR(VLOOKUP($A905,[3]库存报告使用数据!$A$1:$I$65536,9,0),"")</f>
        <v/>
      </c>
      <c r="W905" t="str">
        <f>IFERROR(VLOOKUP($A905,[3]库存报告使用数据!$A$1:$L$65536,12,0),"")</f>
        <v/>
      </c>
      <c r="X905" s="20" t="str">
        <f t="shared" si="240"/>
        <v/>
      </c>
      <c r="Y905" s="20" t="str">
        <f t="shared" si="241"/>
        <v/>
      </c>
      <c r="Z905" s="20" t="str">
        <f t="shared" si="242"/>
        <v/>
      </c>
      <c r="AA905" s="20" t="str">
        <f t="shared" si="243"/>
        <v/>
      </c>
      <c r="AB905" t="str">
        <f>IFERROR(VLOOKUP($A905,[3]库存报告使用数据!$A$1:$D$65536,4,0),"")</f>
        <v/>
      </c>
      <c r="AC905" t="str">
        <f>IFERROR(VLOOKUP($A905,[3]库存报告使用数据!$A$1:$G$65536,7,0),"")</f>
        <v/>
      </c>
      <c r="AD905" t="str">
        <f>IFERROR(VLOOKUP($A905,[3]库存报告使用数据!$A$1:$J$65536,10,0),"")</f>
        <v/>
      </c>
      <c r="AE905" t="str">
        <f>IFERROR(VLOOKUP($A905,[3]库存报告使用数据!$A$1:$M$65536,13,0),"")</f>
        <v/>
      </c>
      <c r="AF905" s="20" t="str">
        <f t="shared" si="244"/>
        <v/>
      </c>
      <c r="AG905" s="20" t="str">
        <f t="shared" si="245"/>
        <v/>
      </c>
      <c r="AH905" s="20" t="str">
        <f t="shared" si="246"/>
        <v/>
      </c>
      <c r="AI905" s="20" t="str">
        <f t="shared" si="247"/>
        <v/>
      </c>
      <c r="AJ905">
        <f>IFERROR(VLOOKUP($B905,[4]库存报告使用数据!$A$1:$B$65536,2,0),0)</f>
        <v>0</v>
      </c>
      <c r="AK905">
        <f>IFERROR(VLOOKUP($B905,[4]库存报告使用数据!$A$1:$C$65536,3,0),)</f>
        <v>0</v>
      </c>
      <c r="AL905">
        <f>IFERROR(VLOOKUP($B905,[4]库存报告使用数据!$A$1:$D$65536,4,0),)</f>
        <v>1</v>
      </c>
      <c r="AM905">
        <f>IFERROR(VLOOKUP($B905,[4]库存报告使用数据!$A$1:$E$65536,5,0),)</f>
        <v>2</v>
      </c>
      <c r="AN905" s="20" t="str">
        <f t="shared" si="248"/>
        <v/>
      </c>
      <c r="AO905" s="20" t="str">
        <f t="shared" si="249"/>
        <v/>
      </c>
      <c r="AP905" s="20">
        <f t="shared" si="250"/>
        <v>1</v>
      </c>
      <c r="AQ905" s="20">
        <f t="shared" si="251"/>
        <v>0</v>
      </c>
      <c r="AR905" s="32">
        <f t="shared" si="252"/>
        <v>0</v>
      </c>
      <c r="AS905" s="32">
        <f t="shared" si="253"/>
        <v>0</v>
      </c>
      <c r="AT905" s="32">
        <f t="shared" si="254"/>
        <v>0</v>
      </c>
      <c r="AU905" s="28" t="str">
        <f t="shared" si="255"/>
        <v>库存为0</v>
      </c>
      <c r="AV905" s="34" t="str">
        <f>IFERROR(时间!$B$4+AU905,"上周无销量")</f>
        <v>上周无销量</v>
      </c>
    </row>
    <row r="906" spans="1:48">
      <c r="A906" s="18" t="s">
        <v>951</v>
      </c>
      <c r="B906" t="str">
        <f>VLOOKUP(A906,'[1]sku-asin（子）'!$A:$B,2,0)</f>
        <v>B0761RKGLM</v>
      </c>
      <c r="C906" t="str">
        <f>VLOOKUP(A906,'[1]子sku-父sku'!$A:$B,2,0)</f>
        <v>LYQ-BS-TW03</v>
      </c>
      <c r="D906" s="28">
        <f>IFERROR(VLOOKUP(A906,[2]库存报告使用数据处理!$A:$C,3,0),0)</f>
        <v>0</v>
      </c>
      <c r="E906" s="28">
        <f>IFERROR(VLOOKUP(A906,[2]库存报告使用数据处理!$A:$D,4,0),0)</f>
        <v>0</v>
      </c>
      <c r="F906" s="28">
        <f>IFERROR(VLOOKUP(A906,[2]库存报告使用数据处理!$A:$E,5,0),0)</f>
        <v>0</v>
      </c>
      <c r="G906" s="28">
        <f>IFERROR(VLOOKUP(A906,[2]库存报告使用数据处理!$A:$F,6,0),0)</f>
        <v>0</v>
      </c>
      <c r="H906" s="29">
        <f>IFERROR(VLOOKUP(A906,[2]库存报告使用数据处理!$A:$G,7,0),0)</f>
        <v>0</v>
      </c>
      <c r="I906">
        <f>IFERROR(VLOOKUP(A906,[5]数据处理!$A:$B,2,0),0)</f>
        <v>5</v>
      </c>
      <c r="J906" s="30">
        <f>IFERROR(VLOOKUP(A906,[5]数据处理!$A:$D,4,0),0)</f>
        <v>0</v>
      </c>
      <c r="K906" s="30">
        <f>IFERROR(VLOOKUP(A906,[5]数据处理!$A:$E,5,0),0)</f>
        <v>0</v>
      </c>
      <c r="L906" s="30">
        <f>IFERROR(VLOOKUP(A906,[5]数据处理!$A:$G,7,0),0)</f>
        <v>0</v>
      </c>
      <c r="M906">
        <f t="shared" si="239"/>
        <v>5</v>
      </c>
      <c r="N906">
        <f>IFERROR(VLOOKUP(A906,[5]数据处理!$A:$C,3,0),0)</f>
        <v>0</v>
      </c>
      <c r="O906">
        <f>IFERROR(VLOOKUP($A906,[5]数据处理!$A:$N,14,0),0)</f>
        <v>5</v>
      </c>
      <c r="P906" t="str">
        <f>IFERROR(VLOOKUP($A906,[3]库存报告使用数据!$A$1:$B$65536,2,0),"")</f>
        <v/>
      </c>
      <c r="Q906" t="str">
        <f>IFERROR(VLOOKUP($A906,[3]库存报告使用数据!$A$1:$E$65536,5,0),"")</f>
        <v/>
      </c>
      <c r="R906" t="str">
        <f>IFERROR(VLOOKUP($A906,[3]库存报告使用数据!$A$1:$H$65536,8,0),"")</f>
        <v/>
      </c>
      <c r="S906" t="str">
        <f>IFERROR(VLOOKUP($A906,[3]库存报告使用数据!$A$1:$K$65536,11,0),"")</f>
        <v/>
      </c>
      <c r="T906" t="str">
        <f>IFERROR(VLOOKUP($A906,[3]库存报告使用数据!$A$1:$C$65536,3,0),"")</f>
        <v/>
      </c>
      <c r="U906" t="str">
        <f>IFERROR(VLOOKUP($A906,[3]库存报告使用数据!$A$1:$F$65536,6,0),"")</f>
        <v/>
      </c>
      <c r="V906" t="str">
        <f>IFERROR(VLOOKUP($A906,[3]库存报告使用数据!$A$1:$I$65536,9,0),"")</f>
        <v/>
      </c>
      <c r="W906" t="str">
        <f>IFERROR(VLOOKUP($A906,[3]库存报告使用数据!$A$1:$L$65536,12,0),"")</f>
        <v/>
      </c>
      <c r="X906" s="20" t="str">
        <f t="shared" si="240"/>
        <v/>
      </c>
      <c r="Y906" s="20" t="str">
        <f t="shared" si="241"/>
        <v/>
      </c>
      <c r="Z906" s="20" t="str">
        <f t="shared" si="242"/>
        <v/>
      </c>
      <c r="AA906" s="20" t="str">
        <f t="shared" si="243"/>
        <v/>
      </c>
      <c r="AB906" t="str">
        <f>IFERROR(VLOOKUP($A906,[3]库存报告使用数据!$A$1:$D$65536,4,0),"")</f>
        <v/>
      </c>
      <c r="AC906" t="str">
        <f>IFERROR(VLOOKUP($A906,[3]库存报告使用数据!$A$1:$G$65536,7,0),"")</f>
        <v/>
      </c>
      <c r="AD906" t="str">
        <f>IFERROR(VLOOKUP($A906,[3]库存报告使用数据!$A$1:$J$65536,10,0),"")</f>
        <v/>
      </c>
      <c r="AE906" t="str">
        <f>IFERROR(VLOOKUP($A906,[3]库存报告使用数据!$A$1:$M$65536,13,0),"")</f>
        <v/>
      </c>
      <c r="AF906" s="20" t="str">
        <f t="shared" si="244"/>
        <v/>
      </c>
      <c r="AG906" s="20" t="str">
        <f t="shared" si="245"/>
        <v/>
      </c>
      <c r="AH906" s="20" t="str">
        <f t="shared" si="246"/>
        <v/>
      </c>
      <c r="AI906" s="20" t="str">
        <f t="shared" si="247"/>
        <v/>
      </c>
      <c r="AJ906">
        <f>IFERROR(VLOOKUP($B906,[4]库存报告使用数据!$A$1:$B$65536,2,0),0)</f>
        <v>0</v>
      </c>
      <c r="AK906">
        <f>IFERROR(VLOOKUP($B906,[4]库存报告使用数据!$A$1:$C$65536,3,0),)</f>
        <v>1</v>
      </c>
      <c r="AL906">
        <f>IFERROR(VLOOKUP($B906,[4]库存报告使用数据!$A$1:$D$65536,4,0),)</f>
        <v>0</v>
      </c>
      <c r="AM906">
        <f>IFERROR(VLOOKUP($B906,[4]库存报告使用数据!$A$1:$E$65536,5,0),)</f>
        <v>0</v>
      </c>
      <c r="AN906" s="20" t="str">
        <f t="shared" si="248"/>
        <v/>
      </c>
      <c r="AO906" s="20">
        <f t="shared" si="249"/>
        <v>0</v>
      </c>
      <c r="AP906" s="20" t="str">
        <f t="shared" si="250"/>
        <v/>
      </c>
      <c r="AQ906" s="20" t="str">
        <f t="shared" si="251"/>
        <v/>
      </c>
      <c r="AR906" s="32">
        <f t="shared" si="252"/>
        <v>0</v>
      </c>
      <c r="AS906" s="32">
        <f t="shared" si="253"/>
        <v>0</v>
      </c>
      <c r="AT906" s="32">
        <f t="shared" si="254"/>
        <v>5</v>
      </c>
      <c r="AU906" s="28" t="str">
        <f t="shared" si="255"/>
        <v>库存为5</v>
      </c>
      <c r="AV906" s="34" t="str">
        <f>IFERROR(时间!$B$4+AU906,"上周无销量")</f>
        <v>上周无销量</v>
      </c>
    </row>
    <row r="907" spans="1:48">
      <c r="A907" s="18" t="s">
        <v>952</v>
      </c>
      <c r="B907" t="str">
        <f>VLOOKUP(A907,'[1]sku-asin（子）'!$A:$B,2,0)</f>
        <v>B0761QJP73</v>
      </c>
      <c r="C907" t="str">
        <f>VLOOKUP(A907,'[1]子sku-父sku'!$A:$B,2,0)</f>
        <v>LYQ-BS-TW03</v>
      </c>
      <c r="D907" s="28">
        <f>IFERROR(VLOOKUP(A907,[2]库存报告使用数据处理!$A:$C,3,0),0)</f>
        <v>0</v>
      </c>
      <c r="E907" s="28">
        <f>IFERROR(VLOOKUP(A907,[2]库存报告使用数据处理!$A:$D,4,0),0)</f>
        <v>0</v>
      </c>
      <c r="F907" s="28">
        <f>IFERROR(VLOOKUP(A907,[2]库存报告使用数据处理!$A:$E,5,0),0)</f>
        <v>1</v>
      </c>
      <c r="G907" s="28">
        <f>IFERROR(VLOOKUP(A907,[2]库存报告使用数据处理!$A:$F,6,0),0)</f>
        <v>1</v>
      </c>
      <c r="H907" s="29">
        <f>IFERROR(VLOOKUP(A907,[2]库存报告使用数据处理!$A:$G,7,0),0)</f>
        <v>5.2</v>
      </c>
      <c r="I907">
        <f>IFERROR(VLOOKUP(A907,[5]数据处理!$A:$B,2,0),0)</f>
        <v>3</v>
      </c>
      <c r="J907" s="30">
        <f>IFERROR(VLOOKUP(A907,[5]数据处理!$A:$D,4,0),0)</f>
        <v>0</v>
      </c>
      <c r="K907" s="30">
        <f>IFERROR(VLOOKUP(A907,[5]数据处理!$A:$E,5,0),0)</f>
        <v>0</v>
      </c>
      <c r="L907" s="30">
        <f>IFERROR(VLOOKUP(A907,[5]数据处理!$A:$G,7,0),0)</f>
        <v>0</v>
      </c>
      <c r="M907">
        <f t="shared" si="239"/>
        <v>3</v>
      </c>
      <c r="N907">
        <f>IFERROR(VLOOKUP(A907,[5]数据处理!$A:$C,3,0),0)</f>
        <v>0</v>
      </c>
      <c r="O907">
        <f>IFERROR(VLOOKUP($A907,[5]数据处理!$A:$N,14,0),0)</f>
        <v>3</v>
      </c>
      <c r="P907" t="str">
        <f>IFERROR(VLOOKUP($A907,[3]库存报告使用数据!$A$1:$B$65536,2,0),"")</f>
        <v/>
      </c>
      <c r="Q907" t="str">
        <f>IFERROR(VLOOKUP($A907,[3]库存报告使用数据!$A$1:$E$65536,5,0),"")</f>
        <v/>
      </c>
      <c r="R907" t="str">
        <f>IFERROR(VLOOKUP($A907,[3]库存报告使用数据!$A$1:$H$65536,8,0),"")</f>
        <v/>
      </c>
      <c r="S907" t="str">
        <f>IFERROR(VLOOKUP($A907,[3]库存报告使用数据!$A$1:$K$65536,11,0),"")</f>
        <v/>
      </c>
      <c r="T907" t="str">
        <f>IFERROR(VLOOKUP($A907,[3]库存报告使用数据!$A$1:$C$65536,3,0),"")</f>
        <v/>
      </c>
      <c r="U907" t="str">
        <f>IFERROR(VLOOKUP($A907,[3]库存报告使用数据!$A$1:$F$65536,6,0),"")</f>
        <v/>
      </c>
      <c r="V907" t="str">
        <f>IFERROR(VLOOKUP($A907,[3]库存报告使用数据!$A$1:$I$65536,9,0),"")</f>
        <v/>
      </c>
      <c r="W907" t="str">
        <f>IFERROR(VLOOKUP($A907,[3]库存报告使用数据!$A$1:$L$65536,12,0),"")</f>
        <v/>
      </c>
      <c r="X907" s="20" t="str">
        <f t="shared" si="240"/>
        <v/>
      </c>
      <c r="Y907" s="20" t="str">
        <f t="shared" si="241"/>
        <v/>
      </c>
      <c r="Z907" s="20" t="str">
        <f t="shared" si="242"/>
        <v/>
      </c>
      <c r="AA907" s="20" t="str">
        <f t="shared" si="243"/>
        <v/>
      </c>
      <c r="AB907" t="str">
        <f>IFERROR(VLOOKUP($A907,[3]库存报告使用数据!$A$1:$D$65536,4,0),"")</f>
        <v/>
      </c>
      <c r="AC907" t="str">
        <f>IFERROR(VLOOKUP($A907,[3]库存报告使用数据!$A$1:$G$65536,7,0),"")</f>
        <v/>
      </c>
      <c r="AD907" t="str">
        <f>IFERROR(VLOOKUP($A907,[3]库存报告使用数据!$A$1:$J$65536,10,0),"")</f>
        <v/>
      </c>
      <c r="AE907" t="str">
        <f>IFERROR(VLOOKUP($A907,[3]库存报告使用数据!$A$1:$M$65536,13,0),"")</f>
        <v/>
      </c>
      <c r="AF907" s="20" t="str">
        <f t="shared" si="244"/>
        <v/>
      </c>
      <c r="AG907" s="20" t="str">
        <f t="shared" si="245"/>
        <v/>
      </c>
      <c r="AH907" s="20" t="str">
        <f t="shared" si="246"/>
        <v/>
      </c>
      <c r="AI907" s="20" t="str">
        <f t="shared" si="247"/>
        <v/>
      </c>
      <c r="AJ907">
        <f>IFERROR(VLOOKUP($B907,[4]库存报告使用数据!$A$1:$B$65536,2,0),0)</f>
        <v>0</v>
      </c>
      <c r="AK907">
        <f>IFERROR(VLOOKUP($B907,[4]库存报告使用数据!$A$1:$C$65536,3,0),)</f>
        <v>0</v>
      </c>
      <c r="AL907">
        <f>IFERROR(VLOOKUP($B907,[4]库存报告使用数据!$A$1:$D$65536,4,0),)</f>
        <v>0</v>
      </c>
      <c r="AM907">
        <f>IFERROR(VLOOKUP($B907,[4]库存报告使用数据!$A$1:$E$65536,5,0),)</f>
        <v>0</v>
      </c>
      <c r="AN907" s="20" t="str">
        <f t="shared" si="248"/>
        <v/>
      </c>
      <c r="AO907" s="20" t="str">
        <f t="shared" si="249"/>
        <v/>
      </c>
      <c r="AP907" s="20" t="str">
        <f t="shared" si="250"/>
        <v/>
      </c>
      <c r="AQ907" s="20" t="str">
        <f t="shared" si="251"/>
        <v/>
      </c>
      <c r="AR907" s="32">
        <f t="shared" si="252"/>
        <v>0</v>
      </c>
      <c r="AS907" s="32">
        <f t="shared" si="253"/>
        <v>0</v>
      </c>
      <c r="AT907" s="32">
        <f t="shared" si="254"/>
        <v>3</v>
      </c>
      <c r="AU907" s="28" t="str">
        <f t="shared" si="255"/>
        <v>库存为3</v>
      </c>
      <c r="AV907" s="34" t="str">
        <f>IFERROR(时间!$B$4+AU907,"上周无销量")</f>
        <v>上周无销量</v>
      </c>
    </row>
    <row r="908" spans="1:48">
      <c r="A908" s="18" t="s">
        <v>953</v>
      </c>
      <c r="B908" t="str">
        <f>VLOOKUP(A908,'[1]sku-asin（子）'!$A:$B,2,0)</f>
        <v>B0761R3ZRD</v>
      </c>
      <c r="C908" t="str">
        <f>VLOOKUP(A908,'[1]子sku-父sku'!$A:$B,2,0)</f>
        <v>LYQ-BS-TW03</v>
      </c>
      <c r="D908" s="28">
        <f>IFERROR(VLOOKUP(A908,[2]库存报告使用数据处理!$A:$C,3,0),0)</f>
        <v>0</v>
      </c>
      <c r="E908" s="28">
        <f>IFERROR(VLOOKUP(A908,[2]库存报告使用数据处理!$A:$D,4,0),0)</f>
        <v>0</v>
      </c>
      <c r="F908" s="28">
        <f>IFERROR(VLOOKUP(A908,[2]库存报告使用数据处理!$A:$E,5,0),0)</f>
        <v>0</v>
      </c>
      <c r="G908" s="28">
        <f>IFERROR(VLOOKUP(A908,[2]库存报告使用数据处理!$A:$F,6,0),0)</f>
        <v>0</v>
      </c>
      <c r="H908" s="29">
        <f>IFERROR(VLOOKUP(A908,[2]库存报告使用数据处理!$A:$G,7,0),0)</f>
        <v>0</v>
      </c>
      <c r="I908">
        <f>IFERROR(VLOOKUP(A908,[5]数据处理!$A:$B,2,0),0)</f>
        <v>4</v>
      </c>
      <c r="J908" s="30">
        <f>IFERROR(VLOOKUP(A908,[5]数据处理!$A:$D,4,0),0)</f>
        <v>0</v>
      </c>
      <c r="K908" s="30">
        <f>IFERROR(VLOOKUP(A908,[5]数据处理!$A:$E,5,0),0)</f>
        <v>0</v>
      </c>
      <c r="L908" s="30">
        <f>IFERROR(VLOOKUP(A908,[5]数据处理!$A:$G,7,0),0)</f>
        <v>0</v>
      </c>
      <c r="M908">
        <f t="shared" si="239"/>
        <v>4</v>
      </c>
      <c r="N908">
        <f>IFERROR(VLOOKUP(A908,[5]数据处理!$A:$C,3,0),0)</f>
        <v>0</v>
      </c>
      <c r="O908">
        <f>IFERROR(VLOOKUP($A908,[5]数据处理!$A:$N,14,0),0)</f>
        <v>4</v>
      </c>
      <c r="P908" t="str">
        <f>IFERROR(VLOOKUP($A908,[3]库存报告使用数据!$A$1:$B$65536,2,0),"")</f>
        <v/>
      </c>
      <c r="Q908" t="str">
        <f>IFERROR(VLOOKUP($A908,[3]库存报告使用数据!$A$1:$E$65536,5,0),"")</f>
        <v/>
      </c>
      <c r="R908" t="str">
        <f>IFERROR(VLOOKUP($A908,[3]库存报告使用数据!$A$1:$H$65536,8,0),"")</f>
        <v/>
      </c>
      <c r="S908" t="str">
        <f>IFERROR(VLOOKUP($A908,[3]库存报告使用数据!$A$1:$K$65536,11,0),"")</f>
        <v/>
      </c>
      <c r="T908" t="str">
        <f>IFERROR(VLOOKUP($A908,[3]库存报告使用数据!$A$1:$C$65536,3,0),"")</f>
        <v/>
      </c>
      <c r="U908" t="str">
        <f>IFERROR(VLOOKUP($A908,[3]库存报告使用数据!$A$1:$F$65536,6,0),"")</f>
        <v/>
      </c>
      <c r="V908" t="str">
        <f>IFERROR(VLOOKUP($A908,[3]库存报告使用数据!$A$1:$I$65536,9,0),"")</f>
        <v/>
      </c>
      <c r="W908" t="str">
        <f>IFERROR(VLOOKUP($A908,[3]库存报告使用数据!$A$1:$L$65536,12,0),"")</f>
        <v/>
      </c>
      <c r="X908" s="20" t="str">
        <f t="shared" si="240"/>
        <v/>
      </c>
      <c r="Y908" s="20" t="str">
        <f t="shared" si="241"/>
        <v/>
      </c>
      <c r="Z908" s="20" t="str">
        <f t="shared" si="242"/>
        <v/>
      </c>
      <c r="AA908" s="20" t="str">
        <f t="shared" si="243"/>
        <v/>
      </c>
      <c r="AB908" t="str">
        <f>IFERROR(VLOOKUP($A908,[3]库存报告使用数据!$A$1:$D$65536,4,0),"")</f>
        <v/>
      </c>
      <c r="AC908" t="str">
        <f>IFERROR(VLOOKUP($A908,[3]库存报告使用数据!$A$1:$G$65536,7,0),"")</f>
        <v/>
      </c>
      <c r="AD908" t="str">
        <f>IFERROR(VLOOKUP($A908,[3]库存报告使用数据!$A$1:$J$65536,10,0),"")</f>
        <v/>
      </c>
      <c r="AE908" t="str">
        <f>IFERROR(VLOOKUP($A908,[3]库存报告使用数据!$A$1:$M$65536,13,0),"")</f>
        <v/>
      </c>
      <c r="AF908" s="20" t="str">
        <f t="shared" si="244"/>
        <v/>
      </c>
      <c r="AG908" s="20" t="str">
        <f t="shared" si="245"/>
        <v/>
      </c>
      <c r="AH908" s="20" t="str">
        <f t="shared" si="246"/>
        <v/>
      </c>
      <c r="AI908" s="20" t="str">
        <f t="shared" si="247"/>
        <v/>
      </c>
      <c r="AJ908">
        <f>IFERROR(VLOOKUP($B908,[4]库存报告使用数据!$A$1:$B$65536,2,0),0)</f>
        <v>1</v>
      </c>
      <c r="AK908">
        <f>IFERROR(VLOOKUP($B908,[4]库存报告使用数据!$A$1:$C$65536,3,0),)</f>
        <v>0</v>
      </c>
      <c r="AL908">
        <f>IFERROR(VLOOKUP($B908,[4]库存报告使用数据!$A$1:$D$65536,4,0),)</f>
        <v>0</v>
      </c>
      <c r="AM908">
        <f>IFERROR(VLOOKUP($B908,[4]库存报告使用数据!$A$1:$E$65536,5,0),)</f>
        <v>0</v>
      </c>
      <c r="AN908" s="20">
        <f t="shared" si="248"/>
        <v>0</v>
      </c>
      <c r="AO908" s="20" t="str">
        <f t="shared" si="249"/>
        <v/>
      </c>
      <c r="AP908" s="20" t="str">
        <f t="shared" si="250"/>
        <v/>
      </c>
      <c r="AQ908" s="20" t="str">
        <f t="shared" si="251"/>
        <v/>
      </c>
      <c r="AR908" s="32">
        <f t="shared" si="252"/>
        <v>0</v>
      </c>
      <c r="AS908" s="32">
        <f t="shared" si="253"/>
        <v>0</v>
      </c>
      <c r="AT908" s="32">
        <f t="shared" si="254"/>
        <v>4</v>
      </c>
      <c r="AU908" s="28" t="str">
        <f t="shared" si="255"/>
        <v>库存为4</v>
      </c>
      <c r="AV908" s="34" t="str">
        <f>IFERROR(时间!$B$4+AU908,"上周无销量")</f>
        <v>上周无销量</v>
      </c>
    </row>
    <row r="909" spans="1:48">
      <c r="A909" s="18" t="s">
        <v>954</v>
      </c>
      <c r="B909" t="str">
        <f>VLOOKUP(A909,'[1]sku-asin（子）'!$A:$B,2,0)</f>
        <v>B0761RQD9X</v>
      </c>
      <c r="C909" t="str">
        <f>VLOOKUP(A909,'[1]子sku-父sku'!$A:$B,2,0)</f>
        <v>LYQ-BS-TW03</v>
      </c>
      <c r="D909" s="28">
        <f>IFERROR(VLOOKUP(A909,[2]库存报告使用数据处理!$A:$C,3,0),0)</f>
        <v>0</v>
      </c>
      <c r="E909" s="28">
        <f>IFERROR(VLOOKUP(A909,[2]库存报告使用数据处理!$A:$D,4,0),0)</f>
        <v>0</v>
      </c>
      <c r="F909" s="28">
        <f>IFERROR(VLOOKUP(A909,[2]库存报告使用数据处理!$A:$E,5,0),0)</f>
        <v>0</v>
      </c>
      <c r="G909" s="28">
        <f>IFERROR(VLOOKUP(A909,[2]库存报告使用数据处理!$A:$F,6,0),0)</f>
        <v>0</v>
      </c>
      <c r="H909" s="29">
        <f>IFERROR(VLOOKUP(A909,[2]库存报告使用数据处理!$A:$G,7,0),0)</f>
        <v>0</v>
      </c>
      <c r="I909">
        <f>IFERROR(VLOOKUP(A909,[5]数据处理!$A:$B,2,0),0)</f>
        <v>4</v>
      </c>
      <c r="J909" s="30">
        <f>IFERROR(VLOOKUP(A909,[5]数据处理!$A:$D,4,0),0)</f>
        <v>0</v>
      </c>
      <c r="K909" s="30">
        <f>IFERROR(VLOOKUP(A909,[5]数据处理!$A:$E,5,0),0)</f>
        <v>0</v>
      </c>
      <c r="L909" s="30">
        <f>IFERROR(VLOOKUP(A909,[5]数据处理!$A:$G,7,0),0)</f>
        <v>0</v>
      </c>
      <c r="M909">
        <f t="shared" si="239"/>
        <v>4</v>
      </c>
      <c r="N909">
        <f>IFERROR(VLOOKUP(A909,[5]数据处理!$A:$C,3,0),0)</f>
        <v>0</v>
      </c>
      <c r="O909">
        <f>IFERROR(VLOOKUP($A909,[5]数据处理!$A:$N,14,0),0)</f>
        <v>4</v>
      </c>
      <c r="P909" t="str">
        <f>IFERROR(VLOOKUP($A909,[3]库存报告使用数据!$A$1:$B$65536,2,0),"")</f>
        <v/>
      </c>
      <c r="Q909" t="str">
        <f>IFERROR(VLOOKUP($A909,[3]库存报告使用数据!$A$1:$E$65536,5,0),"")</f>
        <v/>
      </c>
      <c r="R909" t="str">
        <f>IFERROR(VLOOKUP($A909,[3]库存报告使用数据!$A$1:$H$65536,8,0),"")</f>
        <v/>
      </c>
      <c r="S909" t="str">
        <f>IFERROR(VLOOKUP($A909,[3]库存报告使用数据!$A$1:$K$65536,11,0),"")</f>
        <v/>
      </c>
      <c r="T909" t="str">
        <f>IFERROR(VLOOKUP($A909,[3]库存报告使用数据!$A$1:$C$65536,3,0),"")</f>
        <v/>
      </c>
      <c r="U909" t="str">
        <f>IFERROR(VLOOKUP($A909,[3]库存报告使用数据!$A$1:$F$65536,6,0),"")</f>
        <v/>
      </c>
      <c r="V909" t="str">
        <f>IFERROR(VLOOKUP($A909,[3]库存报告使用数据!$A$1:$I$65536,9,0),"")</f>
        <v/>
      </c>
      <c r="W909" t="str">
        <f>IFERROR(VLOOKUP($A909,[3]库存报告使用数据!$A$1:$L$65536,12,0),"")</f>
        <v/>
      </c>
      <c r="X909" s="20" t="str">
        <f t="shared" si="240"/>
        <v/>
      </c>
      <c r="Y909" s="20" t="str">
        <f t="shared" si="241"/>
        <v/>
      </c>
      <c r="Z909" s="20" t="str">
        <f t="shared" si="242"/>
        <v/>
      </c>
      <c r="AA909" s="20" t="str">
        <f t="shared" si="243"/>
        <v/>
      </c>
      <c r="AB909" t="str">
        <f>IFERROR(VLOOKUP($A909,[3]库存报告使用数据!$A$1:$D$65536,4,0),"")</f>
        <v/>
      </c>
      <c r="AC909" t="str">
        <f>IFERROR(VLOOKUP($A909,[3]库存报告使用数据!$A$1:$G$65536,7,0),"")</f>
        <v/>
      </c>
      <c r="AD909" t="str">
        <f>IFERROR(VLOOKUP($A909,[3]库存报告使用数据!$A$1:$J$65536,10,0),"")</f>
        <v/>
      </c>
      <c r="AE909" t="str">
        <f>IFERROR(VLOOKUP($A909,[3]库存报告使用数据!$A$1:$M$65536,13,0),"")</f>
        <v/>
      </c>
      <c r="AF909" s="20" t="str">
        <f t="shared" si="244"/>
        <v/>
      </c>
      <c r="AG909" s="20" t="str">
        <f t="shared" si="245"/>
        <v/>
      </c>
      <c r="AH909" s="20" t="str">
        <f t="shared" si="246"/>
        <v/>
      </c>
      <c r="AI909" s="20" t="str">
        <f t="shared" si="247"/>
        <v/>
      </c>
      <c r="AJ909">
        <f>IFERROR(VLOOKUP($B909,[4]库存报告使用数据!$A$1:$B$65536,2,0),0)</f>
        <v>2</v>
      </c>
      <c r="AK909">
        <f>IFERROR(VLOOKUP($B909,[4]库存报告使用数据!$A$1:$C$65536,3,0),)</f>
        <v>0</v>
      </c>
      <c r="AL909">
        <f>IFERROR(VLOOKUP($B909,[4]库存报告使用数据!$A$1:$D$65536,4,0),)</f>
        <v>0</v>
      </c>
      <c r="AM909">
        <f>IFERROR(VLOOKUP($B909,[4]库存报告使用数据!$A$1:$E$65536,5,0),)</f>
        <v>0</v>
      </c>
      <c r="AN909" s="20">
        <f t="shared" si="248"/>
        <v>0</v>
      </c>
      <c r="AO909" s="20" t="str">
        <f t="shared" si="249"/>
        <v/>
      </c>
      <c r="AP909" s="20" t="str">
        <f t="shared" si="250"/>
        <v/>
      </c>
      <c r="AQ909" s="20" t="str">
        <f t="shared" si="251"/>
        <v/>
      </c>
      <c r="AR909" s="32">
        <f t="shared" si="252"/>
        <v>0</v>
      </c>
      <c r="AS909" s="32">
        <f t="shared" si="253"/>
        <v>0</v>
      </c>
      <c r="AT909" s="32">
        <f t="shared" si="254"/>
        <v>4</v>
      </c>
      <c r="AU909" s="28" t="str">
        <f t="shared" si="255"/>
        <v>库存为4</v>
      </c>
      <c r="AV909" s="34" t="str">
        <f>IFERROR(时间!$B$4+AU909,"上周无销量")</f>
        <v>上周无销量</v>
      </c>
    </row>
    <row r="910" spans="1:48">
      <c r="A910" s="18" t="s">
        <v>955</v>
      </c>
      <c r="B910" t="str">
        <f>VLOOKUP(A910,'[1]sku-asin（子）'!$A:$B,2,0)</f>
        <v>B0761RCNCJ</v>
      </c>
      <c r="C910" t="str">
        <f>VLOOKUP(A910,'[1]子sku-父sku'!$A:$B,2,0)</f>
        <v>LYQ-BS-TW03</v>
      </c>
      <c r="D910" s="28">
        <f>IFERROR(VLOOKUP(A910,[2]库存报告使用数据处理!$A:$C,3,0),0)</f>
        <v>0</v>
      </c>
      <c r="E910" s="28">
        <f>IFERROR(VLOOKUP(A910,[2]库存报告使用数据处理!$A:$D,4,0),0)</f>
        <v>0</v>
      </c>
      <c r="F910" s="28">
        <f>IFERROR(VLOOKUP(A910,[2]库存报告使用数据处理!$A:$E,5,0),0)</f>
        <v>1</v>
      </c>
      <c r="G910" s="28">
        <f>IFERROR(VLOOKUP(A910,[2]库存报告使用数据处理!$A:$F,6,0),0)</f>
        <v>0</v>
      </c>
      <c r="H910" s="29">
        <f>IFERROR(VLOOKUP(A910,[2]库存报告使用数据处理!$A:$G,7,0),0)</f>
        <v>5.2</v>
      </c>
      <c r="I910">
        <f>IFERROR(VLOOKUP(A910,[5]数据处理!$A:$B,2,0),0)</f>
        <v>3</v>
      </c>
      <c r="J910" s="30">
        <f>IFERROR(VLOOKUP(A910,[5]数据处理!$A:$D,4,0),0)</f>
        <v>0</v>
      </c>
      <c r="K910" s="30">
        <f>IFERROR(VLOOKUP(A910,[5]数据处理!$A:$E,5,0),0)</f>
        <v>0</v>
      </c>
      <c r="L910" s="30">
        <f>IFERROR(VLOOKUP(A910,[5]数据处理!$A:$G,7,0),0)</f>
        <v>0</v>
      </c>
      <c r="M910">
        <f t="shared" si="239"/>
        <v>3</v>
      </c>
      <c r="N910">
        <f>IFERROR(VLOOKUP(A910,[5]数据处理!$A:$C,3,0),0)</f>
        <v>0</v>
      </c>
      <c r="O910">
        <f>IFERROR(VLOOKUP($A910,[5]数据处理!$A:$N,14,0),0)</f>
        <v>3</v>
      </c>
      <c r="P910" t="str">
        <f>IFERROR(VLOOKUP($A910,[3]库存报告使用数据!$A$1:$B$65536,2,0),"")</f>
        <v/>
      </c>
      <c r="Q910" t="str">
        <f>IFERROR(VLOOKUP($A910,[3]库存报告使用数据!$A$1:$E$65536,5,0),"")</f>
        <v/>
      </c>
      <c r="R910" t="str">
        <f>IFERROR(VLOOKUP($A910,[3]库存报告使用数据!$A$1:$H$65536,8,0),"")</f>
        <v/>
      </c>
      <c r="S910" t="str">
        <f>IFERROR(VLOOKUP($A910,[3]库存报告使用数据!$A$1:$K$65536,11,0),"")</f>
        <v/>
      </c>
      <c r="T910" t="str">
        <f>IFERROR(VLOOKUP($A910,[3]库存报告使用数据!$A$1:$C$65536,3,0),"")</f>
        <v/>
      </c>
      <c r="U910" t="str">
        <f>IFERROR(VLOOKUP($A910,[3]库存报告使用数据!$A$1:$F$65536,6,0),"")</f>
        <v/>
      </c>
      <c r="V910" t="str">
        <f>IFERROR(VLOOKUP($A910,[3]库存报告使用数据!$A$1:$I$65536,9,0),"")</f>
        <v/>
      </c>
      <c r="W910" t="str">
        <f>IFERROR(VLOOKUP($A910,[3]库存报告使用数据!$A$1:$L$65536,12,0),"")</f>
        <v/>
      </c>
      <c r="X910" s="20" t="str">
        <f t="shared" si="240"/>
        <v/>
      </c>
      <c r="Y910" s="20" t="str">
        <f t="shared" si="241"/>
        <v/>
      </c>
      <c r="Z910" s="20" t="str">
        <f t="shared" si="242"/>
        <v/>
      </c>
      <c r="AA910" s="20" t="str">
        <f t="shared" si="243"/>
        <v/>
      </c>
      <c r="AB910" t="str">
        <f>IFERROR(VLOOKUP($A910,[3]库存报告使用数据!$A$1:$D$65536,4,0),"")</f>
        <v/>
      </c>
      <c r="AC910" t="str">
        <f>IFERROR(VLOOKUP($A910,[3]库存报告使用数据!$A$1:$G$65536,7,0),"")</f>
        <v/>
      </c>
      <c r="AD910" t="str">
        <f>IFERROR(VLOOKUP($A910,[3]库存报告使用数据!$A$1:$J$65536,10,0),"")</f>
        <v/>
      </c>
      <c r="AE910" t="str">
        <f>IFERROR(VLOOKUP($A910,[3]库存报告使用数据!$A$1:$M$65536,13,0),"")</f>
        <v/>
      </c>
      <c r="AF910" s="20" t="str">
        <f t="shared" si="244"/>
        <v/>
      </c>
      <c r="AG910" s="20" t="str">
        <f t="shared" si="245"/>
        <v/>
      </c>
      <c r="AH910" s="20" t="str">
        <f t="shared" si="246"/>
        <v/>
      </c>
      <c r="AI910" s="20" t="str">
        <f t="shared" si="247"/>
        <v/>
      </c>
      <c r="AJ910">
        <f>IFERROR(VLOOKUP($B910,[4]库存报告使用数据!$A$1:$B$65536,2,0),0)</f>
        <v>6</v>
      </c>
      <c r="AK910">
        <f>IFERROR(VLOOKUP($B910,[4]库存报告使用数据!$A$1:$C$65536,3,0),)</f>
        <v>3</v>
      </c>
      <c r="AL910">
        <f>IFERROR(VLOOKUP($B910,[4]库存报告使用数据!$A$1:$D$65536,4,0),)</f>
        <v>2</v>
      </c>
      <c r="AM910">
        <f>IFERROR(VLOOKUP($B910,[4]库存报告使用数据!$A$1:$E$65536,5,0),)</f>
        <v>2</v>
      </c>
      <c r="AN910" s="20">
        <f t="shared" si="248"/>
        <v>0</v>
      </c>
      <c r="AO910" s="20">
        <f t="shared" si="249"/>
        <v>0</v>
      </c>
      <c r="AP910" s="20">
        <f t="shared" si="250"/>
        <v>0.5</v>
      </c>
      <c r="AQ910" s="20">
        <f t="shared" si="251"/>
        <v>0</v>
      </c>
      <c r="AR910" s="32">
        <f t="shared" si="252"/>
        <v>0</v>
      </c>
      <c r="AS910" s="32">
        <f t="shared" si="253"/>
        <v>0</v>
      </c>
      <c r="AT910" s="32">
        <f t="shared" si="254"/>
        <v>3</v>
      </c>
      <c r="AU910" s="28" t="str">
        <f t="shared" si="255"/>
        <v>库存为3</v>
      </c>
      <c r="AV910" s="34" t="str">
        <f>IFERROR(时间!$B$4+AU910,"上周无销量")</f>
        <v>上周无销量</v>
      </c>
    </row>
    <row r="911" spans="1:48">
      <c r="A911" s="18" t="s">
        <v>956</v>
      </c>
      <c r="B911" t="str">
        <f>VLOOKUP(A911,'[1]sku-asin（子）'!$A:$B,2,0)</f>
        <v>B01N6EJDC8</v>
      </c>
      <c r="C911" t="str">
        <f>VLOOKUP(A911,'[1]子sku-父sku'!$A:$B,2,0)</f>
        <v>LYQ-YH115</v>
      </c>
      <c r="D911" s="28">
        <f>IFERROR(VLOOKUP(A911,[2]库存报告使用数据处理!$A:$C,3,0),0)</f>
        <v>0</v>
      </c>
      <c r="E911" s="28">
        <f>IFERROR(VLOOKUP(A911,[2]库存报告使用数据处理!$A:$D,4,0),0)</f>
        <v>0</v>
      </c>
      <c r="F911" s="28">
        <f>IFERROR(VLOOKUP(A911,[2]库存报告使用数据处理!$A:$E,5,0),0)</f>
        <v>0</v>
      </c>
      <c r="G911" s="28">
        <f>IFERROR(VLOOKUP(A911,[2]库存报告使用数据处理!$A:$F,6,0),0)</f>
        <v>0</v>
      </c>
      <c r="H911" s="29">
        <f>IFERROR(VLOOKUP(A911,[2]库存报告使用数据处理!$A:$G,7,0),0)</f>
        <v>0</v>
      </c>
      <c r="I911">
        <f>IFERROR(VLOOKUP(A911,[5]数据处理!$A:$B,2,0),0)</f>
        <v>0</v>
      </c>
      <c r="J911" s="30">
        <f>IFERROR(VLOOKUP(A911,[5]数据处理!$A:$D,4,0),0)</f>
        <v>0</v>
      </c>
      <c r="K911" s="30">
        <f>IFERROR(VLOOKUP(A911,[5]数据处理!$A:$E,5,0),0)</f>
        <v>0</v>
      </c>
      <c r="L911" s="30">
        <f>IFERROR(VLOOKUP(A911,[5]数据处理!$A:$G,7,0),0)</f>
        <v>0</v>
      </c>
      <c r="M911">
        <f t="shared" si="239"/>
        <v>0</v>
      </c>
      <c r="N911">
        <f>IFERROR(VLOOKUP(A911,[5]数据处理!$A:$C,3,0),0)</f>
        <v>0</v>
      </c>
      <c r="O911">
        <f>IFERROR(VLOOKUP($A911,[5]数据处理!$A:$N,14,0),0)</f>
        <v>0</v>
      </c>
      <c r="P911" t="str">
        <f>IFERROR(VLOOKUP($A911,[3]库存报告使用数据!$A$1:$B$65536,2,0),"")</f>
        <v/>
      </c>
      <c r="Q911" t="str">
        <f>IFERROR(VLOOKUP($A911,[3]库存报告使用数据!$A$1:$E$65536,5,0),"")</f>
        <v/>
      </c>
      <c r="R911" t="str">
        <f>IFERROR(VLOOKUP($A911,[3]库存报告使用数据!$A$1:$H$65536,8,0),"")</f>
        <v/>
      </c>
      <c r="S911" t="str">
        <f>IFERROR(VLOOKUP($A911,[3]库存报告使用数据!$A$1:$K$65536,11,0),"")</f>
        <v/>
      </c>
      <c r="T911" t="str">
        <f>IFERROR(VLOOKUP($A911,[3]库存报告使用数据!$A$1:$C$65536,3,0),"")</f>
        <v/>
      </c>
      <c r="U911" t="str">
        <f>IFERROR(VLOOKUP($A911,[3]库存报告使用数据!$A$1:$F$65536,6,0),"")</f>
        <v/>
      </c>
      <c r="V911" t="str">
        <f>IFERROR(VLOOKUP($A911,[3]库存报告使用数据!$A$1:$I$65536,9,0),"")</f>
        <v/>
      </c>
      <c r="W911" t="str">
        <f>IFERROR(VLOOKUP($A911,[3]库存报告使用数据!$A$1:$L$65536,12,0),"")</f>
        <v/>
      </c>
      <c r="X911" s="20" t="str">
        <f t="shared" si="240"/>
        <v/>
      </c>
      <c r="Y911" s="20" t="str">
        <f t="shared" si="241"/>
        <v/>
      </c>
      <c r="Z911" s="20" t="str">
        <f t="shared" si="242"/>
        <v/>
      </c>
      <c r="AA911" s="20" t="str">
        <f t="shared" si="243"/>
        <v/>
      </c>
      <c r="AB911" t="str">
        <f>IFERROR(VLOOKUP($A911,[3]库存报告使用数据!$A$1:$D$65536,4,0),"")</f>
        <v/>
      </c>
      <c r="AC911" t="str">
        <f>IFERROR(VLOOKUP($A911,[3]库存报告使用数据!$A$1:$G$65536,7,0),"")</f>
        <v/>
      </c>
      <c r="AD911" t="str">
        <f>IFERROR(VLOOKUP($A911,[3]库存报告使用数据!$A$1:$J$65536,10,0),"")</f>
        <v/>
      </c>
      <c r="AE911" t="str">
        <f>IFERROR(VLOOKUP($A911,[3]库存报告使用数据!$A$1:$M$65536,13,0),"")</f>
        <v/>
      </c>
      <c r="AF911" s="20" t="str">
        <f t="shared" si="244"/>
        <v/>
      </c>
      <c r="AG911" s="20" t="str">
        <f t="shared" si="245"/>
        <v/>
      </c>
      <c r="AH911" s="20" t="str">
        <f t="shared" si="246"/>
        <v/>
      </c>
      <c r="AI911" s="20" t="str">
        <f t="shared" si="247"/>
        <v/>
      </c>
      <c r="AJ911">
        <f>IFERROR(VLOOKUP($B911,[4]库存报告使用数据!$A$1:$B$65536,2,0),0)</f>
        <v>0</v>
      </c>
      <c r="AK911">
        <f>IFERROR(VLOOKUP($B911,[4]库存报告使用数据!$A$1:$C$65536,3,0),)</f>
        <v>0</v>
      </c>
      <c r="AL911">
        <f>IFERROR(VLOOKUP($B911,[4]库存报告使用数据!$A$1:$D$65536,4,0),)</f>
        <v>0</v>
      </c>
      <c r="AM911">
        <f>IFERROR(VLOOKUP($B911,[4]库存报告使用数据!$A$1:$E$65536,5,0),)</f>
        <v>0</v>
      </c>
      <c r="AN911" s="20" t="str">
        <f t="shared" si="248"/>
        <v/>
      </c>
      <c r="AO911" s="20" t="str">
        <f t="shared" si="249"/>
        <v/>
      </c>
      <c r="AP911" s="20" t="str">
        <f t="shared" si="250"/>
        <v/>
      </c>
      <c r="AQ911" s="20" t="str">
        <f t="shared" si="251"/>
        <v/>
      </c>
      <c r="AR911" s="32">
        <f t="shared" si="252"/>
        <v>0</v>
      </c>
      <c r="AS911" s="32">
        <f t="shared" si="253"/>
        <v>0</v>
      </c>
      <c r="AT911" s="32">
        <f t="shared" si="254"/>
        <v>0</v>
      </c>
      <c r="AU911" s="28" t="str">
        <f t="shared" si="255"/>
        <v>库存为0</v>
      </c>
      <c r="AV911" s="34" t="str">
        <f>IFERROR(时间!$B$4+AU911,"上周无销量")</f>
        <v>上周无销量</v>
      </c>
    </row>
    <row r="912" spans="1:48">
      <c r="A912" s="18" t="s">
        <v>957</v>
      </c>
      <c r="B912" t="str">
        <f>VLOOKUP(A912,'[1]sku-asin（子）'!$A:$B,2,0)</f>
        <v>B01N7FXSXM</v>
      </c>
      <c r="C912" t="str">
        <f>VLOOKUP(A912,'[1]子sku-父sku'!$A:$B,2,0)</f>
        <v>LYQ-YH115</v>
      </c>
      <c r="D912" s="28">
        <f>IFERROR(VLOOKUP(A912,[2]库存报告使用数据处理!$A:$C,3,0),0)</f>
        <v>0</v>
      </c>
      <c r="E912" s="28">
        <f>IFERROR(VLOOKUP(A912,[2]库存报告使用数据处理!$A:$D,4,0),0)</f>
        <v>0</v>
      </c>
      <c r="F912" s="28">
        <f>IFERROR(VLOOKUP(A912,[2]库存报告使用数据处理!$A:$E,5,0),0)</f>
        <v>2</v>
      </c>
      <c r="G912" s="28">
        <f>IFERROR(VLOOKUP(A912,[2]库存报告使用数据处理!$A:$F,6,0),0)</f>
        <v>3</v>
      </c>
      <c r="H912" s="29">
        <f>IFERROR(VLOOKUP(A912,[2]库存报告使用数据处理!$A:$G,7,0),0)</f>
        <v>5.26</v>
      </c>
      <c r="I912">
        <f>IFERROR(VLOOKUP(A912,[5]数据处理!$A:$B,2,0),0)</f>
        <v>0</v>
      </c>
      <c r="J912" s="30">
        <f>IFERROR(VLOOKUP(A912,[5]数据处理!$A:$D,4,0),0)</f>
        <v>0</v>
      </c>
      <c r="K912" s="30">
        <f>IFERROR(VLOOKUP(A912,[5]数据处理!$A:$E,5,0),0)</f>
        <v>0</v>
      </c>
      <c r="L912" s="30">
        <f>IFERROR(VLOOKUP(A912,[5]数据处理!$A:$G,7,0),0)</f>
        <v>0</v>
      </c>
      <c r="M912">
        <f t="shared" si="239"/>
        <v>0</v>
      </c>
      <c r="N912">
        <f>IFERROR(VLOOKUP(A912,[5]数据处理!$A:$C,3,0),0)</f>
        <v>0</v>
      </c>
      <c r="O912">
        <f>IFERROR(VLOOKUP($A912,[5]数据处理!$A:$N,14,0),0)</f>
        <v>0</v>
      </c>
      <c r="P912">
        <f>IFERROR(VLOOKUP($A912,[3]库存报告使用数据!$A$1:$B$65536,2,0),"")</f>
        <v>0</v>
      </c>
      <c r="Q912">
        <f>IFERROR(VLOOKUP($A912,[3]库存报告使用数据!$A$1:$E$65536,5,0),"")</f>
        <v>0</v>
      </c>
      <c r="R912">
        <f>IFERROR(VLOOKUP($A912,[3]库存报告使用数据!$A$1:$H$65536,8,0),"")</f>
        <v>4304</v>
      </c>
      <c r="S912">
        <f>IFERROR(VLOOKUP($A912,[3]库存报告使用数据!$A$1:$K$65536,11,0),"")</f>
        <v>3075</v>
      </c>
      <c r="T912">
        <f>IFERROR(VLOOKUP($A912,[3]库存报告使用数据!$A$1:$C$65536,3,0),"")</f>
        <v>0</v>
      </c>
      <c r="U912">
        <f>IFERROR(VLOOKUP($A912,[3]库存报告使用数据!$A$1:$F$65536,6,0),"")</f>
        <v>0</v>
      </c>
      <c r="V912">
        <f>IFERROR(VLOOKUP($A912,[3]库存报告使用数据!$A$1:$I$65536,9,0),"")</f>
        <v>25</v>
      </c>
      <c r="W912">
        <f>IFERROR(VLOOKUP($A912,[3]库存报告使用数据!$A$1:$L$65536,12,0),"")</f>
        <v>16</v>
      </c>
      <c r="X912" s="20" t="str">
        <f t="shared" si="240"/>
        <v/>
      </c>
      <c r="Y912" s="20" t="str">
        <f t="shared" si="241"/>
        <v/>
      </c>
      <c r="Z912" s="20">
        <f t="shared" si="242"/>
        <v>0.00580855018587361</v>
      </c>
      <c r="AA912" s="20">
        <f t="shared" si="243"/>
        <v>0.00520325203252033</v>
      </c>
      <c r="AB912">
        <f>IFERROR(VLOOKUP($A912,[3]库存报告使用数据!$A$1:$D$65536,4,0),"")</f>
        <v>0</v>
      </c>
      <c r="AC912">
        <f>IFERROR(VLOOKUP($A912,[3]库存报告使用数据!$A$1:$G$65536,7,0),"")</f>
        <v>0</v>
      </c>
      <c r="AD912">
        <f>IFERROR(VLOOKUP($A912,[3]库存报告使用数据!$A$1:$J$65536,10,0),"")</f>
        <v>3.38</v>
      </c>
      <c r="AE912">
        <f>IFERROR(VLOOKUP($A912,[3]库存报告使用数据!$A$1:$M$65536,13,0),"")</f>
        <v>2.01</v>
      </c>
      <c r="AF912" s="20" t="str">
        <f t="shared" si="244"/>
        <v/>
      </c>
      <c r="AG912" s="20" t="str">
        <f t="shared" si="245"/>
        <v/>
      </c>
      <c r="AH912" s="20">
        <f t="shared" si="246"/>
        <v>0.321292775665399</v>
      </c>
      <c r="AI912" s="20">
        <f t="shared" si="247"/>
        <v>0.127376425855513</v>
      </c>
      <c r="AJ912">
        <f>IFERROR(VLOOKUP($B912,[4]库存报告使用数据!$A$1:$B$65536,2,0),0)</f>
        <v>0</v>
      </c>
      <c r="AK912">
        <f>IFERROR(VLOOKUP($B912,[4]库存报告使用数据!$A$1:$C$65536,3,0),)</f>
        <v>0</v>
      </c>
      <c r="AL912">
        <f>IFERROR(VLOOKUP($B912,[4]库存报告使用数据!$A$1:$D$65536,4,0),)</f>
        <v>6</v>
      </c>
      <c r="AM912">
        <f>IFERROR(VLOOKUP($B912,[4]库存报告使用数据!$A$1:$E$65536,5,0),)</f>
        <v>35</v>
      </c>
      <c r="AN912" s="20" t="str">
        <f t="shared" si="248"/>
        <v/>
      </c>
      <c r="AO912" s="20" t="str">
        <f t="shared" si="249"/>
        <v/>
      </c>
      <c r="AP912" s="20">
        <f t="shared" si="250"/>
        <v>0.333333333333333</v>
      </c>
      <c r="AQ912" s="20">
        <f t="shared" si="251"/>
        <v>0.0857142857142857</v>
      </c>
      <c r="AR912" s="32">
        <f t="shared" si="252"/>
        <v>0</v>
      </c>
      <c r="AS912" s="32">
        <f t="shared" si="253"/>
        <v>0</v>
      </c>
      <c r="AT912" s="32">
        <f t="shared" si="254"/>
        <v>0</v>
      </c>
      <c r="AU912" s="28" t="str">
        <f t="shared" si="255"/>
        <v>库存为0</v>
      </c>
      <c r="AV912" s="34" t="str">
        <f>IFERROR(时间!$B$4+AU912,"上周无销量")</f>
        <v>上周无销量</v>
      </c>
    </row>
    <row r="913" spans="1:48">
      <c r="A913" s="18" t="s">
        <v>958</v>
      </c>
      <c r="B913" t="str">
        <f>VLOOKUP(A913,'[1]sku-asin（子）'!$A:$B,2,0)</f>
        <v>B01MYXGVBN</v>
      </c>
      <c r="C913" t="str">
        <f>VLOOKUP(A913,'[1]子sku-父sku'!$A:$B,2,0)</f>
        <v>LYQ-YH115</v>
      </c>
      <c r="D913" s="28">
        <f>IFERROR(VLOOKUP(A913,[2]库存报告使用数据处理!$A:$C,3,0),0)</f>
        <v>1</v>
      </c>
      <c r="E913" s="28">
        <f>IFERROR(VLOOKUP(A913,[2]库存报告使用数据处理!$A:$D,4,0),0)</f>
        <v>0</v>
      </c>
      <c r="F913" s="28">
        <f>IFERROR(VLOOKUP(A913,[2]库存报告使用数据处理!$A:$E,5,0),0)</f>
        <v>0</v>
      </c>
      <c r="G913" s="28">
        <f>IFERROR(VLOOKUP(A913,[2]库存报告使用数据处理!$A:$F,6,0),0)</f>
        <v>5</v>
      </c>
      <c r="H913" s="29">
        <f>IFERROR(VLOOKUP(A913,[2]库存报告使用数据处理!$A:$G,7,0),0)</f>
        <v>5.2</v>
      </c>
      <c r="I913">
        <f>IFERROR(VLOOKUP(A913,[5]数据处理!$A:$B,2,0),0)</f>
        <v>0</v>
      </c>
      <c r="J913" s="30">
        <f>IFERROR(VLOOKUP(A913,[5]数据处理!$A:$D,4,0),0)</f>
        <v>0</v>
      </c>
      <c r="K913" s="30">
        <f>IFERROR(VLOOKUP(A913,[5]数据处理!$A:$E,5,0),0)</f>
        <v>0</v>
      </c>
      <c r="L913" s="30">
        <f>IFERROR(VLOOKUP(A913,[5]数据处理!$A:$G,7,0),0)</f>
        <v>0</v>
      </c>
      <c r="M913">
        <f t="shared" si="239"/>
        <v>0</v>
      </c>
      <c r="N913">
        <f>IFERROR(VLOOKUP(A913,[5]数据处理!$A:$C,3,0),0)</f>
        <v>0</v>
      </c>
      <c r="O913">
        <f>IFERROR(VLOOKUP($A913,[5]数据处理!$A:$N,14,0),0)</f>
        <v>0</v>
      </c>
      <c r="P913">
        <f>IFERROR(VLOOKUP($A913,[3]库存报告使用数据!$A$1:$B$65536,2,0),"")</f>
        <v>7616</v>
      </c>
      <c r="Q913">
        <f>IFERROR(VLOOKUP($A913,[3]库存报告使用数据!$A$1:$E$65536,5,0),"")</f>
        <v>0</v>
      </c>
      <c r="R913">
        <f>IFERROR(VLOOKUP($A913,[3]库存报告使用数据!$A$1:$H$65536,8,0),"")</f>
        <v>0</v>
      </c>
      <c r="S913">
        <f>IFERROR(VLOOKUP($A913,[3]库存报告使用数据!$A$1:$K$65536,11,0),"")</f>
        <v>1928</v>
      </c>
      <c r="T913">
        <f>IFERROR(VLOOKUP($A913,[3]库存报告使用数据!$A$1:$C$65536,3,0),"")</f>
        <v>66</v>
      </c>
      <c r="U913">
        <f>IFERROR(VLOOKUP($A913,[3]库存报告使用数据!$A$1:$F$65536,6,0),"")</f>
        <v>0</v>
      </c>
      <c r="V913">
        <f>IFERROR(VLOOKUP($A913,[3]库存报告使用数据!$A$1:$I$65536,9,0),"")</f>
        <v>0</v>
      </c>
      <c r="W913">
        <f>IFERROR(VLOOKUP($A913,[3]库存报告使用数据!$A$1:$L$65536,12,0),"")</f>
        <v>19</v>
      </c>
      <c r="X913" s="20">
        <f t="shared" si="240"/>
        <v>0.00866596638655462</v>
      </c>
      <c r="Y913" s="20" t="str">
        <f t="shared" si="241"/>
        <v/>
      </c>
      <c r="Z913" s="20" t="str">
        <f t="shared" si="242"/>
        <v/>
      </c>
      <c r="AA913" s="20">
        <f t="shared" si="243"/>
        <v>0.00985477178423236</v>
      </c>
      <c r="AB913">
        <f>IFERROR(VLOOKUP($A913,[3]库存报告使用数据!$A$1:$D$65536,4,0),"")</f>
        <v>10.3</v>
      </c>
      <c r="AC913">
        <f>IFERROR(VLOOKUP($A913,[3]库存报告使用数据!$A$1:$G$65536,7,0),"")</f>
        <v>0</v>
      </c>
      <c r="AD913">
        <f>IFERROR(VLOOKUP($A913,[3]库存报告使用数据!$A$1:$J$65536,10,0),"")</f>
        <v>0</v>
      </c>
      <c r="AE913">
        <f>IFERROR(VLOOKUP($A913,[3]库存报告使用数据!$A$1:$M$65536,13,0),"")</f>
        <v>2.58</v>
      </c>
      <c r="AF913" s="20">
        <f t="shared" si="244"/>
        <v>1.98076923076923</v>
      </c>
      <c r="AG913" s="20" t="str">
        <f t="shared" si="245"/>
        <v/>
      </c>
      <c r="AH913" s="20" t="str">
        <f t="shared" si="246"/>
        <v/>
      </c>
      <c r="AI913" s="20">
        <f t="shared" si="247"/>
        <v>0.0992307692307692</v>
      </c>
      <c r="AJ913">
        <f>IFERROR(VLOOKUP($B913,[4]库存报告使用数据!$A$1:$B$65536,2,0),0)</f>
        <v>19</v>
      </c>
      <c r="AK913">
        <f>IFERROR(VLOOKUP($B913,[4]库存报告使用数据!$A$1:$C$65536,3,0),)</f>
        <v>0</v>
      </c>
      <c r="AL913">
        <f>IFERROR(VLOOKUP($B913,[4]库存报告使用数据!$A$1:$D$65536,4,0),)</f>
        <v>0</v>
      </c>
      <c r="AM913">
        <f>IFERROR(VLOOKUP($B913,[4]库存报告使用数据!$A$1:$E$65536,5,0),)</f>
        <v>26</v>
      </c>
      <c r="AN913" s="20">
        <f t="shared" si="248"/>
        <v>0.0526315789473684</v>
      </c>
      <c r="AO913" s="20" t="str">
        <f t="shared" si="249"/>
        <v/>
      </c>
      <c r="AP913" s="20" t="str">
        <f t="shared" si="250"/>
        <v/>
      </c>
      <c r="AQ913" s="20">
        <f t="shared" si="251"/>
        <v>0.192307692307692</v>
      </c>
      <c r="AR913" s="32">
        <f t="shared" si="252"/>
        <v>0.142857142857143</v>
      </c>
      <c r="AS913" s="32">
        <f t="shared" si="253"/>
        <v>8.57142857142857</v>
      </c>
      <c r="AT913" s="32">
        <f t="shared" si="254"/>
        <v>-8.57142857142857</v>
      </c>
      <c r="AU913" s="28">
        <f t="shared" si="255"/>
        <v>0</v>
      </c>
      <c r="AV913" s="34">
        <f>IFERROR(时间!$B$4+AU913,"上周无销量")</f>
        <v>43283</v>
      </c>
    </row>
    <row r="914" spans="1:48">
      <c r="A914" s="18" t="s">
        <v>959</v>
      </c>
      <c r="B914" t="str">
        <f>VLOOKUP(A914,'[1]sku-asin（子）'!$A:$B,2,0)</f>
        <v>B01NGTP126</v>
      </c>
      <c r="C914" t="str">
        <f>VLOOKUP(A914,'[1]子sku-父sku'!$A:$B,2,0)</f>
        <v>LYQ-YH115</v>
      </c>
      <c r="D914" s="28">
        <f>IFERROR(VLOOKUP(A914,[2]库存报告使用数据处理!$A:$C,3,0),0)</f>
        <v>0</v>
      </c>
      <c r="E914" s="28">
        <f>IFERROR(VLOOKUP(A914,[2]库存报告使用数据处理!$A:$D,4,0),0)</f>
        <v>0</v>
      </c>
      <c r="F914" s="28">
        <f>IFERROR(VLOOKUP(A914,[2]库存报告使用数据处理!$A:$E,5,0),0)</f>
        <v>2</v>
      </c>
      <c r="G914" s="28">
        <f>IFERROR(VLOOKUP(A914,[2]库存报告使用数据处理!$A:$F,6,0),0)</f>
        <v>0</v>
      </c>
      <c r="H914" s="29">
        <f>IFERROR(VLOOKUP(A914,[2]库存报告使用数据处理!$A:$G,7,0),0)</f>
        <v>5.2</v>
      </c>
      <c r="I914">
        <f>IFERROR(VLOOKUP(A914,[5]数据处理!$A:$B,2,0),0)</f>
        <v>0</v>
      </c>
      <c r="J914" s="30">
        <f>IFERROR(VLOOKUP(A914,[5]数据处理!$A:$D,4,0),0)</f>
        <v>0</v>
      </c>
      <c r="K914" s="30">
        <f>IFERROR(VLOOKUP(A914,[5]数据处理!$A:$E,5,0),0)</f>
        <v>0</v>
      </c>
      <c r="L914" s="30">
        <f>IFERROR(VLOOKUP(A914,[5]数据处理!$A:$G,7,0),0)</f>
        <v>0</v>
      </c>
      <c r="M914">
        <f t="shared" si="239"/>
        <v>0</v>
      </c>
      <c r="N914">
        <f>IFERROR(VLOOKUP(A914,[5]数据处理!$A:$C,3,0),0)</f>
        <v>0</v>
      </c>
      <c r="O914">
        <f>IFERROR(VLOOKUP($A914,[5]数据处理!$A:$N,14,0),0)</f>
        <v>0</v>
      </c>
      <c r="P914">
        <f>IFERROR(VLOOKUP($A914,[3]库存报告使用数据!$A$1:$B$65536,2,0),"")</f>
        <v>4272</v>
      </c>
      <c r="Q914">
        <f>IFERROR(VLOOKUP($A914,[3]库存报告使用数据!$A$1:$E$65536,5,0),"")</f>
        <v>0</v>
      </c>
      <c r="R914">
        <f>IFERROR(VLOOKUP($A914,[3]库存报告使用数据!$A$1:$H$65536,8,0),"")</f>
        <v>163</v>
      </c>
      <c r="S914">
        <f>IFERROR(VLOOKUP($A914,[3]库存报告使用数据!$A$1:$K$65536,11,0),"")</f>
        <v>2598</v>
      </c>
      <c r="T914">
        <f>IFERROR(VLOOKUP($A914,[3]库存报告使用数据!$A$1:$C$65536,3,0),"")</f>
        <v>44</v>
      </c>
      <c r="U914">
        <f>IFERROR(VLOOKUP($A914,[3]库存报告使用数据!$A$1:$F$65536,6,0),"")</f>
        <v>0</v>
      </c>
      <c r="V914">
        <f>IFERROR(VLOOKUP($A914,[3]库存报告使用数据!$A$1:$I$65536,9,0),"")</f>
        <v>3</v>
      </c>
      <c r="W914">
        <f>IFERROR(VLOOKUP($A914,[3]库存报告使用数据!$A$1:$L$65536,12,0),"")</f>
        <v>27</v>
      </c>
      <c r="X914" s="20">
        <f t="shared" si="240"/>
        <v>0.0102996254681648</v>
      </c>
      <c r="Y914" s="20" t="str">
        <f t="shared" si="241"/>
        <v/>
      </c>
      <c r="Z914" s="20">
        <f t="shared" si="242"/>
        <v>0.0184049079754601</v>
      </c>
      <c r="AA914" s="20">
        <f t="shared" si="243"/>
        <v>0.0103926096997691</v>
      </c>
      <c r="AB914">
        <f>IFERROR(VLOOKUP($A914,[3]库存报告使用数据!$A$1:$D$65536,4,0),"")</f>
        <v>7.36</v>
      </c>
      <c r="AC914">
        <f>IFERROR(VLOOKUP($A914,[3]库存报告使用数据!$A$1:$G$65536,7,0),"")</f>
        <v>0</v>
      </c>
      <c r="AD914">
        <f>IFERROR(VLOOKUP($A914,[3]库存报告使用数据!$A$1:$J$65536,10,0),"")</f>
        <v>0.42</v>
      </c>
      <c r="AE914">
        <f>IFERROR(VLOOKUP($A914,[3]库存报告使用数据!$A$1:$M$65536,13,0),"")</f>
        <v>4.71</v>
      </c>
      <c r="AF914" s="20" t="str">
        <f t="shared" si="244"/>
        <v>无销售广告费为7.36</v>
      </c>
      <c r="AG914" s="20" t="str">
        <f t="shared" si="245"/>
        <v/>
      </c>
      <c r="AH914" s="20">
        <f t="shared" si="246"/>
        <v>0.0403846153846154</v>
      </c>
      <c r="AI914" s="20" t="str">
        <f t="shared" si="247"/>
        <v>无销售广告费为4.71</v>
      </c>
      <c r="AJ914">
        <f>IFERROR(VLOOKUP($B914,[4]库存报告使用数据!$A$1:$B$65536,2,0),0)</f>
        <v>18</v>
      </c>
      <c r="AK914">
        <f>IFERROR(VLOOKUP($B914,[4]库存报告使用数据!$A$1:$C$65536,3,0),)</f>
        <v>0</v>
      </c>
      <c r="AL914">
        <f>IFERROR(VLOOKUP($B914,[4]库存报告使用数据!$A$1:$D$65536,4,0),)</f>
        <v>2</v>
      </c>
      <c r="AM914">
        <f>IFERROR(VLOOKUP($B914,[4]库存报告使用数据!$A$1:$E$65536,5,0),)</f>
        <v>34</v>
      </c>
      <c r="AN914" s="20">
        <f t="shared" si="248"/>
        <v>0</v>
      </c>
      <c r="AO914" s="20" t="str">
        <f t="shared" si="249"/>
        <v/>
      </c>
      <c r="AP914" s="20">
        <f t="shared" si="250"/>
        <v>1</v>
      </c>
      <c r="AQ914" s="20">
        <f t="shared" si="251"/>
        <v>0</v>
      </c>
      <c r="AR914" s="32">
        <f t="shared" si="252"/>
        <v>0</v>
      </c>
      <c r="AS914" s="32">
        <f t="shared" si="253"/>
        <v>0</v>
      </c>
      <c r="AT914" s="32">
        <f t="shared" si="254"/>
        <v>0</v>
      </c>
      <c r="AU914" s="28" t="str">
        <f t="shared" si="255"/>
        <v>库存为0</v>
      </c>
      <c r="AV914" s="34" t="str">
        <f>IFERROR(时间!$B$4+AU914,"上周无销量")</f>
        <v>上周无销量</v>
      </c>
    </row>
    <row r="915" spans="1:48">
      <c r="A915" s="18" t="s">
        <v>960</v>
      </c>
      <c r="B915" t="str">
        <f>VLOOKUP(A915,'[1]sku-asin（子）'!$A:$B,2,0)</f>
        <v>B01N7FXRUM</v>
      </c>
      <c r="C915" t="str">
        <f>VLOOKUP(A915,'[1]子sku-父sku'!$A:$B,2,0)</f>
        <v>LYQ-YH115</v>
      </c>
      <c r="D915" s="28">
        <f>IFERROR(VLOOKUP(A915,[2]库存报告使用数据处理!$A:$C,3,0),0)</f>
        <v>0</v>
      </c>
      <c r="E915" s="28">
        <f>IFERROR(VLOOKUP(A915,[2]库存报告使用数据处理!$A:$D,4,0),0)</f>
        <v>0</v>
      </c>
      <c r="F915" s="28">
        <f>IFERROR(VLOOKUP(A915,[2]库存报告使用数据处理!$A:$E,5,0),0)</f>
        <v>0</v>
      </c>
      <c r="G915" s="28">
        <f>IFERROR(VLOOKUP(A915,[2]库存报告使用数据处理!$A:$F,6,0),0)</f>
        <v>0</v>
      </c>
      <c r="H915" s="29">
        <f>IFERROR(VLOOKUP(A915,[2]库存报告使用数据处理!$A:$G,7,0),0)</f>
        <v>0</v>
      </c>
      <c r="I915">
        <f>IFERROR(VLOOKUP(A915,[5]数据处理!$A:$B,2,0),0)</f>
        <v>0</v>
      </c>
      <c r="J915" s="30">
        <f>IFERROR(VLOOKUP(A915,[5]数据处理!$A:$D,4,0),0)</f>
        <v>0</v>
      </c>
      <c r="K915" s="30">
        <f>IFERROR(VLOOKUP(A915,[5]数据处理!$A:$E,5,0),0)</f>
        <v>0</v>
      </c>
      <c r="L915" s="30">
        <f>IFERROR(VLOOKUP(A915,[5]数据处理!$A:$G,7,0),0)</f>
        <v>0</v>
      </c>
      <c r="M915">
        <f t="shared" si="239"/>
        <v>0</v>
      </c>
      <c r="N915">
        <f>IFERROR(VLOOKUP(A915,[5]数据处理!$A:$C,3,0),0)</f>
        <v>0</v>
      </c>
      <c r="O915">
        <f>IFERROR(VLOOKUP($A915,[5]数据处理!$A:$N,14,0),0)</f>
        <v>0</v>
      </c>
      <c r="P915" t="str">
        <f>IFERROR(VLOOKUP($A915,[3]库存报告使用数据!$A$1:$B$65536,2,0),"")</f>
        <v/>
      </c>
      <c r="Q915" t="str">
        <f>IFERROR(VLOOKUP($A915,[3]库存报告使用数据!$A$1:$E$65536,5,0),"")</f>
        <v/>
      </c>
      <c r="R915" t="str">
        <f>IFERROR(VLOOKUP($A915,[3]库存报告使用数据!$A$1:$H$65536,8,0),"")</f>
        <v/>
      </c>
      <c r="S915" t="str">
        <f>IFERROR(VLOOKUP($A915,[3]库存报告使用数据!$A$1:$K$65536,11,0),"")</f>
        <v/>
      </c>
      <c r="T915" t="str">
        <f>IFERROR(VLOOKUP($A915,[3]库存报告使用数据!$A$1:$C$65536,3,0),"")</f>
        <v/>
      </c>
      <c r="U915" t="str">
        <f>IFERROR(VLOOKUP($A915,[3]库存报告使用数据!$A$1:$F$65536,6,0),"")</f>
        <v/>
      </c>
      <c r="V915" t="str">
        <f>IFERROR(VLOOKUP($A915,[3]库存报告使用数据!$A$1:$I$65536,9,0),"")</f>
        <v/>
      </c>
      <c r="W915" t="str">
        <f>IFERROR(VLOOKUP($A915,[3]库存报告使用数据!$A$1:$L$65536,12,0),"")</f>
        <v/>
      </c>
      <c r="X915" s="20" t="str">
        <f t="shared" si="240"/>
        <v/>
      </c>
      <c r="Y915" s="20" t="str">
        <f t="shared" si="241"/>
        <v/>
      </c>
      <c r="Z915" s="20" t="str">
        <f t="shared" si="242"/>
        <v/>
      </c>
      <c r="AA915" s="20" t="str">
        <f t="shared" si="243"/>
        <v/>
      </c>
      <c r="AB915" t="str">
        <f>IFERROR(VLOOKUP($A915,[3]库存报告使用数据!$A$1:$D$65536,4,0),"")</f>
        <v/>
      </c>
      <c r="AC915" t="str">
        <f>IFERROR(VLOOKUP($A915,[3]库存报告使用数据!$A$1:$G$65536,7,0),"")</f>
        <v/>
      </c>
      <c r="AD915" t="str">
        <f>IFERROR(VLOOKUP($A915,[3]库存报告使用数据!$A$1:$J$65536,10,0),"")</f>
        <v/>
      </c>
      <c r="AE915" t="str">
        <f>IFERROR(VLOOKUP($A915,[3]库存报告使用数据!$A$1:$M$65536,13,0),"")</f>
        <v/>
      </c>
      <c r="AF915" s="20" t="str">
        <f t="shared" si="244"/>
        <v/>
      </c>
      <c r="AG915" s="20" t="str">
        <f t="shared" si="245"/>
        <v/>
      </c>
      <c r="AH915" s="20" t="str">
        <f t="shared" si="246"/>
        <v/>
      </c>
      <c r="AI915" s="20" t="str">
        <f t="shared" si="247"/>
        <v/>
      </c>
      <c r="AJ915">
        <f>IFERROR(VLOOKUP($B915,[4]库存报告使用数据!$A$1:$B$65536,2,0),0)</f>
        <v>0</v>
      </c>
      <c r="AK915">
        <f>IFERROR(VLOOKUP($B915,[4]库存报告使用数据!$A$1:$C$65536,3,0),)</f>
        <v>0</v>
      </c>
      <c r="AL915">
        <f>IFERROR(VLOOKUP($B915,[4]库存报告使用数据!$A$1:$D$65536,4,0),)</f>
        <v>0</v>
      </c>
      <c r="AM915">
        <f>IFERROR(VLOOKUP($B915,[4]库存报告使用数据!$A$1:$E$65536,5,0),)</f>
        <v>0</v>
      </c>
      <c r="AN915" s="20" t="str">
        <f t="shared" si="248"/>
        <v/>
      </c>
      <c r="AO915" s="20" t="str">
        <f t="shared" si="249"/>
        <v/>
      </c>
      <c r="AP915" s="20" t="str">
        <f t="shared" si="250"/>
        <v/>
      </c>
      <c r="AQ915" s="20" t="str">
        <f t="shared" si="251"/>
        <v/>
      </c>
      <c r="AR915" s="32">
        <f t="shared" si="252"/>
        <v>0</v>
      </c>
      <c r="AS915" s="32">
        <f t="shared" si="253"/>
        <v>0</v>
      </c>
      <c r="AT915" s="32">
        <f t="shared" si="254"/>
        <v>0</v>
      </c>
      <c r="AU915" s="28" t="str">
        <f t="shared" si="255"/>
        <v>库存为0</v>
      </c>
      <c r="AV915" s="34" t="str">
        <f>IFERROR(时间!$B$4+AU915,"上周无销量")</f>
        <v>上周无销量</v>
      </c>
    </row>
    <row r="916" spans="1:48">
      <c r="A916" s="18" t="s">
        <v>961</v>
      </c>
      <c r="B916" t="str">
        <f>VLOOKUP(A916,'[1]sku-asin（子）'!$A:$B,2,0)</f>
        <v>B01N5D3E2U</v>
      </c>
      <c r="C916" t="str">
        <f>VLOOKUP(A916,'[1]子sku-父sku'!$A:$B,2,0)</f>
        <v>LYQ-YH115</v>
      </c>
      <c r="D916" s="28">
        <f>IFERROR(VLOOKUP(A916,[2]库存报告使用数据处理!$A:$C,3,0),0)</f>
        <v>0</v>
      </c>
      <c r="E916" s="28">
        <f>IFERROR(VLOOKUP(A916,[2]库存报告使用数据处理!$A:$D,4,0),0)</f>
        <v>0</v>
      </c>
      <c r="F916" s="28">
        <f>IFERROR(VLOOKUP(A916,[2]库存报告使用数据处理!$A:$E,5,0),0)</f>
        <v>0</v>
      </c>
      <c r="G916" s="28">
        <f>IFERROR(VLOOKUP(A916,[2]库存报告使用数据处理!$A:$F,6,0),0)</f>
        <v>0</v>
      </c>
      <c r="H916" s="29">
        <f>IFERROR(VLOOKUP(A916,[2]库存报告使用数据处理!$A:$G,7,0),0)</f>
        <v>0</v>
      </c>
      <c r="I916">
        <f>IFERROR(VLOOKUP(A916,[5]数据处理!$A:$B,2,0),0)</f>
        <v>0</v>
      </c>
      <c r="J916" s="30">
        <f>IFERROR(VLOOKUP(A916,[5]数据处理!$A:$D,4,0),0)</f>
        <v>0</v>
      </c>
      <c r="K916" s="30">
        <f>IFERROR(VLOOKUP(A916,[5]数据处理!$A:$E,5,0),0)</f>
        <v>0</v>
      </c>
      <c r="L916" s="30">
        <f>IFERROR(VLOOKUP(A916,[5]数据处理!$A:$G,7,0),0)</f>
        <v>0</v>
      </c>
      <c r="M916">
        <f t="shared" si="239"/>
        <v>0</v>
      </c>
      <c r="N916">
        <f>IFERROR(VLOOKUP(A916,[5]数据处理!$A:$C,3,0),0)</f>
        <v>0</v>
      </c>
      <c r="O916">
        <f>IFERROR(VLOOKUP($A916,[5]数据处理!$A:$N,14,0),0)</f>
        <v>0</v>
      </c>
      <c r="P916" t="str">
        <f>IFERROR(VLOOKUP($A916,[3]库存报告使用数据!$A$1:$B$65536,2,0),"")</f>
        <v/>
      </c>
      <c r="Q916" t="str">
        <f>IFERROR(VLOOKUP($A916,[3]库存报告使用数据!$A$1:$E$65536,5,0),"")</f>
        <v/>
      </c>
      <c r="R916" t="str">
        <f>IFERROR(VLOOKUP($A916,[3]库存报告使用数据!$A$1:$H$65536,8,0),"")</f>
        <v/>
      </c>
      <c r="S916" t="str">
        <f>IFERROR(VLOOKUP($A916,[3]库存报告使用数据!$A$1:$K$65536,11,0),"")</f>
        <v/>
      </c>
      <c r="T916" t="str">
        <f>IFERROR(VLOOKUP($A916,[3]库存报告使用数据!$A$1:$C$65536,3,0),"")</f>
        <v/>
      </c>
      <c r="U916" t="str">
        <f>IFERROR(VLOOKUP($A916,[3]库存报告使用数据!$A$1:$F$65536,6,0),"")</f>
        <v/>
      </c>
      <c r="V916" t="str">
        <f>IFERROR(VLOOKUP($A916,[3]库存报告使用数据!$A$1:$I$65536,9,0),"")</f>
        <v/>
      </c>
      <c r="W916" t="str">
        <f>IFERROR(VLOOKUP($A916,[3]库存报告使用数据!$A$1:$L$65536,12,0),"")</f>
        <v/>
      </c>
      <c r="X916" s="20" t="str">
        <f t="shared" si="240"/>
        <v/>
      </c>
      <c r="Y916" s="20" t="str">
        <f t="shared" si="241"/>
        <v/>
      </c>
      <c r="Z916" s="20" t="str">
        <f t="shared" si="242"/>
        <v/>
      </c>
      <c r="AA916" s="20" t="str">
        <f t="shared" si="243"/>
        <v/>
      </c>
      <c r="AB916" t="str">
        <f>IFERROR(VLOOKUP($A916,[3]库存报告使用数据!$A$1:$D$65536,4,0),"")</f>
        <v/>
      </c>
      <c r="AC916" t="str">
        <f>IFERROR(VLOOKUP($A916,[3]库存报告使用数据!$A$1:$G$65536,7,0),"")</f>
        <v/>
      </c>
      <c r="AD916" t="str">
        <f>IFERROR(VLOOKUP($A916,[3]库存报告使用数据!$A$1:$J$65536,10,0),"")</f>
        <v/>
      </c>
      <c r="AE916" t="str">
        <f>IFERROR(VLOOKUP($A916,[3]库存报告使用数据!$A$1:$M$65536,13,0),"")</f>
        <v/>
      </c>
      <c r="AF916" s="20" t="str">
        <f t="shared" si="244"/>
        <v/>
      </c>
      <c r="AG916" s="20" t="str">
        <f t="shared" si="245"/>
        <v/>
      </c>
      <c r="AH916" s="20" t="str">
        <f t="shared" si="246"/>
        <v/>
      </c>
      <c r="AI916" s="20" t="str">
        <f t="shared" si="247"/>
        <v/>
      </c>
      <c r="AJ916">
        <f>IFERROR(VLOOKUP($B916,[4]库存报告使用数据!$A$1:$B$65536,2,0),0)</f>
        <v>0</v>
      </c>
      <c r="AK916">
        <f>IFERROR(VLOOKUP($B916,[4]库存报告使用数据!$A$1:$C$65536,3,0),)</f>
        <v>0</v>
      </c>
      <c r="AL916">
        <f>IFERROR(VLOOKUP($B916,[4]库存报告使用数据!$A$1:$D$65536,4,0),)</f>
        <v>0</v>
      </c>
      <c r="AM916">
        <f>IFERROR(VLOOKUP($B916,[4]库存报告使用数据!$A$1:$E$65536,5,0),)</f>
        <v>0</v>
      </c>
      <c r="AN916" s="20" t="str">
        <f t="shared" si="248"/>
        <v/>
      </c>
      <c r="AO916" s="20" t="str">
        <f t="shared" si="249"/>
        <v/>
      </c>
      <c r="AP916" s="20" t="str">
        <f t="shared" si="250"/>
        <v/>
      </c>
      <c r="AQ916" s="20" t="str">
        <f t="shared" si="251"/>
        <v/>
      </c>
      <c r="AR916" s="32">
        <f t="shared" si="252"/>
        <v>0</v>
      </c>
      <c r="AS916" s="32">
        <f t="shared" si="253"/>
        <v>0</v>
      </c>
      <c r="AT916" s="32">
        <f t="shared" si="254"/>
        <v>0</v>
      </c>
      <c r="AU916" s="28" t="str">
        <f t="shared" si="255"/>
        <v>库存为0</v>
      </c>
      <c r="AV916" s="34" t="str">
        <f>IFERROR(时间!$B$4+AU916,"上周无销量")</f>
        <v>上周无销量</v>
      </c>
    </row>
    <row r="917" spans="1:48">
      <c r="A917" s="18" t="s">
        <v>962</v>
      </c>
      <c r="B917" t="str">
        <f>VLOOKUP(A917,'[1]sku-asin（子）'!$A:$B,2,0)</f>
        <v>B01N4BNJX7</v>
      </c>
      <c r="C917" t="str">
        <f>VLOOKUP(A917,'[1]子sku-父sku'!$A:$B,2,0)</f>
        <v>LYQ-YH115</v>
      </c>
      <c r="D917" s="28">
        <f>IFERROR(VLOOKUP(A917,[2]库存报告使用数据处理!$A:$C,3,0),0)</f>
        <v>0</v>
      </c>
      <c r="E917" s="28">
        <f>IFERROR(VLOOKUP(A917,[2]库存报告使用数据处理!$A:$D,4,0),0)</f>
        <v>0</v>
      </c>
      <c r="F917" s="28">
        <f>IFERROR(VLOOKUP(A917,[2]库存报告使用数据处理!$A:$E,5,0),0)</f>
        <v>0</v>
      </c>
      <c r="G917" s="28">
        <f>IFERROR(VLOOKUP(A917,[2]库存报告使用数据处理!$A:$F,6,0),0)</f>
        <v>0</v>
      </c>
      <c r="H917" s="29">
        <f>IFERROR(VLOOKUP(A917,[2]库存报告使用数据处理!$A:$G,7,0),0)</f>
        <v>0</v>
      </c>
      <c r="I917">
        <f>IFERROR(VLOOKUP(A917,[5]数据处理!$A:$B,2,0),0)</f>
        <v>0</v>
      </c>
      <c r="J917" s="30">
        <f>IFERROR(VLOOKUP(A917,[5]数据处理!$A:$D,4,0),0)</f>
        <v>0</v>
      </c>
      <c r="K917" s="30">
        <f>IFERROR(VLOOKUP(A917,[5]数据处理!$A:$E,5,0),0)</f>
        <v>0</v>
      </c>
      <c r="L917" s="30">
        <f>IFERROR(VLOOKUP(A917,[5]数据处理!$A:$G,7,0),0)</f>
        <v>0</v>
      </c>
      <c r="M917">
        <f t="shared" si="239"/>
        <v>0</v>
      </c>
      <c r="N917">
        <f>IFERROR(VLOOKUP(A917,[5]数据处理!$A:$C,3,0),0)</f>
        <v>0</v>
      </c>
      <c r="O917">
        <f>IFERROR(VLOOKUP($A917,[5]数据处理!$A:$N,14,0),0)</f>
        <v>0</v>
      </c>
      <c r="P917" t="str">
        <f>IFERROR(VLOOKUP($A917,[3]库存报告使用数据!$A$1:$B$65536,2,0),"")</f>
        <v/>
      </c>
      <c r="Q917" t="str">
        <f>IFERROR(VLOOKUP($A917,[3]库存报告使用数据!$A$1:$E$65536,5,0),"")</f>
        <v/>
      </c>
      <c r="R917" t="str">
        <f>IFERROR(VLOOKUP($A917,[3]库存报告使用数据!$A$1:$H$65536,8,0),"")</f>
        <v/>
      </c>
      <c r="S917" t="str">
        <f>IFERROR(VLOOKUP($A917,[3]库存报告使用数据!$A$1:$K$65536,11,0),"")</f>
        <v/>
      </c>
      <c r="T917" t="str">
        <f>IFERROR(VLOOKUP($A917,[3]库存报告使用数据!$A$1:$C$65536,3,0),"")</f>
        <v/>
      </c>
      <c r="U917" t="str">
        <f>IFERROR(VLOOKUP($A917,[3]库存报告使用数据!$A$1:$F$65536,6,0),"")</f>
        <v/>
      </c>
      <c r="V917" t="str">
        <f>IFERROR(VLOOKUP($A917,[3]库存报告使用数据!$A$1:$I$65536,9,0),"")</f>
        <v/>
      </c>
      <c r="W917" t="str">
        <f>IFERROR(VLOOKUP($A917,[3]库存报告使用数据!$A$1:$L$65536,12,0),"")</f>
        <v/>
      </c>
      <c r="X917" s="20" t="str">
        <f t="shared" si="240"/>
        <v/>
      </c>
      <c r="Y917" s="20" t="str">
        <f t="shared" si="241"/>
        <v/>
      </c>
      <c r="Z917" s="20" t="str">
        <f t="shared" si="242"/>
        <v/>
      </c>
      <c r="AA917" s="20" t="str">
        <f t="shared" si="243"/>
        <v/>
      </c>
      <c r="AB917" t="str">
        <f>IFERROR(VLOOKUP($A917,[3]库存报告使用数据!$A$1:$D$65536,4,0),"")</f>
        <v/>
      </c>
      <c r="AC917" t="str">
        <f>IFERROR(VLOOKUP($A917,[3]库存报告使用数据!$A$1:$G$65536,7,0),"")</f>
        <v/>
      </c>
      <c r="AD917" t="str">
        <f>IFERROR(VLOOKUP($A917,[3]库存报告使用数据!$A$1:$J$65536,10,0),"")</f>
        <v/>
      </c>
      <c r="AE917" t="str">
        <f>IFERROR(VLOOKUP($A917,[3]库存报告使用数据!$A$1:$M$65536,13,0),"")</f>
        <v/>
      </c>
      <c r="AF917" s="20" t="str">
        <f t="shared" si="244"/>
        <v/>
      </c>
      <c r="AG917" s="20" t="str">
        <f t="shared" si="245"/>
        <v/>
      </c>
      <c r="AH917" s="20" t="str">
        <f t="shared" si="246"/>
        <v/>
      </c>
      <c r="AI917" s="20" t="str">
        <f t="shared" si="247"/>
        <v/>
      </c>
      <c r="AJ917">
        <f>IFERROR(VLOOKUP($B917,[4]库存报告使用数据!$A$1:$B$65536,2,0),0)</f>
        <v>0</v>
      </c>
      <c r="AK917">
        <f>IFERROR(VLOOKUP($B917,[4]库存报告使用数据!$A$1:$C$65536,3,0),)</f>
        <v>0</v>
      </c>
      <c r="AL917">
        <f>IFERROR(VLOOKUP($B917,[4]库存报告使用数据!$A$1:$D$65536,4,0),)</f>
        <v>0</v>
      </c>
      <c r="AM917">
        <f>IFERROR(VLOOKUP($B917,[4]库存报告使用数据!$A$1:$E$65536,5,0),)</f>
        <v>0</v>
      </c>
      <c r="AN917" s="20" t="str">
        <f t="shared" si="248"/>
        <v/>
      </c>
      <c r="AO917" s="20" t="str">
        <f t="shared" si="249"/>
        <v/>
      </c>
      <c r="AP917" s="20" t="str">
        <f t="shared" si="250"/>
        <v/>
      </c>
      <c r="AQ917" s="20" t="str">
        <f t="shared" si="251"/>
        <v/>
      </c>
      <c r="AR917" s="32">
        <f t="shared" si="252"/>
        <v>0</v>
      </c>
      <c r="AS917" s="32">
        <f t="shared" si="253"/>
        <v>0</v>
      </c>
      <c r="AT917" s="32">
        <f t="shared" si="254"/>
        <v>0</v>
      </c>
      <c r="AU917" s="28" t="str">
        <f t="shared" si="255"/>
        <v>库存为0</v>
      </c>
      <c r="AV917" s="34" t="str">
        <f>IFERROR(时间!$B$4+AU917,"上周无销量")</f>
        <v>上周无销量</v>
      </c>
    </row>
    <row r="918" spans="1:48">
      <c r="A918" s="18" t="s">
        <v>963</v>
      </c>
      <c r="B918" t="str">
        <f>VLOOKUP(A918,'[1]sku-asin（子）'!$A:$B,2,0)</f>
        <v>B01N4BNIHP</v>
      </c>
      <c r="C918" t="str">
        <f>VLOOKUP(A918,'[1]子sku-父sku'!$A:$B,2,0)</f>
        <v>LYQ-YH115</v>
      </c>
      <c r="D918" s="28">
        <f>IFERROR(VLOOKUP(A918,[2]库存报告使用数据处理!$A:$C,3,0),0)</f>
        <v>0</v>
      </c>
      <c r="E918" s="28">
        <f>IFERROR(VLOOKUP(A918,[2]库存报告使用数据处理!$A:$D,4,0),0)</f>
        <v>3</v>
      </c>
      <c r="F918" s="28">
        <f>IFERROR(VLOOKUP(A918,[2]库存报告使用数据处理!$A:$E,5,0),0)</f>
        <v>7</v>
      </c>
      <c r="G918" s="28">
        <f>IFERROR(VLOOKUP(A918,[2]库存报告使用数据处理!$A:$F,6,0),0)</f>
        <v>0</v>
      </c>
      <c r="H918" s="29">
        <f>IFERROR(VLOOKUP(A918,[2]库存报告使用数据处理!$A:$G,7,0),0)</f>
        <v>5.2</v>
      </c>
      <c r="I918">
        <f>IFERROR(VLOOKUP(A918,[5]数据处理!$A:$B,2,0),0)</f>
        <v>0</v>
      </c>
      <c r="J918" s="30">
        <f>IFERROR(VLOOKUP(A918,[5]数据处理!$A:$D,4,0),0)</f>
        <v>0</v>
      </c>
      <c r="K918" s="30">
        <f>IFERROR(VLOOKUP(A918,[5]数据处理!$A:$E,5,0),0)</f>
        <v>0</v>
      </c>
      <c r="L918" s="30">
        <f>IFERROR(VLOOKUP(A918,[5]数据处理!$A:$G,7,0),0)</f>
        <v>0</v>
      </c>
      <c r="M918">
        <f t="shared" si="239"/>
        <v>0</v>
      </c>
      <c r="N918">
        <f>IFERROR(VLOOKUP(A918,[5]数据处理!$A:$C,3,0),0)</f>
        <v>0</v>
      </c>
      <c r="O918">
        <f>IFERROR(VLOOKUP($A918,[5]数据处理!$A:$N,14,0),0)</f>
        <v>0</v>
      </c>
      <c r="P918">
        <f>IFERROR(VLOOKUP($A918,[3]库存报告使用数据!$A$1:$B$65536,2,0),"")</f>
        <v>0</v>
      </c>
      <c r="Q918">
        <f>IFERROR(VLOOKUP($A918,[3]库存报告使用数据!$A$1:$E$65536,5,0),"")</f>
        <v>1232</v>
      </c>
      <c r="R918">
        <f>IFERROR(VLOOKUP($A918,[3]库存报告使用数据!$A$1:$H$65536,8,0),"")</f>
        <v>6441</v>
      </c>
      <c r="S918">
        <f>IFERROR(VLOOKUP($A918,[3]库存报告使用数据!$A$1:$K$65536,11,0),"")</f>
        <v>6580</v>
      </c>
      <c r="T918">
        <f>IFERROR(VLOOKUP($A918,[3]库存报告使用数据!$A$1:$C$65536,3,0),"")</f>
        <v>0</v>
      </c>
      <c r="U918">
        <f>IFERROR(VLOOKUP($A918,[3]库存报告使用数据!$A$1:$F$65536,6,0),"")</f>
        <v>4</v>
      </c>
      <c r="V918">
        <f>IFERROR(VLOOKUP($A918,[3]库存报告使用数据!$A$1:$I$65536,9,0),"")</f>
        <v>21</v>
      </c>
      <c r="W918">
        <f>IFERROR(VLOOKUP($A918,[3]库存报告使用数据!$A$1:$L$65536,12,0),"")</f>
        <v>32</v>
      </c>
      <c r="X918" s="20" t="str">
        <f t="shared" si="240"/>
        <v/>
      </c>
      <c r="Y918" s="20">
        <f t="shared" si="241"/>
        <v>0.00324675324675325</v>
      </c>
      <c r="Z918" s="20">
        <f t="shared" si="242"/>
        <v>0.00326036329762459</v>
      </c>
      <c r="AA918" s="20">
        <f t="shared" si="243"/>
        <v>0.00486322188449848</v>
      </c>
      <c r="AB918">
        <f>IFERROR(VLOOKUP($A918,[3]库存报告使用数据!$A$1:$D$65536,4,0),"")</f>
        <v>0</v>
      </c>
      <c r="AC918">
        <f>IFERROR(VLOOKUP($A918,[3]库存报告使用数据!$A$1:$G$65536,7,0),"")</f>
        <v>0.54</v>
      </c>
      <c r="AD918">
        <f>IFERROR(VLOOKUP($A918,[3]库存报告使用数据!$A$1:$J$65536,10,0),"")</f>
        <v>2.53</v>
      </c>
      <c r="AE918">
        <f>IFERROR(VLOOKUP($A918,[3]库存报告使用数据!$A$1:$M$65536,13,0),"")</f>
        <v>4.03</v>
      </c>
      <c r="AF918" s="20" t="str">
        <f t="shared" si="244"/>
        <v/>
      </c>
      <c r="AG918" s="20">
        <f t="shared" si="245"/>
        <v>0.0346153846153846</v>
      </c>
      <c r="AH918" s="20">
        <f t="shared" si="246"/>
        <v>0.0695054945054945</v>
      </c>
      <c r="AI918" s="20" t="str">
        <f t="shared" si="247"/>
        <v>无销售广告费为4.03</v>
      </c>
      <c r="AJ918">
        <f>IFERROR(VLOOKUP($B918,[4]库存报告使用数据!$A$1:$B$65536,2,0),0)</f>
        <v>0</v>
      </c>
      <c r="AK918">
        <f>IFERROR(VLOOKUP($B918,[4]库存报告使用数据!$A$1:$C$65536,3,0),)</f>
        <v>6</v>
      </c>
      <c r="AL918">
        <f>IFERROR(VLOOKUP($B918,[4]库存报告使用数据!$A$1:$D$65536,4,0),)</f>
        <v>8</v>
      </c>
      <c r="AM918">
        <f>IFERROR(VLOOKUP($B918,[4]库存报告使用数据!$A$1:$E$65536,5,0),)</f>
        <v>22</v>
      </c>
      <c r="AN918" s="20" t="str">
        <f t="shared" si="248"/>
        <v/>
      </c>
      <c r="AO918" s="20">
        <f t="shared" si="249"/>
        <v>0.5</v>
      </c>
      <c r="AP918" s="20">
        <f t="shared" si="250"/>
        <v>0.875</v>
      </c>
      <c r="AQ918" s="20">
        <f t="shared" si="251"/>
        <v>0</v>
      </c>
      <c r="AR918" s="32">
        <f t="shared" si="252"/>
        <v>0</v>
      </c>
      <c r="AS918" s="32">
        <f t="shared" si="253"/>
        <v>0</v>
      </c>
      <c r="AT918" s="32">
        <f t="shared" si="254"/>
        <v>0</v>
      </c>
      <c r="AU918" s="28" t="str">
        <f t="shared" si="255"/>
        <v>库存为0</v>
      </c>
      <c r="AV918" s="34" t="str">
        <f>IFERROR(时间!$B$4+AU918,"上周无销量")</f>
        <v>上周无销量</v>
      </c>
    </row>
    <row r="919" spans="1:48">
      <c r="A919" s="18" t="s">
        <v>964</v>
      </c>
      <c r="B919" t="str">
        <f>VLOOKUP(A919,'[1]sku-asin（子）'!$A:$B,2,0)</f>
        <v>B072KMB1M9</v>
      </c>
      <c r="C919" t="str">
        <f>VLOOKUP(A919,'[1]子sku-父sku'!$A:$B,2,0)</f>
        <v>LYQ-YH115</v>
      </c>
      <c r="D919" s="28">
        <f>IFERROR(VLOOKUP(A919,[2]库存报告使用数据处理!$A:$C,3,0),0)</f>
        <v>0</v>
      </c>
      <c r="E919" s="28">
        <f>IFERROR(VLOOKUP(A919,[2]库存报告使用数据处理!$A:$D,4,0),0)</f>
        <v>0</v>
      </c>
      <c r="F919" s="28">
        <f>IFERROR(VLOOKUP(A919,[2]库存报告使用数据处理!$A:$E,5,0),0)</f>
        <v>0</v>
      </c>
      <c r="G919" s="28">
        <f>IFERROR(VLOOKUP(A919,[2]库存报告使用数据处理!$A:$F,6,0),0)</f>
        <v>0</v>
      </c>
      <c r="H919" s="29">
        <f>IFERROR(VLOOKUP(A919,[2]库存报告使用数据处理!$A:$G,7,0),0)</f>
        <v>0</v>
      </c>
      <c r="I919">
        <f>IFERROR(VLOOKUP(A919,[5]数据处理!$A:$B,2,0),0)</f>
        <v>0</v>
      </c>
      <c r="J919" s="30">
        <f>IFERROR(VLOOKUP(A919,[5]数据处理!$A:$D,4,0),0)</f>
        <v>0</v>
      </c>
      <c r="K919" s="30">
        <f>IFERROR(VLOOKUP(A919,[5]数据处理!$A:$E,5,0),0)</f>
        <v>0</v>
      </c>
      <c r="L919" s="30">
        <f>IFERROR(VLOOKUP(A919,[5]数据处理!$A:$G,7,0),0)</f>
        <v>0</v>
      </c>
      <c r="M919">
        <f t="shared" si="239"/>
        <v>0</v>
      </c>
      <c r="N919">
        <f>IFERROR(VLOOKUP(A919,[5]数据处理!$A:$C,3,0),0)</f>
        <v>0</v>
      </c>
      <c r="O919">
        <f>IFERROR(VLOOKUP($A919,[5]数据处理!$A:$N,14,0),0)</f>
        <v>0</v>
      </c>
      <c r="P919" t="str">
        <f>IFERROR(VLOOKUP($A919,[3]库存报告使用数据!$A$1:$B$65536,2,0),"")</f>
        <v/>
      </c>
      <c r="Q919" t="str">
        <f>IFERROR(VLOOKUP($A919,[3]库存报告使用数据!$A$1:$E$65536,5,0),"")</f>
        <v/>
      </c>
      <c r="R919" t="str">
        <f>IFERROR(VLOOKUP($A919,[3]库存报告使用数据!$A$1:$H$65536,8,0),"")</f>
        <v/>
      </c>
      <c r="S919" t="str">
        <f>IFERROR(VLOOKUP($A919,[3]库存报告使用数据!$A$1:$K$65536,11,0),"")</f>
        <v/>
      </c>
      <c r="T919" t="str">
        <f>IFERROR(VLOOKUP($A919,[3]库存报告使用数据!$A$1:$C$65536,3,0),"")</f>
        <v/>
      </c>
      <c r="U919" t="str">
        <f>IFERROR(VLOOKUP($A919,[3]库存报告使用数据!$A$1:$F$65536,6,0),"")</f>
        <v/>
      </c>
      <c r="V919" t="str">
        <f>IFERROR(VLOOKUP($A919,[3]库存报告使用数据!$A$1:$I$65536,9,0),"")</f>
        <v/>
      </c>
      <c r="W919" t="str">
        <f>IFERROR(VLOOKUP($A919,[3]库存报告使用数据!$A$1:$L$65536,12,0),"")</f>
        <v/>
      </c>
      <c r="X919" s="20" t="str">
        <f t="shared" si="240"/>
        <v/>
      </c>
      <c r="Y919" s="20" t="str">
        <f t="shared" si="241"/>
        <v/>
      </c>
      <c r="Z919" s="20" t="str">
        <f t="shared" si="242"/>
        <v/>
      </c>
      <c r="AA919" s="20" t="str">
        <f t="shared" si="243"/>
        <v/>
      </c>
      <c r="AB919" t="str">
        <f>IFERROR(VLOOKUP($A919,[3]库存报告使用数据!$A$1:$D$65536,4,0),"")</f>
        <v/>
      </c>
      <c r="AC919" t="str">
        <f>IFERROR(VLOOKUP($A919,[3]库存报告使用数据!$A$1:$G$65536,7,0),"")</f>
        <v/>
      </c>
      <c r="AD919" t="str">
        <f>IFERROR(VLOOKUP($A919,[3]库存报告使用数据!$A$1:$J$65536,10,0),"")</f>
        <v/>
      </c>
      <c r="AE919" t="str">
        <f>IFERROR(VLOOKUP($A919,[3]库存报告使用数据!$A$1:$M$65536,13,0),"")</f>
        <v/>
      </c>
      <c r="AF919" s="20" t="str">
        <f t="shared" si="244"/>
        <v/>
      </c>
      <c r="AG919" s="20" t="str">
        <f t="shared" si="245"/>
        <v/>
      </c>
      <c r="AH919" s="20" t="str">
        <f t="shared" si="246"/>
        <v/>
      </c>
      <c r="AI919" s="20" t="str">
        <f t="shared" si="247"/>
        <v/>
      </c>
      <c r="AJ919">
        <f>IFERROR(VLOOKUP($B919,[4]库存报告使用数据!$A$1:$B$65536,2,0),0)</f>
        <v>0</v>
      </c>
      <c r="AK919">
        <f>IFERROR(VLOOKUP($B919,[4]库存报告使用数据!$A$1:$C$65536,3,0),)</f>
        <v>0</v>
      </c>
      <c r="AL919">
        <f>IFERROR(VLOOKUP($B919,[4]库存报告使用数据!$A$1:$D$65536,4,0),)</f>
        <v>0</v>
      </c>
      <c r="AM919">
        <f>IFERROR(VLOOKUP($B919,[4]库存报告使用数据!$A$1:$E$65536,5,0),)</f>
        <v>0</v>
      </c>
      <c r="AN919" s="20" t="str">
        <f t="shared" si="248"/>
        <v/>
      </c>
      <c r="AO919" s="20" t="str">
        <f t="shared" si="249"/>
        <v/>
      </c>
      <c r="AP919" s="20" t="str">
        <f t="shared" si="250"/>
        <v/>
      </c>
      <c r="AQ919" s="20" t="str">
        <f t="shared" si="251"/>
        <v/>
      </c>
      <c r="AR919" s="32">
        <f t="shared" si="252"/>
        <v>0</v>
      </c>
      <c r="AS919" s="32">
        <f t="shared" si="253"/>
        <v>0</v>
      </c>
      <c r="AT919" s="32">
        <f t="shared" si="254"/>
        <v>0</v>
      </c>
      <c r="AU919" s="28" t="str">
        <f t="shared" si="255"/>
        <v>库存为0</v>
      </c>
      <c r="AV919" s="34" t="str">
        <f>IFERROR(时间!$B$4+AU919,"上周无销量")</f>
        <v>上周无销量</v>
      </c>
    </row>
    <row r="920" spans="1:48">
      <c r="A920" s="18" t="s">
        <v>965</v>
      </c>
      <c r="B920" t="str">
        <f>VLOOKUP(A920,'[1]sku-asin（子）'!$A:$B,2,0)</f>
        <v>B0761S5G7S</v>
      </c>
      <c r="C920" t="str">
        <f>VLOOKUP(A920,'[1]子sku-父sku'!$A:$B,2,0)</f>
        <v>LYQ-BS-YY05</v>
      </c>
      <c r="D920" s="28">
        <f>IFERROR(VLOOKUP(A920,[2]库存报告使用数据处理!$A:$C,3,0),0)</f>
        <v>1</v>
      </c>
      <c r="E920" s="28">
        <f>IFERROR(VLOOKUP(A920,[2]库存报告使用数据处理!$A:$D,4,0),0)</f>
        <v>1</v>
      </c>
      <c r="F920" s="28">
        <f>IFERROR(VLOOKUP(A920,[2]库存报告使用数据处理!$A:$E,5,0),0)</f>
        <v>0</v>
      </c>
      <c r="G920" s="28">
        <f>IFERROR(VLOOKUP(A920,[2]库存报告使用数据处理!$A:$F,6,0),0)</f>
        <v>1</v>
      </c>
      <c r="H920" s="29">
        <f>IFERROR(VLOOKUP(A920,[2]库存报告使用数据处理!$A:$G,7,0),0)</f>
        <v>5.2</v>
      </c>
      <c r="I920">
        <f>IFERROR(VLOOKUP(A920,[5]数据处理!$A:$B,2,0),0)</f>
        <v>0</v>
      </c>
      <c r="J920" s="30">
        <f>IFERROR(VLOOKUP(A920,[5]数据处理!$A:$D,4,0),0)</f>
        <v>0</v>
      </c>
      <c r="K920" s="30">
        <f>IFERROR(VLOOKUP(A920,[5]数据处理!$A:$E,5,0),0)</f>
        <v>0</v>
      </c>
      <c r="L920" s="30">
        <f>IFERROR(VLOOKUP(A920,[5]数据处理!$A:$G,7,0),0)</f>
        <v>0</v>
      </c>
      <c r="M920">
        <f t="shared" si="239"/>
        <v>0</v>
      </c>
      <c r="N920">
        <f>IFERROR(VLOOKUP(A920,[5]数据处理!$A:$C,3,0),0)</f>
        <v>0</v>
      </c>
      <c r="O920">
        <f>IFERROR(VLOOKUP($A920,[5]数据处理!$A:$N,14,0),0)</f>
        <v>1</v>
      </c>
      <c r="P920" t="str">
        <f>IFERROR(VLOOKUP($A920,[3]库存报告使用数据!$A$1:$B$65536,2,0),"")</f>
        <v/>
      </c>
      <c r="Q920" t="str">
        <f>IFERROR(VLOOKUP($A920,[3]库存报告使用数据!$A$1:$E$65536,5,0),"")</f>
        <v/>
      </c>
      <c r="R920" t="str">
        <f>IFERROR(VLOOKUP($A920,[3]库存报告使用数据!$A$1:$H$65536,8,0),"")</f>
        <v/>
      </c>
      <c r="S920" t="str">
        <f>IFERROR(VLOOKUP($A920,[3]库存报告使用数据!$A$1:$K$65536,11,0),"")</f>
        <v/>
      </c>
      <c r="T920" t="str">
        <f>IFERROR(VLOOKUP($A920,[3]库存报告使用数据!$A$1:$C$65536,3,0),"")</f>
        <v/>
      </c>
      <c r="U920" t="str">
        <f>IFERROR(VLOOKUP($A920,[3]库存报告使用数据!$A$1:$F$65536,6,0),"")</f>
        <v/>
      </c>
      <c r="V920" t="str">
        <f>IFERROR(VLOOKUP($A920,[3]库存报告使用数据!$A$1:$I$65536,9,0),"")</f>
        <v/>
      </c>
      <c r="W920" t="str">
        <f>IFERROR(VLOOKUP($A920,[3]库存报告使用数据!$A$1:$L$65536,12,0),"")</f>
        <v/>
      </c>
      <c r="X920" s="20" t="str">
        <f t="shared" si="240"/>
        <v/>
      </c>
      <c r="Y920" s="20" t="str">
        <f t="shared" si="241"/>
        <v/>
      </c>
      <c r="Z920" s="20" t="str">
        <f t="shared" si="242"/>
        <v/>
      </c>
      <c r="AA920" s="20" t="str">
        <f t="shared" si="243"/>
        <v/>
      </c>
      <c r="AB920" t="str">
        <f>IFERROR(VLOOKUP($A920,[3]库存报告使用数据!$A$1:$D$65536,4,0),"")</f>
        <v/>
      </c>
      <c r="AC920" t="str">
        <f>IFERROR(VLOOKUP($A920,[3]库存报告使用数据!$A$1:$G$65536,7,0),"")</f>
        <v/>
      </c>
      <c r="AD920" t="str">
        <f>IFERROR(VLOOKUP($A920,[3]库存报告使用数据!$A$1:$J$65536,10,0),"")</f>
        <v/>
      </c>
      <c r="AE920" t="str">
        <f>IFERROR(VLOOKUP($A920,[3]库存报告使用数据!$A$1:$M$65536,13,0),"")</f>
        <v/>
      </c>
      <c r="AF920" s="20" t="str">
        <f t="shared" si="244"/>
        <v/>
      </c>
      <c r="AG920" s="20" t="str">
        <f t="shared" si="245"/>
        <v/>
      </c>
      <c r="AH920" s="20" t="str">
        <f t="shared" si="246"/>
        <v/>
      </c>
      <c r="AI920" s="20" t="str">
        <f t="shared" si="247"/>
        <v/>
      </c>
      <c r="AJ920">
        <f>IFERROR(VLOOKUP($B920,[4]库存报告使用数据!$A$1:$B$65536,2,0),0)</f>
        <v>0</v>
      </c>
      <c r="AK920">
        <f>IFERROR(VLOOKUP($B920,[4]库存报告使用数据!$A$1:$C$65536,3,0),)</f>
        <v>2</v>
      </c>
      <c r="AL920">
        <f>IFERROR(VLOOKUP($B920,[4]库存报告使用数据!$A$1:$D$65536,4,0),)</f>
        <v>0</v>
      </c>
      <c r="AM920">
        <f>IFERROR(VLOOKUP($B920,[4]库存报告使用数据!$A$1:$E$65536,5,0),)</f>
        <v>0</v>
      </c>
      <c r="AN920" s="20" t="str">
        <f t="shared" si="248"/>
        <v/>
      </c>
      <c r="AO920" s="20">
        <f t="shared" si="249"/>
        <v>0.5</v>
      </c>
      <c r="AP920" s="20" t="str">
        <f t="shared" si="250"/>
        <v/>
      </c>
      <c r="AQ920" s="20" t="str">
        <f t="shared" si="251"/>
        <v/>
      </c>
      <c r="AR920" s="32">
        <f t="shared" si="252"/>
        <v>0.142857142857143</v>
      </c>
      <c r="AS920" s="32">
        <f t="shared" si="253"/>
        <v>8.57142857142857</v>
      </c>
      <c r="AT920" s="32">
        <f t="shared" si="254"/>
        <v>-8.57142857142857</v>
      </c>
      <c r="AU920" s="28">
        <f t="shared" si="255"/>
        <v>0</v>
      </c>
      <c r="AV920" s="34">
        <f>IFERROR(时间!$B$4+AU920,"上周无销量")</f>
        <v>43283</v>
      </c>
    </row>
    <row r="921" spans="1:48">
      <c r="A921" s="18" t="s">
        <v>966</v>
      </c>
      <c r="B921" t="str">
        <f>VLOOKUP(A921,'[1]sku-asin（子）'!$A:$B,2,0)</f>
        <v>B0761RMCC5</v>
      </c>
      <c r="C921" t="str">
        <f>VLOOKUP(A921,'[1]子sku-父sku'!$A:$B,2,0)</f>
        <v>LYQ-BS-YY05</v>
      </c>
      <c r="D921" s="28">
        <f>IFERROR(VLOOKUP(A921,[2]库存报告使用数据处理!$A:$C,3,0),0)</f>
        <v>1</v>
      </c>
      <c r="E921" s="28">
        <f>IFERROR(VLOOKUP(A921,[2]库存报告使用数据处理!$A:$D,4,0),0)</f>
        <v>0</v>
      </c>
      <c r="F921" s="28">
        <f>IFERROR(VLOOKUP(A921,[2]库存报告使用数据处理!$A:$E,5,0),0)</f>
        <v>0</v>
      </c>
      <c r="G921" s="28">
        <f>IFERROR(VLOOKUP(A921,[2]库存报告使用数据处理!$A:$F,6,0),0)</f>
        <v>0</v>
      </c>
      <c r="H921" s="29">
        <f>IFERROR(VLOOKUP(A921,[2]库存报告使用数据处理!$A:$G,7,0),0)</f>
        <v>5.2</v>
      </c>
      <c r="I921">
        <f>IFERROR(VLOOKUP(A921,[5]数据处理!$A:$B,2,0),0)</f>
        <v>2</v>
      </c>
      <c r="J921" s="30">
        <f>IFERROR(VLOOKUP(A921,[5]数据处理!$A:$D,4,0),0)</f>
        <v>0</v>
      </c>
      <c r="K921" s="30">
        <f>IFERROR(VLOOKUP(A921,[5]数据处理!$A:$E,5,0),0)</f>
        <v>0</v>
      </c>
      <c r="L921" s="30">
        <f>IFERROR(VLOOKUP(A921,[5]数据处理!$A:$G,7,0),0)</f>
        <v>0</v>
      </c>
      <c r="M921">
        <f t="shared" si="239"/>
        <v>2</v>
      </c>
      <c r="N921">
        <f>IFERROR(VLOOKUP(A921,[5]数据处理!$A:$C,3,0),0)</f>
        <v>0</v>
      </c>
      <c r="O921">
        <f>IFERROR(VLOOKUP($A921,[5]数据处理!$A:$N,14,0),0)</f>
        <v>2</v>
      </c>
      <c r="P921" t="str">
        <f>IFERROR(VLOOKUP($A921,[3]库存报告使用数据!$A$1:$B$65536,2,0),"")</f>
        <v/>
      </c>
      <c r="Q921" t="str">
        <f>IFERROR(VLOOKUP($A921,[3]库存报告使用数据!$A$1:$E$65536,5,0),"")</f>
        <v/>
      </c>
      <c r="R921" t="str">
        <f>IFERROR(VLOOKUP($A921,[3]库存报告使用数据!$A$1:$H$65536,8,0),"")</f>
        <v/>
      </c>
      <c r="S921" t="str">
        <f>IFERROR(VLOOKUP($A921,[3]库存报告使用数据!$A$1:$K$65536,11,0),"")</f>
        <v/>
      </c>
      <c r="T921" t="str">
        <f>IFERROR(VLOOKUP($A921,[3]库存报告使用数据!$A$1:$C$65536,3,0),"")</f>
        <v/>
      </c>
      <c r="U921" t="str">
        <f>IFERROR(VLOOKUP($A921,[3]库存报告使用数据!$A$1:$F$65536,6,0),"")</f>
        <v/>
      </c>
      <c r="V921" t="str">
        <f>IFERROR(VLOOKUP($A921,[3]库存报告使用数据!$A$1:$I$65536,9,0),"")</f>
        <v/>
      </c>
      <c r="W921" t="str">
        <f>IFERROR(VLOOKUP($A921,[3]库存报告使用数据!$A$1:$L$65536,12,0),"")</f>
        <v/>
      </c>
      <c r="X921" s="20" t="str">
        <f t="shared" si="240"/>
        <v/>
      </c>
      <c r="Y921" s="20" t="str">
        <f t="shared" si="241"/>
        <v/>
      </c>
      <c r="Z921" s="20" t="str">
        <f t="shared" si="242"/>
        <v/>
      </c>
      <c r="AA921" s="20" t="str">
        <f t="shared" si="243"/>
        <v/>
      </c>
      <c r="AB921" t="str">
        <f>IFERROR(VLOOKUP($A921,[3]库存报告使用数据!$A$1:$D$65536,4,0),"")</f>
        <v/>
      </c>
      <c r="AC921" t="str">
        <f>IFERROR(VLOOKUP($A921,[3]库存报告使用数据!$A$1:$G$65536,7,0),"")</f>
        <v/>
      </c>
      <c r="AD921" t="str">
        <f>IFERROR(VLOOKUP($A921,[3]库存报告使用数据!$A$1:$J$65536,10,0),"")</f>
        <v/>
      </c>
      <c r="AE921" t="str">
        <f>IFERROR(VLOOKUP($A921,[3]库存报告使用数据!$A$1:$M$65536,13,0),"")</f>
        <v/>
      </c>
      <c r="AF921" s="20" t="str">
        <f t="shared" si="244"/>
        <v/>
      </c>
      <c r="AG921" s="20" t="str">
        <f t="shared" si="245"/>
        <v/>
      </c>
      <c r="AH921" s="20" t="str">
        <f t="shared" si="246"/>
        <v/>
      </c>
      <c r="AI921" s="20" t="str">
        <f t="shared" si="247"/>
        <v/>
      </c>
      <c r="AJ921">
        <f>IFERROR(VLOOKUP($B921,[4]库存报告使用数据!$A$1:$B$65536,2,0),0)</f>
        <v>1</v>
      </c>
      <c r="AK921">
        <f>IFERROR(VLOOKUP($B921,[4]库存报告使用数据!$A$1:$C$65536,3,0),)</f>
        <v>0</v>
      </c>
      <c r="AL921">
        <f>IFERROR(VLOOKUP($B921,[4]库存报告使用数据!$A$1:$D$65536,4,0),)</f>
        <v>0</v>
      </c>
      <c r="AM921">
        <f>IFERROR(VLOOKUP($B921,[4]库存报告使用数据!$A$1:$E$65536,5,0),)</f>
        <v>0</v>
      </c>
      <c r="AN921" s="20">
        <f t="shared" si="248"/>
        <v>1</v>
      </c>
      <c r="AO921" s="20" t="str">
        <f t="shared" si="249"/>
        <v/>
      </c>
      <c r="AP921" s="20" t="str">
        <f t="shared" si="250"/>
        <v/>
      </c>
      <c r="AQ921" s="20" t="str">
        <f t="shared" si="251"/>
        <v/>
      </c>
      <c r="AR921" s="32">
        <f t="shared" si="252"/>
        <v>0.142857142857143</v>
      </c>
      <c r="AS921" s="32">
        <f t="shared" si="253"/>
        <v>8.57142857142857</v>
      </c>
      <c r="AT921" s="32">
        <f t="shared" si="254"/>
        <v>-6.57142857142857</v>
      </c>
      <c r="AU921" s="28">
        <f t="shared" si="255"/>
        <v>14</v>
      </c>
      <c r="AV921" s="34">
        <f>IFERROR(时间!$B$4+AU921,"上周无销量")</f>
        <v>43297</v>
      </c>
    </row>
    <row r="922" spans="1:48">
      <c r="A922" s="18" t="s">
        <v>967</v>
      </c>
      <c r="B922" t="str">
        <f>VLOOKUP(A922,'[1]sku-asin（子）'!$A:$B,2,0)</f>
        <v>B0761QZBLN</v>
      </c>
      <c r="C922" t="str">
        <f>VLOOKUP(A922,'[1]子sku-父sku'!$A:$B,2,0)</f>
        <v>LYQ-BS-YY05</v>
      </c>
      <c r="D922" s="28">
        <f>IFERROR(VLOOKUP(A922,[2]库存报告使用数据处理!$A:$C,3,0),0)</f>
        <v>0</v>
      </c>
      <c r="E922" s="28">
        <f>IFERROR(VLOOKUP(A922,[2]库存报告使用数据处理!$A:$D,4,0),0)</f>
        <v>0</v>
      </c>
      <c r="F922" s="28">
        <f>IFERROR(VLOOKUP(A922,[2]库存报告使用数据处理!$A:$E,5,0),0)</f>
        <v>0</v>
      </c>
      <c r="G922" s="28">
        <f>IFERROR(VLOOKUP(A922,[2]库存报告使用数据处理!$A:$F,6,0),0)</f>
        <v>0</v>
      </c>
      <c r="H922" s="29">
        <f>IFERROR(VLOOKUP(A922,[2]库存报告使用数据处理!$A:$G,7,0),0)</f>
        <v>0</v>
      </c>
      <c r="I922">
        <f>IFERROR(VLOOKUP(A922,[5]数据处理!$A:$B,2,0),0)</f>
        <v>6</v>
      </c>
      <c r="J922" s="30">
        <f>IFERROR(VLOOKUP(A922,[5]数据处理!$A:$D,4,0),0)</f>
        <v>0</v>
      </c>
      <c r="K922" s="30">
        <f>IFERROR(VLOOKUP(A922,[5]数据处理!$A:$E,5,0),0)</f>
        <v>0</v>
      </c>
      <c r="L922" s="30">
        <f>IFERROR(VLOOKUP(A922,[5]数据处理!$A:$G,7,0),0)</f>
        <v>0</v>
      </c>
      <c r="M922">
        <f t="shared" si="239"/>
        <v>6</v>
      </c>
      <c r="N922">
        <f>IFERROR(VLOOKUP(A922,[5]数据处理!$A:$C,3,0),0)</f>
        <v>0</v>
      </c>
      <c r="O922">
        <f>IFERROR(VLOOKUP($A922,[5]数据处理!$A:$N,14,0),0)</f>
        <v>7</v>
      </c>
      <c r="P922" t="str">
        <f>IFERROR(VLOOKUP($A922,[3]库存报告使用数据!$A$1:$B$65536,2,0),"")</f>
        <v/>
      </c>
      <c r="Q922" t="str">
        <f>IFERROR(VLOOKUP($A922,[3]库存报告使用数据!$A$1:$E$65536,5,0),"")</f>
        <v/>
      </c>
      <c r="R922" t="str">
        <f>IFERROR(VLOOKUP($A922,[3]库存报告使用数据!$A$1:$H$65536,8,0),"")</f>
        <v/>
      </c>
      <c r="S922" t="str">
        <f>IFERROR(VLOOKUP($A922,[3]库存报告使用数据!$A$1:$K$65536,11,0),"")</f>
        <v/>
      </c>
      <c r="T922" t="str">
        <f>IFERROR(VLOOKUP($A922,[3]库存报告使用数据!$A$1:$C$65536,3,0),"")</f>
        <v/>
      </c>
      <c r="U922" t="str">
        <f>IFERROR(VLOOKUP($A922,[3]库存报告使用数据!$A$1:$F$65536,6,0),"")</f>
        <v/>
      </c>
      <c r="V922" t="str">
        <f>IFERROR(VLOOKUP($A922,[3]库存报告使用数据!$A$1:$I$65536,9,0),"")</f>
        <v/>
      </c>
      <c r="W922" t="str">
        <f>IFERROR(VLOOKUP($A922,[3]库存报告使用数据!$A$1:$L$65536,12,0),"")</f>
        <v/>
      </c>
      <c r="X922" s="20" t="str">
        <f t="shared" si="240"/>
        <v/>
      </c>
      <c r="Y922" s="20" t="str">
        <f t="shared" si="241"/>
        <v/>
      </c>
      <c r="Z922" s="20" t="str">
        <f t="shared" si="242"/>
        <v/>
      </c>
      <c r="AA922" s="20" t="str">
        <f t="shared" si="243"/>
        <v/>
      </c>
      <c r="AB922" t="str">
        <f>IFERROR(VLOOKUP($A922,[3]库存报告使用数据!$A$1:$D$65536,4,0),"")</f>
        <v/>
      </c>
      <c r="AC922" t="str">
        <f>IFERROR(VLOOKUP($A922,[3]库存报告使用数据!$A$1:$G$65536,7,0),"")</f>
        <v/>
      </c>
      <c r="AD922" t="str">
        <f>IFERROR(VLOOKUP($A922,[3]库存报告使用数据!$A$1:$J$65536,10,0),"")</f>
        <v/>
      </c>
      <c r="AE922" t="str">
        <f>IFERROR(VLOOKUP($A922,[3]库存报告使用数据!$A$1:$M$65536,13,0),"")</f>
        <v/>
      </c>
      <c r="AF922" s="20" t="str">
        <f t="shared" si="244"/>
        <v/>
      </c>
      <c r="AG922" s="20" t="str">
        <f t="shared" si="245"/>
        <v/>
      </c>
      <c r="AH922" s="20" t="str">
        <f t="shared" si="246"/>
        <v/>
      </c>
      <c r="AI922" s="20" t="str">
        <f t="shared" si="247"/>
        <v/>
      </c>
      <c r="AJ922">
        <f>IFERROR(VLOOKUP($B922,[4]库存报告使用数据!$A$1:$B$65536,2,0),0)</f>
        <v>1</v>
      </c>
      <c r="AK922">
        <f>IFERROR(VLOOKUP($B922,[4]库存报告使用数据!$A$1:$C$65536,3,0),)</f>
        <v>1</v>
      </c>
      <c r="AL922">
        <f>IFERROR(VLOOKUP($B922,[4]库存报告使用数据!$A$1:$D$65536,4,0),)</f>
        <v>0</v>
      </c>
      <c r="AM922">
        <f>IFERROR(VLOOKUP($B922,[4]库存报告使用数据!$A$1:$E$65536,5,0),)</f>
        <v>0</v>
      </c>
      <c r="AN922" s="20">
        <f t="shared" si="248"/>
        <v>0</v>
      </c>
      <c r="AO922" s="20">
        <f t="shared" si="249"/>
        <v>0</v>
      </c>
      <c r="AP922" s="20" t="str">
        <f t="shared" si="250"/>
        <v/>
      </c>
      <c r="AQ922" s="20" t="str">
        <f t="shared" si="251"/>
        <v/>
      </c>
      <c r="AR922" s="32">
        <f t="shared" si="252"/>
        <v>0</v>
      </c>
      <c r="AS922" s="32">
        <f t="shared" si="253"/>
        <v>0</v>
      </c>
      <c r="AT922" s="32">
        <f t="shared" si="254"/>
        <v>6</v>
      </c>
      <c r="AU922" s="28" t="str">
        <f t="shared" si="255"/>
        <v>库存为6</v>
      </c>
      <c r="AV922" s="34" t="str">
        <f>IFERROR(时间!$B$4+AU922,"上周无销量")</f>
        <v>上周无销量</v>
      </c>
    </row>
    <row r="923" spans="1:48">
      <c r="A923" s="18" t="s">
        <v>968</v>
      </c>
      <c r="B923" t="str">
        <f>VLOOKUP(A923,'[1]sku-asin（子）'!$A:$B,2,0)</f>
        <v>B0761RBG7H</v>
      </c>
      <c r="C923" t="str">
        <f>VLOOKUP(A923,'[1]子sku-父sku'!$A:$B,2,0)</f>
        <v>LYQ-BS-YY05</v>
      </c>
      <c r="D923" s="28">
        <f>IFERROR(VLOOKUP(A923,[2]库存报告使用数据处理!$A:$C,3,0),0)</f>
        <v>0</v>
      </c>
      <c r="E923" s="28">
        <f>IFERROR(VLOOKUP(A923,[2]库存报告使用数据处理!$A:$D,4,0),0)</f>
        <v>0</v>
      </c>
      <c r="F923" s="28">
        <f>IFERROR(VLOOKUP(A923,[2]库存报告使用数据处理!$A:$E,5,0),0)</f>
        <v>0</v>
      </c>
      <c r="G923" s="28">
        <f>IFERROR(VLOOKUP(A923,[2]库存报告使用数据处理!$A:$F,6,0),0)</f>
        <v>1</v>
      </c>
      <c r="H923" s="29">
        <f>IFERROR(VLOOKUP(A923,[2]库存报告使用数据处理!$A:$G,7,0),0)</f>
        <v>5.2</v>
      </c>
      <c r="I923">
        <f>IFERROR(VLOOKUP(A923,[5]数据处理!$A:$B,2,0),0)</f>
        <v>0</v>
      </c>
      <c r="J923" s="30">
        <f>IFERROR(VLOOKUP(A923,[5]数据处理!$A:$D,4,0),0)</f>
        <v>0</v>
      </c>
      <c r="K923" s="30">
        <f>IFERROR(VLOOKUP(A923,[5]数据处理!$A:$E,5,0),0)</f>
        <v>0</v>
      </c>
      <c r="L923" s="30">
        <f>IFERROR(VLOOKUP(A923,[5]数据处理!$A:$G,7,0),0)</f>
        <v>0</v>
      </c>
      <c r="M923">
        <f t="shared" si="239"/>
        <v>0</v>
      </c>
      <c r="N923">
        <f>IFERROR(VLOOKUP(A923,[5]数据处理!$A:$C,3,0),0)</f>
        <v>0</v>
      </c>
      <c r="O923">
        <f>IFERROR(VLOOKUP($A923,[5]数据处理!$A:$N,14,0),0)</f>
        <v>0</v>
      </c>
      <c r="P923" t="str">
        <f>IFERROR(VLOOKUP($A923,[3]库存报告使用数据!$A$1:$B$65536,2,0),"")</f>
        <v/>
      </c>
      <c r="Q923" t="str">
        <f>IFERROR(VLOOKUP($A923,[3]库存报告使用数据!$A$1:$E$65536,5,0),"")</f>
        <v/>
      </c>
      <c r="R923" t="str">
        <f>IFERROR(VLOOKUP($A923,[3]库存报告使用数据!$A$1:$H$65536,8,0),"")</f>
        <v/>
      </c>
      <c r="S923" t="str">
        <f>IFERROR(VLOOKUP($A923,[3]库存报告使用数据!$A$1:$K$65536,11,0),"")</f>
        <v/>
      </c>
      <c r="T923" t="str">
        <f>IFERROR(VLOOKUP($A923,[3]库存报告使用数据!$A$1:$C$65536,3,0),"")</f>
        <v/>
      </c>
      <c r="U923" t="str">
        <f>IFERROR(VLOOKUP($A923,[3]库存报告使用数据!$A$1:$F$65536,6,0),"")</f>
        <v/>
      </c>
      <c r="V923" t="str">
        <f>IFERROR(VLOOKUP($A923,[3]库存报告使用数据!$A$1:$I$65536,9,0),"")</f>
        <v/>
      </c>
      <c r="W923" t="str">
        <f>IFERROR(VLOOKUP($A923,[3]库存报告使用数据!$A$1:$L$65536,12,0),"")</f>
        <v/>
      </c>
      <c r="X923" s="20" t="str">
        <f t="shared" si="240"/>
        <v/>
      </c>
      <c r="Y923" s="20" t="str">
        <f t="shared" si="241"/>
        <v/>
      </c>
      <c r="Z923" s="20" t="str">
        <f t="shared" si="242"/>
        <v/>
      </c>
      <c r="AA923" s="20" t="str">
        <f t="shared" si="243"/>
        <v/>
      </c>
      <c r="AB923" t="str">
        <f>IFERROR(VLOOKUP($A923,[3]库存报告使用数据!$A$1:$D$65536,4,0),"")</f>
        <v/>
      </c>
      <c r="AC923" t="str">
        <f>IFERROR(VLOOKUP($A923,[3]库存报告使用数据!$A$1:$G$65536,7,0),"")</f>
        <v/>
      </c>
      <c r="AD923" t="str">
        <f>IFERROR(VLOOKUP($A923,[3]库存报告使用数据!$A$1:$J$65536,10,0),"")</f>
        <v/>
      </c>
      <c r="AE923" t="str">
        <f>IFERROR(VLOOKUP($A923,[3]库存报告使用数据!$A$1:$M$65536,13,0),"")</f>
        <v/>
      </c>
      <c r="AF923" s="20" t="str">
        <f t="shared" si="244"/>
        <v/>
      </c>
      <c r="AG923" s="20" t="str">
        <f t="shared" si="245"/>
        <v/>
      </c>
      <c r="AH923" s="20" t="str">
        <f t="shared" si="246"/>
        <v/>
      </c>
      <c r="AI923" s="20" t="str">
        <f t="shared" si="247"/>
        <v/>
      </c>
      <c r="AJ923">
        <f>IFERROR(VLOOKUP($B923,[4]库存报告使用数据!$A$1:$B$65536,2,0),0)</f>
        <v>0</v>
      </c>
      <c r="AK923">
        <f>IFERROR(VLOOKUP($B923,[4]库存报告使用数据!$A$1:$C$65536,3,0),)</f>
        <v>0</v>
      </c>
      <c r="AL923">
        <f>IFERROR(VLOOKUP($B923,[4]库存报告使用数据!$A$1:$D$65536,4,0),)</f>
        <v>0</v>
      </c>
      <c r="AM923">
        <f>IFERROR(VLOOKUP($B923,[4]库存报告使用数据!$A$1:$E$65536,5,0),)</f>
        <v>4</v>
      </c>
      <c r="AN923" s="20" t="str">
        <f t="shared" si="248"/>
        <v/>
      </c>
      <c r="AO923" s="20" t="str">
        <f t="shared" si="249"/>
        <v/>
      </c>
      <c r="AP923" s="20" t="str">
        <f t="shared" si="250"/>
        <v/>
      </c>
      <c r="AQ923" s="20">
        <f t="shared" si="251"/>
        <v>0.25</v>
      </c>
      <c r="AR923" s="32">
        <f t="shared" si="252"/>
        <v>0</v>
      </c>
      <c r="AS923" s="32">
        <f t="shared" si="253"/>
        <v>0</v>
      </c>
      <c r="AT923" s="32">
        <f t="shared" si="254"/>
        <v>0</v>
      </c>
      <c r="AU923" s="28" t="str">
        <f t="shared" si="255"/>
        <v>库存为0</v>
      </c>
      <c r="AV923" s="34" t="str">
        <f>IFERROR(时间!$B$4+AU923,"上周无销量")</f>
        <v>上周无销量</v>
      </c>
    </row>
    <row r="924" spans="1:48">
      <c r="A924" s="18" t="s">
        <v>969</v>
      </c>
      <c r="B924" t="str">
        <f>VLOOKUP(A924,'[1]sku-asin（子）'!$A:$B,2,0)</f>
        <v>B0761S6F3B</v>
      </c>
      <c r="C924" t="str">
        <f>VLOOKUP(A924,'[1]子sku-父sku'!$A:$B,2,0)</f>
        <v>LYQ-BS-YY05</v>
      </c>
      <c r="D924" s="28">
        <f>IFERROR(VLOOKUP(A924,[2]库存报告使用数据处理!$A:$C,3,0),0)</f>
        <v>0</v>
      </c>
      <c r="E924" s="28">
        <f>IFERROR(VLOOKUP(A924,[2]库存报告使用数据处理!$A:$D,4,0),0)</f>
        <v>0</v>
      </c>
      <c r="F924" s="28">
        <f>IFERROR(VLOOKUP(A924,[2]库存报告使用数据处理!$A:$E,5,0),0)</f>
        <v>1</v>
      </c>
      <c r="G924" s="28">
        <f>IFERROR(VLOOKUP(A924,[2]库存报告使用数据处理!$A:$F,6,0),0)</f>
        <v>1</v>
      </c>
      <c r="H924" s="29">
        <f>IFERROR(VLOOKUP(A924,[2]库存报告使用数据处理!$A:$G,7,0),0)</f>
        <v>13.095</v>
      </c>
      <c r="I924">
        <f>IFERROR(VLOOKUP(A924,[5]数据处理!$A:$B,2,0),0)</f>
        <v>0</v>
      </c>
      <c r="J924" s="30">
        <f>IFERROR(VLOOKUP(A924,[5]数据处理!$A:$D,4,0),0)</f>
        <v>0</v>
      </c>
      <c r="K924" s="30">
        <f>IFERROR(VLOOKUP(A924,[5]数据处理!$A:$E,5,0),0)</f>
        <v>0</v>
      </c>
      <c r="L924" s="30">
        <f>IFERROR(VLOOKUP(A924,[5]数据处理!$A:$G,7,0),0)</f>
        <v>0</v>
      </c>
      <c r="M924">
        <f t="shared" si="239"/>
        <v>0</v>
      </c>
      <c r="N924">
        <f>IFERROR(VLOOKUP(A924,[5]数据处理!$A:$C,3,0),0)</f>
        <v>0</v>
      </c>
      <c r="O924">
        <f>IFERROR(VLOOKUP($A924,[5]数据处理!$A:$N,14,0),0)</f>
        <v>0</v>
      </c>
      <c r="P924" t="str">
        <f>IFERROR(VLOOKUP($A924,[3]库存报告使用数据!$A$1:$B$65536,2,0),"")</f>
        <v/>
      </c>
      <c r="Q924" t="str">
        <f>IFERROR(VLOOKUP($A924,[3]库存报告使用数据!$A$1:$E$65536,5,0),"")</f>
        <v/>
      </c>
      <c r="R924" t="str">
        <f>IFERROR(VLOOKUP($A924,[3]库存报告使用数据!$A$1:$H$65536,8,0),"")</f>
        <v/>
      </c>
      <c r="S924" t="str">
        <f>IFERROR(VLOOKUP($A924,[3]库存报告使用数据!$A$1:$K$65536,11,0),"")</f>
        <v/>
      </c>
      <c r="T924" t="str">
        <f>IFERROR(VLOOKUP($A924,[3]库存报告使用数据!$A$1:$C$65536,3,0),"")</f>
        <v/>
      </c>
      <c r="U924" t="str">
        <f>IFERROR(VLOOKUP($A924,[3]库存报告使用数据!$A$1:$F$65536,6,0),"")</f>
        <v/>
      </c>
      <c r="V924" t="str">
        <f>IFERROR(VLOOKUP($A924,[3]库存报告使用数据!$A$1:$I$65536,9,0),"")</f>
        <v/>
      </c>
      <c r="W924" t="str">
        <f>IFERROR(VLOOKUP($A924,[3]库存报告使用数据!$A$1:$L$65536,12,0),"")</f>
        <v/>
      </c>
      <c r="X924" s="20" t="str">
        <f t="shared" si="240"/>
        <v/>
      </c>
      <c r="Y924" s="20" t="str">
        <f t="shared" si="241"/>
        <v/>
      </c>
      <c r="Z924" s="20" t="str">
        <f t="shared" si="242"/>
        <v/>
      </c>
      <c r="AA924" s="20" t="str">
        <f t="shared" si="243"/>
        <v/>
      </c>
      <c r="AB924" t="str">
        <f>IFERROR(VLOOKUP($A924,[3]库存报告使用数据!$A$1:$D$65536,4,0),"")</f>
        <v/>
      </c>
      <c r="AC924" t="str">
        <f>IFERROR(VLOOKUP($A924,[3]库存报告使用数据!$A$1:$G$65536,7,0),"")</f>
        <v/>
      </c>
      <c r="AD924" t="str">
        <f>IFERROR(VLOOKUP($A924,[3]库存报告使用数据!$A$1:$J$65536,10,0),"")</f>
        <v/>
      </c>
      <c r="AE924" t="str">
        <f>IFERROR(VLOOKUP($A924,[3]库存报告使用数据!$A$1:$M$65536,13,0),"")</f>
        <v/>
      </c>
      <c r="AF924" s="20" t="str">
        <f t="shared" si="244"/>
        <v/>
      </c>
      <c r="AG924" s="20" t="str">
        <f t="shared" si="245"/>
        <v/>
      </c>
      <c r="AH924" s="20" t="str">
        <f t="shared" si="246"/>
        <v/>
      </c>
      <c r="AI924" s="20" t="str">
        <f t="shared" si="247"/>
        <v/>
      </c>
      <c r="AJ924">
        <f>IFERROR(VLOOKUP($B924,[4]库存报告使用数据!$A$1:$B$65536,2,0),0)</f>
        <v>0</v>
      </c>
      <c r="AK924">
        <f>IFERROR(VLOOKUP($B924,[4]库存报告使用数据!$A$1:$C$65536,3,0),)</f>
        <v>0</v>
      </c>
      <c r="AL924">
        <f>IFERROR(VLOOKUP($B924,[4]库存报告使用数据!$A$1:$D$65536,4,0),)</f>
        <v>0</v>
      </c>
      <c r="AM924">
        <f>IFERROR(VLOOKUP($B924,[4]库存报告使用数据!$A$1:$E$65536,5,0),)</f>
        <v>0</v>
      </c>
      <c r="AN924" s="20" t="str">
        <f t="shared" si="248"/>
        <v/>
      </c>
      <c r="AO924" s="20" t="str">
        <f t="shared" si="249"/>
        <v/>
      </c>
      <c r="AP924" s="20" t="str">
        <f t="shared" si="250"/>
        <v/>
      </c>
      <c r="AQ924" s="20" t="str">
        <f t="shared" si="251"/>
        <v/>
      </c>
      <c r="AR924" s="32">
        <f t="shared" si="252"/>
        <v>0</v>
      </c>
      <c r="AS924" s="32">
        <f t="shared" si="253"/>
        <v>0</v>
      </c>
      <c r="AT924" s="32">
        <f t="shared" si="254"/>
        <v>0</v>
      </c>
      <c r="AU924" s="28" t="str">
        <f t="shared" si="255"/>
        <v>库存为0</v>
      </c>
      <c r="AV924" s="34" t="str">
        <f>IFERROR(时间!$B$4+AU924,"上周无销量")</f>
        <v>上周无销量</v>
      </c>
    </row>
    <row r="925" spans="1:48">
      <c r="A925" s="18" t="s">
        <v>970</v>
      </c>
      <c r="B925" t="str">
        <f>VLOOKUP(A925,'[1]sku-asin（子）'!$A:$B,2,0)</f>
        <v>B0761SMDQR</v>
      </c>
      <c r="C925" t="str">
        <f>VLOOKUP(A925,'[1]子sku-父sku'!$A:$B,2,0)</f>
        <v>LYQ-BS-YY05</v>
      </c>
      <c r="D925" s="28">
        <f>IFERROR(VLOOKUP(A925,[2]库存报告使用数据处理!$A:$C,3,0),0)</f>
        <v>0</v>
      </c>
      <c r="E925" s="28">
        <f>IFERROR(VLOOKUP(A925,[2]库存报告使用数据处理!$A:$D,4,0),0)</f>
        <v>0</v>
      </c>
      <c r="F925" s="28">
        <f>IFERROR(VLOOKUP(A925,[2]库存报告使用数据处理!$A:$E,5,0),0)</f>
        <v>1</v>
      </c>
      <c r="G925" s="28">
        <f>IFERROR(VLOOKUP(A925,[2]库存报告使用数据处理!$A:$F,6,0),0)</f>
        <v>0</v>
      </c>
      <c r="H925" s="29">
        <f>IFERROR(VLOOKUP(A925,[2]库存报告使用数据处理!$A:$G,7,0),0)</f>
        <v>5.2</v>
      </c>
      <c r="I925">
        <f>IFERROR(VLOOKUP(A925,[5]数据处理!$A:$B,2,0),0)</f>
        <v>2</v>
      </c>
      <c r="J925" s="30">
        <f>IFERROR(VLOOKUP(A925,[5]数据处理!$A:$D,4,0),0)</f>
        <v>0</v>
      </c>
      <c r="K925" s="30">
        <f>IFERROR(VLOOKUP(A925,[5]数据处理!$A:$E,5,0),0)</f>
        <v>0</v>
      </c>
      <c r="L925" s="30">
        <f>IFERROR(VLOOKUP(A925,[5]数据处理!$A:$G,7,0),0)</f>
        <v>0</v>
      </c>
      <c r="M925">
        <f t="shared" si="239"/>
        <v>2</v>
      </c>
      <c r="N925">
        <f>IFERROR(VLOOKUP(A925,[5]数据处理!$A:$C,3,0),0)</f>
        <v>0</v>
      </c>
      <c r="O925">
        <f>IFERROR(VLOOKUP($A925,[5]数据处理!$A:$N,14,0),0)</f>
        <v>2</v>
      </c>
      <c r="P925">
        <f>IFERROR(VLOOKUP($A925,[3]库存报告使用数据!$A$1:$B$65536,2,0),"")</f>
        <v>5052</v>
      </c>
      <c r="Q925">
        <f>IFERROR(VLOOKUP($A925,[3]库存报告使用数据!$A$1:$E$65536,5,0),"")</f>
        <v>1666</v>
      </c>
      <c r="R925">
        <f>IFERROR(VLOOKUP($A925,[3]库存报告使用数据!$A$1:$H$65536,8,0),"")</f>
        <v>1074</v>
      </c>
      <c r="S925">
        <f>IFERROR(VLOOKUP($A925,[3]库存报告使用数据!$A$1:$K$65536,11,0),"")</f>
        <v>732</v>
      </c>
      <c r="T925">
        <f>IFERROR(VLOOKUP($A925,[3]库存报告使用数据!$A$1:$C$65536,3,0),"")</f>
        <v>8</v>
      </c>
      <c r="U925">
        <f>IFERROR(VLOOKUP($A925,[3]库存报告使用数据!$A$1:$F$65536,6,0),"")</f>
        <v>8</v>
      </c>
      <c r="V925">
        <f>IFERROR(VLOOKUP($A925,[3]库存报告使用数据!$A$1:$I$65536,9,0),"")</f>
        <v>3</v>
      </c>
      <c r="W925">
        <f>IFERROR(VLOOKUP($A925,[3]库存报告使用数据!$A$1:$L$65536,12,0),"")</f>
        <v>1</v>
      </c>
      <c r="X925" s="20">
        <f t="shared" si="240"/>
        <v>0.00158353127474268</v>
      </c>
      <c r="Y925" s="20">
        <f t="shared" si="241"/>
        <v>0.00480192076830732</v>
      </c>
      <c r="Z925" s="20">
        <f t="shared" si="242"/>
        <v>0.00279329608938547</v>
      </c>
      <c r="AA925" s="20">
        <f t="shared" si="243"/>
        <v>0.00136612021857923</v>
      </c>
      <c r="AB925">
        <f>IFERROR(VLOOKUP($A925,[3]库存报告使用数据!$A$1:$D$65536,4,0),"")</f>
        <v>0.6</v>
      </c>
      <c r="AC925">
        <f>IFERROR(VLOOKUP($A925,[3]库存报告使用数据!$A$1:$G$65536,7,0),"")</f>
        <v>0.99</v>
      </c>
      <c r="AD925">
        <f>IFERROR(VLOOKUP($A925,[3]库存报告使用数据!$A$1:$J$65536,10,0),"")</f>
        <v>0.33</v>
      </c>
      <c r="AE925">
        <f>IFERROR(VLOOKUP($A925,[3]库存报告使用数据!$A$1:$M$65536,13,0),"")</f>
        <v>0.11</v>
      </c>
      <c r="AF925" s="20" t="str">
        <f t="shared" si="244"/>
        <v>无销售广告费为0.6</v>
      </c>
      <c r="AG925" s="20" t="str">
        <f t="shared" si="245"/>
        <v>无销售广告费为0.99</v>
      </c>
      <c r="AH925" s="20">
        <f t="shared" si="246"/>
        <v>0.0634615384615385</v>
      </c>
      <c r="AI925" s="20" t="str">
        <f t="shared" si="247"/>
        <v>无销售广告费为0.11</v>
      </c>
      <c r="AJ925">
        <f>IFERROR(VLOOKUP($B925,[4]库存报告使用数据!$A$1:$B$65536,2,0),0)</f>
        <v>2</v>
      </c>
      <c r="AK925">
        <f>IFERROR(VLOOKUP($B925,[4]库存报告使用数据!$A$1:$C$65536,3,0),)</f>
        <v>2</v>
      </c>
      <c r="AL925">
        <f>IFERROR(VLOOKUP($B925,[4]库存报告使用数据!$A$1:$D$65536,4,0),)</f>
        <v>1</v>
      </c>
      <c r="AM925">
        <f>IFERROR(VLOOKUP($B925,[4]库存报告使用数据!$A$1:$E$65536,5,0),)</f>
        <v>0</v>
      </c>
      <c r="AN925" s="20">
        <f t="shared" si="248"/>
        <v>0</v>
      </c>
      <c r="AO925" s="20">
        <f t="shared" si="249"/>
        <v>0</v>
      </c>
      <c r="AP925" s="20">
        <f t="shared" si="250"/>
        <v>1</v>
      </c>
      <c r="AQ925" s="20" t="str">
        <f t="shared" si="251"/>
        <v/>
      </c>
      <c r="AR925" s="32">
        <f t="shared" si="252"/>
        <v>0</v>
      </c>
      <c r="AS925" s="32">
        <f t="shared" si="253"/>
        <v>0</v>
      </c>
      <c r="AT925" s="32">
        <f t="shared" si="254"/>
        <v>2</v>
      </c>
      <c r="AU925" s="28" t="str">
        <f t="shared" si="255"/>
        <v>库存为2</v>
      </c>
      <c r="AV925" s="34" t="str">
        <f>IFERROR(时间!$B$4+AU925,"上周无销量")</f>
        <v>上周无销量</v>
      </c>
    </row>
    <row r="926" spans="1:48">
      <c r="A926" s="18" t="s">
        <v>971</v>
      </c>
      <c r="B926" t="str">
        <f>VLOOKUP(A926,'[1]sku-asin（子）'!$A:$B,2,0)</f>
        <v>B0761RD1WG</v>
      </c>
      <c r="C926" t="str">
        <f>VLOOKUP(A926,'[1]子sku-父sku'!$A:$B,2,0)</f>
        <v>LYQ-BS-YY05</v>
      </c>
      <c r="D926" s="28">
        <f>IFERROR(VLOOKUP(A926,[2]库存报告使用数据处理!$A:$C,3,0),0)</f>
        <v>0</v>
      </c>
      <c r="E926" s="28">
        <f>IFERROR(VLOOKUP(A926,[2]库存报告使用数据处理!$A:$D,4,0),0)</f>
        <v>0</v>
      </c>
      <c r="F926" s="28">
        <f>IFERROR(VLOOKUP(A926,[2]库存报告使用数据处理!$A:$E,5,0),0)</f>
        <v>0</v>
      </c>
      <c r="G926" s="28">
        <f>IFERROR(VLOOKUP(A926,[2]库存报告使用数据处理!$A:$F,6,0),0)</f>
        <v>1</v>
      </c>
      <c r="H926" s="29">
        <f>IFERROR(VLOOKUP(A926,[2]库存报告使用数据处理!$A:$G,7,0),0)</f>
        <v>5.2</v>
      </c>
      <c r="I926">
        <f>IFERROR(VLOOKUP(A926,[5]数据处理!$A:$B,2,0),0)</f>
        <v>0</v>
      </c>
      <c r="J926" s="30">
        <f>IFERROR(VLOOKUP(A926,[5]数据处理!$A:$D,4,0),0)</f>
        <v>0</v>
      </c>
      <c r="K926" s="30">
        <f>IFERROR(VLOOKUP(A926,[5]数据处理!$A:$E,5,0),0)</f>
        <v>0</v>
      </c>
      <c r="L926" s="30">
        <f>IFERROR(VLOOKUP(A926,[5]数据处理!$A:$G,7,0),0)</f>
        <v>0</v>
      </c>
      <c r="M926">
        <f t="shared" si="239"/>
        <v>0</v>
      </c>
      <c r="N926">
        <f>IFERROR(VLOOKUP(A926,[5]数据处理!$A:$C,3,0),0)</f>
        <v>0</v>
      </c>
      <c r="O926">
        <f>IFERROR(VLOOKUP($A926,[5]数据处理!$A:$N,14,0),0)</f>
        <v>0</v>
      </c>
      <c r="P926" t="str">
        <f>IFERROR(VLOOKUP($A926,[3]库存报告使用数据!$A$1:$B$65536,2,0),"")</f>
        <v/>
      </c>
      <c r="Q926" t="str">
        <f>IFERROR(VLOOKUP($A926,[3]库存报告使用数据!$A$1:$E$65536,5,0),"")</f>
        <v/>
      </c>
      <c r="R926" t="str">
        <f>IFERROR(VLOOKUP($A926,[3]库存报告使用数据!$A$1:$H$65536,8,0),"")</f>
        <v/>
      </c>
      <c r="S926" t="str">
        <f>IFERROR(VLOOKUP($A926,[3]库存报告使用数据!$A$1:$K$65536,11,0),"")</f>
        <v/>
      </c>
      <c r="T926" t="str">
        <f>IFERROR(VLOOKUP($A926,[3]库存报告使用数据!$A$1:$C$65536,3,0),"")</f>
        <v/>
      </c>
      <c r="U926" t="str">
        <f>IFERROR(VLOOKUP($A926,[3]库存报告使用数据!$A$1:$F$65536,6,0),"")</f>
        <v/>
      </c>
      <c r="V926" t="str">
        <f>IFERROR(VLOOKUP($A926,[3]库存报告使用数据!$A$1:$I$65536,9,0),"")</f>
        <v/>
      </c>
      <c r="W926" t="str">
        <f>IFERROR(VLOOKUP($A926,[3]库存报告使用数据!$A$1:$L$65536,12,0),"")</f>
        <v/>
      </c>
      <c r="X926" s="20" t="str">
        <f t="shared" si="240"/>
        <v/>
      </c>
      <c r="Y926" s="20" t="str">
        <f t="shared" si="241"/>
        <v/>
      </c>
      <c r="Z926" s="20" t="str">
        <f t="shared" si="242"/>
        <v/>
      </c>
      <c r="AA926" s="20" t="str">
        <f t="shared" si="243"/>
        <v/>
      </c>
      <c r="AB926" t="str">
        <f>IFERROR(VLOOKUP($A926,[3]库存报告使用数据!$A$1:$D$65536,4,0),"")</f>
        <v/>
      </c>
      <c r="AC926" t="str">
        <f>IFERROR(VLOOKUP($A926,[3]库存报告使用数据!$A$1:$G$65536,7,0),"")</f>
        <v/>
      </c>
      <c r="AD926" t="str">
        <f>IFERROR(VLOOKUP($A926,[3]库存报告使用数据!$A$1:$J$65536,10,0),"")</f>
        <v/>
      </c>
      <c r="AE926" t="str">
        <f>IFERROR(VLOOKUP($A926,[3]库存报告使用数据!$A$1:$M$65536,13,0),"")</f>
        <v/>
      </c>
      <c r="AF926" s="20" t="str">
        <f t="shared" si="244"/>
        <v/>
      </c>
      <c r="AG926" s="20" t="str">
        <f t="shared" si="245"/>
        <v/>
      </c>
      <c r="AH926" s="20" t="str">
        <f t="shared" si="246"/>
        <v/>
      </c>
      <c r="AI926" s="20" t="str">
        <f t="shared" si="247"/>
        <v/>
      </c>
      <c r="AJ926">
        <f>IFERROR(VLOOKUP($B926,[4]库存报告使用数据!$A$1:$B$65536,2,0),0)</f>
        <v>0</v>
      </c>
      <c r="AK926">
        <f>IFERROR(VLOOKUP($B926,[4]库存报告使用数据!$A$1:$C$65536,3,0),)</f>
        <v>0</v>
      </c>
      <c r="AL926">
        <f>IFERROR(VLOOKUP($B926,[4]库存报告使用数据!$A$1:$D$65536,4,0),)</f>
        <v>0</v>
      </c>
      <c r="AM926">
        <f>IFERROR(VLOOKUP($B926,[4]库存报告使用数据!$A$1:$E$65536,5,0),)</f>
        <v>0</v>
      </c>
      <c r="AN926" s="20" t="str">
        <f t="shared" si="248"/>
        <v/>
      </c>
      <c r="AO926" s="20" t="str">
        <f t="shared" si="249"/>
        <v/>
      </c>
      <c r="AP926" s="20" t="str">
        <f t="shared" si="250"/>
        <v/>
      </c>
      <c r="AQ926" s="20" t="str">
        <f t="shared" si="251"/>
        <v/>
      </c>
      <c r="AR926" s="32">
        <f t="shared" si="252"/>
        <v>0</v>
      </c>
      <c r="AS926" s="32">
        <f t="shared" si="253"/>
        <v>0</v>
      </c>
      <c r="AT926" s="32">
        <f t="shared" si="254"/>
        <v>0</v>
      </c>
      <c r="AU926" s="28" t="str">
        <f t="shared" si="255"/>
        <v>库存为0</v>
      </c>
      <c r="AV926" s="34" t="str">
        <f>IFERROR(时间!$B$4+AU926,"上周无销量")</f>
        <v>上周无销量</v>
      </c>
    </row>
    <row r="927" spans="1:48">
      <c r="A927" s="18" t="s">
        <v>972</v>
      </c>
      <c r="B927" t="str">
        <f>VLOOKUP(A927,'[1]sku-asin（子）'!$A:$B,2,0)</f>
        <v>B0761RW8BW</v>
      </c>
      <c r="C927" t="str">
        <f>VLOOKUP(A927,'[1]子sku-父sku'!$A:$B,2,0)</f>
        <v>LYQ-BS-YY05</v>
      </c>
      <c r="D927" s="28">
        <f>IFERROR(VLOOKUP(A927,[2]库存报告使用数据处理!$A:$C,3,0),0)</f>
        <v>0</v>
      </c>
      <c r="E927" s="28">
        <f>IFERROR(VLOOKUP(A927,[2]库存报告使用数据处理!$A:$D,4,0),0)</f>
        <v>0</v>
      </c>
      <c r="F927" s="28">
        <f>IFERROR(VLOOKUP(A927,[2]库存报告使用数据处理!$A:$E,5,0),0)</f>
        <v>0</v>
      </c>
      <c r="G927" s="28">
        <f>IFERROR(VLOOKUP(A927,[2]库存报告使用数据处理!$A:$F,6,0),0)</f>
        <v>0</v>
      </c>
      <c r="H927" s="29">
        <f>IFERROR(VLOOKUP(A927,[2]库存报告使用数据处理!$A:$G,7,0),0)</f>
        <v>0</v>
      </c>
      <c r="I927">
        <f>IFERROR(VLOOKUP(A927,[5]数据处理!$A:$B,2,0),0)</f>
        <v>6</v>
      </c>
      <c r="J927" s="30">
        <f>IFERROR(VLOOKUP(A927,[5]数据处理!$A:$D,4,0),0)</f>
        <v>0</v>
      </c>
      <c r="K927" s="30">
        <f>IFERROR(VLOOKUP(A927,[5]数据处理!$A:$E,5,0),0)</f>
        <v>0</v>
      </c>
      <c r="L927" s="30">
        <f>IFERROR(VLOOKUP(A927,[5]数据处理!$A:$G,7,0),0)</f>
        <v>0</v>
      </c>
      <c r="M927">
        <f t="shared" si="239"/>
        <v>6</v>
      </c>
      <c r="N927">
        <f>IFERROR(VLOOKUP(A927,[5]数据处理!$A:$C,3,0),0)</f>
        <v>0</v>
      </c>
      <c r="O927">
        <f>IFERROR(VLOOKUP($A927,[5]数据处理!$A:$N,14,0),0)</f>
        <v>6</v>
      </c>
      <c r="P927" t="str">
        <f>IFERROR(VLOOKUP($A927,[3]库存报告使用数据!$A$1:$B$65536,2,0),"")</f>
        <v/>
      </c>
      <c r="Q927" t="str">
        <f>IFERROR(VLOOKUP($A927,[3]库存报告使用数据!$A$1:$E$65536,5,0),"")</f>
        <v/>
      </c>
      <c r="R927" t="str">
        <f>IFERROR(VLOOKUP($A927,[3]库存报告使用数据!$A$1:$H$65536,8,0),"")</f>
        <v/>
      </c>
      <c r="S927" t="str">
        <f>IFERROR(VLOOKUP($A927,[3]库存报告使用数据!$A$1:$K$65536,11,0),"")</f>
        <v/>
      </c>
      <c r="T927" t="str">
        <f>IFERROR(VLOOKUP($A927,[3]库存报告使用数据!$A$1:$C$65536,3,0),"")</f>
        <v/>
      </c>
      <c r="U927" t="str">
        <f>IFERROR(VLOOKUP($A927,[3]库存报告使用数据!$A$1:$F$65536,6,0),"")</f>
        <v/>
      </c>
      <c r="V927" t="str">
        <f>IFERROR(VLOOKUP($A927,[3]库存报告使用数据!$A$1:$I$65536,9,0),"")</f>
        <v/>
      </c>
      <c r="W927" t="str">
        <f>IFERROR(VLOOKUP($A927,[3]库存报告使用数据!$A$1:$L$65536,12,0),"")</f>
        <v/>
      </c>
      <c r="X927" s="20" t="str">
        <f t="shared" si="240"/>
        <v/>
      </c>
      <c r="Y927" s="20" t="str">
        <f t="shared" si="241"/>
        <v/>
      </c>
      <c r="Z927" s="20" t="str">
        <f t="shared" si="242"/>
        <v/>
      </c>
      <c r="AA927" s="20" t="str">
        <f t="shared" si="243"/>
        <v/>
      </c>
      <c r="AB927" t="str">
        <f>IFERROR(VLOOKUP($A927,[3]库存报告使用数据!$A$1:$D$65536,4,0),"")</f>
        <v/>
      </c>
      <c r="AC927" t="str">
        <f>IFERROR(VLOOKUP($A927,[3]库存报告使用数据!$A$1:$G$65536,7,0),"")</f>
        <v/>
      </c>
      <c r="AD927" t="str">
        <f>IFERROR(VLOOKUP($A927,[3]库存报告使用数据!$A$1:$J$65536,10,0),"")</f>
        <v/>
      </c>
      <c r="AE927" t="str">
        <f>IFERROR(VLOOKUP($A927,[3]库存报告使用数据!$A$1:$M$65536,13,0),"")</f>
        <v/>
      </c>
      <c r="AF927" s="20" t="str">
        <f t="shared" si="244"/>
        <v/>
      </c>
      <c r="AG927" s="20" t="str">
        <f t="shared" si="245"/>
        <v/>
      </c>
      <c r="AH927" s="20" t="str">
        <f t="shared" si="246"/>
        <v/>
      </c>
      <c r="AI927" s="20" t="str">
        <f t="shared" si="247"/>
        <v/>
      </c>
      <c r="AJ927">
        <f>IFERROR(VLOOKUP($B927,[4]库存报告使用数据!$A$1:$B$65536,2,0),0)</f>
        <v>0</v>
      </c>
      <c r="AK927">
        <f>IFERROR(VLOOKUP($B927,[4]库存报告使用数据!$A$1:$C$65536,3,0),)</f>
        <v>0</v>
      </c>
      <c r="AL927">
        <f>IFERROR(VLOOKUP($B927,[4]库存报告使用数据!$A$1:$D$65536,4,0),)</f>
        <v>1</v>
      </c>
      <c r="AM927">
        <f>IFERROR(VLOOKUP($B927,[4]库存报告使用数据!$A$1:$E$65536,5,0),)</f>
        <v>0</v>
      </c>
      <c r="AN927" s="20" t="str">
        <f t="shared" si="248"/>
        <v/>
      </c>
      <c r="AO927" s="20" t="str">
        <f t="shared" si="249"/>
        <v/>
      </c>
      <c r="AP927" s="20">
        <f t="shared" si="250"/>
        <v>0</v>
      </c>
      <c r="AQ927" s="20" t="str">
        <f t="shared" si="251"/>
        <v/>
      </c>
      <c r="AR927" s="32">
        <f t="shared" si="252"/>
        <v>0</v>
      </c>
      <c r="AS927" s="32">
        <f t="shared" si="253"/>
        <v>0</v>
      </c>
      <c r="AT927" s="32">
        <f t="shared" si="254"/>
        <v>6</v>
      </c>
      <c r="AU927" s="28" t="str">
        <f t="shared" si="255"/>
        <v>库存为6</v>
      </c>
      <c r="AV927" s="34" t="str">
        <f>IFERROR(时间!$B$4+AU927,"上周无销量")</f>
        <v>上周无销量</v>
      </c>
    </row>
    <row r="928" spans="1:48">
      <c r="A928" s="18" t="s">
        <v>973</v>
      </c>
      <c r="B928" t="str">
        <f>VLOOKUP(A928,'[1]sku-asin（子）'!$A:$B,2,0)</f>
        <v>B0761RP959</v>
      </c>
      <c r="C928" t="str">
        <f>VLOOKUP(A928,'[1]子sku-父sku'!$A:$B,2,0)</f>
        <v>LYQ-BS-YY05</v>
      </c>
      <c r="D928" s="28">
        <f>IFERROR(VLOOKUP(A928,[2]库存报告使用数据处理!$A:$C,3,0),0)</f>
        <v>0</v>
      </c>
      <c r="E928" s="28">
        <f>IFERROR(VLOOKUP(A928,[2]库存报告使用数据处理!$A:$D,4,0),0)</f>
        <v>0</v>
      </c>
      <c r="F928" s="28">
        <f>IFERROR(VLOOKUP(A928,[2]库存报告使用数据处理!$A:$E,5,0),0)</f>
        <v>0</v>
      </c>
      <c r="G928" s="28">
        <f>IFERROR(VLOOKUP(A928,[2]库存报告使用数据处理!$A:$F,6,0),0)</f>
        <v>1</v>
      </c>
      <c r="H928" s="29">
        <f>IFERROR(VLOOKUP(A928,[2]库存报告使用数据处理!$A:$G,7,0),0)</f>
        <v>5.2</v>
      </c>
      <c r="I928">
        <f>IFERROR(VLOOKUP(A928,[5]数据处理!$A:$B,2,0),0)</f>
        <v>0</v>
      </c>
      <c r="J928" s="30">
        <f>IFERROR(VLOOKUP(A928,[5]数据处理!$A:$D,4,0),0)</f>
        <v>0</v>
      </c>
      <c r="K928" s="30">
        <f>IFERROR(VLOOKUP(A928,[5]数据处理!$A:$E,5,0),0)</f>
        <v>0</v>
      </c>
      <c r="L928" s="30">
        <f>IFERROR(VLOOKUP(A928,[5]数据处理!$A:$G,7,0),0)</f>
        <v>0</v>
      </c>
      <c r="M928">
        <f t="shared" si="239"/>
        <v>0</v>
      </c>
      <c r="N928">
        <f>IFERROR(VLOOKUP(A928,[5]数据处理!$A:$C,3,0),0)</f>
        <v>0</v>
      </c>
      <c r="O928">
        <f>IFERROR(VLOOKUP($A928,[5]数据处理!$A:$N,14,0),0)</f>
        <v>0</v>
      </c>
      <c r="P928" t="str">
        <f>IFERROR(VLOOKUP($A928,[3]库存报告使用数据!$A$1:$B$65536,2,0),"")</f>
        <v/>
      </c>
      <c r="Q928" t="str">
        <f>IFERROR(VLOOKUP($A928,[3]库存报告使用数据!$A$1:$E$65536,5,0),"")</f>
        <v/>
      </c>
      <c r="R928" t="str">
        <f>IFERROR(VLOOKUP($A928,[3]库存报告使用数据!$A$1:$H$65536,8,0),"")</f>
        <v/>
      </c>
      <c r="S928" t="str">
        <f>IFERROR(VLOOKUP($A928,[3]库存报告使用数据!$A$1:$K$65536,11,0),"")</f>
        <v/>
      </c>
      <c r="T928" t="str">
        <f>IFERROR(VLOOKUP($A928,[3]库存报告使用数据!$A$1:$C$65536,3,0),"")</f>
        <v/>
      </c>
      <c r="U928" t="str">
        <f>IFERROR(VLOOKUP($A928,[3]库存报告使用数据!$A$1:$F$65536,6,0),"")</f>
        <v/>
      </c>
      <c r="V928" t="str">
        <f>IFERROR(VLOOKUP($A928,[3]库存报告使用数据!$A$1:$I$65536,9,0),"")</f>
        <v/>
      </c>
      <c r="W928" t="str">
        <f>IFERROR(VLOOKUP($A928,[3]库存报告使用数据!$A$1:$L$65536,12,0),"")</f>
        <v/>
      </c>
      <c r="X928" s="20" t="str">
        <f t="shared" si="240"/>
        <v/>
      </c>
      <c r="Y928" s="20" t="str">
        <f t="shared" si="241"/>
        <v/>
      </c>
      <c r="Z928" s="20" t="str">
        <f t="shared" si="242"/>
        <v/>
      </c>
      <c r="AA928" s="20" t="str">
        <f t="shared" si="243"/>
        <v/>
      </c>
      <c r="AB928" t="str">
        <f>IFERROR(VLOOKUP($A928,[3]库存报告使用数据!$A$1:$D$65536,4,0),"")</f>
        <v/>
      </c>
      <c r="AC928" t="str">
        <f>IFERROR(VLOOKUP($A928,[3]库存报告使用数据!$A$1:$G$65536,7,0),"")</f>
        <v/>
      </c>
      <c r="AD928" t="str">
        <f>IFERROR(VLOOKUP($A928,[3]库存报告使用数据!$A$1:$J$65536,10,0),"")</f>
        <v/>
      </c>
      <c r="AE928" t="str">
        <f>IFERROR(VLOOKUP($A928,[3]库存报告使用数据!$A$1:$M$65536,13,0),"")</f>
        <v/>
      </c>
      <c r="AF928" s="20" t="str">
        <f t="shared" si="244"/>
        <v/>
      </c>
      <c r="AG928" s="20" t="str">
        <f t="shared" si="245"/>
        <v/>
      </c>
      <c r="AH928" s="20" t="str">
        <f t="shared" si="246"/>
        <v/>
      </c>
      <c r="AI928" s="20" t="str">
        <f t="shared" si="247"/>
        <v/>
      </c>
      <c r="AJ928">
        <f>IFERROR(VLOOKUP($B928,[4]库存报告使用数据!$A$1:$B$65536,2,0),0)</f>
        <v>0</v>
      </c>
      <c r="AK928">
        <f>IFERROR(VLOOKUP($B928,[4]库存报告使用数据!$A$1:$C$65536,3,0),)</f>
        <v>0</v>
      </c>
      <c r="AL928">
        <f>IFERROR(VLOOKUP($B928,[4]库存报告使用数据!$A$1:$D$65536,4,0),)</f>
        <v>0</v>
      </c>
      <c r="AM928">
        <f>IFERROR(VLOOKUP($B928,[4]库存报告使用数据!$A$1:$E$65536,5,0),)</f>
        <v>0</v>
      </c>
      <c r="AN928" s="20" t="str">
        <f t="shared" si="248"/>
        <v/>
      </c>
      <c r="AO928" s="20" t="str">
        <f t="shared" si="249"/>
        <v/>
      </c>
      <c r="AP928" s="20" t="str">
        <f t="shared" si="250"/>
        <v/>
      </c>
      <c r="AQ928" s="20" t="str">
        <f t="shared" si="251"/>
        <v/>
      </c>
      <c r="AR928" s="32">
        <f t="shared" si="252"/>
        <v>0</v>
      </c>
      <c r="AS928" s="32">
        <f t="shared" si="253"/>
        <v>0</v>
      </c>
      <c r="AT928" s="32">
        <f t="shared" si="254"/>
        <v>0</v>
      </c>
      <c r="AU928" s="28" t="str">
        <f t="shared" si="255"/>
        <v>库存为0</v>
      </c>
      <c r="AV928" s="34" t="str">
        <f>IFERROR(时间!$B$4+AU928,"上周无销量")</f>
        <v>上周无销量</v>
      </c>
    </row>
    <row r="929" spans="1:48">
      <c r="A929" s="18" t="s">
        <v>974</v>
      </c>
      <c r="B929" t="str">
        <f>VLOOKUP(A929,'[1]sku-asin（子）'!$A:$B,2,0)</f>
        <v>B0761RD1W7</v>
      </c>
      <c r="C929" t="str">
        <f>VLOOKUP(A929,'[1]子sku-父sku'!$A:$B,2,0)</f>
        <v>LYQ-BS-YY05</v>
      </c>
      <c r="D929" s="28">
        <f>IFERROR(VLOOKUP(A929,[2]库存报告使用数据处理!$A:$C,3,0),0)</f>
        <v>0</v>
      </c>
      <c r="E929" s="28">
        <f>IFERROR(VLOOKUP(A929,[2]库存报告使用数据处理!$A:$D,4,0),0)</f>
        <v>1</v>
      </c>
      <c r="F929" s="28">
        <f>IFERROR(VLOOKUP(A929,[2]库存报告使用数据处理!$A:$E,5,0),0)</f>
        <v>0</v>
      </c>
      <c r="G929" s="28">
        <f>IFERROR(VLOOKUP(A929,[2]库存报告使用数据处理!$A:$F,6,0),0)</f>
        <v>0</v>
      </c>
      <c r="H929" s="29">
        <f>IFERROR(VLOOKUP(A929,[2]库存报告使用数据处理!$A:$G,7,0),0)</f>
        <v>5.2</v>
      </c>
      <c r="I929">
        <f>IFERROR(VLOOKUP(A929,[5]数据处理!$A:$B,2,0),0)</f>
        <v>1</v>
      </c>
      <c r="J929" s="30">
        <f>IFERROR(VLOOKUP(A929,[5]数据处理!$A:$D,4,0),0)</f>
        <v>0</v>
      </c>
      <c r="K929" s="30">
        <f>IFERROR(VLOOKUP(A929,[5]数据处理!$A:$E,5,0),0)</f>
        <v>0</v>
      </c>
      <c r="L929" s="30">
        <f>IFERROR(VLOOKUP(A929,[5]数据处理!$A:$G,7,0),0)</f>
        <v>0</v>
      </c>
      <c r="M929">
        <f t="shared" si="239"/>
        <v>1</v>
      </c>
      <c r="N929">
        <f>IFERROR(VLOOKUP(A929,[5]数据处理!$A:$C,3,0),0)</f>
        <v>0</v>
      </c>
      <c r="O929">
        <f>IFERROR(VLOOKUP($A929,[5]数据处理!$A:$N,14,0),0)</f>
        <v>1</v>
      </c>
      <c r="P929" t="str">
        <f>IFERROR(VLOOKUP($A929,[3]库存报告使用数据!$A$1:$B$65536,2,0),"")</f>
        <v/>
      </c>
      <c r="Q929" t="str">
        <f>IFERROR(VLOOKUP($A929,[3]库存报告使用数据!$A$1:$E$65536,5,0),"")</f>
        <v/>
      </c>
      <c r="R929" t="str">
        <f>IFERROR(VLOOKUP($A929,[3]库存报告使用数据!$A$1:$H$65536,8,0),"")</f>
        <v/>
      </c>
      <c r="S929" t="str">
        <f>IFERROR(VLOOKUP($A929,[3]库存报告使用数据!$A$1:$K$65536,11,0),"")</f>
        <v/>
      </c>
      <c r="T929" t="str">
        <f>IFERROR(VLOOKUP($A929,[3]库存报告使用数据!$A$1:$C$65536,3,0),"")</f>
        <v/>
      </c>
      <c r="U929" t="str">
        <f>IFERROR(VLOOKUP($A929,[3]库存报告使用数据!$A$1:$F$65536,6,0),"")</f>
        <v/>
      </c>
      <c r="V929" t="str">
        <f>IFERROR(VLOOKUP($A929,[3]库存报告使用数据!$A$1:$I$65536,9,0),"")</f>
        <v/>
      </c>
      <c r="W929" t="str">
        <f>IFERROR(VLOOKUP($A929,[3]库存报告使用数据!$A$1:$L$65536,12,0),"")</f>
        <v/>
      </c>
      <c r="X929" s="20" t="str">
        <f t="shared" si="240"/>
        <v/>
      </c>
      <c r="Y929" s="20" t="str">
        <f t="shared" si="241"/>
        <v/>
      </c>
      <c r="Z929" s="20" t="str">
        <f t="shared" si="242"/>
        <v/>
      </c>
      <c r="AA929" s="20" t="str">
        <f t="shared" si="243"/>
        <v/>
      </c>
      <c r="AB929" t="str">
        <f>IFERROR(VLOOKUP($A929,[3]库存报告使用数据!$A$1:$D$65536,4,0),"")</f>
        <v/>
      </c>
      <c r="AC929" t="str">
        <f>IFERROR(VLOOKUP($A929,[3]库存报告使用数据!$A$1:$G$65536,7,0),"")</f>
        <v/>
      </c>
      <c r="AD929" t="str">
        <f>IFERROR(VLOOKUP($A929,[3]库存报告使用数据!$A$1:$J$65536,10,0),"")</f>
        <v/>
      </c>
      <c r="AE929" t="str">
        <f>IFERROR(VLOOKUP($A929,[3]库存报告使用数据!$A$1:$M$65536,13,0),"")</f>
        <v/>
      </c>
      <c r="AF929" s="20" t="str">
        <f t="shared" si="244"/>
        <v/>
      </c>
      <c r="AG929" s="20" t="str">
        <f t="shared" si="245"/>
        <v/>
      </c>
      <c r="AH929" s="20" t="str">
        <f t="shared" si="246"/>
        <v/>
      </c>
      <c r="AI929" s="20" t="str">
        <f t="shared" si="247"/>
        <v/>
      </c>
      <c r="AJ929">
        <f>IFERROR(VLOOKUP($B929,[4]库存报告使用数据!$A$1:$B$65536,2,0),0)</f>
        <v>0</v>
      </c>
      <c r="AK929">
        <f>IFERROR(VLOOKUP($B929,[4]库存报告使用数据!$A$1:$C$65536,3,0),)</f>
        <v>3</v>
      </c>
      <c r="AL929">
        <f>IFERROR(VLOOKUP($B929,[4]库存报告使用数据!$A$1:$D$65536,4,0),)</f>
        <v>0</v>
      </c>
      <c r="AM929">
        <f>IFERROR(VLOOKUP($B929,[4]库存报告使用数据!$A$1:$E$65536,5,0),)</f>
        <v>0</v>
      </c>
      <c r="AN929" s="20" t="str">
        <f t="shared" si="248"/>
        <v/>
      </c>
      <c r="AO929" s="20">
        <f t="shared" si="249"/>
        <v>0.333333333333333</v>
      </c>
      <c r="AP929" s="20" t="str">
        <f t="shared" si="250"/>
        <v/>
      </c>
      <c r="AQ929" s="20" t="str">
        <f t="shared" si="251"/>
        <v/>
      </c>
      <c r="AR929" s="32">
        <f t="shared" si="252"/>
        <v>0</v>
      </c>
      <c r="AS929" s="32">
        <f t="shared" si="253"/>
        <v>0</v>
      </c>
      <c r="AT929" s="32">
        <f t="shared" si="254"/>
        <v>1</v>
      </c>
      <c r="AU929" s="28" t="str">
        <f t="shared" si="255"/>
        <v>库存为1</v>
      </c>
      <c r="AV929" s="34" t="str">
        <f>IFERROR(时间!$B$4+AU929,"上周无销量")</f>
        <v>上周无销量</v>
      </c>
    </row>
    <row r="930" spans="1:48">
      <c r="A930" s="18" t="s">
        <v>975</v>
      </c>
      <c r="B930" t="str">
        <f>VLOOKUP(A930,'[1]sku-asin（子）'!$A:$B,2,0)</f>
        <v>B0761RZK3N</v>
      </c>
      <c r="C930" t="str">
        <f>VLOOKUP(A930,'[1]子sku-父sku'!$A:$B,2,0)</f>
        <v>LYQ-BS-YY05</v>
      </c>
      <c r="D930" s="28">
        <f>IFERROR(VLOOKUP(A930,[2]库存报告使用数据处理!$A:$C,3,0),0)</f>
        <v>0</v>
      </c>
      <c r="E930" s="28">
        <f>IFERROR(VLOOKUP(A930,[2]库存报告使用数据处理!$A:$D,4,0),0)</f>
        <v>0</v>
      </c>
      <c r="F930" s="28">
        <f>IFERROR(VLOOKUP(A930,[2]库存报告使用数据处理!$A:$E,5,0),0)</f>
        <v>1</v>
      </c>
      <c r="G930" s="28">
        <f>IFERROR(VLOOKUP(A930,[2]库存报告使用数据处理!$A:$F,6,0),0)</f>
        <v>1</v>
      </c>
      <c r="H930" s="29">
        <f>IFERROR(VLOOKUP(A930,[2]库存报告使用数据处理!$A:$G,7,0),0)</f>
        <v>5.2</v>
      </c>
      <c r="I930">
        <f>IFERROR(VLOOKUP(A930,[5]数据处理!$A:$B,2,0),0)</f>
        <v>0</v>
      </c>
      <c r="J930" s="30">
        <f>IFERROR(VLOOKUP(A930,[5]数据处理!$A:$D,4,0),0)</f>
        <v>0</v>
      </c>
      <c r="K930" s="30">
        <f>IFERROR(VLOOKUP(A930,[5]数据处理!$A:$E,5,0),0)</f>
        <v>0</v>
      </c>
      <c r="L930" s="30">
        <f>IFERROR(VLOOKUP(A930,[5]数据处理!$A:$G,7,0),0)</f>
        <v>0</v>
      </c>
      <c r="M930">
        <f t="shared" si="239"/>
        <v>0</v>
      </c>
      <c r="N930">
        <f>IFERROR(VLOOKUP(A930,[5]数据处理!$A:$C,3,0),0)</f>
        <v>0</v>
      </c>
      <c r="O930">
        <f>IFERROR(VLOOKUP($A930,[5]数据处理!$A:$N,14,0),0)</f>
        <v>0</v>
      </c>
      <c r="P930" t="str">
        <f>IFERROR(VLOOKUP($A930,[3]库存报告使用数据!$A$1:$B$65536,2,0),"")</f>
        <v/>
      </c>
      <c r="Q930" t="str">
        <f>IFERROR(VLOOKUP($A930,[3]库存报告使用数据!$A$1:$E$65536,5,0),"")</f>
        <v/>
      </c>
      <c r="R930" t="str">
        <f>IFERROR(VLOOKUP($A930,[3]库存报告使用数据!$A$1:$H$65536,8,0),"")</f>
        <v/>
      </c>
      <c r="S930" t="str">
        <f>IFERROR(VLOOKUP($A930,[3]库存报告使用数据!$A$1:$K$65536,11,0),"")</f>
        <v/>
      </c>
      <c r="T930" t="str">
        <f>IFERROR(VLOOKUP($A930,[3]库存报告使用数据!$A$1:$C$65536,3,0),"")</f>
        <v/>
      </c>
      <c r="U930" t="str">
        <f>IFERROR(VLOOKUP($A930,[3]库存报告使用数据!$A$1:$F$65536,6,0),"")</f>
        <v/>
      </c>
      <c r="V930" t="str">
        <f>IFERROR(VLOOKUP($A930,[3]库存报告使用数据!$A$1:$I$65536,9,0),"")</f>
        <v/>
      </c>
      <c r="W930" t="str">
        <f>IFERROR(VLOOKUP($A930,[3]库存报告使用数据!$A$1:$L$65536,12,0),"")</f>
        <v/>
      </c>
      <c r="X930" s="20" t="str">
        <f t="shared" si="240"/>
        <v/>
      </c>
      <c r="Y930" s="20" t="str">
        <f t="shared" si="241"/>
        <v/>
      </c>
      <c r="Z930" s="20" t="str">
        <f t="shared" si="242"/>
        <v/>
      </c>
      <c r="AA930" s="20" t="str">
        <f t="shared" si="243"/>
        <v/>
      </c>
      <c r="AB930" t="str">
        <f>IFERROR(VLOOKUP($A930,[3]库存报告使用数据!$A$1:$D$65536,4,0),"")</f>
        <v/>
      </c>
      <c r="AC930" t="str">
        <f>IFERROR(VLOOKUP($A930,[3]库存报告使用数据!$A$1:$G$65536,7,0),"")</f>
        <v/>
      </c>
      <c r="AD930" t="str">
        <f>IFERROR(VLOOKUP($A930,[3]库存报告使用数据!$A$1:$J$65536,10,0),"")</f>
        <v/>
      </c>
      <c r="AE930" t="str">
        <f>IFERROR(VLOOKUP($A930,[3]库存报告使用数据!$A$1:$M$65536,13,0),"")</f>
        <v/>
      </c>
      <c r="AF930" s="20" t="str">
        <f t="shared" si="244"/>
        <v/>
      </c>
      <c r="AG930" s="20" t="str">
        <f t="shared" si="245"/>
        <v/>
      </c>
      <c r="AH930" s="20" t="str">
        <f t="shared" si="246"/>
        <v/>
      </c>
      <c r="AI930" s="20" t="str">
        <f t="shared" si="247"/>
        <v/>
      </c>
      <c r="AJ930">
        <f>IFERROR(VLOOKUP($B930,[4]库存报告使用数据!$A$1:$B$65536,2,0),0)</f>
        <v>0</v>
      </c>
      <c r="AK930">
        <f>IFERROR(VLOOKUP($B930,[4]库存报告使用数据!$A$1:$C$65536,3,0),)</f>
        <v>0</v>
      </c>
      <c r="AL930">
        <f>IFERROR(VLOOKUP($B930,[4]库存报告使用数据!$A$1:$D$65536,4,0),)</f>
        <v>0</v>
      </c>
      <c r="AM930">
        <f>IFERROR(VLOOKUP($B930,[4]库存报告使用数据!$A$1:$E$65536,5,0),)</f>
        <v>0</v>
      </c>
      <c r="AN930" s="20" t="str">
        <f t="shared" si="248"/>
        <v/>
      </c>
      <c r="AO930" s="20" t="str">
        <f t="shared" si="249"/>
        <v/>
      </c>
      <c r="AP930" s="20" t="str">
        <f t="shared" si="250"/>
        <v/>
      </c>
      <c r="AQ930" s="20" t="str">
        <f t="shared" si="251"/>
        <v/>
      </c>
      <c r="AR930" s="32">
        <f t="shared" si="252"/>
        <v>0</v>
      </c>
      <c r="AS930" s="32">
        <f t="shared" si="253"/>
        <v>0</v>
      </c>
      <c r="AT930" s="32">
        <f t="shared" si="254"/>
        <v>0</v>
      </c>
      <c r="AU930" s="28" t="str">
        <f t="shared" si="255"/>
        <v>库存为0</v>
      </c>
      <c r="AV930" s="34" t="str">
        <f>IFERROR(时间!$B$4+AU930,"上周无销量")</f>
        <v>上周无销量</v>
      </c>
    </row>
    <row r="931" spans="1:48">
      <c r="A931" s="18" t="s">
        <v>976</v>
      </c>
      <c r="B931" t="str">
        <f>VLOOKUP(A931,'[1]sku-asin（子）'!$A:$B,2,0)</f>
        <v>B0761VTYHQ</v>
      </c>
      <c r="C931" t="str">
        <f>VLOOKUP(A931,'[1]子sku-父sku'!$A:$B,2,0)</f>
        <v>LYQ-BS-YY05</v>
      </c>
      <c r="D931" s="28">
        <f>IFERROR(VLOOKUP(A931,[2]库存报告使用数据处理!$A:$C,3,0),0)</f>
        <v>0</v>
      </c>
      <c r="E931" s="28">
        <f>IFERROR(VLOOKUP(A931,[2]库存报告使用数据处理!$A:$D,4,0),0)</f>
        <v>0</v>
      </c>
      <c r="F931" s="28">
        <f>IFERROR(VLOOKUP(A931,[2]库存报告使用数据处理!$A:$E,5,0),0)</f>
        <v>0</v>
      </c>
      <c r="G931" s="28">
        <f>IFERROR(VLOOKUP(A931,[2]库存报告使用数据处理!$A:$F,6,0),0)</f>
        <v>0</v>
      </c>
      <c r="H931" s="29">
        <f>IFERROR(VLOOKUP(A931,[2]库存报告使用数据处理!$A:$G,7,0),0)</f>
        <v>0</v>
      </c>
      <c r="I931">
        <f>IFERROR(VLOOKUP(A931,[5]数据处理!$A:$B,2,0),0)</f>
        <v>2</v>
      </c>
      <c r="J931" s="30">
        <f>IFERROR(VLOOKUP(A931,[5]数据处理!$A:$D,4,0),0)</f>
        <v>0</v>
      </c>
      <c r="K931" s="30">
        <f>IFERROR(VLOOKUP(A931,[5]数据处理!$A:$E,5,0),0)</f>
        <v>0</v>
      </c>
      <c r="L931" s="30">
        <f>IFERROR(VLOOKUP(A931,[5]数据处理!$A:$G,7,0),0)</f>
        <v>0</v>
      </c>
      <c r="M931">
        <f t="shared" si="239"/>
        <v>2</v>
      </c>
      <c r="N931">
        <f>IFERROR(VLOOKUP(A931,[5]数据处理!$A:$C,3,0),0)</f>
        <v>0</v>
      </c>
      <c r="O931">
        <f>IFERROR(VLOOKUP($A931,[5]数据处理!$A:$N,14,0),0)</f>
        <v>2</v>
      </c>
      <c r="P931" t="str">
        <f>IFERROR(VLOOKUP($A931,[3]库存报告使用数据!$A$1:$B$65536,2,0),"")</f>
        <v/>
      </c>
      <c r="Q931" t="str">
        <f>IFERROR(VLOOKUP($A931,[3]库存报告使用数据!$A$1:$E$65536,5,0),"")</f>
        <v/>
      </c>
      <c r="R931" t="str">
        <f>IFERROR(VLOOKUP($A931,[3]库存报告使用数据!$A$1:$H$65536,8,0),"")</f>
        <v/>
      </c>
      <c r="S931" t="str">
        <f>IFERROR(VLOOKUP($A931,[3]库存报告使用数据!$A$1:$K$65536,11,0),"")</f>
        <v/>
      </c>
      <c r="T931" t="str">
        <f>IFERROR(VLOOKUP($A931,[3]库存报告使用数据!$A$1:$C$65536,3,0),"")</f>
        <v/>
      </c>
      <c r="U931" t="str">
        <f>IFERROR(VLOOKUP($A931,[3]库存报告使用数据!$A$1:$F$65536,6,0),"")</f>
        <v/>
      </c>
      <c r="V931" t="str">
        <f>IFERROR(VLOOKUP($A931,[3]库存报告使用数据!$A$1:$I$65536,9,0),"")</f>
        <v/>
      </c>
      <c r="W931" t="str">
        <f>IFERROR(VLOOKUP($A931,[3]库存报告使用数据!$A$1:$L$65536,12,0),"")</f>
        <v/>
      </c>
      <c r="X931" s="20" t="str">
        <f t="shared" si="240"/>
        <v/>
      </c>
      <c r="Y931" s="20" t="str">
        <f t="shared" si="241"/>
        <v/>
      </c>
      <c r="Z931" s="20" t="str">
        <f t="shared" si="242"/>
        <v/>
      </c>
      <c r="AA931" s="20" t="str">
        <f t="shared" si="243"/>
        <v/>
      </c>
      <c r="AB931" t="str">
        <f>IFERROR(VLOOKUP($A931,[3]库存报告使用数据!$A$1:$D$65536,4,0),"")</f>
        <v/>
      </c>
      <c r="AC931" t="str">
        <f>IFERROR(VLOOKUP($A931,[3]库存报告使用数据!$A$1:$G$65536,7,0),"")</f>
        <v/>
      </c>
      <c r="AD931" t="str">
        <f>IFERROR(VLOOKUP($A931,[3]库存报告使用数据!$A$1:$J$65536,10,0),"")</f>
        <v/>
      </c>
      <c r="AE931" t="str">
        <f>IFERROR(VLOOKUP($A931,[3]库存报告使用数据!$A$1:$M$65536,13,0),"")</f>
        <v/>
      </c>
      <c r="AF931" s="20" t="str">
        <f t="shared" si="244"/>
        <v/>
      </c>
      <c r="AG931" s="20" t="str">
        <f t="shared" si="245"/>
        <v/>
      </c>
      <c r="AH931" s="20" t="str">
        <f t="shared" si="246"/>
        <v/>
      </c>
      <c r="AI931" s="20" t="str">
        <f t="shared" si="247"/>
        <v/>
      </c>
      <c r="AJ931">
        <f>IFERROR(VLOOKUP($B931,[4]库存报告使用数据!$A$1:$B$65536,2,0),0)</f>
        <v>1</v>
      </c>
      <c r="AK931">
        <f>IFERROR(VLOOKUP($B931,[4]库存报告使用数据!$A$1:$C$65536,3,0),)</f>
        <v>0</v>
      </c>
      <c r="AL931">
        <f>IFERROR(VLOOKUP($B931,[4]库存报告使用数据!$A$1:$D$65536,4,0),)</f>
        <v>0</v>
      </c>
      <c r="AM931">
        <f>IFERROR(VLOOKUP($B931,[4]库存报告使用数据!$A$1:$E$65536,5,0),)</f>
        <v>2</v>
      </c>
      <c r="AN931" s="20">
        <f t="shared" si="248"/>
        <v>0</v>
      </c>
      <c r="AO931" s="20" t="str">
        <f t="shared" si="249"/>
        <v/>
      </c>
      <c r="AP931" s="20" t="str">
        <f t="shared" si="250"/>
        <v/>
      </c>
      <c r="AQ931" s="20">
        <f t="shared" si="251"/>
        <v>0</v>
      </c>
      <c r="AR931" s="32">
        <f t="shared" si="252"/>
        <v>0</v>
      </c>
      <c r="AS931" s="32">
        <f t="shared" si="253"/>
        <v>0</v>
      </c>
      <c r="AT931" s="32">
        <f t="shared" si="254"/>
        <v>2</v>
      </c>
      <c r="AU931" s="28" t="str">
        <f t="shared" si="255"/>
        <v>库存为2</v>
      </c>
      <c r="AV931" s="34" t="str">
        <f>IFERROR(时间!$B$4+AU931,"上周无销量")</f>
        <v>上周无销量</v>
      </c>
    </row>
    <row r="932" spans="1:48">
      <c r="A932" s="18" t="s">
        <v>977</v>
      </c>
      <c r="B932" t="str">
        <f>VLOOKUP(A932,'[1]sku-asin（子）'!$A:$B,2,0)</f>
        <v>B0761PC7QN</v>
      </c>
      <c r="C932" t="str">
        <f>VLOOKUP(A932,'[1]子sku-父sku'!$A:$B,2,0)</f>
        <v>LYQ-BS-YY05</v>
      </c>
      <c r="D932" s="28">
        <f>IFERROR(VLOOKUP(A932,[2]库存报告使用数据处理!$A:$C,3,0),0)</f>
        <v>0</v>
      </c>
      <c r="E932" s="28">
        <f>IFERROR(VLOOKUP(A932,[2]库存报告使用数据处理!$A:$D,4,0),0)</f>
        <v>1</v>
      </c>
      <c r="F932" s="28">
        <f>IFERROR(VLOOKUP(A932,[2]库存报告使用数据处理!$A:$E,5,0),0)</f>
        <v>0</v>
      </c>
      <c r="G932" s="28">
        <f>IFERROR(VLOOKUP(A932,[2]库存报告使用数据处理!$A:$F,6,0),0)</f>
        <v>0</v>
      </c>
      <c r="H932" s="29">
        <f>IFERROR(VLOOKUP(A932,[2]库存报告使用数据处理!$A:$G,7,0),0)</f>
        <v>5.2</v>
      </c>
      <c r="I932">
        <f>IFERROR(VLOOKUP(A932,[5]数据处理!$A:$B,2,0),0)</f>
        <v>1</v>
      </c>
      <c r="J932" s="30">
        <f>IFERROR(VLOOKUP(A932,[5]数据处理!$A:$D,4,0),0)</f>
        <v>0</v>
      </c>
      <c r="K932" s="30">
        <f>IFERROR(VLOOKUP(A932,[5]数据处理!$A:$E,5,0),0)</f>
        <v>0</v>
      </c>
      <c r="L932" s="30">
        <f>IFERROR(VLOOKUP(A932,[5]数据处理!$A:$G,7,0),0)</f>
        <v>0</v>
      </c>
      <c r="M932">
        <f t="shared" si="239"/>
        <v>1</v>
      </c>
      <c r="N932">
        <f>IFERROR(VLOOKUP(A932,[5]数据处理!$A:$C,3,0),0)</f>
        <v>0</v>
      </c>
      <c r="O932">
        <f>IFERROR(VLOOKUP($A932,[5]数据处理!$A:$N,14,0),0)</f>
        <v>1</v>
      </c>
      <c r="P932" t="str">
        <f>IFERROR(VLOOKUP($A932,[3]库存报告使用数据!$A$1:$B$65536,2,0),"")</f>
        <v/>
      </c>
      <c r="Q932" t="str">
        <f>IFERROR(VLOOKUP($A932,[3]库存报告使用数据!$A$1:$E$65536,5,0),"")</f>
        <v/>
      </c>
      <c r="R932" t="str">
        <f>IFERROR(VLOOKUP($A932,[3]库存报告使用数据!$A$1:$H$65536,8,0),"")</f>
        <v/>
      </c>
      <c r="S932" t="str">
        <f>IFERROR(VLOOKUP($A932,[3]库存报告使用数据!$A$1:$K$65536,11,0),"")</f>
        <v/>
      </c>
      <c r="T932" t="str">
        <f>IFERROR(VLOOKUP($A932,[3]库存报告使用数据!$A$1:$C$65536,3,0),"")</f>
        <v/>
      </c>
      <c r="U932" t="str">
        <f>IFERROR(VLOOKUP($A932,[3]库存报告使用数据!$A$1:$F$65536,6,0),"")</f>
        <v/>
      </c>
      <c r="V932" t="str">
        <f>IFERROR(VLOOKUP($A932,[3]库存报告使用数据!$A$1:$I$65536,9,0),"")</f>
        <v/>
      </c>
      <c r="W932" t="str">
        <f>IFERROR(VLOOKUP($A932,[3]库存报告使用数据!$A$1:$L$65536,12,0),"")</f>
        <v/>
      </c>
      <c r="X932" s="20" t="str">
        <f t="shared" si="240"/>
        <v/>
      </c>
      <c r="Y932" s="20" t="str">
        <f t="shared" si="241"/>
        <v/>
      </c>
      <c r="Z932" s="20" t="str">
        <f t="shared" si="242"/>
        <v/>
      </c>
      <c r="AA932" s="20" t="str">
        <f t="shared" si="243"/>
        <v/>
      </c>
      <c r="AB932" t="str">
        <f>IFERROR(VLOOKUP($A932,[3]库存报告使用数据!$A$1:$D$65536,4,0),"")</f>
        <v/>
      </c>
      <c r="AC932" t="str">
        <f>IFERROR(VLOOKUP($A932,[3]库存报告使用数据!$A$1:$G$65536,7,0),"")</f>
        <v/>
      </c>
      <c r="AD932" t="str">
        <f>IFERROR(VLOOKUP($A932,[3]库存报告使用数据!$A$1:$J$65536,10,0),"")</f>
        <v/>
      </c>
      <c r="AE932" t="str">
        <f>IFERROR(VLOOKUP($A932,[3]库存报告使用数据!$A$1:$M$65536,13,0),"")</f>
        <v/>
      </c>
      <c r="AF932" s="20" t="str">
        <f t="shared" si="244"/>
        <v/>
      </c>
      <c r="AG932" s="20" t="str">
        <f t="shared" si="245"/>
        <v/>
      </c>
      <c r="AH932" s="20" t="str">
        <f t="shared" si="246"/>
        <v/>
      </c>
      <c r="AI932" s="20" t="str">
        <f t="shared" si="247"/>
        <v/>
      </c>
      <c r="AJ932">
        <f>IFERROR(VLOOKUP($B932,[4]库存报告使用数据!$A$1:$B$65536,2,0),0)</f>
        <v>7</v>
      </c>
      <c r="AK932">
        <f>IFERROR(VLOOKUP($B932,[4]库存报告使用数据!$A$1:$C$65536,3,0),)</f>
        <v>4</v>
      </c>
      <c r="AL932">
        <f>IFERROR(VLOOKUP($B932,[4]库存报告使用数据!$A$1:$D$65536,4,0),)</f>
        <v>1</v>
      </c>
      <c r="AM932">
        <f>IFERROR(VLOOKUP($B932,[4]库存报告使用数据!$A$1:$E$65536,5,0),)</f>
        <v>1</v>
      </c>
      <c r="AN932" s="20">
        <f t="shared" si="248"/>
        <v>0</v>
      </c>
      <c r="AO932" s="20">
        <f t="shared" si="249"/>
        <v>0.25</v>
      </c>
      <c r="AP932" s="20">
        <f t="shared" si="250"/>
        <v>0</v>
      </c>
      <c r="AQ932" s="20">
        <f t="shared" si="251"/>
        <v>0</v>
      </c>
      <c r="AR932" s="32">
        <f t="shared" si="252"/>
        <v>0</v>
      </c>
      <c r="AS932" s="32">
        <f t="shared" si="253"/>
        <v>0</v>
      </c>
      <c r="AT932" s="32">
        <f t="shared" si="254"/>
        <v>1</v>
      </c>
      <c r="AU932" s="28" t="str">
        <f t="shared" si="255"/>
        <v>库存为1</v>
      </c>
      <c r="AV932" s="34" t="str">
        <f>IFERROR(时间!$B$4+AU932,"上周无销量")</f>
        <v>上周无销量</v>
      </c>
    </row>
    <row r="933" spans="1:48">
      <c r="A933" s="18" t="s">
        <v>978</v>
      </c>
      <c r="B933" t="str">
        <f>VLOOKUP(A933,'[1]sku-asin（子）'!$A:$B,2,0)</f>
        <v>B01MXMNL4I</v>
      </c>
      <c r="C933" t="str">
        <f>VLOOKUP(A933,'[1]子sku-父sku'!$A:$B,2,0)</f>
        <v>LYQ-BS-ZQ2973</v>
      </c>
      <c r="D933" s="28">
        <f>IFERROR(VLOOKUP(A933,[2]库存报告使用数据处理!$A:$C,3,0),0)</f>
        <v>1</v>
      </c>
      <c r="E933" s="28">
        <f>IFERROR(VLOOKUP(A933,[2]库存报告使用数据处理!$A:$D,4,0),0)</f>
        <v>0</v>
      </c>
      <c r="F933" s="28">
        <f>IFERROR(VLOOKUP(A933,[2]库存报告使用数据处理!$A:$E,5,0),0)</f>
        <v>1</v>
      </c>
      <c r="G933" s="28">
        <f>IFERROR(VLOOKUP(A933,[2]库存报告使用数据处理!$A:$F,6,0),0)</f>
        <v>0</v>
      </c>
      <c r="H933" s="29">
        <f>IFERROR(VLOOKUP(A933,[2]库存报告使用数据处理!$A:$G,7,0),0)</f>
        <v>9.9</v>
      </c>
      <c r="I933">
        <f>IFERROR(VLOOKUP(A933,[5]数据处理!$A:$B,2,0),0)</f>
        <v>2</v>
      </c>
      <c r="J933" s="30">
        <f>IFERROR(VLOOKUP(A933,[5]数据处理!$A:$D,4,0),0)</f>
        <v>0</v>
      </c>
      <c r="K933" s="30">
        <f>IFERROR(VLOOKUP(A933,[5]数据处理!$A:$E,5,0),0)</f>
        <v>0</v>
      </c>
      <c r="L933" s="30">
        <f>IFERROR(VLOOKUP(A933,[5]数据处理!$A:$G,7,0),0)</f>
        <v>0</v>
      </c>
      <c r="M933">
        <f t="shared" si="239"/>
        <v>2</v>
      </c>
      <c r="N933">
        <f>IFERROR(VLOOKUP(A933,[5]数据处理!$A:$C,3,0),0)</f>
        <v>0</v>
      </c>
      <c r="O933">
        <f>IFERROR(VLOOKUP($A933,[5]数据处理!$A:$N,14,0),0)</f>
        <v>3</v>
      </c>
      <c r="P933" t="str">
        <f>IFERROR(VLOOKUP($A933,[3]库存报告使用数据!$A$1:$B$65536,2,0),"")</f>
        <v/>
      </c>
      <c r="Q933" t="str">
        <f>IFERROR(VLOOKUP($A933,[3]库存报告使用数据!$A$1:$E$65536,5,0),"")</f>
        <v/>
      </c>
      <c r="R933" t="str">
        <f>IFERROR(VLOOKUP($A933,[3]库存报告使用数据!$A$1:$H$65536,8,0),"")</f>
        <v/>
      </c>
      <c r="S933" t="str">
        <f>IFERROR(VLOOKUP($A933,[3]库存报告使用数据!$A$1:$K$65536,11,0),"")</f>
        <v/>
      </c>
      <c r="T933" t="str">
        <f>IFERROR(VLOOKUP($A933,[3]库存报告使用数据!$A$1:$C$65536,3,0),"")</f>
        <v/>
      </c>
      <c r="U933" t="str">
        <f>IFERROR(VLOOKUP($A933,[3]库存报告使用数据!$A$1:$F$65536,6,0),"")</f>
        <v/>
      </c>
      <c r="V933" t="str">
        <f>IFERROR(VLOOKUP($A933,[3]库存报告使用数据!$A$1:$I$65536,9,0),"")</f>
        <v/>
      </c>
      <c r="W933" t="str">
        <f>IFERROR(VLOOKUP($A933,[3]库存报告使用数据!$A$1:$L$65536,12,0),"")</f>
        <v/>
      </c>
      <c r="X933" s="20" t="str">
        <f t="shared" si="240"/>
        <v/>
      </c>
      <c r="Y933" s="20" t="str">
        <f t="shared" si="241"/>
        <v/>
      </c>
      <c r="Z933" s="20" t="str">
        <f t="shared" si="242"/>
        <v/>
      </c>
      <c r="AA933" s="20" t="str">
        <f t="shared" si="243"/>
        <v/>
      </c>
      <c r="AB933" t="str">
        <f>IFERROR(VLOOKUP($A933,[3]库存报告使用数据!$A$1:$D$65536,4,0),"")</f>
        <v/>
      </c>
      <c r="AC933" t="str">
        <f>IFERROR(VLOOKUP($A933,[3]库存报告使用数据!$A$1:$G$65536,7,0),"")</f>
        <v/>
      </c>
      <c r="AD933" t="str">
        <f>IFERROR(VLOOKUP($A933,[3]库存报告使用数据!$A$1:$J$65536,10,0),"")</f>
        <v/>
      </c>
      <c r="AE933" t="str">
        <f>IFERROR(VLOOKUP($A933,[3]库存报告使用数据!$A$1:$M$65536,13,0),"")</f>
        <v/>
      </c>
      <c r="AF933" s="20" t="str">
        <f t="shared" si="244"/>
        <v/>
      </c>
      <c r="AG933" s="20" t="str">
        <f t="shared" si="245"/>
        <v/>
      </c>
      <c r="AH933" s="20" t="str">
        <f t="shared" si="246"/>
        <v/>
      </c>
      <c r="AI933" s="20" t="str">
        <f t="shared" si="247"/>
        <v/>
      </c>
      <c r="AJ933">
        <f>IFERROR(VLOOKUP($B933,[4]库存报告使用数据!$A$1:$B$65536,2,0),0)</f>
        <v>0</v>
      </c>
      <c r="AK933">
        <f>IFERROR(VLOOKUP($B933,[4]库存报告使用数据!$A$1:$C$65536,3,0),)</f>
        <v>2</v>
      </c>
      <c r="AL933">
        <f>IFERROR(VLOOKUP($B933,[4]库存报告使用数据!$A$1:$D$65536,4,0),)</f>
        <v>0</v>
      </c>
      <c r="AM933">
        <f>IFERROR(VLOOKUP($B933,[4]库存报告使用数据!$A$1:$E$65536,5,0),)</f>
        <v>0</v>
      </c>
      <c r="AN933" s="20" t="str">
        <f t="shared" si="248"/>
        <v/>
      </c>
      <c r="AO933" s="20">
        <f t="shared" si="249"/>
        <v>0</v>
      </c>
      <c r="AP933" s="20" t="str">
        <f t="shared" si="250"/>
        <v/>
      </c>
      <c r="AQ933" s="20" t="str">
        <f t="shared" si="251"/>
        <v/>
      </c>
      <c r="AR933" s="32">
        <f t="shared" si="252"/>
        <v>0.142857142857143</v>
      </c>
      <c r="AS933" s="32">
        <f t="shared" si="253"/>
        <v>8.57142857142857</v>
      </c>
      <c r="AT933" s="32">
        <f t="shared" si="254"/>
        <v>-6.57142857142857</v>
      </c>
      <c r="AU933" s="28">
        <f t="shared" si="255"/>
        <v>14</v>
      </c>
      <c r="AV933" s="34">
        <f>IFERROR(时间!$B$4+AU933,"上周无销量")</f>
        <v>43297</v>
      </c>
    </row>
    <row r="934" spans="1:48">
      <c r="A934" s="18" t="s">
        <v>979</v>
      </c>
      <c r="B934" t="str">
        <f>VLOOKUP(A934,'[1]sku-asin（子）'!$A:$B,2,0)</f>
        <v>B01N53S3NF</v>
      </c>
      <c r="C934" t="str">
        <f>VLOOKUP(A934,'[1]子sku-父sku'!$A:$B,2,0)</f>
        <v>LYQ-BS-ZQ2973</v>
      </c>
      <c r="D934" s="28">
        <f>IFERROR(VLOOKUP(A934,[2]库存报告使用数据处理!$A:$C,3,0),0)</f>
        <v>0</v>
      </c>
      <c r="E934" s="28">
        <f>IFERROR(VLOOKUP(A934,[2]库存报告使用数据处理!$A:$D,4,0),0)</f>
        <v>0</v>
      </c>
      <c r="F934" s="28">
        <f>IFERROR(VLOOKUP(A934,[2]库存报告使用数据处理!$A:$E,5,0),0)</f>
        <v>1</v>
      </c>
      <c r="G934" s="28">
        <f>IFERROR(VLOOKUP(A934,[2]库存报告使用数据处理!$A:$F,6,0),0)</f>
        <v>1</v>
      </c>
      <c r="H934" s="29">
        <f>IFERROR(VLOOKUP(A934,[2]库存报告使用数据处理!$A:$G,7,0),0)</f>
        <v>9.9</v>
      </c>
      <c r="I934">
        <f>IFERROR(VLOOKUP(A934,[5]数据处理!$A:$B,2,0),0)</f>
        <v>9</v>
      </c>
      <c r="J934" s="30">
        <f>IFERROR(VLOOKUP(A934,[5]数据处理!$A:$D,4,0),0)</f>
        <v>0</v>
      </c>
      <c r="K934" s="30">
        <f>IFERROR(VLOOKUP(A934,[5]数据处理!$A:$E,5,0),0)</f>
        <v>0</v>
      </c>
      <c r="L934" s="30">
        <f>IFERROR(VLOOKUP(A934,[5]数据处理!$A:$G,7,0),0)</f>
        <v>0</v>
      </c>
      <c r="M934">
        <f t="shared" si="239"/>
        <v>9</v>
      </c>
      <c r="N934">
        <f>IFERROR(VLOOKUP(A934,[5]数据处理!$A:$C,3,0),0)</f>
        <v>0</v>
      </c>
      <c r="O934">
        <f>IFERROR(VLOOKUP($A934,[5]数据处理!$A:$N,14,0),0)</f>
        <v>7</v>
      </c>
      <c r="P934">
        <f>IFERROR(VLOOKUP($A934,[3]库存报告使用数据!$A$1:$B$65536,2,0),"")</f>
        <v>1142</v>
      </c>
      <c r="Q934">
        <f>IFERROR(VLOOKUP($A934,[3]库存报告使用数据!$A$1:$E$65536,5,0),"")</f>
        <v>664</v>
      </c>
      <c r="R934">
        <f>IFERROR(VLOOKUP($A934,[3]库存报告使用数据!$A$1:$H$65536,8,0),"")</f>
        <v>958</v>
      </c>
      <c r="S934">
        <f>IFERROR(VLOOKUP($A934,[3]库存报告使用数据!$A$1:$K$65536,11,0),"")</f>
        <v>942</v>
      </c>
      <c r="T934">
        <f>IFERROR(VLOOKUP($A934,[3]库存报告使用数据!$A$1:$C$65536,3,0),"")</f>
        <v>22</v>
      </c>
      <c r="U934">
        <f>IFERROR(VLOOKUP($A934,[3]库存报告使用数据!$A$1:$F$65536,6,0),"")</f>
        <v>3</v>
      </c>
      <c r="V934">
        <f>IFERROR(VLOOKUP($A934,[3]库存报告使用数据!$A$1:$I$65536,9,0),"")</f>
        <v>6</v>
      </c>
      <c r="W934">
        <f>IFERROR(VLOOKUP($A934,[3]库存报告使用数据!$A$1:$L$65536,12,0),"")</f>
        <v>7</v>
      </c>
      <c r="X934" s="20">
        <f t="shared" si="240"/>
        <v>0.0192644483362522</v>
      </c>
      <c r="Y934" s="20">
        <f t="shared" si="241"/>
        <v>0.00451807228915663</v>
      </c>
      <c r="Z934" s="20">
        <f t="shared" si="242"/>
        <v>0.00626304801670146</v>
      </c>
      <c r="AA934" s="20">
        <f t="shared" si="243"/>
        <v>0.00743099787685775</v>
      </c>
      <c r="AB934">
        <f>IFERROR(VLOOKUP($A934,[3]库存报告使用数据!$A$1:$D$65536,4,0),"")</f>
        <v>2.8</v>
      </c>
      <c r="AC934">
        <f>IFERROR(VLOOKUP($A934,[3]库存报告使用数据!$A$1:$G$65536,7,0),"")</f>
        <v>0.68</v>
      </c>
      <c r="AD934">
        <f>IFERROR(VLOOKUP($A934,[3]库存报告使用数据!$A$1:$J$65536,10,0),"")</f>
        <v>0.94</v>
      </c>
      <c r="AE934">
        <f>IFERROR(VLOOKUP($A934,[3]库存报告使用数据!$A$1:$M$65536,13,0),"")</f>
        <v>1.17</v>
      </c>
      <c r="AF934" s="20" t="str">
        <f t="shared" si="244"/>
        <v>无销售广告费为2.8</v>
      </c>
      <c r="AG934" s="20" t="str">
        <f t="shared" si="245"/>
        <v>无销售广告费为0.68</v>
      </c>
      <c r="AH934" s="20">
        <f t="shared" si="246"/>
        <v>0.0949494949494949</v>
      </c>
      <c r="AI934" s="20">
        <f t="shared" si="247"/>
        <v>0.118181818181818</v>
      </c>
      <c r="AJ934">
        <f>IFERROR(VLOOKUP($B934,[4]库存报告使用数据!$A$1:$B$65536,2,0),0)</f>
        <v>4</v>
      </c>
      <c r="AK934">
        <f>IFERROR(VLOOKUP($B934,[4]库存报告使用数据!$A$1:$C$65536,3,0),)</f>
        <v>2</v>
      </c>
      <c r="AL934">
        <f>IFERROR(VLOOKUP($B934,[4]库存报告使用数据!$A$1:$D$65536,4,0),)</f>
        <v>3</v>
      </c>
      <c r="AM934">
        <f>IFERROR(VLOOKUP($B934,[4]库存报告使用数据!$A$1:$E$65536,5,0),)</f>
        <v>6</v>
      </c>
      <c r="AN934" s="20">
        <f t="shared" si="248"/>
        <v>0</v>
      </c>
      <c r="AO934" s="20">
        <f t="shared" si="249"/>
        <v>0</v>
      </c>
      <c r="AP934" s="20">
        <f t="shared" si="250"/>
        <v>0.333333333333333</v>
      </c>
      <c r="AQ934" s="20">
        <f t="shared" si="251"/>
        <v>0.166666666666667</v>
      </c>
      <c r="AR934" s="32">
        <f t="shared" si="252"/>
        <v>0</v>
      </c>
      <c r="AS934" s="32">
        <f t="shared" si="253"/>
        <v>0</v>
      </c>
      <c r="AT934" s="32">
        <f t="shared" si="254"/>
        <v>9</v>
      </c>
      <c r="AU934" s="28" t="str">
        <f t="shared" si="255"/>
        <v>库存为9</v>
      </c>
      <c r="AV934" s="34" t="str">
        <f>IFERROR(时间!$B$4+AU934,"上周无销量")</f>
        <v>上周无销量</v>
      </c>
    </row>
    <row r="935" spans="1:48">
      <c r="A935" s="18" t="s">
        <v>980</v>
      </c>
      <c r="B935" t="str">
        <f>VLOOKUP(A935,'[1]sku-asin（子）'!$A:$B,2,0)</f>
        <v>B075R5G91S</v>
      </c>
      <c r="C935" t="str">
        <f>VLOOKUP(A935,'[1]子sku-父sku'!$A:$B,2,0)</f>
        <v>LYQ-BS-ZQ2973</v>
      </c>
      <c r="D935" s="28">
        <f>IFERROR(VLOOKUP(A935,[2]库存报告使用数据处理!$A:$C,3,0),0)</f>
        <v>1</v>
      </c>
      <c r="E935" s="28">
        <f>IFERROR(VLOOKUP(A935,[2]库存报告使用数据处理!$A:$D,4,0),0)</f>
        <v>0</v>
      </c>
      <c r="F935" s="28">
        <f>IFERROR(VLOOKUP(A935,[2]库存报告使用数据处理!$A:$E,5,0),0)</f>
        <v>0</v>
      </c>
      <c r="G935" s="28">
        <f>IFERROR(VLOOKUP(A935,[2]库存报告使用数据处理!$A:$F,6,0),0)</f>
        <v>0</v>
      </c>
      <c r="H935" s="29">
        <f>IFERROR(VLOOKUP(A935,[2]库存报告使用数据处理!$A:$G,7,0),0)</f>
        <v>15.99</v>
      </c>
      <c r="I935">
        <f>IFERROR(VLOOKUP(A935,[5]数据处理!$A:$B,2,0),0)</f>
        <v>4</v>
      </c>
      <c r="J935" s="30">
        <f>IFERROR(VLOOKUP(A935,[5]数据处理!$A:$D,4,0),0)</f>
        <v>0</v>
      </c>
      <c r="K935" s="30">
        <f>IFERROR(VLOOKUP(A935,[5]数据处理!$A:$E,5,0),0)</f>
        <v>0</v>
      </c>
      <c r="L935" s="30">
        <f>IFERROR(VLOOKUP(A935,[5]数据处理!$A:$G,7,0),0)</f>
        <v>0</v>
      </c>
      <c r="M935">
        <f t="shared" si="239"/>
        <v>4</v>
      </c>
      <c r="N935">
        <f>IFERROR(VLOOKUP(A935,[5]数据处理!$A:$C,3,0),0)</f>
        <v>0</v>
      </c>
      <c r="O935">
        <f>IFERROR(VLOOKUP($A935,[5]数据处理!$A:$N,14,0),0)</f>
        <v>3</v>
      </c>
      <c r="P935" t="str">
        <f>IFERROR(VLOOKUP($A935,[3]库存报告使用数据!$A$1:$B$65536,2,0),"")</f>
        <v/>
      </c>
      <c r="Q935" t="str">
        <f>IFERROR(VLOOKUP($A935,[3]库存报告使用数据!$A$1:$E$65536,5,0),"")</f>
        <v/>
      </c>
      <c r="R935" t="str">
        <f>IFERROR(VLOOKUP($A935,[3]库存报告使用数据!$A$1:$H$65536,8,0),"")</f>
        <v/>
      </c>
      <c r="S935" t="str">
        <f>IFERROR(VLOOKUP($A935,[3]库存报告使用数据!$A$1:$K$65536,11,0),"")</f>
        <v/>
      </c>
      <c r="T935" t="str">
        <f>IFERROR(VLOOKUP($A935,[3]库存报告使用数据!$A$1:$C$65536,3,0),"")</f>
        <v/>
      </c>
      <c r="U935" t="str">
        <f>IFERROR(VLOOKUP($A935,[3]库存报告使用数据!$A$1:$F$65536,6,0),"")</f>
        <v/>
      </c>
      <c r="V935" t="str">
        <f>IFERROR(VLOOKUP($A935,[3]库存报告使用数据!$A$1:$I$65536,9,0),"")</f>
        <v/>
      </c>
      <c r="W935" t="str">
        <f>IFERROR(VLOOKUP($A935,[3]库存报告使用数据!$A$1:$L$65536,12,0),"")</f>
        <v/>
      </c>
      <c r="X935" s="20" t="str">
        <f t="shared" si="240"/>
        <v/>
      </c>
      <c r="Y935" s="20" t="str">
        <f t="shared" si="241"/>
        <v/>
      </c>
      <c r="Z935" s="20" t="str">
        <f t="shared" si="242"/>
        <v/>
      </c>
      <c r="AA935" s="20" t="str">
        <f t="shared" si="243"/>
        <v/>
      </c>
      <c r="AB935" t="str">
        <f>IFERROR(VLOOKUP($A935,[3]库存报告使用数据!$A$1:$D$65536,4,0),"")</f>
        <v/>
      </c>
      <c r="AC935" t="str">
        <f>IFERROR(VLOOKUP($A935,[3]库存报告使用数据!$A$1:$G$65536,7,0),"")</f>
        <v/>
      </c>
      <c r="AD935" t="str">
        <f>IFERROR(VLOOKUP($A935,[3]库存报告使用数据!$A$1:$J$65536,10,0),"")</f>
        <v/>
      </c>
      <c r="AE935" t="str">
        <f>IFERROR(VLOOKUP($A935,[3]库存报告使用数据!$A$1:$M$65536,13,0),"")</f>
        <v/>
      </c>
      <c r="AF935" s="20" t="str">
        <f t="shared" si="244"/>
        <v/>
      </c>
      <c r="AG935" s="20" t="str">
        <f t="shared" si="245"/>
        <v/>
      </c>
      <c r="AH935" s="20" t="str">
        <f t="shared" si="246"/>
        <v/>
      </c>
      <c r="AI935" s="20" t="str">
        <f t="shared" si="247"/>
        <v/>
      </c>
      <c r="AJ935">
        <f>IFERROR(VLOOKUP($B935,[4]库存报告使用数据!$A$1:$B$65536,2,0),0)</f>
        <v>1</v>
      </c>
      <c r="AK935">
        <f>IFERROR(VLOOKUP($B935,[4]库存报告使用数据!$A$1:$C$65536,3,0),)</f>
        <v>0</v>
      </c>
      <c r="AL935">
        <f>IFERROR(VLOOKUP($B935,[4]库存报告使用数据!$A$1:$D$65536,4,0),)</f>
        <v>0</v>
      </c>
      <c r="AM935">
        <f>IFERROR(VLOOKUP($B935,[4]库存报告使用数据!$A$1:$E$65536,5,0),)</f>
        <v>2</v>
      </c>
      <c r="AN935" s="20">
        <f t="shared" si="248"/>
        <v>1</v>
      </c>
      <c r="AO935" s="20" t="str">
        <f t="shared" si="249"/>
        <v/>
      </c>
      <c r="AP935" s="20" t="str">
        <f t="shared" si="250"/>
        <v/>
      </c>
      <c r="AQ935" s="20">
        <f t="shared" si="251"/>
        <v>0</v>
      </c>
      <c r="AR935" s="32">
        <f t="shared" si="252"/>
        <v>0.142857142857143</v>
      </c>
      <c r="AS935" s="32">
        <f t="shared" si="253"/>
        <v>8.57142857142857</v>
      </c>
      <c r="AT935" s="32">
        <f t="shared" si="254"/>
        <v>-4.57142857142857</v>
      </c>
      <c r="AU935" s="28">
        <f t="shared" si="255"/>
        <v>28</v>
      </c>
      <c r="AV935" s="34">
        <f>IFERROR(时间!$B$4+AU935,"上周无销量")</f>
        <v>43311</v>
      </c>
    </row>
    <row r="936" spans="1:48">
      <c r="A936" s="18" t="s">
        <v>981</v>
      </c>
      <c r="B936" t="str">
        <f>VLOOKUP(A936,'[1]sku-asin（子）'!$A:$B,2,0)</f>
        <v>B01N655WC5</v>
      </c>
      <c r="C936" t="str">
        <f>VLOOKUP(A936,'[1]子sku-父sku'!$A:$B,2,0)</f>
        <v>LYQ-BS-ZQ2973</v>
      </c>
      <c r="D936" s="28">
        <f>IFERROR(VLOOKUP(A936,[2]库存报告使用数据处理!$A:$C,3,0),0)</f>
        <v>0</v>
      </c>
      <c r="E936" s="28">
        <f>IFERROR(VLOOKUP(A936,[2]库存报告使用数据处理!$A:$D,4,0),0)</f>
        <v>0</v>
      </c>
      <c r="F936" s="28">
        <f>IFERROR(VLOOKUP(A936,[2]库存报告使用数据处理!$A:$E,5,0),0)</f>
        <v>0</v>
      </c>
      <c r="G936" s="28">
        <f>IFERROR(VLOOKUP(A936,[2]库存报告使用数据处理!$A:$F,6,0),0)</f>
        <v>0</v>
      </c>
      <c r="H936" s="29">
        <f>IFERROR(VLOOKUP(A936,[2]库存报告使用数据处理!$A:$G,7,0),0)</f>
        <v>0</v>
      </c>
      <c r="I936">
        <f>IFERROR(VLOOKUP(A936,[5]数据处理!$A:$B,2,0),0)</f>
        <v>0</v>
      </c>
      <c r="J936" s="30">
        <f>IFERROR(VLOOKUP(A936,[5]数据处理!$A:$D,4,0),0)</f>
        <v>0</v>
      </c>
      <c r="K936" s="30">
        <f>IFERROR(VLOOKUP(A936,[5]数据处理!$A:$E,5,0),0)</f>
        <v>0</v>
      </c>
      <c r="L936" s="30">
        <f>IFERROR(VLOOKUP(A936,[5]数据处理!$A:$G,7,0),0)</f>
        <v>0</v>
      </c>
      <c r="M936">
        <f t="shared" si="239"/>
        <v>0</v>
      </c>
      <c r="N936">
        <f>IFERROR(VLOOKUP(A936,[5]数据处理!$A:$C,3,0),0)</f>
        <v>0</v>
      </c>
      <c r="O936">
        <f>IFERROR(VLOOKUP($A936,[5]数据处理!$A:$N,14,0),0)</f>
        <v>0</v>
      </c>
      <c r="P936" t="str">
        <f>IFERROR(VLOOKUP($A936,[3]库存报告使用数据!$A$1:$B$65536,2,0),"")</f>
        <v/>
      </c>
      <c r="Q936" t="str">
        <f>IFERROR(VLOOKUP($A936,[3]库存报告使用数据!$A$1:$E$65536,5,0),"")</f>
        <v/>
      </c>
      <c r="R936" t="str">
        <f>IFERROR(VLOOKUP($A936,[3]库存报告使用数据!$A$1:$H$65536,8,0),"")</f>
        <v/>
      </c>
      <c r="S936" t="str">
        <f>IFERROR(VLOOKUP($A936,[3]库存报告使用数据!$A$1:$K$65536,11,0),"")</f>
        <v/>
      </c>
      <c r="T936" t="str">
        <f>IFERROR(VLOOKUP($A936,[3]库存报告使用数据!$A$1:$C$65536,3,0),"")</f>
        <v/>
      </c>
      <c r="U936" t="str">
        <f>IFERROR(VLOOKUP($A936,[3]库存报告使用数据!$A$1:$F$65536,6,0),"")</f>
        <v/>
      </c>
      <c r="V936" t="str">
        <f>IFERROR(VLOOKUP($A936,[3]库存报告使用数据!$A$1:$I$65536,9,0),"")</f>
        <v/>
      </c>
      <c r="W936" t="str">
        <f>IFERROR(VLOOKUP($A936,[3]库存报告使用数据!$A$1:$L$65536,12,0),"")</f>
        <v/>
      </c>
      <c r="X936" s="20" t="str">
        <f t="shared" si="240"/>
        <v/>
      </c>
      <c r="Y936" s="20" t="str">
        <f t="shared" si="241"/>
        <v/>
      </c>
      <c r="Z936" s="20" t="str">
        <f t="shared" si="242"/>
        <v/>
      </c>
      <c r="AA936" s="20" t="str">
        <f t="shared" si="243"/>
        <v/>
      </c>
      <c r="AB936" t="str">
        <f>IFERROR(VLOOKUP($A936,[3]库存报告使用数据!$A$1:$D$65536,4,0),"")</f>
        <v/>
      </c>
      <c r="AC936" t="str">
        <f>IFERROR(VLOOKUP($A936,[3]库存报告使用数据!$A$1:$G$65536,7,0),"")</f>
        <v/>
      </c>
      <c r="AD936" t="str">
        <f>IFERROR(VLOOKUP($A936,[3]库存报告使用数据!$A$1:$J$65536,10,0),"")</f>
        <v/>
      </c>
      <c r="AE936" t="str">
        <f>IFERROR(VLOOKUP($A936,[3]库存报告使用数据!$A$1:$M$65536,13,0),"")</f>
        <v/>
      </c>
      <c r="AF936" s="20" t="str">
        <f t="shared" si="244"/>
        <v/>
      </c>
      <c r="AG936" s="20" t="str">
        <f t="shared" si="245"/>
        <v/>
      </c>
      <c r="AH936" s="20" t="str">
        <f t="shared" si="246"/>
        <v/>
      </c>
      <c r="AI936" s="20" t="str">
        <f t="shared" si="247"/>
        <v/>
      </c>
      <c r="AJ936">
        <f>IFERROR(VLOOKUP($B936,[4]库存报告使用数据!$A$1:$B$65536,2,0),0)</f>
        <v>0</v>
      </c>
      <c r="AK936">
        <f>IFERROR(VLOOKUP($B936,[4]库存报告使用数据!$A$1:$C$65536,3,0),)</f>
        <v>0</v>
      </c>
      <c r="AL936">
        <f>IFERROR(VLOOKUP($B936,[4]库存报告使用数据!$A$1:$D$65536,4,0),)</f>
        <v>0</v>
      </c>
      <c r="AM936">
        <f>IFERROR(VLOOKUP($B936,[4]库存报告使用数据!$A$1:$E$65536,5,0),)</f>
        <v>0</v>
      </c>
      <c r="AN936" s="20" t="str">
        <f t="shared" si="248"/>
        <v/>
      </c>
      <c r="AO936" s="20" t="str">
        <f t="shared" si="249"/>
        <v/>
      </c>
      <c r="AP936" s="20" t="str">
        <f t="shared" si="250"/>
        <v/>
      </c>
      <c r="AQ936" s="20" t="str">
        <f t="shared" si="251"/>
        <v/>
      </c>
      <c r="AR936" s="32">
        <f t="shared" si="252"/>
        <v>0</v>
      </c>
      <c r="AS936" s="32">
        <f t="shared" si="253"/>
        <v>0</v>
      </c>
      <c r="AT936" s="32">
        <f t="shared" si="254"/>
        <v>0</v>
      </c>
      <c r="AU936" s="28" t="str">
        <f t="shared" si="255"/>
        <v>库存为0</v>
      </c>
      <c r="AV936" s="34" t="str">
        <f>IFERROR(时间!$B$4+AU936,"上周无销量")</f>
        <v>上周无销量</v>
      </c>
    </row>
    <row r="937" spans="1:48">
      <c r="A937" s="18" t="s">
        <v>982</v>
      </c>
      <c r="B937" t="str">
        <f>VLOOKUP(A937,'[1]sku-asin（子）'!$A:$B,2,0)</f>
        <v>B01N53S23K</v>
      </c>
      <c r="C937" t="str">
        <f>VLOOKUP(A937,'[1]子sku-父sku'!$A:$B,2,0)</f>
        <v>LYQ-BS-ZQ2973</v>
      </c>
      <c r="D937" s="28">
        <f>IFERROR(VLOOKUP(A937,[2]库存报告使用数据处理!$A:$C,3,0),0)</f>
        <v>0</v>
      </c>
      <c r="E937" s="28">
        <f>IFERROR(VLOOKUP(A937,[2]库存报告使用数据处理!$A:$D,4,0),0)</f>
        <v>0</v>
      </c>
      <c r="F937" s="28">
        <f>IFERROR(VLOOKUP(A937,[2]库存报告使用数据处理!$A:$E,5,0),0)</f>
        <v>0</v>
      </c>
      <c r="G937" s="28">
        <f>IFERROR(VLOOKUP(A937,[2]库存报告使用数据处理!$A:$F,6,0),0)</f>
        <v>0</v>
      </c>
      <c r="H937" s="29">
        <f>IFERROR(VLOOKUP(A937,[2]库存报告使用数据处理!$A:$G,7,0),0)</f>
        <v>0</v>
      </c>
      <c r="I937">
        <f>IFERROR(VLOOKUP(A937,[5]数据处理!$A:$B,2,0),0)</f>
        <v>12</v>
      </c>
      <c r="J937" s="30">
        <f>IFERROR(VLOOKUP(A937,[5]数据处理!$A:$D,4,0),0)</f>
        <v>0</v>
      </c>
      <c r="K937" s="30">
        <f>IFERROR(VLOOKUP(A937,[5]数据处理!$A:$E,5,0),0)</f>
        <v>0</v>
      </c>
      <c r="L937" s="30">
        <f>IFERROR(VLOOKUP(A937,[5]数据处理!$A:$G,7,0),0)</f>
        <v>0</v>
      </c>
      <c r="M937">
        <f t="shared" si="239"/>
        <v>12</v>
      </c>
      <c r="N937">
        <f>IFERROR(VLOOKUP(A937,[5]数据处理!$A:$C,3,0),0)</f>
        <v>0</v>
      </c>
      <c r="O937">
        <f>IFERROR(VLOOKUP($A937,[5]数据处理!$A:$N,14,0),0)</f>
        <v>11</v>
      </c>
      <c r="P937" t="str">
        <f>IFERROR(VLOOKUP($A937,[3]库存报告使用数据!$A$1:$B$65536,2,0),"")</f>
        <v/>
      </c>
      <c r="Q937" t="str">
        <f>IFERROR(VLOOKUP($A937,[3]库存报告使用数据!$A$1:$E$65536,5,0),"")</f>
        <v/>
      </c>
      <c r="R937" t="str">
        <f>IFERROR(VLOOKUP($A937,[3]库存报告使用数据!$A$1:$H$65536,8,0),"")</f>
        <v/>
      </c>
      <c r="S937" t="str">
        <f>IFERROR(VLOOKUP($A937,[3]库存报告使用数据!$A$1:$K$65536,11,0),"")</f>
        <v/>
      </c>
      <c r="T937" t="str">
        <f>IFERROR(VLOOKUP($A937,[3]库存报告使用数据!$A$1:$C$65536,3,0),"")</f>
        <v/>
      </c>
      <c r="U937" t="str">
        <f>IFERROR(VLOOKUP($A937,[3]库存报告使用数据!$A$1:$F$65536,6,0),"")</f>
        <v/>
      </c>
      <c r="V937" t="str">
        <f>IFERROR(VLOOKUP($A937,[3]库存报告使用数据!$A$1:$I$65536,9,0),"")</f>
        <v/>
      </c>
      <c r="W937" t="str">
        <f>IFERROR(VLOOKUP($A937,[3]库存报告使用数据!$A$1:$L$65536,12,0),"")</f>
        <v/>
      </c>
      <c r="X937" s="20" t="str">
        <f t="shared" si="240"/>
        <v/>
      </c>
      <c r="Y937" s="20" t="str">
        <f t="shared" si="241"/>
        <v/>
      </c>
      <c r="Z937" s="20" t="str">
        <f t="shared" si="242"/>
        <v/>
      </c>
      <c r="AA937" s="20" t="str">
        <f t="shared" si="243"/>
        <v/>
      </c>
      <c r="AB937" t="str">
        <f>IFERROR(VLOOKUP($A937,[3]库存报告使用数据!$A$1:$D$65536,4,0),"")</f>
        <v/>
      </c>
      <c r="AC937" t="str">
        <f>IFERROR(VLOOKUP($A937,[3]库存报告使用数据!$A$1:$G$65536,7,0),"")</f>
        <v/>
      </c>
      <c r="AD937" t="str">
        <f>IFERROR(VLOOKUP($A937,[3]库存报告使用数据!$A$1:$J$65536,10,0),"")</f>
        <v/>
      </c>
      <c r="AE937" t="str">
        <f>IFERROR(VLOOKUP($A937,[3]库存报告使用数据!$A$1:$M$65536,13,0),"")</f>
        <v/>
      </c>
      <c r="AF937" s="20" t="str">
        <f t="shared" si="244"/>
        <v/>
      </c>
      <c r="AG937" s="20" t="str">
        <f t="shared" si="245"/>
        <v/>
      </c>
      <c r="AH937" s="20" t="str">
        <f t="shared" si="246"/>
        <v/>
      </c>
      <c r="AI937" s="20" t="str">
        <f t="shared" si="247"/>
        <v/>
      </c>
      <c r="AJ937">
        <f>IFERROR(VLOOKUP($B937,[4]库存报告使用数据!$A$1:$B$65536,2,0),0)</f>
        <v>0</v>
      </c>
      <c r="AK937">
        <f>IFERROR(VLOOKUP($B937,[4]库存报告使用数据!$A$1:$C$65536,3,0),)</f>
        <v>0</v>
      </c>
      <c r="AL937">
        <f>IFERROR(VLOOKUP($B937,[4]库存报告使用数据!$A$1:$D$65536,4,0),)</f>
        <v>1</v>
      </c>
      <c r="AM937">
        <f>IFERROR(VLOOKUP($B937,[4]库存报告使用数据!$A$1:$E$65536,5,0),)</f>
        <v>0</v>
      </c>
      <c r="AN937" s="20" t="str">
        <f t="shared" si="248"/>
        <v/>
      </c>
      <c r="AO937" s="20" t="str">
        <f t="shared" si="249"/>
        <v/>
      </c>
      <c r="AP937" s="20">
        <f t="shared" si="250"/>
        <v>0</v>
      </c>
      <c r="AQ937" s="20" t="str">
        <f t="shared" si="251"/>
        <v/>
      </c>
      <c r="AR937" s="32">
        <f t="shared" si="252"/>
        <v>0</v>
      </c>
      <c r="AS937" s="32">
        <f t="shared" si="253"/>
        <v>0</v>
      </c>
      <c r="AT937" s="32">
        <f t="shared" si="254"/>
        <v>12</v>
      </c>
      <c r="AU937" s="28" t="str">
        <f t="shared" si="255"/>
        <v>库存为12</v>
      </c>
      <c r="AV937" s="34" t="str">
        <f>IFERROR(时间!$B$4+AU937,"上周无销量")</f>
        <v>上周无销量</v>
      </c>
    </row>
    <row r="938" spans="1:48">
      <c r="A938" s="18" t="s">
        <v>983</v>
      </c>
      <c r="B938" t="str">
        <f>VLOOKUP(A938,'[1]sku-asin（子）'!$A:$B,2,0)</f>
        <v>B01N95R09H</v>
      </c>
      <c r="C938" t="str">
        <f>VLOOKUP(A938,'[1]子sku-父sku'!$A:$B,2,0)</f>
        <v>LYQ-BS-ZQ2973</v>
      </c>
      <c r="D938" s="28">
        <f>IFERROR(VLOOKUP(A938,[2]库存报告使用数据处理!$A:$C,3,0),0)</f>
        <v>0</v>
      </c>
      <c r="E938" s="28">
        <f>IFERROR(VLOOKUP(A938,[2]库存报告使用数据处理!$A:$D,4,0),0)</f>
        <v>0</v>
      </c>
      <c r="F938" s="28">
        <f>IFERROR(VLOOKUP(A938,[2]库存报告使用数据处理!$A:$E,5,0),0)</f>
        <v>0</v>
      </c>
      <c r="G938" s="28">
        <f>IFERROR(VLOOKUP(A938,[2]库存报告使用数据处理!$A:$F,6,0),0)</f>
        <v>1</v>
      </c>
      <c r="H938" s="29">
        <f>IFERROR(VLOOKUP(A938,[2]库存报告使用数据处理!$A:$G,7,0),0)</f>
        <v>16.99</v>
      </c>
      <c r="I938">
        <f>IFERROR(VLOOKUP(A938,[5]数据处理!$A:$B,2,0),0)</f>
        <v>9</v>
      </c>
      <c r="J938" s="30">
        <f>IFERROR(VLOOKUP(A938,[5]数据处理!$A:$D,4,0),0)</f>
        <v>0</v>
      </c>
      <c r="K938" s="30">
        <f>IFERROR(VLOOKUP(A938,[5]数据处理!$A:$E,5,0),0)</f>
        <v>0</v>
      </c>
      <c r="L938" s="30">
        <f>IFERROR(VLOOKUP(A938,[5]数据处理!$A:$G,7,0),0)</f>
        <v>0</v>
      </c>
      <c r="M938">
        <f t="shared" si="239"/>
        <v>9</v>
      </c>
      <c r="N938">
        <f>IFERROR(VLOOKUP(A938,[5]数据处理!$A:$C,3,0),0)</f>
        <v>0</v>
      </c>
      <c r="O938">
        <f>IFERROR(VLOOKUP($A938,[5]数据处理!$A:$N,14,0),0)</f>
        <v>8</v>
      </c>
      <c r="P938">
        <f>IFERROR(VLOOKUP($A938,[3]库存报告使用数据!$A$1:$B$65536,2,0),"")</f>
        <v>1185</v>
      </c>
      <c r="Q938">
        <f>IFERROR(VLOOKUP($A938,[3]库存报告使用数据!$A$1:$E$65536,5,0),"")</f>
        <v>778</v>
      </c>
      <c r="R938">
        <f>IFERROR(VLOOKUP($A938,[3]库存报告使用数据!$A$1:$H$65536,8,0),"")</f>
        <v>1043</v>
      </c>
      <c r="S938">
        <f>IFERROR(VLOOKUP($A938,[3]库存报告使用数据!$A$1:$K$65536,11,0),"")</f>
        <v>795</v>
      </c>
      <c r="T938">
        <f>IFERROR(VLOOKUP($A938,[3]库存报告使用数据!$A$1:$C$65536,3,0),"")</f>
        <v>4</v>
      </c>
      <c r="U938">
        <f>IFERROR(VLOOKUP($A938,[3]库存报告使用数据!$A$1:$F$65536,6,0),"")</f>
        <v>4</v>
      </c>
      <c r="V938">
        <f>IFERROR(VLOOKUP($A938,[3]库存报告使用数据!$A$1:$I$65536,9,0),"")</f>
        <v>4</v>
      </c>
      <c r="W938">
        <f>IFERROR(VLOOKUP($A938,[3]库存报告使用数据!$A$1:$L$65536,12,0),"")</f>
        <v>2</v>
      </c>
      <c r="X938" s="20">
        <f t="shared" si="240"/>
        <v>0.00337552742616034</v>
      </c>
      <c r="Y938" s="20">
        <f t="shared" si="241"/>
        <v>0.0051413881748072</v>
      </c>
      <c r="Z938" s="20">
        <f t="shared" si="242"/>
        <v>0.00383509108341323</v>
      </c>
      <c r="AA938" s="20">
        <f t="shared" si="243"/>
        <v>0.00251572327044025</v>
      </c>
      <c r="AB938">
        <f>IFERROR(VLOOKUP($A938,[3]库存报告使用数据!$A$1:$D$65536,4,0),"")</f>
        <v>0.8</v>
      </c>
      <c r="AC938">
        <f>IFERROR(VLOOKUP($A938,[3]库存报告使用数据!$A$1:$G$65536,7,0),"")</f>
        <v>0.71</v>
      </c>
      <c r="AD938">
        <f>IFERROR(VLOOKUP($A938,[3]库存报告使用数据!$A$1:$J$65536,10,0),"")</f>
        <v>0.78</v>
      </c>
      <c r="AE938">
        <f>IFERROR(VLOOKUP($A938,[3]库存报告使用数据!$A$1:$M$65536,13,0),"")</f>
        <v>0.07</v>
      </c>
      <c r="AF938" s="20" t="str">
        <f t="shared" si="244"/>
        <v>无销售广告费为0.8</v>
      </c>
      <c r="AG938" s="20" t="str">
        <f t="shared" si="245"/>
        <v>无销售广告费为0.71</v>
      </c>
      <c r="AH938" s="20" t="str">
        <f t="shared" si="246"/>
        <v>无销售广告费为0.78</v>
      </c>
      <c r="AI938" s="20">
        <f t="shared" si="247"/>
        <v>0.00412007062978223</v>
      </c>
      <c r="AJ938">
        <f>IFERROR(VLOOKUP($B938,[4]库存报告使用数据!$A$1:$B$65536,2,0),0)</f>
        <v>1</v>
      </c>
      <c r="AK938">
        <f>IFERROR(VLOOKUP($B938,[4]库存报告使用数据!$A$1:$C$65536,3,0),)</f>
        <v>4</v>
      </c>
      <c r="AL938">
        <f>IFERROR(VLOOKUP($B938,[4]库存报告使用数据!$A$1:$D$65536,4,0),)</f>
        <v>1</v>
      </c>
      <c r="AM938">
        <f>IFERROR(VLOOKUP($B938,[4]库存报告使用数据!$A$1:$E$65536,5,0),)</f>
        <v>0</v>
      </c>
      <c r="AN938" s="20">
        <f t="shared" si="248"/>
        <v>0</v>
      </c>
      <c r="AO938" s="20">
        <f t="shared" si="249"/>
        <v>0</v>
      </c>
      <c r="AP938" s="20">
        <f t="shared" si="250"/>
        <v>0</v>
      </c>
      <c r="AQ938" s="20" t="str">
        <f t="shared" si="251"/>
        <v/>
      </c>
      <c r="AR938" s="32">
        <f t="shared" si="252"/>
        <v>0</v>
      </c>
      <c r="AS938" s="32">
        <f t="shared" si="253"/>
        <v>0</v>
      </c>
      <c r="AT938" s="32">
        <f t="shared" si="254"/>
        <v>9</v>
      </c>
      <c r="AU938" s="28" t="str">
        <f t="shared" si="255"/>
        <v>库存为9</v>
      </c>
      <c r="AV938" s="34" t="str">
        <f>IFERROR(时间!$B$4+AU938,"上周无销量")</f>
        <v>上周无销量</v>
      </c>
    </row>
    <row r="939" spans="1:48">
      <c r="A939" s="18" t="s">
        <v>984</v>
      </c>
      <c r="B939" t="str">
        <f>VLOOKUP(A939,'[1]sku-asin（子）'!$A:$B,2,0)</f>
        <v>B01N1GHIUU</v>
      </c>
      <c r="C939" t="str">
        <f>VLOOKUP(A939,'[1]子sku-父sku'!$A:$B,2,0)</f>
        <v>LYQ-BS-ZQ2973</v>
      </c>
      <c r="D939" s="28">
        <f>IFERROR(VLOOKUP(A939,[2]库存报告使用数据处理!$A:$C,3,0),0)</f>
        <v>1</v>
      </c>
      <c r="E939" s="28">
        <f>IFERROR(VLOOKUP(A939,[2]库存报告使用数据处理!$A:$D,4,0),0)</f>
        <v>0</v>
      </c>
      <c r="F939" s="28">
        <f>IFERROR(VLOOKUP(A939,[2]库存报告使用数据处理!$A:$E,5,0),0)</f>
        <v>0</v>
      </c>
      <c r="G939" s="28">
        <f>IFERROR(VLOOKUP(A939,[2]库存报告使用数据处理!$A:$F,6,0),0)</f>
        <v>0</v>
      </c>
      <c r="H939" s="29">
        <f>IFERROR(VLOOKUP(A939,[2]库存报告使用数据处理!$A:$G,7,0),0)</f>
        <v>6.99</v>
      </c>
      <c r="I939">
        <f>IFERROR(VLOOKUP(A939,[5]数据处理!$A:$B,2,0),0)</f>
        <v>1</v>
      </c>
      <c r="J939" s="30">
        <f>IFERROR(VLOOKUP(A939,[5]数据处理!$A:$D,4,0),0)</f>
        <v>0</v>
      </c>
      <c r="K939" s="30">
        <f>IFERROR(VLOOKUP(A939,[5]数据处理!$A:$E,5,0),0)</f>
        <v>0</v>
      </c>
      <c r="L939" s="30">
        <f>IFERROR(VLOOKUP(A939,[5]数据处理!$A:$G,7,0),0)</f>
        <v>0</v>
      </c>
      <c r="M939">
        <f t="shared" si="239"/>
        <v>1</v>
      </c>
      <c r="N939">
        <f>IFERROR(VLOOKUP(A939,[5]数据处理!$A:$C,3,0),0)</f>
        <v>0</v>
      </c>
      <c r="O939">
        <f>IFERROR(VLOOKUP($A939,[5]数据处理!$A:$N,14,0),0)</f>
        <v>1</v>
      </c>
      <c r="P939" t="str">
        <f>IFERROR(VLOOKUP($A939,[3]库存报告使用数据!$A$1:$B$65536,2,0),"")</f>
        <v/>
      </c>
      <c r="Q939" t="str">
        <f>IFERROR(VLOOKUP($A939,[3]库存报告使用数据!$A$1:$E$65536,5,0),"")</f>
        <v/>
      </c>
      <c r="R939" t="str">
        <f>IFERROR(VLOOKUP($A939,[3]库存报告使用数据!$A$1:$H$65536,8,0),"")</f>
        <v/>
      </c>
      <c r="S939" t="str">
        <f>IFERROR(VLOOKUP($A939,[3]库存报告使用数据!$A$1:$K$65536,11,0),"")</f>
        <v/>
      </c>
      <c r="T939" t="str">
        <f>IFERROR(VLOOKUP($A939,[3]库存报告使用数据!$A$1:$C$65536,3,0),"")</f>
        <v/>
      </c>
      <c r="U939" t="str">
        <f>IFERROR(VLOOKUP($A939,[3]库存报告使用数据!$A$1:$F$65536,6,0),"")</f>
        <v/>
      </c>
      <c r="V939" t="str">
        <f>IFERROR(VLOOKUP($A939,[3]库存报告使用数据!$A$1:$I$65536,9,0),"")</f>
        <v/>
      </c>
      <c r="W939" t="str">
        <f>IFERROR(VLOOKUP($A939,[3]库存报告使用数据!$A$1:$L$65536,12,0),"")</f>
        <v/>
      </c>
      <c r="X939" s="20" t="str">
        <f t="shared" si="240"/>
        <v/>
      </c>
      <c r="Y939" s="20" t="str">
        <f t="shared" si="241"/>
        <v/>
      </c>
      <c r="Z939" s="20" t="str">
        <f t="shared" si="242"/>
        <v/>
      </c>
      <c r="AA939" s="20" t="str">
        <f t="shared" si="243"/>
        <v/>
      </c>
      <c r="AB939" t="str">
        <f>IFERROR(VLOOKUP($A939,[3]库存报告使用数据!$A$1:$D$65536,4,0),"")</f>
        <v/>
      </c>
      <c r="AC939" t="str">
        <f>IFERROR(VLOOKUP($A939,[3]库存报告使用数据!$A$1:$G$65536,7,0),"")</f>
        <v/>
      </c>
      <c r="AD939" t="str">
        <f>IFERROR(VLOOKUP($A939,[3]库存报告使用数据!$A$1:$J$65536,10,0),"")</f>
        <v/>
      </c>
      <c r="AE939" t="str">
        <f>IFERROR(VLOOKUP($A939,[3]库存报告使用数据!$A$1:$M$65536,13,0),"")</f>
        <v/>
      </c>
      <c r="AF939" s="20" t="str">
        <f t="shared" si="244"/>
        <v/>
      </c>
      <c r="AG939" s="20" t="str">
        <f t="shared" si="245"/>
        <v/>
      </c>
      <c r="AH939" s="20" t="str">
        <f t="shared" si="246"/>
        <v/>
      </c>
      <c r="AI939" s="20" t="str">
        <f t="shared" si="247"/>
        <v/>
      </c>
      <c r="AJ939">
        <f>IFERROR(VLOOKUP($B939,[4]库存报告使用数据!$A$1:$B$65536,2,0),0)</f>
        <v>0</v>
      </c>
      <c r="AK939">
        <f>IFERROR(VLOOKUP($B939,[4]库存报告使用数据!$A$1:$C$65536,3,0),)</f>
        <v>1</v>
      </c>
      <c r="AL939">
        <f>IFERROR(VLOOKUP($B939,[4]库存报告使用数据!$A$1:$D$65536,4,0),)</f>
        <v>0</v>
      </c>
      <c r="AM939">
        <f>IFERROR(VLOOKUP($B939,[4]库存报告使用数据!$A$1:$E$65536,5,0),)</f>
        <v>2</v>
      </c>
      <c r="AN939" s="20" t="str">
        <f t="shared" si="248"/>
        <v/>
      </c>
      <c r="AO939" s="20">
        <f t="shared" si="249"/>
        <v>0</v>
      </c>
      <c r="AP939" s="20" t="str">
        <f t="shared" si="250"/>
        <v/>
      </c>
      <c r="AQ939" s="20">
        <f t="shared" si="251"/>
        <v>0</v>
      </c>
      <c r="AR939" s="32">
        <f t="shared" si="252"/>
        <v>0.142857142857143</v>
      </c>
      <c r="AS939" s="32">
        <f t="shared" si="253"/>
        <v>8.57142857142857</v>
      </c>
      <c r="AT939" s="32">
        <f t="shared" si="254"/>
        <v>-7.57142857142857</v>
      </c>
      <c r="AU939" s="28">
        <f t="shared" si="255"/>
        <v>7</v>
      </c>
      <c r="AV939" s="34">
        <f>IFERROR(时间!$B$4+AU939,"上周无销量")</f>
        <v>43290</v>
      </c>
    </row>
    <row r="940" spans="1:48">
      <c r="A940" s="18" t="s">
        <v>985</v>
      </c>
      <c r="B940" t="str">
        <f>VLOOKUP(A940,'[1]sku-asin（子）'!$A:$B,2,0)</f>
        <v>B075R6C7W5</v>
      </c>
      <c r="C940" t="str">
        <f>VLOOKUP(A940,'[1]子sku-父sku'!$A:$B,2,0)</f>
        <v>LYQ-BS-ZQ2973</v>
      </c>
      <c r="D940" s="28">
        <f>IFERROR(VLOOKUP(A940,[2]库存报告使用数据处理!$A:$C,3,0),0)</f>
        <v>0</v>
      </c>
      <c r="E940" s="28">
        <f>IFERROR(VLOOKUP(A940,[2]库存报告使用数据处理!$A:$D,4,0),0)</f>
        <v>0</v>
      </c>
      <c r="F940" s="28">
        <f>IFERROR(VLOOKUP(A940,[2]库存报告使用数据处理!$A:$E,5,0),0)</f>
        <v>0</v>
      </c>
      <c r="G940" s="28">
        <f>IFERROR(VLOOKUP(A940,[2]库存报告使用数据处理!$A:$F,6,0),0)</f>
        <v>0</v>
      </c>
      <c r="H940" s="29">
        <f>IFERROR(VLOOKUP(A940,[2]库存报告使用数据处理!$A:$G,7,0),0)</f>
        <v>0</v>
      </c>
      <c r="I940">
        <f>IFERROR(VLOOKUP(A940,[5]数据处理!$A:$B,2,0),0)</f>
        <v>4</v>
      </c>
      <c r="J940" s="30">
        <f>IFERROR(VLOOKUP(A940,[5]数据处理!$A:$D,4,0),0)</f>
        <v>0</v>
      </c>
      <c r="K940" s="30">
        <f>IFERROR(VLOOKUP(A940,[5]数据处理!$A:$E,5,0),0)</f>
        <v>0</v>
      </c>
      <c r="L940" s="30">
        <f>IFERROR(VLOOKUP(A940,[5]数据处理!$A:$G,7,0),0)</f>
        <v>0</v>
      </c>
      <c r="M940">
        <f t="shared" si="239"/>
        <v>4</v>
      </c>
      <c r="N940">
        <f>IFERROR(VLOOKUP(A940,[5]数据处理!$A:$C,3,0),0)</f>
        <v>0</v>
      </c>
      <c r="O940">
        <f>IFERROR(VLOOKUP($A940,[5]数据处理!$A:$N,14,0),0)</f>
        <v>4</v>
      </c>
      <c r="P940" t="str">
        <f>IFERROR(VLOOKUP($A940,[3]库存报告使用数据!$A$1:$B$65536,2,0),"")</f>
        <v/>
      </c>
      <c r="Q940" t="str">
        <f>IFERROR(VLOOKUP($A940,[3]库存报告使用数据!$A$1:$E$65536,5,0),"")</f>
        <v/>
      </c>
      <c r="R940" t="str">
        <f>IFERROR(VLOOKUP($A940,[3]库存报告使用数据!$A$1:$H$65536,8,0),"")</f>
        <v/>
      </c>
      <c r="S940" t="str">
        <f>IFERROR(VLOOKUP($A940,[3]库存报告使用数据!$A$1:$K$65536,11,0),"")</f>
        <v/>
      </c>
      <c r="T940" t="str">
        <f>IFERROR(VLOOKUP($A940,[3]库存报告使用数据!$A$1:$C$65536,3,0),"")</f>
        <v/>
      </c>
      <c r="U940" t="str">
        <f>IFERROR(VLOOKUP($A940,[3]库存报告使用数据!$A$1:$F$65536,6,0),"")</f>
        <v/>
      </c>
      <c r="V940" t="str">
        <f>IFERROR(VLOOKUP($A940,[3]库存报告使用数据!$A$1:$I$65536,9,0),"")</f>
        <v/>
      </c>
      <c r="W940" t="str">
        <f>IFERROR(VLOOKUP($A940,[3]库存报告使用数据!$A$1:$L$65536,12,0),"")</f>
        <v/>
      </c>
      <c r="X940" s="20" t="str">
        <f t="shared" si="240"/>
        <v/>
      </c>
      <c r="Y940" s="20" t="str">
        <f t="shared" si="241"/>
        <v/>
      </c>
      <c r="Z940" s="20" t="str">
        <f t="shared" si="242"/>
        <v/>
      </c>
      <c r="AA940" s="20" t="str">
        <f t="shared" si="243"/>
        <v/>
      </c>
      <c r="AB940" t="str">
        <f>IFERROR(VLOOKUP($A940,[3]库存报告使用数据!$A$1:$D$65536,4,0),"")</f>
        <v/>
      </c>
      <c r="AC940" t="str">
        <f>IFERROR(VLOOKUP($A940,[3]库存报告使用数据!$A$1:$G$65536,7,0),"")</f>
        <v/>
      </c>
      <c r="AD940" t="str">
        <f>IFERROR(VLOOKUP($A940,[3]库存报告使用数据!$A$1:$J$65536,10,0),"")</f>
        <v/>
      </c>
      <c r="AE940" t="str">
        <f>IFERROR(VLOOKUP($A940,[3]库存报告使用数据!$A$1:$M$65536,13,0),"")</f>
        <v/>
      </c>
      <c r="AF940" s="20" t="str">
        <f t="shared" si="244"/>
        <v/>
      </c>
      <c r="AG940" s="20" t="str">
        <f t="shared" si="245"/>
        <v/>
      </c>
      <c r="AH940" s="20" t="str">
        <f t="shared" si="246"/>
        <v/>
      </c>
      <c r="AI940" s="20" t="str">
        <f t="shared" si="247"/>
        <v/>
      </c>
      <c r="AJ940">
        <f>IFERROR(VLOOKUP($B940,[4]库存报告使用数据!$A$1:$B$65536,2,0),0)</f>
        <v>0</v>
      </c>
      <c r="AK940">
        <f>IFERROR(VLOOKUP($B940,[4]库存报告使用数据!$A$1:$C$65536,3,0),)</f>
        <v>1</v>
      </c>
      <c r="AL940">
        <f>IFERROR(VLOOKUP($B940,[4]库存报告使用数据!$A$1:$D$65536,4,0),)</f>
        <v>1</v>
      </c>
      <c r="AM940">
        <f>IFERROR(VLOOKUP($B940,[4]库存报告使用数据!$A$1:$E$65536,5,0),)</f>
        <v>3</v>
      </c>
      <c r="AN940" s="20" t="str">
        <f t="shared" si="248"/>
        <v/>
      </c>
      <c r="AO940" s="20">
        <f t="shared" si="249"/>
        <v>0</v>
      </c>
      <c r="AP940" s="20">
        <f t="shared" si="250"/>
        <v>0</v>
      </c>
      <c r="AQ940" s="20">
        <f t="shared" si="251"/>
        <v>0</v>
      </c>
      <c r="AR940" s="32">
        <f t="shared" si="252"/>
        <v>0</v>
      </c>
      <c r="AS940" s="32">
        <f t="shared" si="253"/>
        <v>0</v>
      </c>
      <c r="AT940" s="32">
        <f t="shared" si="254"/>
        <v>4</v>
      </c>
      <c r="AU940" s="28" t="str">
        <f t="shared" si="255"/>
        <v>库存为4</v>
      </c>
      <c r="AV940" s="34" t="str">
        <f>IFERROR(时间!$B$4+AU940,"上周无销量")</f>
        <v>上周无销量</v>
      </c>
    </row>
    <row r="941" spans="1:48">
      <c r="A941" s="18" t="s">
        <v>986</v>
      </c>
      <c r="B941" t="str">
        <f>VLOOKUP(A941,'[1]sku-asin（子）'!$A:$B,2,0)</f>
        <v>B01NCQU969</v>
      </c>
      <c r="C941" t="str">
        <f>VLOOKUP(A941,'[1]子sku-父sku'!$A:$B,2,0)</f>
        <v>LYQ-BS-ZQ2973</v>
      </c>
      <c r="D941" s="28">
        <f>IFERROR(VLOOKUP(A941,[2]库存报告使用数据处理!$A:$C,3,0),0)</f>
        <v>0</v>
      </c>
      <c r="E941" s="28">
        <f>IFERROR(VLOOKUP(A941,[2]库存报告使用数据处理!$A:$D,4,0),0)</f>
        <v>0</v>
      </c>
      <c r="F941" s="28">
        <f>IFERROR(VLOOKUP(A941,[2]库存报告使用数据处理!$A:$E,5,0),0)</f>
        <v>0</v>
      </c>
      <c r="G941" s="28">
        <f>IFERROR(VLOOKUP(A941,[2]库存报告使用数据处理!$A:$F,6,0),0)</f>
        <v>1</v>
      </c>
      <c r="H941" s="29">
        <f>IFERROR(VLOOKUP(A941,[2]库存报告使用数据处理!$A:$G,7,0),0)</f>
        <v>9.9</v>
      </c>
      <c r="I941">
        <f>IFERROR(VLOOKUP(A941,[5]数据处理!$A:$B,2,0),0)</f>
        <v>11</v>
      </c>
      <c r="J941" s="30">
        <f>IFERROR(VLOOKUP(A941,[5]数据处理!$A:$D,4,0),0)</f>
        <v>0</v>
      </c>
      <c r="K941" s="30">
        <f>IFERROR(VLOOKUP(A941,[5]数据处理!$A:$E,5,0),0)</f>
        <v>0</v>
      </c>
      <c r="L941" s="30">
        <f>IFERROR(VLOOKUP(A941,[5]数据处理!$A:$G,7,0),0)</f>
        <v>0</v>
      </c>
      <c r="M941">
        <f t="shared" si="239"/>
        <v>11</v>
      </c>
      <c r="N941">
        <f>IFERROR(VLOOKUP(A941,[5]数据处理!$A:$C,3,0),0)</f>
        <v>0</v>
      </c>
      <c r="O941">
        <f>IFERROR(VLOOKUP($A941,[5]数据处理!$A:$N,14,0),0)</f>
        <v>10</v>
      </c>
      <c r="P941">
        <f>IFERROR(VLOOKUP($A941,[3]库存报告使用数据!$A$1:$B$65536,2,0),"")</f>
        <v>540</v>
      </c>
      <c r="Q941">
        <f>IFERROR(VLOOKUP($A941,[3]库存报告使用数据!$A$1:$E$65536,5,0),"")</f>
        <v>240</v>
      </c>
      <c r="R941">
        <f>IFERROR(VLOOKUP($A941,[3]库存报告使用数据!$A$1:$H$65536,8,0),"")</f>
        <v>201</v>
      </c>
      <c r="S941">
        <f>IFERROR(VLOOKUP($A941,[3]库存报告使用数据!$A$1:$K$65536,11,0),"")</f>
        <v>197</v>
      </c>
      <c r="T941">
        <f>IFERROR(VLOOKUP($A941,[3]库存报告使用数据!$A$1:$C$65536,3,0),"")</f>
        <v>0</v>
      </c>
      <c r="U941">
        <f>IFERROR(VLOOKUP($A941,[3]库存报告使用数据!$A$1:$F$65536,6,0),"")</f>
        <v>2</v>
      </c>
      <c r="V941">
        <f>IFERROR(VLOOKUP($A941,[3]库存报告使用数据!$A$1:$I$65536,9,0),"")</f>
        <v>0</v>
      </c>
      <c r="W941">
        <f>IFERROR(VLOOKUP($A941,[3]库存报告使用数据!$A$1:$L$65536,12,0),"")</f>
        <v>0</v>
      </c>
      <c r="X941" s="20">
        <f t="shared" si="240"/>
        <v>0</v>
      </c>
      <c r="Y941" s="20">
        <f t="shared" si="241"/>
        <v>0.00833333333333333</v>
      </c>
      <c r="Z941" s="20">
        <f t="shared" si="242"/>
        <v>0</v>
      </c>
      <c r="AA941" s="20">
        <f t="shared" si="243"/>
        <v>0</v>
      </c>
      <c r="AB941">
        <f>IFERROR(VLOOKUP($A941,[3]库存报告使用数据!$A$1:$D$65536,4,0),"")</f>
        <v>0</v>
      </c>
      <c r="AC941">
        <f>IFERROR(VLOOKUP($A941,[3]库存报告使用数据!$A$1:$G$65536,7,0),"")</f>
        <v>0.29</v>
      </c>
      <c r="AD941">
        <f>IFERROR(VLOOKUP($A941,[3]库存报告使用数据!$A$1:$J$65536,10,0),"")</f>
        <v>0</v>
      </c>
      <c r="AE941">
        <f>IFERROR(VLOOKUP($A941,[3]库存报告使用数据!$A$1:$M$65536,13,0),"")</f>
        <v>0</v>
      </c>
      <c r="AF941" s="20" t="str">
        <f t="shared" si="244"/>
        <v/>
      </c>
      <c r="AG941" s="20" t="str">
        <f t="shared" si="245"/>
        <v>无销售广告费为0.29</v>
      </c>
      <c r="AH941" s="20" t="str">
        <f t="shared" si="246"/>
        <v/>
      </c>
      <c r="AI941" s="20" t="str">
        <f t="shared" si="247"/>
        <v/>
      </c>
      <c r="AJ941">
        <f>IFERROR(VLOOKUP($B941,[4]库存报告使用数据!$A$1:$B$65536,2,0),0)</f>
        <v>0</v>
      </c>
      <c r="AK941">
        <f>IFERROR(VLOOKUP($B941,[4]库存报告使用数据!$A$1:$C$65536,3,0),)</f>
        <v>1</v>
      </c>
      <c r="AL941">
        <f>IFERROR(VLOOKUP($B941,[4]库存报告使用数据!$A$1:$D$65536,4,0),)</f>
        <v>0</v>
      </c>
      <c r="AM941">
        <f>IFERROR(VLOOKUP($B941,[4]库存报告使用数据!$A$1:$E$65536,5,0),)</f>
        <v>0</v>
      </c>
      <c r="AN941" s="20" t="str">
        <f t="shared" si="248"/>
        <v/>
      </c>
      <c r="AO941" s="20">
        <f t="shared" si="249"/>
        <v>0</v>
      </c>
      <c r="AP941" s="20" t="str">
        <f t="shared" si="250"/>
        <v/>
      </c>
      <c r="AQ941" s="20" t="str">
        <f t="shared" si="251"/>
        <v/>
      </c>
      <c r="AR941" s="32">
        <f t="shared" si="252"/>
        <v>0</v>
      </c>
      <c r="AS941" s="32">
        <f t="shared" si="253"/>
        <v>0</v>
      </c>
      <c r="AT941" s="32">
        <f t="shared" si="254"/>
        <v>11</v>
      </c>
      <c r="AU941" s="28" t="str">
        <f t="shared" si="255"/>
        <v>库存为11</v>
      </c>
      <c r="AV941" s="34" t="str">
        <f>IFERROR(时间!$B$4+AU941,"上周无销量")</f>
        <v>上周无销量</v>
      </c>
    </row>
    <row r="942" spans="1:48">
      <c r="A942" s="18" t="s">
        <v>987</v>
      </c>
      <c r="B942" t="str">
        <f>VLOOKUP(A942,'[1]sku-asin（子）'!$A:$B,2,0)</f>
        <v>B01MT3SIVR</v>
      </c>
      <c r="C942" t="str">
        <f>VLOOKUP(A942,'[1]子sku-父sku'!$A:$B,2,0)</f>
        <v>LYQ-BS-ZQ2973</v>
      </c>
      <c r="D942" s="28">
        <f>IFERROR(VLOOKUP(A942,[2]库存报告使用数据处理!$A:$C,3,0),0)</f>
        <v>0</v>
      </c>
      <c r="E942" s="28">
        <f>IFERROR(VLOOKUP(A942,[2]库存报告使用数据处理!$A:$D,4,0),0)</f>
        <v>0</v>
      </c>
      <c r="F942" s="28">
        <f>IFERROR(VLOOKUP(A942,[2]库存报告使用数据处理!$A:$E,5,0),0)</f>
        <v>2</v>
      </c>
      <c r="G942" s="28">
        <f>IFERROR(VLOOKUP(A942,[2]库存报告使用数据处理!$A:$F,6,0),0)</f>
        <v>0</v>
      </c>
      <c r="H942" s="29">
        <f>IFERROR(VLOOKUP(A942,[2]库存报告使用数据处理!$A:$G,7,0),0)</f>
        <v>9.9</v>
      </c>
      <c r="I942">
        <f>IFERROR(VLOOKUP(A942,[5]数据处理!$A:$B,2,0),0)</f>
        <v>2</v>
      </c>
      <c r="J942" s="30">
        <f>IFERROR(VLOOKUP(A942,[5]数据处理!$A:$D,4,0),0)</f>
        <v>0</v>
      </c>
      <c r="K942" s="30">
        <f>IFERROR(VLOOKUP(A942,[5]数据处理!$A:$E,5,0),0)</f>
        <v>0</v>
      </c>
      <c r="L942" s="30">
        <f>IFERROR(VLOOKUP(A942,[5]数据处理!$A:$G,7,0),0)</f>
        <v>0</v>
      </c>
      <c r="M942">
        <f t="shared" si="239"/>
        <v>2</v>
      </c>
      <c r="N942">
        <f>IFERROR(VLOOKUP(A942,[5]数据处理!$A:$C,3,0),0)</f>
        <v>0</v>
      </c>
      <c r="O942">
        <f>IFERROR(VLOOKUP($A942,[5]数据处理!$A:$N,14,0),0)</f>
        <v>0</v>
      </c>
      <c r="P942">
        <f>IFERROR(VLOOKUP($A942,[3]库存报告使用数据!$A$1:$B$65536,2,0),"")</f>
        <v>1051</v>
      </c>
      <c r="Q942">
        <f>IFERROR(VLOOKUP($A942,[3]库存报告使用数据!$A$1:$E$65536,5,0),"")</f>
        <v>718</v>
      </c>
      <c r="R942">
        <f>IFERROR(VLOOKUP($A942,[3]库存报告使用数据!$A$1:$H$65536,8,0),"")</f>
        <v>523</v>
      </c>
      <c r="S942">
        <f>IFERROR(VLOOKUP($A942,[3]库存报告使用数据!$A$1:$K$65536,11,0),"")</f>
        <v>432</v>
      </c>
      <c r="T942">
        <f>IFERROR(VLOOKUP($A942,[3]库存报告使用数据!$A$1:$C$65536,3,0),"")</f>
        <v>6</v>
      </c>
      <c r="U942">
        <f>IFERROR(VLOOKUP($A942,[3]库存报告使用数据!$A$1:$F$65536,6,0),"")</f>
        <v>5</v>
      </c>
      <c r="V942">
        <f>IFERROR(VLOOKUP($A942,[3]库存报告使用数据!$A$1:$I$65536,9,0),"")</f>
        <v>6</v>
      </c>
      <c r="W942">
        <f>IFERROR(VLOOKUP($A942,[3]库存报告使用数据!$A$1:$L$65536,12,0),"")</f>
        <v>3</v>
      </c>
      <c r="X942" s="20">
        <f t="shared" si="240"/>
        <v>0.00570884871550904</v>
      </c>
      <c r="Y942" s="20">
        <f t="shared" si="241"/>
        <v>0.00696378830083565</v>
      </c>
      <c r="Z942" s="20">
        <f t="shared" si="242"/>
        <v>0.011472275334608</v>
      </c>
      <c r="AA942" s="20">
        <f t="shared" si="243"/>
        <v>0.00694444444444444</v>
      </c>
      <c r="AB942">
        <f>IFERROR(VLOOKUP($A942,[3]库存报告使用数据!$A$1:$D$65536,4,0),"")</f>
        <v>1.18</v>
      </c>
      <c r="AC942">
        <f>IFERROR(VLOOKUP($A942,[3]库存报告使用数据!$A$1:$G$65536,7,0),"")</f>
        <v>0.95</v>
      </c>
      <c r="AD942">
        <f>IFERROR(VLOOKUP($A942,[3]库存报告使用数据!$A$1:$J$65536,10,0),"")</f>
        <v>0.87</v>
      </c>
      <c r="AE942">
        <f>IFERROR(VLOOKUP($A942,[3]库存报告使用数据!$A$1:$M$65536,13,0),"")</f>
        <v>0.85</v>
      </c>
      <c r="AF942" s="20" t="str">
        <f t="shared" si="244"/>
        <v>无销售广告费为1.18</v>
      </c>
      <c r="AG942" s="20" t="str">
        <f t="shared" si="245"/>
        <v>无销售广告费为0.95</v>
      </c>
      <c r="AH942" s="20">
        <f t="shared" si="246"/>
        <v>0.0439393939393939</v>
      </c>
      <c r="AI942" s="20" t="str">
        <f t="shared" si="247"/>
        <v>无销售广告费为0.85</v>
      </c>
      <c r="AJ942">
        <f>IFERROR(VLOOKUP($B942,[4]库存报告使用数据!$A$1:$B$65536,2,0),0)</f>
        <v>3</v>
      </c>
      <c r="AK942">
        <f>IFERROR(VLOOKUP($B942,[4]库存报告使用数据!$A$1:$C$65536,3,0),)</f>
        <v>9</v>
      </c>
      <c r="AL942">
        <f>IFERROR(VLOOKUP($B942,[4]库存报告使用数据!$A$1:$D$65536,4,0),)</f>
        <v>3</v>
      </c>
      <c r="AM942">
        <f>IFERROR(VLOOKUP($B942,[4]库存报告使用数据!$A$1:$E$65536,5,0),)</f>
        <v>2</v>
      </c>
      <c r="AN942" s="20">
        <f t="shared" si="248"/>
        <v>0</v>
      </c>
      <c r="AO942" s="20">
        <f t="shared" si="249"/>
        <v>0</v>
      </c>
      <c r="AP942" s="20">
        <f t="shared" si="250"/>
        <v>0.666666666666667</v>
      </c>
      <c r="AQ942" s="20">
        <f t="shared" si="251"/>
        <v>0</v>
      </c>
      <c r="AR942" s="32">
        <f t="shared" si="252"/>
        <v>0</v>
      </c>
      <c r="AS942" s="32">
        <f t="shared" si="253"/>
        <v>0</v>
      </c>
      <c r="AT942" s="32">
        <f t="shared" si="254"/>
        <v>2</v>
      </c>
      <c r="AU942" s="28" t="str">
        <f t="shared" si="255"/>
        <v>库存为2</v>
      </c>
      <c r="AV942" s="34" t="str">
        <f>IFERROR(时间!$B$4+AU942,"上周无销量")</f>
        <v>上周无销量</v>
      </c>
    </row>
    <row r="943" spans="1:48">
      <c r="A943" s="18" t="s">
        <v>988</v>
      </c>
      <c r="B943" t="str">
        <f>VLOOKUP(A943,'[1]sku-asin（子）'!$A:$B,2,0)</f>
        <v>B01N0VKL1W</v>
      </c>
      <c r="C943" t="str">
        <f>VLOOKUP(A943,'[1]子sku-父sku'!$A:$B,2,0)</f>
        <v>LYQ-BS-ZQ2973</v>
      </c>
      <c r="D943" s="28">
        <f>IFERROR(VLOOKUP(A943,[2]库存报告使用数据处理!$A:$C,3,0),0)</f>
        <v>1</v>
      </c>
      <c r="E943" s="28">
        <f>IFERROR(VLOOKUP(A943,[2]库存报告使用数据处理!$A:$D,4,0),0)</f>
        <v>0</v>
      </c>
      <c r="F943" s="28">
        <f>IFERROR(VLOOKUP(A943,[2]库存报告使用数据处理!$A:$E,5,0),0)</f>
        <v>0</v>
      </c>
      <c r="G943" s="28">
        <f>IFERROR(VLOOKUP(A943,[2]库存报告使用数据处理!$A:$F,6,0),0)</f>
        <v>1</v>
      </c>
      <c r="H943" s="29">
        <f>IFERROR(VLOOKUP(A943,[2]库存报告使用数据处理!$A:$G,7,0),0)</f>
        <v>11.49</v>
      </c>
      <c r="I943">
        <f>IFERROR(VLOOKUP(A943,[5]数据处理!$A:$B,2,0),0)</f>
        <v>17</v>
      </c>
      <c r="J943" s="30">
        <f>IFERROR(VLOOKUP(A943,[5]数据处理!$A:$D,4,0),0)</f>
        <v>0</v>
      </c>
      <c r="K943" s="30">
        <f>IFERROR(VLOOKUP(A943,[5]数据处理!$A:$E,5,0),0)</f>
        <v>0</v>
      </c>
      <c r="L943" s="30">
        <f>IFERROR(VLOOKUP(A943,[5]数据处理!$A:$G,7,0),0)</f>
        <v>0</v>
      </c>
      <c r="M943">
        <f t="shared" si="239"/>
        <v>17</v>
      </c>
      <c r="N943">
        <f>IFERROR(VLOOKUP(A943,[5]数据处理!$A:$C,3,0),0)</f>
        <v>0</v>
      </c>
      <c r="O943">
        <f>IFERROR(VLOOKUP($A943,[5]数据处理!$A:$N,14,0),0)</f>
        <v>17</v>
      </c>
      <c r="P943" t="str">
        <f>IFERROR(VLOOKUP($A943,[3]库存报告使用数据!$A$1:$B$65536,2,0),"")</f>
        <v/>
      </c>
      <c r="Q943" t="str">
        <f>IFERROR(VLOOKUP($A943,[3]库存报告使用数据!$A$1:$E$65536,5,0),"")</f>
        <v/>
      </c>
      <c r="R943" t="str">
        <f>IFERROR(VLOOKUP($A943,[3]库存报告使用数据!$A$1:$H$65536,8,0),"")</f>
        <v/>
      </c>
      <c r="S943" t="str">
        <f>IFERROR(VLOOKUP($A943,[3]库存报告使用数据!$A$1:$K$65536,11,0),"")</f>
        <v/>
      </c>
      <c r="T943" t="str">
        <f>IFERROR(VLOOKUP($A943,[3]库存报告使用数据!$A$1:$C$65536,3,0),"")</f>
        <v/>
      </c>
      <c r="U943" t="str">
        <f>IFERROR(VLOOKUP($A943,[3]库存报告使用数据!$A$1:$F$65536,6,0),"")</f>
        <v/>
      </c>
      <c r="V943" t="str">
        <f>IFERROR(VLOOKUP($A943,[3]库存报告使用数据!$A$1:$I$65536,9,0),"")</f>
        <v/>
      </c>
      <c r="W943" t="str">
        <f>IFERROR(VLOOKUP($A943,[3]库存报告使用数据!$A$1:$L$65536,12,0),"")</f>
        <v/>
      </c>
      <c r="X943" s="20" t="str">
        <f t="shared" si="240"/>
        <v/>
      </c>
      <c r="Y943" s="20" t="str">
        <f t="shared" si="241"/>
        <v/>
      </c>
      <c r="Z943" s="20" t="str">
        <f t="shared" si="242"/>
        <v/>
      </c>
      <c r="AA943" s="20" t="str">
        <f t="shared" si="243"/>
        <v/>
      </c>
      <c r="AB943" t="str">
        <f>IFERROR(VLOOKUP($A943,[3]库存报告使用数据!$A$1:$D$65536,4,0),"")</f>
        <v/>
      </c>
      <c r="AC943" t="str">
        <f>IFERROR(VLOOKUP($A943,[3]库存报告使用数据!$A$1:$G$65536,7,0),"")</f>
        <v/>
      </c>
      <c r="AD943" t="str">
        <f>IFERROR(VLOOKUP($A943,[3]库存报告使用数据!$A$1:$J$65536,10,0),"")</f>
        <v/>
      </c>
      <c r="AE943" t="str">
        <f>IFERROR(VLOOKUP($A943,[3]库存报告使用数据!$A$1:$M$65536,13,0),"")</f>
        <v/>
      </c>
      <c r="AF943" s="20" t="str">
        <f t="shared" si="244"/>
        <v/>
      </c>
      <c r="AG943" s="20" t="str">
        <f t="shared" si="245"/>
        <v/>
      </c>
      <c r="AH943" s="20" t="str">
        <f t="shared" si="246"/>
        <v/>
      </c>
      <c r="AI943" s="20" t="str">
        <f t="shared" si="247"/>
        <v/>
      </c>
      <c r="AJ943">
        <f>IFERROR(VLOOKUP($B943,[4]库存报告使用数据!$A$1:$B$65536,2,0),0)</f>
        <v>1</v>
      </c>
      <c r="AK943">
        <f>IFERROR(VLOOKUP($B943,[4]库存报告使用数据!$A$1:$C$65536,3,0),)</f>
        <v>1</v>
      </c>
      <c r="AL943">
        <f>IFERROR(VLOOKUP($B943,[4]库存报告使用数据!$A$1:$D$65536,4,0),)</f>
        <v>0</v>
      </c>
      <c r="AM943">
        <f>IFERROR(VLOOKUP($B943,[4]库存报告使用数据!$A$1:$E$65536,5,0),)</f>
        <v>0</v>
      </c>
      <c r="AN943" s="20">
        <f t="shared" si="248"/>
        <v>1</v>
      </c>
      <c r="AO943" s="20">
        <f t="shared" si="249"/>
        <v>0</v>
      </c>
      <c r="AP943" s="20" t="str">
        <f t="shared" si="250"/>
        <v/>
      </c>
      <c r="AQ943" s="20" t="str">
        <f t="shared" si="251"/>
        <v/>
      </c>
      <c r="AR943" s="32">
        <f t="shared" si="252"/>
        <v>0.142857142857143</v>
      </c>
      <c r="AS943" s="32">
        <f t="shared" si="253"/>
        <v>8.57142857142857</v>
      </c>
      <c r="AT943" s="32">
        <f t="shared" si="254"/>
        <v>8.42857142857143</v>
      </c>
      <c r="AU943" s="28">
        <f t="shared" si="255"/>
        <v>119</v>
      </c>
      <c r="AV943" s="34">
        <f>IFERROR(时间!$B$4+AU943,"上周无销量")</f>
        <v>43402</v>
      </c>
    </row>
    <row r="944" spans="1:48">
      <c r="A944" s="18" t="s">
        <v>989</v>
      </c>
      <c r="B944" t="str">
        <f>VLOOKUP(A944,'[1]sku-asin（子）'!$A:$B,2,0)</f>
        <v>B075R61DDD</v>
      </c>
      <c r="C944" t="str">
        <f>VLOOKUP(A944,'[1]子sku-父sku'!$A:$B,2,0)</f>
        <v>LYQ-BS-ZQ2973</v>
      </c>
      <c r="D944" s="28">
        <f>IFERROR(VLOOKUP(A944,[2]库存报告使用数据处理!$A:$C,3,0),0)</f>
        <v>0</v>
      </c>
      <c r="E944" s="28">
        <f>IFERROR(VLOOKUP(A944,[2]库存报告使用数据处理!$A:$D,4,0),0)</f>
        <v>0</v>
      </c>
      <c r="F944" s="28">
        <f>IFERROR(VLOOKUP(A944,[2]库存报告使用数据处理!$A:$E,5,0),0)</f>
        <v>0</v>
      </c>
      <c r="G944" s="28">
        <f>IFERROR(VLOOKUP(A944,[2]库存报告使用数据处理!$A:$F,6,0),0)</f>
        <v>0</v>
      </c>
      <c r="H944" s="29">
        <f>IFERROR(VLOOKUP(A944,[2]库存报告使用数据处理!$A:$G,7,0),0)</f>
        <v>0</v>
      </c>
      <c r="I944">
        <f>IFERROR(VLOOKUP(A944,[5]数据处理!$A:$B,2,0),0)</f>
        <v>3</v>
      </c>
      <c r="J944" s="30">
        <f>IFERROR(VLOOKUP(A944,[5]数据处理!$A:$D,4,0),0)</f>
        <v>0</v>
      </c>
      <c r="K944" s="30">
        <f>IFERROR(VLOOKUP(A944,[5]数据处理!$A:$E,5,0),0)</f>
        <v>0</v>
      </c>
      <c r="L944" s="30">
        <f>IFERROR(VLOOKUP(A944,[5]数据处理!$A:$G,7,0),0)</f>
        <v>0</v>
      </c>
      <c r="M944">
        <f t="shared" si="239"/>
        <v>3</v>
      </c>
      <c r="N944">
        <f>IFERROR(VLOOKUP(A944,[5]数据处理!$A:$C,3,0),0)</f>
        <v>0</v>
      </c>
      <c r="O944">
        <f>IFERROR(VLOOKUP($A944,[5]数据处理!$A:$N,14,0),0)</f>
        <v>2</v>
      </c>
      <c r="P944" t="str">
        <f>IFERROR(VLOOKUP($A944,[3]库存报告使用数据!$A$1:$B$65536,2,0),"")</f>
        <v/>
      </c>
      <c r="Q944" t="str">
        <f>IFERROR(VLOOKUP($A944,[3]库存报告使用数据!$A$1:$E$65536,5,0),"")</f>
        <v/>
      </c>
      <c r="R944" t="str">
        <f>IFERROR(VLOOKUP($A944,[3]库存报告使用数据!$A$1:$H$65536,8,0),"")</f>
        <v/>
      </c>
      <c r="S944" t="str">
        <f>IFERROR(VLOOKUP($A944,[3]库存报告使用数据!$A$1:$K$65536,11,0),"")</f>
        <v/>
      </c>
      <c r="T944" t="str">
        <f>IFERROR(VLOOKUP($A944,[3]库存报告使用数据!$A$1:$C$65536,3,0),"")</f>
        <v/>
      </c>
      <c r="U944" t="str">
        <f>IFERROR(VLOOKUP($A944,[3]库存报告使用数据!$A$1:$F$65536,6,0),"")</f>
        <v/>
      </c>
      <c r="V944" t="str">
        <f>IFERROR(VLOOKUP($A944,[3]库存报告使用数据!$A$1:$I$65536,9,0),"")</f>
        <v/>
      </c>
      <c r="W944" t="str">
        <f>IFERROR(VLOOKUP($A944,[3]库存报告使用数据!$A$1:$L$65536,12,0),"")</f>
        <v/>
      </c>
      <c r="X944" s="20" t="str">
        <f t="shared" si="240"/>
        <v/>
      </c>
      <c r="Y944" s="20" t="str">
        <f t="shared" si="241"/>
        <v/>
      </c>
      <c r="Z944" s="20" t="str">
        <f t="shared" si="242"/>
        <v/>
      </c>
      <c r="AA944" s="20" t="str">
        <f t="shared" si="243"/>
        <v/>
      </c>
      <c r="AB944" t="str">
        <f>IFERROR(VLOOKUP($A944,[3]库存报告使用数据!$A$1:$D$65536,4,0),"")</f>
        <v/>
      </c>
      <c r="AC944" t="str">
        <f>IFERROR(VLOOKUP($A944,[3]库存报告使用数据!$A$1:$G$65536,7,0),"")</f>
        <v/>
      </c>
      <c r="AD944" t="str">
        <f>IFERROR(VLOOKUP($A944,[3]库存报告使用数据!$A$1:$J$65536,10,0),"")</f>
        <v/>
      </c>
      <c r="AE944" t="str">
        <f>IFERROR(VLOOKUP($A944,[3]库存报告使用数据!$A$1:$M$65536,13,0),"")</f>
        <v/>
      </c>
      <c r="AF944" s="20" t="str">
        <f t="shared" si="244"/>
        <v/>
      </c>
      <c r="AG944" s="20" t="str">
        <f t="shared" si="245"/>
        <v/>
      </c>
      <c r="AH944" s="20" t="str">
        <f t="shared" si="246"/>
        <v/>
      </c>
      <c r="AI944" s="20" t="str">
        <f t="shared" si="247"/>
        <v/>
      </c>
      <c r="AJ944">
        <f>IFERROR(VLOOKUP($B944,[4]库存报告使用数据!$A$1:$B$65536,2,0),0)</f>
        <v>2</v>
      </c>
      <c r="AK944">
        <f>IFERROR(VLOOKUP($B944,[4]库存报告使用数据!$A$1:$C$65536,3,0),)</f>
        <v>0</v>
      </c>
      <c r="AL944">
        <f>IFERROR(VLOOKUP($B944,[4]库存报告使用数据!$A$1:$D$65536,4,0),)</f>
        <v>0</v>
      </c>
      <c r="AM944">
        <f>IFERROR(VLOOKUP($B944,[4]库存报告使用数据!$A$1:$E$65536,5,0),)</f>
        <v>1</v>
      </c>
      <c r="AN944" s="20">
        <f t="shared" si="248"/>
        <v>0</v>
      </c>
      <c r="AO944" s="20" t="str">
        <f t="shared" si="249"/>
        <v/>
      </c>
      <c r="AP944" s="20" t="str">
        <f t="shared" si="250"/>
        <v/>
      </c>
      <c r="AQ944" s="20">
        <f t="shared" si="251"/>
        <v>0</v>
      </c>
      <c r="AR944" s="32">
        <f t="shared" si="252"/>
        <v>0</v>
      </c>
      <c r="AS944" s="32">
        <f t="shared" si="253"/>
        <v>0</v>
      </c>
      <c r="AT944" s="32">
        <f t="shared" si="254"/>
        <v>3</v>
      </c>
      <c r="AU944" s="28" t="str">
        <f t="shared" si="255"/>
        <v>库存为3</v>
      </c>
      <c r="AV944" s="34" t="str">
        <f>IFERROR(时间!$B$4+AU944,"上周无销量")</f>
        <v>上周无销量</v>
      </c>
    </row>
    <row r="945" spans="1:48">
      <c r="A945" s="18" t="s">
        <v>990</v>
      </c>
      <c r="B945" t="str">
        <f>VLOOKUP(A945,'[1]sku-asin（子）'!$A:$B,2,0)</f>
        <v>B01MU5CM6M</v>
      </c>
      <c r="C945" t="str">
        <f>VLOOKUP(A945,'[1]子sku-父sku'!$A:$B,2,0)</f>
        <v>LYQ-BS-ZQ2973</v>
      </c>
      <c r="D945" s="28">
        <f>IFERROR(VLOOKUP(A945,[2]库存报告使用数据处理!$A:$C,3,0),0)</f>
        <v>0</v>
      </c>
      <c r="E945" s="28">
        <f>IFERROR(VLOOKUP(A945,[2]库存报告使用数据处理!$A:$D,4,0),0)</f>
        <v>1</v>
      </c>
      <c r="F945" s="28">
        <f>IFERROR(VLOOKUP(A945,[2]库存报告使用数据处理!$A:$E,5,0),0)</f>
        <v>0</v>
      </c>
      <c r="G945" s="28">
        <f>IFERROR(VLOOKUP(A945,[2]库存报告使用数据处理!$A:$F,6,0),0)</f>
        <v>0</v>
      </c>
      <c r="H945" s="29">
        <f>IFERROR(VLOOKUP(A945,[2]库存报告使用数据处理!$A:$G,7,0),0)</f>
        <v>9.9</v>
      </c>
      <c r="I945">
        <f>IFERROR(VLOOKUP(A945,[5]数据处理!$A:$B,2,0),0)</f>
        <v>0</v>
      </c>
      <c r="J945" s="30">
        <f>IFERROR(VLOOKUP(A945,[5]数据处理!$A:$D,4,0),0)</f>
        <v>0</v>
      </c>
      <c r="K945" s="30">
        <f>IFERROR(VLOOKUP(A945,[5]数据处理!$A:$E,5,0),0)</f>
        <v>0</v>
      </c>
      <c r="L945" s="30">
        <f>IFERROR(VLOOKUP(A945,[5]数据处理!$A:$G,7,0),0)</f>
        <v>0</v>
      </c>
      <c r="M945">
        <f t="shared" si="239"/>
        <v>0</v>
      </c>
      <c r="N945">
        <f>IFERROR(VLOOKUP(A945,[5]数据处理!$A:$C,3,0),0)</f>
        <v>0</v>
      </c>
      <c r="O945">
        <f>IFERROR(VLOOKUP($A945,[5]数据处理!$A:$N,14,0),0)</f>
        <v>0</v>
      </c>
      <c r="P945" t="str">
        <f>IFERROR(VLOOKUP($A945,[3]库存报告使用数据!$A$1:$B$65536,2,0),"")</f>
        <v/>
      </c>
      <c r="Q945" t="str">
        <f>IFERROR(VLOOKUP($A945,[3]库存报告使用数据!$A$1:$E$65536,5,0),"")</f>
        <v/>
      </c>
      <c r="R945" t="str">
        <f>IFERROR(VLOOKUP($A945,[3]库存报告使用数据!$A$1:$H$65536,8,0),"")</f>
        <v/>
      </c>
      <c r="S945" t="str">
        <f>IFERROR(VLOOKUP($A945,[3]库存报告使用数据!$A$1:$K$65536,11,0),"")</f>
        <v/>
      </c>
      <c r="T945" t="str">
        <f>IFERROR(VLOOKUP($A945,[3]库存报告使用数据!$A$1:$C$65536,3,0),"")</f>
        <v/>
      </c>
      <c r="U945" t="str">
        <f>IFERROR(VLOOKUP($A945,[3]库存报告使用数据!$A$1:$F$65536,6,0),"")</f>
        <v/>
      </c>
      <c r="V945" t="str">
        <f>IFERROR(VLOOKUP($A945,[3]库存报告使用数据!$A$1:$I$65536,9,0),"")</f>
        <v/>
      </c>
      <c r="W945" t="str">
        <f>IFERROR(VLOOKUP($A945,[3]库存报告使用数据!$A$1:$L$65536,12,0),"")</f>
        <v/>
      </c>
      <c r="X945" s="20" t="str">
        <f t="shared" si="240"/>
        <v/>
      </c>
      <c r="Y945" s="20" t="str">
        <f t="shared" si="241"/>
        <v/>
      </c>
      <c r="Z945" s="20" t="str">
        <f t="shared" si="242"/>
        <v/>
      </c>
      <c r="AA945" s="20" t="str">
        <f t="shared" si="243"/>
        <v/>
      </c>
      <c r="AB945" t="str">
        <f>IFERROR(VLOOKUP($A945,[3]库存报告使用数据!$A$1:$D$65536,4,0),"")</f>
        <v/>
      </c>
      <c r="AC945" t="str">
        <f>IFERROR(VLOOKUP($A945,[3]库存报告使用数据!$A$1:$G$65536,7,0),"")</f>
        <v/>
      </c>
      <c r="AD945" t="str">
        <f>IFERROR(VLOOKUP($A945,[3]库存报告使用数据!$A$1:$J$65536,10,0),"")</f>
        <v/>
      </c>
      <c r="AE945" t="str">
        <f>IFERROR(VLOOKUP($A945,[3]库存报告使用数据!$A$1:$M$65536,13,0),"")</f>
        <v/>
      </c>
      <c r="AF945" s="20" t="str">
        <f t="shared" si="244"/>
        <v/>
      </c>
      <c r="AG945" s="20" t="str">
        <f t="shared" si="245"/>
        <v/>
      </c>
      <c r="AH945" s="20" t="str">
        <f t="shared" si="246"/>
        <v/>
      </c>
      <c r="AI945" s="20" t="str">
        <f t="shared" si="247"/>
        <v/>
      </c>
      <c r="AJ945">
        <f>IFERROR(VLOOKUP($B945,[4]库存报告使用数据!$A$1:$B$65536,2,0),0)</f>
        <v>0</v>
      </c>
      <c r="AK945">
        <f>IFERROR(VLOOKUP($B945,[4]库存报告使用数据!$A$1:$C$65536,3,0),)</f>
        <v>0</v>
      </c>
      <c r="AL945">
        <f>IFERROR(VLOOKUP($B945,[4]库存报告使用数据!$A$1:$D$65536,4,0),)</f>
        <v>0</v>
      </c>
      <c r="AM945">
        <f>IFERROR(VLOOKUP($B945,[4]库存报告使用数据!$A$1:$E$65536,5,0),)</f>
        <v>0</v>
      </c>
      <c r="AN945" s="20" t="str">
        <f t="shared" si="248"/>
        <v/>
      </c>
      <c r="AO945" s="20" t="str">
        <f t="shared" si="249"/>
        <v/>
      </c>
      <c r="AP945" s="20" t="str">
        <f t="shared" si="250"/>
        <v/>
      </c>
      <c r="AQ945" s="20" t="str">
        <f t="shared" si="251"/>
        <v/>
      </c>
      <c r="AR945" s="32">
        <f t="shared" si="252"/>
        <v>0</v>
      </c>
      <c r="AS945" s="32">
        <f t="shared" si="253"/>
        <v>0</v>
      </c>
      <c r="AT945" s="32">
        <f t="shared" si="254"/>
        <v>0</v>
      </c>
      <c r="AU945" s="28" t="str">
        <f t="shared" si="255"/>
        <v>库存为0</v>
      </c>
      <c r="AV945" s="34" t="str">
        <f>IFERROR(时间!$B$4+AU945,"上周无销量")</f>
        <v>上周无销量</v>
      </c>
    </row>
    <row r="946" spans="1:48">
      <c r="A946" s="18" t="s">
        <v>991</v>
      </c>
      <c r="B946" t="str">
        <f>VLOOKUP(A946,'[1]sku-asin（子）'!$A:$B,2,0)</f>
        <v>B01N1X2E3G</v>
      </c>
      <c r="C946" t="str">
        <f>VLOOKUP(A946,'[1]子sku-父sku'!$A:$B,2,0)</f>
        <v>LYQ-BS-ZQ2973</v>
      </c>
      <c r="D946" s="28">
        <f>IFERROR(VLOOKUP(A946,[2]库存报告使用数据处理!$A:$C,3,0),0)</f>
        <v>1</v>
      </c>
      <c r="E946" s="28">
        <f>IFERROR(VLOOKUP(A946,[2]库存报告使用数据处理!$A:$D,4,0),0)</f>
        <v>0</v>
      </c>
      <c r="F946" s="28">
        <f>IFERROR(VLOOKUP(A946,[2]库存报告使用数据处理!$A:$E,5,0),0)</f>
        <v>0</v>
      </c>
      <c r="G946" s="28">
        <f>IFERROR(VLOOKUP(A946,[2]库存报告使用数据处理!$A:$F,6,0),0)</f>
        <v>0</v>
      </c>
      <c r="H946" s="29">
        <f>IFERROR(VLOOKUP(A946,[2]库存报告使用数据处理!$A:$G,7,0),0)</f>
        <v>6.99</v>
      </c>
      <c r="I946">
        <f>IFERROR(VLOOKUP(A946,[5]数据处理!$A:$B,2,0),0)</f>
        <v>9</v>
      </c>
      <c r="J946" s="30">
        <f>IFERROR(VLOOKUP(A946,[5]数据处理!$A:$D,4,0),0)</f>
        <v>0</v>
      </c>
      <c r="K946" s="30">
        <f>IFERROR(VLOOKUP(A946,[5]数据处理!$A:$E,5,0),0)</f>
        <v>0</v>
      </c>
      <c r="L946" s="30">
        <f>IFERROR(VLOOKUP(A946,[5]数据处理!$A:$G,7,0),0)</f>
        <v>0</v>
      </c>
      <c r="M946">
        <f t="shared" si="239"/>
        <v>9</v>
      </c>
      <c r="N946">
        <f>IFERROR(VLOOKUP(A946,[5]数据处理!$A:$C,3,0),0)</f>
        <v>0</v>
      </c>
      <c r="O946">
        <f>IFERROR(VLOOKUP($A946,[5]数据处理!$A:$N,14,0),0)</f>
        <v>10</v>
      </c>
      <c r="P946" t="str">
        <f>IFERROR(VLOOKUP($A946,[3]库存报告使用数据!$A$1:$B$65536,2,0),"")</f>
        <v/>
      </c>
      <c r="Q946" t="str">
        <f>IFERROR(VLOOKUP($A946,[3]库存报告使用数据!$A$1:$E$65536,5,0),"")</f>
        <v/>
      </c>
      <c r="R946" t="str">
        <f>IFERROR(VLOOKUP($A946,[3]库存报告使用数据!$A$1:$H$65536,8,0),"")</f>
        <v/>
      </c>
      <c r="S946" t="str">
        <f>IFERROR(VLOOKUP($A946,[3]库存报告使用数据!$A$1:$K$65536,11,0),"")</f>
        <v/>
      </c>
      <c r="T946" t="str">
        <f>IFERROR(VLOOKUP($A946,[3]库存报告使用数据!$A$1:$C$65536,3,0),"")</f>
        <v/>
      </c>
      <c r="U946" t="str">
        <f>IFERROR(VLOOKUP($A946,[3]库存报告使用数据!$A$1:$F$65536,6,0),"")</f>
        <v/>
      </c>
      <c r="V946" t="str">
        <f>IFERROR(VLOOKUP($A946,[3]库存报告使用数据!$A$1:$I$65536,9,0),"")</f>
        <v/>
      </c>
      <c r="W946" t="str">
        <f>IFERROR(VLOOKUP($A946,[3]库存报告使用数据!$A$1:$L$65536,12,0),"")</f>
        <v/>
      </c>
      <c r="X946" s="20" t="str">
        <f t="shared" si="240"/>
        <v/>
      </c>
      <c r="Y946" s="20" t="str">
        <f t="shared" si="241"/>
        <v/>
      </c>
      <c r="Z946" s="20" t="str">
        <f t="shared" si="242"/>
        <v/>
      </c>
      <c r="AA946" s="20" t="str">
        <f t="shared" si="243"/>
        <v/>
      </c>
      <c r="AB946" t="str">
        <f>IFERROR(VLOOKUP($A946,[3]库存报告使用数据!$A$1:$D$65536,4,0),"")</f>
        <v/>
      </c>
      <c r="AC946" t="str">
        <f>IFERROR(VLOOKUP($A946,[3]库存报告使用数据!$A$1:$G$65536,7,0),"")</f>
        <v/>
      </c>
      <c r="AD946" t="str">
        <f>IFERROR(VLOOKUP($A946,[3]库存报告使用数据!$A$1:$J$65536,10,0),"")</f>
        <v/>
      </c>
      <c r="AE946" t="str">
        <f>IFERROR(VLOOKUP($A946,[3]库存报告使用数据!$A$1:$M$65536,13,0),"")</f>
        <v/>
      </c>
      <c r="AF946" s="20" t="str">
        <f t="shared" si="244"/>
        <v/>
      </c>
      <c r="AG946" s="20" t="str">
        <f t="shared" si="245"/>
        <v/>
      </c>
      <c r="AH946" s="20" t="str">
        <f t="shared" si="246"/>
        <v/>
      </c>
      <c r="AI946" s="20" t="str">
        <f t="shared" si="247"/>
        <v/>
      </c>
      <c r="AJ946">
        <f>IFERROR(VLOOKUP($B946,[4]库存报告使用数据!$A$1:$B$65536,2,0),0)</f>
        <v>0</v>
      </c>
      <c r="AK946">
        <f>IFERROR(VLOOKUP($B946,[4]库存报告使用数据!$A$1:$C$65536,3,0),)</f>
        <v>0</v>
      </c>
      <c r="AL946">
        <f>IFERROR(VLOOKUP($B946,[4]库存报告使用数据!$A$1:$D$65536,4,0),)</f>
        <v>2</v>
      </c>
      <c r="AM946">
        <f>IFERROR(VLOOKUP($B946,[4]库存报告使用数据!$A$1:$E$65536,5,0),)</f>
        <v>0</v>
      </c>
      <c r="AN946" s="20" t="str">
        <f t="shared" si="248"/>
        <v/>
      </c>
      <c r="AO946" s="20" t="str">
        <f t="shared" si="249"/>
        <v/>
      </c>
      <c r="AP946" s="20">
        <f t="shared" si="250"/>
        <v>0</v>
      </c>
      <c r="AQ946" s="20" t="str">
        <f t="shared" si="251"/>
        <v/>
      </c>
      <c r="AR946" s="32">
        <f t="shared" si="252"/>
        <v>0.142857142857143</v>
      </c>
      <c r="AS946" s="32">
        <f t="shared" si="253"/>
        <v>8.57142857142857</v>
      </c>
      <c r="AT946" s="32">
        <f t="shared" si="254"/>
        <v>0.428571428571429</v>
      </c>
      <c r="AU946" s="28">
        <f t="shared" si="255"/>
        <v>63</v>
      </c>
      <c r="AV946" s="34">
        <f>IFERROR(时间!$B$4+AU946,"上周无销量")</f>
        <v>43346</v>
      </c>
    </row>
    <row r="947" spans="1:48">
      <c r="A947" s="18" t="s">
        <v>992</v>
      </c>
      <c r="B947" t="str">
        <f>VLOOKUP(A947,'[1]sku-asin（子）'!$A:$B,2,0)</f>
        <v>B01N0VKLGT</v>
      </c>
      <c r="C947" t="str">
        <f>VLOOKUP(A947,'[1]子sku-父sku'!$A:$B,2,0)</f>
        <v>LYQ-BS-ZQ2973</v>
      </c>
      <c r="D947" s="28">
        <f>IFERROR(VLOOKUP(A947,[2]库存报告使用数据处理!$A:$C,3,0),0)</f>
        <v>0</v>
      </c>
      <c r="E947" s="28">
        <f>IFERROR(VLOOKUP(A947,[2]库存报告使用数据处理!$A:$D,4,0),0)</f>
        <v>2</v>
      </c>
      <c r="F947" s="28">
        <f>IFERROR(VLOOKUP(A947,[2]库存报告使用数据处理!$A:$E,5,0),0)</f>
        <v>3</v>
      </c>
      <c r="G947" s="28">
        <f>IFERROR(VLOOKUP(A947,[2]库存报告使用数据处理!$A:$F,6,0),0)</f>
        <v>0</v>
      </c>
      <c r="H947" s="29">
        <f>IFERROR(VLOOKUP(A947,[2]库存报告使用数据处理!$A:$G,7,0),0)</f>
        <v>11.118</v>
      </c>
      <c r="I947">
        <f>IFERROR(VLOOKUP(A947,[5]数据处理!$A:$B,2,0),0)</f>
        <v>1</v>
      </c>
      <c r="J947" s="30">
        <f>IFERROR(VLOOKUP(A947,[5]数据处理!$A:$D,4,0),0)</f>
        <v>0</v>
      </c>
      <c r="K947" s="30">
        <f>IFERROR(VLOOKUP(A947,[5]数据处理!$A:$E,5,0),0)</f>
        <v>0</v>
      </c>
      <c r="L947" s="30">
        <f>IFERROR(VLOOKUP(A947,[5]数据处理!$A:$G,7,0),0)</f>
        <v>0</v>
      </c>
      <c r="M947">
        <f t="shared" si="239"/>
        <v>1</v>
      </c>
      <c r="N947">
        <f>IFERROR(VLOOKUP(A947,[5]数据处理!$A:$C,3,0),0)</f>
        <v>0</v>
      </c>
      <c r="O947">
        <f>IFERROR(VLOOKUP($A947,[5]数据处理!$A:$N,14,0),0)</f>
        <v>0</v>
      </c>
      <c r="P947">
        <f>IFERROR(VLOOKUP($A947,[3]库存报告使用数据!$A$1:$B$65536,2,0),"")</f>
        <v>1559</v>
      </c>
      <c r="Q947">
        <f>IFERROR(VLOOKUP($A947,[3]库存报告使用数据!$A$1:$E$65536,5,0),"")</f>
        <v>885</v>
      </c>
      <c r="R947">
        <f>IFERROR(VLOOKUP($A947,[3]库存报告使用数据!$A$1:$H$65536,8,0),"")</f>
        <v>829</v>
      </c>
      <c r="S947">
        <f>IFERROR(VLOOKUP($A947,[3]库存报告使用数据!$A$1:$K$65536,11,0),"")</f>
        <v>709</v>
      </c>
      <c r="T947">
        <f>IFERROR(VLOOKUP($A947,[3]库存报告使用数据!$A$1:$C$65536,3,0),"")</f>
        <v>11</v>
      </c>
      <c r="U947">
        <f>IFERROR(VLOOKUP($A947,[3]库存报告使用数据!$A$1:$F$65536,6,0),"")</f>
        <v>6</v>
      </c>
      <c r="V947">
        <f>IFERROR(VLOOKUP($A947,[3]库存报告使用数据!$A$1:$I$65536,9,0),"")</f>
        <v>8</v>
      </c>
      <c r="W947">
        <f>IFERROR(VLOOKUP($A947,[3]库存报告使用数据!$A$1:$L$65536,12,0),"")</f>
        <v>6</v>
      </c>
      <c r="X947" s="20">
        <f t="shared" si="240"/>
        <v>0.00705580500320718</v>
      </c>
      <c r="Y947" s="20">
        <f t="shared" si="241"/>
        <v>0.00677966101694915</v>
      </c>
      <c r="Z947" s="20">
        <f t="shared" si="242"/>
        <v>0.00965018094089264</v>
      </c>
      <c r="AA947" s="20">
        <f t="shared" si="243"/>
        <v>0.00846262341325811</v>
      </c>
      <c r="AB947">
        <f>IFERROR(VLOOKUP($A947,[3]库存报告使用数据!$A$1:$D$65536,4,0),"")</f>
        <v>2.37</v>
      </c>
      <c r="AC947">
        <f>IFERROR(VLOOKUP($A947,[3]库存报告使用数据!$A$1:$G$65536,7,0),"")</f>
        <v>0.7</v>
      </c>
      <c r="AD947">
        <f>IFERROR(VLOOKUP($A947,[3]库存报告使用数据!$A$1:$J$65536,10,0),"")</f>
        <v>1.14</v>
      </c>
      <c r="AE947">
        <f>IFERROR(VLOOKUP($A947,[3]库存报告使用数据!$A$1:$M$65536,13,0),"")</f>
        <v>1.11</v>
      </c>
      <c r="AF947" s="20" t="str">
        <f t="shared" si="244"/>
        <v>无销售广告费为2.37</v>
      </c>
      <c r="AG947" s="20">
        <f t="shared" si="245"/>
        <v>0.0314804821010973</v>
      </c>
      <c r="AH947" s="20">
        <f t="shared" si="246"/>
        <v>0.0341788091383342</v>
      </c>
      <c r="AI947" s="20" t="str">
        <f t="shared" si="247"/>
        <v>无销售广告费为1.11</v>
      </c>
      <c r="AJ947">
        <f>IFERROR(VLOOKUP($B947,[4]库存报告使用数据!$A$1:$B$65536,2,0),0)</f>
        <v>3</v>
      </c>
      <c r="AK947">
        <f>IFERROR(VLOOKUP($B947,[4]库存报告使用数据!$A$1:$C$65536,3,0),)</f>
        <v>4</v>
      </c>
      <c r="AL947">
        <f>IFERROR(VLOOKUP($B947,[4]库存报告使用数据!$A$1:$D$65536,4,0),)</f>
        <v>1</v>
      </c>
      <c r="AM947">
        <f>IFERROR(VLOOKUP($B947,[4]库存报告使用数据!$A$1:$E$65536,5,0),)</f>
        <v>0</v>
      </c>
      <c r="AN947" s="20">
        <f t="shared" si="248"/>
        <v>0</v>
      </c>
      <c r="AO947" s="20">
        <f t="shared" si="249"/>
        <v>0.5</v>
      </c>
      <c r="AP947" s="20">
        <f t="shared" si="250"/>
        <v>3</v>
      </c>
      <c r="AQ947" s="20" t="str">
        <f t="shared" si="251"/>
        <v/>
      </c>
      <c r="AR947" s="32">
        <f t="shared" si="252"/>
        <v>0</v>
      </c>
      <c r="AS947" s="32">
        <f t="shared" si="253"/>
        <v>0</v>
      </c>
      <c r="AT947" s="32">
        <f t="shared" si="254"/>
        <v>1</v>
      </c>
      <c r="AU947" s="28" t="str">
        <f t="shared" si="255"/>
        <v>库存为1</v>
      </c>
      <c r="AV947" s="34" t="str">
        <f>IFERROR(时间!$B$4+AU947,"上周无销量")</f>
        <v>上周无销量</v>
      </c>
    </row>
    <row r="948" spans="1:48">
      <c r="A948" s="18" t="s">
        <v>993</v>
      </c>
      <c r="B948" t="str">
        <f>VLOOKUP(A948,'[1]sku-asin（子）'!$A:$B,2,0)</f>
        <v>B01N6LKN1Q</v>
      </c>
      <c r="C948" t="str">
        <f>VLOOKUP(A948,'[1]子sku-父sku'!$A:$B,2,0)</f>
        <v>LYQ-BS-ZQ2973</v>
      </c>
      <c r="D948" s="28">
        <f>IFERROR(VLOOKUP(A948,[2]库存报告使用数据处理!$A:$C,3,0),0)</f>
        <v>0</v>
      </c>
      <c r="E948" s="28">
        <f>IFERROR(VLOOKUP(A948,[2]库存报告使用数据处理!$A:$D,4,0),0)</f>
        <v>0</v>
      </c>
      <c r="F948" s="28">
        <f>IFERROR(VLOOKUP(A948,[2]库存报告使用数据处理!$A:$E,5,0),0)</f>
        <v>0</v>
      </c>
      <c r="G948" s="28">
        <f>IFERROR(VLOOKUP(A948,[2]库存报告使用数据处理!$A:$F,6,0),0)</f>
        <v>1</v>
      </c>
      <c r="H948" s="29">
        <f>IFERROR(VLOOKUP(A948,[2]库存报告使用数据处理!$A:$G,7,0),0)</f>
        <v>9.9</v>
      </c>
      <c r="I948">
        <f>IFERROR(VLOOKUP(A948,[5]数据处理!$A:$B,2,0),0)</f>
        <v>6</v>
      </c>
      <c r="J948" s="30">
        <f>IFERROR(VLOOKUP(A948,[5]数据处理!$A:$D,4,0),0)</f>
        <v>0</v>
      </c>
      <c r="K948" s="30">
        <f>IFERROR(VLOOKUP(A948,[5]数据处理!$A:$E,5,0),0)</f>
        <v>0</v>
      </c>
      <c r="L948" s="30">
        <f>IFERROR(VLOOKUP(A948,[5]数据处理!$A:$G,7,0),0)</f>
        <v>0</v>
      </c>
      <c r="M948">
        <f t="shared" si="239"/>
        <v>6</v>
      </c>
      <c r="N948">
        <f>IFERROR(VLOOKUP(A948,[5]数据处理!$A:$C,3,0),0)</f>
        <v>0</v>
      </c>
      <c r="O948">
        <f>IFERROR(VLOOKUP($A948,[5]数据处理!$A:$N,14,0),0)</f>
        <v>6</v>
      </c>
      <c r="P948" t="str">
        <f>IFERROR(VLOOKUP($A948,[3]库存报告使用数据!$A$1:$B$65536,2,0),"")</f>
        <v/>
      </c>
      <c r="Q948" t="str">
        <f>IFERROR(VLOOKUP($A948,[3]库存报告使用数据!$A$1:$E$65536,5,0),"")</f>
        <v/>
      </c>
      <c r="R948" t="str">
        <f>IFERROR(VLOOKUP($A948,[3]库存报告使用数据!$A$1:$H$65536,8,0),"")</f>
        <v/>
      </c>
      <c r="S948" t="str">
        <f>IFERROR(VLOOKUP($A948,[3]库存报告使用数据!$A$1:$K$65536,11,0),"")</f>
        <v/>
      </c>
      <c r="T948" t="str">
        <f>IFERROR(VLOOKUP($A948,[3]库存报告使用数据!$A$1:$C$65536,3,0),"")</f>
        <v/>
      </c>
      <c r="U948" t="str">
        <f>IFERROR(VLOOKUP($A948,[3]库存报告使用数据!$A$1:$F$65536,6,0),"")</f>
        <v/>
      </c>
      <c r="V948" t="str">
        <f>IFERROR(VLOOKUP($A948,[3]库存报告使用数据!$A$1:$I$65536,9,0),"")</f>
        <v/>
      </c>
      <c r="W948" t="str">
        <f>IFERROR(VLOOKUP($A948,[3]库存报告使用数据!$A$1:$L$65536,12,0),"")</f>
        <v/>
      </c>
      <c r="X948" s="20" t="str">
        <f t="shared" si="240"/>
        <v/>
      </c>
      <c r="Y948" s="20" t="str">
        <f t="shared" si="241"/>
        <v/>
      </c>
      <c r="Z948" s="20" t="str">
        <f t="shared" si="242"/>
        <v/>
      </c>
      <c r="AA948" s="20" t="str">
        <f t="shared" si="243"/>
        <v/>
      </c>
      <c r="AB948" t="str">
        <f>IFERROR(VLOOKUP($A948,[3]库存报告使用数据!$A$1:$D$65536,4,0),"")</f>
        <v/>
      </c>
      <c r="AC948" t="str">
        <f>IFERROR(VLOOKUP($A948,[3]库存报告使用数据!$A$1:$G$65536,7,0),"")</f>
        <v/>
      </c>
      <c r="AD948" t="str">
        <f>IFERROR(VLOOKUP($A948,[3]库存报告使用数据!$A$1:$J$65536,10,0),"")</f>
        <v/>
      </c>
      <c r="AE948" t="str">
        <f>IFERROR(VLOOKUP($A948,[3]库存报告使用数据!$A$1:$M$65536,13,0),"")</f>
        <v/>
      </c>
      <c r="AF948" s="20" t="str">
        <f t="shared" si="244"/>
        <v/>
      </c>
      <c r="AG948" s="20" t="str">
        <f t="shared" si="245"/>
        <v/>
      </c>
      <c r="AH948" s="20" t="str">
        <f t="shared" si="246"/>
        <v/>
      </c>
      <c r="AI948" s="20" t="str">
        <f t="shared" si="247"/>
        <v/>
      </c>
      <c r="AJ948">
        <f>IFERROR(VLOOKUP($B948,[4]库存报告使用数据!$A$1:$B$65536,2,0),0)</f>
        <v>0</v>
      </c>
      <c r="AK948">
        <f>IFERROR(VLOOKUP($B948,[4]库存报告使用数据!$A$1:$C$65536,3,0),)</f>
        <v>0</v>
      </c>
      <c r="AL948">
        <f>IFERROR(VLOOKUP($B948,[4]库存报告使用数据!$A$1:$D$65536,4,0),)</f>
        <v>0</v>
      </c>
      <c r="AM948">
        <f>IFERROR(VLOOKUP($B948,[4]库存报告使用数据!$A$1:$E$65536,5,0),)</f>
        <v>0</v>
      </c>
      <c r="AN948" s="20" t="str">
        <f t="shared" si="248"/>
        <v/>
      </c>
      <c r="AO948" s="20" t="str">
        <f t="shared" si="249"/>
        <v/>
      </c>
      <c r="AP948" s="20" t="str">
        <f t="shared" si="250"/>
        <v/>
      </c>
      <c r="AQ948" s="20" t="str">
        <f t="shared" si="251"/>
        <v/>
      </c>
      <c r="AR948" s="32">
        <f t="shared" si="252"/>
        <v>0</v>
      </c>
      <c r="AS948" s="32">
        <f t="shared" si="253"/>
        <v>0</v>
      </c>
      <c r="AT948" s="32">
        <f t="shared" si="254"/>
        <v>6</v>
      </c>
      <c r="AU948" s="28" t="str">
        <f t="shared" si="255"/>
        <v>库存为6</v>
      </c>
      <c r="AV948" s="34" t="str">
        <f>IFERROR(时间!$B$4+AU948,"上周无销量")</f>
        <v>上周无销量</v>
      </c>
    </row>
    <row r="949" spans="1:48">
      <c r="A949" s="18" t="s">
        <v>994</v>
      </c>
      <c r="B949" t="str">
        <f>VLOOKUP(A949,'[1]sku-asin（子）'!$A:$B,2,0)</f>
        <v>B075R5YH4W</v>
      </c>
      <c r="C949" t="str">
        <f>VLOOKUP(A949,'[1]子sku-父sku'!$A:$B,2,0)</f>
        <v>LYQ-BS-ZQ2973</v>
      </c>
      <c r="D949" s="28">
        <f>IFERROR(VLOOKUP(A949,[2]库存报告使用数据处理!$A:$C,3,0),0)</f>
        <v>0</v>
      </c>
      <c r="E949" s="28">
        <f>IFERROR(VLOOKUP(A949,[2]库存报告使用数据处理!$A:$D,4,0),0)</f>
        <v>0</v>
      </c>
      <c r="F949" s="28">
        <f>IFERROR(VLOOKUP(A949,[2]库存报告使用数据处理!$A:$E,5,0),0)</f>
        <v>0</v>
      </c>
      <c r="G949" s="28">
        <f>IFERROR(VLOOKUP(A949,[2]库存报告使用数据处理!$A:$F,6,0),0)</f>
        <v>0</v>
      </c>
      <c r="H949" s="29">
        <f>IFERROR(VLOOKUP(A949,[2]库存报告使用数据处理!$A:$G,7,0),0)</f>
        <v>0</v>
      </c>
      <c r="I949">
        <f>IFERROR(VLOOKUP(A949,[5]数据处理!$A:$B,2,0),0)</f>
        <v>1</v>
      </c>
      <c r="J949" s="30">
        <f>IFERROR(VLOOKUP(A949,[5]数据处理!$A:$D,4,0),0)</f>
        <v>0</v>
      </c>
      <c r="K949" s="30">
        <f>IFERROR(VLOOKUP(A949,[5]数据处理!$A:$E,5,0),0)</f>
        <v>0</v>
      </c>
      <c r="L949" s="30">
        <f>IFERROR(VLOOKUP(A949,[5]数据处理!$A:$G,7,0),0)</f>
        <v>0</v>
      </c>
      <c r="M949">
        <f t="shared" si="239"/>
        <v>1</v>
      </c>
      <c r="N949">
        <f>IFERROR(VLOOKUP(A949,[5]数据处理!$A:$C,3,0),0)</f>
        <v>0</v>
      </c>
      <c r="O949">
        <f>IFERROR(VLOOKUP($A949,[5]数据处理!$A:$N,14,0),0)</f>
        <v>1</v>
      </c>
      <c r="P949" t="str">
        <f>IFERROR(VLOOKUP($A949,[3]库存报告使用数据!$A$1:$B$65536,2,0),"")</f>
        <v/>
      </c>
      <c r="Q949" t="str">
        <f>IFERROR(VLOOKUP($A949,[3]库存报告使用数据!$A$1:$E$65536,5,0),"")</f>
        <v/>
      </c>
      <c r="R949" t="str">
        <f>IFERROR(VLOOKUP($A949,[3]库存报告使用数据!$A$1:$H$65536,8,0),"")</f>
        <v/>
      </c>
      <c r="S949" t="str">
        <f>IFERROR(VLOOKUP($A949,[3]库存报告使用数据!$A$1:$K$65536,11,0),"")</f>
        <v/>
      </c>
      <c r="T949" t="str">
        <f>IFERROR(VLOOKUP($A949,[3]库存报告使用数据!$A$1:$C$65536,3,0),"")</f>
        <v/>
      </c>
      <c r="U949" t="str">
        <f>IFERROR(VLOOKUP($A949,[3]库存报告使用数据!$A$1:$F$65536,6,0),"")</f>
        <v/>
      </c>
      <c r="V949" t="str">
        <f>IFERROR(VLOOKUP($A949,[3]库存报告使用数据!$A$1:$I$65536,9,0),"")</f>
        <v/>
      </c>
      <c r="W949" t="str">
        <f>IFERROR(VLOOKUP($A949,[3]库存报告使用数据!$A$1:$L$65536,12,0),"")</f>
        <v/>
      </c>
      <c r="X949" s="20" t="str">
        <f t="shared" si="240"/>
        <v/>
      </c>
      <c r="Y949" s="20" t="str">
        <f t="shared" si="241"/>
        <v/>
      </c>
      <c r="Z949" s="20" t="str">
        <f t="shared" si="242"/>
        <v/>
      </c>
      <c r="AA949" s="20" t="str">
        <f t="shared" si="243"/>
        <v/>
      </c>
      <c r="AB949" t="str">
        <f>IFERROR(VLOOKUP($A949,[3]库存报告使用数据!$A$1:$D$65536,4,0),"")</f>
        <v/>
      </c>
      <c r="AC949" t="str">
        <f>IFERROR(VLOOKUP($A949,[3]库存报告使用数据!$A$1:$G$65536,7,0),"")</f>
        <v/>
      </c>
      <c r="AD949" t="str">
        <f>IFERROR(VLOOKUP($A949,[3]库存报告使用数据!$A$1:$J$65536,10,0),"")</f>
        <v/>
      </c>
      <c r="AE949" t="str">
        <f>IFERROR(VLOOKUP($A949,[3]库存报告使用数据!$A$1:$M$65536,13,0),"")</f>
        <v/>
      </c>
      <c r="AF949" s="20" t="str">
        <f t="shared" si="244"/>
        <v/>
      </c>
      <c r="AG949" s="20" t="str">
        <f t="shared" si="245"/>
        <v/>
      </c>
      <c r="AH949" s="20" t="str">
        <f t="shared" si="246"/>
        <v/>
      </c>
      <c r="AI949" s="20" t="str">
        <f t="shared" si="247"/>
        <v/>
      </c>
      <c r="AJ949">
        <f>IFERROR(VLOOKUP($B949,[4]库存报告使用数据!$A$1:$B$65536,2,0),0)</f>
        <v>0</v>
      </c>
      <c r="AK949">
        <f>IFERROR(VLOOKUP($B949,[4]库存报告使用数据!$A$1:$C$65536,3,0),)</f>
        <v>0</v>
      </c>
      <c r="AL949">
        <f>IFERROR(VLOOKUP($B949,[4]库存报告使用数据!$A$1:$D$65536,4,0),)</f>
        <v>1</v>
      </c>
      <c r="AM949">
        <f>IFERROR(VLOOKUP($B949,[4]库存报告使用数据!$A$1:$E$65536,5,0),)</f>
        <v>3</v>
      </c>
      <c r="AN949" s="20" t="str">
        <f t="shared" si="248"/>
        <v/>
      </c>
      <c r="AO949" s="20" t="str">
        <f t="shared" si="249"/>
        <v/>
      </c>
      <c r="AP949" s="20">
        <f t="shared" si="250"/>
        <v>0</v>
      </c>
      <c r="AQ949" s="20">
        <f t="shared" si="251"/>
        <v>0</v>
      </c>
      <c r="AR949" s="32">
        <f t="shared" si="252"/>
        <v>0</v>
      </c>
      <c r="AS949" s="32">
        <f t="shared" si="253"/>
        <v>0</v>
      </c>
      <c r="AT949" s="32">
        <f t="shared" si="254"/>
        <v>1</v>
      </c>
      <c r="AU949" s="28" t="str">
        <f t="shared" si="255"/>
        <v>库存为1</v>
      </c>
      <c r="AV949" s="34" t="str">
        <f>IFERROR(时间!$B$4+AU949,"上周无销量")</f>
        <v>上周无销量</v>
      </c>
    </row>
    <row r="950" spans="1:48">
      <c r="A950" s="18" t="s">
        <v>995</v>
      </c>
      <c r="B950" t="str">
        <f>VLOOKUP(A950,'[1]sku-asin（子）'!$A:$B,2,0)</f>
        <v>B01MQKFRQS</v>
      </c>
      <c r="C950" t="str">
        <f>VLOOKUP(A950,'[1]子sku-父sku'!$A:$B,2,0)</f>
        <v>LYQ-BS-ZQ2973</v>
      </c>
      <c r="D950" s="28">
        <f>IFERROR(VLOOKUP(A950,[2]库存报告使用数据处理!$A:$C,3,0),0)</f>
        <v>1</v>
      </c>
      <c r="E950" s="28">
        <f>IFERROR(VLOOKUP(A950,[2]库存报告使用数据处理!$A:$D,4,0),0)</f>
        <v>0</v>
      </c>
      <c r="F950" s="28">
        <f>IFERROR(VLOOKUP(A950,[2]库存报告使用数据处理!$A:$E,5,0),0)</f>
        <v>0</v>
      </c>
      <c r="G950" s="28">
        <f>IFERROR(VLOOKUP(A950,[2]库存报告使用数据处理!$A:$F,6,0),0)</f>
        <v>0</v>
      </c>
      <c r="H950" s="29">
        <f>IFERROR(VLOOKUP(A950,[2]库存报告使用数据处理!$A:$G,7,0),0)</f>
        <v>6.99</v>
      </c>
      <c r="I950">
        <f>IFERROR(VLOOKUP(A950,[5]数据处理!$A:$B,2,0),0)</f>
        <v>20</v>
      </c>
      <c r="J950" s="30">
        <f>IFERROR(VLOOKUP(A950,[5]数据处理!$A:$D,4,0),0)</f>
        <v>0</v>
      </c>
      <c r="K950" s="30">
        <f>IFERROR(VLOOKUP(A950,[5]数据处理!$A:$E,5,0),0)</f>
        <v>0</v>
      </c>
      <c r="L950" s="30">
        <f>IFERROR(VLOOKUP(A950,[5]数据处理!$A:$G,7,0),0)</f>
        <v>0</v>
      </c>
      <c r="M950">
        <f t="shared" si="239"/>
        <v>20</v>
      </c>
      <c r="N950">
        <f>IFERROR(VLOOKUP(A950,[5]数据处理!$A:$C,3,0),0)</f>
        <v>0</v>
      </c>
      <c r="O950">
        <f>IFERROR(VLOOKUP($A950,[5]数据处理!$A:$N,14,0),0)</f>
        <v>19</v>
      </c>
      <c r="P950" t="str">
        <f>IFERROR(VLOOKUP($A950,[3]库存报告使用数据!$A$1:$B$65536,2,0),"")</f>
        <v/>
      </c>
      <c r="Q950" t="str">
        <f>IFERROR(VLOOKUP($A950,[3]库存报告使用数据!$A$1:$E$65536,5,0),"")</f>
        <v/>
      </c>
      <c r="R950" t="str">
        <f>IFERROR(VLOOKUP($A950,[3]库存报告使用数据!$A$1:$H$65536,8,0),"")</f>
        <v/>
      </c>
      <c r="S950" t="str">
        <f>IFERROR(VLOOKUP($A950,[3]库存报告使用数据!$A$1:$K$65536,11,0),"")</f>
        <v/>
      </c>
      <c r="T950" t="str">
        <f>IFERROR(VLOOKUP($A950,[3]库存报告使用数据!$A$1:$C$65536,3,0),"")</f>
        <v/>
      </c>
      <c r="U950" t="str">
        <f>IFERROR(VLOOKUP($A950,[3]库存报告使用数据!$A$1:$F$65536,6,0),"")</f>
        <v/>
      </c>
      <c r="V950" t="str">
        <f>IFERROR(VLOOKUP($A950,[3]库存报告使用数据!$A$1:$I$65536,9,0),"")</f>
        <v/>
      </c>
      <c r="W950" t="str">
        <f>IFERROR(VLOOKUP($A950,[3]库存报告使用数据!$A$1:$L$65536,12,0),"")</f>
        <v/>
      </c>
      <c r="X950" s="20" t="str">
        <f t="shared" si="240"/>
        <v/>
      </c>
      <c r="Y950" s="20" t="str">
        <f t="shared" si="241"/>
        <v/>
      </c>
      <c r="Z950" s="20" t="str">
        <f t="shared" si="242"/>
        <v/>
      </c>
      <c r="AA950" s="20" t="str">
        <f t="shared" si="243"/>
        <v/>
      </c>
      <c r="AB950" t="str">
        <f>IFERROR(VLOOKUP($A950,[3]库存报告使用数据!$A$1:$D$65536,4,0),"")</f>
        <v/>
      </c>
      <c r="AC950" t="str">
        <f>IFERROR(VLOOKUP($A950,[3]库存报告使用数据!$A$1:$G$65536,7,0),"")</f>
        <v/>
      </c>
      <c r="AD950" t="str">
        <f>IFERROR(VLOOKUP($A950,[3]库存报告使用数据!$A$1:$J$65536,10,0),"")</f>
        <v/>
      </c>
      <c r="AE950" t="str">
        <f>IFERROR(VLOOKUP($A950,[3]库存报告使用数据!$A$1:$M$65536,13,0),"")</f>
        <v/>
      </c>
      <c r="AF950" s="20" t="str">
        <f t="shared" si="244"/>
        <v/>
      </c>
      <c r="AG950" s="20" t="str">
        <f t="shared" si="245"/>
        <v/>
      </c>
      <c r="AH950" s="20" t="str">
        <f t="shared" si="246"/>
        <v/>
      </c>
      <c r="AI950" s="20" t="str">
        <f t="shared" si="247"/>
        <v/>
      </c>
      <c r="AJ950">
        <f>IFERROR(VLOOKUP($B950,[4]库存报告使用数据!$A$1:$B$65536,2,0),0)</f>
        <v>1</v>
      </c>
      <c r="AK950">
        <f>IFERROR(VLOOKUP($B950,[4]库存报告使用数据!$A$1:$C$65536,3,0),)</f>
        <v>1</v>
      </c>
      <c r="AL950">
        <f>IFERROR(VLOOKUP($B950,[4]库存报告使用数据!$A$1:$D$65536,4,0),)</f>
        <v>0</v>
      </c>
      <c r="AM950">
        <f>IFERROR(VLOOKUP($B950,[4]库存报告使用数据!$A$1:$E$65536,5,0),)</f>
        <v>1</v>
      </c>
      <c r="AN950" s="20">
        <f t="shared" si="248"/>
        <v>1</v>
      </c>
      <c r="AO950" s="20">
        <f t="shared" si="249"/>
        <v>0</v>
      </c>
      <c r="AP950" s="20" t="str">
        <f t="shared" si="250"/>
        <v/>
      </c>
      <c r="AQ950" s="20">
        <f t="shared" si="251"/>
        <v>0</v>
      </c>
      <c r="AR950" s="32">
        <f t="shared" si="252"/>
        <v>0.142857142857143</v>
      </c>
      <c r="AS950" s="32">
        <f t="shared" si="253"/>
        <v>8.57142857142857</v>
      </c>
      <c r="AT950" s="32">
        <f t="shared" si="254"/>
        <v>11.4285714285714</v>
      </c>
      <c r="AU950" s="28">
        <f t="shared" si="255"/>
        <v>140</v>
      </c>
      <c r="AV950" s="34">
        <f>IFERROR(时间!$B$4+AU950,"上周无销量")</f>
        <v>43423</v>
      </c>
    </row>
    <row r="951" spans="1:48">
      <c r="A951" s="18" t="s">
        <v>996</v>
      </c>
      <c r="B951" t="str">
        <f>VLOOKUP(A951,'[1]sku-asin（子）'!$A:$B,2,0)</f>
        <v>B01N0F8E75</v>
      </c>
      <c r="C951" t="str">
        <f>VLOOKUP(A951,'[1]子sku-父sku'!$A:$B,2,0)</f>
        <v>LYQ-BS-ZQ2973</v>
      </c>
      <c r="D951" s="28">
        <f>IFERROR(VLOOKUP(A951,[2]库存报告使用数据处理!$A:$C,3,0),0)</f>
        <v>0</v>
      </c>
      <c r="E951" s="28">
        <f>IFERROR(VLOOKUP(A951,[2]库存报告使用数据处理!$A:$D,4,0),0)</f>
        <v>2</v>
      </c>
      <c r="F951" s="28">
        <f>IFERROR(VLOOKUP(A951,[2]库存报告使用数据处理!$A:$E,5,0),0)</f>
        <v>0</v>
      </c>
      <c r="G951" s="28">
        <f>IFERROR(VLOOKUP(A951,[2]库存报告使用数据处理!$A:$F,6,0),0)</f>
        <v>0</v>
      </c>
      <c r="H951" s="29">
        <f>IFERROR(VLOOKUP(A951,[2]库存报告使用数据处理!$A:$G,7,0),0)</f>
        <v>9.9</v>
      </c>
      <c r="I951">
        <f>IFERROR(VLOOKUP(A951,[5]数据处理!$A:$B,2,0),0)</f>
        <v>0</v>
      </c>
      <c r="J951" s="30">
        <f>IFERROR(VLOOKUP(A951,[5]数据处理!$A:$D,4,0),0)</f>
        <v>0</v>
      </c>
      <c r="K951" s="30">
        <f>IFERROR(VLOOKUP(A951,[5]数据处理!$A:$E,5,0),0)</f>
        <v>0</v>
      </c>
      <c r="L951" s="30">
        <f>IFERROR(VLOOKUP(A951,[5]数据处理!$A:$G,7,0),0)</f>
        <v>0</v>
      </c>
      <c r="M951">
        <f t="shared" si="239"/>
        <v>0</v>
      </c>
      <c r="N951">
        <f>IFERROR(VLOOKUP(A951,[5]数据处理!$A:$C,3,0),0)</f>
        <v>0</v>
      </c>
      <c r="O951">
        <f>IFERROR(VLOOKUP($A951,[5]数据处理!$A:$N,14,0),0)</f>
        <v>0</v>
      </c>
      <c r="P951">
        <f>IFERROR(VLOOKUP($A951,[3]库存报告使用数据!$A$1:$B$65536,2,0),"")</f>
        <v>0</v>
      </c>
      <c r="Q951">
        <f>IFERROR(VLOOKUP($A951,[3]库存报告使用数据!$A$1:$E$65536,5,0),"")</f>
        <v>222</v>
      </c>
      <c r="R951">
        <f>IFERROR(VLOOKUP($A951,[3]库存报告使用数据!$A$1:$H$65536,8,0),"")</f>
        <v>358</v>
      </c>
      <c r="S951">
        <f>IFERROR(VLOOKUP($A951,[3]库存报告使用数据!$A$1:$K$65536,11,0),"")</f>
        <v>203</v>
      </c>
      <c r="T951">
        <f>IFERROR(VLOOKUP($A951,[3]库存报告使用数据!$A$1:$C$65536,3,0),"")</f>
        <v>0</v>
      </c>
      <c r="U951">
        <f>IFERROR(VLOOKUP($A951,[3]库存报告使用数据!$A$1:$F$65536,6,0),"")</f>
        <v>0</v>
      </c>
      <c r="V951">
        <f>IFERROR(VLOOKUP($A951,[3]库存报告使用数据!$A$1:$I$65536,9,0),"")</f>
        <v>0</v>
      </c>
      <c r="W951">
        <f>IFERROR(VLOOKUP($A951,[3]库存报告使用数据!$A$1:$L$65536,12,0),"")</f>
        <v>2</v>
      </c>
      <c r="X951" s="20" t="str">
        <f t="shared" si="240"/>
        <v/>
      </c>
      <c r="Y951" s="20">
        <f t="shared" si="241"/>
        <v>0</v>
      </c>
      <c r="Z951" s="20">
        <f t="shared" si="242"/>
        <v>0</v>
      </c>
      <c r="AA951" s="20">
        <f t="shared" si="243"/>
        <v>0.00985221674876847</v>
      </c>
      <c r="AB951">
        <f>IFERROR(VLOOKUP($A951,[3]库存报告使用数据!$A$1:$D$65536,4,0),"")</f>
        <v>0</v>
      </c>
      <c r="AC951">
        <f>IFERROR(VLOOKUP($A951,[3]库存报告使用数据!$A$1:$G$65536,7,0),"")</f>
        <v>0</v>
      </c>
      <c r="AD951">
        <f>IFERROR(VLOOKUP($A951,[3]库存报告使用数据!$A$1:$J$65536,10,0),"")</f>
        <v>0</v>
      </c>
      <c r="AE951">
        <f>IFERROR(VLOOKUP($A951,[3]库存报告使用数据!$A$1:$M$65536,13,0),"")</f>
        <v>0</v>
      </c>
      <c r="AF951" s="20" t="str">
        <f t="shared" si="244"/>
        <v/>
      </c>
      <c r="AG951" s="20" t="str">
        <f t="shared" si="245"/>
        <v/>
      </c>
      <c r="AH951" s="20" t="str">
        <f t="shared" si="246"/>
        <v/>
      </c>
      <c r="AI951" s="20" t="str">
        <f t="shared" si="247"/>
        <v/>
      </c>
      <c r="AJ951">
        <f>IFERROR(VLOOKUP($B951,[4]库存报告使用数据!$A$1:$B$65536,2,0),0)</f>
        <v>0</v>
      </c>
      <c r="AK951">
        <f>IFERROR(VLOOKUP($B951,[4]库存报告使用数据!$A$1:$C$65536,3,0),)</f>
        <v>1</v>
      </c>
      <c r="AL951">
        <f>IFERROR(VLOOKUP($B951,[4]库存报告使用数据!$A$1:$D$65536,4,0),)</f>
        <v>0</v>
      </c>
      <c r="AM951">
        <f>IFERROR(VLOOKUP($B951,[4]库存报告使用数据!$A$1:$E$65536,5,0),)</f>
        <v>1</v>
      </c>
      <c r="AN951" s="20" t="str">
        <f t="shared" si="248"/>
        <v/>
      </c>
      <c r="AO951" s="20">
        <f t="shared" si="249"/>
        <v>2</v>
      </c>
      <c r="AP951" s="20" t="str">
        <f t="shared" si="250"/>
        <v/>
      </c>
      <c r="AQ951" s="20">
        <f t="shared" si="251"/>
        <v>0</v>
      </c>
      <c r="AR951" s="32">
        <f t="shared" si="252"/>
        <v>0</v>
      </c>
      <c r="AS951" s="32">
        <f t="shared" si="253"/>
        <v>0</v>
      </c>
      <c r="AT951" s="32">
        <f t="shared" si="254"/>
        <v>0</v>
      </c>
      <c r="AU951" s="28" t="str">
        <f t="shared" si="255"/>
        <v>库存为0</v>
      </c>
      <c r="AV951" s="34" t="str">
        <f>IFERROR(时间!$B$4+AU951,"上周无销量")</f>
        <v>上周无销量</v>
      </c>
    </row>
    <row r="952" spans="1:48">
      <c r="A952" s="18" t="s">
        <v>997</v>
      </c>
      <c r="B952" t="str">
        <f>VLOOKUP(A952,'[1]sku-asin（子）'!$A:$B,2,0)</f>
        <v>B01N76B2TU</v>
      </c>
      <c r="C952" t="str">
        <f>VLOOKUP(A952,'[1]子sku-父sku'!$A:$B,2,0)</f>
        <v>LYQ-BS-ZQ2973</v>
      </c>
      <c r="D952" s="28">
        <f>IFERROR(VLOOKUP(A952,[2]库存报告使用数据处理!$A:$C,3,0),0)</f>
        <v>0</v>
      </c>
      <c r="E952" s="28">
        <f>IFERROR(VLOOKUP(A952,[2]库存报告使用数据处理!$A:$D,4,0),0)</f>
        <v>0</v>
      </c>
      <c r="F952" s="28">
        <f>IFERROR(VLOOKUP(A952,[2]库存报告使用数据处理!$A:$E,5,0),0)</f>
        <v>2</v>
      </c>
      <c r="G952" s="28">
        <f>IFERROR(VLOOKUP(A952,[2]库存报告使用数据处理!$A:$F,6,0),0)</f>
        <v>0</v>
      </c>
      <c r="H952" s="29">
        <f>IFERROR(VLOOKUP(A952,[2]库存报告使用数据处理!$A:$G,7,0),0)</f>
        <v>9.9</v>
      </c>
      <c r="I952">
        <f>IFERROR(VLOOKUP(A952,[5]数据处理!$A:$B,2,0),0)</f>
        <v>6</v>
      </c>
      <c r="J952" s="30">
        <f>IFERROR(VLOOKUP(A952,[5]数据处理!$A:$D,4,0),0)</f>
        <v>0</v>
      </c>
      <c r="K952" s="30">
        <f>IFERROR(VLOOKUP(A952,[5]数据处理!$A:$E,5,0),0)</f>
        <v>0</v>
      </c>
      <c r="L952" s="30">
        <f>IFERROR(VLOOKUP(A952,[5]数据处理!$A:$G,7,0),0)</f>
        <v>0</v>
      </c>
      <c r="M952">
        <f t="shared" si="239"/>
        <v>6</v>
      </c>
      <c r="N952">
        <f>IFERROR(VLOOKUP(A952,[5]数据处理!$A:$C,3,0),0)</f>
        <v>0</v>
      </c>
      <c r="O952">
        <f>IFERROR(VLOOKUP($A952,[5]数据处理!$A:$N,14,0),0)</f>
        <v>5</v>
      </c>
      <c r="P952">
        <f>IFERROR(VLOOKUP($A952,[3]库存报告使用数据!$A$1:$B$65536,2,0),"")</f>
        <v>10011</v>
      </c>
      <c r="Q952">
        <f>IFERROR(VLOOKUP($A952,[3]库存报告使用数据!$A$1:$E$65536,5,0),"")</f>
        <v>7043</v>
      </c>
      <c r="R952">
        <f>IFERROR(VLOOKUP($A952,[3]库存报告使用数据!$A$1:$H$65536,8,0),"")</f>
        <v>4410</v>
      </c>
      <c r="S952">
        <f>IFERROR(VLOOKUP($A952,[3]库存报告使用数据!$A$1:$K$65536,11,0),"")</f>
        <v>4086</v>
      </c>
      <c r="T952">
        <f>IFERROR(VLOOKUP($A952,[3]库存报告使用数据!$A$1:$C$65536,3,0),"")</f>
        <v>21</v>
      </c>
      <c r="U952">
        <f>IFERROR(VLOOKUP($A952,[3]库存报告使用数据!$A$1:$F$65536,6,0),"")</f>
        <v>16</v>
      </c>
      <c r="V952">
        <f>IFERROR(VLOOKUP($A952,[3]库存报告使用数据!$A$1:$I$65536,9,0),"")</f>
        <v>27</v>
      </c>
      <c r="W952">
        <f>IFERROR(VLOOKUP($A952,[3]库存报告使用数据!$A$1:$L$65536,12,0),"")</f>
        <v>24</v>
      </c>
      <c r="X952" s="20">
        <f t="shared" si="240"/>
        <v>0.00209769253820797</v>
      </c>
      <c r="Y952" s="20">
        <f t="shared" si="241"/>
        <v>0.00227175919352549</v>
      </c>
      <c r="Z952" s="20">
        <f t="shared" si="242"/>
        <v>0.00612244897959184</v>
      </c>
      <c r="AA952" s="20">
        <f t="shared" si="243"/>
        <v>0.00587371512481645</v>
      </c>
      <c r="AB952">
        <f>IFERROR(VLOOKUP($A952,[3]库存报告使用数据!$A$1:$D$65536,4,0),"")</f>
        <v>3.47</v>
      </c>
      <c r="AC952">
        <f>IFERROR(VLOOKUP($A952,[3]库存报告使用数据!$A$1:$G$65536,7,0),"")</f>
        <v>2.07</v>
      </c>
      <c r="AD952">
        <f>IFERROR(VLOOKUP($A952,[3]库存报告使用数据!$A$1:$J$65536,10,0),"")</f>
        <v>3.74</v>
      </c>
      <c r="AE952">
        <f>IFERROR(VLOOKUP($A952,[3]库存报告使用数据!$A$1:$M$65536,13,0),"")</f>
        <v>3.62</v>
      </c>
      <c r="AF952" s="20" t="str">
        <f t="shared" si="244"/>
        <v>无销售广告费为3.47</v>
      </c>
      <c r="AG952" s="20" t="str">
        <f t="shared" si="245"/>
        <v>无销售广告费为2.07</v>
      </c>
      <c r="AH952" s="20">
        <f t="shared" si="246"/>
        <v>0.188888888888889</v>
      </c>
      <c r="AI952" s="20" t="str">
        <f t="shared" si="247"/>
        <v>无销售广告费为3.62</v>
      </c>
      <c r="AJ952">
        <f>IFERROR(VLOOKUP($B952,[4]库存报告使用数据!$A$1:$B$65536,2,0),0)</f>
        <v>9</v>
      </c>
      <c r="AK952">
        <f>IFERROR(VLOOKUP($B952,[4]库存报告使用数据!$A$1:$C$65536,3,0),)</f>
        <v>8</v>
      </c>
      <c r="AL952">
        <f>IFERROR(VLOOKUP($B952,[4]库存报告使用数据!$A$1:$D$65536,4,0),)</f>
        <v>4</v>
      </c>
      <c r="AM952">
        <f>IFERROR(VLOOKUP($B952,[4]库存报告使用数据!$A$1:$E$65536,5,0),)</f>
        <v>5</v>
      </c>
      <c r="AN952" s="20">
        <f t="shared" si="248"/>
        <v>0</v>
      </c>
      <c r="AO952" s="20">
        <f t="shared" si="249"/>
        <v>0</v>
      </c>
      <c r="AP952" s="20">
        <f t="shared" si="250"/>
        <v>0.5</v>
      </c>
      <c r="AQ952" s="20">
        <f t="shared" si="251"/>
        <v>0</v>
      </c>
      <c r="AR952" s="32">
        <f t="shared" si="252"/>
        <v>0</v>
      </c>
      <c r="AS952" s="32">
        <f t="shared" si="253"/>
        <v>0</v>
      </c>
      <c r="AT952" s="32">
        <f t="shared" si="254"/>
        <v>6</v>
      </c>
      <c r="AU952" s="28" t="str">
        <f t="shared" si="255"/>
        <v>库存为6</v>
      </c>
      <c r="AV952" s="34" t="str">
        <f>IFERROR(时间!$B$4+AU952,"上周无销量")</f>
        <v>上周无销量</v>
      </c>
    </row>
    <row r="953" spans="1:48">
      <c r="A953" s="18" t="s">
        <v>998</v>
      </c>
      <c r="B953" t="str">
        <f>VLOOKUP(A953,'[1]sku-asin（子）'!$A:$B,2,0)</f>
        <v>B01MSNG54S</v>
      </c>
      <c r="C953" t="str">
        <f>VLOOKUP(A953,'[1]子sku-父sku'!$A:$B,2,0)</f>
        <v>LYQ-BS-ZQ2973</v>
      </c>
      <c r="D953" s="28">
        <f>IFERROR(VLOOKUP(A953,[2]库存报告使用数据处理!$A:$C,3,0),0)</f>
        <v>0</v>
      </c>
      <c r="E953" s="28">
        <f>IFERROR(VLOOKUP(A953,[2]库存报告使用数据处理!$A:$D,4,0),0)</f>
        <v>1</v>
      </c>
      <c r="F953" s="28">
        <f>IFERROR(VLOOKUP(A953,[2]库存报告使用数据处理!$A:$E,5,0),0)</f>
        <v>1</v>
      </c>
      <c r="G953" s="28">
        <f>IFERROR(VLOOKUP(A953,[2]库存报告使用数据处理!$A:$F,6,0),0)</f>
        <v>0</v>
      </c>
      <c r="H953" s="29">
        <f>IFERROR(VLOOKUP(A953,[2]库存报告使用数据处理!$A:$G,7,0),0)</f>
        <v>9.9</v>
      </c>
      <c r="I953">
        <f>IFERROR(VLOOKUP(A953,[5]数据处理!$A:$B,2,0),0)</f>
        <v>21</v>
      </c>
      <c r="J953" s="30">
        <f>IFERROR(VLOOKUP(A953,[5]数据处理!$A:$D,4,0),0)</f>
        <v>0</v>
      </c>
      <c r="K953" s="30">
        <f>IFERROR(VLOOKUP(A953,[5]数据处理!$A:$E,5,0),0)</f>
        <v>0</v>
      </c>
      <c r="L953" s="30">
        <f>IFERROR(VLOOKUP(A953,[5]数据处理!$A:$G,7,0),0)</f>
        <v>0</v>
      </c>
      <c r="M953">
        <f t="shared" si="239"/>
        <v>21</v>
      </c>
      <c r="N953">
        <f>IFERROR(VLOOKUP(A953,[5]数据处理!$A:$C,3,0),0)</f>
        <v>0</v>
      </c>
      <c r="O953">
        <f>IFERROR(VLOOKUP($A953,[5]数据处理!$A:$N,14,0),0)</f>
        <v>21</v>
      </c>
      <c r="P953" t="str">
        <f>IFERROR(VLOOKUP($A953,[3]库存报告使用数据!$A$1:$B$65536,2,0),"")</f>
        <v/>
      </c>
      <c r="Q953" t="str">
        <f>IFERROR(VLOOKUP($A953,[3]库存报告使用数据!$A$1:$E$65536,5,0),"")</f>
        <v/>
      </c>
      <c r="R953" t="str">
        <f>IFERROR(VLOOKUP($A953,[3]库存报告使用数据!$A$1:$H$65536,8,0),"")</f>
        <v/>
      </c>
      <c r="S953" t="str">
        <f>IFERROR(VLOOKUP($A953,[3]库存报告使用数据!$A$1:$K$65536,11,0),"")</f>
        <v/>
      </c>
      <c r="T953" t="str">
        <f>IFERROR(VLOOKUP($A953,[3]库存报告使用数据!$A$1:$C$65536,3,0),"")</f>
        <v/>
      </c>
      <c r="U953" t="str">
        <f>IFERROR(VLOOKUP($A953,[3]库存报告使用数据!$A$1:$F$65536,6,0),"")</f>
        <v/>
      </c>
      <c r="V953" t="str">
        <f>IFERROR(VLOOKUP($A953,[3]库存报告使用数据!$A$1:$I$65536,9,0),"")</f>
        <v/>
      </c>
      <c r="W953" t="str">
        <f>IFERROR(VLOOKUP($A953,[3]库存报告使用数据!$A$1:$L$65536,12,0),"")</f>
        <v/>
      </c>
      <c r="X953" s="20" t="str">
        <f t="shared" si="240"/>
        <v/>
      </c>
      <c r="Y953" s="20" t="str">
        <f t="shared" si="241"/>
        <v/>
      </c>
      <c r="Z953" s="20" t="str">
        <f t="shared" si="242"/>
        <v/>
      </c>
      <c r="AA953" s="20" t="str">
        <f t="shared" si="243"/>
        <v/>
      </c>
      <c r="AB953" t="str">
        <f>IFERROR(VLOOKUP($A953,[3]库存报告使用数据!$A$1:$D$65536,4,0),"")</f>
        <v/>
      </c>
      <c r="AC953" t="str">
        <f>IFERROR(VLOOKUP($A953,[3]库存报告使用数据!$A$1:$G$65536,7,0),"")</f>
        <v/>
      </c>
      <c r="AD953" t="str">
        <f>IFERROR(VLOOKUP($A953,[3]库存报告使用数据!$A$1:$J$65536,10,0),"")</f>
        <v/>
      </c>
      <c r="AE953" t="str">
        <f>IFERROR(VLOOKUP($A953,[3]库存报告使用数据!$A$1:$M$65536,13,0),"")</f>
        <v/>
      </c>
      <c r="AF953" s="20" t="str">
        <f t="shared" si="244"/>
        <v/>
      </c>
      <c r="AG953" s="20" t="str">
        <f t="shared" si="245"/>
        <v/>
      </c>
      <c r="AH953" s="20" t="str">
        <f t="shared" si="246"/>
        <v/>
      </c>
      <c r="AI953" s="20" t="str">
        <f t="shared" si="247"/>
        <v/>
      </c>
      <c r="AJ953">
        <f>IFERROR(VLOOKUP($B953,[4]库存报告使用数据!$A$1:$B$65536,2,0),0)</f>
        <v>2</v>
      </c>
      <c r="AK953">
        <f>IFERROR(VLOOKUP($B953,[4]库存报告使用数据!$A$1:$C$65536,3,0),)</f>
        <v>2</v>
      </c>
      <c r="AL953">
        <f>IFERROR(VLOOKUP($B953,[4]库存报告使用数据!$A$1:$D$65536,4,0),)</f>
        <v>1</v>
      </c>
      <c r="AM953">
        <f>IFERROR(VLOOKUP($B953,[4]库存报告使用数据!$A$1:$E$65536,5,0),)</f>
        <v>1</v>
      </c>
      <c r="AN953" s="20">
        <f t="shared" si="248"/>
        <v>0</v>
      </c>
      <c r="AO953" s="20">
        <f t="shared" si="249"/>
        <v>0.5</v>
      </c>
      <c r="AP953" s="20">
        <f t="shared" si="250"/>
        <v>1</v>
      </c>
      <c r="AQ953" s="20">
        <f t="shared" si="251"/>
        <v>0</v>
      </c>
      <c r="AR953" s="32">
        <f t="shared" si="252"/>
        <v>0</v>
      </c>
      <c r="AS953" s="32">
        <f t="shared" si="253"/>
        <v>0</v>
      </c>
      <c r="AT953" s="32">
        <f t="shared" si="254"/>
        <v>21</v>
      </c>
      <c r="AU953" s="28" t="str">
        <f t="shared" si="255"/>
        <v>库存为21</v>
      </c>
      <c r="AV953" s="34" t="str">
        <f>IFERROR(时间!$B$4+AU953,"上周无销量")</f>
        <v>上周无销量</v>
      </c>
    </row>
    <row r="954" spans="1:48">
      <c r="A954" s="18" t="s">
        <v>999</v>
      </c>
      <c r="B954" t="str">
        <f>VLOOKUP(A954,'[1]sku-asin（子）'!$A:$B,2,0)</f>
        <v>B075R4YM4V</v>
      </c>
      <c r="C954" t="str">
        <f>VLOOKUP(A954,'[1]子sku-父sku'!$A:$B,2,0)</f>
        <v>LYQ-BS-ZQ2973</v>
      </c>
      <c r="D954" s="28">
        <f>IFERROR(VLOOKUP(A954,[2]库存报告使用数据处理!$A:$C,3,0),0)</f>
        <v>0</v>
      </c>
      <c r="E954" s="28">
        <f>IFERROR(VLOOKUP(A954,[2]库存报告使用数据处理!$A:$D,4,0),0)</f>
        <v>0</v>
      </c>
      <c r="F954" s="28">
        <f>IFERROR(VLOOKUP(A954,[2]库存报告使用数据处理!$A:$E,5,0),0)</f>
        <v>0</v>
      </c>
      <c r="G954" s="28">
        <f>IFERROR(VLOOKUP(A954,[2]库存报告使用数据处理!$A:$F,6,0),0)</f>
        <v>0</v>
      </c>
      <c r="H954" s="29">
        <f>IFERROR(VLOOKUP(A954,[2]库存报告使用数据处理!$A:$G,7,0),0)</f>
        <v>0</v>
      </c>
      <c r="I954">
        <f>IFERROR(VLOOKUP(A954,[5]数据处理!$A:$B,2,0),0)</f>
        <v>8</v>
      </c>
      <c r="J954" s="30">
        <f>IFERROR(VLOOKUP(A954,[5]数据处理!$A:$D,4,0),0)</f>
        <v>0</v>
      </c>
      <c r="K954" s="30">
        <f>IFERROR(VLOOKUP(A954,[5]数据处理!$A:$E,5,0),0)</f>
        <v>0</v>
      </c>
      <c r="L954" s="30">
        <f>IFERROR(VLOOKUP(A954,[5]数据处理!$A:$G,7,0),0)</f>
        <v>0</v>
      </c>
      <c r="M954">
        <f t="shared" si="239"/>
        <v>8</v>
      </c>
      <c r="N954">
        <f>IFERROR(VLOOKUP(A954,[5]数据处理!$A:$C,3,0),0)</f>
        <v>0</v>
      </c>
      <c r="O954">
        <f>IFERROR(VLOOKUP($A954,[5]数据处理!$A:$N,14,0),0)</f>
        <v>7</v>
      </c>
      <c r="P954" t="str">
        <f>IFERROR(VLOOKUP($A954,[3]库存报告使用数据!$A$1:$B$65536,2,0),"")</f>
        <v/>
      </c>
      <c r="Q954" t="str">
        <f>IFERROR(VLOOKUP($A954,[3]库存报告使用数据!$A$1:$E$65536,5,0),"")</f>
        <v/>
      </c>
      <c r="R954" t="str">
        <f>IFERROR(VLOOKUP($A954,[3]库存报告使用数据!$A$1:$H$65536,8,0),"")</f>
        <v/>
      </c>
      <c r="S954" t="str">
        <f>IFERROR(VLOOKUP($A954,[3]库存报告使用数据!$A$1:$K$65536,11,0),"")</f>
        <v/>
      </c>
      <c r="T954" t="str">
        <f>IFERROR(VLOOKUP($A954,[3]库存报告使用数据!$A$1:$C$65536,3,0),"")</f>
        <v/>
      </c>
      <c r="U954" t="str">
        <f>IFERROR(VLOOKUP($A954,[3]库存报告使用数据!$A$1:$F$65536,6,0),"")</f>
        <v/>
      </c>
      <c r="V954" t="str">
        <f>IFERROR(VLOOKUP($A954,[3]库存报告使用数据!$A$1:$I$65536,9,0),"")</f>
        <v/>
      </c>
      <c r="W954" t="str">
        <f>IFERROR(VLOOKUP($A954,[3]库存报告使用数据!$A$1:$L$65536,12,0),"")</f>
        <v/>
      </c>
      <c r="X954" s="20" t="str">
        <f t="shared" si="240"/>
        <v/>
      </c>
      <c r="Y954" s="20" t="str">
        <f t="shared" si="241"/>
        <v/>
      </c>
      <c r="Z954" s="20" t="str">
        <f t="shared" si="242"/>
        <v/>
      </c>
      <c r="AA954" s="20" t="str">
        <f t="shared" si="243"/>
        <v/>
      </c>
      <c r="AB954" t="str">
        <f>IFERROR(VLOOKUP($A954,[3]库存报告使用数据!$A$1:$D$65536,4,0),"")</f>
        <v/>
      </c>
      <c r="AC954" t="str">
        <f>IFERROR(VLOOKUP($A954,[3]库存报告使用数据!$A$1:$G$65536,7,0),"")</f>
        <v/>
      </c>
      <c r="AD954" t="str">
        <f>IFERROR(VLOOKUP($A954,[3]库存报告使用数据!$A$1:$J$65536,10,0),"")</f>
        <v/>
      </c>
      <c r="AE954" t="str">
        <f>IFERROR(VLOOKUP($A954,[3]库存报告使用数据!$A$1:$M$65536,13,0),"")</f>
        <v/>
      </c>
      <c r="AF954" s="20" t="str">
        <f t="shared" si="244"/>
        <v/>
      </c>
      <c r="AG954" s="20" t="str">
        <f t="shared" si="245"/>
        <v/>
      </c>
      <c r="AH954" s="20" t="str">
        <f t="shared" si="246"/>
        <v/>
      </c>
      <c r="AI954" s="20" t="str">
        <f t="shared" si="247"/>
        <v/>
      </c>
      <c r="AJ954">
        <f>IFERROR(VLOOKUP($B954,[4]库存报告使用数据!$A$1:$B$65536,2,0),0)</f>
        <v>7</v>
      </c>
      <c r="AK954">
        <f>IFERROR(VLOOKUP($B954,[4]库存报告使用数据!$A$1:$C$65536,3,0),)</f>
        <v>0</v>
      </c>
      <c r="AL954">
        <f>IFERROR(VLOOKUP($B954,[4]库存报告使用数据!$A$1:$D$65536,4,0),)</f>
        <v>2</v>
      </c>
      <c r="AM954">
        <f>IFERROR(VLOOKUP($B954,[4]库存报告使用数据!$A$1:$E$65536,5,0),)</f>
        <v>2</v>
      </c>
      <c r="AN954" s="20">
        <f t="shared" si="248"/>
        <v>0</v>
      </c>
      <c r="AO954" s="20" t="str">
        <f t="shared" si="249"/>
        <v/>
      </c>
      <c r="AP954" s="20">
        <f t="shared" si="250"/>
        <v>0</v>
      </c>
      <c r="AQ954" s="20">
        <f t="shared" si="251"/>
        <v>0</v>
      </c>
      <c r="AR954" s="32">
        <f t="shared" si="252"/>
        <v>0</v>
      </c>
      <c r="AS954" s="32">
        <f t="shared" si="253"/>
        <v>0</v>
      </c>
      <c r="AT954" s="32">
        <f t="shared" si="254"/>
        <v>8</v>
      </c>
      <c r="AU954" s="28" t="str">
        <f t="shared" si="255"/>
        <v>库存为8</v>
      </c>
      <c r="AV954" s="34" t="str">
        <f>IFERROR(时间!$B$4+AU954,"上周无销量")</f>
        <v>上周无销量</v>
      </c>
    </row>
    <row r="955" spans="1:48">
      <c r="A955" s="18" t="s">
        <v>1000</v>
      </c>
      <c r="B955" t="str">
        <f>VLOOKUP(A955,'[1]sku-asin（子）'!$A:$B,2,0)</f>
        <v>B01NCQT6ZF</v>
      </c>
      <c r="C955" t="str">
        <f>VLOOKUP(A955,'[1]子sku-父sku'!$A:$B,2,0)</f>
        <v>LYQ-BS-ZQ2973</v>
      </c>
      <c r="D955" s="28">
        <f>IFERROR(VLOOKUP(A955,[2]库存报告使用数据处理!$A:$C,3,0),0)</f>
        <v>0</v>
      </c>
      <c r="E955" s="28">
        <f>IFERROR(VLOOKUP(A955,[2]库存报告使用数据处理!$A:$D,4,0),0)</f>
        <v>0</v>
      </c>
      <c r="F955" s="28">
        <f>IFERROR(VLOOKUP(A955,[2]库存报告使用数据处理!$A:$E,5,0),0)</f>
        <v>2</v>
      </c>
      <c r="G955" s="28">
        <f>IFERROR(VLOOKUP(A955,[2]库存报告使用数据处理!$A:$F,6,0),0)</f>
        <v>0</v>
      </c>
      <c r="H955" s="29">
        <f>IFERROR(VLOOKUP(A955,[2]库存报告使用数据处理!$A:$G,7,0),0)</f>
        <v>9.9</v>
      </c>
      <c r="I955">
        <f>IFERROR(VLOOKUP(A955,[5]数据处理!$A:$B,2,0),0)</f>
        <v>8</v>
      </c>
      <c r="J955" s="30">
        <f>IFERROR(VLOOKUP(A955,[5]数据处理!$A:$D,4,0),0)</f>
        <v>0</v>
      </c>
      <c r="K955" s="30">
        <f>IFERROR(VLOOKUP(A955,[5]数据处理!$A:$E,5,0),0)</f>
        <v>0</v>
      </c>
      <c r="L955" s="30">
        <f>IFERROR(VLOOKUP(A955,[5]数据处理!$A:$G,7,0),0)</f>
        <v>0</v>
      </c>
      <c r="M955">
        <f t="shared" si="239"/>
        <v>8</v>
      </c>
      <c r="N955">
        <f>IFERROR(VLOOKUP(A955,[5]数据处理!$A:$C,3,0),0)</f>
        <v>0</v>
      </c>
      <c r="O955">
        <f>IFERROR(VLOOKUP($A955,[5]数据处理!$A:$N,14,0),0)</f>
        <v>8</v>
      </c>
      <c r="P955" t="str">
        <f>IFERROR(VLOOKUP($A955,[3]库存报告使用数据!$A$1:$B$65536,2,0),"")</f>
        <v/>
      </c>
      <c r="Q955" t="str">
        <f>IFERROR(VLOOKUP($A955,[3]库存报告使用数据!$A$1:$E$65536,5,0),"")</f>
        <v/>
      </c>
      <c r="R955" t="str">
        <f>IFERROR(VLOOKUP($A955,[3]库存报告使用数据!$A$1:$H$65536,8,0),"")</f>
        <v/>
      </c>
      <c r="S955" t="str">
        <f>IFERROR(VLOOKUP($A955,[3]库存报告使用数据!$A$1:$K$65536,11,0),"")</f>
        <v/>
      </c>
      <c r="T955" t="str">
        <f>IFERROR(VLOOKUP($A955,[3]库存报告使用数据!$A$1:$C$65536,3,0),"")</f>
        <v/>
      </c>
      <c r="U955" t="str">
        <f>IFERROR(VLOOKUP($A955,[3]库存报告使用数据!$A$1:$F$65536,6,0),"")</f>
        <v/>
      </c>
      <c r="V955" t="str">
        <f>IFERROR(VLOOKUP($A955,[3]库存报告使用数据!$A$1:$I$65536,9,0),"")</f>
        <v/>
      </c>
      <c r="W955" t="str">
        <f>IFERROR(VLOOKUP($A955,[3]库存报告使用数据!$A$1:$L$65536,12,0),"")</f>
        <v/>
      </c>
      <c r="X955" s="20" t="str">
        <f t="shared" si="240"/>
        <v/>
      </c>
      <c r="Y955" s="20" t="str">
        <f t="shared" si="241"/>
        <v/>
      </c>
      <c r="Z955" s="20" t="str">
        <f t="shared" si="242"/>
        <v/>
      </c>
      <c r="AA955" s="20" t="str">
        <f t="shared" si="243"/>
        <v/>
      </c>
      <c r="AB955" t="str">
        <f>IFERROR(VLOOKUP($A955,[3]库存报告使用数据!$A$1:$D$65536,4,0),"")</f>
        <v/>
      </c>
      <c r="AC955" t="str">
        <f>IFERROR(VLOOKUP($A955,[3]库存报告使用数据!$A$1:$G$65536,7,0),"")</f>
        <v/>
      </c>
      <c r="AD955" t="str">
        <f>IFERROR(VLOOKUP($A955,[3]库存报告使用数据!$A$1:$J$65536,10,0),"")</f>
        <v/>
      </c>
      <c r="AE955" t="str">
        <f>IFERROR(VLOOKUP($A955,[3]库存报告使用数据!$A$1:$M$65536,13,0),"")</f>
        <v/>
      </c>
      <c r="AF955" s="20" t="str">
        <f t="shared" si="244"/>
        <v/>
      </c>
      <c r="AG955" s="20" t="str">
        <f t="shared" si="245"/>
        <v/>
      </c>
      <c r="AH955" s="20" t="str">
        <f t="shared" si="246"/>
        <v/>
      </c>
      <c r="AI955" s="20" t="str">
        <f t="shared" si="247"/>
        <v/>
      </c>
      <c r="AJ955">
        <f>IFERROR(VLOOKUP($B955,[4]库存报告使用数据!$A$1:$B$65536,2,0),0)</f>
        <v>2</v>
      </c>
      <c r="AK955">
        <f>IFERROR(VLOOKUP($B955,[4]库存报告使用数据!$A$1:$C$65536,3,0),)</f>
        <v>0</v>
      </c>
      <c r="AL955">
        <f>IFERROR(VLOOKUP($B955,[4]库存报告使用数据!$A$1:$D$65536,4,0),)</f>
        <v>1</v>
      </c>
      <c r="AM955">
        <f>IFERROR(VLOOKUP($B955,[4]库存报告使用数据!$A$1:$E$65536,5,0),)</f>
        <v>0</v>
      </c>
      <c r="AN955" s="20">
        <f t="shared" si="248"/>
        <v>0</v>
      </c>
      <c r="AO955" s="20" t="str">
        <f t="shared" si="249"/>
        <v/>
      </c>
      <c r="AP955" s="20">
        <f t="shared" si="250"/>
        <v>2</v>
      </c>
      <c r="AQ955" s="20" t="str">
        <f t="shared" si="251"/>
        <v/>
      </c>
      <c r="AR955" s="32">
        <f t="shared" si="252"/>
        <v>0</v>
      </c>
      <c r="AS955" s="32">
        <f t="shared" si="253"/>
        <v>0</v>
      </c>
      <c r="AT955" s="32">
        <f t="shared" si="254"/>
        <v>8</v>
      </c>
      <c r="AU955" s="28" t="str">
        <f t="shared" si="255"/>
        <v>库存为8</v>
      </c>
      <c r="AV955" s="34" t="str">
        <f>IFERROR(时间!$B$4+AU955,"上周无销量")</f>
        <v>上周无销量</v>
      </c>
    </row>
    <row r="956" spans="1:48">
      <c r="A956" s="18" t="s">
        <v>1001</v>
      </c>
      <c r="B956" t="str">
        <f>VLOOKUP(A956,'[1]sku-asin（子）'!$A:$B,2,0)</f>
        <v>B01N6LKLSS</v>
      </c>
      <c r="C956" t="str">
        <f>VLOOKUP(A956,'[1]子sku-父sku'!$A:$B,2,0)</f>
        <v>LYQ-BS-ZQ2973</v>
      </c>
      <c r="D956" s="28">
        <f>IFERROR(VLOOKUP(A956,[2]库存报告使用数据处理!$A:$C,3,0),0)</f>
        <v>0</v>
      </c>
      <c r="E956" s="28">
        <f>IFERROR(VLOOKUP(A956,[2]库存报告使用数据处理!$A:$D,4,0),0)</f>
        <v>0</v>
      </c>
      <c r="F956" s="28">
        <f>IFERROR(VLOOKUP(A956,[2]库存报告使用数据处理!$A:$E,5,0),0)</f>
        <v>0</v>
      </c>
      <c r="G956" s="28">
        <f>IFERROR(VLOOKUP(A956,[2]库存报告使用数据处理!$A:$F,6,0),0)</f>
        <v>0</v>
      </c>
      <c r="H956" s="29">
        <f>IFERROR(VLOOKUP(A956,[2]库存报告使用数据处理!$A:$G,7,0),0)</f>
        <v>0</v>
      </c>
      <c r="I956">
        <f>IFERROR(VLOOKUP(A956,[5]数据处理!$A:$B,2,0),0)</f>
        <v>0</v>
      </c>
      <c r="J956" s="30">
        <f>IFERROR(VLOOKUP(A956,[5]数据处理!$A:$D,4,0),0)</f>
        <v>0</v>
      </c>
      <c r="K956" s="30">
        <f>IFERROR(VLOOKUP(A956,[5]数据处理!$A:$E,5,0),0)</f>
        <v>0</v>
      </c>
      <c r="L956" s="30">
        <f>IFERROR(VLOOKUP(A956,[5]数据处理!$A:$G,7,0),0)</f>
        <v>0</v>
      </c>
      <c r="M956">
        <f t="shared" si="239"/>
        <v>0</v>
      </c>
      <c r="N956">
        <f>IFERROR(VLOOKUP(A956,[5]数据处理!$A:$C,3,0),0)</f>
        <v>0</v>
      </c>
      <c r="O956">
        <f>IFERROR(VLOOKUP($A956,[5]数据处理!$A:$N,14,0),0)</f>
        <v>0</v>
      </c>
      <c r="P956" t="str">
        <f>IFERROR(VLOOKUP($A956,[3]库存报告使用数据!$A$1:$B$65536,2,0),"")</f>
        <v/>
      </c>
      <c r="Q956" t="str">
        <f>IFERROR(VLOOKUP($A956,[3]库存报告使用数据!$A$1:$E$65536,5,0),"")</f>
        <v/>
      </c>
      <c r="R956" t="str">
        <f>IFERROR(VLOOKUP($A956,[3]库存报告使用数据!$A$1:$H$65536,8,0),"")</f>
        <v/>
      </c>
      <c r="S956" t="str">
        <f>IFERROR(VLOOKUP($A956,[3]库存报告使用数据!$A$1:$K$65536,11,0),"")</f>
        <v/>
      </c>
      <c r="T956" t="str">
        <f>IFERROR(VLOOKUP($A956,[3]库存报告使用数据!$A$1:$C$65536,3,0),"")</f>
        <v/>
      </c>
      <c r="U956" t="str">
        <f>IFERROR(VLOOKUP($A956,[3]库存报告使用数据!$A$1:$F$65536,6,0),"")</f>
        <v/>
      </c>
      <c r="V956" t="str">
        <f>IFERROR(VLOOKUP($A956,[3]库存报告使用数据!$A$1:$I$65536,9,0),"")</f>
        <v/>
      </c>
      <c r="W956" t="str">
        <f>IFERROR(VLOOKUP($A956,[3]库存报告使用数据!$A$1:$L$65536,12,0),"")</f>
        <v/>
      </c>
      <c r="X956" s="20" t="str">
        <f t="shared" si="240"/>
        <v/>
      </c>
      <c r="Y956" s="20" t="str">
        <f t="shared" si="241"/>
        <v/>
      </c>
      <c r="Z956" s="20" t="str">
        <f t="shared" si="242"/>
        <v/>
      </c>
      <c r="AA956" s="20" t="str">
        <f t="shared" si="243"/>
        <v/>
      </c>
      <c r="AB956" t="str">
        <f>IFERROR(VLOOKUP($A956,[3]库存报告使用数据!$A$1:$D$65536,4,0),"")</f>
        <v/>
      </c>
      <c r="AC956" t="str">
        <f>IFERROR(VLOOKUP($A956,[3]库存报告使用数据!$A$1:$G$65536,7,0),"")</f>
        <v/>
      </c>
      <c r="AD956" t="str">
        <f>IFERROR(VLOOKUP($A956,[3]库存报告使用数据!$A$1:$J$65536,10,0),"")</f>
        <v/>
      </c>
      <c r="AE956" t="str">
        <f>IFERROR(VLOOKUP($A956,[3]库存报告使用数据!$A$1:$M$65536,13,0),"")</f>
        <v/>
      </c>
      <c r="AF956" s="20" t="str">
        <f t="shared" si="244"/>
        <v/>
      </c>
      <c r="AG956" s="20" t="str">
        <f t="shared" si="245"/>
        <v/>
      </c>
      <c r="AH956" s="20" t="str">
        <f t="shared" si="246"/>
        <v/>
      </c>
      <c r="AI956" s="20" t="str">
        <f t="shared" si="247"/>
        <v/>
      </c>
      <c r="AJ956">
        <f>IFERROR(VLOOKUP($B956,[4]库存报告使用数据!$A$1:$B$65536,2,0),0)</f>
        <v>0</v>
      </c>
      <c r="AK956">
        <f>IFERROR(VLOOKUP($B956,[4]库存报告使用数据!$A$1:$C$65536,3,0),)</f>
        <v>0</v>
      </c>
      <c r="AL956">
        <f>IFERROR(VLOOKUP($B956,[4]库存报告使用数据!$A$1:$D$65536,4,0),)</f>
        <v>0</v>
      </c>
      <c r="AM956">
        <f>IFERROR(VLOOKUP($B956,[4]库存报告使用数据!$A$1:$E$65536,5,0),)</f>
        <v>0</v>
      </c>
      <c r="AN956" s="20" t="str">
        <f t="shared" si="248"/>
        <v/>
      </c>
      <c r="AO956" s="20" t="str">
        <f t="shared" si="249"/>
        <v/>
      </c>
      <c r="AP956" s="20" t="str">
        <f t="shared" si="250"/>
        <v/>
      </c>
      <c r="AQ956" s="20" t="str">
        <f t="shared" si="251"/>
        <v/>
      </c>
      <c r="AR956" s="32">
        <f t="shared" si="252"/>
        <v>0</v>
      </c>
      <c r="AS956" s="32">
        <f t="shared" si="253"/>
        <v>0</v>
      </c>
      <c r="AT956" s="32">
        <f t="shared" si="254"/>
        <v>0</v>
      </c>
      <c r="AU956" s="28" t="str">
        <f t="shared" si="255"/>
        <v>库存为0</v>
      </c>
      <c r="AV956" s="34" t="str">
        <f>IFERROR(时间!$B$4+AU956,"上周无销量")</f>
        <v>上周无销量</v>
      </c>
    </row>
    <row r="957" spans="1:48">
      <c r="A957" s="18" t="s">
        <v>1002</v>
      </c>
      <c r="B957" t="str">
        <f>VLOOKUP(A957,'[1]sku-asin（子）'!$A:$B,2,0)</f>
        <v>B01MZ4I8D9</v>
      </c>
      <c r="C957" t="str">
        <f>VLOOKUP(A957,'[1]子sku-父sku'!$A:$B,2,0)</f>
        <v>LYQ-BS-ZQ2973</v>
      </c>
      <c r="D957" s="28">
        <f>IFERROR(VLOOKUP(A957,[2]库存报告使用数据处理!$A:$C,3,0),0)</f>
        <v>0</v>
      </c>
      <c r="E957" s="28">
        <f>IFERROR(VLOOKUP(A957,[2]库存报告使用数据处理!$A:$D,4,0),0)</f>
        <v>0</v>
      </c>
      <c r="F957" s="28">
        <f>IFERROR(VLOOKUP(A957,[2]库存报告使用数据处理!$A:$E,5,0),0)</f>
        <v>0</v>
      </c>
      <c r="G957" s="28">
        <f>IFERROR(VLOOKUP(A957,[2]库存报告使用数据处理!$A:$F,6,0),0)</f>
        <v>0</v>
      </c>
      <c r="H957" s="29">
        <f>IFERROR(VLOOKUP(A957,[2]库存报告使用数据处理!$A:$G,7,0),0)</f>
        <v>0</v>
      </c>
      <c r="I957">
        <f>IFERROR(VLOOKUP(A957,[5]数据处理!$A:$B,2,0),0)</f>
        <v>0</v>
      </c>
      <c r="J957" s="30">
        <f>IFERROR(VLOOKUP(A957,[5]数据处理!$A:$D,4,0),0)</f>
        <v>0</v>
      </c>
      <c r="K957" s="30">
        <f>IFERROR(VLOOKUP(A957,[5]数据处理!$A:$E,5,0),0)</f>
        <v>0</v>
      </c>
      <c r="L957" s="30">
        <f>IFERROR(VLOOKUP(A957,[5]数据处理!$A:$G,7,0),0)</f>
        <v>0</v>
      </c>
      <c r="M957">
        <f t="shared" si="239"/>
        <v>0</v>
      </c>
      <c r="N957">
        <f>IFERROR(VLOOKUP(A957,[5]数据处理!$A:$C,3,0),0)</f>
        <v>0</v>
      </c>
      <c r="O957">
        <f>IFERROR(VLOOKUP($A957,[5]数据处理!$A:$N,14,0),0)</f>
        <v>0</v>
      </c>
      <c r="P957" t="str">
        <f>IFERROR(VLOOKUP($A957,[3]库存报告使用数据!$A$1:$B$65536,2,0),"")</f>
        <v/>
      </c>
      <c r="Q957" t="str">
        <f>IFERROR(VLOOKUP($A957,[3]库存报告使用数据!$A$1:$E$65536,5,0),"")</f>
        <v/>
      </c>
      <c r="R957" t="str">
        <f>IFERROR(VLOOKUP($A957,[3]库存报告使用数据!$A$1:$H$65536,8,0),"")</f>
        <v/>
      </c>
      <c r="S957" t="str">
        <f>IFERROR(VLOOKUP($A957,[3]库存报告使用数据!$A$1:$K$65536,11,0),"")</f>
        <v/>
      </c>
      <c r="T957" t="str">
        <f>IFERROR(VLOOKUP($A957,[3]库存报告使用数据!$A$1:$C$65536,3,0),"")</f>
        <v/>
      </c>
      <c r="U957" t="str">
        <f>IFERROR(VLOOKUP($A957,[3]库存报告使用数据!$A$1:$F$65536,6,0),"")</f>
        <v/>
      </c>
      <c r="V957" t="str">
        <f>IFERROR(VLOOKUP($A957,[3]库存报告使用数据!$A$1:$I$65536,9,0),"")</f>
        <v/>
      </c>
      <c r="W957" t="str">
        <f>IFERROR(VLOOKUP($A957,[3]库存报告使用数据!$A$1:$L$65536,12,0),"")</f>
        <v/>
      </c>
      <c r="X957" s="20" t="str">
        <f t="shared" si="240"/>
        <v/>
      </c>
      <c r="Y957" s="20" t="str">
        <f t="shared" si="241"/>
        <v/>
      </c>
      <c r="Z957" s="20" t="str">
        <f t="shared" si="242"/>
        <v/>
      </c>
      <c r="AA957" s="20" t="str">
        <f t="shared" si="243"/>
        <v/>
      </c>
      <c r="AB957" t="str">
        <f>IFERROR(VLOOKUP($A957,[3]库存报告使用数据!$A$1:$D$65536,4,0),"")</f>
        <v/>
      </c>
      <c r="AC957" t="str">
        <f>IFERROR(VLOOKUP($A957,[3]库存报告使用数据!$A$1:$G$65536,7,0),"")</f>
        <v/>
      </c>
      <c r="AD957" t="str">
        <f>IFERROR(VLOOKUP($A957,[3]库存报告使用数据!$A$1:$J$65536,10,0),"")</f>
        <v/>
      </c>
      <c r="AE957" t="str">
        <f>IFERROR(VLOOKUP($A957,[3]库存报告使用数据!$A$1:$M$65536,13,0),"")</f>
        <v/>
      </c>
      <c r="AF957" s="20" t="str">
        <f t="shared" si="244"/>
        <v/>
      </c>
      <c r="AG957" s="20" t="str">
        <f t="shared" si="245"/>
        <v/>
      </c>
      <c r="AH957" s="20" t="str">
        <f t="shared" si="246"/>
        <v/>
      </c>
      <c r="AI957" s="20" t="str">
        <f t="shared" si="247"/>
        <v/>
      </c>
      <c r="AJ957">
        <f>IFERROR(VLOOKUP($B957,[4]库存报告使用数据!$A$1:$B$65536,2,0),0)</f>
        <v>0</v>
      </c>
      <c r="AK957">
        <f>IFERROR(VLOOKUP($B957,[4]库存报告使用数据!$A$1:$C$65536,3,0),)</f>
        <v>0</v>
      </c>
      <c r="AL957">
        <f>IFERROR(VLOOKUP($B957,[4]库存报告使用数据!$A$1:$D$65536,4,0),)</f>
        <v>0</v>
      </c>
      <c r="AM957">
        <f>IFERROR(VLOOKUP($B957,[4]库存报告使用数据!$A$1:$E$65536,5,0),)</f>
        <v>0</v>
      </c>
      <c r="AN957" s="20" t="str">
        <f t="shared" si="248"/>
        <v/>
      </c>
      <c r="AO957" s="20" t="str">
        <f t="shared" si="249"/>
        <v/>
      </c>
      <c r="AP957" s="20" t="str">
        <f t="shared" si="250"/>
        <v/>
      </c>
      <c r="AQ957" s="20" t="str">
        <f t="shared" si="251"/>
        <v/>
      </c>
      <c r="AR957" s="32">
        <f t="shared" si="252"/>
        <v>0</v>
      </c>
      <c r="AS957" s="32">
        <f t="shared" si="253"/>
        <v>0</v>
      </c>
      <c r="AT957" s="32">
        <f t="shared" si="254"/>
        <v>0</v>
      </c>
      <c r="AU957" s="28" t="str">
        <f t="shared" si="255"/>
        <v>库存为0</v>
      </c>
      <c r="AV957" s="34" t="str">
        <f>IFERROR(时间!$B$4+AU957,"上周无销量")</f>
        <v>上周无销量</v>
      </c>
    </row>
    <row r="958" spans="1:48">
      <c r="A958" s="18" t="s">
        <v>1003</v>
      </c>
      <c r="B958" t="str">
        <f>VLOOKUP(A958,'[1]sku-asin（子）'!$A:$B,2,0)</f>
        <v>B01N0VKLH9</v>
      </c>
      <c r="C958" t="str">
        <f>VLOOKUP(A958,'[1]子sku-父sku'!$A:$B,2,0)</f>
        <v>LYQ-BS-ZQ2973</v>
      </c>
      <c r="D958" s="28">
        <f>IFERROR(VLOOKUP(A958,[2]库存报告使用数据处理!$A:$C,3,0),0)</f>
        <v>0</v>
      </c>
      <c r="E958" s="28">
        <f>IFERROR(VLOOKUP(A958,[2]库存报告使用数据处理!$A:$D,4,0),0)</f>
        <v>0</v>
      </c>
      <c r="F958" s="28">
        <f>IFERROR(VLOOKUP(A958,[2]库存报告使用数据处理!$A:$E,5,0),0)</f>
        <v>1</v>
      </c>
      <c r="G958" s="28">
        <f>IFERROR(VLOOKUP(A958,[2]库存报告使用数据处理!$A:$F,6,0),0)</f>
        <v>0</v>
      </c>
      <c r="H958" s="29">
        <f>IFERROR(VLOOKUP(A958,[2]库存报告使用数据处理!$A:$G,7,0),0)</f>
        <v>9.9</v>
      </c>
      <c r="I958">
        <f>IFERROR(VLOOKUP(A958,[5]数据处理!$A:$B,2,0),0)</f>
        <v>0</v>
      </c>
      <c r="J958" s="30">
        <f>IFERROR(VLOOKUP(A958,[5]数据处理!$A:$D,4,0),0)</f>
        <v>0</v>
      </c>
      <c r="K958" s="30">
        <f>IFERROR(VLOOKUP(A958,[5]数据处理!$A:$E,5,0),0)</f>
        <v>0</v>
      </c>
      <c r="L958" s="30">
        <f>IFERROR(VLOOKUP(A958,[5]数据处理!$A:$G,7,0),0)</f>
        <v>0</v>
      </c>
      <c r="M958">
        <f t="shared" si="239"/>
        <v>0</v>
      </c>
      <c r="N958">
        <f>IFERROR(VLOOKUP(A958,[5]数据处理!$A:$C,3,0),0)</f>
        <v>0</v>
      </c>
      <c r="O958">
        <f>IFERROR(VLOOKUP($A958,[5]数据处理!$A:$N,14,0),0)</f>
        <v>0</v>
      </c>
      <c r="P958" t="str">
        <f>IFERROR(VLOOKUP($A958,[3]库存报告使用数据!$A$1:$B$65536,2,0),"")</f>
        <v/>
      </c>
      <c r="Q958" t="str">
        <f>IFERROR(VLOOKUP($A958,[3]库存报告使用数据!$A$1:$E$65536,5,0),"")</f>
        <v/>
      </c>
      <c r="R958" t="str">
        <f>IFERROR(VLOOKUP($A958,[3]库存报告使用数据!$A$1:$H$65536,8,0),"")</f>
        <v/>
      </c>
      <c r="S958" t="str">
        <f>IFERROR(VLOOKUP($A958,[3]库存报告使用数据!$A$1:$K$65536,11,0),"")</f>
        <v/>
      </c>
      <c r="T958" t="str">
        <f>IFERROR(VLOOKUP($A958,[3]库存报告使用数据!$A$1:$C$65536,3,0),"")</f>
        <v/>
      </c>
      <c r="U958" t="str">
        <f>IFERROR(VLOOKUP($A958,[3]库存报告使用数据!$A$1:$F$65536,6,0),"")</f>
        <v/>
      </c>
      <c r="V958" t="str">
        <f>IFERROR(VLOOKUP($A958,[3]库存报告使用数据!$A$1:$I$65536,9,0),"")</f>
        <v/>
      </c>
      <c r="W958" t="str">
        <f>IFERROR(VLOOKUP($A958,[3]库存报告使用数据!$A$1:$L$65536,12,0),"")</f>
        <v/>
      </c>
      <c r="X958" s="20" t="str">
        <f t="shared" si="240"/>
        <v/>
      </c>
      <c r="Y958" s="20" t="str">
        <f t="shared" si="241"/>
        <v/>
      </c>
      <c r="Z958" s="20" t="str">
        <f t="shared" si="242"/>
        <v/>
      </c>
      <c r="AA958" s="20" t="str">
        <f t="shared" si="243"/>
        <v/>
      </c>
      <c r="AB958" t="str">
        <f>IFERROR(VLOOKUP($A958,[3]库存报告使用数据!$A$1:$D$65536,4,0),"")</f>
        <v/>
      </c>
      <c r="AC958" t="str">
        <f>IFERROR(VLOOKUP($A958,[3]库存报告使用数据!$A$1:$G$65536,7,0),"")</f>
        <v/>
      </c>
      <c r="AD958" t="str">
        <f>IFERROR(VLOOKUP($A958,[3]库存报告使用数据!$A$1:$J$65536,10,0),"")</f>
        <v/>
      </c>
      <c r="AE958" t="str">
        <f>IFERROR(VLOOKUP($A958,[3]库存报告使用数据!$A$1:$M$65536,13,0),"")</f>
        <v/>
      </c>
      <c r="AF958" s="20" t="str">
        <f t="shared" si="244"/>
        <v/>
      </c>
      <c r="AG958" s="20" t="str">
        <f t="shared" si="245"/>
        <v/>
      </c>
      <c r="AH958" s="20" t="str">
        <f t="shared" si="246"/>
        <v/>
      </c>
      <c r="AI958" s="20" t="str">
        <f t="shared" si="247"/>
        <v/>
      </c>
      <c r="AJ958">
        <f>IFERROR(VLOOKUP($B958,[4]库存报告使用数据!$A$1:$B$65536,2,0),0)</f>
        <v>0</v>
      </c>
      <c r="AK958">
        <f>IFERROR(VLOOKUP($B958,[4]库存报告使用数据!$A$1:$C$65536,3,0),)</f>
        <v>0</v>
      </c>
      <c r="AL958">
        <f>IFERROR(VLOOKUP($B958,[4]库存报告使用数据!$A$1:$D$65536,4,0),)</f>
        <v>2</v>
      </c>
      <c r="AM958">
        <f>IFERROR(VLOOKUP($B958,[4]库存报告使用数据!$A$1:$E$65536,5,0),)</f>
        <v>0</v>
      </c>
      <c r="AN958" s="20" t="str">
        <f t="shared" si="248"/>
        <v/>
      </c>
      <c r="AO958" s="20" t="str">
        <f t="shared" si="249"/>
        <v/>
      </c>
      <c r="AP958" s="20">
        <f t="shared" si="250"/>
        <v>0.5</v>
      </c>
      <c r="AQ958" s="20" t="str">
        <f t="shared" si="251"/>
        <v/>
      </c>
      <c r="AR958" s="32">
        <f t="shared" si="252"/>
        <v>0</v>
      </c>
      <c r="AS958" s="32">
        <f t="shared" si="253"/>
        <v>0</v>
      </c>
      <c r="AT958" s="32">
        <f t="shared" si="254"/>
        <v>0</v>
      </c>
      <c r="AU958" s="28" t="str">
        <f t="shared" si="255"/>
        <v>库存为0</v>
      </c>
      <c r="AV958" s="34" t="str">
        <f>IFERROR(时间!$B$4+AU958,"上周无销量")</f>
        <v>上周无销量</v>
      </c>
    </row>
    <row r="959" spans="1:48">
      <c r="A959" s="18" t="s">
        <v>1004</v>
      </c>
      <c r="B959" t="str">
        <f>VLOOKUP(A959,'[1]sku-asin（子）'!$A:$B,2,0)</f>
        <v>B075R78TF6</v>
      </c>
      <c r="C959" t="str">
        <f>VLOOKUP(A959,'[1]子sku-父sku'!$A:$B,2,0)</f>
        <v>LYQ-BS-ZQ2973</v>
      </c>
      <c r="D959" s="28">
        <f>IFERROR(VLOOKUP(A959,[2]库存报告使用数据处理!$A:$C,3,0),0)</f>
        <v>0</v>
      </c>
      <c r="E959" s="28">
        <f>IFERROR(VLOOKUP(A959,[2]库存报告使用数据处理!$A:$D,4,0),0)</f>
        <v>0</v>
      </c>
      <c r="F959" s="28">
        <f>IFERROR(VLOOKUP(A959,[2]库存报告使用数据处理!$A:$E,5,0),0)</f>
        <v>0</v>
      </c>
      <c r="G959" s="28">
        <f>IFERROR(VLOOKUP(A959,[2]库存报告使用数据处理!$A:$F,6,0),0)</f>
        <v>0</v>
      </c>
      <c r="H959" s="29">
        <f>IFERROR(VLOOKUP(A959,[2]库存报告使用数据处理!$A:$G,7,0),0)</f>
        <v>0</v>
      </c>
      <c r="I959">
        <f>IFERROR(VLOOKUP(A959,[5]数据处理!$A:$B,2,0),0)</f>
        <v>3</v>
      </c>
      <c r="J959" s="30">
        <f>IFERROR(VLOOKUP(A959,[5]数据处理!$A:$D,4,0),0)</f>
        <v>0</v>
      </c>
      <c r="K959" s="30">
        <f>IFERROR(VLOOKUP(A959,[5]数据处理!$A:$E,5,0),0)</f>
        <v>0</v>
      </c>
      <c r="L959" s="30">
        <f>IFERROR(VLOOKUP(A959,[5]数据处理!$A:$G,7,0),0)</f>
        <v>0</v>
      </c>
      <c r="M959">
        <f t="shared" si="239"/>
        <v>3</v>
      </c>
      <c r="N959">
        <f>IFERROR(VLOOKUP(A959,[5]数据处理!$A:$C,3,0),0)</f>
        <v>0</v>
      </c>
      <c r="O959">
        <f>IFERROR(VLOOKUP($A959,[5]数据处理!$A:$N,14,0),0)</f>
        <v>3</v>
      </c>
      <c r="P959" t="str">
        <f>IFERROR(VLOOKUP($A959,[3]库存报告使用数据!$A$1:$B$65536,2,0),"")</f>
        <v/>
      </c>
      <c r="Q959" t="str">
        <f>IFERROR(VLOOKUP($A959,[3]库存报告使用数据!$A$1:$E$65536,5,0),"")</f>
        <v/>
      </c>
      <c r="R959" t="str">
        <f>IFERROR(VLOOKUP($A959,[3]库存报告使用数据!$A$1:$H$65536,8,0),"")</f>
        <v/>
      </c>
      <c r="S959" t="str">
        <f>IFERROR(VLOOKUP($A959,[3]库存报告使用数据!$A$1:$K$65536,11,0),"")</f>
        <v/>
      </c>
      <c r="T959" t="str">
        <f>IFERROR(VLOOKUP($A959,[3]库存报告使用数据!$A$1:$C$65536,3,0),"")</f>
        <v/>
      </c>
      <c r="U959" t="str">
        <f>IFERROR(VLOOKUP($A959,[3]库存报告使用数据!$A$1:$F$65536,6,0),"")</f>
        <v/>
      </c>
      <c r="V959" t="str">
        <f>IFERROR(VLOOKUP($A959,[3]库存报告使用数据!$A$1:$I$65536,9,0),"")</f>
        <v/>
      </c>
      <c r="W959" t="str">
        <f>IFERROR(VLOOKUP($A959,[3]库存报告使用数据!$A$1:$L$65536,12,0),"")</f>
        <v/>
      </c>
      <c r="X959" s="20" t="str">
        <f t="shared" si="240"/>
        <v/>
      </c>
      <c r="Y959" s="20" t="str">
        <f t="shared" si="241"/>
        <v/>
      </c>
      <c r="Z959" s="20" t="str">
        <f t="shared" si="242"/>
        <v/>
      </c>
      <c r="AA959" s="20" t="str">
        <f t="shared" si="243"/>
        <v/>
      </c>
      <c r="AB959" t="str">
        <f>IFERROR(VLOOKUP($A959,[3]库存报告使用数据!$A$1:$D$65536,4,0),"")</f>
        <v/>
      </c>
      <c r="AC959" t="str">
        <f>IFERROR(VLOOKUP($A959,[3]库存报告使用数据!$A$1:$G$65536,7,0),"")</f>
        <v/>
      </c>
      <c r="AD959" t="str">
        <f>IFERROR(VLOOKUP($A959,[3]库存报告使用数据!$A$1:$J$65536,10,0),"")</f>
        <v/>
      </c>
      <c r="AE959" t="str">
        <f>IFERROR(VLOOKUP($A959,[3]库存报告使用数据!$A$1:$M$65536,13,0),"")</f>
        <v/>
      </c>
      <c r="AF959" s="20" t="str">
        <f t="shared" si="244"/>
        <v/>
      </c>
      <c r="AG959" s="20" t="str">
        <f t="shared" si="245"/>
        <v/>
      </c>
      <c r="AH959" s="20" t="str">
        <f t="shared" si="246"/>
        <v/>
      </c>
      <c r="AI959" s="20" t="str">
        <f t="shared" si="247"/>
        <v/>
      </c>
      <c r="AJ959">
        <f>IFERROR(VLOOKUP($B959,[4]库存报告使用数据!$A$1:$B$65536,2,0),0)</f>
        <v>0</v>
      </c>
      <c r="AK959">
        <f>IFERROR(VLOOKUP($B959,[4]库存报告使用数据!$A$1:$C$65536,3,0),)</f>
        <v>0</v>
      </c>
      <c r="AL959">
        <f>IFERROR(VLOOKUP($B959,[4]库存报告使用数据!$A$1:$D$65536,4,0),)</f>
        <v>1</v>
      </c>
      <c r="AM959">
        <f>IFERROR(VLOOKUP($B959,[4]库存报告使用数据!$A$1:$E$65536,5,0),)</f>
        <v>2</v>
      </c>
      <c r="AN959" s="20" t="str">
        <f t="shared" si="248"/>
        <v/>
      </c>
      <c r="AO959" s="20" t="str">
        <f t="shared" si="249"/>
        <v/>
      </c>
      <c r="AP959" s="20">
        <f t="shared" si="250"/>
        <v>0</v>
      </c>
      <c r="AQ959" s="20">
        <f t="shared" si="251"/>
        <v>0</v>
      </c>
      <c r="AR959" s="32">
        <f t="shared" si="252"/>
        <v>0</v>
      </c>
      <c r="AS959" s="32">
        <f t="shared" si="253"/>
        <v>0</v>
      </c>
      <c r="AT959" s="32">
        <f t="shared" si="254"/>
        <v>3</v>
      </c>
      <c r="AU959" s="28" t="str">
        <f t="shared" si="255"/>
        <v>库存为3</v>
      </c>
      <c r="AV959" s="34" t="str">
        <f>IFERROR(时间!$B$4+AU959,"上周无销量")</f>
        <v>上周无销量</v>
      </c>
    </row>
    <row r="960" spans="1:48">
      <c r="A960" s="18" t="s">
        <v>1005</v>
      </c>
      <c r="B960" t="str">
        <f>VLOOKUP(A960,'[1]sku-asin（子）'!$A:$B,2,0)</f>
        <v>B01N65706L</v>
      </c>
      <c r="C960" t="str">
        <f>VLOOKUP(A960,'[1]子sku-父sku'!$A:$B,2,0)</f>
        <v>LYQ-BS-ZQ2973</v>
      </c>
      <c r="D960" s="28">
        <f>IFERROR(VLOOKUP(A960,[2]库存报告使用数据处理!$A:$C,3,0),0)</f>
        <v>1</v>
      </c>
      <c r="E960" s="28">
        <f>IFERROR(VLOOKUP(A960,[2]库存报告使用数据处理!$A:$D,4,0),0)</f>
        <v>0</v>
      </c>
      <c r="F960" s="28">
        <f>IFERROR(VLOOKUP(A960,[2]库存报告使用数据处理!$A:$E,5,0),0)</f>
        <v>0</v>
      </c>
      <c r="G960" s="28">
        <f>IFERROR(VLOOKUP(A960,[2]库存报告使用数据处理!$A:$F,6,0),0)</f>
        <v>0</v>
      </c>
      <c r="H960" s="29">
        <f>IFERROR(VLOOKUP(A960,[2]库存报告使用数据处理!$A:$G,7,0),0)</f>
        <v>6.99</v>
      </c>
      <c r="I960">
        <f>IFERROR(VLOOKUP(A960,[5]数据处理!$A:$B,2,0),0)</f>
        <v>6</v>
      </c>
      <c r="J960" s="30">
        <f>IFERROR(VLOOKUP(A960,[5]数据处理!$A:$D,4,0),0)</f>
        <v>0</v>
      </c>
      <c r="K960" s="30">
        <f>IFERROR(VLOOKUP(A960,[5]数据处理!$A:$E,5,0),0)</f>
        <v>0</v>
      </c>
      <c r="L960" s="30">
        <f>IFERROR(VLOOKUP(A960,[5]数据处理!$A:$G,7,0),0)</f>
        <v>0</v>
      </c>
      <c r="M960">
        <f t="shared" si="239"/>
        <v>6</v>
      </c>
      <c r="N960">
        <f>IFERROR(VLOOKUP(A960,[5]数据处理!$A:$C,3,0),0)</f>
        <v>0</v>
      </c>
      <c r="O960">
        <f>IFERROR(VLOOKUP($A960,[5]数据处理!$A:$N,14,0),0)</f>
        <v>6</v>
      </c>
      <c r="P960">
        <f>IFERROR(VLOOKUP($A960,[3]库存报告使用数据!$A$1:$B$65536,2,0),"")</f>
        <v>3624</v>
      </c>
      <c r="Q960">
        <f>IFERROR(VLOOKUP($A960,[3]库存报告使用数据!$A$1:$E$65536,5,0),"")</f>
        <v>1840</v>
      </c>
      <c r="R960">
        <f>IFERROR(VLOOKUP($A960,[3]库存报告使用数据!$A$1:$H$65536,8,0),"")</f>
        <v>676</v>
      </c>
      <c r="S960">
        <f>IFERROR(VLOOKUP($A960,[3]库存报告使用数据!$A$1:$K$65536,11,0),"")</f>
        <v>600</v>
      </c>
      <c r="T960">
        <f>IFERROR(VLOOKUP($A960,[3]库存报告使用数据!$A$1:$C$65536,3,0),"")</f>
        <v>14</v>
      </c>
      <c r="U960">
        <f>IFERROR(VLOOKUP($A960,[3]库存报告使用数据!$A$1:$F$65536,6,0),"")</f>
        <v>9</v>
      </c>
      <c r="V960">
        <f>IFERROR(VLOOKUP($A960,[3]库存报告使用数据!$A$1:$I$65536,9,0),"")</f>
        <v>3</v>
      </c>
      <c r="W960">
        <f>IFERROR(VLOOKUP($A960,[3]库存报告使用数据!$A$1:$L$65536,12,0),"")</f>
        <v>1</v>
      </c>
      <c r="X960" s="20">
        <f t="shared" si="240"/>
        <v>0.00386313465783664</v>
      </c>
      <c r="Y960" s="20">
        <f t="shared" si="241"/>
        <v>0.00489130434782609</v>
      </c>
      <c r="Z960" s="20">
        <f t="shared" si="242"/>
        <v>0.00443786982248521</v>
      </c>
      <c r="AA960" s="20">
        <f t="shared" si="243"/>
        <v>0.00166666666666667</v>
      </c>
      <c r="AB960">
        <f>IFERROR(VLOOKUP($A960,[3]库存报告使用数据!$A$1:$D$65536,4,0),"")</f>
        <v>1.74</v>
      </c>
      <c r="AC960">
        <f>IFERROR(VLOOKUP($A960,[3]库存报告使用数据!$A$1:$G$65536,7,0),"")</f>
        <v>1.34</v>
      </c>
      <c r="AD960">
        <f>IFERROR(VLOOKUP($A960,[3]库存报告使用数据!$A$1:$J$65536,10,0),"")</f>
        <v>0.39</v>
      </c>
      <c r="AE960">
        <f>IFERROR(VLOOKUP($A960,[3]库存报告使用数据!$A$1:$M$65536,13,0),"")</f>
        <v>0.17</v>
      </c>
      <c r="AF960" s="20">
        <f t="shared" si="244"/>
        <v>0.248927038626609</v>
      </c>
      <c r="AG960" s="20" t="str">
        <f t="shared" si="245"/>
        <v>无销售广告费为1.34</v>
      </c>
      <c r="AH960" s="20" t="str">
        <f t="shared" si="246"/>
        <v>无销售广告费为0.39</v>
      </c>
      <c r="AI960" s="20" t="str">
        <f t="shared" si="247"/>
        <v>无销售广告费为0.17</v>
      </c>
      <c r="AJ960">
        <f>IFERROR(VLOOKUP($B960,[4]库存报告使用数据!$A$1:$B$65536,2,0),0)</f>
        <v>6</v>
      </c>
      <c r="AK960">
        <f>IFERROR(VLOOKUP($B960,[4]库存报告使用数据!$A$1:$C$65536,3,0),)</f>
        <v>4</v>
      </c>
      <c r="AL960">
        <f>IFERROR(VLOOKUP($B960,[4]库存报告使用数据!$A$1:$D$65536,4,0),)</f>
        <v>0</v>
      </c>
      <c r="AM960">
        <f>IFERROR(VLOOKUP($B960,[4]库存报告使用数据!$A$1:$E$65536,5,0),)</f>
        <v>4</v>
      </c>
      <c r="AN960" s="20">
        <f t="shared" si="248"/>
        <v>0.166666666666667</v>
      </c>
      <c r="AO960" s="20">
        <f t="shared" si="249"/>
        <v>0</v>
      </c>
      <c r="AP960" s="20" t="str">
        <f t="shared" si="250"/>
        <v/>
      </c>
      <c r="AQ960" s="20">
        <f t="shared" si="251"/>
        <v>0</v>
      </c>
      <c r="AR960" s="32">
        <f t="shared" si="252"/>
        <v>0.142857142857143</v>
      </c>
      <c r="AS960" s="32">
        <f t="shared" si="253"/>
        <v>8.57142857142857</v>
      </c>
      <c r="AT960" s="32">
        <f t="shared" si="254"/>
        <v>-2.57142857142857</v>
      </c>
      <c r="AU960" s="28">
        <f t="shared" si="255"/>
        <v>42</v>
      </c>
      <c r="AV960" s="34">
        <f>IFERROR(时间!$B$4+AU960,"上周无销量")</f>
        <v>43325</v>
      </c>
    </row>
    <row r="961" spans="1:48">
      <c r="A961" s="18" t="s">
        <v>1006</v>
      </c>
      <c r="B961" t="str">
        <f>VLOOKUP(A961,'[1]sku-asin（子）'!$A:$B,2,0)</f>
        <v>B01N76JTME</v>
      </c>
      <c r="C961" t="str">
        <f>VLOOKUP(A961,'[1]子sku-父sku'!$A:$B,2,0)</f>
        <v>LYQ-BS-ZQ2973</v>
      </c>
      <c r="D961" s="28">
        <f>IFERROR(VLOOKUP(A961,[2]库存报告使用数据处理!$A:$C,3,0),0)</f>
        <v>2</v>
      </c>
      <c r="E961" s="28">
        <f>IFERROR(VLOOKUP(A961,[2]库存报告使用数据处理!$A:$D,4,0),0)</f>
        <v>0</v>
      </c>
      <c r="F961" s="28">
        <f>IFERROR(VLOOKUP(A961,[2]库存报告使用数据处理!$A:$E,5,0),0)</f>
        <v>0</v>
      </c>
      <c r="G961" s="28">
        <f>IFERROR(VLOOKUP(A961,[2]库存报告使用数据处理!$A:$F,6,0),0)</f>
        <v>0</v>
      </c>
      <c r="H961" s="29">
        <f>IFERROR(VLOOKUP(A961,[2]库存报告使用数据处理!$A:$G,7,0),0)</f>
        <v>15.99</v>
      </c>
      <c r="I961">
        <f>IFERROR(VLOOKUP(A961,[5]数据处理!$A:$B,2,0),0)</f>
        <v>3</v>
      </c>
      <c r="J961" s="30">
        <f>IFERROR(VLOOKUP(A961,[5]数据处理!$A:$D,4,0),0)</f>
        <v>0</v>
      </c>
      <c r="K961" s="30">
        <f>IFERROR(VLOOKUP(A961,[5]数据处理!$A:$E,5,0),0)</f>
        <v>0</v>
      </c>
      <c r="L961" s="30">
        <f>IFERROR(VLOOKUP(A961,[5]数据处理!$A:$G,7,0),0)</f>
        <v>0</v>
      </c>
      <c r="M961">
        <f t="shared" si="239"/>
        <v>3</v>
      </c>
      <c r="N961">
        <f>IFERROR(VLOOKUP(A961,[5]数据处理!$A:$C,3,0),0)</f>
        <v>0</v>
      </c>
      <c r="O961">
        <f>IFERROR(VLOOKUP($A961,[5]数据处理!$A:$N,14,0),0)</f>
        <v>3</v>
      </c>
      <c r="P961">
        <f>IFERROR(VLOOKUP($A961,[3]库存报告使用数据!$A$1:$B$65536,2,0),"")</f>
        <v>0</v>
      </c>
      <c r="Q961">
        <f>IFERROR(VLOOKUP($A961,[3]库存报告使用数据!$A$1:$E$65536,5,0),"")</f>
        <v>224</v>
      </c>
      <c r="R961">
        <f>IFERROR(VLOOKUP($A961,[3]库存报告使用数据!$A$1:$H$65536,8,0),"")</f>
        <v>152</v>
      </c>
      <c r="S961">
        <f>IFERROR(VLOOKUP($A961,[3]库存报告使用数据!$A$1:$K$65536,11,0),"")</f>
        <v>193</v>
      </c>
      <c r="T961">
        <f>IFERROR(VLOOKUP($A961,[3]库存报告使用数据!$A$1:$C$65536,3,0),"")</f>
        <v>4</v>
      </c>
      <c r="U961">
        <f>IFERROR(VLOOKUP($A961,[3]库存报告使用数据!$A$1:$F$65536,6,0),"")</f>
        <v>1</v>
      </c>
      <c r="V961">
        <f>IFERROR(VLOOKUP($A961,[3]库存报告使用数据!$A$1:$I$65536,9,0),"")</f>
        <v>0</v>
      </c>
      <c r="W961">
        <f>IFERROR(VLOOKUP($A961,[3]库存报告使用数据!$A$1:$L$65536,12,0),"")</f>
        <v>2</v>
      </c>
      <c r="X961" s="20" t="str">
        <f t="shared" si="240"/>
        <v/>
      </c>
      <c r="Y961" s="20">
        <f t="shared" si="241"/>
        <v>0.00446428571428571</v>
      </c>
      <c r="Z961" s="20">
        <f t="shared" si="242"/>
        <v>0</v>
      </c>
      <c r="AA961" s="20">
        <f t="shared" si="243"/>
        <v>0.0103626943005181</v>
      </c>
      <c r="AB961">
        <f>IFERROR(VLOOKUP($A961,[3]库存报告使用数据!$A$1:$D$65536,4,0),"")</f>
        <v>0.19125</v>
      </c>
      <c r="AC961">
        <f>IFERROR(VLOOKUP($A961,[3]库存报告使用数据!$A$1:$G$65536,7,0),"")</f>
        <v>0</v>
      </c>
      <c r="AD961">
        <f>IFERROR(VLOOKUP($A961,[3]库存报告使用数据!$A$1:$J$65536,10,0),"")</f>
        <v>0</v>
      </c>
      <c r="AE961">
        <f>IFERROR(VLOOKUP($A961,[3]库存报告使用数据!$A$1:$M$65536,13,0),"")</f>
        <v>0</v>
      </c>
      <c r="AF961" s="20">
        <f t="shared" si="244"/>
        <v>0.00598030018761726</v>
      </c>
      <c r="AG961" s="20" t="str">
        <f t="shared" si="245"/>
        <v/>
      </c>
      <c r="AH961" s="20" t="str">
        <f t="shared" si="246"/>
        <v/>
      </c>
      <c r="AI961" s="20" t="str">
        <f t="shared" si="247"/>
        <v/>
      </c>
      <c r="AJ961">
        <f>IFERROR(VLOOKUP($B961,[4]库存报告使用数据!$A$1:$B$65536,2,0),0)</f>
        <v>0</v>
      </c>
      <c r="AK961">
        <f>IFERROR(VLOOKUP($B961,[4]库存报告使用数据!$A$1:$C$65536,3,0),)</f>
        <v>0</v>
      </c>
      <c r="AL961">
        <f>IFERROR(VLOOKUP($B961,[4]库存报告使用数据!$A$1:$D$65536,4,0),)</f>
        <v>0</v>
      </c>
      <c r="AM961">
        <f>IFERROR(VLOOKUP($B961,[4]库存报告使用数据!$A$1:$E$65536,5,0),)</f>
        <v>0</v>
      </c>
      <c r="AN961" s="20" t="str">
        <f t="shared" si="248"/>
        <v/>
      </c>
      <c r="AO961" s="20" t="str">
        <f t="shared" si="249"/>
        <v/>
      </c>
      <c r="AP961" s="20" t="str">
        <f t="shared" si="250"/>
        <v/>
      </c>
      <c r="AQ961" s="20" t="str">
        <f t="shared" si="251"/>
        <v/>
      </c>
      <c r="AR961" s="32">
        <f t="shared" si="252"/>
        <v>0.285714285714286</v>
      </c>
      <c r="AS961" s="32">
        <f t="shared" si="253"/>
        <v>17.1428571428571</v>
      </c>
      <c r="AT961" s="32">
        <f t="shared" si="254"/>
        <v>-14.1428571428571</v>
      </c>
      <c r="AU961" s="28">
        <f t="shared" si="255"/>
        <v>10</v>
      </c>
      <c r="AV961" s="34">
        <f>IFERROR(时间!$B$4+AU961,"上周无销量")</f>
        <v>43293</v>
      </c>
    </row>
    <row r="962" spans="1:48">
      <c r="A962" s="18" t="s">
        <v>1007</v>
      </c>
      <c r="B962" t="str">
        <f>VLOOKUP(A962,'[1]sku-asin（子）'!$A:$B,2,0)</f>
        <v>B01N42B1XD</v>
      </c>
      <c r="C962" t="str">
        <f>VLOOKUP(A962,'[1]子sku-父sku'!$A:$B,2,0)</f>
        <v>LYQ-BS-ZQ2973</v>
      </c>
      <c r="D962" s="28">
        <f>IFERROR(VLOOKUP(A962,[2]库存报告使用数据处理!$A:$C,3,0),0)</f>
        <v>1</v>
      </c>
      <c r="E962" s="28">
        <f>IFERROR(VLOOKUP(A962,[2]库存报告使用数据处理!$A:$D,4,0),0)</f>
        <v>0</v>
      </c>
      <c r="F962" s="28">
        <f>IFERROR(VLOOKUP(A962,[2]库存报告使用数据处理!$A:$E,5,0),0)</f>
        <v>0</v>
      </c>
      <c r="G962" s="28">
        <f>IFERROR(VLOOKUP(A962,[2]库存报告使用数据处理!$A:$F,6,0),0)</f>
        <v>0</v>
      </c>
      <c r="H962" s="29">
        <f>IFERROR(VLOOKUP(A962,[2]库存报告使用数据处理!$A:$G,7,0),0)</f>
        <v>6.99</v>
      </c>
      <c r="I962">
        <f>IFERROR(VLOOKUP(A962,[5]数据处理!$A:$B,2,0),0)</f>
        <v>44</v>
      </c>
      <c r="J962" s="30">
        <f>IFERROR(VLOOKUP(A962,[5]数据处理!$A:$D,4,0),0)</f>
        <v>0</v>
      </c>
      <c r="K962" s="30">
        <f>IFERROR(VLOOKUP(A962,[5]数据处理!$A:$E,5,0),0)</f>
        <v>0</v>
      </c>
      <c r="L962" s="30">
        <f>IFERROR(VLOOKUP(A962,[5]数据处理!$A:$G,7,0),0)</f>
        <v>0</v>
      </c>
      <c r="M962">
        <f t="shared" si="239"/>
        <v>44</v>
      </c>
      <c r="N962">
        <f>IFERROR(VLOOKUP(A962,[5]数据处理!$A:$C,3,0),0)</f>
        <v>0</v>
      </c>
      <c r="O962">
        <f>IFERROR(VLOOKUP($A962,[5]数据处理!$A:$N,14,0),0)</f>
        <v>43</v>
      </c>
      <c r="P962">
        <f>IFERROR(VLOOKUP($A962,[3]库存报告使用数据!$A$1:$B$65536,2,0),"")</f>
        <v>2812</v>
      </c>
      <c r="Q962">
        <f>IFERROR(VLOOKUP($A962,[3]库存报告使用数据!$A$1:$E$65536,5,0),"")</f>
        <v>1359</v>
      </c>
      <c r="R962">
        <f>IFERROR(VLOOKUP($A962,[3]库存报告使用数据!$A$1:$H$65536,8,0),"")</f>
        <v>1726</v>
      </c>
      <c r="S962">
        <f>IFERROR(VLOOKUP($A962,[3]库存报告使用数据!$A$1:$K$65536,11,0),"")</f>
        <v>1622</v>
      </c>
      <c r="T962">
        <f>IFERROR(VLOOKUP($A962,[3]库存报告使用数据!$A$1:$C$65536,3,0),"")</f>
        <v>83</v>
      </c>
      <c r="U962">
        <f>IFERROR(VLOOKUP($A962,[3]库存报告使用数据!$A$1:$F$65536,6,0),"")</f>
        <v>38</v>
      </c>
      <c r="V962">
        <f>IFERROR(VLOOKUP($A962,[3]库存报告使用数据!$A$1:$I$65536,9,0),"")</f>
        <v>42</v>
      </c>
      <c r="W962">
        <f>IFERROR(VLOOKUP($A962,[3]库存报告使用数据!$A$1:$L$65536,12,0),"")</f>
        <v>21</v>
      </c>
      <c r="X962" s="20">
        <f t="shared" si="240"/>
        <v>0.0295163584637269</v>
      </c>
      <c r="Y962" s="20">
        <f t="shared" si="241"/>
        <v>0.0279617365710081</v>
      </c>
      <c r="Z962" s="20">
        <f t="shared" si="242"/>
        <v>0.0243337195828505</v>
      </c>
      <c r="AA962" s="20">
        <f t="shared" si="243"/>
        <v>0.0129469790382244</v>
      </c>
      <c r="AB962">
        <f>IFERROR(VLOOKUP($A962,[3]库存报告使用数据!$A$1:$D$65536,4,0),"")</f>
        <v>11.72875</v>
      </c>
      <c r="AC962">
        <f>IFERROR(VLOOKUP($A962,[3]库存报告使用数据!$A$1:$G$65536,7,0),"")</f>
        <v>6.68</v>
      </c>
      <c r="AD962">
        <f>IFERROR(VLOOKUP($A962,[3]库存报告使用数据!$A$1:$J$65536,10,0),"")</f>
        <v>6.89</v>
      </c>
      <c r="AE962">
        <f>IFERROR(VLOOKUP($A962,[3]库存报告使用数据!$A$1:$M$65536,13,0),"")</f>
        <v>3.49</v>
      </c>
      <c r="AF962" s="20">
        <f t="shared" si="244"/>
        <v>1.67793276108727</v>
      </c>
      <c r="AG962" s="20" t="str">
        <f t="shared" si="245"/>
        <v>无销售广告费为6.68</v>
      </c>
      <c r="AH962" s="20" t="str">
        <f t="shared" si="246"/>
        <v>无销售广告费为6.89</v>
      </c>
      <c r="AI962" s="20" t="str">
        <f t="shared" si="247"/>
        <v>无销售广告费为3.49</v>
      </c>
      <c r="AJ962">
        <f>IFERROR(VLOOKUP($B962,[4]库存报告使用数据!$A$1:$B$65536,2,0),0)</f>
        <v>25</v>
      </c>
      <c r="AK962">
        <f>IFERROR(VLOOKUP($B962,[4]库存报告使用数据!$A$1:$C$65536,3,0),)</f>
        <v>14</v>
      </c>
      <c r="AL962">
        <f>IFERROR(VLOOKUP($B962,[4]库存报告使用数据!$A$1:$D$65536,4,0),)</f>
        <v>7</v>
      </c>
      <c r="AM962">
        <f>IFERROR(VLOOKUP($B962,[4]库存报告使用数据!$A$1:$E$65536,5,0),)</f>
        <v>8</v>
      </c>
      <c r="AN962" s="20">
        <f t="shared" si="248"/>
        <v>0.04</v>
      </c>
      <c r="AO962" s="20">
        <f t="shared" si="249"/>
        <v>0</v>
      </c>
      <c r="AP962" s="20">
        <f t="shared" si="250"/>
        <v>0</v>
      </c>
      <c r="AQ962" s="20">
        <f t="shared" si="251"/>
        <v>0</v>
      </c>
      <c r="AR962" s="32">
        <f t="shared" si="252"/>
        <v>0.142857142857143</v>
      </c>
      <c r="AS962" s="32">
        <f t="shared" si="253"/>
        <v>8.57142857142857</v>
      </c>
      <c r="AT962" s="32">
        <f t="shared" si="254"/>
        <v>35.4285714285714</v>
      </c>
      <c r="AU962" s="28">
        <f t="shared" si="255"/>
        <v>308</v>
      </c>
      <c r="AV962" s="34">
        <f>IFERROR(时间!$B$4+AU962,"上周无销量")</f>
        <v>43591</v>
      </c>
    </row>
    <row r="963" spans="1:48">
      <c r="A963" s="18" t="s">
        <v>1008</v>
      </c>
      <c r="B963" t="str">
        <f>VLOOKUP(A963,'[1]sku-asin（子）'!$A:$B,2,0)</f>
        <v>B01MRLS67L</v>
      </c>
      <c r="C963" t="str">
        <f>VLOOKUP(A963,'[1]子sku-父sku'!$A:$B,2,0)</f>
        <v>LYQ-BS-ZQ2973</v>
      </c>
      <c r="D963" s="28">
        <f>IFERROR(VLOOKUP(A963,[2]库存报告使用数据处理!$A:$C,3,0),0)</f>
        <v>0</v>
      </c>
      <c r="E963" s="28">
        <f>IFERROR(VLOOKUP(A963,[2]库存报告使用数据处理!$A:$D,4,0),0)</f>
        <v>0</v>
      </c>
      <c r="F963" s="28">
        <f>IFERROR(VLOOKUP(A963,[2]库存报告使用数据处理!$A:$E,5,0),0)</f>
        <v>1</v>
      </c>
      <c r="G963" s="28">
        <f>IFERROR(VLOOKUP(A963,[2]库存报告使用数据处理!$A:$F,6,0),0)</f>
        <v>0</v>
      </c>
      <c r="H963" s="29">
        <f>IFERROR(VLOOKUP(A963,[2]库存报告使用数据处理!$A:$G,7,0),0)</f>
        <v>9.9</v>
      </c>
      <c r="I963">
        <f>IFERROR(VLOOKUP(A963,[5]数据处理!$A:$B,2,0),0)</f>
        <v>0</v>
      </c>
      <c r="J963" s="30">
        <f>IFERROR(VLOOKUP(A963,[5]数据处理!$A:$D,4,0),0)</f>
        <v>0</v>
      </c>
      <c r="K963" s="30">
        <f>IFERROR(VLOOKUP(A963,[5]数据处理!$A:$E,5,0),0)</f>
        <v>0</v>
      </c>
      <c r="L963" s="30">
        <f>IFERROR(VLOOKUP(A963,[5]数据处理!$A:$G,7,0),0)</f>
        <v>0</v>
      </c>
      <c r="M963">
        <f t="shared" si="239"/>
        <v>0</v>
      </c>
      <c r="N963">
        <f>IFERROR(VLOOKUP(A963,[5]数据处理!$A:$C,3,0),0)</f>
        <v>0</v>
      </c>
      <c r="O963">
        <f>IFERROR(VLOOKUP($A963,[5]数据处理!$A:$N,14,0),0)</f>
        <v>0</v>
      </c>
      <c r="P963" t="str">
        <f>IFERROR(VLOOKUP($A963,[3]库存报告使用数据!$A$1:$B$65536,2,0),"")</f>
        <v/>
      </c>
      <c r="Q963" t="str">
        <f>IFERROR(VLOOKUP($A963,[3]库存报告使用数据!$A$1:$E$65536,5,0),"")</f>
        <v/>
      </c>
      <c r="R963" t="str">
        <f>IFERROR(VLOOKUP($A963,[3]库存报告使用数据!$A$1:$H$65536,8,0),"")</f>
        <v/>
      </c>
      <c r="S963" t="str">
        <f>IFERROR(VLOOKUP($A963,[3]库存报告使用数据!$A$1:$K$65536,11,0),"")</f>
        <v/>
      </c>
      <c r="T963" t="str">
        <f>IFERROR(VLOOKUP($A963,[3]库存报告使用数据!$A$1:$C$65536,3,0),"")</f>
        <v/>
      </c>
      <c r="U963" t="str">
        <f>IFERROR(VLOOKUP($A963,[3]库存报告使用数据!$A$1:$F$65536,6,0),"")</f>
        <v/>
      </c>
      <c r="V963" t="str">
        <f>IFERROR(VLOOKUP($A963,[3]库存报告使用数据!$A$1:$I$65536,9,0),"")</f>
        <v/>
      </c>
      <c r="W963" t="str">
        <f>IFERROR(VLOOKUP($A963,[3]库存报告使用数据!$A$1:$L$65536,12,0),"")</f>
        <v/>
      </c>
      <c r="X963" s="20" t="str">
        <f t="shared" si="240"/>
        <v/>
      </c>
      <c r="Y963" s="20" t="str">
        <f t="shared" si="241"/>
        <v/>
      </c>
      <c r="Z963" s="20" t="str">
        <f t="shared" si="242"/>
        <v/>
      </c>
      <c r="AA963" s="20" t="str">
        <f t="shared" si="243"/>
        <v/>
      </c>
      <c r="AB963" t="str">
        <f>IFERROR(VLOOKUP($A963,[3]库存报告使用数据!$A$1:$D$65536,4,0),"")</f>
        <v/>
      </c>
      <c r="AC963" t="str">
        <f>IFERROR(VLOOKUP($A963,[3]库存报告使用数据!$A$1:$G$65536,7,0),"")</f>
        <v/>
      </c>
      <c r="AD963" t="str">
        <f>IFERROR(VLOOKUP($A963,[3]库存报告使用数据!$A$1:$J$65536,10,0),"")</f>
        <v/>
      </c>
      <c r="AE963" t="str">
        <f>IFERROR(VLOOKUP($A963,[3]库存报告使用数据!$A$1:$M$65536,13,0),"")</f>
        <v/>
      </c>
      <c r="AF963" s="20" t="str">
        <f t="shared" si="244"/>
        <v/>
      </c>
      <c r="AG963" s="20" t="str">
        <f t="shared" si="245"/>
        <v/>
      </c>
      <c r="AH963" s="20" t="str">
        <f t="shared" si="246"/>
        <v/>
      </c>
      <c r="AI963" s="20" t="str">
        <f t="shared" si="247"/>
        <v/>
      </c>
      <c r="AJ963">
        <f>IFERROR(VLOOKUP($B963,[4]库存报告使用数据!$A$1:$B$65536,2,0),0)</f>
        <v>0</v>
      </c>
      <c r="AK963">
        <f>IFERROR(VLOOKUP($B963,[4]库存报告使用数据!$A$1:$C$65536,3,0),)</f>
        <v>0</v>
      </c>
      <c r="AL963">
        <f>IFERROR(VLOOKUP($B963,[4]库存报告使用数据!$A$1:$D$65536,4,0),)</f>
        <v>0</v>
      </c>
      <c r="AM963">
        <f>IFERROR(VLOOKUP($B963,[4]库存报告使用数据!$A$1:$E$65536,5,0),)</f>
        <v>0</v>
      </c>
      <c r="AN963" s="20" t="str">
        <f t="shared" si="248"/>
        <v/>
      </c>
      <c r="AO963" s="20" t="str">
        <f t="shared" si="249"/>
        <v/>
      </c>
      <c r="AP963" s="20" t="str">
        <f t="shared" si="250"/>
        <v/>
      </c>
      <c r="AQ963" s="20" t="str">
        <f t="shared" si="251"/>
        <v/>
      </c>
      <c r="AR963" s="32">
        <f t="shared" si="252"/>
        <v>0</v>
      </c>
      <c r="AS963" s="32">
        <f t="shared" si="253"/>
        <v>0</v>
      </c>
      <c r="AT963" s="32">
        <f t="shared" si="254"/>
        <v>0</v>
      </c>
      <c r="AU963" s="28" t="str">
        <f t="shared" si="255"/>
        <v>库存为0</v>
      </c>
      <c r="AV963" s="34" t="str">
        <f>IFERROR(时间!$B$4+AU963,"上周无销量")</f>
        <v>上周无销量</v>
      </c>
    </row>
    <row r="964" spans="1:48">
      <c r="A964" s="18" t="s">
        <v>1009</v>
      </c>
      <c r="B964" t="str">
        <f>VLOOKUP(A964,'[1]sku-asin（子）'!$A:$B,2,0)</f>
        <v>B075R4STGG</v>
      </c>
      <c r="C964" t="str">
        <f>VLOOKUP(A964,'[1]子sku-父sku'!$A:$B,2,0)</f>
        <v>LYQ-BS-ZQ2973</v>
      </c>
      <c r="D964" s="28">
        <f>IFERROR(VLOOKUP(A964,[2]库存报告使用数据处理!$A:$C,3,0),0)</f>
        <v>0</v>
      </c>
      <c r="E964" s="28">
        <f>IFERROR(VLOOKUP(A964,[2]库存报告使用数据处理!$A:$D,4,0),0)</f>
        <v>0</v>
      </c>
      <c r="F964" s="28">
        <f>IFERROR(VLOOKUP(A964,[2]库存报告使用数据处理!$A:$E,5,0),0)</f>
        <v>1</v>
      </c>
      <c r="G964" s="28">
        <f>IFERROR(VLOOKUP(A964,[2]库存报告使用数据处理!$A:$F,6,0),0)</f>
        <v>1</v>
      </c>
      <c r="H964" s="29">
        <f>IFERROR(VLOOKUP(A964,[2]库存报告使用数据处理!$A:$G,7,0),0)</f>
        <v>12.945</v>
      </c>
      <c r="I964">
        <f>IFERROR(VLOOKUP(A964,[5]数据处理!$A:$B,2,0),0)</f>
        <v>5</v>
      </c>
      <c r="J964" s="30">
        <f>IFERROR(VLOOKUP(A964,[5]数据处理!$A:$D,4,0),0)</f>
        <v>0</v>
      </c>
      <c r="K964" s="30">
        <f>IFERROR(VLOOKUP(A964,[5]数据处理!$A:$E,5,0),0)</f>
        <v>0</v>
      </c>
      <c r="L964" s="30">
        <f>IFERROR(VLOOKUP(A964,[5]数据处理!$A:$G,7,0),0)</f>
        <v>0</v>
      </c>
      <c r="M964">
        <f t="shared" si="239"/>
        <v>5</v>
      </c>
      <c r="N964">
        <f>IFERROR(VLOOKUP(A964,[5]数据处理!$A:$C,3,0),0)</f>
        <v>0</v>
      </c>
      <c r="O964">
        <f>IFERROR(VLOOKUP($A964,[5]数据处理!$A:$N,14,0),0)</f>
        <v>1</v>
      </c>
      <c r="P964" t="str">
        <f>IFERROR(VLOOKUP($A964,[3]库存报告使用数据!$A$1:$B$65536,2,0),"")</f>
        <v/>
      </c>
      <c r="Q964" t="str">
        <f>IFERROR(VLOOKUP($A964,[3]库存报告使用数据!$A$1:$E$65536,5,0),"")</f>
        <v/>
      </c>
      <c r="R964" t="str">
        <f>IFERROR(VLOOKUP($A964,[3]库存报告使用数据!$A$1:$H$65536,8,0),"")</f>
        <v/>
      </c>
      <c r="S964" t="str">
        <f>IFERROR(VLOOKUP($A964,[3]库存报告使用数据!$A$1:$K$65536,11,0),"")</f>
        <v/>
      </c>
      <c r="T964" t="str">
        <f>IFERROR(VLOOKUP($A964,[3]库存报告使用数据!$A$1:$C$65536,3,0),"")</f>
        <v/>
      </c>
      <c r="U964" t="str">
        <f>IFERROR(VLOOKUP($A964,[3]库存报告使用数据!$A$1:$F$65536,6,0),"")</f>
        <v/>
      </c>
      <c r="V964" t="str">
        <f>IFERROR(VLOOKUP($A964,[3]库存报告使用数据!$A$1:$I$65536,9,0),"")</f>
        <v/>
      </c>
      <c r="W964" t="str">
        <f>IFERROR(VLOOKUP($A964,[3]库存报告使用数据!$A$1:$L$65536,12,0),"")</f>
        <v/>
      </c>
      <c r="X964" s="20" t="str">
        <f t="shared" si="240"/>
        <v/>
      </c>
      <c r="Y964" s="20" t="str">
        <f t="shared" si="241"/>
        <v/>
      </c>
      <c r="Z964" s="20" t="str">
        <f t="shared" si="242"/>
        <v/>
      </c>
      <c r="AA964" s="20" t="str">
        <f t="shared" si="243"/>
        <v/>
      </c>
      <c r="AB964" t="str">
        <f>IFERROR(VLOOKUP($A964,[3]库存报告使用数据!$A$1:$D$65536,4,0),"")</f>
        <v/>
      </c>
      <c r="AC964" t="str">
        <f>IFERROR(VLOOKUP($A964,[3]库存报告使用数据!$A$1:$G$65536,7,0),"")</f>
        <v/>
      </c>
      <c r="AD964" t="str">
        <f>IFERROR(VLOOKUP($A964,[3]库存报告使用数据!$A$1:$J$65536,10,0),"")</f>
        <v/>
      </c>
      <c r="AE964" t="str">
        <f>IFERROR(VLOOKUP($A964,[3]库存报告使用数据!$A$1:$M$65536,13,0),"")</f>
        <v/>
      </c>
      <c r="AF964" s="20" t="str">
        <f t="shared" si="244"/>
        <v/>
      </c>
      <c r="AG964" s="20" t="str">
        <f t="shared" si="245"/>
        <v/>
      </c>
      <c r="AH964" s="20" t="str">
        <f t="shared" si="246"/>
        <v/>
      </c>
      <c r="AI964" s="20" t="str">
        <f t="shared" si="247"/>
        <v/>
      </c>
      <c r="AJ964">
        <f>IFERROR(VLOOKUP($B964,[4]库存报告使用数据!$A$1:$B$65536,2,0),0)</f>
        <v>6</v>
      </c>
      <c r="AK964">
        <f>IFERROR(VLOOKUP($B964,[4]库存报告使用数据!$A$1:$C$65536,3,0),)</f>
        <v>1</v>
      </c>
      <c r="AL964">
        <f>IFERROR(VLOOKUP($B964,[4]库存报告使用数据!$A$1:$D$65536,4,0),)</f>
        <v>1</v>
      </c>
      <c r="AM964">
        <f>IFERROR(VLOOKUP($B964,[4]库存报告使用数据!$A$1:$E$65536,5,0),)</f>
        <v>7</v>
      </c>
      <c r="AN964" s="20">
        <f t="shared" si="248"/>
        <v>0</v>
      </c>
      <c r="AO964" s="20">
        <f t="shared" si="249"/>
        <v>0</v>
      </c>
      <c r="AP964" s="20">
        <f t="shared" si="250"/>
        <v>1</v>
      </c>
      <c r="AQ964" s="20">
        <f t="shared" si="251"/>
        <v>0.142857142857143</v>
      </c>
      <c r="AR964" s="32">
        <f t="shared" si="252"/>
        <v>0</v>
      </c>
      <c r="AS964" s="32">
        <f t="shared" si="253"/>
        <v>0</v>
      </c>
      <c r="AT964" s="32">
        <f t="shared" si="254"/>
        <v>5</v>
      </c>
      <c r="AU964" s="28" t="str">
        <f t="shared" si="255"/>
        <v>库存为5</v>
      </c>
      <c r="AV964" s="34" t="str">
        <f>IFERROR(时间!$B$4+AU964,"上周无销量")</f>
        <v>上周无销量</v>
      </c>
    </row>
    <row r="965" spans="1:48">
      <c r="A965" s="18" t="s">
        <v>1010</v>
      </c>
      <c r="B965" t="str">
        <f>VLOOKUP(A965,'[1]sku-asin（子）'!$A:$B,2,0)</f>
        <v>B01N2YM6T1</v>
      </c>
      <c r="C965" t="str">
        <f>VLOOKUP(A965,'[1]子sku-父sku'!$A:$B,2,0)</f>
        <v>LYQ-BS-ZQ2973</v>
      </c>
      <c r="D965" s="28">
        <f>IFERROR(VLOOKUP(A965,[2]库存报告使用数据处理!$A:$C,3,0),0)</f>
        <v>0</v>
      </c>
      <c r="E965" s="28">
        <f>IFERROR(VLOOKUP(A965,[2]库存报告使用数据处理!$A:$D,4,0),0)</f>
        <v>0</v>
      </c>
      <c r="F965" s="28">
        <f>IFERROR(VLOOKUP(A965,[2]库存报告使用数据处理!$A:$E,5,0),0)</f>
        <v>0</v>
      </c>
      <c r="G965" s="28">
        <f>IFERROR(VLOOKUP(A965,[2]库存报告使用数据处理!$A:$F,6,0),0)</f>
        <v>0</v>
      </c>
      <c r="H965" s="29">
        <f>IFERROR(VLOOKUP(A965,[2]库存报告使用数据处理!$A:$G,7,0),0)</f>
        <v>0</v>
      </c>
      <c r="I965">
        <f>IFERROR(VLOOKUP(A965,[5]数据处理!$A:$B,2,0),0)</f>
        <v>11</v>
      </c>
      <c r="J965" s="30">
        <f>IFERROR(VLOOKUP(A965,[5]数据处理!$A:$D,4,0),0)</f>
        <v>0</v>
      </c>
      <c r="K965" s="30">
        <f>IFERROR(VLOOKUP(A965,[5]数据处理!$A:$E,5,0),0)</f>
        <v>0</v>
      </c>
      <c r="L965" s="30">
        <f>IFERROR(VLOOKUP(A965,[5]数据处理!$A:$G,7,0),0)</f>
        <v>0</v>
      </c>
      <c r="M965">
        <f t="shared" si="239"/>
        <v>11</v>
      </c>
      <c r="N965">
        <f>IFERROR(VLOOKUP(A965,[5]数据处理!$A:$C,3,0),0)</f>
        <v>0</v>
      </c>
      <c r="O965">
        <f>IFERROR(VLOOKUP($A965,[5]数据处理!$A:$N,14,0),0)</f>
        <v>10</v>
      </c>
      <c r="P965" t="str">
        <f>IFERROR(VLOOKUP($A965,[3]库存报告使用数据!$A$1:$B$65536,2,0),"")</f>
        <v/>
      </c>
      <c r="Q965" t="str">
        <f>IFERROR(VLOOKUP($A965,[3]库存报告使用数据!$A$1:$E$65536,5,0),"")</f>
        <v/>
      </c>
      <c r="R965" t="str">
        <f>IFERROR(VLOOKUP($A965,[3]库存报告使用数据!$A$1:$H$65536,8,0),"")</f>
        <v/>
      </c>
      <c r="S965" t="str">
        <f>IFERROR(VLOOKUP($A965,[3]库存报告使用数据!$A$1:$K$65536,11,0),"")</f>
        <v/>
      </c>
      <c r="T965" t="str">
        <f>IFERROR(VLOOKUP($A965,[3]库存报告使用数据!$A$1:$C$65536,3,0),"")</f>
        <v/>
      </c>
      <c r="U965" t="str">
        <f>IFERROR(VLOOKUP($A965,[3]库存报告使用数据!$A$1:$F$65536,6,0),"")</f>
        <v/>
      </c>
      <c r="V965" t="str">
        <f>IFERROR(VLOOKUP($A965,[3]库存报告使用数据!$A$1:$I$65536,9,0),"")</f>
        <v/>
      </c>
      <c r="W965" t="str">
        <f>IFERROR(VLOOKUP($A965,[3]库存报告使用数据!$A$1:$L$65536,12,0),"")</f>
        <v/>
      </c>
      <c r="X965" s="20" t="str">
        <f t="shared" si="240"/>
        <v/>
      </c>
      <c r="Y965" s="20" t="str">
        <f t="shared" si="241"/>
        <v/>
      </c>
      <c r="Z965" s="20" t="str">
        <f t="shared" si="242"/>
        <v/>
      </c>
      <c r="AA965" s="20" t="str">
        <f t="shared" si="243"/>
        <v/>
      </c>
      <c r="AB965" t="str">
        <f>IFERROR(VLOOKUP($A965,[3]库存报告使用数据!$A$1:$D$65536,4,0),"")</f>
        <v/>
      </c>
      <c r="AC965" t="str">
        <f>IFERROR(VLOOKUP($A965,[3]库存报告使用数据!$A$1:$G$65536,7,0),"")</f>
        <v/>
      </c>
      <c r="AD965" t="str">
        <f>IFERROR(VLOOKUP($A965,[3]库存报告使用数据!$A$1:$J$65536,10,0),"")</f>
        <v/>
      </c>
      <c r="AE965" t="str">
        <f>IFERROR(VLOOKUP($A965,[3]库存报告使用数据!$A$1:$M$65536,13,0),"")</f>
        <v/>
      </c>
      <c r="AF965" s="20" t="str">
        <f t="shared" si="244"/>
        <v/>
      </c>
      <c r="AG965" s="20" t="str">
        <f t="shared" si="245"/>
        <v/>
      </c>
      <c r="AH965" s="20" t="str">
        <f t="shared" si="246"/>
        <v/>
      </c>
      <c r="AI965" s="20" t="str">
        <f t="shared" si="247"/>
        <v/>
      </c>
      <c r="AJ965">
        <f>IFERROR(VLOOKUP($B965,[4]库存报告使用数据!$A$1:$B$65536,2,0),0)</f>
        <v>0</v>
      </c>
      <c r="AK965">
        <f>IFERROR(VLOOKUP($B965,[4]库存报告使用数据!$A$1:$C$65536,3,0),)</f>
        <v>0</v>
      </c>
      <c r="AL965">
        <f>IFERROR(VLOOKUP($B965,[4]库存报告使用数据!$A$1:$D$65536,4,0),)</f>
        <v>0</v>
      </c>
      <c r="AM965">
        <f>IFERROR(VLOOKUP($B965,[4]库存报告使用数据!$A$1:$E$65536,5,0),)</f>
        <v>2</v>
      </c>
      <c r="AN965" s="20" t="str">
        <f t="shared" si="248"/>
        <v/>
      </c>
      <c r="AO965" s="20" t="str">
        <f t="shared" si="249"/>
        <v/>
      </c>
      <c r="AP965" s="20" t="str">
        <f t="shared" si="250"/>
        <v/>
      </c>
      <c r="AQ965" s="20">
        <f t="shared" si="251"/>
        <v>0</v>
      </c>
      <c r="AR965" s="32">
        <f t="shared" si="252"/>
        <v>0</v>
      </c>
      <c r="AS965" s="32">
        <f t="shared" si="253"/>
        <v>0</v>
      </c>
      <c r="AT965" s="32">
        <f t="shared" si="254"/>
        <v>11</v>
      </c>
      <c r="AU965" s="28" t="str">
        <f t="shared" si="255"/>
        <v>库存为11</v>
      </c>
      <c r="AV965" s="34" t="str">
        <f>IFERROR(时间!$B$4+AU965,"上周无销量")</f>
        <v>上周无销量</v>
      </c>
    </row>
    <row r="966" spans="1:48">
      <c r="A966" s="18" t="s">
        <v>1011</v>
      </c>
      <c r="B966" t="str">
        <f>VLOOKUP(A966,'[1]sku-asin（子）'!$A:$B,2,0)</f>
        <v>B01N4IPVT9</v>
      </c>
      <c r="C966" t="str">
        <f>VLOOKUP(A966,'[1]子sku-父sku'!$A:$B,2,0)</f>
        <v>LYQ-BS-ZQ2973</v>
      </c>
      <c r="D966" s="28">
        <f>IFERROR(VLOOKUP(A966,[2]库存报告使用数据处理!$A:$C,3,0),0)</f>
        <v>0</v>
      </c>
      <c r="E966" s="28">
        <f>IFERROR(VLOOKUP(A966,[2]库存报告使用数据处理!$A:$D,4,0),0)</f>
        <v>0</v>
      </c>
      <c r="F966" s="28">
        <f>IFERROR(VLOOKUP(A966,[2]库存报告使用数据处理!$A:$E,5,0),0)</f>
        <v>0</v>
      </c>
      <c r="G966" s="28">
        <f>IFERROR(VLOOKUP(A966,[2]库存报告使用数据处理!$A:$F,6,0),0)</f>
        <v>0</v>
      </c>
      <c r="H966" s="29">
        <f>IFERROR(VLOOKUP(A966,[2]库存报告使用数据处理!$A:$G,7,0),0)</f>
        <v>0</v>
      </c>
      <c r="I966">
        <f>IFERROR(VLOOKUP(A966,[5]数据处理!$A:$B,2,0),0)</f>
        <v>2</v>
      </c>
      <c r="J966" s="30">
        <f>IFERROR(VLOOKUP(A966,[5]数据处理!$A:$D,4,0),0)</f>
        <v>0</v>
      </c>
      <c r="K966" s="30">
        <f>IFERROR(VLOOKUP(A966,[5]数据处理!$A:$E,5,0),0)</f>
        <v>0</v>
      </c>
      <c r="L966" s="30">
        <f>IFERROR(VLOOKUP(A966,[5]数据处理!$A:$G,7,0),0)</f>
        <v>0</v>
      </c>
      <c r="M966">
        <f t="shared" ref="M966:M1029" si="256">SUM(I966:L966)</f>
        <v>2</v>
      </c>
      <c r="N966">
        <f>IFERROR(VLOOKUP(A966,[5]数据处理!$A:$C,3,0),0)</f>
        <v>0</v>
      </c>
      <c r="O966">
        <f>IFERROR(VLOOKUP($A966,[5]数据处理!$A:$N,14,0),0)</f>
        <v>2</v>
      </c>
      <c r="P966" t="str">
        <f>IFERROR(VLOOKUP($A966,[3]库存报告使用数据!$A$1:$B$65536,2,0),"")</f>
        <v/>
      </c>
      <c r="Q966" t="str">
        <f>IFERROR(VLOOKUP($A966,[3]库存报告使用数据!$A$1:$E$65536,5,0),"")</f>
        <v/>
      </c>
      <c r="R966" t="str">
        <f>IFERROR(VLOOKUP($A966,[3]库存报告使用数据!$A$1:$H$65536,8,0),"")</f>
        <v/>
      </c>
      <c r="S966" t="str">
        <f>IFERROR(VLOOKUP($A966,[3]库存报告使用数据!$A$1:$K$65536,11,0),"")</f>
        <v/>
      </c>
      <c r="T966" t="str">
        <f>IFERROR(VLOOKUP($A966,[3]库存报告使用数据!$A$1:$C$65536,3,0),"")</f>
        <v/>
      </c>
      <c r="U966" t="str">
        <f>IFERROR(VLOOKUP($A966,[3]库存报告使用数据!$A$1:$F$65536,6,0),"")</f>
        <v/>
      </c>
      <c r="V966" t="str">
        <f>IFERROR(VLOOKUP($A966,[3]库存报告使用数据!$A$1:$I$65536,9,0),"")</f>
        <v/>
      </c>
      <c r="W966" t="str">
        <f>IFERROR(VLOOKUP($A966,[3]库存报告使用数据!$A$1:$L$65536,12,0),"")</f>
        <v/>
      </c>
      <c r="X966" s="20" t="str">
        <f t="shared" ref="X966:X1029" si="257">IFERROR(T966/P966,"")</f>
        <v/>
      </c>
      <c r="Y966" s="20" t="str">
        <f t="shared" ref="Y966:Y1029" si="258">IFERROR(U966/Q966,"")</f>
        <v/>
      </c>
      <c r="Z966" s="20" t="str">
        <f t="shared" ref="Z966:Z1029" si="259">IFERROR(V966/R966,"")</f>
        <v/>
      </c>
      <c r="AA966" s="20" t="str">
        <f t="shared" ref="AA966:AA1029" si="260">IFERROR(W966/S966,"")</f>
        <v/>
      </c>
      <c r="AB966" t="str">
        <f>IFERROR(VLOOKUP($A966,[3]库存报告使用数据!$A$1:$D$65536,4,0),"")</f>
        <v/>
      </c>
      <c r="AC966" t="str">
        <f>IFERROR(VLOOKUP($A966,[3]库存报告使用数据!$A$1:$G$65536,7,0),"")</f>
        <v/>
      </c>
      <c r="AD966" t="str">
        <f>IFERROR(VLOOKUP($A966,[3]库存报告使用数据!$A$1:$J$65536,10,0),"")</f>
        <v/>
      </c>
      <c r="AE966" t="str">
        <f>IFERROR(VLOOKUP($A966,[3]库存报告使用数据!$A$1:$M$65536,13,0),"")</f>
        <v/>
      </c>
      <c r="AF966" s="20" t="str">
        <f t="shared" ref="AF966:AF1029" si="261">IF(OR(AB966="",AB966=0),"",IF(AND(D966*$H966=0,AB966&gt;0),"无销售广告费为"&amp;AB966,IFERROR(AB966/(D966*$H966),0)))</f>
        <v/>
      </c>
      <c r="AG966" s="20" t="str">
        <f t="shared" ref="AG966:AG1029" si="262">IF(OR(AC966="",AC966=0),"",IF(AND(E966*$H966=0,AC966&gt;0),"无销售广告费为"&amp;AC966,IFERROR(AC966/(E966*$H966),0)))</f>
        <v/>
      </c>
      <c r="AH966" s="20" t="str">
        <f t="shared" ref="AH966:AH1029" si="263">IF(OR(AD966="",AD966=0),"",IF(AND(F966*$H966=0,AD966&gt;0),"无销售广告费为"&amp;AD966,IFERROR(AD966/(F966*$H966),0)))</f>
        <v/>
      </c>
      <c r="AI966" s="20" t="str">
        <f t="shared" ref="AI966:AI1029" si="264">IF(OR(AE966="",AE966=0),"",IF(AND(G966*$H966=0,AE966&gt;0),"无销售广告费为"&amp;AE966,IFERROR(AE966/(G966*$H966),0)))</f>
        <v/>
      </c>
      <c r="AJ966">
        <f>IFERROR(VLOOKUP($B966,[4]库存报告使用数据!$A$1:$B$65536,2,0),0)</f>
        <v>0</v>
      </c>
      <c r="AK966">
        <f>IFERROR(VLOOKUP($B966,[4]库存报告使用数据!$A$1:$C$65536,3,0),)</f>
        <v>0</v>
      </c>
      <c r="AL966">
        <f>IFERROR(VLOOKUP($B966,[4]库存报告使用数据!$A$1:$D$65536,4,0),)</f>
        <v>1</v>
      </c>
      <c r="AM966">
        <f>IFERROR(VLOOKUP($B966,[4]库存报告使用数据!$A$1:$E$65536,5,0),)</f>
        <v>0</v>
      </c>
      <c r="AN966" s="20" t="str">
        <f t="shared" ref="AN966:AN1029" si="265">IFERROR(D966/AJ966,"")</f>
        <v/>
      </c>
      <c r="AO966" s="20" t="str">
        <f t="shared" ref="AO966:AO1029" si="266">IFERROR(E966/AK966,"")</f>
        <v/>
      </c>
      <c r="AP966" s="20">
        <f t="shared" ref="AP966:AP1029" si="267">IFERROR(F966/AL966,"")</f>
        <v>0</v>
      </c>
      <c r="AQ966" s="20" t="str">
        <f t="shared" ref="AQ966:AQ1029" si="268">IFERROR(G966/AM966,"")</f>
        <v/>
      </c>
      <c r="AR966" s="32">
        <f t="shared" ref="AR966:AR1029" si="269">IFERROR(D966/7,"")</f>
        <v>0</v>
      </c>
      <c r="AS966" s="32">
        <f t="shared" ref="AS966:AS1029" si="270">IF(AR966="","上周无销量",60*AR966)</f>
        <v>0</v>
      </c>
      <c r="AT966" s="32">
        <f t="shared" ref="AT966:AT1029" si="271">IF(AS966="上周无销量","上周无销量/总库存"&amp;M966,M966-AS966)</f>
        <v>2</v>
      </c>
      <c r="AU966" s="28" t="str">
        <f t="shared" ref="AU966:AU1029" si="272">IF(AR966="","库存为"&amp;M966,IF(AS966=0,"库存为"&amp;M966,INT(M966/AR966)))</f>
        <v>库存为2</v>
      </c>
      <c r="AV966" s="34" t="str">
        <f>IFERROR(时间!$B$4+AU966,"上周无销量")</f>
        <v>上周无销量</v>
      </c>
    </row>
    <row r="967" spans="1:48">
      <c r="A967" s="18" t="s">
        <v>1012</v>
      </c>
      <c r="B967" t="str">
        <f>VLOOKUP(A967,'[1]sku-asin（子）'!$A:$B,2,0)</f>
        <v>B01MZ4IAIX</v>
      </c>
      <c r="C967" t="str">
        <f>VLOOKUP(A967,'[1]子sku-父sku'!$A:$B,2,0)</f>
        <v>LYQ-BS-ZQ2973</v>
      </c>
      <c r="D967" s="28">
        <f>IFERROR(VLOOKUP(A967,[2]库存报告使用数据处理!$A:$C,3,0),0)</f>
        <v>0</v>
      </c>
      <c r="E967" s="28">
        <f>IFERROR(VLOOKUP(A967,[2]库存报告使用数据处理!$A:$D,4,0),0)</f>
        <v>0</v>
      </c>
      <c r="F967" s="28">
        <f>IFERROR(VLOOKUP(A967,[2]库存报告使用数据处理!$A:$E,5,0),0)</f>
        <v>1</v>
      </c>
      <c r="G967" s="28">
        <f>IFERROR(VLOOKUP(A967,[2]库存报告使用数据处理!$A:$F,6,0),0)</f>
        <v>0</v>
      </c>
      <c r="H967" s="29">
        <f>IFERROR(VLOOKUP(A967,[2]库存报告使用数据处理!$A:$G,7,0),0)</f>
        <v>9.9</v>
      </c>
      <c r="I967">
        <f>IFERROR(VLOOKUP(A967,[5]数据处理!$A:$B,2,0),0)</f>
        <v>0</v>
      </c>
      <c r="J967" s="30">
        <f>IFERROR(VLOOKUP(A967,[5]数据处理!$A:$D,4,0),0)</f>
        <v>0</v>
      </c>
      <c r="K967" s="30">
        <f>IFERROR(VLOOKUP(A967,[5]数据处理!$A:$E,5,0),0)</f>
        <v>0</v>
      </c>
      <c r="L967" s="30">
        <f>IFERROR(VLOOKUP(A967,[5]数据处理!$A:$G,7,0),0)</f>
        <v>0</v>
      </c>
      <c r="M967">
        <f t="shared" si="256"/>
        <v>0</v>
      </c>
      <c r="N967">
        <f>IFERROR(VLOOKUP(A967,[5]数据处理!$A:$C,3,0),0)</f>
        <v>0</v>
      </c>
      <c r="O967">
        <f>IFERROR(VLOOKUP($A967,[5]数据处理!$A:$N,14,0),0)</f>
        <v>0</v>
      </c>
      <c r="P967">
        <f>IFERROR(VLOOKUP($A967,[3]库存报告使用数据!$A$1:$B$65536,2,0),"")</f>
        <v>0</v>
      </c>
      <c r="Q967">
        <f>IFERROR(VLOOKUP($A967,[3]库存报告使用数据!$A$1:$E$65536,5,0),"")</f>
        <v>0</v>
      </c>
      <c r="R967">
        <f>IFERROR(VLOOKUP($A967,[3]库存报告使用数据!$A$1:$H$65536,8,0),"")</f>
        <v>1043</v>
      </c>
      <c r="S967">
        <f>IFERROR(VLOOKUP($A967,[3]库存报告使用数据!$A$1:$K$65536,11,0),"")</f>
        <v>3067</v>
      </c>
      <c r="T967">
        <f>IFERROR(VLOOKUP($A967,[3]库存报告使用数据!$A$1:$C$65536,3,0),"")</f>
        <v>0</v>
      </c>
      <c r="U967">
        <f>IFERROR(VLOOKUP($A967,[3]库存报告使用数据!$A$1:$F$65536,6,0),"")</f>
        <v>0</v>
      </c>
      <c r="V967">
        <f>IFERROR(VLOOKUP($A967,[3]库存报告使用数据!$A$1:$I$65536,9,0),"")</f>
        <v>4</v>
      </c>
      <c r="W967">
        <f>IFERROR(VLOOKUP($A967,[3]库存报告使用数据!$A$1:$L$65536,12,0),"")</f>
        <v>15</v>
      </c>
      <c r="X967" s="20" t="str">
        <f t="shared" si="257"/>
        <v/>
      </c>
      <c r="Y967" s="20" t="str">
        <f t="shared" si="258"/>
        <v/>
      </c>
      <c r="Z967" s="20">
        <f t="shared" si="259"/>
        <v>0.00383509108341323</v>
      </c>
      <c r="AA967" s="20">
        <f t="shared" si="260"/>
        <v>0.00489077274209325</v>
      </c>
      <c r="AB967">
        <f>IFERROR(VLOOKUP($A967,[3]库存报告使用数据!$A$1:$D$65536,4,0),"")</f>
        <v>0</v>
      </c>
      <c r="AC967">
        <f>IFERROR(VLOOKUP($A967,[3]库存报告使用数据!$A$1:$G$65536,7,0),"")</f>
        <v>0</v>
      </c>
      <c r="AD967">
        <f>IFERROR(VLOOKUP($A967,[3]库存报告使用数据!$A$1:$J$65536,10,0),"")</f>
        <v>0.58</v>
      </c>
      <c r="AE967">
        <f>IFERROR(VLOOKUP($A967,[3]库存报告使用数据!$A$1:$M$65536,13,0),"")</f>
        <v>1.51</v>
      </c>
      <c r="AF967" s="20" t="str">
        <f t="shared" si="261"/>
        <v/>
      </c>
      <c r="AG967" s="20" t="str">
        <f t="shared" si="262"/>
        <v/>
      </c>
      <c r="AH967" s="20">
        <f t="shared" si="263"/>
        <v>0.0585858585858586</v>
      </c>
      <c r="AI967" s="20" t="str">
        <f t="shared" si="264"/>
        <v>无销售广告费为1.51</v>
      </c>
      <c r="AJ967">
        <f>IFERROR(VLOOKUP($B967,[4]库存报告使用数据!$A$1:$B$65536,2,0),0)</f>
        <v>0</v>
      </c>
      <c r="AK967">
        <f>IFERROR(VLOOKUP($B967,[4]库存报告使用数据!$A$1:$C$65536,3,0),)</f>
        <v>0</v>
      </c>
      <c r="AL967">
        <f>IFERROR(VLOOKUP($B967,[4]库存报告使用数据!$A$1:$D$65536,4,0),)</f>
        <v>3</v>
      </c>
      <c r="AM967">
        <f>IFERROR(VLOOKUP($B967,[4]库存报告使用数据!$A$1:$E$65536,5,0),)</f>
        <v>5</v>
      </c>
      <c r="AN967" s="20" t="str">
        <f t="shared" si="265"/>
        <v/>
      </c>
      <c r="AO967" s="20" t="str">
        <f t="shared" si="266"/>
        <v/>
      </c>
      <c r="AP967" s="20">
        <f t="shared" si="267"/>
        <v>0.333333333333333</v>
      </c>
      <c r="AQ967" s="20">
        <f t="shared" si="268"/>
        <v>0</v>
      </c>
      <c r="AR967" s="32">
        <f t="shared" si="269"/>
        <v>0</v>
      </c>
      <c r="AS967" s="32">
        <f t="shared" si="270"/>
        <v>0</v>
      </c>
      <c r="AT967" s="32">
        <f t="shared" si="271"/>
        <v>0</v>
      </c>
      <c r="AU967" s="28" t="str">
        <f t="shared" si="272"/>
        <v>库存为0</v>
      </c>
      <c r="AV967" s="34" t="str">
        <f>IFERROR(时间!$B$4+AU967,"上周无销量")</f>
        <v>上周无销量</v>
      </c>
    </row>
    <row r="968" spans="1:48">
      <c r="A968" s="18" t="s">
        <v>1013</v>
      </c>
      <c r="B968" t="str">
        <f>VLOOKUP(A968,'[1]sku-asin（子）'!$A:$B,2,0)</f>
        <v>B01N9MCD0O</v>
      </c>
      <c r="C968" t="str">
        <f>VLOOKUP(A968,'[1]子sku-父sku'!$A:$B,2,0)</f>
        <v>LYQ-BS-ZQ2973</v>
      </c>
      <c r="D968" s="28">
        <f>IFERROR(VLOOKUP(A968,[2]库存报告使用数据处理!$A:$C,3,0),0)</f>
        <v>0</v>
      </c>
      <c r="E968" s="28">
        <f>IFERROR(VLOOKUP(A968,[2]库存报告使用数据处理!$A:$D,4,0),0)</f>
        <v>0</v>
      </c>
      <c r="F968" s="28">
        <f>IFERROR(VLOOKUP(A968,[2]库存报告使用数据处理!$A:$E,5,0),0)</f>
        <v>0</v>
      </c>
      <c r="G968" s="28">
        <f>IFERROR(VLOOKUP(A968,[2]库存报告使用数据处理!$A:$F,6,0),0)</f>
        <v>0</v>
      </c>
      <c r="H968" s="29">
        <f>IFERROR(VLOOKUP(A968,[2]库存报告使用数据处理!$A:$G,7,0),0)</f>
        <v>0</v>
      </c>
      <c r="I968">
        <f>IFERROR(VLOOKUP(A968,[5]数据处理!$A:$B,2,0),0)</f>
        <v>1</v>
      </c>
      <c r="J968" s="30">
        <f>IFERROR(VLOOKUP(A968,[5]数据处理!$A:$D,4,0),0)</f>
        <v>0</v>
      </c>
      <c r="K968" s="30">
        <f>IFERROR(VLOOKUP(A968,[5]数据处理!$A:$E,5,0),0)</f>
        <v>0</v>
      </c>
      <c r="L968" s="30">
        <f>IFERROR(VLOOKUP(A968,[5]数据处理!$A:$G,7,0),0)</f>
        <v>0</v>
      </c>
      <c r="M968">
        <f t="shared" si="256"/>
        <v>1</v>
      </c>
      <c r="N968">
        <f>IFERROR(VLOOKUP(A968,[5]数据处理!$A:$C,3,0),0)</f>
        <v>0</v>
      </c>
      <c r="O968">
        <f>IFERROR(VLOOKUP($A968,[5]数据处理!$A:$N,14,0),0)</f>
        <v>0</v>
      </c>
      <c r="P968" t="str">
        <f>IFERROR(VLOOKUP($A968,[3]库存报告使用数据!$A$1:$B$65536,2,0),"")</f>
        <v/>
      </c>
      <c r="Q968" t="str">
        <f>IFERROR(VLOOKUP($A968,[3]库存报告使用数据!$A$1:$E$65536,5,0),"")</f>
        <v/>
      </c>
      <c r="R968" t="str">
        <f>IFERROR(VLOOKUP($A968,[3]库存报告使用数据!$A$1:$H$65536,8,0),"")</f>
        <v/>
      </c>
      <c r="S968" t="str">
        <f>IFERROR(VLOOKUP($A968,[3]库存报告使用数据!$A$1:$K$65536,11,0),"")</f>
        <v/>
      </c>
      <c r="T968" t="str">
        <f>IFERROR(VLOOKUP($A968,[3]库存报告使用数据!$A$1:$C$65536,3,0),"")</f>
        <v/>
      </c>
      <c r="U968" t="str">
        <f>IFERROR(VLOOKUP($A968,[3]库存报告使用数据!$A$1:$F$65536,6,0),"")</f>
        <v/>
      </c>
      <c r="V968" t="str">
        <f>IFERROR(VLOOKUP($A968,[3]库存报告使用数据!$A$1:$I$65536,9,0),"")</f>
        <v/>
      </c>
      <c r="W968" t="str">
        <f>IFERROR(VLOOKUP($A968,[3]库存报告使用数据!$A$1:$L$65536,12,0),"")</f>
        <v/>
      </c>
      <c r="X968" s="20" t="str">
        <f t="shared" si="257"/>
        <v/>
      </c>
      <c r="Y968" s="20" t="str">
        <f t="shared" si="258"/>
        <v/>
      </c>
      <c r="Z968" s="20" t="str">
        <f t="shared" si="259"/>
        <v/>
      </c>
      <c r="AA968" s="20" t="str">
        <f t="shared" si="260"/>
        <v/>
      </c>
      <c r="AB968" t="str">
        <f>IFERROR(VLOOKUP($A968,[3]库存报告使用数据!$A$1:$D$65536,4,0),"")</f>
        <v/>
      </c>
      <c r="AC968" t="str">
        <f>IFERROR(VLOOKUP($A968,[3]库存报告使用数据!$A$1:$G$65536,7,0),"")</f>
        <v/>
      </c>
      <c r="AD968" t="str">
        <f>IFERROR(VLOOKUP($A968,[3]库存报告使用数据!$A$1:$J$65536,10,0),"")</f>
        <v/>
      </c>
      <c r="AE968" t="str">
        <f>IFERROR(VLOOKUP($A968,[3]库存报告使用数据!$A$1:$M$65536,13,0),"")</f>
        <v/>
      </c>
      <c r="AF968" s="20" t="str">
        <f t="shared" si="261"/>
        <v/>
      </c>
      <c r="AG968" s="20" t="str">
        <f t="shared" si="262"/>
        <v/>
      </c>
      <c r="AH968" s="20" t="str">
        <f t="shared" si="263"/>
        <v/>
      </c>
      <c r="AI968" s="20" t="str">
        <f t="shared" si="264"/>
        <v/>
      </c>
      <c r="AJ968">
        <f>IFERROR(VLOOKUP($B968,[4]库存报告使用数据!$A$1:$B$65536,2,0),0)</f>
        <v>0</v>
      </c>
      <c r="AK968">
        <f>IFERROR(VLOOKUP($B968,[4]库存报告使用数据!$A$1:$C$65536,3,0),)</f>
        <v>1</v>
      </c>
      <c r="AL968">
        <f>IFERROR(VLOOKUP($B968,[4]库存报告使用数据!$A$1:$D$65536,4,0),)</f>
        <v>0</v>
      </c>
      <c r="AM968">
        <f>IFERROR(VLOOKUP($B968,[4]库存报告使用数据!$A$1:$E$65536,5,0),)</f>
        <v>1</v>
      </c>
      <c r="AN968" s="20" t="str">
        <f t="shared" si="265"/>
        <v/>
      </c>
      <c r="AO968" s="20">
        <f t="shared" si="266"/>
        <v>0</v>
      </c>
      <c r="AP968" s="20" t="str">
        <f t="shared" si="267"/>
        <v/>
      </c>
      <c r="AQ968" s="20">
        <f t="shared" si="268"/>
        <v>0</v>
      </c>
      <c r="AR968" s="32">
        <f t="shared" si="269"/>
        <v>0</v>
      </c>
      <c r="AS968" s="32">
        <f t="shared" si="270"/>
        <v>0</v>
      </c>
      <c r="AT968" s="32">
        <f t="shared" si="271"/>
        <v>1</v>
      </c>
      <c r="AU968" s="28" t="str">
        <f t="shared" si="272"/>
        <v>库存为1</v>
      </c>
      <c r="AV968" s="34" t="str">
        <f>IFERROR(时间!$B$4+AU968,"上周无销量")</f>
        <v>上周无销量</v>
      </c>
    </row>
    <row r="969" spans="1:48">
      <c r="A969" s="18" t="s">
        <v>1014</v>
      </c>
      <c r="B969" t="str">
        <f>VLOOKUP(A969,'[1]sku-asin（子）'!$A:$B,2,0)</f>
        <v>B075R5HRSP</v>
      </c>
      <c r="C969" t="str">
        <f>VLOOKUP(A969,'[1]子sku-父sku'!$A:$B,2,0)</f>
        <v>LYQ-BS-ZQ2973</v>
      </c>
      <c r="D969" s="28">
        <f>IFERROR(VLOOKUP(A969,[2]库存报告使用数据处理!$A:$C,3,0),0)</f>
        <v>2</v>
      </c>
      <c r="E969" s="28">
        <f>IFERROR(VLOOKUP(A969,[2]库存报告使用数据处理!$A:$D,4,0),0)</f>
        <v>0</v>
      </c>
      <c r="F969" s="28">
        <f>IFERROR(VLOOKUP(A969,[2]库存报告使用数据处理!$A:$E,5,0),0)</f>
        <v>0</v>
      </c>
      <c r="G969" s="28">
        <f>IFERROR(VLOOKUP(A969,[2]库存报告使用数据处理!$A:$F,6,0),0)</f>
        <v>0</v>
      </c>
      <c r="H969" s="29">
        <f>IFERROR(VLOOKUP(A969,[2]库存报告使用数据处理!$A:$G,7,0),0)</f>
        <v>11.99</v>
      </c>
      <c r="I969">
        <f>IFERROR(VLOOKUP(A969,[5]数据处理!$A:$B,2,0),0)</f>
        <v>3</v>
      </c>
      <c r="J969" s="30">
        <f>IFERROR(VLOOKUP(A969,[5]数据处理!$A:$D,4,0),0)</f>
        <v>0</v>
      </c>
      <c r="K969" s="30">
        <f>IFERROR(VLOOKUP(A969,[5]数据处理!$A:$E,5,0),0)</f>
        <v>0</v>
      </c>
      <c r="L969" s="30">
        <f>IFERROR(VLOOKUP(A969,[5]数据处理!$A:$G,7,0),0)</f>
        <v>0</v>
      </c>
      <c r="M969">
        <f t="shared" si="256"/>
        <v>3</v>
      </c>
      <c r="N969">
        <f>IFERROR(VLOOKUP(A969,[5]数据处理!$A:$C,3,0),0)</f>
        <v>0</v>
      </c>
      <c r="O969">
        <f>IFERROR(VLOOKUP($A969,[5]数据处理!$A:$N,14,0),0)</f>
        <v>4</v>
      </c>
      <c r="P969" t="str">
        <f>IFERROR(VLOOKUP($A969,[3]库存报告使用数据!$A$1:$B$65536,2,0),"")</f>
        <v/>
      </c>
      <c r="Q969" t="str">
        <f>IFERROR(VLOOKUP($A969,[3]库存报告使用数据!$A$1:$E$65536,5,0),"")</f>
        <v/>
      </c>
      <c r="R969" t="str">
        <f>IFERROR(VLOOKUP($A969,[3]库存报告使用数据!$A$1:$H$65536,8,0),"")</f>
        <v/>
      </c>
      <c r="S969" t="str">
        <f>IFERROR(VLOOKUP($A969,[3]库存报告使用数据!$A$1:$K$65536,11,0),"")</f>
        <v/>
      </c>
      <c r="T969" t="str">
        <f>IFERROR(VLOOKUP($A969,[3]库存报告使用数据!$A$1:$C$65536,3,0),"")</f>
        <v/>
      </c>
      <c r="U969" t="str">
        <f>IFERROR(VLOOKUP($A969,[3]库存报告使用数据!$A$1:$F$65536,6,0),"")</f>
        <v/>
      </c>
      <c r="V969" t="str">
        <f>IFERROR(VLOOKUP($A969,[3]库存报告使用数据!$A$1:$I$65536,9,0),"")</f>
        <v/>
      </c>
      <c r="W969" t="str">
        <f>IFERROR(VLOOKUP($A969,[3]库存报告使用数据!$A$1:$L$65536,12,0),"")</f>
        <v/>
      </c>
      <c r="X969" s="20" t="str">
        <f t="shared" si="257"/>
        <v/>
      </c>
      <c r="Y969" s="20" t="str">
        <f t="shared" si="258"/>
        <v/>
      </c>
      <c r="Z969" s="20" t="str">
        <f t="shared" si="259"/>
        <v/>
      </c>
      <c r="AA969" s="20" t="str">
        <f t="shared" si="260"/>
        <v/>
      </c>
      <c r="AB969" t="str">
        <f>IFERROR(VLOOKUP($A969,[3]库存报告使用数据!$A$1:$D$65536,4,0),"")</f>
        <v/>
      </c>
      <c r="AC969" t="str">
        <f>IFERROR(VLOOKUP($A969,[3]库存报告使用数据!$A$1:$G$65536,7,0),"")</f>
        <v/>
      </c>
      <c r="AD969" t="str">
        <f>IFERROR(VLOOKUP($A969,[3]库存报告使用数据!$A$1:$J$65536,10,0),"")</f>
        <v/>
      </c>
      <c r="AE969" t="str">
        <f>IFERROR(VLOOKUP($A969,[3]库存报告使用数据!$A$1:$M$65536,13,0),"")</f>
        <v/>
      </c>
      <c r="AF969" s="20" t="str">
        <f t="shared" si="261"/>
        <v/>
      </c>
      <c r="AG969" s="20" t="str">
        <f t="shared" si="262"/>
        <v/>
      </c>
      <c r="AH969" s="20" t="str">
        <f t="shared" si="263"/>
        <v/>
      </c>
      <c r="AI969" s="20" t="str">
        <f t="shared" si="264"/>
        <v/>
      </c>
      <c r="AJ969">
        <f>IFERROR(VLOOKUP($B969,[4]库存报告使用数据!$A$1:$B$65536,2,0),0)</f>
        <v>2</v>
      </c>
      <c r="AK969">
        <f>IFERROR(VLOOKUP($B969,[4]库存报告使用数据!$A$1:$C$65536,3,0),)</f>
        <v>0</v>
      </c>
      <c r="AL969">
        <f>IFERROR(VLOOKUP($B969,[4]库存报告使用数据!$A$1:$D$65536,4,0),)</f>
        <v>2</v>
      </c>
      <c r="AM969">
        <f>IFERROR(VLOOKUP($B969,[4]库存报告使用数据!$A$1:$E$65536,5,0),)</f>
        <v>0</v>
      </c>
      <c r="AN969" s="20">
        <f t="shared" si="265"/>
        <v>1</v>
      </c>
      <c r="AO969" s="20" t="str">
        <f t="shared" si="266"/>
        <v/>
      </c>
      <c r="AP969" s="20">
        <f t="shared" si="267"/>
        <v>0</v>
      </c>
      <c r="AQ969" s="20" t="str">
        <f t="shared" si="268"/>
        <v/>
      </c>
      <c r="AR969" s="32">
        <f t="shared" si="269"/>
        <v>0.285714285714286</v>
      </c>
      <c r="AS969" s="32">
        <f t="shared" si="270"/>
        <v>17.1428571428571</v>
      </c>
      <c r="AT969" s="32">
        <f t="shared" si="271"/>
        <v>-14.1428571428571</v>
      </c>
      <c r="AU969" s="28">
        <f t="shared" si="272"/>
        <v>10</v>
      </c>
      <c r="AV969" s="34">
        <f>IFERROR(时间!$B$4+AU969,"上周无销量")</f>
        <v>43293</v>
      </c>
    </row>
    <row r="970" spans="1:48">
      <c r="A970" s="18" t="s">
        <v>1015</v>
      </c>
      <c r="B970" t="str">
        <f>VLOOKUP(A970,'[1]sku-asin（子）'!$A:$B,2,0)</f>
        <v>B01N560FYN</v>
      </c>
      <c r="C970" t="str">
        <f>VLOOKUP(A970,'[1]子sku-父sku'!$A:$B,2,0)</f>
        <v>LYQ-BS4600</v>
      </c>
      <c r="D970" s="28">
        <f>IFERROR(VLOOKUP(A970,[2]库存报告使用数据处理!$A:$C,3,0),0)</f>
        <v>0</v>
      </c>
      <c r="E970" s="28">
        <f>IFERROR(VLOOKUP(A970,[2]库存报告使用数据处理!$A:$D,4,0),0)</f>
        <v>2</v>
      </c>
      <c r="F970" s="28">
        <f>IFERROR(VLOOKUP(A970,[2]库存报告使用数据处理!$A:$E,5,0),0)</f>
        <v>4</v>
      </c>
      <c r="G970" s="28">
        <f>IFERROR(VLOOKUP(A970,[2]库存报告使用数据处理!$A:$F,6,0),0)</f>
        <v>0</v>
      </c>
      <c r="H970" s="29">
        <f>IFERROR(VLOOKUP(A970,[2]库存报告使用数据处理!$A:$G,7,0),0)</f>
        <v>12.7</v>
      </c>
      <c r="I970">
        <f>IFERROR(VLOOKUP(A970,[5]数据处理!$A:$B,2,0),0)</f>
        <v>4</v>
      </c>
      <c r="J970" s="30">
        <f>IFERROR(VLOOKUP(A970,[5]数据处理!$A:$D,4,0),0)</f>
        <v>0</v>
      </c>
      <c r="K970" s="30">
        <f>IFERROR(VLOOKUP(A970,[5]数据处理!$A:$E,5,0),0)</f>
        <v>0</v>
      </c>
      <c r="L970" s="30">
        <f>IFERROR(VLOOKUP(A970,[5]数据处理!$A:$G,7,0),0)</f>
        <v>0</v>
      </c>
      <c r="M970">
        <f t="shared" si="256"/>
        <v>4</v>
      </c>
      <c r="N970">
        <f>IFERROR(VLOOKUP(A970,[5]数据处理!$A:$C,3,0),0)</f>
        <v>0</v>
      </c>
      <c r="O970">
        <f>IFERROR(VLOOKUP($A970,[5]数据处理!$A:$N,14,0),0)</f>
        <v>0</v>
      </c>
      <c r="P970" t="str">
        <f>IFERROR(VLOOKUP($A970,[3]库存报告使用数据!$A$1:$B$65536,2,0),"")</f>
        <v/>
      </c>
      <c r="Q970" t="str">
        <f>IFERROR(VLOOKUP($A970,[3]库存报告使用数据!$A$1:$E$65536,5,0),"")</f>
        <v/>
      </c>
      <c r="R970" t="str">
        <f>IFERROR(VLOOKUP($A970,[3]库存报告使用数据!$A$1:$H$65536,8,0),"")</f>
        <v/>
      </c>
      <c r="S970" t="str">
        <f>IFERROR(VLOOKUP($A970,[3]库存报告使用数据!$A$1:$K$65536,11,0),"")</f>
        <v/>
      </c>
      <c r="T970" t="str">
        <f>IFERROR(VLOOKUP($A970,[3]库存报告使用数据!$A$1:$C$65536,3,0),"")</f>
        <v/>
      </c>
      <c r="U970" t="str">
        <f>IFERROR(VLOOKUP($A970,[3]库存报告使用数据!$A$1:$F$65536,6,0),"")</f>
        <v/>
      </c>
      <c r="V970" t="str">
        <f>IFERROR(VLOOKUP($A970,[3]库存报告使用数据!$A$1:$I$65536,9,0),"")</f>
        <v/>
      </c>
      <c r="W970" t="str">
        <f>IFERROR(VLOOKUP($A970,[3]库存报告使用数据!$A$1:$L$65536,12,0),"")</f>
        <v/>
      </c>
      <c r="X970" s="20" t="str">
        <f t="shared" si="257"/>
        <v/>
      </c>
      <c r="Y970" s="20" t="str">
        <f t="shared" si="258"/>
        <v/>
      </c>
      <c r="Z970" s="20" t="str">
        <f t="shared" si="259"/>
        <v/>
      </c>
      <c r="AA970" s="20" t="str">
        <f t="shared" si="260"/>
        <v/>
      </c>
      <c r="AB970" t="str">
        <f>IFERROR(VLOOKUP($A970,[3]库存报告使用数据!$A$1:$D$65536,4,0),"")</f>
        <v/>
      </c>
      <c r="AC970" t="str">
        <f>IFERROR(VLOOKUP($A970,[3]库存报告使用数据!$A$1:$G$65536,7,0),"")</f>
        <v/>
      </c>
      <c r="AD970" t="str">
        <f>IFERROR(VLOOKUP($A970,[3]库存报告使用数据!$A$1:$J$65536,10,0),"")</f>
        <v/>
      </c>
      <c r="AE970" t="str">
        <f>IFERROR(VLOOKUP($A970,[3]库存报告使用数据!$A$1:$M$65536,13,0),"")</f>
        <v/>
      </c>
      <c r="AF970" s="20" t="str">
        <f t="shared" si="261"/>
        <v/>
      </c>
      <c r="AG970" s="20" t="str">
        <f t="shared" si="262"/>
        <v/>
      </c>
      <c r="AH970" s="20" t="str">
        <f t="shared" si="263"/>
        <v/>
      </c>
      <c r="AI970" s="20" t="str">
        <f t="shared" si="264"/>
        <v/>
      </c>
      <c r="AJ970">
        <f>IFERROR(VLOOKUP($B970,[4]库存报告使用数据!$A$1:$B$65536,2,0),0)</f>
        <v>8</v>
      </c>
      <c r="AK970">
        <f>IFERROR(VLOOKUP($B970,[4]库存报告使用数据!$A$1:$C$65536,3,0),)</f>
        <v>4</v>
      </c>
      <c r="AL970">
        <f>IFERROR(VLOOKUP($B970,[4]库存报告使用数据!$A$1:$D$65536,4,0),)</f>
        <v>6</v>
      </c>
      <c r="AM970">
        <f>IFERROR(VLOOKUP($B970,[4]库存报告使用数据!$A$1:$E$65536,5,0),)</f>
        <v>5</v>
      </c>
      <c r="AN970" s="20">
        <f t="shared" si="265"/>
        <v>0</v>
      </c>
      <c r="AO970" s="20">
        <f t="shared" si="266"/>
        <v>0.5</v>
      </c>
      <c r="AP970" s="20">
        <f t="shared" si="267"/>
        <v>0.666666666666667</v>
      </c>
      <c r="AQ970" s="20">
        <f t="shared" si="268"/>
        <v>0</v>
      </c>
      <c r="AR970" s="32">
        <f t="shared" si="269"/>
        <v>0</v>
      </c>
      <c r="AS970" s="32">
        <f t="shared" si="270"/>
        <v>0</v>
      </c>
      <c r="AT970" s="32">
        <f t="shared" si="271"/>
        <v>4</v>
      </c>
      <c r="AU970" s="28" t="str">
        <f t="shared" si="272"/>
        <v>库存为4</v>
      </c>
      <c r="AV970" s="34" t="str">
        <f>IFERROR(时间!$B$4+AU970,"上周无销量")</f>
        <v>上周无销量</v>
      </c>
    </row>
    <row r="971" spans="1:48">
      <c r="A971" s="18" t="s">
        <v>1016</v>
      </c>
      <c r="B971" t="str">
        <f>VLOOKUP(A971,'[1]sku-asin（子）'!$A:$B,2,0)</f>
        <v>B01MQMQ9MR</v>
      </c>
      <c r="C971" t="str">
        <f>VLOOKUP(A971,'[1]子sku-父sku'!$A:$B,2,0)</f>
        <v>LYQ-BS4600</v>
      </c>
      <c r="D971" s="28">
        <f>IFERROR(VLOOKUP(A971,[2]库存报告使用数据处理!$A:$C,3,0),0)</f>
        <v>2</v>
      </c>
      <c r="E971" s="28">
        <f>IFERROR(VLOOKUP(A971,[2]库存报告使用数据处理!$A:$D,4,0),0)</f>
        <v>0</v>
      </c>
      <c r="F971" s="28">
        <f>IFERROR(VLOOKUP(A971,[2]库存报告使用数据处理!$A:$E,5,0),0)</f>
        <v>2</v>
      </c>
      <c r="G971" s="28">
        <f>IFERROR(VLOOKUP(A971,[2]库存报告使用数据处理!$A:$F,6,0),0)</f>
        <v>0</v>
      </c>
      <c r="H971" s="29">
        <f>IFERROR(VLOOKUP(A971,[2]库存报告使用数据处理!$A:$G,7,0),0)</f>
        <v>15.5</v>
      </c>
      <c r="I971">
        <f>IFERROR(VLOOKUP(A971,[5]数据处理!$A:$B,2,0),0)</f>
        <v>3</v>
      </c>
      <c r="J971" s="30">
        <f>IFERROR(VLOOKUP(A971,[5]数据处理!$A:$D,4,0),0)</f>
        <v>0</v>
      </c>
      <c r="K971" s="30">
        <f>IFERROR(VLOOKUP(A971,[5]数据处理!$A:$E,5,0),0)</f>
        <v>0</v>
      </c>
      <c r="L971" s="30">
        <f>IFERROR(VLOOKUP(A971,[5]数据处理!$A:$G,7,0),0)</f>
        <v>0</v>
      </c>
      <c r="M971">
        <f t="shared" si="256"/>
        <v>3</v>
      </c>
      <c r="N971">
        <f>IFERROR(VLOOKUP(A971,[5]数据处理!$A:$C,3,0),0)</f>
        <v>0</v>
      </c>
      <c r="O971">
        <f>IFERROR(VLOOKUP($A971,[5]数据处理!$A:$N,14,0),0)</f>
        <v>0</v>
      </c>
      <c r="P971" t="str">
        <f>IFERROR(VLOOKUP($A971,[3]库存报告使用数据!$A$1:$B$65536,2,0),"")</f>
        <v/>
      </c>
      <c r="Q971" t="str">
        <f>IFERROR(VLOOKUP($A971,[3]库存报告使用数据!$A$1:$E$65536,5,0),"")</f>
        <v/>
      </c>
      <c r="R971" t="str">
        <f>IFERROR(VLOOKUP($A971,[3]库存报告使用数据!$A$1:$H$65536,8,0),"")</f>
        <v/>
      </c>
      <c r="S971" t="str">
        <f>IFERROR(VLOOKUP($A971,[3]库存报告使用数据!$A$1:$K$65536,11,0),"")</f>
        <v/>
      </c>
      <c r="T971" t="str">
        <f>IFERROR(VLOOKUP($A971,[3]库存报告使用数据!$A$1:$C$65536,3,0),"")</f>
        <v/>
      </c>
      <c r="U971" t="str">
        <f>IFERROR(VLOOKUP($A971,[3]库存报告使用数据!$A$1:$F$65536,6,0),"")</f>
        <v/>
      </c>
      <c r="V971" t="str">
        <f>IFERROR(VLOOKUP($A971,[3]库存报告使用数据!$A$1:$I$65536,9,0),"")</f>
        <v/>
      </c>
      <c r="W971" t="str">
        <f>IFERROR(VLOOKUP($A971,[3]库存报告使用数据!$A$1:$L$65536,12,0),"")</f>
        <v/>
      </c>
      <c r="X971" s="20" t="str">
        <f t="shared" si="257"/>
        <v/>
      </c>
      <c r="Y971" s="20" t="str">
        <f t="shared" si="258"/>
        <v/>
      </c>
      <c r="Z971" s="20" t="str">
        <f t="shared" si="259"/>
        <v/>
      </c>
      <c r="AA971" s="20" t="str">
        <f t="shared" si="260"/>
        <v/>
      </c>
      <c r="AB971" t="str">
        <f>IFERROR(VLOOKUP($A971,[3]库存报告使用数据!$A$1:$D$65536,4,0),"")</f>
        <v/>
      </c>
      <c r="AC971" t="str">
        <f>IFERROR(VLOOKUP($A971,[3]库存报告使用数据!$A$1:$G$65536,7,0),"")</f>
        <v/>
      </c>
      <c r="AD971" t="str">
        <f>IFERROR(VLOOKUP($A971,[3]库存报告使用数据!$A$1:$J$65536,10,0),"")</f>
        <v/>
      </c>
      <c r="AE971" t="str">
        <f>IFERROR(VLOOKUP($A971,[3]库存报告使用数据!$A$1:$M$65536,13,0),"")</f>
        <v/>
      </c>
      <c r="AF971" s="20" t="str">
        <f t="shared" si="261"/>
        <v/>
      </c>
      <c r="AG971" s="20" t="str">
        <f t="shared" si="262"/>
        <v/>
      </c>
      <c r="AH971" s="20" t="str">
        <f t="shared" si="263"/>
        <v/>
      </c>
      <c r="AI971" s="20" t="str">
        <f t="shared" si="264"/>
        <v/>
      </c>
      <c r="AJ971">
        <f>IFERROR(VLOOKUP($B971,[4]库存报告使用数据!$A$1:$B$65536,2,0),0)</f>
        <v>9</v>
      </c>
      <c r="AK971">
        <f>IFERROR(VLOOKUP($B971,[4]库存报告使用数据!$A$1:$C$65536,3,0),)</f>
        <v>6</v>
      </c>
      <c r="AL971">
        <f>IFERROR(VLOOKUP($B971,[4]库存报告使用数据!$A$1:$D$65536,4,0),)</f>
        <v>2</v>
      </c>
      <c r="AM971">
        <f>IFERROR(VLOOKUP($B971,[4]库存报告使用数据!$A$1:$E$65536,5,0),)</f>
        <v>2</v>
      </c>
      <c r="AN971" s="20">
        <f t="shared" si="265"/>
        <v>0.222222222222222</v>
      </c>
      <c r="AO971" s="20">
        <f t="shared" si="266"/>
        <v>0</v>
      </c>
      <c r="AP971" s="20">
        <f t="shared" si="267"/>
        <v>1</v>
      </c>
      <c r="AQ971" s="20">
        <f t="shared" si="268"/>
        <v>0</v>
      </c>
      <c r="AR971" s="32">
        <f t="shared" si="269"/>
        <v>0.285714285714286</v>
      </c>
      <c r="AS971" s="32">
        <f t="shared" si="270"/>
        <v>17.1428571428571</v>
      </c>
      <c r="AT971" s="32">
        <f t="shared" si="271"/>
        <v>-14.1428571428571</v>
      </c>
      <c r="AU971" s="28">
        <f t="shared" si="272"/>
        <v>10</v>
      </c>
      <c r="AV971" s="34">
        <f>IFERROR(时间!$B$4+AU971,"上周无销量")</f>
        <v>43293</v>
      </c>
    </row>
    <row r="972" spans="1:48">
      <c r="A972" s="18" t="s">
        <v>1017</v>
      </c>
      <c r="B972" t="str">
        <f>VLOOKUP(A972,'[1]sku-asin（子）'!$A:$B,2,0)</f>
        <v>B01N44KM92</v>
      </c>
      <c r="C972" t="str">
        <f>VLOOKUP(A972,'[1]子sku-父sku'!$A:$B,2,0)</f>
        <v>LYQ-BS4600</v>
      </c>
      <c r="D972" s="28">
        <f>IFERROR(VLOOKUP(A972,[2]库存报告使用数据处理!$A:$C,3,0),0)</f>
        <v>1</v>
      </c>
      <c r="E972" s="28">
        <f>IFERROR(VLOOKUP(A972,[2]库存报告使用数据处理!$A:$D,4,0),0)</f>
        <v>2</v>
      </c>
      <c r="F972" s="28">
        <f>IFERROR(VLOOKUP(A972,[2]库存报告使用数据处理!$A:$E,5,0),0)</f>
        <v>1</v>
      </c>
      <c r="G972" s="28">
        <f>IFERROR(VLOOKUP(A972,[2]库存报告使用数据处理!$A:$F,6,0),0)</f>
        <v>0</v>
      </c>
      <c r="H972" s="29">
        <f>IFERROR(VLOOKUP(A972,[2]库存报告使用数据处理!$A:$G,7,0),0)</f>
        <v>11.9725</v>
      </c>
      <c r="I972">
        <f>IFERROR(VLOOKUP(A972,[5]数据处理!$A:$B,2,0),0)</f>
        <v>0</v>
      </c>
      <c r="J972" s="30">
        <f>IFERROR(VLOOKUP(A972,[5]数据处理!$A:$D,4,0),0)</f>
        <v>0</v>
      </c>
      <c r="K972" s="30">
        <f>IFERROR(VLOOKUP(A972,[5]数据处理!$A:$E,5,0),0)</f>
        <v>0</v>
      </c>
      <c r="L972" s="30">
        <f>IFERROR(VLOOKUP(A972,[5]数据处理!$A:$G,7,0),0)</f>
        <v>0</v>
      </c>
      <c r="M972">
        <f t="shared" si="256"/>
        <v>0</v>
      </c>
      <c r="N972">
        <f>IFERROR(VLOOKUP(A972,[5]数据处理!$A:$C,3,0),0)</f>
        <v>0</v>
      </c>
      <c r="O972">
        <f>IFERROR(VLOOKUP($A972,[5]数据处理!$A:$N,14,0),0)</f>
        <v>0</v>
      </c>
      <c r="P972" t="str">
        <f>IFERROR(VLOOKUP($A972,[3]库存报告使用数据!$A$1:$B$65536,2,0),"")</f>
        <v/>
      </c>
      <c r="Q972" t="str">
        <f>IFERROR(VLOOKUP($A972,[3]库存报告使用数据!$A$1:$E$65536,5,0),"")</f>
        <v/>
      </c>
      <c r="R972" t="str">
        <f>IFERROR(VLOOKUP($A972,[3]库存报告使用数据!$A$1:$H$65536,8,0),"")</f>
        <v/>
      </c>
      <c r="S972" t="str">
        <f>IFERROR(VLOOKUP($A972,[3]库存报告使用数据!$A$1:$K$65536,11,0),"")</f>
        <v/>
      </c>
      <c r="T972" t="str">
        <f>IFERROR(VLOOKUP($A972,[3]库存报告使用数据!$A$1:$C$65536,3,0),"")</f>
        <v/>
      </c>
      <c r="U972" t="str">
        <f>IFERROR(VLOOKUP($A972,[3]库存报告使用数据!$A$1:$F$65536,6,0),"")</f>
        <v/>
      </c>
      <c r="V972" t="str">
        <f>IFERROR(VLOOKUP($A972,[3]库存报告使用数据!$A$1:$I$65536,9,0),"")</f>
        <v/>
      </c>
      <c r="W972" t="str">
        <f>IFERROR(VLOOKUP($A972,[3]库存报告使用数据!$A$1:$L$65536,12,0),"")</f>
        <v/>
      </c>
      <c r="X972" s="20" t="str">
        <f t="shared" si="257"/>
        <v/>
      </c>
      <c r="Y972" s="20" t="str">
        <f t="shared" si="258"/>
        <v/>
      </c>
      <c r="Z972" s="20" t="str">
        <f t="shared" si="259"/>
        <v/>
      </c>
      <c r="AA972" s="20" t="str">
        <f t="shared" si="260"/>
        <v/>
      </c>
      <c r="AB972" t="str">
        <f>IFERROR(VLOOKUP($A972,[3]库存报告使用数据!$A$1:$D$65536,4,0),"")</f>
        <v/>
      </c>
      <c r="AC972" t="str">
        <f>IFERROR(VLOOKUP($A972,[3]库存报告使用数据!$A$1:$G$65536,7,0),"")</f>
        <v/>
      </c>
      <c r="AD972" t="str">
        <f>IFERROR(VLOOKUP($A972,[3]库存报告使用数据!$A$1:$J$65536,10,0),"")</f>
        <v/>
      </c>
      <c r="AE972" t="str">
        <f>IFERROR(VLOOKUP($A972,[3]库存报告使用数据!$A$1:$M$65536,13,0),"")</f>
        <v/>
      </c>
      <c r="AF972" s="20" t="str">
        <f t="shared" si="261"/>
        <v/>
      </c>
      <c r="AG972" s="20" t="str">
        <f t="shared" si="262"/>
        <v/>
      </c>
      <c r="AH972" s="20" t="str">
        <f t="shared" si="263"/>
        <v/>
      </c>
      <c r="AI972" s="20" t="str">
        <f t="shared" si="264"/>
        <v/>
      </c>
      <c r="AJ972">
        <f>IFERROR(VLOOKUP($B972,[4]库存报告使用数据!$A$1:$B$65536,2,0),0)</f>
        <v>0</v>
      </c>
      <c r="AK972">
        <f>IFERROR(VLOOKUP($B972,[4]库存报告使用数据!$A$1:$C$65536,3,0),)</f>
        <v>1</v>
      </c>
      <c r="AL972">
        <f>IFERROR(VLOOKUP($B972,[4]库存报告使用数据!$A$1:$D$65536,4,0),)</f>
        <v>2</v>
      </c>
      <c r="AM972">
        <f>IFERROR(VLOOKUP($B972,[4]库存报告使用数据!$A$1:$E$65536,5,0),)</f>
        <v>9</v>
      </c>
      <c r="AN972" s="20" t="str">
        <f t="shared" si="265"/>
        <v/>
      </c>
      <c r="AO972" s="20">
        <f t="shared" si="266"/>
        <v>2</v>
      </c>
      <c r="AP972" s="20">
        <f t="shared" si="267"/>
        <v>0.5</v>
      </c>
      <c r="AQ972" s="20">
        <f t="shared" si="268"/>
        <v>0</v>
      </c>
      <c r="AR972" s="32">
        <f t="shared" si="269"/>
        <v>0.142857142857143</v>
      </c>
      <c r="AS972" s="32">
        <f t="shared" si="270"/>
        <v>8.57142857142857</v>
      </c>
      <c r="AT972" s="32">
        <f t="shared" si="271"/>
        <v>-8.57142857142857</v>
      </c>
      <c r="AU972" s="28">
        <f t="shared" si="272"/>
        <v>0</v>
      </c>
      <c r="AV972" s="34">
        <f>IFERROR(时间!$B$4+AU972,"上周无销量")</f>
        <v>43283</v>
      </c>
    </row>
    <row r="973" spans="1:48">
      <c r="A973" s="18" t="s">
        <v>1018</v>
      </c>
      <c r="B973" t="str">
        <f>VLOOKUP(A973,'[1]sku-asin（子）'!$A:$B,2,0)</f>
        <v>B01MQMQABK</v>
      </c>
      <c r="C973" t="str">
        <f>VLOOKUP(A973,'[1]子sku-父sku'!$A:$B,2,0)</f>
        <v>LYQ-BS4600</v>
      </c>
      <c r="D973" s="28">
        <f>IFERROR(VLOOKUP(A973,[2]库存报告使用数据处理!$A:$C,3,0),0)</f>
        <v>0</v>
      </c>
      <c r="E973" s="28">
        <f>IFERROR(VLOOKUP(A973,[2]库存报告使用数据处理!$A:$D,4,0),0)</f>
        <v>0</v>
      </c>
      <c r="F973" s="28">
        <f>IFERROR(VLOOKUP(A973,[2]库存报告使用数据处理!$A:$E,5,0),0)</f>
        <v>1</v>
      </c>
      <c r="G973" s="28">
        <f>IFERROR(VLOOKUP(A973,[2]库存报告使用数据处理!$A:$F,6,0),0)</f>
        <v>0</v>
      </c>
      <c r="H973" s="29">
        <f>IFERROR(VLOOKUP(A973,[2]库存报告使用数据处理!$A:$G,7,0),0)</f>
        <v>15.5</v>
      </c>
      <c r="I973">
        <f>IFERROR(VLOOKUP(A973,[5]数据处理!$A:$B,2,0),0)</f>
        <v>0</v>
      </c>
      <c r="J973" s="30">
        <f>IFERROR(VLOOKUP(A973,[5]数据处理!$A:$D,4,0),0)</f>
        <v>0</v>
      </c>
      <c r="K973" s="30">
        <f>IFERROR(VLOOKUP(A973,[5]数据处理!$A:$E,5,0),0)</f>
        <v>0</v>
      </c>
      <c r="L973" s="30">
        <f>IFERROR(VLOOKUP(A973,[5]数据处理!$A:$G,7,0),0)</f>
        <v>0</v>
      </c>
      <c r="M973">
        <f t="shared" si="256"/>
        <v>0</v>
      </c>
      <c r="N973">
        <f>IFERROR(VLOOKUP(A973,[5]数据处理!$A:$C,3,0),0)</f>
        <v>0</v>
      </c>
      <c r="O973">
        <f>IFERROR(VLOOKUP($A973,[5]数据处理!$A:$N,14,0),0)</f>
        <v>0</v>
      </c>
      <c r="P973" t="str">
        <f>IFERROR(VLOOKUP($A973,[3]库存报告使用数据!$A$1:$B$65536,2,0),"")</f>
        <v/>
      </c>
      <c r="Q973" t="str">
        <f>IFERROR(VLOOKUP($A973,[3]库存报告使用数据!$A$1:$E$65536,5,0),"")</f>
        <v/>
      </c>
      <c r="R973" t="str">
        <f>IFERROR(VLOOKUP($A973,[3]库存报告使用数据!$A$1:$H$65536,8,0),"")</f>
        <v/>
      </c>
      <c r="S973" t="str">
        <f>IFERROR(VLOOKUP($A973,[3]库存报告使用数据!$A$1:$K$65536,11,0),"")</f>
        <v/>
      </c>
      <c r="T973" t="str">
        <f>IFERROR(VLOOKUP($A973,[3]库存报告使用数据!$A$1:$C$65536,3,0),"")</f>
        <v/>
      </c>
      <c r="U973" t="str">
        <f>IFERROR(VLOOKUP($A973,[3]库存报告使用数据!$A$1:$F$65536,6,0),"")</f>
        <v/>
      </c>
      <c r="V973" t="str">
        <f>IFERROR(VLOOKUP($A973,[3]库存报告使用数据!$A$1:$I$65536,9,0),"")</f>
        <v/>
      </c>
      <c r="W973" t="str">
        <f>IFERROR(VLOOKUP($A973,[3]库存报告使用数据!$A$1:$L$65536,12,0),"")</f>
        <v/>
      </c>
      <c r="X973" s="20" t="str">
        <f t="shared" si="257"/>
        <v/>
      </c>
      <c r="Y973" s="20" t="str">
        <f t="shared" si="258"/>
        <v/>
      </c>
      <c r="Z973" s="20" t="str">
        <f t="shared" si="259"/>
        <v/>
      </c>
      <c r="AA973" s="20" t="str">
        <f t="shared" si="260"/>
        <v/>
      </c>
      <c r="AB973" t="str">
        <f>IFERROR(VLOOKUP($A973,[3]库存报告使用数据!$A$1:$D$65536,4,0),"")</f>
        <v/>
      </c>
      <c r="AC973" t="str">
        <f>IFERROR(VLOOKUP($A973,[3]库存报告使用数据!$A$1:$G$65536,7,0),"")</f>
        <v/>
      </c>
      <c r="AD973" t="str">
        <f>IFERROR(VLOOKUP($A973,[3]库存报告使用数据!$A$1:$J$65536,10,0),"")</f>
        <v/>
      </c>
      <c r="AE973" t="str">
        <f>IFERROR(VLOOKUP($A973,[3]库存报告使用数据!$A$1:$M$65536,13,0),"")</f>
        <v/>
      </c>
      <c r="AF973" s="20" t="str">
        <f t="shared" si="261"/>
        <v/>
      </c>
      <c r="AG973" s="20" t="str">
        <f t="shared" si="262"/>
        <v/>
      </c>
      <c r="AH973" s="20" t="str">
        <f t="shared" si="263"/>
        <v/>
      </c>
      <c r="AI973" s="20" t="str">
        <f t="shared" si="264"/>
        <v/>
      </c>
      <c r="AJ973">
        <f>IFERROR(VLOOKUP($B973,[4]库存报告使用数据!$A$1:$B$65536,2,0),0)</f>
        <v>0</v>
      </c>
      <c r="AK973">
        <f>IFERROR(VLOOKUP($B973,[4]库存报告使用数据!$A$1:$C$65536,3,0),)</f>
        <v>0</v>
      </c>
      <c r="AL973">
        <f>IFERROR(VLOOKUP($B973,[4]库存报告使用数据!$A$1:$D$65536,4,0),)</f>
        <v>4</v>
      </c>
      <c r="AM973">
        <f>IFERROR(VLOOKUP($B973,[4]库存报告使用数据!$A$1:$E$65536,5,0),)</f>
        <v>3</v>
      </c>
      <c r="AN973" s="20" t="str">
        <f t="shared" si="265"/>
        <v/>
      </c>
      <c r="AO973" s="20" t="str">
        <f t="shared" si="266"/>
        <v/>
      </c>
      <c r="AP973" s="20">
        <f t="shared" si="267"/>
        <v>0.25</v>
      </c>
      <c r="AQ973" s="20">
        <f t="shared" si="268"/>
        <v>0</v>
      </c>
      <c r="AR973" s="32">
        <f t="shared" si="269"/>
        <v>0</v>
      </c>
      <c r="AS973" s="32">
        <f t="shared" si="270"/>
        <v>0</v>
      </c>
      <c r="AT973" s="32">
        <f t="shared" si="271"/>
        <v>0</v>
      </c>
      <c r="AU973" s="28" t="str">
        <f t="shared" si="272"/>
        <v>库存为0</v>
      </c>
      <c r="AV973" s="34" t="str">
        <f>IFERROR(时间!$B$4+AU973,"上周无销量")</f>
        <v>上周无销量</v>
      </c>
    </row>
    <row r="974" spans="1:48">
      <c r="A974" s="18" t="s">
        <v>1019</v>
      </c>
      <c r="B974" t="str">
        <f>VLOOKUP(A974,'[1]sku-asin（子）'!$A:$B,2,0)</f>
        <v>B01MZ7Y9AO</v>
      </c>
      <c r="C974" t="str">
        <f>VLOOKUP(A974,'[1]子sku-父sku'!$A:$B,2,0)</f>
        <v>LYQ-BS4600</v>
      </c>
      <c r="D974" s="28">
        <f>IFERROR(VLOOKUP(A974,[2]库存报告使用数据处理!$A:$C,3,0),0)</f>
        <v>0</v>
      </c>
      <c r="E974" s="28">
        <f>IFERROR(VLOOKUP(A974,[2]库存报告使用数据处理!$A:$D,4,0),0)</f>
        <v>0</v>
      </c>
      <c r="F974" s="28">
        <f>IFERROR(VLOOKUP(A974,[2]库存报告使用数据处理!$A:$E,5,0),0)</f>
        <v>0</v>
      </c>
      <c r="G974" s="28">
        <f>IFERROR(VLOOKUP(A974,[2]库存报告使用数据处理!$A:$F,6,0),0)</f>
        <v>1</v>
      </c>
      <c r="H974" s="29">
        <f>IFERROR(VLOOKUP(A974,[2]库存报告使用数据处理!$A:$G,7,0),0)</f>
        <v>9.9</v>
      </c>
      <c r="I974">
        <f>IFERROR(VLOOKUP(A974,[5]数据处理!$A:$B,2,0),0)</f>
        <v>9</v>
      </c>
      <c r="J974" s="30">
        <f>IFERROR(VLOOKUP(A974,[5]数据处理!$A:$D,4,0),0)</f>
        <v>0</v>
      </c>
      <c r="K974" s="30">
        <f>IFERROR(VLOOKUP(A974,[5]数据处理!$A:$E,5,0),0)</f>
        <v>0</v>
      </c>
      <c r="L974" s="30">
        <f>IFERROR(VLOOKUP(A974,[5]数据处理!$A:$G,7,0),0)</f>
        <v>1</v>
      </c>
      <c r="M974">
        <f t="shared" si="256"/>
        <v>10</v>
      </c>
      <c r="N974">
        <f>IFERROR(VLOOKUP(A974,[5]数据处理!$A:$C,3,0),0)</f>
        <v>0</v>
      </c>
      <c r="O974">
        <f>IFERROR(VLOOKUP($A974,[5]数据处理!$A:$N,14,0),0)</f>
        <v>10</v>
      </c>
      <c r="P974">
        <f>IFERROR(VLOOKUP($A974,[3]库存报告使用数据!$A$1:$B$65536,2,0),"")</f>
        <v>8</v>
      </c>
      <c r="Q974">
        <f>IFERROR(VLOOKUP($A974,[3]库存报告使用数据!$A$1:$E$65536,5,0),"")</f>
        <v>441</v>
      </c>
      <c r="R974">
        <f>IFERROR(VLOOKUP($A974,[3]库存报告使用数据!$A$1:$H$65536,8,0),"")</f>
        <v>1412</v>
      </c>
      <c r="S974">
        <f>IFERROR(VLOOKUP($A974,[3]库存报告使用数据!$A$1:$K$65536,11,0),"")</f>
        <v>1807</v>
      </c>
      <c r="T974">
        <f>IFERROR(VLOOKUP($A974,[3]库存报告使用数据!$A$1:$C$65536,3,0),"")</f>
        <v>0</v>
      </c>
      <c r="U974">
        <f>IFERROR(VLOOKUP($A974,[3]库存报告使用数据!$A$1:$F$65536,6,0),"")</f>
        <v>3</v>
      </c>
      <c r="V974">
        <f>IFERROR(VLOOKUP($A974,[3]库存报告使用数据!$A$1:$I$65536,9,0),"")</f>
        <v>5</v>
      </c>
      <c r="W974">
        <f>IFERROR(VLOOKUP($A974,[3]库存报告使用数据!$A$1:$L$65536,12,0),"")</f>
        <v>3</v>
      </c>
      <c r="X974" s="20">
        <f t="shared" si="257"/>
        <v>0</v>
      </c>
      <c r="Y974" s="20">
        <f t="shared" si="258"/>
        <v>0.00680272108843537</v>
      </c>
      <c r="Z974" s="20">
        <f t="shared" si="259"/>
        <v>0.00354107648725212</v>
      </c>
      <c r="AA974" s="20">
        <f t="shared" si="260"/>
        <v>0.00166021029330382</v>
      </c>
      <c r="AB974">
        <f>IFERROR(VLOOKUP($A974,[3]库存报告使用数据!$A$1:$D$65536,4,0),"")</f>
        <v>0</v>
      </c>
      <c r="AC974">
        <f>IFERROR(VLOOKUP($A974,[3]库存报告使用数据!$A$1:$G$65536,7,0),"")</f>
        <v>0</v>
      </c>
      <c r="AD974">
        <f>IFERROR(VLOOKUP($A974,[3]库存报告使用数据!$A$1:$J$65536,10,0),"")</f>
        <v>0</v>
      </c>
      <c r="AE974">
        <f>IFERROR(VLOOKUP($A974,[3]库存报告使用数据!$A$1:$M$65536,13,0),"")</f>
        <v>0</v>
      </c>
      <c r="AF974" s="20" t="str">
        <f t="shared" si="261"/>
        <v/>
      </c>
      <c r="AG974" s="20" t="str">
        <f t="shared" si="262"/>
        <v/>
      </c>
      <c r="AH974" s="20" t="str">
        <f t="shared" si="263"/>
        <v/>
      </c>
      <c r="AI974" s="20" t="str">
        <f t="shared" si="264"/>
        <v/>
      </c>
      <c r="AJ974">
        <f>IFERROR(VLOOKUP($B974,[4]库存报告使用数据!$A$1:$B$65536,2,0),0)</f>
        <v>8</v>
      </c>
      <c r="AK974">
        <f>IFERROR(VLOOKUP($B974,[4]库存报告使用数据!$A$1:$C$65536,3,0),)</f>
        <v>8</v>
      </c>
      <c r="AL974">
        <f>IFERROR(VLOOKUP($B974,[4]库存报告使用数据!$A$1:$D$65536,4,0),)</f>
        <v>8</v>
      </c>
      <c r="AM974">
        <f>IFERROR(VLOOKUP($B974,[4]库存报告使用数据!$A$1:$E$65536,5,0),)</f>
        <v>6</v>
      </c>
      <c r="AN974" s="20">
        <f t="shared" si="265"/>
        <v>0</v>
      </c>
      <c r="AO974" s="20">
        <f t="shared" si="266"/>
        <v>0</v>
      </c>
      <c r="AP974" s="20">
        <f t="shared" si="267"/>
        <v>0</v>
      </c>
      <c r="AQ974" s="20">
        <f t="shared" si="268"/>
        <v>0.166666666666667</v>
      </c>
      <c r="AR974" s="32">
        <f t="shared" si="269"/>
        <v>0</v>
      </c>
      <c r="AS974" s="32">
        <f t="shared" si="270"/>
        <v>0</v>
      </c>
      <c r="AT974" s="32">
        <f t="shared" si="271"/>
        <v>10</v>
      </c>
      <c r="AU974" s="28" t="str">
        <f t="shared" si="272"/>
        <v>库存为10</v>
      </c>
      <c r="AV974" s="34" t="str">
        <f>IFERROR(时间!$B$4+AU974,"上周无销量")</f>
        <v>上周无销量</v>
      </c>
    </row>
    <row r="975" spans="1:48">
      <c r="A975" s="18" t="s">
        <v>1020</v>
      </c>
      <c r="B975" t="str">
        <f>VLOOKUP(A975,'[1]sku-asin（子）'!$A:$B,2,0)</f>
        <v>B01N0HHVPX</v>
      </c>
      <c r="C975" t="str">
        <f>VLOOKUP(A975,'[1]子sku-父sku'!$A:$B,2,0)</f>
        <v>LYQ-BS4600</v>
      </c>
      <c r="D975" s="28">
        <f>IFERROR(VLOOKUP(A975,[2]库存报告使用数据处理!$A:$C,3,0),0)</f>
        <v>0</v>
      </c>
      <c r="E975" s="28">
        <f>IFERROR(VLOOKUP(A975,[2]库存报告使用数据处理!$A:$D,4,0),0)</f>
        <v>3</v>
      </c>
      <c r="F975" s="28">
        <f>IFERROR(VLOOKUP(A975,[2]库存报告使用数据处理!$A:$E,5,0),0)</f>
        <v>1</v>
      </c>
      <c r="G975" s="28">
        <f>IFERROR(VLOOKUP(A975,[2]库存报告使用数据处理!$A:$F,6,0),0)</f>
        <v>1</v>
      </c>
      <c r="H975" s="29">
        <f>IFERROR(VLOOKUP(A975,[2]库存报告使用数据处理!$A:$G,7,0),0)</f>
        <v>9.9</v>
      </c>
      <c r="I975">
        <f>IFERROR(VLOOKUP(A975,[5]数据处理!$A:$B,2,0),0)</f>
        <v>6</v>
      </c>
      <c r="J975" s="30">
        <f>IFERROR(VLOOKUP(A975,[5]数据处理!$A:$D,4,0),0)</f>
        <v>0</v>
      </c>
      <c r="K975" s="30">
        <f>IFERROR(VLOOKUP(A975,[5]数据处理!$A:$E,5,0),0)</f>
        <v>0</v>
      </c>
      <c r="L975" s="30">
        <f>IFERROR(VLOOKUP(A975,[5]数据处理!$A:$G,7,0),0)</f>
        <v>0</v>
      </c>
      <c r="M975">
        <f t="shared" si="256"/>
        <v>6</v>
      </c>
      <c r="N975">
        <f>IFERROR(VLOOKUP(A975,[5]数据处理!$A:$C,3,0),0)</f>
        <v>0</v>
      </c>
      <c r="O975">
        <f>IFERROR(VLOOKUP($A975,[5]数据处理!$A:$N,14,0),0)</f>
        <v>0</v>
      </c>
      <c r="P975" t="str">
        <f>IFERROR(VLOOKUP($A975,[3]库存报告使用数据!$A$1:$B$65536,2,0),"")</f>
        <v/>
      </c>
      <c r="Q975" t="str">
        <f>IFERROR(VLOOKUP($A975,[3]库存报告使用数据!$A$1:$E$65536,5,0),"")</f>
        <v/>
      </c>
      <c r="R975" t="str">
        <f>IFERROR(VLOOKUP($A975,[3]库存报告使用数据!$A$1:$H$65536,8,0),"")</f>
        <v/>
      </c>
      <c r="S975" t="str">
        <f>IFERROR(VLOOKUP($A975,[3]库存报告使用数据!$A$1:$K$65536,11,0),"")</f>
        <v/>
      </c>
      <c r="T975" t="str">
        <f>IFERROR(VLOOKUP($A975,[3]库存报告使用数据!$A$1:$C$65536,3,0),"")</f>
        <v/>
      </c>
      <c r="U975" t="str">
        <f>IFERROR(VLOOKUP($A975,[3]库存报告使用数据!$A$1:$F$65536,6,0),"")</f>
        <v/>
      </c>
      <c r="V975" t="str">
        <f>IFERROR(VLOOKUP($A975,[3]库存报告使用数据!$A$1:$I$65536,9,0),"")</f>
        <v/>
      </c>
      <c r="W975" t="str">
        <f>IFERROR(VLOOKUP($A975,[3]库存报告使用数据!$A$1:$L$65536,12,0),"")</f>
        <v/>
      </c>
      <c r="X975" s="20" t="str">
        <f t="shared" si="257"/>
        <v/>
      </c>
      <c r="Y975" s="20" t="str">
        <f t="shared" si="258"/>
        <v/>
      </c>
      <c r="Z975" s="20" t="str">
        <f t="shared" si="259"/>
        <v/>
      </c>
      <c r="AA975" s="20" t="str">
        <f t="shared" si="260"/>
        <v/>
      </c>
      <c r="AB975" t="str">
        <f>IFERROR(VLOOKUP($A975,[3]库存报告使用数据!$A$1:$D$65536,4,0),"")</f>
        <v/>
      </c>
      <c r="AC975" t="str">
        <f>IFERROR(VLOOKUP($A975,[3]库存报告使用数据!$A$1:$G$65536,7,0),"")</f>
        <v/>
      </c>
      <c r="AD975" t="str">
        <f>IFERROR(VLOOKUP($A975,[3]库存报告使用数据!$A$1:$J$65536,10,0),"")</f>
        <v/>
      </c>
      <c r="AE975" t="str">
        <f>IFERROR(VLOOKUP($A975,[3]库存报告使用数据!$A$1:$M$65536,13,0),"")</f>
        <v/>
      </c>
      <c r="AF975" s="20" t="str">
        <f t="shared" si="261"/>
        <v/>
      </c>
      <c r="AG975" s="20" t="str">
        <f t="shared" si="262"/>
        <v/>
      </c>
      <c r="AH975" s="20" t="str">
        <f t="shared" si="263"/>
        <v/>
      </c>
      <c r="AI975" s="20" t="str">
        <f t="shared" si="264"/>
        <v/>
      </c>
      <c r="AJ975">
        <f>IFERROR(VLOOKUP($B975,[4]库存报告使用数据!$A$1:$B$65536,2,0),0)</f>
        <v>5</v>
      </c>
      <c r="AK975">
        <f>IFERROR(VLOOKUP($B975,[4]库存报告使用数据!$A$1:$C$65536,3,0),)</f>
        <v>5</v>
      </c>
      <c r="AL975">
        <f>IFERROR(VLOOKUP($B975,[4]库存报告使用数据!$A$1:$D$65536,4,0),)</f>
        <v>4</v>
      </c>
      <c r="AM975">
        <f>IFERROR(VLOOKUP($B975,[4]库存报告使用数据!$A$1:$E$65536,5,0),)</f>
        <v>1</v>
      </c>
      <c r="AN975" s="20">
        <f t="shared" si="265"/>
        <v>0</v>
      </c>
      <c r="AO975" s="20">
        <f t="shared" si="266"/>
        <v>0.6</v>
      </c>
      <c r="AP975" s="20">
        <f t="shared" si="267"/>
        <v>0.25</v>
      </c>
      <c r="AQ975" s="20">
        <f t="shared" si="268"/>
        <v>1</v>
      </c>
      <c r="AR975" s="32">
        <f t="shared" si="269"/>
        <v>0</v>
      </c>
      <c r="AS975" s="32">
        <f t="shared" si="270"/>
        <v>0</v>
      </c>
      <c r="AT975" s="32">
        <f t="shared" si="271"/>
        <v>6</v>
      </c>
      <c r="AU975" s="28" t="str">
        <f t="shared" si="272"/>
        <v>库存为6</v>
      </c>
      <c r="AV975" s="34" t="str">
        <f>IFERROR(时间!$B$4+AU975,"上周无销量")</f>
        <v>上周无销量</v>
      </c>
    </row>
    <row r="976" spans="1:48">
      <c r="A976" s="18" t="s">
        <v>1021</v>
      </c>
      <c r="B976" t="str">
        <f>VLOOKUP(A976,'[1]sku-asin（子）'!$A:$B,2,0)</f>
        <v>B01MXOWAHW</v>
      </c>
      <c r="C976" t="str">
        <f>VLOOKUP(A976,'[1]子sku-父sku'!$A:$B,2,0)</f>
        <v>LYQ-BS4600</v>
      </c>
      <c r="D976" s="28">
        <f>IFERROR(VLOOKUP(A976,[2]库存报告使用数据处理!$A:$C,3,0),0)</f>
        <v>0</v>
      </c>
      <c r="E976" s="28">
        <f>IFERROR(VLOOKUP(A976,[2]库存报告使用数据处理!$A:$D,4,0),0)</f>
        <v>3</v>
      </c>
      <c r="F976" s="28">
        <f>IFERROR(VLOOKUP(A976,[2]库存报告使用数据处理!$A:$E,5,0),0)</f>
        <v>3</v>
      </c>
      <c r="G976" s="28">
        <f>IFERROR(VLOOKUP(A976,[2]库存报告使用数据处理!$A:$F,6,0),0)</f>
        <v>4</v>
      </c>
      <c r="H976" s="29">
        <f>IFERROR(VLOOKUP(A976,[2]库存报告使用数据处理!$A:$G,7,0),0)</f>
        <v>10.83</v>
      </c>
      <c r="I976">
        <f>IFERROR(VLOOKUP(A976,[5]数据处理!$A:$B,2,0),0)</f>
        <v>0</v>
      </c>
      <c r="J976" s="30">
        <f>IFERROR(VLOOKUP(A976,[5]数据处理!$A:$D,4,0),0)</f>
        <v>0</v>
      </c>
      <c r="K976" s="30">
        <f>IFERROR(VLOOKUP(A976,[5]数据处理!$A:$E,5,0),0)</f>
        <v>0</v>
      </c>
      <c r="L976" s="30">
        <f>IFERROR(VLOOKUP(A976,[5]数据处理!$A:$G,7,0),0)</f>
        <v>0</v>
      </c>
      <c r="M976">
        <f t="shared" si="256"/>
        <v>0</v>
      </c>
      <c r="N976">
        <f>IFERROR(VLOOKUP(A976,[5]数据处理!$A:$C,3,0),0)</f>
        <v>0</v>
      </c>
      <c r="O976">
        <f>IFERROR(VLOOKUP($A976,[5]数据处理!$A:$N,14,0),0)</f>
        <v>0</v>
      </c>
      <c r="P976">
        <f>IFERROR(VLOOKUP($A976,[3]库存报告使用数据!$A$1:$B$65536,2,0),"")</f>
        <v>0</v>
      </c>
      <c r="Q976">
        <f>IFERROR(VLOOKUP($A976,[3]库存报告使用数据!$A$1:$E$65536,5,0),"")</f>
        <v>3970</v>
      </c>
      <c r="R976">
        <f>IFERROR(VLOOKUP($A976,[3]库存报告使用数据!$A$1:$H$65536,8,0),"")</f>
        <v>2853</v>
      </c>
      <c r="S976">
        <f>IFERROR(VLOOKUP($A976,[3]库存报告使用数据!$A$1:$K$65536,11,0),"")</f>
        <v>2370</v>
      </c>
      <c r="T976">
        <f>IFERROR(VLOOKUP($A976,[3]库存报告使用数据!$A$1:$C$65536,3,0),"")</f>
        <v>0</v>
      </c>
      <c r="U976">
        <f>IFERROR(VLOOKUP($A976,[3]库存报告使用数据!$A$1:$F$65536,6,0),"")</f>
        <v>61</v>
      </c>
      <c r="V976">
        <f>IFERROR(VLOOKUP($A976,[3]库存报告使用数据!$A$1:$I$65536,9,0),"")</f>
        <v>44</v>
      </c>
      <c r="W976">
        <f>IFERROR(VLOOKUP($A976,[3]库存报告使用数据!$A$1:$L$65536,12,0),"")</f>
        <v>38</v>
      </c>
      <c r="X976" s="20" t="str">
        <f t="shared" si="257"/>
        <v/>
      </c>
      <c r="Y976" s="20">
        <f t="shared" si="258"/>
        <v>0.0153652392947103</v>
      </c>
      <c r="Z976" s="20">
        <f t="shared" si="259"/>
        <v>0.015422362425517</v>
      </c>
      <c r="AA976" s="20">
        <f t="shared" si="260"/>
        <v>0.0160337552742616</v>
      </c>
      <c r="AB976">
        <f>IFERROR(VLOOKUP($A976,[3]库存报告使用数据!$A$1:$D$65536,4,0),"")</f>
        <v>0</v>
      </c>
      <c r="AC976">
        <f>IFERROR(VLOOKUP($A976,[3]库存报告使用数据!$A$1:$G$65536,7,0),"")</f>
        <v>14.15</v>
      </c>
      <c r="AD976">
        <f>IFERROR(VLOOKUP($A976,[3]库存报告使用数据!$A$1:$J$65536,10,0),"")</f>
        <v>9.26</v>
      </c>
      <c r="AE976">
        <f>IFERROR(VLOOKUP($A976,[3]库存报告使用数据!$A$1:$M$65536,13,0),"")</f>
        <v>7.72</v>
      </c>
      <c r="AF976" s="20" t="str">
        <f t="shared" si="261"/>
        <v/>
      </c>
      <c r="AG976" s="20">
        <f t="shared" si="262"/>
        <v>0.435518621114189</v>
      </c>
      <c r="AH976" s="20">
        <f t="shared" si="263"/>
        <v>0.285010772545399</v>
      </c>
      <c r="AI976" s="20">
        <f t="shared" si="264"/>
        <v>0.178208679593721</v>
      </c>
      <c r="AJ976">
        <f>IFERROR(VLOOKUP($B976,[4]库存报告使用数据!$A$1:$B$65536,2,0),0)</f>
        <v>0</v>
      </c>
      <c r="AK976">
        <f>IFERROR(VLOOKUP($B976,[4]库存报告使用数据!$A$1:$C$65536,3,0),)</f>
        <v>12</v>
      </c>
      <c r="AL976">
        <f>IFERROR(VLOOKUP($B976,[4]库存报告使用数据!$A$1:$D$65536,4,0),)</f>
        <v>11</v>
      </c>
      <c r="AM976">
        <f>IFERROR(VLOOKUP($B976,[4]库存报告使用数据!$A$1:$E$65536,5,0),)</f>
        <v>15</v>
      </c>
      <c r="AN976" s="20" t="str">
        <f t="shared" si="265"/>
        <v/>
      </c>
      <c r="AO976" s="20">
        <f t="shared" si="266"/>
        <v>0.25</v>
      </c>
      <c r="AP976" s="20">
        <f t="shared" si="267"/>
        <v>0.272727272727273</v>
      </c>
      <c r="AQ976" s="20">
        <f t="shared" si="268"/>
        <v>0.266666666666667</v>
      </c>
      <c r="AR976" s="32">
        <f t="shared" si="269"/>
        <v>0</v>
      </c>
      <c r="AS976" s="32">
        <f t="shared" si="270"/>
        <v>0</v>
      </c>
      <c r="AT976" s="32">
        <f t="shared" si="271"/>
        <v>0</v>
      </c>
      <c r="AU976" s="28" t="str">
        <f t="shared" si="272"/>
        <v>库存为0</v>
      </c>
      <c r="AV976" s="34" t="str">
        <f>IFERROR(时间!$B$4+AU976,"上周无销量")</f>
        <v>上周无销量</v>
      </c>
    </row>
    <row r="977" spans="1:48">
      <c r="A977" s="18" t="s">
        <v>1022</v>
      </c>
      <c r="B977" t="str">
        <f>VLOOKUP(A977,'[1]sku-asin（子）'!$A:$B,2,0)</f>
        <v>B01N0HHU7Y</v>
      </c>
      <c r="C977" t="str">
        <f>VLOOKUP(A977,'[1]子sku-父sku'!$A:$B,2,0)</f>
        <v>LYQ-BS4600</v>
      </c>
      <c r="D977" s="28">
        <f>IFERROR(VLOOKUP(A977,[2]库存报告使用数据处理!$A:$C,3,0),0)</f>
        <v>0</v>
      </c>
      <c r="E977" s="28">
        <f>IFERROR(VLOOKUP(A977,[2]库存报告使用数据处理!$A:$D,4,0),0)</f>
        <v>2</v>
      </c>
      <c r="F977" s="28">
        <f>IFERROR(VLOOKUP(A977,[2]库存报告使用数据处理!$A:$E,5,0),0)</f>
        <v>0</v>
      </c>
      <c r="G977" s="28">
        <f>IFERROR(VLOOKUP(A977,[2]库存报告使用数据处理!$A:$F,6,0),0)</f>
        <v>0</v>
      </c>
      <c r="H977" s="29">
        <f>IFERROR(VLOOKUP(A977,[2]库存报告使用数据处理!$A:$G,7,0),0)</f>
        <v>9.9</v>
      </c>
      <c r="I977">
        <f>IFERROR(VLOOKUP(A977,[5]数据处理!$A:$B,2,0),0)</f>
        <v>8</v>
      </c>
      <c r="J977" s="30">
        <f>IFERROR(VLOOKUP(A977,[5]数据处理!$A:$D,4,0),0)</f>
        <v>0</v>
      </c>
      <c r="K977" s="30">
        <f>IFERROR(VLOOKUP(A977,[5]数据处理!$A:$E,5,0),0)</f>
        <v>0</v>
      </c>
      <c r="L977" s="30">
        <f>IFERROR(VLOOKUP(A977,[5]数据处理!$A:$G,7,0),0)</f>
        <v>0</v>
      </c>
      <c r="M977">
        <f t="shared" si="256"/>
        <v>8</v>
      </c>
      <c r="N977">
        <f>IFERROR(VLOOKUP(A977,[5]数据处理!$A:$C,3,0),0)</f>
        <v>0</v>
      </c>
      <c r="O977">
        <f>IFERROR(VLOOKUP($A977,[5]数据处理!$A:$N,14,0),0)</f>
        <v>5</v>
      </c>
      <c r="P977" t="str">
        <f>IFERROR(VLOOKUP($A977,[3]库存报告使用数据!$A$1:$B$65536,2,0),"")</f>
        <v/>
      </c>
      <c r="Q977" t="str">
        <f>IFERROR(VLOOKUP($A977,[3]库存报告使用数据!$A$1:$E$65536,5,0),"")</f>
        <v/>
      </c>
      <c r="R977" t="str">
        <f>IFERROR(VLOOKUP($A977,[3]库存报告使用数据!$A$1:$H$65536,8,0),"")</f>
        <v/>
      </c>
      <c r="S977" t="str">
        <f>IFERROR(VLOOKUP($A977,[3]库存报告使用数据!$A$1:$K$65536,11,0),"")</f>
        <v/>
      </c>
      <c r="T977" t="str">
        <f>IFERROR(VLOOKUP($A977,[3]库存报告使用数据!$A$1:$C$65536,3,0),"")</f>
        <v/>
      </c>
      <c r="U977" t="str">
        <f>IFERROR(VLOOKUP($A977,[3]库存报告使用数据!$A$1:$F$65536,6,0),"")</f>
        <v/>
      </c>
      <c r="V977" t="str">
        <f>IFERROR(VLOOKUP($A977,[3]库存报告使用数据!$A$1:$I$65536,9,0),"")</f>
        <v/>
      </c>
      <c r="W977" t="str">
        <f>IFERROR(VLOOKUP($A977,[3]库存报告使用数据!$A$1:$L$65536,12,0),"")</f>
        <v/>
      </c>
      <c r="X977" s="20" t="str">
        <f t="shared" si="257"/>
        <v/>
      </c>
      <c r="Y977" s="20" t="str">
        <f t="shared" si="258"/>
        <v/>
      </c>
      <c r="Z977" s="20" t="str">
        <f t="shared" si="259"/>
        <v/>
      </c>
      <c r="AA977" s="20" t="str">
        <f t="shared" si="260"/>
        <v/>
      </c>
      <c r="AB977" t="str">
        <f>IFERROR(VLOOKUP($A977,[3]库存报告使用数据!$A$1:$D$65536,4,0),"")</f>
        <v/>
      </c>
      <c r="AC977" t="str">
        <f>IFERROR(VLOOKUP($A977,[3]库存报告使用数据!$A$1:$G$65536,7,0),"")</f>
        <v/>
      </c>
      <c r="AD977" t="str">
        <f>IFERROR(VLOOKUP($A977,[3]库存报告使用数据!$A$1:$J$65536,10,0),"")</f>
        <v/>
      </c>
      <c r="AE977" t="str">
        <f>IFERROR(VLOOKUP($A977,[3]库存报告使用数据!$A$1:$M$65536,13,0),"")</f>
        <v/>
      </c>
      <c r="AF977" s="20" t="str">
        <f t="shared" si="261"/>
        <v/>
      </c>
      <c r="AG977" s="20" t="str">
        <f t="shared" si="262"/>
        <v/>
      </c>
      <c r="AH977" s="20" t="str">
        <f t="shared" si="263"/>
        <v/>
      </c>
      <c r="AI977" s="20" t="str">
        <f t="shared" si="264"/>
        <v/>
      </c>
      <c r="AJ977">
        <f>IFERROR(VLOOKUP($B977,[4]库存报告使用数据!$A$1:$B$65536,2,0),0)</f>
        <v>3</v>
      </c>
      <c r="AK977">
        <f>IFERROR(VLOOKUP($B977,[4]库存报告使用数据!$A$1:$C$65536,3,0),)</f>
        <v>2</v>
      </c>
      <c r="AL977">
        <f>IFERROR(VLOOKUP($B977,[4]库存报告使用数据!$A$1:$D$65536,4,0),)</f>
        <v>3</v>
      </c>
      <c r="AM977">
        <f>IFERROR(VLOOKUP($B977,[4]库存报告使用数据!$A$1:$E$65536,5,0),)</f>
        <v>6</v>
      </c>
      <c r="AN977" s="20">
        <f t="shared" si="265"/>
        <v>0</v>
      </c>
      <c r="AO977" s="20">
        <f t="shared" si="266"/>
        <v>1</v>
      </c>
      <c r="AP977" s="20">
        <f t="shared" si="267"/>
        <v>0</v>
      </c>
      <c r="AQ977" s="20">
        <f t="shared" si="268"/>
        <v>0</v>
      </c>
      <c r="AR977" s="32">
        <f t="shared" si="269"/>
        <v>0</v>
      </c>
      <c r="AS977" s="32">
        <f t="shared" si="270"/>
        <v>0</v>
      </c>
      <c r="AT977" s="32">
        <f t="shared" si="271"/>
        <v>8</v>
      </c>
      <c r="AU977" s="28" t="str">
        <f t="shared" si="272"/>
        <v>库存为8</v>
      </c>
      <c r="AV977" s="34" t="str">
        <f>IFERROR(时间!$B$4+AU977,"上周无销量")</f>
        <v>上周无销量</v>
      </c>
    </row>
    <row r="978" spans="1:48">
      <c r="A978" s="18" t="s">
        <v>1023</v>
      </c>
      <c r="B978" t="str">
        <f>VLOOKUP(A978,'[1]sku-asin（子）'!$A:$B,2,0)</f>
        <v>B01N6P1I5Z</v>
      </c>
      <c r="C978" t="str">
        <f>VLOOKUP(A978,'[1]子sku-父sku'!$A:$B,2,0)</f>
        <v>LYQ-BS4600</v>
      </c>
      <c r="D978" s="28">
        <f>IFERROR(VLOOKUP(A978,[2]库存报告使用数据处理!$A:$C,3,0),0)</f>
        <v>0</v>
      </c>
      <c r="E978" s="28">
        <f>IFERROR(VLOOKUP(A978,[2]库存报告使用数据处理!$A:$D,4,0),0)</f>
        <v>0</v>
      </c>
      <c r="F978" s="28">
        <f>IFERROR(VLOOKUP(A978,[2]库存报告使用数据处理!$A:$E,5,0),0)</f>
        <v>0</v>
      </c>
      <c r="G978" s="28">
        <f>IFERROR(VLOOKUP(A978,[2]库存报告使用数据处理!$A:$F,6,0),0)</f>
        <v>1</v>
      </c>
      <c r="H978" s="29">
        <f>IFERROR(VLOOKUP(A978,[2]库存报告使用数据处理!$A:$G,7,0),0)</f>
        <v>9.9</v>
      </c>
      <c r="I978">
        <f>IFERROR(VLOOKUP(A978,[5]数据处理!$A:$B,2,0),0)</f>
        <v>10</v>
      </c>
      <c r="J978" s="30">
        <f>IFERROR(VLOOKUP(A978,[5]数据处理!$A:$D,4,0),0)</f>
        <v>0</v>
      </c>
      <c r="K978" s="30">
        <f>IFERROR(VLOOKUP(A978,[5]数据处理!$A:$E,5,0),0)</f>
        <v>0</v>
      </c>
      <c r="L978" s="30">
        <f>IFERROR(VLOOKUP(A978,[5]数据处理!$A:$G,7,0),0)</f>
        <v>1</v>
      </c>
      <c r="M978">
        <f t="shared" si="256"/>
        <v>11</v>
      </c>
      <c r="N978">
        <f>IFERROR(VLOOKUP(A978,[5]数据处理!$A:$C,3,0),0)</f>
        <v>0</v>
      </c>
      <c r="O978">
        <f>IFERROR(VLOOKUP($A978,[5]数据处理!$A:$N,14,0),0)</f>
        <v>9</v>
      </c>
      <c r="P978">
        <f>IFERROR(VLOOKUP($A978,[3]库存报告使用数据!$A$1:$B$65536,2,0),"")</f>
        <v>18</v>
      </c>
      <c r="Q978">
        <f>IFERROR(VLOOKUP($A978,[3]库存报告使用数据!$A$1:$E$65536,5,0),"")</f>
        <v>1186</v>
      </c>
      <c r="R978">
        <f>IFERROR(VLOOKUP($A978,[3]库存报告使用数据!$A$1:$H$65536,8,0),"")</f>
        <v>1153</v>
      </c>
      <c r="S978">
        <f>IFERROR(VLOOKUP($A978,[3]库存报告使用数据!$A$1:$K$65536,11,0),"")</f>
        <v>1727</v>
      </c>
      <c r="T978">
        <f>IFERROR(VLOOKUP($A978,[3]库存报告使用数据!$A$1:$C$65536,3,0),"")</f>
        <v>26</v>
      </c>
      <c r="U978">
        <f>IFERROR(VLOOKUP($A978,[3]库存报告使用数据!$A$1:$F$65536,6,0),"")</f>
        <v>15</v>
      </c>
      <c r="V978">
        <f>IFERROR(VLOOKUP($A978,[3]库存报告使用数据!$A$1:$I$65536,9,0),"")</f>
        <v>11</v>
      </c>
      <c r="W978">
        <f>IFERROR(VLOOKUP($A978,[3]库存报告使用数据!$A$1:$L$65536,12,0),"")</f>
        <v>14</v>
      </c>
      <c r="X978" s="20">
        <f t="shared" si="257"/>
        <v>1.44444444444444</v>
      </c>
      <c r="Y978" s="20">
        <f t="shared" si="258"/>
        <v>0.0126475548060708</v>
      </c>
      <c r="Z978" s="20">
        <f t="shared" si="259"/>
        <v>0.00954032957502168</v>
      </c>
      <c r="AA978" s="20">
        <f t="shared" si="260"/>
        <v>0.00810654313839027</v>
      </c>
      <c r="AB978">
        <f>IFERROR(VLOOKUP($A978,[3]库存报告使用数据!$A$1:$D$65536,4,0),"")</f>
        <v>4.9275</v>
      </c>
      <c r="AC978">
        <f>IFERROR(VLOOKUP($A978,[3]库存报告使用数据!$A$1:$G$65536,7,0),"")</f>
        <v>0</v>
      </c>
      <c r="AD978">
        <f>IFERROR(VLOOKUP($A978,[3]库存报告使用数据!$A$1:$J$65536,10,0),"")</f>
        <v>0.07</v>
      </c>
      <c r="AE978">
        <f>IFERROR(VLOOKUP($A978,[3]库存报告使用数据!$A$1:$M$65536,13,0),"")</f>
        <v>0</v>
      </c>
      <c r="AF978" s="20" t="str">
        <f t="shared" si="261"/>
        <v>无销售广告费为4.9275</v>
      </c>
      <c r="AG978" s="20" t="str">
        <f t="shared" si="262"/>
        <v/>
      </c>
      <c r="AH978" s="20" t="str">
        <f t="shared" si="263"/>
        <v>无销售广告费为0.07</v>
      </c>
      <c r="AI978" s="20" t="str">
        <f t="shared" si="264"/>
        <v/>
      </c>
      <c r="AJ978">
        <f>IFERROR(VLOOKUP($B978,[4]库存报告使用数据!$A$1:$B$65536,2,0),0)</f>
        <v>19</v>
      </c>
      <c r="AK978">
        <f>IFERROR(VLOOKUP($B978,[4]库存报告使用数据!$A$1:$C$65536,3,0),)</f>
        <v>9</v>
      </c>
      <c r="AL978">
        <f>IFERROR(VLOOKUP($B978,[4]库存报告使用数据!$A$1:$D$65536,4,0),)</f>
        <v>2</v>
      </c>
      <c r="AM978">
        <f>IFERROR(VLOOKUP($B978,[4]库存报告使用数据!$A$1:$E$65536,5,0),)</f>
        <v>4</v>
      </c>
      <c r="AN978" s="20">
        <f t="shared" si="265"/>
        <v>0</v>
      </c>
      <c r="AO978" s="20">
        <f t="shared" si="266"/>
        <v>0</v>
      </c>
      <c r="AP978" s="20">
        <f t="shared" si="267"/>
        <v>0</v>
      </c>
      <c r="AQ978" s="20">
        <f t="shared" si="268"/>
        <v>0.25</v>
      </c>
      <c r="AR978" s="32">
        <f t="shared" si="269"/>
        <v>0</v>
      </c>
      <c r="AS978" s="32">
        <f t="shared" si="270"/>
        <v>0</v>
      </c>
      <c r="AT978" s="32">
        <f t="shared" si="271"/>
        <v>11</v>
      </c>
      <c r="AU978" s="28" t="str">
        <f t="shared" si="272"/>
        <v>库存为11</v>
      </c>
      <c r="AV978" s="34" t="str">
        <f>IFERROR(时间!$B$4+AU978,"上周无销量")</f>
        <v>上周无销量</v>
      </c>
    </row>
    <row r="979" spans="1:48">
      <c r="A979" s="18" t="s">
        <v>1024</v>
      </c>
      <c r="B979" t="str">
        <f>VLOOKUP(A979,'[1]sku-asin（子）'!$A:$B,2,0)</f>
        <v>B01N78VJ9M</v>
      </c>
      <c r="C979" t="str">
        <f>VLOOKUP(A979,'[1]子sku-父sku'!$A:$B,2,0)</f>
        <v>LYQ-BS4600</v>
      </c>
      <c r="D979" s="28">
        <f>IFERROR(VLOOKUP(A979,[2]库存报告使用数据处理!$A:$C,3,0),0)</f>
        <v>0</v>
      </c>
      <c r="E979" s="28">
        <f>IFERROR(VLOOKUP(A979,[2]库存报告使用数据处理!$A:$D,4,0),0)</f>
        <v>0</v>
      </c>
      <c r="F979" s="28">
        <f>IFERROR(VLOOKUP(A979,[2]库存报告使用数据处理!$A:$E,5,0),0)</f>
        <v>0</v>
      </c>
      <c r="G979" s="28">
        <f>IFERROR(VLOOKUP(A979,[2]库存报告使用数据处理!$A:$F,6,0),0)</f>
        <v>0</v>
      </c>
      <c r="H979" s="29">
        <f>IFERROR(VLOOKUP(A979,[2]库存报告使用数据处理!$A:$G,7,0),0)</f>
        <v>0</v>
      </c>
      <c r="I979">
        <f>IFERROR(VLOOKUP(A979,[5]数据处理!$A:$B,2,0),0)</f>
        <v>28</v>
      </c>
      <c r="J979" s="30">
        <f>IFERROR(VLOOKUP(A979,[5]数据处理!$A:$D,4,0),0)</f>
        <v>0</v>
      </c>
      <c r="K979" s="30">
        <f>IFERROR(VLOOKUP(A979,[5]数据处理!$A:$E,5,0),0)</f>
        <v>0</v>
      </c>
      <c r="L979" s="30">
        <f>IFERROR(VLOOKUP(A979,[5]数据处理!$A:$G,7,0),0)</f>
        <v>2</v>
      </c>
      <c r="M979">
        <f t="shared" si="256"/>
        <v>30</v>
      </c>
      <c r="N979">
        <f>IFERROR(VLOOKUP(A979,[5]数据处理!$A:$C,3,0),0)</f>
        <v>0</v>
      </c>
      <c r="O979">
        <f>IFERROR(VLOOKUP($A979,[5]数据处理!$A:$N,14,0),0)</f>
        <v>30</v>
      </c>
      <c r="P979" t="str">
        <f>IFERROR(VLOOKUP($A979,[3]库存报告使用数据!$A$1:$B$65536,2,0),"")</f>
        <v/>
      </c>
      <c r="Q979" t="str">
        <f>IFERROR(VLOOKUP($A979,[3]库存报告使用数据!$A$1:$E$65536,5,0),"")</f>
        <v/>
      </c>
      <c r="R979" t="str">
        <f>IFERROR(VLOOKUP($A979,[3]库存报告使用数据!$A$1:$H$65536,8,0),"")</f>
        <v/>
      </c>
      <c r="S979" t="str">
        <f>IFERROR(VLOOKUP($A979,[3]库存报告使用数据!$A$1:$K$65536,11,0),"")</f>
        <v/>
      </c>
      <c r="T979" t="str">
        <f>IFERROR(VLOOKUP($A979,[3]库存报告使用数据!$A$1:$C$65536,3,0),"")</f>
        <v/>
      </c>
      <c r="U979" t="str">
        <f>IFERROR(VLOOKUP($A979,[3]库存报告使用数据!$A$1:$F$65536,6,0),"")</f>
        <v/>
      </c>
      <c r="V979" t="str">
        <f>IFERROR(VLOOKUP($A979,[3]库存报告使用数据!$A$1:$I$65536,9,0),"")</f>
        <v/>
      </c>
      <c r="W979" t="str">
        <f>IFERROR(VLOOKUP($A979,[3]库存报告使用数据!$A$1:$L$65536,12,0),"")</f>
        <v/>
      </c>
      <c r="X979" s="20" t="str">
        <f t="shared" si="257"/>
        <v/>
      </c>
      <c r="Y979" s="20" t="str">
        <f t="shared" si="258"/>
        <v/>
      </c>
      <c r="Z979" s="20" t="str">
        <f t="shared" si="259"/>
        <v/>
      </c>
      <c r="AA979" s="20" t="str">
        <f t="shared" si="260"/>
        <v/>
      </c>
      <c r="AB979" t="str">
        <f>IFERROR(VLOOKUP($A979,[3]库存报告使用数据!$A$1:$D$65536,4,0),"")</f>
        <v/>
      </c>
      <c r="AC979" t="str">
        <f>IFERROR(VLOOKUP($A979,[3]库存报告使用数据!$A$1:$G$65536,7,0),"")</f>
        <v/>
      </c>
      <c r="AD979" t="str">
        <f>IFERROR(VLOOKUP($A979,[3]库存报告使用数据!$A$1:$J$65536,10,0),"")</f>
        <v/>
      </c>
      <c r="AE979" t="str">
        <f>IFERROR(VLOOKUP($A979,[3]库存报告使用数据!$A$1:$M$65536,13,0),"")</f>
        <v/>
      </c>
      <c r="AF979" s="20" t="str">
        <f t="shared" si="261"/>
        <v/>
      </c>
      <c r="AG979" s="20" t="str">
        <f t="shared" si="262"/>
        <v/>
      </c>
      <c r="AH979" s="20" t="str">
        <f t="shared" si="263"/>
        <v/>
      </c>
      <c r="AI979" s="20" t="str">
        <f t="shared" si="264"/>
        <v/>
      </c>
      <c r="AJ979">
        <f>IFERROR(VLOOKUP($B979,[4]库存报告使用数据!$A$1:$B$65536,2,0),0)</f>
        <v>6</v>
      </c>
      <c r="AK979">
        <f>IFERROR(VLOOKUP($B979,[4]库存报告使用数据!$A$1:$C$65536,3,0),)</f>
        <v>2</v>
      </c>
      <c r="AL979">
        <f>IFERROR(VLOOKUP($B979,[4]库存报告使用数据!$A$1:$D$65536,4,0),)</f>
        <v>4</v>
      </c>
      <c r="AM979">
        <f>IFERROR(VLOOKUP($B979,[4]库存报告使用数据!$A$1:$E$65536,5,0),)</f>
        <v>1</v>
      </c>
      <c r="AN979" s="20">
        <f t="shared" si="265"/>
        <v>0</v>
      </c>
      <c r="AO979" s="20">
        <f t="shared" si="266"/>
        <v>0</v>
      </c>
      <c r="AP979" s="20">
        <f t="shared" si="267"/>
        <v>0</v>
      </c>
      <c r="AQ979" s="20">
        <f t="shared" si="268"/>
        <v>0</v>
      </c>
      <c r="AR979" s="32">
        <f t="shared" si="269"/>
        <v>0</v>
      </c>
      <c r="AS979" s="32">
        <f t="shared" si="270"/>
        <v>0</v>
      </c>
      <c r="AT979" s="32">
        <f t="shared" si="271"/>
        <v>30</v>
      </c>
      <c r="AU979" s="28" t="str">
        <f t="shared" si="272"/>
        <v>库存为30</v>
      </c>
      <c r="AV979" s="34" t="str">
        <f>IFERROR(时间!$B$4+AU979,"上周无销量")</f>
        <v>上周无销量</v>
      </c>
    </row>
    <row r="980" spans="1:48">
      <c r="A980" s="18" t="s">
        <v>1025</v>
      </c>
      <c r="B980" t="str">
        <f>VLOOKUP(A980,'[1]sku-asin（子）'!$A:$B,2,0)</f>
        <v>B01N2KHNRA</v>
      </c>
      <c r="C980" t="str">
        <f>VLOOKUP(A980,'[1]子sku-父sku'!$A:$B,2,0)</f>
        <v>LYQ-BS4600</v>
      </c>
      <c r="D980" s="28">
        <f>IFERROR(VLOOKUP(A980,[2]库存报告使用数据处理!$A:$C,3,0),0)</f>
        <v>0</v>
      </c>
      <c r="E980" s="28">
        <f>IFERROR(VLOOKUP(A980,[2]库存报告使用数据处理!$A:$D,4,0),0)</f>
        <v>0</v>
      </c>
      <c r="F980" s="28">
        <f>IFERROR(VLOOKUP(A980,[2]库存报告使用数据处理!$A:$E,5,0),0)</f>
        <v>3</v>
      </c>
      <c r="G980" s="28">
        <f>IFERROR(VLOOKUP(A980,[2]库存报告使用数据处理!$A:$F,6,0),0)</f>
        <v>0</v>
      </c>
      <c r="H980" s="29">
        <f>IFERROR(VLOOKUP(A980,[2]库存报告使用数据处理!$A:$G,7,0),0)</f>
        <v>9.9</v>
      </c>
      <c r="I980">
        <f>IFERROR(VLOOKUP(A980,[5]数据处理!$A:$B,2,0),0)</f>
        <v>3</v>
      </c>
      <c r="J980" s="30">
        <f>IFERROR(VLOOKUP(A980,[5]数据处理!$A:$D,4,0),0)</f>
        <v>0</v>
      </c>
      <c r="K980" s="30">
        <f>IFERROR(VLOOKUP(A980,[5]数据处理!$A:$E,5,0),0)</f>
        <v>0</v>
      </c>
      <c r="L980" s="30">
        <f>IFERROR(VLOOKUP(A980,[5]数据处理!$A:$G,7,0),0)</f>
        <v>1</v>
      </c>
      <c r="M980">
        <f t="shared" si="256"/>
        <v>4</v>
      </c>
      <c r="N980">
        <f>IFERROR(VLOOKUP(A980,[5]数据处理!$A:$C,3,0),0)</f>
        <v>0</v>
      </c>
      <c r="O980">
        <f>IFERROR(VLOOKUP($A980,[5]数据处理!$A:$N,14,0),0)</f>
        <v>0</v>
      </c>
      <c r="P980" t="str">
        <f>IFERROR(VLOOKUP($A980,[3]库存报告使用数据!$A$1:$B$65536,2,0),"")</f>
        <v/>
      </c>
      <c r="Q980" t="str">
        <f>IFERROR(VLOOKUP($A980,[3]库存报告使用数据!$A$1:$E$65536,5,0),"")</f>
        <v/>
      </c>
      <c r="R980" t="str">
        <f>IFERROR(VLOOKUP($A980,[3]库存报告使用数据!$A$1:$H$65536,8,0),"")</f>
        <v/>
      </c>
      <c r="S980" t="str">
        <f>IFERROR(VLOOKUP($A980,[3]库存报告使用数据!$A$1:$K$65536,11,0),"")</f>
        <v/>
      </c>
      <c r="T980" t="str">
        <f>IFERROR(VLOOKUP($A980,[3]库存报告使用数据!$A$1:$C$65536,3,0),"")</f>
        <v/>
      </c>
      <c r="U980" t="str">
        <f>IFERROR(VLOOKUP($A980,[3]库存报告使用数据!$A$1:$F$65536,6,0),"")</f>
        <v/>
      </c>
      <c r="V980" t="str">
        <f>IFERROR(VLOOKUP($A980,[3]库存报告使用数据!$A$1:$I$65536,9,0),"")</f>
        <v/>
      </c>
      <c r="W980" t="str">
        <f>IFERROR(VLOOKUP($A980,[3]库存报告使用数据!$A$1:$L$65536,12,0),"")</f>
        <v/>
      </c>
      <c r="X980" s="20" t="str">
        <f t="shared" si="257"/>
        <v/>
      </c>
      <c r="Y980" s="20" t="str">
        <f t="shared" si="258"/>
        <v/>
      </c>
      <c r="Z980" s="20" t="str">
        <f t="shared" si="259"/>
        <v/>
      </c>
      <c r="AA980" s="20" t="str">
        <f t="shared" si="260"/>
        <v/>
      </c>
      <c r="AB980" t="str">
        <f>IFERROR(VLOOKUP($A980,[3]库存报告使用数据!$A$1:$D$65536,4,0),"")</f>
        <v/>
      </c>
      <c r="AC980" t="str">
        <f>IFERROR(VLOOKUP($A980,[3]库存报告使用数据!$A$1:$G$65536,7,0),"")</f>
        <v/>
      </c>
      <c r="AD980" t="str">
        <f>IFERROR(VLOOKUP($A980,[3]库存报告使用数据!$A$1:$J$65536,10,0),"")</f>
        <v/>
      </c>
      <c r="AE980" t="str">
        <f>IFERROR(VLOOKUP($A980,[3]库存报告使用数据!$A$1:$M$65536,13,0),"")</f>
        <v/>
      </c>
      <c r="AF980" s="20" t="str">
        <f t="shared" si="261"/>
        <v/>
      </c>
      <c r="AG980" s="20" t="str">
        <f t="shared" si="262"/>
        <v/>
      </c>
      <c r="AH980" s="20" t="str">
        <f t="shared" si="263"/>
        <v/>
      </c>
      <c r="AI980" s="20" t="str">
        <f t="shared" si="264"/>
        <v/>
      </c>
      <c r="AJ980">
        <f>IFERROR(VLOOKUP($B980,[4]库存报告使用数据!$A$1:$B$65536,2,0),0)</f>
        <v>2</v>
      </c>
      <c r="AK980">
        <f>IFERROR(VLOOKUP($B980,[4]库存报告使用数据!$A$1:$C$65536,3,0),)</f>
        <v>2</v>
      </c>
      <c r="AL980">
        <f>IFERROR(VLOOKUP($B980,[4]库存报告使用数据!$A$1:$D$65536,4,0),)</f>
        <v>1</v>
      </c>
      <c r="AM980">
        <f>IFERROR(VLOOKUP($B980,[4]库存报告使用数据!$A$1:$E$65536,5,0),)</f>
        <v>2</v>
      </c>
      <c r="AN980" s="20">
        <f t="shared" si="265"/>
        <v>0</v>
      </c>
      <c r="AO980" s="20">
        <f t="shared" si="266"/>
        <v>0</v>
      </c>
      <c r="AP980" s="20">
        <f t="shared" si="267"/>
        <v>3</v>
      </c>
      <c r="AQ980" s="20">
        <f t="shared" si="268"/>
        <v>0</v>
      </c>
      <c r="AR980" s="32">
        <f t="shared" si="269"/>
        <v>0</v>
      </c>
      <c r="AS980" s="32">
        <f t="shared" si="270"/>
        <v>0</v>
      </c>
      <c r="AT980" s="32">
        <f t="shared" si="271"/>
        <v>4</v>
      </c>
      <c r="AU980" s="28" t="str">
        <f t="shared" si="272"/>
        <v>库存为4</v>
      </c>
      <c r="AV980" s="34" t="str">
        <f>IFERROR(时间!$B$4+AU980,"上周无销量")</f>
        <v>上周无销量</v>
      </c>
    </row>
    <row r="981" spans="1:48">
      <c r="A981" s="18" t="s">
        <v>1026</v>
      </c>
      <c r="B981" t="str">
        <f>VLOOKUP(A981,'[1]sku-asin（子）'!$A:$B,2,0)</f>
        <v>B01N78VKOR</v>
      </c>
      <c r="C981" t="str">
        <f>VLOOKUP(A981,'[1]子sku-父sku'!$A:$B,2,0)</f>
        <v>LYQ-BS4600</v>
      </c>
      <c r="D981" s="28">
        <f>IFERROR(VLOOKUP(A981,[2]库存报告使用数据处理!$A:$C,3,0),0)</f>
        <v>1</v>
      </c>
      <c r="E981" s="28">
        <f>IFERROR(VLOOKUP(A981,[2]库存报告使用数据处理!$A:$D,4,0),0)</f>
        <v>0</v>
      </c>
      <c r="F981" s="28">
        <f>IFERROR(VLOOKUP(A981,[2]库存报告使用数据处理!$A:$E,5,0),0)</f>
        <v>2</v>
      </c>
      <c r="G981" s="28">
        <f>IFERROR(VLOOKUP(A981,[2]库存报告使用数据处理!$A:$F,6,0),0)</f>
        <v>0</v>
      </c>
      <c r="H981" s="29">
        <f>IFERROR(VLOOKUP(A981,[2]库存报告使用数据处理!$A:$G,7,0),0)</f>
        <v>8.93</v>
      </c>
      <c r="I981">
        <f>IFERROR(VLOOKUP(A981,[5]数据处理!$A:$B,2,0),0)</f>
        <v>9</v>
      </c>
      <c r="J981" s="30">
        <f>IFERROR(VLOOKUP(A981,[5]数据处理!$A:$D,4,0),0)</f>
        <v>0</v>
      </c>
      <c r="K981" s="30">
        <f>IFERROR(VLOOKUP(A981,[5]数据处理!$A:$E,5,0),0)</f>
        <v>0</v>
      </c>
      <c r="L981" s="30">
        <f>IFERROR(VLOOKUP(A981,[5]数据处理!$A:$G,7,0),0)</f>
        <v>1</v>
      </c>
      <c r="M981">
        <f t="shared" si="256"/>
        <v>10</v>
      </c>
      <c r="N981">
        <f>IFERROR(VLOOKUP(A981,[5]数据处理!$A:$C,3,0),0)</f>
        <v>0</v>
      </c>
      <c r="O981">
        <f>IFERROR(VLOOKUP($A981,[5]数据处理!$A:$N,14,0),0)</f>
        <v>9</v>
      </c>
      <c r="P981">
        <f>IFERROR(VLOOKUP($A981,[3]库存报告使用数据!$A$1:$B$65536,2,0),"")</f>
        <v>3014</v>
      </c>
      <c r="Q981">
        <f>IFERROR(VLOOKUP($A981,[3]库存报告使用数据!$A$1:$E$65536,5,0),"")</f>
        <v>349</v>
      </c>
      <c r="R981">
        <f>IFERROR(VLOOKUP($A981,[3]库存报告使用数据!$A$1:$H$65536,8,0),"")</f>
        <v>1069</v>
      </c>
      <c r="S981">
        <f>IFERROR(VLOOKUP($A981,[3]库存报告使用数据!$A$1:$K$65536,11,0),"")</f>
        <v>1043</v>
      </c>
      <c r="T981">
        <f>IFERROR(VLOOKUP($A981,[3]库存报告使用数据!$A$1:$C$65536,3,0),"")</f>
        <v>2</v>
      </c>
      <c r="U981">
        <f>IFERROR(VLOOKUP($A981,[3]库存报告使用数据!$A$1:$F$65536,6,0),"")</f>
        <v>3</v>
      </c>
      <c r="V981">
        <f>IFERROR(VLOOKUP($A981,[3]库存报告使用数据!$A$1:$I$65536,9,0),"")</f>
        <v>1</v>
      </c>
      <c r="W981">
        <f>IFERROR(VLOOKUP($A981,[3]库存报告使用数据!$A$1:$L$65536,12,0),"")</f>
        <v>4</v>
      </c>
      <c r="X981" s="20">
        <f t="shared" si="257"/>
        <v>0.0006635700066357</v>
      </c>
      <c r="Y981" s="20">
        <f t="shared" si="258"/>
        <v>0.00859598853868195</v>
      </c>
      <c r="Z981" s="20">
        <f t="shared" si="259"/>
        <v>0.000935453695042095</v>
      </c>
      <c r="AA981" s="20">
        <f t="shared" si="260"/>
        <v>0.00383509108341323</v>
      </c>
      <c r="AB981">
        <f>IFERROR(VLOOKUP($A981,[3]库存报告使用数据!$A$1:$D$65536,4,0),"")</f>
        <v>0.16</v>
      </c>
      <c r="AC981">
        <f>IFERROR(VLOOKUP($A981,[3]库存报告使用数据!$A$1:$G$65536,7,0),"")</f>
        <v>0.8</v>
      </c>
      <c r="AD981">
        <f>IFERROR(VLOOKUP($A981,[3]库存报告使用数据!$A$1:$J$65536,10,0),"")</f>
        <v>0.3</v>
      </c>
      <c r="AE981">
        <f>IFERROR(VLOOKUP($A981,[3]库存报告使用数据!$A$1:$M$65536,13,0),"")</f>
        <v>0.83</v>
      </c>
      <c r="AF981" s="20">
        <f t="shared" si="261"/>
        <v>0.0179171332586786</v>
      </c>
      <c r="AG981" s="20" t="str">
        <f t="shared" si="262"/>
        <v>无销售广告费为0.8</v>
      </c>
      <c r="AH981" s="20">
        <f t="shared" si="263"/>
        <v>0.0167973124300112</v>
      </c>
      <c r="AI981" s="20" t="str">
        <f t="shared" si="264"/>
        <v>无销售广告费为0.83</v>
      </c>
      <c r="AJ981">
        <f>IFERROR(VLOOKUP($B981,[4]库存报告使用数据!$A$1:$B$65536,2,0),0)</f>
        <v>2</v>
      </c>
      <c r="AK981">
        <f>IFERROR(VLOOKUP($B981,[4]库存报告使用数据!$A$1:$C$65536,3,0),)</f>
        <v>0</v>
      </c>
      <c r="AL981">
        <f>IFERROR(VLOOKUP($B981,[4]库存报告使用数据!$A$1:$D$65536,4,0),)</f>
        <v>2</v>
      </c>
      <c r="AM981">
        <f>IFERROR(VLOOKUP($B981,[4]库存报告使用数据!$A$1:$E$65536,5,0),)</f>
        <v>7</v>
      </c>
      <c r="AN981" s="20">
        <f t="shared" si="265"/>
        <v>0.5</v>
      </c>
      <c r="AO981" s="20" t="str">
        <f t="shared" si="266"/>
        <v/>
      </c>
      <c r="AP981" s="20">
        <f t="shared" si="267"/>
        <v>1</v>
      </c>
      <c r="AQ981" s="20">
        <f t="shared" si="268"/>
        <v>0</v>
      </c>
      <c r="AR981" s="32">
        <f t="shared" si="269"/>
        <v>0.142857142857143</v>
      </c>
      <c r="AS981" s="32">
        <f t="shared" si="270"/>
        <v>8.57142857142857</v>
      </c>
      <c r="AT981" s="32">
        <f t="shared" si="271"/>
        <v>1.42857142857143</v>
      </c>
      <c r="AU981" s="28">
        <f t="shared" si="272"/>
        <v>70</v>
      </c>
      <c r="AV981" s="34">
        <f>IFERROR(时间!$B$4+AU981,"上周无销量")</f>
        <v>43353</v>
      </c>
    </row>
    <row r="982" spans="1:48">
      <c r="A982" s="18" t="s">
        <v>1027</v>
      </c>
      <c r="B982" t="str">
        <f>VLOOKUP(A982,'[1]sku-asin（子）'!$A:$B,2,0)</f>
        <v>B01N2KHMED</v>
      </c>
      <c r="C982" t="str">
        <f>VLOOKUP(A982,'[1]子sku-父sku'!$A:$B,2,0)</f>
        <v>LYQ-BS4600</v>
      </c>
      <c r="D982" s="28">
        <f>IFERROR(VLOOKUP(A982,[2]库存报告使用数据处理!$A:$C,3,0),0)</f>
        <v>0</v>
      </c>
      <c r="E982" s="28">
        <f>IFERROR(VLOOKUP(A982,[2]库存报告使用数据处理!$A:$D,4,0),0)</f>
        <v>0</v>
      </c>
      <c r="F982" s="28">
        <f>IFERROR(VLOOKUP(A982,[2]库存报告使用数据处理!$A:$E,5,0),0)</f>
        <v>0</v>
      </c>
      <c r="G982" s="28">
        <f>IFERROR(VLOOKUP(A982,[2]库存报告使用数据处理!$A:$F,6,0),0)</f>
        <v>0</v>
      </c>
      <c r="H982" s="29">
        <f>IFERROR(VLOOKUP(A982,[2]库存报告使用数据处理!$A:$G,7,0),0)</f>
        <v>0</v>
      </c>
      <c r="I982">
        <f>IFERROR(VLOOKUP(A982,[5]数据处理!$A:$B,2,0),0)</f>
        <v>0</v>
      </c>
      <c r="J982" s="30">
        <f>IFERROR(VLOOKUP(A982,[5]数据处理!$A:$D,4,0),0)</f>
        <v>0</v>
      </c>
      <c r="K982" s="30">
        <f>IFERROR(VLOOKUP(A982,[5]数据处理!$A:$E,5,0),0)</f>
        <v>0</v>
      </c>
      <c r="L982" s="30">
        <f>IFERROR(VLOOKUP(A982,[5]数据处理!$A:$G,7,0),0)</f>
        <v>0</v>
      </c>
      <c r="M982">
        <f t="shared" si="256"/>
        <v>0</v>
      </c>
      <c r="N982">
        <f>IFERROR(VLOOKUP(A982,[5]数据处理!$A:$C,3,0),0)</f>
        <v>0</v>
      </c>
      <c r="O982">
        <f>IFERROR(VLOOKUP($A982,[5]数据处理!$A:$N,14,0),0)</f>
        <v>0</v>
      </c>
      <c r="P982" t="str">
        <f>IFERROR(VLOOKUP($A982,[3]库存报告使用数据!$A$1:$B$65536,2,0),"")</f>
        <v/>
      </c>
      <c r="Q982" t="str">
        <f>IFERROR(VLOOKUP($A982,[3]库存报告使用数据!$A$1:$E$65536,5,0),"")</f>
        <v/>
      </c>
      <c r="R982" t="str">
        <f>IFERROR(VLOOKUP($A982,[3]库存报告使用数据!$A$1:$H$65536,8,0),"")</f>
        <v/>
      </c>
      <c r="S982" t="str">
        <f>IFERROR(VLOOKUP($A982,[3]库存报告使用数据!$A$1:$K$65536,11,0),"")</f>
        <v/>
      </c>
      <c r="T982" t="str">
        <f>IFERROR(VLOOKUP($A982,[3]库存报告使用数据!$A$1:$C$65536,3,0),"")</f>
        <v/>
      </c>
      <c r="U982" t="str">
        <f>IFERROR(VLOOKUP($A982,[3]库存报告使用数据!$A$1:$F$65536,6,0),"")</f>
        <v/>
      </c>
      <c r="V982" t="str">
        <f>IFERROR(VLOOKUP($A982,[3]库存报告使用数据!$A$1:$I$65536,9,0),"")</f>
        <v/>
      </c>
      <c r="W982" t="str">
        <f>IFERROR(VLOOKUP($A982,[3]库存报告使用数据!$A$1:$L$65536,12,0),"")</f>
        <v/>
      </c>
      <c r="X982" s="20" t="str">
        <f t="shared" si="257"/>
        <v/>
      </c>
      <c r="Y982" s="20" t="str">
        <f t="shared" si="258"/>
        <v/>
      </c>
      <c r="Z982" s="20" t="str">
        <f t="shared" si="259"/>
        <v/>
      </c>
      <c r="AA982" s="20" t="str">
        <f t="shared" si="260"/>
        <v/>
      </c>
      <c r="AB982" t="str">
        <f>IFERROR(VLOOKUP($A982,[3]库存报告使用数据!$A$1:$D$65536,4,0),"")</f>
        <v/>
      </c>
      <c r="AC982" t="str">
        <f>IFERROR(VLOOKUP($A982,[3]库存报告使用数据!$A$1:$G$65536,7,0),"")</f>
        <v/>
      </c>
      <c r="AD982" t="str">
        <f>IFERROR(VLOOKUP($A982,[3]库存报告使用数据!$A$1:$J$65536,10,0),"")</f>
        <v/>
      </c>
      <c r="AE982" t="str">
        <f>IFERROR(VLOOKUP($A982,[3]库存报告使用数据!$A$1:$M$65536,13,0),"")</f>
        <v/>
      </c>
      <c r="AF982" s="20" t="str">
        <f t="shared" si="261"/>
        <v/>
      </c>
      <c r="AG982" s="20" t="str">
        <f t="shared" si="262"/>
        <v/>
      </c>
      <c r="AH982" s="20" t="str">
        <f t="shared" si="263"/>
        <v/>
      </c>
      <c r="AI982" s="20" t="str">
        <f t="shared" si="264"/>
        <v/>
      </c>
      <c r="AJ982">
        <f>IFERROR(VLOOKUP($B982,[4]库存报告使用数据!$A$1:$B$65536,2,0),0)</f>
        <v>0</v>
      </c>
      <c r="AK982">
        <f>IFERROR(VLOOKUP($B982,[4]库存报告使用数据!$A$1:$C$65536,3,0),)</f>
        <v>0</v>
      </c>
      <c r="AL982">
        <f>IFERROR(VLOOKUP($B982,[4]库存报告使用数据!$A$1:$D$65536,4,0),)</f>
        <v>0</v>
      </c>
      <c r="AM982">
        <f>IFERROR(VLOOKUP($B982,[4]库存报告使用数据!$A$1:$E$65536,5,0),)</f>
        <v>0</v>
      </c>
      <c r="AN982" s="20" t="str">
        <f t="shared" si="265"/>
        <v/>
      </c>
      <c r="AO982" s="20" t="str">
        <f t="shared" si="266"/>
        <v/>
      </c>
      <c r="AP982" s="20" t="str">
        <f t="shared" si="267"/>
        <v/>
      </c>
      <c r="AQ982" s="20" t="str">
        <f t="shared" si="268"/>
        <v/>
      </c>
      <c r="AR982" s="32">
        <f t="shared" si="269"/>
        <v>0</v>
      </c>
      <c r="AS982" s="32">
        <f t="shared" si="270"/>
        <v>0</v>
      </c>
      <c r="AT982" s="32">
        <f t="shared" si="271"/>
        <v>0</v>
      </c>
      <c r="AU982" s="28" t="str">
        <f t="shared" si="272"/>
        <v>库存为0</v>
      </c>
      <c r="AV982" s="34" t="str">
        <f>IFERROR(时间!$B$4+AU982,"上周无销量")</f>
        <v>上周无销量</v>
      </c>
    </row>
    <row r="983" spans="1:48">
      <c r="A983" s="18" t="s">
        <v>1028</v>
      </c>
      <c r="B983" t="str">
        <f>VLOOKUP(A983,'[1]sku-asin（子）'!$A:$B,2,0)</f>
        <v>B01MT79IFZ</v>
      </c>
      <c r="C983" t="str">
        <f>VLOOKUP(A983,'[1]子sku-父sku'!$A:$B,2,0)</f>
        <v>LYQ-BS4600</v>
      </c>
      <c r="D983" s="28">
        <f>IFERROR(VLOOKUP(A983,[2]库存报告使用数据处理!$A:$C,3,0),0)</f>
        <v>0</v>
      </c>
      <c r="E983" s="28">
        <f>IFERROR(VLOOKUP(A983,[2]库存报告使用数据处理!$A:$D,4,0),0)</f>
        <v>0</v>
      </c>
      <c r="F983" s="28">
        <f>IFERROR(VLOOKUP(A983,[2]库存报告使用数据处理!$A:$E,5,0),0)</f>
        <v>0</v>
      </c>
      <c r="G983" s="28">
        <f>IFERROR(VLOOKUP(A983,[2]库存报告使用数据处理!$A:$F,6,0),0)</f>
        <v>0</v>
      </c>
      <c r="H983" s="29">
        <f>IFERROR(VLOOKUP(A983,[2]库存报告使用数据处理!$A:$G,7,0),0)</f>
        <v>0</v>
      </c>
      <c r="I983">
        <f>IFERROR(VLOOKUP(A983,[5]数据处理!$A:$B,2,0),0)</f>
        <v>9</v>
      </c>
      <c r="J983" s="30">
        <f>IFERROR(VLOOKUP(A983,[5]数据处理!$A:$D,4,0),0)</f>
        <v>0</v>
      </c>
      <c r="K983" s="30">
        <f>IFERROR(VLOOKUP(A983,[5]数据处理!$A:$E,5,0),0)</f>
        <v>0</v>
      </c>
      <c r="L983" s="30">
        <f>IFERROR(VLOOKUP(A983,[5]数据处理!$A:$G,7,0),0)</f>
        <v>1</v>
      </c>
      <c r="M983">
        <f t="shared" si="256"/>
        <v>10</v>
      </c>
      <c r="N983">
        <f>IFERROR(VLOOKUP(A983,[5]数据处理!$A:$C,3,0),0)</f>
        <v>0</v>
      </c>
      <c r="O983">
        <f>IFERROR(VLOOKUP($A983,[5]数据处理!$A:$N,14,0),0)</f>
        <v>9</v>
      </c>
      <c r="P983">
        <f>IFERROR(VLOOKUP($A983,[3]库存报告使用数据!$A$1:$B$65536,2,0),"")</f>
        <v>13</v>
      </c>
      <c r="Q983">
        <f>IFERROR(VLOOKUP($A983,[3]库存报告使用数据!$A$1:$E$65536,5,0),"")</f>
        <v>24</v>
      </c>
      <c r="R983">
        <f>IFERROR(VLOOKUP($A983,[3]库存报告使用数据!$A$1:$H$65536,8,0),"")</f>
        <v>23</v>
      </c>
      <c r="S983">
        <f>IFERROR(VLOOKUP($A983,[3]库存报告使用数据!$A$1:$K$65536,11,0),"")</f>
        <v>19</v>
      </c>
      <c r="T983">
        <f>IFERROR(VLOOKUP($A983,[3]库存报告使用数据!$A$1:$C$65536,3,0),"")</f>
        <v>0</v>
      </c>
      <c r="U983">
        <f>IFERROR(VLOOKUP($A983,[3]库存报告使用数据!$A$1:$F$65536,6,0),"")</f>
        <v>0</v>
      </c>
      <c r="V983">
        <f>IFERROR(VLOOKUP($A983,[3]库存报告使用数据!$A$1:$I$65536,9,0),"")</f>
        <v>0</v>
      </c>
      <c r="W983">
        <f>IFERROR(VLOOKUP($A983,[3]库存报告使用数据!$A$1:$L$65536,12,0),"")</f>
        <v>0</v>
      </c>
      <c r="X983" s="20">
        <f t="shared" si="257"/>
        <v>0</v>
      </c>
      <c r="Y983" s="20">
        <f t="shared" si="258"/>
        <v>0</v>
      </c>
      <c r="Z983" s="20">
        <f t="shared" si="259"/>
        <v>0</v>
      </c>
      <c r="AA983" s="20">
        <f t="shared" si="260"/>
        <v>0</v>
      </c>
      <c r="AB983">
        <f>IFERROR(VLOOKUP($A983,[3]库存报告使用数据!$A$1:$D$65536,4,0),"")</f>
        <v>0</v>
      </c>
      <c r="AC983">
        <f>IFERROR(VLOOKUP($A983,[3]库存报告使用数据!$A$1:$G$65536,7,0),"")</f>
        <v>0</v>
      </c>
      <c r="AD983">
        <f>IFERROR(VLOOKUP($A983,[3]库存报告使用数据!$A$1:$J$65536,10,0),"")</f>
        <v>0</v>
      </c>
      <c r="AE983">
        <f>IFERROR(VLOOKUP($A983,[3]库存报告使用数据!$A$1:$M$65536,13,0),"")</f>
        <v>0</v>
      </c>
      <c r="AF983" s="20" t="str">
        <f t="shared" si="261"/>
        <v/>
      </c>
      <c r="AG983" s="20" t="str">
        <f t="shared" si="262"/>
        <v/>
      </c>
      <c r="AH983" s="20" t="str">
        <f t="shared" si="263"/>
        <v/>
      </c>
      <c r="AI983" s="20" t="str">
        <f t="shared" si="264"/>
        <v/>
      </c>
      <c r="AJ983">
        <f>IFERROR(VLOOKUP($B983,[4]库存报告使用数据!$A$1:$B$65536,2,0),0)</f>
        <v>4</v>
      </c>
      <c r="AK983">
        <f>IFERROR(VLOOKUP($B983,[4]库存报告使用数据!$A$1:$C$65536,3,0),)</f>
        <v>4</v>
      </c>
      <c r="AL983">
        <f>IFERROR(VLOOKUP($B983,[4]库存报告使用数据!$A$1:$D$65536,4,0),)</f>
        <v>0</v>
      </c>
      <c r="AM983">
        <f>IFERROR(VLOOKUP($B983,[4]库存报告使用数据!$A$1:$E$65536,5,0),)</f>
        <v>4</v>
      </c>
      <c r="AN983" s="20">
        <f t="shared" si="265"/>
        <v>0</v>
      </c>
      <c r="AO983" s="20">
        <f t="shared" si="266"/>
        <v>0</v>
      </c>
      <c r="AP983" s="20" t="str">
        <f t="shared" si="267"/>
        <v/>
      </c>
      <c r="AQ983" s="20">
        <f t="shared" si="268"/>
        <v>0</v>
      </c>
      <c r="AR983" s="32">
        <f t="shared" si="269"/>
        <v>0</v>
      </c>
      <c r="AS983" s="32">
        <f t="shared" si="270"/>
        <v>0</v>
      </c>
      <c r="AT983" s="32">
        <f t="shared" si="271"/>
        <v>10</v>
      </c>
      <c r="AU983" s="28" t="str">
        <f t="shared" si="272"/>
        <v>库存为10</v>
      </c>
      <c r="AV983" s="34" t="str">
        <f>IFERROR(时间!$B$4+AU983,"上周无销量")</f>
        <v>上周无销量</v>
      </c>
    </row>
    <row r="984" spans="1:48">
      <c r="A984" s="18" t="s">
        <v>1029</v>
      </c>
      <c r="B984" t="str">
        <f>VLOOKUP(A984,'[1]sku-asin（子）'!$A:$B,2,0)</f>
        <v>B01N560GOX</v>
      </c>
      <c r="C984" t="str">
        <f>VLOOKUP(A984,'[1]子sku-父sku'!$A:$B,2,0)</f>
        <v>LYQ-BS4600</v>
      </c>
      <c r="D984" s="28">
        <f>IFERROR(VLOOKUP(A984,[2]库存报告使用数据处理!$A:$C,3,0),0)</f>
        <v>0</v>
      </c>
      <c r="E984" s="28">
        <f>IFERROR(VLOOKUP(A984,[2]库存报告使用数据处理!$A:$D,4,0),0)</f>
        <v>0</v>
      </c>
      <c r="F984" s="28">
        <f>IFERROR(VLOOKUP(A984,[2]库存报告使用数据处理!$A:$E,5,0),0)</f>
        <v>0</v>
      </c>
      <c r="G984" s="28">
        <f>IFERROR(VLOOKUP(A984,[2]库存报告使用数据处理!$A:$F,6,0),0)</f>
        <v>0</v>
      </c>
      <c r="H984" s="29">
        <f>IFERROR(VLOOKUP(A984,[2]库存报告使用数据处理!$A:$G,7,0),0)</f>
        <v>0</v>
      </c>
      <c r="I984">
        <f>IFERROR(VLOOKUP(A984,[5]数据处理!$A:$B,2,0),0)</f>
        <v>10</v>
      </c>
      <c r="J984" s="30">
        <f>IFERROR(VLOOKUP(A984,[5]数据处理!$A:$D,4,0),0)</f>
        <v>0</v>
      </c>
      <c r="K984" s="30">
        <f>IFERROR(VLOOKUP(A984,[5]数据处理!$A:$E,5,0),0)</f>
        <v>0</v>
      </c>
      <c r="L984" s="30">
        <f>IFERROR(VLOOKUP(A984,[5]数据处理!$A:$G,7,0),0)</f>
        <v>0</v>
      </c>
      <c r="M984">
        <f t="shared" si="256"/>
        <v>10</v>
      </c>
      <c r="N984">
        <f>IFERROR(VLOOKUP(A984,[5]数据处理!$A:$C,3,0),0)</f>
        <v>0</v>
      </c>
      <c r="O984">
        <f>IFERROR(VLOOKUP($A984,[5]数据处理!$A:$N,14,0),0)</f>
        <v>5</v>
      </c>
      <c r="P984" t="str">
        <f>IFERROR(VLOOKUP($A984,[3]库存报告使用数据!$A$1:$B$65536,2,0),"")</f>
        <v/>
      </c>
      <c r="Q984" t="str">
        <f>IFERROR(VLOOKUP($A984,[3]库存报告使用数据!$A$1:$E$65536,5,0),"")</f>
        <v/>
      </c>
      <c r="R984" t="str">
        <f>IFERROR(VLOOKUP($A984,[3]库存报告使用数据!$A$1:$H$65536,8,0),"")</f>
        <v/>
      </c>
      <c r="S984" t="str">
        <f>IFERROR(VLOOKUP($A984,[3]库存报告使用数据!$A$1:$K$65536,11,0),"")</f>
        <v/>
      </c>
      <c r="T984" t="str">
        <f>IFERROR(VLOOKUP($A984,[3]库存报告使用数据!$A$1:$C$65536,3,0),"")</f>
        <v/>
      </c>
      <c r="U984" t="str">
        <f>IFERROR(VLOOKUP($A984,[3]库存报告使用数据!$A$1:$F$65536,6,0),"")</f>
        <v/>
      </c>
      <c r="V984" t="str">
        <f>IFERROR(VLOOKUP($A984,[3]库存报告使用数据!$A$1:$I$65536,9,0),"")</f>
        <v/>
      </c>
      <c r="W984" t="str">
        <f>IFERROR(VLOOKUP($A984,[3]库存报告使用数据!$A$1:$L$65536,12,0),"")</f>
        <v/>
      </c>
      <c r="X984" s="20" t="str">
        <f t="shared" si="257"/>
        <v/>
      </c>
      <c r="Y984" s="20" t="str">
        <f t="shared" si="258"/>
        <v/>
      </c>
      <c r="Z984" s="20" t="str">
        <f t="shared" si="259"/>
        <v/>
      </c>
      <c r="AA984" s="20" t="str">
        <f t="shared" si="260"/>
        <v/>
      </c>
      <c r="AB984" t="str">
        <f>IFERROR(VLOOKUP($A984,[3]库存报告使用数据!$A$1:$D$65536,4,0),"")</f>
        <v/>
      </c>
      <c r="AC984" t="str">
        <f>IFERROR(VLOOKUP($A984,[3]库存报告使用数据!$A$1:$G$65536,7,0),"")</f>
        <v/>
      </c>
      <c r="AD984" t="str">
        <f>IFERROR(VLOOKUP($A984,[3]库存报告使用数据!$A$1:$J$65536,10,0),"")</f>
        <v/>
      </c>
      <c r="AE984" t="str">
        <f>IFERROR(VLOOKUP($A984,[3]库存报告使用数据!$A$1:$M$65536,13,0),"")</f>
        <v/>
      </c>
      <c r="AF984" s="20" t="str">
        <f t="shared" si="261"/>
        <v/>
      </c>
      <c r="AG984" s="20" t="str">
        <f t="shared" si="262"/>
        <v/>
      </c>
      <c r="AH984" s="20" t="str">
        <f t="shared" si="263"/>
        <v/>
      </c>
      <c r="AI984" s="20" t="str">
        <f t="shared" si="264"/>
        <v/>
      </c>
      <c r="AJ984">
        <f>IFERROR(VLOOKUP($B984,[4]库存报告使用数据!$A$1:$B$65536,2,0),0)</f>
        <v>2</v>
      </c>
      <c r="AK984">
        <f>IFERROR(VLOOKUP($B984,[4]库存报告使用数据!$A$1:$C$65536,3,0),)</f>
        <v>2</v>
      </c>
      <c r="AL984">
        <f>IFERROR(VLOOKUP($B984,[4]库存报告使用数据!$A$1:$D$65536,4,0),)</f>
        <v>2</v>
      </c>
      <c r="AM984">
        <f>IFERROR(VLOOKUP($B984,[4]库存报告使用数据!$A$1:$E$65536,5,0),)</f>
        <v>0</v>
      </c>
      <c r="AN984" s="20">
        <f t="shared" si="265"/>
        <v>0</v>
      </c>
      <c r="AO984" s="20">
        <f t="shared" si="266"/>
        <v>0</v>
      </c>
      <c r="AP984" s="20">
        <f t="shared" si="267"/>
        <v>0</v>
      </c>
      <c r="AQ984" s="20" t="str">
        <f t="shared" si="268"/>
        <v/>
      </c>
      <c r="AR984" s="32">
        <f t="shared" si="269"/>
        <v>0</v>
      </c>
      <c r="AS984" s="32">
        <f t="shared" si="270"/>
        <v>0</v>
      </c>
      <c r="AT984" s="32">
        <f t="shared" si="271"/>
        <v>10</v>
      </c>
      <c r="AU984" s="28" t="str">
        <f t="shared" si="272"/>
        <v>库存为10</v>
      </c>
      <c r="AV984" s="34" t="str">
        <f>IFERROR(时间!$B$4+AU984,"上周无销量")</f>
        <v>上周无销量</v>
      </c>
    </row>
    <row r="985" spans="1:48">
      <c r="A985" s="18" t="s">
        <v>1030</v>
      </c>
      <c r="B985" t="str">
        <f>VLOOKUP(A985,'[1]sku-asin（子）'!$A:$B,2,0)</f>
        <v>B01MXOW81L</v>
      </c>
      <c r="C985" t="str">
        <f>VLOOKUP(A985,'[1]子sku-父sku'!$A:$B,2,0)</f>
        <v>LYQ-BS4600</v>
      </c>
      <c r="D985" s="28">
        <f>IFERROR(VLOOKUP(A985,[2]库存报告使用数据处理!$A:$C,3,0),0)</f>
        <v>0</v>
      </c>
      <c r="E985" s="28">
        <f>IFERROR(VLOOKUP(A985,[2]库存报告使用数据处理!$A:$D,4,0),0)</f>
        <v>1</v>
      </c>
      <c r="F985" s="28">
        <f>IFERROR(VLOOKUP(A985,[2]库存报告使用数据处理!$A:$E,5,0),0)</f>
        <v>0</v>
      </c>
      <c r="G985" s="28">
        <f>IFERROR(VLOOKUP(A985,[2]库存报告使用数据处理!$A:$F,6,0),0)</f>
        <v>0</v>
      </c>
      <c r="H985" s="29">
        <f>IFERROR(VLOOKUP(A985,[2]库存报告使用数据处理!$A:$G,7,0),0)</f>
        <v>15.5</v>
      </c>
      <c r="I985">
        <f>IFERROR(VLOOKUP(A985,[5]数据处理!$A:$B,2,0),0)</f>
        <v>7</v>
      </c>
      <c r="J985" s="30">
        <f>IFERROR(VLOOKUP(A985,[5]数据处理!$A:$D,4,0),0)</f>
        <v>0</v>
      </c>
      <c r="K985" s="30">
        <f>IFERROR(VLOOKUP(A985,[5]数据处理!$A:$E,5,0),0)</f>
        <v>0</v>
      </c>
      <c r="L985" s="30">
        <f>IFERROR(VLOOKUP(A985,[5]数据处理!$A:$G,7,0),0)</f>
        <v>1</v>
      </c>
      <c r="M985">
        <f t="shared" si="256"/>
        <v>8</v>
      </c>
      <c r="N985">
        <f>IFERROR(VLOOKUP(A985,[5]数据处理!$A:$C,3,0),0)</f>
        <v>0</v>
      </c>
      <c r="O985">
        <f>IFERROR(VLOOKUP($A985,[5]数据处理!$A:$N,14,0),0)</f>
        <v>6</v>
      </c>
      <c r="P985">
        <f>IFERROR(VLOOKUP($A985,[3]库存报告使用数据!$A$1:$B$65536,2,0),"")</f>
        <v>15552</v>
      </c>
      <c r="Q985">
        <f>IFERROR(VLOOKUP($A985,[3]库存报告使用数据!$A$1:$E$65536,5,0),"")</f>
        <v>1535</v>
      </c>
      <c r="R985">
        <f>IFERROR(VLOOKUP($A985,[3]库存报告使用数据!$A$1:$H$65536,8,0),"")</f>
        <v>705</v>
      </c>
      <c r="S985">
        <f>IFERROR(VLOOKUP($A985,[3]库存报告使用数据!$A$1:$K$65536,11,0),"")</f>
        <v>784</v>
      </c>
      <c r="T985">
        <f>IFERROR(VLOOKUP($A985,[3]库存报告使用数据!$A$1:$C$65536,3,0),"")</f>
        <v>38</v>
      </c>
      <c r="U985">
        <f>IFERROR(VLOOKUP($A985,[3]库存报告使用数据!$A$1:$F$65536,6,0),"")</f>
        <v>8</v>
      </c>
      <c r="V985">
        <f>IFERROR(VLOOKUP($A985,[3]库存报告使用数据!$A$1:$I$65536,9,0),"")</f>
        <v>2</v>
      </c>
      <c r="W985">
        <f>IFERROR(VLOOKUP($A985,[3]库存报告使用数据!$A$1:$L$65536,12,0),"")</f>
        <v>3</v>
      </c>
      <c r="X985" s="20">
        <f t="shared" si="257"/>
        <v>0.00244341563786008</v>
      </c>
      <c r="Y985" s="20">
        <f t="shared" si="258"/>
        <v>0.00521172638436482</v>
      </c>
      <c r="Z985" s="20">
        <f t="shared" si="259"/>
        <v>0.00283687943262411</v>
      </c>
      <c r="AA985" s="20">
        <f t="shared" si="260"/>
        <v>0.0038265306122449</v>
      </c>
      <c r="AB985">
        <f>IFERROR(VLOOKUP($A985,[3]库存报告使用数据!$A$1:$D$65536,4,0),"")</f>
        <v>8.58</v>
      </c>
      <c r="AC985">
        <f>IFERROR(VLOOKUP($A985,[3]库存报告使用数据!$A$1:$G$65536,7,0),"")</f>
        <v>2.11</v>
      </c>
      <c r="AD985">
        <f>IFERROR(VLOOKUP($A985,[3]库存报告使用数据!$A$1:$J$65536,10,0),"")</f>
        <v>0.52</v>
      </c>
      <c r="AE985">
        <f>IFERROR(VLOOKUP($A985,[3]库存报告使用数据!$A$1:$M$65536,13,0),"")</f>
        <v>0.61</v>
      </c>
      <c r="AF985" s="20" t="str">
        <f t="shared" si="261"/>
        <v>无销售广告费为8.58</v>
      </c>
      <c r="AG985" s="20">
        <f t="shared" si="262"/>
        <v>0.136129032258064</v>
      </c>
      <c r="AH985" s="20" t="str">
        <f t="shared" si="263"/>
        <v>无销售广告费为0.52</v>
      </c>
      <c r="AI985" s="20" t="str">
        <f t="shared" si="264"/>
        <v>无销售广告费为0.61</v>
      </c>
      <c r="AJ985">
        <f>IFERROR(VLOOKUP($B985,[4]库存报告使用数据!$A$1:$B$65536,2,0),0)</f>
        <v>5</v>
      </c>
      <c r="AK985">
        <f>IFERROR(VLOOKUP($B985,[4]库存报告使用数据!$A$1:$C$65536,3,0),)</f>
        <v>5</v>
      </c>
      <c r="AL985">
        <f>IFERROR(VLOOKUP($B985,[4]库存报告使用数据!$A$1:$D$65536,4,0),)</f>
        <v>1</v>
      </c>
      <c r="AM985">
        <f>IFERROR(VLOOKUP($B985,[4]库存报告使用数据!$A$1:$E$65536,5,0),)</f>
        <v>3</v>
      </c>
      <c r="AN985" s="20">
        <f t="shared" si="265"/>
        <v>0</v>
      </c>
      <c r="AO985" s="20">
        <f t="shared" si="266"/>
        <v>0.2</v>
      </c>
      <c r="AP985" s="20">
        <f t="shared" si="267"/>
        <v>0</v>
      </c>
      <c r="AQ985" s="20">
        <f t="shared" si="268"/>
        <v>0</v>
      </c>
      <c r="AR985" s="32">
        <f t="shared" si="269"/>
        <v>0</v>
      </c>
      <c r="AS985" s="32">
        <f t="shared" si="270"/>
        <v>0</v>
      </c>
      <c r="AT985" s="32">
        <f t="shared" si="271"/>
        <v>8</v>
      </c>
      <c r="AU985" s="28" t="str">
        <f t="shared" si="272"/>
        <v>库存为8</v>
      </c>
      <c r="AV985" s="34" t="str">
        <f>IFERROR(时间!$B$4+AU985,"上周无销量")</f>
        <v>上周无销量</v>
      </c>
    </row>
    <row r="986" spans="1:48">
      <c r="A986" s="18" t="s">
        <v>1031</v>
      </c>
      <c r="B986" t="str">
        <f>VLOOKUP(A986,'[1]sku-asin（子）'!$A:$B,2,0)</f>
        <v>B01N1IYVH5</v>
      </c>
      <c r="C986" t="str">
        <f>VLOOKUP(A986,'[1]子sku-父sku'!$A:$B,2,0)</f>
        <v>LYQ-BS4600</v>
      </c>
      <c r="D986" s="28">
        <f>IFERROR(VLOOKUP(A986,[2]库存报告使用数据处理!$A:$C,3,0),0)</f>
        <v>0</v>
      </c>
      <c r="E986" s="28">
        <f>IFERROR(VLOOKUP(A986,[2]库存报告使用数据处理!$A:$D,4,0),0)</f>
        <v>0</v>
      </c>
      <c r="F986" s="28">
        <f>IFERROR(VLOOKUP(A986,[2]库存报告使用数据处理!$A:$E,5,0),0)</f>
        <v>0</v>
      </c>
      <c r="G986" s="28">
        <f>IFERROR(VLOOKUP(A986,[2]库存报告使用数据处理!$A:$F,6,0),0)</f>
        <v>0</v>
      </c>
      <c r="H986" s="29">
        <f>IFERROR(VLOOKUP(A986,[2]库存报告使用数据处理!$A:$G,7,0),0)</f>
        <v>0</v>
      </c>
      <c r="I986">
        <f>IFERROR(VLOOKUP(A986,[5]数据处理!$A:$B,2,0),0)</f>
        <v>12</v>
      </c>
      <c r="J986" s="30">
        <f>IFERROR(VLOOKUP(A986,[5]数据处理!$A:$D,4,0),0)</f>
        <v>0</v>
      </c>
      <c r="K986" s="30">
        <f>IFERROR(VLOOKUP(A986,[5]数据处理!$A:$E,5,0),0)</f>
        <v>0</v>
      </c>
      <c r="L986" s="30">
        <f>IFERROR(VLOOKUP(A986,[5]数据处理!$A:$G,7,0),0)</f>
        <v>2</v>
      </c>
      <c r="M986">
        <f t="shared" si="256"/>
        <v>14</v>
      </c>
      <c r="N986">
        <f>IFERROR(VLOOKUP(A986,[5]数据处理!$A:$C,3,0),0)</f>
        <v>0</v>
      </c>
      <c r="O986">
        <f>IFERROR(VLOOKUP($A986,[5]数据处理!$A:$N,14,0),0)</f>
        <v>13</v>
      </c>
      <c r="P986" t="str">
        <f>IFERROR(VLOOKUP($A986,[3]库存报告使用数据!$A$1:$B$65536,2,0),"")</f>
        <v/>
      </c>
      <c r="Q986" t="str">
        <f>IFERROR(VLOOKUP($A986,[3]库存报告使用数据!$A$1:$E$65536,5,0),"")</f>
        <v/>
      </c>
      <c r="R986" t="str">
        <f>IFERROR(VLOOKUP($A986,[3]库存报告使用数据!$A$1:$H$65536,8,0),"")</f>
        <v/>
      </c>
      <c r="S986" t="str">
        <f>IFERROR(VLOOKUP($A986,[3]库存报告使用数据!$A$1:$K$65536,11,0),"")</f>
        <v/>
      </c>
      <c r="T986" t="str">
        <f>IFERROR(VLOOKUP($A986,[3]库存报告使用数据!$A$1:$C$65536,3,0),"")</f>
        <v/>
      </c>
      <c r="U986" t="str">
        <f>IFERROR(VLOOKUP($A986,[3]库存报告使用数据!$A$1:$F$65536,6,0),"")</f>
        <v/>
      </c>
      <c r="V986" t="str">
        <f>IFERROR(VLOOKUP($A986,[3]库存报告使用数据!$A$1:$I$65536,9,0),"")</f>
        <v/>
      </c>
      <c r="W986" t="str">
        <f>IFERROR(VLOOKUP($A986,[3]库存报告使用数据!$A$1:$L$65536,12,0),"")</f>
        <v/>
      </c>
      <c r="X986" s="20" t="str">
        <f t="shared" si="257"/>
        <v/>
      </c>
      <c r="Y986" s="20" t="str">
        <f t="shared" si="258"/>
        <v/>
      </c>
      <c r="Z986" s="20" t="str">
        <f t="shared" si="259"/>
        <v/>
      </c>
      <c r="AA986" s="20" t="str">
        <f t="shared" si="260"/>
        <v/>
      </c>
      <c r="AB986" t="str">
        <f>IFERROR(VLOOKUP($A986,[3]库存报告使用数据!$A$1:$D$65536,4,0),"")</f>
        <v/>
      </c>
      <c r="AC986" t="str">
        <f>IFERROR(VLOOKUP($A986,[3]库存报告使用数据!$A$1:$G$65536,7,0),"")</f>
        <v/>
      </c>
      <c r="AD986" t="str">
        <f>IFERROR(VLOOKUP($A986,[3]库存报告使用数据!$A$1:$J$65536,10,0),"")</f>
        <v/>
      </c>
      <c r="AE986" t="str">
        <f>IFERROR(VLOOKUP($A986,[3]库存报告使用数据!$A$1:$M$65536,13,0),"")</f>
        <v/>
      </c>
      <c r="AF986" s="20" t="str">
        <f t="shared" si="261"/>
        <v/>
      </c>
      <c r="AG986" s="20" t="str">
        <f t="shared" si="262"/>
        <v/>
      </c>
      <c r="AH986" s="20" t="str">
        <f t="shared" si="263"/>
        <v/>
      </c>
      <c r="AI986" s="20" t="str">
        <f t="shared" si="264"/>
        <v/>
      </c>
      <c r="AJ986">
        <f>IFERROR(VLOOKUP($B986,[4]库存报告使用数据!$A$1:$B$65536,2,0),0)</f>
        <v>1</v>
      </c>
      <c r="AK986">
        <f>IFERROR(VLOOKUP($B986,[4]库存报告使用数据!$A$1:$C$65536,3,0),)</f>
        <v>1</v>
      </c>
      <c r="AL986">
        <f>IFERROR(VLOOKUP($B986,[4]库存报告使用数据!$A$1:$D$65536,4,0),)</f>
        <v>1</v>
      </c>
      <c r="AM986">
        <f>IFERROR(VLOOKUP($B986,[4]库存报告使用数据!$A$1:$E$65536,5,0),)</f>
        <v>6</v>
      </c>
      <c r="AN986" s="20">
        <f t="shared" si="265"/>
        <v>0</v>
      </c>
      <c r="AO986" s="20">
        <f t="shared" si="266"/>
        <v>0</v>
      </c>
      <c r="AP986" s="20">
        <f t="shared" si="267"/>
        <v>0</v>
      </c>
      <c r="AQ986" s="20">
        <f t="shared" si="268"/>
        <v>0</v>
      </c>
      <c r="AR986" s="32">
        <f t="shared" si="269"/>
        <v>0</v>
      </c>
      <c r="AS986" s="32">
        <f t="shared" si="270"/>
        <v>0</v>
      </c>
      <c r="AT986" s="32">
        <f t="shared" si="271"/>
        <v>14</v>
      </c>
      <c r="AU986" s="28" t="str">
        <f t="shared" si="272"/>
        <v>库存为14</v>
      </c>
      <c r="AV986" s="34" t="str">
        <f>IFERROR(时间!$B$4+AU986,"上周无销量")</f>
        <v>上周无销量</v>
      </c>
    </row>
    <row r="987" spans="1:48">
      <c r="A987" s="18" t="s">
        <v>1032</v>
      </c>
      <c r="B987" t="str">
        <f>VLOOKUP(A987,'[1]sku-asin（子）'!$A:$B,2,0)</f>
        <v>B01NBB82MQ</v>
      </c>
      <c r="C987" t="str">
        <f>VLOOKUP(A987,'[1]子sku-父sku'!$A:$B,2,0)</f>
        <v>LYQ-BS4600</v>
      </c>
      <c r="D987" s="28">
        <f>IFERROR(VLOOKUP(A987,[2]库存报告使用数据处理!$A:$C,3,0),0)</f>
        <v>1</v>
      </c>
      <c r="E987" s="28">
        <f>IFERROR(VLOOKUP(A987,[2]库存报告使用数据处理!$A:$D,4,0),0)</f>
        <v>0</v>
      </c>
      <c r="F987" s="28">
        <f>IFERROR(VLOOKUP(A987,[2]库存报告使用数据处理!$A:$E,5,0),0)</f>
        <v>2</v>
      </c>
      <c r="G987" s="28">
        <f>IFERROR(VLOOKUP(A987,[2]库存报告使用数据处理!$A:$F,6,0),0)</f>
        <v>0</v>
      </c>
      <c r="H987" s="29">
        <f>IFERROR(VLOOKUP(A987,[2]库存报告使用数据处理!$A:$G,7,0),0)</f>
        <v>13.6333333333333</v>
      </c>
      <c r="I987">
        <f>IFERROR(VLOOKUP(A987,[5]数据处理!$A:$B,2,0),0)</f>
        <v>0</v>
      </c>
      <c r="J987" s="30">
        <f>IFERROR(VLOOKUP(A987,[5]数据处理!$A:$D,4,0),0)</f>
        <v>0</v>
      </c>
      <c r="K987" s="30">
        <f>IFERROR(VLOOKUP(A987,[5]数据处理!$A:$E,5,0),0)</f>
        <v>0</v>
      </c>
      <c r="L987" s="30">
        <f>IFERROR(VLOOKUP(A987,[5]数据处理!$A:$G,7,0),0)</f>
        <v>0</v>
      </c>
      <c r="M987">
        <f t="shared" si="256"/>
        <v>0</v>
      </c>
      <c r="N987">
        <f>IFERROR(VLOOKUP(A987,[5]数据处理!$A:$C,3,0),0)</f>
        <v>0</v>
      </c>
      <c r="O987">
        <f>IFERROR(VLOOKUP($A987,[5]数据处理!$A:$N,14,0),0)</f>
        <v>0</v>
      </c>
      <c r="P987" t="str">
        <f>IFERROR(VLOOKUP($A987,[3]库存报告使用数据!$A$1:$B$65536,2,0),"")</f>
        <v/>
      </c>
      <c r="Q987" t="str">
        <f>IFERROR(VLOOKUP($A987,[3]库存报告使用数据!$A$1:$E$65536,5,0),"")</f>
        <v/>
      </c>
      <c r="R987" t="str">
        <f>IFERROR(VLOOKUP($A987,[3]库存报告使用数据!$A$1:$H$65536,8,0),"")</f>
        <v/>
      </c>
      <c r="S987" t="str">
        <f>IFERROR(VLOOKUP($A987,[3]库存报告使用数据!$A$1:$K$65536,11,0),"")</f>
        <v/>
      </c>
      <c r="T987" t="str">
        <f>IFERROR(VLOOKUP($A987,[3]库存报告使用数据!$A$1:$C$65536,3,0),"")</f>
        <v/>
      </c>
      <c r="U987" t="str">
        <f>IFERROR(VLOOKUP($A987,[3]库存报告使用数据!$A$1:$F$65536,6,0),"")</f>
        <v/>
      </c>
      <c r="V987" t="str">
        <f>IFERROR(VLOOKUP($A987,[3]库存报告使用数据!$A$1:$I$65536,9,0),"")</f>
        <v/>
      </c>
      <c r="W987" t="str">
        <f>IFERROR(VLOOKUP($A987,[3]库存报告使用数据!$A$1:$L$65536,12,0),"")</f>
        <v/>
      </c>
      <c r="X987" s="20" t="str">
        <f t="shared" si="257"/>
        <v/>
      </c>
      <c r="Y987" s="20" t="str">
        <f t="shared" si="258"/>
        <v/>
      </c>
      <c r="Z987" s="20" t="str">
        <f t="shared" si="259"/>
        <v/>
      </c>
      <c r="AA987" s="20" t="str">
        <f t="shared" si="260"/>
        <v/>
      </c>
      <c r="AB987" t="str">
        <f>IFERROR(VLOOKUP($A987,[3]库存报告使用数据!$A$1:$D$65536,4,0),"")</f>
        <v/>
      </c>
      <c r="AC987" t="str">
        <f>IFERROR(VLOOKUP($A987,[3]库存报告使用数据!$A$1:$G$65536,7,0),"")</f>
        <v/>
      </c>
      <c r="AD987" t="str">
        <f>IFERROR(VLOOKUP($A987,[3]库存报告使用数据!$A$1:$J$65536,10,0),"")</f>
        <v/>
      </c>
      <c r="AE987" t="str">
        <f>IFERROR(VLOOKUP($A987,[3]库存报告使用数据!$A$1:$M$65536,13,0),"")</f>
        <v/>
      </c>
      <c r="AF987" s="20" t="str">
        <f t="shared" si="261"/>
        <v/>
      </c>
      <c r="AG987" s="20" t="str">
        <f t="shared" si="262"/>
        <v/>
      </c>
      <c r="AH987" s="20" t="str">
        <f t="shared" si="263"/>
        <v/>
      </c>
      <c r="AI987" s="20" t="str">
        <f t="shared" si="264"/>
        <v/>
      </c>
      <c r="AJ987">
        <f>IFERROR(VLOOKUP($B987,[4]库存报告使用数据!$A$1:$B$65536,2,0),0)</f>
        <v>2</v>
      </c>
      <c r="AK987">
        <f>IFERROR(VLOOKUP($B987,[4]库存报告使用数据!$A$1:$C$65536,3,0),)</f>
        <v>6</v>
      </c>
      <c r="AL987">
        <f>IFERROR(VLOOKUP($B987,[4]库存报告使用数据!$A$1:$D$65536,4,0),)</f>
        <v>6</v>
      </c>
      <c r="AM987">
        <f>IFERROR(VLOOKUP($B987,[4]库存报告使用数据!$A$1:$E$65536,5,0),)</f>
        <v>0</v>
      </c>
      <c r="AN987" s="20">
        <f t="shared" si="265"/>
        <v>0.5</v>
      </c>
      <c r="AO987" s="20">
        <f t="shared" si="266"/>
        <v>0</v>
      </c>
      <c r="AP987" s="20">
        <f t="shared" si="267"/>
        <v>0.333333333333333</v>
      </c>
      <c r="AQ987" s="20" t="str">
        <f t="shared" si="268"/>
        <v/>
      </c>
      <c r="AR987" s="32">
        <f t="shared" si="269"/>
        <v>0.142857142857143</v>
      </c>
      <c r="AS987" s="32">
        <f t="shared" si="270"/>
        <v>8.57142857142857</v>
      </c>
      <c r="AT987" s="32">
        <f t="shared" si="271"/>
        <v>-8.57142857142857</v>
      </c>
      <c r="AU987" s="28">
        <f t="shared" si="272"/>
        <v>0</v>
      </c>
      <c r="AV987" s="34">
        <f>IFERROR(时间!$B$4+AU987,"上周无销量")</f>
        <v>43283</v>
      </c>
    </row>
    <row r="988" spans="1:48">
      <c r="A988" s="18" t="s">
        <v>1033</v>
      </c>
      <c r="B988" t="str">
        <f>VLOOKUP(A988,'[1]sku-asin（子）'!$A:$B,2,0)</f>
        <v>B01N9PTUNY</v>
      </c>
      <c r="C988" t="str">
        <f>VLOOKUP(A988,'[1]子sku-父sku'!$A:$B,2,0)</f>
        <v>LYQ-BS4600</v>
      </c>
      <c r="D988" s="28">
        <f>IFERROR(VLOOKUP(A988,[2]库存报告使用数据处理!$A:$C,3,0),0)</f>
        <v>0</v>
      </c>
      <c r="E988" s="28">
        <f>IFERROR(VLOOKUP(A988,[2]库存报告使用数据处理!$A:$D,4,0),0)</f>
        <v>0</v>
      </c>
      <c r="F988" s="28">
        <f>IFERROR(VLOOKUP(A988,[2]库存报告使用数据处理!$A:$E,5,0),0)</f>
        <v>1</v>
      </c>
      <c r="G988" s="28">
        <f>IFERROR(VLOOKUP(A988,[2]库存报告使用数据处理!$A:$F,6,0),0)</f>
        <v>0</v>
      </c>
      <c r="H988" s="29">
        <f>IFERROR(VLOOKUP(A988,[2]库存报告使用数据处理!$A:$G,7,0),0)</f>
        <v>9.9</v>
      </c>
      <c r="I988">
        <f>IFERROR(VLOOKUP(A988,[5]数据处理!$A:$B,2,0),0)</f>
        <v>10</v>
      </c>
      <c r="J988" s="30">
        <f>IFERROR(VLOOKUP(A988,[5]数据处理!$A:$D,4,0),0)</f>
        <v>0</v>
      </c>
      <c r="K988" s="30">
        <f>IFERROR(VLOOKUP(A988,[5]数据处理!$A:$E,5,0),0)</f>
        <v>0</v>
      </c>
      <c r="L988" s="30">
        <f>IFERROR(VLOOKUP(A988,[5]数据处理!$A:$G,7,0),0)</f>
        <v>0</v>
      </c>
      <c r="M988">
        <f t="shared" si="256"/>
        <v>10</v>
      </c>
      <c r="N988">
        <f>IFERROR(VLOOKUP(A988,[5]数据处理!$A:$C,3,0),0)</f>
        <v>0</v>
      </c>
      <c r="O988">
        <f>IFERROR(VLOOKUP($A988,[5]数据处理!$A:$N,14,0),0)</f>
        <v>10</v>
      </c>
      <c r="P988">
        <f>IFERROR(VLOOKUP($A988,[3]库存报告使用数据!$A$1:$B$65536,2,0),"")</f>
        <v>23</v>
      </c>
      <c r="Q988">
        <f>IFERROR(VLOOKUP($A988,[3]库存报告使用数据!$A$1:$E$65536,5,0),"")</f>
        <v>13</v>
      </c>
      <c r="R988">
        <f>IFERROR(VLOOKUP($A988,[3]库存报告使用数据!$A$1:$H$65536,8,0),"")</f>
        <v>8</v>
      </c>
      <c r="S988">
        <f>IFERROR(VLOOKUP($A988,[3]库存报告使用数据!$A$1:$K$65536,11,0),"")</f>
        <v>13</v>
      </c>
      <c r="T988">
        <f>IFERROR(VLOOKUP($A988,[3]库存报告使用数据!$A$1:$C$65536,3,0),"")</f>
        <v>1</v>
      </c>
      <c r="U988">
        <f>IFERROR(VLOOKUP($A988,[3]库存报告使用数据!$A$1:$F$65536,6,0),"")</f>
        <v>0</v>
      </c>
      <c r="V988">
        <f>IFERROR(VLOOKUP($A988,[3]库存报告使用数据!$A$1:$I$65536,9,0),"")</f>
        <v>0</v>
      </c>
      <c r="W988">
        <f>IFERROR(VLOOKUP($A988,[3]库存报告使用数据!$A$1:$L$65536,12,0),"")</f>
        <v>0</v>
      </c>
      <c r="X988" s="20">
        <f t="shared" si="257"/>
        <v>0.0434782608695652</v>
      </c>
      <c r="Y988" s="20">
        <f t="shared" si="258"/>
        <v>0</v>
      </c>
      <c r="Z988" s="20">
        <f t="shared" si="259"/>
        <v>0</v>
      </c>
      <c r="AA988" s="20">
        <f t="shared" si="260"/>
        <v>0</v>
      </c>
      <c r="AB988">
        <f>IFERROR(VLOOKUP($A988,[3]库存报告使用数据!$A$1:$D$65536,4,0),"")</f>
        <v>0.02</v>
      </c>
      <c r="AC988">
        <f>IFERROR(VLOOKUP($A988,[3]库存报告使用数据!$A$1:$G$65536,7,0),"")</f>
        <v>0</v>
      </c>
      <c r="AD988">
        <f>IFERROR(VLOOKUP($A988,[3]库存报告使用数据!$A$1:$J$65536,10,0),"")</f>
        <v>0</v>
      </c>
      <c r="AE988">
        <f>IFERROR(VLOOKUP($A988,[3]库存报告使用数据!$A$1:$M$65536,13,0),"")</f>
        <v>0</v>
      </c>
      <c r="AF988" s="20" t="str">
        <f t="shared" si="261"/>
        <v>无销售广告费为0.02</v>
      </c>
      <c r="AG988" s="20" t="str">
        <f t="shared" si="262"/>
        <v/>
      </c>
      <c r="AH988" s="20" t="str">
        <f t="shared" si="263"/>
        <v/>
      </c>
      <c r="AI988" s="20" t="str">
        <f t="shared" si="264"/>
        <v/>
      </c>
      <c r="AJ988">
        <f>IFERROR(VLOOKUP($B988,[4]库存报告使用数据!$A$1:$B$65536,2,0),0)</f>
        <v>8</v>
      </c>
      <c r="AK988">
        <f>IFERROR(VLOOKUP($B988,[4]库存报告使用数据!$A$1:$C$65536,3,0),)</f>
        <v>3</v>
      </c>
      <c r="AL988">
        <f>IFERROR(VLOOKUP($B988,[4]库存报告使用数据!$A$1:$D$65536,4,0),)</f>
        <v>3</v>
      </c>
      <c r="AM988">
        <f>IFERROR(VLOOKUP($B988,[4]库存报告使用数据!$A$1:$E$65536,5,0),)</f>
        <v>3</v>
      </c>
      <c r="AN988" s="20">
        <f t="shared" si="265"/>
        <v>0</v>
      </c>
      <c r="AO988" s="20">
        <f t="shared" si="266"/>
        <v>0</v>
      </c>
      <c r="AP988" s="20">
        <f t="shared" si="267"/>
        <v>0.333333333333333</v>
      </c>
      <c r="AQ988" s="20">
        <f t="shared" si="268"/>
        <v>0</v>
      </c>
      <c r="AR988" s="32">
        <f t="shared" si="269"/>
        <v>0</v>
      </c>
      <c r="AS988" s="32">
        <f t="shared" si="270"/>
        <v>0</v>
      </c>
      <c r="AT988" s="32">
        <f t="shared" si="271"/>
        <v>10</v>
      </c>
      <c r="AU988" s="28" t="str">
        <f t="shared" si="272"/>
        <v>库存为10</v>
      </c>
      <c r="AV988" s="34" t="str">
        <f>IFERROR(时间!$B$4+AU988,"上周无销量")</f>
        <v>上周无销量</v>
      </c>
    </row>
    <row r="989" spans="1:48">
      <c r="A989" s="18" t="s">
        <v>1034</v>
      </c>
      <c r="B989" t="str">
        <f>VLOOKUP(A989,'[1]sku-asin（子）'!$A:$B,2,0)</f>
        <v>B01N4K9T8X</v>
      </c>
      <c r="C989" t="str">
        <f>VLOOKUP(A989,'[1]子sku-父sku'!$A:$B,2,0)</f>
        <v>LYQ-BS4600</v>
      </c>
      <c r="D989" s="28">
        <f>IFERROR(VLOOKUP(A989,[2]库存报告使用数据处理!$A:$C,3,0),0)</f>
        <v>0</v>
      </c>
      <c r="E989" s="28">
        <f>IFERROR(VLOOKUP(A989,[2]库存报告使用数据处理!$A:$D,4,0),0)</f>
        <v>2</v>
      </c>
      <c r="F989" s="28">
        <f>IFERROR(VLOOKUP(A989,[2]库存报告使用数据处理!$A:$E,5,0),0)</f>
        <v>0</v>
      </c>
      <c r="G989" s="28">
        <f>IFERROR(VLOOKUP(A989,[2]库存报告使用数据处理!$A:$F,6,0),0)</f>
        <v>1</v>
      </c>
      <c r="H989" s="29">
        <f>IFERROR(VLOOKUP(A989,[2]库存报告使用数据处理!$A:$G,7,0),0)</f>
        <v>13.3</v>
      </c>
      <c r="I989">
        <f>IFERROR(VLOOKUP(A989,[5]数据处理!$A:$B,2,0),0)</f>
        <v>5</v>
      </c>
      <c r="J989" s="30">
        <f>IFERROR(VLOOKUP(A989,[5]数据处理!$A:$D,4,0),0)</f>
        <v>0</v>
      </c>
      <c r="K989" s="30">
        <f>IFERROR(VLOOKUP(A989,[5]数据处理!$A:$E,5,0),0)</f>
        <v>0</v>
      </c>
      <c r="L989" s="30">
        <f>IFERROR(VLOOKUP(A989,[5]数据处理!$A:$G,7,0),0)</f>
        <v>2</v>
      </c>
      <c r="M989">
        <f t="shared" si="256"/>
        <v>7</v>
      </c>
      <c r="N989">
        <f>IFERROR(VLOOKUP(A989,[5]数据处理!$A:$C,3,0),0)</f>
        <v>0</v>
      </c>
      <c r="O989">
        <f>IFERROR(VLOOKUP($A989,[5]数据处理!$A:$N,14,0),0)</f>
        <v>6</v>
      </c>
      <c r="P989" t="str">
        <f>IFERROR(VLOOKUP($A989,[3]库存报告使用数据!$A$1:$B$65536,2,0),"")</f>
        <v/>
      </c>
      <c r="Q989" t="str">
        <f>IFERROR(VLOOKUP($A989,[3]库存报告使用数据!$A$1:$E$65536,5,0),"")</f>
        <v/>
      </c>
      <c r="R989" t="str">
        <f>IFERROR(VLOOKUP($A989,[3]库存报告使用数据!$A$1:$H$65536,8,0),"")</f>
        <v/>
      </c>
      <c r="S989" t="str">
        <f>IFERROR(VLOOKUP($A989,[3]库存报告使用数据!$A$1:$K$65536,11,0),"")</f>
        <v/>
      </c>
      <c r="T989" t="str">
        <f>IFERROR(VLOOKUP($A989,[3]库存报告使用数据!$A$1:$C$65536,3,0),"")</f>
        <v/>
      </c>
      <c r="U989" t="str">
        <f>IFERROR(VLOOKUP($A989,[3]库存报告使用数据!$A$1:$F$65536,6,0),"")</f>
        <v/>
      </c>
      <c r="V989" t="str">
        <f>IFERROR(VLOOKUP($A989,[3]库存报告使用数据!$A$1:$I$65536,9,0),"")</f>
        <v/>
      </c>
      <c r="W989" t="str">
        <f>IFERROR(VLOOKUP($A989,[3]库存报告使用数据!$A$1:$L$65536,12,0),"")</f>
        <v/>
      </c>
      <c r="X989" s="20" t="str">
        <f t="shared" si="257"/>
        <v/>
      </c>
      <c r="Y989" s="20" t="str">
        <f t="shared" si="258"/>
        <v/>
      </c>
      <c r="Z989" s="20" t="str">
        <f t="shared" si="259"/>
        <v/>
      </c>
      <c r="AA989" s="20" t="str">
        <f t="shared" si="260"/>
        <v/>
      </c>
      <c r="AB989" t="str">
        <f>IFERROR(VLOOKUP($A989,[3]库存报告使用数据!$A$1:$D$65536,4,0),"")</f>
        <v/>
      </c>
      <c r="AC989" t="str">
        <f>IFERROR(VLOOKUP($A989,[3]库存报告使用数据!$A$1:$G$65536,7,0),"")</f>
        <v/>
      </c>
      <c r="AD989" t="str">
        <f>IFERROR(VLOOKUP($A989,[3]库存报告使用数据!$A$1:$J$65536,10,0),"")</f>
        <v/>
      </c>
      <c r="AE989" t="str">
        <f>IFERROR(VLOOKUP($A989,[3]库存报告使用数据!$A$1:$M$65536,13,0),"")</f>
        <v/>
      </c>
      <c r="AF989" s="20" t="str">
        <f t="shared" si="261"/>
        <v/>
      </c>
      <c r="AG989" s="20" t="str">
        <f t="shared" si="262"/>
        <v/>
      </c>
      <c r="AH989" s="20" t="str">
        <f t="shared" si="263"/>
        <v/>
      </c>
      <c r="AI989" s="20" t="str">
        <f t="shared" si="264"/>
        <v/>
      </c>
      <c r="AJ989">
        <f>IFERROR(VLOOKUP($B989,[4]库存报告使用数据!$A$1:$B$65536,2,0),0)</f>
        <v>2</v>
      </c>
      <c r="AK989">
        <f>IFERROR(VLOOKUP($B989,[4]库存报告使用数据!$A$1:$C$65536,3,0),)</f>
        <v>0</v>
      </c>
      <c r="AL989">
        <f>IFERROR(VLOOKUP($B989,[4]库存报告使用数据!$A$1:$D$65536,4,0),)</f>
        <v>0</v>
      </c>
      <c r="AM989">
        <f>IFERROR(VLOOKUP($B989,[4]库存报告使用数据!$A$1:$E$65536,5,0),)</f>
        <v>3</v>
      </c>
      <c r="AN989" s="20">
        <f t="shared" si="265"/>
        <v>0</v>
      </c>
      <c r="AO989" s="20" t="str">
        <f t="shared" si="266"/>
        <v/>
      </c>
      <c r="AP989" s="20" t="str">
        <f t="shared" si="267"/>
        <v/>
      </c>
      <c r="AQ989" s="20">
        <f t="shared" si="268"/>
        <v>0.333333333333333</v>
      </c>
      <c r="AR989" s="32">
        <f t="shared" si="269"/>
        <v>0</v>
      </c>
      <c r="AS989" s="32">
        <f t="shared" si="270"/>
        <v>0</v>
      </c>
      <c r="AT989" s="32">
        <f t="shared" si="271"/>
        <v>7</v>
      </c>
      <c r="AU989" s="28" t="str">
        <f t="shared" si="272"/>
        <v>库存为7</v>
      </c>
      <c r="AV989" s="34" t="str">
        <f>IFERROR(时间!$B$4+AU989,"上周无销量")</f>
        <v>上周无销量</v>
      </c>
    </row>
    <row r="990" spans="1:48">
      <c r="A990" s="18" t="s">
        <v>1035</v>
      </c>
      <c r="B990" t="str">
        <f>VLOOKUP(A990,'[1]sku-asin（子）'!$A:$B,2,0)</f>
        <v>B01N4K9SIU</v>
      </c>
      <c r="C990" t="str">
        <f>VLOOKUP(A990,'[1]子sku-父sku'!$A:$B,2,0)</f>
        <v>LYQ-BS4600</v>
      </c>
      <c r="D990" s="28">
        <f>IFERROR(VLOOKUP(A990,[2]库存报告使用数据处理!$A:$C,3,0),0)</f>
        <v>0</v>
      </c>
      <c r="E990" s="28">
        <f>IFERROR(VLOOKUP(A990,[2]库存报告使用数据处理!$A:$D,4,0),0)</f>
        <v>0</v>
      </c>
      <c r="F990" s="28">
        <f>IFERROR(VLOOKUP(A990,[2]库存报告使用数据处理!$A:$E,5,0),0)</f>
        <v>0</v>
      </c>
      <c r="G990" s="28">
        <f>IFERROR(VLOOKUP(A990,[2]库存报告使用数据处理!$A:$F,6,0),0)</f>
        <v>1</v>
      </c>
      <c r="H990" s="29">
        <f>IFERROR(VLOOKUP(A990,[2]库存报告使用数据处理!$A:$G,7,0),0)</f>
        <v>15.5</v>
      </c>
      <c r="I990">
        <f>IFERROR(VLOOKUP(A990,[5]数据处理!$A:$B,2,0),0)</f>
        <v>11</v>
      </c>
      <c r="J990" s="30">
        <f>IFERROR(VLOOKUP(A990,[5]数据处理!$A:$D,4,0),0)</f>
        <v>0</v>
      </c>
      <c r="K990" s="30">
        <f>IFERROR(VLOOKUP(A990,[5]数据处理!$A:$E,5,0),0)</f>
        <v>0</v>
      </c>
      <c r="L990" s="30">
        <f>IFERROR(VLOOKUP(A990,[5]数据处理!$A:$G,7,0),0)</f>
        <v>0</v>
      </c>
      <c r="M990">
        <f t="shared" si="256"/>
        <v>11</v>
      </c>
      <c r="N990">
        <f>IFERROR(VLOOKUP(A990,[5]数据处理!$A:$C,3,0),0)</f>
        <v>0</v>
      </c>
      <c r="O990">
        <f>IFERROR(VLOOKUP($A990,[5]数据处理!$A:$N,14,0),0)</f>
        <v>9</v>
      </c>
      <c r="P990" t="str">
        <f>IFERROR(VLOOKUP($A990,[3]库存报告使用数据!$A$1:$B$65536,2,0),"")</f>
        <v/>
      </c>
      <c r="Q990" t="str">
        <f>IFERROR(VLOOKUP($A990,[3]库存报告使用数据!$A$1:$E$65536,5,0),"")</f>
        <v/>
      </c>
      <c r="R990" t="str">
        <f>IFERROR(VLOOKUP($A990,[3]库存报告使用数据!$A$1:$H$65536,8,0),"")</f>
        <v/>
      </c>
      <c r="S990" t="str">
        <f>IFERROR(VLOOKUP($A990,[3]库存报告使用数据!$A$1:$K$65536,11,0),"")</f>
        <v/>
      </c>
      <c r="T990" t="str">
        <f>IFERROR(VLOOKUP($A990,[3]库存报告使用数据!$A$1:$C$65536,3,0),"")</f>
        <v/>
      </c>
      <c r="U990" t="str">
        <f>IFERROR(VLOOKUP($A990,[3]库存报告使用数据!$A$1:$F$65536,6,0),"")</f>
        <v/>
      </c>
      <c r="V990" t="str">
        <f>IFERROR(VLOOKUP($A990,[3]库存报告使用数据!$A$1:$I$65536,9,0),"")</f>
        <v/>
      </c>
      <c r="W990" t="str">
        <f>IFERROR(VLOOKUP($A990,[3]库存报告使用数据!$A$1:$L$65536,12,0),"")</f>
        <v/>
      </c>
      <c r="X990" s="20" t="str">
        <f t="shared" si="257"/>
        <v/>
      </c>
      <c r="Y990" s="20" t="str">
        <f t="shared" si="258"/>
        <v/>
      </c>
      <c r="Z990" s="20" t="str">
        <f t="shared" si="259"/>
        <v/>
      </c>
      <c r="AA990" s="20" t="str">
        <f t="shared" si="260"/>
        <v/>
      </c>
      <c r="AB990" t="str">
        <f>IFERROR(VLOOKUP($A990,[3]库存报告使用数据!$A$1:$D$65536,4,0),"")</f>
        <v/>
      </c>
      <c r="AC990" t="str">
        <f>IFERROR(VLOOKUP($A990,[3]库存报告使用数据!$A$1:$G$65536,7,0),"")</f>
        <v/>
      </c>
      <c r="AD990" t="str">
        <f>IFERROR(VLOOKUP($A990,[3]库存报告使用数据!$A$1:$J$65536,10,0),"")</f>
        <v/>
      </c>
      <c r="AE990" t="str">
        <f>IFERROR(VLOOKUP($A990,[3]库存报告使用数据!$A$1:$M$65536,13,0),"")</f>
        <v/>
      </c>
      <c r="AF990" s="20" t="str">
        <f t="shared" si="261"/>
        <v/>
      </c>
      <c r="AG990" s="20" t="str">
        <f t="shared" si="262"/>
        <v/>
      </c>
      <c r="AH990" s="20" t="str">
        <f t="shared" si="263"/>
        <v/>
      </c>
      <c r="AI990" s="20" t="str">
        <f t="shared" si="264"/>
        <v/>
      </c>
      <c r="AJ990">
        <f>IFERROR(VLOOKUP($B990,[4]库存报告使用数据!$A$1:$B$65536,2,0),0)</f>
        <v>2</v>
      </c>
      <c r="AK990">
        <f>IFERROR(VLOOKUP($B990,[4]库存报告使用数据!$A$1:$C$65536,3,0),)</f>
        <v>0</v>
      </c>
      <c r="AL990">
        <f>IFERROR(VLOOKUP($B990,[4]库存报告使用数据!$A$1:$D$65536,4,0),)</f>
        <v>2</v>
      </c>
      <c r="AM990">
        <f>IFERROR(VLOOKUP($B990,[4]库存报告使用数据!$A$1:$E$65536,5,0),)</f>
        <v>3</v>
      </c>
      <c r="AN990" s="20">
        <f t="shared" si="265"/>
        <v>0</v>
      </c>
      <c r="AO990" s="20" t="str">
        <f t="shared" si="266"/>
        <v/>
      </c>
      <c r="AP990" s="20">
        <f t="shared" si="267"/>
        <v>0</v>
      </c>
      <c r="AQ990" s="20">
        <f t="shared" si="268"/>
        <v>0.333333333333333</v>
      </c>
      <c r="AR990" s="32">
        <f t="shared" si="269"/>
        <v>0</v>
      </c>
      <c r="AS990" s="32">
        <f t="shared" si="270"/>
        <v>0</v>
      </c>
      <c r="AT990" s="32">
        <f t="shared" si="271"/>
        <v>11</v>
      </c>
      <c r="AU990" s="28" t="str">
        <f t="shared" si="272"/>
        <v>库存为11</v>
      </c>
      <c r="AV990" s="34" t="str">
        <f>IFERROR(时间!$B$4+AU990,"上周无销量")</f>
        <v>上周无销量</v>
      </c>
    </row>
    <row r="991" spans="1:48">
      <c r="A991" s="18" t="s">
        <v>1036</v>
      </c>
      <c r="B991" t="str">
        <f>VLOOKUP(A991,'[1]sku-asin（子）'!$A:$B,2,0)</f>
        <v>B01N7OGTT9</v>
      </c>
      <c r="C991" t="str">
        <f>VLOOKUP(A991,'[1]子sku-父sku'!$A:$B,2,0)</f>
        <v>LYQ-BS4600</v>
      </c>
      <c r="D991" s="28">
        <f>IFERROR(VLOOKUP(A991,[2]库存报告使用数据处理!$A:$C,3,0),0)</f>
        <v>0</v>
      </c>
      <c r="E991" s="28">
        <f>IFERROR(VLOOKUP(A991,[2]库存报告使用数据处理!$A:$D,4,0),0)</f>
        <v>0</v>
      </c>
      <c r="F991" s="28">
        <f>IFERROR(VLOOKUP(A991,[2]库存报告使用数据处理!$A:$E,5,0),0)</f>
        <v>1</v>
      </c>
      <c r="G991" s="28">
        <f>IFERROR(VLOOKUP(A991,[2]库存报告使用数据处理!$A:$F,6,0),0)</f>
        <v>0</v>
      </c>
      <c r="H991" s="29">
        <f>IFERROR(VLOOKUP(A991,[2]库存报告使用数据处理!$A:$G,7,0),0)</f>
        <v>9.9</v>
      </c>
      <c r="I991">
        <f>IFERROR(VLOOKUP(A991,[5]数据处理!$A:$B,2,0),0)</f>
        <v>7</v>
      </c>
      <c r="J991" s="30">
        <f>IFERROR(VLOOKUP(A991,[5]数据处理!$A:$D,4,0),0)</f>
        <v>0</v>
      </c>
      <c r="K991" s="30">
        <f>IFERROR(VLOOKUP(A991,[5]数据处理!$A:$E,5,0),0)</f>
        <v>0</v>
      </c>
      <c r="L991" s="30">
        <f>IFERROR(VLOOKUP(A991,[5]数据处理!$A:$G,7,0),0)</f>
        <v>2</v>
      </c>
      <c r="M991">
        <f t="shared" si="256"/>
        <v>9</v>
      </c>
      <c r="N991">
        <f>IFERROR(VLOOKUP(A991,[5]数据处理!$A:$C,3,0),0)</f>
        <v>0</v>
      </c>
      <c r="O991">
        <f>IFERROR(VLOOKUP($A991,[5]数据处理!$A:$N,14,0),0)</f>
        <v>9</v>
      </c>
      <c r="P991">
        <f>IFERROR(VLOOKUP($A991,[3]库存报告使用数据!$A$1:$B$65536,2,0),"")</f>
        <v>12</v>
      </c>
      <c r="Q991">
        <f>IFERROR(VLOOKUP($A991,[3]库存报告使用数据!$A$1:$E$65536,5,0),"")</f>
        <v>15</v>
      </c>
      <c r="R991">
        <f>IFERROR(VLOOKUP($A991,[3]库存报告使用数据!$A$1:$H$65536,8,0),"")</f>
        <v>11</v>
      </c>
      <c r="S991">
        <f>IFERROR(VLOOKUP($A991,[3]库存报告使用数据!$A$1:$K$65536,11,0),"")</f>
        <v>10</v>
      </c>
      <c r="T991">
        <f>IFERROR(VLOOKUP($A991,[3]库存报告使用数据!$A$1:$C$65536,3,0),"")</f>
        <v>0</v>
      </c>
      <c r="U991">
        <f>IFERROR(VLOOKUP($A991,[3]库存报告使用数据!$A$1:$F$65536,6,0),"")</f>
        <v>0</v>
      </c>
      <c r="V991">
        <f>IFERROR(VLOOKUP($A991,[3]库存报告使用数据!$A$1:$I$65536,9,0),"")</f>
        <v>0</v>
      </c>
      <c r="W991">
        <f>IFERROR(VLOOKUP($A991,[3]库存报告使用数据!$A$1:$L$65536,12,0),"")</f>
        <v>0</v>
      </c>
      <c r="X991" s="20">
        <f t="shared" si="257"/>
        <v>0</v>
      </c>
      <c r="Y991" s="20">
        <f t="shared" si="258"/>
        <v>0</v>
      </c>
      <c r="Z991" s="20">
        <f t="shared" si="259"/>
        <v>0</v>
      </c>
      <c r="AA991" s="20">
        <f t="shared" si="260"/>
        <v>0</v>
      </c>
      <c r="AB991">
        <f>IFERROR(VLOOKUP($A991,[3]库存报告使用数据!$A$1:$D$65536,4,0),"")</f>
        <v>0</v>
      </c>
      <c r="AC991">
        <f>IFERROR(VLOOKUP($A991,[3]库存报告使用数据!$A$1:$G$65536,7,0),"")</f>
        <v>0</v>
      </c>
      <c r="AD991">
        <f>IFERROR(VLOOKUP($A991,[3]库存报告使用数据!$A$1:$J$65536,10,0),"")</f>
        <v>0</v>
      </c>
      <c r="AE991">
        <f>IFERROR(VLOOKUP($A991,[3]库存报告使用数据!$A$1:$M$65536,13,0),"")</f>
        <v>0</v>
      </c>
      <c r="AF991" s="20" t="str">
        <f t="shared" si="261"/>
        <v/>
      </c>
      <c r="AG991" s="20" t="str">
        <f t="shared" si="262"/>
        <v/>
      </c>
      <c r="AH991" s="20" t="str">
        <f t="shared" si="263"/>
        <v/>
      </c>
      <c r="AI991" s="20" t="str">
        <f t="shared" si="264"/>
        <v/>
      </c>
      <c r="AJ991">
        <f>IFERROR(VLOOKUP($B991,[4]库存报告使用数据!$A$1:$B$65536,2,0),0)</f>
        <v>9</v>
      </c>
      <c r="AK991">
        <f>IFERROR(VLOOKUP($B991,[4]库存报告使用数据!$A$1:$C$65536,3,0),)</f>
        <v>4</v>
      </c>
      <c r="AL991">
        <f>IFERROR(VLOOKUP($B991,[4]库存报告使用数据!$A$1:$D$65536,4,0),)</f>
        <v>0</v>
      </c>
      <c r="AM991">
        <f>IFERROR(VLOOKUP($B991,[4]库存报告使用数据!$A$1:$E$65536,5,0),)</f>
        <v>4</v>
      </c>
      <c r="AN991" s="20">
        <f t="shared" si="265"/>
        <v>0</v>
      </c>
      <c r="AO991" s="20">
        <f t="shared" si="266"/>
        <v>0</v>
      </c>
      <c r="AP991" s="20" t="str">
        <f t="shared" si="267"/>
        <v/>
      </c>
      <c r="AQ991" s="20">
        <f t="shared" si="268"/>
        <v>0</v>
      </c>
      <c r="AR991" s="32">
        <f t="shared" si="269"/>
        <v>0</v>
      </c>
      <c r="AS991" s="32">
        <f t="shared" si="270"/>
        <v>0</v>
      </c>
      <c r="AT991" s="32">
        <f t="shared" si="271"/>
        <v>9</v>
      </c>
      <c r="AU991" s="28" t="str">
        <f t="shared" si="272"/>
        <v>库存为9</v>
      </c>
      <c r="AV991" s="34" t="str">
        <f>IFERROR(时间!$B$4+AU991,"上周无销量")</f>
        <v>上周无销量</v>
      </c>
    </row>
    <row r="992" spans="1:48">
      <c r="A992" s="18" t="s">
        <v>1037</v>
      </c>
      <c r="B992" t="str">
        <f>VLOOKUP(A992,'[1]sku-asin（子）'!$A:$B,2,0)</f>
        <v>B01N1YL9GO</v>
      </c>
      <c r="C992" t="str">
        <f>VLOOKUP(A992,'[1]子sku-父sku'!$A:$B,2,0)</f>
        <v>LYQ-BS4600</v>
      </c>
      <c r="D992" s="28">
        <f>IFERROR(VLOOKUP(A992,[2]库存报告使用数据处理!$A:$C,3,0),0)</f>
        <v>0</v>
      </c>
      <c r="E992" s="28">
        <f>IFERROR(VLOOKUP(A992,[2]库存报告使用数据处理!$A:$D,4,0),0)</f>
        <v>0</v>
      </c>
      <c r="F992" s="28">
        <f>IFERROR(VLOOKUP(A992,[2]库存报告使用数据处理!$A:$E,5,0),0)</f>
        <v>0</v>
      </c>
      <c r="G992" s="28">
        <f>IFERROR(VLOOKUP(A992,[2]库存报告使用数据处理!$A:$F,6,0),0)</f>
        <v>0</v>
      </c>
      <c r="H992" s="29">
        <f>IFERROR(VLOOKUP(A992,[2]库存报告使用数据处理!$A:$G,7,0),0)</f>
        <v>0</v>
      </c>
      <c r="I992">
        <f>IFERROR(VLOOKUP(A992,[5]数据处理!$A:$B,2,0),0)</f>
        <v>12</v>
      </c>
      <c r="J992" s="30">
        <f>IFERROR(VLOOKUP(A992,[5]数据处理!$A:$D,4,0),0)</f>
        <v>0</v>
      </c>
      <c r="K992" s="30">
        <f>IFERROR(VLOOKUP(A992,[5]数据处理!$A:$E,5,0),0)</f>
        <v>0</v>
      </c>
      <c r="L992" s="30">
        <f>IFERROR(VLOOKUP(A992,[5]数据处理!$A:$G,7,0),0)</f>
        <v>1</v>
      </c>
      <c r="M992">
        <f t="shared" si="256"/>
        <v>13</v>
      </c>
      <c r="N992">
        <f>IFERROR(VLOOKUP(A992,[5]数据处理!$A:$C,3,0),0)</f>
        <v>0</v>
      </c>
      <c r="O992">
        <f>IFERROR(VLOOKUP($A992,[5]数据处理!$A:$N,14,0),0)</f>
        <v>12</v>
      </c>
      <c r="P992" t="str">
        <f>IFERROR(VLOOKUP($A992,[3]库存报告使用数据!$A$1:$B$65536,2,0),"")</f>
        <v/>
      </c>
      <c r="Q992" t="str">
        <f>IFERROR(VLOOKUP($A992,[3]库存报告使用数据!$A$1:$E$65536,5,0),"")</f>
        <v/>
      </c>
      <c r="R992" t="str">
        <f>IFERROR(VLOOKUP($A992,[3]库存报告使用数据!$A$1:$H$65536,8,0),"")</f>
        <v/>
      </c>
      <c r="S992" t="str">
        <f>IFERROR(VLOOKUP($A992,[3]库存报告使用数据!$A$1:$K$65536,11,0),"")</f>
        <v/>
      </c>
      <c r="T992" t="str">
        <f>IFERROR(VLOOKUP($A992,[3]库存报告使用数据!$A$1:$C$65536,3,0),"")</f>
        <v/>
      </c>
      <c r="U992" t="str">
        <f>IFERROR(VLOOKUP($A992,[3]库存报告使用数据!$A$1:$F$65536,6,0),"")</f>
        <v/>
      </c>
      <c r="V992" t="str">
        <f>IFERROR(VLOOKUP($A992,[3]库存报告使用数据!$A$1:$I$65536,9,0),"")</f>
        <v/>
      </c>
      <c r="W992" t="str">
        <f>IFERROR(VLOOKUP($A992,[3]库存报告使用数据!$A$1:$L$65536,12,0),"")</f>
        <v/>
      </c>
      <c r="X992" s="20" t="str">
        <f t="shared" si="257"/>
        <v/>
      </c>
      <c r="Y992" s="20" t="str">
        <f t="shared" si="258"/>
        <v/>
      </c>
      <c r="Z992" s="20" t="str">
        <f t="shared" si="259"/>
        <v/>
      </c>
      <c r="AA992" s="20" t="str">
        <f t="shared" si="260"/>
        <v/>
      </c>
      <c r="AB992" t="str">
        <f>IFERROR(VLOOKUP($A992,[3]库存报告使用数据!$A$1:$D$65536,4,0),"")</f>
        <v/>
      </c>
      <c r="AC992" t="str">
        <f>IFERROR(VLOOKUP($A992,[3]库存报告使用数据!$A$1:$G$65536,7,0),"")</f>
        <v/>
      </c>
      <c r="AD992" t="str">
        <f>IFERROR(VLOOKUP($A992,[3]库存报告使用数据!$A$1:$J$65536,10,0),"")</f>
        <v/>
      </c>
      <c r="AE992" t="str">
        <f>IFERROR(VLOOKUP($A992,[3]库存报告使用数据!$A$1:$M$65536,13,0),"")</f>
        <v/>
      </c>
      <c r="AF992" s="20" t="str">
        <f t="shared" si="261"/>
        <v/>
      </c>
      <c r="AG992" s="20" t="str">
        <f t="shared" si="262"/>
        <v/>
      </c>
      <c r="AH992" s="20" t="str">
        <f t="shared" si="263"/>
        <v/>
      </c>
      <c r="AI992" s="20" t="str">
        <f t="shared" si="264"/>
        <v/>
      </c>
      <c r="AJ992">
        <f>IFERROR(VLOOKUP($B992,[4]库存报告使用数据!$A$1:$B$65536,2,0),0)</f>
        <v>3</v>
      </c>
      <c r="AK992">
        <f>IFERROR(VLOOKUP($B992,[4]库存报告使用数据!$A$1:$C$65536,3,0),)</f>
        <v>2</v>
      </c>
      <c r="AL992">
        <f>IFERROR(VLOOKUP($B992,[4]库存报告使用数据!$A$1:$D$65536,4,0),)</f>
        <v>4</v>
      </c>
      <c r="AM992">
        <f>IFERROR(VLOOKUP($B992,[4]库存报告使用数据!$A$1:$E$65536,5,0),)</f>
        <v>0</v>
      </c>
      <c r="AN992" s="20">
        <f t="shared" si="265"/>
        <v>0</v>
      </c>
      <c r="AO992" s="20">
        <f t="shared" si="266"/>
        <v>0</v>
      </c>
      <c r="AP992" s="20">
        <f t="shared" si="267"/>
        <v>0</v>
      </c>
      <c r="AQ992" s="20" t="str">
        <f t="shared" si="268"/>
        <v/>
      </c>
      <c r="AR992" s="32">
        <f t="shared" si="269"/>
        <v>0</v>
      </c>
      <c r="AS992" s="32">
        <f t="shared" si="270"/>
        <v>0</v>
      </c>
      <c r="AT992" s="32">
        <f t="shared" si="271"/>
        <v>13</v>
      </c>
      <c r="AU992" s="28" t="str">
        <f t="shared" si="272"/>
        <v>库存为13</v>
      </c>
      <c r="AV992" s="34" t="str">
        <f>IFERROR(时间!$B$4+AU992,"上周无销量")</f>
        <v>上周无销量</v>
      </c>
    </row>
    <row r="993" spans="1:48">
      <c r="A993" s="18" t="s">
        <v>1038</v>
      </c>
      <c r="B993" t="str">
        <f>VLOOKUP(A993,'[1]sku-asin（子）'!$A:$B,2,0)</f>
        <v>B074P1GP2V</v>
      </c>
      <c r="C993" t="str">
        <f>VLOOKUP(A993,'[1]子sku-父sku'!$A:$B,2,0)</f>
        <v>LYQ-CSM048</v>
      </c>
      <c r="D993" s="28">
        <f>IFERROR(VLOOKUP(A993,[2]库存报告使用数据处理!$A:$C,3,0),0)</f>
        <v>0</v>
      </c>
      <c r="E993" s="28">
        <f>IFERROR(VLOOKUP(A993,[2]库存报告使用数据处理!$A:$D,4,0),0)</f>
        <v>0</v>
      </c>
      <c r="F993" s="28">
        <f>IFERROR(VLOOKUP(A993,[2]库存报告使用数据处理!$A:$E,5,0),0)</f>
        <v>0</v>
      </c>
      <c r="G993" s="28">
        <f>IFERROR(VLOOKUP(A993,[2]库存报告使用数据处理!$A:$F,6,0),0)</f>
        <v>0</v>
      </c>
      <c r="H993" s="29">
        <f>IFERROR(VLOOKUP(A993,[2]库存报告使用数据处理!$A:$G,7,0),0)</f>
        <v>0</v>
      </c>
      <c r="I993">
        <f>IFERROR(VLOOKUP(A993,[5]数据处理!$A:$B,2,0),0)</f>
        <v>8</v>
      </c>
      <c r="J993" s="30">
        <f>IFERROR(VLOOKUP(A993,[5]数据处理!$A:$D,4,0),0)</f>
        <v>0</v>
      </c>
      <c r="K993" s="30">
        <f>IFERROR(VLOOKUP(A993,[5]数据处理!$A:$E,5,0),0)</f>
        <v>0</v>
      </c>
      <c r="L993" s="30">
        <f>IFERROR(VLOOKUP(A993,[5]数据处理!$A:$G,7,0),0)</f>
        <v>0</v>
      </c>
      <c r="M993">
        <f t="shared" si="256"/>
        <v>8</v>
      </c>
      <c r="N993">
        <f>IFERROR(VLOOKUP(A993,[5]数据处理!$A:$C,3,0),0)</f>
        <v>0</v>
      </c>
      <c r="O993">
        <f>IFERROR(VLOOKUP($A993,[5]数据处理!$A:$N,14,0),0)</f>
        <v>8</v>
      </c>
      <c r="P993" t="str">
        <f>IFERROR(VLOOKUP($A993,[3]库存报告使用数据!$A$1:$B$65536,2,0),"")</f>
        <v/>
      </c>
      <c r="Q993" t="str">
        <f>IFERROR(VLOOKUP($A993,[3]库存报告使用数据!$A$1:$E$65536,5,0),"")</f>
        <v/>
      </c>
      <c r="R993" t="str">
        <f>IFERROR(VLOOKUP($A993,[3]库存报告使用数据!$A$1:$H$65536,8,0),"")</f>
        <v/>
      </c>
      <c r="S993" t="str">
        <f>IFERROR(VLOOKUP($A993,[3]库存报告使用数据!$A$1:$K$65536,11,0),"")</f>
        <v/>
      </c>
      <c r="T993" t="str">
        <f>IFERROR(VLOOKUP($A993,[3]库存报告使用数据!$A$1:$C$65536,3,0),"")</f>
        <v/>
      </c>
      <c r="U993" t="str">
        <f>IFERROR(VLOOKUP($A993,[3]库存报告使用数据!$A$1:$F$65536,6,0),"")</f>
        <v/>
      </c>
      <c r="V993" t="str">
        <f>IFERROR(VLOOKUP($A993,[3]库存报告使用数据!$A$1:$I$65536,9,0),"")</f>
        <v/>
      </c>
      <c r="W993" t="str">
        <f>IFERROR(VLOOKUP($A993,[3]库存报告使用数据!$A$1:$L$65536,12,0),"")</f>
        <v/>
      </c>
      <c r="X993" s="20" t="str">
        <f t="shared" si="257"/>
        <v/>
      </c>
      <c r="Y993" s="20" t="str">
        <f t="shared" si="258"/>
        <v/>
      </c>
      <c r="Z993" s="20" t="str">
        <f t="shared" si="259"/>
        <v/>
      </c>
      <c r="AA993" s="20" t="str">
        <f t="shared" si="260"/>
        <v/>
      </c>
      <c r="AB993" t="str">
        <f>IFERROR(VLOOKUP($A993,[3]库存报告使用数据!$A$1:$D$65536,4,0),"")</f>
        <v/>
      </c>
      <c r="AC993" t="str">
        <f>IFERROR(VLOOKUP($A993,[3]库存报告使用数据!$A$1:$G$65536,7,0),"")</f>
        <v/>
      </c>
      <c r="AD993" t="str">
        <f>IFERROR(VLOOKUP($A993,[3]库存报告使用数据!$A$1:$J$65536,10,0),"")</f>
        <v/>
      </c>
      <c r="AE993" t="str">
        <f>IFERROR(VLOOKUP($A993,[3]库存报告使用数据!$A$1:$M$65536,13,0),"")</f>
        <v/>
      </c>
      <c r="AF993" s="20" t="str">
        <f t="shared" si="261"/>
        <v/>
      </c>
      <c r="AG993" s="20" t="str">
        <f t="shared" si="262"/>
        <v/>
      </c>
      <c r="AH993" s="20" t="str">
        <f t="shared" si="263"/>
        <v/>
      </c>
      <c r="AI993" s="20" t="str">
        <f t="shared" si="264"/>
        <v/>
      </c>
      <c r="AJ993">
        <f>IFERROR(VLOOKUP($B993,[4]库存报告使用数据!$A$1:$B$65536,2,0),0)</f>
        <v>0</v>
      </c>
      <c r="AK993">
        <f>IFERROR(VLOOKUP($B993,[4]库存报告使用数据!$A$1:$C$65536,3,0),)</f>
        <v>0</v>
      </c>
      <c r="AL993">
        <f>IFERROR(VLOOKUP($B993,[4]库存报告使用数据!$A$1:$D$65536,4,0),)</f>
        <v>0</v>
      </c>
      <c r="AM993">
        <f>IFERROR(VLOOKUP($B993,[4]库存报告使用数据!$A$1:$E$65536,5,0),)</f>
        <v>0</v>
      </c>
      <c r="AN993" s="20" t="str">
        <f t="shared" si="265"/>
        <v/>
      </c>
      <c r="AO993" s="20" t="str">
        <f t="shared" si="266"/>
        <v/>
      </c>
      <c r="AP993" s="20" t="str">
        <f t="shared" si="267"/>
        <v/>
      </c>
      <c r="AQ993" s="20" t="str">
        <f t="shared" si="268"/>
        <v/>
      </c>
      <c r="AR993" s="32">
        <f t="shared" si="269"/>
        <v>0</v>
      </c>
      <c r="AS993" s="32">
        <f t="shared" si="270"/>
        <v>0</v>
      </c>
      <c r="AT993" s="32">
        <f t="shared" si="271"/>
        <v>8</v>
      </c>
      <c r="AU993" s="28" t="str">
        <f t="shared" si="272"/>
        <v>库存为8</v>
      </c>
      <c r="AV993" s="34" t="str">
        <f>IFERROR(时间!$B$4+AU993,"上周无销量")</f>
        <v>上周无销量</v>
      </c>
    </row>
    <row r="994" spans="1:48">
      <c r="A994" s="18" t="s">
        <v>1039</v>
      </c>
      <c r="B994" t="str">
        <f>VLOOKUP(A994,'[1]sku-asin（子）'!$A:$B,2,0)</f>
        <v>B074NZXHN4</v>
      </c>
      <c r="C994" t="str">
        <f>VLOOKUP(A994,'[1]子sku-父sku'!$A:$B,2,0)</f>
        <v>LYQ-CSM048</v>
      </c>
      <c r="D994" s="28">
        <f>IFERROR(VLOOKUP(A994,[2]库存报告使用数据处理!$A:$C,3,0),0)</f>
        <v>0</v>
      </c>
      <c r="E994" s="28">
        <f>IFERROR(VLOOKUP(A994,[2]库存报告使用数据处理!$A:$D,4,0),0)</f>
        <v>0</v>
      </c>
      <c r="F994" s="28">
        <f>IFERROR(VLOOKUP(A994,[2]库存报告使用数据处理!$A:$E,5,0),0)</f>
        <v>0</v>
      </c>
      <c r="G994" s="28">
        <f>IFERROR(VLOOKUP(A994,[2]库存报告使用数据处理!$A:$F,6,0),0)</f>
        <v>0</v>
      </c>
      <c r="H994" s="29">
        <f>IFERROR(VLOOKUP(A994,[2]库存报告使用数据处理!$A:$G,7,0),0)</f>
        <v>0</v>
      </c>
      <c r="I994">
        <f>IFERROR(VLOOKUP(A994,[5]数据处理!$A:$B,2,0),0)</f>
        <v>8</v>
      </c>
      <c r="J994" s="30">
        <f>IFERROR(VLOOKUP(A994,[5]数据处理!$A:$D,4,0),0)</f>
        <v>0</v>
      </c>
      <c r="K994" s="30">
        <f>IFERROR(VLOOKUP(A994,[5]数据处理!$A:$E,5,0),0)</f>
        <v>0</v>
      </c>
      <c r="L994" s="30">
        <f>IFERROR(VLOOKUP(A994,[5]数据处理!$A:$G,7,0),0)</f>
        <v>0</v>
      </c>
      <c r="M994">
        <f t="shared" si="256"/>
        <v>8</v>
      </c>
      <c r="N994">
        <f>IFERROR(VLOOKUP(A994,[5]数据处理!$A:$C,3,0),0)</f>
        <v>0</v>
      </c>
      <c r="O994">
        <f>IFERROR(VLOOKUP($A994,[5]数据处理!$A:$N,14,0),0)</f>
        <v>7</v>
      </c>
      <c r="P994">
        <f>IFERROR(VLOOKUP($A994,[3]库存报告使用数据!$A$1:$B$65536,2,0),"")</f>
        <v>76</v>
      </c>
      <c r="Q994">
        <f>IFERROR(VLOOKUP($A994,[3]库存报告使用数据!$A$1:$E$65536,5,0),"")</f>
        <v>94</v>
      </c>
      <c r="R994">
        <f>IFERROR(VLOOKUP($A994,[3]库存报告使用数据!$A$1:$H$65536,8,0),"")</f>
        <v>76</v>
      </c>
      <c r="S994">
        <f>IFERROR(VLOOKUP($A994,[3]库存报告使用数据!$A$1:$K$65536,11,0),"")</f>
        <v>150</v>
      </c>
      <c r="T994">
        <f>IFERROR(VLOOKUP($A994,[3]库存报告使用数据!$A$1:$C$65536,3,0),"")</f>
        <v>0</v>
      </c>
      <c r="U994">
        <f>IFERROR(VLOOKUP($A994,[3]库存报告使用数据!$A$1:$F$65536,6,0),"")</f>
        <v>0</v>
      </c>
      <c r="V994">
        <f>IFERROR(VLOOKUP($A994,[3]库存报告使用数据!$A$1:$I$65536,9,0),"")</f>
        <v>0</v>
      </c>
      <c r="W994">
        <f>IFERROR(VLOOKUP($A994,[3]库存报告使用数据!$A$1:$L$65536,12,0),"")</f>
        <v>0</v>
      </c>
      <c r="X994" s="20">
        <f t="shared" si="257"/>
        <v>0</v>
      </c>
      <c r="Y994" s="20">
        <f t="shared" si="258"/>
        <v>0</v>
      </c>
      <c r="Z994" s="20">
        <f t="shared" si="259"/>
        <v>0</v>
      </c>
      <c r="AA994" s="20">
        <f t="shared" si="260"/>
        <v>0</v>
      </c>
      <c r="AB994">
        <f>IFERROR(VLOOKUP($A994,[3]库存报告使用数据!$A$1:$D$65536,4,0),"")</f>
        <v>0</v>
      </c>
      <c r="AC994">
        <f>IFERROR(VLOOKUP($A994,[3]库存报告使用数据!$A$1:$G$65536,7,0),"")</f>
        <v>0</v>
      </c>
      <c r="AD994">
        <f>IFERROR(VLOOKUP($A994,[3]库存报告使用数据!$A$1:$J$65536,10,0),"")</f>
        <v>0</v>
      </c>
      <c r="AE994">
        <f>IFERROR(VLOOKUP($A994,[3]库存报告使用数据!$A$1:$M$65536,13,0),"")</f>
        <v>0</v>
      </c>
      <c r="AF994" s="20" t="str">
        <f t="shared" si="261"/>
        <v/>
      </c>
      <c r="AG994" s="20" t="str">
        <f t="shared" si="262"/>
        <v/>
      </c>
      <c r="AH994" s="20" t="str">
        <f t="shared" si="263"/>
        <v/>
      </c>
      <c r="AI994" s="20" t="str">
        <f t="shared" si="264"/>
        <v/>
      </c>
      <c r="AJ994">
        <f>IFERROR(VLOOKUP($B994,[4]库存报告使用数据!$A$1:$B$65536,2,0),0)</f>
        <v>0</v>
      </c>
      <c r="AK994">
        <f>IFERROR(VLOOKUP($B994,[4]库存报告使用数据!$A$1:$C$65536,3,0),)</f>
        <v>0</v>
      </c>
      <c r="AL994">
        <f>IFERROR(VLOOKUP($B994,[4]库存报告使用数据!$A$1:$D$65536,4,0),)</f>
        <v>0</v>
      </c>
      <c r="AM994">
        <f>IFERROR(VLOOKUP($B994,[4]库存报告使用数据!$A$1:$E$65536,5,0),)</f>
        <v>0</v>
      </c>
      <c r="AN994" s="20" t="str">
        <f t="shared" si="265"/>
        <v/>
      </c>
      <c r="AO994" s="20" t="str">
        <f t="shared" si="266"/>
        <v/>
      </c>
      <c r="AP994" s="20" t="str">
        <f t="shared" si="267"/>
        <v/>
      </c>
      <c r="AQ994" s="20" t="str">
        <f t="shared" si="268"/>
        <v/>
      </c>
      <c r="AR994" s="32">
        <f t="shared" si="269"/>
        <v>0</v>
      </c>
      <c r="AS994" s="32">
        <f t="shared" si="270"/>
        <v>0</v>
      </c>
      <c r="AT994" s="32">
        <f t="shared" si="271"/>
        <v>8</v>
      </c>
      <c r="AU994" s="28" t="str">
        <f t="shared" si="272"/>
        <v>库存为8</v>
      </c>
      <c r="AV994" s="34" t="str">
        <f>IFERROR(时间!$B$4+AU994,"上周无销量")</f>
        <v>上周无销量</v>
      </c>
    </row>
    <row r="995" spans="1:48">
      <c r="A995" s="18" t="s">
        <v>1040</v>
      </c>
      <c r="B995" t="str">
        <f>VLOOKUP(A995,'[1]sku-asin（子）'!$A:$B,2,0)</f>
        <v>B074P3QBRR</v>
      </c>
      <c r="C995" t="str">
        <f>VLOOKUP(A995,'[1]子sku-父sku'!$A:$B,2,0)</f>
        <v>LYQ-CSM048</v>
      </c>
      <c r="D995" s="28">
        <f>IFERROR(VLOOKUP(A995,[2]库存报告使用数据处理!$A:$C,3,0),0)</f>
        <v>0</v>
      </c>
      <c r="E995" s="28">
        <f>IFERROR(VLOOKUP(A995,[2]库存报告使用数据处理!$A:$D,4,0),0)</f>
        <v>0</v>
      </c>
      <c r="F995" s="28">
        <f>IFERROR(VLOOKUP(A995,[2]库存报告使用数据处理!$A:$E,5,0),0)</f>
        <v>0</v>
      </c>
      <c r="G995" s="28">
        <f>IFERROR(VLOOKUP(A995,[2]库存报告使用数据处理!$A:$F,6,0),0)</f>
        <v>0</v>
      </c>
      <c r="H995" s="29">
        <f>IFERROR(VLOOKUP(A995,[2]库存报告使用数据处理!$A:$G,7,0),0)</f>
        <v>0</v>
      </c>
      <c r="I995">
        <f>IFERROR(VLOOKUP(A995,[5]数据处理!$A:$B,2,0),0)</f>
        <v>4</v>
      </c>
      <c r="J995" s="30">
        <f>IFERROR(VLOOKUP(A995,[5]数据处理!$A:$D,4,0),0)</f>
        <v>0</v>
      </c>
      <c r="K995" s="30">
        <f>IFERROR(VLOOKUP(A995,[5]数据处理!$A:$E,5,0),0)</f>
        <v>0</v>
      </c>
      <c r="L995" s="30">
        <f>IFERROR(VLOOKUP(A995,[5]数据处理!$A:$G,7,0),0)</f>
        <v>0</v>
      </c>
      <c r="M995">
        <f t="shared" si="256"/>
        <v>4</v>
      </c>
      <c r="N995">
        <f>IFERROR(VLOOKUP(A995,[5]数据处理!$A:$C,3,0),0)</f>
        <v>0</v>
      </c>
      <c r="O995">
        <f>IFERROR(VLOOKUP($A995,[5]数据处理!$A:$N,14,0),0)</f>
        <v>2</v>
      </c>
      <c r="P995" t="str">
        <f>IFERROR(VLOOKUP($A995,[3]库存报告使用数据!$A$1:$B$65536,2,0),"")</f>
        <v/>
      </c>
      <c r="Q995" t="str">
        <f>IFERROR(VLOOKUP($A995,[3]库存报告使用数据!$A$1:$E$65536,5,0),"")</f>
        <v/>
      </c>
      <c r="R995" t="str">
        <f>IFERROR(VLOOKUP($A995,[3]库存报告使用数据!$A$1:$H$65536,8,0),"")</f>
        <v/>
      </c>
      <c r="S995" t="str">
        <f>IFERROR(VLOOKUP($A995,[3]库存报告使用数据!$A$1:$K$65536,11,0),"")</f>
        <v/>
      </c>
      <c r="T995" t="str">
        <f>IFERROR(VLOOKUP($A995,[3]库存报告使用数据!$A$1:$C$65536,3,0),"")</f>
        <v/>
      </c>
      <c r="U995" t="str">
        <f>IFERROR(VLOOKUP($A995,[3]库存报告使用数据!$A$1:$F$65536,6,0),"")</f>
        <v/>
      </c>
      <c r="V995" t="str">
        <f>IFERROR(VLOOKUP($A995,[3]库存报告使用数据!$A$1:$I$65536,9,0),"")</f>
        <v/>
      </c>
      <c r="W995" t="str">
        <f>IFERROR(VLOOKUP($A995,[3]库存报告使用数据!$A$1:$L$65536,12,0),"")</f>
        <v/>
      </c>
      <c r="X995" s="20" t="str">
        <f t="shared" si="257"/>
        <v/>
      </c>
      <c r="Y995" s="20" t="str">
        <f t="shared" si="258"/>
        <v/>
      </c>
      <c r="Z995" s="20" t="str">
        <f t="shared" si="259"/>
        <v/>
      </c>
      <c r="AA995" s="20" t="str">
        <f t="shared" si="260"/>
        <v/>
      </c>
      <c r="AB995" t="str">
        <f>IFERROR(VLOOKUP($A995,[3]库存报告使用数据!$A$1:$D$65536,4,0),"")</f>
        <v/>
      </c>
      <c r="AC995" t="str">
        <f>IFERROR(VLOOKUP($A995,[3]库存报告使用数据!$A$1:$G$65536,7,0),"")</f>
        <v/>
      </c>
      <c r="AD995" t="str">
        <f>IFERROR(VLOOKUP($A995,[3]库存报告使用数据!$A$1:$J$65536,10,0),"")</f>
        <v/>
      </c>
      <c r="AE995" t="str">
        <f>IFERROR(VLOOKUP($A995,[3]库存报告使用数据!$A$1:$M$65536,13,0),"")</f>
        <v/>
      </c>
      <c r="AF995" s="20" t="str">
        <f t="shared" si="261"/>
        <v/>
      </c>
      <c r="AG995" s="20" t="str">
        <f t="shared" si="262"/>
        <v/>
      </c>
      <c r="AH995" s="20" t="str">
        <f t="shared" si="263"/>
        <v/>
      </c>
      <c r="AI995" s="20" t="str">
        <f t="shared" si="264"/>
        <v/>
      </c>
      <c r="AJ995">
        <f>IFERROR(VLOOKUP($B995,[4]库存报告使用数据!$A$1:$B$65536,2,0),0)</f>
        <v>1</v>
      </c>
      <c r="AK995">
        <f>IFERROR(VLOOKUP($B995,[4]库存报告使用数据!$A$1:$C$65536,3,0),)</f>
        <v>1</v>
      </c>
      <c r="AL995">
        <f>IFERROR(VLOOKUP($B995,[4]库存报告使用数据!$A$1:$D$65536,4,0),)</f>
        <v>0</v>
      </c>
      <c r="AM995">
        <f>IFERROR(VLOOKUP($B995,[4]库存报告使用数据!$A$1:$E$65536,5,0),)</f>
        <v>2</v>
      </c>
      <c r="AN995" s="20">
        <f t="shared" si="265"/>
        <v>0</v>
      </c>
      <c r="AO995" s="20">
        <f t="shared" si="266"/>
        <v>0</v>
      </c>
      <c r="AP995" s="20" t="str">
        <f t="shared" si="267"/>
        <v/>
      </c>
      <c r="AQ995" s="20">
        <f t="shared" si="268"/>
        <v>0</v>
      </c>
      <c r="AR995" s="32">
        <f t="shared" si="269"/>
        <v>0</v>
      </c>
      <c r="AS995" s="32">
        <f t="shared" si="270"/>
        <v>0</v>
      </c>
      <c r="AT995" s="32">
        <f t="shared" si="271"/>
        <v>4</v>
      </c>
      <c r="AU995" s="28" t="str">
        <f t="shared" si="272"/>
        <v>库存为4</v>
      </c>
      <c r="AV995" s="34" t="str">
        <f>IFERROR(时间!$B$4+AU995,"上周无销量")</f>
        <v>上周无销量</v>
      </c>
    </row>
    <row r="996" spans="1:48">
      <c r="A996" s="18" t="s">
        <v>1041</v>
      </c>
      <c r="B996" t="str">
        <f>VLOOKUP(A996,'[1]sku-asin（子）'!$A:$B,2,0)</f>
        <v>B074NZKTJN</v>
      </c>
      <c r="C996" t="str">
        <f>VLOOKUP(A996,'[1]子sku-父sku'!$A:$B,2,0)</f>
        <v>LYQ-CSM048</v>
      </c>
      <c r="D996" s="28">
        <f>IFERROR(VLOOKUP(A996,[2]库存报告使用数据处理!$A:$C,3,0),0)</f>
        <v>0</v>
      </c>
      <c r="E996" s="28">
        <f>IFERROR(VLOOKUP(A996,[2]库存报告使用数据处理!$A:$D,4,0),0)</f>
        <v>0</v>
      </c>
      <c r="F996" s="28">
        <f>IFERROR(VLOOKUP(A996,[2]库存报告使用数据处理!$A:$E,5,0),0)</f>
        <v>0</v>
      </c>
      <c r="G996" s="28">
        <f>IFERROR(VLOOKUP(A996,[2]库存报告使用数据处理!$A:$F,6,0),0)</f>
        <v>0</v>
      </c>
      <c r="H996" s="29">
        <f>IFERROR(VLOOKUP(A996,[2]库存报告使用数据处理!$A:$G,7,0),0)</f>
        <v>0</v>
      </c>
      <c r="I996">
        <f>IFERROR(VLOOKUP(A996,[5]数据处理!$A:$B,2,0),0)</f>
        <v>6</v>
      </c>
      <c r="J996" s="30">
        <f>IFERROR(VLOOKUP(A996,[5]数据处理!$A:$D,4,0),0)</f>
        <v>0</v>
      </c>
      <c r="K996" s="30">
        <f>IFERROR(VLOOKUP(A996,[5]数据处理!$A:$E,5,0),0)</f>
        <v>0</v>
      </c>
      <c r="L996" s="30">
        <f>IFERROR(VLOOKUP(A996,[5]数据处理!$A:$G,7,0),0)</f>
        <v>0</v>
      </c>
      <c r="M996">
        <f t="shared" si="256"/>
        <v>6</v>
      </c>
      <c r="N996">
        <f>IFERROR(VLOOKUP(A996,[5]数据处理!$A:$C,3,0),0)</f>
        <v>0</v>
      </c>
      <c r="O996">
        <f>IFERROR(VLOOKUP($A996,[5]数据处理!$A:$N,14,0),0)</f>
        <v>6</v>
      </c>
      <c r="P996" t="str">
        <f>IFERROR(VLOOKUP($A996,[3]库存报告使用数据!$A$1:$B$65536,2,0),"")</f>
        <v/>
      </c>
      <c r="Q996" t="str">
        <f>IFERROR(VLOOKUP($A996,[3]库存报告使用数据!$A$1:$E$65536,5,0),"")</f>
        <v/>
      </c>
      <c r="R996" t="str">
        <f>IFERROR(VLOOKUP($A996,[3]库存报告使用数据!$A$1:$H$65536,8,0),"")</f>
        <v/>
      </c>
      <c r="S996" t="str">
        <f>IFERROR(VLOOKUP($A996,[3]库存报告使用数据!$A$1:$K$65536,11,0),"")</f>
        <v/>
      </c>
      <c r="T996" t="str">
        <f>IFERROR(VLOOKUP($A996,[3]库存报告使用数据!$A$1:$C$65536,3,0),"")</f>
        <v/>
      </c>
      <c r="U996" t="str">
        <f>IFERROR(VLOOKUP($A996,[3]库存报告使用数据!$A$1:$F$65536,6,0),"")</f>
        <v/>
      </c>
      <c r="V996" t="str">
        <f>IFERROR(VLOOKUP($A996,[3]库存报告使用数据!$A$1:$I$65536,9,0),"")</f>
        <v/>
      </c>
      <c r="W996" t="str">
        <f>IFERROR(VLOOKUP($A996,[3]库存报告使用数据!$A$1:$L$65536,12,0),"")</f>
        <v/>
      </c>
      <c r="X996" s="20" t="str">
        <f t="shared" si="257"/>
        <v/>
      </c>
      <c r="Y996" s="20" t="str">
        <f t="shared" si="258"/>
        <v/>
      </c>
      <c r="Z996" s="20" t="str">
        <f t="shared" si="259"/>
        <v/>
      </c>
      <c r="AA996" s="20" t="str">
        <f t="shared" si="260"/>
        <v/>
      </c>
      <c r="AB996" t="str">
        <f>IFERROR(VLOOKUP($A996,[3]库存报告使用数据!$A$1:$D$65536,4,0),"")</f>
        <v/>
      </c>
      <c r="AC996" t="str">
        <f>IFERROR(VLOOKUP($A996,[3]库存报告使用数据!$A$1:$G$65536,7,0),"")</f>
        <v/>
      </c>
      <c r="AD996" t="str">
        <f>IFERROR(VLOOKUP($A996,[3]库存报告使用数据!$A$1:$J$65536,10,0),"")</f>
        <v/>
      </c>
      <c r="AE996" t="str">
        <f>IFERROR(VLOOKUP($A996,[3]库存报告使用数据!$A$1:$M$65536,13,0),"")</f>
        <v/>
      </c>
      <c r="AF996" s="20" t="str">
        <f t="shared" si="261"/>
        <v/>
      </c>
      <c r="AG996" s="20" t="str">
        <f t="shared" si="262"/>
        <v/>
      </c>
      <c r="AH996" s="20" t="str">
        <f t="shared" si="263"/>
        <v/>
      </c>
      <c r="AI996" s="20" t="str">
        <f t="shared" si="264"/>
        <v/>
      </c>
      <c r="AJ996">
        <f>IFERROR(VLOOKUP($B996,[4]库存报告使用数据!$A$1:$B$65536,2,0),0)</f>
        <v>0</v>
      </c>
      <c r="AK996">
        <f>IFERROR(VLOOKUP($B996,[4]库存报告使用数据!$A$1:$C$65536,3,0),)</f>
        <v>0</v>
      </c>
      <c r="AL996">
        <f>IFERROR(VLOOKUP($B996,[4]库存报告使用数据!$A$1:$D$65536,4,0),)</f>
        <v>0</v>
      </c>
      <c r="AM996">
        <f>IFERROR(VLOOKUP($B996,[4]库存报告使用数据!$A$1:$E$65536,5,0),)</f>
        <v>0</v>
      </c>
      <c r="AN996" s="20" t="str">
        <f t="shared" si="265"/>
        <v/>
      </c>
      <c r="AO996" s="20" t="str">
        <f t="shared" si="266"/>
        <v/>
      </c>
      <c r="AP996" s="20" t="str">
        <f t="shared" si="267"/>
        <v/>
      </c>
      <c r="AQ996" s="20" t="str">
        <f t="shared" si="268"/>
        <v/>
      </c>
      <c r="AR996" s="32">
        <f t="shared" si="269"/>
        <v>0</v>
      </c>
      <c r="AS996" s="32">
        <f t="shared" si="270"/>
        <v>0</v>
      </c>
      <c r="AT996" s="32">
        <f t="shared" si="271"/>
        <v>6</v>
      </c>
      <c r="AU996" s="28" t="str">
        <f t="shared" si="272"/>
        <v>库存为6</v>
      </c>
      <c r="AV996" s="34" t="str">
        <f>IFERROR(时间!$B$4+AU996,"上周无销量")</f>
        <v>上周无销量</v>
      </c>
    </row>
    <row r="997" spans="1:48">
      <c r="A997" s="18" t="s">
        <v>1042</v>
      </c>
      <c r="B997" t="str">
        <f>VLOOKUP(A997,'[1]sku-asin（子）'!$A:$B,2,0)</f>
        <v>B074P33GBK</v>
      </c>
      <c r="C997" t="str">
        <f>VLOOKUP(A997,'[1]子sku-父sku'!$A:$B,2,0)</f>
        <v>LYQ-CSM048</v>
      </c>
      <c r="D997" s="28">
        <f>IFERROR(VLOOKUP(A997,[2]库存报告使用数据处理!$A:$C,3,0),0)</f>
        <v>0</v>
      </c>
      <c r="E997" s="28">
        <f>IFERROR(VLOOKUP(A997,[2]库存报告使用数据处理!$A:$D,4,0),0)</f>
        <v>0</v>
      </c>
      <c r="F997" s="28">
        <f>IFERROR(VLOOKUP(A997,[2]库存报告使用数据处理!$A:$E,5,0),0)</f>
        <v>0</v>
      </c>
      <c r="G997" s="28">
        <f>IFERROR(VLOOKUP(A997,[2]库存报告使用数据处理!$A:$F,6,0),0)</f>
        <v>0</v>
      </c>
      <c r="H997" s="29">
        <f>IFERROR(VLOOKUP(A997,[2]库存报告使用数据处理!$A:$G,7,0),0)</f>
        <v>0</v>
      </c>
      <c r="I997">
        <f>IFERROR(VLOOKUP(A997,[5]数据处理!$A:$B,2,0),0)</f>
        <v>8</v>
      </c>
      <c r="J997" s="30">
        <f>IFERROR(VLOOKUP(A997,[5]数据处理!$A:$D,4,0),0)</f>
        <v>0</v>
      </c>
      <c r="K997" s="30">
        <f>IFERROR(VLOOKUP(A997,[5]数据处理!$A:$E,5,0),0)</f>
        <v>0</v>
      </c>
      <c r="L997" s="30">
        <f>IFERROR(VLOOKUP(A997,[5]数据处理!$A:$G,7,0),0)</f>
        <v>0</v>
      </c>
      <c r="M997">
        <f t="shared" si="256"/>
        <v>8</v>
      </c>
      <c r="N997">
        <f>IFERROR(VLOOKUP(A997,[5]数据处理!$A:$C,3,0),0)</f>
        <v>0</v>
      </c>
      <c r="O997">
        <f>IFERROR(VLOOKUP($A997,[5]数据处理!$A:$N,14,0),0)</f>
        <v>8</v>
      </c>
      <c r="P997" t="str">
        <f>IFERROR(VLOOKUP($A997,[3]库存报告使用数据!$A$1:$B$65536,2,0),"")</f>
        <v/>
      </c>
      <c r="Q997" t="str">
        <f>IFERROR(VLOOKUP($A997,[3]库存报告使用数据!$A$1:$E$65536,5,0),"")</f>
        <v/>
      </c>
      <c r="R997" t="str">
        <f>IFERROR(VLOOKUP($A997,[3]库存报告使用数据!$A$1:$H$65536,8,0),"")</f>
        <v/>
      </c>
      <c r="S997" t="str">
        <f>IFERROR(VLOOKUP($A997,[3]库存报告使用数据!$A$1:$K$65536,11,0),"")</f>
        <v/>
      </c>
      <c r="T997" t="str">
        <f>IFERROR(VLOOKUP($A997,[3]库存报告使用数据!$A$1:$C$65536,3,0),"")</f>
        <v/>
      </c>
      <c r="U997" t="str">
        <f>IFERROR(VLOOKUP($A997,[3]库存报告使用数据!$A$1:$F$65536,6,0),"")</f>
        <v/>
      </c>
      <c r="V997" t="str">
        <f>IFERROR(VLOOKUP($A997,[3]库存报告使用数据!$A$1:$I$65536,9,0),"")</f>
        <v/>
      </c>
      <c r="W997" t="str">
        <f>IFERROR(VLOOKUP($A997,[3]库存报告使用数据!$A$1:$L$65536,12,0),"")</f>
        <v/>
      </c>
      <c r="X997" s="20" t="str">
        <f t="shared" si="257"/>
        <v/>
      </c>
      <c r="Y997" s="20" t="str">
        <f t="shared" si="258"/>
        <v/>
      </c>
      <c r="Z997" s="20" t="str">
        <f t="shared" si="259"/>
        <v/>
      </c>
      <c r="AA997" s="20" t="str">
        <f t="shared" si="260"/>
        <v/>
      </c>
      <c r="AB997" t="str">
        <f>IFERROR(VLOOKUP($A997,[3]库存报告使用数据!$A$1:$D$65536,4,0),"")</f>
        <v/>
      </c>
      <c r="AC997" t="str">
        <f>IFERROR(VLOOKUP($A997,[3]库存报告使用数据!$A$1:$G$65536,7,0),"")</f>
        <v/>
      </c>
      <c r="AD997" t="str">
        <f>IFERROR(VLOOKUP($A997,[3]库存报告使用数据!$A$1:$J$65536,10,0),"")</f>
        <v/>
      </c>
      <c r="AE997" t="str">
        <f>IFERROR(VLOOKUP($A997,[3]库存报告使用数据!$A$1:$M$65536,13,0),"")</f>
        <v/>
      </c>
      <c r="AF997" s="20" t="str">
        <f t="shared" si="261"/>
        <v/>
      </c>
      <c r="AG997" s="20" t="str">
        <f t="shared" si="262"/>
        <v/>
      </c>
      <c r="AH997" s="20" t="str">
        <f t="shared" si="263"/>
        <v/>
      </c>
      <c r="AI997" s="20" t="str">
        <f t="shared" si="264"/>
        <v/>
      </c>
      <c r="AJ997">
        <f>IFERROR(VLOOKUP($B997,[4]库存报告使用数据!$A$1:$B$65536,2,0),0)</f>
        <v>2</v>
      </c>
      <c r="AK997">
        <f>IFERROR(VLOOKUP($B997,[4]库存报告使用数据!$A$1:$C$65536,3,0),)</f>
        <v>1</v>
      </c>
      <c r="AL997">
        <f>IFERROR(VLOOKUP($B997,[4]库存报告使用数据!$A$1:$D$65536,4,0),)</f>
        <v>0</v>
      </c>
      <c r="AM997">
        <f>IFERROR(VLOOKUP($B997,[4]库存报告使用数据!$A$1:$E$65536,5,0),)</f>
        <v>2</v>
      </c>
      <c r="AN997" s="20">
        <f t="shared" si="265"/>
        <v>0</v>
      </c>
      <c r="AO997" s="20">
        <f t="shared" si="266"/>
        <v>0</v>
      </c>
      <c r="AP997" s="20" t="str">
        <f t="shared" si="267"/>
        <v/>
      </c>
      <c r="AQ997" s="20">
        <f t="shared" si="268"/>
        <v>0</v>
      </c>
      <c r="AR997" s="32">
        <f t="shared" si="269"/>
        <v>0</v>
      </c>
      <c r="AS997" s="32">
        <f t="shared" si="270"/>
        <v>0</v>
      </c>
      <c r="AT997" s="32">
        <f t="shared" si="271"/>
        <v>8</v>
      </c>
      <c r="AU997" s="28" t="str">
        <f t="shared" si="272"/>
        <v>库存为8</v>
      </c>
      <c r="AV997" s="34" t="str">
        <f>IFERROR(时间!$B$4+AU997,"上周无销量")</f>
        <v>上周无销量</v>
      </c>
    </row>
    <row r="998" spans="1:48">
      <c r="A998" s="18" t="s">
        <v>1043</v>
      </c>
      <c r="B998" t="str">
        <f>VLOOKUP(A998,'[1]sku-asin（子）'!$A:$B,2,0)</f>
        <v>B074P2H27F</v>
      </c>
      <c r="C998" t="str">
        <f>VLOOKUP(A998,'[1]子sku-父sku'!$A:$B,2,0)</f>
        <v>LYQ-CSM048</v>
      </c>
      <c r="D998" s="28">
        <f>IFERROR(VLOOKUP(A998,[2]库存报告使用数据处理!$A:$C,3,0),0)</f>
        <v>0</v>
      </c>
      <c r="E998" s="28">
        <f>IFERROR(VLOOKUP(A998,[2]库存报告使用数据处理!$A:$D,4,0),0)</f>
        <v>0</v>
      </c>
      <c r="F998" s="28">
        <f>IFERROR(VLOOKUP(A998,[2]库存报告使用数据处理!$A:$E,5,0),0)</f>
        <v>1</v>
      </c>
      <c r="G998" s="28">
        <f>IFERROR(VLOOKUP(A998,[2]库存报告使用数据处理!$A:$F,6,0),0)</f>
        <v>0</v>
      </c>
      <c r="H998" s="29">
        <f>IFERROR(VLOOKUP(A998,[2]库存报告使用数据处理!$A:$G,7,0),0)</f>
        <v>13.89</v>
      </c>
      <c r="I998">
        <f>IFERROR(VLOOKUP(A998,[5]数据处理!$A:$B,2,0),0)</f>
        <v>5</v>
      </c>
      <c r="J998" s="30">
        <f>IFERROR(VLOOKUP(A998,[5]数据处理!$A:$D,4,0),0)</f>
        <v>0</v>
      </c>
      <c r="K998" s="30">
        <f>IFERROR(VLOOKUP(A998,[5]数据处理!$A:$E,5,0),0)</f>
        <v>0</v>
      </c>
      <c r="L998" s="30">
        <f>IFERROR(VLOOKUP(A998,[5]数据处理!$A:$G,7,0),0)</f>
        <v>0</v>
      </c>
      <c r="M998">
        <f t="shared" si="256"/>
        <v>5</v>
      </c>
      <c r="N998">
        <f>IFERROR(VLOOKUP(A998,[5]数据处理!$A:$C,3,0),0)</f>
        <v>0</v>
      </c>
      <c r="O998">
        <f>IFERROR(VLOOKUP($A998,[5]数据处理!$A:$N,14,0),0)</f>
        <v>4</v>
      </c>
      <c r="P998" t="str">
        <f>IFERROR(VLOOKUP($A998,[3]库存报告使用数据!$A$1:$B$65536,2,0),"")</f>
        <v/>
      </c>
      <c r="Q998" t="str">
        <f>IFERROR(VLOOKUP($A998,[3]库存报告使用数据!$A$1:$E$65536,5,0),"")</f>
        <v/>
      </c>
      <c r="R998" t="str">
        <f>IFERROR(VLOOKUP($A998,[3]库存报告使用数据!$A$1:$H$65536,8,0),"")</f>
        <v/>
      </c>
      <c r="S998" t="str">
        <f>IFERROR(VLOOKUP($A998,[3]库存报告使用数据!$A$1:$K$65536,11,0),"")</f>
        <v/>
      </c>
      <c r="T998" t="str">
        <f>IFERROR(VLOOKUP($A998,[3]库存报告使用数据!$A$1:$C$65536,3,0),"")</f>
        <v/>
      </c>
      <c r="U998" t="str">
        <f>IFERROR(VLOOKUP($A998,[3]库存报告使用数据!$A$1:$F$65536,6,0),"")</f>
        <v/>
      </c>
      <c r="V998" t="str">
        <f>IFERROR(VLOOKUP($A998,[3]库存报告使用数据!$A$1:$I$65536,9,0),"")</f>
        <v/>
      </c>
      <c r="W998" t="str">
        <f>IFERROR(VLOOKUP($A998,[3]库存报告使用数据!$A$1:$L$65536,12,0),"")</f>
        <v/>
      </c>
      <c r="X998" s="20" t="str">
        <f t="shared" si="257"/>
        <v/>
      </c>
      <c r="Y998" s="20" t="str">
        <f t="shared" si="258"/>
        <v/>
      </c>
      <c r="Z998" s="20" t="str">
        <f t="shared" si="259"/>
        <v/>
      </c>
      <c r="AA998" s="20" t="str">
        <f t="shared" si="260"/>
        <v/>
      </c>
      <c r="AB998" t="str">
        <f>IFERROR(VLOOKUP($A998,[3]库存报告使用数据!$A$1:$D$65536,4,0),"")</f>
        <v/>
      </c>
      <c r="AC998" t="str">
        <f>IFERROR(VLOOKUP($A998,[3]库存报告使用数据!$A$1:$G$65536,7,0),"")</f>
        <v/>
      </c>
      <c r="AD998" t="str">
        <f>IFERROR(VLOOKUP($A998,[3]库存报告使用数据!$A$1:$J$65536,10,0),"")</f>
        <v/>
      </c>
      <c r="AE998" t="str">
        <f>IFERROR(VLOOKUP($A998,[3]库存报告使用数据!$A$1:$M$65536,13,0),"")</f>
        <v/>
      </c>
      <c r="AF998" s="20" t="str">
        <f t="shared" si="261"/>
        <v/>
      </c>
      <c r="AG998" s="20" t="str">
        <f t="shared" si="262"/>
        <v/>
      </c>
      <c r="AH998" s="20" t="str">
        <f t="shared" si="263"/>
        <v/>
      </c>
      <c r="AI998" s="20" t="str">
        <f t="shared" si="264"/>
        <v/>
      </c>
      <c r="AJ998">
        <f>IFERROR(VLOOKUP($B998,[4]库存报告使用数据!$A$1:$B$65536,2,0),0)</f>
        <v>1</v>
      </c>
      <c r="AK998">
        <f>IFERROR(VLOOKUP($B998,[4]库存报告使用数据!$A$1:$C$65536,3,0),)</f>
        <v>0</v>
      </c>
      <c r="AL998">
        <f>IFERROR(VLOOKUP($B998,[4]库存报告使用数据!$A$1:$D$65536,4,0),)</f>
        <v>0</v>
      </c>
      <c r="AM998">
        <f>IFERROR(VLOOKUP($B998,[4]库存报告使用数据!$A$1:$E$65536,5,0),)</f>
        <v>1</v>
      </c>
      <c r="AN998" s="20">
        <f t="shared" si="265"/>
        <v>0</v>
      </c>
      <c r="AO998" s="20" t="str">
        <f t="shared" si="266"/>
        <v/>
      </c>
      <c r="AP998" s="20" t="str">
        <f t="shared" si="267"/>
        <v/>
      </c>
      <c r="AQ998" s="20">
        <f t="shared" si="268"/>
        <v>0</v>
      </c>
      <c r="AR998" s="32">
        <f t="shared" si="269"/>
        <v>0</v>
      </c>
      <c r="AS998" s="32">
        <f t="shared" si="270"/>
        <v>0</v>
      </c>
      <c r="AT998" s="32">
        <f t="shared" si="271"/>
        <v>5</v>
      </c>
      <c r="AU998" s="28" t="str">
        <f t="shared" si="272"/>
        <v>库存为5</v>
      </c>
      <c r="AV998" s="34" t="str">
        <f>IFERROR(时间!$B$4+AU998,"上周无销量")</f>
        <v>上周无销量</v>
      </c>
    </row>
    <row r="999" spans="1:48">
      <c r="A999" s="18" t="s">
        <v>1044</v>
      </c>
      <c r="B999" t="str">
        <f>VLOOKUP(A999,'[1]sku-asin（子）'!$A:$B,2,0)</f>
        <v>B074P1R4Z1</v>
      </c>
      <c r="C999" t="str">
        <f>VLOOKUP(A999,'[1]子sku-父sku'!$A:$B,2,0)</f>
        <v>LYQ-CSM048</v>
      </c>
      <c r="D999" s="28">
        <f>IFERROR(VLOOKUP(A999,[2]库存报告使用数据处理!$A:$C,3,0),0)</f>
        <v>0</v>
      </c>
      <c r="E999" s="28">
        <f>IFERROR(VLOOKUP(A999,[2]库存报告使用数据处理!$A:$D,4,0),0)</f>
        <v>0</v>
      </c>
      <c r="F999" s="28">
        <f>IFERROR(VLOOKUP(A999,[2]库存报告使用数据处理!$A:$E,5,0),0)</f>
        <v>0</v>
      </c>
      <c r="G999" s="28">
        <f>IFERROR(VLOOKUP(A999,[2]库存报告使用数据处理!$A:$F,6,0),0)</f>
        <v>0</v>
      </c>
      <c r="H999" s="29">
        <f>IFERROR(VLOOKUP(A999,[2]库存报告使用数据处理!$A:$G,7,0),0)</f>
        <v>0</v>
      </c>
      <c r="I999">
        <f>IFERROR(VLOOKUP(A999,[5]数据处理!$A:$B,2,0),0)</f>
        <v>8</v>
      </c>
      <c r="J999" s="30">
        <f>IFERROR(VLOOKUP(A999,[5]数据处理!$A:$D,4,0),0)</f>
        <v>0</v>
      </c>
      <c r="K999" s="30">
        <f>IFERROR(VLOOKUP(A999,[5]数据处理!$A:$E,5,0),0)</f>
        <v>0</v>
      </c>
      <c r="L999" s="30">
        <f>IFERROR(VLOOKUP(A999,[5]数据处理!$A:$G,7,0),0)</f>
        <v>0</v>
      </c>
      <c r="M999">
        <f t="shared" si="256"/>
        <v>8</v>
      </c>
      <c r="N999">
        <f>IFERROR(VLOOKUP(A999,[5]数据处理!$A:$C,3,0),0)</f>
        <v>0</v>
      </c>
      <c r="O999">
        <f>IFERROR(VLOOKUP($A999,[5]数据处理!$A:$N,14,0),0)</f>
        <v>7</v>
      </c>
      <c r="P999">
        <f>IFERROR(VLOOKUP($A999,[3]库存报告使用数据!$A$1:$B$65536,2,0),"")</f>
        <v>0</v>
      </c>
      <c r="Q999">
        <f>IFERROR(VLOOKUP($A999,[3]库存报告使用数据!$A$1:$E$65536,5,0),"")</f>
        <v>224</v>
      </c>
      <c r="R999">
        <f>IFERROR(VLOOKUP($A999,[3]库存报告使用数据!$A$1:$H$65536,8,0),"")</f>
        <v>362</v>
      </c>
      <c r="S999">
        <f>IFERROR(VLOOKUP($A999,[3]库存报告使用数据!$A$1:$K$65536,11,0),"")</f>
        <v>402</v>
      </c>
      <c r="T999">
        <f>IFERROR(VLOOKUP($A999,[3]库存报告使用数据!$A$1:$C$65536,3,0),"")</f>
        <v>0</v>
      </c>
      <c r="U999">
        <f>IFERROR(VLOOKUP($A999,[3]库存报告使用数据!$A$1:$F$65536,6,0),"")</f>
        <v>5</v>
      </c>
      <c r="V999">
        <f>IFERROR(VLOOKUP($A999,[3]库存报告使用数据!$A$1:$I$65536,9,0),"")</f>
        <v>1</v>
      </c>
      <c r="W999">
        <f>IFERROR(VLOOKUP($A999,[3]库存报告使用数据!$A$1:$L$65536,12,0),"")</f>
        <v>1</v>
      </c>
      <c r="X999" s="20" t="str">
        <f t="shared" si="257"/>
        <v/>
      </c>
      <c r="Y999" s="20">
        <f t="shared" si="258"/>
        <v>0.0223214285714286</v>
      </c>
      <c r="Z999" s="20">
        <f t="shared" si="259"/>
        <v>0.00276243093922652</v>
      </c>
      <c r="AA999" s="20">
        <f t="shared" si="260"/>
        <v>0.00248756218905473</v>
      </c>
      <c r="AB999">
        <f>IFERROR(VLOOKUP($A999,[3]库存报告使用数据!$A$1:$D$65536,4,0),"")</f>
        <v>0</v>
      </c>
      <c r="AC999">
        <f>IFERROR(VLOOKUP($A999,[3]库存报告使用数据!$A$1:$G$65536,7,0),"")</f>
        <v>0</v>
      </c>
      <c r="AD999">
        <f>IFERROR(VLOOKUP($A999,[3]库存报告使用数据!$A$1:$J$65536,10,0),"")</f>
        <v>0</v>
      </c>
      <c r="AE999">
        <f>IFERROR(VLOOKUP($A999,[3]库存报告使用数据!$A$1:$M$65536,13,0),"")</f>
        <v>0</v>
      </c>
      <c r="AF999" s="20" t="str">
        <f t="shared" si="261"/>
        <v/>
      </c>
      <c r="AG999" s="20" t="str">
        <f t="shared" si="262"/>
        <v/>
      </c>
      <c r="AH999" s="20" t="str">
        <f t="shared" si="263"/>
        <v/>
      </c>
      <c r="AI999" s="20" t="str">
        <f t="shared" si="264"/>
        <v/>
      </c>
      <c r="AJ999">
        <f>IFERROR(VLOOKUP($B999,[4]库存报告使用数据!$A$1:$B$65536,2,0),0)</f>
        <v>0</v>
      </c>
      <c r="AK999">
        <f>IFERROR(VLOOKUP($B999,[4]库存报告使用数据!$A$1:$C$65536,3,0),)</f>
        <v>4</v>
      </c>
      <c r="AL999">
        <f>IFERROR(VLOOKUP($B999,[4]库存报告使用数据!$A$1:$D$65536,4,0),)</f>
        <v>2</v>
      </c>
      <c r="AM999">
        <f>IFERROR(VLOOKUP($B999,[4]库存报告使用数据!$A$1:$E$65536,5,0),)</f>
        <v>1</v>
      </c>
      <c r="AN999" s="20" t="str">
        <f t="shared" si="265"/>
        <v/>
      </c>
      <c r="AO999" s="20">
        <f t="shared" si="266"/>
        <v>0</v>
      </c>
      <c r="AP999" s="20">
        <f t="shared" si="267"/>
        <v>0</v>
      </c>
      <c r="AQ999" s="20">
        <f t="shared" si="268"/>
        <v>0</v>
      </c>
      <c r="AR999" s="32">
        <f t="shared" si="269"/>
        <v>0</v>
      </c>
      <c r="AS999" s="32">
        <f t="shared" si="270"/>
        <v>0</v>
      </c>
      <c r="AT999" s="32">
        <f t="shared" si="271"/>
        <v>8</v>
      </c>
      <c r="AU999" s="28" t="str">
        <f t="shared" si="272"/>
        <v>库存为8</v>
      </c>
      <c r="AV999" s="34" t="str">
        <f>IFERROR(时间!$B$4+AU999,"上周无销量")</f>
        <v>上周无销量</v>
      </c>
    </row>
    <row r="1000" spans="1:48">
      <c r="A1000" s="18" t="s">
        <v>1045</v>
      </c>
      <c r="B1000" t="str">
        <f>VLOOKUP(A1000,'[1]sku-asin（子）'!$A:$B,2,0)</f>
        <v>B074NZKCP9</v>
      </c>
      <c r="C1000" t="str">
        <f>VLOOKUP(A1000,'[1]子sku-父sku'!$A:$B,2,0)</f>
        <v>LYQ-CSM048</v>
      </c>
      <c r="D1000" s="28">
        <f>IFERROR(VLOOKUP(A1000,[2]库存报告使用数据处理!$A:$C,3,0),0)</f>
        <v>0</v>
      </c>
      <c r="E1000" s="28">
        <f>IFERROR(VLOOKUP(A1000,[2]库存报告使用数据处理!$A:$D,4,0),0)</f>
        <v>0</v>
      </c>
      <c r="F1000" s="28">
        <f>IFERROR(VLOOKUP(A1000,[2]库存报告使用数据处理!$A:$E,5,0),0)</f>
        <v>0</v>
      </c>
      <c r="G1000" s="28">
        <f>IFERROR(VLOOKUP(A1000,[2]库存报告使用数据处理!$A:$F,6,0),0)</f>
        <v>0</v>
      </c>
      <c r="H1000" s="29">
        <f>IFERROR(VLOOKUP(A1000,[2]库存报告使用数据处理!$A:$G,7,0),0)</f>
        <v>0</v>
      </c>
      <c r="I1000">
        <f>IFERROR(VLOOKUP(A1000,[5]数据处理!$A:$B,2,0),0)</f>
        <v>4</v>
      </c>
      <c r="J1000" s="30">
        <f>IFERROR(VLOOKUP(A1000,[5]数据处理!$A:$D,4,0),0)</f>
        <v>0</v>
      </c>
      <c r="K1000" s="30">
        <f>IFERROR(VLOOKUP(A1000,[5]数据处理!$A:$E,5,0),0)</f>
        <v>0</v>
      </c>
      <c r="L1000" s="30">
        <f>IFERROR(VLOOKUP(A1000,[5]数据处理!$A:$G,7,0),0)</f>
        <v>0</v>
      </c>
      <c r="M1000">
        <f t="shared" si="256"/>
        <v>4</v>
      </c>
      <c r="N1000">
        <f>IFERROR(VLOOKUP(A1000,[5]数据处理!$A:$C,3,0),0)</f>
        <v>0</v>
      </c>
      <c r="O1000">
        <f>IFERROR(VLOOKUP($A1000,[5]数据处理!$A:$N,14,0),0)</f>
        <v>4</v>
      </c>
      <c r="P1000" t="str">
        <f>IFERROR(VLOOKUP($A1000,[3]库存报告使用数据!$A$1:$B$65536,2,0),"")</f>
        <v/>
      </c>
      <c r="Q1000" t="str">
        <f>IFERROR(VLOOKUP($A1000,[3]库存报告使用数据!$A$1:$E$65536,5,0),"")</f>
        <v/>
      </c>
      <c r="R1000" t="str">
        <f>IFERROR(VLOOKUP($A1000,[3]库存报告使用数据!$A$1:$H$65536,8,0),"")</f>
        <v/>
      </c>
      <c r="S1000" t="str">
        <f>IFERROR(VLOOKUP($A1000,[3]库存报告使用数据!$A$1:$K$65536,11,0),"")</f>
        <v/>
      </c>
      <c r="T1000" t="str">
        <f>IFERROR(VLOOKUP($A1000,[3]库存报告使用数据!$A$1:$C$65536,3,0),"")</f>
        <v/>
      </c>
      <c r="U1000" t="str">
        <f>IFERROR(VLOOKUP($A1000,[3]库存报告使用数据!$A$1:$F$65536,6,0),"")</f>
        <v/>
      </c>
      <c r="V1000" t="str">
        <f>IFERROR(VLOOKUP($A1000,[3]库存报告使用数据!$A$1:$I$65536,9,0),"")</f>
        <v/>
      </c>
      <c r="W1000" t="str">
        <f>IFERROR(VLOOKUP($A1000,[3]库存报告使用数据!$A$1:$L$65536,12,0),"")</f>
        <v/>
      </c>
      <c r="X1000" s="20" t="str">
        <f t="shared" si="257"/>
        <v/>
      </c>
      <c r="Y1000" s="20" t="str">
        <f t="shared" si="258"/>
        <v/>
      </c>
      <c r="Z1000" s="20" t="str">
        <f t="shared" si="259"/>
        <v/>
      </c>
      <c r="AA1000" s="20" t="str">
        <f t="shared" si="260"/>
        <v/>
      </c>
      <c r="AB1000" t="str">
        <f>IFERROR(VLOOKUP($A1000,[3]库存报告使用数据!$A$1:$D$65536,4,0),"")</f>
        <v/>
      </c>
      <c r="AC1000" t="str">
        <f>IFERROR(VLOOKUP($A1000,[3]库存报告使用数据!$A$1:$G$65536,7,0),"")</f>
        <v/>
      </c>
      <c r="AD1000" t="str">
        <f>IFERROR(VLOOKUP($A1000,[3]库存报告使用数据!$A$1:$J$65536,10,0),"")</f>
        <v/>
      </c>
      <c r="AE1000" t="str">
        <f>IFERROR(VLOOKUP($A1000,[3]库存报告使用数据!$A$1:$M$65536,13,0),"")</f>
        <v/>
      </c>
      <c r="AF1000" s="20" t="str">
        <f t="shared" si="261"/>
        <v/>
      </c>
      <c r="AG1000" s="20" t="str">
        <f t="shared" si="262"/>
        <v/>
      </c>
      <c r="AH1000" s="20" t="str">
        <f t="shared" si="263"/>
        <v/>
      </c>
      <c r="AI1000" s="20" t="str">
        <f t="shared" si="264"/>
        <v/>
      </c>
      <c r="AJ1000">
        <f>IFERROR(VLOOKUP($B1000,[4]库存报告使用数据!$A$1:$B$65536,2,0),0)</f>
        <v>0</v>
      </c>
      <c r="AK1000">
        <f>IFERROR(VLOOKUP($B1000,[4]库存报告使用数据!$A$1:$C$65536,3,0),)</f>
        <v>3</v>
      </c>
      <c r="AL1000">
        <f>IFERROR(VLOOKUP($B1000,[4]库存报告使用数据!$A$1:$D$65536,4,0),)</f>
        <v>0</v>
      </c>
      <c r="AM1000">
        <f>IFERROR(VLOOKUP($B1000,[4]库存报告使用数据!$A$1:$E$65536,5,0),)</f>
        <v>0</v>
      </c>
      <c r="AN1000" s="20" t="str">
        <f t="shared" si="265"/>
        <v/>
      </c>
      <c r="AO1000" s="20">
        <f t="shared" si="266"/>
        <v>0</v>
      </c>
      <c r="AP1000" s="20" t="str">
        <f t="shared" si="267"/>
        <v/>
      </c>
      <c r="AQ1000" s="20" t="str">
        <f t="shared" si="268"/>
        <v/>
      </c>
      <c r="AR1000" s="32">
        <f t="shared" si="269"/>
        <v>0</v>
      </c>
      <c r="AS1000" s="32">
        <f t="shared" si="270"/>
        <v>0</v>
      </c>
      <c r="AT1000" s="32">
        <f t="shared" si="271"/>
        <v>4</v>
      </c>
      <c r="AU1000" s="28" t="str">
        <f t="shared" si="272"/>
        <v>库存为4</v>
      </c>
      <c r="AV1000" s="34" t="str">
        <f>IFERROR(时间!$B$4+AU1000,"上周无销量")</f>
        <v>上周无销量</v>
      </c>
    </row>
    <row r="1001" spans="1:48">
      <c r="A1001" s="18" t="s">
        <v>1046</v>
      </c>
      <c r="B1001" t="str">
        <f>VLOOKUP(A1001,'[1]sku-asin（子）'!$A:$B,2,0)</f>
        <v>B074P5RQR3</v>
      </c>
      <c r="C1001" t="str">
        <f>VLOOKUP(A1001,'[1]子sku-父sku'!$A:$B,2,0)</f>
        <v>LYQ-CSM048</v>
      </c>
      <c r="D1001" s="28">
        <f>IFERROR(VLOOKUP(A1001,[2]库存报告使用数据处理!$A:$C,3,0),0)</f>
        <v>0</v>
      </c>
      <c r="E1001" s="28">
        <f>IFERROR(VLOOKUP(A1001,[2]库存报告使用数据处理!$A:$D,4,0),0)</f>
        <v>0</v>
      </c>
      <c r="F1001" s="28">
        <f>IFERROR(VLOOKUP(A1001,[2]库存报告使用数据处理!$A:$E,5,0),0)</f>
        <v>0</v>
      </c>
      <c r="G1001" s="28">
        <f>IFERROR(VLOOKUP(A1001,[2]库存报告使用数据处理!$A:$F,6,0),0)</f>
        <v>0</v>
      </c>
      <c r="H1001" s="29">
        <f>IFERROR(VLOOKUP(A1001,[2]库存报告使用数据处理!$A:$G,7,0),0)</f>
        <v>0</v>
      </c>
      <c r="I1001">
        <f>IFERROR(VLOOKUP(A1001,[5]数据处理!$A:$B,2,0),0)</f>
        <v>4</v>
      </c>
      <c r="J1001" s="30">
        <f>IFERROR(VLOOKUP(A1001,[5]数据处理!$A:$D,4,0),0)</f>
        <v>0</v>
      </c>
      <c r="K1001" s="30">
        <f>IFERROR(VLOOKUP(A1001,[5]数据处理!$A:$E,5,0),0)</f>
        <v>0</v>
      </c>
      <c r="L1001" s="30">
        <f>IFERROR(VLOOKUP(A1001,[5]数据处理!$A:$G,7,0),0)</f>
        <v>0</v>
      </c>
      <c r="M1001">
        <f t="shared" si="256"/>
        <v>4</v>
      </c>
      <c r="N1001">
        <f>IFERROR(VLOOKUP(A1001,[5]数据处理!$A:$C,3,0),0)</f>
        <v>0</v>
      </c>
      <c r="O1001">
        <f>IFERROR(VLOOKUP($A1001,[5]数据处理!$A:$N,14,0),0)</f>
        <v>4</v>
      </c>
      <c r="P1001" t="str">
        <f>IFERROR(VLOOKUP($A1001,[3]库存报告使用数据!$A$1:$B$65536,2,0),"")</f>
        <v/>
      </c>
      <c r="Q1001" t="str">
        <f>IFERROR(VLOOKUP($A1001,[3]库存报告使用数据!$A$1:$E$65536,5,0),"")</f>
        <v/>
      </c>
      <c r="R1001" t="str">
        <f>IFERROR(VLOOKUP($A1001,[3]库存报告使用数据!$A$1:$H$65536,8,0),"")</f>
        <v/>
      </c>
      <c r="S1001" t="str">
        <f>IFERROR(VLOOKUP($A1001,[3]库存报告使用数据!$A$1:$K$65536,11,0),"")</f>
        <v/>
      </c>
      <c r="T1001" t="str">
        <f>IFERROR(VLOOKUP($A1001,[3]库存报告使用数据!$A$1:$C$65536,3,0),"")</f>
        <v/>
      </c>
      <c r="U1001" t="str">
        <f>IFERROR(VLOOKUP($A1001,[3]库存报告使用数据!$A$1:$F$65536,6,0),"")</f>
        <v/>
      </c>
      <c r="V1001" t="str">
        <f>IFERROR(VLOOKUP($A1001,[3]库存报告使用数据!$A$1:$I$65536,9,0),"")</f>
        <v/>
      </c>
      <c r="W1001" t="str">
        <f>IFERROR(VLOOKUP($A1001,[3]库存报告使用数据!$A$1:$L$65536,12,0),"")</f>
        <v/>
      </c>
      <c r="X1001" s="20" t="str">
        <f t="shared" si="257"/>
        <v/>
      </c>
      <c r="Y1001" s="20" t="str">
        <f t="shared" si="258"/>
        <v/>
      </c>
      <c r="Z1001" s="20" t="str">
        <f t="shared" si="259"/>
        <v/>
      </c>
      <c r="AA1001" s="20" t="str">
        <f t="shared" si="260"/>
        <v/>
      </c>
      <c r="AB1001" t="str">
        <f>IFERROR(VLOOKUP($A1001,[3]库存报告使用数据!$A$1:$D$65536,4,0),"")</f>
        <v/>
      </c>
      <c r="AC1001" t="str">
        <f>IFERROR(VLOOKUP($A1001,[3]库存报告使用数据!$A$1:$G$65536,7,0),"")</f>
        <v/>
      </c>
      <c r="AD1001" t="str">
        <f>IFERROR(VLOOKUP($A1001,[3]库存报告使用数据!$A$1:$J$65536,10,0),"")</f>
        <v/>
      </c>
      <c r="AE1001" t="str">
        <f>IFERROR(VLOOKUP($A1001,[3]库存报告使用数据!$A$1:$M$65536,13,0),"")</f>
        <v/>
      </c>
      <c r="AF1001" s="20" t="str">
        <f t="shared" si="261"/>
        <v/>
      </c>
      <c r="AG1001" s="20" t="str">
        <f t="shared" si="262"/>
        <v/>
      </c>
      <c r="AH1001" s="20" t="str">
        <f t="shared" si="263"/>
        <v/>
      </c>
      <c r="AI1001" s="20" t="str">
        <f t="shared" si="264"/>
        <v/>
      </c>
      <c r="AJ1001">
        <f>IFERROR(VLOOKUP($B1001,[4]库存报告使用数据!$A$1:$B$65536,2,0),0)</f>
        <v>0</v>
      </c>
      <c r="AK1001">
        <f>IFERROR(VLOOKUP($B1001,[4]库存报告使用数据!$A$1:$C$65536,3,0),)</f>
        <v>1</v>
      </c>
      <c r="AL1001">
        <f>IFERROR(VLOOKUP($B1001,[4]库存报告使用数据!$A$1:$D$65536,4,0),)</f>
        <v>0</v>
      </c>
      <c r="AM1001">
        <f>IFERROR(VLOOKUP($B1001,[4]库存报告使用数据!$A$1:$E$65536,5,0),)</f>
        <v>0</v>
      </c>
      <c r="AN1001" s="20" t="str">
        <f t="shared" si="265"/>
        <v/>
      </c>
      <c r="AO1001" s="20">
        <f t="shared" si="266"/>
        <v>0</v>
      </c>
      <c r="AP1001" s="20" t="str">
        <f t="shared" si="267"/>
        <v/>
      </c>
      <c r="AQ1001" s="20" t="str">
        <f t="shared" si="268"/>
        <v/>
      </c>
      <c r="AR1001" s="32">
        <f t="shared" si="269"/>
        <v>0</v>
      </c>
      <c r="AS1001" s="32">
        <f t="shared" si="270"/>
        <v>0</v>
      </c>
      <c r="AT1001" s="32">
        <f t="shared" si="271"/>
        <v>4</v>
      </c>
      <c r="AU1001" s="28" t="str">
        <f t="shared" si="272"/>
        <v>库存为4</v>
      </c>
      <c r="AV1001" s="34" t="str">
        <f>IFERROR(时间!$B$4+AU1001,"上周无销量")</f>
        <v>上周无销量</v>
      </c>
    </row>
    <row r="1002" spans="1:48">
      <c r="A1002" s="18" t="s">
        <v>1047</v>
      </c>
      <c r="B1002" t="str">
        <f>VLOOKUP(A1002,'[1]sku-asin（子）'!$A:$B,2,0)</f>
        <v>B074P35TRN</v>
      </c>
      <c r="C1002" t="str">
        <f>VLOOKUP(A1002,'[1]子sku-父sku'!$A:$B,2,0)</f>
        <v>LYQ-CSM048</v>
      </c>
      <c r="D1002" s="28">
        <f>IFERROR(VLOOKUP(A1002,[2]库存报告使用数据处理!$A:$C,3,0),0)</f>
        <v>0</v>
      </c>
      <c r="E1002" s="28">
        <f>IFERROR(VLOOKUP(A1002,[2]库存报告使用数据处理!$A:$D,4,0),0)</f>
        <v>0</v>
      </c>
      <c r="F1002" s="28">
        <f>IFERROR(VLOOKUP(A1002,[2]库存报告使用数据处理!$A:$E,5,0),0)</f>
        <v>1</v>
      </c>
      <c r="G1002" s="28">
        <f>IFERROR(VLOOKUP(A1002,[2]库存报告使用数据处理!$A:$F,6,0),0)</f>
        <v>0</v>
      </c>
      <c r="H1002" s="29">
        <f>IFERROR(VLOOKUP(A1002,[2]库存报告使用数据处理!$A:$G,7,0),0)</f>
        <v>13.89</v>
      </c>
      <c r="I1002">
        <f>IFERROR(VLOOKUP(A1002,[5]数据处理!$A:$B,2,0),0)</f>
        <v>7</v>
      </c>
      <c r="J1002" s="30">
        <f>IFERROR(VLOOKUP(A1002,[5]数据处理!$A:$D,4,0),0)</f>
        <v>0</v>
      </c>
      <c r="K1002" s="30">
        <f>IFERROR(VLOOKUP(A1002,[5]数据处理!$A:$E,5,0),0)</f>
        <v>0</v>
      </c>
      <c r="L1002" s="30">
        <f>IFERROR(VLOOKUP(A1002,[5]数据处理!$A:$G,7,0),0)</f>
        <v>0</v>
      </c>
      <c r="M1002">
        <f t="shared" si="256"/>
        <v>7</v>
      </c>
      <c r="N1002">
        <f>IFERROR(VLOOKUP(A1002,[5]数据处理!$A:$C,3,0),0)</f>
        <v>0</v>
      </c>
      <c r="O1002">
        <f>IFERROR(VLOOKUP($A1002,[5]数据处理!$A:$N,14,0),0)</f>
        <v>7</v>
      </c>
      <c r="P1002" t="str">
        <f>IFERROR(VLOOKUP($A1002,[3]库存报告使用数据!$A$1:$B$65536,2,0),"")</f>
        <v/>
      </c>
      <c r="Q1002" t="str">
        <f>IFERROR(VLOOKUP($A1002,[3]库存报告使用数据!$A$1:$E$65536,5,0),"")</f>
        <v/>
      </c>
      <c r="R1002" t="str">
        <f>IFERROR(VLOOKUP($A1002,[3]库存报告使用数据!$A$1:$H$65536,8,0),"")</f>
        <v/>
      </c>
      <c r="S1002" t="str">
        <f>IFERROR(VLOOKUP($A1002,[3]库存报告使用数据!$A$1:$K$65536,11,0),"")</f>
        <v/>
      </c>
      <c r="T1002" t="str">
        <f>IFERROR(VLOOKUP($A1002,[3]库存报告使用数据!$A$1:$C$65536,3,0),"")</f>
        <v/>
      </c>
      <c r="U1002" t="str">
        <f>IFERROR(VLOOKUP($A1002,[3]库存报告使用数据!$A$1:$F$65536,6,0),"")</f>
        <v/>
      </c>
      <c r="V1002" t="str">
        <f>IFERROR(VLOOKUP($A1002,[3]库存报告使用数据!$A$1:$I$65536,9,0),"")</f>
        <v/>
      </c>
      <c r="W1002" t="str">
        <f>IFERROR(VLOOKUP($A1002,[3]库存报告使用数据!$A$1:$L$65536,12,0),"")</f>
        <v/>
      </c>
      <c r="X1002" s="20" t="str">
        <f t="shared" si="257"/>
        <v/>
      </c>
      <c r="Y1002" s="20" t="str">
        <f t="shared" si="258"/>
        <v/>
      </c>
      <c r="Z1002" s="20" t="str">
        <f t="shared" si="259"/>
        <v/>
      </c>
      <c r="AA1002" s="20" t="str">
        <f t="shared" si="260"/>
        <v/>
      </c>
      <c r="AB1002" t="str">
        <f>IFERROR(VLOOKUP($A1002,[3]库存报告使用数据!$A$1:$D$65536,4,0),"")</f>
        <v/>
      </c>
      <c r="AC1002" t="str">
        <f>IFERROR(VLOOKUP($A1002,[3]库存报告使用数据!$A$1:$G$65536,7,0),"")</f>
        <v/>
      </c>
      <c r="AD1002" t="str">
        <f>IFERROR(VLOOKUP($A1002,[3]库存报告使用数据!$A$1:$J$65536,10,0),"")</f>
        <v/>
      </c>
      <c r="AE1002" t="str">
        <f>IFERROR(VLOOKUP($A1002,[3]库存报告使用数据!$A$1:$M$65536,13,0),"")</f>
        <v/>
      </c>
      <c r="AF1002" s="20" t="str">
        <f t="shared" si="261"/>
        <v/>
      </c>
      <c r="AG1002" s="20" t="str">
        <f t="shared" si="262"/>
        <v/>
      </c>
      <c r="AH1002" s="20" t="str">
        <f t="shared" si="263"/>
        <v/>
      </c>
      <c r="AI1002" s="20" t="str">
        <f t="shared" si="264"/>
        <v/>
      </c>
      <c r="AJ1002">
        <f>IFERROR(VLOOKUP($B1002,[4]库存报告使用数据!$A$1:$B$65536,2,0),0)</f>
        <v>0</v>
      </c>
      <c r="AK1002">
        <f>IFERROR(VLOOKUP($B1002,[4]库存报告使用数据!$A$1:$C$65536,3,0),)</f>
        <v>0</v>
      </c>
      <c r="AL1002">
        <f>IFERROR(VLOOKUP($B1002,[4]库存报告使用数据!$A$1:$D$65536,4,0),)</f>
        <v>0</v>
      </c>
      <c r="AM1002">
        <f>IFERROR(VLOOKUP($B1002,[4]库存报告使用数据!$A$1:$E$65536,5,0),)</f>
        <v>0</v>
      </c>
      <c r="AN1002" s="20" t="str">
        <f t="shared" si="265"/>
        <v/>
      </c>
      <c r="AO1002" s="20" t="str">
        <f t="shared" si="266"/>
        <v/>
      </c>
      <c r="AP1002" s="20" t="str">
        <f t="shared" si="267"/>
        <v/>
      </c>
      <c r="AQ1002" s="20" t="str">
        <f t="shared" si="268"/>
        <v/>
      </c>
      <c r="AR1002" s="32">
        <f t="shared" si="269"/>
        <v>0</v>
      </c>
      <c r="AS1002" s="32">
        <f t="shared" si="270"/>
        <v>0</v>
      </c>
      <c r="AT1002" s="32">
        <f t="shared" si="271"/>
        <v>7</v>
      </c>
      <c r="AU1002" s="28" t="str">
        <f t="shared" si="272"/>
        <v>库存为7</v>
      </c>
      <c r="AV1002" s="34" t="str">
        <f>IFERROR(时间!$B$4+AU1002,"上周无销量")</f>
        <v>上周无销量</v>
      </c>
    </row>
    <row r="1003" spans="1:48">
      <c r="A1003" s="18" t="s">
        <v>1048</v>
      </c>
      <c r="B1003" t="str">
        <f>VLOOKUP(A1003,'[1]sku-asin（子）'!$A:$B,2,0)</f>
        <v>B074P4B6LX</v>
      </c>
      <c r="C1003" t="str">
        <f>VLOOKUP(A1003,'[1]子sku-父sku'!$A:$B,2,0)</f>
        <v>LYQ-CSM048</v>
      </c>
      <c r="D1003" s="28">
        <f>IFERROR(VLOOKUP(A1003,[2]库存报告使用数据处理!$A:$C,3,0),0)</f>
        <v>0</v>
      </c>
      <c r="E1003" s="28">
        <f>IFERROR(VLOOKUP(A1003,[2]库存报告使用数据处理!$A:$D,4,0),0)</f>
        <v>0</v>
      </c>
      <c r="F1003" s="28">
        <f>IFERROR(VLOOKUP(A1003,[2]库存报告使用数据处理!$A:$E,5,0),0)</f>
        <v>0</v>
      </c>
      <c r="G1003" s="28">
        <f>IFERROR(VLOOKUP(A1003,[2]库存报告使用数据处理!$A:$F,6,0),0)</f>
        <v>0</v>
      </c>
      <c r="H1003" s="29">
        <f>IFERROR(VLOOKUP(A1003,[2]库存报告使用数据处理!$A:$G,7,0),0)</f>
        <v>0</v>
      </c>
      <c r="I1003">
        <f>IFERROR(VLOOKUP(A1003,[5]数据处理!$A:$B,2,0),0)</f>
        <v>6</v>
      </c>
      <c r="J1003" s="30">
        <f>IFERROR(VLOOKUP(A1003,[5]数据处理!$A:$D,4,0),0)</f>
        <v>0</v>
      </c>
      <c r="K1003" s="30">
        <f>IFERROR(VLOOKUP(A1003,[5]数据处理!$A:$E,5,0),0)</f>
        <v>0</v>
      </c>
      <c r="L1003" s="30">
        <f>IFERROR(VLOOKUP(A1003,[5]数据处理!$A:$G,7,0),0)</f>
        <v>0</v>
      </c>
      <c r="M1003">
        <f t="shared" si="256"/>
        <v>6</v>
      </c>
      <c r="N1003">
        <f>IFERROR(VLOOKUP(A1003,[5]数据处理!$A:$C,3,0),0)</f>
        <v>0</v>
      </c>
      <c r="O1003">
        <f>IFERROR(VLOOKUP($A1003,[5]数据处理!$A:$N,14,0),0)</f>
        <v>6</v>
      </c>
      <c r="P1003" t="str">
        <f>IFERROR(VLOOKUP($A1003,[3]库存报告使用数据!$A$1:$B$65536,2,0),"")</f>
        <v/>
      </c>
      <c r="Q1003" t="str">
        <f>IFERROR(VLOOKUP($A1003,[3]库存报告使用数据!$A$1:$E$65536,5,0),"")</f>
        <v/>
      </c>
      <c r="R1003" t="str">
        <f>IFERROR(VLOOKUP($A1003,[3]库存报告使用数据!$A$1:$H$65536,8,0),"")</f>
        <v/>
      </c>
      <c r="S1003" t="str">
        <f>IFERROR(VLOOKUP($A1003,[3]库存报告使用数据!$A$1:$K$65536,11,0),"")</f>
        <v/>
      </c>
      <c r="T1003" t="str">
        <f>IFERROR(VLOOKUP($A1003,[3]库存报告使用数据!$A$1:$C$65536,3,0),"")</f>
        <v/>
      </c>
      <c r="U1003" t="str">
        <f>IFERROR(VLOOKUP($A1003,[3]库存报告使用数据!$A$1:$F$65536,6,0),"")</f>
        <v/>
      </c>
      <c r="V1003" t="str">
        <f>IFERROR(VLOOKUP($A1003,[3]库存报告使用数据!$A$1:$I$65536,9,0),"")</f>
        <v/>
      </c>
      <c r="W1003" t="str">
        <f>IFERROR(VLOOKUP($A1003,[3]库存报告使用数据!$A$1:$L$65536,12,0),"")</f>
        <v/>
      </c>
      <c r="X1003" s="20" t="str">
        <f t="shared" si="257"/>
        <v/>
      </c>
      <c r="Y1003" s="20" t="str">
        <f t="shared" si="258"/>
        <v/>
      </c>
      <c r="Z1003" s="20" t="str">
        <f t="shared" si="259"/>
        <v/>
      </c>
      <c r="AA1003" s="20" t="str">
        <f t="shared" si="260"/>
        <v/>
      </c>
      <c r="AB1003" t="str">
        <f>IFERROR(VLOOKUP($A1003,[3]库存报告使用数据!$A$1:$D$65536,4,0),"")</f>
        <v/>
      </c>
      <c r="AC1003" t="str">
        <f>IFERROR(VLOOKUP($A1003,[3]库存报告使用数据!$A$1:$G$65536,7,0),"")</f>
        <v/>
      </c>
      <c r="AD1003" t="str">
        <f>IFERROR(VLOOKUP($A1003,[3]库存报告使用数据!$A$1:$J$65536,10,0),"")</f>
        <v/>
      </c>
      <c r="AE1003" t="str">
        <f>IFERROR(VLOOKUP($A1003,[3]库存报告使用数据!$A$1:$M$65536,13,0),"")</f>
        <v/>
      </c>
      <c r="AF1003" s="20" t="str">
        <f t="shared" si="261"/>
        <v/>
      </c>
      <c r="AG1003" s="20" t="str">
        <f t="shared" si="262"/>
        <v/>
      </c>
      <c r="AH1003" s="20" t="str">
        <f t="shared" si="263"/>
        <v/>
      </c>
      <c r="AI1003" s="20" t="str">
        <f t="shared" si="264"/>
        <v/>
      </c>
      <c r="AJ1003">
        <f>IFERROR(VLOOKUP($B1003,[4]库存报告使用数据!$A$1:$B$65536,2,0),0)</f>
        <v>0</v>
      </c>
      <c r="AK1003">
        <f>IFERROR(VLOOKUP($B1003,[4]库存报告使用数据!$A$1:$C$65536,3,0),)</f>
        <v>0</v>
      </c>
      <c r="AL1003">
        <f>IFERROR(VLOOKUP($B1003,[4]库存报告使用数据!$A$1:$D$65536,4,0),)</f>
        <v>0</v>
      </c>
      <c r="AM1003">
        <f>IFERROR(VLOOKUP($B1003,[4]库存报告使用数据!$A$1:$E$65536,5,0),)</f>
        <v>0</v>
      </c>
      <c r="AN1003" s="20" t="str">
        <f t="shared" si="265"/>
        <v/>
      </c>
      <c r="AO1003" s="20" t="str">
        <f t="shared" si="266"/>
        <v/>
      </c>
      <c r="AP1003" s="20" t="str">
        <f t="shared" si="267"/>
        <v/>
      </c>
      <c r="AQ1003" s="20" t="str">
        <f t="shared" si="268"/>
        <v/>
      </c>
      <c r="AR1003" s="32">
        <f t="shared" si="269"/>
        <v>0</v>
      </c>
      <c r="AS1003" s="32">
        <f t="shared" si="270"/>
        <v>0</v>
      </c>
      <c r="AT1003" s="32">
        <f t="shared" si="271"/>
        <v>6</v>
      </c>
      <c r="AU1003" s="28" t="str">
        <f t="shared" si="272"/>
        <v>库存为6</v>
      </c>
      <c r="AV1003" s="34" t="str">
        <f>IFERROR(时间!$B$4+AU1003,"上周无销量")</f>
        <v>上周无销量</v>
      </c>
    </row>
    <row r="1004" spans="1:48">
      <c r="A1004" s="18" t="s">
        <v>1049</v>
      </c>
      <c r="B1004" t="str">
        <f>VLOOKUP(A1004,'[1]sku-asin（子）'!$A:$B,2,0)</f>
        <v>B074P51FNH</v>
      </c>
      <c r="C1004" t="str">
        <f>VLOOKUP(A1004,'[1]子sku-父sku'!$A:$B,2,0)</f>
        <v>LYQ-CSM048</v>
      </c>
      <c r="D1004" s="28">
        <f>IFERROR(VLOOKUP(A1004,[2]库存报告使用数据处理!$A:$C,3,0),0)</f>
        <v>0</v>
      </c>
      <c r="E1004" s="28">
        <f>IFERROR(VLOOKUP(A1004,[2]库存报告使用数据处理!$A:$D,4,0),0)</f>
        <v>0</v>
      </c>
      <c r="F1004" s="28">
        <f>IFERROR(VLOOKUP(A1004,[2]库存报告使用数据处理!$A:$E,5,0),0)</f>
        <v>0</v>
      </c>
      <c r="G1004" s="28">
        <f>IFERROR(VLOOKUP(A1004,[2]库存报告使用数据处理!$A:$F,6,0),0)</f>
        <v>0</v>
      </c>
      <c r="H1004" s="29">
        <f>IFERROR(VLOOKUP(A1004,[2]库存报告使用数据处理!$A:$G,7,0),0)</f>
        <v>0</v>
      </c>
      <c r="I1004">
        <f>IFERROR(VLOOKUP(A1004,[5]数据处理!$A:$B,2,0),0)</f>
        <v>14</v>
      </c>
      <c r="J1004" s="30">
        <f>IFERROR(VLOOKUP(A1004,[5]数据处理!$A:$D,4,0),0)</f>
        <v>0</v>
      </c>
      <c r="K1004" s="30">
        <f>IFERROR(VLOOKUP(A1004,[5]数据处理!$A:$E,5,0),0)</f>
        <v>0</v>
      </c>
      <c r="L1004" s="30">
        <f>IFERROR(VLOOKUP(A1004,[5]数据处理!$A:$G,7,0),0)</f>
        <v>0</v>
      </c>
      <c r="M1004">
        <f t="shared" si="256"/>
        <v>14</v>
      </c>
      <c r="N1004">
        <f>IFERROR(VLOOKUP(A1004,[5]数据处理!$A:$C,3,0),0)</f>
        <v>0</v>
      </c>
      <c r="O1004">
        <f>IFERROR(VLOOKUP($A1004,[5]数据处理!$A:$N,14,0),0)</f>
        <v>14</v>
      </c>
      <c r="P1004" t="str">
        <f>IFERROR(VLOOKUP($A1004,[3]库存报告使用数据!$A$1:$B$65536,2,0),"")</f>
        <v/>
      </c>
      <c r="Q1004" t="str">
        <f>IFERROR(VLOOKUP($A1004,[3]库存报告使用数据!$A$1:$E$65536,5,0),"")</f>
        <v/>
      </c>
      <c r="R1004" t="str">
        <f>IFERROR(VLOOKUP($A1004,[3]库存报告使用数据!$A$1:$H$65536,8,0),"")</f>
        <v/>
      </c>
      <c r="S1004" t="str">
        <f>IFERROR(VLOOKUP($A1004,[3]库存报告使用数据!$A$1:$K$65536,11,0),"")</f>
        <v/>
      </c>
      <c r="T1004" t="str">
        <f>IFERROR(VLOOKUP($A1004,[3]库存报告使用数据!$A$1:$C$65536,3,0),"")</f>
        <v/>
      </c>
      <c r="U1004" t="str">
        <f>IFERROR(VLOOKUP($A1004,[3]库存报告使用数据!$A$1:$F$65536,6,0),"")</f>
        <v/>
      </c>
      <c r="V1004" t="str">
        <f>IFERROR(VLOOKUP($A1004,[3]库存报告使用数据!$A$1:$I$65536,9,0),"")</f>
        <v/>
      </c>
      <c r="W1004" t="str">
        <f>IFERROR(VLOOKUP($A1004,[3]库存报告使用数据!$A$1:$L$65536,12,0),"")</f>
        <v/>
      </c>
      <c r="X1004" s="20" t="str">
        <f t="shared" si="257"/>
        <v/>
      </c>
      <c r="Y1004" s="20" t="str">
        <f t="shared" si="258"/>
        <v/>
      </c>
      <c r="Z1004" s="20" t="str">
        <f t="shared" si="259"/>
        <v/>
      </c>
      <c r="AA1004" s="20" t="str">
        <f t="shared" si="260"/>
        <v/>
      </c>
      <c r="AB1004" t="str">
        <f>IFERROR(VLOOKUP($A1004,[3]库存报告使用数据!$A$1:$D$65536,4,0),"")</f>
        <v/>
      </c>
      <c r="AC1004" t="str">
        <f>IFERROR(VLOOKUP($A1004,[3]库存报告使用数据!$A$1:$G$65536,7,0),"")</f>
        <v/>
      </c>
      <c r="AD1004" t="str">
        <f>IFERROR(VLOOKUP($A1004,[3]库存报告使用数据!$A$1:$J$65536,10,0),"")</f>
        <v/>
      </c>
      <c r="AE1004" t="str">
        <f>IFERROR(VLOOKUP($A1004,[3]库存报告使用数据!$A$1:$M$65536,13,0),"")</f>
        <v/>
      </c>
      <c r="AF1004" s="20" t="str">
        <f t="shared" si="261"/>
        <v/>
      </c>
      <c r="AG1004" s="20" t="str">
        <f t="shared" si="262"/>
        <v/>
      </c>
      <c r="AH1004" s="20" t="str">
        <f t="shared" si="263"/>
        <v/>
      </c>
      <c r="AI1004" s="20" t="str">
        <f t="shared" si="264"/>
        <v/>
      </c>
      <c r="AJ1004">
        <f>IFERROR(VLOOKUP($B1004,[4]库存报告使用数据!$A$1:$B$65536,2,0),0)</f>
        <v>0</v>
      </c>
      <c r="AK1004">
        <f>IFERROR(VLOOKUP($B1004,[4]库存报告使用数据!$A$1:$C$65536,3,0),)</f>
        <v>0</v>
      </c>
      <c r="AL1004">
        <f>IFERROR(VLOOKUP($B1004,[4]库存报告使用数据!$A$1:$D$65536,4,0),)</f>
        <v>0</v>
      </c>
      <c r="AM1004">
        <f>IFERROR(VLOOKUP($B1004,[4]库存报告使用数据!$A$1:$E$65536,5,0),)</f>
        <v>0</v>
      </c>
      <c r="AN1004" s="20" t="str">
        <f t="shared" si="265"/>
        <v/>
      </c>
      <c r="AO1004" s="20" t="str">
        <f t="shared" si="266"/>
        <v/>
      </c>
      <c r="AP1004" s="20" t="str">
        <f t="shared" si="267"/>
        <v/>
      </c>
      <c r="AQ1004" s="20" t="str">
        <f t="shared" si="268"/>
        <v/>
      </c>
      <c r="AR1004" s="32">
        <f t="shared" si="269"/>
        <v>0</v>
      </c>
      <c r="AS1004" s="32">
        <f t="shared" si="270"/>
        <v>0</v>
      </c>
      <c r="AT1004" s="32">
        <f t="shared" si="271"/>
        <v>14</v>
      </c>
      <c r="AU1004" s="28" t="str">
        <f t="shared" si="272"/>
        <v>库存为14</v>
      </c>
      <c r="AV1004" s="34" t="str">
        <f>IFERROR(时间!$B$4+AU1004,"上周无销量")</f>
        <v>上周无销量</v>
      </c>
    </row>
    <row r="1005" spans="1:48">
      <c r="A1005" s="18" t="s">
        <v>1050</v>
      </c>
      <c r="B1005" t="str">
        <f>VLOOKUP(A1005,'[1]sku-asin（子）'!$A:$B,2,0)</f>
        <v>B074NY7C3Y</v>
      </c>
      <c r="C1005" t="str">
        <f>VLOOKUP(A1005,'[1]子sku-父sku'!$A:$B,2,0)</f>
        <v>LYQ-CSM048</v>
      </c>
      <c r="D1005" s="28">
        <f>IFERROR(VLOOKUP(A1005,[2]库存报告使用数据处理!$A:$C,3,0),0)</f>
        <v>0</v>
      </c>
      <c r="E1005" s="28">
        <f>IFERROR(VLOOKUP(A1005,[2]库存报告使用数据处理!$A:$D,4,0),0)</f>
        <v>0</v>
      </c>
      <c r="F1005" s="28">
        <f>IFERROR(VLOOKUP(A1005,[2]库存报告使用数据处理!$A:$E,5,0),0)</f>
        <v>0</v>
      </c>
      <c r="G1005" s="28">
        <f>IFERROR(VLOOKUP(A1005,[2]库存报告使用数据处理!$A:$F,6,0),0)</f>
        <v>0</v>
      </c>
      <c r="H1005" s="29">
        <f>IFERROR(VLOOKUP(A1005,[2]库存报告使用数据处理!$A:$G,7,0),0)</f>
        <v>0</v>
      </c>
      <c r="I1005">
        <f>IFERROR(VLOOKUP(A1005,[5]数据处理!$A:$B,2,0),0)</f>
        <v>3</v>
      </c>
      <c r="J1005" s="30">
        <f>IFERROR(VLOOKUP(A1005,[5]数据处理!$A:$D,4,0),0)</f>
        <v>0</v>
      </c>
      <c r="K1005" s="30">
        <f>IFERROR(VLOOKUP(A1005,[5]数据处理!$A:$E,5,0),0)</f>
        <v>0</v>
      </c>
      <c r="L1005" s="30">
        <f>IFERROR(VLOOKUP(A1005,[5]数据处理!$A:$G,7,0),0)</f>
        <v>0</v>
      </c>
      <c r="M1005">
        <f t="shared" si="256"/>
        <v>3</v>
      </c>
      <c r="N1005">
        <f>IFERROR(VLOOKUP(A1005,[5]数据处理!$A:$C,3,0),0)</f>
        <v>0</v>
      </c>
      <c r="O1005">
        <f>IFERROR(VLOOKUP($A1005,[5]数据处理!$A:$N,14,0),0)</f>
        <v>3</v>
      </c>
      <c r="P1005">
        <f>IFERROR(VLOOKUP($A1005,[3]库存报告使用数据!$A$1:$B$65536,2,0),"")</f>
        <v>282</v>
      </c>
      <c r="Q1005">
        <f>IFERROR(VLOOKUP($A1005,[3]库存报告使用数据!$A$1:$E$65536,5,0),"")</f>
        <v>585</v>
      </c>
      <c r="R1005">
        <f>IFERROR(VLOOKUP($A1005,[3]库存报告使用数据!$A$1:$H$65536,8,0),"")</f>
        <v>143</v>
      </c>
      <c r="S1005">
        <f>IFERROR(VLOOKUP($A1005,[3]库存报告使用数据!$A$1:$K$65536,11,0),"")</f>
        <v>142</v>
      </c>
      <c r="T1005">
        <f>IFERROR(VLOOKUP($A1005,[3]库存报告使用数据!$A$1:$C$65536,3,0),"")</f>
        <v>2</v>
      </c>
      <c r="U1005">
        <f>IFERROR(VLOOKUP($A1005,[3]库存报告使用数据!$A$1:$F$65536,6,0),"")</f>
        <v>2</v>
      </c>
      <c r="V1005">
        <f>IFERROR(VLOOKUP($A1005,[3]库存报告使用数据!$A$1:$I$65536,9,0),"")</f>
        <v>1</v>
      </c>
      <c r="W1005">
        <f>IFERROR(VLOOKUP($A1005,[3]库存报告使用数据!$A$1:$L$65536,12,0),"")</f>
        <v>1</v>
      </c>
      <c r="X1005" s="20">
        <f t="shared" si="257"/>
        <v>0.00709219858156028</v>
      </c>
      <c r="Y1005" s="20">
        <f t="shared" si="258"/>
        <v>0.00341880341880342</v>
      </c>
      <c r="Z1005" s="20">
        <f t="shared" si="259"/>
        <v>0.00699300699300699</v>
      </c>
      <c r="AA1005" s="20">
        <f t="shared" si="260"/>
        <v>0.00704225352112676</v>
      </c>
      <c r="AB1005">
        <f>IFERROR(VLOOKUP($A1005,[3]库存报告使用数据!$A$1:$D$65536,4,0),"")</f>
        <v>0.17</v>
      </c>
      <c r="AC1005">
        <f>IFERROR(VLOOKUP($A1005,[3]库存报告使用数据!$A$1:$G$65536,7,0),"")</f>
        <v>0.14</v>
      </c>
      <c r="AD1005">
        <f>IFERROR(VLOOKUP($A1005,[3]库存报告使用数据!$A$1:$J$65536,10,0),"")</f>
        <v>0.02</v>
      </c>
      <c r="AE1005">
        <f>IFERROR(VLOOKUP($A1005,[3]库存报告使用数据!$A$1:$M$65536,13,0),"")</f>
        <v>0.1</v>
      </c>
      <c r="AF1005" s="20" t="str">
        <f t="shared" si="261"/>
        <v>无销售广告费为0.17</v>
      </c>
      <c r="AG1005" s="20" t="str">
        <f t="shared" si="262"/>
        <v>无销售广告费为0.14</v>
      </c>
      <c r="AH1005" s="20" t="str">
        <f t="shared" si="263"/>
        <v>无销售广告费为0.02</v>
      </c>
      <c r="AI1005" s="20" t="str">
        <f t="shared" si="264"/>
        <v>无销售广告费为0.1</v>
      </c>
      <c r="AJ1005">
        <f>IFERROR(VLOOKUP($B1005,[4]库存报告使用数据!$A$1:$B$65536,2,0),0)</f>
        <v>0</v>
      </c>
      <c r="AK1005">
        <f>IFERROR(VLOOKUP($B1005,[4]库存报告使用数据!$A$1:$C$65536,3,0),)</f>
        <v>0</v>
      </c>
      <c r="AL1005">
        <f>IFERROR(VLOOKUP($B1005,[4]库存报告使用数据!$A$1:$D$65536,4,0),)</f>
        <v>0</v>
      </c>
      <c r="AM1005">
        <f>IFERROR(VLOOKUP($B1005,[4]库存报告使用数据!$A$1:$E$65536,5,0),)</f>
        <v>0</v>
      </c>
      <c r="AN1005" s="20" t="str">
        <f t="shared" si="265"/>
        <v/>
      </c>
      <c r="AO1005" s="20" t="str">
        <f t="shared" si="266"/>
        <v/>
      </c>
      <c r="AP1005" s="20" t="str">
        <f t="shared" si="267"/>
        <v/>
      </c>
      <c r="AQ1005" s="20" t="str">
        <f t="shared" si="268"/>
        <v/>
      </c>
      <c r="AR1005" s="32">
        <f t="shared" si="269"/>
        <v>0</v>
      </c>
      <c r="AS1005" s="32">
        <f t="shared" si="270"/>
        <v>0</v>
      </c>
      <c r="AT1005" s="32">
        <f t="shared" si="271"/>
        <v>3</v>
      </c>
      <c r="AU1005" s="28" t="str">
        <f t="shared" si="272"/>
        <v>库存为3</v>
      </c>
      <c r="AV1005" s="34" t="str">
        <f>IFERROR(时间!$B$4+AU1005,"上周无销量")</f>
        <v>上周无销量</v>
      </c>
    </row>
    <row r="1006" spans="1:48">
      <c r="A1006" s="18" t="s">
        <v>1051</v>
      </c>
      <c r="B1006" t="str">
        <f>VLOOKUP(A1006,'[1]sku-asin（子）'!$A:$B,2,0)</f>
        <v>B074NZ3TFH</v>
      </c>
      <c r="C1006" t="str">
        <f>VLOOKUP(A1006,'[1]子sku-父sku'!$A:$B,2,0)</f>
        <v>LYQ-CSM048</v>
      </c>
      <c r="D1006" s="28">
        <f>IFERROR(VLOOKUP(A1006,[2]库存报告使用数据处理!$A:$C,3,0),0)</f>
        <v>1</v>
      </c>
      <c r="E1006" s="28">
        <f>IFERROR(VLOOKUP(A1006,[2]库存报告使用数据处理!$A:$D,4,0),0)</f>
        <v>0</v>
      </c>
      <c r="F1006" s="28">
        <f>IFERROR(VLOOKUP(A1006,[2]库存报告使用数据处理!$A:$E,5,0),0)</f>
        <v>0</v>
      </c>
      <c r="G1006" s="28">
        <f>IFERROR(VLOOKUP(A1006,[2]库存报告使用数据处理!$A:$F,6,0),0)</f>
        <v>0</v>
      </c>
      <c r="H1006" s="29">
        <f>IFERROR(VLOOKUP(A1006,[2]库存报告使用数据处理!$A:$G,7,0),0)</f>
        <v>6.99</v>
      </c>
      <c r="I1006">
        <f>IFERROR(VLOOKUP(A1006,[5]数据处理!$A:$B,2,0),0)</f>
        <v>11</v>
      </c>
      <c r="J1006" s="30">
        <f>IFERROR(VLOOKUP(A1006,[5]数据处理!$A:$D,4,0),0)</f>
        <v>0</v>
      </c>
      <c r="K1006" s="30">
        <f>IFERROR(VLOOKUP(A1006,[5]数据处理!$A:$E,5,0),0)</f>
        <v>0</v>
      </c>
      <c r="L1006" s="30">
        <f>IFERROR(VLOOKUP(A1006,[5]数据处理!$A:$G,7,0),0)</f>
        <v>0</v>
      </c>
      <c r="M1006">
        <f t="shared" si="256"/>
        <v>11</v>
      </c>
      <c r="N1006">
        <f>IFERROR(VLOOKUP(A1006,[5]数据处理!$A:$C,3,0),0)</f>
        <v>0</v>
      </c>
      <c r="O1006">
        <f>IFERROR(VLOOKUP($A1006,[5]数据处理!$A:$N,14,0),0)</f>
        <v>11</v>
      </c>
      <c r="P1006" t="str">
        <f>IFERROR(VLOOKUP($A1006,[3]库存报告使用数据!$A$1:$B$65536,2,0),"")</f>
        <v/>
      </c>
      <c r="Q1006" t="str">
        <f>IFERROR(VLOOKUP($A1006,[3]库存报告使用数据!$A$1:$E$65536,5,0),"")</f>
        <v/>
      </c>
      <c r="R1006" t="str">
        <f>IFERROR(VLOOKUP($A1006,[3]库存报告使用数据!$A$1:$H$65536,8,0),"")</f>
        <v/>
      </c>
      <c r="S1006" t="str">
        <f>IFERROR(VLOOKUP($A1006,[3]库存报告使用数据!$A$1:$K$65536,11,0),"")</f>
        <v/>
      </c>
      <c r="T1006" t="str">
        <f>IFERROR(VLOOKUP($A1006,[3]库存报告使用数据!$A$1:$C$65536,3,0),"")</f>
        <v/>
      </c>
      <c r="U1006" t="str">
        <f>IFERROR(VLOOKUP($A1006,[3]库存报告使用数据!$A$1:$F$65536,6,0),"")</f>
        <v/>
      </c>
      <c r="V1006" t="str">
        <f>IFERROR(VLOOKUP($A1006,[3]库存报告使用数据!$A$1:$I$65536,9,0),"")</f>
        <v/>
      </c>
      <c r="W1006" t="str">
        <f>IFERROR(VLOOKUP($A1006,[3]库存报告使用数据!$A$1:$L$65536,12,0),"")</f>
        <v/>
      </c>
      <c r="X1006" s="20" t="str">
        <f t="shared" si="257"/>
        <v/>
      </c>
      <c r="Y1006" s="20" t="str">
        <f t="shared" si="258"/>
        <v/>
      </c>
      <c r="Z1006" s="20" t="str">
        <f t="shared" si="259"/>
        <v/>
      </c>
      <c r="AA1006" s="20" t="str">
        <f t="shared" si="260"/>
        <v/>
      </c>
      <c r="AB1006" t="str">
        <f>IFERROR(VLOOKUP($A1006,[3]库存报告使用数据!$A$1:$D$65536,4,0),"")</f>
        <v/>
      </c>
      <c r="AC1006" t="str">
        <f>IFERROR(VLOOKUP($A1006,[3]库存报告使用数据!$A$1:$G$65536,7,0),"")</f>
        <v/>
      </c>
      <c r="AD1006" t="str">
        <f>IFERROR(VLOOKUP($A1006,[3]库存报告使用数据!$A$1:$J$65536,10,0),"")</f>
        <v/>
      </c>
      <c r="AE1006" t="str">
        <f>IFERROR(VLOOKUP($A1006,[3]库存报告使用数据!$A$1:$M$65536,13,0),"")</f>
        <v/>
      </c>
      <c r="AF1006" s="20" t="str">
        <f t="shared" si="261"/>
        <v/>
      </c>
      <c r="AG1006" s="20" t="str">
        <f t="shared" si="262"/>
        <v/>
      </c>
      <c r="AH1006" s="20" t="str">
        <f t="shared" si="263"/>
        <v/>
      </c>
      <c r="AI1006" s="20" t="str">
        <f t="shared" si="264"/>
        <v/>
      </c>
      <c r="AJ1006">
        <f>IFERROR(VLOOKUP($B1006,[4]库存报告使用数据!$A$1:$B$65536,2,0),0)</f>
        <v>0</v>
      </c>
      <c r="AK1006">
        <f>IFERROR(VLOOKUP($B1006,[4]库存报告使用数据!$A$1:$C$65536,3,0),)</f>
        <v>0</v>
      </c>
      <c r="AL1006">
        <f>IFERROR(VLOOKUP($B1006,[4]库存报告使用数据!$A$1:$D$65536,4,0),)</f>
        <v>0</v>
      </c>
      <c r="AM1006">
        <f>IFERROR(VLOOKUP($B1006,[4]库存报告使用数据!$A$1:$E$65536,5,0),)</f>
        <v>0</v>
      </c>
      <c r="AN1006" s="20" t="str">
        <f t="shared" si="265"/>
        <v/>
      </c>
      <c r="AO1006" s="20" t="str">
        <f t="shared" si="266"/>
        <v/>
      </c>
      <c r="AP1006" s="20" t="str">
        <f t="shared" si="267"/>
        <v/>
      </c>
      <c r="AQ1006" s="20" t="str">
        <f t="shared" si="268"/>
        <v/>
      </c>
      <c r="AR1006" s="32">
        <f t="shared" si="269"/>
        <v>0.142857142857143</v>
      </c>
      <c r="AS1006" s="32">
        <f t="shared" si="270"/>
        <v>8.57142857142857</v>
      </c>
      <c r="AT1006" s="32">
        <f t="shared" si="271"/>
        <v>2.42857142857143</v>
      </c>
      <c r="AU1006" s="28">
        <f t="shared" si="272"/>
        <v>77</v>
      </c>
      <c r="AV1006" s="34">
        <f>IFERROR(时间!$B$4+AU1006,"上周无销量")</f>
        <v>43360</v>
      </c>
    </row>
    <row r="1007" spans="1:48">
      <c r="A1007" s="18" t="s">
        <v>1052</v>
      </c>
      <c r="B1007" t="str">
        <f>VLOOKUP(A1007,'[1]sku-asin（子）'!$A:$B,2,0)</f>
        <v>B074P3C5BJ</v>
      </c>
      <c r="C1007" t="str">
        <f>VLOOKUP(A1007,'[1]子sku-父sku'!$A:$B,2,0)</f>
        <v>LYQ-CSM048</v>
      </c>
      <c r="D1007" s="28">
        <f>IFERROR(VLOOKUP(A1007,[2]库存报告使用数据处理!$A:$C,3,0),0)</f>
        <v>0</v>
      </c>
      <c r="E1007" s="28">
        <f>IFERROR(VLOOKUP(A1007,[2]库存报告使用数据处理!$A:$D,4,0),0)</f>
        <v>0</v>
      </c>
      <c r="F1007" s="28">
        <f>IFERROR(VLOOKUP(A1007,[2]库存报告使用数据处理!$A:$E,5,0),0)</f>
        <v>0</v>
      </c>
      <c r="G1007" s="28">
        <f>IFERROR(VLOOKUP(A1007,[2]库存报告使用数据处理!$A:$F,6,0),0)</f>
        <v>0</v>
      </c>
      <c r="H1007" s="29">
        <f>IFERROR(VLOOKUP(A1007,[2]库存报告使用数据处理!$A:$G,7,0),0)</f>
        <v>0</v>
      </c>
      <c r="I1007">
        <f>IFERROR(VLOOKUP(A1007,[5]数据处理!$A:$B,2,0),0)</f>
        <v>14</v>
      </c>
      <c r="J1007" s="30">
        <f>IFERROR(VLOOKUP(A1007,[5]数据处理!$A:$D,4,0),0)</f>
        <v>0</v>
      </c>
      <c r="K1007" s="30">
        <f>IFERROR(VLOOKUP(A1007,[5]数据处理!$A:$E,5,0),0)</f>
        <v>0</v>
      </c>
      <c r="L1007" s="30">
        <f>IFERROR(VLOOKUP(A1007,[5]数据处理!$A:$G,7,0),0)</f>
        <v>0</v>
      </c>
      <c r="M1007">
        <f t="shared" si="256"/>
        <v>14</v>
      </c>
      <c r="N1007">
        <f>IFERROR(VLOOKUP(A1007,[5]数据处理!$A:$C,3,0),0)</f>
        <v>0</v>
      </c>
      <c r="O1007">
        <f>IFERROR(VLOOKUP($A1007,[5]数据处理!$A:$N,14,0),0)</f>
        <v>14</v>
      </c>
      <c r="P1007">
        <f>IFERROR(VLOOKUP($A1007,[3]库存报告使用数据!$A$1:$B$65536,2,0),"")</f>
        <v>56</v>
      </c>
      <c r="Q1007">
        <f>IFERROR(VLOOKUP($A1007,[3]库存报告使用数据!$A$1:$E$65536,5,0),"")</f>
        <v>34</v>
      </c>
      <c r="R1007">
        <f>IFERROR(VLOOKUP($A1007,[3]库存报告使用数据!$A$1:$H$65536,8,0),"")</f>
        <v>22</v>
      </c>
      <c r="S1007">
        <f>IFERROR(VLOOKUP($A1007,[3]库存报告使用数据!$A$1:$K$65536,11,0),"")</f>
        <v>23</v>
      </c>
      <c r="T1007">
        <f>IFERROR(VLOOKUP($A1007,[3]库存报告使用数据!$A$1:$C$65536,3,0),"")</f>
        <v>1</v>
      </c>
      <c r="U1007">
        <f>IFERROR(VLOOKUP($A1007,[3]库存报告使用数据!$A$1:$F$65536,6,0),"")</f>
        <v>0</v>
      </c>
      <c r="V1007">
        <f>IFERROR(VLOOKUP($A1007,[3]库存报告使用数据!$A$1:$I$65536,9,0),"")</f>
        <v>1</v>
      </c>
      <c r="W1007">
        <f>IFERROR(VLOOKUP($A1007,[3]库存报告使用数据!$A$1:$L$65536,12,0),"")</f>
        <v>0</v>
      </c>
      <c r="X1007" s="20">
        <f t="shared" si="257"/>
        <v>0.0178571428571429</v>
      </c>
      <c r="Y1007" s="20">
        <f t="shared" si="258"/>
        <v>0</v>
      </c>
      <c r="Z1007" s="20">
        <f t="shared" si="259"/>
        <v>0.0454545454545455</v>
      </c>
      <c r="AA1007" s="20">
        <f t="shared" si="260"/>
        <v>0</v>
      </c>
      <c r="AB1007">
        <f>IFERROR(VLOOKUP($A1007,[3]库存报告使用数据!$A$1:$D$65536,4,0),"")</f>
        <v>0.05</v>
      </c>
      <c r="AC1007">
        <f>IFERROR(VLOOKUP($A1007,[3]库存报告使用数据!$A$1:$G$65536,7,0),"")</f>
        <v>0</v>
      </c>
      <c r="AD1007">
        <f>IFERROR(VLOOKUP($A1007,[3]库存报告使用数据!$A$1:$J$65536,10,0),"")</f>
        <v>0.05</v>
      </c>
      <c r="AE1007">
        <f>IFERROR(VLOOKUP($A1007,[3]库存报告使用数据!$A$1:$M$65536,13,0),"")</f>
        <v>0</v>
      </c>
      <c r="AF1007" s="20" t="str">
        <f t="shared" si="261"/>
        <v>无销售广告费为0.05</v>
      </c>
      <c r="AG1007" s="20" t="str">
        <f t="shared" si="262"/>
        <v/>
      </c>
      <c r="AH1007" s="20" t="str">
        <f t="shared" si="263"/>
        <v>无销售广告费为0.05</v>
      </c>
      <c r="AI1007" s="20" t="str">
        <f t="shared" si="264"/>
        <v/>
      </c>
      <c r="AJ1007">
        <f>IFERROR(VLOOKUP($B1007,[4]库存报告使用数据!$A$1:$B$65536,2,0),0)</f>
        <v>1</v>
      </c>
      <c r="AK1007">
        <f>IFERROR(VLOOKUP($B1007,[4]库存报告使用数据!$A$1:$C$65536,3,0),)</f>
        <v>1</v>
      </c>
      <c r="AL1007">
        <f>IFERROR(VLOOKUP($B1007,[4]库存报告使用数据!$A$1:$D$65536,4,0),)</f>
        <v>2</v>
      </c>
      <c r="AM1007">
        <f>IFERROR(VLOOKUP($B1007,[4]库存报告使用数据!$A$1:$E$65536,5,0),)</f>
        <v>1</v>
      </c>
      <c r="AN1007" s="20">
        <f t="shared" si="265"/>
        <v>0</v>
      </c>
      <c r="AO1007" s="20">
        <f t="shared" si="266"/>
        <v>0</v>
      </c>
      <c r="AP1007" s="20">
        <f t="shared" si="267"/>
        <v>0</v>
      </c>
      <c r="AQ1007" s="20">
        <f t="shared" si="268"/>
        <v>0</v>
      </c>
      <c r="AR1007" s="32">
        <f t="shared" si="269"/>
        <v>0</v>
      </c>
      <c r="AS1007" s="32">
        <f t="shared" si="270"/>
        <v>0</v>
      </c>
      <c r="AT1007" s="32">
        <f t="shared" si="271"/>
        <v>14</v>
      </c>
      <c r="AU1007" s="28" t="str">
        <f t="shared" si="272"/>
        <v>库存为14</v>
      </c>
      <c r="AV1007" s="34" t="str">
        <f>IFERROR(时间!$B$4+AU1007,"上周无销量")</f>
        <v>上周无销量</v>
      </c>
    </row>
    <row r="1008" spans="1:48">
      <c r="A1008" s="18" t="s">
        <v>1053</v>
      </c>
      <c r="B1008" t="str">
        <f>VLOOKUP(A1008,'[1]sku-asin（子）'!$A:$B,2,0)</f>
        <v>B074NXWPB7</v>
      </c>
      <c r="C1008" t="str">
        <f>VLOOKUP(A1008,'[1]子sku-父sku'!$A:$B,2,0)</f>
        <v>LYQ-CSM048</v>
      </c>
      <c r="D1008" s="28">
        <f>IFERROR(VLOOKUP(A1008,[2]库存报告使用数据处理!$A:$C,3,0),0)</f>
        <v>0</v>
      </c>
      <c r="E1008" s="28">
        <f>IFERROR(VLOOKUP(A1008,[2]库存报告使用数据处理!$A:$D,4,0),0)</f>
        <v>0</v>
      </c>
      <c r="F1008" s="28">
        <f>IFERROR(VLOOKUP(A1008,[2]库存报告使用数据处理!$A:$E,5,0),0)</f>
        <v>0</v>
      </c>
      <c r="G1008" s="28">
        <f>IFERROR(VLOOKUP(A1008,[2]库存报告使用数据处理!$A:$F,6,0),0)</f>
        <v>0</v>
      </c>
      <c r="H1008" s="29">
        <f>IFERROR(VLOOKUP(A1008,[2]库存报告使用数据处理!$A:$G,7,0),0)</f>
        <v>0</v>
      </c>
      <c r="I1008">
        <f>IFERROR(VLOOKUP(A1008,[5]数据处理!$A:$B,2,0),0)</f>
        <v>15</v>
      </c>
      <c r="J1008" s="30">
        <f>IFERROR(VLOOKUP(A1008,[5]数据处理!$A:$D,4,0),0)</f>
        <v>0</v>
      </c>
      <c r="K1008" s="30">
        <f>IFERROR(VLOOKUP(A1008,[5]数据处理!$A:$E,5,0),0)</f>
        <v>0</v>
      </c>
      <c r="L1008" s="30">
        <f>IFERROR(VLOOKUP(A1008,[5]数据处理!$A:$G,7,0),0)</f>
        <v>0</v>
      </c>
      <c r="M1008">
        <f t="shared" si="256"/>
        <v>15</v>
      </c>
      <c r="N1008">
        <f>IFERROR(VLOOKUP(A1008,[5]数据处理!$A:$C,3,0),0)</f>
        <v>0</v>
      </c>
      <c r="O1008">
        <f>IFERROR(VLOOKUP($A1008,[5]数据处理!$A:$N,14,0),0)</f>
        <v>15</v>
      </c>
      <c r="P1008" t="str">
        <f>IFERROR(VLOOKUP($A1008,[3]库存报告使用数据!$A$1:$B$65536,2,0),"")</f>
        <v/>
      </c>
      <c r="Q1008" t="str">
        <f>IFERROR(VLOOKUP($A1008,[3]库存报告使用数据!$A$1:$E$65536,5,0),"")</f>
        <v/>
      </c>
      <c r="R1008" t="str">
        <f>IFERROR(VLOOKUP($A1008,[3]库存报告使用数据!$A$1:$H$65536,8,0),"")</f>
        <v/>
      </c>
      <c r="S1008" t="str">
        <f>IFERROR(VLOOKUP($A1008,[3]库存报告使用数据!$A$1:$K$65536,11,0),"")</f>
        <v/>
      </c>
      <c r="T1008" t="str">
        <f>IFERROR(VLOOKUP($A1008,[3]库存报告使用数据!$A$1:$C$65536,3,0),"")</f>
        <v/>
      </c>
      <c r="U1008" t="str">
        <f>IFERROR(VLOOKUP($A1008,[3]库存报告使用数据!$A$1:$F$65536,6,0),"")</f>
        <v/>
      </c>
      <c r="V1008" t="str">
        <f>IFERROR(VLOOKUP($A1008,[3]库存报告使用数据!$A$1:$I$65536,9,0),"")</f>
        <v/>
      </c>
      <c r="W1008" t="str">
        <f>IFERROR(VLOOKUP($A1008,[3]库存报告使用数据!$A$1:$L$65536,12,0),"")</f>
        <v/>
      </c>
      <c r="X1008" s="20" t="str">
        <f t="shared" si="257"/>
        <v/>
      </c>
      <c r="Y1008" s="20" t="str">
        <f t="shared" si="258"/>
        <v/>
      </c>
      <c r="Z1008" s="20" t="str">
        <f t="shared" si="259"/>
        <v/>
      </c>
      <c r="AA1008" s="20" t="str">
        <f t="shared" si="260"/>
        <v/>
      </c>
      <c r="AB1008" t="str">
        <f>IFERROR(VLOOKUP($A1008,[3]库存报告使用数据!$A$1:$D$65536,4,0),"")</f>
        <v/>
      </c>
      <c r="AC1008" t="str">
        <f>IFERROR(VLOOKUP($A1008,[3]库存报告使用数据!$A$1:$G$65536,7,0),"")</f>
        <v/>
      </c>
      <c r="AD1008" t="str">
        <f>IFERROR(VLOOKUP($A1008,[3]库存报告使用数据!$A$1:$J$65536,10,0),"")</f>
        <v/>
      </c>
      <c r="AE1008" t="str">
        <f>IFERROR(VLOOKUP($A1008,[3]库存报告使用数据!$A$1:$M$65536,13,0),"")</f>
        <v/>
      </c>
      <c r="AF1008" s="20" t="str">
        <f t="shared" si="261"/>
        <v/>
      </c>
      <c r="AG1008" s="20" t="str">
        <f t="shared" si="262"/>
        <v/>
      </c>
      <c r="AH1008" s="20" t="str">
        <f t="shared" si="263"/>
        <v/>
      </c>
      <c r="AI1008" s="20" t="str">
        <f t="shared" si="264"/>
        <v/>
      </c>
      <c r="AJ1008">
        <f>IFERROR(VLOOKUP($B1008,[4]库存报告使用数据!$A$1:$B$65536,2,0),0)</f>
        <v>0</v>
      </c>
      <c r="AK1008">
        <f>IFERROR(VLOOKUP($B1008,[4]库存报告使用数据!$A$1:$C$65536,3,0),)</f>
        <v>0</v>
      </c>
      <c r="AL1008">
        <f>IFERROR(VLOOKUP($B1008,[4]库存报告使用数据!$A$1:$D$65536,4,0),)</f>
        <v>0</v>
      </c>
      <c r="AM1008">
        <f>IFERROR(VLOOKUP($B1008,[4]库存报告使用数据!$A$1:$E$65536,5,0),)</f>
        <v>1</v>
      </c>
      <c r="AN1008" s="20" t="str">
        <f t="shared" si="265"/>
        <v/>
      </c>
      <c r="AO1008" s="20" t="str">
        <f t="shared" si="266"/>
        <v/>
      </c>
      <c r="AP1008" s="20" t="str">
        <f t="shared" si="267"/>
        <v/>
      </c>
      <c r="AQ1008" s="20">
        <f t="shared" si="268"/>
        <v>0</v>
      </c>
      <c r="AR1008" s="32">
        <f t="shared" si="269"/>
        <v>0</v>
      </c>
      <c r="AS1008" s="32">
        <f t="shared" si="270"/>
        <v>0</v>
      </c>
      <c r="AT1008" s="32">
        <f t="shared" si="271"/>
        <v>15</v>
      </c>
      <c r="AU1008" s="28" t="str">
        <f t="shared" si="272"/>
        <v>库存为15</v>
      </c>
      <c r="AV1008" s="34" t="str">
        <f>IFERROR(时间!$B$4+AU1008,"上周无销量")</f>
        <v>上周无销量</v>
      </c>
    </row>
    <row r="1009" spans="1:48">
      <c r="A1009" s="18" t="s">
        <v>1054</v>
      </c>
      <c r="B1009" t="str">
        <f>VLOOKUP(A1009,'[1]sku-asin（子）'!$A:$B,2,0)</f>
        <v>B074P1P1WT</v>
      </c>
      <c r="C1009" t="str">
        <f>VLOOKUP(A1009,'[1]子sku-父sku'!$A:$B,2,0)</f>
        <v>LYQ-CSM048</v>
      </c>
      <c r="D1009" s="28">
        <f>IFERROR(VLOOKUP(A1009,[2]库存报告使用数据处理!$A:$C,3,0),0)</f>
        <v>0</v>
      </c>
      <c r="E1009" s="28">
        <f>IFERROR(VLOOKUP(A1009,[2]库存报告使用数据处理!$A:$D,4,0),0)</f>
        <v>0</v>
      </c>
      <c r="F1009" s="28">
        <f>IFERROR(VLOOKUP(A1009,[2]库存报告使用数据处理!$A:$E,5,0),0)</f>
        <v>0</v>
      </c>
      <c r="G1009" s="28">
        <f>IFERROR(VLOOKUP(A1009,[2]库存报告使用数据处理!$A:$F,6,0),0)</f>
        <v>0</v>
      </c>
      <c r="H1009" s="29">
        <f>IFERROR(VLOOKUP(A1009,[2]库存报告使用数据处理!$A:$G,7,0),0)</f>
        <v>0</v>
      </c>
      <c r="I1009">
        <f>IFERROR(VLOOKUP(A1009,[5]数据处理!$A:$B,2,0),0)</f>
        <v>7</v>
      </c>
      <c r="J1009" s="30">
        <f>IFERROR(VLOOKUP(A1009,[5]数据处理!$A:$D,4,0),0)</f>
        <v>0</v>
      </c>
      <c r="K1009" s="30">
        <f>IFERROR(VLOOKUP(A1009,[5]数据处理!$A:$E,5,0),0)</f>
        <v>0</v>
      </c>
      <c r="L1009" s="30">
        <f>IFERROR(VLOOKUP(A1009,[5]数据处理!$A:$G,7,0),0)</f>
        <v>0</v>
      </c>
      <c r="M1009">
        <f t="shared" si="256"/>
        <v>7</v>
      </c>
      <c r="N1009">
        <f>IFERROR(VLOOKUP(A1009,[5]数据处理!$A:$C,3,0),0)</f>
        <v>0</v>
      </c>
      <c r="O1009">
        <f>IFERROR(VLOOKUP($A1009,[5]数据处理!$A:$N,14,0),0)</f>
        <v>7</v>
      </c>
      <c r="P1009">
        <f>IFERROR(VLOOKUP($A1009,[3]库存报告使用数据!$A$1:$B$65536,2,0),"")</f>
        <v>290</v>
      </c>
      <c r="Q1009">
        <f>IFERROR(VLOOKUP($A1009,[3]库存报告使用数据!$A$1:$E$65536,5,0),"")</f>
        <v>325</v>
      </c>
      <c r="R1009">
        <f>IFERROR(VLOOKUP($A1009,[3]库存报告使用数据!$A$1:$H$65536,8,0),"")</f>
        <v>687</v>
      </c>
      <c r="S1009">
        <f>IFERROR(VLOOKUP($A1009,[3]库存报告使用数据!$A$1:$K$65536,11,0),"")</f>
        <v>951</v>
      </c>
      <c r="T1009">
        <f>IFERROR(VLOOKUP($A1009,[3]库存报告使用数据!$A$1:$C$65536,3,0),"")</f>
        <v>0</v>
      </c>
      <c r="U1009">
        <f>IFERROR(VLOOKUP($A1009,[3]库存报告使用数据!$A$1:$F$65536,6,0),"")</f>
        <v>0</v>
      </c>
      <c r="V1009">
        <f>IFERROR(VLOOKUP($A1009,[3]库存报告使用数据!$A$1:$I$65536,9,0),"")</f>
        <v>2</v>
      </c>
      <c r="W1009">
        <f>IFERROR(VLOOKUP($A1009,[3]库存报告使用数据!$A$1:$L$65536,12,0),"")</f>
        <v>0</v>
      </c>
      <c r="X1009" s="20">
        <f t="shared" si="257"/>
        <v>0</v>
      </c>
      <c r="Y1009" s="20">
        <f t="shared" si="258"/>
        <v>0</v>
      </c>
      <c r="Z1009" s="20">
        <f t="shared" si="259"/>
        <v>0.00291120815138282</v>
      </c>
      <c r="AA1009" s="20">
        <f t="shared" si="260"/>
        <v>0</v>
      </c>
      <c r="AB1009">
        <f>IFERROR(VLOOKUP($A1009,[3]库存报告使用数据!$A$1:$D$65536,4,0),"")</f>
        <v>0</v>
      </c>
      <c r="AC1009">
        <f>IFERROR(VLOOKUP($A1009,[3]库存报告使用数据!$A$1:$G$65536,7,0),"")</f>
        <v>0</v>
      </c>
      <c r="AD1009">
        <f>IFERROR(VLOOKUP($A1009,[3]库存报告使用数据!$A$1:$J$65536,10,0),"")</f>
        <v>0.11</v>
      </c>
      <c r="AE1009">
        <f>IFERROR(VLOOKUP($A1009,[3]库存报告使用数据!$A$1:$M$65536,13,0),"")</f>
        <v>0</v>
      </c>
      <c r="AF1009" s="20" t="str">
        <f t="shared" si="261"/>
        <v/>
      </c>
      <c r="AG1009" s="20" t="str">
        <f t="shared" si="262"/>
        <v/>
      </c>
      <c r="AH1009" s="20" t="str">
        <f t="shared" si="263"/>
        <v>无销售广告费为0.11</v>
      </c>
      <c r="AI1009" s="20" t="str">
        <f t="shared" si="264"/>
        <v/>
      </c>
      <c r="AJ1009">
        <f>IFERROR(VLOOKUP($B1009,[4]库存报告使用数据!$A$1:$B$65536,2,0),0)</f>
        <v>0</v>
      </c>
      <c r="AK1009">
        <f>IFERROR(VLOOKUP($B1009,[4]库存报告使用数据!$A$1:$C$65536,3,0),)</f>
        <v>1</v>
      </c>
      <c r="AL1009">
        <f>IFERROR(VLOOKUP($B1009,[4]库存报告使用数据!$A$1:$D$65536,4,0),)</f>
        <v>0</v>
      </c>
      <c r="AM1009">
        <f>IFERROR(VLOOKUP($B1009,[4]库存报告使用数据!$A$1:$E$65536,5,0),)</f>
        <v>0</v>
      </c>
      <c r="AN1009" s="20" t="str">
        <f t="shared" si="265"/>
        <v/>
      </c>
      <c r="AO1009" s="20">
        <f t="shared" si="266"/>
        <v>0</v>
      </c>
      <c r="AP1009" s="20" t="str">
        <f t="shared" si="267"/>
        <v/>
      </c>
      <c r="AQ1009" s="20" t="str">
        <f t="shared" si="268"/>
        <v/>
      </c>
      <c r="AR1009" s="32">
        <f t="shared" si="269"/>
        <v>0</v>
      </c>
      <c r="AS1009" s="32">
        <f t="shared" si="270"/>
        <v>0</v>
      </c>
      <c r="AT1009" s="32">
        <f t="shared" si="271"/>
        <v>7</v>
      </c>
      <c r="AU1009" s="28" t="str">
        <f t="shared" si="272"/>
        <v>库存为7</v>
      </c>
      <c r="AV1009" s="34" t="str">
        <f>IFERROR(时间!$B$4+AU1009,"上周无销量")</f>
        <v>上周无销量</v>
      </c>
    </row>
    <row r="1010" spans="1:48">
      <c r="A1010" s="18" t="s">
        <v>1055</v>
      </c>
      <c r="B1010" t="str">
        <f>VLOOKUP(A1010,'[1]sku-asin（子）'!$A:$B,2,0)</f>
        <v>B074P4J7LC</v>
      </c>
      <c r="C1010" t="str">
        <f>VLOOKUP(A1010,'[1]子sku-父sku'!$A:$B,2,0)</f>
        <v>LYQ-CSM048</v>
      </c>
      <c r="D1010" s="28">
        <f>IFERROR(VLOOKUP(A1010,[2]库存报告使用数据处理!$A:$C,3,0),0)</f>
        <v>0</v>
      </c>
      <c r="E1010" s="28">
        <f>IFERROR(VLOOKUP(A1010,[2]库存报告使用数据处理!$A:$D,4,0),0)</f>
        <v>0</v>
      </c>
      <c r="F1010" s="28">
        <f>IFERROR(VLOOKUP(A1010,[2]库存报告使用数据处理!$A:$E,5,0),0)</f>
        <v>1</v>
      </c>
      <c r="G1010" s="28">
        <f>IFERROR(VLOOKUP(A1010,[2]库存报告使用数据处理!$A:$F,6,0),0)</f>
        <v>0</v>
      </c>
      <c r="H1010" s="29">
        <f>IFERROR(VLOOKUP(A1010,[2]库存报告使用数据处理!$A:$G,7,0),0)</f>
        <v>13.89</v>
      </c>
      <c r="I1010">
        <f>IFERROR(VLOOKUP(A1010,[5]数据处理!$A:$B,2,0),0)</f>
        <v>15</v>
      </c>
      <c r="J1010" s="30">
        <f>IFERROR(VLOOKUP(A1010,[5]数据处理!$A:$D,4,0),0)</f>
        <v>0</v>
      </c>
      <c r="K1010" s="30">
        <f>IFERROR(VLOOKUP(A1010,[5]数据处理!$A:$E,5,0),0)</f>
        <v>0</v>
      </c>
      <c r="L1010" s="30">
        <f>IFERROR(VLOOKUP(A1010,[5]数据处理!$A:$G,7,0),0)</f>
        <v>0</v>
      </c>
      <c r="M1010">
        <f t="shared" si="256"/>
        <v>15</v>
      </c>
      <c r="N1010">
        <f>IFERROR(VLOOKUP(A1010,[5]数据处理!$A:$C,3,0),0)</f>
        <v>0</v>
      </c>
      <c r="O1010">
        <f>IFERROR(VLOOKUP($A1010,[5]数据处理!$A:$N,14,0),0)</f>
        <v>15</v>
      </c>
      <c r="P1010" t="str">
        <f>IFERROR(VLOOKUP($A1010,[3]库存报告使用数据!$A$1:$B$65536,2,0),"")</f>
        <v/>
      </c>
      <c r="Q1010" t="str">
        <f>IFERROR(VLOOKUP($A1010,[3]库存报告使用数据!$A$1:$E$65536,5,0),"")</f>
        <v/>
      </c>
      <c r="R1010" t="str">
        <f>IFERROR(VLOOKUP($A1010,[3]库存报告使用数据!$A$1:$H$65536,8,0),"")</f>
        <v/>
      </c>
      <c r="S1010" t="str">
        <f>IFERROR(VLOOKUP($A1010,[3]库存报告使用数据!$A$1:$K$65536,11,0),"")</f>
        <v/>
      </c>
      <c r="T1010" t="str">
        <f>IFERROR(VLOOKUP($A1010,[3]库存报告使用数据!$A$1:$C$65536,3,0),"")</f>
        <v/>
      </c>
      <c r="U1010" t="str">
        <f>IFERROR(VLOOKUP($A1010,[3]库存报告使用数据!$A$1:$F$65536,6,0),"")</f>
        <v/>
      </c>
      <c r="V1010" t="str">
        <f>IFERROR(VLOOKUP($A1010,[3]库存报告使用数据!$A$1:$I$65536,9,0),"")</f>
        <v/>
      </c>
      <c r="W1010" t="str">
        <f>IFERROR(VLOOKUP($A1010,[3]库存报告使用数据!$A$1:$L$65536,12,0),"")</f>
        <v/>
      </c>
      <c r="X1010" s="20" t="str">
        <f t="shared" si="257"/>
        <v/>
      </c>
      <c r="Y1010" s="20" t="str">
        <f t="shared" si="258"/>
        <v/>
      </c>
      <c r="Z1010" s="20" t="str">
        <f t="shared" si="259"/>
        <v/>
      </c>
      <c r="AA1010" s="20" t="str">
        <f t="shared" si="260"/>
        <v/>
      </c>
      <c r="AB1010" t="str">
        <f>IFERROR(VLOOKUP($A1010,[3]库存报告使用数据!$A$1:$D$65536,4,0),"")</f>
        <v/>
      </c>
      <c r="AC1010" t="str">
        <f>IFERROR(VLOOKUP($A1010,[3]库存报告使用数据!$A$1:$G$65536,7,0),"")</f>
        <v/>
      </c>
      <c r="AD1010" t="str">
        <f>IFERROR(VLOOKUP($A1010,[3]库存报告使用数据!$A$1:$J$65536,10,0),"")</f>
        <v/>
      </c>
      <c r="AE1010" t="str">
        <f>IFERROR(VLOOKUP($A1010,[3]库存报告使用数据!$A$1:$M$65536,13,0),"")</f>
        <v/>
      </c>
      <c r="AF1010" s="20" t="str">
        <f t="shared" si="261"/>
        <v/>
      </c>
      <c r="AG1010" s="20" t="str">
        <f t="shared" si="262"/>
        <v/>
      </c>
      <c r="AH1010" s="20" t="str">
        <f t="shared" si="263"/>
        <v/>
      </c>
      <c r="AI1010" s="20" t="str">
        <f t="shared" si="264"/>
        <v/>
      </c>
      <c r="AJ1010">
        <f>IFERROR(VLOOKUP($B1010,[4]库存报告使用数据!$A$1:$B$65536,2,0),0)</f>
        <v>1</v>
      </c>
      <c r="AK1010">
        <f>IFERROR(VLOOKUP($B1010,[4]库存报告使用数据!$A$1:$C$65536,3,0),)</f>
        <v>0</v>
      </c>
      <c r="AL1010">
        <f>IFERROR(VLOOKUP($B1010,[4]库存报告使用数据!$A$1:$D$65536,4,0),)</f>
        <v>0</v>
      </c>
      <c r="AM1010">
        <f>IFERROR(VLOOKUP($B1010,[4]库存报告使用数据!$A$1:$E$65536,5,0),)</f>
        <v>0</v>
      </c>
      <c r="AN1010" s="20">
        <f t="shared" si="265"/>
        <v>0</v>
      </c>
      <c r="AO1010" s="20" t="str">
        <f t="shared" si="266"/>
        <v/>
      </c>
      <c r="AP1010" s="20" t="str">
        <f t="shared" si="267"/>
        <v/>
      </c>
      <c r="AQ1010" s="20" t="str">
        <f t="shared" si="268"/>
        <v/>
      </c>
      <c r="AR1010" s="32">
        <f t="shared" si="269"/>
        <v>0</v>
      </c>
      <c r="AS1010" s="32">
        <f t="shared" si="270"/>
        <v>0</v>
      </c>
      <c r="AT1010" s="32">
        <f t="shared" si="271"/>
        <v>15</v>
      </c>
      <c r="AU1010" s="28" t="str">
        <f t="shared" si="272"/>
        <v>库存为15</v>
      </c>
      <c r="AV1010" s="34" t="str">
        <f>IFERROR(时间!$B$4+AU1010,"上周无销量")</f>
        <v>上周无销量</v>
      </c>
    </row>
    <row r="1011" spans="1:48">
      <c r="A1011" s="18" t="s">
        <v>1056</v>
      </c>
      <c r="B1011" t="str">
        <f>VLOOKUP(A1011,'[1]sku-asin（子）'!$A:$B,2,0)</f>
        <v>B074P3869J</v>
      </c>
      <c r="C1011" t="str">
        <f>VLOOKUP(A1011,'[1]子sku-父sku'!$A:$B,2,0)</f>
        <v>LYQ-CSM048</v>
      </c>
      <c r="D1011" s="28">
        <f>IFERROR(VLOOKUP(A1011,[2]库存报告使用数据处理!$A:$C,3,0),0)</f>
        <v>0</v>
      </c>
      <c r="E1011" s="28">
        <f>IFERROR(VLOOKUP(A1011,[2]库存报告使用数据处理!$A:$D,4,0),0)</f>
        <v>0</v>
      </c>
      <c r="F1011" s="28">
        <f>IFERROR(VLOOKUP(A1011,[2]库存报告使用数据处理!$A:$E,5,0),0)</f>
        <v>0</v>
      </c>
      <c r="G1011" s="28">
        <f>IFERROR(VLOOKUP(A1011,[2]库存报告使用数据处理!$A:$F,6,0),0)</f>
        <v>0</v>
      </c>
      <c r="H1011" s="29">
        <f>IFERROR(VLOOKUP(A1011,[2]库存报告使用数据处理!$A:$G,7,0),0)</f>
        <v>0</v>
      </c>
      <c r="I1011">
        <f>IFERROR(VLOOKUP(A1011,[5]数据处理!$A:$B,2,0),0)</f>
        <v>4</v>
      </c>
      <c r="J1011" s="30">
        <f>IFERROR(VLOOKUP(A1011,[5]数据处理!$A:$D,4,0),0)</f>
        <v>0</v>
      </c>
      <c r="K1011" s="30">
        <f>IFERROR(VLOOKUP(A1011,[5]数据处理!$A:$E,5,0),0)</f>
        <v>0</v>
      </c>
      <c r="L1011" s="30">
        <f>IFERROR(VLOOKUP(A1011,[5]数据处理!$A:$G,7,0),0)</f>
        <v>0</v>
      </c>
      <c r="M1011">
        <f t="shared" si="256"/>
        <v>4</v>
      </c>
      <c r="N1011">
        <f>IFERROR(VLOOKUP(A1011,[5]数据处理!$A:$C,3,0),0)</f>
        <v>0</v>
      </c>
      <c r="O1011">
        <f>IFERROR(VLOOKUP($A1011,[5]数据处理!$A:$N,14,0),0)</f>
        <v>4</v>
      </c>
      <c r="P1011">
        <f>IFERROR(VLOOKUP($A1011,[3]库存报告使用数据!$A$1:$B$65536,2,0),"")</f>
        <v>38</v>
      </c>
      <c r="Q1011">
        <f>IFERROR(VLOOKUP($A1011,[3]库存报告使用数据!$A$1:$E$65536,5,0),"")</f>
        <v>16</v>
      </c>
      <c r="R1011">
        <f>IFERROR(VLOOKUP($A1011,[3]库存报告使用数据!$A$1:$H$65536,8,0),"")</f>
        <v>28</v>
      </c>
      <c r="S1011">
        <f>IFERROR(VLOOKUP($A1011,[3]库存报告使用数据!$A$1:$K$65536,11,0),"")</f>
        <v>17</v>
      </c>
      <c r="T1011">
        <f>IFERROR(VLOOKUP($A1011,[3]库存报告使用数据!$A$1:$C$65536,3,0),"")</f>
        <v>0</v>
      </c>
      <c r="U1011">
        <f>IFERROR(VLOOKUP($A1011,[3]库存报告使用数据!$A$1:$F$65536,6,0),"")</f>
        <v>0</v>
      </c>
      <c r="V1011">
        <f>IFERROR(VLOOKUP($A1011,[3]库存报告使用数据!$A$1:$I$65536,9,0),"")</f>
        <v>2</v>
      </c>
      <c r="W1011">
        <f>IFERROR(VLOOKUP($A1011,[3]库存报告使用数据!$A$1:$L$65536,12,0),"")</f>
        <v>0</v>
      </c>
      <c r="X1011" s="20">
        <f t="shared" si="257"/>
        <v>0</v>
      </c>
      <c r="Y1011" s="20">
        <f t="shared" si="258"/>
        <v>0</v>
      </c>
      <c r="Z1011" s="20">
        <f t="shared" si="259"/>
        <v>0.0714285714285714</v>
      </c>
      <c r="AA1011" s="20">
        <f t="shared" si="260"/>
        <v>0</v>
      </c>
      <c r="AB1011">
        <f>IFERROR(VLOOKUP($A1011,[3]库存报告使用数据!$A$1:$D$65536,4,0),"")</f>
        <v>0</v>
      </c>
      <c r="AC1011">
        <f>IFERROR(VLOOKUP($A1011,[3]库存报告使用数据!$A$1:$G$65536,7,0),"")</f>
        <v>0</v>
      </c>
      <c r="AD1011">
        <f>IFERROR(VLOOKUP($A1011,[3]库存报告使用数据!$A$1:$J$65536,10,0),"")</f>
        <v>0.07</v>
      </c>
      <c r="AE1011">
        <f>IFERROR(VLOOKUP($A1011,[3]库存报告使用数据!$A$1:$M$65536,13,0),"")</f>
        <v>0</v>
      </c>
      <c r="AF1011" s="20" t="str">
        <f t="shared" si="261"/>
        <v/>
      </c>
      <c r="AG1011" s="20" t="str">
        <f t="shared" si="262"/>
        <v/>
      </c>
      <c r="AH1011" s="20" t="str">
        <f t="shared" si="263"/>
        <v>无销售广告费为0.07</v>
      </c>
      <c r="AI1011" s="20" t="str">
        <f t="shared" si="264"/>
        <v/>
      </c>
      <c r="AJ1011">
        <f>IFERROR(VLOOKUP($B1011,[4]库存报告使用数据!$A$1:$B$65536,2,0),0)</f>
        <v>0</v>
      </c>
      <c r="AK1011">
        <f>IFERROR(VLOOKUP($B1011,[4]库存报告使用数据!$A$1:$C$65536,3,0),)</f>
        <v>1</v>
      </c>
      <c r="AL1011">
        <f>IFERROR(VLOOKUP($B1011,[4]库存报告使用数据!$A$1:$D$65536,4,0),)</f>
        <v>1</v>
      </c>
      <c r="AM1011">
        <f>IFERROR(VLOOKUP($B1011,[4]库存报告使用数据!$A$1:$E$65536,5,0),)</f>
        <v>0</v>
      </c>
      <c r="AN1011" s="20" t="str">
        <f t="shared" si="265"/>
        <v/>
      </c>
      <c r="AO1011" s="20">
        <f t="shared" si="266"/>
        <v>0</v>
      </c>
      <c r="AP1011" s="20">
        <f t="shared" si="267"/>
        <v>0</v>
      </c>
      <c r="AQ1011" s="20" t="str">
        <f t="shared" si="268"/>
        <v/>
      </c>
      <c r="AR1011" s="32">
        <f t="shared" si="269"/>
        <v>0</v>
      </c>
      <c r="AS1011" s="32">
        <f t="shared" si="270"/>
        <v>0</v>
      </c>
      <c r="AT1011" s="32">
        <f t="shared" si="271"/>
        <v>4</v>
      </c>
      <c r="AU1011" s="28" t="str">
        <f t="shared" si="272"/>
        <v>库存为4</v>
      </c>
      <c r="AV1011" s="34" t="str">
        <f>IFERROR(时间!$B$4+AU1011,"上周无销量")</f>
        <v>上周无销量</v>
      </c>
    </row>
    <row r="1012" spans="1:48">
      <c r="A1012" s="18" t="s">
        <v>1057</v>
      </c>
      <c r="B1012" t="str">
        <f>VLOOKUP(A1012,'[1]sku-asin（子）'!$A:$B,2,0)</f>
        <v>B074NXTLML</v>
      </c>
      <c r="C1012" t="str">
        <f>VLOOKUP(A1012,'[1]子sku-父sku'!$A:$B,2,0)</f>
        <v>LYQ-CSM048</v>
      </c>
      <c r="D1012" s="28">
        <f>IFERROR(VLOOKUP(A1012,[2]库存报告使用数据处理!$A:$C,3,0),0)</f>
        <v>0</v>
      </c>
      <c r="E1012" s="28">
        <f>IFERROR(VLOOKUP(A1012,[2]库存报告使用数据处理!$A:$D,4,0),0)</f>
        <v>0</v>
      </c>
      <c r="F1012" s="28">
        <f>IFERROR(VLOOKUP(A1012,[2]库存报告使用数据处理!$A:$E,5,0),0)</f>
        <v>0</v>
      </c>
      <c r="G1012" s="28">
        <f>IFERROR(VLOOKUP(A1012,[2]库存报告使用数据处理!$A:$F,6,0),0)</f>
        <v>0</v>
      </c>
      <c r="H1012" s="29">
        <f>IFERROR(VLOOKUP(A1012,[2]库存报告使用数据处理!$A:$G,7,0),0)</f>
        <v>0</v>
      </c>
      <c r="I1012">
        <f>IFERROR(VLOOKUP(A1012,[5]数据处理!$A:$B,2,0),0)</f>
        <v>8</v>
      </c>
      <c r="J1012" s="30">
        <f>IFERROR(VLOOKUP(A1012,[5]数据处理!$A:$D,4,0),0)</f>
        <v>0</v>
      </c>
      <c r="K1012" s="30">
        <f>IFERROR(VLOOKUP(A1012,[5]数据处理!$A:$E,5,0),0)</f>
        <v>0</v>
      </c>
      <c r="L1012" s="30">
        <f>IFERROR(VLOOKUP(A1012,[5]数据处理!$A:$G,7,0),0)</f>
        <v>0</v>
      </c>
      <c r="M1012">
        <f t="shared" si="256"/>
        <v>8</v>
      </c>
      <c r="N1012">
        <f>IFERROR(VLOOKUP(A1012,[5]数据处理!$A:$C,3,0),0)</f>
        <v>0</v>
      </c>
      <c r="O1012">
        <f>IFERROR(VLOOKUP($A1012,[5]数据处理!$A:$N,14,0),0)</f>
        <v>8</v>
      </c>
      <c r="P1012" t="str">
        <f>IFERROR(VLOOKUP($A1012,[3]库存报告使用数据!$A$1:$B$65536,2,0),"")</f>
        <v/>
      </c>
      <c r="Q1012" t="str">
        <f>IFERROR(VLOOKUP($A1012,[3]库存报告使用数据!$A$1:$E$65536,5,0),"")</f>
        <v/>
      </c>
      <c r="R1012" t="str">
        <f>IFERROR(VLOOKUP($A1012,[3]库存报告使用数据!$A$1:$H$65536,8,0),"")</f>
        <v/>
      </c>
      <c r="S1012" t="str">
        <f>IFERROR(VLOOKUP($A1012,[3]库存报告使用数据!$A$1:$K$65536,11,0),"")</f>
        <v/>
      </c>
      <c r="T1012" t="str">
        <f>IFERROR(VLOOKUP($A1012,[3]库存报告使用数据!$A$1:$C$65536,3,0),"")</f>
        <v/>
      </c>
      <c r="U1012" t="str">
        <f>IFERROR(VLOOKUP($A1012,[3]库存报告使用数据!$A$1:$F$65536,6,0),"")</f>
        <v/>
      </c>
      <c r="V1012" t="str">
        <f>IFERROR(VLOOKUP($A1012,[3]库存报告使用数据!$A$1:$I$65536,9,0),"")</f>
        <v/>
      </c>
      <c r="W1012" t="str">
        <f>IFERROR(VLOOKUP($A1012,[3]库存报告使用数据!$A$1:$L$65536,12,0),"")</f>
        <v/>
      </c>
      <c r="X1012" s="20" t="str">
        <f t="shared" si="257"/>
        <v/>
      </c>
      <c r="Y1012" s="20" t="str">
        <f t="shared" si="258"/>
        <v/>
      </c>
      <c r="Z1012" s="20" t="str">
        <f t="shared" si="259"/>
        <v/>
      </c>
      <c r="AA1012" s="20" t="str">
        <f t="shared" si="260"/>
        <v/>
      </c>
      <c r="AB1012" t="str">
        <f>IFERROR(VLOOKUP($A1012,[3]库存报告使用数据!$A$1:$D$65536,4,0),"")</f>
        <v/>
      </c>
      <c r="AC1012" t="str">
        <f>IFERROR(VLOOKUP($A1012,[3]库存报告使用数据!$A$1:$G$65536,7,0),"")</f>
        <v/>
      </c>
      <c r="AD1012" t="str">
        <f>IFERROR(VLOOKUP($A1012,[3]库存报告使用数据!$A$1:$J$65536,10,0),"")</f>
        <v/>
      </c>
      <c r="AE1012" t="str">
        <f>IFERROR(VLOOKUP($A1012,[3]库存报告使用数据!$A$1:$M$65536,13,0),"")</f>
        <v/>
      </c>
      <c r="AF1012" s="20" t="str">
        <f t="shared" si="261"/>
        <v/>
      </c>
      <c r="AG1012" s="20" t="str">
        <f t="shared" si="262"/>
        <v/>
      </c>
      <c r="AH1012" s="20" t="str">
        <f t="shared" si="263"/>
        <v/>
      </c>
      <c r="AI1012" s="20" t="str">
        <f t="shared" si="264"/>
        <v/>
      </c>
      <c r="AJ1012">
        <f>IFERROR(VLOOKUP($B1012,[4]库存报告使用数据!$A$1:$B$65536,2,0),0)</f>
        <v>0</v>
      </c>
      <c r="AK1012">
        <f>IFERROR(VLOOKUP($B1012,[4]库存报告使用数据!$A$1:$C$65536,3,0),)</f>
        <v>0</v>
      </c>
      <c r="AL1012">
        <f>IFERROR(VLOOKUP($B1012,[4]库存报告使用数据!$A$1:$D$65536,4,0),)</f>
        <v>0</v>
      </c>
      <c r="AM1012">
        <f>IFERROR(VLOOKUP($B1012,[4]库存报告使用数据!$A$1:$E$65536,5,0),)</f>
        <v>1</v>
      </c>
      <c r="AN1012" s="20" t="str">
        <f t="shared" si="265"/>
        <v/>
      </c>
      <c r="AO1012" s="20" t="str">
        <f t="shared" si="266"/>
        <v/>
      </c>
      <c r="AP1012" s="20" t="str">
        <f t="shared" si="267"/>
        <v/>
      </c>
      <c r="AQ1012" s="20">
        <f t="shared" si="268"/>
        <v>0</v>
      </c>
      <c r="AR1012" s="32">
        <f t="shared" si="269"/>
        <v>0</v>
      </c>
      <c r="AS1012" s="32">
        <f t="shared" si="270"/>
        <v>0</v>
      </c>
      <c r="AT1012" s="32">
        <f t="shared" si="271"/>
        <v>8</v>
      </c>
      <c r="AU1012" s="28" t="str">
        <f t="shared" si="272"/>
        <v>库存为8</v>
      </c>
      <c r="AV1012" s="34" t="str">
        <f>IFERROR(时间!$B$4+AU1012,"上周无销量")</f>
        <v>上周无销量</v>
      </c>
    </row>
    <row r="1013" spans="1:48">
      <c r="A1013" s="18" t="s">
        <v>1058</v>
      </c>
      <c r="B1013" t="str">
        <f>VLOOKUP(A1013,'[1]sku-asin（子）'!$A:$B,2,0)</f>
        <v>B074P5WYND</v>
      </c>
      <c r="C1013" t="str">
        <f>VLOOKUP(A1013,'[1]子sku-父sku'!$A:$B,2,0)</f>
        <v>LYQ-CSM048</v>
      </c>
      <c r="D1013" s="28">
        <f>IFERROR(VLOOKUP(A1013,[2]库存报告使用数据处理!$A:$C,3,0),0)</f>
        <v>0</v>
      </c>
      <c r="E1013" s="28">
        <f>IFERROR(VLOOKUP(A1013,[2]库存报告使用数据处理!$A:$D,4,0),0)</f>
        <v>0</v>
      </c>
      <c r="F1013" s="28">
        <f>IFERROR(VLOOKUP(A1013,[2]库存报告使用数据处理!$A:$E,5,0),0)</f>
        <v>0</v>
      </c>
      <c r="G1013" s="28">
        <f>IFERROR(VLOOKUP(A1013,[2]库存报告使用数据处理!$A:$F,6,0),0)</f>
        <v>0</v>
      </c>
      <c r="H1013" s="29">
        <f>IFERROR(VLOOKUP(A1013,[2]库存报告使用数据处理!$A:$G,7,0),0)</f>
        <v>0</v>
      </c>
      <c r="I1013">
        <f>IFERROR(VLOOKUP(A1013,[5]数据处理!$A:$B,2,0),0)</f>
        <v>11</v>
      </c>
      <c r="J1013" s="30">
        <f>IFERROR(VLOOKUP(A1013,[5]数据处理!$A:$D,4,0),0)</f>
        <v>0</v>
      </c>
      <c r="K1013" s="30">
        <f>IFERROR(VLOOKUP(A1013,[5]数据处理!$A:$E,5,0),0)</f>
        <v>0</v>
      </c>
      <c r="L1013" s="30">
        <f>IFERROR(VLOOKUP(A1013,[5]数据处理!$A:$G,7,0),0)</f>
        <v>0</v>
      </c>
      <c r="M1013">
        <f t="shared" si="256"/>
        <v>11</v>
      </c>
      <c r="N1013">
        <f>IFERROR(VLOOKUP(A1013,[5]数据处理!$A:$C,3,0),0)</f>
        <v>0</v>
      </c>
      <c r="O1013">
        <f>IFERROR(VLOOKUP($A1013,[5]数据处理!$A:$N,14,0),0)</f>
        <v>11</v>
      </c>
      <c r="P1013" t="str">
        <f>IFERROR(VLOOKUP($A1013,[3]库存报告使用数据!$A$1:$B$65536,2,0),"")</f>
        <v/>
      </c>
      <c r="Q1013" t="str">
        <f>IFERROR(VLOOKUP($A1013,[3]库存报告使用数据!$A$1:$E$65536,5,0),"")</f>
        <v/>
      </c>
      <c r="R1013" t="str">
        <f>IFERROR(VLOOKUP($A1013,[3]库存报告使用数据!$A$1:$H$65536,8,0),"")</f>
        <v/>
      </c>
      <c r="S1013" t="str">
        <f>IFERROR(VLOOKUP($A1013,[3]库存报告使用数据!$A$1:$K$65536,11,0),"")</f>
        <v/>
      </c>
      <c r="T1013" t="str">
        <f>IFERROR(VLOOKUP($A1013,[3]库存报告使用数据!$A$1:$C$65536,3,0),"")</f>
        <v/>
      </c>
      <c r="U1013" t="str">
        <f>IFERROR(VLOOKUP($A1013,[3]库存报告使用数据!$A$1:$F$65536,6,0),"")</f>
        <v/>
      </c>
      <c r="V1013" t="str">
        <f>IFERROR(VLOOKUP($A1013,[3]库存报告使用数据!$A$1:$I$65536,9,0),"")</f>
        <v/>
      </c>
      <c r="W1013" t="str">
        <f>IFERROR(VLOOKUP($A1013,[3]库存报告使用数据!$A$1:$L$65536,12,0),"")</f>
        <v/>
      </c>
      <c r="X1013" s="20" t="str">
        <f t="shared" si="257"/>
        <v/>
      </c>
      <c r="Y1013" s="20" t="str">
        <f t="shared" si="258"/>
        <v/>
      </c>
      <c r="Z1013" s="20" t="str">
        <f t="shared" si="259"/>
        <v/>
      </c>
      <c r="AA1013" s="20" t="str">
        <f t="shared" si="260"/>
        <v/>
      </c>
      <c r="AB1013" t="str">
        <f>IFERROR(VLOOKUP($A1013,[3]库存报告使用数据!$A$1:$D$65536,4,0),"")</f>
        <v/>
      </c>
      <c r="AC1013" t="str">
        <f>IFERROR(VLOOKUP($A1013,[3]库存报告使用数据!$A$1:$G$65536,7,0),"")</f>
        <v/>
      </c>
      <c r="AD1013" t="str">
        <f>IFERROR(VLOOKUP($A1013,[3]库存报告使用数据!$A$1:$J$65536,10,0),"")</f>
        <v/>
      </c>
      <c r="AE1013" t="str">
        <f>IFERROR(VLOOKUP($A1013,[3]库存报告使用数据!$A$1:$M$65536,13,0),"")</f>
        <v/>
      </c>
      <c r="AF1013" s="20" t="str">
        <f t="shared" si="261"/>
        <v/>
      </c>
      <c r="AG1013" s="20" t="str">
        <f t="shared" si="262"/>
        <v/>
      </c>
      <c r="AH1013" s="20" t="str">
        <f t="shared" si="263"/>
        <v/>
      </c>
      <c r="AI1013" s="20" t="str">
        <f t="shared" si="264"/>
        <v/>
      </c>
      <c r="AJ1013">
        <f>IFERROR(VLOOKUP($B1013,[4]库存报告使用数据!$A$1:$B$65536,2,0),0)</f>
        <v>1</v>
      </c>
      <c r="AK1013">
        <f>IFERROR(VLOOKUP($B1013,[4]库存报告使用数据!$A$1:$C$65536,3,0),)</f>
        <v>0</v>
      </c>
      <c r="AL1013">
        <f>IFERROR(VLOOKUP($B1013,[4]库存报告使用数据!$A$1:$D$65536,4,0),)</f>
        <v>0</v>
      </c>
      <c r="AM1013">
        <f>IFERROR(VLOOKUP($B1013,[4]库存报告使用数据!$A$1:$E$65536,5,0),)</f>
        <v>0</v>
      </c>
      <c r="AN1013" s="20">
        <f t="shared" si="265"/>
        <v>0</v>
      </c>
      <c r="AO1013" s="20" t="str">
        <f t="shared" si="266"/>
        <v/>
      </c>
      <c r="AP1013" s="20" t="str">
        <f t="shared" si="267"/>
        <v/>
      </c>
      <c r="AQ1013" s="20" t="str">
        <f t="shared" si="268"/>
        <v/>
      </c>
      <c r="AR1013" s="32">
        <f t="shared" si="269"/>
        <v>0</v>
      </c>
      <c r="AS1013" s="32">
        <f t="shared" si="270"/>
        <v>0</v>
      </c>
      <c r="AT1013" s="32">
        <f t="shared" si="271"/>
        <v>11</v>
      </c>
      <c r="AU1013" s="28" t="str">
        <f t="shared" si="272"/>
        <v>库存为11</v>
      </c>
      <c r="AV1013" s="34" t="str">
        <f>IFERROR(时间!$B$4+AU1013,"上周无销量")</f>
        <v>上周无销量</v>
      </c>
    </row>
    <row r="1014" spans="1:48">
      <c r="A1014" s="18" t="s">
        <v>1059</v>
      </c>
      <c r="B1014" t="str">
        <f>VLOOKUP(A1014,'[1]sku-asin（子）'!$A:$B,2,0)</f>
        <v>B074P1CCRZ</v>
      </c>
      <c r="C1014" t="str">
        <f>VLOOKUP(A1014,'[1]子sku-父sku'!$A:$B,2,0)</f>
        <v>LYQ-CSM048</v>
      </c>
      <c r="D1014" s="28">
        <f>IFERROR(VLOOKUP(A1014,[2]库存报告使用数据处理!$A:$C,3,0),0)</f>
        <v>0</v>
      </c>
      <c r="E1014" s="28">
        <f>IFERROR(VLOOKUP(A1014,[2]库存报告使用数据处理!$A:$D,4,0),0)</f>
        <v>0</v>
      </c>
      <c r="F1014" s="28">
        <f>IFERROR(VLOOKUP(A1014,[2]库存报告使用数据处理!$A:$E,5,0),0)</f>
        <v>0</v>
      </c>
      <c r="G1014" s="28">
        <f>IFERROR(VLOOKUP(A1014,[2]库存报告使用数据处理!$A:$F,6,0),0)</f>
        <v>0</v>
      </c>
      <c r="H1014" s="29">
        <f>IFERROR(VLOOKUP(A1014,[2]库存报告使用数据处理!$A:$G,7,0),0)</f>
        <v>0</v>
      </c>
      <c r="I1014">
        <f>IFERROR(VLOOKUP(A1014,[5]数据处理!$A:$B,2,0),0)</f>
        <v>2</v>
      </c>
      <c r="J1014" s="30">
        <f>IFERROR(VLOOKUP(A1014,[5]数据处理!$A:$D,4,0),0)</f>
        <v>0</v>
      </c>
      <c r="K1014" s="30">
        <f>IFERROR(VLOOKUP(A1014,[5]数据处理!$A:$E,5,0),0)</f>
        <v>0</v>
      </c>
      <c r="L1014" s="30">
        <f>IFERROR(VLOOKUP(A1014,[5]数据处理!$A:$G,7,0),0)</f>
        <v>0</v>
      </c>
      <c r="M1014">
        <f t="shared" si="256"/>
        <v>2</v>
      </c>
      <c r="N1014">
        <f>IFERROR(VLOOKUP(A1014,[5]数据处理!$A:$C,3,0),0)</f>
        <v>0</v>
      </c>
      <c r="O1014">
        <f>IFERROR(VLOOKUP($A1014,[5]数据处理!$A:$N,14,0),0)</f>
        <v>2</v>
      </c>
      <c r="P1014" t="str">
        <f>IFERROR(VLOOKUP($A1014,[3]库存报告使用数据!$A$1:$B$65536,2,0),"")</f>
        <v/>
      </c>
      <c r="Q1014" t="str">
        <f>IFERROR(VLOOKUP($A1014,[3]库存报告使用数据!$A$1:$E$65536,5,0),"")</f>
        <v/>
      </c>
      <c r="R1014" t="str">
        <f>IFERROR(VLOOKUP($A1014,[3]库存报告使用数据!$A$1:$H$65536,8,0),"")</f>
        <v/>
      </c>
      <c r="S1014" t="str">
        <f>IFERROR(VLOOKUP($A1014,[3]库存报告使用数据!$A$1:$K$65536,11,0),"")</f>
        <v/>
      </c>
      <c r="T1014" t="str">
        <f>IFERROR(VLOOKUP($A1014,[3]库存报告使用数据!$A$1:$C$65536,3,0),"")</f>
        <v/>
      </c>
      <c r="U1014" t="str">
        <f>IFERROR(VLOOKUP($A1014,[3]库存报告使用数据!$A$1:$F$65536,6,0),"")</f>
        <v/>
      </c>
      <c r="V1014" t="str">
        <f>IFERROR(VLOOKUP($A1014,[3]库存报告使用数据!$A$1:$I$65536,9,0),"")</f>
        <v/>
      </c>
      <c r="W1014" t="str">
        <f>IFERROR(VLOOKUP($A1014,[3]库存报告使用数据!$A$1:$L$65536,12,0),"")</f>
        <v/>
      </c>
      <c r="X1014" s="20" t="str">
        <f t="shared" si="257"/>
        <v/>
      </c>
      <c r="Y1014" s="20" t="str">
        <f t="shared" si="258"/>
        <v/>
      </c>
      <c r="Z1014" s="20" t="str">
        <f t="shared" si="259"/>
        <v/>
      </c>
      <c r="AA1014" s="20" t="str">
        <f t="shared" si="260"/>
        <v/>
      </c>
      <c r="AB1014" t="str">
        <f>IFERROR(VLOOKUP($A1014,[3]库存报告使用数据!$A$1:$D$65536,4,0),"")</f>
        <v/>
      </c>
      <c r="AC1014" t="str">
        <f>IFERROR(VLOOKUP($A1014,[3]库存报告使用数据!$A$1:$G$65536,7,0),"")</f>
        <v/>
      </c>
      <c r="AD1014" t="str">
        <f>IFERROR(VLOOKUP($A1014,[3]库存报告使用数据!$A$1:$J$65536,10,0),"")</f>
        <v/>
      </c>
      <c r="AE1014" t="str">
        <f>IFERROR(VLOOKUP($A1014,[3]库存报告使用数据!$A$1:$M$65536,13,0),"")</f>
        <v/>
      </c>
      <c r="AF1014" s="20" t="str">
        <f t="shared" si="261"/>
        <v/>
      </c>
      <c r="AG1014" s="20" t="str">
        <f t="shared" si="262"/>
        <v/>
      </c>
      <c r="AH1014" s="20" t="str">
        <f t="shared" si="263"/>
        <v/>
      </c>
      <c r="AI1014" s="20" t="str">
        <f t="shared" si="264"/>
        <v/>
      </c>
      <c r="AJ1014">
        <f>IFERROR(VLOOKUP($B1014,[4]库存报告使用数据!$A$1:$B$65536,2,0),0)</f>
        <v>1</v>
      </c>
      <c r="AK1014">
        <f>IFERROR(VLOOKUP($B1014,[4]库存报告使用数据!$A$1:$C$65536,3,0),)</f>
        <v>1</v>
      </c>
      <c r="AL1014">
        <f>IFERROR(VLOOKUP($B1014,[4]库存报告使用数据!$A$1:$D$65536,4,0),)</f>
        <v>0</v>
      </c>
      <c r="AM1014">
        <f>IFERROR(VLOOKUP($B1014,[4]库存报告使用数据!$A$1:$E$65536,5,0),)</f>
        <v>0</v>
      </c>
      <c r="AN1014" s="20">
        <f t="shared" si="265"/>
        <v>0</v>
      </c>
      <c r="AO1014" s="20">
        <f t="shared" si="266"/>
        <v>0</v>
      </c>
      <c r="AP1014" s="20" t="str">
        <f t="shared" si="267"/>
        <v/>
      </c>
      <c r="AQ1014" s="20" t="str">
        <f t="shared" si="268"/>
        <v/>
      </c>
      <c r="AR1014" s="32">
        <f t="shared" si="269"/>
        <v>0</v>
      </c>
      <c r="AS1014" s="32">
        <f t="shared" si="270"/>
        <v>0</v>
      </c>
      <c r="AT1014" s="32">
        <f t="shared" si="271"/>
        <v>2</v>
      </c>
      <c r="AU1014" s="28" t="str">
        <f t="shared" si="272"/>
        <v>库存为2</v>
      </c>
      <c r="AV1014" s="34" t="str">
        <f>IFERROR(时间!$B$4+AU1014,"上周无销量")</f>
        <v>上周无销量</v>
      </c>
    </row>
    <row r="1015" spans="1:48">
      <c r="A1015" s="18" t="s">
        <v>1060</v>
      </c>
      <c r="B1015" t="str">
        <f>VLOOKUP(A1015,'[1]sku-asin（子）'!$A:$B,2,0)</f>
        <v>B074NZSNZ4</v>
      </c>
      <c r="C1015" t="str">
        <f>VLOOKUP(A1015,'[1]子sku-父sku'!$A:$B,2,0)</f>
        <v>LYQ-CSM048</v>
      </c>
      <c r="D1015" s="28">
        <f>IFERROR(VLOOKUP(A1015,[2]库存报告使用数据处理!$A:$C,3,0),0)</f>
        <v>0</v>
      </c>
      <c r="E1015" s="28">
        <f>IFERROR(VLOOKUP(A1015,[2]库存报告使用数据处理!$A:$D,4,0),0)</f>
        <v>0</v>
      </c>
      <c r="F1015" s="28">
        <f>IFERROR(VLOOKUP(A1015,[2]库存报告使用数据处理!$A:$E,5,0),0)</f>
        <v>0</v>
      </c>
      <c r="G1015" s="28">
        <f>IFERROR(VLOOKUP(A1015,[2]库存报告使用数据处理!$A:$F,6,0),0)</f>
        <v>0</v>
      </c>
      <c r="H1015" s="29">
        <f>IFERROR(VLOOKUP(A1015,[2]库存报告使用数据处理!$A:$G,7,0),0)</f>
        <v>0</v>
      </c>
      <c r="I1015">
        <f>IFERROR(VLOOKUP(A1015,[5]数据处理!$A:$B,2,0),0)</f>
        <v>6</v>
      </c>
      <c r="J1015" s="30">
        <f>IFERROR(VLOOKUP(A1015,[5]数据处理!$A:$D,4,0),0)</f>
        <v>0</v>
      </c>
      <c r="K1015" s="30">
        <f>IFERROR(VLOOKUP(A1015,[5]数据处理!$A:$E,5,0),0)</f>
        <v>0</v>
      </c>
      <c r="L1015" s="30">
        <f>IFERROR(VLOOKUP(A1015,[5]数据处理!$A:$G,7,0),0)</f>
        <v>0</v>
      </c>
      <c r="M1015">
        <f t="shared" si="256"/>
        <v>6</v>
      </c>
      <c r="N1015">
        <f>IFERROR(VLOOKUP(A1015,[5]数据处理!$A:$C,3,0),0)</f>
        <v>0</v>
      </c>
      <c r="O1015">
        <f>IFERROR(VLOOKUP($A1015,[5]数据处理!$A:$N,14,0),0)</f>
        <v>6</v>
      </c>
      <c r="P1015">
        <f>IFERROR(VLOOKUP($A1015,[3]库存报告使用数据!$A$1:$B$65536,2,0),"")</f>
        <v>116</v>
      </c>
      <c r="Q1015">
        <f>IFERROR(VLOOKUP($A1015,[3]库存报告使用数据!$A$1:$E$65536,5,0),"")</f>
        <v>872</v>
      </c>
      <c r="R1015">
        <f>IFERROR(VLOOKUP($A1015,[3]库存报告使用数据!$A$1:$H$65536,8,0),"")</f>
        <v>836</v>
      </c>
      <c r="S1015">
        <f>IFERROR(VLOOKUP($A1015,[3]库存报告使用数据!$A$1:$K$65536,11,0),"")</f>
        <v>764</v>
      </c>
      <c r="T1015">
        <f>IFERROR(VLOOKUP($A1015,[3]库存报告使用数据!$A$1:$C$65536,3,0),"")</f>
        <v>1</v>
      </c>
      <c r="U1015">
        <f>IFERROR(VLOOKUP($A1015,[3]库存报告使用数据!$A$1:$F$65536,6,0),"")</f>
        <v>5</v>
      </c>
      <c r="V1015">
        <f>IFERROR(VLOOKUP($A1015,[3]库存报告使用数据!$A$1:$I$65536,9,0),"")</f>
        <v>6</v>
      </c>
      <c r="W1015">
        <f>IFERROR(VLOOKUP($A1015,[3]库存报告使用数据!$A$1:$L$65536,12,0),"")</f>
        <v>2</v>
      </c>
      <c r="X1015" s="20">
        <f t="shared" si="257"/>
        <v>0.00862068965517241</v>
      </c>
      <c r="Y1015" s="20">
        <f t="shared" si="258"/>
        <v>0.00573394495412844</v>
      </c>
      <c r="Z1015" s="20">
        <f t="shared" si="259"/>
        <v>0.00717703349282297</v>
      </c>
      <c r="AA1015" s="20">
        <f t="shared" si="260"/>
        <v>0.00261780104712042</v>
      </c>
      <c r="AB1015">
        <f>IFERROR(VLOOKUP($A1015,[3]库存报告使用数据!$A$1:$D$65536,4,0),"")</f>
        <v>0.225</v>
      </c>
      <c r="AC1015">
        <f>IFERROR(VLOOKUP($A1015,[3]库存报告使用数据!$A$1:$G$65536,7,0),"")</f>
        <v>0.06</v>
      </c>
      <c r="AD1015">
        <f>IFERROR(VLOOKUP($A1015,[3]库存报告使用数据!$A$1:$J$65536,10,0),"")</f>
        <v>0.05</v>
      </c>
      <c r="AE1015">
        <f>IFERROR(VLOOKUP($A1015,[3]库存报告使用数据!$A$1:$M$65536,13,0),"")</f>
        <v>0</v>
      </c>
      <c r="AF1015" s="20" t="str">
        <f t="shared" si="261"/>
        <v>无销售广告费为0.225</v>
      </c>
      <c r="AG1015" s="20" t="str">
        <f t="shared" si="262"/>
        <v>无销售广告费为0.06</v>
      </c>
      <c r="AH1015" s="20" t="str">
        <f t="shared" si="263"/>
        <v>无销售广告费为0.05</v>
      </c>
      <c r="AI1015" s="20" t="str">
        <f t="shared" si="264"/>
        <v/>
      </c>
      <c r="AJ1015">
        <f>IFERROR(VLOOKUP($B1015,[4]库存报告使用数据!$A$1:$B$65536,2,0),0)</f>
        <v>0</v>
      </c>
      <c r="AK1015">
        <f>IFERROR(VLOOKUP($B1015,[4]库存报告使用数据!$A$1:$C$65536,3,0),)</f>
        <v>5</v>
      </c>
      <c r="AL1015">
        <f>IFERROR(VLOOKUP($B1015,[4]库存报告使用数据!$A$1:$D$65536,4,0),)</f>
        <v>1</v>
      </c>
      <c r="AM1015">
        <f>IFERROR(VLOOKUP($B1015,[4]库存报告使用数据!$A$1:$E$65536,5,0),)</f>
        <v>0</v>
      </c>
      <c r="AN1015" s="20" t="str">
        <f t="shared" si="265"/>
        <v/>
      </c>
      <c r="AO1015" s="20">
        <f t="shared" si="266"/>
        <v>0</v>
      </c>
      <c r="AP1015" s="20">
        <f t="shared" si="267"/>
        <v>0</v>
      </c>
      <c r="AQ1015" s="20" t="str">
        <f t="shared" si="268"/>
        <v/>
      </c>
      <c r="AR1015" s="32">
        <f t="shared" si="269"/>
        <v>0</v>
      </c>
      <c r="AS1015" s="32">
        <f t="shared" si="270"/>
        <v>0</v>
      </c>
      <c r="AT1015" s="32">
        <f t="shared" si="271"/>
        <v>6</v>
      </c>
      <c r="AU1015" s="28" t="str">
        <f t="shared" si="272"/>
        <v>库存为6</v>
      </c>
      <c r="AV1015" s="34" t="str">
        <f>IFERROR(时间!$B$4+AU1015,"上周无销量")</f>
        <v>上周无销量</v>
      </c>
    </row>
    <row r="1016" spans="1:48">
      <c r="A1016" s="18" t="s">
        <v>1061</v>
      </c>
      <c r="B1016" t="str">
        <f>VLOOKUP(A1016,'[1]sku-asin（子）'!$A:$B,2,0)</f>
        <v>B074NW2TZL</v>
      </c>
      <c r="C1016" t="str">
        <f>VLOOKUP(A1016,'[1]子sku-父sku'!$A:$B,2,0)</f>
        <v>LYQ-CSM048</v>
      </c>
      <c r="D1016" s="28">
        <f>IFERROR(VLOOKUP(A1016,[2]库存报告使用数据处理!$A:$C,3,0),0)</f>
        <v>0</v>
      </c>
      <c r="E1016" s="28">
        <f>IFERROR(VLOOKUP(A1016,[2]库存报告使用数据处理!$A:$D,4,0),0)</f>
        <v>0</v>
      </c>
      <c r="F1016" s="28">
        <f>IFERROR(VLOOKUP(A1016,[2]库存报告使用数据处理!$A:$E,5,0),0)</f>
        <v>0</v>
      </c>
      <c r="G1016" s="28">
        <f>IFERROR(VLOOKUP(A1016,[2]库存报告使用数据处理!$A:$F,6,0),0)</f>
        <v>0</v>
      </c>
      <c r="H1016" s="29">
        <f>IFERROR(VLOOKUP(A1016,[2]库存报告使用数据处理!$A:$G,7,0),0)</f>
        <v>0</v>
      </c>
      <c r="I1016">
        <f>IFERROR(VLOOKUP(A1016,[5]数据处理!$A:$B,2,0),0)</f>
        <v>3</v>
      </c>
      <c r="J1016" s="30">
        <f>IFERROR(VLOOKUP(A1016,[5]数据处理!$A:$D,4,0),0)</f>
        <v>0</v>
      </c>
      <c r="K1016" s="30">
        <f>IFERROR(VLOOKUP(A1016,[5]数据处理!$A:$E,5,0),0)</f>
        <v>0</v>
      </c>
      <c r="L1016" s="30">
        <f>IFERROR(VLOOKUP(A1016,[5]数据处理!$A:$G,7,0),0)</f>
        <v>0</v>
      </c>
      <c r="M1016">
        <f t="shared" si="256"/>
        <v>3</v>
      </c>
      <c r="N1016">
        <f>IFERROR(VLOOKUP(A1016,[5]数据处理!$A:$C,3,0),0)</f>
        <v>0</v>
      </c>
      <c r="O1016">
        <f>IFERROR(VLOOKUP($A1016,[5]数据处理!$A:$N,14,0),0)</f>
        <v>3</v>
      </c>
      <c r="P1016" t="str">
        <f>IFERROR(VLOOKUP($A1016,[3]库存报告使用数据!$A$1:$B$65536,2,0),"")</f>
        <v/>
      </c>
      <c r="Q1016" t="str">
        <f>IFERROR(VLOOKUP($A1016,[3]库存报告使用数据!$A$1:$E$65536,5,0),"")</f>
        <v/>
      </c>
      <c r="R1016" t="str">
        <f>IFERROR(VLOOKUP($A1016,[3]库存报告使用数据!$A$1:$H$65536,8,0),"")</f>
        <v/>
      </c>
      <c r="S1016" t="str">
        <f>IFERROR(VLOOKUP($A1016,[3]库存报告使用数据!$A$1:$K$65536,11,0),"")</f>
        <v/>
      </c>
      <c r="T1016" t="str">
        <f>IFERROR(VLOOKUP($A1016,[3]库存报告使用数据!$A$1:$C$65536,3,0),"")</f>
        <v/>
      </c>
      <c r="U1016" t="str">
        <f>IFERROR(VLOOKUP($A1016,[3]库存报告使用数据!$A$1:$F$65536,6,0),"")</f>
        <v/>
      </c>
      <c r="V1016" t="str">
        <f>IFERROR(VLOOKUP($A1016,[3]库存报告使用数据!$A$1:$I$65536,9,0),"")</f>
        <v/>
      </c>
      <c r="W1016" t="str">
        <f>IFERROR(VLOOKUP($A1016,[3]库存报告使用数据!$A$1:$L$65536,12,0),"")</f>
        <v/>
      </c>
      <c r="X1016" s="20" t="str">
        <f t="shared" si="257"/>
        <v/>
      </c>
      <c r="Y1016" s="20" t="str">
        <f t="shared" si="258"/>
        <v/>
      </c>
      <c r="Z1016" s="20" t="str">
        <f t="shared" si="259"/>
        <v/>
      </c>
      <c r="AA1016" s="20" t="str">
        <f t="shared" si="260"/>
        <v/>
      </c>
      <c r="AB1016" t="str">
        <f>IFERROR(VLOOKUP($A1016,[3]库存报告使用数据!$A$1:$D$65536,4,0),"")</f>
        <v/>
      </c>
      <c r="AC1016" t="str">
        <f>IFERROR(VLOOKUP($A1016,[3]库存报告使用数据!$A$1:$G$65536,7,0),"")</f>
        <v/>
      </c>
      <c r="AD1016" t="str">
        <f>IFERROR(VLOOKUP($A1016,[3]库存报告使用数据!$A$1:$J$65536,10,0),"")</f>
        <v/>
      </c>
      <c r="AE1016" t="str">
        <f>IFERROR(VLOOKUP($A1016,[3]库存报告使用数据!$A$1:$M$65536,13,0),"")</f>
        <v/>
      </c>
      <c r="AF1016" s="20" t="str">
        <f t="shared" si="261"/>
        <v/>
      </c>
      <c r="AG1016" s="20" t="str">
        <f t="shared" si="262"/>
        <v/>
      </c>
      <c r="AH1016" s="20" t="str">
        <f t="shared" si="263"/>
        <v/>
      </c>
      <c r="AI1016" s="20" t="str">
        <f t="shared" si="264"/>
        <v/>
      </c>
      <c r="AJ1016">
        <f>IFERROR(VLOOKUP($B1016,[4]库存报告使用数据!$A$1:$B$65536,2,0),0)</f>
        <v>1</v>
      </c>
      <c r="AK1016">
        <f>IFERROR(VLOOKUP($B1016,[4]库存报告使用数据!$A$1:$C$65536,3,0),)</f>
        <v>1</v>
      </c>
      <c r="AL1016">
        <f>IFERROR(VLOOKUP($B1016,[4]库存报告使用数据!$A$1:$D$65536,4,0),)</f>
        <v>0</v>
      </c>
      <c r="AM1016">
        <f>IFERROR(VLOOKUP($B1016,[4]库存报告使用数据!$A$1:$E$65536,5,0),)</f>
        <v>0</v>
      </c>
      <c r="AN1016" s="20">
        <f t="shared" si="265"/>
        <v>0</v>
      </c>
      <c r="AO1016" s="20">
        <f t="shared" si="266"/>
        <v>0</v>
      </c>
      <c r="AP1016" s="20" t="str">
        <f t="shared" si="267"/>
        <v/>
      </c>
      <c r="AQ1016" s="20" t="str">
        <f t="shared" si="268"/>
        <v/>
      </c>
      <c r="AR1016" s="32">
        <f t="shared" si="269"/>
        <v>0</v>
      </c>
      <c r="AS1016" s="32">
        <f t="shared" si="270"/>
        <v>0</v>
      </c>
      <c r="AT1016" s="32">
        <f t="shared" si="271"/>
        <v>3</v>
      </c>
      <c r="AU1016" s="28" t="str">
        <f t="shared" si="272"/>
        <v>库存为3</v>
      </c>
      <c r="AV1016" s="34" t="str">
        <f>IFERROR(时间!$B$4+AU1016,"上周无销量")</f>
        <v>上周无销量</v>
      </c>
    </row>
    <row r="1017" spans="1:48">
      <c r="A1017" s="18" t="s">
        <v>1062</v>
      </c>
      <c r="B1017" t="str">
        <f>VLOOKUP(A1017,'[1]sku-asin（子）'!$A:$B,2,0)</f>
        <v>B074PP75VN</v>
      </c>
      <c r="C1017" t="str">
        <f>VLOOKUP(A1017,'[1]子sku-父sku'!$A:$B,2,0)</f>
        <v>LYQ-CSM051</v>
      </c>
      <c r="D1017" s="28">
        <f>IFERROR(VLOOKUP(A1017,[2]库存报告使用数据处理!$A:$C,3,0),0)</f>
        <v>0</v>
      </c>
      <c r="E1017" s="28">
        <f>IFERROR(VLOOKUP(A1017,[2]库存报告使用数据处理!$A:$D,4,0),0)</f>
        <v>0</v>
      </c>
      <c r="F1017" s="28">
        <f>IFERROR(VLOOKUP(A1017,[2]库存报告使用数据处理!$A:$E,5,0),0)</f>
        <v>0</v>
      </c>
      <c r="G1017" s="28">
        <f>IFERROR(VLOOKUP(A1017,[2]库存报告使用数据处理!$A:$F,6,0),0)</f>
        <v>1</v>
      </c>
      <c r="H1017" s="29">
        <f>IFERROR(VLOOKUP(A1017,[2]库存报告使用数据处理!$A:$G,7,0),0)</f>
        <v>5.2</v>
      </c>
      <c r="I1017">
        <f>IFERROR(VLOOKUP(A1017,[5]数据处理!$A:$B,2,0),0)</f>
        <v>0</v>
      </c>
      <c r="J1017" s="30">
        <f>IFERROR(VLOOKUP(A1017,[5]数据处理!$A:$D,4,0),0)</f>
        <v>0</v>
      </c>
      <c r="K1017" s="30">
        <f>IFERROR(VLOOKUP(A1017,[5]数据处理!$A:$E,5,0),0)</f>
        <v>0</v>
      </c>
      <c r="L1017" s="30">
        <f>IFERROR(VLOOKUP(A1017,[5]数据处理!$A:$G,7,0),0)</f>
        <v>0</v>
      </c>
      <c r="M1017">
        <f t="shared" si="256"/>
        <v>0</v>
      </c>
      <c r="N1017">
        <f>IFERROR(VLOOKUP(A1017,[5]数据处理!$A:$C,3,0),0)</f>
        <v>0</v>
      </c>
      <c r="O1017">
        <f>IFERROR(VLOOKUP($A1017,[5]数据处理!$A:$N,14,0),0)</f>
        <v>0</v>
      </c>
      <c r="P1017" t="str">
        <f>IFERROR(VLOOKUP($A1017,[3]库存报告使用数据!$A$1:$B$65536,2,0),"")</f>
        <v/>
      </c>
      <c r="Q1017" t="str">
        <f>IFERROR(VLOOKUP($A1017,[3]库存报告使用数据!$A$1:$E$65536,5,0),"")</f>
        <v/>
      </c>
      <c r="R1017" t="str">
        <f>IFERROR(VLOOKUP($A1017,[3]库存报告使用数据!$A$1:$H$65536,8,0),"")</f>
        <v/>
      </c>
      <c r="S1017" t="str">
        <f>IFERROR(VLOOKUP($A1017,[3]库存报告使用数据!$A$1:$K$65536,11,0),"")</f>
        <v/>
      </c>
      <c r="T1017" t="str">
        <f>IFERROR(VLOOKUP($A1017,[3]库存报告使用数据!$A$1:$C$65536,3,0),"")</f>
        <v/>
      </c>
      <c r="U1017" t="str">
        <f>IFERROR(VLOOKUP($A1017,[3]库存报告使用数据!$A$1:$F$65536,6,0),"")</f>
        <v/>
      </c>
      <c r="V1017" t="str">
        <f>IFERROR(VLOOKUP($A1017,[3]库存报告使用数据!$A$1:$I$65536,9,0),"")</f>
        <v/>
      </c>
      <c r="W1017" t="str">
        <f>IFERROR(VLOOKUP($A1017,[3]库存报告使用数据!$A$1:$L$65536,12,0),"")</f>
        <v/>
      </c>
      <c r="X1017" s="20" t="str">
        <f t="shared" si="257"/>
        <v/>
      </c>
      <c r="Y1017" s="20" t="str">
        <f t="shared" si="258"/>
        <v/>
      </c>
      <c r="Z1017" s="20" t="str">
        <f t="shared" si="259"/>
        <v/>
      </c>
      <c r="AA1017" s="20" t="str">
        <f t="shared" si="260"/>
        <v/>
      </c>
      <c r="AB1017" t="str">
        <f>IFERROR(VLOOKUP($A1017,[3]库存报告使用数据!$A$1:$D$65536,4,0),"")</f>
        <v/>
      </c>
      <c r="AC1017" t="str">
        <f>IFERROR(VLOOKUP($A1017,[3]库存报告使用数据!$A$1:$G$65536,7,0),"")</f>
        <v/>
      </c>
      <c r="AD1017" t="str">
        <f>IFERROR(VLOOKUP($A1017,[3]库存报告使用数据!$A$1:$J$65536,10,0),"")</f>
        <v/>
      </c>
      <c r="AE1017" t="str">
        <f>IFERROR(VLOOKUP($A1017,[3]库存报告使用数据!$A$1:$M$65536,13,0),"")</f>
        <v/>
      </c>
      <c r="AF1017" s="20" t="str">
        <f t="shared" si="261"/>
        <v/>
      </c>
      <c r="AG1017" s="20" t="str">
        <f t="shared" si="262"/>
        <v/>
      </c>
      <c r="AH1017" s="20" t="str">
        <f t="shared" si="263"/>
        <v/>
      </c>
      <c r="AI1017" s="20" t="str">
        <f t="shared" si="264"/>
        <v/>
      </c>
      <c r="AJ1017">
        <f>IFERROR(VLOOKUP($B1017,[4]库存报告使用数据!$A$1:$B$65536,2,0),0)</f>
        <v>0</v>
      </c>
      <c r="AK1017">
        <f>IFERROR(VLOOKUP($B1017,[4]库存报告使用数据!$A$1:$C$65536,3,0),)</f>
        <v>0</v>
      </c>
      <c r="AL1017">
        <f>IFERROR(VLOOKUP($B1017,[4]库存报告使用数据!$A$1:$D$65536,4,0),)</f>
        <v>0</v>
      </c>
      <c r="AM1017">
        <f>IFERROR(VLOOKUP($B1017,[4]库存报告使用数据!$A$1:$E$65536,5,0),)</f>
        <v>8</v>
      </c>
      <c r="AN1017" s="20" t="str">
        <f t="shared" si="265"/>
        <v/>
      </c>
      <c r="AO1017" s="20" t="str">
        <f t="shared" si="266"/>
        <v/>
      </c>
      <c r="AP1017" s="20" t="str">
        <f t="shared" si="267"/>
        <v/>
      </c>
      <c r="AQ1017" s="20">
        <f t="shared" si="268"/>
        <v>0.125</v>
      </c>
      <c r="AR1017" s="32">
        <f t="shared" si="269"/>
        <v>0</v>
      </c>
      <c r="AS1017" s="32">
        <f t="shared" si="270"/>
        <v>0</v>
      </c>
      <c r="AT1017" s="32">
        <f t="shared" si="271"/>
        <v>0</v>
      </c>
      <c r="AU1017" s="28" t="str">
        <f t="shared" si="272"/>
        <v>库存为0</v>
      </c>
      <c r="AV1017" s="34" t="str">
        <f>IFERROR(时间!$B$4+AU1017,"上周无销量")</f>
        <v>上周无销量</v>
      </c>
    </row>
    <row r="1018" spans="1:48">
      <c r="A1018" s="18" t="s">
        <v>1063</v>
      </c>
      <c r="B1018" t="str">
        <f>VLOOKUP(A1018,'[1]sku-asin（子）'!$A:$B,2,0)</f>
        <v>B074PP75VN</v>
      </c>
      <c r="C1018" t="str">
        <f>VLOOKUP(A1018,'[1]子sku-父sku'!$A:$B,2,0)</f>
        <v>LYQ-CSM051</v>
      </c>
      <c r="D1018" s="28">
        <f>IFERROR(VLOOKUP(A1018,[2]库存报告使用数据处理!$A:$C,3,0),0)</f>
        <v>0</v>
      </c>
      <c r="E1018" s="28">
        <f>IFERROR(VLOOKUP(A1018,[2]库存报告使用数据处理!$A:$D,4,0),0)</f>
        <v>0</v>
      </c>
      <c r="F1018" s="28">
        <f>IFERROR(VLOOKUP(A1018,[2]库存报告使用数据处理!$A:$E,5,0),0)</f>
        <v>0</v>
      </c>
      <c r="G1018" s="28">
        <f>IFERROR(VLOOKUP(A1018,[2]库存报告使用数据处理!$A:$F,6,0),0)</f>
        <v>0</v>
      </c>
      <c r="H1018" s="29">
        <f>IFERROR(VLOOKUP(A1018,[2]库存报告使用数据处理!$A:$G,7,0),0)</f>
        <v>0</v>
      </c>
      <c r="I1018">
        <f>IFERROR(VLOOKUP(A1018,[5]数据处理!$A:$B,2,0),0)</f>
        <v>0</v>
      </c>
      <c r="J1018" s="30">
        <f>IFERROR(VLOOKUP(A1018,[5]数据处理!$A:$D,4,0),0)</f>
        <v>0</v>
      </c>
      <c r="K1018" s="30">
        <f>IFERROR(VLOOKUP(A1018,[5]数据处理!$A:$E,5,0),0)</f>
        <v>0</v>
      </c>
      <c r="L1018" s="30">
        <f>IFERROR(VLOOKUP(A1018,[5]数据处理!$A:$G,7,0),0)</f>
        <v>0</v>
      </c>
      <c r="M1018">
        <f t="shared" si="256"/>
        <v>0</v>
      </c>
      <c r="N1018">
        <f>IFERROR(VLOOKUP(A1018,[5]数据处理!$A:$C,3,0),0)</f>
        <v>0</v>
      </c>
      <c r="O1018">
        <f>IFERROR(VLOOKUP($A1018,[5]数据处理!$A:$N,14,0),0)</f>
        <v>0</v>
      </c>
      <c r="P1018" t="str">
        <f>IFERROR(VLOOKUP($A1018,[3]库存报告使用数据!$A$1:$B$65536,2,0),"")</f>
        <v/>
      </c>
      <c r="Q1018" t="str">
        <f>IFERROR(VLOOKUP($A1018,[3]库存报告使用数据!$A$1:$E$65536,5,0),"")</f>
        <v/>
      </c>
      <c r="R1018" t="str">
        <f>IFERROR(VLOOKUP($A1018,[3]库存报告使用数据!$A$1:$H$65536,8,0),"")</f>
        <v/>
      </c>
      <c r="S1018" t="str">
        <f>IFERROR(VLOOKUP($A1018,[3]库存报告使用数据!$A$1:$K$65536,11,0),"")</f>
        <v/>
      </c>
      <c r="T1018" t="str">
        <f>IFERROR(VLOOKUP($A1018,[3]库存报告使用数据!$A$1:$C$65536,3,0),"")</f>
        <v/>
      </c>
      <c r="U1018" t="str">
        <f>IFERROR(VLOOKUP($A1018,[3]库存报告使用数据!$A$1:$F$65536,6,0),"")</f>
        <v/>
      </c>
      <c r="V1018" t="str">
        <f>IFERROR(VLOOKUP($A1018,[3]库存报告使用数据!$A$1:$I$65536,9,0),"")</f>
        <v/>
      </c>
      <c r="W1018" t="str">
        <f>IFERROR(VLOOKUP($A1018,[3]库存报告使用数据!$A$1:$L$65536,12,0),"")</f>
        <v/>
      </c>
      <c r="X1018" s="20" t="str">
        <f t="shared" si="257"/>
        <v/>
      </c>
      <c r="Y1018" s="20" t="str">
        <f t="shared" si="258"/>
        <v/>
      </c>
      <c r="Z1018" s="20" t="str">
        <f t="shared" si="259"/>
        <v/>
      </c>
      <c r="AA1018" s="20" t="str">
        <f t="shared" si="260"/>
        <v/>
      </c>
      <c r="AB1018" t="str">
        <f>IFERROR(VLOOKUP($A1018,[3]库存报告使用数据!$A$1:$D$65536,4,0),"")</f>
        <v/>
      </c>
      <c r="AC1018" t="str">
        <f>IFERROR(VLOOKUP($A1018,[3]库存报告使用数据!$A$1:$G$65536,7,0),"")</f>
        <v/>
      </c>
      <c r="AD1018" t="str">
        <f>IFERROR(VLOOKUP($A1018,[3]库存报告使用数据!$A$1:$J$65536,10,0),"")</f>
        <v/>
      </c>
      <c r="AE1018" t="str">
        <f>IFERROR(VLOOKUP($A1018,[3]库存报告使用数据!$A$1:$M$65536,13,0),"")</f>
        <v/>
      </c>
      <c r="AF1018" s="20" t="str">
        <f t="shared" si="261"/>
        <v/>
      </c>
      <c r="AG1018" s="20" t="str">
        <f t="shared" si="262"/>
        <v/>
      </c>
      <c r="AH1018" s="20" t="str">
        <f t="shared" si="263"/>
        <v/>
      </c>
      <c r="AI1018" s="20" t="str">
        <f t="shared" si="264"/>
        <v/>
      </c>
      <c r="AJ1018">
        <f>IFERROR(VLOOKUP($B1018,[4]库存报告使用数据!$A$1:$B$65536,2,0),0)</f>
        <v>0</v>
      </c>
      <c r="AK1018">
        <f>IFERROR(VLOOKUP($B1018,[4]库存报告使用数据!$A$1:$C$65536,3,0),)</f>
        <v>0</v>
      </c>
      <c r="AL1018">
        <f>IFERROR(VLOOKUP($B1018,[4]库存报告使用数据!$A$1:$D$65536,4,0),)</f>
        <v>0</v>
      </c>
      <c r="AM1018">
        <f>IFERROR(VLOOKUP($B1018,[4]库存报告使用数据!$A$1:$E$65536,5,0),)</f>
        <v>8</v>
      </c>
      <c r="AN1018" s="20" t="str">
        <f t="shared" si="265"/>
        <v/>
      </c>
      <c r="AO1018" s="20" t="str">
        <f t="shared" si="266"/>
        <v/>
      </c>
      <c r="AP1018" s="20" t="str">
        <f t="shared" si="267"/>
        <v/>
      </c>
      <c r="AQ1018" s="20">
        <f t="shared" si="268"/>
        <v>0</v>
      </c>
      <c r="AR1018" s="32">
        <f t="shared" si="269"/>
        <v>0</v>
      </c>
      <c r="AS1018" s="32">
        <f t="shared" si="270"/>
        <v>0</v>
      </c>
      <c r="AT1018" s="32">
        <f t="shared" si="271"/>
        <v>0</v>
      </c>
      <c r="AU1018" s="28" t="str">
        <f t="shared" si="272"/>
        <v>库存为0</v>
      </c>
      <c r="AV1018" s="34" t="str">
        <f>IFERROR(时间!$B$4+AU1018,"上周无销量")</f>
        <v>上周无销量</v>
      </c>
    </row>
    <row r="1019" spans="1:48">
      <c r="A1019" s="18" t="s">
        <v>1064</v>
      </c>
      <c r="B1019" t="str">
        <f>VLOOKUP(A1019,'[1]sku-asin（子）'!$A:$B,2,0)</f>
        <v>B074PP75VN</v>
      </c>
      <c r="C1019" t="str">
        <f>VLOOKUP(A1019,'[1]子sku-父sku'!$A:$B,2,0)</f>
        <v>LYQ-CSM051</v>
      </c>
      <c r="D1019" s="28">
        <f>IFERROR(VLOOKUP(A1019,[2]库存报告使用数据处理!$A:$C,3,0),0)</f>
        <v>0</v>
      </c>
      <c r="E1019" s="28">
        <f>IFERROR(VLOOKUP(A1019,[2]库存报告使用数据处理!$A:$D,4,0),0)</f>
        <v>0</v>
      </c>
      <c r="F1019" s="28">
        <f>IFERROR(VLOOKUP(A1019,[2]库存报告使用数据处理!$A:$E,5,0),0)</f>
        <v>0</v>
      </c>
      <c r="G1019" s="28">
        <f>IFERROR(VLOOKUP(A1019,[2]库存报告使用数据处理!$A:$F,6,0),0)</f>
        <v>0</v>
      </c>
      <c r="H1019" s="29">
        <f>IFERROR(VLOOKUP(A1019,[2]库存报告使用数据处理!$A:$G,7,0),0)</f>
        <v>0</v>
      </c>
      <c r="I1019">
        <f>IFERROR(VLOOKUP(A1019,[5]数据处理!$A:$B,2,0),0)</f>
        <v>0</v>
      </c>
      <c r="J1019" s="30">
        <f>IFERROR(VLOOKUP(A1019,[5]数据处理!$A:$D,4,0),0)</f>
        <v>0</v>
      </c>
      <c r="K1019" s="30">
        <f>IFERROR(VLOOKUP(A1019,[5]数据处理!$A:$E,5,0),0)</f>
        <v>0</v>
      </c>
      <c r="L1019" s="30">
        <f>IFERROR(VLOOKUP(A1019,[5]数据处理!$A:$G,7,0),0)</f>
        <v>0</v>
      </c>
      <c r="M1019">
        <f t="shared" si="256"/>
        <v>0</v>
      </c>
      <c r="N1019">
        <f>IFERROR(VLOOKUP(A1019,[5]数据处理!$A:$C,3,0),0)</f>
        <v>0</v>
      </c>
      <c r="O1019">
        <f>IFERROR(VLOOKUP($A1019,[5]数据处理!$A:$N,14,0),0)</f>
        <v>0</v>
      </c>
      <c r="P1019" t="str">
        <f>IFERROR(VLOOKUP($A1019,[3]库存报告使用数据!$A$1:$B$65536,2,0),"")</f>
        <v/>
      </c>
      <c r="Q1019" t="str">
        <f>IFERROR(VLOOKUP($A1019,[3]库存报告使用数据!$A$1:$E$65536,5,0),"")</f>
        <v/>
      </c>
      <c r="R1019" t="str">
        <f>IFERROR(VLOOKUP($A1019,[3]库存报告使用数据!$A$1:$H$65536,8,0),"")</f>
        <v/>
      </c>
      <c r="S1019" t="str">
        <f>IFERROR(VLOOKUP($A1019,[3]库存报告使用数据!$A$1:$K$65536,11,0),"")</f>
        <v/>
      </c>
      <c r="T1019" t="str">
        <f>IFERROR(VLOOKUP($A1019,[3]库存报告使用数据!$A$1:$C$65536,3,0),"")</f>
        <v/>
      </c>
      <c r="U1019" t="str">
        <f>IFERROR(VLOOKUP($A1019,[3]库存报告使用数据!$A$1:$F$65536,6,0),"")</f>
        <v/>
      </c>
      <c r="V1019" t="str">
        <f>IFERROR(VLOOKUP($A1019,[3]库存报告使用数据!$A$1:$I$65536,9,0),"")</f>
        <v/>
      </c>
      <c r="W1019" t="str">
        <f>IFERROR(VLOOKUP($A1019,[3]库存报告使用数据!$A$1:$L$65536,12,0),"")</f>
        <v/>
      </c>
      <c r="X1019" s="20" t="str">
        <f t="shared" si="257"/>
        <v/>
      </c>
      <c r="Y1019" s="20" t="str">
        <f t="shared" si="258"/>
        <v/>
      </c>
      <c r="Z1019" s="20" t="str">
        <f t="shared" si="259"/>
        <v/>
      </c>
      <c r="AA1019" s="20" t="str">
        <f t="shared" si="260"/>
        <v/>
      </c>
      <c r="AB1019" t="str">
        <f>IFERROR(VLOOKUP($A1019,[3]库存报告使用数据!$A$1:$D$65536,4,0),"")</f>
        <v/>
      </c>
      <c r="AC1019" t="str">
        <f>IFERROR(VLOOKUP($A1019,[3]库存报告使用数据!$A$1:$G$65536,7,0),"")</f>
        <v/>
      </c>
      <c r="AD1019" t="str">
        <f>IFERROR(VLOOKUP($A1019,[3]库存报告使用数据!$A$1:$J$65536,10,0),"")</f>
        <v/>
      </c>
      <c r="AE1019" t="str">
        <f>IFERROR(VLOOKUP($A1019,[3]库存报告使用数据!$A$1:$M$65536,13,0),"")</f>
        <v/>
      </c>
      <c r="AF1019" s="20" t="str">
        <f t="shared" si="261"/>
        <v/>
      </c>
      <c r="AG1019" s="20" t="str">
        <f t="shared" si="262"/>
        <v/>
      </c>
      <c r="AH1019" s="20" t="str">
        <f t="shared" si="263"/>
        <v/>
      </c>
      <c r="AI1019" s="20" t="str">
        <f t="shared" si="264"/>
        <v/>
      </c>
      <c r="AJ1019">
        <f>IFERROR(VLOOKUP($B1019,[4]库存报告使用数据!$A$1:$B$65536,2,0),0)</f>
        <v>0</v>
      </c>
      <c r="AK1019">
        <f>IFERROR(VLOOKUP($B1019,[4]库存报告使用数据!$A$1:$C$65536,3,0),)</f>
        <v>0</v>
      </c>
      <c r="AL1019">
        <f>IFERROR(VLOOKUP($B1019,[4]库存报告使用数据!$A$1:$D$65536,4,0),)</f>
        <v>0</v>
      </c>
      <c r="AM1019">
        <f>IFERROR(VLOOKUP($B1019,[4]库存报告使用数据!$A$1:$E$65536,5,0),)</f>
        <v>8</v>
      </c>
      <c r="AN1019" s="20" t="str">
        <f t="shared" si="265"/>
        <v/>
      </c>
      <c r="AO1019" s="20" t="str">
        <f t="shared" si="266"/>
        <v/>
      </c>
      <c r="AP1019" s="20" t="str">
        <f t="shared" si="267"/>
        <v/>
      </c>
      <c r="AQ1019" s="20">
        <f t="shared" si="268"/>
        <v>0</v>
      </c>
      <c r="AR1019" s="32">
        <f t="shared" si="269"/>
        <v>0</v>
      </c>
      <c r="AS1019" s="32">
        <f t="shared" si="270"/>
        <v>0</v>
      </c>
      <c r="AT1019" s="32">
        <f t="shared" si="271"/>
        <v>0</v>
      </c>
      <c r="AU1019" s="28" t="str">
        <f t="shared" si="272"/>
        <v>库存为0</v>
      </c>
      <c r="AV1019" s="34" t="str">
        <f>IFERROR(时间!$B$4+AU1019,"上周无销量")</f>
        <v>上周无销量</v>
      </c>
    </row>
    <row r="1020" spans="1:48">
      <c r="A1020" s="18" t="s">
        <v>1065</v>
      </c>
      <c r="B1020" t="str">
        <f>VLOOKUP(A1020,'[1]sku-asin（子）'!$A:$B,2,0)</f>
        <v>B074PP75VN</v>
      </c>
      <c r="C1020" t="str">
        <f>VLOOKUP(A1020,'[1]子sku-父sku'!$A:$B,2,0)</f>
        <v>LYQ-CSM051</v>
      </c>
      <c r="D1020" s="28">
        <f>IFERROR(VLOOKUP(A1020,[2]库存报告使用数据处理!$A:$C,3,0),0)</f>
        <v>0</v>
      </c>
      <c r="E1020" s="28">
        <f>IFERROR(VLOOKUP(A1020,[2]库存报告使用数据处理!$A:$D,4,0),0)</f>
        <v>0</v>
      </c>
      <c r="F1020" s="28">
        <f>IFERROR(VLOOKUP(A1020,[2]库存报告使用数据处理!$A:$E,5,0),0)</f>
        <v>0</v>
      </c>
      <c r="G1020" s="28">
        <f>IFERROR(VLOOKUP(A1020,[2]库存报告使用数据处理!$A:$F,6,0),0)</f>
        <v>1</v>
      </c>
      <c r="H1020" s="29">
        <f>IFERROR(VLOOKUP(A1020,[2]库存报告使用数据处理!$A:$G,7,0),0)</f>
        <v>5.2</v>
      </c>
      <c r="I1020">
        <f>IFERROR(VLOOKUP(A1020,[5]数据处理!$A:$B,2,0),0)</f>
        <v>0</v>
      </c>
      <c r="J1020" s="30">
        <f>IFERROR(VLOOKUP(A1020,[5]数据处理!$A:$D,4,0),0)</f>
        <v>0</v>
      </c>
      <c r="K1020" s="30">
        <f>IFERROR(VLOOKUP(A1020,[5]数据处理!$A:$E,5,0),0)</f>
        <v>0</v>
      </c>
      <c r="L1020" s="30">
        <f>IFERROR(VLOOKUP(A1020,[5]数据处理!$A:$G,7,0),0)</f>
        <v>0</v>
      </c>
      <c r="M1020">
        <f t="shared" si="256"/>
        <v>0</v>
      </c>
      <c r="N1020">
        <f>IFERROR(VLOOKUP(A1020,[5]数据处理!$A:$C,3,0),0)</f>
        <v>0</v>
      </c>
      <c r="O1020">
        <f>IFERROR(VLOOKUP($A1020,[5]数据处理!$A:$N,14,0),0)</f>
        <v>0</v>
      </c>
      <c r="P1020" t="str">
        <f>IFERROR(VLOOKUP($A1020,[3]库存报告使用数据!$A$1:$B$65536,2,0),"")</f>
        <v/>
      </c>
      <c r="Q1020" t="str">
        <f>IFERROR(VLOOKUP($A1020,[3]库存报告使用数据!$A$1:$E$65536,5,0),"")</f>
        <v/>
      </c>
      <c r="R1020" t="str">
        <f>IFERROR(VLOOKUP($A1020,[3]库存报告使用数据!$A$1:$H$65536,8,0),"")</f>
        <v/>
      </c>
      <c r="S1020" t="str">
        <f>IFERROR(VLOOKUP($A1020,[3]库存报告使用数据!$A$1:$K$65536,11,0),"")</f>
        <v/>
      </c>
      <c r="T1020" t="str">
        <f>IFERROR(VLOOKUP($A1020,[3]库存报告使用数据!$A$1:$C$65536,3,0),"")</f>
        <v/>
      </c>
      <c r="U1020" t="str">
        <f>IFERROR(VLOOKUP($A1020,[3]库存报告使用数据!$A$1:$F$65536,6,0),"")</f>
        <v/>
      </c>
      <c r="V1020" t="str">
        <f>IFERROR(VLOOKUP($A1020,[3]库存报告使用数据!$A$1:$I$65536,9,0),"")</f>
        <v/>
      </c>
      <c r="W1020" t="str">
        <f>IFERROR(VLOOKUP($A1020,[3]库存报告使用数据!$A$1:$L$65536,12,0),"")</f>
        <v/>
      </c>
      <c r="X1020" s="20" t="str">
        <f t="shared" si="257"/>
        <v/>
      </c>
      <c r="Y1020" s="20" t="str">
        <f t="shared" si="258"/>
        <v/>
      </c>
      <c r="Z1020" s="20" t="str">
        <f t="shared" si="259"/>
        <v/>
      </c>
      <c r="AA1020" s="20" t="str">
        <f t="shared" si="260"/>
        <v/>
      </c>
      <c r="AB1020" t="str">
        <f>IFERROR(VLOOKUP($A1020,[3]库存报告使用数据!$A$1:$D$65536,4,0),"")</f>
        <v/>
      </c>
      <c r="AC1020" t="str">
        <f>IFERROR(VLOOKUP($A1020,[3]库存报告使用数据!$A$1:$G$65536,7,0),"")</f>
        <v/>
      </c>
      <c r="AD1020" t="str">
        <f>IFERROR(VLOOKUP($A1020,[3]库存报告使用数据!$A$1:$J$65536,10,0),"")</f>
        <v/>
      </c>
      <c r="AE1020" t="str">
        <f>IFERROR(VLOOKUP($A1020,[3]库存报告使用数据!$A$1:$M$65536,13,0),"")</f>
        <v/>
      </c>
      <c r="AF1020" s="20" t="str">
        <f t="shared" si="261"/>
        <v/>
      </c>
      <c r="AG1020" s="20" t="str">
        <f t="shared" si="262"/>
        <v/>
      </c>
      <c r="AH1020" s="20" t="str">
        <f t="shared" si="263"/>
        <v/>
      </c>
      <c r="AI1020" s="20" t="str">
        <f t="shared" si="264"/>
        <v/>
      </c>
      <c r="AJ1020">
        <f>IFERROR(VLOOKUP($B1020,[4]库存报告使用数据!$A$1:$B$65536,2,0),0)</f>
        <v>0</v>
      </c>
      <c r="AK1020">
        <f>IFERROR(VLOOKUP($B1020,[4]库存报告使用数据!$A$1:$C$65536,3,0),)</f>
        <v>0</v>
      </c>
      <c r="AL1020">
        <f>IFERROR(VLOOKUP($B1020,[4]库存报告使用数据!$A$1:$D$65536,4,0),)</f>
        <v>0</v>
      </c>
      <c r="AM1020">
        <f>IFERROR(VLOOKUP($B1020,[4]库存报告使用数据!$A$1:$E$65536,5,0),)</f>
        <v>8</v>
      </c>
      <c r="AN1020" s="20" t="str">
        <f t="shared" si="265"/>
        <v/>
      </c>
      <c r="AO1020" s="20" t="str">
        <f t="shared" si="266"/>
        <v/>
      </c>
      <c r="AP1020" s="20" t="str">
        <f t="shared" si="267"/>
        <v/>
      </c>
      <c r="AQ1020" s="20">
        <f t="shared" si="268"/>
        <v>0.125</v>
      </c>
      <c r="AR1020" s="32">
        <f t="shared" si="269"/>
        <v>0</v>
      </c>
      <c r="AS1020" s="32">
        <f t="shared" si="270"/>
        <v>0</v>
      </c>
      <c r="AT1020" s="32">
        <f t="shared" si="271"/>
        <v>0</v>
      </c>
      <c r="AU1020" s="28" t="str">
        <f t="shared" si="272"/>
        <v>库存为0</v>
      </c>
      <c r="AV1020" s="34" t="str">
        <f>IFERROR(时间!$B$4+AU1020,"上周无销量")</f>
        <v>上周无销量</v>
      </c>
    </row>
    <row r="1021" spans="1:48">
      <c r="A1021" s="18" t="s">
        <v>1066</v>
      </c>
      <c r="B1021" t="str">
        <f>VLOOKUP(A1021,'[1]sku-asin（子）'!$A:$B,2,0)</f>
        <v>B07647Z9WL</v>
      </c>
      <c r="C1021" t="str">
        <f>VLOOKUP(A1021,'[1]子sku-父sku'!$A:$B,2,0)</f>
        <v>LYQ-EU7232</v>
      </c>
      <c r="D1021" s="28">
        <f>IFERROR(VLOOKUP(A1021,[2]库存报告使用数据处理!$A:$C,3,0),0)</f>
        <v>0</v>
      </c>
      <c r="E1021" s="28">
        <f>IFERROR(VLOOKUP(A1021,[2]库存报告使用数据处理!$A:$D,4,0),0)</f>
        <v>0</v>
      </c>
      <c r="F1021" s="28">
        <f>IFERROR(VLOOKUP(A1021,[2]库存报告使用数据处理!$A:$E,5,0),0)</f>
        <v>0</v>
      </c>
      <c r="G1021" s="28">
        <f>IFERROR(VLOOKUP(A1021,[2]库存报告使用数据处理!$A:$F,6,0),0)</f>
        <v>0</v>
      </c>
      <c r="H1021" s="29">
        <f>IFERROR(VLOOKUP(A1021,[2]库存报告使用数据处理!$A:$G,7,0),0)</f>
        <v>0</v>
      </c>
      <c r="I1021">
        <f>IFERROR(VLOOKUP(A1021,[5]数据处理!$A:$B,2,0),0)</f>
        <v>1</v>
      </c>
      <c r="J1021" s="30">
        <f>IFERROR(VLOOKUP(A1021,[5]数据处理!$A:$D,4,0),0)</f>
        <v>0</v>
      </c>
      <c r="K1021" s="30">
        <f>IFERROR(VLOOKUP(A1021,[5]数据处理!$A:$E,5,0),0)</f>
        <v>0</v>
      </c>
      <c r="L1021" s="30">
        <f>IFERROR(VLOOKUP(A1021,[5]数据处理!$A:$G,7,0),0)</f>
        <v>0</v>
      </c>
      <c r="M1021">
        <f t="shared" si="256"/>
        <v>1</v>
      </c>
      <c r="N1021">
        <f>IFERROR(VLOOKUP(A1021,[5]数据处理!$A:$C,3,0),0)</f>
        <v>0</v>
      </c>
      <c r="O1021">
        <f>IFERROR(VLOOKUP($A1021,[5]数据处理!$A:$N,14,0),0)</f>
        <v>1</v>
      </c>
      <c r="P1021" t="str">
        <f>IFERROR(VLOOKUP($A1021,[3]库存报告使用数据!$A$1:$B$65536,2,0),"")</f>
        <v/>
      </c>
      <c r="Q1021" t="str">
        <f>IFERROR(VLOOKUP($A1021,[3]库存报告使用数据!$A$1:$E$65536,5,0),"")</f>
        <v/>
      </c>
      <c r="R1021" t="str">
        <f>IFERROR(VLOOKUP($A1021,[3]库存报告使用数据!$A$1:$H$65536,8,0),"")</f>
        <v/>
      </c>
      <c r="S1021" t="str">
        <f>IFERROR(VLOOKUP($A1021,[3]库存报告使用数据!$A$1:$K$65536,11,0),"")</f>
        <v/>
      </c>
      <c r="T1021" t="str">
        <f>IFERROR(VLOOKUP($A1021,[3]库存报告使用数据!$A$1:$C$65536,3,0),"")</f>
        <v/>
      </c>
      <c r="U1021" t="str">
        <f>IFERROR(VLOOKUP($A1021,[3]库存报告使用数据!$A$1:$F$65536,6,0),"")</f>
        <v/>
      </c>
      <c r="V1021" t="str">
        <f>IFERROR(VLOOKUP($A1021,[3]库存报告使用数据!$A$1:$I$65536,9,0),"")</f>
        <v/>
      </c>
      <c r="W1021" t="str">
        <f>IFERROR(VLOOKUP($A1021,[3]库存报告使用数据!$A$1:$L$65536,12,0),"")</f>
        <v/>
      </c>
      <c r="X1021" s="20" t="str">
        <f t="shared" si="257"/>
        <v/>
      </c>
      <c r="Y1021" s="20" t="str">
        <f t="shared" si="258"/>
        <v/>
      </c>
      <c r="Z1021" s="20" t="str">
        <f t="shared" si="259"/>
        <v/>
      </c>
      <c r="AA1021" s="20" t="str">
        <f t="shared" si="260"/>
        <v/>
      </c>
      <c r="AB1021" t="str">
        <f>IFERROR(VLOOKUP($A1021,[3]库存报告使用数据!$A$1:$D$65536,4,0),"")</f>
        <v/>
      </c>
      <c r="AC1021" t="str">
        <f>IFERROR(VLOOKUP($A1021,[3]库存报告使用数据!$A$1:$G$65536,7,0),"")</f>
        <v/>
      </c>
      <c r="AD1021" t="str">
        <f>IFERROR(VLOOKUP($A1021,[3]库存报告使用数据!$A$1:$J$65536,10,0),"")</f>
        <v/>
      </c>
      <c r="AE1021" t="str">
        <f>IFERROR(VLOOKUP($A1021,[3]库存报告使用数据!$A$1:$M$65536,13,0),"")</f>
        <v/>
      </c>
      <c r="AF1021" s="20" t="str">
        <f t="shared" si="261"/>
        <v/>
      </c>
      <c r="AG1021" s="20" t="str">
        <f t="shared" si="262"/>
        <v/>
      </c>
      <c r="AH1021" s="20" t="str">
        <f t="shared" si="263"/>
        <v/>
      </c>
      <c r="AI1021" s="20" t="str">
        <f t="shared" si="264"/>
        <v/>
      </c>
      <c r="AJ1021">
        <f>IFERROR(VLOOKUP($B1021,[4]库存报告使用数据!$A$1:$B$65536,2,0),0)</f>
        <v>1</v>
      </c>
      <c r="AK1021">
        <f>IFERROR(VLOOKUP($B1021,[4]库存报告使用数据!$A$1:$C$65536,3,0),)</f>
        <v>2</v>
      </c>
      <c r="AL1021">
        <f>IFERROR(VLOOKUP($B1021,[4]库存报告使用数据!$A$1:$D$65536,4,0),)</f>
        <v>0</v>
      </c>
      <c r="AM1021">
        <f>IFERROR(VLOOKUP($B1021,[4]库存报告使用数据!$A$1:$E$65536,5,0),)</f>
        <v>0</v>
      </c>
      <c r="AN1021" s="20">
        <f t="shared" si="265"/>
        <v>0</v>
      </c>
      <c r="AO1021" s="20">
        <f t="shared" si="266"/>
        <v>0</v>
      </c>
      <c r="AP1021" s="20" t="str">
        <f t="shared" si="267"/>
        <v/>
      </c>
      <c r="AQ1021" s="20" t="str">
        <f t="shared" si="268"/>
        <v/>
      </c>
      <c r="AR1021" s="32">
        <f t="shared" si="269"/>
        <v>0</v>
      </c>
      <c r="AS1021" s="32">
        <f t="shared" si="270"/>
        <v>0</v>
      </c>
      <c r="AT1021" s="32">
        <f t="shared" si="271"/>
        <v>1</v>
      </c>
      <c r="AU1021" s="28" t="str">
        <f t="shared" si="272"/>
        <v>库存为1</v>
      </c>
      <c r="AV1021" s="34" t="str">
        <f>IFERROR(时间!$B$4+AU1021,"上周无销量")</f>
        <v>上周无销量</v>
      </c>
    </row>
    <row r="1022" spans="1:48">
      <c r="A1022" s="18" t="s">
        <v>1067</v>
      </c>
      <c r="B1022" t="str">
        <f>VLOOKUP(A1022,'[1]sku-asin（子）'!$A:$B,2,0)</f>
        <v>B07648NHS4</v>
      </c>
      <c r="C1022" t="str">
        <f>VLOOKUP(A1022,'[1]子sku-父sku'!$A:$B,2,0)</f>
        <v>LYQ-EUWH5339</v>
      </c>
      <c r="D1022" s="28">
        <f>IFERROR(VLOOKUP(A1022,[2]库存报告使用数据处理!$A:$C,3,0),0)</f>
        <v>0</v>
      </c>
      <c r="E1022" s="28">
        <f>IFERROR(VLOOKUP(A1022,[2]库存报告使用数据处理!$A:$D,4,0),0)</f>
        <v>1</v>
      </c>
      <c r="F1022" s="28">
        <f>IFERROR(VLOOKUP(A1022,[2]库存报告使用数据处理!$A:$E,5,0),0)</f>
        <v>0</v>
      </c>
      <c r="G1022" s="28">
        <f>IFERROR(VLOOKUP(A1022,[2]库存报告使用数据处理!$A:$F,6,0),0)</f>
        <v>2</v>
      </c>
      <c r="H1022" s="29">
        <f>IFERROR(VLOOKUP(A1022,[2]库存报告使用数据处理!$A:$G,7,0),0)</f>
        <v>5.2</v>
      </c>
      <c r="I1022">
        <f>IFERROR(VLOOKUP(A1022,[5]数据处理!$A:$B,2,0),0)</f>
        <v>0</v>
      </c>
      <c r="J1022" s="30">
        <f>IFERROR(VLOOKUP(A1022,[5]数据处理!$A:$D,4,0),0)</f>
        <v>0</v>
      </c>
      <c r="K1022" s="30">
        <f>IFERROR(VLOOKUP(A1022,[5]数据处理!$A:$E,5,0),0)</f>
        <v>0</v>
      </c>
      <c r="L1022" s="30">
        <f>IFERROR(VLOOKUP(A1022,[5]数据处理!$A:$G,7,0),0)</f>
        <v>0</v>
      </c>
      <c r="M1022">
        <f t="shared" si="256"/>
        <v>0</v>
      </c>
      <c r="N1022">
        <f>IFERROR(VLOOKUP(A1022,[5]数据处理!$A:$C,3,0),0)</f>
        <v>0</v>
      </c>
      <c r="O1022">
        <f>IFERROR(VLOOKUP($A1022,[5]数据处理!$A:$N,14,0),0)</f>
        <v>0</v>
      </c>
      <c r="P1022" t="str">
        <f>IFERROR(VLOOKUP($A1022,[3]库存报告使用数据!$A$1:$B$65536,2,0),"")</f>
        <v/>
      </c>
      <c r="Q1022" t="str">
        <f>IFERROR(VLOOKUP($A1022,[3]库存报告使用数据!$A$1:$E$65536,5,0),"")</f>
        <v/>
      </c>
      <c r="R1022" t="str">
        <f>IFERROR(VLOOKUP($A1022,[3]库存报告使用数据!$A$1:$H$65536,8,0),"")</f>
        <v/>
      </c>
      <c r="S1022" t="str">
        <f>IFERROR(VLOOKUP($A1022,[3]库存报告使用数据!$A$1:$K$65536,11,0),"")</f>
        <v/>
      </c>
      <c r="T1022" t="str">
        <f>IFERROR(VLOOKUP($A1022,[3]库存报告使用数据!$A$1:$C$65536,3,0),"")</f>
        <v/>
      </c>
      <c r="U1022" t="str">
        <f>IFERROR(VLOOKUP($A1022,[3]库存报告使用数据!$A$1:$F$65536,6,0),"")</f>
        <v/>
      </c>
      <c r="V1022" t="str">
        <f>IFERROR(VLOOKUP($A1022,[3]库存报告使用数据!$A$1:$I$65536,9,0),"")</f>
        <v/>
      </c>
      <c r="W1022" t="str">
        <f>IFERROR(VLOOKUP($A1022,[3]库存报告使用数据!$A$1:$L$65536,12,0),"")</f>
        <v/>
      </c>
      <c r="X1022" s="20" t="str">
        <f t="shared" si="257"/>
        <v/>
      </c>
      <c r="Y1022" s="20" t="str">
        <f t="shared" si="258"/>
        <v/>
      </c>
      <c r="Z1022" s="20" t="str">
        <f t="shared" si="259"/>
        <v/>
      </c>
      <c r="AA1022" s="20" t="str">
        <f t="shared" si="260"/>
        <v/>
      </c>
      <c r="AB1022" t="str">
        <f>IFERROR(VLOOKUP($A1022,[3]库存报告使用数据!$A$1:$D$65536,4,0),"")</f>
        <v/>
      </c>
      <c r="AC1022" t="str">
        <f>IFERROR(VLOOKUP($A1022,[3]库存报告使用数据!$A$1:$G$65536,7,0),"")</f>
        <v/>
      </c>
      <c r="AD1022" t="str">
        <f>IFERROR(VLOOKUP($A1022,[3]库存报告使用数据!$A$1:$J$65536,10,0),"")</f>
        <v/>
      </c>
      <c r="AE1022" t="str">
        <f>IFERROR(VLOOKUP($A1022,[3]库存报告使用数据!$A$1:$M$65536,13,0),"")</f>
        <v/>
      </c>
      <c r="AF1022" s="20" t="str">
        <f t="shared" si="261"/>
        <v/>
      </c>
      <c r="AG1022" s="20" t="str">
        <f t="shared" si="262"/>
        <v/>
      </c>
      <c r="AH1022" s="20" t="str">
        <f t="shared" si="263"/>
        <v/>
      </c>
      <c r="AI1022" s="20" t="str">
        <f t="shared" si="264"/>
        <v/>
      </c>
      <c r="AJ1022">
        <f>IFERROR(VLOOKUP($B1022,[4]库存报告使用数据!$A$1:$B$65536,2,0),0)</f>
        <v>0</v>
      </c>
      <c r="AK1022">
        <f>IFERROR(VLOOKUP($B1022,[4]库存报告使用数据!$A$1:$C$65536,3,0),)</f>
        <v>24</v>
      </c>
      <c r="AL1022">
        <f>IFERROR(VLOOKUP($B1022,[4]库存报告使用数据!$A$1:$D$65536,4,0),)</f>
        <v>0</v>
      </c>
      <c r="AM1022">
        <f>IFERROR(VLOOKUP($B1022,[4]库存报告使用数据!$A$1:$E$65536,5,0),)</f>
        <v>3</v>
      </c>
      <c r="AN1022" s="20" t="str">
        <f t="shared" si="265"/>
        <v/>
      </c>
      <c r="AO1022" s="20">
        <f t="shared" si="266"/>
        <v>0.0416666666666667</v>
      </c>
      <c r="AP1022" s="20" t="str">
        <f t="shared" si="267"/>
        <v/>
      </c>
      <c r="AQ1022" s="20">
        <f t="shared" si="268"/>
        <v>0.666666666666667</v>
      </c>
      <c r="AR1022" s="32">
        <f t="shared" si="269"/>
        <v>0</v>
      </c>
      <c r="AS1022" s="32">
        <f t="shared" si="270"/>
        <v>0</v>
      </c>
      <c r="AT1022" s="32">
        <f t="shared" si="271"/>
        <v>0</v>
      </c>
      <c r="AU1022" s="28" t="str">
        <f t="shared" si="272"/>
        <v>库存为0</v>
      </c>
      <c r="AV1022" s="34" t="str">
        <f>IFERROR(时间!$B$4+AU1022,"上周无销量")</f>
        <v>上周无销量</v>
      </c>
    </row>
    <row r="1023" spans="1:48">
      <c r="A1023" s="18" t="s">
        <v>1068</v>
      </c>
      <c r="B1023" t="str">
        <f>VLOOKUP(A1023,'[1]sku-asin（子）'!$A:$B,2,0)</f>
        <v>B07648MPS3</v>
      </c>
      <c r="C1023" t="str">
        <f>VLOOKUP(A1023,'[1]子sku-父sku'!$A:$B,2,0)</f>
        <v>LYQ-EUWH5339</v>
      </c>
      <c r="D1023" s="28">
        <f>IFERROR(VLOOKUP(A1023,[2]库存报告使用数据处理!$A:$C,3,0),0)</f>
        <v>0</v>
      </c>
      <c r="E1023" s="28">
        <f>IFERROR(VLOOKUP(A1023,[2]库存报告使用数据处理!$A:$D,4,0),0)</f>
        <v>1</v>
      </c>
      <c r="F1023" s="28">
        <f>IFERROR(VLOOKUP(A1023,[2]库存报告使用数据处理!$A:$E,5,0),0)</f>
        <v>0</v>
      </c>
      <c r="G1023" s="28">
        <f>IFERROR(VLOOKUP(A1023,[2]库存报告使用数据处理!$A:$F,6,0),0)</f>
        <v>0</v>
      </c>
      <c r="H1023" s="29">
        <f>IFERROR(VLOOKUP(A1023,[2]库存报告使用数据处理!$A:$G,7,0),0)</f>
        <v>5.2</v>
      </c>
      <c r="I1023">
        <f>IFERROR(VLOOKUP(A1023,[5]数据处理!$A:$B,2,0),0)</f>
        <v>0</v>
      </c>
      <c r="J1023" s="30">
        <f>IFERROR(VLOOKUP(A1023,[5]数据处理!$A:$D,4,0),0)</f>
        <v>0</v>
      </c>
      <c r="K1023" s="30">
        <f>IFERROR(VLOOKUP(A1023,[5]数据处理!$A:$E,5,0),0)</f>
        <v>0</v>
      </c>
      <c r="L1023" s="30">
        <f>IFERROR(VLOOKUP(A1023,[5]数据处理!$A:$G,7,0),0)</f>
        <v>0</v>
      </c>
      <c r="M1023">
        <f t="shared" si="256"/>
        <v>0</v>
      </c>
      <c r="N1023">
        <f>IFERROR(VLOOKUP(A1023,[5]数据处理!$A:$C,3,0),0)</f>
        <v>0</v>
      </c>
      <c r="O1023">
        <f>IFERROR(VLOOKUP($A1023,[5]数据处理!$A:$N,14,0),0)</f>
        <v>0</v>
      </c>
      <c r="P1023" t="str">
        <f>IFERROR(VLOOKUP($A1023,[3]库存报告使用数据!$A$1:$B$65536,2,0),"")</f>
        <v/>
      </c>
      <c r="Q1023" t="str">
        <f>IFERROR(VLOOKUP($A1023,[3]库存报告使用数据!$A$1:$E$65536,5,0),"")</f>
        <v/>
      </c>
      <c r="R1023" t="str">
        <f>IFERROR(VLOOKUP($A1023,[3]库存报告使用数据!$A$1:$H$65536,8,0),"")</f>
        <v/>
      </c>
      <c r="S1023" t="str">
        <f>IFERROR(VLOOKUP($A1023,[3]库存报告使用数据!$A$1:$K$65536,11,0),"")</f>
        <v/>
      </c>
      <c r="T1023" t="str">
        <f>IFERROR(VLOOKUP($A1023,[3]库存报告使用数据!$A$1:$C$65536,3,0),"")</f>
        <v/>
      </c>
      <c r="U1023" t="str">
        <f>IFERROR(VLOOKUP($A1023,[3]库存报告使用数据!$A$1:$F$65536,6,0),"")</f>
        <v/>
      </c>
      <c r="V1023" t="str">
        <f>IFERROR(VLOOKUP($A1023,[3]库存报告使用数据!$A$1:$I$65536,9,0),"")</f>
        <v/>
      </c>
      <c r="W1023" t="str">
        <f>IFERROR(VLOOKUP($A1023,[3]库存报告使用数据!$A$1:$L$65536,12,0),"")</f>
        <v/>
      </c>
      <c r="X1023" s="20" t="str">
        <f t="shared" si="257"/>
        <v/>
      </c>
      <c r="Y1023" s="20" t="str">
        <f t="shared" si="258"/>
        <v/>
      </c>
      <c r="Z1023" s="20" t="str">
        <f t="shared" si="259"/>
        <v/>
      </c>
      <c r="AA1023" s="20" t="str">
        <f t="shared" si="260"/>
        <v/>
      </c>
      <c r="AB1023" t="str">
        <f>IFERROR(VLOOKUP($A1023,[3]库存报告使用数据!$A$1:$D$65536,4,0),"")</f>
        <v/>
      </c>
      <c r="AC1023" t="str">
        <f>IFERROR(VLOOKUP($A1023,[3]库存报告使用数据!$A$1:$G$65536,7,0),"")</f>
        <v/>
      </c>
      <c r="AD1023" t="str">
        <f>IFERROR(VLOOKUP($A1023,[3]库存报告使用数据!$A$1:$J$65536,10,0),"")</f>
        <v/>
      </c>
      <c r="AE1023" t="str">
        <f>IFERROR(VLOOKUP($A1023,[3]库存报告使用数据!$A$1:$M$65536,13,0),"")</f>
        <v/>
      </c>
      <c r="AF1023" s="20" t="str">
        <f t="shared" si="261"/>
        <v/>
      </c>
      <c r="AG1023" s="20" t="str">
        <f t="shared" si="262"/>
        <v/>
      </c>
      <c r="AH1023" s="20" t="str">
        <f t="shared" si="263"/>
        <v/>
      </c>
      <c r="AI1023" s="20" t="str">
        <f t="shared" si="264"/>
        <v/>
      </c>
      <c r="AJ1023">
        <f>IFERROR(VLOOKUP($B1023,[4]库存报告使用数据!$A$1:$B$65536,2,0),0)</f>
        <v>0</v>
      </c>
      <c r="AK1023">
        <f>IFERROR(VLOOKUP($B1023,[4]库存报告使用数据!$A$1:$C$65536,3,0),)</f>
        <v>6</v>
      </c>
      <c r="AL1023">
        <f>IFERROR(VLOOKUP($B1023,[4]库存报告使用数据!$A$1:$D$65536,4,0),)</f>
        <v>0</v>
      </c>
      <c r="AM1023">
        <f>IFERROR(VLOOKUP($B1023,[4]库存报告使用数据!$A$1:$E$65536,5,0),)</f>
        <v>0</v>
      </c>
      <c r="AN1023" s="20" t="str">
        <f t="shared" si="265"/>
        <v/>
      </c>
      <c r="AO1023" s="20">
        <f t="shared" si="266"/>
        <v>0.166666666666667</v>
      </c>
      <c r="AP1023" s="20" t="str">
        <f t="shared" si="267"/>
        <v/>
      </c>
      <c r="AQ1023" s="20" t="str">
        <f t="shared" si="268"/>
        <v/>
      </c>
      <c r="AR1023" s="32">
        <f t="shared" si="269"/>
        <v>0</v>
      </c>
      <c r="AS1023" s="32">
        <f t="shared" si="270"/>
        <v>0</v>
      </c>
      <c r="AT1023" s="32">
        <f t="shared" si="271"/>
        <v>0</v>
      </c>
      <c r="AU1023" s="28" t="str">
        <f t="shared" si="272"/>
        <v>库存为0</v>
      </c>
      <c r="AV1023" s="34" t="str">
        <f>IFERROR(时间!$B$4+AU1023,"上周无销量")</f>
        <v>上周无销量</v>
      </c>
    </row>
    <row r="1024" spans="1:48">
      <c r="A1024" s="18" t="s">
        <v>1069</v>
      </c>
      <c r="B1024" t="str">
        <f>VLOOKUP(A1024,'[1]sku-asin（子）'!$A:$B,2,0)</f>
        <v>B07649H274</v>
      </c>
      <c r="C1024" t="str">
        <f>VLOOKUP(A1024,'[1]子sku-父sku'!$A:$B,2,0)</f>
        <v>LYQ-EUWH5339</v>
      </c>
      <c r="D1024" s="28">
        <f>IFERROR(VLOOKUP(A1024,[2]库存报告使用数据处理!$A:$C,3,0),0)</f>
        <v>0</v>
      </c>
      <c r="E1024" s="28">
        <f>IFERROR(VLOOKUP(A1024,[2]库存报告使用数据处理!$A:$D,4,0),0)</f>
        <v>0</v>
      </c>
      <c r="F1024" s="28">
        <f>IFERROR(VLOOKUP(A1024,[2]库存报告使用数据处理!$A:$E,5,0),0)</f>
        <v>0</v>
      </c>
      <c r="G1024" s="28">
        <f>IFERROR(VLOOKUP(A1024,[2]库存报告使用数据处理!$A:$F,6,0),0)</f>
        <v>2</v>
      </c>
      <c r="H1024" s="29">
        <f>IFERROR(VLOOKUP(A1024,[2]库存报告使用数据处理!$A:$G,7,0),0)</f>
        <v>5.2</v>
      </c>
      <c r="I1024">
        <f>IFERROR(VLOOKUP(A1024,[5]数据处理!$A:$B,2,0),0)</f>
        <v>0</v>
      </c>
      <c r="J1024" s="30">
        <f>IFERROR(VLOOKUP(A1024,[5]数据处理!$A:$D,4,0),0)</f>
        <v>0</v>
      </c>
      <c r="K1024" s="30">
        <f>IFERROR(VLOOKUP(A1024,[5]数据处理!$A:$E,5,0),0)</f>
        <v>0</v>
      </c>
      <c r="L1024" s="30">
        <f>IFERROR(VLOOKUP(A1024,[5]数据处理!$A:$G,7,0),0)</f>
        <v>0</v>
      </c>
      <c r="M1024">
        <f t="shared" si="256"/>
        <v>0</v>
      </c>
      <c r="N1024">
        <f>IFERROR(VLOOKUP(A1024,[5]数据处理!$A:$C,3,0),0)</f>
        <v>0</v>
      </c>
      <c r="O1024">
        <f>IFERROR(VLOOKUP($A1024,[5]数据处理!$A:$N,14,0),0)</f>
        <v>0</v>
      </c>
      <c r="P1024" t="str">
        <f>IFERROR(VLOOKUP($A1024,[3]库存报告使用数据!$A$1:$B$65536,2,0),"")</f>
        <v/>
      </c>
      <c r="Q1024" t="str">
        <f>IFERROR(VLOOKUP($A1024,[3]库存报告使用数据!$A$1:$E$65536,5,0),"")</f>
        <v/>
      </c>
      <c r="R1024" t="str">
        <f>IFERROR(VLOOKUP($A1024,[3]库存报告使用数据!$A$1:$H$65536,8,0),"")</f>
        <v/>
      </c>
      <c r="S1024" t="str">
        <f>IFERROR(VLOOKUP($A1024,[3]库存报告使用数据!$A$1:$K$65536,11,0),"")</f>
        <v/>
      </c>
      <c r="T1024" t="str">
        <f>IFERROR(VLOOKUP($A1024,[3]库存报告使用数据!$A$1:$C$65536,3,0),"")</f>
        <v/>
      </c>
      <c r="U1024" t="str">
        <f>IFERROR(VLOOKUP($A1024,[3]库存报告使用数据!$A$1:$F$65536,6,0),"")</f>
        <v/>
      </c>
      <c r="V1024" t="str">
        <f>IFERROR(VLOOKUP($A1024,[3]库存报告使用数据!$A$1:$I$65536,9,0),"")</f>
        <v/>
      </c>
      <c r="W1024" t="str">
        <f>IFERROR(VLOOKUP($A1024,[3]库存报告使用数据!$A$1:$L$65536,12,0),"")</f>
        <v/>
      </c>
      <c r="X1024" s="20" t="str">
        <f t="shared" si="257"/>
        <v/>
      </c>
      <c r="Y1024" s="20" t="str">
        <f t="shared" si="258"/>
        <v/>
      </c>
      <c r="Z1024" s="20" t="str">
        <f t="shared" si="259"/>
        <v/>
      </c>
      <c r="AA1024" s="20" t="str">
        <f t="shared" si="260"/>
        <v/>
      </c>
      <c r="AB1024" t="str">
        <f>IFERROR(VLOOKUP($A1024,[3]库存报告使用数据!$A$1:$D$65536,4,0),"")</f>
        <v/>
      </c>
      <c r="AC1024" t="str">
        <f>IFERROR(VLOOKUP($A1024,[3]库存报告使用数据!$A$1:$G$65536,7,0),"")</f>
        <v/>
      </c>
      <c r="AD1024" t="str">
        <f>IFERROR(VLOOKUP($A1024,[3]库存报告使用数据!$A$1:$J$65536,10,0),"")</f>
        <v/>
      </c>
      <c r="AE1024" t="str">
        <f>IFERROR(VLOOKUP($A1024,[3]库存报告使用数据!$A$1:$M$65536,13,0),"")</f>
        <v/>
      </c>
      <c r="AF1024" s="20" t="str">
        <f t="shared" si="261"/>
        <v/>
      </c>
      <c r="AG1024" s="20" t="str">
        <f t="shared" si="262"/>
        <v/>
      </c>
      <c r="AH1024" s="20" t="str">
        <f t="shared" si="263"/>
        <v/>
      </c>
      <c r="AI1024" s="20" t="str">
        <f t="shared" si="264"/>
        <v/>
      </c>
      <c r="AJ1024">
        <f>IFERROR(VLOOKUP($B1024,[4]库存报告使用数据!$A$1:$B$65536,2,0),0)</f>
        <v>0</v>
      </c>
      <c r="AK1024">
        <f>IFERROR(VLOOKUP($B1024,[4]库存报告使用数据!$A$1:$C$65536,3,0),)</f>
        <v>0</v>
      </c>
      <c r="AL1024">
        <f>IFERROR(VLOOKUP($B1024,[4]库存报告使用数据!$A$1:$D$65536,4,0),)</f>
        <v>0</v>
      </c>
      <c r="AM1024">
        <f>IFERROR(VLOOKUP($B1024,[4]库存报告使用数据!$A$1:$E$65536,5,0),)</f>
        <v>1</v>
      </c>
      <c r="AN1024" s="20" t="str">
        <f t="shared" si="265"/>
        <v/>
      </c>
      <c r="AO1024" s="20" t="str">
        <f t="shared" si="266"/>
        <v/>
      </c>
      <c r="AP1024" s="20" t="str">
        <f t="shared" si="267"/>
        <v/>
      </c>
      <c r="AQ1024" s="20">
        <f t="shared" si="268"/>
        <v>2</v>
      </c>
      <c r="AR1024" s="32">
        <f t="shared" si="269"/>
        <v>0</v>
      </c>
      <c r="AS1024" s="32">
        <f t="shared" si="270"/>
        <v>0</v>
      </c>
      <c r="AT1024" s="32">
        <f t="shared" si="271"/>
        <v>0</v>
      </c>
      <c r="AU1024" s="28" t="str">
        <f t="shared" si="272"/>
        <v>库存为0</v>
      </c>
      <c r="AV1024" s="34" t="str">
        <f>IFERROR(时间!$B$4+AU1024,"上周无销量")</f>
        <v>上周无销量</v>
      </c>
    </row>
    <row r="1025" spans="1:48">
      <c r="A1025" s="18" t="s">
        <v>1070</v>
      </c>
      <c r="B1025" t="str">
        <f>VLOOKUP(A1025,'[1]sku-asin（子）'!$A:$B,2,0)</f>
        <v>B0764949RZ</v>
      </c>
      <c r="C1025" t="str">
        <f>VLOOKUP(A1025,'[1]子sku-父sku'!$A:$B,2,0)</f>
        <v>LYQ-EUWH5339</v>
      </c>
      <c r="D1025" s="28">
        <f>IFERROR(VLOOKUP(A1025,[2]库存报告使用数据处理!$A:$C,3,0),0)</f>
        <v>0</v>
      </c>
      <c r="E1025" s="28">
        <f>IFERROR(VLOOKUP(A1025,[2]库存报告使用数据处理!$A:$D,4,0),0)</f>
        <v>0</v>
      </c>
      <c r="F1025" s="28">
        <f>IFERROR(VLOOKUP(A1025,[2]库存报告使用数据处理!$A:$E,5,0),0)</f>
        <v>0</v>
      </c>
      <c r="G1025" s="28">
        <f>IFERROR(VLOOKUP(A1025,[2]库存报告使用数据处理!$A:$F,6,0),0)</f>
        <v>1</v>
      </c>
      <c r="H1025" s="29">
        <f>IFERROR(VLOOKUP(A1025,[2]库存报告使用数据处理!$A:$G,7,0),0)</f>
        <v>5.2</v>
      </c>
      <c r="I1025">
        <f>IFERROR(VLOOKUP(A1025,[5]数据处理!$A:$B,2,0),0)</f>
        <v>0</v>
      </c>
      <c r="J1025" s="30">
        <f>IFERROR(VLOOKUP(A1025,[5]数据处理!$A:$D,4,0),0)</f>
        <v>0</v>
      </c>
      <c r="K1025" s="30">
        <f>IFERROR(VLOOKUP(A1025,[5]数据处理!$A:$E,5,0),0)</f>
        <v>0</v>
      </c>
      <c r="L1025" s="30">
        <f>IFERROR(VLOOKUP(A1025,[5]数据处理!$A:$G,7,0),0)</f>
        <v>0</v>
      </c>
      <c r="M1025">
        <f t="shared" si="256"/>
        <v>0</v>
      </c>
      <c r="N1025">
        <f>IFERROR(VLOOKUP(A1025,[5]数据处理!$A:$C,3,0),0)</f>
        <v>0</v>
      </c>
      <c r="O1025">
        <f>IFERROR(VLOOKUP($A1025,[5]数据处理!$A:$N,14,0),0)</f>
        <v>0</v>
      </c>
      <c r="P1025" t="str">
        <f>IFERROR(VLOOKUP($A1025,[3]库存报告使用数据!$A$1:$B$65536,2,0),"")</f>
        <v/>
      </c>
      <c r="Q1025" t="str">
        <f>IFERROR(VLOOKUP($A1025,[3]库存报告使用数据!$A$1:$E$65536,5,0),"")</f>
        <v/>
      </c>
      <c r="R1025" t="str">
        <f>IFERROR(VLOOKUP($A1025,[3]库存报告使用数据!$A$1:$H$65536,8,0),"")</f>
        <v/>
      </c>
      <c r="S1025" t="str">
        <f>IFERROR(VLOOKUP($A1025,[3]库存报告使用数据!$A$1:$K$65536,11,0),"")</f>
        <v/>
      </c>
      <c r="T1025" t="str">
        <f>IFERROR(VLOOKUP($A1025,[3]库存报告使用数据!$A$1:$C$65536,3,0),"")</f>
        <v/>
      </c>
      <c r="U1025" t="str">
        <f>IFERROR(VLOOKUP($A1025,[3]库存报告使用数据!$A$1:$F$65536,6,0),"")</f>
        <v/>
      </c>
      <c r="V1025" t="str">
        <f>IFERROR(VLOOKUP($A1025,[3]库存报告使用数据!$A$1:$I$65536,9,0),"")</f>
        <v/>
      </c>
      <c r="W1025" t="str">
        <f>IFERROR(VLOOKUP($A1025,[3]库存报告使用数据!$A$1:$L$65536,12,0),"")</f>
        <v/>
      </c>
      <c r="X1025" s="20" t="str">
        <f t="shared" si="257"/>
        <v/>
      </c>
      <c r="Y1025" s="20" t="str">
        <f t="shared" si="258"/>
        <v/>
      </c>
      <c r="Z1025" s="20" t="str">
        <f t="shared" si="259"/>
        <v/>
      </c>
      <c r="AA1025" s="20" t="str">
        <f t="shared" si="260"/>
        <v/>
      </c>
      <c r="AB1025" t="str">
        <f>IFERROR(VLOOKUP($A1025,[3]库存报告使用数据!$A$1:$D$65536,4,0),"")</f>
        <v/>
      </c>
      <c r="AC1025" t="str">
        <f>IFERROR(VLOOKUP($A1025,[3]库存报告使用数据!$A$1:$G$65536,7,0),"")</f>
        <v/>
      </c>
      <c r="AD1025" t="str">
        <f>IFERROR(VLOOKUP($A1025,[3]库存报告使用数据!$A$1:$J$65536,10,0),"")</f>
        <v/>
      </c>
      <c r="AE1025" t="str">
        <f>IFERROR(VLOOKUP($A1025,[3]库存报告使用数据!$A$1:$M$65536,13,0),"")</f>
        <v/>
      </c>
      <c r="AF1025" s="20" t="str">
        <f t="shared" si="261"/>
        <v/>
      </c>
      <c r="AG1025" s="20" t="str">
        <f t="shared" si="262"/>
        <v/>
      </c>
      <c r="AH1025" s="20" t="str">
        <f t="shared" si="263"/>
        <v/>
      </c>
      <c r="AI1025" s="20" t="str">
        <f t="shared" si="264"/>
        <v/>
      </c>
      <c r="AJ1025">
        <f>IFERROR(VLOOKUP($B1025,[4]库存报告使用数据!$A$1:$B$65536,2,0),0)</f>
        <v>0</v>
      </c>
      <c r="AK1025">
        <f>IFERROR(VLOOKUP($B1025,[4]库存报告使用数据!$A$1:$C$65536,3,0),)</f>
        <v>0</v>
      </c>
      <c r="AL1025">
        <f>IFERROR(VLOOKUP($B1025,[4]库存报告使用数据!$A$1:$D$65536,4,0),)</f>
        <v>0</v>
      </c>
      <c r="AM1025">
        <f>IFERROR(VLOOKUP($B1025,[4]库存报告使用数据!$A$1:$E$65536,5,0),)</f>
        <v>3</v>
      </c>
      <c r="AN1025" s="20" t="str">
        <f t="shared" si="265"/>
        <v/>
      </c>
      <c r="AO1025" s="20" t="str">
        <f t="shared" si="266"/>
        <v/>
      </c>
      <c r="AP1025" s="20" t="str">
        <f t="shared" si="267"/>
        <v/>
      </c>
      <c r="AQ1025" s="20">
        <f t="shared" si="268"/>
        <v>0.333333333333333</v>
      </c>
      <c r="AR1025" s="32">
        <f t="shared" si="269"/>
        <v>0</v>
      </c>
      <c r="AS1025" s="32">
        <f t="shared" si="270"/>
        <v>0</v>
      </c>
      <c r="AT1025" s="32">
        <f t="shared" si="271"/>
        <v>0</v>
      </c>
      <c r="AU1025" s="28" t="str">
        <f t="shared" si="272"/>
        <v>库存为0</v>
      </c>
      <c r="AV1025" s="34" t="str">
        <f>IFERROR(时间!$B$4+AU1025,"上周无销量")</f>
        <v>上周无销量</v>
      </c>
    </row>
    <row r="1026" spans="1:48">
      <c r="A1026" s="18" t="s">
        <v>1071</v>
      </c>
      <c r="B1026" t="str">
        <f>VLOOKUP(A1026,'[1]sku-asin（子）'!$A:$B,2,0)</f>
        <v>B07648XBHF</v>
      </c>
      <c r="C1026" t="str">
        <f>VLOOKUP(A1026,'[1]子sku-父sku'!$A:$B,2,0)</f>
        <v>LYQ-EUWH5339</v>
      </c>
      <c r="D1026" s="28">
        <f>IFERROR(VLOOKUP(A1026,[2]库存报告使用数据处理!$A:$C,3,0),0)</f>
        <v>0</v>
      </c>
      <c r="E1026" s="28">
        <f>IFERROR(VLOOKUP(A1026,[2]库存报告使用数据处理!$A:$D,4,0),0)</f>
        <v>0</v>
      </c>
      <c r="F1026" s="28">
        <f>IFERROR(VLOOKUP(A1026,[2]库存报告使用数据处理!$A:$E,5,0),0)</f>
        <v>3</v>
      </c>
      <c r="G1026" s="28">
        <f>IFERROR(VLOOKUP(A1026,[2]库存报告使用数据处理!$A:$F,6,0),0)</f>
        <v>1</v>
      </c>
      <c r="H1026" s="29">
        <f>IFERROR(VLOOKUP(A1026,[2]库存报告使用数据处理!$A:$G,7,0),0)</f>
        <v>5.2</v>
      </c>
      <c r="I1026">
        <f>IFERROR(VLOOKUP(A1026,[5]数据处理!$A:$B,2,0),0)</f>
        <v>0</v>
      </c>
      <c r="J1026" s="30">
        <f>IFERROR(VLOOKUP(A1026,[5]数据处理!$A:$D,4,0),0)</f>
        <v>0</v>
      </c>
      <c r="K1026" s="30">
        <f>IFERROR(VLOOKUP(A1026,[5]数据处理!$A:$E,5,0),0)</f>
        <v>0</v>
      </c>
      <c r="L1026" s="30">
        <f>IFERROR(VLOOKUP(A1026,[5]数据处理!$A:$G,7,0),0)</f>
        <v>0</v>
      </c>
      <c r="M1026">
        <f t="shared" si="256"/>
        <v>0</v>
      </c>
      <c r="N1026">
        <f>IFERROR(VLOOKUP(A1026,[5]数据处理!$A:$C,3,0),0)</f>
        <v>0</v>
      </c>
      <c r="O1026">
        <f>IFERROR(VLOOKUP($A1026,[5]数据处理!$A:$N,14,0),0)</f>
        <v>0</v>
      </c>
      <c r="P1026" t="str">
        <f>IFERROR(VLOOKUP($A1026,[3]库存报告使用数据!$A$1:$B$65536,2,0),"")</f>
        <v/>
      </c>
      <c r="Q1026" t="str">
        <f>IFERROR(VLOOKUP($A1026,[3]库存报告使用数据!$A$1:$E$65536,5,0),"")</f>
        <v/>
      </c>
      <c r="R1026" t="str">
        <f>IFERROR(VLOOKUP($A1026,[3]库存报告使用数据!$A$1:$H$65536,8,0),"")</f>
        <v/>
      </c>
      <c r="S1026" t="str">
        <f>IFERROR(VLOOKUP($A1026,[3]库存报告使用数据!$A$1:$K$65536,11,0),"")</f>
        <v/>
      </c>
      <c r="T1026" t="str">
        <f>IFERROR(VLOOKUP($A1026,[3]库存报告使用数据!$A$1:$C$65536,3,0),"")</f>
        <v/>
      </c>
      <c r="U1026" t="str">
        <f>IFERROR(VLOOKUP($A1026,[3]库存报告使用数据!$A$1:$F$65536,6,0),"")</f>
        <v/>
      </c>
      <c r="V1026" t="str">
        <f>IFERROR(VLOOKUP($A1026,[3]库存报告使用数据!$A$1:$I$65536,9,0),"")</f>
        <v/>
      </c>
      <c r="W1026" t="str">
        <f>IFERROR(VLOOKUP($A1026,[3]库存报告使用数据!$A$1:$L$65536,12,0),"")</f>
        <v/>
      </c>
      <c r="X1026" s="20" t="str">
        <f t="shared" si="257"/>
        <v/>
      </c>
      <c r="Y1026" s="20" t="str">
        <f t="shared" si="258"/>
        <v/>
      </c>
      <c r="Z1026" s="20" t="str">
        <f t="shared" si="259"/>
        <v/>
      </c>
      <c r="AA1026" s="20" t="str">
        <f t="shared" si="260"/>
        <v/>
      </c>
      <c r="AB1026" t="str">
        <f>IFERROR(VLOOKUP($A1026,[3]库存报告使用数据!$A$1:$D$65536,4,0),"")</f>
        <v/>
      </c>
      <c r="AC1026" t="str">
        <f>IFERROR(VLOOKUP($A1026,[3]库存报告使用数据!$A$1:$G$65536,7,0),"")</f>
        <v/>
      </c>
      <c r="AD1026" t="str">
        <f>IFERROR(VLOOKUP($A1026,[3]库存报告使用数据!$A$1:$J$65536,10,0),"")</f>
        <v/>
      </c>
      <c r="AE1026" t="str">
        <f>IFERROR(VLOOKUP($A1026,[3]库存报告使用数据!$A$1:$M$65536,13,0),"")</f>
        <v/>
      </c>
      <c r="AF1026" s="20" t="str">
        <f t="shared" si="261"/>
        <v/>
      </c>
      <c r="AG1026" s="20" t="str">
        <f t="shared" si="262"/>
        <v/>
      </c>
      <c r="AH1026" s="20" t="str">
        <f t="shared" si="263"/>
        <v/>
      </c>
      <c r="AI1026" s="20" t="str">
        <f t="shared" si="264"/>
        <v/>
      </c>
      <c r="AJ1026">
        <f>IFERROR(VLOOKUP($B1026,[4]库存报告使用数据!$A$1:$B$65536,2,0),0)</f>
        <v>0</v>
      </c>
      <c r="AK1026">
        <f>IFERROR(VLOOKUP($B1026,[4]库存报告使用数据!$A$1:$C$65536,3,0),)</f>
        <v>0</v>
      </c>
      <c r="AL1026">
        <f>IFERROR(VLOOKUP($B1026,[4]库存报告使用数据!$A$1:$D$65536,4,0),)</f>
        <v>8</v>
      </c>
      <c r="AM1026">
        <f>IFERROR(VLOOKUP($B1026,[4]库存报告使用数据!$A$1:$E$65536,5,0),)</f>
        <v>11</v>
      </c>
      <c r="AN1026" s="20" t="str">
        <f t="shared" si="265"/>
        <v/>
      </c>
      <c r="AO1026" s="20" t="str">
        <f t="shared" si="266"/>
        <v/>
      </c>
      <c r="AP1026" s="20">
        <f t="shared" si="267"/>
        <v>0.375</v>
      </c>
      <c r="AQ1026" s="20">
        <f t="shared" si="268"/>
        <v>0.0909090909090909</v>
      </c>
      <c r="AR1026" s="32">
        <f t="shared" si="269"/>
        <v>0</v>
      </c>
      <c r="AS1026" s="32">
        <f t="shared" si="270"/>
        <v>0</v>
      </c>
      <c r="AT1026" s="32">
        <f t="shared" si="271"/>
        <v>0</v>
      </c>
      <c r="AU1026" s="28" t="str">
        <f t="shared" si="272"/>
        <v>库存为0</v>
      </c>
      <c r="AV1026" s="34" t="str">
        <f>IFERROR(时间!$B$4+AU1026,"上周无销量")</f>
        <v>上周无销量</v>
      </c>
    </row>
    <row r="1027" spans="1:48">
      <c r="A1027" s="18" t="s">
        <v>1072</v>
      </c>
      <c r="B1027" t="str">
        <f>VLOOKUP(A1027,'[1]sku-asin（子）'!$A:$B,2,0)</f>
        <v>B0764884CW</v>
      </c>
      <c r="C1027" t="str">
        <f>VLOOKUP(A1027,'[1]子sku-父sku'!$A:$B,2,0)</f>
        <v>LYQ-EUWH5339</v>
      </c>
      <c r="D1027" s="28">
        <f>IFERROR(VLOOKUP(A1027,[2]库存报告使用数据处理!$A:$C,3,0),0)</f>
        <v>0</v>
      </c>
      <c r="E1027" s="28">
        <f>IFERROR(VLOOKUP(A1027,[2]库存报告使用数据处理!$A:$D,4,0),0)</f>
        <v>0</v>
      </c>
      <c r="F1027" s="28">
        <f>IFERROR(VLOOKUP(A1027,[2]库存报告使用数据处理!$A:$E,5,0),0)</f>
        <v>2</v>
      </c>
      <c r="G1027" s="28">
        <f>IFERROR(VLOOKUP(A1027,[2]库存报告使用数据处理!$A:$F,6,0),0)</f>
        <v>2</v>
      </c>
      <c r="H1027" s="29">
        <f>IFERROR(VLOOKUP(A1027,[2]库存报告使用数据处理!$A:$G,7,0),0)</f>
        <v>5.2</v>
      </c>
      <c r="I1027">
        <f>IFERROR(VLOOKUP(A1027,[5]数据处理!$A:$B,2,0),0)</f>
        <v>0</v>
      </c>
      <c r="J1027" s="30">
        <f>IFERROR(VLOOKUP(A1027,[5]数据处理!$A:$D,4,0),0)</f>
        <v>0</v>
      </c>
      <c r="K1027" s="30">
        <f>IFERROR(VLOOKUP(A1027,[5]数据处理!$A:$E,5,0),0)</f>
        <v>0</v>
      </c>
      <c r="L1027" s="30">
        <f>IFERROR(VLOOKUP(A1027,[5]数据处理!$A:$G,7,0),0)</f>
        <v>0</v>
      </c>
      <c r="M1027">
        <f t="shared" si="256"/>
        <v>0</v>
      </c>
      <c r="N1027">
        <f>IFERROR(VLOOKUP(A1027,[5]数据处理!$A:$C,3,0),0)</f>
        <v>0</v>
      </c>
      <c r="O1027">
        <f>IFERROR(VLOOKUP($A1027,[5]数据处理!$A:$N,14,0),0)</f>
        <v>0</v>
      </c>
      <c r="P1027" t="str">
        <f>IFERROR(VLOOKUP($A1027,[3]库存报告使用数据!$A$1:$B$65536,2,0),"")</f>
        <v/>
      </c>
      <c r="Q1027" t="str">
        <f>IFERROR(VLOOKUP($A1027,[3]库存报告使用数据!$A$1:$E$65536,5,0),"")</f>
        <v/>
      </c>
      <c r="R1027" t="str">
        <f>IFERROR(VLOOKUP($A1027,[3]库存报告使用数据!$A$1:$H$65536,8,0),"")</f>
        <v/>
      </c>
      <c r="S1027" t="str">
        <f>IFERROR(VLOOKUP($A1027,[3]库存报告使用数据!$A$1:$K$65536,11,0),"")</f>
        <v/>
      </c>
      <c r="T1027" t="str">
        <f>IFERROR(VLOOKUP($A1027,[3]库存报告使用数据!$A$1:$C$65536,3,0),"")</f>
        <v/>
      </c>
      <c r="U1027" t="str">
        <f>IFERROR(VLOOKUP($A1027,[3]库存报告使用数据!$A$1:$F$65536,6,0),"")</f>
        <v/>
      </c>
      <c r="V1027" t="str">
        <f>IFERROR(VLOOKUP($A1027,[3]库存报告使用数据!$A$1:$I$65536,9,0),"")</f>
        <v/>
      </c>
      <c r="W1027" t="str">
        <f>IFERROR(VLOOKUP($A1027,[3]库存报告使用数据!$A$1:$L$65536,12,0),"")</f>
        <v/>
      </c>
      <c r="X1027" s="20" t="str">
        <f t="shared" si="257"/>
        <v/>
      </c>
      <c r="Y1027" s="20" t="str">
        <f t="shared" si="258"/>
        <v/>
      </c>
      <c r="Z1027" s="20" t="str">
        <f t="shared" si="259"/>
        <v/>
      </c>
      <c r="AA1027" s="20" t="str">
        <f t="shared" si="260"/>
        <v/>
      </c>
      <c r="AB1027" t="str">
        <f>IFERROR(VLOOKUP($A1027,[3]库存报告使用数据!$A$1:$D$65536,4,0),"")</f>
        <v/>
      </c>
      <c r="AC1027" t="str">
        <f>IFERROR(VLOOKUP($A1027,[3]库存报告使用数据!$A$1:$G$65536,7,0),"")</f>
        <v/>
      </c>
      <c r="AD1027" t="str">
        <f>IFERROR(VLOOKUP($A1027,[3]库存报告使用数据!$A$1:$J$65536,10,0),"")</f>
        <v/>
      </c>
      <c r="AE1027" t="str">
        <f>IFERROR(VLOOKUP($A1027,[3]库存报告使用数据!$A$1:$M$65536,13,0),"")</f>
        <v/>
      </c>
      <c r="AF1027" s="20" t="str">
        <f t="shared" si="261"/>
        <v/>
      </c>
      <c r="AG1027" s="20" t="str">
        <f t="shared" si="262"/>
        <v/>
      </c>
      <c r="AH1027" s="20" t="str">
        <f t="shared" si="263"/>
        <v/>
      </c>
      <c r="AI1027" s="20" t="str">
        <f t="shared" si="264"/>
        <v/>
      </c>
      <c r="AJ1027">
        <f>IFERROR(VLOOKUP($B1027,[4]库存报告使用数据!$A$1:$B$65536,2,0),0)</f>
        <v>0</v>
      </c>
      <c r="AK1027">
        <f>IFERROR(VLOOKUP($B1027,[4]库存报告使用数据!$A$1:$C$65536,3,0),)</f>
        <v>0</v>
      </c>
      <c r="AL1027">
        <f>IFERROR(VLOOKUP($B1027,[4]库存报告使用数据!$A$1:$D$65536,4,0),)</f>
        <v>4</v>
      </c>
      <c r="AM1027">
        <f>IFERROR(VLOOKUP($B1027,[4]库存报告使用数据!$A$1:$E$65536,5,0),)</f>
        <v>8</v>
      </c>
      <c r="AN1027" s="20" t="str">
        <f t="shared" si="265"/>
        <v/>
      </c>
      <c r="AO1027" s="20" t="str">
        <f t="shared" si="266"/>
        <v/>
      </c>
      <c r="AP1027" s="20">
        <f t="shared" si="267"/>
        <v>0.5</v>
      </c>
      <c r="AQ1027" s="20">
        <f t="shared" si="268"/>
        <v>0.25</v>
      </c>
      <c r="AR1027" s="32">
        <f t="shared" si="269"/>
        <v>0</v>
      </c>
      <c r="AS1027" s="32">
        <f t="shared" si="270"/>
        <v>0</v>
      </c>
      <c r="AT1027" s="32">
        <f t="shared" si="271"/>
        <v>0</v>
      </c>
      <c r="AU1027" s="28" t="str">
        <f t="shared" si="272"/>
        <v>库存为0</v>
      </c>
      <c r="AV1027" s="34" t="str">
        <f>IFERROR(时间!$B$4+AU1027,"上周无销量")</f>
        <v>上周无销量</v>
      </c>
    </row>
    <row r="1028" spans="1:48">
      <c r="A1028" s="18" t="s">
        <v>1073</v>
      </c>
      <c r="B1028" t="str">
        <f>VLOOKUP(A1028,'[1]sku-asin（子）'!$A:$B,2,0)</f>
        <v>B076494X9P</v>
      </c>
      <c r="C1028" t="str">
        <f>VLOOKUP(A1028,'[1]子sku-父sku'!$A:$B,2,0)</f>
        <v>LYQ-EUWH5339</v>
      </c>
      <c r="D1028" s="28">
        <f>IFERROR(VLOOKUP(A1028,[2]库存报告使用数据处理!$A:$C,3,0),0)</f>
        <v>0</v>
      </c>
      <c r="E1028" s="28">
        <f>IFERROR(VLOOKUP(A1028,[2]库存报告使用数据处理!$A:$D,4,0),0)</f>
        <v>2</v>
      </c>
      <c r="F1028" s="28">
        <f>IFERROR(VLOOKUP(A1028,[2]库存报告使用数据处理!$A:$E,5,0),0)</f>
        <v>1</v>
      </c>
      <c r="G1028" s="28">
        <f>IFERROR(VLOOKUP(A1028,[2]库存报告使用数据处理!$A:$F,6,0),0)</f>
        <v>3</v>
      </c>
      <c r="H1028" s="29">
        <f>IFERROR(VLOOKUP(A1028,[2]库存报告使用数据处理!$A:$G,7,0),0)</f>
        <v>5.2</v>
      </c>
      <c r="I1028">
        <f>IFERROR(VLOOKUP(A1028,[5]数据处理!$A:$B,2,0),0)</f>
        <v>0</v>
      </c>
      <c r="J1028" s="30">
        <f>IFERROR(VLOOKUP(A1028,[5]数据处理!$A:$D,4,0),0)</f>
        <v>0</v>
      </c>
      <c r="K1028" s="30">
        <f>IFERROR(VLOOKUP(A1028,[5]数据处理!$A:$E,5,0),0)</f>
        <v>0</v>
      </c>
      <c r="L1028" s="30">
        <f>IFERROR(VLOOKUP(A1028,[5]数据处理!$A:$G,7,0),0)</f>
        <v>0</v>
      </c>
      <c r="M1028">
        <f t="shared" si="256"/>
        <v>0</v>
      </c>
      <c r="N1028">
        <f>IFERROR(VLOOKUP(A1028,[5]数据处理!$A:$C,3,0),0)</f>
        <v>0</v>
      </c>
      <c r="O1028">
        <f>IFERROR(VLOOKUP($A1028,[5]数据处理!$A:$N,14,0),0)</f>
        <v>0</v>
      </c>
      <c r="P1028" t="str">
        <f>IFERROR(VLOOKUP($A1028,[3]库存报告使用数据!$A$1:$B$65536,2,0),"")</f>
        <v/>
      </c>
      <c r="Q1028" t="str">
        <f>IFERROR(VLOOKUP($A1028,[3]库存报告使用数据!$A$1:$E$65536,5,0),"")</f>
        <v/>
      </c>
      <c r="R1028" t="str">
        <f>IFERROR(VLOOKUP($A1028,[3]库存报告使用数据!$A$1:$H$65536,8,0),"")</f>
        <v/>
      </c>
      <c r="S1028" t="str">
        <f>IFERROR(VLOOKUP($A1028,[3]库存报告使用数据!$A$1:$K$65536,11,0),"")</f>
        <v/>
      </c>
      <c r="T1028" t="str">
        <f>IFERROR(VLOOKUP($A1028,[3]库存报告使用数据!$A$1:$C$65536,3,0),"")</f>
        <v/>
      </c>
      <c r="U1028" t="str">
        <f>IFERROR(VLOOKUP($A1028,[3]库存报告使用数据!$A$1:$F$65536,6,0),"")</f>
        <v/>
      </c>
      <c r="V1028" t="str">
        <f>IFERROR(VLOOKUP($A1028,[3]库存报告使用数据!$A$1:$I$65536,9,0),"")</f>
        <v/>
      </c>
      <c r="W1028" t="str">
        <f>IFERROR(VLOOKUP($A1028,[3]库存报告使用数据!$A$1:$L$65536,12,0),"")</f>
        <v/>
      </c>
      <c r="X1028" s="20" t="str">
        <f t="shared" si="257"/>
        <v/>
      </c>
      <c r="Y1028" s="20" t="str">
        <f t="shared" si="258"/>
        <v/>
      </c>
      <c r="Z1028" s="20" t="str">
        <f t="shared" si="259"/>
        <v/>
      </c>
      <c r="AA1028" s="20" t="str">
        <f t="shared" si="260"/>
        <v/>
      </c>
      <c r="AB1028" t="str">
        <f>IFERROR(VLOOKUP($A1028,[3]库存报告使用数据!$A$1:$D$65536,4,0),"")</f>
        <v/>
      </c>
      <c r="AC1028" t="str">
        <f>IFERROR(VLOOKUP($A1028,[3]库存报告使用数据!$A$1:$G$65536,7,0),"")</f>
        <v/>
      </c>
      <c r="AD1028" t="str">
        <f>IFERROR(VLOOKUP($A1028,[3]库存报告使用数据!$A$1:$J$65536,10,0),"")</f>
        <v/>
      </c>
      <c r="AE1028" t="str">
        <f>IFERROR(VLOOKUP($A1028,[3]库存报告使用数据!$A$1:$M$65536,13,0),"")</f>
        <v/>
      </c>
      <c r="AF1028" s="20" t="str">
        <f t="shared" si="261"/>
        <v/>
      </c>
      <c r="AG1028" s="20" t="str">
        <f t="shared" si="262"/>
        <v/>
      </c>
      <c r="AH1028" s="20" t="str">
        <f t="shared" si="263"/>
        <v/>
      </c>
      <c r="AI1028" s="20" t="str">
        <f t="shared" si="264"/>
        <v/>
      </c>
      <c r="AJ1028">
        <f>IFERROR(VLOOKUP($B1028,[4]库存报告使用数据!$A$1:$B$65536,2,0),0)</f>
        <v>0</v>
      </c>
      <c r="AK1028">
        <f>IFERROR(VLOOKUP($B1028,[4]库存报告使用数据!$A$1:$C$65536,3,0),)</f>
        <v>39</v>
      </c>
      <c r="AL1028">
        <f>IFERROR(VLOOKUP($B1028,[4]库存报告使用数据!$A$1:$D$65536,4,0),)</f>
        <v>0</v>
      </c>
      <c r="AM1028">
        <f>IFERROR(VLOOKUP($B1028,[4]库存报告使用数据!$A$1:$E$65536,5,0),)</f>
        <v>7</v>
      </c>
      <c r="AN1028" s="20" t="str">
        <f t="shared" si="265"/>
        <v/>
      </c>
      <c r="AO1028" s="20">
        <f t="shared" si="266"/>
        <v>0.0512820512820513</v>
      </c>
      <c r="AP1028" s="20" t="str">
        <f t="shared" si="267"/>
        <v/>
      </c>
      <c r="AQ1028" s="20">
        <f t="shared" si="268"/>
        <v>0.428571428571429</v>
      </c>
      <c r="AR1028" s="32">
        <f t="shared" si="269"/>
        <v>0</v>
      </c>
      <c r="AS1028" s="32">
        <f t="shared" si="270"/>
        <v>0</v>
      </c>
      <c r="AT1028" s="32">
        <f t="shared" si="271"/>
        <v>0</v>
      </c>
      <c r="AU1028" s="28" t="str">
        <f t="shared" si="272"/>
        <v>库存为0</v>
      </c>
      <c r="AV1028" s="34" t="str">
        <f>IFERROR(时间!$B$4+AU1028,"上周无销量")</f>
        <v>上周无销量</v>
      </c>
    </row>
    <row r="1029" spans="1:48">
      <c r="A1029" s="18" t="s">
        <v>1074</v>
      </c>
      <c r="B1029" t="str">
        <f>VLOOKUP(A1029,'[1]sku-asin（子）'!$A:$B,2,0)</f>
        <v>B07648632Z</v>
      </c>
      <c r="C1029" t="str">
        <f>VLOOKUP(A1029,'[1]子sku-父sku'!$A:$B,2,0)</f>
        <v>LYQ-EUWH5339</v>
      </c>
      <c r="D1029" s="28">
        <f>IFERROR(VLOOKUP(A1029,[2]库存报告使用数据处理!$A:$C,3,0),0)</f>
        <v>0</v>
      </c>
      <c r="E1029" s="28">
        <f>IFERROR(VLOOKUP(A1029,[2]库存报告使用数据处理!$A:$D,4,0),0)</f>
        <v>0</v>
      </c>
      <c r="F1029" s="28">
        <f>IFERROR(VLOOKUP(A1029,[2]库存报告使用数据处理!$A:$E,5,0),0)</f>
        <v>0</v>
      </c>
      <c r="G1029" s="28">
        <f>IFERROR(VLOOKUP(A1029,[2]库存报告使用数据处理!$A:$F,6,0),0)</f>
        <v>1</v>
      </c>
      <c r="H1029" s="29">
        <f>IFERROR(VLOOKUP(A1029,[2]库存报告使用数据处理!$A:$G,7,0),0)</f>
        <v>5.2</v>
      </c>
      <c r="I1029">
        <f>IFERROR(VLOOKUP(A1029,[5]数据处理!$A:$B,2,0),0)</f>
        <v>0</v>
      </c>
      <c r="J1029" s="30">
        <f>IFERROR(VLOOKUP(A1029,[5]数据处理!$A:$D,4,0),0)</f>
        <v>0</v>
      </c>
      <c r="K1029" s="30">
        <f>IFERROR(VLOOKUP(A1029,[5]数据处理!$A:$E,5,0),0)</f>
        <v>0</v>
      </c>
      <c r="L1029" s="30">
        <f>IFERROR(VLOOKUP(A1029,[5]数据处理!$A:$G,7,0),0)</f>
        <v>0</v>
      </c>
      <c r="M1029">
        <f t="shared" si="256"/>
        <v>0</v>
      </c>
      <c r="N1029">
        <f>IFERROR(VLOOKUP(A1029,[5]数据处理!$A:$C,3,0),0)</f>
        <v>0</v>
      </c>
      <c r="O1029">
        <f>IFERROR(VLOOKUP($A1029,[5]数据处理!$A:$N,14,0),0)</f>
        <v>0</v>
      </c>
      <c r="P1029" t="str">
        <f>IFERROR(VLOOKUP($A1029,[3]库存报告使用数据!$A$1:$B$65536,2,0),"")</f>
        <v/>
      </c>
      <c r="Q1029" t="str">
        <f>IFERROR(VLOOKUP($A1029,[3]库存报告使用数据!$A$1:$E$65536,5,0),"")</f>
        <v/>
      </c>
      <c r="R1029" t="str">
        <f>IFERROR(VLOOKUP($A1029,[3]库存报告使用数据!$A$1:$H$65536,8,0),"")</f>
        <v/>
      </c>
      <c r="S1029" t="str">
        <f>IFERROR(VLOOKUP($A1029,[3]库存报告使用数据!$A$1:$K$65536,11,0),"")</f>
        <v/>
      </c>
      <c r="T1029" t="str">
        <f>IFERROR(VLOOKUP($A1029,[3]库存报告使用数据!$A$1:$C$65536,3,0),"")</f>
        <v/>
      </c>
      <c r="U1029" t="str">
        <f>IFERROR(VLOOKUP($A1029,[3]库存报告使用数据!$A$1:$F$65536,6,0),"")</f>
        <v/>
      </c>
      <c r="V1029" t="str">
        <f>IFERROR(VLOOKUP($A1029,[3]库存报告使用数据!$A$1:$I$65536,9,0),"")</f>
        <v/>
      </c>
      <c r="W1029" t="str">
        <f>IFERROR(VLOOKUP($A1029,[3]库存报告使用数据!$A$1:$L$65536,12,0),"")</f>
        <v/>
      </c>
      <c r="X1029" s="20" t="str">
        <f t="shared" si="257"/>
        <v/>
      </c>
      <c r="Y1029" s="20" t="str">
        <f t="shared" si="258"/>
        <v/>
      </c>
      <c r="Z1029" s="20" t="str">
        <f t="shared" si="259"/>
        <v/>
      </c>
      <c r="AA1029" s="20" t="str">
        <f t="shared" si="260"/>
        <v/>
      </c>
      <c r="AB1029" t="str">
        <f>IFERROR(VLOOKUP($A1029,[3]库存报告使用数据!$A$1:$D$65536,4,0),"")</f>
        <v/>
      </c>
      <c r="AC1029" t="str">
        <f>IFERROR(VLOOKUP($A1029,[3]库存报告使用数据!$A$1:$G$65536,7,0),"")</f>
        <v/>
      </c>
      <c r="AD1029" t="str">
        <f>IFERROR(VLOOKUP($A1029,[3]库存报告使用数据!$A$1:$J$65536,10,0),"")</f>
        <v/>
      </c>
      <c r="AE1029" t="str">
        <f>IFERROR(VLOOKUP($A1029,[3]库存报告使用数据!$A$1:$M$65536,13,0),"")</f>
        <v/>
      </c>
      <c r="AF1029" s="20" t="str">
        <f t="shared" si="261"/>
        <v/>
      </c>
      <c r="AG1029" s="20" t="str">
        <f t="shared" si="262"/>
        <v/>
      </c>
      <c r="AH1029" s="20" t="str">
        <f t="shared" si="263"/>
        <v/>
      </c>
      <c r="AI1029" s="20" t="str">
        <f t="shared" si="264"/>
        <v/>
      </c>
      <c r="AJ1029">
        <f>IFERROR(VLOOKUP($B1029,[4]库存报告使用数据!$A$1:$B$65536,2,0),0)</f>
        <v>0</v>
      </c>
      <c r="AK1029">
        <f>IFERROR(VLOOKUP($B1029,[4]库存报告使用数据!$A$1:$C$65536,3,0),)</f>
        <v>0</v>
      </c>
      <c r="AL1029">
        <f>IFERROR(VLOOKUP($B1029,[4]库存报告使用数据!$A$1:$D$65536,4,0),)</f>
        <v>0</v>
      </c>
      <c r="AM1029">
        <f>IFERROR(VLOOKUP($B1029,[4]库存报告使用数据!$A$1:$E$65536,5,0),)</f>
        <v>10</v>
      </c>
      <c r="AN1029" s="20" t="str">
        <f t="shared" si="265"/>
        <v/>
      </c>
      <c r="AO1029" s="20" t="str">
        <f t="shared" si="266"/>
        <v/>
      </c>
      <c r="AP1029" s="20" t="str">
        <f t="shared" si="267"/>
        <v/>
      </c>
      <c r="AQ1029" s="20">
        <f t="shared" si="268"/>
        <v>0.1</v>
      </c>
      <c r="AR1029" s="32">
        <f t="shared" si="269"/>
        <v>0</v>
      </c>
      <c r="AS1029" s="32">
        <f t="shared" si="270"/>
        <v>0</v>
      </c>
      <c r="AT1029" s="32">
        <f t="shared" si="271"/>
        <v>0</v>
      </c>
      <c r="AU1029" s="28" t="str">
        <f t="shared" si="272"/>
        <v>库存为0</v>
      </c>
      <c r="AV1029" s="34" t="str">
        <f>IFERROR(时间!$B$4+AU1029,"上周无销量")</f>
        <v>上周无销量</v>
      </c>
    </row>
    <row r="1030" spans="1:48">
      <c r="A1030" s="18" t="s">
        <v>1075</v>
      </c>
      <c r="B1030" t="str">
        <f>VLOOKUP(A1030,'[1]sku-asin（子）'!$A:$B,2,0)</f>
        <v>B07648Q2CC</v>
      </c>
      <c r="C1030" t="str">
        <f>VLOOKUP(A1030,'[1]子sku-父sku'!$A:$B,2,0)</f>
        <v>LYQ-EUWH5339</v>
      </c>
      <c r="D1030" s="28">
        <f>IFERROR(VLOOKUP(A1030,[2]库存报告使用数据处理!$A:$C,3,0),0)</f>
        <v>0</v>
      </c>
      <c r="E1030" s="28">
        <f>IFERROR(VLOOKUP(A1030,[2]库存报告使用数据处理!$A:$D,4,0),0)</f>
        <v>0</v>
      </c>
      <c r="F1030" s="28">
        <f>IFERROR(VLOOKUP(A1030,[2]库存报告使用数据处理!$A:$E,5,0),0)</f>
        <v>3</v>
      </c>
      <c r="G1030" s="28">
        <f>IFERROR(VLOOKUP(A1030,[2]库存报告使用数据处理!$A:$F,6,0),0)</f>
        <v>2</v>
      </c>
      <c r="H1030" s="29">
        <f>IFERROR(VLOOKUP(A1030,[2]库存报告使用数据处理!$A:$G,7,0),0)</f>
        <v>5.2</v>
      </c>
      <c r="I1030">
        <f>IFERROR(VLOOKUP(A1030,[5]数据处理!$A:$B,2,0),0)</f>
        <v>0</v>
      </c>
      <c r="J1030" s="30">
        <f>IFERROR(VLOOKUP(A1030,[5]数据处理!$A:$D,4,0),0)</f>
        <v>0</v>
      </c>
      <c r="K1030" s="30">
        <f>IFERROR(VLOOKUP(A1030,[5]数据处理!$A:$E,5,0),0)</f>
        <v>0</v>
      </c>
      <c r="L1030" s="30">
        <f>IFERROR(VLOOKUP(A1030,[5]数据处理!$A:$G,7,0),0)</f>
        <v>0</v>
      </c>
      <c r="M1030">
        <f t="shared" ref="M1030:M1093" si="273">SUM(I1030:L1030)</f>
        <v>0</v>
      </c>
      <c r="N1030">
        <f>IFERROR(VLOOKUP(A1030,[5]数据处理!$A:$C,3,0),0)</f>
        <v>0</v>
      </c>
      <c r="O1030">
        <f>IFERROR(VLOOKUP($A1030,[5]数据处理!$A:$N,14,0),0)</f>
        <v>0</v>
      </c>
      <c r="P1030" t="str">
        <f>IFERROR(VLOOKUP($A1030,[3]库存报告使用数据!$A$1:$B$65536,2,0),"")</f>
        <v/>
      </c>
      <c r="Q1030" t="str">
        <f>IFERROR(VLOOKUP($A1030,[3]库存报告使用数据!$A$1:$E$65536,5,0),"")</f>
        <v/>
      </c>
      <c r="R1030" t="str">
        <f>IFERROR(VLOOKUP($A1030,[3]库存报告使用数据!$A$1:$H$65536,8,0),"")</f>
        <v/>
      </c>
      <c r="S1030" t="str">
        <f>IFERROR(VLOOKUP($A1030,[3]库存报告使用数据!$A$1:$K$65536,11,0),"")</f>
        <v/>
      </c>
      <c r="T1030" t="str">
        <f>IFERROR(VLOOKUP($A1030,[3]库存报告使用数据!$A$1:$C$65536,3,0),"")</f>
        <v/>
      </c>
      <c r="U1030" t="str">
        <f>IFERROR(VLOOKUP($A1030,[3]库存报告使用数据!$A$1:$F$65536,6,0),"")</f>
        <v/>
      </c>
      <c r="V1030" t="str">
        <f>IFERROR(VLOOKUP($A1030,[3]库存报告使用数据!$A$1:$I$65536,9,0),"")</f>
        <v/>
      </c>
      <c r="W1030" t="str">
        <f>IFERROR(VLOOKUP($A1030,[3]库存报告使用数据!$A$1:$L$65536,12,0),"")</f>
        <v/>
      </c>
      <c r="X1030" s="20" t="str">
        <f t="shared" ref="X1030:X1093" si="274">IFERROR(T1030/P1030,"")</f>
        <v/>
      </c>
      <c r="Y1030" s="20" t="str">
        <f t="shared" ref="Y1030:Y1093" si="275">IFERROR(U1030/Q1030,"")</f>
        <v/>
      </c>
      <c r="Z1030" s="20" t="str">
        <f t="shared" ref="Z1030:Z1093" si="276">IFERROR(V1030/R1030,"")</f>
        <v/>
      </c>
      <c r="AA1030" s="20" t="str">
        <f t="shared" ref="AA1030:AA1093" si="277">IFERROR(W1030/S1030,"")</f>
        <v/>
      </c>
      <c r="AB1030" t="str">
        <f>IFERROR(VLOOKUP($A1030,[3]库存报告使用数据!$A$1:$D$65536,4,0),"")</f>
        <v/>
      </c>
      <c r="AC1030" t="str">
        <f>IFERROR(VLOOKUP($A1030,[3]库存报告使用数据!$A$1:$G$65536,7,0),"")</f>
        <v/>
      </c>
      <c r="AD1030" t="str">
        <f>IFERROR(VLOOKUP($A1030,[3]库存报告使用数据!$A$1:$J$65536,10,0),"")</f>
        <v/>
      </c>
      <c r="AE1030" t="str">
        <f>IFERROR(VLOOKUP($A1030,[3]库存报告使用数据!$A$1:$M$65536,13,0),"")</f>
        <v/>
      </c>
      <c r="AF1030" s="20" t="str">
        <f t="shared" ref="AF1030:AF1093" si="278">IF(OR(AB1030="",AB1030=0),"",IF(AND(D1030*$H1030=0,AB1030&gt;0),"无销售广告费为"&amp;AB1030,IFERROR(AB1030/(D1030*$H1030),0)))</f>
        <v/>
      </c>
      <c r="AG1030" s="20" t="str">
        <f t="shared" ref="AG1030:AG1093" si="279">IF(OR(AC1030="",AC1030=0),"",IF(AND(E1030*$H1030=0,AC1030&gt;0),"无销售广告费为"&amp;AC1030,IFERROR(AC1030/(E1030*$H1030),0)))</f>
        <v/>
      </c>
      <c r="AH1030" s="20" t="str">
        <f t="shared" ref="AH1030:AH1093" si="280">IF(OR(AD1030="",AD1030=0),"",IF(AND(F1030*$H1030=0,AD1030&gt;0),"无销售广告费为"&amp;AD1030,IFERROR(AD1030/(F1030*$H1030),0)))</f>
        <v/>
      </c>
      <c r="AI1030" s="20" t="str">
        <f t="shared" ref="AI1030:AI1093" si="281">IF(OR(AE1030="",AE1030=0),"",IF(AND(G1030*$H1030=0,AE1030&gt;0),"无销售广告费为"&amp;AE1030,IFERROR(AE1030/(G1030*$H1030),0)))</f>
        <v/>
      </c>
      <c r="AJ1030">
        <f>IFERROR(VLOOKUP($B1030,[4]库存报告使用数据!$A$1:$B$65536,2,0),0)</f>
        <v>0</v>
      </c>
      <c r="AK1030">
        <f>IFERROR(VLOOKUP($B1030,[4]库存报告使用数据!$A$1:$C$65536,3,0),)</f>
        <v>0</v>
      </c>
      <c r="AL1030">
        <f>IFERROR(VLOOKUP($B1030,[4]库存报告使用数据!$A$1:$D$65536,4,0),)</f>
        <v>7</v>
      </c>
      <c r="AM1030">
        <f>IFERROR(VLOOKUP($B1030,[4]库存报告使用数据!$A$1:$E$65536,5,0),)</f>
        <v>4</v>
      </c>
      <c r="AN1030" s="20" t="str">
        <f t="shared" ref="AN1030:AN1093" si="282">IFERROR(D1030/AJ1030,"")</f>
        <v/>
      </c>
      <c r="AO1030" s="20" t="str">
        <f t="shared" ref="AO1030:AO1093" si="283">IFERROR(E1030/AK1030,"")</f>
        <v/>
      </c>
      <c r="AP1030" s="20">
        <f t="shared" ref="AP1030:AP1093" si="284">IFERROR(F1030/AL1030,"")</f>
        <v>0.428571428571429</v>
      </c>
      <c r="AQ1030" s="20">
        <f t="shared" ref="AQ1030:AQ1093" si="285">IFERROR(G1030/AM1030,"")</f>
        <v>0.5</v>
      </c>
      <c r="AR1030" s="32">
        <f t="shared" ref="AR1030:AR1093" si="286">IFERROR(D1030/7,"")</f>
        <v>0</v>
      </c>
      <c r="AS1030" s="32">
        <f t="shared" ref="AS1030:AS1093" si="287">IF(AR1030="","上周无销量",60*AR1030)</f>
        <v>0</v>
      </c>
      <c r="AT1030" s="32">
        <f t="shared" ref="AT1030:AT1093" si="288">IF(AS1030="上周无销量","上周无销量/总库存"&amp;M1030,M1030-AS1030)</f>
        <v>0</v>
      </c>
      <c r="AU1030" s="28" t="str">
        <f t="shared" ref="AU1030:AU1093" si="289">IF(AR1030="","库存为"&amp;M1030,IF(AS1030=0,"库存为"&amp;M1030,INT(M1030/AR1030)))</f>
        <v>库存为0</v>
      </c>
      <c r="AV1030" s="34" t="str">
        <f>IFERROR(时间!$B$4+AU1030,"上周无销量")</f>
        <v>上周无销量</v>
      </c>
    </row>
    <row r="1031" spans="1:48">
      <c r="A1031" s="18" t="s">
        <v>1076</v>
      </c>
      <c r="B1031" t="str">
        <f>VLOOKUP(A1031,'[1]sku-asin（子）'!$A:$B,2,0)</f>
        <v>B07649TLGW</v>
      </c>
      <c r="C1031" t="str">
        <f>VLOOKUP(A1031,'[1]子sku-父sku'!$A:$B,2,0)</f>
        <v>LYQ-EUWH5339</v>
      </c>
      <c r="D1031" s="28">
        <f>IFERROR(VLOOKUP(A1031,[2]库存报告使用数据处理!$A:$C,3,0),0)</f>
        <v>0</v>
      </c>
      <c r="E1031" s="28">
        <f>IFERROR(VLOOKUP(A1031,[2]库存报告使用数据处理!$A:$D,4,0),0)</f>
        <v>0</v>
      </c>
      <c r="F1031" s="28">
        <f>IFERROR(VLOOKUP(A1031,[2]库存报告使用数据处理!$A:$E,5,0),0)</f>
        <v>0</v>
      </c>
      <c r="G1031" s="28">
        <f>IFERROR(VLOOKUP(A1031,[2]库存报告使用数据处理!$A:$F,6,0),0)</f>
        <v>0</v>
      </c>
      <c r="H1031" s="29">
        <f>IFERROR(VLOOKUP(A1031,[2]库存报告使用数据处理!$A:$G,7,0),0)</f>
        <v>0</v>
      </c>
      <c r="I1031">
        <f>IFERROR(VLOOKUP(A1031,[5]数据处理!$A:$B,2,0),0)</f>
        <v>0</v>
      </c>
      <c r="J1031" s="30">
        <f>IFERROR(VLOOKUP(A1031,[5]数据处理!$A:$D,4,0),0)</f>
        <v>0</v>
      </c>
      <c r="K1031" s="30">
        <f>IFERROR(VLOOKUP(A1031,[5]数据处理!$A:$E,5,0),0)</f>
        <v>0</v>
      </c>
      <c r="L1031" s="30">
        <f>IFERROR(VLOOKUP(A1031,[5]数据处理!$A:$G,7,0),0)</f>
        <v>0</v>
      </c>
      <c r="M1031">
        <f t="shared" si="273"/>
        <v>0</v>
      </c>
      <c r="N1031">
        <f>IFERROR(VLOOKUP(A1031,[5]数据处理!$A:$C,3,0),0)</f>
        <v>0</v>
      </c>
      <c r="O1031">
        <f>IFERROR(VLOOKUP($A1031,[5]数据处理!$A:$N,14,0),0)</f>
        <v>0</v>
      </c>
      <c r="P1031" t="str">
        <f>IFERROR(VLOOKUP($A1031,[3]库存报告使用数据!$A$1:$B$65536,2,0),"")</f>
        <v/>
      </c>
      <c r="Q1031" t="str">
        <f>IFERROR(VLOOKUP($A1031,[3]库存报告使用数据!$A$1:$E$65536,5,0),"")</f>
        <v/>
      </c>
      <c r="R1031" t="str">
        <f>IFERROR(VLOOKUP($A1031,[3]库存报告使用数据!$A$1:$H$65536,8,0),"")</f>
        <v/>
      </c>
      <c r="S1031" t="str">
        <f>IFERROR(VLOOKUP($A1031,[3]库存报告使用数据!$A$1:$K$65536,11,0),"")</f>
        <v/>
      </c>
      <c r="T1031" t="str">
        <f>IFERROR(VLOOKUP($A1031,[3]库存报告使用数据!$A$1:$C$65536,3,0),"")</f>
        <v/>
      </c>
      <c r="U1031" t="str">
        <f>IFERROR(VLOOKUP($A1031,[3]库存报告使用数据!$A$1:$F$65536,6,0),"")</f>
        <v/>
      </c>
      <c r="V1031" t="str">
        <f>IFERROR(VLOOKUP($A1031,[3]库存报告使用数据!$A$1:$I$65536,9,0),"")</f>
        <v/>
      </c>
      <c r="W1031" t="str">
        <f>IFERROR(VLOOKUP($A1031,[3]库存报告使用数据!$A$1:$L$65536,12,0),"")</f>
        <v/>
      </c>
      <c r="X1031" s="20" t="str">
        <f t="shared" si="274"/>
        <v/>
      </c>
      <c r="Y1031" s="20" t="str">
        <f t="shared" si="275"/>
        <v/>
      </c>
      <c r="Z1031" s="20" t="str">
        <f t="shared" si="276"/>
        <v/>
      </c>
      <c r="AA1031" s="20" t="str">
        <f t="shared" si="277"/>
        <v/>
      </c>
      <c r="AB1031" t="str">
        <f>IFERROR(VLOOKUP($A1031,[3]库存报告使用数据!$A$1:$D$65536,4,0),"")</f>
        <v/>
      </c>
      <c r="AC1031" t="str">
        <f>IFERROR(VLOOKUP($A1031,[3]库存报告使用数据!$A$1:$G$65536,7,0),"")</f>
        <v/>
      </c>
      <c r="AD1031" t="str">
        <f>IFERROR(VLOOKUP($A1031,[3]库存报告使用数据!$A$1:$J$65536,10,0),"")</f>
        <v/>
      </c>
      <c r="AE1031" t="str">
        <f>IFERROR(VLOOKUP($A1031,[3]库存报告使用数据!$A$1:$M$65536,13,0),"")</f>
        <v/>
      </c>
      <c r="AF1031" s="20" t="str">
        <f t="shared" si="278"/>
        <v/>
      </c>
      <c r="AG1031" s="20" t="str">
        <f t="shared" si="279"/>
        <v/>
      </c>
      <c r="AH1031" s="20" t="str">
        <f t="shared" si="280"/>
        <v/>
      </c>
      <c r="AI1031" s="20" t="str">
        <f t="shared" si="281"/>
        <v/>
      </c>
      <c r="AJ1031">
        <f>IFERROR(VLOOKUP($B1031,[4]库存报告使用数据!$A$1:$B$65536,2,0),0)</f>
        <v>0</v>
      </c>
      <c r="AK1031">
        <f>IFERROR(VLOOKUP($B1031,[4]库存报告使用数据!$A$1:$C$65536,3,0),)</f>
        <v>0</v>
      </c>
      <c r="AL1031">
        <f>IFERROR(VLOOKUP($B1031,[4]库存报告使用数据!$A$1:$D$65536,4,0),)</f>
        <v>0</v>
      </c>
      <c r="AM1031">
        <f>IFERROR(VLOOKUP($B1031,[4]库存报告使用数据!$A$1:$E$65536,5,0),)</f>
        <v>0</v>
      </c>
      <c r="AN1031" s="20" t="str">
        <f t="shared" si="282"/>
        <v/>
      </c>
      <c r="AO1031" s="20" t="str">
        <f t="shared" si="283"/>
        <v/>
      </c>
      <c r="AP1031" s="20" t="str">
        <f t="shared" si="284"/>
        <v/>
      </c>
      <c r="AQ1031" s="20" t="str">
        <f t="shared" si="285"/>
        <v/>
      </c>
      <c r="AR1031" s="32">
        <f t="shared" si="286"/>
        <v>0</v>
      </c>
      <c r="AS1031" s="32">
        <f t="shared" si="287"/>
        <v>0</v>
      </c>
      <c r="AT1031" s="32">
        <f t="shared" si="288"/>
        <v>0</v>
      </c>
      <c r="AU1031" s="28" t="str">
        <f t="shared" si="289"/>
        <v>库存为0</v>
      </c>
      <c r="AV1031" s="34" t="str">
        <f>IFERROR(时间!$B$4+AU1031,"上周无销量")</f>
        <v>上周无销量</v>
      </c>
    </row>
    <row r="1032" spans="1:48">
      <c r="A1032" s="18" t="s">
        <v>1077</v>
      </c>
      <c r="B1032" t="str">
        <f>VLOOKUP(A1032,'[1]sku-asin（子）'!$A:$B,2,0)</f>
        <v>B07647HSKY</v>
      </c>
      <c r="C1032" t="str">
        <f>VLOOKUP(A1032,'[1]子sku-父sku'!$A:$B,2,0)</f>
        <v>LYQ-EUWH5339</v>
      </c>
      <c r="D1032" s="28">
        <f>IFERROR(VLOOKUP(A1032,[2]库存报告使用数据处理!$A:$C,3,0),0)</f>
        <v>0</v>
      </c>
      <c r="E1032" s="28">
        <f>IFERROR(VLOOKUP(A1032,[2]库存报告使用数据处理!$A:$D,4,0),0)</f>
        <v>0</v>
      </c>
      <c r="F1032" s="28">
        <f>IFERROR(VLOOKUP(A1032,[2]库存报告使用数据处理!$A:$E,5,0),0)</f>
        <v>2</v>
      </c>
      <c r="G1032" s="28">
        <f>IFERROR(VLOOKUP(A1032,[2]库存报告使用数据处理!$A:$F,6,0),0)</f>
        <v>2</v>
      </c>
      <c r="H1032" s="29">
        <f>IFERROR(VLOOKUP(A1032,[2]库存报告使用数据处理!$A:$G,7,0),0)</f>
        <v>5.2</v>
      </c>
      <c r="I1032">
        <f>IFERROR(VLOOKUP(A1032,[5]数据处理!$A:$B,2,0),0)</f>
        <v>0</v>
      </c>
      <c r="J1032" s="30">
        <f>IFERROR(VLOOKUP(A1032,[5]数据处理!$A:$D,4,0),0)</f>
        <v>0</v>
      </c>
      <c r="K1032" s="30">
        <f>IFERROR(VLOOKUP(A1032,[5]数据处理!$A:$E,5,0),0)</f>
        <v>0</v>
      </c>
      <c r="L1032" s="30">
        <f>IFERROR(VLOOKUP(A1032,[5]数据处理!$A:$G,7,0),0)</f>
        <v>1</v>
      </c>
      <c r="M1032">
        <f t="shared" si="273"/>
        <v>1</v>
      </c>
      <c r="N1032">
        <f>IFERROR(VLOOKUP(A1032,[5]数据处理!$A:$C,3,0),0)</f>
        <v>0</v>
      </c>
      <c r="O1032">
        <f>IFERROR(VLOOKUP($A1032,[5]数据处理!$A:$N,14,0),0)</f>
        <v>0</v>
      </c>
      <c r="P1032" t="str">
        <f>IFERROR(VLOOKUP($A1032,[3]库存报告使用数据!$A$1:$B$65536,2,0),"")</f>
        <v/>
      </c>
      <c r="Q1032" t="str">
        <f>IFERROR(VLOOKUP($A1032,[3]库存报告使用数据!$A$1:$E$65536,5,0),"")</f>
        <v/>
      </c>
      <c r="R1032" t="str">
        <f>IFERROR(VLOOKUP($A1032,[3]库存报告使用数据!$A$1:$H$65536,8,0),"")</f>
        <v/>
      </c>
      <c r="S1032" t="str">
        <f>IFERROR(VLOOKUP($A1032,[3]库存报告使用数据!$A$1:$K$65536,11,0),"")</f>
        <v/>
      </c>
      <c r="T1032" t="str">
        <f>IFERROR(VLOOKUP($A1032,[3]库存报告使用数据!$A$1:$C$65536,3,0),"")</f>
        <v/>
      </c>
      <c r="U1032" t="str">
        <f>IFERROR(VLOOKUP($A1032,[3]库存报告使用数据!$A$1:$F$65536,6,0),"")</f>
        <v/>
      </c>
      <c r="V1032" t="str">
        <f>IFERROR(VLOOKUP($A1032,[3]库存报告使用数据!$A$1:$I$65536,9,0),"")</f>
        <v/>
      </c>
      <c r="W1032" t="str">
        <f>IFERROR(VLOOKUP($A1032,[3]库存报告使用数据!$A$1:$L$65536,12,0),"")</f>
        <v/>
      </c>
      <c r="X1032" s="20" t="str">
        <f t="shared" si="274"/>
        <v/>
      </c>
      <c r="Y1032" s="20" t="str">
        <f t="shared" si="275"/>
        <v/>
      </c>
      <c r="Z1032" s="20" t="str">
        <f t="shared" si="276"/>
        <v/>
      </c>
      <c r="AA1032" s="20" t="str">
        <f t="shared" si="277"/>
        <v/>
      </c>
      <c r="AB1032" t="str">
        <f>IFERROR(VLOOKUP($A1032,[3]库存报告使用数据!$A$1:$D$65536,4,0),"")</f>
        <v/>
      </c>
      <c r="AC1032" t="str">
        <f>IFERROR(VLOOKUP($A1032,[3]库存报告使用数据!$A$1:$G$65536,7,0),"")</f>
        <v/>
      </c>
      <c r="AD1032" t="str">
        <f>IFERROR(VLOOKUP($A1032,[3]库存报告使用数据!$A$1:$J$65536,10,0),"")</f>
        <v/>
      </c>
      <c r="AE1032" t="str">
        <f>IFERROR(VLOOKUP($A1032,[3]库存报告使用数据!$A$1:$M$65536,13,0),"")</f>
        <v/>
      </c>
      <c r="AF1032" s="20" t="str">
        <f t="shared" si="278"/>
        <v/>
      </c>
      <c r="AG1032" s="20" t="str">
        <f t="shared" si="279"/>
        <v/>
      </c>
      <c r="AH1032" s="20" t="str">
        <f t="shared" si="280"/>
        <v/>
      </c>
      <c r="AI1032" s="20" t="str">
        <f t="shared" si="281"/>
        <v/>
      </c>
      <c r="AJ1032">
        <f>IFERROR(VLOOKUP($B1032,[4]库存报告使用数据!$A$1:$B$65536,2,0),0)</f>
        <v>12</v>
      </c>
      <c r="AK1032">
        <f>IFERROR(VLOOKUP($B1032,[4]库存报告使用数据!$A$1:$C$65536,3,0),)</f>
        <v>0</v>
      </c>
      <c r="AL1032">
        <f>IFERROR(VLOOKUP($B1032,[4]库存报告使用数据!$A$1:$D$65536,4,0),)</f>
        <v>12</v>
      </c>
      <c r="AM1032">
        <f>IFERROR(VLOOKUP($B1032,[4]库存报告使用数据!$A$1:$E$65536,5,0),)</f>
        <v>6</v>
      </c>
      <c r="AN1032" s="20">
        <f t="shared" si="282"/>
        <v>0</v>
      </c>
      <c r="AO1032" s="20" t="str">
        <f t="shared" si="283"/>
        <v/>
      </c>
      <c r="AP1032" s="20">
        <f t="shared" si="284"/>
        <v>0.166666666666667</v>
      </c>
      <c r="AQ1032" s="20">
        <f t="shared" si="285"/>
        <v>0.333333333333333</v>
      </c>
      <c r="AR1032" s="32">
        <f t="shared" si="286"/>
        <v>0</v>
      </c>
      <c r="AS1032" s="32">
        <f t="shared" si="287"/>
        <v>0</v>
      </c>
      <c r="AT1032" s="32">
        <f t="shared" si="288"/>
        <v>1</v>
      </c>
      <c r="AU1032" s="28" t="str">
        <f t="shared" si="289"/>
        <v>库存为1</v>
      </c>
      <c r="AV1032" s="34" t="str">
        <f>IFERROR(时间!$B$4+AU1032,"上周无销量")</f>
        <v>上周无销量</v>
      </c>
    </row>
    <row r="1033" spans="1:48">
      <c r="A1033" s="18" t="s">
        <v>1078</v>
      </c>
      <c r="B1033" t="str">
        <f>VLOOKUP(A1033,'[1]sku-asin（子）'!$A:$B,2,0)</f>
        <v>B07649SPXH</v>
      </c>
      <c r="C1033" t="str">
        <f>VLOOKUP(A1033,'[1]子sku-父sku'!$A:$B,2,0)</f>
        <v>LYQ-EUWH5339</v>
      </c>
      <c r="D1033" s="28">
        <f>IFERROR(VLOOKUP(A1033,[2]库存报告使用数据处理!$A:$C,3,0),0)</f>
        <v>1</v>
      </c>
      <c r="E1033" s="28">
        <f>IFERROR(VLOOKUP(A1033,[2]库存报告使用数据处理!$A:$D,4,0),0)</f>
        <v>0</v>
      </c>
      <c r="F1033" s="28">
        <f>IFERROR(VLOOKUP(A1033,[2]库存报告使用数据处理!$A:$E,5,0),0)</f>
        <v>3</v>
      </c>
      <c r="G1033" s="28">
        <f>IFERROR(VLOOKUP(A1033,[2]库存报告使用数据处理!$A:$F,6,0),0)</f>
        <v>0</v>
      </c>
      <c r="H1033" s="29">
        <f>IFERROR(VLOOKUP(A1033,[2]库存报告使用数据处理!$A:$G,7,0),0)</f>
        <v>5.2</v>
      </c>
      <c r="I1033">
        <f>IFERROR(VLOOKUP(A1033,[5]数据处理!$A:$B,2,0),0)</f>
        <v>0</v>
      </c>
      <c r="J1033" s="30">
        <f>IFERROR(VLOOKUP(A1033,[5]数据处理!$A:$D,4,0),0)</f>
        <v>0</v>
      </c>
      <c r="K1033" s="30">
        <f>IFERROR(VLOOKUP(A1033,[5]数据处理!$A:$E,5,0),0)</f>
        <v>0</v>
      </c>
      <c r="L1033" s="30">
        <f>IFERROR(VLOOKUP(A1033,[5]数据处理!$A:$G,7,0),0)</f>
        <v>0</v>
      </c>
      <c r="M1033">
        <f t="shared" si="273"/>
        <v>0</v>
      </c>
      <c r="N1033">
        <f>IFERROR(VLOOKUP(A1033,[5]数据处理!$A:$C,3,0),0)</f>
        <v>0</v>
      </c>
      <c r="O1033">
        <f>IFERROR(VLOOKUP($A1033,[5]数据处理!$A:$N,14,0),0)</f>
        <v>0</v>
      </c>
      <c r="P1033" t="str">
        <f>IFERROR(VLOOKUP($A1033,[3]库存报告使用数据!$A$1:$B$65536,2,0),"")</f>
        <v/>
      </c>
      <c r="Q1033" t="str">
        <f>IFERROR(VLOOKUP($A1033,[3]库存报告使用数据!$A$1:$E$65536,5,0),"")</f>
        <v/>
      </c>
      <c r="R1033" t="str">
        <f>IFERROR(VLOOKUP($A1033,[3]库存报告使用数据!$A$1:$H$65536,8,0),"")</f>
        <v/>
      </c>
      <c r="S1033" t="str">
        <f>IFERROR(VLOOKUP($A1033,[3]库存报告使用数据!$A$1:$K$65536,11,0),"")</f>
        <v/>
      </c>
      <c r="T1033" t="str">
        <f>IFERROR(VLOOKUP($A1033,[3]库存报告使用数据!$A$1:$C$65536,3,0),"")</f>
        <v/>
      </c>
      <c r="U1033" t="str">
        <f>IFERROR(VLOOKUP($A1033,[3]库存报告使用数据!$A$1:$F$65536,6,0),"")</f>
        <v/>
      </c>
      <c r="V1033" t="str">
        <f>IFERROR(VLOOKUP($A1033,[3]库存报告使用数据!$A$1:$I$65536,9,0),"")</f>
        <v/>
      </c>
      <c r="W1033" t="str">
        <f>IFERROR(VLOOKUP($A1033,[3]库存报告使用数据!$A$1:$L$65536,12,0),"")</f>
        <v/>
      </c>
      <c r="X1033" s="20" t="str">
        <f t="shared" si="274"/>
        <v/>
      </c>
      <c r="Y1033" s="20" t="str">
        <f t="shared" si="275"/>
        <v/>
      </c>
      <c r="Z1033" s="20" t="str">
        <f t="shared" si="276"/>
        <v/>
      </c>
      <c r="AA1033" s="20" t="str">
        <f t="shared" si="277"/>
        <v/>
      </c>
      <c r="AB1033" t="str">
        <f>IFERROR(VLOOKUP($A1033,[3]库存报告使用数据!$A$1:$D$65536,4,0),"")</f>
        <v/>
      </c>
      <c r="AC1033" t="str">
        <f>IFERROR(VLOOKUP($A1033,[3]库存报告使用数据!$A$1:$G$65536,7,0),"")</f>
        <v/>
      </c>
      <c r="AD1033" t="str">
        <f>IFERROR(VLOOKUP($A1033,[3]库存报告使用数据!$A$1:$J$65536,10,0),"")</f>
        <v/>
      </c>
      <c r="AE1033" t="str">
        <f>IFERROR(VLOOKUP($A1033,[3]库存报告使用数据!$A$1:$M$65536,13,0),"")</f>
        <v/>
      </c>
      <c r="AF1033" s="20" t="str">
        <f t="shared" si="278"/>
        <v/>
      </c>
      <c r="AG1033" s="20" t="str">
        <f t="shared" si="279"/>
        <v/>
      </c>
      <c r="AH1033" s="20" t="str">
        <f t="shared" si="280"/>
        <v/>
      </c>
      <c r="AI1033" s="20" t="str">
        <f t="shared" si="281"/>
        <v/>
      </c>
      <c r="AJ1033">
        <f>IFERROR(VLOOKUP($B1033,[4]库存报告使用数据!$A$1:$B$65536,2,0),0)</f>
        <v>9</v>
      </c>
      <c r="AK1033">
        <f>IFERROR(VLOOKUP($B1033,[4]库存报告使用数据!$A$1:$C$65536,3,0),)</f>
        <v>0</v>
      </c>
      <c r="AL1033">
        <f>IFERROR(VLOOKUP($B1033,[4]库存报告使用数据!$A$1:$D$65536,4,0),)</f>
        <v>11</v>
      </c>
      <c r="AM1033">
        <f>IFERROR(VLOOKUP($B1033,[4]库存报告使用数据!$A$1:$E$65536,5,0),)</f>
        <v>11</v>
      </c>
      <c r="AN1033" s="20">
        <f t="shared" si="282"/>
        <v>0.111111111111111</v>
      </c>
      <c r="AO1033" s="20" t="str">
        <f t="shared" si="283"/>
        <v/>
      </c>
      <c r="AP1033" s="20">
        <f t="shared" si="284"/>
        <v>0.272727272727273</v>
      </c>
      <c r="AQ1033" s="20">
        <f t="shared" si="285"/>
        <v>0</v>
      </c>
      <c r="AR1033" s="32">
        <f t="shared" si="286"/>
        <v>0.142857142857143</v>
      </c>
      <c r="AS1033" s="32">
        <f t="shared" si="287"/>
        <v>8.57142857142857</v>
      </c>
      <c r="AT1033" s="32">
        <f t="shared" si="288"/>
        <v>-8.57142857142857</v>
      </c>
      <c r="AU1033" s="28">
        <f t="shared" si="289"/>
        <v>0</v>
      </c>
      <c r="AV1033" s="34">
        <f>IFERROR(时间!$B$4+AU1033,"上周无销量")</f>
        <v>43283</v>
      </c>
    </row>
    <row r="1034" spans="1:48">
      <c r="A1034" s="18" t="s">
        <v>1079</v>
      </c>
      <c r="B1034" t="str">
        <f>VLOOKUP(A1034,'[1]sku-asin（子）'!$A:$B,2,0)</f>
        <v>B07648CNQX</v>
      </c>
      <c r="C1034" t="str">
        <f>VLOOKUP(A1034,'[1]子sku-父sku'!$A:$B,2,0)</f>
        <v>LYQ-EUWH5339</v>
      </c>
      <c r="D1034" s="28">
        <f>IFERROR(VLOOKUP(A1034,[2]库存报告使用数据处理!$A:$C,3,0),0)</f>
        <v>1</v>
      </c>
      <c r="E1034" s="28">
        <f>IFERROR(VLOOKUP(A1034,[2]库存报告使用数据处理!$A:$D,4,0),0)</f>
        <v>0</v>
      </c>
      <c r="F1034" s="28">
        <f>IFERROR(VLOOKUP(A1034,[2]库存报告使用数据处理!$A:$E,5,0),0)</f>
        <v>3</v>
      </c>
      <c r="G1034" s="28">
        <f>IFERROR(VLOOKUP(A1034,[2]库存报告使用数据处理!$A:$F,6,0),0)</f>
        <v>1</v>
      </c>
      <c r="H1034" s="29">
        <f>IFERROR(VLOOKUP(A1034,[2]库存报告使用数据处理!$A:$G,7,0),0)</f>
        <v>5.2</v>
      </c>
      <c r="I1034">
        <f>IFERROR(VLOOKUP(A1034,[5]数据处理!$A:$B,2,0),0)</f>
        <v>0</v>
      </c>
      <c r="J1034" s="30">
        <f>IFERROR(VLOOKUP(A1034,[5]数据处理!$A:$D,4,0),0)</f>
        <v>0</v>
      </c>
      <c r="K1034" s="30">
        <f>IFERROR(VLOOKUP(A1034,[5]数据处理!$A:$E,5,0),0)</f>
        <v>0</v>
      </c>
      <c r="L1034" s="30">
        <f>IFERROR(VLOOKUP(A1034,[5]数据处理!$A:$G,7,0),0)</f>
        <v>0</v>
      </c>
      <c r="M1034">
        <f t="shared" si="273"/>
        <v>0</v>
      </c>
      <c r="N1034">
        <f>IFERROR(VLOOKUP(A1034,[5]数据处理!$A:$C,3,0),0)</f>
        <v>0</v>
      </c>
      <c r="O1034">
        <f>IFERROR(VLOOKUP($A1034,[5]数据处理!$A:$N,14,0),0)</f>
        <v>0</v>
      </c>
      <c r="P1034" t="str">
        <f>IFERROR(VLOOKUP($A1034,[3]库存报告使用数据!$A$1:$B$65536,2,0),"")</f>
        <v/>
      </c>
      <c r="Q1034" t="str">
        <f>IFERROR(VLOOKUP($A1034,[3]库存报告使用数据!$A$1:$E$65536,5,0),"")</f>
        <v/>
      </c>
      <c r="R1034" t="str">
        <f>IFERROR(VLOOKUP($A1034,[3]库存报告使用数据!$A$1:$H$65536,8,0),"")</f>
        <v/>
      </c>
      <c r="S1034" t="str">
        <f>IFERROR(VLOOKUP($A1034,[3]库存报告使用数据!$A$1:$K$65536,11,0),"")</f>
        <v/>
      </c>
      <c r="T1034" t="str">
        <f>IFERROR(VLOOKUP($A1034,[3]库存报告使用数据!$A$1:$C$65536,3,0),"")</f>
        <v/>
      </c>
      <c r="U1034" t="str">
        <f>IFERROR(VLOOKUP($A1034,[3]库存报告使用数据!$A$1:$F$65536,6,0),"")</f>
        <v/>
      </c>
      <c r="V1034" t="str">
        <f>IFERROR(VLOOKUP($A1034,[3]库存报告使用数据!$A$1:$I$65536,9,0),"")</f>
        <v/>
      </c>
      <c r="W1034" t="str">
        <f>IFERROR(VLOOKUP($A1034,[3]库存报告使用数据!$A$1:$L$65536,12,0),"")</f>
        <v/>
      </c>
      <c r="X1034" s="20" t="str">
        <f t="shared" si="274"/>
        <v/>
      </c>
      <c r="Y1034" s="20" t="str">
        <f t="shared" si="275"/>
        <v/>
      </c>
      <c r="Z1034" s="20" t="str">
        <f t="shared" si="276"/>
        <v/>
      </c>
      <c r="AA1034" s="20" t="str">
        <f t="shared" si="277"/>
        <v/>
      </c>
      <c r="AB1034" t="str">
        <f>IFERROR(VLOOKUP($A1034,[3]库存报告使用数据!$A$1:$D$65536,4,0),"")</f>
        <v/>
      </c>
      <c r="AC1034" t="str">
        <f>IFERROR(VLOOKUP($A1034,[3]库存报告使用数据!$A$1:$G$65536,7,0),"")</f>
        <v/>
      </c>
      <c r="AD1034" t="str">
        <f>IFERROR(VLOOKUP($A1034,[3]库存报告使用数据!$A$1:$J$65536,10,0),"")</f>
        <v/>
      </c>
      <c r="AE1034" t="str">
        <f>IFERROR(VLOOKUP($A1034,[3]库存报告使用数据!$A$1:$M$65536,13,0),"")</f>
        <v/>
      </c>
      <c r="AF1034" s="20" t="str">
        <f t="shared" si="278"/>
        <v/>
      </c>
      <c r="AG1034" s="20" t="str">
        <f t="shared" si="279"/>
        <v/>
      </c>
      <c r="AH1034" s="20" t="str">
        <f t="shared" si="280"/>
        <v/>
      </c>
      <c r="AI1034" s="20" t="str">
        <f t="shared" si="281"/>
        <v/>
      </c>
      <c r="AJ1034">
        <f>IFERROR(VLOOKUP($B1034,[4]库存报告使用数据!$A$1:$B$65536,2,0),0)</f>
        <v>35</v>
      </c>
      <c r="AK1034">
        <f>IFERROR(VLOOKUP($B1034,[4]库存报告使用数据!$A$1:$C$65536,3,0),)</f>
        <v>0</v>
      </c>
      <c r="AL1034">
        <f>IFERROR(VLOOKUP($B1034,[4]库存报告使用数据!$A$1:$D$65536,4,0),)</f>
        <v>4</v>
      </c>
      <c r="AM1034">
        <f>IFERROR(VLOOKUP($B1034,[4]库存报告使用数据!$A$1:$E$65536,5,0),)</f>
        <v>6</v>
      </c>
      <c r="AN1034" s="20">
        <f t="shared" si="282"/>
        <v>0.0285714285714286</v>
      </c>
      <c r="AO1034" s="20" t="str">
        <f t="shared" si="283"/>
        <v/>
      </c>
      <c r="AP1034" s="20">
        <f t="shared" si="284"/>
        <v>0.75</v>
      </c>
      <c r="AQ1034" s="20">
        <f t="shared" si="285"/>
        <v>0.166666666666667</v>
      </c>
      <c r="AR1034" s="32">
        <f t="shared" si="286"/>
        <v>0.142857142857143</v>
      </c>
      <c r="AS1034" s="32">
        <f t="shared" si="287"/>
        <v>8.57142857142857</v>
      </c>
      <c r="AT1034" s="32">
        <f t="shared" si="288"/>
        <v>-8.57142857142857</v>
      </c>
      <c r="AU1034" s="28">
        <f t="shared" si="289"/>
        <v>0</v>
      </c>
      <c r="AV1034" s="34">
        <f>IFERROR(时间!$B$4+AU1034,"上周无销量")</f>
        <v>43283</v>
      </c>
    </row>
    <row r="1035" spans="1:48">
      <c r="A1035" s="18" t="s">
        <v>1080</v>
      </c>
      <c r="B1035" t="str">
        <f>VLOOKUP(A1035,'[1]sku-asin（子）'!$A:$B,2,0)</f>
        <v>B0764948PC</v>
      </c>
      <c r="C1035" t="str">
        <f>VLOOKUP(A1035,'[1]子sku-父sku'!$A:$B,2,0)</f>
        <v>LYQ-EUWH5339</v>
      </c>
      <c r="D1035" s="28">
        <f>IFERROR(VLOOKUP(A1035,[2]库存报告使用数据处理!$A:$C,3,0),0)</f>
        <v>0</v>
      </c>
      <c r="E1035" s="28">
        <f>IFERROR(VLOOKUP(A1035,[2]库存报告使用数据处理!$A:$D,4,0),0)</f>
        <v>0</v>
      </c>
      <c r="F1035" s="28">
        <f>IFERROR(VLOOKUP(A1035,[2]库存报告使用数据处理!$A:$E,5,0),0)</f>
        <v>2</v>
      </c>
      <c r="G1035" s="28">
        <f>IFERROR(VLOOKUP(A1035,[2]库存报告使用数据处理!$A:$F,6,0),0)</f>
        <v>3</v>
      </c>
      <c r="H1035" s="29">
        <f>IFERROR(VLOOKUP(A1035,[2]库存报告使用数据处理!$A:$G,7,0),0)</f>
        <v>5.2</v>
      </c>
      <c r="I1035">
        <f>IFERROR(VLOOKUP(A1035,[5]数据处理!$A:$B,2,0),0)</f>
        <v>0</v>
      </c>
      <c r="J1035" s="30">
        <f>IFERROR(VLOOKUP(A1035,[5]数据处理!$A:$D,4,0),0)</f>
        <v>0</v>
      </c>
      <c r="K1035" s="30">
        <f>IFERROR(VLOOKUP(A1035,[5]数据处理!$A:$E,5,0),0)</f>
        <v>0</v>
      </c>
      <c r="L1035" s="30">
        <f>IFERROR(VLOOKUP(A1035,[5]数据处理!$A:$G,7,0),0)</f>
        <v>0</v>
      </c>
      <c r="M1035">
        <f t="shared" si="273"/>
        <v>0</v>
      </c>
      <c r="N1035">
        <f>IFERROR(VLOOKUP(A1035,[5]数据处理!$A:$C,3,0),0)</f>
        <v>0</v>
      </c>
      <c r="O1035">
        <f>IFERROR(VLOOKUP($A1035,[5]数据处理!$A:$N,14,0),0)</f>
        <v>0</v>
      </c>
      <c r="P1035" t="str">
        <f>IFERROR(VLOOKUP($A1035,[3]库存报告使用数据!$A$1:$B$65536,2,0),"")</f>
        <v/>
      </c>
      <c r="Q1035" t="str">
        <f>IFERROR(VLOOKUP($A1035,[3]库存报告使用数据!$A$1:$E$65536,5,0),"")</f>
        <v/>
      </c>
      <c r="R1035" t="str">
        <f>IFERROR(VLOOKUP($A1035,[3]库存报告使用数据!$A$1:$H$65536,8,0),"")</f>
        <v/>
      </c>
      <c r="S1035" t="str">
        <f>IFERROR(VLOOKUP($A1035,[3]库存报告使用数据!$A$1:$K$65536,11,0),"")</f>
        <v/>
      </c>
      <c r="T1035" t="str">
        <f>IFERROR(VLOOKUP($A1035,[3]库存报告使用数据!$A$1:$C$65536,3,0),"")</f>
        <v/>
      </c>
      <c r="U1035" t="str">
        <f>IFERROR(VLOOKUP($A1035,[3]库存报告使用数据!$A$1:$F$65536,6,0),"")</f>
        <v/>
      </c>
      <c r="V1035" t="str">
        <f>IFERROR(VLOOKUP($A1035,[3]库存报告使用数据!$A$1:$I$65536,9,0),"")</f>
        <v/>
      </c>
      <c r="W1035" t="str">
        <f>IFERROR(VLOOKUP($A1035,[3]库存报告使用数据!$A$1:$L$65536,12,0),"")</f>
        <v/>
      </c>
      <c r="X1035" s="20" t="str">
        <f t="shared" si="274"/>
        <v/>
      </c>
      <c r="Y1035" s="20" t="str">
        <f t="shared" si="275"/>
        <v/>
      </c>
      <c r="Z1035" s="20" t="str">
        <f t="shared" si="276"/>
        <v/>
      </c>
      <c r="AA1035" s="20" t="str">
        <f t="shared" si="277"/>
        <v/>
      </c>
      <c r="AB1035" t="str">
        <f>IFERROR(VLOOKUP($A1035,[3]库存报告使用数据!$A$1:$D$65536,4,0),"")</f>
        <v/>
      </c>
      <c r="AC1035" t="str">
        <f>IFERROR(VLOOKUP($A1035,[3]库存报告使用数据!$A$1:$G$65536,7,0),"")</f>
        <v/>
      </c>
      <c r="AD1035" t="str">
        <f>IFERROR(VLOOKUP($A1035,[3]库存报告使用数据!$A$1:$J$65536,10,0),"")</f>
        <v/>
      </c>
      <c r="AE1035" t="str">
        <f>IFERROR(VLOOKUP($A1035,[3]库存报告使用数据!$A$1:$M$65536,13,0),"")</f>
        <v/>
      </c>
      <c r="AF1035" s="20" t="str">
        <f t="shared" si="278"/>
        <v/>
      </c>
      <c r="AG1035" s="20" t="str">
        <f t="shared" si="279"/>
        <v/>
      </c>
      <c r="AH1035" s="20" t="str">
        <f t="shared" si="280"/>
        <v/>
      </c>
      <c r="AI1035" s="20" t="str">
        <f t="shared" si="281"/>
        <v/>
      </c>
      <c r="AJ1035">
        <f>IFERROR(VLOOKUP($B1035,[4]库存报告使用数据!$A$1:$B$65536,2,0),0)</f>
        <v>4</v>
      </c>
      <c r="AK1035">
        <f>IFERROR(VLOOKUP($B1035,[4]库存报告使用数据!$A$1:$C$65536,3,0),)</f>
        <v>0</v>
      </c>
      <c r="AL1035">
        <f>IFERROR(VLOOKUP($B1035,[4]库存报告使用数据!$A$1:$D$65536,4,0),)</f>
        <v>8</v>
      </c>
      <c r="AM1035">
        <f>IFERROR(VLOOKUP($B1035,[4]库存报告使用数据!$A$1:$E$65536,5,0),)</f>
        <v>3</v>
      </c>
      <c r="AN1035" s="20">
        <f t="shared" si="282"/>
        <v>0</v>
      </c>
      <c r="AO1035" s="20" t="str">
        <f t="shared" si="283"/>
        <v/>
      </c>
      <c r="AP1035" s="20">
        <f t="shared" si="284"/>
        <v>0.25</v>
      </c>
      <c r="AQ1035" s="20">
        <f t="shared" si="285"/>
        <v>1</v>
      </c>
      <c r="AR1035" s="32">
        <f t="shared" si="286"/>
        <v>0</v>
      </c>
      <c r="AS1035" s="32">
        <f t="shared" si="287"/>
        <v>0</v>
      </c>
      <c r="AT1035" s="32">
        <f t="shared" si="288"/>
        <v>0</v>
      </c>
      <c r="AU1035" s="28" t="str">
        <f t="shared" si="289"/>
        <v>库存为0</v>
      </c>
      <c r="AV1035" s="34" t="str">
        <f>IFERROR(时间!$B$4+AU1035,"上周无销量")</f>
        <v>上周无销量</v>
      </c>
    </row>
    <row r="1036" spans="1:48">
      <c r="A1036" s="18" t="s">
        <v>1081</v>
      </c>
      <c r="B1036" t="str">
        <f>VLOOKUP(A1036,'[1]sku-asin（子）'!$A:$B,2,0)</f>
        <v>B07649SPXT</v>
      </c>
      <c r="C1036" t="str">
        <f>VLOOKUP(A1036,'[1]子sku-父sku'!$A:$B,2,0)</f>
        <v>LYQ-EUWH5339</v>
      </c>
      <c r="D1036" s="28">
        <f>IFERROR(VLOOKUP(A1036,[2]库存报告使用数据处理!$A:$C,3,0),0)</f>
        <v>0</v>
      </c>
      <c r="E1036" s="28">
        <f>IFERROR(VLOOKUP(A1036,[2]库存报告使用数据处理!$A:$D,4,0),0)</f>
        <v>3</v>
      </c>
      <c r="F1036" s="28">
        <f>IFERROR(VLOOKUP(A1036,[2]库存报告使用数据处理!$A:$E,5,0),0)</f>
        <v>0</v>
      </c>
      <c r="G1036" s="28">
        <f>IFERROR(VLOOKUP(A1036,[2]库存报告使用数据处理!$A:$F,6,0),0)</f>
        <v>1</v>
      </c>
      <c r="H1036" s="29">
        <f>IFERROR(VLOOKUP(A1036,[2]库存报告使用数据处理!$A:$G,7,0),0)</f>
        <v>5.2</v>
      </c>
      <c r="I1036">
        <f>IFERROR(VLOOKUP(A1036,[5]数据处理!$A:$B,2,0),0)</f>
        <v>0</v>
      </c>
      <c r="J1036" s="30">
        <f>IFERROR(VLOOKUP(A1036,[5]数据处理!$A:$D,4,0),0)</f>
        <v>0</v>
      </c>
      <c r="K1036" s="30">
        <f>IFERROR(VLOOKUP(A1036,[5]数据处理!$A:$E,5,0),0)</f>
        <v>0</v>
      </c>
      <c r="L1036" s="30">
        <f>IFERROR(VLOOKUP(A1036,[5]数据处理!$A:$G,7,0),0)</f>
        <v>0</v>
      </c>
      <c r="M1036">
        <f t="shared" si="273"/>
        <v>0</v>
      </c>
      <c r="N1036">
        <f>IFERROR(VLOOKUP(A1036,[5]数据处理!$A:$C,3,0),0)</f>
        <v>0</v>
      </c>
      <c r="O1036">
        <f>IFERROR(VLOOKUP($A1036,[5]数据处理!$A:$N,14,0),0)</f>
        <v>0</v>
      </c>
      <c r="P1036" t="str">
        <f>IFERROR(VLOOKUP($A1036,[3]库存报告使用数据!$A$1:$B$65536,2,0),"")</f>
        <v/>
      </c>
      <c r="Q1036" t="str">
        <f>IFERROR(VLOOKUP($A1036,[3]库存报告使用数据!$A$1:$E$65536,5,0),"")</f>
        <v/>
      </c>
      <c r="R1036" t="str">
        <f>IFERROR(VLOOKUP($A1036,[3]库存报告使用数据!$A$1:$H$65536,8,0),"")</f>
        <v/>
      </c>
      <c r="S1036" t="str">
        <f>IFERROR(VLOOKUP($A1036,[3]库存报告使用数据!$A$1:$K$65536,11,0),"")</f>
        <v/>
      </c>
      <c r="T1036" t="str">
        <f>IFERROR(VLOOKUP($A1036,[3]库存报告使用数据!$A$1:$C$65536,3,0),"")</f>
        <v/>
      </c>
      <c r="U1036" t="str">
        <f>IFERROR(VLOOKUP($A1036,[3]库存报告使用数据!$A$1:$F$65536,6,0),"")</f>
        <v/>
      </c>
      <c r="V1036" t="str">
        <f>IFERROR(VLOOKUP($A1036,[3]库存报告使用数据!$A$1:$I$65536,9,0),"")</f>
        <v/>
      </c>
      <c r="W1036" t="str">
        <f>IFERROR(VLOOKUP($A1036,[3]库存报告使用数据!$A$1:$L$65536,12,0),"")</f>
        <v/>
      </c>
      <c r="X1036" s="20" t="str">
        <f t="shared" si="274"/>
        <v/>
      </c>
      <c r="Y1036" s="20" t="str">
        <f t="shared" si="275"/>
        <v/>
      </c>
      <c r="Z1036" s="20" t="str">
        <f t="shared" si="276"/>
        <v/>
      </c>
      <c r="AA1036" s="20" t="str">
        <f t="shared" si="277"/>
        <v/>
      </c>
      <c r="AB1036" t="str">
        <f>IFERROR(VLOOKUP($A1036,[3]库存报告使用数据!$A$1:$D$65536,4,0),"")</f>
        <v/>
      </c>
      <c r="AC1036" t="str">
        <f>IFERROR(VLOOKUP($A1036,[3]库存报告使用数据!$A$1:$G$65536,7,0),"")</f>
        <v/>
      </c>
      <c r="AD1036" t="str">
        <f>IFERROR(VLOOKUP($A1036,[3]库存报告使用数据!$A$1:$J$65536,10,0),"")</f>
        <v/>
      </c>
      <c r="AE1036" t="str">
        <f>IFERROR(VLOOKUP($A1036,[3]库存报告使用数据!$A$1:$M$65536,13,0),"")</f>
        <v/>
      </c>
      <c r="AF1036" s="20" t="str">
        <f t="shared" si="278"/>
        <v/>
      </c>
      <c r="AG1036" s="20" t="str">
        <f t="shared" si="279"/>
        <v/>
      </c>
      <c r="AH1036" s="20" t="str">
        <f t="shared" si="280"/>
        <v/>
      </c>
      <c r="AI1036" s="20" t="str">
        <f t="shared" si="281"/>
        <v/>
      </c>
      <c r="AJ1036">
        <f>IFERROR(VLOOKUP($B1036,[4]库存报告使用数据!$A$1:$B$65536,2,0),0)</f>
        <v>0</v>
      </c>
      <c r="AK1036">
        <f>IFERROR(VLOOKUP($B1036,[4]库存报告使用数据!$A$1:$C$65536,3,0),)</f>
        <v>4</v>
      </c>
      <c r="AL1036">
        <f>IFERROR(VLOOKUP($B1036,[4]库存报告使用数据!$A$1:$D$65536,4,0),)</f>
        <v>3</v>
      </c>
      <c r="AM1036">
        <f>IFERROR(VLOOKUP($B1036,[4]库存报告使用数据!$A$1:$E$65536,5,0),)</f>
        <v>5</v>
      </c>
      <c r="AN1036" s="20" t="str">
        <f t="shared" si="282"/>
        <v/>
      </c>
      <c r="AO1036" s="20">
        <f t="shared" si="283"/>
        <v>0.75</v>
      </c>
      <c r="AP1036" s="20">
        <f t="shared" si="284"/>
        <v>0</v>
      </c>
      <c r="AQ1036" s="20">
        <f t="shared" si="285"/>
        <v>0.2</v>
      </c>
      <c r="AR1036" s="32">
        <f t="shared" si="286"/>
        <v>0</v>
      </c>
      <c r="AS1036" s="32">
        <f t="shared" si="287"/>
        <v>0</v>
      </c>
      <c r="AT1036" s="32">
        <f t="shared" si="288"/>
        <v>0</v>
      </c>
      <c r="AU1036" s="28" t="str">
        <f t="shared" si="289"/>
        <v>库存为0</v>
      </c>
      <c r="AV1036" s="34" t="str">
        <f>IFERROR(时间!$B$4+AU1036,"上周无销量")</f>
        <v>上周无销量</v>
      </c>
    </row>
    <row r="1037" spans="1:48">
      <c r="A1037" s="18" t="s">
        <v>1082</v>
      </c>
      <c r="B1037" t="str">
        <f>VLOOKUP(A1037,'[1]sku-asin（子）'!$A:$B,2,0)</f>
        <v>B07647ZBYK</v>
      </c>
      <c r="C1037" t="str">
        <f>VLOOKUP(A1037,'[1]子sku-父sku'!$A:$B,2,0)</f>
        <v>LYQ-EUWH5339</v>
      </c>
      <c r="D1037" s="28">
        <f>IFERROR(VLOOKUP(A1037,[2]库存报告使用数据处理!$A:$C,3,0),0)</f>
        <v>0</v>
      </c>
      <c r="E1037" s="28">
        <f>IFERROR(VLOOKUP(A1037,[2]库存报告使用数据处理!$A:$D,4,0),0)</f>
        <v>3</v>
      </c>
      <c r="F1037" s="28">
        <f>IFERROR(VLOOKUP(A1037,[2]库存报告使用数据处理!$A:$E,5,0),0)</f>
        <v>1</v>
      </c>
      <c r="G1037" s="28">
        <f>IFERROR(VLOOKUP(A1037,[2]库存报告使用数据处理!$A:$F,6,0),0)</f>
        <v>0</v>
      </c>
      <c r="H1037" s="29">
        <f>IFERROR(VLOOKUP(A1037,[2]库存报告使用数据处理!$A:$G,7,0),0)</f>
        <v>5.2</v>
      </c>
      <c r="I1037">
        <f>IFERROR(VLOOKUP(A1037,[5]数据处理!$A:$B,2,0),0)</f>
        <v>0</v>
      </c>
      <c r="J1037" s="30">
        <f>IFERROR(VLOOKUP(A1037,[5]数据处理!$A:$D,4,0),0)</f>
        <v>0</v>
      </c>
      <c r="K1037" s="30">
        <f>IFERROR(VLOOKUP(A1037,[5]数据处理!$A:$E,5,0),0)</f>
        <v>0</v>
      </c>
      <c r="L1037" s="30">
        <f>IFERROR(VLOOKUP(A1037,[5]数据处理!$A:$G,7,0),0)</f>
        <v>0</v>
      </c>
      <c r="M1037">
        <f t="shared" si="273"/>
        <v>0</v>
      </c>
      <c r="N1037">
        <f>IFERROR(VLOOKUP(A1037,[5]数据处理!$A:$C,3,0),0)</f>
        <v>0</v>
      </c>
      <c r="O1037">
        <f>IFERROR(VLOOKUP($A1037,[5]数据处理!$A:$N,14,0),0)</f>
        <v>0</v>
      </c>
      <c r="P1037" t="str">
        <f>IFERROR(VLOOKUP($A1037,[3]库存报告使用数据!$A$1:$B$65536,2,0),"")</f>
        <v/>
      </c>
      <c r="Q1037" t="str">
        <f>IFERROR(VLOOKUP($A1037,[3]库存报告使用数据!$A$1:$E$65536,5,0),"")</f>
        <v/>
      </c>
      <c r="R1037" t="str">
        <f>IFERROR(VLOOKUP($A1037,[3]库存报告使用数据!$A$1:$H$65536,8,0),"")</f>
        <v/>
      </c>
      <c r="S1037" t="str">
        <f>IFERROR(VLOOKUP($A1037,[3]库存报告使用数据!$A$1:$K$65536,11,0),"")</f>
        <v/>
      </c>
      <c r="T1037" t="str">
        <f>IFERROR(VLOOKUP($A1037,[3]库存报告使用数据!$A$1:$C$65536,3,0),"")</f>
        <v/>
      </c>
      <c r="U1037" t="str">
        <f>IFERROR(VLOOKUP($A1037,[3]库存报告使用数据!$A$1:$F$65536,6,0),"")</f>
        <v/>
      </c>
      <c r="V1037" t="str">
        <f>IFERROR(VLOOKUP($A1037,[3]库存报告使用数据!$A$1:$I$65536,9,0),"")</f>
        <v/>
      </c>
      <c r="W1037" t="str">
        <f>IFERROR(VLOOKUP($A1037,[3]库存报告使用数据!$A$1:$L$65536,12,0),"")</f>
        <v/>
      </c>
      <c r="X1037" s="20" t="str">
        <f t="shared" si="274"/>
        <v/>
      </c>
      <c r="Y1037" s="20" t="str">
        <f t="shared" si="275"/>
        <v/>
      </c>
      <c r="Z1037" s="20" t="str">
        <f t="shared" si="276"/>
        <v/>
      </c>
      <c r="AA1037" s="20" t="str">
        <f t="shared" si="277"/>
        <v/>
      </c>
      <c r="AB1037" t="str">
        <f>IFERROR(VLOOKUP($A1037,[3]库存报告使用数据!$A$1:$D$65536,4,0),"")</f>
        <v/>
      </c>
      <c r="AC1037" t="str">
        <f>IFERROR(VLOOKUP($A1037,[3]库存报告使用数据!$A$1:$G$65536,7,0),"")</f>
        <v/>
      </c>
      <c r="AD1037" t="str">
        <f>IFERROR(VLOOKUP($A1037,[3]库存报告使用数据!$A$1:$J$65536,10,0),"")</f>
        <v/>
      </c>
      <c r="AE1037" t="str">
        <f>IFERROR(VLOOKUP($A1037,[3]库存报告使用数据!$A$1:$M$65536,13,0),"")</f>
        <v/>
      </c>
      <c r="AF1037" s="20" t="str">
        <f t="shared" si="278"/>
        <v/>
      </c>
      <c r="AG1037" s="20" t="str">
        <f t="shared" si="279"/>
        <v/>
      </c>
      <c r="AH1037" s="20" t="str">
        <f t="shared" si="280"/>
        <v/>
      </c>
      <c r="AI1037" s="20" t="str">
        <f t="shared" si="281"/>
        <v/>
      </c>
      <c r="AJ1037">
        <f>IFERROR(VLOOKUP($B1037,[4]库存报告使用数据!$A$1:$B$65536,2,0),0)</f>
        <v>0</v>
      </c>
      <c r="AK1037">
        <f>IFERROR(VLOOKUP($B1037,[4]库存报告使用数据!$A$1:$C$65536,3,0),)</f>
        <v>22</v>
      </c>
      <c r="AL1037">
        <f>IFERROR(VLOOKUP($B1037,[4]库存报告使用数据!$A$1:$D$65536,4,0),)</f>
        <v>5</v>
      </c>
      <c r="AM1037">
        <f>IFERROR(VLOOKUP($B1037,[4]库存报告使用数据!$A$1:$E$65536,5,0),)</f>
        <v>12</v>
      </c>
      <c r="AN1037" s="20" t="str">
        <f t="shared" si="282"/>
        <v/>
      </c>
      <c r="AO1037" s="20">
        <f t="shared" si="283"/>
        <v>0.136363636363636</v>
      </c>
      <c r="AP1037" s="20">
        <f t="shared" si="284"/>
        <v>0.2</v>
      </c>
      <c r="AQ1037" s="20">
        <f t="shared" si="285"/>
        <v>0</v>
      </c>
      <c r="AR1037" s="32">
        <f t="shared" si="286"/>
        <v>0</v>
      </c>
      <c r="AS1037" s="32">
        <f t="shared" si="287"/>
        <v>0</v>
      </c>
      <c r="AT1037" s="32">
        <f t="shared" si="288"/>
        <v>0</v>
      </c>
      <c r="AU1037" s="28" t="str">
        <f t="shared" si="289"/>
        <v>库存为0</v>
      </c>
      <c r="AV1037" s="34" t="str">
        <f>IFERROR(时间!$B$4+AU1037,"上周无销量")</f>
        <v>上周无销量</v>
      </c>
    </row>
    <row r="1038" spans="1:48">
      <c r="A1038" s="18" t="s">
        <v>1083</v>
      </c>
      <c r="B1038" t="str">
        <f>VLOOKUP(A1038,'[1]sku-asin（子）'!$A:$B,2,0)</f>
        <v>B076497QLW</v>
      </c>
      <c r="C1038" t="str">
        <f>VLOOKUP(A1038,'[1]子sku-父sku'!$A:$B,2,0)</f>
        <v>LYQ-EUWH5339</v>
      </c>
      <c r="D1038" s="28">
        <f>IFERROR(VLOOKUP(A1038,[2]库存报告使用数据处理!$A:$C,3,0),0)</f>
        <v>0</v>
      </c>
      <c r="E1038" s="28">
        <f>IFERROR(VLOOKUP(A1038,[2]库存报告使用数据处理!$A:$D,4,0),0)</f>
        <v>0</v>
      </c>
      <c r="F1038" s="28">
        <f>IFERROR(VLOOKUP(A1038,[2]库存报告使用数据处理!$A:$E,5,0),0)</f>
        <v>5</v>
      </c>
      <c r="G1038" s="28">
        <f>IFERROR(VLOOKUP(A1038,[2]库存报告使用数据处理!$A:$F,6,0),0)</f>
        <v>0</v>
      </c>
      <c r="H1038" s="29">
        <f>IFERROR(VLOOKUP(A1038,[2]库存报告使用数据处理!$A:$G,7,0),0)</f>
        <v>5.2</v>
      </c>
      <c r="I1038">
        <f>IFERROR(VLOOKUP(A1038,[5]数据处理!$A:$B,2,0),0)</f>
        <v>0</v>
      </c>
      <c r="J1038" s="30">
        <f>IFERROR(VLOOKUP(A1038,[5]数据处理!$A:$D,4,0),0)</f>
        <v>0</v>
      </c>
      <c r="K1038" s="30">
        <f>IFERROR(VLOOKUP(A1038,[5]数据处理!$A:$E,5,0),0)</f>
        <v>0</v>
      </c>
      <c r="L1038" s="30">
        <f>IFERROR(VLOOKUP(A1038,[5]数据处理!$A:$G,7,0),0)</f>
        <v>0</v>
      </c>
      <c r="M1038">
        <f t="shared" si="273"/>
        <v>0</v>
      </c>
      <c r="N1038">
        <f>IFERROR(VLOOKUP(A1038,[5]数据处理!$A:$C,3,0),0)</f>
        <v>0</v>
      </c>
      <c r="O1038">
        <f>IFERROR(VLOOKUP($A1038,[5]数据处理!$A:$N,14,0),0)</f>
        <v>0</v>
      </c>
      <c r="P1038" t="str">
        <f>IFERROR(VLOOKUP($A1038,[3]库存报告使用数据!$A$1:$B$65536,2,0),"")</f>
        <v/>
      </c>
      <c r="Q1038" t="str">
        <f>IFERROR(VLOOKUP($A1038,[3]库存报告使用数据!$A$1:$E$65536,5,0),"")</f>
        <v/>
      </c>
      <c r="R1038" t="str">
        <f>IFERROR(VLOOKUP($A1038,[3]库存报告使用数据!$A$1:$H$65536,8,0),"")</f>
        <v/>
      </c>
      <c r="S1038" t="str">
        <f>IFERROR(VLOOKUP($A1038,[3]库存报告使用数据!$A$1:$K$65536,11,0),"")</f>
        <v/>
      </c>
      <c r="T1038" t="str">
        <f>IFERROR(VLOOKUP($A1038,[3]库存报告使用数据!$A$1:$C$65536,3,0),"")</f>
        <v/>
      </c>
      <c r="U1038" t="str">
        <f>IFERROR(VLOOKUP($A1038,[3]库存报告使用数据!$A$1:$F$65536,6,0),"")</f>
        <v/>
      </c>
      <c r="V1038" t="str">
        <f>IFERROR(VLOOKUP($A1038,[3]库存报告使用数据!$A$1:$I$65536,9,0),"")</f>
        <v/>
      </c>
      <c r="W1038" t="str">
        <f>IFERROR(VLOOKUP($A1038,[3]库存报告使用数据!$A$1:$L$65536,12,0),"")</f>
        <v/>
      </c>
      <c r="X1038" s="20" t="str">
        <f t="shared" si="274"/>
        <v/>
      </c>
      <c r="Y1038" s="20" t="str">
        <f t="shared" si="275"/>
        <v/>
      </c>
      <c r="Z1038" s="20" t="str">
        <f t="shared" si="276"/>
        <v/>
      </c>
      <c r="AA1038" s="20" t="str">
        <f t="shared" si="277"/>
        <v/>
      </c>
      <c r="AB1038" t="str">
        <f>IFERROR(VLOOKUP($A1038,[3]库存报告使用数据!$A$1:$D$65536,4,0),"")</f>
        <v/>
      </c>
      <c r="AC1038" t="str">
        <f>IFERROR(VLOOKUP($A1038,[3]库存报告使用数据!$A$1:$G$65536,7,0),"")</f>
        <v/>
      </c>
      <c r="AD1038" t="str">
        <f>IFERROR(VLOOKUP($A1038,[3]库存报告使用数据!$A$1:$J$65536,10,0),"")</f>
        <v/>
      </c>
      <c r="AE1038" t="str">
        <f>IFERROR(VLOOKUP($A1038,[3]库存报告使用数据!$A$1:$M$65536,13,0),"")</f>
        <v/>
      </c>
      <c r="AF1038" s="20" t="str">
        <f t="shared" si="278"/>
        <v/>
      </c>
      <c r="AG1038" s="20" t="str">
        <f t="shared" si="279"/>
        <v/>
      </c>
      <c r="AH1038" s="20" t="str">
        <f t="shared" si="280"/>
        <v/>
      </c>
      <c r="AI1038" s="20" t="str">
        <f t="shared" si="281"/>
        <v/>
      </c>
      <c r="AJ1038">
        <f>IFERROR(VLOOKUP($B1038,[4]库存报告使用数据!$A$1:$B$65536,2,0),0)</f>
        <v>0</v>
      </c>
      <c r="AK1038">
        <f>IFERROR(VLOOKUP($B1038,[4]库存报告使用数据!$A$1:$C$65536,3,0),)</f>
        <v>0</v>
      </c>
      <c r="AL1038">
        <f>IFERROR(VLOOKUP($B1038,[4]库存报告使用数据!$A$1:$D$65536,4,0),)</f>
        <v>17</v>
      </c>
      <c r="AM1038">
        <f>IFERROR(VLOOKUP($B1038,[4]库存报告使用数据!$A$1:$E$65536,5,0),)</f>
        <v>18</v>
      </c>
      <c r="AN1038" s="20" t="str">
        <f t="shared" si="282"/>
        <v/>
      </c>
      <c r="AO1038" s="20" t="str">
        <f t="shared" si="283"/>
        <v/>
      </c>
      <c r="AP1038" s="20">
        <f t="shared" si="284"/>
        <v>0.294117647058824</v>
      </c>
      <c r="AQ1038" s="20">
        <f t="shared" si="285"/>
        <v>0</v>
      </c>
      <c r="AR1038" s="32">
        <f t="shared" si="286"/>
        <v>0</v>
      </c>
      <c r="AS1038" s="32">
        <f t="shared" si="287"/>
        <v>0</v>
      </c>
      <c r="AT1038" s="32">
        <f t="shared" si="288"/>
        <v>0</v>
      </c>
      <c r="AU1038" s="28" t="str">
        <f t="shared" si="289"/>
        <v>库存为0</v>
      </c>
      <c r="AV1038" s="34" t="str">
        <f>IFERROR(时间!$B$4+AU1038,"上周无销量")</f>
        <v>上周无销量</v>
      </c>
    </row>
    <row r="1039" spans="1:48">
      <c r="A1039" s="18" t="s">
        <v>1084</v>
      </c>
      <c r="B1039" t="str">
        <f>VLOOKUP(A1039,'[1]sku-asin（子）'!$A:$B,2,0)</f>
        <v>B076486MGJ</v>
      </c>
      <c r="C1039" t="str">
        <f>VLOOKUP(A1039,'[1]子sku-父sku'!$A:$B,2,0)</f>
        <v>LYQ-EUWH5339</v>
      </c>
      <c r="D1039" s="28">
        <f>IFERROR(VLOOKUP(A1039,[2]库存报告使用数据处理!$A:$C,3,0),0)</f>
        <v>0</v>
      </c>
      <c r="E1039" s="28">
        <f>IFERROR(VLOOKUP(A1039,[2]库存报告使用数据处理!$A:$D,4,0),0)</f>
        <v>0</v>
      </c>
      <c r="F1039" s="28">
        <f>IFERROR(VLOOKUP(A1039,[2]库存报告使用数据处理!$A:$E,5,0),0)</f>
        <v>3</v>
      </c>
      <c r="G1039" s="28">
        <f>IFERROR(VLOOKUP(A1039,[2]库存报告使用数据处理!$A:$F,6,0),0)</f>
        <v>2</v>
      </c>
      <c r="H1039" s="29">
        <f>IFERROR(VLOOKUP(A1039,[2]库存报告使用数据处理!$A:$G,7,0),0)</f>
        <v>5.2</v>
      </c>
      <c r="I1039">
        <f>IFERROR(VLOOKUP(A1039,[5]数据处理!$A:$B,2,0),0)</f>
        <v>0</v>
      </c>
      <c r="J1039" s="30">
        <f>IFERROR(VLOOKUP(A1039,[5]数据处理!$A:$D,4,0),0)</f>
        <v>0</v>
      </c>
      <c r="K1039" s="30">
        <f>IFERROR(VLOOKUP(A1039,[5]数据处理!$A:$E,5,0),0)</f>
        <v>0</v>
      </c>
      <c r="L1039" s="30">
        <f>IFERROR(VLOOKUP(A1039,[5]数据处理!$A:$G,7,0),0)</f>
        <v>0</v>
      </c>
      <c r="M1039">
        <f t="shared" si="273"/>
        <v>0</v>
      </c>
      <c r="N1039">
        <f>IFERROR(VLOOKUP(A1039,[5]数据处理!$A:$C,3,0),0)</f>
        <v>0</v>
      </c>
      <c r="O1039">
        <f>IFERROR(VLOOKUP($A1039,[5]数据处理!$A:$N,14,0),0)</f>
        <v>0</v>
      </c>
      <c r="P1039" t="str">
        <f>IFERROR(VLOOKUP($A1039,[3]库存报告使用数据!$A$1:$B$65536,2,0),"")</f>
        <v/>
      </c>
      <c r="Q1039" t="str">
        <f>IFERROR(VLOOKUP($A1039,[3]库存报告使用数据!$A$1:$E$65536,5,0),"")</f>
        <v/>
      </c>
      <c r="R1039" t="str">
        <f>IFERROR(VLOOKUP($A1039,[3]库存报告使用数据!$A$1:$H$65536,8,0),"")</f>
        <v/>
      </c>
      <c r="S1039" t="str">
        <f>IFERROR(VLOOKUP($A1039,[3]库存报告使用数据!$A$1:$K$65536,11,0),"")</f>
        <v/>
      </c>
      <c r="T1039" t="str">
        <f>IFERROR(VLOOKUP($A1039,[3]库存报告使用数据!$A$1:$C$65536,3,0),"")</f>
        <v/>
      </c>
      <c r="U1039" t="str">
        <f>IFERROR(VLOOKUP($A1039,[3]库存报告使用数据!$A$1:$F$65536,6,0),"")</f>
        <v/>
      </c>
      <c r="V1039" t="str">
        <f>IFERROR(VLOOKUP($A1039,[3]库存报告使用数据!$A$1:$I$65536,9,0),"")</f>
        <v/>
      </c>
      <c r="W1039" t="str">
        <f>IFERROR(VLOOKUP($A1039,[3]库存报告使用数据!$A$1:$L$65536,12,0),"")</f>
        <v/>
      </c>
      <c r="X1039" s="20" t="str">
        <f t="shared" si="274"/>
        <v/>
      </c>
      <c r="Y1039" s="20" t="str">
        <f t="shared" si="275"/>
        <v/>
      </c>
      <c r="Z1039" s="20" t="str">
        <f t="shared" si="276"/>
        <v/>
      </c>
      <c r="AA1039" s="20" t="str">
        <f t="shared" si="277"/>
        <v/>
      </c>
      <c r="AB1039" t="str">
        <f>IFERROR(VLOOKUP($A1039,[3]库存报告使用数据!$A$1:$D$65536,4,0),"")</f>
        <v/>
      </c>
      <c r="AC1039" t="str">
        <f>IFERROR(VLOOKUP($A1039,[3]库存报告使用数据!$A$1:$G$65536,7,0),"")</f>
        <v/>
      </c>
      <c r="AD1039" t="str">
        <f>IFERROR(VLOOKUP($A1039,[3]库存报告使用数据!$A$1:$J$65536,10,0),"")</f>
        <v/>
      </c>
      <c r="AE1039" t="str">
        <f>IFERROR(VLOOKUP($A1039,[3]库存报告使用数据!$A$1:$M$65536,13,0),"")</f>
        <v/>
      </c>
      <c r="AF1039" s="20" t="str">
        <f t="shared" si="278"/>
        <v/>
      </c>
      <c r="AG1039" s="20" t="str">
        <f t="shared" si="279"/>
        <v/>
      </c>
      <c r="AH1039" s="20" t="str">
        <f t="shared" si="280"/>
        <v/>
      </c>
      <c r="AI1039" s="20" t="str">
        <f t="shared" si="281"/>
        <v/>
      </c>
      <c r="AJ1039">
        <f>IFERROR(VLOOKUP($B1039,[4]库存报告使用数据!$A$1:$B$65536,2,0),0)</f>
        <v>0</v>
      </c>
      <c r="AK1039">
        <f>IFERROR(VLOOKUP($B1039,[4]库存报告使用数据!$A$1:$C$65536,3,0),)</f>
        <v>0</v>
      </c>
      <c r="AL1039">
        <f>IFERROR(VLOOKUP($B1039,[4]库存报告使用数据!$A$1:$D$65536,4,0),)</f>
        <v>2</v>
      </c>
      <c r="AM1039">
        <f>IFERROR(VLOOKUP($B1039,[4]库存报告使用数据!$A$1:$E$65536,5,0),)</f>
        <v>5</v>
      </c>
      <c r="AN1039" s="20" t="str">
        <f t="shared" si="282"/>
        <v/>
      </c>
      <c r="AO1039" s="20" t="str">
        <f t="shared" si="283"/>
        <v/>
      </c>
      <c r="AP1039" s="20">
        <f t="shared" si="284"/>
        <v>1.5</v>
      </c>
      <c r="AQ1039" s="20">
        <f t="shared" si="285"/>
        <v>0.4</v>
      </c>
      <c r="AR1039" s="32">
        <f t="shared" si="286"/>
        <v>0</v>
      </c>
      <c r="AS1039" s="32">
        <f t="shared" si="287"/>
        <v>0</v>
      </c>
      <c r="AT1039" s="32">
        <f t="shared" si="288"/>
        <v>0</v>
      </c>
      <c r="AU1039" s="28" t="str">
        <f t="shared" si="289"/>
        <v>库存为0</v>
      </c>
      <c r="AV1039" s="34" t="str">
        <f>IFERROR(时间!$B$4+AU1039,"上周无销量")</f>
        <v>上周无销量</v>
      </c>
    </row>
    <row r="1040" spans="1:48">
      <c r="A1040" s="18" t="s">
        <v>1085</v>
      </c>
      <c r="B1040" t="str">
        <f>VLOOKUP(A1040,'[1]sku-asin（子）'!$A:$B,2,0)</f>
        <v>B074V6XSS2</v>
      </c>
      <c r="C1040" t="str">
        <f>VLOOKUP(A1040,'[1]子sku-父sku'!$A:$B,2,0)</f>
        <v>LYQ-WH1109</v>
      </c>
      <c r="D1040" s="28">
        <f>IFERROR(VLOOKUP(A1040,[2]库存报告使用数据处理!$A:$C,3,0),0)</f>
        <v>0</v>
      </c>
      <c r="E1040" s="28">
        <f>IFERROR(VLOOKUP(A1040,[2]库存报告使用数据处理!$A:$D,4,0),0)</f>
        <v>0</v>
      </c>
      <c r="F1040" s="28">
        <f>IFERROR(VLOOKUP(A1040,[2]库存报告使用数据处理!$A:$E,5,0),0)</f>
        <v>1</v>
      </c>
      <c r="G1040" s="28">
        <f>IFERROR(VLOOKUP(A1040,[2]库存报告使用数据处理!$A:$F,6,0),0)</f>
        <v>0</v>
      </c>
      <c r="H1040" s="29">
        <f>IFERROR(VLOOKUP(A1040,[2]库存报告使用数据处理!$A:$G,7,0),0)</f>
        <v>9.99</v>
      </c>
      <c r="I1040">
        <f>IFERROR(VLOOKUP(A1040,[5]数据处理!$A:$B,2,0),0)</f>
        <v>1</v>
      </c>
      <c r="J1040" s="30">
        <f>IFERROR(VLOOKUP(A1040,[5]数据处理!$A:$D,4,0),0)</f>
        <v>0</v>
      </c>
      <c r="K1040" s="30">
        <f>IFERROR(VLOOKUP(A1040,[5]数据处理!$A:$E,5,0),0)</f>
        <v>0</v>
      </c>
      <c r="L1040" s="30">
        <f>IFERROR(VLOOKUP(A1040,[5]数据处理!$A:$G,7,0),0)</f>
        <v>0</v>
      </c>
      <c r="M1040">
        <f t="shared" si="273"/>
        <v>1</v>
      </c>
      <c r="N1040">
        <f>IFERROR(VLOOKUP(A1040,[5]数据处理!$A:$C,3,0),0)</f>
        <v>0</v>
      </c>
      <c r="O1040">
        <f>IFERROR(VLOOKUP($A1040,[5]数据处理!$A:$N,14,0),0)</f>
        <v>0</v>
      </c>
      <c r="P1040">
        <f>IFERROR(VLOOKUP($A1040,[3]库存报告使用数据!$A$1:$B$65536,2,0),"")</f>
        <v>200</v>
      </c>
      <c r="Q1040">
        <f>IFERROR(VLOOKUP($A1040,[3]库存报告使用数据!$A$1:$E$65536,5,0),"")</f>
        <v>52</v>
      </c>
      <c r="R1040">
        <f>IFERROR(VLOOKUP($A1040,[3]库存报告使用数据!$A$1:$H$65536,8,0),"")</f>
        <v>46</v>
      </c>
      <c r="S1040">
        <f>IFERROR(VLOOKUP($A1040,[3]库存报告使用数据!$A$1:$K$65536,11,0),"")</f>
        <v>84</v>
      </c>
      <c r="T1040">
        <f>IFERROR(VLOOKUP($A1040,[3]库存报告使用数据!$A$1:$C$65536,3,0),"")</f>
        <v>1</v>
      </c>
      <c r="U1040">
        <f>IFERROR(VLOOKUP($A1040,[3]库存报告使用数据!$A$1:$F$65536,6,0),"")</f>
        <v>1</v>
      </c>
      <c r="V1040">
        <f>IFERROR(VLOOKUP($A1040,[3]库存报告使用数据!$A$1:$I$65536,9,0),"")</f>
        <v>0</v>
      </c>
      <c r="W1040">
        <f>IFERROR(VLOOKUP($A1040,[3]库存报告使用数据!$A$1:$L$65536,12,0),"")</f>
        <v>0</v>
      </c>
      <c r="X1040" s="20">
        <f t="shared" si="274"/>
        <v>0.005</v>
      </c>
      <c r="Y1040" s="20">
        <f t="shared" si="275"/>
        <v>0.0192307692307692</v>
      </c>
      <c r="Z1040" s="20">
        <f t="shared" si="276"/>
        <v>0</v>
      </c>
      <c r="AA1040" s="20">
        <f t="shared" si="277"/>
        <v>0</v>
      </c>
      <c r="AB1040">
        <f>IFERROR(VLOOKUP($A1040,[3]库存报告使用数据!$A$1:$D$65536,4,0),"")</f>
        <v>0.18</v>
      </c>
      <c r="AC1040">
        <f>IFERROR(VLOOKUP($A1040,[3]库存报告使用数据!$A$1:$G$65536,7,0),"")</f>
        <v>0.18</v>
      </c>
      <c r="AD1040">
        <f>IFERROR(VLOOKUP($A1040,[3]库存报告使用数据!$A$1:$J$65536,10,0),"")</f>
        <v>0</v>
      </c>
      <c r="AE1040">
        <f>IFERROR(VLOOKUP($A1040,[3]库存报告使用数据!$A$1:$M$65536,13,0),"")</f>
        <v>0</v>
      </c>
      <c r="AF1040" s="20" t="str">
        <f t="shared" si="278"/>
        <v>无销售广告费为0.18</v>
      </c>
      <c r="AG1040" s="20" t="str">
        <f t="shared" si="279"/>
        <v>无销售广告费为0.18</v>
      </c>
      <c r="AH1040" s="20" t="str">
        <f t="shared" si="280"/>
        <v/>
      </c>
      <c r="AI1040" s="20" t="str">
        <f t="shared" si="281"/>
        <v/>
      </c>
      <c r="AJ1040">
        <f>IFERROR(VLOOKUP($B1040,[4]库存报告使用数据!$A$1:$B$65536,2,0),0)</f>
        <v>0</v>
      </c>
      <c r="AK1040">
        <f>IFERROR(VLOOKUP($B1040,[4]库存报告使用数据!$A$1:$C$65536,3,0),)</f>
        <v>1</v>
      </c>
      <c r="AL1040">
        <f>IFERROR(VLOOKUP($B1040,[4]库存报告使用数据!$A$1:$D$65536,4,0),)</f>
        <v>0</v>
      </c>
      <c r="AM1040">
        <f>IFERROR(VLOOKUP($B1040,[4]库存报告使用数据!$A$1:$E$65536,5,0),)</f>
        <v>0</v>
      </c>
      <c r="AN1040" s="20" t="str">
        <f t="shared" si="282"/>
        <v/>
      </c>
      <c r="AO1040" s="20">
        <f t="shared" si="283"/>
        <v>0</v>
      </c>
      <c r="AP1040" s="20" t="str">
        <f t="shared" si="284"/>
        <v/>
      </c>
      <c r="AQ1040" s="20" t="str">
        <f t="shared" si="285"/>
        <v/>
      </c>
      <c r="AR1040" s="32">
        <f t="shared" si="286"/>
        <v>0</v>
      </c>
      <c r="AS1040" s="32">
        <f t="shared" si="287"/>
        <v>0</v>
      </c>
      <c r="AT1040" s="32">
        <f t="shared" si="288"/>
        <v>1</v>
      </c>
      <c r="AU1040" s="28" t="str">
        <f t="shared" si="289"/>
        <v>库存为1</v>
      </c>
      <c r="AV1040" s="34" t="str">
        <f>IFERROR(时间!$B$4+AU1040,"上周无销量")</f>
        <v>上周无销量</v>
      </c>
    </row>
    <row r="1041" spans="1:48">
      <c r="A1041" s="18" t="s">
        <v>1086</v>
      </c>
      <c r="B1041" t="str">
        <f>VLOOKUP(A1041,'[1]sku-asin（子）'!$A:$B,2,0)</f>
        <v>B074V6Z682</v>
      </c>
      <c r="C1041" t="str">
        <f>VLOOKUP(A1041,'[1]子sku-父sku'!$A:$B,2,0)</f>
        <v>LYQ-WH1109</v>
      </c>
      <c r="D1041" s="28">
        <f>IFERROR(VLOOKUP(A1041,[2]库存报告使用数据处理!$A:$C,3,0),0)</f>
        <v>0</v>
      </c>
      <c r="E1041" s="28">
        <f>IFERROR(VLOOKUP(A1041,[2]库存报告使用数据处理!$A:$D,4,0),0)</f>
        <v>0</v>
      </c>
      <c r="F1041" s="28">
        <f>IFERROR(VLOOKUP(A1041,[2]库存报告使用数据处理!$A:$E,5,0),0)</f>
        <v>0</v>
      </c>
      <c r="G1041" s="28">
        <f>IFERROR(VLOOKUP(A1041,[2]库存报告使用数据处理!$A:$F,6,0),0)</f>
        <v>0</v>
      </c>
      <c r="H1041" s="29">
        <f>IFERROR(VLOOKUP(A1041,[2]库存报告使用数据处理!$A:$G,7,0),0)</f>
        <v>0</v>
      </c>
      <c r="I1041">
        <f>IFERROR(VLOOKUP(A1041,[5]数据处理!$A:$B,2,0),0)</f>
        <v>3</v>
      </c>
      <c r="J1041" s="30">
        <f>IFERROR(VLOOKUP(A1041,[5]数据处理!$A:$D,4,0),0)</f>
        <v>0</v>
      </c>
      <c r="K1041" s="30">
        <f>IFERROR(VLOOKUP(A1041,[5]数据处理!$A:$E,5,0),0)</f>
        <v>0</v>
      </c>
      <c r="L1041" s="30">
        <f>IFERROR(VLOOKUP(A1041,[5]数据处理!$A:$G,7,0),0)</f>
        <v>0</v>
      </c>
      <c r="M1041">
        <f t="shared" si="273"/>
        <v>3</v>
      </c>
      <c r="N1041">
        <f>IFERROR(VLOOKUP(A1041,[5]数据处理!$A:$C,3,0),0)</f>
        <v>0</v>
      </c>
      <c r="O1041">
        <f>IFERROR(VLOOKUP($A1041,[5]数据处理!$A:$N,14,0),0)</f>
        <v>3</v>
      </c>
      <c r="P1041">
        <f>IFERROR(VLOOKUP($A1041,[3]库存报告使用数据!$A$1:$B$65536,2,0),"")</f>
        <v>326</v>
      </c>
      <c r="Q1041">
        <f>IFERROR(VLOOKUP($A1041,[3]库存报告使用数据!$A$1:$E$65536,5,0),"")</f>
        <v>152</v>
      </c>
      <c r="R1041">
        <f>IFERROR(VLOOKUP($A1041,[3]库存报告使用数据!$A$1:$H$65536,8,0),"")</f>
        <v>143</v>
      </c>
      <c r="S1041">
        <f>IFERROR(VLOOKUP($A1041,[3]库存报告使用数据!$A$1:$K$65536,11,0),"")</f>
        <v>165</v>
      </c>
      <c r="T1041">
        <f>IFERROR(VLOOKUP($A1041,[3]库存报告使用数据!$A$1:$C$65536,3,0),"")</f>
        <v>2</v>
      </c>
      <c r="U1041">
        <f>IFERROR(VLOOKUP($A1041,[3]库存报告使用数据!$A$1:$F$65536,6,0),"")</f>
        <v>1</v>
      </c>
      <c r="V1041">
        <f>IFERROR(VLOOKUP($A1041,[3]库存报告使用数据!$A$1:$I$65536,9,0),"")</f>
        <v>1</v>
      </c>
      <c r="W1041">
        <f>IFERROR(VLOOKUP($A1041,[3]库存报告使用数据!$A$1:$L$65536,12,0),"")</f>
        <v>0</v>
      </c>
      <c r="X1041" s="20">
        <f t="shared" si="274"/>
        <v>0.00613496932515337</v>
      </c>
      <c r="Y1041" s="20">
        <f t="shared" si="275"/>
        <v>0.00657894736842105</v>
      </c>
      <c r="Z1041" s="20">
        <f t="shared" si="276"/>
        <v>0.00699300699300699</v>
      </c>
      <c r="AA1041" s="20">
        <f t="shared" si="277"/>
        <v>0</v>
      </c>
      <c r="AB1041">
        <f>IFERROR(VLOOKUP($A1041,[3]库存报告使用数据!$A$1:$D$65536,4,0),"")</f>
        <v>0.2475</v>
      </c>
      <c r="AC1041">
        <f>IFERROR(VLOOKUP($A1041,[3]库存报告使用数据!$A$1:$G$65536,7,0),"")</f>
        <v>0</v>
      </c>
      <c r="AD1041">
        <f>IFERROR(VLOOKUP($A1041,[3]库存报告使用数据!$A$1:$J$65536,10,0),"")</f>
        <v>0</v>
      </c>
      <c r="AE1041">
        <f>IFERROR(VLOOKUP($A1041,[3]库存报告使用数据!$A$1:$M$65536,13,0),"")</f>
        <v>0</v>
      </c>
      <c r="AF1041" s="20" t="str">
        <f t="shared" si="278"/>
        <v>无销售广告费为0.2475</v>
      </c>
      <c r="AG1041" s="20" t="str">
        <f t="shared" si="279"/>
        <v/>
      </c>
      <c r="AH1041" s="20" t="str">
        <f t="shared" si="280"/>
        <v/>
      </c>
      <c r="AI1041" s="20" t="str">
        <f t="shared" si="281"/>
        <v/>
      </c>
      <c r="AJ1041">
        <f>IFERROR(VLOOKUP($B1041,[4]库存报告使用数据!$A$1:$B$65536,2,0),0)</f>
        <v>2</v>
      </c>
      <c r="AK1041">
        <f>IFERROR(VLOOKUP($B1041,[4]库存报告使用数据!$A$1:$C$65536,3,0),)</f>
        <v>1</v>
      </c>
      <c r="AL1041">
        <f>IFERROR(VLOOKUP($B1041,[4]库存报告使用数据!$A$1:$D$65536,4,0),)</f>
        <v>2</v>
      </c>
      <c r="AM1041">
        <f>IFERROR(VLOOKUP($B1041,[4]库存报告使用数据!$A$1:$E$65536,5,0),)</f>
        <v>5</v>
      </c>
      <c r="AN1041" s="20">
        <f t="shared" si="282"/>
        <v>0</v>
      </c>
      <c r="AO1041" s="20">
        <f t="shared" si="283"/>
        <v>0</v>
      </c>
      <c r="AP1041" s="20">
        <f t="shared" si="284"/>
        <v>0</v>
      </c>
      <c r="AQ1041" s="20">
        <f t="shared" si="285"/>
        <v>0</v>
      </c>
      <c r="AR1041" s="32">
        <f t="shared" si="286"/>
        <v>0</v>
      </c>
      <c r="AS1041" s="32">
        <f t="shared" si="287"/>
        <v>0</v>
      </c>
      <c r="AT1041" s="32">
        <f t="shared" si="288"/>
        <v>3</v>
      </c>
      <c r="AU1041" s="28" t="str">
        <f t="shared" si="289"/>
        <v>库存为3</v>
      </c>
      <c r="AV1041" s="34" t="str">
        <f>IFERROR(时间!$B$4+AU1041,"上周无销量")</f>
        <v>上周无销量</v>
      </c>
    </row>
    <row r="1042" spans="1:48">
      <c r="A1042" s="18" t="s">
        <v>1087</v>
      </c>
      <c r="B1042" t="str">
        <f>VLOOKUP(A1042,'[1]sku-asin（子）'!$A:$B,2,0)</f>
        <v>B074V7JG2M</v>
      </c>
      <c r="C1042" t="str">
        <f>VLOOKUP(A1042,'[1]子sku-父sku'!$A:$B,2,0)</f>
        <v>LYQ-WH1109</v>
      </c>
      <c r="D1042" s="28">
        <f>IFERROR(VLOOKUP(A1042,[2]库存报告使用数据处理!$A:$C,3,0),0)</f>
        <v>0</v>
      </c>
      <c r="E1042" s="28">
        <f>IFERROR(VLOOKUP(A1042,[2]库存报告使用数据处理!$A:$D,4,0),0)</f>
        <v>1</v>
      </c>
      <c r="F1042" s="28">
        <f>IFERROR(VLOOKUP(A1042,[2]库存报告使用数据处理!$A:$E,5,0),0)</f>
        <v>0</v>
      </c>
      <c r="G1042" s="28">
        <f>IFERROR(VLOOKUP(A1042,[2]库存报告使用数据处理!$A:$F,6,0),0)</f>
        <v>0</v>
      </c>
      <c r="H1042" s="29">
        <f>IFERROR(VLOOKUP(A1042,[2]库存报告使用数据处理!$A:$G,7,0),0)</f>
        <v>9.99</v>
      </c>
      <c r="I1042">
        <f>IFERROR(VLOOKUP(A1042,[5]数据处理!$A:$B,2,0),0)</f>
        <v>3</v>
      </c>
      <c r="J1042" s="30">
        <f>IFERROR(VLOOKUP(A1042,[5]数据处理!$A:$D,4,0),0)</f>
        <v>0</v>
      </c>
      <c r="K1042" s="30">
        <f>IFERROR(VLOOKUP(A1042,[5]数据处理!$A:$E,5,0),0)</f>
        <v>0</v>
      </c>
      <c r="L1042" s="30">
        <f>IFERROR(VLOOKUP(A1042,[5]数据处理!$A:$G,7,0),0)</f>
        <v>0</v>
      </c>
      <c r="M1042">
        <f t="shared" si="273"/>
        <v>3</v>
      </c>
      <c r="N1042">
        <f>IFERROR(VLOOKUP(A1042,[5]数据处理!$A:$C,3,0),0)</f>
        <v>0</v>
      </c>
      <c r="O1042">
        <f>IFERROR(VLOOKUP($A1042,[5]数据处理!$A:$N,14,0),0)</f>
        <v>2</v>
      </c>
      <c r="P1042">
        <f>IFERROR(VLOOKUP($A1042,[3]库存报告使用数据!$A$1:$B$65536,2,0),"")</f>
        <v>23318</v>
      </c>
      <c r="Q1042">
        <f>IFERROR(VLOOKUP($A1042,[3]库存报告使用数据!$A$1:$E$65536,5,0),"")</f>
        <v>17740</v>
      </c>
      <c r="R1042">
        <f>IFERROR(VLOOKUP($A1042,[3]库存报告使用数据!$A$1:$H$65536,8,0),"")</f>
        <v>486</v>
      </c>
      <c r="S1042">
        <f>IFERROR(VLOOKUP($A1042,[3]库存报告使用数据!$A$1:$K$65536,11,0),"")</f>
        <v>377</v>
      </c>
      <c r="T1042">
        <f>IFERROR(VLOOKUP($A1042,[3]库存报告使用数据!$A$1:$C$65536,3,0),"")</f>
        <v>17</v>
      </c>
      <c r="U1042">
        <f>IFERROR(VLOOKUP($A1042,[3]库存报告使用数据!$A$1:$F$65536,6,0),"")</f>
        <v>16</v>
      </c>
      <c r="V1042">
        <f>IFERROR(VLOOKUP($A1042,[3]库存报告使用数据!$A$1:$I$65536,9,0),"")</f>
        <v>3</v>
      </c>
      <c r="W1042">
        <f>IFERROR(VLOOKUP($A1042,[3]库存报告使用数据!$A$1:$L$65536,12,0),"")</f>
        <v>5</v>
      </c>
      <c r="X1042" s="20">
        <f t="shared" si="274"/>
        <v>0.000729050518912428</v>
      </c>
      <c r="Y1042" s="20">
        <f t="shared" si="275"/>
        <v>0.000901916572717024</v>
      </c>
      <c r="Z1042" s="20">
        <f t="shared" si="276"/>
        <v>0.00617283950617284</v>
      </c>
      <c r="AA1042" s="20">
        <f t="shared" si="277"/>
        <v>0.013262599469496</v>
      </c>
      <c r="AB1042">
        <f>IFERROR(VLOOKUP($A1042,[3]库存报告使用数据!$A$1:$D$65536,4,0),"")</f>
        <v>3.01</v>
      </c>
      <c r="AC1042">
        <f>IFERROR(VLOOKUP($A1042,[3]库存报告使用数据!$A$1:$G$65536,7,0),"")</f>
        <v>2.78</v>
      </c>
      <c r="AD1042">
        <f>IFERROR(VLOOKUP($A1042,[3]库存报告使用数据!$A$1:$J$65536,10,0),"")</f>
        <v>0.38</v>
      </c>
      <c r="AE1042">
        <f>IFERROR(VLOOKUP($A1042,[3]库存报告使用数据!$A$1:$M$65536,13,0),"")</f>
        <v>1.28</v>
      </c>
      <c r="AF1042" s="20" t="str">
        <f t="shared" si="278"/>
        <v>无销售广告费为3.01</v>
      </c>
      <c r="AG1042" s="20">
        <f t="shared" si="279"/>
        <v>0.278278278278278</v>
      </c>
      <c r="AH1042" s="20" t="str">
        <f t="shared" si="280"/>
        <v>无销售广告费为0.38</v>
      </c>
      <c r="AI1042" s="20" t="str">
        <f t="shared" si="281"/>
        <v>无销售广告费为1.28</v>
      </c>
      <c r="AJ1042">
        <f>IFERROR(VLOOKUP($B1042,[4]库存报告使用数据!$A$1:$B$65536,2,0),0)</f>
        <v>0</v>
      </c>
      <c r="AK1042">
        <f>IFERROR(VLOOKUP($B1042,[4]库存报告使用数据!$A$1:$C$65536,3,0),)</f>
        <v>9</v>
      </c>
      <c r="AL1042">
        <f>IFERROR(VLOOKUP($B1042,[4]库存报告使用数据!$A$1:$D$65536,4,0),)</f>
        <v>1</v>
      </c>
      <c r="AM1042">
        <f>IFERROR(VLOOKUP($B1042,[4]库存报告使用数据!$A$1:$E$65536,5,0),)</f>
        <v>3</v>
      </c>
      <c r="AN1042" s="20" t="str">
        <f t="shared" si="282"/>
        <v/>
      </c>
      <c r="AO1042" s="20">
        <f t="shared" si="283"/>
        <v>0.111111111111111</v>
      </c>
      <c r="AP1042" s="20">
        <f t="shared" si="284"/>
        <v>0</v>
      </c>
      <c r="AQ1042" s="20">
        <f t="shared" si="285"/>
        <v>0</v>
      </c>
      <c r="AR1042" s="32">
        <f t="shared" si="286"/>
        <v>0</v>
      </c>
      <c r="AS1042" s="32">
        <f t="shared" si="287"/>
        <v>0</v>
      </c>
      <c r="AT1042" s="32">
        <f t="shared" si="288"/>
        <v>3</v>
      </c>
      <c r="AU1042" s="28" t="str">
        <f t="shared" si="289"/>
        <v>库存为3</v>
      </c>
      <c r="AV1042" s="34" t="str">
        <f>IFERROR(时间!$B$4+AU1042,"上周无销量")</f>
        <v>上周无销量</v>
      </c>
    </row>
    <row r="1043" spans="1:48">
      <c r="A1043" s="18" t="s">
        <v>1088</v>
      </c>
      <c r="B1043" t="str">
        <f>VLOOKUP(A1043,'[1]sku-asin（子）'!$A:$B,2,0)</f>
        <v>B074V7ZGFG</v>
      </c>
      <c r="C1043" t="str">
        <f>VLOOKUP(A1043,'[1]子sku-父sku'!$A:$B,2,0)</f>
        <v>LYQ-WH1109</v>
      </c>
      <c r="D1043" s="28">
        <f>IFERROR(VLOOKUP(A1043,[2]库存报告使用数据处理!$A:$C,3,0),0)</f>
        <v>0</v>
      </c>
      <c r="E1043" s="28">
        <f>IFERROR(VLOOKUP(A1043,[2]库存报告使用数据处理!$A:$D,4,0),0)</f>
        <v>0</v>
      </c>
      <c r="F1043" s="28">
        <f>IFERROR(VLOOKUP(A1043,[2]库存报告使用数据处理!$A:$E,5,0),0)</f>
        <v>0</v>
      </c>
      <c r="G1043" s="28">
        <f>IFERROR(VLOOKUP(A1043,[2]库存报告使用数据处理!$A:$F,6,0),0)</f>
        <v>0</v>
      </c>
      <c r="H1043" s="29">
        <f>IFERROR(VLOOKUP(A1043,[2]库存报告使用数据处理!$A:$G,7,0),0)</f>
        <v>0</v>
      </c>
      <c r="I1043">
        <f>IFERROR(VLOOKUP(A1043,[5]数据处理!$A:$B,2,0),0)</f>
        <v>4</v>
      </c>
      <c r="J1043" s="30">
        <f>IFERROR(VLOOKUP(A1043,[5]数据处理!$A:$D,4,0),0)</f>
        <v>0</v>
      </c>
      <c r="K1043" s="30">
        <f>IFERROR(VLOOKUP(A1043,[5]数据处理!$A:$E,5,0),0)</f>
        <v>0</v>
      </c>
      <c r="L1043" s="30">
        <f>IFERROR(VLOOKUP(A1043,[5]数据处理!$A:$G,7,0),0)</f>
        <v>0</v>
      </c>
      <c r="M1043">
        <f t="shared" si="273"/>
        <v>4</v>
      </c>
      <c r="N1043">
        <f>IFERROR(VLOOKUP(A1043,[5]数据处理!$A:$C,3,0),0)</f>
        <v>0</v>
      </c>
      <c r="O1043">
        <f>IFERROR(VLOOKUP($A1043,[5]数据处理!$A:$N,14,0),0)</f>
        <v>4</v>
      </c>
      <c r="P1043">
        <f>IFERROR(VLOOKUP($A1043,[3]库存报告使用数据!$A$1:$B$65536,2,0),"")</f>
        <v>757</v>
      </c>
      <c r="Q1043">
        <f>IFERROR(VLOOKUP($A1043,[3]库存报告使用数据!$A$1:$E$65536,5,0),"")</f>
        <v>69</v>
      </c>
      <c r="R1043">
        <f>IFERROR(VLOOKUP($A1043,[3]库存报告使用数据!$A$1:$H$65536,8,0),"")</f>
        <v>20</v>
      </c>
      <c r="S1043">
        <f>IFERROR(VLOOKUP($A1043,[3]库存报告使用数据!$A$1:$K$65536,11,0),"")</f>
        <v>23</v>
      </c>
      <c r="T1043">
        <f>IFERROR(VLOOKUP($A1043,[3]库存报告使用数据!$A$1:$C$65536,3,0),"")</f>
        <v>1</v>
      </c>
      <c r="U1043">
        <f>IFERROR(VLOOKUP($A1043,[3]库存报告使用数据!$A$1:$F$65536,6,0),"")</f>
        <v>0</v>
      </c>
      <c r="V1043">
        <f>IFERROR(VLOOKUP($A1043,[3]库存报告使用数据!$A$1:$I$65536,9,0),"")</f>
        <v>0</v>
      </c>
      <c r="W1043">
        <f>IFERROR(VLOOKUP($A1043,[3]库存报告使用数据!$A$1:$L$65536,12,0),"")</f>
        <v>0</v>
      </c>
      <c r="X1043" s="20">
        <f t="shared" si="274"/>
        <v>0.00132100396301189</v>
      </c>
      <c r="Y1043" s="20">
        <f t="shared" si="275"/>
        <v>0</v>
      </c>
      <c r="Z1043" s="20">
        <f t="shared" si="276"/>
        <v>0</v>
      </c>
      <c r="AA1043" s="20">
        <f t="shared" si="277"/>
        <v>0</v>
      </c>
      <c r="AB1043">
        <f>IFERROR(VLOOKUP($A1043,[3]库存报告使用数据!$A$1:$D$65536,4,0),"")</f>
        <v>0.03</v>
      </c>
      <c r="AC1043">
        <f>IFERROR(VLOOKUP($A1043,[3]库存报告使用数据!$A$1:$G$65536,7,0),"")</f>
        <v>0</v>
      </c>
      <c r="AD1043">
        <f>IFERROR(VLOOKUP($A1043,[3]库存报告使用数据!$A$1:$J$65536,10,0),"")</f>
        <v>0</v>
      </c>
      <c r="AE1043">
        <f>IFERROR(VLOOKUP($A1043,[3]库存报告使用数据!$A$1:$M$65536,13,0),"")</f>
        <v>0</v>
      </c>
      <c r="AF1043" s="20" t="str">
        <f t="shared" si="278"/>
        <v>无销售广告费为0.03</v>
      </c>
      <c r="AG1043" s="20" t="str">
        <f t="shared" si="279"/>
        <v/>
      </c>
      <c r="AH1043" s="20" t="str">
        <f t="shared" si="280"/>
        <v/>
      </c>
      <c r="AI1043" s="20" t="str">
        <f t="shared" si="281"/>
        <v/>
      </c>
      <c r="AJ1043">
        <f>IFERROR(VLOOKUP($B1043,[4]库存报告使用数据!$A$1:$B$65536,2,0),0)</f>
        <v>0</v>
      </c>
      <c r="AK1043">
        <f>IFERROR(VLOOKUP($B1043,[4]库存报告使用数据!$A$1:$C$65536,3,0),)</f>
        <v>0</v>
      </c>
      <c r="AL1043">
        <f>IFERROR(VLOOKUP($B1043,[4]库存报告使用数据!$A$1:$D$65536,4,0),)</f>
        <v>0</v>
      </c>
      <c r="AM1043">
        <f>IFERROR(VLOOKUP($B1043,[4]库存报告使用数据!$A$1:$E$65536,5,0),)</f>
        <v>0</v>
      </c>
      <c r="AN1043" s="20" t="str">
        <f t="shared" si="282"/>
        <v/>
      </c>
      <c r="AO1043" s="20" t="str">
        <f t="shared" si="283"/>
        <v/>
      </c>
      <c r="AP1043" s="20" t="str">
        <f t="shared" si="284"/>
        <v/>
      </c>
      <c r="AQ1043" s="20" t="str">
        <f t="shared" si="285"/>
        <v/>
      </c>
      <c r="AR1043" s="32">
        <f t="shared" si="286"/>
        <v>0</v>
      </c>
      <c r="AS1043" s="32">
        <f t="shared" si="287"/>
        <v>0</v>
      </c>
      <c r="AT1043" s="32">
        <f t="shared" si="288"/>
        <v>4</v>
      </c>
      <c r="AU1043" s="28" t="str">
        <f t="shared" si="289"/>
        <v>库存为4</v>
      </c>
      <c r="AV1043" s="34" t="str">
        <f>IFERROR(时间!$B$4+AU1043,"上周无销量")</f>
        <v>上周无销量</v>
      </c>
    </row>
    <row r="1044" spans="1:48">
      <c r="A1044" s="18" t="s">
        <v>1089</v>
      </c>
      <c r="B1044" t="str">
        <f>VLOOKUP(A1044,'[1]sku-asin（子）'!$A:$B,2,0)</f>
        <v>B074V6WV9H</v>
      </c>
      <c r="C1044" t="str">
        <f>VLOOKUP(A1044,'[1]子sku-父sku'!$A:$B,2,0)</f>
        <v>LYQ-WH1109</v>
      </c>
      <c r="D1044" s="28">
        <f>IFERROR(VLOOKUP(A1044,[2]库存报告使用数据处理!$A:$C,3,0),0)</f>
        <v>0</v>
      </c>
      <c r="E1044" s="28">
        <f>IFERROR(VLOOKUP(A1044,[2]库存报告使用数据处理!$A:$D,4,0),0)</f>
        <v>0</v>
      </c>
      <c r="F1044" s="28">
        <f>IFERROR(VLOOKUP(A1044,[2]库存报告使用数据处理!$A:$E,5,0),0)</f>
        <v>0</v>
      </c>
      <c r="G1044" s="28">
        <f>IFERROR(VLOOKUP(A1044,[2]库存报告使用数据处理!$A:$F,6,0),0)</f>
        <v>0</v>
      </c>
      <c r="H1044" s="29">
        <f>IFERROR(VLOOKUP(A1044,[2]库存报告使用数据处理!$A:$G,7,0),0)</f>
        <v>0</v>
      </c>
      <c r="I1044">
        <f>IFERROR(VLOOKUP(A1044,[5]数据处理!$A:$B,2,0),0)</f>
        <v>10</v>
      </c>
      <c r="J1044" s="30">
        <f>IFERROR(VLOOKUP(A1044,[5]数据处理!$A:$D,4,0),0)</f>
        <v>0</v>
      </c>
      <c r="K1044" s="30">
        <f>IFERROR(VLOOKUP(A1044,[5]数据处理!$A:$E,5,0),0)</f>
        <v>0</v>
      </c>
      <c r="L1044" s="30">
        <f>IFERROR(VLOOKUP(A1044,[5]数据处理!$A:$G,7,0),0)</f>
        <v>0</v>
      </c>
      <c r="M1044">
        <f t="shared" si="273"/>
        <v>10</v>
      </c>
      <c r="N1044">
        <f>IFERROR(VLOOKUP(A1044,[5]数据处理!$A:$C,3,0),0)</f>
        <v>0</v>
      </c>
      <c r="O1044">
        <f>IFERROR(VLOOKUP($A1044,[5]数据处理!$A:$N,14,0),0)</f>
        <v>10</v>
      </c>
      <c r="P1044">
        <f>IFERROR(VLOOKUP($A1044,[3]库存报告使用数据!$A$1:$B$65536,2,0),"")</f>
        <v>438</v>
      </c>
      <c r="Q1044">
        <f>IFERROR(VLOOKUP($A1044,[3]库存报告使用数据!$A$1:$E$65536,5,0),"")</f>
        <v>1715</v>
      </c>
      <c r="R1044">
        <f>IFERROR(VLOOKUP($A1044,[3]库存报告使用数据!$A$1:$H$65536,8,0),"")</f>
        <v>2069</v>
      </c>
      <c r="S1044">
        <f>IFERROR(VLOOKUP($A1044,[3]库存报告使用数据!$A$1:$K$65536,11,0),"")</f>
        <v>2948</v>
      </c>
      <c r="T1044">
        <f>IFERROR(VLOOKUP($A1044,[3]库存报告使用数据!$A$1:$C$65536,3,0),"")</f>
        <v>14</v>
      </c>
      <c r="U1044">
        <f>IFERROR(VLOOKUP($A1044,[3]库存报告使用数据!$A$1:$F$65536,6,0),"")</f>
        <v>4</v>
      </c>
      <c r="V1044">
        <f>IFERROR(VLOOKUP($A1044,[3]库存报告使用数据!$A$1:$I$65536,9,0),"")</f>
        <v>14</v>
      </c>
      <c r="W1044">
        <f>IFERROR(VLOOKUP($A1044,[3]库存报告使用数据!$A$1:$L$65536,12,0),"")</f>
        <v>12</v>
      </c>
      <c r="X1044" s="20">
        <f t="shared" si="274"/>
        <v>0.0319634703196347</v>
      </c>
      <c r="Y1044" s="20">
        <f t="shared" si="275"/>
        <v>0.00233236151603499</v>
      </c>
      <c r="Z1044" s="20">
        <f t="shared" si="276"/>
        <v>0.00676655389076849</v>
      </c>
      <c r="AA1044" s="20">
        <f t="shared" si="277"/>
        <v>0.00407055630936228</v>
      </c>
      <c r="AB1044">
        <f>IFERROR(VLOOKUP($A1044,[3]库存报告使用数据!$A$1:$D$65536,4,0),"")</f>
        <v>1.87875</v>
      </c>
      <c r="AC1044">
        <f>IFERROR(VLOOKUP($A1044,[3]库存报告使用数据!$A$1:$G$65536,7,0),"")</f>
        <v>0</v>
      </c>
      <c r="AD1044">
        <f>IFERROR(VLOOKUP($A1044,[3]库存报告使用数据!$A$1:$J$65536,10,0),"")</f>
        <v>0</v>
      </c>
      <c r="AE1044">
        <f>IFERROR(VLOOKUP($A1044,[3]库存报告使用数据!$A$1:$M$65536,13,0),"")</f>
        <v>0</v>
      </c>
      <c r="AF1044" s="20" t="str">
        <f t="shared" si="278"/>
        <v>无销售广告费为1.87875</v>
      </c>
      <c r="AG1044" s="20" t="str">
        <f t="shared" si="279"/>
        <v/>
      </c>
      <c r="AH1044" s="20" t="str">
        <f t="shared" si="280"/>
        <v/>
      </c>
      <c r="AI1044" s="20" t="str">
        <f t="shared" si="281"/>
        <v/>
      </c>
      <c r="AJ1044">
        <f>IFERROR(VLOOKUP($B1044,[4]库存报告使用数据!$A$1:$B$65536,2,0),0)</f>
        <v>5</v>
      </c>
      <c r="AK1044">
        <f>IFERROR(VLOOKUP($B1044,[4]库存报告使用数据!$A$1:$C$65536,3,0),)</f>
        <v>1</v>
      </c>
      <c r="AL1044">
        <f>IFERROR(VLOOKUP($B1044,[4]库存报告使用数据!$A$1:$D$65536,4,0),)</f>
        <v>2</v>
      </c>
      <c r="AM1044">
        <f>IFERROR(VLOOKUP($B1044,[4]库存报告使用数据!$A$1:$E$65536,5,0),)</f>
        <v>9</v>
      </c>
      <c r="AN1044" s="20">
        <f t="shared" si="282"/>
        <v>0</v>
      </c>
      <c r="AO1044" s="20">
        <f t="shared" si="283"/>
        <v>0</v>
      </c>
      <c r="AP1044" s="20">
        <f t="shared" si="284"/>
        <v>0</v>
      </c>
      <c r="AQ1044" s="20">
        <f t="shared" si="285"/>
        <v>0</v>
      </c>
      <c r="AR1044" s="32">
        <f t="shared" si="286"/>
        <v>0</v>
      </c>
      <c r="AS1044" s="32">
        <f t="shared" si="287"/>
        <v>0</v>
      </c>
      <c r="AT1044" s="32">
        <f t="shared" si="288"/>
        <v>10</v>
      </c>
      <c r="AU1044" s="28" t="str">
        <f t="shared" si="289"/>
        <v>库存为10</v>
      </c>
      <c r="AV1044" s="34" t="str">
        <f>IFERROR(时间!$B$4+AU1044,"上周无销量")</f>
        <v>上周无销量</v>
      </c>
    </row>
    <row r="1045" spans="1:48">
      <c r="A1045" s="18" t="s">
        <v>1090</v>
      </c>
      <c r="B1045" t="str">
        <f>VLOOKUP(A1045,'[1]sku-asin（子）'!$A:$B,2,0)</f>
        <v>B074V81TQM</v>
      </c>
      <c r="C1045" t="str">
        <f>VLOOKUP(A1045,'[1]子sku-父sku'!$A:$B,2,0)</f>
        <v>LYQ-WH1109</v>
      </c>
      <c r="D1045" s="28">
        <f>IFERROR(VLOOKUP(A1045,[2]库存报告使用数据处理!$A:$C,3,0),0)</f>
        <v>0</v>
      </c>
      <c r="E1045" s="28">
        <f>IFERROR(VLOOKUP(A1045,[2]库存报告使用数据处理!$A:$D,4,0),0)</f>
        <v>0</v>
      </c>
      <c r="F1045" s="28">
        <f>IFERROR(VLOOKUP(A1045,[2]库存报告使用数据处理!$A:$E,5,0),0)</f>
        <v>1</v>
      </c>
      <c r="G1045" s="28">
        <f>IFERROR(VLOOKUP(A1045,[2]库存报告使用数据处理!$A:$F,6,0),0)</f>
        <v>0</v>
      </c>
      <c r="H1045" s="29">
        <f>IFERROR(VLOOKUP(A1045,[2]库存报告使用数据处理!$A:$G,7,0),0)</f>
        <v>9.99</v>
      </c>
      <c r="I1045">
        <f>IFERROR(VLOOKUP(A1045,[5]数据处理!$A:$B,2,0),0)</f>
        <v>6</v>
      </c>
      <c r="J1045" s="30">
        <f>IFERROR(VLOOKUP(A1045,[5]数据处理!$A:$D,4,0),0)</f>
        <v>0</v>
      </c>
      <c r="K1045" s="30">
        <f>IFERROR(VLOOKUP(A1045,[5]数据处理!$A:$E,5,0),0)</f>
        <v>0</v>
      </c>
      <c r="L1045" s="30">
        <f>IFERROR(VLOOKUP(A1045,[5]数据处理!$A:$G,7,0),0)</f>
        <v>0</v>
      </c>
      <c r="M1045">
        <f t="shared" si="273"/>
        <v>6</v>
      </c>
      <c r="N1045">
        <f>IFERROR(VLOOKUP(A1045,[5]数据处理!$A:$C,3,0),0)</f>
        <v>0</v>
      </c>
      <c r="O1045">
        <f>IFERROR(VLOOKUP($A1045,[5]数据处理!$A:$N,14,0),0)</f>
        <v>6</v>
      </c>
      <c r="P1045">
        <f>IFERROR(VLOOKUP($A1045,[3]库存报告使用数据!$A$1:$B$65536,2,0),"")</f>
        <v>1831</v>
      </c>
      <c r="Q1045">
        <f>IFERROR(VLOOKUP($A1045,[3]库存报告使用数据!$A$1:$E$65536,5,0),"")</f>
        <v>301</v>
      </c>
      <c r="R1045">
        <f>IFERROR(VLOOKUP($A1045,[3]库存报告使用数据!$A$1:$H$65536,8,0),"")</f>
        <v>129</v>
      </c>
      <c r="S1045">
        <f>IFERROR(VLOOKUP($A1045,[3]库存报告使用数据!$A$1:$K$65536,11,0),"")</f>
        <v>110</v>
      </c>
      <c r="T1045">
        <f>IFERROR(VLOOKUP($A1045,[3]库存报告使用数据!$A$1:$C$65536,3,0),"")</f>
        <v>5</v>
      </c>
      <c r="U1045">
        <f>IFERROR(VLOOKUP($A1045,[3]库存报告使用数据!$A$1:$F$65536,6,0),"")</f>
        <v>1</v>
      </c>
      <c r="V1045">
        <f>IFERROR(VLOOKUP($A1045,[3]库存报告使用数据!$A$1:$I$65536,9,0),"")</f>
        <v>0</v>
      </c>
      <c r="W1045">
        <f>IFERROR(VLOOKUP($A1045,[3]库存报告使用数据!$A$1:$L$65536,12,0),"")</f>
        <v>1</v>
      </c>
      <c r="X1045" s="20">
        <f t="shared" si="274"/>
        <v>0.00273074822501365</v>
      </c>
      <c r="Y1045" s="20">
        <f t="shared" si="275"/>
        <v>0.00332225913621262</v>
      </c>
      <c r="Z1045" s="20">
        <f t="shared" si="276"/>
        <v>0</v>
      </c>
      <c r="AA1045" s="20">
        <f t="shared" si="277"/>
        <v>0.00909090909090909</v>
      </c>
      <c r="AB1045">
        <f>IFERROR(VLOOKUP($A1045,[3]库存报告使用数据!$A$1:$D$65536,4,0),"")</f>
        <v>1.22</v>
      </c>
      <c r="AC1045">
        <f>IFERROR(VLOOKUP($A1045,[3]库存报告使用数据!$A$1:$G$65536,7,0),"")</f>
        <v>0.24</v>
      </c>
      <c r="AD1045">
        <f>IFERROR(VLOOKUP($A1045,[3]库存报告使用数据!$A$1:$J$65536,10,0),"")</f>
        <v>0</v>
      </c>
      <c r="AE1045">
        <f>IFERROR(VLOOKUP($A1045,[3]库存报告使用数据!$A$1:$M$65536,13,0),"")</f>
        <v>0.24</v>
      </c>
      <c r="AF1045" s="20" t="str">
        <f t="shared" si="278"/>
        <v>无销售广告费为1.22</v>
      </c>
      <c r="AG1045" s="20" t="str">
        <f t="shared" si="279"/>
        <v>无销售广告费为0.24</v>
      </c>
      <c r="AH1045" s="20" t="str">
        <f t="shared" si="280"/>
        <v/>
      </c>
      <c r="AI1045" s="20" t="str">
        <f t="shared" si="281"/>
        <v>无销售广告费为0.24</v>
      </c>
      <c r="AJ1045">
        <f>IFERROR(VLOOKUP($B1045,[4]库存报告使用数据!$A$1:$B$65536,2,0),0)</f>
        <v>0</v>
      </c>
      <c r="AK1045">
        <f>IFERROR(VLOOKUP($B1045,[4]库存报告使用数据!$A$1:$C$65536,3,0),)</f>
        <v>0</v>
      </c>
      <c r="AL1045">
        <f>IFERROR(VLOOKUP($B1045,[4]库存报告使用数据!$A$1:$D$65536,4,0),)</f>
        <v>2</v>
      </c>
      <c r="AM1045">
        <f>IFERROR(VLOOKUP($B1045,[4]库存报告使用数据!$A$1:$E$65536,5,0),)</f>
        <v>0</v>
      </c>
      <c r="AN1045" s="20" t="str">
        <f t="shared" si="282"/>
        <v/>
      </c>
      <c r="AO1045" s="20" t="str">
        <f t="shared" si="283"/>
        <v/>
      </c>
      <c r="AP1045" s="20">
        <f t="shared" si="284"/>
        <v>0.5</v>
      </c>
      <c r="AQ1045" s="20" t="str">
        <f t="shared" si="285"/>
        <v/>
      </c>
      <c r="AR1045" s="32">
        <f t="shared" si="286"/>
        <v>0</v>
      </c>
      <c r="AS1045" s="32">
        <f t="shared" si="287"/>
        <v>0</v>
      </c>
      <c r="AT1045" s="32">
        <f t="shared" si="288"/>
        <v>6</v>
      </c>
      <c r="AU1045" s="28" t="str">
        <f t="shared" si="289"/>
        <v>库存为6</v>
      </c>
      <c r="AV1045" s="34" t="str">
        <f>IFERROR(时间!$B$4+AU1045,"上周无销量")</f>
        <v>上周无销量</v>
      </c>
    </row>
    <row r="1046" spans="1:48">
      <c r="A1046" s="18" t="s">
        <v>1091</v>
      </c>
      <c r="B1046" t="str">
        <f>VLOOKUP(A1046,'[1]sku-asin（子）'!$A:$B,2,0)</f>
        <v>B074V5D4HX</v>
      </c>
      <c r="C1046" t="str">
        <f>VLOOKUP(A1046,'[1]子sku-父sku'!$A:$B,2,0)</f>
        <v>LYQ-WH1109</v>
      </c>
      <c r="D1046" s="28">
        <f>IFERROR(VLOOKUP(A1046,[2]库存报告使用数据处理!$A:$C,3,0),0)</f>
        <v>0</v>
      </c>
      <c r="E1046" s="28">
        <f>IFERROR(VLOOKUP(A1046,[2]库存报告使用数据处理!$A:$D,4,0),0)</f>
        <v>0</v>
      </c>
      <c r="F1046" s="28">
        <f>IFERROR(VLOOKUP(A1046,[2]库存报告使用数据处理!$A:$E,5,0),0)</f>
        <v>0</v>
      </c>
      <c r="G1046" s="28">
        <f>IFERROR(VLOOKUP(A1046,[2]库存报告使用数据处理!$A:$F,6,0),0)</f>
        <v>0</v>
      </c>
      <c r="H1046" s="29">
        <f>IFERROR(VLOOKUP(A1046,[2]库存报告使用数据处理!$A:$G,7,0),0)</f>
        <v>0</v>
      </c>
      <c r="I1046">
        <f>IFERROR(VLOOKUP(A1046,[5]数据处理!$A:$B,2,0),0)</f>
        <v>2</v>
      </c>
      <c r="J1046" s="30">
        <f>IFERROR(VLOOKUP(A1046,[5]数据处理!$A:$D,4,0),0)</f>
        <v>0</v>
      </c>
      <c r="K1046" s="30">
        <f>IFERROR(VLOOKUP(A1046,[5]数据处理!$A:$E,5,0),0)</f>
        <v>0</v>
      </c>
      <c r="L1046" s="30">
        <f>IFERROR(VLOOKUP(A1046,[5]数据处理!$A:$G,7,0),0)</f>
        <v>0</v>
      </c>
      <c r="M1046">
        <f t="shared" si="273"/>
        <v>2</v>
      </c>
      <c r="N1046">
        <f>IFERROR(VLOOKUP(A1046,[5]数据处理!$A:$C,3,0),0)</f>
        <v>0</v>
      </c>
      <c r="O1046">
        <f>IFERROR(VLOOKUP($A1046,[5]数据处理!$A:$N,14,0),0)</f>
        <v>2</v>
      </c>
      <c r="P1046">
        <f>IFERROR(VLOOKUP($A1046,[3]库存报告使用数据!$A$1:$B$65536,2,0),"")</f>
        <v>1952</v>
      </c>
      <c r="Q1046">
        <f>IFERROR(VLOOKUP($A1046,[3]库存报告使用数据!$A$1:$E$65536,5,0),"")</f>
        <v>1044</v>
      </c>
      <c r="R1046">
        <f>IFERROR(VLOOKUP($A1046,[3]库存报告使用数据!$A$1:$H$65536,8,0),"")</f>
        <v>144</v>
      </c>
      <c r="S1046">
        <f>IFERROR(VLOOKUP($A1046,[3]库存报告使用数据!$A$1:$K$65536,11,0),"")</f>
        <v>124</v>
      </c>
      <c r="T1046">
        <f>IFERROR(VLOOKUP($A1046,[3]库存报告使用数据!$A$1:$C$65536,3,0),"")</f>
        <v>1</v>
      </c>
      <c r="U1046">
        <f>IFERROR(VLOOKUP($A1046,[3]库存报告使用数据!$A$1:$F$65536,6,0),"")</f>
        <v>1</v>
      </c>
      <c r="V1046">
        <f>IFERROR(VLOOKUP($A1046,[3]库存报告使用数据!$A$1:$I$65536,9,0),"")</f>
        <v>1</v>
      </c>
      <c r="W1046">
        <f>IFERROR(VLOOKUP($A1046,[3]库存报告使用数据!$A$1:$L$65536,12,0),"")</f>
        <v>0</v>
      </c>
      <c r="X1046" s="20">
        <f t="shared" si="274"/>
        <v>0.000512295081967213</v>
      </c>
      <c r="Y1046" s="20">
        <f t="shared" si="275"/>
        <v>0.000957854406130268</v>
      </c>
      <c r="Z1046" s="20">
        <f t="shared" si="276"/>
        <v>0.00694444444444444</v>
      </c>
      <c r="AA1046" s="20">
        <f t="shared" si="277"/>
        <v>0</v>
      </c>
      <c r="AB1046">
        <f>IFERROR(VLOOKUP($A1046,[3]库存报告使用数据!$A$1:$D$65536,4,0),"")</f>
        <v>0.19</v>
      </c>
      <c r="AC1046">
        <f>IFERROR(VLOOKUP($A1046,[3]库存报告使用数据!$A$1:$G$65536,7,0),"")</f>
        <v>0.19</v>
      </c>
      <c r="AD1046">
        <f>IFERROR(VLOOKUP($A1046,[3]库存报告使用数据!$A$1:$J$65536,10,0),"")</f>
        <v>0.13</v>
      </c>
      <c r="AE1046">
        <f>IFERROR(VLOOKUP($A1046,[3]库存报告使用数据!$A$1:$M$65536,13,0),"")</f>
        <v>0</v>
      </c>
      <c r="AF1046" s="20" t="str">
        <f t="shared" si="278"/>
        <v>无销售广告费为0.19</v>
      </c>
      <c r="AG1046" s="20" t="str">
        <f t="shared" si="279"/>
        <v>无销售广告费为0.19</v>
      </c>
      <c r="AH1046" s="20" t="str">
        <f t="shared" si="280"/>
        <v>无销售广告费为0.13</v>
      </c>
      <c r="AI1046" s="20" t="str">
        <f t="shared" si="281"/>
        <v/>
      </c>
      <c r="AJ1046">
        <f>IFERROR(VLOOKUP($B1046,[4]库存报告使用数据!$A$1:$B$65536,2,0),0)</f>
        <v>0</v>
      </c>
      <c r="AK1046">
        <f>IFERROR(VLOOKUP($B1046,[4]库存报告使用数据!$A$1:$C$65536,3,0),)</f>
        <v>0</v>
      </c>
      <c r="AL1046">
        <f>IFERROR(VLOOKUP($B1046,[4]库存报告使用数据!$A$1:$D$65536,4,0),)</f>
        <v>0</v>
      </c>
      <c r="AM1046">
        <f>IFERROR(VLOOKUP($B1046,[4]库存报告使用数据!$A$1:$E$65536,5,0),)</f>
        <v>0</v>
      </c>
      <c r="AN1046" s="20" t="str">
        <f t="shared" si="282"/>
        <v/>
      </c>
      <c r="AO1046" s="20" t="str">
        <f t="shared" si="283"/>
        <v/>
      </c>
      <c r="AP1046" s="20" t="str">
        <f t="shared" si="284"/>
        <v/>
      </c>
      <c r="AQ1046" s="20" t="str">
        <f t="shared" si="285"/>
        <v/>
      </c>
      <c r="AR1046" s="32">
        <f t="shared" si="286"/>
        <v>0</v>
      </c>
      <c r="AS1046" s="32">
        <f t="shared" si="287"/>
        <v>0</v>
      </c>
      <c r="AT1046" s="32">
        <f t="shared" si="288"/>
        <v>2</v>
      </c>
      <c r="AU1046" s="28" t="str">
        <f t="shared" si="289"/>
        <v>库存为2</v>
      </c>
      <c r="AV1046" s="34" t="str">
        <f>IFERROR(时间!$B$4+AU1046,"上周无销量")</f>
        <v>上周无销量</v>
      </c>
    </row>
    <row r="1047" spans="1:48">
      <c r="A1047" s="18" t="s">
        <v>1092</v>
      </c>
      <c r="B1047" t="str">
        <f>VLOOKUP(A1047,'[1]sku-asin（子）'!$A:$B,2,0)</f>
        <v>B074V6CJLR</v>
      </c>
      <c r="C1047" t="str">
        <f>VLOOKUP(A1047,'[1]子sku-父sku'!$A:$B,2,0)</f>
        <v>LYQ-WH1109</v>
      </c>
      <c r="D1047" s="28">
        <f>IFERROR(VLOOKUP(A1047,[2]库存报告使用数据处理!$A:$C,3,0),0)</f>
        <v>0</v>
      </c>
      <c r="E1047" s="28">
        <f>IFERROR(VLOOKUP(A1047,[2]库存报告使用数据处理!$A:$D,4,0),0)</f>
        <v>0</v>
      </c>
      <c r="F1047" s="28">
        <f>IFERROR(VLOOKUP(A1047,[2]库存报告使用数据处理!$A:$E,5,0),0)</f>
        <v>0</v>
      </c>
      <c r="G1047" s="28">
        <f>IFERROR(VLOOKUP(A1047,[2]库存报告使用数据处理!$A:$F,6,0),0)</f>
        <v>0</v>
      </c>
      <c r="H1047" s="29">
        <f>IFERROR(VLOOKUP(A1047,[2]库存报告使用数据处理!$A:$G,7,0),0)</f>
        <v>0</v>
      </c>
      <c r="I1047">
        <f>IFERROR(VLOOKUP(A1047,[5]数据处理!$A:$B,2,0),0)</f>
        <v>2</v>
      </c>
      <c r="J1047" s="30">
        <f>IFERROR(VLOOKUP(A1047,[5]数据处理!$A:$D,4,0),0)</f>
        <v>0</v>
      </c>
      <c r="K1047" s="30">
        <f>IFERROR(VLOOKUP(A1047,[5]数据处理!$A:$E,5,0),0)</f>
        <v>0</v>
      </c>
      <c r="L1047" s="30">
        <f>IFERROR(VLOOKUP(A1047,[5]数据处理!$A:$G,7,0),0)</f>
        <v>0</v>
      </c>
      <c r="M1047">
        <f t="shared" si="273"/>
        <v>2</v>
      </c>
      <c r="N1047">
        <f>IFERROR(VLOOKUP(A1047,[5]数据处理!$A:$C,3,0),0)</f>
        <v>0</v>
      </c>
      <c r="O1047">
        <f>IFERROR(VLOOKUP($A1047,[5]数据处理!$A:$N,14,0),0)</f>
        <v>2</v>
      </c>
      <c r="P1047">
        <f>IFERROR(VLOOKUP($A1047,[3]库存报告使用数据!$A$1:$B$65536,2,0),"")</f>
        <v>24888</v>
      </c>
      <c r="Q1047">
        <f>IFERROR(VLOOKUP($A1047,[3]库存报告使用数据!$A$1:$E$65536,5,0),"")</f>
        <v>6065</v>
      </c>
      <c r="R1047">
        <f>IFERROR(VLOOKUP($A1047,[3]库存报告使用数据!$A$1:$H$65536,8,0),"")</f>
        <v>123</v>
      </c>
      <c r="S1047">
        <f>IFERROR(VLOOKUP($A1047,[3]库存报告使用数据!$A$1:$K$65536,11,0),"")</f>
        <v>143</v>
      </c>
      <c r="T1047">
        <f>IFERROR(VLOOKUP($A1047,[3]库存报告使用数据!$A$1:$C$65536,3,0),"")</f>
        <v>13</v>
      </c>
      <c r="U1047">
        <f>IFERROR(VLOOKUP($A1047,[3]库存报告使用数据!$A$1:$F$65536,6,0),"")</f>
        <v>5</v>
      </c>
      <c r="V1047">
        <f>IFERROR(VLOOKUP($A1047,[3]库存报告使用数据!$A$1:$I$65536,9,0),"")</f>
        <v>0</v>
      </c>
      <c r="W1047">
        <f>IFERROR(VLOOKUP($A1047,[3]库存报告使用数据!$A$1:$L$65536,12,0),"")</f>
        <v>1</v>
      </c>
      <c r="X1047" s="20">
        <f t="shared" si="274"/>
        <v>0.000522340083574413</v>
      </c>
      <c r="Y1047" s="20">
        <f t="shared" si="275"/>
        <v>0.000824402308326463</v>
      </c>
      <c r="Z1047" s="20">
        <f t="shared" si="276"/>
        <v>0</v>
      </c>
      <c r="AA1047" s="20">
        <f t="shared" si="277"/>
        <v>0.00699300699300699</v>
      </c>
      <c r="AB1047">
        <f>IFERROR(VLOOKUP($A1047,[3]库存报告使用数据!$A$1:$D$65536,4,0),"")</f>
        <v>2.45</v>
      </c>
      <c r="AC1047">
        <f>IFERROR(VLOOKUP($A1047,[3]库存报告使用数据!$A$1:$G$65536,7,0),"")</f>
        <v>1</v>
      </c>
      <c r="AD1047">
        <f>IFERROR(VLOOKUP($A1047,[3]库存报告使用数据!$A$1:$J$65536,10,0),"")</f>
        <v>0</v>
      </c>
      <c r="AE1047">
        <f>IFERROR(VLOOKUP($A1047,[3]库存报告使用数据!$A$1:$M$65536,13,0),"")</f>
        <v>0.23</v>
      </c>
      <c r="AF1047" s="20" t="str">
        <f t="shared" si="278"/>
        <v>无销售广告费为2.45</v>
      </c>
      <c r="AG1047" s="20" t="str">
        <f t="shared" si="279"/>
        <v>无销售广告费为1</v>
      </c>
      <c r="AH1047" s="20" t="str">
        <f t="shared" si="280"/>
        <v/>
      </c>
      <c r="AI1047" s="20" t="str">
        <f t="shared" si="281"/>
        <v>无销售广告费为0.23</v>
      </c>
      <c r="AJ1047">
        <f>IFERROR(VLOOKUP($B1047,[4]库存报告使用数据!$A$1:$B$65536,2,0),0)</f>
        <v>4</v>
      </c>
      <c r="AK1047">
        <f>IFERROR(VLOOKUP($B1047,[4]库存报告使用数据!$A$1:$C$65536,3,0),)</f>
        <v>1</v>
      </c>
      <c r="AL1047">
        <f>IFERROR(VLOOKUP($B1047,[4]库存报告使用数据!$A$1:$D$65536,4,0),)</f>
        <v>0</v>
      </c>
      <c r="AM1047">
        <f>IFERROR(VLOOKUP($B1047,[4]库存报告使用数据!$A$1:$E$65536,5,0),)</f>
        <v>1</v>
      </c>
      <c r="AN1047" s="20">
        <f t="shared" si="282"/>
        <v>0</v>
      </c>
      <c r="AO1047" s="20">
        <f t="shared" si="283"/>
        <v>0</v>
      </c>
      <c r="AP1047" s="20" t="str">
        <f t="shared" si="284"/>
        <v/>
      </c>
      <c r="AQ1047" s="20">
        <f t="shared" si="285"/>
        <v>0</v>
      </c>
      <c r="AR1047" s="32">
        <f t="shared" si="286"/>
        <v>0</v>
      </c>
      <c r="AS1047" s="32">
        <f t="shared" si="287"/>
        <v>0</v>
      </c>
      <c r="AT1047" s="32">
        <f t="shared" si="288"/>
        <v>2</v>
      </c>
      <c r="AU1047" s="28" t="str">
        <f t="shared" si="289"/>
        <v>库存为2</v>
      </c>
      <c r="AV1047" s="34" t="str">
        <f>IFERROR(时间!$B$4+AU1047,"上周无销量")</f>
        <v>上周无销量</v>
      </c>
    </row>
    <row r="1048" spans="1:48">
      <c r="A1048" s="18" t="s">
        <v>1093</v>
      </c>
      <c r="B1048" t="str">
        <f>VLOOKUP(A1048,'[1]sku-asin（子）'!$A:$B,2,0)</f>
        <v>B074V6GLZP</v>
      </c>
      <c r="C1048" t="str">
        <f>VLOOKUP(A1048,'[1]子sku-父sku'!$A:$B,2,0)</f>
        <v>LYQ-WH1109</v>
      </c>
      <c r="D1048" s="28">
        <f>IFERROR(VLOOKUP(A1048,[2]库存报告使用数据处理!$A:$C,3,0),0)</f>
        <v>0</v>
      </c>
      <c r="E1048" s="28">
        <f>IFERROR(VLOOKUP(A1048,[2]库存报告使用数据处理!$A:$D,4,0),0)</f>
        <v>0</v>
      </c>
      <c r="F1048" s="28">
        <f>IFERROR(VLOOKUP(A1048,[2]库存报告使用数据处理!$A:$E,5,0),0)</f>
        <v>0</v>
      </c>
      <c r="G1048" s="28">
        <f>IFERROR(VLOOKUP(A1048,[2]库存报告使用数据处理!$A:$F,6,0),0)</f>
        <v>0</v>
      </c>
      <c r="H1048" s="29">
        <f>IFERROR(VLOOKUP(A1048,[2]库存报告使用数据处理!$A:$G,7,0),0)</f>
        <v>0</v>
      </c>
      <c r="I1048">
        <f>IFERROR(VLOOKUP(A1048,[5]数据处理!$A:$B,2,0),0)</f>
        <v>2</v>
      </c>
      <c r="J1048" s="30">
        <f>IFERROR(VLOOKUP(A1048,[5]数据处理!$A:$D,4,0),0)</f>
        <v>0</v>
      </c>
      <c r="K1048" s="30">
        <f>IFERROR(VLOOKUP(A1048,[5]数据处理!$A:$E,5,0),0)</f>
        <v>0</v>
      </c>
      <c r="L1048" s="30">
        <f>IFERROR(VLOOKUP(A1048,[5]数据处理!$A:$G,7,0),0)</f>
        <v>0</v>
      </c>
      <c r="M1048">
        <f t="shared" si="273"/>
        <v>2</v>
      </c>
      <c r="N1048">
        <f>IFERROR(VLOOKUP(A1048,[5]数据处理!$A:$C,3,0),0)</f>
        <v>0</v>
      </c>
      <c r="O1048">
        <f>IFERROR(VLOOKUP($A1048,[5]数据处理!$A:$N,14,0),0)</f>
        <v>2</v>
      </c>
      <c r="P1048">
        <f>IFERROR(VLOOKUP($A1048,[3]库存报告使用数据!$A$1:$B$65536,2,0),"")</f>
        <v>3343</v>
      </c>
      <c r="Q1048">
        <f>IFERROR(VLOOKUP($A1048,[3]库存报告使用数据!$A$1:$E$65536,5,0),"")</f>
        <v>1297</v>
      </c>
      <c r="R1048">
        <f>IFERROR(VLOOKUP($A1048,[3]库存报告使用数据!$A$1:$H$65536,8,0),"")</f>
        <v>1327</v>
      </c>
      <c r="S1048">
        <f>IFERROR(VLOOKUP($A1048,[3]库存报告使用数据!$A$1:$K$65536,11,0),"")</f>
        <v>1398</v>
      </c>
      <c r="T1048">
        <f>IFERROR(VLOOKUP($A1048,[3]库存报告使用数据!$A$1:$C$65536,3,0),"")</f>
        <v>8</v>
      </c>
      <c r="U1048">
        <f>IFERROR(VLOOKUP($A1048,[3]库存报告使用数据!$A$1:$F$65536,6,0),"")</f>
        <v>5</v>
      </c>
      <c r="V1048">
        <f>IFERROR(VLOOKUP($A1048,[3]库存报告使用数据!$A$1:$I$65536,9,0),"")</f>
        <v>4</v>
      </c>
      <c r="W1048">
        <f>IFERROR(VLOOKUP($A1048,[3]库存报告使用数据!$A$1:$L$65536,12,0),"")</f>
        <v>8</v>
      </c>
      <c r="X1048" s="20">
        <f t="shared" si="274"/>
        <v>0.00239306012563566</v>
      </c>
      <c r="Y1048" s="20">
        <f t="shared" si="275"/>
        <v>0.0038550501156515</v>
      </c>
      <c r="Z1048" s="20">
        <f t="shared" si="276"/>
        <v>0.00301431801055011</v>
      </c>
      <c r="AA1048" s="20">
        <f t="shared" si="277"/>
        <v>0.00572246065808298</v>
      </c>
      <c r="AB1048">
        <f>IFERROR(VLOOKUP($A1048,[3]库存报告使用数据!$A$1:$D$65536,4,0),"")</f>
        <v>1.21</v>
      </c>
      <c r="AC1048">
        <f>IFERROR(VLOOKUP($A1048,[3]库存报告使用数据!$A$1:$G$65536,7,0),"")</f>
        <v>0.8</v>
      </c>
      <c r="AD1048">
        <f>IFERROR(VLOOKUP($A1048,[3]库存报告使用数据!$A$1:$J$65536,10,0),"")</f>
        <v>0.81</v>
      </c>
      <c r="AE1048">
        <f>IFERROR(VLOOKUP($A1048,[3]库存报告使用数据!$A$1:$M$65536,13,0),"")</f>
        <v>2.13</v>
      </c>
      <c r="AF1048" s="20" t="str">
        <f t="shared" si="278"/>
        <v>无销售广告费为1.21</v>
      </c>
      <c r="AG1048" s="20" t="str">
        <f t="shared" si="279"/>
        <v>无销售广告费为0.8</v>
      </c>
      <c r="AH1048" s="20" t="str">
        <f t="shared" si="280"/>
        <v>无销售广告费为0.81</v>
      </c>
      <c r="AI1048" s="20" t="str">
        <f t="shared" si="281"/>
        <v>无销售广告费为2.13</v>
      </c>
      <c r="AJ1048">
        <f>IFERROR(VLOOKUP($B1048,[4]库存报告使用数据!$A$1:$B$65536,2,0),0)</f>
        <v>1</v>
      </c>
      <c r="AK1048">
        <f>IFERROR(VLOOKUP($B1048,[4]库存报告使用数据!$A$1:$C$65536,3,0),)</f>
        <v>1</v>
      </c>
      <c r="AL1048">
        <f>IFERROR(VLOOKUP($B1048,[4]库存报告使用数据!$A$1:$D$65536,4,0),)</f>
        <v>2</v>
      </c>
      <c r="AM1048">
        <f>IFERROR(VLOOKUP($B1048,[4]库存报告使用数据!$A$1:$E$65536,5,0),)</f>
        <v>6</v>
      </c>
      <c r="AN1048" s="20">
        <f t="shared" si="282"/>
        <v>0</v>
      </c>
      <c r="AO1048" s="20">
        <f t="shared" si="283"/>
        <v>0</v>
      </c>
      <c r="AP1048" s="20">
        <f t="shared" si="284"/>
        <v>0</v>
      </c>
      <c r="AQ1048" s="20">
        <f t="shared" si="285"/>
        <v>0</v>
      </c>
      <c r="AR1048" s="32">
        <f t="shared" si="286"/>
        <v>0</v>
      </c>
      <c r="AS1048" s="32">
        <f t="shared" si="287"/>
        <v>0</v>
      </c>
      <c r="AT1048" s="32">
        <f t="shared" si="288"/>
        <v>2</v>
      </c>
      <c r="AU1048" s="28" t="str">
        <f t="shared" si="289"/>
        <v>库存为2</v>
      </c>
      <c r="AV1048" s="34" t="str">
        <f>IFERROR(时间!$B$4+AU1048,"上周无销量")</f>
        <v>上周无销量</v>
      </c>
    </row>
    <row r="1049" spans="1:48">
      <c r="A1049" s="18" t="s">
        <v>1094</v>
      </c>
      <c r="B1049" t="str">
        <f>VLOOKUP(A1049,'[1]sku-asin（子）'!$A:$B,2,0)</f>
        <v>B074V7V9V6</v>
      </c>
      <c r="C1049" t="str">
        <f>VLOOKUP(A1049,'[1]子sku-父sku'!$A:$B,2,0)</f>
        <v>LYQ-WH1109</v>
      </c>
      <c r="D1049" s="28">
        <f>IFERROR(VLOOKUP(A1049,[2]库存报告使用数据处理!$A:$C,3,0),0)</f>
        <v>0</v>
      </c>
      <c r="E1049" s="28">
        <f>IFERROR(VLOOKUP(A1049,[2]库存报告使用数据处理!$A:$D,4,0),0)</f>
        <v>0</v>
      </c>
      <c r="F1049" s="28">
        <f>IFERROR(VLOOKUP(A1049,[2]库存报告使用数据处理!$A:$E,5,0),0)</f>
        <v>0</v>
      </c>
      <c r="G1049" s="28">
        <f>IFERROR(VLOOKUP(A1049,[2]库存报告使用数据处理!$A:$F,6,0),0)</f>
        <v>0</v>
      </c>
      <c r="H1049" s="29">
        <f>IFERROR(VLOOKUP(A1049,[2]库存报告使用数据处理!$A:$G,7,0),0)</f>
        <v>0</v>
      </c>
      <c r="I1049">
        <f>IFERROR(VLOOKUP(A1049,[5]数据处理!$A:$B,2,0),0)</f>
        <v>3</v>
      </c>
      <c r="J1049" s="30">
        <f>IFERROR(VLOOKUP(A1049,[5]数据处理!$A:$D,4,0),0)</f>
        <v>0</v>
      </c>
      <c r="K1049" s="30">
        <f>IFERROR(VLOOKUP(A1049,[5]数据处理!$A:$E,5,0),0)</f>
        <v>0</v>
      </c>
      <c r="L1049" s="30">
        <f>IFERROR(VLOOKUP(A1049,[5]数据处理!$A:$G,7,0),0)</f>
        <v>0</v>
      </c>
      <c r="M1049">
        <f t="shared" si="273"/>
        <v>3</v>
      </c>
      <c r="N1049">
        <f>IFERROR(VLOOKUP(A1049,[5]数据处理!$A:$C,3,0),0)</f>
        <v>0</v>
      </c>
      <c r="O1049">
        <f>IFERROR(VLOOKUP($A1049,[5]数据处理!$A:$N,14,0),0)</f>
        <v>3</v>
      </c>
      <c r="P1049">
        <f>IFERROR(VLOOKUP($A1049,[3]库存报告使用数据!$A$1:$B$65536,2,0),"")</f>
        <v>305</v>
      </c>
      <c r="Q1049">
        <f>IFERROR(VLOOKUP($A1049,[3]库存报告使用数据!$A$1:$E$65536,5,0),"")</f>
        <v>72</v>
      </c>
      <c r="R1049">
        <f>IFERROR(VLOOKUP($A1049,[3]库存报告使用数据!$A$1:$H$65536,8,0),"")</f>
        <v>35</v>
      </c>
      <c r="S1049">
        <f>IFERROR(VLOOKUP($A1049,[3]库存报告使用数据!$A$1:$K$65536,11,0),"")</f>
        <v>28</v>
      </c>
      <c r="T1049">
        <f>IFERROR(VLOOKUP($A1049,[3]库存报告使用数据!$A$1:$C$65536,3,0),"")</f>
        <v>1</v>
      </c>
      <c r="U1049">
        <f>IFERROR(VLOOKUP($A1049,[3]库存报告使用数据!$A$1:$F$65536,6,0),"")</f>
        <v>1</v>
      </c>
      <c r="V1049">
        <f>IFERROR(VLOOKUP($A1049,[3]库存报告使用数据!$A$1:$I$65536,9,0),"")</f>
        <v>0</v>
      </c>
      <c r="W1049">
        <f>IFERROR(VLOOKUP($A1049,[3]库存报告使用数据!$A$1:$L$65536,12,0),"")</f>
        <v>0</v>
      </c>
      <c r="X1049" s="20">
        <f t="shared" si="274"/>
        <v>0.00327868852459016</v>
      </c>
      <c r="Y1049" s="20">
        <f t="shared" si="275"/>
        <v>0.0138888888888889</v>
      </c>
      <c r="Z1049" s="20">
        <f t="shared" si="276"/>
        <v>0</v>
      </c>
      <c r="AA1049" s="20">
        <f t="shared" si="277"/>
        <v>0</v>
      </c>
      <c r="AB1049">
        <f>IFERROR(VLOOKUP($A1049,[3]库存报告使用数据!$A$1:$D$65536,4,0),"")</f>
        <v>0.27</v>
      </c>
      <c r="AC1049">
        <f>IFERROR(VLOOKUP($A1049,[3]库存报告使用数据!$A$1:$G$65536,7,0),"")</f>
        <v>0.27</v>
      </c>
      <c r="AD1049">
        <f>IFERROR(VLOOKUP($A1049,[3]库存报告使用数据!$A$1:$J$65536,10,0),"")</f>
        <v>0</v>
      </c>
      <c r="AE1049">
        <f>IFERROR(VLOOKUP($A1049,[3]库存报告使用数据!$A$1:$M$65536,13,0),"")</f>
        <v>0</v>
      </c>
      <c r="AF1049" s="20" t="str">
        <f t="shared" si="278"/>
        <v>无销售广告费为0.27</v>
      </c>
      <c r="AG1049" s="20" t="str">
        <f t="shared" si="279"/>
        <v>无销售广告费为0.27</v>
      </c>
      <c r="AH1049" s="20" t="str">
        <f t="shared" si="280"/>
        <v/>
      </c>
      <c r="AI1049" s="20" t="str">
        <f t="shared" si="281"/>
        <v/>
      </c>
      <c r="AJ1049">
        <f>IFERROR(VLOOKUP($B1049,[4]库存报告使用数据!$A$1:$B$65536,2,0),0)</f>
        <v>0</v>
      </c>
      <c r="AK1049">
        <f>IFERROR(VLOOKUP($B1049,[4]库存报告使用数据!$A$1:$C$65536,3,0),)</f>
        <v>0</v>
      </c>
      <c r="AL1049">
        <f>IFERROR(VLOOKUP($B1049,[4]库存报告使用数据!$A$1:$D$65536,4,0),)</f>
        <v>0</v>
      </c>
      <c r="AM1049">
        <f>IFERROR(VLOOKUP($B1049,[4]库存报告使用数据!$A$1:$E$65536,5,0),)</f>
        <v>0</v>
      </c>
      <c r="AN1049" s="20" t="str">
        <f t="shared" si="282"/>
        <v/>
      </c>
      <c r="AO1049" s="20" t="str">
        <f t="shared" si="283"/>
        <v/>
      </c>
      <c r="AP1049" s="20" t="str">
        <f t="shared" si="284"/>
        <v/>
      </c>
      <c r="AQ1049" s="20" t="str">
        <f t="shared" si="285"/>
        <v/>
      </c>
      <c r="AR1049" s="32">
        <f t="shared" si="286"/>
        <v>0</v>
      </c>
      <c r="AS1049" s="32">
        <f t="shared" si="287"/>
        <v>0</v>
      </c>
      <c r="AT1049" s="32">
        <f t="shared" si="288"/>
        <v>3</v>
      </c>
      <c r="AU1049" s="28" t="str">
        <f t="shared" si="289"/>
        <v>库存为3</v>
      </c>
      <c r="AV1049" s="34" t="str">
        <f>IFERROR(时间!$B$4+AU1049,"上周无销量")</f>
        <v>上周无销量</v>
      </c>
    </row>
    <row r="1050" spans="1:48">
      <c r="A1050" s="18" t="s">
        <v>1095</v>
      </c>
      <c r="B1050" t="str">
        <f>VLOOKUP(A1050,'[1]sku-asin（子）'!$A:$B,2,0)</f>
        <v>B074V5FJGX</v>
      </c>
      <c r="C1050" t="str">
        <f>VLOOKUP(A1050,'[1]子sku-父sku'!$A:$B,2,0)</f>
        <v>LYQ-WH1109</v>
      </c>
      <c r="D1050" s="28">
        <f>IFERROR(VLOOKUP(A1050,[2]库存报告使用数据处理!$A:$C,3,0),0)</f>
        <v>0</v>
      </c>
      <c r="E1050" s="28">
        <f>IFERROR(VLOOKUP(A1050,[2]库存报告使用数据处理!$A:$D,4,0),0)</f>
        <v>0</v>
      </c>
      <c r="F1050" s="28">
        <f>IFERROR(VLOOKUP(A1050,[2]库存报告使用数据处理!$A:$E,5,0),0)</f>
        <v>0</v>
      </c>
      <c r="G1050" s="28">
        <f>IFERROR(VLOOKUP(A1050,[2]库存报告使用数据处理!$A:$F,6,0),0)</f>
        <v>0</v>
      </c>
      <c r="H1050" s="29">
        <f>IFERROR(VLOOKUP(A1050,[2]库存报告使用数据处理!$A:$G,7,0),0)</f>
        <v>0</v>
      </c>
      <c r="I1050">
        <f>IFERROR(VLOOKUP(A1050,[5]数据处理!$A:$B,2,0),0)</f>
        <v>2</v>
      </c>
      <c r="J1050" s="30">
        <f>IFERROR(VLOOKUP(A1050,[5]数据处理!$A:$D,4,0),0)</f>
        <v>0</v>
      </c>
      <c r="K1050" s="30">
        <f>IFERROR(VLOOKUP(A1050,[5]数据处理!$A:$E,5,0),0)</f>
        <v>0</v>
      </c>
      <c r="L1050" s="30">
        <f>IFERROR(VLOOKUP(A1050,[5]数据处理!$A:$G,7,0),0)</f>
        <v>0</v>
      </c>
      <c r="M1050">
        <f t="shared" si="273"/>
        <v>2</v>
      </c>
      <c r="N1050">
        <f>IFERROR(VLOOKUP(A1050,[5]数据处理!$A:$C,3,0),0)</f>
        <v>0</v>
      </c>
      <c r="O1050">
        <f>IFERROR(VLOOKUP($A1050,[5]数据处理!$A:$N,14,0),0)</f>
        <v>2</v>
      </c>
      <c r="P1050">
        <f>IFERROR(VLOOKUP($A1050,[3]库存报告使用数据!$A$1:$B$65536,2,0),"")</f>
        <v>1378</v>
      </c>
      <c r="Q1050">
        <f>IFERROR(VLOOKUP($A1050,[3]库存报告使用数据!$A$1:$E$65536,5,0),"")</f>
        <v>416</v>
      </c>
      <c r="R1050">
        <f>IFERROR(VLOOKUP($A1050,[3]库存报告使用数据!$A$1:$H$65536,8,0),"")</f>
        <v>276</v>
      </c>
      <c r="S1050">
        <f>IFERROR(VLOOKUP($A1050,[3]库存报告使用数据!$A$1:$K$65536,11,0),"")</f>
        <v>349</v>
      </c>
      <c r="T1050">
        <f>IFERROR(VLOOKUP($A1050,[3]库存报告使用数据!$A$1:$C$65536,3,0),"")</f>
        <v>0</v>
      </c>
      <c r="U1050">
        <f>IFERROR(VLOOKUP($A1050,[3]库存报告使用数据!$A$1:$F$65536,6,0),"")</f>
        <v>0</v>
      </c>
      <c r="V1050">
        <f>IFERROR(VLOOKUP($A1050,[3]库存报告使用数据!$A$1:$I$65536,9,0),"")</f>
        <v>0</v>
      </c>
      <c r="W1050">
        <f>IFERROR(VLOOKUP($A1050,[3]库存报告使用数据!$A$1:$L$65536,12,0),"")</f>
        <v>3</v>
      </c>
      <c r="X1050" s="20">
        <f t="shared" si="274"/>
        <v>0</v>
      </c>
      <c r="Y1050" s="20">
        <f t="shared" si="275"/>
        <v>0</v>
      </c>
      <c r="Z1050" s="20">
        <f t="shared" si="276"/>
        <v>0</v>
      </c>
      <c r="AA1050" s="20">
        <f t="shared" si="277"/>
        <v>0.00859598853868195</v>
      </c>
      <c r="AB1050">
        <f>IFERROR(VLOOKUP($A1050,[3]库存报告使用数据!$A$1:$D$65536,4,0),"")</f>
        <v>0</v>
      </c>
      <c r="AC1050">
        <f>IFERROR(VLOOKUP($A1050,[3]库存报告使用数据!$A$1:$G$65536,7,0),"")</f>
        <v>0</v>
      </c>
      <c r="AD1050">
        <f>IFERROR(VLOOKUP($A1050,[3]库存报告使用数据!$A$1:$J$65536,10,0),"")</f>
        <v>0</v>
      </c>
      <c r="AE1050">
        <f>IFERROR(VLOOKUP($A1050,[3]库存报告使用数据!$A$1:$M$65536,13,0),"")</f>
        <v>0.82</v>
      </c>
      <c r="AF1050" s="20" t="str">
        <f t="shared" si="278"/>
        <v/>
      </c>
      <c r="AG1050" s="20" t="str">
        <f t="shared" si="279"/>
        <v/>
      </c>
      <c r="AH1050" s="20" t="str">
        <f t="shared" si="280"/>
        <v/>
      </c>
      <c r="AI1050" s="20" t="str">
        <f t="shared" si="281"/>
        <v>无销售广告费为0.82</v>
      </c>
      <c r="AJ1050">
        <f>IFERROR(VLOOKUP($B1050,[4]库存报告使用数据!$A$1:$B$65536,2,0),0)</f>
        <v>0</v>
      </c>
      <c r="AK1050">
        <f>IFERROR(VLOOKUP($B1050,[4]库存报告使用数据!$A$1:$C$65536,3,0),)</f>
        <v>1</v>
      </c>
      <c r="AL1050">
        <f>IFERROR(VLOOKUP($B1050,[4]库存报告使用数据!$A$1:$D$65536,4,0),)</f>
        <v>0</v>
      </c>
      <c r="AM1050">
        <f>IFERROR(VLOOKUP($B1050,[4]库存报告使用数据!$A$1:$E$65536,5,0),)</f>
        <v>1</v>
      </c>
      <c r="AN1050" s="20" t="str">
        <f t="shared" si="282"/>
        <v/>
      </c>
      <c r="AO1050" s="20">
        <f t="shared" si="283"/>
        <v>0</v>
      </c>
      <c r="AP1050" s="20" t="str">
        <f t="shared" si="284"/>
        <v/>
      </c>
      <c r="AQ1050" s="20">
        <f t="shared" si="285"/>
        <v>0</v>
      </c>
      <c r="AR1050" s="32">
        <f t="shared" si="286"/>
        <v>0</v>
      </c>
      <c r="AS1050" s="32">
        <f t="shared" si="287"/>
        <v>0</v>
      </c>
      <c r="AT1050" s="32">
        <f t="shared" si="288"/>
        <v>2</v>
      </c>
      <c r="AU1050" s="28" t="str">
        <f t="shared" si="289"/>
        <v>库存为2</v>
      </c>
      <c r="AV1050" s="34" t="str">
        <f>IFERROR(时间!$B$4+AU1050,"上周无销量")</f>
        <v>上周无销量</v>
      </c>
    </row>
    <row r="1051" spans="1:48">
      <c r="A1051" s="18" t="s">
        <v>1096</v>
      </c>
      <c r="B1051" t="str">
        <f>VLOOKUP(A1051,'[1]sku-asin（子）'!$A:$B,2,0)</f>
        <v>B074V6NNT4</v>
      </c>
      <c r="C1051" t="str">
        <f>VLOOKUP(A1051,'[1]子sku-父sku'!$A:$B,2,0)</f>
        <v>LYQ-WH1109</v>
      </c>
      <c r="D1051" s="28">
        <f>IFERROR(VLOOKUP(A1051,[2]库存报告使用数据处理!$A:$C,3,0),0)</f>
        <v>0</v>
      </c>
      <c r="E1051" s="28">
        <f>IFERROR(VLOOKUP(A1051,[2]库存报告使用数据处理!$A:$D,4,0),0)</f>
        <v>1</v>
      </c>
      <c r="F1051" s="28">
        <f>IFERROR(VLOOKUP(A1051,[2]库存报告使用数据处理!$A:$E,5,0),0)</f>
        <v>0</v>
      </c>
      <c r="G1051" s="28">
        <f>IFERROR(VLOOKUP(A1051,[2]库存报告使用数据处理!$A:$F,6,0),0)</f>
        <v>1</v>
      </c>
      <c r="H1051" s="29">
        <f>IFERROR(VLOOKUP(A1051,[2]库存报告使用数据处理!$A:$G,7,0),0)</f>
        <v>9.99</v>
      </c>
      <c r="I1051">
        <f>IFERROR(VLOOKUP(A1051,[5]数据处理!$A:$B,2,0),0)</f>
        <v>9</v>
      </c>
      <c r="J1051" s="30">
        <f>IFERROR(VLOOKUP(A1051,[5]数据处理!$A:$D,4,0),0)</f>
        <v>0</v>
      </c>
      <c r="K1051" s="30">
        <f>IFERROR(VLOOKUP(A1051,[5]数据处理!$A:$E,5,0),0)</f>
        <v>0</v>
      </c>
      <c r="L1051" s="30">
        <f>IFERROR(VLOOKUP(A1051,[5]数据处理!$A:$G,7,0),0)</f>
        <v>0</v>
      </c>
      <c r="M1051">
        <f t="shared" si="273"/>
        <v>9</v>
      </c>
      <c r="N1051">
        <f>IFERROR(VLOOKUP(A1051,[5]数据处理!$A:$C,3,0),0)</f>
        <v>0</v>
      </c>
      <c r="O1051">
        <f>IFERROR(VLOOKUP($A1051,[5]数据处理!$A:$N,14,0),0)</f>
        <v>9</v>
      </c>
      <c r="P1051">
        <f>IFERROR(VLOOKUP($A1051,[3]库存报告使用数据!$A$1:$B$65536,2,0),"")</f>
        <v>6679</v>
      </c>
      <c r="Q1051">
        <f>IFERROR(VLOOKUP($A1051,[3]库存报告使用数据!$A$1:$E$65536,5,0),"")</f>
        <v>4141</v>
      </c>
      <c r="R1051">
        <f>IFERROR(VLOOKUP($A1051,[3]库存报告使用数据!$A$1:$H$65536,8,0),"")</f>
        <v>301</v>
      </c>
      <c r="S1051">
        <f>IFERROR(VLOOKUP($A1051,[3]库存报告使用数据!$A$1:$K$65536,11,0),"")</f>
        <v>378</v>
      </c>
      <c r="T1051">
        <f>IFERROR(VLOOKUP($A1051,[3]库存报告使用数据!$A$1:$C$65536,3,0),"")</f>
        <v>14</v>
      </c>
      <c r="U1051">
        <f>IFERROR(VLOOKUP($A1051,[3]库存报告使用数据!$A$1:$F$65536,6,0),"")</f>
        <v>10</v>
      </c>
      <c r="V1051">
        <f>IFERROR(VLOOKUP($A1051,[3]库存报告使用数据!$A$1:$I$65536,9,0),"")</f>
        <v>1</v>
      </c>
      <c r="W1051">
        <f>IFERROR(VLOOKUP($A1051,[3]库存报告使用数据!$A$1:$L$65536,12,0),"")</f>
        <v>2</v>
      </c>
      <c r="X1051" s="20">
        <f t="shared" si="274"/>
        <v>0.00209612217397814</v>
      </c>
      <c r="Y1051" s="20">
        <f t="shared" si="275"/>
        <v>0.00241487563390485</v>
      </c>
      <c r="Z1051" s="20">
        <f t="shared" si="276"/>
        <v>0.00332225913621262</v>
      </c>
      <c r="AA1051" s="20">
        <f t="shared" si="277"/>
        <v>0.00529100529100529</v>
      </c>
      <c r="AB1051">
        <f>IFERROR(VLOOKUP($A1051,[3]库存报告使用数据!$A$1:$D$65536,4,0),"")</f>
        <v>2.64</v>
      </c>
      <c r="AC1051">
        <f>IFERROR(VLOOKUP($A1051,[3]库存报告使用数据!$A$1:$G$65536,7,0),"")</f>
        <v>2.06</v>
      </c>
      <c r="AD1051">
        <f>IFERROR(VLOOKUP($A1051,[3]库存报告使用数据!$A$1:$J$65536,10,0),"")</f>
        <v>0.29</v>
      </c>
      <c r="AE1051">
        <f>IFERROR(VLOOKUP($A1051,[3]库存报告使用数据!$A$1:$M$65536,13,0),"")</f>
        <v>0.6</v>
      </c>
      <c r="AF1051" s="20" t="str">
        <f t="shared" si="278"/>
        <v>无销售广告费为2.64</v>
      </c>
      <c r="AG1051" s="20">
        <f t="shared" si="279"/>
        <v>0.206206206206206</v>
      </c>
      <c r="AH1051" s="20" t="str">
        <f t="shared" si="280"/>
        <v>无销售广告费为0.29</v>
      </c>
      <c r="AI1051" s="20">
        <f t="shared" si="281"/>
        <v>0.0600600600600601</v>
      </c>
      <c r="AJ1051">
        <f>IFERROR(VLOOKUP($B1051,[4]库存报告使用数据!$A$1:$B$65536,2,0),0)</f>
        <v>0</v>
      </c>
      <c r="AK1051">
        <f>IFERROR(VLOOKUP($B1051,[4]库存报告使用数据!$A$1:$C$65536,3,0),)</f>
        <v>4</v>
      </c>
      <c r="AL1051">
        <f>IFERROR(VLOOKUP($B1051,[4]库存报告使用数据!$A$1:$D$65536,4,0),)</f>
        <v>1</v>
      </c>
      <c r="AM1051">
        <f>IFERROR(VLOOKUP($B1051,[4]库存报告使用数据!$A$1:$E$65536,5,0),)</f>
        <v>2</v>
      </c>
      <c r="AN1051" s="20" t="str">
        <f t="shared" si="282"/>
        <v/>
      </c>
      <c r="AO1051" s="20">
        <f t="shared" si="283"/>
        <v>0.25</v>
      </c>
      <c r="AP1051" s="20">
        <f t="shared" si="284"/>
        <v>0</v>
      </c>
      <c r="AQ1051" s="20">
        <f t="shared" si="285"/>
        <v>0.5</v>
      </c>
      <c r="AR1051" s="32">
        <f t="shared" si="286"/>
        <v>0</v>
      </c>
      <c r="AS1051" s="32">
        <f t="shared" si="287"/>
        <v>0</v>
      </c>
      <c r="AT1051" s="32">
        <f t="shared" si="288"/>
        <v>9</v>
      </c>
      <c r="AU1051" s="28" t="str">
        <f t="shared" si="289"/>
        <v>库存为9</v>
      </c>
      <c r="AV1051" s="34" t="str">
        <f>IFERROR(时间!$B$4+AU1051,"上周无销量")</f>
        <v>上周无销量</v>
      </c>
    </row>
    <row r="1052" spans="1:48">
      <c r="A1052" s="18" t="s">
        <v>1097</v>
      </c>
      <c r="B1052" t="str">
        <f>VLOOKUP(A1052,'[1]sku-asin（子）'!$A:$B,2,0)</f>
        <v>B074V717QH</v>
      </c>
      <c r="C1052" t="str">
        <f>VLOOKUP(A1052,'[1]子sku-父sku'!$A:$B,2,0)</f>
        <v>LYQ-WH1109</v>
      </c>
      <c r="D1052" s="28">
        <f>IFERROR(VLOOKUP(A1052,[2]库存报告使用数据处理!$A:$C,3,0),0)</f>
        <v>0</v>
      </c>
      <c r="E1052" s="28">
        <f>IFERROR(VLOOKUP(A1052,[2]库存报告使用数据处理!$A:$D,4,0),0)</f>
        <v>0</v>
      </c>
      <c r="F1052" s="28">
        <f>IFERROR(VLOOKUP(A1052,[2]库存报告使用数据处理!$A:$E,5,0),0)</f>
        <v>0</v>
      </c>
      <c r="G1052" s="28">
        <f>IFERROR(VLOOKUP(A1052,[2]库存报告使用数据处理!$A:$F,6,0),0)</f>
        <v>0</v>
      </c>
      <c r="H1052" s="29">
        <f>IFERROR(VLOOKUP(A1052,[2]库存报告使用数据处理!$A:$G,7,0),0)</f>
        <v>0</v>
      </c>
      <c r="I1052">
        <f>IFERROR(VLOOKUP(A1052,[5]数据处理!$A:$B,2,0),0)</f>
        <v>6</v>
      </c>
      <c r="J1052" s="30">
        <f>IFERROR(VLOOKUP(A1052,[5]数据处理!$A:$D,4,0),0)</f>
        <v>0</v>
      </c>
      <c r="K1052" s="30">
        <f>IFERROR(VLOOKUP(A1052,[5]数据处理!$A:$E,5,0),0)</f>
        <v>0</v>
      </c>
      <c r="L1052" s="30">
        <f>IFERROR(VLOOKUP(A1052,[5]数据处理!$A:$G,7,0),0)</f>
        <v>0</v>
      </c>
      <c r="M1052">
        <f t="shared" si="273"/>
        <v>6</v>
      </c>
      <c r="N1052">
        <f>IFERROR(VLOOKUP(A1052,[5]数据处理!$A:$C,3,0),0)</f>
        <v>0</v>
      </c>
      <c r="O1052">
        <f>IFERROR(VLOOKUP($A1052,[5]数据处理!$A:$N,14,0),0)</f>
        <v>6</v>
      </c>
      <c r="P1052">
        <f>IFERROR(VLOOKUP($A1052,[3]库存报告使用数据!$A$1:$B$65536,2,0),"")</f>
        <v>738</v>
      </c>
      <c r="Q1052">
        <f>IFERROR(VLOOKUP($A1052,[3]库存报告使用数据!$A$1:$E$65536,5,0),"")</f>
        <v>213</v>
      </c>
      <c r="R1052">
        <f>IFERROR(VLOOKUP($A1052,[3]库存报告使用数据!$A$1:$H$65536,8,0),"")</f>
        <v>259</v>
      </c>
      <c r="S1052">
        <f>IFERROR(VLOOKUP($A1052,[3]库存报告使用数据!$A$1:$K$65536,11,0),"")</f>
        <v>283</v>
      </c>
      <c r="T1052">
        <f>IFERROR(VLOOKUP($A1052,[3]库存报告使用数据!$A$1:$C$65536,3,0),"")</f>
        <v>0</v>
      </c>
      <c r="U1052">
        <f>IFERROR(VLOOKUP($A1052,[3]库存报告使用数据!$A$1:$F$65536,6,0),"")</f>
        <v>0</v>
      </c>
      <c r="V1052">
        <f>IFERROR(VLOOKUP($A1052,[3]库存报告使用数据!$A$1:$I$65536,9,0),"")</f>
        <v>0</v>
      </c>
      <c r="W1052">
        <f>IFERROR(VLOOKUP($A1052,[3]库存报告使用数据!$A$1:$L$65536,12,0),"")</f>
        <v>1</v>
      </c>
      <c r="X1052" s="20">
        <f t="shared" si="274"/>
        <v>0</v>
      </c>
      <c r="Y1052" s="20">
        <f t="shared" si="275"/>
        <v>0</v>
      </c>
      <c r="Z1052" s="20">
        <f t="shared" si="276"/>
        <v>0</v>
      </c>
      <c r="AA1052" s="20">
        <f t="shared" si="277"/>
        <v>0.00353356890459364</v>
      </c>
      <c r="AB1052">
        <f>IFERROR(VLOOKUP($A1052,[3]库存报告使用数据!$A$1:$D$65536,4,0),"")</f>
        <v>0</v>
      </c>
      <c r="AC1052">
        <f>IFERROR(VLOOKUP($A1052,[3]库存报告使用数据!$A$1:$G$65536,7,0),"")</f>
        <v>0</v>
      </c>
      <c r="AD1052">
        <f>IFERROR(VLOOKUP($A1052,[3]库存报告使用数据!$A$1:$J$65536,10,0),"")</f>
        <v>0</v>
      </c>
      <c r="AE1052">
        <f>IFERROR(VLOOKUP($A1052,[3]库存报告使用数据!$A$1:$M$65536,13,0),"")</f>
        <v>0.3</v>
      </c>
      <c r="AF1052" s="20" t="str">
        <f t="shared" si="278"/>
        <v/>
      </c>
      <c r="AG1052" s="20" t="str">
        <f t="shared" si="279"/>
        <v/>
      </c>
      <c r="AH1052" s="20" t="str">
        <f t="shared" si="280"/>
        <v/>
      </c>
      <c r="AI1052" s="20" t="str">
        <f t="shared" si="281"/>
        <v>无销售广告费为0.3</v>
      </c>
      <c r="AJ1052">
        <f>IFERROR(VLOOKUP($B1052,[4]库存报告使用数据!$A$1:$B$65536,2,0),0)</f>
        <v>1</v>
      </c>
      <c r="AK1052">
        <f>IFERROR(VLOOKUP($B1052,[4]库存报告使用数据!$A$1:$C$65536,3,0),)</f>
        <v>1</v>
      </c>
      <c r="AL1052">
        <f>IFERROR(VLOOKUP($B1052,[4]库存报告使用数据!$A$1:$D$65536,4,0),)</f>
        <v>0</v>
      </c>
      <c r="AM1052">
        <f>IFERROR(VLOOKUP($B1052,[4]库存报告使用数据!$A$1:$E$65536,5,0),)</f>
        <v>1</v>
      </c>
      <c r="AN1052" s="20">
        <f t="shared" si="282"/>
        <v>0</v>
      </c>
      <c r="AO1052" s="20">
        <f t="shared" si="283"/>
        <v>0</v>
      </c>
      <c r="AP1052" s="20" t="str">
        <f t="shared" si="284"/>
        <v/>
      </c>
      <c r="AQ1052" s="20">
        <f t="shared" si="285"/>
        <v>0</v>
      </c>
      <c r="AR1052" s="32">
        <f t="shared" si="286"/>
        <v>0</v>
      </c>
      <c r="AS1052" s="32">
        <f t="shared" si="287"/>
        <v>0</v>
      </c>
      <c r="AT1052" s="32">
        <f t="shared" si="288"/>
        <v>6</v>
      </c>
      <c r="AU1052" s="28" t="str">
        <f t="shared" si="289"/>
        <v>库存为6</v>
      </c>
      <c r="AV1052" s="34" t="str">
        <f>IFERROR(时间!$B$4+AU1052,"上周无销量")</f>
        <v>上周无销量</v>
      </c>
    </row>
    <row r="1053" spans="1:48">
      <c r="A1053" s="18" t="s">
        <v>1098</v>
      </c>
      <c r="B1053" t="str">
        <f>VLOOKUP(A1053,'[1]sku-asin（子）'!$A:$B,2,0)</f>
        <v>B074V6X26G</v>
      </c>
      <c r="C1053" t="str">
        <f>VLOOKUP(A1053,'[1]子sku-父sku'!$A:$B,2,0)</f>
        <v>LYQ-WH1109</v>
      </c>
      <c r="D1053" s="28">
        <f>IFERROR(VLOOKUP(A1053,[2]库存报告使用数据处理!$A:$C,3,0),0)</f>
        <v>0</v>
      </c>
      <c r="E1053" s="28">
        <f>IFERROR(VLOOKUP(A1053,[2]库存报告使用数据处理!$A:$D,4,0),0)</f>
        <v>0</v>
      </c>
      <c r="F1053" s="28">
        <f>IFERROR(VLOOKUP(A1053,[2]库存报告使用数据处理!$A:$E,5,0),0)</f>
        <v>0</v>
      </c>
      <c r="G1053" s="28">
        <f>IFERROR(VLOOKUP(A1053,[2]库存报告使用数据处理!$A:$F,6,0),0)</f>
        <v>0</v>
      </c>
      <c r="H1053" s="29">
        <f>IFERROR(VLOOKUP(A1053,[2]库存报告使用数据处理!$A:$G,7,0),0)</f>
        <v>0</v>
      </c>
      <c r="I1053">
        <f>IFERROR(VLOOKUP(A1053,[5]数据处理!$A:$B,2,0),0)</f>
        <v>2</v>
      </c>
      <c r="J1053" s="30">
        <f>IFERROR(VLOOKUP(A1053,[5]数据处理!$A:$D,4,0),0)</f>
        <v>0</v>
      </c>
      <c r="K1053" s="30">
        <f>IFERROR(VLOOKUP(A1053,[5]数据处理!$A:$E,5,0),0)</f>
        <v>0</v>
      </c>
      <c r="L1053" s="30">
        <f>IFERROR(VLOOKUP(A1053,[5]数据处理!$A:$G,7,0),0)</f>
        <v>0</v>
      </c>
      <c r="M1053">
        <f t="shared" si="273"/>
        <v>2</v>
      </c>
      <c r="N1053">
        <f>IFERROR(VLOOKUP(A1053,[5]数据处理!$A:$C,3,0),0)</f>
        <v>0</v>
      </c>
      <c r="O1053">
        <f>IFERROR(VLOOKUP($A1053,[5]数据处理!$A:$N,14,0),0)</f>
        <v>2</v>
      </c>
      <c r="P1053">
        <f>IFERROR(VLOOKUP($A1053,[3]库存报告使用数据!$A$1:$B$65536,2,0),"")</f>
        <v>1033</v>
      </c>
      <c r="Q1053">
        <f>IFERROR(VLOOKUP($A1053,[3]库存报告使用数据!$A$1:$E$65536,5,0),"")</f>
        <v>535</v>
      </c>
      <c r="R1053">
        <f>IFERROR(VLOOKUP($A1053,[3]库存报告使用数据!$A$1:$H$65536,8,0),"")</f>
        <v>80</v>
      </c>
      <c r="S1053">
        <f>IFERROR(VLOOKUP($A1053,[3]库存报告使用数据!$A$1:$K$65536,11,0),"")</f>
        <v>84</v>
      </c>
      <c r="T1053">
        <f>IFERROR(VLOOKUP($A1053,[3]库存报告使用数据!$A$1:$C$65536,3,0),"")</f>
        <v>1</v>
      </c>
      <c r="U1053">
        <f>IFERROR(VLOOKUP($A1053,[3]库存报告使用数据!$A$1:$F$65536,6,0),"")</f>
        <v>1</v>
      </c>
      <c r="V1053">
        <f>IFERROR(VLOOKUP($A1053,[3]库存报告使用数据!$A$1:$I$65536,9,0),"")</f>
        <v>0</v>
      </c>
      <c r="W1053">
        <f>IFERROR(VLOOKUP($A1053,[3]库存报告使用数据!$A$1:$L$65536,12,0),"")</f>
        <v>0</v>
      </c>
      <c r="X1053" s="20">
        <f t="shared" si="274"/>
        <v>0.000968054211035818</v>
      </c>
      <c r="Y1053" s="20">
        <f t="shared" si="275"/>
        <v>0.00186915887850467</v>
      </c>
      <c r="Z1053" s="20">
        <f t="shared" si="276"/>
        <v>0</v>
      </c>
      <c r="AA1053" s="20">
        <f t="shared" si="277"/>
        <v>0</v>
      </c>
      <c r="AB1053">
        <f>IFERROR(VLOOKUP($A1053,[3]库存报告使用数据!$A$1:$D$65536,4,0),"")</f>
        <v>0.3</v>
      </c>
      <c r="AC1053">
        <f>IFERROR(VLOOKUP($A1053,[3]库存报告使用数据!$A$1:$G$65536,7,0),"")</f>
        <v>0.3</v>
      </c>
      <c r="AD1053">
        <f>IFERROR(VLOOKUP($A1053,[3]库存报告使用数据!$A$1:$J$65536,10,0),"")</f>
        <v>0</v>
      </c>
      <c r="AE1053">
        <f>IFERROR(VLOOKUP($A1053,[3]库存报告使用数据!$A$1:$M$65536,13,0),"")</f>
        <v>0</v>
      </c>
      <c r="AF1053" s="20" t="str">
        <f t="shared" si="278"/>
        <v>无销售广告费为0.3</v>
      </c>
      <c r="AG1053" s="20" t="str">
        <f t="shared" si="279"/>
        <v>无销售广告费为0.3</v>
      </c>
      <c r="AH1053" s="20" t="str">
        <f t="shared" si="280"/>
        <v/>
      </c>
      <c r="AI1053" s="20" t="str">
        <f t="shared" si="281"/>
        <v/>
      </c>
      <c r="AJ1053">
        <f>IFERROR(VLOOKUP($B1053,[4]库存报告使用数据!$A$1:$B$65536,2,0),0)</f>
        <v>1</v>
      </c>
      <c r="AK1053">
        <f>IFERROR(VLOOKUP($B1053,[4]库存报告使用数据!$A$1:$C$65536,3,0),)</f>
        <v>0</v>
      </c>
      <c r="AL1053">
        <f>IFERROR(VLOOKUP($B1053,[4]库存报告使用数据!$A$1:$D$65536,4,0),)</f>
        <v>0</v>
      </c>
      <c r="AM1053">
        <f>IFERROR(VLOOKUP($B1053,[4]库存报告使用数据!$A$1:$E$65536,5,0),)</f>
        <v>4</v>
      </c>
      <c r="AN1053" s="20">
        <f t="shared" si="282"/>
        <v>0</v>
      </c>
      <c r="AO1053" s="20" t="str">
        <f t="shared" si="283"/>
        <v/>
      </c>
      <c r="AP1053" s="20" t="str">
        <f t="shared" si="284"/>
        <v/>
      </c>
      <c r="AQ1053" s="20">
        <f t="shared" si="285"/>
        <v>0</v>
      </c>
      <c r="AR1053" s="32">
        <f t="shared" si="286"/>
        <v>0</v>
      </c>
      <c r="AS1053" s="32">
        <f t="shared" si="287"/>
        <v>0</v>
      </c>
      <c r="AT1053" s="32">
        <f t="shared" si="288"/>
        <v>2</v>
      </c>
      <c r="AU1053" s="28" t="str">
        <f t="shared" si="289"/>
        <v>库存为2</v>
      </c>
      <c r="AV1053" s="34" t="str">
        <f>IFERROR(时间!$B$4+AU1053,"上周无销量")</f>
        <v>上周无销量</v>
      </c>
    </row>
    <row r="1054" spans="1:48">
      <c r="A1054" s="18" t="s">
        <v>1099</v>
      </c>
      <c r="B1054" t="str">
        <f>VLOOKUP(A1054,'[1]sku-asin（子）'!$A:$B,2,0)</f>
        <v>B074V6XKTH</v>
      </c>
      <c r="C1054" t="str">
        <f>VLOOKUP(A1054,'[1]子sku-父sku'!$A:$B,2,0)</f>
        <v>LYQ-WH1109</v>
      </c>
      <c r="D1054" s="28">
        <f>IFERROR(VLOOKUP(A1054,[2]库存报告使用数据处理!$A:$C,3,0),0)</f>
        <v>0</v>
      </c>
      <c r="E1054" s="28">
        <f>IFERROR(VLOOKUP(A1054,[2]库存报告使用数据处理!$A:$D,4,0),0)</f>
        <v>0</v>
      </c>
      <c r="F1054" s="28">
        <f>IFERROR(VLOOKUP(A1054,[2]库存报告使用数据处理!$A:$E,5,0),0)</f>
        <v>0</v>
      </c>
      <c r="G1054" s="28">
        <f>IFERROR(VLOOKUP(A1054,[2]库存报告使用数据处理!$A:$F,6,0),0)</f>
        <v>0</v>
      </c>
      <c r="H1054" s="29">
        <f>IFERROR(VLOOKUP(A1054,[2]库存报告使用数据处理!$A:$G,7,0),0)</f>
        <v>0</v>
      </c>
      <c r="I1054">
        <f>IFERROR(VLOOKUP(A1054,[5]数据处理!$A:$B,2,0),0)</f>
        <v>3</v>
      </c>
      <c r="J1054" s="30">
        <f>IFERROR(VLOOKUP(A1054,[5]数据处理!$A:$D,4,0),0)</f>
        <v>0</v>
      </c>
      <c r="K1054" s="30">
        <f>IFERROR(VLOOKUP(A1054,[5]数据处理!$A:$E,5,0),0)</f>
        <v>0</v>
      </c>
      <c r="L1054" s="30">
        <f>IFERROR(VLOOKUP(A1054,[5]数据处理!$A:$G,7,0),0)</f>
        <v>0</v>
      </c>
      <c r="M1054">
        <f t="shared" si="273"/>
        <v>3</v>
      </c>
      <c r="N1054">
        <f>IFERROR(VLOOKUP(A1054,[5]数据处理!$A:$C,3,0),0)</f>
        <v>0</v>
      </c>
      <c r="O1054">
        <f>IFERROR(VLOOKUP($A1054,[5]数据处理!$A:$N,14,0),0)</f>
        <v>3</v>
      </c>
      <c r="P1054">
        <f>IFERROR(VLOOKUP($A1054,[3]库存报告使用数据!$A$1:$B$65536,2,0),"")</f>
        <v>5285</v>
      </c>
      <c r="Q1054">
        <f>IFERROR(VLOOKUP($A1054,[3]库存报告使用数据!$A$1:$E$65536,5,0),"")</f>
        <v>3412</v>
      </c>
      <c r="R1054">
        <f>IFERROR(VLOOKUP($A1054,[3]库存报告使用数据!$A$1:$H$65536,8,0),"")</f>
        <v>444</v>
      </c>
      <c r="S1054">
        <f>IFERROR(VLOOKUP($A1054,[3]库存报告使用数据!$A$1:$K$65536,11,0),"")</f>
        <v>351</v>
      </c>
      <c r="T1054">
        <f>IFERROR(VLOOKUP($A1054,[3]库存报告使用数据!$A$1:$C$65536,3,0),"")</f>
        <v>7</v>
      </c>
      <c r="U1054">
        <f>IFERROR(VLOOKUP($A1054,[3]库存报告使用数据!$A$1:$F$65536,6,0),"")</f>
        <v>6</v>
      </c>
      <c r="V1054">
        <f>IFERROR(VLOOKUP($A1054,[3]库存报告使用数据!$A$1:$I$65536,9,0),"")</f>
        <v>1</v>
      </c>
      <c r="W1054">
        <f>IFERROR(VLOOKUP($A1054,[3]库存报告使用数据!$A$1:$L$65536,12,0),"")</f>
        <v>0</v>
      </c>
      <c r="X1054" s="20">
        <f t="shared" si="274"/>
        <v>0.00132450331125828</v>
      </c>
      <c r="Y1054" s="20">
        <f t="shared" si="275"/>
        <v>0.00175849941383353</v>
      </c>
      <c r="Z1054" s="20">
        <f t="shared" si="276"/>
        <v>0.00225225225225225</v>
      </c>
      <c r="AA1054" s="20">
        <f t="shared" si="277"/>
        <v>0</v>
      </c>
      <c r="AB1054">
        <f>IFERROR(VLOOKUP($A1054,[3]库存报告使用数据!$A$1:$D$65536,4,0),"")</f>
        <v>1.19</v>
      </c>
      <c r="AC1054">
        <f>IFERROR(VLOOKUP($A1054,[3]库存报告使用数据!$A$1:$G$65536,7,0),"")</f>
        <v>1.04</v>
      </c>
      <c r="AD1054">
        <f>IFERROR(VLOOKUP($A1054,[3]库存报告使用数据!$A$1:$J$65536,10,0),"")</f>
        <v>0.11</v>
      </c>
      <c r="AE1054">
        <f>IFERROR(VLOOKUP($A1054,[3]库存报告使用数据!$A$1:$M$65536,13,0),"")</f>
        <v>0</v>
      </c>
      <c r="AF1054" s="20" t="str">
        <f t="shared" si="278"/>
        <v>无销售广告费为1.19</v>
      </c>
      <c r="AG1054" s="20" t="str">
        <f t="shared" si="279"/>
        <v>无销售广告费为1.04</v>
      </c>
      <c r="AH1054" s="20" t="str">
        <f t="shared" si="280"/>
        <v>无销售广告费为0.11</v>
      </c>
      <c r="AI1054" s="20" t="str">
        <f t="shared" si="281"/>
        <v/>
      </c>
      <c r="AJ1054">
        <f>IFERROR(VLOOKUP($B1054,[4]库存报告使用数据!$A$1:$B$65536,2,0),0)</f>
        <v>1</v>
      </c>
      <c r="AK1054">
        <f>IFERROR(VLOOKUP($B1054,[4]库存报告使用数据!$A$1:$C$65536,3,0),)</f>
        <v>3</v>
      </c>
      <c r="AL1054">
        <f>IFERROR(VLOOKUP($B1054,[4]库存报告使用数据!$A$1:$D$65536,4,0),)</f>
        <v>1</v>
      </c>
      <c r="AM1054">
        <f>IFERROR(VLOOKUP($B1054,[4]库存报告使用数据!$A$1:$E$65536,5,0),)</f>
        <v>0</v>
      </c>
      <c r="AN1054" s="20">
        <f t="shared" si="282"/>
        <v>0</v>
      </c>
      <c r="AO1054" s="20">
        <f t="shared" si="283"/>
        <v>0</v>
      </c>
      <c r="AP1054" s="20">
        <f t="shared" si="284"/>
        <v>0</v>
      </c>
      <c r="AQ1054" s="20" t="str">
        <f t="shared" si="285"/>
        <v/>
      </c>
      <c r="AR1054" s="32">
        <f t="shared" si="286"/>
        <v>0</v>
      </c>
      <c r="AS1054" s="32">
        <f t="shared" si="287"/>
        <v>0</v>
      </c>
      <c r="AT1054" s="32">
        <f t="shared" si="288"/>
        <v>3</v>
      </c>
      <c r="AU1054" s="28" t="str">
        <f t="shared" si="289"/>
        <v>库存为3</v>
      </c>
      <c r="AV1054" s="34" t="str">
        <f>IFERROR(时间!$B$4+AU1054,"上周无销量")</f>
        <v>上周无销量</v>
      </c>
    </row>
    <row r="1055" spans="1:48">
      <c r="A1055" s="18" t="s">
        <v>1100</v>
      </c>
      <c r="B1055" t="str">
        <f>VLOOKUP(A1055,'[1]sku-asin（子）'!$A:$B,2,0)</f>
        <v>B074V7DJSZ</v>
      </c>
      <c r="C1055" t="str">
        <f>VLOOKUP(A1055,'[1]子sku-父sku'!$A:$B,2,0)</f>
        <v>LYQ-WH1109</v>
      </c>
      <c r="D1055" s="28">
        <f>IFERROR(VLOOKUP(A1055,[2]库存报告使用数据处理!$A:$C,3,0),0)</f>
        <v>0</v>
      </c>
      <c r="E1055" s="28">
        <f>IFERROR(VLOOKUP(A1055,[2]库存报告使用数据处理!$A:$D,4,0),0)</f>
        <v>0</v>
      </c>
      <c r="F1055" s="28">
        <f>IFERROR(VLOOKUP(A1055,[2]库存报告使用数据处理!$A:$E,5,0),0)</f>
        <v>0</v>
      </c>
      <c r="G1055" s="28">
        <f>IFERROR(VLOOKUP(A1055,[2]库存报告使用数据处理!$A:$F,6,0),0)</f>
        <v>0</v>
      </c>
      <c r="H1055" s="29">
        <f>IFERROR(VLOOKUP(A1055,[2]库存报告使用数据处理!$A:$G,7,0),0)</f>
        <v>0</v>
      </c>
      <c r="I1055">
        <f>IFERROR(VLOOKUP(A1055,[5]数据处理!$A:$B,2,0),0)</f>
        <v>1</v>
      </c>
      <c r="J1055" s="30">
        <f>IFERROR(VLOOKUP(A1055,[5]数据处理!$A:$D,4,0),0)</f>
        <v>0</v>
      </c>
      <c r="K1055" s="30">
        <f>IFERROR(VLOOKUP(A1055,[5]数据处理!$A:$E,5,0),0)</f>
        <v>0</v>
      </c>
      <c r="L1055" s="30">
        <f>IFERROR(VLOOKUP(A1055,[5]数据处理!$A:$G,7,0),0)</f>
        <v>0</v>
      </c>
      <c r="M1055">
        <f t="shared" si="273"/>
        <v>1</v>
      </c>
      <c r="N1055">
        <f>IFERROR(VLOOKUP(A1055,[5]数据处理!$A:$C,3,0),0)</f>
        <v>0</v>
      </c>
      <c r="O1055">
        <f>IFERROR(VLOOKUP($A1055,[5]数据处理!$A:$N,14,0),0)</f>
        <v>1</v>
      </c>
      <c r="P1055">
        <f>IFERROR(VLOOKUP($A1055,[3]库存报告使用数据!$A$1:$B$65536,2,0),"")</f>
        <v>127</v>
      </c>
      <c r="Q1055">
        <f>IFERROR(VLOOKUP($A1055,[3]库存报告使用数据!$A$1:$E$65536,5,0),"")</f>
        <v>44</v>
      </c>
      <c r="R1055">
        <f>IFERROR(VLOOKUP($A1055,[3]库存报告使用数据!$A$1:$H$65536,8,0),"")</f>
        <v>23</v>
      </c>
      <c r="S1055">
        <f>IFERROR(VLOOKUP($A1055,[3]库存报告使用数据!$A$1:$K$65536,11,0),"")</f>
        <v>19</v>
      </c>
      <c r="T1055">
        <f>IFERROR(VLOOKUP($A1055,[3]库存报告使用数据!$A$1:$C$65536,3,0),"")</f>
        <v>0</v>
      </c>
      <c r="U1055">
        <f>IFERROR(VLOOKUP($A1055,[3]库存报告使用数据!$A$1:$F$65536,6,0),"")</f>
        <v>0</v>
      </c>
      <c r="V1055">
        <f>IFERROR(VLOOKUP($A1055,[3]库存报告使用数据!$A$1:$I$65536,9,0),"")</f>
        <v>0</v>
      </c>
      <c r="W1055">
        <f>IFERROR(VLOOKUP($A1055,[3]库存报告使用数据!$A$1:$L$65536,12,0),"")</f>
        <v>0</v>
      </c>
      <c r="X1055" s="20">
        <f t="shared" si="274"/>
        <v>0</v>
      </c>
      <c r="Y1055" s="20">
        <f t="shared" si="275"/>
        <v>0</v>
      </c>
      <c r="Z1055" s="20">
        <f t="shared" si="276"/>
        <v>0</v>
      </c>
      <c r="AA1055" s="20">
        <f t="shared" si="277"/>
        <v>0</v>
      </c>
      <c r="AB1055">
        <f>IFERROR(VLOOKUP($A1055,[3]库存报告使用数据!$A$1:$D$65536,4,0),"")</f>
        <v>0</v>
      </c>
      <c r="AC1055">
        <f>IFERROR(VLOOKUP($A1055,[3]库存报告使用数据!$A$1:$G$65536,7,0),"")</f>
        <v>0</v>
      </c>
      <c r="AD1055">
        <f>IFERROR(VLOOKUP($A1055,[3]库存报告使用数据!$A$1:$J$65536,10,0),"")</f>
        <v>0</v>
      </c>
      <c r="AE1055">
        <f>IFERROR(VLOOKUP($A1055,[3]库存报告使用数据!$A$1:$M$65536,13,0),"")</f>
        <v>0</v>
      </c>
      <c r="AF1055" s="20" t="str">
        <f t="shared" si="278"/>
        <v/>
      </c>
      <c r="AG1055" s="20" t="str">
        <f t="shared" si="279"/>
        <v/>
      </c>
      <c r="AH1055" s="20" t="str">
        <f t="shared" si="280"/>
        <v/>
      </c>
      <c r="AI1055" s="20" t="str">
        <f t="shared" si="281"/>
        <v/>
      </c>
      <c r="AJ1055">
        <f>IFERROR(VLOOKUP($B1055,[4]库存报告使用数据!$A$1:$B$65536,2,0),0)</f>
        <v>0</v>
      </c>
      <c r="AK1055">
        <f>IFERROR(VLOOKUP($B1055,[4]库存报告使用数据!$A$1:$C$65536,3,0),)</f>
        <v>0</v>
      </c>
      <c r="AL1055">
        <f>IFERROR(VLOOKUP($B1055,[4]库存报告使用数据!$A$1:$D$65536,4,0),)</f>
        <v>0</v>
      </c>
      <c r="AM1055">
        <f>IFERROR(VLOOKUP($B1055,[4]库存报告使用数据!$A$1:$E$65536,5,0),)</f>
        <v>0</v>
      </c>
      <c r="AN1055" s="20" t="str">
        <f t="shared" si="282"/>
        <v/>
      </c>
      <c r="AO1055" s="20" t="str">
        <f t="shared" si="283"/>
        <v/>
      </c>
      <c r="AP1055" s="20" t="str">
        <f t="shared" si="284"/>
        <v/>
      </c>
      <c r="AQ1055" s="20" t="str">
        <f t="shared" si="285"/>
        <v/>
      </c>
      <c r="AR1055" s="32">
        <f t="shared" si="286"/>
        <v>0</v>
      </c>
      <c r="AS1055" s="32">
        <f t="shared" si="287"/>
        <v>0</v>
      </c>
      <c r="AT1055" s="32">
        <f t="shared" si="288"/>
        <v>1</v>
      </c>
      <c r="AU1055" s="28" t="str">
        <f t="shared" si="289"/>
        <v>库存为1</v>
      </c>
      <c r="AV1055" s="34" t="str">
        <f>IFERROR(时间!$B$4+AU1055,"上周无销量")</f>
        <v>上周无销量</v>
      </c>
    </row>
    <row r="1056" spans="1:48">
      <c r="A1056" s="18" t="s">
        <v>1101</v>
      </c>
      <c r="B1056" t="str">
        <f>VLOOKUP(A1056,'[1]sku-asin（子）'!$A:$B,2,0)</f>
        <v>B074V79N2J</v>
      </c>
      <c r="C1056" t="str">
        <f>VLOOKUP(A1056,'[1]子sku-父sku'!$A:$B,2,0)</f>
        <v>LYQ-WH1109</v>
      </c>
      <c r="D1056" s="28">
        <f>IFERROR(VLOOKUP(A1056,[2]库存报告使用数据处理!$A:$C,3,0),0)</f>
        <v>0</v>
      </c>
      <c r="E1056" s="28">
        <f>IFERROR(VLOOKUP(A1056,[2]库存报告使用数据处理!$A:$D,4,0),0)</f>
        <v>0</v>
      </c>
      <c r="F1056" s="28">
        <f>IFERROR(VLOOKUP(A1056,[2]库存报告使用数据处理!$A:$E,5,0),0)</f>
        <v>0</v>
      </c>
      <c r="G1056" s="28">
        <f>IFERROR(VLOOKUP(A1056,[2]库存报告使用数据处理!$A:$F,6,0),0)</f>
        <v>0</v>
      </c>
      <c r="H1056" s="29">
        <f>IFERROR(VLOOKUP(A1056,[2]库存报告使用数据处理!$A:$G,7,0),0)</f>
        <v>0</v>
      </c>
      <c r="I1056">
        <f>IFERROR(VLOOKUP(A1056,[5]数据处理!$A:$B,2,0),0)</f>
        <v>2</v>
      </c>
      <c r="J1056" s="30">
        <f>IFERROR(VLOOKUP(A1056,[5]数据处理!$A:$D,4,0),0)</f>
        <v>0</v>
      </c>
      <c r="K1056" s="30">
        <f>IFERROR(VLOOKUP(A1056,[5]数据处理!$A:$E,5,0),0)</f>
        <v>0</v>
      </c>
      <c r="L1056" s="30">
        <f>IFERROR(VLOOKUP(A1056,[5]数据处理!$A:$G,7,0),0)</f>
        <v>0</v>
      </c>
      <c r="M1056">
        <f t="shared" si="273"/>
        <v>2</v>
      </c>
      <c r="N1056">
        <f>IFERROR(VLOOKUP(A1056,[5]数据处理!$A:$C,3,0),0)</f>
        <v>0</v>
      </c>
      <c r="O1056">
        <f>IFERROR(VLOOKUP($A1056,[5]数据处理!$A:$N,14,0),0)</f>
        <v>2</v>
      </c>
      <c r="P1056">
        <f>IFERROR(VLOOKUP($A1056,[3]库存报告使用数据!$A$1:$B$65536,2,0),"")</f>
        <v>1292</v>
      </c>
      <c r="Q1056">
        <f>IFERROR(VLOOKUP($A1056,[3]库存报告使用数据!$A$1:$E$65536,5,0),"")</f>
        <v>213</v>
      </c>
      <c r="R1056">
        <f>IFERROR(VLOOKUP($A1056,[3]库存报告使用数据!$A$1:$H$65536,8,0),"")</f>
        <v>135</v>
      </c>
      <c r="S1056">
        <f>IFERROR(VLOOKUP($A1056,[3]库存报告使用数据!$A$1:$K$65536,11,0),"")</f>
        <v>209</v>
      </c>
      <c r="T1056">
        <f>IFERROR(VLOOKUP($A1056,[3]库存报告使用数据!$A$1:$C$65536,3,0),"")</f>
        <v>4</v>
      </c>
      <c r="U1056">
        <f>IFERROR(VLOOKUP($A1056,[3]库存报告使用数据!$A$1:$F$65536,6,0),"")</f>
        <v>0</v>
      </c>
      <c r="V1056">
        <f>IFERROR(VLOOKUP($A1056,[3]库存报告使用数据!$A$1:$I$65536,9,0),"")</f>
        <v>0</v>
      </c>
      <c r="W1056">
        <f>IFERROR(VLOOKUP($A1056,[3]库存报告使用数据!$A$1:$L$65536,12,0),"")</f>
        <v>0</v>
      </c>
      <c r="X1056" s="20">
        <f t="shared" si="274"/>
        <v>0.00309597523219814</v>
      </c>
      <c r="Y1056" s="20">
        <f t="shared" si="275"/>
        <v>0</v>
      </c>
      <c r="Z1056" s="20">
        <f t="shared" si="276"/>
        <v>0</v>
      </c>
      <c r="AA1056" s="20">
        <f t="shared" si="277"/>
        <v>0</v>
      </c>
      <c r="AB1056">
        <f>IFERROR(VLOOKUP($A1056,[3]库存报告使用数据!$A$1:$D$65536,4,0),"")</f>
        <v>0.57</v>
      </c>
      <c r="AC1056">
        <f>IFERROR(VLOOKUP($A1056,[3]库存报告使用数据!$A$1:$G$65536,7,0),"")</f>
        <v>0</v>
      </c>
      <c r="AD1056">
        <f>IFERROR(VLOOKUP($A1056,[3]库存报告使用数据!$A$1:$J$65536,10,0),"")</f>
        <v>0</v>
      </c>
      <c r="AE1056">
        <f>IFERROR(VLOOKUP($A1056,[3]库存报告使用数据!$A$1:$M$65536,13,0),"")</f>
        <v>0</v>
      </c>
      <c r="AF1056" s="20" t="str">
        <f t="shared" si="278"/>
        <v>无销售广告费为0.57</v>
      </c>
      <c r="AG1056" s="20" t="str">
        <f t="shared" si="279"/>
        <v/>
      </c>
      <c r="AH1056" s="20" t="str">
        <f t="shared" si="280"/>
        <v/>
      </c>
      <c r="AI1056" s="20" t="str">
        <f t="shared" si="281"/>
        <v/>
      </c>
      <c r="AJ1056">
        <f>IFERROR(VLOOKUP($B1056,[4]库存报告使用数据!$A$1:$B$65536,2,0),0)</f>
        <v>2</v>
      </c>
      <c r="AK1056">
        <f>IFERROR(VLOOKUP($B1056,[4]库存报告使用数据!$A$1:$C$65536,3,0),)</f>
        <v>0</v>
      </c>
      <c r="AL1056">
        <f>IFERROR(VLOOKUP($B1056,[4]库存报告使用数据!$A$1:$D$65536,4,0),)</f>
        <v>1</v>
      </c>
      <c r="AM1056">
        <f>IFERROR(VLOOKUP($B1056,[4]库存报告使用数据!$A$1:$E$65536,5,0),)</f>
        <v>2</v>
      </c>
      <c r="AN1056" s="20">
        <f t="shared" si="282"/>
        <v>0</v>
      </c>
      <c r="AO1056" s="20" t="str">
        <f t="shared" si="283"/>
        <v/>
      </c>
      <c r="AP1056" s="20">
        <f t="shared" si="284"/>
        <v>0</v>
      </c>
      <c r="AQ1056" s="20">
        <f t="shared" si="285"/>
        <v>0</v>
      </c>
      <c r="AR1056" s="32">
        <f t="shared" si="286"/>
        <v>0</v>
      </c>
      <c r="AS1056" s="32">
        <f t="shared" si="287"/>
        <v>0</v>
      </c>
      <c r="AT1056" s="32">
        <f t="shared" si="288"/>
        <v>2</v>
      </c>
      <c r="AU1056" s="28" t="str">
        <f t="shared" si="289"/>
        <v>库存为2</v>
      </c>
      <c r="AV1056" s="34" t="str">
        <f>IFERROR(时间!$B$4+AU1056,"上周无销量")</f>
        <v>上周无销量</v>
      </c>
    </row>
    <row r="1057" spans="1:48">
      <c r="A1057" s="18" t="s">
        <v>1102</v>
      </c>
      <c r="B1057" t="str">
        <f>VLOOKUP(A1057,'[1]sku-asin（子）'!$A:$B,2,0)</f>
        <v>B074V7BZH7</v>
      </c>
      <c r="C1057" t="str">
        <f>VLOOKUP(A1057,'[1]子sku-父sku'!$A:$B,2,0)</f>
        <v>LYQ-WH1109</v>
      </c>
      <c r="D1057" s="28">
        <f>IFERROR(VLOOKUP(A1057,[2]库存报告使用数据处理!$A:$C,3,0),0)</f>
        <v>1</v>
      </c>
      <c r="E1057" s="28">
        <f>IFERROR(VLOOKUP(A1057,[2]库存报告使用数据处理!$A:$D,4,0),0)</f>
        <v>0</v>
      </c>
      <c r="F1057" s="28">
        <f>IFERROR(VLOOKUP(A1057,[2]库存报告使用数据处理!$A:$E,5,0),0)</f>
        <v>0</v>
      </c>
      <c r="G1057" s="28">
        <f>IFERROR(VLOOKUP(A1057,[2]库存报告使用数据处理!$A:$F,6,0),0)</f>
        <v>0</v>
      </c>
      <c r="H1057" s="29">
        <f>IFERROR(VLOOKUP(A1057,[2]库存报告使用数据处理!$A:$G,7,0),0)</f>
        <v>9.99</v>
      </c>
      <c r="I1057">
        <f>IFERROR(VLOOKUP(A1057,[5]数据处理!$A:$B,2,0),0)</f>
        <v>9</v>
      </c>
      <c r="J1057" s="30">
        <f>IFERROR(VLOOKUP(A1057,[5]数据处理!$A:$D,4,0),0)</f>
        <v>0</v>
      </c>
      <c r="K1057" s="30">
        <f>IFERROR(VLOOKUP(A1057,[5]数据处理!$A:$E,5,0),0)</f>
        <v>0</v>
      </c>
      <c r="L1057" s="30">
        <f>IFERROR(VLOOKUP(A1057,[5]数据处理!$A:$G,7,0),0)</f>
        <v>0</v>
      </c>
      <c r="M1057">
        <f t="shared" si="273"/>
        <v>9</v>
      </c>
      <c r="N1057">
        <f>IFERROR(VLOOKUP(A1057,[5]数据处理!$A:$C,3,0),0)</f>
        <v>0</v>
      </c>
      <c r="O1057">
        <f>IFERROR(VLOOKUP($A1057,[5]数据处理!$A:$N,14,0),0)</f>
        <v>8</v>
      </c>
      <c r="P1057">
        <f>IFERROR(VLOOKUP($A1057,[3]库存报告使用数据!$A$1:$B$65536,2,0),"")</f>
        <v>1214</v>
      </c>
      <c r="Q1057">
        <f>IFERROR(VLOOKUP($A1057,[3]库存报告使用数据!$A$1:$E$65536,5,0),"")</f>
        <v>244</v>
      </c>
      <c r="R1057">
        <f>IFERROR(VLOOKUP($A1057,[3]库存报告使用数据!$A$1:$H$65536,8,0),"")</f>
        <v>167</v>
      </c>
      <c r="S1057">
        <f>IFERROR(VLOOKUP($A1057,[3]库存报告使用数据!$A$1:$K$65536,11,0),"")</f>
        <v>197</v>
      </c>
      <c r="T1057">
        <f>IFERROR(VLOOKUP($A1057,[3]库存报告使用数据!$A$1:$C$65536,3,0),"")</f>
        <v>2</v>
      </c>
      <c r="U1057">
        <f>IFERROR(VLOOKUP($A1057,[3]库存报告使用数据!$A$1:$F$65536,6,0),"")</f>
        <v>2</v>
      </c>
      <c r="V1057">
        <f>IFERROR(VLOOKUP($A1057,[3]库存报告使用数据!$A$1:$I$65536,9,0),"")</f>
        <v>1</v>
      </c>
      <c r="W1057">
        <f>IFERROR(VLOOKUP($A1057,[3]库存报告使用数据!$A$1:$L$65536,12,0),"")</f>
        <v>2</v>
      </c>
      <c r="X1057" s="20">
        <f t="shared" si="274"/>
        <v>0.00164744645799012</v>
      </c>
      <c r="Y1057" s="20">
        <f t="shared" si="275"/>
        <v>0.00819672131147541</v>
      </c>
      <c r="Z1057" s="20">
        <f t="shared" si="276"/>
        <v>0.00598802395209581</v>
      </c>
      <c r="AA1057" s="20">
        <f t="shared" si="277"/>
        <v>0.0101522842639594</v>
      </c>
      <c r="AB1057">
        <f>IFERROR(VLOOKUP($A1057,[3]库存报告使用数据!$A$1:$D$65536,4,0),"")</f>
        <v>0.4</v>
      </c>
      <c r="AC1057">
        <f>IFERROR(VLOOKUP($A1057,[3]库存报告使用数据!$A$1:$G$65536,7,0),"")</f>
        <v>0.4</v>
      </c>
      <c r="AD1057">
        <f>IFERROR(VLOOKUP($A1057,[3]库存报告使用数据!$A$1:$J$65536,10,0),"")</f>
        <v>0.24</v>
      </c>
      <c r="AE1057">
        <f>IFERROR(VLOOKUP($A1057,[3]库存报告使用数据!$A$1:$M$65536,13,0),"")</f>
        <v>0.36</v>
      </c>
      <c r="AF1057" s="20">
        <f t="shared" si="278"/>
        <v>0.04004004004004</v>
      </c>
      <c r="AG1057" s="20" t="str">
        <f t="shared" si="279"/>
        <v>无销售广告费为0.4</v>
      </c>
      <c r="AH1057" s="20" t="str">
        <f t="shared" si="280"/>
        <v>无销售广告费为0.24</v>
      </c>
      <c r="AI1057" s="20" t="str">
        <f t="shared" si="281"/>
        <v>无销售广告费为0.36</v>
      </c>
      <c r="AJ1057">
        <f>IFERROR(VLOOKUP($B1057,[4]库存报告使用数据!$A$1:$B$65536,2,0),0)</f>
        <v>0</v>
      </c>
      <c r="AK1057">
        <f>IFERROR(VLOOKUP($B1057,[4]库存报告使用数据!$A$1:$C$65536,3,0),)</f>
        <v>0</v>
      </c>
      <c r="AL1057">
        <f>IFERROR(VLOOKUP($B1057,[4]库存报告使用数据!$A$1:$D$65536,4,0),)</f>
        <v>0</v>
      </c>
      <c r="AM1057">
        <f>IFERROR(VLOOKUP($B1057,[4]库存报告使用数据!$A$1:$E$65536,5,0),)</f>
        <v>0</v>
      </c>
      <c r="AN1057" s="20" t="str">
        <f t="shared" si="282"/>
        <v/>
      </c>
      <c r="AO1057" s="20" t="str">
        <f t="shared" si="283"/>
        <v/>
      </c>
      <c r="AP1057" s="20" t="str">
        <f t="shared" si="284"/>
        <v/>
      </c>
      <c r="AQ1057" s="20" t="str">
        <f t="shared" si="285"/>
        <v/>
      </c>
      <c r="AR1057" s="32">
        <f t="shared" si="286"/>
        <v>0.142857142857143</v>
      </c>
      <c r="AS1057" s="32">
        <f t="shared" si="287"/>
        <v>8.57142857142857</v>
      </c>
      <c r="AT1057" s="32">
        <f t="shared" si="288"/>
        <v>0.428571428571429</v>
      </c>
      <c r="AU1057" s="28">
        <f t="shared" si="289"/>
        <v>63</v>
      </c>
      <c r="AV1057" s="34">
        <f>IFERROR(时间!$B$4+AU1057,"上周无销量")</f>
        <v>43346</v>
      </c>
    </row>
    <row r="1058" spans="1:48">
      <c r="A1058" s="18" t="s">
        <v>1103</v>
      </c>
      <c r="B1058" t="str">
        <f>VLOOKUP(A1058,'[1]sku-asin（子）'!$A:$B,2,0)</f>
        <v>B074V6T6W7</v>
      </c>
      <c r="C1058" t="str">
        <f>VLOOKUP(A1058,'[1]子sku-父sku'!$A:$B,2,0)</f>
        <v>LYQ-WH1109</v>
      </c>
      <c r="D1058" s="28">
        <f>IFERROR(VLOOKUP(A1058,[2]库存报告使用数据处理!$A:$C,3,0),0)</f>
        <v>0</v>
      </c>
      <c r="E1058" s="28">
        <f>IFERROR(VLOOKUP(A1058,[2]库存报告使用数据处理!$A:$D,4,0),0)</f>
        <v>0</v>
      </c>
      <c r="F1058" s="28">
        <f>IFERROR(VLOOKUP(A1058,[2]库存报告使用数据处理!$A:$E,5,0),0)</f>
        <v>0</v>
      </c>
      <c r="G1058" s="28">
        <f>IFERROR(VLOOKUP(A1058,[2]库存报告使用数据处理!$A:$F,6,0),0)</f>
        <v>1</v>
      </c>
      <c r="H1058" s="29">
        <f>IFERROR(VLOOKUP(A1058,[2]库存报告使用数据处理!$A:$G,7,0),0)</f>
        <v>9.99</v>
      </c>
      <c r="I1058">
        <f>IFERROR(VLOOKUP(A1058,[5]数据处理!$A:$B,2,0),0)</f>
        <v>2</v>
      </c>
      <c r="J1058" s="30">
        <f>IFERROR(VLOOKUP(A1058,[5]数据处理!$A:$D,4,0),0)</f>
        <v>0</v>
      </c>
      <c r="K1058" s="30">
        <f>IFERROR(VLOOKUP(A1058,[5]数据处理!$A:$E,5,0),0)</f>
        <v>0</v>
      </c>
      <c r="L1058" s="30">
        <f>IFERROR(VLOOKUP(A1058,[5]数据处理!$A:$G,7,0),0)</f>
        <v>0</v>
      </c>
      <c r="M1058">
        <f t="shared" si="273"/>
        <v>2</v>
      </c>
      <c r="N1058">
        <f>IFERROR(VLOOKUP(A1058,[5]数据处理!$A:$C,3,0),0)</f>
        <v>0</v>
      </c>
      <c r="O1058">
        <f>IFERROR(VLOOKUP($A1058,[5]数据处理!$A:$N,14,0),0)</f>
        <v>2</v>
      </c>
      <c r="P1058">
        <f>IFERROR(VLOOKUP($A1058,[3]库存报告使用数据!$A$1:$B$65536,2,0),"")</f>
        <v>3460</v>
      </c>
      <c r="Q1058">
        <f>IFERROR(VLOOKUP($A1058,[3]库存报告使用数据!$A$1:$E$65536,5,0),"")</f>
        <v>1419</v>
      </c>
      <c r="R1058">
        <f>IFERROR(VLOOKUP($A1058,[3]库存报告使用数据!$A$1:$H$65536,8,0),"")</f>
        <v>216</v>
      </c>
      <c r="S1058">
        <f>IFERROR(VLOOKUP($A1058,[3]库存报告使用数据!$A$1:$K$65536,11,0),"")</f>
        <v>244</v>
      </c>
      <c r="T1058">
        <f>IFERROR(VLOOKUP($A1058,[3]库存报告使用数据!$A$1:$C$65536,3,0),"")</f>
        <v>10</v>
      </c>
      <c r="U1058">
        <f>IFERROR(VLOOKUP($A1058,[3]库存报告使用数据!$A$1:$F$65536,6,0),"")</f>
        <v>4</v>
      </c>
      <c r="V1058">
        <f>IFERROR(VLOOKUP($A1058,[3]库存报告使用数据!$A$1:$I$65536,9,0),"")</f>
        <v>1</v>
      </c>
      <c r="W1058">
        <f>IFERROR(VLOOKUP($A1058,[3]库存报告使用数据!$A$1:$L$65536,12,0),"")</f>
        <v>1</v>
      </c>
      <c r="X1058" s="20">
        <f t="shared" si="274"/>
        <v>0.00289017341040462</v>
      </c>
      <c r="Y1058" s="20">
        <f t="shared" si="275"/>
        <v>0.00281888653981677</v>
      </c>
      <c r="Z1058" s="20">
        <f t="shared" si="276"/>
        <v>0.00462962962962963</v>
      </c>
      <c r="AA1058" s="20">
        <f t="shared" si="277"/>
        <v>0.00409836065573771</v>
      </c>
      <c r="AB1058">
        <f>IFERROR(VLOOKUP($A1058,[3]库存报告使用数据!$A$1:$D$65536,4,0),"")</f>
        <v>1.81</v>
      </c>
      <c r="AC1058">
        <f>IFERROR(VLOOKUP($A1058,[3]库存报告使用数据!$A$1:$G$65536,7,0),"")</f>
        <v>0.7</v>
      </c>
      <c r="AD1058">
        <f>IFERROR(VLOOKUP($A1058,[3]库存报告使用数据!$A$1:$J$65536,10,0),"")</f>
        <v>0.3</v>
      </c>
      <c r="AE1058">
        <f>IFERROR(VLOOKUP($A1058,[3]库存报告使用数据!$A$1:$M$65536,13,0),"")</f>
        <v>0.29</v>
      </c>
      <c r="AF1058" s="20" t="str">
        <f t="shared" si="278"/>
        <v>无销售广告费为1.81</v>
      </c>
      <c r="AG1058" s="20" t="str">
        <f t="shared" si="279"/>
        <v>无销售广告费为0.7</v>
      </c>
      <c r="AH1058" s="20" t="str">
        <f t="shared" si="280"/>
        <v>无销售广告费为0.3</v>
      </c>
      <c r="AI1058" s="20">
        <f t="shared" si="281"/>
        <v>0.029029029029029</v>
      </c>
      <c r="AJ1058">
        <f>IFERROR(VLOOKUP($B1058,[4]库存报告使用数据!$A$1:$B$65536,2,0),0)</f>
        <v>4</v>
      </c>
      <c r="AK1058">
        <f>IFERROR(VLOOKUP($B1058,[4]库存报告使用数据!$A$1:$C$65536,3,0),)</f>
        <v>4</v>
      </c>
      <c r="AL1058">
        <f>IFERROR(VLOOKUP($B1058,[4]库存报告使用数据!$A$1:$D$65536,4,0),)</f>
        <v>0</v>
      </c>
      <c r="AM1058">
        <f>IFERROR(VLOOKUP($B1058,[4]库存报告使用数据!$A$1:$E$65536,5,0),)</f>
        <v>3</v>
      </c>
      <c r="AN1058" s="20">
        <f t="shared" si="282"/>
        <v>0</v>
      </c>
      <c r="AO1058" s="20">
        <f t="shared" si="283"/>
        <v>0</v>
      </c>
      <c r="AP1058" s="20" t="str">
        <f t="shared" si="284"/>
        <v/>
      </c>
      <c r="AQ1058" s="20">
        <f t="shared" si="285"/>
        <v>0.333333333333333</v>
      </c>
      <c r="AR1058" s="32">
        <f t="shared" si="286"/>
        <v>0</v>
      </c>
      <c r="AS1058" s="32">
        <f t="shared" si="287"/>
        <v>0</v>
      </c>
      <c r="AT1058" s="32">
        <f t="shared" si="288"/>
        <v>2</v>
      </c>
      <c r="AU1058" s="28" t="str">
        <f t="shared" si="289"/>
        <v>库存为2</v>
      </c>
      <c r="AV1058" s="34" t="str">
        <f>IFERROR(时间!$B$4+AU1058,"上周无销量")</f>
        <v>上周无销量</v>
      </c>
    </row>
    <row r="1059" spans="1:48">
      <c r="A1059" s="18" t="s">
        <v>1104</v>
      </c>
      <c r="B1059" t="str">
        <f>VLOOKUP(A1059,'[1]sku-asin（子）'!$A:$B,2,0)</f>
        <v>B074V6VKQR</v>
      </c>
      <c r="C1059" t="str">
        <f>VLOOKUP(A1059,'[1]子sku-父sku'!$A:$B,2,0)</f>
        <v>LYQ-WH1109</v>
      </c>
      <c r="D1059" s="28">
        <f>IFERROR(VLOOKUP(A1059,[2]库存报告使用数据处理!$A:$C,3,0),0)</f>
        <v>0</v>
      </c>
      <c r="E1059" s="28">
        <f>IFERROR(VLOOKUP(A1059,[2]库存报告使用数据处理!$A:$D,4,0),0)</f>
        <v>0</v>
      </c>
      <c r="F1059" s="28">
        <f>IFERROR(VLOOKUP(A1059,[2]库存报告使用数据处理!$A:$E,5,0),0)</f>
        <v>0</v>
      </c>
      <c r="G1059" s="28">
        <f>IFERROR(VLOOKUP(A1059,[2]库存报告使用数据处理!$A:$F,6,0),0)</f>
        <v>0</v>
      </c>
      <c r="H1059" s="29">
        <f>IFERROR(VLOOKUP(A1059,[2]库存报告使用数据处理!$A:$G,7,0),0)</f>
        <v>0</v>
      </c>
      <c r="I1059">
        <f>IFERROR(VLOOKUP(A1059,[5]数据处理!$A:$B,2,0),0)</f>
        <v>2</v>
      </c>
      <c r="J1059" s="30">
        <f>IFERROR(VLOOKUP(A1059,[5]数据处理!$A:$D,4,0),0)</f>
        <v>0</v>
      </c>
      <c r="K1059" s="30">
        <f>IFERROR(VLOOKUP(A1059,[5]数据处理!$A:$E,5,0),0)</f>
        <v>0</v>
      </c>
      <c r="L1059" s="30">
        <f>IFERROR(VLOOKUP(A1059,[5]数据处理!$A:$G,7,0),0)</f>
        <v>0</v>
      </c>
      <c r="M1059">
        <f t="shared" si="273"/>
        <v>2</v>
      </c>
      <c r="N1059">
        <f>IFERROR(VLOOKUP(A1059,[5]数据处理!$A:$C,3,0),0)</f>
        <v>0</v>
      </c>
      <c r="O1059">
        <f>IFERROR(VLOOKUP($A1059,[5]数据处理!$A:$N,14,0),0)</f>
        <v>1</v>
      </c>
      <c r="P1059">
        <f>IFERROR(VLOOKUP($A1059,[3]库存报告使用数据!$A$1:$B$65536,2,0),"")</f>
        <v>470</v>
      </c>
      <c r="Q1059">
        <f>IFERROR(VLOOKUP($A1059,[3]库存报告使用数据!$A$1:$E$65536,5,0),"")</f>
        <v>38</v>
      </c>
      <c r="R1059">
        <f>IFERROR(VLOOKUP($A1059,[3]库存报告使用数据!$A$1:$H$65536,8,0),"")</f>
        <v>31</v>
      </c>
      <c r="S1059">
        <f>IFERROR(VLOOKUP($A1059,[3]库存报告使用数据!$A$1:$K$65536,11,0),"")</f>
        <v>26</v>
      </c>
      <c r="T1059">
        <f>IFERROR(VLOOKUP($A1059,[3]库存报告使用数据!$A$1:$C$65536,3,0),"")</f>
        <v>1</v>
      </c>
      <c r="U1059">
        <f>IFERROR(VLOOKUP($A1059,[3]库存报告使用数据!$A$1:$F$65536,6,0),"")</f>
        <v>0</v>
      </c>
      <c r="V1059">
        <f>IFERROR(VLOOKUP($A1059,[3]库存报告使用数据!$A$1:$I$65536,9,0),"")</f>
        <v>0</v>
      </c>
      <c r="W1059">
        <f>IFERROR(VLOOKUP($A1059,[3]库存报告使用数据!$A$1:$L$65536,12,0),"")</f>
        <v>0</v>
      </c>
      <c r="X1059" s="20">
        <f t="shared" si="274"/>
        <v>0.00212765957446809</v>
      </c>
      <c r="Y1059" s="20">
        <f t="shared" si="275"/>
        <v>0</v>
      </c>
      <c r="Z1059" s="20">
        <f t="shared" si="276"/>
        <v>0</v>
      </c>
      <c r="AA1059" s="20">
        <f t="shared" si="277"/>
        <v>0</v>
      </c>
      <c r="AB1059">
        <f>IFERROR(VLOOKUP($A1059,[3]库存报告使用数据!$A$1:$D$65536,4,0),"")</f>
        <v>0.08</v>
      </c>
      <c r="AC1059">
        <f>IFERROR(VLOOKUP($A1059,[3]库存报告使用数据!$A$1:$G$65536,7,0),"")</f>
        <v>0</v>
      </c>
      <c r="AD1059">
        <f>IFERROR(VLOOKUP($A1059,[3]库存报告使用数据!$A$1:$J$65536,10,0),"")</f>
        <v>0</v>
      </c>
      <c r="AE1059">
        <f>IFERROR(VLOOKUP($A1059,[3]库存报告使用数据!$A$1:$M$65536,13,0),"")</f>
        <v>0</v>
      </c>
      <c r="AF1059" s="20" t="str">
        <f t="shared" si="278"/>
        <v>无销售广告费为0.08</v>
      </c>
      <c r="AG1059" s="20" t="str">
        <f t="shared" si="279"/>
        <v/>
      </c>
      <c r="AH1059" s="20" t="str">
        <f t="shared" si="280"/>
        <v/>
      </c>
      <c r="AI1059" s="20" t="str">
        <f t="shared" si="281"/>
        <v/>
      </c>
      <c r="AJ1059">
        <f>IFERROR(VLOOKUP($B1059,[4]库存报告使用数据!$A$1:$B$65536,2,0),0)</f>
        <v>0</v>
      </c>
      <c r="AK1059">
        <f>IFERROR(VLOOKUP($B1059,[4]库存报告使用数据!$A$1:$C$65536,3,0),)</f>
        <v>0</v>
      </c>
      <c r="AL1059">
        <f>IFERROR(VLOOKUP($B1059,[4]库存报告使用数据!$A$1:$D$65536,4,0),)</f>
        <v>1</v>
      </c>
      <c r="AM1059">
        <f>IFERROR(VLOOKUP($B1059,[4]库存报告使用数据!$A$1:$E$65536,5,0),)</f>
        <v>0</v>
      </c>
      <c r="AN1059" s="20" t="str">
        <f t="shared" si="282"/>
        <v/>
      </c>
      <c r="AO1059" s="20" t="str">
        <f t="shared" si="283"/>
        <v/>
      </c>
      <c r="AP1059" s="20">
        <f t="shared" si="284"/>
        <v>0</v>
      </c>
      <c r="AQ1059" s="20" t="str">
        <f t="shared" si="285"/>
        <v/>
      </c>
      <c r="AR1059" s="32">
        <f t="shared" si="286"/>
        <v>0</v>
      </c>
      <c r="AS1059" s="32">
        <f t="shared" si="287"/>
        <v>0</v>
      </c>
      <c r="AT1059" s="32">
        <f t="shared" si="288"/>
        <v>2</v>
      </c>
      <c r="AU1059" s="28" t="str">
        <f t="shared" si="289"/>
        <v>库存为2</v>
      </c>
      <c r="AV1059" s="34" t="str">
        <f>IFERROR(时间!$B$4+AU1059,"上周无销量")</f>
        <v>上周无销量</v>
      </c>
    </row>
    <row r="1060" spans="1:48">
      <c r="A1060" s="18" t="s">
        <v>1105</v>
      </c>
      <c r="B1060" t="str">
        <f>VLOOKUP(A1060,'[1]sku-asin（子）'!$A:$B,2,0)</f>
        <v>B074V72SC8</v>
      </c>
      <c r="C1060" t="str">
        <f>VLOOKUP(A1060,'[1]子sku-父sku'!$A:$B,2,0)</f>
        <v>LYQ-WH1109</v>
      </c>
      <c r="D1060" s="28">
        <f>IFERROR(VLOOKUP(A1060,[2]库存报告使用数据处理!$A:$C,3,0),0)</f>
        <v>0</v>
      </c>
      <c r="E1060" s="28">
        <f>IFERROR(VLOOKUP(A1060,[2]库存报告使用数据处理!$A:$D,4,0),0)</f>
        <v>0</v>
      </c>
      <c r="F1060" s="28">
        <f>IFERROR(VLOOKUP(A1060,[2]库存报告使用数据处理!$A:$E,5,0),0)</f>
        <v>0</v>
      </c>
      <c r="G1060" s="28">
        <f>IFERROR(VLOOKUP(A1060,[2]库存报告使用数据处理!$A:$F,6,0),0)</f>
        <v>0</v>
      </c>
      <c r="H1060" s="29">
        <f>IFERROR(VLOOKUP(A1060,[2]库存报告使用数据处理!$A:$G,7,0),0)</f>
        <v>0</v>
      </c>
      <c r="I1060">
        <f>IFERROR(VLOOKUP(A1060,[5]数据处理!$A:$B,2,0),0)</f>
        <v>2</v>
      </c>
      <c r="J1060" s="30">
        <f>IFERROR(VLOOKUP(A1060,[5]数据处理!$A:$D,4,0),0)</f>
        <v>0</v>
      </c>
      <c r="K1060" s="30">
        <f>IFERROR(VLOOKUP(A1060,[5]数据处理!$A:$E,5,0),0)</f>
        <v>0</v>
      </c>
      <c r="L1060" s="30">
        <f>IFERROR(VLOOKUP(A1060,[5]数据处理!$A:$G,7,0),0)</f>
        <v>0</v>
      </c>
      <c r="M1060">
        <f t="shared" si="273"/>
        <v>2</v>
      </c>
      <c r="N1060">
        <f>IFERROR(VLOOKUP(A1060,[5]数据处理!$A:$C,3,0),0)</f>
        <v>0</v>
      </c>
      <c r="O1060">
        <f>IFERROR(VLOOKUP($A1060,[5]数据处理!$A:$N,14,0),0)</f>
        <v>2</v>
      </c>
      <c r="P1060">
        <f>IFERROR(VLOOKUP($A1060,[3]库存报告使用数据!$A$1:$B$65536,2,0),"")</f>
        <v>600</v>
      </c>
      <c r="Q1060">
        <f>IFERROR(VLOOKUP($A1060,[3]库存报告使用数据!$A$1:$E$65536,5,0),"")</f>
        <v>196</v>
      </c>
      <c r="R1060">
        <f>IFERROR(VLOOKUP($A1060,[3]库存报告使用数据!$A$1:$H$65536,8,0),"")</f>
        <v>82</v>
      </c>
      <c r="S1060">
        <f>IFERROR(VLOOKUP($A1060,[3]库存报告使用数据!$A$1:$K$65536,11,0),"")</f>
        <v>80</v>
      </c>
      <c r="T1060">
        <f>IFERROR(VLOOKUP($A1060,[3]库存报告使用数据!$A$1:$C$65536,3,0),"")</f>
        <v>2</v>
      </c>
      <c r="U1060">
        <f>IFERROR(VLOOKUP($A1060,[3]库存报告使用数据!$A$1:$F$65536,6,0),"")</f>
        <v>0</v>
      </c>
      <c r="V1060">
        <f>IFERROR(VLOOKUP($A1060,[3]库存报告使用数据!$A$1:$I$65536,9,0),"")</f>
        <v>0</v>
      </c>
      <c r="W1060">
        <f>IFERROR(VLOOKUP($A1060,[3]库存报告使用数据!$A$1:$L$65536,12,0),"")</f>
        <v>0</v>
      </c>
      <c r="X1060" s="20">
        <f t="shared" si="274"/>
        <v>0.00333333333333333</v>
      </c>
      <c r="Y1060" s="20">
        <f t="shared" si="275"/>
        <v>0</v>
      </c>
      <c r="Z1060" s="20">
        <f t="shared" si="276"/>
        <v>0</v>
      </c>
      <c r="AA1060" s="20">
        <f t="shared" si="277"/>
        <v>0</v>
      </c>
      <c r="AB1060">
        <f>IFERROR(VLOOKUP($A1060,[3]库存报告使用数据!$A$1:$D$65536,4,0),"")</f>
        <v>0.5</v>
      </c>
      <c r="AC1060">
        <f>IFERROR(VLOOKUP($A1060,[3]库存报告使用数据!$A$1:$G$65536,7,0),"")</f>
        <v>0</v>
      </c>
      <c r="AD1060">
        <f>IFERROR(VLOOKUP($A1060,[3]库存报告使用数据!$A$1:$J$65536,10,0),"")</f>
        <v>0</v>
      </c>
      <c r="AE1060">
        <f>IFERROR(VLOOKUP($A1060,[3]库存报告使用数据!$A$1:$M$65536,13,0),"")</f>
        <v>0</v>
      </c>
      <c r="AF1060" s="20" t="str">
        <f t="shared" si="278"/>
        <v>无销售广告费为0.5</v>
      </c>
      <c r="AG1060" s="20" t="str">
        <f t="shared" si="279"/>
        <v/>
      </c>
      <c r="AH1060" s="20" t="str">
        <f t="shared" si="280"/>
        <v/>
      </c>
      <c r="AI1060" s="20" t="str">
        <f t="shared" si="281"/>
        <v/>
      </c>
      <c r="AJ1060">
        <f>IFERROR(VLOOKUP($B1060,[4]库存报告使用数据!$A$1:$B$65536,2,0),0)</f>
        <v>0</v>
      </c>
      <c r="AK1060">
        <f>IFERROR(VLOOKUP($B1060,[4]库存报告使用数据!$A$1:$C$65536,3,0),)</f>
        <v>0</v>
      </c>
      <c r="AL1060">
        <f>IFERROR(VLOOKUP($B1060,[4]库存报告使用数据!$A$1:$D$65536,4,0),)</f>
        <v>0</v>
      </c>
      <c r="AM1060">
        <f>IFERROR(VLOOKUP($B1060,[4]库存报告使用数据!$A$1:$E$65536,5,0),)</f>
        <v>0</v>
      </c>
      <c r="AN1060" s="20" t="str">
        <f t="shared" si="282"/>
        <v/>
      </c>
      <c r="AO1060" s="20" t="str">
        <f t="shared" si="283"/>
        <v/>
      </c>
      <c r="AP1060" s="20" t="str">
        <f t="shared" si="284"/>
        <v/>
      </c>
      <c r="AQ1060" s="20" t="str">
        <f t="shared" si="285"/>
        <v/>
      </c>
      <c r="AR1060" s="32">
        <f t="shared" si="286"/>
        <v>0</v>
      </c>
      <c r="AS1060" s="32">
        <f t="shared" si="287"/>
        <v>0</v>
      </c>
      <c r="AT1060" s="32">
        <f t="shared" si="288"/>
        <v>2</v>
      </c>
      <c r="AU1060" s="28" t="str">
        <f t="shared" si="289"/>
        <v>库存为2</v>
      </c>
      <c r="AV1060" s="34" t="str">
        <f>IFERROR(时间!$B$4+AU1060,"上周无销量")</f>
        <v>上周无销量</v>
      </c>
    </row>
    <row r="1061" spans="1:48">
      <c r="A1061" s="18" t="s">
        <v>1106</v>
      </c>
      <c r="B1061" t="str">
        <f>VLOOKUP(A1061,'[1]sku-asin（子）'!$A:$B,2,0)</f>
        <v>B074W8X73B</v>
      </c>
      <c r="C1061" t="str">
        <f>VLOOKUP(A1061,'[1]子sku-父sku'!$A:$B,2,0)</f>
        <v>LYQ-WH1312</v>
      </c>
      <c r="D1061" s="28">
        <f>IFERROR(VLOOKUP(A1061,[2]库存报告使用数据处理!$A:$C,3,0),0)</f>
        <v>1</v>
      </c>
      <c r="E1061" s="28">
        <f>IFERROR(VLOOKUP(A1061,[2]库存报告使用数据处理!$A:$D,4,0),0)</f>
        <v>0</v>
      </c>
      <c r="F1061" s="28">
        <f>IFERROR(VLOOKUP(A1061,[2]库存报告使用数据处理!$A:$E,5,0),0)</f>
        <v>0</v>
      </c>
      <c r="G1061" s="28">
        <f>IFERROR(VLOOKUP(A1061,[2]库存报告使用数据处理!$A:$F,6,0),0)</f>
        <v>0</v>
      </c>
      <c r="H1061" s="29">
        <f>IFERROR(VLOOKUP(A1061,[2]库存报告使用数据处理!$A:$G,7,0),0)</f>
        <v>5.2</v>
      </c>
      <c r="I1061">
        <f>IFERROR(VLOOKUP(A1061,[5]数据处理!$A:$B,2,0),0)</f>
        <v>4</v>
      </c>
      <c r="J1061" s="30">
        <f>IFERROR(VLOOKUP(A1061,[5]数据处理!$A:$D,4,0),0)</f>
        <v>0</v>
      </c>
      <c r="K1061" s="30">
        <f>IFERROR(VLOOKUP(A1061,[5]数据处理!$A:$E,5,0),0)</f>
        <v>0</v>
      </c>
      <c r="L1061" s="30">
        <f>IFERROR(VLOOKUP(A1061,[5]数据处理!$A:$G,7,0),0)</f>
        <v>0</v>
      </c>
      <c r="M1061">
        <f t="shared" si="273"/>
        <v>4</v>
      </c>
      <c r="N1061">
        <f>IFERROR(VLOOKUP(A1061,[5]数据处理!$A:$C,3,0),0)</f>
        <v>0</v>
      </c>
      <c r="O1061">
        <f>IFERROR(VLOOKUP($A1061,[5]数据处理!$A:$N,14,0),0)</f>
        <v>4</v>
      </c>
      <c r="P1061" t="str">
        <f>IFERROR(VLOOKUP($A1061,[3]库存报告使用数据!$A$1:$B$65536,2,0),"")</f>
        <v/>
      </c>
      <c r="Q1061" t="str">
        <f>IFERROR(VLOOKUP($A1061,[3]库存报告使用数据!$A$1:$E$65536,5,0),"")</f>
        <v/>
      </c>
      <c r="R1061" t="str">
        <f>IFERROR(VLOOKUP($A1061,[3]库存报告使用数据!$A$1:$H$65536,8,0),"")</f>
        <v/>
      </c>
      <c r="S1061" t="str">
        <f>IFERROR(VLOOKUP($A1061,[3]库存报告使用数据!$A$1:$K$65536,11,0),"")</f>
        <v/>
      </c>
      <c r="T1061" t="str">
        <f>IFERROR(VLOOKUP($A1061,[3]库存报告使用数据!$A$1:$C$65536,3,0),"")</f>
        <v/>
      </c>
      <c r="U1061" t="str">
        <f>IFERROR(VLOOKUP($A1061,[3]库存报告使用数据!$A$1:$F$65536,6,0),"")</f>
        <v/>
      </c>
      <c r="V1061" t="str">
        <f>IFERROR(VLOOKUP($A1061,[3]库存报告使用数据!$A$1:$I$65536,9,0),"")</f>
        <v/>
      </c>
      <c r="W1061" t="str">
        <f>IFERROR(VLOOKUP($A1061,[3]库存报告使用数据!$A$1:$L$65536,12,0),"")</f>
        <v/>
      </c>
      <c r="X1061" s="20" t="str">
        <f t="shared" si="274"/>
        <v/>
      </c>
      <c r="Y1061" s="20" t="str">
        <f t="shared" si="275"/>
        <v/>
      </c>
      <c r="Z1061" s="20" t="str">
        <f t="shared" si="276"/>
        <v/>
      </c>
      <c r="AA1061" s="20" t="str">
        <f t="shared" si="277"/>
        <v/>
      </c>
      <c r="AB1061" t="str">
        <f>IFERROR(VLOOKUP($A1061,[3]库存报告使用数据!$A$1:$D$65536,4,0),"")</f>
        <v/>
      </c>
      <c r="AC1061" t="str">
        <f>IFERROR(VLOOKUP($A1061,[3]库存报告使用数据!$A$1:$G$65536,7,0),"")</f>
        <v/>
      </c>
      <c r="AD1061" t="str">
        <f>IFERROR(VLOOKUP($A1061,[3]库存报告使用数据!$A$1:$J$65536,10,0),"")</f>
        <v/>
      </c>
      <c r="AE1061" t="str">
        <f>IFERROR(VLOOKUP($A1061,[3]库存报告使用数据!$A$1:$M$65536,13,0),"")</f>
        <v/>
      </c>
      <c r="AF1061" s="20" t="str">
        <f t="shared" si="278"/>
        <v/>
      </c>
      <c r="AG1061" s="20" t="str">
        <f t="shared" si="279"/>
        <v/>
      </c>
      <c r="AH1061" s="20" t="str">
        <f t="shared" si="280"/>
        <v/>
      </c>
      <c r="AI1061" s="20" t="str">
        <f t="shared" si="281"/>
        <v/>
      </c>
      <c r="AJ1061">
        <f>IFERROR(VLOOKUP($B1061,[4]库存报告使用数据!$A$1:$B$65536,2,0),0)</f>
        <v>5</v>
      </c>
      <c r="AK1061">
        <f>IFERROR(VLOOKUP($B1061,[4]库存报告使用数据!$A$1:$C$65536,3,0),)</f>
        <v>0</v>
      </c>
      <c r="AL1061">
        <f>IFERROR(VLOOKUP($B1061,[4]库存报告使用数据!$A$1:$D$65536,4,0),)</f>
        <v>1</v>
      </c>
      <c r="AM1061">
        <f>IFERROR(VLOOKUP($B1061,[4]库存报告使用数据!$A$1:$E$65536,5,0),)</f>
        <v>4</v>
      </c>
      <c r="AN1061" s="20">
        <f t="shared" si="282"/>
        <v>0.2</v>
      </c>
      <c r="AO1061" s="20" t="str">
        <f t="shared" si="283"/>
        <v/>
      </c>
      <c r="AP1061" s="20">
        <f t="shared" si="284"/>
        <v>0</v>
      </c>
      <c r="AQ1061" s="20">
        <f t="shared" si="285"/>
        <v>0</v>
      </c>
      <c r="AR1061" s="32">
        <f t="shared" si="286"/>
        <v>0.142857142857143</v>
      </c>
      <c r="AS1061" s="32">
        <f t="shared" si="287"/>
        <v>8.57142857142857</v>
      </c>
      <c r="AT1061" s="32">
        <f t="shared" si="288"/>
        <v>-4.57142857142857</v>
      </c>
      <c r="AU1061" s="28">
        <f t="shared" si="289"/>
        <v>28</v>
      </c>
      <c r="AV1061" s="34">
        <f>IFERROR(时间!$B$4+AU1061,"上周无销量")</f>
        <v>43311</v>
      </c>
    </row>
    <row r="1062" spans="1:48">
      <c r="A1062" s="18" t="s">
        <v>1107</v>
      </c>
      <c r="B1062" t="str">
        <f>VLOOKUP(A1062,'[1]sku-asin（子）'!$A:$B,2,0)</f>
        <v>B074W6RP57</v>
      </c>
      <c r="C1062" t="str">
        <f>VLOOKUP(A1062,'[1]子sku-父sku'!$A:$B,2,0)</f>
        <v>LYQ-WH1312</v>
      </c>
      <c r="D1062" s="28">
        <f>IFERROR(VLOOKUP(A1062,[2]库存报告使用数据处理!$A:$C,3,0),0)</f>
        <v>2</v>
      </c>
      <c r="E1062" s="28">
        <f>IFERROR(VLOOKUP(A1062,[2]库存报告使用数据处理!$A:$D,4,0),0)</f>
        <v>0</v>
      </c>
      <c r="F1062" s="28">
        <f>IFERROR(VLOOKUP(A1062,[2]库存报告使用数据处理!$A:$E,5,0),0)</f>
        <v>1</v>
      </c>
      <c r="G1062" s="28">
        <f>IFERROR(VLOOKUP(A1062,[2]库存报告使用数据处理!$A:$F,6,0),0)</f>
        <v>0</v>
      </c>
      <c r="H1062" s="29">
        <f>IFERROR(VLOOKUP(A1062,[2]库存报告使用数据处理!$A:$G,7,0),0)</f>
        <v>5.2</v>
      </c>
      <c r="I1062">
        <f>IFERROR(VLOOKUP(A1062,[5]数据处理!$A:$B,2,0),0)</f>
        <v>1</v>
      </c>
      <c r="J1062" s="30">
        <f>IFERROR(VLOOKUP(A1062,[5]数据处理!$A:$D,4,0),0)</f>
        <v>0</v>
      </c>
      <c r="K1062" s="30">
        <f>IFERROR(VLOOKUP(A1062,[5]数据处理!$A:$E,5,0),0)</f>
        <v>0</v>
      </c>
      <c r="L1062" s="30">
        <f>IFERROR(VLOOKUP(A1062,[5]数据处理!$A:$G,7,0),0)</f>
        <v>0</v>
      </c>
      <c r="M1062">
        <f t="shared" si="273"/>
        <v>1</v>
      </c>
      <c r="N1062">
        <f>IFERROR(VLOOKUP(A1062,[5]数据处理!$A:$C,3,0),0)</f>
        <v>0</v>
      </c>
      <c r="O1062">
        <f>IFERROR(VLOOKUP($A1062,[5]数据处理!$A:$N,14,0),0)</f>
        <v>1</v>
      </c>
      <c r="P1062" t="str">
        <f>IFERROR(VLOOKUP($A1062,[3]库存报告使用数据!$A$1:$B$65536,2,0),"")</f>
        <v/>
      </c>
      <c r="Q1062" t="str">
        <f>IFERROR(VLOOKUP($A1062,[3]库存报告使用数据!$A$1:$E$65536,5,0),"")</f>
        <v/>
      </c>
      <c r="R1062" t="str">
        <f>IFERROR(VLOOKUP($A1062,[3]库存报告使用数据!$A$1:$H$65536,8,0),"")</f>
        <v/>
      </c>
      <c r="S1062" t="str">
        <f>IFERROR(VLOOKUP($A1062,[3]库存报告使用数据!$A$1:$K$65536,11,0),"")</f>
        <v/>
      </c>
      <c r="T1062" t="str">
        <f>IFERROR(VLOOKUP($A1062,[3]库存报告使用数据!$A$1:$C$65536,3,0),"")</f>
        <v/>
      </c>
      <c r="U1062" t="str">
        <f>IFERROR(VLOOKUP($A1062,[3]库存报告使用数据!$A$1:$F$65536,6,0),"")</f>
        <v/>
      </c>
      <c r="V1062" t="str">
        <f>IFERROR(VLOOKUP($A1062,[3]库存报告使用数据!$A$1:$I$65536,9,0),"")</f>
        <v/>
      </c>
      <c r="W1062" t="str">
        <f>IFERROR(VLOOKUP($A1062,[3]库存报告使用数据!$A$1:$L$65536,12,0),"")</f>
        <v/>
      </c>
      <c r="X1062" s="20" t="str">
        <f t="shared" si="274"/>
        <v/>
      </c>
      <c r="Y1062" s="20" t="str">
        <f t="shared" si="275"/>
        <v/>
      </c>
      <c r="Z1062" s="20" t="str">
        <f t="shared" si="276"/>
        <v/>
      </c>
      <c r="AA1062" s="20" t="str">
        <f t="shared" si="277"/>
        <v/>
      </c>
      <c r="AB1062" t="str">
        <f>IFERROR(VLOOKUP($A1062,[3]库存报告使用数据!$A$1:$D$65536,4,0),"")</f>
        <v/>
      </c>
      <c r="AC1062" t="str">
        <f>IFERROR(VLOOKUP($A1062,[3]库存报告使用数据!$A$1:$G$65536,7,0),"")</f>
        <v/>
      </c>
      <c r="AD1062" t="str">
        <f>IFERROR(VLOOKUP($A1062,[3]库存报告使用数据!$A$1:$J$65536,10,0),"")</f>
        <v/>
      </c>
      <c r="AE1062" t="str">
        <f>IFERROR(VLOOKUP($A1062,[3]库存报告使用数据!$A$1:$M$65536,13,0),"")</f>
        <v/>
      </c>
      <c r="AF1062" s="20" t="str">
        <f t="shared" si="278"/>
        <v/>
      </c>
      <c r="AG1062" s="20" t="str">
        <f t="shared" si="279"/>
        <v/>
      </c>
      <c r="AH1062" s="20" t="str">
        <f t="shared" si="280"/>
        <v/>
      </c>
      <c r="AI1062" s="20" t="str">
        <f t="shared" si="281"/>
        <v/>
      </c>
      <c r="AJ1062">
        <f>IFERROR(VLOOKUP($B1062,[4]库存报告使用数据!$A$1:$B$65536,2,0),0)</f>
        <v>1</v>
      </c>
      <c r="AK1062">
        <f>IFERROR(VLOOKUP($B1062,[4]库存报告使用数据!$A$1:$C$65536,3,0),)</f>
        <v>1</v>
      </c>
      <c r="AL1062">
        <f>IFERROR(VLOOKUP($B1062,[4]库存报告使用数据!$A$1:$D$65536,4,0),)</f>
        <v>0</v>
      </c>
      <c r="AM1062">
        <f>IFERROR(VLOOKUP($B1062,[4]库存报告使用数据!$A$1:$E$65536,5,0),)</f>
        <v>1</v>
      </c>
      <c r="AN1062" s="20">
        <f t="shared" si="282"/>
        <v>2</v>
      </c>
      <c r="AO1062" s="20">
        <f t="shared" si="283"/>
        <v>0</v>
      </c>
      <c r="AP1062" s="20" t="str">
        <f t="shared" si="284"/>
        <v/>
      </c>
      <c r="AQ1062" s="20">
        <f t="shared" si="285"/>
        <v>0</v>
      </c>
      <c r="AR1062" s="32">
        <f t="shared" si="286"/>
        <v>0.285714285714286</v>
      </c>
      <c r="AS1062" s="32">
        <f t="shared" si="287"/>
        <v>17.1428571428571</v>
      </c>
      <c r="AT1062" s="32">
        <f t="shared" si="288"/>
        <v>-16.1428571428571</v>
      </c>
      <c r="AU1062" s="28">
        <f t="shared" si="289"/>
        <v>3</v>
      </c>
      <c r="AV1062" s="34">
        <f>IFERROR(时间!$B$4+AU1062,"上周无销量")</f>
        <v>43286</v>
      </c>
    </row>
    <row r="1063" spans="1:48">
      <c r="A1063" s="18" t="s">
        <v>1108</v>
      </c>
      <c r="B1063" t="str">
        <f>VLOOKUP(A1063,'[1]sku-asin（子）'!$A:$B,2,0)</f>
        <v>B074W6FC7Z</v>
      </c>
      <c r="C1063" t="str">
        <f>VLOOKUP(A1063,'[1]子sku-父sku'!$A:$B,2,0)</f>
        <v>LYQ-WH1312</v>
      </c>
      <c r="D1063" s="28">
        <f>IFERROR(VLOOKUP(A1063,[2]库存报告使用数据处理!$A:$C,3,0),0)</f>
        <v>0</v>
      </c>
      <c r="E1063" s="28">
        <f>IFERROR(VLOOKUP(A1063,[2]库存报告使用数据处理!$A:$D,4,0),0)</f>
        <v>0</v>
      </c>
      <c r="F1063" s="28">
        <f>IFERROR(VLOOKUP(A1063,[2]库存报告使用数据处理!$A:$E,5,0),0)</f>
        <v>0</v>
      </c>
      <c r="G1063" s="28">
        <f>IFERROR(VLOOKUP(A1063,[2]库存报告使用数据处理!$A:$F,6,0),0)</f>
        <v>0</v>
      </c>
      <c r="H1063" s="29">
        <f>IFERROR(VLOOKUP(A1063,[2]库存报告使用数据处理!$A:$G,7,0),0)</f>
        <v>0</v>
      </c>
      <c r="I1063">
        <f>IFERROR(VLOOKUP(A1063,[5]数据处理!$A:$B,2,0),0)</f>
        <v>7</v>
      </c>
      <c r="J1063" s="30">
        <f>IFERROR(VLOOKUP(A1063,[5]数据处理!$A:$D,4,0),0)</f>
        <v>0</v>
      </c>
      <c r="K1063" s="30">
        <f>IFERROR(VLOOKUP(A1063,[5]数据处理!$A:$E,5,0),0)</f>
        <v>0</v>
      </c>
      <c r="L1063" s="30">
        <f>IFERROR(VLOOKUP(A1063,[5]数据处理!$A:$G,7,0),0)</f>
        <v>0</v>
      </c>
      <c r="M1063">
        <f t="shared" si="273"/>
        <v>7</v>
      </c>
      <c r="N1063">
        <f>IFERROR(VLOOKUP(A1063,[5]数据处理!$A:$C,3,0),0)</f>
        <v>0</v>
      </c>
      <c r="O1063">
        <f>IFERROR(VLOOKUP($A1063,[5]数据处理!$A:$N,14,0),0)</f>
        <v>7</v>
      </c>
      <c r="P1063" t="str">
        <f>IFERROR(VLOOKUP($A1063,[3]库存报告使用数据!$A$1:$B$65536,2,0),"")</f>
        <v/>
      </c>
      <c r="Q1063" t="str">
        <f>IFERROR(VLOOKUP($A1063,[3]库存报告使用数据!$A$1:$E$65536,5,0),"")</f>
        <v/>
      </c>
      <c r="R1063" t="str">
        <f>IFERROR(VLOOKUP($A1063,[3]库存报告使用数据!$A$1:$H$65536,8,0),"")</f>
        <v/>
      </c>
      <c r="S1063" t="str">
        <f>IFERROR(VLOOKUP($A1063,[3]库存报告使用数据!$A$1:$K$65536,11,0),"")</f>
        <v/>
      </c>
      <c r="T1063" t="str">
        <f>IFERROR(VLOOKUP($A1063,[3]库存报告使用数据!$A$1:$C$65536,3,0),"")</f>
        <v/>
      </c>
      <c r="U1063" t="str">
        <f>IFERROR(VLOOKUP($A1063,[3]库存报告使用数据!$A$1:$F$65536,6,0),"")</f>
        <v/>
      </c>
      <c r="V1063" t="str">
        <f>IFERROR(VLOOKUP($A1063,[3]库存报告使用数据!$A$1:$I$65536,9,0),"")</f>
        <v/>
      </c>
      <c r="W1063" t="str">
        <f>IFERROR(VLOOKUP($A1063,[3]库存报告使用数据!$A$1:$L$65536,12,0),"")</f>
        <v/>
      </c>
      <c r="X1063" s="20" t="str">
        <f t="shared" si="274"/>
        <v/>
      </c>
      <c r="Y1063" s="20" t="str">
        <f t="shared" si="275"/>
        <v/>
      </c>
      <c r="Z1063" s="20" t="str">
        <f t="shared" si="276"/>
        <v/>
      </c>
      <c r="AA1063" s="20" t="str">
        <f t="shared" si="277"/>
        <v/>
      </c>
      <c r="AB1063" t="str">
        <f>IFERROR(VLOOKUP($A1063,[3]库存报告使用数据!$A$1:$D$65536,4,0),"")</f>
        <v/>
      </c>
      <c r="AC1063" t="str">
        <f>IFERROR(VLOOKUP($A1063,[3]库存报告使用数据!$A$1:$G$65536,7,0),"")</f>
        <v/>
      </c>
      <c r="AD1063" t="str">
        <f>IFERROR(VLOOKUP($A1063,[3]库存报告使用数据!$A$1:$J$65536,10,0),"")</f>
        <v/>
      </c>
      <c r="AE1063" t="str">
        <f>IFERROR(VLOOKUP($A1063,[3]库存报告使用数据!$A$1:$M$65536,13,0),"")</f>
        <v/>
      </c>
      <c r="AF1063" s="20" t="str">
        <f t="shared" si="278"/>
        <v/>
      </c>
      <c r="AG1063" s="20" t="str">
        <f t="shared" si="279"/>
        <v/>
      </c>
      <c r="AH1063" s="20" t="str">
        <f t="shared" si="280"/>
        <v/>
      </c>
      <c r="AI1063" s="20" t="str">
        <f t="shared" si="281"/>
        <v/>
      </c>
      <c r="AJ1063">
        <f>IFERROR(VLOOKUP($B1063,[4]库存报告使用数据!$A$1:$B$65536,2,0),0)</f>
        <v>2</v>
      </c>
      <c r="AK1063">
        <f>IFERROR(VLOOKUP($B1063,[4]库存报告使用数据!$A$1:$C$65536,3,0),)</f>
        <v>5</v>
      </c>
      <c r="AL1063">
        <f>IFERROR(VLOOKUP($B1063,[4]库存报告使用数据!$A$1:$D$65536,4,0),)</f>
        <v>0</v>
      </c>
      <c r="AM1063">
        <f>IFERROR(VLOOKUP($B1063,[4]库存报告使用数据!$A$1:$E$65536,5,0),)</f>
        <v>3</v>
      </c>
      <c r="AN1063" s="20">
        <f t="shared" si="282"/>
        <v>0</v>
      </c>
      <c r="AO1063" s="20">
        <f t="shared" si="283"/>
        <v>0</v>
      </c>
      <c r="AP1063" s="20" t="str">
        <f t="shared" si="284"/>
        <v/>
      </c>
      <c r="AQ1063" s="20">
        <f t="shared" si="285"/>
        <v>0</v>
      </c>
      <c r="AR1063" s="32">
        <f t="shared" si="286"/>
        <v>0</v>
      </c>
      <c r="AS1063" s="32">
        <f t="shared" si="287"/>
        <v>0</v>
      </c>
      <c r="AT1063" s="32">
        <f t="shared" si="288"/>
        <v>7</v>
      </c>
      <c r="AU1063" s="28" t="str">
        <f t="shared" si="289"/>
        <v>库存为7</v>
      </c>
      <c r="AV1063" s="34" t="str">
        <f>IFERROR(时间!$B$4+AU1063,"上周无销量")</f>
        <v>上周无销量</v>
      </c>
    </row>
    <row r="1064" spans="1:48">
      <c r="A1064" s="18" t="s">
        <v>1109</v>
      </c>
      <c r="B1064" t="str">
        <f>VLOOKUP(A1064,'[1]sku-asin（子）'!$A:$B,2,0)</f>
        <v>B074W8YC47</v>
      </c>
      <c r="C1064" t="str">
        <f>VLOOKUP(A1064,'[1]子sku-父sku'!$A:$B,2,0)</f>
        <v>LYQ-WH1312</v>
      </c>
      <c r="D1064" s="28">
        <f>IFERROR(VLOOKUP(A1064,[2]库存报告使用数据处理!$A:$C,3,0),0)</f>
        <v>0</v>
      </c>
      <c r="E1064" s="28">
        <f>IFERROR(VLOOKUP(A1064,[2]库存报告使用数据处理!$A:$D,4,0),0)</f>
        <v>1</v>
      </c>
      <c r="F1064" s="28">
        <f>IFERROR(VLOOKUP(A1064,[2]库存报告使用数据处理!$A:$E,5,0),0)</f>
        <v>2</v>
      </c>
      <c r="G1064" s="28">
        <f>IFERROR(VLOOKUP(A1064,[2]库存报告使用数据处理!$A:$F,6,0),0)</f>
        <v>0</v>
      </c>
      <c r="H1064" s="29">
        <f>IFERROR(VLOOKUP(A1064,[2]库存报告使用数据处理!$A:$G,7,0),0)</f>
        <v>5.2</v>
      </c>
      <c r="I1064">
        <f>IFERROR(VLOOKUP(A1064,[5]数据处理!$A:$B,2,0),0)</f>
        <v>0</v>
      </c>
      <c r="J1064" s="30">
        <f>IFERROR(VLOOKUP(A1064,[5]数据处理!$A:$D,4,0),0)</f>
        <v>0</v>
      </c>
      <c r="K1064" s="30">
        <f>IFERROR(VLOOKUP(A1064,[5]数据处理!$A:$E,5,0),0)</f>
        <v>0</v>
      </c>
      <c r="L1064" s="30">
        <f>IFERROR(VLOOKUP(A1064,[5]数据处理!$A:$G,7,0),0)</f>
        <v>0</v>
      </c>
      <c r="M1064">
        <f t="shared" si="273"/>
        <v>0</v>
      </c>
      <c r="N1064">
        <f>IFERROR(VLOOKUP(A1064,[5]数据处理!$A:$C,3,0),0)</f>
        <v>0</v>
      </c>
      <c r="O1064">
        <f>IFERROR(VLOOKUP($A1064,[5]数据处理!$A:$N,14,0),0)</f>
        <v>0</v>
      </c>
      <c r="P1064" t="str">
        <f>IFERROR(VLOOKUP($A1064,[3]库存报告使用数据!$A$1:$B$65536,2,0),"")</f>
        <v/>
      </c>
      <c r="Q1064" t="str">
        <f>IFERROR(VLOOKUP($A1064,[3]库存报告使用数据!$A$1:$E$65536,5,0),"")</f>
        <v/>
      </c>
      <c r="R1064" t="str">
        <f>IFERROR(VLOOKUP($A1064,[3]库存报告使用数据!$A$1:$H$65536,8,0),"")</f>
        <v/>
      </c>
      <c r="S1064" t="str">
        <f>IFERROR(VLOOKUP($A1064,[3]库存报告使用数据!$A$1:$K$65536,11,0),"")</f>
        <v/>
      </c>
      <c r="T1064" t="str">
        <f>IFERROR(VLOOKUP($A1064,[3]库存报告使用数据!$A$1:$C$65536,3,0),"")</f>
        <v/>
      </c>
      <c r="U1064" t="str">
        <f>IFERROR(VLOOKUP($A1064,[3]库存报告使用数据!$A$1:$F$65536,6,0),"")</f>
        <v/>
      </c>
      <c r="V1064" t="str">
        <f>IFERROR(VLOOKUP($A1064,[3]库存报告使用数据!$A$1:$I$65536,9,0),"")</f>
        <v/>
      </c>
      <c r="W1064" t="str">
        <f>IFERROR(VLOOKUP($A1064,[3]库存报告使用数据!$A$1:$L$65536,12,0),"")</f>
        <v/>
      </c>
      <c r="X1064" s="20" t="str">
        <f t="shared" si="274"/>
        <v/>
      </c>
      <c r="Y1064" s="20" t="str">
        <f t="shared" si="275"/>
        <v/>
      </c>
      <c r="Z1064" s="20" t="str">
        <f t="shared" si="276"/>
        <v/>
      </c>
      <c r="AA1064" s="20" t="str">
        <f t="shared" si="277"/>
        <v/>
      </c>
      <c r="AB1064" t="str">
        <f>IFERROR(VLOOKUP($A1064,[3]库存报告使用数据!$A$1:$D$65536,4,0),"")</f>
        <v/>
      </c>
      <c r="AC1064" t="str">
        <f>IFERROR(VLOOKUP($A1064,[3]库存报告使用数据!$A$1:$G$65536,7,0),"")</f>
        <v/>
      </c>
      <c r="AD1064" t="str">
        <f>IFERROR(VLOOKUP($A1064,[3]库存报告使用数据!$A$1:$J$65536,10,0),"")</f>
        <v/>
      </c>
      <c r="AE1064" t="str">
        <f>IFERROR(VLOOKUP($A1064,[3]库存报告使用数据!$A$1:$M$65536,13,0),"")</f>
        <v/>
      </c>
      <c r="AF1064" s="20" t="str">
        <f t="shared" si="278"/>
        <v/>
      </c>
      <c r="AG1064" s="20" t="str">
        <f t="shared" si="279"/>
        <v/>
      </c>
      <c r="AH1064" s="20" t="str">
        <f t="shared" si="280"/>
        <v/>
      </c>
      <c r="AI1064" s="20" t="str">
        <f t="shared" si="281"/>
        <v/>
      </c>
      <c r="AJ1064">
        <f>IFERROR(VLOOKUP($B1064,[4]库存报告使用数据!$A$1:$B$65536,2,0),0)</f>
        <v>0</v>
      </c>
      <c r="AK1064">
        <f>IFERROR(VLOOKUP($B1064,[4]库存报告使用数据!$A$1:$C$65536,3,0),)</f>
        <v>1</v>
      </c>
      <c r="AL1064">
        <f>IFERROR(VLOOKUP($B1064,[4]库存报告使用数据!$A$1:$D$65536,4,0),)</f>
        <v>1</v>
      </c>
      <c r="AM1064">
        <f>IFERROR(VLOOKUP($B1064,[4]库存报告使用数据!$A$1:$E$65536,5,0),)</f>
        <v>6</v>
      </c>
      <c r="AN1064" s="20" t="str">
        <f t="shared" si="282"/>
        <v/>
      </c>
      <c r="AO1064" s="20">
        <f t="shared" si="283"/>
        <v>1</v>
      </c>
      <c r="AP1064" s="20">
        <f t="shared" si="284"/>
        <v>2</v>
      </c>
      <c r="AQ1064" s="20">
        <f t="shared" si="285"/>
        <v>0</v>
      </c>
      <c r="AR1064" s="32">
        <f t="shared" si="286"/>
        <v>0</v>
      </c>
      <c r="AS1064" s="32">
        <f t="shared" si="287"/>
        <v>0</v>
      </c>
      <c r="AT1064" s="32">
        <f t="shared" si="288"/>
        <v>0</v>
      </c>
      <c r="AU1064" s="28" t="str">
        <f t="shared" si="289"/>
        <v>库存为0</v>
      </c>
      <c r="AV1064" s="34" t="str">
        <f>IFERROR(时间!$B$4+AU1064,"上周无销量")</f>
        <v>上周无销量</v>
      </c>
    </row>
    <row r="1065" spans="1:48">
      <c r="A1065" s="18" t="s">
        <v>1110</v>
      </c>
      <c r="B1065" t="str">
        <f>VLOOKUP(A1065,'[1]sku-asin（子）'!$A:$B,2,0)</f>
        <v>B074W4QLTC</v>
      </c>
      <c r="C1065" t="str">
        <f>VLOOKUP(A1065,'[1]子sku-父sku'!$A:$B,2,0)</f>
        <v>LYQ-WH1312</v>
      </c>
      <c r="D1065" s="28">
        <f>IFERROR(VLOOKUP(A1065,[2]库存报告使用数据处理!$A:$C,3,0),0)</f>
        <v>1</v>
      </c>
      <c r="E1065" s="28">
        <f>IFERROR(VLOOKUP(A1065,[2]库存报告使用数据处理!$A:$D,4,0),0)</f>
        <v>0</v>
      </c>
      <c r="F1065" s="28">
        <f>IFERROR(VLOOKUP(A1065,[2]库存报告使用数据处理!$A:$E,5,0),0)</f>
        <v>0</v>
      </c>
      <c r="G1065" s="28">
        <f>IFERROR(VLOOKUP(A1065,[2]库存报告使用数据处理!$A:$F,6,0),0)</f>
        <v>0</v>
      </c>
      <c r="H1065" s="29">
        <f>IFERROR(VLOOKUP(A1065,[2]库存报告使用数据处理!$A:$G,7,0),0)</f>
        <v>5.2</v>
      </c>
      <c r="I1065">
        <f>IFERROR(VLOOKUP(A1065,[5]数据处理!$A:$B,2,0),0)</f>
        <v>3</v>
      </c>
      <c r="J1065" s="30">
        <f>IFERROR(VLOOKUP(A1065,[5]数据处理!$A:$D,4,0),0)</f>
        <v>0</v>
      </c>
      <c r="K1065" s="30">
        <f>IFERROR(VLOOKUP(A1065,[5]数据处理!$A:$E,5,0),0)</f>
        <v>0</v>
      </c>
      <c r="L1065" s="30">
        <f>IFERROR(VLOOKUP(A1065,[5]数据处理!$A:$G,7,0),0)</f>
        <v>0</v>
      </c>
      <c r="M1065">
        <f t="shared" si="273"/>
        <v>3</v>
      </c>
      <c r="N1065">
        <f>IFERROR(VLOOKUP(A1065,[5]数据处理!$A:$C,3,0),0)</f>
        <v>0</v>
      </c>
      <c r="O1065">
        <f>IFERROR(VLOOKUP($A1065,[5]数据处理!$A:$N,14,0),0)</f>
        <v>3</v>
      </c>
      <c r="P1065" t="str">
        <f>IFERROR(VLOOKUP($A1065,[3]库存报告使用数据!$A$1:$B$65536,2,0),"")</f>
        <v/>
      </c>
      <c r="Q1065" t="str">
        <f>IFERROR(VLOOKUP($A1065,[3]库存报告使用数据!$A$1:$E$65536,5,0),"")</f>
        <v/>
      </c>
      <c r="R1065" t="str">
        <f>IFERROR(VLOOKUP($A1065,[3]库存报告使用数据!$A$1:$H$65536,8,0),"")</f>
        <v/>
      </c>
      <c r="S1065" t="str">
        <f>IFERROR(VLOOKUP($A1065,[3]库存报告使用数据!$A$1:$K$65536,11,0),"")</f>
        <v/>
      </c>
      <c r="T1065" t="str">
        <f>IFERROR(VLOOKUP($A1065,[3]库存报告使用数据!$A$1:$C$65536,3,0),"")</f>
        <v/>
      </c>
      <c r="U1065" t="str">
        <f>IFERROR(VLOOKUP($A1065,[3]库存报告使用数据!$A$1:$F$65536,6,0),"")</f>
        <v/>
      </c>
      <c r="V1065" t="str">
        <f>IFERROR(VLOOKUP($A1065,[3]库存报告使用数据!$A$1:$I$65536,9,0),"")</f>
        <v/>
      </c>
      <c r="W1065" t="str">
        <f>IFERROR(VLOOKUP($A1065,[3]库存报告使用数据!$A$1:$L$65536,12,0),"")</f>
        <v/>
      </c>
      <c r="X1065" s="20" t="str">
        <f t="shared" si="274"/>
        <v/>
      </c>
      <c r="Y1065" s="20" t="str">
        <f t="shared" si="275"/>
        <v/>
      </c>
      <c r="Z1065" s="20" t="str">
        <f t="shared" si="276"/>
        <v/>
      </c>
      <c r="AA1065" s="20" t="str">
        <f t="shared" si="277"/>
        <v/>
      </c>
      <c r="AB1065" t="str">
        <f>IFERROR(VLOOKUP($A1065,[3]库存报告使用数据!$A$1:$D$65536,4,0),"")</f>
        <v/>
      </c>
      <c r="AC1065" t="str">
        <f>IFERROR(VLOOKUP($A1065,[3]库存报告使用数据!$A$1:$G$65536,7,0),"")</f>
        <v/>
      </c>
      <c r="AD1065" t="str">
        <f>IFERROR(VLOOKUP($A1065,[3]库存报告使用数据!$A$1:$J$65536,10,0),"")</f>
        <v/>
      </c>
      <c r="AE1065" t="str">
        <f>IFERROR(VLOOKUP($A1065,[3]库存报告使用数据!$A$1:$M$65536,13,0),"")</f>
        <v/>
      </c>
      <c r="AF1065" s="20" t="str">
        <f t="shared" si="278"/>
        <v/>
      </c>
      <c r="AG1065" s="20" t="str">
        <f t="shared" si="279"/>
        <v/>
      </c>
      <c r="AH1065" s="20" t="str">
        <f t="shared" si="280"/>
        <v/>
      </c>
      <c r="AI1065" s="20" t="str">
        <f t="shared" si="281"/>
        <v/>
      </c>
      <c r="AJ1065">
        <f>IFERROR(VLOOKUP($B1065,[4]库存报告使用数据!$A$1:$B$65536,2,0),0)</f>
        <v>4</v>
      </c>
      <c r="AK1065">
        <f>IFERROR(VLOOKUP($B1065,[4]库存报告使用数据!$A$1:$C$65536,3,0),)</f>
        <v>0</v>
      </c>
      <c r="AL1065">
        <f>IFERROR(VLOOKUP($B1065,[4]库存报告使用数据!$A$1:$D$65536,4,0),)</f>
        <v>1</v>
      </c>
      <c r="AM1065">
        <f>IFERROR(VLOOKUP($B1065,[4]库存报告使用数据!$A$1:$E$65536,5,0),)</f>
        <v>0</v>
      </c>
      <c r="AN1065" s="20">
        <f t="shared" si="282"/>
        <v>0.25</v>
      </c>
      <c r="AO1065" s="20" t="str">
        <f t="shared" si="283"/>
        <v/>
      </c>
      <c r="AP1065" s="20">
        <f t="shared" si="284"/>
        <v>0</v>
      </c>
      <c r="AQ1065" s="20" t="str">
        <f t="shared" si="285"/>
        <v/>
      </c>
      <c r="AR1065" s="32">
        <f t="shared" si="286"/>
        <v>0.142857142857143</v>
      </c>
      <c r="AS1065" s="32">
        <f t="shared" si="287"/>
        <v>8.57142857142857</v>
      </c>
      <c r="AT1065" s="32">
        <f t="shared" si="288"/>
        <v>-5.57142857142857</v>
      </c>
      <c r="AU1065" s="28">
        <f t="shared" si="289"/>
        <v>21</v>
      </c>
      <c r="AV1065" s="34">
        <f>IFERROR(时间!$B$4+AU1065,"上周无销量")</f>
        <v>43304</v>
      </c>
    </row>
    <row r="1066" spans="1:48">
      <c r="A1066" s="18" t="s">
        <v>1111</v>
      </c>
      <c r="B1066" t="str">
        <f>VLOOKUP(A1066,'[1]sku-asin（子）'!$A:$B,2,0)</f>
        <v>B074W52NDS</v>
      </c>
      <c r="C1066" t="str">
        <f>VLOOKUP(A1066,'[1]子sku-父sku'!$A:$B,2,0)</f>
        <v>LYQ-WH1312</v>
      </c>
      <c r="D1066" s="28">
        <f>IFERROR(VLOOKUP(A1066,[2]库存报告使用数据处理!$A:$C,3,0),0)</f>
        <v>1</v>
      </c>
      <c r="E1066" s="28">
        <f>IFERROR(VLOOKUP(A1066,[2]库存报告使用数据处理!$A:$D,4,0),0)</f>
        <v>0</v>
      </c>
      <c r="F1066" s="28">
        <f>IFERROR(VLOOKUP(A1066,[2]库存报告使用数据处理!$A:$E,5,0),0)</f>
        <v>2</v>
      </c>
      <c r="G1066" s="28">
        <f>IFERROR(VLOOKUP(A1066,[2]库存报告使用数据处理!$A:$F,6,0),0)</f>
        <v>0</v>
      </c>
      <c r="H1066" s="29">
        <f>IFERROR(VLOOKUP(A1066,[2]库存报告使用数据处理!$A:$G,7,0),0)</f>
        <v>5.2</v>
      </c>
      <c r="I1066">
        <f>IFERROR(VLOOKUP(A1066,[5]数据处理!$A:$B,2,0),0)</f>
        <v>0</v>
      </c>
      <c r="J1066" s="30">
        <f>IFERROR(VLOOKUP(A1066,[5]数据处理!$A:$D,4,0),0)</f>
        <v>0</v>
      </c>
      <c r="K1066" s="30">
        <f>IFERROR(VLOOKUP(A1066,[5]数据处理!$A:$E,5,0),0)</f>
        <v>0</v>
      </c>
      <c r="L1066" s="30">
        <f>IFERROR(VLOOKUP(A1066,[5]数据处理!$A:$G,7,0),0)</f>
        <v>0</v>
      </c>
      <c r="M1066">
        <f t="shared" si="273"/>
        <v>0</v>
      </c>
      <c r="N1066">
        <f>IFERROR(VLOOKUP(A1066,[5]数据处理!$A:$C,3,0),0)</f>
        <v>0</v>
      </c>
      <c r="O1066">
        <f>IFERROR(VLOOKUP($A1066,[5]数据处理!$A:$N,14,0),0)</f>
        <v>0</v>
      </c>
      <c r="P1066" t="str">
        <f>IFERROR(VLOOKUP($A1066,[3]库存报告使用数据!$A$1:$B$65536,2,0),"")</f>
        <v/>
      </c>
      <c r="Q1066" t="str">
        <f>IFERROR(VLOOKUP($A1066,[3]库存报告使用数据!$A$1:$E$65536,5,0),"")</f>
        <v/>
      </c>
      <c r="R1066" t="str">
        <f>IFERROR(VLOOKUP($A1066,[3]库存报告使用数据!$A$1:$H$65536,8,0),"")</f>
        <v/>
      </c>
      <c r="S1066" t="str">
        <f>IFERROR(VLOOKUP($A1066,[3]库存报告使用数据!$A$1:$K$65536,11,0),"")</f>
        <v/>
      </c>
      <c r="T1066" t="str">
        <f>IFERROR(VLOOKUP($A1066,[3]库存报告使用数据!$A$1:$C$65536,3,0),"")</f>
        <v/>
      </c>
      <c r="U1066" t="str">
        <f>IFERROR(VLOOKUP($A1066,[3]库存报告使用数据!$A$1:$F$65536,6,0),"")</f>
        <v/>
      </c>
      <c r="V1066" t="str">
        <f>IFERROR(VLOOKUP($A1066,[3]库存报告使用数据!$A$1:$I$65536,9,0),"")</f>
        <v/>
      </c>
      <c r="W1066" t="str">
        <f>IFERROR(VLOOKUP($A1066,[3]库存报告使用数据!$A$1:$L$65536,12,0),"")</f>
        <v/>
      </c>
      <c r="X1066" s="20" t="str">
        <f t="shared" si="274"/>
        <v/>
      </c>
      <c r="Y1066" s="20" t="str">
        <f t="shared" si="275"/>
        <v/>
      </c>
      <c r="Z1066" s="20" t="str">
        <f t="shared" si="276"/>
        <v/>
      </c>
      <c r="AA1066" s="20" t="str">
        <f t="shared" si="277"/>
        <v/>
      </c>
      <c r="AB1066" t="str">
        <f>IFERROR(VLOOKUP($A1066,[3]库存报告使用数据!$A$1:$D$65536,4,0),"")</f>
        <v/>
      </c>
      <c r="AC1066" t="str">
        <f>IFERROR(VLOOKUP($A1066,[3]库存报告使用数据!$A$1:$G$65536,7,0),"")</f>
        <v/>
      </c>
      <c r="AD1066" t="str">
        <f>IFERROR(VLOOKUP($A1066,[3]库存报告使用数据!$A$1:$J$65536,10,0),"")</f>
        <v/>
      </c>
      <c r="AE1066" t="str">
        <f>IFERROR(VLOOKUP($A1066,[3]库存报告使用数据!$A$1:$M$65536,13,0),"")</f>
        <v/>
      </c>
      <c r="AF1066" s="20" t="str">
        <f t="shared" si="278"/>
        <v/>
      </c>
      <c r="AG1066" s="20" t="str">
        <f t="shared" si="279"/>
        <v/>
      </c>
      <c r="AH1066" s="20" t="str">
        <f t="shared" si="280"/>
        <v/>
      </c>
      <c r="AI1066" s="20" t="str">
        <f t="shared" si="281"/>
        <v/>
      </c>
      <c r="AJ1066">
        <f>IFERROR(VLOOKUP($B1066,[4]库存报告使用数据!$A$1:$B$65536,2,0),0)</f>
        <v>0</v>
      </c>
      <c r="AK1066">
        <f>IFERROR(VLOOKUP($B1066,[4]库存报告使用数据!$A$1:$C$65536,3,0),)</f>
        <v>1</v>
      </c>
      <c r="AL1066">
        <f>IFERROR(VLOOKUP($B1066,[4]库存报告使用数据!$A$1:$D$65536,4,0),)</f>
        <v>0</v>
      </c>
      <c r="AM1066">
        <f>IFERROR(VLOOKUP($B1066,[4]库存报告使用数据!$A$1:$E$65536,5,0),)</f>
        <v>0</v>
      </c>
      <c r="AN1066" s="20" t="str">
        <f t="shared" si="282"/>
        <v/>
      </c>
      <c r="AO1066" s="20">
        <f t="shared" si="283"/>
        <v>0</v>
      </c>
      <c r="AP1066" s="20" t="str">
        <f t="shared" si="284"/>
        <v/>
      </c>
      <c r="AQ1066" s="20" t="str">
        <f t="shared" si="285"/>
        <v/>
      </c>
      <c r="AR1066" s="32">
        <f t="shared" si="286"/>
        <v>0.142857142857143</v>
      </c>
      <c r="AS1066" s="32">
        <f t="shared" si="287"/>
        <v>8.57142857142857</v>
      </c>
      <c r="AT1066" s="32">
        <f t="shared" si="288"/>
        <v>-8.57142857142857</v>
      </c>
      <c r="AU1066" s="28">
        <f t="shared" si="289"/>
        <v>0</v>
      </c>
      <c r="AV1066" s="34">
        <f>IFERROR(时间!$B$4+AU1066,"上周无销量")</f>
        <v>43283</v>
      </c>
    </row>
    <row r="1067" spans="1:48">
      <c r="A1067" s="18" t="s">
        <v>1112</v>
      </c>
      <c r="B1067" t="str">
        <f>VLOOKUP(A1067,'[1]sku-asin（子）'!$A:$B,2,0)</f>
        <v>B074W79NDG</v>
      </c>
      <c r="C1067" t="str">
        <f>VLOOKUP(A1067,'[1]子sku-父sku'!$A:$B,2,0)</f>
        <v>LYQ-WH1312</v>
      </c>
      <c r="D1067" s="28">
        <f>IFERROR(VLOOKUP(A1067,[2]库存报告使用数据处理!$A:$C,3,0),0)</f>
        <v>0</v>
      </c>
      <c r="E1067" s="28">
        <f>IFERROR(VLOOKUP(A1067,[2]库存报告使用数据处理!$A:$D,4,0),0)</f>
        <v>0</v>
      </c>
      <c r="F1067" s="28">
        <f>IFERROR(VLOOKUP(A1067,[2]库存报告使用数据处理!$A:$E,5,0),0)</f>
        <v>2</v>
      </c>
      <c r="G1067" s="28">
        <f>IFERROR(VLOOKUP(A1067,[2]库存报告使用数据处理!$A:$F,6,0),0)</f>
        <v>0</v>
      </c>
      <c r="H1067" s="29">
        <f>IFERROR(VLOOKUP(A1067,[2]库存报告使用数据处理!$A:$G,7,0),0)</f>
        <v>5.2</v>
      </c>
      <c r="I1067">
        <f>IFERROR(VLOOKUP(A1067,[5]数据处理!$A:$B,2,0),0)</f>
        <v>0</v>
      </c>
      <c r="J1067" s="30">
        <f>IFERROR(VLOOKUP(A1067,[5]数据处理!$A:$D,4,0),0)</f>
        <v>0</v>
      </c>
      <c r="K1067" s="30">
        <f>IFERROR(VLOOKUP(A1067,[5]数据处理!$A:$E,5,0),0)</f>
        <v>0</v>
      </c>
      <c r="L1067" s="30">
        <f>IFERROR(VLOOKUP(A1067,[5]数据处理!$A:$G,7,0),0)</f>
        <v>0</v>
      </c>
      <c r="M1067">
        <f t="shared" si="273"/>
        <v>0</v>
      </c>
      <c r="N1067">
        <f>IFERROR(VLOOKUP(A1067,[5]数据处理!$A:$C,3,0),0)</f>
        <v>0</v>
      </c>
      <c r="O1067">
        <f>IFERROR(VLOOKUP($A1067,[5]数据处理!$A:$N,14,0),0)</f>
        <v>0</v>
      </c>
      <c r="P1067" t="str">
        <f>IFERROR(VLOOKUP($A1067,[3]库存报告使用数据!$A$1:$B$65536,2,0),"")</f>
        <v/>
      </c>
      <c r="Q1067" t="str">
        <f>IFERROR(VLOOKUP($A1067,[3]库存报告使用数据!$A$1:$E$65536,5,0),"")</f>
        <v/>
      </c>
      <c r="R1067" t="str">
        <f>IFERROR(VLOOKUP($A1067,[3]库存报告使用数据!$A$1:$H$65536,8,0),"")</f>
        <v/>
      </c>
      <c r="S1067" t="str">
        <f>IFERROR(VLOOKUP($A1067,[3]库存报告使用数据!$A$1:$K$65536,11,0),"")</f>
        <v/>
      </c>
      <c r="T1067" t="str">
        <f>IFERROR(VLOOKUP($A1067,[3]库存报告使用数据!$A$1:$C$65536,3,0),"")</f>
        <v/>
      </c>
      <c r="U1067" t="str">
        <f>IFERROR(VLOOKUP($A1067,[3]库存报告使用数据!$A$1:$F$65536,6,0),"")</f>
        <v/>
      </c>
      <c r="V1067" t="str">
        <f>IFERROR(VLOOKUP($A1067,[3]库存报告使用数据!$A$1:$I$65536,9,0),"")</f>
        <v/>
      </c>
      <c r="W1067" t="str">
        <f>IFERROR(VLOOKUP($A1067,[3]库存报告使用数据!$A$1:$L$65536,12,0),"")</f>
        <v/>
      </c>
      <c r="X1067" s="20" t="str">
        <f t="shared" si="274"/>
        <v/>
      </c>
      <c r="Y1067" s="20" t="str">
        <f t="shared" si="275"/>
        <v/>
      </c>
      <c r="Z1067" s="20" t="str">
        <f t="shared" si="276"/>
        <v/>
      </c>
      <c r="AA1067" s="20" t="str">
        <f t="shared" si="277"/>
        <v/>
      </c>
      <c r="AB1067" t="str">
        <f>IFERROR(VLOOKUP($A1067,[3]库存报告使用数据!$A$1:$D$65536,4,0),"")</f>
        <v/>
      </c>
      <c r="AC1067" t="str">
        <f>IFERROR(VLOOKUP($A1067,[3]库存报告使用数据!$A$1:$G$65536,7,0),"")</f>
        <v/>
      </c>
      <c r="AD1067" t="str">
        <f>IFERROR(VLOOKUP($A1067,[3]库存报告使用数据!$A$1:$J$65536,10,0),"")</f>
        <v/>
      </c>
      <c r="AE1067" t="str">
        <f>IFERROR(VLOOKUP($A1067,[3]库存报告使用数据!$A$1:$M$65536,13,0),"")</f>
        <v/>
      </c>
      <c r="AF1067" s="20" t="str">
        <f t="shared" si="278"/>
        <v/>
      </c>
      <c r="AG1067" s="20" t="str">
        <f t="shared" si="279"/>
        <v/>
      </c>
      <c r="AH1067" s="20" t="str">
        <f t="shared" si="280"/>
        <v/>
      </c>
      <c r="AI1067" s="20" t="str">
        <f t="shared" si="281"/>
        <v/>
      </c>
      <c r="AJ1067">
        <f>IFERROR(VLOOKUP($B1067,[4]库存报告使用数据!$A$1:$B$65536,2,0),0)</f>
        <v>0</v>
      </c>
      <c r="AK1067">
        <f>IFERROR(VLOOKUP($B1067,[4]库存报告使用数据!$A$1:$C$65536,3,0),)</f>
        <v>0</v>
      </c>
      <c r="AL1067">
        <f>IFERROR(VLOOKUP($B1067,[4]库存报告使用数据!$A$1:$D$65536,4,0),)</f>
        <v>0</v>
      </c>
      <c r="AM1067">
        <f>IFERROR(VLOOKUP($B1067,[4]库存报告使用数据!$A$1:$E$65536,5,0),)</f>
        <v>2</v>
      </c>
      <c r="AN1067" s="20" t="str">
        <f t="shared" si="282"/>
        <v/>
      </c>
      <c r="AO1067" s="20" t="str">
        <f t="shared" si="283"/>
        <v/>
      </c>
      <c r="AP1067" s="20" t="str">
        <f t="shared" si="284"/>
        <v/>
      </c>
      <c r="AQ1067" s="20">
        <f t="shared" si="285"/>
        <v>0</v>
      </c>
      <c r="AR1067" s="32">
        <f t="shared" si="286"/>
        <v>0</v>
      </c>
      <c r="AS1067" s="32">
        <f t="shared" si="287"/>
        <v>0</v>
      </c>
      <c r="AT1067" s="32">
        <f t="shared" si="288"/>
        <v>0</v>
      </c>
      <c r="AU1067" s="28" t="str">
        <f t="shared" si="289"/>
        <v>库存为0</v>
      </c>
      <c r="AV1067" s="34" t="str">
        <f>IFERROR(时间!$B$4+AU1067,"上周无销量")</f>
        <v>上周无销量</v>
      </c>
    </row>
    <row r="1068" spans="1:48">
      <c r="A1068" s="18" t="s">
        <v>1113</v>
      </c>
      <c r="B1068" t="str">
        <f>VLOOKUP(A1068,'[1]sku-asin（子）'!$A:$B,2,0)</f>
        <v>B074W7NG59</v>
      </c>
      <c r="C1068" t="str">
        <f>VLOOKUP(A1068,'[1]子sku-父sku'!$A:$B,2,0)</f>
        <v>LYQ-WH1312</v>
      </c>
      <c r="D1068" s="28">
        <f>IFERROR(VLOOKUP(A1068,[2]库存报告使用数据处理!$A:$C,3,0),0)</f>
        <v>1</v>
      </c>
      <c r="E1068" s="28">
        <f>IFERROR(VLOOKUP(A1068,[2]库存报告使用数据处理!$A:$D,4,0),0)</f>
        <v>0</v>
      </c>
      <c r="F1068" s="28">
        <f>IFERROR(VLOOKUP(A1068,[2]库存报告使用数据处理!$A:$E,5,0),0)</f>
        <v>0</v>
      </c>
      <c r="G1068" s="28">
        <f>IFERROR(VLOOKUP(A1068,[2]库存报告使用数据处理!$A:$F,6,0),0)</f>
        <v>1</v>
      </c>
      <c r="H1068" s="29">
        <f>IFERROR(VLOOKUP(A1068,[2]库存报告使用数据处理!$A:$G,7,0),0)</f>
        <v>5.2</v>
      </c>
      <c r="I1068">
        <f>IFERROR(VLOOKUP(A1068,[5]数据处理!$A:$B,2,0),0)</f>
        <v>3</v>
      </c>
      <c r="J1068" s="30">
        <f>IFERROR(VLOOKUP(A1068,[5]数据处理!$A:$D,4,0),0)</f>
        <v>0</v>
      </c>
      <c r="K1068" s="30">
        <f>IFERROR(VLOOKUP(A1068,[5]数据处理!$A:$E,5,0),0)</f>
        <v>0</v>
      </c>
      <c r="L1068" s="30">
        <f>IFERROR(VLOOKUP(A1068,[5]数据处理!$A:$G,7,0),0)</f>
        <v>0</v>
      </c>
      <c r="M1068">
        <f t="shared" si="273"/>
        <v>3</v>
      </c>
      <c r="N1068">
        <f>IFERROR(VLOOKUP(A1068,[5]数据处理!$A:$C,3,0),0)</f>
        <v>0</v>
      </c>
      <c r="O1068">
        <f>IFERROR(VLOOKUP($A1068,[5]数据处理!$A:$N,14,0),0)</f>
        <v>3</v>
      </c>
      <c r="P1068" t="str">
        <f>IFERROR(VLOOKUP($A1068,[3]库存报告使用数据!$A$1:$B$65536,2,0),"")</f>
        <v/>
      </c>
      <c r="Q1068" t="str">
        <f>IFERROR(VLOOKUP($A1068,[3]库存报告使用数据!$A$1:$E$65536,5,0),"")</f>
        <v/>
      </c>
      <c r="R1068" t="str">
        <f>IFERROR(VLOOKUP($A1068,[3]库存报告使用数据!$A$1:$H$65536,8,0),"")</f>
        <v/>
      </c>
      <c r="S1068" t="str">
        <f>IFERROR(VLOOKUP($A1068,[3]库存报告使用数据!$A$1:$K$65536,11,0),"")</f>
        <v/>
      </c>
      <c r="T1068" t="str">
        <f>IFERROR(VLOOKUP($A1068,[3]库存报告使用数据!$A$1:$C$65536,3,0),"")</f>
        <v/>
      </c>
      <c r="U1068" t="str">
        <f>IFERROR(VLOOKUP($A1068,[3]库存报告使用数据!$A$1:$F$65536,6,0),"")</f>
        <v/>
      </c>
      <c r="V1068" t="str">
        <f>IFERROR(VLOOKUP($A1068,[3]库存报告使用数据!$A$1:$I$65536,9,0),"")</f>
        <v/>
      </c>
      <c r="W1068" t="str">
        <f>IFERROR(VLOOKUP($A1068,[3]库存报告使用数据!$A$1:$L$65536,12,0),"")</f>
        <v/>
      </c>
      <c r="X1068" s="20" t="str">
        <f t="shared" si="274"/>
        <v/>
      </c>
      <c r="Y1068" s="20" t="str">
        <f t="shared" si="275"/>
        <v/>
      </c>
      <c r="Z1068" s="20" t="str">
        <f t="shared" si="276"/>
        <v/>
      </c>
      <c r="AA1068" s="20" t="str">
        <f t="shared" si="277"/>
        <v/>
      </c>
      <c r="AB1068" t="str">
        <f>IFERROR(VLOOKUP($A1068,[3]库存报告使用数据!$A$1:$D$65536,4,0),"")</f>
        <v/>
      </c>
      <c r="AC1068" t="str">
        <f>IFERROR(VLOOKUP($A1068,[3]库存报告使用数据!$A$1:$G$65536,7,0),"")</f>
        <v/>
      </c>
      <c r="AD1068" t="str">
        <f>IFERROR(VLOOKUP($A1068,[3]库存报告使用数据!$A$1:$J$65536,10,0),"")</f>
        <v/>
      </c>
      <c r="AE1068" t="str">
        <f>IFERROR(VLOOKUP($A1068,[3]库存报告使用数据!$A$1:$M$65536,13,0),"")</f>
        <v/>
      </c>
      <c r="AF1068" s="20" t="str">
        <f t="shared" si="278"/>
        <v/>
      </c>
      <c r="AG1068" s="20" t="str">
        <f t="shared" si="279"/>
        <v/>
      </c>
      <c r="AH1068" s="20" t="str">
        <f t="shared" si="280"/>
        <v/>
      </c>
      <c r="AI1068" s="20" t="str">
        <f t="shared" si="281"/>
        <v/>
      </c>
      <c r="AJ1068">
        <f>IFERROR(VLOOKUP($B1068,[4]库存报告使用数据!$A$1:$B$65536,2,0),0)</f>
        <v>2</v>
      </c>
      <c r="AK1068">
        <f>IFERROR(VLOOKUP($B1068,[4]库存报告使用数据!$A$1:$C$65536,3,0),)</f>
        <v>1</v>
      </c>
      <c r="AL1068">
        <f>IFERROR(VLOOKUP($B1068,[4]库存报告使用数据!$A$1:$D$65536,4,0),)</f>
        <v>1</v>
      </c>
      <c r="AM1068">
        <f>IFERROR(VLOOKUP($B1068,[4]库存报告使用数据!$A$1:$E$65536,5,0),)</f>
        <v>2</v>
      </c>
      <c r="AN1068" s="20">
        <f t="shared" si="282"/>
        <v>0.5</v>
      </c>
      <c r="AO1068" s="20">
        <f t="shared" si="283"/>
        <v>0</v>
      </c>
      <c r="AP1068" s="20">
        <f t="shared" si="284"/>
        <v>0</v>
      </c>
      <c r="AQ1068" s="20">
        <f t="shared" si="285"/>
        <v>0.5</v>
      </c>
      <c r="AR1068" s="32">
        <f t="shared" si="286"/>
        <v>0.142857142857143</v>
      </c>
      <c r="AS1068" s="32">
        <f t="shared" si="287"/>
        <v>8.57142857142857</v>
      </c>
      <c r="AT1068" s="32">
        <f t="shared" si="288"/>
        <v>-5.57142857142857</v>
      </c>
      <c r="AU1068" s="28">
        <f t="shared" si="289"/>
        <v>21</v>
      </c>
      <c r="AV1068" s="34">
        <f>IFERROR(时间!$B$4+AU1068,"上周无销量")</f>
        <v>43304</v>
      </c>
    </row>
    <row r="1069" spans="1:48">
      <c r="A1069" s="18" t="s">
        <v>1114</v>
      </c>
      <c r="B1069" t="str">
        <f>VLOOKUP(A1069,'[1]sku-asin（子）'!$A:$B,2,0)</f>
        <v>B0752MQVK6</v>
      </c>
      <c r="C1069" t="str">
        <f>VLOOKUP(A1069,'[1]子sku-父sku'!$A:$B,2,0)</f>
        <v>LYQ-WH16331</v>
      </c>
      <c r="D1069" s="28">
        <f>IFERROR(VLOOKUP(A1069,[2]库存报告使用数据处理!$A:$C,3,0),0)</f>
        <v>0</v>
      </c>
      <c r="E1069" s="28">
        <f>IFERROR(VLOOKUP(A1069,[2]库存报告使用数据处理!$A:$D,4,0),0)</f>
        <v>0</v>
      </c>
      <c r="F1069" s="28">
        <f>IFERROR(VLOOKUP(A1069,[2]库存报告使用数据处理!$A:$E,5,0),0)</f>
        <v>0</v>
      </c>
      <c r="G1069" s="28">
        <f>IFERROR(VLOOKUP(A1069,[2]库存报告使用数据处理!$A:$F,6,0),0)</f>
        <v>0</v>
      </c>
      <c r="H1069" s="29">
        <f>IFERROR(VLOOKUP(A1069,[2]库存报告使用数据处理!$A:$G,7,0),0)</f>
        <v>0</v>
      </c>
      <c r="I1069">
        <f>IFERROR(VLOOKUP(A1069,[5]数据处理!$A:$B,2,0),0)</f>
        <v>1</v>
      </c>
      <c r="J1069" s="30">
        <f>IFERROR(VLOOKUP(A1069,[5]数据处理!$A:$D,4,0),0)</f>
        <v>0</v>
      </c>
      <c r="K1069" s="30">
        <f>IFERROR(VLOOKUP(A1069,[5]数据处理!$A:$E,5,0),0)</f>
        <v>0</v>
      </c>
      <c r="L1069" s="30">
        <f>IFERROR(VLOOKUP(A1069,[5]数据处理!$A:$G,7,0),0)</f>
        <v>0</v>
      </c>
      <c r="M1069">
        <f t="shared" si="273"/>
        <v>1</v>
      </c>
      <c r="N1069">
        <f>IFERROR(VLOOKUP(A1069,[5]数据处理!$A:$C,3,0),0)</f>
        <v>0</v>
      </c>
      <c r="O1069">
        <f>IFERROR(VLOOKUP($A1069,[5]数据处理!$A:$N,14,0),0)</f>
        <v>1</v>
      </c>
      <c r="P1069" t="str">
        <f>IFERROR(VLOOKUP($A1069,[3]库存报告使用数据!$A$1:$B$65536,2,0),"")</f>
        <v/>
      </c>
      <c r="Q1069" t="str">
        <f>IFERROR(VLOOKUP($A1069,[3]库存报告使用数据!$A$1:$E$65536,5,0),"")</f>
        <v/>
      </c>
      <c r="R1069" t="str">
        <f>IFERROR(VLOOKUP($A1069,[3]库存报告使用数据!$A$1:$H$65536,8,0),"")</f>
        <v/>
      </c>
      <c r="S1069" t="str">
        <f>IFERROR(VLOOKUP($A1069,[3]库存报告使用数据!$A$1:$K$65536,11,0),"")</f>
        <v/>
      </c>
      <c r="T1069" t="str">
        <f>IFERROR(VLOOKUP($A1069,[3]库存报告使用数据!$A$1:$C$65536,3,0),"")</f>
        <v/>
      </c>
      <c r="U1069" t="str">
        <f>IFERROR(VLOOKUP($A1069,[3]库存报告使用数据!$A$1:$F$65536,6,0),"")</f>
        <v/>
      </c>
      <c r="V1069" t="str">
        <f>IFERROR(VLOOKUP($A1069,[3]库存报告使用数据!$A$1:$I$65536,9,0),"")</f>
        <v/>
      </c>
      <c r="W1069" t="str">
        <f>IFERROR(VLOOKUP($A1069,[3]库存报告使用数据!$A$1:$L$65536,12,0),"")</f>
        <v/>
      </c>
      <c r="X1069" s="20" t="str">
        <f t="shared" si="274"/>
        <v/>
      </c>
      <c r="Y1069" s="20" t="str">
        <f t="shared" si="275"/>
        <v/>
      </c>
      <c r="Z1069" s="20" t="str">
        <f t="shared" si="276"/>
        <v/>
      </c>
      <c r="AA1069" s="20" t="str">
        <f t="shared" si="277"/>
        <v/>
      </c>
      <c r="AB1069" t="str">
        <f>IFERROR(VLOOKUP($A1069,[3]库存报告使用数据!$A$1:$D$65536,4,0),"")</f>
        <v/>
      </c>
      <c r="AC1069" t="str">
        <f>IFERROR(VLOOKUP($A1069,[3]库存报告使用数据!$A$1:$G$65536,7,0),"")</f>
        <v/>
      </c>
      <c r="AD1069" t="str">
        <f>IFERROR(VLOOKUP($A1069,[3]库存报告使用数据!$A$1:$J$65536,10,0),"")</f>
        <v/>
      </c>
      <c r="AE1069" t="str">
        <f>IFERROR(VLOOKUP($A1069,[3]库存报告使用数据!$A$1:$M$65536,13,0),"")</f>
        <v/>
      </c>
      <c r="AF1069" s="20" t="str">
        <f t="shared" si="278"/>
        <v/>
      </c>
      <c r="AG1069" s="20" t="str">
        <f t="shared" si="279"/>
        <v/>
      </c>
      <c r="AH1069" s="20" t="str">
        <f t="shared" si="280"/>
        <v/>
      </c>
      <c r="AI1069" s="20" t="str">
        <f t="shared" si="281"/>
        <v/>
      </c>
      <c r="AJ1069">
        <f>IFERROR(VLOOKUP($B1069,[4]库存报告使用数据!$A$1:$B$65536,2,0),0)</f>
        <v>0</v>
      </c>
      <c r="AK1069">
        <f>IFERROR(VLOOKUP($B1069,[4]库存报告使用数据!$A$1:$C$65536,3,0),)</f>
        <v>0</v>
      </c>
      <c r="AL1069">
        <f>IFERROR(VLOOKUP($B1069,[4]库存报告使用数据!$A$1:$D$65536,4,0),)</f>
        <v>0</v>
      </c>
      <c r="AM1069">
        <f>IFERROR(VLOOKUP($B1069,[4]库存报告使用数据!$A$1:$E$65536,5,0),)</f>
        <v>0</v>
      </c>
      <c r="AN1069" s="20" t="str">
        <f t="shared" si="282"/>
        <v/>
      </c>
      <c r="AO1069" s="20" t="str">
        <f t="shared" si="283"/>
        <v/>
      </c>
      <c r="AP1069" s="20" t="str">
        <f t="shared" si="284"/>
        <v/>
      </c>
      <c r="AQ1069" s="20" t="str">
        <f t="shared" si="285"/>
        <v/>
      </c>
      <c r="AR1069" s="32">
        <f t="shared" si="286"/>
        <v>0</v>
      </c>
      <c r="AS1069" s="32">
        <f t="shared" si="287"/>
        <v>0</v>
      </c>
      <c r="AT1069" s="32">
        <f t="shared" si="288"/>
        <v>1</v>
      </c>
      <c r="AU1069" s="28" t="str">
        <f t="shared" si="289"/>
        <v>库存为1</v>
      </c>
      <c r="AV1069" s="34" t="str">
        <f>IFERROR(时间!$B$4+AU1069,"上周无销量")</f>
        <v>上周无销量</v>
      </c>
    </row>
    <row r="1070" spans="1:48">
      <c r="A1070" s="18" t="s">
        <v>1115</v>
      </c>
      <c r="B1070" t="str">
        <f>VLOOKUP(A1070,'[1]sku-asin（子）'!$A:$B,2,0)</f>
        <v>B0752G4D3Y</v>
      </c>
      <c r="C1070" t="str">
        <f>VLOOKUP(A1070,'[1]子sku-父sku'!$A:$B,2,0)</f>
        <v>LYQ-WH16331</v>
      </c>
      <c r="D1070" s="28">
        <f>IFERROR(VLOOKUP(A1070,[2]库存报告使用数据处理!$A:$C,3,0),0)</f>
        <v>0</v>
      </c>
      <c r="E1070" s="28">
        <f>IFERROR(VLOOKUP(A1070,[2]库存报告使用数据处理!$A:$D,4,0),0)</f>
        <v>0</v>
      </c>
      <c r="F1070" s="28">
        <f>IFERROR(VLOOKUP(A1070,[2]库存报告使用数据处理!$A:$E,5,0),0)</f>
        <v>0</v>
      </c>
      <c r="G1070" s="28">
        <f>IFERROR(VLOOKUP(A1070,[2]库存报告使用数据处理!$A:$F,6,0),0)</f>
        <v>0</v>
      </c>
      <c r="H1070" s="29">
        <f>IFERROR(VLOOKUP(A1070,[2]库存报告使用数据处理!$A:$G,7,0),0)</f>
        <v>0</v>
      </c>
      <c r="I1070">
        <f>IFERROR(VLOOKUP(A1070,[5]数据处理!$A:$B,2,0),0)</f>
        <v>1</v>
      </c>
      <c r="J1070" s="30">
        <f>IFERROR(VLOOKUP(A1070,[5]数据处理!$A:$D,4,0),0)</f>
        <v>0</v>
      </c>
      <c r="K1070" s="30">
        <f>IFERROR(VLOOKUP(A1070,[5]数据处理!$A:$E,5,0),0)</f>
        <v>0</v>
      </c>
      <c r="L1070" s="30">
        <f>IFERROR(VLOOKUP(A1070,[5]数据处理!$A:$G,7,0),0)</f>
        <v>0</v>
      </c>
      <c r="M1070">
        <f t="shared" si="273"/>
        <v>1</v>
      </c>
      <c r="N1070">
        <f>IFERROR(VLOOKUP(A1070,[5]数据处理!$A:$C,3,0),0)</f>
        <v>0</v>
      </c>
      <c r="O1070">
        <f>IFERROR(VLOOKUP($A1070,[5]数据处理!$A:$N,14,0),0)</f>
        <v>1</v>
      </c>
      <c r="P1070" t="str">
        <f>IFERROR(VLOOKUP($A1070,[3]库存报告使用数据!$A$1:$B$65536,2,0),"")</f>
        <v/>
      </c>
      <c r="Q1070" t="str">
        <f>IFERROR(VLOOKUP($A1070,[3]库存报告使用数据!$A$1:$E$65536,5,0),"")</f>
        <v/>
      </c>
      <c r="R1070" t="str">
        <f>IFERROR(VLOOKUP($A1070,[3]库存报告使用数据!$A$1:$H$65536,8,0),"")</f>
        <v/>
      </c>
      <c r="S1070" t="str">
        <f>IFERROR(VLOOKUP($A1070,[3]库存报告使用数据!$A$1:$K$65536,11,0),"")</f>
        <v/>
      </c>
      <c r="T1070" t="str">
        <f>IFERROR(VLOOKUP($A1070,[3]库存报告使用数据!$A$1:$C$65536,3,0),"")</f>
        <v/>
      </c>
      <c r="U1070" t="str">
        <f>IFERROR(VLOOKUP($A1070,[3]库存报告使用数据!$A$1:$F$65536,6,0),"")</f>
        <v/>
      </c>
      <c r="V1070" t="str">
        <f>IFERROR(VLOOKUP($A1070,[3]库存报告使用数据!$A$1:$I$65536,9,0),"")</f>
        <v/>
      </c>
      <c r="W1070" t="str">
        <f>IFERROR(VLOOKUP($A1070,[3]库存报告使用数据!$A$1:$L$65536,12,0),"")</f>
        <v/>
      </c>
      <c r="X1070" s="20" t="str">
        <f t="shared" si="274"/>
        <v/>
      </c>
      <c r="Y1070" s="20" t="str">
        <f t="shared" si="275"/>
        <v/>
      </c>
      <c r="Z1070" s="20" t="str">
        <f t="shared" si="276"/>
        <v/>
      </c>
      <c r="AA1070" s="20" t="str">
        <f t="shared" si="277"/>
        <v/>
      </c>
      <c r="AB1070" t="str">
        <f>IFERROR(VLOOKUP($A1070,[3]库存报告使用数据!$A$1:$D$65536,4,0),"")</f>
        <v/>
      </c>
      <c r="AC1070" t="str">
        <f>IFERROR(VLOOKUP($A1070,[3]库存报告使用数据!$A$1:$G$65536,7,0),"")</f>
        <v/>
      </c>
      <c r="AD1070" t="str">
        <f>IFERROR(VLOOKUP($A1070,[3]库存报告使用数据!$A$1:$J$65536,10,0),"")</f>
        <v/>
      </c>
      <c r="AE1070" t="str">
        <f>IFERROR(VLOOKUP($A1070,[3]库存报告使用数据!$A$1:$M$65536,13,0),"")</f>
        <v/>
      </c>
      <c r="AF1070" s="20" t="str">
        <f t="shared" si="278"/>
        <v/>
      </c>
      <c r="AG1070" s="20" t="str">
        <f t="shared" si="279"/>
        <v/>
      </c>
      <c r="AH1070" s="20" t="str">
        <f t="shared" si="280"/>
        <v/>
      </c>
      <c r="AI1070" s="20" t="str">
        <f t="shared" si="281"/>
        <v/>
      </c>
      <c r="AJ1070">
        <f>IFERROR(VLOOKUP($B1070,[4]库存报告使用数据!$A$1:$B$65536,2,0),0)</f>
        <v>0</v>
      </c>
      <c r="AK1070">
        <f>IFERROR(VLOOKUP($B1070,[4]库存报告使用数据!$A$1:$C$65536,3,0),)</f>
        <v>0</v>
      </c>
      <c r="AL1070">
        <f>IFERROR(VLOOKUP($B1070,[4]库存报告使用数据!$A$1:$D$65536,4,0),)</f>
        <v>0</v>
      </c>
      <c r="AM1070">
        <f>IFERROR(VLOOKUP($B1070,[4]库存报告使用数据!$A$1:$E$65536,5,0),)</f>
        <v>0</v>
      </c>
      <c r="AN1070" s="20" t="str">
        <f t="shared" si="282"/>
        <v/>
      </c>
      <c r="AO1070" s="20" t="str">
        <f t="shared" si="283"/>
        <v/>
      </c>
      <c r="AP1070" s="20" t="str">
        <f t="shared" si="284"/>
        <v/>
      </c>
      <c r="AQ1070" s="20" t="str">
        <f t="shared" si="285"/>
        <v/>
      </c>
      <c r="AR1070" s="32">
        <f t="shared" si="286"/>
        <v>0</v>
      </c>
      <c r="AS1070" s="32">
        <f t="shared" si="287"/>
        <v>0</v>
      </c>
      <c r="AT1070" s="32">
        <f t="shared" si="288"/>
        <v>1</v>
      </c>
      <c r="AU1070" s="28" t="str">
        <f t="shared" si="289"/>
        <v>库存为1</v>
      </c>
      <c r="AV1070" s="34" t="str">
        <f>IFERROR(时间!$B$4+AU1070,"上周无销量")</f>
        <v>上周无销量</v>
      </c>
    </row>
    <row r="1071" spans="1:48">
      <c r="A1071" s="18" t="s">
        <v>1116</v>
      </c>
      <c r="B1071" t="str">
        <f>VLOOKUP(A1071,'[1]sku-asin（子）'!$A:$B,2,0)</f>
        <v>B0787Q6CLC</v>
      </c>
      <c r="C1071" t="str">
        <f>VLOOKUP(A1071,'[1]子sku-父sku'!$A:$B,2,0)</f>
        <v>MY-LYRound020</v>
      </c>
      <c r="D1071" s="28">
        <f>IFERROR(VLOOKUP(A1071,[2]库存报告使用数据处理!$A:$C,3,0),0)</f>
        <v>0</v>
      </c>
      <c r="E1071" s="28">
        <f>IFERROR(VLOOKUP(A1071,[2]库存报告使用数据处理!$A:$D,4,0),0)</f>
        <v>0</v>
      </c>
      <c r="F1071" s="28">
        <f>IFERROR(VLOOKUP(A1071,[2]库存报告使用数据处理!$A:$E,5,0),0)</f>
        <v>0</v>
      </c>
      <c r="G1071" s="28">
        <f>IFERROR(VLOOKUP(A1071,[2]库存报告使用数据处理!$A:$F,6,0),0)</f>
        <v>0</v>
      </c>
      <c r="H1071" s="29">
        <f>IFERROR(VLOOKUP(A1071,[2]库存报告使用数据处理!$A:$G,7,0),0)</f>
        <v>0</v>
      </c>
      <c r="I1071">
        <f>IFERROR(VLOOKUP(A1071,[5]数据处理!$A:$B,2,0),0)</f>
        <v>2</v>
      </c>
      <c r="J1071" s="30">
        <f>IFERROR(VLOOKUP(A1071,[5]数据处理!$A:$D,4,0),0)</f>
        <v>0</v>
      </c>
      <c r="K1071" s="30">
        <f>IFERROR(VLOOKUP(A1071,[5]数据处理!$A:$E,5,0),0)</f>
        <v>0</v>
      </c>
      <c r="L1071" s="30">
        <f>IFERROR(VLOOKUP(A1071,[5]数据处理!$A:$G,7,0),0)</f>
        <v>0</v>
      </c>
      <c r="M1071">
        <f t="shared" si="273"/>
        <v>2</v>
      </c>
      <c r="N1071">
        <f>IFERROR(VLOOKUP(A1071,[5]数据处理!$A:$C,3,0),0)</f>
        <v>0</v>
      </c>
      <c r="O1071">
        <f>IFERROR(VLOOKUP($A1071,[5]数据处理!$A:$N,14,0),0)</f>
        <v>0</v>
      </c>
      <c r="P1071" t="str">
        <f>IFERROR(VLOOKUP($A1071,[3]库存报告使用数据!$A$1:$B$65536,2,0),"")</f>
        <v/>
      </c>
      <c r="Q1071" t="str">
        <f>IFERROR(VLOOKUP($A1071,[3]库存报告使用数据!$A$1:$E$65536,5,0),"")</f>
        <v/>
      </c>
      <c r="R1071" t="str">
        <f>IFERROR(VLOOKUP($A1071,[3]库存报告使用数据!$A$1:$H$65536,8,0),"")</f>
        <v/>
      </c>
      <c r="S1071" t="str">
        <f>IFERROR(VLOOKUP($A1071,[3]库存报告使用数据!$A$1:$K$65536,11,0),"")</f>
        <v/>
      </c>
      <c r="T1071" t="str">
        <f>IFERROR(VLOOKUP($A1071,[3]库存报告使用数据!$A$1:$C$65536,3,0),"")</f>
        <v/>
      </c>
      <c r="U1071" t="str">
        <f>IFERROR(VLOOKUP($A1071,[3]库存报告使用数据!$A$1:$F$65536,6,0),"")</f>
        <v/>
      </c>
      <c r="V1071" t="str">
        <f>IFERROR(VLOOKUP($A1071,[3]库存报告使用数据!$A$1:$I$65536,9,0),"")</f>
        <v/>
      </c>
      <c r="W1071" t="str">
        <f>IFERROR(VLOOKUP($A1071,[3]库存报告使用数据!$A$1:$L$65536,12,0),"")</f>
        <v/>
      </c>
      <c r="X1071" s="20" t="str">
        <f t="shared" si="274"/>
        <v/>
      </c>
      <c r="Y1071" s="20" t="str">
        <f t="shared" si="275"/>
        <v/>
      </c>
      <c r="Z1071" s="20" t="str">
        <f t="shared" si="276"/>
        <v/>
      </c>
      <c r="AA1071" s="20" t="str">
        <f t="shared" si="277"/>
        <v/>
      </c>
      <c r="AB1071" t="str">
        <f>IFERROR(VLOOKUP($A1071,[3]库存报告使用数据!$A$1:$D$65536,4,0),"")</f>
        <v/>
      </c>
      <c r="AC1071" t="str">
        <f>IFERROR(VLOOKUP($A1071,[3]库存报告使用数据!$A$1:$G$65536,7,0),"")</f>
        <v/>
      </c>
      <c r="AD1071" t="str">
        <f>IFERROR(VLOOKUP($A1071,[3]库存报告使用数据!$A$1:$J$65536,10,0),"")</f>
        <v/>
      </c>
      <c r="AE1071" t="str">
        <f>IFERROR(VLOOKUP($A1071,[3]库存报告使用数据!$A$1:$M$65536,13,0),"")</f>
        <v/>
      </c>
      <c r="AF1071" s="20" t="str">
        <f t="shared" si="278"/>
        <v/>
      </c>
      <c r="AG1071" s="20" t="str">
        <f t="shared" si="279"/>
        <v/>
      </c>
      <c r="AH1071" s="20" t="str">
        <f t="shared" si="280"/>
        <v/>
      </c>
      <c r="AI1071" s="20" t="str">
        <f t="shared" si="281"/>
        <v/>
      </c>
      <c r="AJ1071">
        <f>IFERROR(VLOOKUP($B1071,[4]库存报告使用数据!$A$1:$B$65536,2,0),0)</f>
        <v>1</v>
      </c>
      <c r="AK1071">
        <f>IFERROR(VLOOKUP($B1071,[4]库存报告使用数据!$A$1:$C$65536,3,0),)</f>
        <v>1</v>
      </c>
      <c r="AL1071">
        <f>IFERROR(VLOOKUP($B1071,[4]库存报告使用数据!$A$1:$D$65536,4,0),)</f>
        <v>1</v>
      </c>
      <c r="AM1071">
        <f>IFERROR(VLOOKUP($B1071,[4]库存报告使用数据!$A$1:$E$65536,5,0),)</f>
        <v>2</v>
      </c>
      <c r="AN1071" s="20">
        <f t="shared" si="282"/>
        <v>0</v>
      </c>
      <c r="AO1071" s="20">
        <f t="shared" si="283"/>
        <v>0</v>
      </c>
      <c r="AP1071" s="20">
        <f t="shared" si="284"/>
        <v>0</v>
      </c>
      <c r="AQ1071" s="20">
        <f t="shared" si="285"/>
        <v>0</v>
      </c>
      <c r="AR1071" s="32">
        <f t="shared" si="286"/>
        <v>0</v>
      </c>
      <c r="AS1071" s="32">
        <f t="shared" si="287"/>
        <v>0</v>
      </c>
      <c r="AT1071" s="32">
        <f t="shared" si="288"/>
        <v>2</v>
      </c>
      <c r="AU1071" s="28" t="str">
        <f t="shared" si="289"/>
        <v>库存为2</v>
      </c>
      <c r="AV1071" s="34" t="str">
        <f>IFERROR(时间!$B$4+AU1071,"上周无销量")</f>
        <v>上周无销量</v>
      </c>
    </row>
    <row r="1072" spans="1:48">
      <c r="A1072" s="18" t="s">
        <v>1117</v>
      </c>
      <c r="B1072" t="str">
        <f>VLOOKUP(A1072,'[1]sku-asin（子）'!$A:$B,2,0)</f>
        <v>B0787SYKQQ</v>
      </c>
      <c r="C1072" t="str">
        <f>VLOOKUP(A1072,'[1]子sku-父sku'!$A:$B,2,0)</f>
        <v>MY-LYRound020</v>
      </c>
      <c r="D1072" s="28">
        <f>IFERROR(VLOOKUP(A1072,[2]库存报告使用数据处理!$A:$C,3,0),0)</f>
        <v>0</v>
      </c>
      <c r="E1072" s="28">
        <f>IFERROR(VLOOKUP(A1072,[2]库存报告使用数据处理!$A:$D,4,0),0)</f>
        <v>0</v>
      </c>
      <c r="F1072" s="28">
        <f>IFERROR(VLOOKUP(A1072,[2]库存报告使用数据处理!$A:$E,5,0),0)</f>
        <v>0</v>
      </c>
      <c r="G1072" s="28">
        <f>IFERROR(VLOOKUP(A1072,[2]库存报告使用数据处理!$A:$F,6,0),0)</f>
        <v>0</v>
      </c>
      <c r="H1072" s="29">
        <f>IFERROR(VLOOKUP(A1072,[2]库存报告使用数据处理!$A:$G,7,0),0)</f>
        <v>0</v>
      </c>
      <c r="I1072">
        <f>IFERROR(VLOOKUP(A1072,[5]数据处理!$A:$B,2,0),0)</f>
        <v>1</v>
      </c>
      <c r="J1072" s="30">
        <f>IFERROR(VLOOKUP(A1072,[5]数据处理!$A:$D,4,0),0)</f>
        <v>0</v>
      </c>
      <c r="K1072" s="30">
        <f>IFERROR(VLOOKUP(A1072,[5]数据处理!$A:$E,5,0),0)</f>
        <v>0</v>
      </c>
      <c r="L1072" s="30">
        <f>IFERROR(VLOOKUP(A1072,[5]数据处理!$A:$G,7,0),0)</f>
        <v>0</v>
      </c>
      <c r="M1072">
        <f t="shared" si="273"/>
        <v>1</v>
      </c>
      <c r="N1072">
        <f>IFERROR(VLOOKUP(A1072,[5]数据处理!$A:$C,3,0),0)</f>
        <v>0</v>
      </c>
      <c r="O1072">
        <f>IFERROR(VLOOKUP($A1072,[5]数据处理!$A:$N,14,0),0)</f>
        <v>0</v>
      </c>
      <c r="P1072" t="str">
        <f>IFERROR(VLOOKUP($A1072,[3]库存报告使用数据!$A$1:$B$65536,2,0),"")</f>
        <v/>
      </c>
      <c r="Q1072" t="str">
        <f>IFERROR(VLOOKUP($A1072,[3]库存报告使用数据!$A$1:$E$65536,5,0),"")</f>
        <v/>
      </c>
      <c r="R1072" t="str">
        <f>IFERROR(VLOOKUP($A1072,[3]库存报告使用数据!$A$1:$H$65536,8,0),"")</f>
        <v/>
      </c>
      <c r="S1072" t="str">
        <f>IFERROR(VLOOKUP($A1072,[3]库存报告使用数据!$A$1:$K$65536,11,0),"")</f>
        <v/>
      </c>
      <c r="T1072" t="str">
        <f>IFERROR(VLOOKUP($A1072,[3]库存报告使用数据!$A$1:$C$65536,3,0),"")</f>
        <v/>
      </c>
      <c r="U1072" t="str">
        <f>IFERROR(VLOOKUP($A1072,[3]库存报告使用数据!$A$1:$F$65536,6,0),"")</f>
        <v/>
      </c>
      <c r="V1072" t="str">
        <f>IFERROR(VLOOKUP($A1072,[3]库存报告使用数据!$A$1:$I$65536,9,0),"")</f>
        <v/>
      </c>
      <c r="W1072" t="str">
        <f>IFERROR(VLOOKUP($A1072,[3]库存报告使用数据!$A$1:$L$65536,12,0),"")</f>
        <v/>
      </c>
      <c r="X1072" s="20" t="str">
        <f t="shared" si="274"/>
        <v/>
      </c>
      <c r="Y1072" s="20" t="str">
        <f t="shared" si="275"/>
        <v/>
      </c>
      <c r="Z1072" s="20" t="str">
        <f t="shared" si="276"/>
        <v/>
      </c>
      <c r="AA1072" s="20" t="str">
        <f t="shared" si="277"/>
        <v/>
      </c>
      <c r="AB1072" t="str">
        <f>IFERROR(VLOOKUP($A1072,[3]库存报告使用数据!$A$1:$D$65536,4,0),"")</f>
        <v/>
      </c>
      <c r="AC1072" t="str">
        <f>IFERROR(VLOOKUP($A1072,[3]库存报告使用数据!$A$1:$G$65536,7,0),"")</f>
        <v/>
      </c>
      <c r="AD1072" t="str">
        <f>IFERROR(VLOOKUP($A1072,[3]库存报告使用数据!$A$1:$J$65536,10,0),"")</f>
        <v/>
      </c>
      <c r="AE1072" t="str">
        <f>IFERROR(VLOOKUP($A1072,[3]库存报告使用数据!$A$1:$M$65536,13,0),"")</f>
        <v/>
      </c>
      <c r="AF1072" s="20" t="str">
        <f t="shared" si="278"/>
        <v/>
      </c>
      <c r="AG1072" s="20" t="str">
        <f t="shared" si="279"/>
        <v/>
      </c>
      <c r="AH1072" s="20" t="str">
        <f t="shared" si="280"/>
        <v/>
      </c>
      <c r="AI1072" s="20" t="str">
        <f t="shared" si="281"/>
        <v/>
      </c>
      <c r="AJ1072">
        <f>IFERROR(VLOOKUP($B1072,[4]库存报告使用数据!$A$1:$B$65536,2,0),0)</f>
        <v>1</v>
      </c>
      <c r="AK1072">
        <f>IFERROR(VLOOKUP($B1072,[4]库存报告使用数据!$A$1:$C$65536,3,0),)</f>
        <v>0</v>
      </c>
      <c r="AL1072">
        <f>IFERROR(VLOOKUP($B1072,[4]库存报告使用数据!$A$1:$D$65536,4,0),)</f>
        <v>0</v>
      </c>
      <c r="AM1072">
        <f>IFERROR(VLOOKUP($B1072,[4]库存报告使用数据!$A$1:$E$65536,5,0),)</f>
        <v>2</v>
      </c>
      <c r="AN1072" s="20">
        <f t="shared" si="282"/>
        <v>0</v>
      </c>
      <c r="AO1072" s="20" t="str">
        <f t="shared" si="283"/>
        <v/>
      </c>
      <c r="AP1072" s="20" t="str">
        <f t="shared" si="284"/>
        <v/>
      </c>
      <c r="AQ1072" s="20">
        <f t="shared" si="285"/>
        <v>0</v>
      </c>
      <c r="AR1072" s="32">
        <f t="shared" si="286"/>
        <v>0</v>
      </c>
      <c r="AS1072" s="32">
        <f t="shared" si="287"/>
        <v>0</v>
      </c>
      <c r="AT1072" s="32">
        <f t="shared" si="288"/>
        <v>1</v>
      </c>
      <c r="AU1072" s="28" t="str">
        <f t="shared" si="289"/>
        <v>库存为1</v>
      </c>
      <c r="AV1072" s="34" t="str">
        <f>IFERROR(时间!$B$4+AU1072,"上周无销量")</f>
        <v>上周无销量</v>
      </c>
    </row>
    <row r="1073" spans="1:48">
      <c r="A1073" s="18" t="s">
        <v>1118</v>
      </c>
      <c r="B1073" t="str">
        <f>VLOOKUP(A1073,'[1]sku-asin（子）'!$A:$B,2,0)</f>
        <v>B0787TPPL1</v>
      </c>
      <c r="C1073" t="str">
        <f>VLOOKUP(A1073,'[1]子sku-父sku'!$A:$B,2,0)</f>
        <v>MY-LYRound020</v>
      </c>
      <c r="D1073" s="28">
        <f>IFERROR(VLOOKUP(A1073,[2]库存报告使用数据处理!$A:$C,3,0),0)</f>
        <v>0</v>
      </c>
      <c r="E1073" s="28">
        <f>IFERROR(VLOOKUP(A1073,[2]库存报告使用数据处理!$A:$D,4,0),0)</f>
        <v>0</v>
      </c>
      <c r="F1073" s="28">
        <f>IFERROR(VLOOKUP(A1073,[2]库存报告使用数据处理!$A:$E,5,0),0)</f>
        <v>0</v>
      </c>
      <c r="G1073" s="28">
        <f>IFERROR(VLOOKUP(A1073,[2]库存报告使用数据处理!$A:$F,6,0),0)</f>
        <v>0</v>
      </c>
      <c r="H1073" s="29">
        <f>IFERROR(VLOOKUP(A1073,[2]库存报告使用数据处理!$A:$G,7,0),0)</f>
        <v>0</v>
      </c>
      <c r="I1073">
        <f>IFERROR(VLOOKUP(A1073,[5]数据处理!$A:$B,2,0),0)</f>
        <v>1</v>
      </c>
      <c r="J1073" s="30">
        <f>IFERROR(VLOOKUP(A1073,[5]数据处理!$A:$D,4,0),0)</f>
        <v>0</v>
      </c>
      <c r="K1073" s="30">
        <f>IFERROR(VLOOKUP(A1073,[5]数据处理!$A:$E,5,0),0)</f>
        <v>0</v>
      </c>
      <c r="L1073" s="30">
        <f>IFERROR(VLOOKUP(A1073,[5]数据处理!$A:$G,7,0),0)</f>
        <v>0</v>
      </c>
      <c r="M1073">
        <f t="shared" si="273"/>
        <v>1</v>
      </c>
      <c r="N1073">
        <f>IFERROR(VLOOKUP(A1073,[5]数据处理!$A:$C,3,0),0)</f>
        <v>0</v>
      </c>
      <c r="O1073">
        <f>IFERROR(VLOOKUP($A1073,[5]数据处理!$A:$N,14,0),0)</f>
        <v>0</v>
      </c>
      <c r="P1073" t="str">
        <f>IFERROR(VLOOKUP($A1073,[3]库存报告使用数据!$A$1:$B$65536,2,0),"")</f>
        <v/>
      </c>
      <c r="Q1073" t="str">
        <f>IFERROR(VLOOKUP($A1073,[3]库存报告使用数据!$A$1:$E$65536,5,0),"")</f>
        <v/>
      </c>
      <c r="R1073" t="str">
        <f>IFERROR(VLOOKUP($A1073,[3]库存报告使用数据!$A$1:$H$65536,8,0),"")</f>
        <v/>
      </c>
      <c r="S1073" t="str">
        <f>IFERROR(VLOOKUP($A1073,[3]库存报告使用数据!$A$1:$K$65536,11,0),"")</f>
        <v/>
      </c>
      <c r="T1073" t="str">
        <f>IFERROR(VLOOKUP($A1073,[3]库存报告使用数据!$A$1:$C$65536,3,0),"")</f>
        <v/>
      </c>
      <c r="U1073" t="str">
        <f>IFERROR(VLOOKUP($A1073,[3]库存报告使用数据!$A$1:$F$65536,6,0),"")</f>
        <v/>
      </c>
      <c r="V1073" t="str">
        <f>IFERROR(VLOOKUP($A1073,[3]库存报告使用数据!$A$1:$I$65536,9,0),"")</f>
        <v/>
      </c>
      <c r="W1073" t="str">
        <f>IFERROR(VLOOKUP($A1073,[3]库存报告使用数据!$A$1:$L$65536,12,0),"")</f>
        <v/>
      </c>
      <c r="X1073" s="20" t="str">
        <f t="shared" si="274"/>
        <v/>
      </c>
      <c r="Y1073" s="20" t="str">
        <f t="shared" si="275"/>
        <v/>
      </c>
      <c r="Z1073" s="20" t="str">
        <f t="shared" si="276"/>
        <v/>
      </c>
      <c r="AA1073" s="20" t="str">
        <f t="shared" si="277"/>
        <v/>
      </c>
      <c r="AB1073" t="str">
        <f>IFERROR(VLOOKUP($A1073,[3]库存报告使用数据!$A$1:$D$65536,4,0),"")</f>
        <v/>
      </c>
      <c r="AC1073" t="str">
        <f>IFERROR(VLOOKUP($A1073,[3]库存报告使用数据!$A$1:$G$65536,7,0),"")</f>
        <v/>
      </c>
      <c r="AD1073" t="str">
        <f>IFERROR(VLOOKUP($A1073,[3]库存报告使用数据!$A$1:$J$65536,10,0),"")</f>
        <v/>
      </c>
      <c r="AE1073" t="str">
        <f>IFERROR(VLOOKUP($A1073,[3]库存报告使用数据!$A$1:$M$65536,13,0),"")</f>
        <v/>
      </c>
      <c r="AF1073" s="20" t="str">
        <f t="shared" si="278"/>
        <v/>
      </c>
      <c r="AG1073" s="20" t="str">
        <f t="shared" si="279"/>
        <v/>
      </c>
      <c r="AH1073" s="20" t="str">
        <f t="shared" si="280"/>
        <v/>
      </c>
      <c r="AI1073" s="20" t="str">
        <f t="shared" si="281"/>
        <v/>
      </c>
      <c r="AJ1073">
        <f>IFERROR(VLOOKUP($B1073,[4]库存报告使用数据!$A$1:$B$65536,2,0),0)</f>
        <v>1</v>
      </c>
      <c r="AK1073">
        <f>IFERROR(VLOOKUP($B1073,[4]库存报告使用数据!$A$1:$C$65536,3,0),)</f>
        <v>0</v>
      </c>
      <c r="AL1073">
        <f>IFERROR(VLOOKUP($B1073,[4]库存报告使用数据!$A$1:$D$65536,4,0),)</f>
        <v>0</v>
      </c>
      <c r="AM1073">
        <f>IFERROR(VLOOKUP($B1073,[4]库存报告使用数据!$A$1:$E$65536,5,0),)</f>
        <v>2</v>
      </c>
      <c r="AN1073" s="20">
        <f t="shared" si="282"/>
        <v>0</v>
      </c>
      <c r="AO1073" s="20" t="str">
        <f t="shared" si="283"/>
        <v/>
      </c>
      <c r="AP1073" s="20" t="str">
        <f t="shared" si="284"/>
        <v/>
      </c>
      <c r="AQ1073" s="20">
        <f t="shared" si="285"/>
        <v>0</v>
      </c>
      <c r="AR1073" s="32">
        <f t="shared" si="286"/>
        <v>0</v>
      </c>
      <c r="AS1073" s="32">
        <f t="shared" si="287"/>
        <v>0</v>
      </c>
      <c r="AT1073" s="32">
        <f t="shared" si="288"/>
        <v>1</v>
      </c>
      <c r="AU1073" s="28" t="str">
        <f t="shared" si="289"/>
        <v>库存为1</v>
      </c>
      <c r="AV1073" s="34" t="str">
        <f>IFERROR(时间!$B$4+AU1073,"上周无销量")</f>
        <v>上周无销量</v>
      </c>
    </row>
    <row r="1074" spans="1:48">
      <c r="A1074" s="18" t="s">
        <v>1119</v>
      </c>
      <c r="B1074" t="str">
        <f>VLOOKUP(A1074,'[1]sku-asin（子）'!$A:$B,2,0)</f>
        <v>B0787T48JG</v>
      </c>
      <c r="C1074" t="str">
        <f>VLOOKUP(A1074,'[1]子sku-父sku'!$A:$B,2,0)</f>
        <v>MY-LYRound020</v>
      </c>
      <c r="D1074" s="28">
        <f>IFERROR(VLOOKUP(A1074,[2]库存报告使用数据处理!$A:$C,3,0),0)</f>
        <v>0</v>
      </c>
      <c r="E1074" s="28">
        <f>IFERROR(VLOOKUP(A1074,[2]库存报告使用数据处理!$A:$D,4,0),0)</f>
        <v>0</v>
      </c>
      <c r="F1074" s="28">
        <f>IFERROR(VLOOKUP(A1074,[2]库存报告使用数据处理!$A:$E,5,0),0)</f>
        <v>0</v>
      </c>
      <c r="G1074" s="28">
        <f>IFERROR(VLOOKUP(A1074,[2]库存报告使用数据处理!$A:$F,6,0),0)</f>
        <v>0</v>
      </c>
      <c r="H1074" s="29">
        <f>IFERROR(VLOOKUP(A1074,[2]库存报告使用数据处理!$A:$G,7,0),0)</f>
        <v>0</v>
      </c>
      <c r="I1074">
        <f>IFERROR(VLOOKUP(A1074,[5]数据处理!$A:$B,2,0),0)</f>
        <v>0</v>
      </c>
      <c r="J1074" s="30">
        <f>IFERROR(VLOOKUP(A1074,[5]数据处理!$A:$D,4,0),0)</f>
        <v>0</v>
      </c>
      <c r="K1074" s="30">
        <f>IFERROR(VLOOKUP(A1074,[5]数据处理!$A:$E,5,0),0)</f>
        <v>0</v>
      </c>
      <c r="L1074" s="30">
        <f>IFERROR(VLOOKUP(A1074,[5]数据处理!$A:$G,7,0),0)</f>
        <v>0</v>
      </c>
      <c r="M1074">
        <f t="shared" si="273"/>
        <v>0</v>
      </c>
      <c r="N1074">
        <f>IFERROR(VLOOKUP(A1074,[5]数据处理!$A:$C,3,0),0)</f>
        <v>0</v>
      </c>
      <c r="O1074">
        <f>IFERROR(VLOOKUP($A1074,[5]数据处理!$A:$N,14,0),0)</f>
        <v>0</v>
      </c>
      <c r="P1074" t="str">
        <f>IFERROR(VLOOKUP($A1074,[3]库存报告使用数据!$A$1:$B$65536,2,0),"")</f>
        <v/>
      </c>
      <c r="Q1074" t="str">
        <f>IFERROR(VLOOKUP($A1074,[3]库存报告使用数据!$A$1:$E$65536,5,0),"")</f>
        <v/>
      </c>
      <c r="R1074" t="str">
        <f>IFERROR(VLOOKUP($A1074,[3]库存报告使用数据!$A$1:$H$65536,8,0),"")</f>
        <v/>
      </c>
      <c r="S1074" t="str">
        <f>IFERROR(VLOOKUP($A1074,[3]库存报告使用数据!$A$1:$K$65536,11,0),"")</f>
        <v/>
      </c>
      <c r="T1074" t="str">
        <f>IFERROR(VLOOKUP($A1074,[3]库存报告使用数据!$A$1:$C$65536,3,0),"")</f>
        <v/>
      </c>
      <c r="U1074" t="str">
        <f>IFERROR(VLOOKUP($A1074,[3]库存报告使用数据!$A$1:$F$65536,6,0),"")</f>
        <v/>
      </c>
      <c r="V1074" t="str">
        <f>IFERROR(VLOOKUP($A1074,[3]库存报告使用数据!$A$1:$I$65536,9,0),"")</f>
        <v/>
      </c>
      <c r="W1074" t="str">
        <f>IFERROR(VLOOKUP($A1074,[3]库存报告使用数据!$A$1:$L$65536,12,0),"")</f>
        <v/>
      </c>
      <c r="X1074" s="20" t="str">
        <f t="shared" si="274"/>
        <v/>
      </c>
      <c r="Y1074" s="20" t="str">
        <f t="shared" si="275"/>
        <v/>
      </c>
      <c r="Z1074" s="20" t="str">
        <f t="shared" si="276"/>
        <v/>
      </c>
      <c r="AA1074" s="20" t="str">
        <f t="shared" si="277"/>
        <v/>
      </c>
      <c r="AB1074" t="str">
        <f>IFERROR(VLOOKUP($A1074,[3]库存报告使用数据!$A$1:$D$65536,4,0),"")</f>
        <v/>
      </c>
      <c r="AC1074" t="str">
        <f>IFERROR(VLOOKUP($A1074,[3]库存报告使用数据!$A$1:$G$65536,7,0),"")</f>
        <v/>
      </c>
      <c r="AD1074" t="str">
        <f>IFERROR(VLOOKUP($A1074,[3]库存报告使用数据!$A$1:$J$65536,10,0),"")</f>
        <v/>
      </c>
      <c r="AE1074" t="str">
        <f>IFERROR(VLOOKUP($A1074,[3]库存报告使用数据!$A$1:$M$65536,13,0),"")</f>
        <v/>
      </c>
      <c r="AF1074" s="20" t="str">
        <f t="shared" si="278"/>
        <v/>
      </c>
      <c r="AG1074" s="20" t="str">
        <f t="shared" si="279"/>
        <v/>
      </c>
      <c r="AH1074" s="20" t="str">
        <f t="shared" si="280"/>
        <v/>
      </c>
      <c r="AI1074" s="20" t="str">
        <f t="shared" si="281"/>
        <v/>
      </c>
      <c r="AJ1074">
        <f>IFERROR(VLOOKUP($B1074,[4]库存报告使用数据!$A$1:$B$65536,2,0),0)</f>
        <v>0</v>
      </c>
      <c r="AK1074">
        <f>IFERROR(VLOOKUP($B1074,[4]库存报告使用数据!$A$1:$C$65536,3,0),)</f>
        <v>0</v>
      </c>
      <c r="AL1074">
        <f>IFERROR(VLOOKUP($B1074,[4]库存报告使用数据!$A$1:$D$65536,4,0),)</f>
        <v>0</v>
      </c>
      <c r="AM1074">
        <f>IFERROR(VLOOKUP($B1074,[4]库存报告使用数据!$A$1:$E$65536,5,0),)</f>
        <v>1</v>
      </c>
      <c r="AN1074" s="20" t="str">
        <f t="shared" si="282"/>
        <v/>
      </c>
      <c r="AO1074" s="20" t="str">
        <f t="shared" si="283"/>
        <v/>
      </c>
      <c r="AP1074" s="20" t="str">
        <f t="shared" si="284"/>
        <v/>
      </c>
      <c r="AQ1074" s="20">
        <f t="shared" si="285"/>
        <v>0</v>
      </c>
      <c r="AR1074" s="32">
        <f t="shared" si="286"/>
        <v>0</v>
      </c>
      <c r="AS1074" s="32">
        <f t="shared" si="287"/>
        <v>0</v>
      </c>
      <c r="AT1074" s="32">
        <f t="shared" si="288"/>
        <v>0</v>
      </c>
      <c r="AU1074" s="28" t="str">
        <f t="shared" si="289"/>
        <v>库存为0</v>
      </c>
      <c r="AV1074" s="34" t="str">
        <f>IFERROR(时间!$B$4+AU1074,"上周无销量")</f>
        <v>上周无销量</v>
      </c>
    </row>
    <row r="1075" spans="1:48">
      <c r="A1075" s="18" t="s">
        <v>1120</v>
      </c>
      <c r="B1075" t="str">
        <f>VLOOKUP(A1075,'[1]sku-asin（子）'!$A:$B,2,0)</f>
        <v>B0787R5ZJF</v>
      </c>
      <c r="C1075" t="str">
        <f>VLOOKUP(A1075,'[1]子sku-父sku'!$A:$B,2,0)</f>
        <v>MY-LYRound020</v>
      </c>
      <c r="D1075" s="28">
        <f>IFERROR(VLOOKUP(A1075,[2]库存报告使用数据处理!$A:$C,3,0),0)</f>
        <v>0</v>
      </c>
      <c r="E1075" s="28">
        <f>IFERROR(VLOOKUP(A1075,[2]库存报告使用数据处理!$A:$D,4,0),0)</f>
        <v>0</v>
      </c>
      <c r="F1075" s="28">
        <f>IFERROR(VLOOKUP(A1075,[2]库存报告使用数据处理!$A:$E,5,0),0)</f>
        <v>0</v>
      </c>
      <c r="G1075" s="28">
        <f>IFERROR(VLOOKUP(A1075,[2]库存报告使用数据处理!$A:$F,6,0),0)</f>
        <v>0</v>
      </c>
      <c r="H1075" s="29">
        <f>IFERROR(VLOOKUP(A1075,[2]库存报告使用数据处理!$A:$G,7,0),0)</f>
        <v>0</v>
      </c>
      <c r="I1075">
        <f>IFERROR(VLOOKUP(A1075,[5]数据处理!$A:$B,2,0),0)</f>
        <v>2</v>
      </c>
      <c r="J1075" s="30">
        <f>IFERROR(VLOOKUP(A1075,[5]数据处理!$A:$D,4,0),0)</f>
        <v>0</v>
      </c>
      <c r="K1075" s="30">
        <f>IFERROR(VLOOKUP(A1075,[5]数据处理!$A:$E,5,0),0)</f>
        <v>0</v>
      </c>
      <c r="L1075" s="30">
        <f>IFERROR(VLOOKUP(A1075,[5]数据处理!$A:$G,7,0),0)</f>
        <v>0</v>
      </c>
      <c r="M1075">
        <f t="shared" si="273"/>
        <v>2</v>
      </c>
      <c r="N1075">
        <f>IFERROR(VLOOKUP(A1075,[5]数据处理!$A:$C,3,0),0)</f>
        <v>0</v>
      </c>
      <c r="O1075">
        <f>IFERROR(VLOOKUP($A1075,[5]数据处理!$A:$N,14,0),0)</f>
        <v>0</v>
      </c>
      <c r="P1075" t="str">
        <f>IFERROR(VLOOKUP($A1075,[3]库存报告使用数据!$A$1:$B$65536,2,0),"")</f>
        <v/>
      </c>
      <c r="Q1075" t="str">
        <f>IFERROR(VLOOKUP($A1075,[3]库存报告使用数据!$A$1:$E$65536,5,0),"")</f>
        <v/>
      </c>
      <c r="R1075" t="str">
        <f>IFERROR(VLOOKUP($A1075,[3]库存报告使用数据!$A$1:$H$65536,8,0),"")</f>
        <v/>
      </c>
      <c r="S1075" t="str">
        <f>IFERROR(VLOOKUP($A1075,[3]库存报告使用数据!$A$1:$K$65536,11,0),"")</f>
        <v/>
      </c>
      <c r="T1075" t="str">
        <f>IFERROR(VLOOKUP($A1075,[3]库存报告使用数据!$A$1:$C$65536,3,0),"")</f>
        <v/>
      </c>
      <c r="U1075" t="str">
        <f>IFERROR(VLOOKUP($A1075,[3]库存报告使用数据!$A$1:$F$65536,6,0),"")</f>
        <v/>
      </c>
      <c r="V1075" t="str">
        <f>IFERROR(VLOOKUP($A1075,[3]库存报告使用数据!$A$1:$I$65536,9,0),"")</f>
        <v/>
      </c>
      <c r="W1075" t="str">
        <f>IFERROR(VLOOKUP($A1075,[3]库存报告使用数据!$A$1:$L$65536,12,0),"")</f>
        <v/>
      </c>
      <c r="X1075" s="20" t="str">
        <f t="shared" si="274"/>
        <v/>
      </c>
      <c r="Y1075" s="20" t="str">
        <f t="shared" si="275"/>
        <v/>
      </c>
      <c r="Z1075" s="20" t="str">
        <f t="shared" si="276"/>
        <v/>
      </c>
      <c r="AA1075" s="20" t="str">
        <f t="shared" si="277"/>
        <v/>
      </c>
      <c r="AB1075" t="str">
        <f>IFERROR(VLOOKUP($A1075,[3]库存报告使用数据!$A$1:$D$65536,4,0),"")</f>
        <v/>
      </c>
      <c r="AC1075" t="str">
        <f>IFERROR(VLOOKUP($A1075,[3]库存报告使用数据!$A$1:$G$65536,7,0),"")</f>
        <v/>
      </c>
      <c r="AD1075" t="str">
        <f>IFERROR(VLOOKUP($A1075,[3]库存报告使用数据!$A$1:$J$65536,10,0),"")</f>
        <v/>
      </c>
      <c r="AE1075" t="str">
        <f>IFERROR(VLOOKUP($A1075,[3]库存报告使用数据!$A$1:$M$65536,13,0),"")</f>
        <v/>
      </c>
      <c r="AF1075" s="20" t="str">
        <f t="shared" si="278"/>
        <v/>
      </c>
      <c r="AG1075" s="20" t="str">
        <f t="shared" si="279"/>
        <v/>
      </c>
      <c r="AH1075" s="20" t="str">
        <f t="shared" si="280"/>
        <v/>
      </c>
      <c r="AI1075" s="20" t="str">
        <f t="shared" si="281"/>
        <v/>
      </c>
      <c r="AJ1075">
        <f>IFERROR(VLOOKUP($B1075,[4]库存报告使用数据!$A$1:$B$65536,2,0),0)</f>
        <v>1</v>
      </c>
      <c r="AK1075">
        <f>IFERROR(VLOOKUP($B1075,[4]库存报告使用数据!$A$1:$C$65536,3,0),)</f>
        <v>0</v>
      </c>
      <c r="AL1075">
        <f>IFERROR(VLOOKUP($B1075,[4]库存报告使用数据!$A$1:$D$65536,4,0),)</f>
        <v>0</v>
      </c>
      <c r="AM1075">
        <f>IFERROR(VLOOKUP($B1075,[4]库存报告使用数据!$A$1:$E$65536,5,0),)</f>
        <v>1</v>
      </c>
      <c r="AN1075" s="20">
        <f t="shared" si="282"/>
        <v>0</v>
      </c>
      <c r="AO1075" s="20" t="str">
        <f t="shared" si="283"/>
        <v/>
      </c>
      <c r="AP1075" s="20" t="str">
        <f t="shared" si="284"/>
        <v/>
      </c>
      <c r="AQ1075" s="20">
        <f t="shared" si="285"/>
        <v>0</v>
      </c>
      <c r="AR1075" s="32">
        <f t="shared" si="286"/>
        <v>0</v>
      </c>
      <c r="AS1075" s="32">
        <f t="shared" si="287"/>
        <v>0</v>
      </c>
      <c r="AT1075" s="32">
        <f t="shared" si="288"/>
        <v>2</v>
      </c>
      <c r="AU1075" s="28" t="str">
        <f t="shared" si="289"/>
        <v>库存为2</v>
      </c>
      <c r="AV1075" s="34" t="str">
        <f>IFERROR(时间!$B$4+AU1075,"上周无销量")</f>
        <v>上周无销量</v>
      </c>
    </row>
    <row r="1076" spans="1:48">
      <c r="A1076" s="18" t="s">
        <v>1121</v>
      </c>
      <c r="B1076" t="str">
        <f>VLOOKUP(A1076,'[1]sku-asin（子）'!$A:$B,2,0)</f>
        <v>B0787THW9D</v>
      </c>
      <c r="C1076" t="str">
        <f>VLOOKUP(A1076,'[1]子sku-父sku'!$A:$B,2,0)</f>
        <v>MY-LYRound020</v>
      </c>
      <c r="D1076" s="28">
        <f>IFERROR(VLOOKUP(A1076,[2]库存报告使用数据处理!$A:$C,3,0),0)</f>
        <v>0</v>
      </c>
      <c r="E1076" s="28">
        <f>IFERROR(VLOOKUP(A1076,[2]库存报告使用数据处理!$A:$D,4,0),0)</f>
        <v>0</v>
      </c>
      <c r="F1076" s="28">
        <f>IFERROR(VLOOKUP(A1076,[2]库存报告使用数据处理!$A:$E,5,0),0)</f>
        <v>0</v>
      </c>
      <c r="G1076" s="28">
        <f>IFERROR(VLOOKUP(A1076,[2]库存报告使用数据处理!$A:$F,6,0),0)</f>
        <v>0</v>
      </c>
      <c r="H1076" s="29">
        <f>IFERROR(VLOOKUP(A1076,[2]库存报告使用数据处理!$A:$G,7,0),0)</f>
        <v>0</v>
      </c>
      <c r="I1076">
        <f>IFERROR(VLOOKUP(A1076,[5]数据处理!$A:$B,2,0),0)</f>
        <v>2</v>
      </c>
      <c r="J1076" s="30">
        <f>IFERROR(VLOOKUP(A1076,[5]数据处理!$A:$D,4,0),0)</f>
        <v>0</v>
      </c>
      <c r="K1076" s="30">
        <f>IFERROR(VLOOKUP(A1076,[5]数据处理!$A:$E,5,0),0)</f>
        <v>0</v>
      </c>
      <c r="L1076" s="30">
        <f>IFERROR(VLOOKUP(A1076,[5]数据处理!$A:$G,7,0),0)</f>
        <v>0</v>
      </c>
      <c r="M1076">
        <f t="shared" si="273"/>
        <v>2</v>
      </c>
      <c r="N1076">
        <f>IFERROR(VLOOKUP(A1076,[5]数据处理!$A:$C,3,0),0)</f>
        <v>0</v>
      </c>
      <c r="O1076">
        <f>IFERROR(VLOOKUP($A1076,[5]数据处理!$A:$N,14,0),0)</f>
        <v>0</v>
      </c>
      <c r="P1076" t="str">
        <f>IFERROR(VLOOKUP($A1076,[3]库存报告使用数据!$A$1:$B$65536,2,0),"")</f>
        <v/>
      </c>
      <c r="Q1076" t="str">
        <f>IFERROR(VLOOKUP($A1076,[3]库存报告使用数据!$A$1:$E$65536,5,0),"")</f>
        <v/>
      </c>
      <c r="R1076" t="str">
        <f>IFERROR(VLOOKUP($A1076,[3]库存报告使用数据!$A$1:$H$65536,8,0),"")</f>
        <v/>
      </c>
      <c r="S1076" t="str">
        <f>IFERROR(VLOOKUP($A1076,[3]库存报告使用数据!$A$1:$K$65536,11,0),"")</f>
        <v/>
      </c>
      <c r="T1076" t="str">
        <f>IFERROR(VLOOKUP($A1076,[3]库存报告使用数据!$A$1:$C$65536,3,0),"")</f>
        <v/>
      </c>
      <c r="U1076" t="str">
        <f>IFERROR(VLOOKUP($A1076,[3]库存报告使用数据!$A$1:$F$65536,6,0),"")</f>
        <v/>
      </c>
      <c r="V1076" t="str">
        <f>IFERROR(VLOOKUP($A1076,[3]库存报告使用数据!$A$1:$I$65536,9,0),"")</f>
        <v/>
      </c>
      <c r="W1076" t="str">
        <f>IFERROR(VLOOKUP($A1076,[3]库存报告使用数据!$A$1:$L$65536,12,0),"")</f>
        <v/>
      </c>
      <c r="X1076" s="20" t="str">
        <f t="shared" si="274"/>
        <v/>
      </c>
      <c r="Y1076" s="20" t="str">
        <f t="shared" si="275"/>
        <v/>
      </c>
      <c r="Z1076" s="20" t="str">
        <f t="shared" si="276"/>
        <v/>
      </c>
      <c r="AA1076" s="20" t="str">
        <f t="shared" si="277"/>
        <v/>
      </c>
      <c r="AB1076" t="str">
        <f>IFERROR(VLOOKUP($A1076,[3]库存报告使用数据!$A$1:$D$65536,4,0),"")</f>
        <v/>
      </c>
      <c r="AC1076" t="str">
        <f>IFERROR(VLOOKUP($A1076,[3]库存报告使用数据!$A$1:$G$65536,7,0),"")</f>
        <v/>
      </c>
      <c r="AD1076" t="str">
        <f>IFERROR(VLOOKUP($A1076,[3]库存报告使用数据!$A$1:$J$65536,10,0),"")</f>
        <v/>
      </c>
      <c r="AE1076" t="str">
        <f>IFERROR(VLOOKUP($A1076,[3]库存报告使用数据!$A$1:$M$65536,13,0),"")</f>
        <v/>
      </c>
      <c r="AF1076" s="20" t="str">
        <f t="shared" si="278"/>
        <v/>
      </c>
      <c r="AG1076" s="20" t="str">
        <f t="shared" si="279"/>
        <v/>
      </c>
      <c r="AH1076" s="20" t="str">
        <f t="shared" si="280"/>
        <v/>
      </c>
      <c r="AI1076" s="20" t="str">
        <f t="shared" si="281"/>
        <v/>
      </c>
      <c r="AJ1076">
        <f>IFERROR(VLOOKUP($B1076,[4]库存报告使用数据!$A$1:$B$65536,2,0),0)</f>
        <v>0</v>
      </c>
      <c r="AK1076">
        <f>IFERROR(VLOOKUP($B1076,[4]库存报告使用数据!$A$1:$C$65536,3,0),)</f>
        <v>0</v>
      </c>
      <c r="AL1076">
        <f>IFERROR(VLOOKUP($B1076,[4]库存报告使用数据!$A$1:$D$65536,4,0),)</f>
        <v>0</v>
      </c>
      <c r="AM1076">
        <f>IFERROR(VLOOKUP($B1076,[4]库存报告使用数据!$A$1:$E$65536,5,0),)</f>
        <v>2</v>
      </c>
      <c r="AN1076" s="20" t="str">
        <f t="shared" si="282"/>
        <v/>
      </c>
      <c r="AO1076" s="20" t="str">
        <f t="shared" si="283"/>
        <v/>
      </c>
      <c r="AP1076" s="20" t="str">
        <f t="shared" si="284"/>
        <v/>
      </c>
      <c r="AQ1076" s="20">
        <f t="shared" si="285"/>
        <v>0</v>
      </c>
      <c r="AR1076" s="32">
        <f t="shared" si="286"/>
        <v>0</v>
      </c>
      <c r="AS1076" s="32">
        <f t="shared" si="287"/>
        <v>0</v>
      </c>
      <c r="AT1076" s="32">
        <f t="shared" si="288"/>
        <v>2</v>
      </c>
      <c r="AU1076" s="28" t="str">
        <f t="shared" si="289"/>
        <v>库存为2</v>
      </c>
      <c r="AV1076" s="34" t="str">
        <f>IFERROR(时间!$B$4+AU1076,"上周无销量")</f>
        <v>上周无销量</v>
      </c>
    </row>
    <row r="1077" spans="1:48">
      <c r="A1077" s="18" t="s">
        <v>1122</v>
      </c>
      <c r="B1077" t="str">
        <f>VLOOKUP(A1077,'[1]sku-asin（子）'!$A:$B,2,0)</f>
        <v>B0787QDCXW</v>
      </c>
      <c r="C1077" t="str">
        <f>VLOOKUP(A1077,'[1]子sku-父sku'!$A:$B,2,0)</f>
        <v>MY-LYRound020</v>
      </c>
      <c r="D1077" s="28">
        <f>IFERROR(VLOOKUP(A1077,[2]库存报告使用数据处理!$A:$C,3,0),0)</f>
        <v>0</v>
      </c>
      <c r="E1077" s="28">
        <f>IFERROR(VLOOKUP(A1077,[2]库存报告使用数据处理!$A:$D,4,0),0)</f>
        <v>0</v>
      </c>
      <c r="F1077" s="28">
        <f>IFERROR(VLOOKUP(A1077,[2]库存报告使用数据处理!$A:$E,5,0),0)</f>
        <v>0</v>
      </c>
      <c r="G1077" s="28">
        <f>IFERROR(VLOOKUP(A1077,[2]库存报告使用数据处理!$A:$F,6,0),0)</f>
        <v>0</v>
      </c>
      <c r="H1077" s="29">
        <f>IFERROR(VLOOKUP(A1077,[2]库存报告使用数据处理!$A:$G,7,0),0)</f>
        <v>0</v>
      </c>
      <c r="I1077">
        <f>IFERROR(VLOOKUP(A1077,[5]数据处理!$A:$B,2,0),0)</f>
        <v>1</v>
      </c>
      <c r="J1077" s="30">
        <f>IFERROR(VLOOKUP(A1077,[5]数据处理!$A:$D,4,0),0)</f>
        <v>0</v>
      </c>
      <c r="K1077" s="30">
        <f>IFERROR(VLOOKUP(A1077,[5]数据处理!$A:$E,5,0),0)</f>
        <v>0</v>
      </c>
      <c r="L1077" s="30">
        <f>IFERROR(VLOOKUP(A1077,[5]数据处理!$A:$G,7,0),0)</f>
        <v>0</v>
      </c>
      <c r="M1077">
        <f t="shared" si="273"/>
        <v>1</v>
      </c>
      <c r="N1077">
        <f>IFERROR(VLOOKUP(A1077,[5]数据处理!$A:$C,3,0),0)</f>
        <v>0</v>
      </c>
      <c r="O1077">
        <f>IFERROR(VLOOKUP($A1077,[5]数据处理!$A:$N,14,0),0)</f>
        <v>0</v>
      </c>
      <c r="P1077" t="str">
        <f>IFERROR(VLOOKUP($A1077,[3]库存报告使用数据!$A$1:$B$65536,2,0),"")</f>
        <v/>
      </c>
      <c r="Q1077" t="str">
        <f>IFERROR(VLOOKUP($A1077,[3]库存报告使用数据!$A$1:$E$65536,5,0),"")</f>
        <v/>
      </c>
      <c r="R1077" t="str">
        <f>IFERROR(VLOOKUP($A1077,[3]库存报告使用数据!$A$1:$H$65536,8,0),"")</f>
        <v/>
      </c>
      <c r="S1077" t="str">
        <f>IFERROR(VLOOKUP($A1077,[3]库存报告使用数据!$A$1:$K$65536,11,0),"")</f>
        <v/>
      </c>
      <c r="T1077" t="str">
        <f>IFERROR(VLOOKUP($A1077,[3]库存报告使用数据!$A$1:$C$65536,3,0),"")</f>
        <v/>
      </c>
      <c r="U1077" t="str">
        <f>IFERROR(VLOOKUP($A1077,[3]库存报告使用数据!$A$1:$F$65536,6,0),"")</f>
        <v/>
      </c>
      <c r="V1077" t="str">
        <f>IFERROR(VLOOKUP($A1077,[3]库存报告使用数据!$A$1:$I$65536,9,0),"")</f>
        <v/>
      </c>
      <c r="W1077" t="str">
        <f>IFERROR(VLOOKUP($A1077,[3]库存报告使用数据!$A$1:$L$65536,12,0),"")</f>
        <v/>
      </c>
      <c r="X1077" s="20" t="str">
        <f t="shared" si="274"/>
        <v/>
      </c>
      <c r="Y1077" s="20" t="str">
        <f t="shared" si="275"/>
        <v/>
      </c>
      <c r="Z1077" s="20" t="str">
        <f t="shared" si="276"/>
        <v/>
      </c>
      <c r="AA1077" s="20" t="str">
        <f t="shared" si="277"/>
        <v/>
      </c>
      <c r="AB1077" t="str">
        <f>IFERROR(VLOOKUP($A1077,[3]库存报告使用数据!$A$1:$D$65536,4,0),"")</f>
        <v/>
      </c>
      <c r="AC1077" t="str">
        <f>IFERROR(VLOOKUP($A1077,[3]库存报告使用数据!$A$1:$G$65536,7,0),"")</f>
        <v/>
      </c>
      <c r="AD1077" t="str">
        <f>IFERROR(VLOOKUP($A1077,[3]库存报告使用数据!$A$1:$J$65536,10,0),"")</f>
        <v/>
      </c>
      <c r="AE1077" t="str">
        <f>IFERROR(VLOOKUP($A1077,[3]库存报告使用数据!$A$1:$M$65536,13,0),"")</f>
        <v/>
      </c>
      <c r="AF1077" s="20" t="str">
        <f t="shared" si="278"/>
        <v/>
      </c>
      <c r="AG1077" s="20" t="str">
        <f t="shared" si="279"/>
        <v/>
      </c>
      <c r="AH1077" s="20" t="str">
        <f t="shared" si="280"/>
        <v/>
      </c>
      <c r="AI1077" s="20" t="str">
        <f t="shared" si="281"/>
        <v/>
      </c>
      <c r="AJ1077">
        <f>IFERROR(VLOOKUP($B1077,[4]库存报告使用数据!$A$1:$B$65536,2,0),0)</f>
        <v>2</v>
      </c>
      <c r="AK1077">
        <f>IFERROR(VLOOKUP($B1077,[4]库存报告使用数据!$A$1:$C$65536,3,0),)</f>
        <v>1</v>
      </c>
      <c r="AL1077">
        <f>IFERROR(VLOOKUP($B1077,[4]库存报告使用数据!$A$1:$D$65536,4,0),)</f>
        <v>1</v>
      </c>
      <c r="AM1077">
        <f>IFERROR(VLOOKUP($B1077,[4]库存报告使用数据!$A$1:$E$65536,5,0),)</f>
        <v>4</v>
      </c>
      <c r="AN1077" s="20">
        <f t="shared" si="282"/>
        <v>0</v>
      </c>
      <c r="AO1077" s="20">
        <f t="shared" si="283"/>
        <v>0</v>
      </c>
      <c r="AP1077" s="20">
        <f t="shared" si="284"/>
        <v>0</v>
      </c>
      <c r="AQ1077" s="20">
        <f t="shared" si="285"/>
        <v>0</v>
      </c>
      <c r="AR1077" s="32">
        <f t="shared" si="286"/>
        <v>0</v>
      </c>
      <c r="AS1077" s="32">
        <f t="shared" si="287"/>
        <v>0</v>
      </c>
      <c r="AT1077" s="32">
        <f t="shared" si="288"/>
        <v>1</v>
      </c>
      <c r="AU1077" s="28" t="str">
        <f t="shared" si="289"/>
        <v>库存为1</v>
      </c>
      <c r="AV1077" s="34" t="str">
        <f>IFERROR(时间!$B$4+AU1077,"上周无销量")</f>
        <v>上周无销量</v>
      </c>
    </row>
    <row r="1078" spans="1:48">
      <c r="A1078" s="18" t="s">
        <v>1123</v>
      </c>
      <c r="B1078" t="str">
        <f>VLOOKUP(A1078,'[1]sku-asin（子）'!$A:$B,2,0)</f>
        <v>B0787QDCXY</v>
      </c>
      <c r="C1078" t="str">
        <f>VLOOKUP(A1078,'[1]子sku-父sku'!$A:$B,2,0)</f>
        <v>MY-LYRound020</v>
      </c>
      <c r="D1078" s="28">
        <f>IFERROR(VLOOKUP(A1078,[2]库存报告使用数据处理!$A:$C,3,0),0)</f>
        <v>0</v>
      </c>
      <c r="E1078" s="28">
        <f>IFERROR(VLOOKUP(A1078,[2]库存报告使用数据处理!$A:$D,4,0),0)</f>
        <v>0</v>
      </c>
      <c r="F1078" s="28">
        <f>IFERROR(VLOOKUP(A1078,[2]库存报告使用数据处理!$A:$E,5,0),0)</f>
        <v>0</v>
      </c>
      <c r="G1078" s="28">
        <f>IFERROR(VLOOKUP(A1078,[2]库存报告使用数据处理!$A:$F,6,0),0)</f>
        <v>0</v>
      </c>
      <c r="H1078" s="29">
        <f>IFERROR(VLOOKUP(A1078,[2]库存报告使用数据处理!$A:$G,7,0),0)</f>
        <v>0</v>
      </c>
      <c r="I1078">
        <f>IFERROR(VLOOKUP(A1078,[5]数据处理!$A:$B,2,0),0)</f>
        <v>1</v>
      </c>
      <c r="J1078" s="30">
        <f>IFERROR(VLOOKUP(A1078,[5]数据处理!$A:$D,4,0),0)</f>
        <v>0</v>
      </c>
      <c r="K1078" s="30">
        <f>IFERROR(VLOOKUP(A1078,[5]数据处理!$A:$E,5,0),0)</f>
        <v>0</v>
      </c>
      <c r="L1078" s="30">
        <f>IFERROR(VLOOKUP(A1078,[5]数据处理!$A:$G,7,0),0)</f>
        <v>0</v>
      </c>
      <c r="M1078">
        <f t="shared" si="273"/>
        <v>1</v>
      </c>
      <c r="N1078">
        <f>IFERROR(VLOOKUP(A1078,[5]数据处理!$A:$C,3,0),0)</f>
        <v>0</v>
      </c>
      <c r="O1078">
        <f>IFERROR(VLOOKUP($A1078,[5]数据处理!$A:$N,14,0),0)</f>
        <v>0</v>
      </c>
      <c r="P1078" t="str">
        <f>IFERROR(VLOOKUP($A1078,[3]库存报告使用数据!$A$1:$B$65536,2,0),"")</f>
        <v/>
      </c>
      <c r="Q1078" t="str">
        <f>IFERROR(VLOOKUP($A1078,[3]库存报告使用数据!$A$1:$E$65536,5,0),"")</f>
        <v/>
      </c>
      <c r="R1078" t="str">
        <f>IFERROR(VLOOKUP($A1078,[3]库存报告使用数据!$A$1:$H$65536,8,0),"")</f>
        <v/>
      </c>
      <c r="S1078" t="str">
        <f>IFERROR(VLOOKUP($A1078,[3]库存报告使用数据!$A$1:$K$65536,11,0),"")</f>
        <v/>
      </c>
      <c r="T1078" t="str">
        <f>IFERROR(VLOOKUP($A1078,[3]库存报告使用数据!$A$1:$C$65536,3,0),"")</f>
        <v/>
      </c>
      <c r="U1078" t="str">
        <f>IFERROR(VLOOKUP($A1078,[3]库存报告使用数据!$A$1:$F$65536,6,0),"")</f>
        <v/>
      </c>
      <c r="V1078" t="str">
        <f>IFERROR(VLOOKUP($A1078,[3]库存报告使用数据!$A$1:$I$65536,9,0),"")</f>
        <v/>
      </c>
      <c r="W1078" t="str">
        <f>IFERROR(VLOOKUP($A1078,[3]库存报告使用数据!$A$1:$L$65536,12,0),"")</f>
        <v/>
      </c>
      <c r="X1078" s="20" t="str">
        <f t="shared" si="274"/>
        <v/>
      </c>
      <c r="Y1078" s="20" t="str">
        <f t="shared" si="275"/>
        <v/>
      </c>
      <c r="Z1078" s="20" t="str">
        <f t="shared" si="276"/>
        <v/>
      </c>
      <c r="AA1078" s="20" t="str">
        <f t="shared" si="277"/>
        <v/>
      </c>
      <c r="AB1078" t="str">
        <f>IFERROR(VLOOKUP($A1078,[3]库存报告使用数据!$A$1:$D$65536,4,0),"")</f>
        <v/>
      </c>
      <c r="AC1078" t="str">
        <f>IFERROR(VLOOKUP($A1078,[3]库存报告使用数据!$A$1:$G$65536,7,0),"")</f>
        <v/>
      </c>
      <c r="AD1078" t="str">
        <f>IFERROR(VLOOKUP($A1078,[3]库存报告使用数据!$A$1:$J$65536,10,0),"")</f>
        <v/>
      </c>
      <c r="AE1078" t="str">
        <f>IFERROR(VLOOKUP($A1078,[3]库存报告使用数据!$A$1:$M$65536,13,0),"")</f>
        <v/>
      </c>
      <c r="AF1078" s="20" t="str">
        <f t="shared" si="278"/>
        <v/>
      </c>
      <c r="AG1078" s="20" t="str">
        <f t="shared" si="279"/>
        <v/>
      </c>
      <c r="AH1078" s="20" t="str">
        <f t="shared" si="280"/>
        <v/>
      </c>
      <c r="AI1078" s="20" t="str">
        <f t="shared" si="281"/>
        <v/>
      </c>
      <c r="AJ1078">
        <f>IFERROR(VLOOKUP($B1078,[4]库存报告使用数据!$A$1:$B$65536,2,0),0)</f>
        <v>1</v>
      </c>
      <c r="AK1078">
        <f>IFERROR(VLOOKUP($B1078,[4]库存报告使用数据!$A$1:$C$65536,3,0),)</f>
        <v>0</v>
      </c>
      <c r="AL1078">
        <f>IFERROR(VLOOKUP($B1078,[4]库存报告使用数据!$A$1:$D$65536,4,0),)</f>
        <v>0</v>
      </c>
      <c r="AM1078">
        <f>IFERROR(VLOOKUP($B1078,[4]库存报告使用数据!$A$1:$E$65536,5,0),)</f>
        <v>2</v>
      </c>
      <c r="AN1078" s="20">
        <f t="shared" si="282"/>
        <v>0</v>
      </c>
      <c r="AO1078" s="20" t="str">
        <f t="shared" si="283"/>
        <v/>
      </c>
      <c r="AP1078" s="20" t="str">
        <f t="shared" si="284"/>
        <v/>
      </c>
      <c r="AQ1078" s="20">
        <f t="shared" si="285"/>
        <v>0</v>
      </c>
      <c r="AR1078" s="32">
        <f t="shared" si="286"/>
        <v>0</v>
      </c>
      <c r="AS1078" s="32">
        <f t="shared" si="287"/>
        <v>0</v>
      </c>
      <c r="AT1078" s="32">
        <f t="shared" si="288"/>
        <v>1</v>
      </c>
      <c r="AU1078" s="28" t="str">
        <f t="shared" si="289"/>
        <v>库存为1</v>
      </c>
      <c r="AV1078" s="34" t="str">
        <f>IFERROR(时间!$B$4+AU1078,"上周无销量")</f>
        <v>上周无销量</v>
      </c>
    </row>
    <row r="1079" spans="1:48">
      <c r="A1079" s="18" t="s">
        <v>1124</v>
      </c>
      <c r="B1079" t="str">
        <f>VLOOKUP(A1079,'[1]sku-asin（子）'!$A:$B,2,0)</f>
        <v>B0787RFRKJ</v>
      </c>
      <c r="C1079" t="str">
        <f>VLOOKUP(A1079,'[1]子sku-父sku'!$A:$B,2,0)</f>
        <v>MY-LYRound020</v>
      </c>
      <c r="D1079" s="28">
        <f>IFERROR(VLOOKUP(A1079,[2]库存报告使用数据处理!$A:$C,3,0),0)</f>
        <v>0</v>
      </c>
      <c r="E1079" s="28">
        <f>IFERROR(VLOOKUP(A1079,[2]库存报告使用数据处理!$A:$D,4,0),0)</f>
        <v>0</v>
      </c>
      <c r="F1079" s="28">
        <f>IFERROR(VLOOKUP(A1079,[2]库存报告使用数据处理!$A:$E,5,0),0)</f>
        <v>0</v>
      </c>
      <c r="G1079" s="28">
        <f>IFERROR(VLOOKUP(A1079,[2]库存报告使用数据处理!$A:$F,6,0),0)</f>
        <v>0</v>
      </c>
      <c r="H1079" s="29">
        <f>IFERROR(VLOOKUP(A1079,[2]库存报告使用数据处理!$A:$G,7,0),0)</f>
        <v>0</v>
      </c>
      <c r="I1079">
        <f>IFERROR(VLOOKUP(A1079,[5]数据处理!$A:$B,2,0),0)</f>
        <v>0</v>
      </c>
      <c r="J1079" s="30">
        <f>IFERROR(VLOOKUP(A1079,[5]数据处理!$A:$D,4,0),0)</f>
        <v>0</v>
      </c>
      <c r="K1079" s="30">
        <f>IFERROR(VLOOKUP(A1079,[5]数据处理!$A:$E,5,0),0)</f>
        <v>0</v>
      </c>
      <c r="L1079" s="30">
        <f>IFERROR(VLOOKUP(A1079,[5]数据处理!$A:$G,7,0),0)</f>
        <v>0</v>
      </c>
      <c r="M1079">
        <f t="shared" si="273"/>
        <v>0</v>
      </c>
      <c r="N1079">
        <f>IFERROR(VLOOKUP(A1079,[5]数据处理!$A:$C,3,0),0)</f>
        <v>0</v>
      </c>
      <c r="O1079">
        <f>IFERROR(VLOOKUP($A1079,[5]数据处理!$A:$N,14,0),0)</f>
        <v>0</v>
      </c>
      <c r="P1079" t="str">
        <f>IFERROR(VLOOKUP($A1079,[3]库存报告使用数据!$A$1:$B$65536,2,0),"")</f>
        <v/>
      </c>
      <c r="Q1079" t="str">
        <f>IFERROR(VLOOKUP($A1079,[3]库存报告使用数据!$A$1:$E$65536,5,0),"")</f>
        <v/>
      </c>
      <c r="R1079" t="str">
        <f>IFERROR(VLOOKUP($A1079,[3]库存报告使用数据!$A$1:$H$65536,8,0),"")</f>
        <v/>
      </c>
      <c r="S1079" t="str">
        <f>IFERROR(VLOOKUP($A1079,[3]库存报告使用数据!$A$1:$K$65536,11,0),"")</f>
        <v/>
      </c>
      <c r="T1079" t="str">
        <f>IFERROR(VLOOKUP($A1079,[3]库存报告使用数据!$A$1:$C$65536,3,0),"")</f>
        <v/>
      </c>
      <c r="U1079" t="str">
        <f>IFERROR(VLOOKUP($A1079,[3]库存报告使用数据!$A$1:$F$65536,6,0),"")</f>
        <v/>
      </c>
      <c r="V1079" t="str">
        <f>IFERROR(VLOOKUP($A1079,[3]库存报告使用数据!$A$1:$I$65536,9,0),"")</f>
        <v/>
      </c>
      <c r="W1079" t="str">
        <f>IFERROR(VLOOKUP($A1079,[3]库存报告使用数据!$A$1:$L$65536,12,0),"")</f>
        <v/>
      </c>
      <c r="X1079" s="20" t="str">
        <f t="shared" si="274"/>
        <v/>
      </c>
      <c r="Y1079" s="20" t="str">
        <f t="shared" si="275"/>
        <v/>
      </c>
      <c r="Z1079" s="20" t="str">
        <f t="shared" si="276"/>
        <v/>
      </c>
      <c r="AA1079" s="20" t="str">
        <f t="shared" si="277"/>
        <v/>
      </c>
      <c r="AB1079" t="str">
        <f>IFERROR(VLOOKUP($A1079,[3]库存报告使用数据!$A$1:$D$65536,4,0),"")</f>
        <v/>
      </c>
      <c r="AC1079" t="str">
        <f>IFERROR(VLOOKUP($A1079,[3]库存报告使用数据!$A$1:$G$65536,7,0),"")</f>
        <v/>
      </c>
      <c r="AD1079" t="str">
        <f>IFERROR(VLOOKUP($A1079,[3]库存报告使用数据!$A$1:$J$65536,10,0),"")</f>
        <v/>
      </c>
      <c r="AE1079" t="str">
        <f>IFERROR(VLOOKUP($A1079,[3]库存报告使用数据!$A$1:$M$65536,13,0),"")</f>
        <v/>
      </c>
      <c r="AF1079" s="20" t="str">
        <f t="shared" si="278"/>
        <v/>
      </c>
      <c r="AG1079" s="20" t="str">
        <f t="shared" si="279"/>
        <v/>
      </c>
      <c r="AH1079" s="20" t="str">
        <f t="shared" si="280"/>
        <v/>
      </c>
      <c r="AI1079" s="20" t="str">
        <f t="shared" si="281"/>
        <v/>
      </c>
      <c r="AJ1079">
        <f>IFERROR(VLOOKUP($B1079,[4]库存报告使用数据!$A$1:$B$65536,2,0),0)</f>
        <v>0</v>
      </c>
      <c r="AK1079">
        <f>IFERROR(VLOOKUP($B1079,[4]库存报告使用数据!$A$1:$C$65536,3,0),)</f>
        <v>0</v>
      </c>
      <c r="AL1079">
        <f>IFERROR(VLOOKUP($B1079,[4]库存报告使用数据!$A$1:$D$65536,4,0),)</f>
        <v>0</v>
      </c>
      <c r="AM1079">
        <f>IFERROR(VLOOKUP($B1079,[4]库存报告使用数据!$A$1:$E$65536,5,0),)</f>
        <v>0</v>
      </c>
      <c r="AN1079" s="20" t="str">
        <f t="shared" si="282"/>
        <v/>
      </c>
      <c r="AO1079" s="20" t="str">
        <f t="shared" si="283"/>
        <v/>
      </c>
      <c r="AP1079" s="20" t="str">
        <f t="shared" si="284"/>
        <v/>
      </c>
      <c r="AQ1079" s="20" t="str">
        <f t="shared" si="285"/>
        <v/>
      </c>
      <c r="AR1079" s="32">
        <f t="shared" si="286"/>
        <v>0</v>
      </c>
      <c r="AS1079" s="32">
        <f t="shared" si="287"/>
        <v>0</v>
      </c>
      <c r="AT1079" s="32">
        <f t="shared" si="288"/>
        <v>0</v>
      </c>
      <c r="AU1079" s="28" t="str">
        <f t="shared" si="289"/>
        <v>库存为0</v>
      </c>
      <c r="AV1079" s="34" t="str">
        <f>IFERROR(时间!$B$4+AU1079,"上周无销量")</f>
        <v>上周无销量</v>
      </c>
    </row>
    <row r="1080" spans="1:48">
      <c r="A1080" s="18" t="s">
        <v>1125</v>
      </c>
      <c r="B1080" t="str">
        <f>VLOOKUP(A1080,'[1]sku-asin（子）'!$A:$B,2,0)</f>
        <v>B0787QDQ7J</v>
      </c>
      <c r="C1080" t="str">
        <f>VLOOKUP(A1080,'[1]子sku-父sku'!$A:$B,2,0)</f>
        <v>MY-LYRound020</v>
      </c>
      <c r="D1080" s="28">
        <f>IFERROR(VLOOKUP(A1080,[2]库存报告使用数据处理!$A:$C,3,0),0)</f>
        <v>0</v>
      </c>
      <c r="E1080" s="28">
        <f>IFERROR(VLOOKUP(A1080,[2]库存报告使用数据处理!$A:$D,4,0),0)</f>
        <v>0</v>
      </c>
      <c r="F1080" s="28">
        <f>IFERROR(VLOOKUP(A1080,[2]库存报告使用数据处理!$A:$E,5,0),0)</f>
        <v>0</v>
      </c>
      <c r="G1080" s="28">
        <f>IFERROR(VLOOKUP(A1080,[2]库存报告使用数据处理!$A:$F,6,0),0)</f>
        <v>0</v>
      </c>
      <c r="H1080" s="29">
        <f>IFERROR(VLOOKUP(A1080,[2]库存报告使用数据处理!$A:$G,7,0),0)</f>
        <v>0</v>
      </c>
      <c r="I1080">
        <f>IFERROR(VLOOKUP(A1080,[5]数据处理!$A:$B,2,0),0)</f>
        <v>2</v>
      </c>
      <c r="J1080" s="30">
        <f>IFERROR(VLOOKUP(A1080,[5]数据处理!$A:$D,4,0),0)</f>
        <v>0</v>
      </c>
      <c r="K1080" s="30">
        <f>IFERROR(VLOOKUP(A1080,[5]数据处理!$A:$E,5,0),0)</f>
        <v>0</v>
      </c>
      <c r="L1080" s="30">
        <f>IFERROR(VLOOKUP(A1080,[5]数据处理!$A:$G,7,0),0)</f>
        <v>0</v>
      </c>
      <c r="M1080">
        <f t="shared" si="273"/>
        <v>2</v>
      </c>
      <c r="N1080">
        <f>IFERROR(VLOOKUP(A1080,[5]数据处理!$A:$C,3,0),0)</f>
        <v>0</v>
      </c>
      <c r="O1080">
        <f>IFERROR(VLOOKUP($A1080,[5]数据处理!$A:$N,14,0),0)</f>
        <v>0</v>
      </c>
      <c r="P1080" t="str">
        <f>IFERROR(VLOOKUP($A1080,[3]库存报告使用数据!$A$1:$B$65536,2,0),"")</f>
        <v/>
      </c>
      <c r="Q1080" t="str">
        <f>IFERROR(VLOOKUP($A1080,[3]库存报告使用数据!$A$1:$E$65536,5,0),"")</f>
        <v/>
      </c>
      <c r="R1080" t="str">
        <f>IFERROR(VLOOKUP($A1080,[3]库存报告使用数据!$A$1:$H$65536,8,0),"")</f>
        <v/>
      </c>
      <c r="S1080" t="str">
        <f>IFERROR(VLOOKUP($A1080,[3]库存报告使用数据!$A$1:$K$65536,11,0),"")</f>
        <v/>
      </c>
      <c r="T1080" t="str">
        <f>IFERROR(VLOOKUP($A1080,[3]库存报告使用数据!$A$1:$C$65536,3,0),"")</f>
        <v/>
      </c>
      <c r="U1080" t="str">
        <f>IFERROR(VLOOKUP($A1080,[3]库存报告使用数据!$A$1:$F$65536,6,0),"")</f>
        <v/>
      </c>
      <c r="V1080" t="str">
        <f>IFERROR(VLOOKUP($A1080,[3]库存报告使用数据!$A$1:$I$65536,9,0),"")</f>
        <v/>
      </c>
      <c r="W1080" t="str">
        <f>IFERROR(VLOOKUP($A1080,[3]库存报告使用数据!$A$1:$L$65536,12,0),"")</f>
        <v/>
      </c>
      <c r="X1080" s="20" t="str">
        <f t="shared" si="274"/>
        <v/>
      </c>
      <c r="Y1080" s="20" t="str">
        <f t="shared" si="275"/>
        <v/>
      </c>
      <c r="Z1080" s="20" t="str">
        <f t="shared" si="276"/>
        <v/>
      </c>
      <c r="AA1080" s="20" t="str">
        <f t="shared" si="277"/>
        <v/>
      </c>
      <c r="AB1080" t="str">
        <f>IFERROR(VLOOKUP($A1080,[3]库存报告使用数据!$A$1:$D$65536,4,0),"")</f>
        <v/>
      </c>
      <c r="AC1080" t="str">
        <f>IFERROR(VLOOKUP($A1080,[3]库存报告使用数据!$A$1:$G$65536,7,0),"")</f>
        <v/>
      </c>
      <c r="AD1080" t="str">
        <f>IFERROR(VLOOKUP($A1080,[3]库存报告使用数据!$A$1:$J$65536,10,0),"")</f>
        <v/>
      </c>
      <c r="AE1080" t="str">
        <f>IFERROR(VLOOKUP($A1080,[3]库存报告使用数据!$A$1:$M$65536,13,0),"")</f>
        <v/>
      </c>
      <c r="AF1080" s="20" t="str">
        <f t="shared" si="278"/>
        <v/>
      </c>
      <c r="AG1080" s="20" t="str">
        <f t="shared" si="279"/>
        <v/>
      </c>
      <c r="AH1080" s="20" t="str">
        <f t="shared" si="280"/>
        <v/>
      </c>
      <c r="AI1080" s="20" t="str">
        <f t="shared" si="281"/>
        <v/>
      </c>
      <c r="AJ1080">
        <f>IFERROR(VLOOKUP($B1080,[4]库存报告使用数据!$A$1:$B$65536,2,0),0)</f>
        <v>2</v>
      </c>
      <c r="AK1080">
        <f>IFERROR(VLOOKUP($B1080,[4]库存报告使用数据!$A$1:$C$65536,3,0),)</f>
        <v>2</v>
      </c>
      <c r="AL1080">
        <f>IFERROR(VLOOKUP($B1080,[4]库存报告使用数据!$A$1:$D$65536,4,0),)</f>
        <v>0</v>
      </c>
      <c r="AM1080">
        <f>IFERROR(VLOOKUP($B1080,[4]库存报告使用数据!$A$1:$E$65536,5,0),)</f>
        <v>2</v>
      </c>
      <c r="AN1080" s="20">
        <f t="shared" si="282"/>
        <v>0</v>
      </c>
      <c r="AO1080" s="20">
        <f t="shared" si="283"/>
        <v>0</v>
      </c>
      <c r="AP1080" s="20" t="str">
        <f t="shared" si="284"/>
        <v/>
      </c>
      <c r="AQ1080" s="20">
        <f t="shared" si="285"/>
        <v>0</v>
      </c>
      <c r="AR1080" s="32">
        <f t="shared" si="286"/>
        <v>0</v>
      </c>
      <c r="AS1080" s="32">
        <f t="shared" si="287"/>
        <v>0</v>
      </c>
      <c r="AT1080" s="32">
        <f t="shared" si="288"/>
        <v>2</v>
      </c>
      <c r="AU1080" s="28" t="str">
        <f t="shared" si="289"/>
        <v>库存为2</v>
      </c>
      <c r="AV1080" s="34" t="str">
        <f>IFERROR(时间!$B$4+AU1080,"上周无销量")</f>
        <v>上周无销量</v>
      </c>
    </row>
    <row r="1081" spans="1:48">
      <c r="A1081" s="18" t="s">
        <v>1126</v>
      </c>
      <c r="B1081" t="str">
        <f>VLOOKUP(A1081,'[1]sku-asin（子）'!$A:$B,2,0)</f>
        <v>B0787SBRT7</v>
      </c>
      <c r="C1081" t="str">
        <f>VLOOKUP(A1081,'[1]子sku-父sku'!$A:$B,2,0)</f>
        <v>MY-LYRound020</v>
      </c>
      <c r="D1081" s="28">
        <f>IFERROR(VLOOKUP(A1081,[2]库存报告使用数据处理!$A:$C,3,0),0)</f>
        <v>0</v>
      </c>
      <c r="E1081" s="28">
        <f>IFERROR(VLOOKUP(A1081,[2]库存报告使用数据处理!$A:$D,4,0),0)</f>
        <v>0</v>
      </c>
      <c r="F1081" s="28">
        <f>IFERROR(VLOOKUP(A1081,[2]库存报告使用数据处理!$A:$E,5,0),0)</f>
        <v>0</v>
      </c>
      <c r="G1081" s="28">
        <f>IFERROR(VLOOKUP(A1081,[2]库存报告使用数据处理!$A:$F,6,0),0)</f>
        <v>0</v>
      </c>
      <c r="H1081" s="29">
        <f>IFERROR(VLOOKUP(A1081,[2]库存报告使用数据处理!$A:$G,7,0),0)</f>
        <v>0</v>
      </c>
      <c r="I1081">
        <f>IFERROR(VLOOKUP(A1081,[5]数据处理!$A:$B,2,0),0)</f>
        <v>0</v>
      </c>
      <c r="J1081" s="30">
        <f>IFERROR(VLOOKUP(A1081,[5]数据处理!$A:$D,4,0),0)</f>
        <v>0</v>
      </c>
      <c r="K1081" s="30">
        <f>IFERROR(VLOOKUP(A1081,[5]数据处理!$A:$E,5,0),0)</f>
        <v>0</v>
      </c>
      <c r="L1081" s="30">
        <f>IFERROR(VLOOKUP(A1081,[5]数据处理!$A:$G,7,0),0)</f>
        <v>0</v>
      </c>
      <c r="M1081">
        <f t="shared" si="273"/>
        <v>0</v>
      </c>
      <c r="N1081">
        <f>IFERROR(VLOOKUP(A1081,[5]数据处理!$A:$C,3,0),0)</f>
        <v>0</v>
      </c>
      <c r="O1081">
        <f>IFERROR(VLOOKUP($A1081,[5]数据处理!$A:$N,14,0),0)</f>
        <v>0</v>
      </c>
      <c r="P1081" t="str">
        <f>IFERROR(VLOOKUP($A1081,[3]库存报告使用数据!$A$1:$B$65536,2,0),"")</f>
        <v/>
      </c>
      <c r="Q1081" t="str">
        <f>IFERROR(VLOOKUP($A1081,[3]库存报告使用数据!$A$1:$E$65536,5,0),"")</f>
        <v/>
      </c>
      <c r="R1081" t="str">
        <f>IFERROR(VLOOKUP($A1081,[3]库存报告使用数据!$A$1:$H$65536,8,0),"")</f>
        <v/>
      </c>
      <c r="S1081" t="str">
        <f>IFERROR(VLOOKUP($A1081,[3]库存报告使用数据!$A$1:$K$65536,11,0),"")</f>
        <v/>
      </c>
      <c r="T1081" t="str">
        <f>IFERROR(VLOOKUP($A1081,[3]库存报告使用数据!$A$1:$C$65536,3,0),"")</f>
        <v/>
      </c>
      <c r="U1081" t="str">
        <f>IFERROR(VLOOKUP($A1081,[3]库存报告使用数据!$A$1:$F$65536,6,0),"")</f>
        <v/>
      </c>
      <c r="V1081" t="str">
        <f>IFERROR(VLOOKUP($A1081,[3]库存报告使用数据!$A$1:$I$65536,9,0),"")</f>
        <v/>
      </c>
      <c r="W1081" t="str">
        <f>IFERROR(VLOOKUP($A1081,[3]库存报告使用数据!$A$1:$L$65536,12,0),"")</f>
        <v/>
      </c>
      <c r="X1081" s="20" t="str">
        <f t="shared" si="274"/>
        <v/>
      </c>
      <c r="Y1081" s="20" t="str">
        <f t="shared" si="275"/>
        <v/>
      </c>
      <c r="Z1081" s="20" t="str">
        <f t="shared" si="276"/>
        <v/>
      </c>
      <c r="AA1081" s="20" t="str">
        <f t="shared" si="277"/>
        <v/>
      </c>
      <c r="AB1081" t="str">
        <f>IFERROR(VLOOKUP($A1081,[3]库存报告使用数据!$A$1:$D$65536,4,0),"")</f>
        <v/>
      </c>
      <c r="AC1081" t="str">
        <f>IFERROR(VLOOKUP($A1081,[3]库存报告使用数据!$A$1:$G$65536,7,0),"")</f>
        <v/>
      </c>
      <c r="AD1081" t="str">
        <f>IFERROR(VLOOKUP($A1081,[3]库存报告使用数据!$A$1:$J$65536,10,0),"")</f>
        <v/>
      </c>
      <c r="AE1081" t="str">
        <f>IFERROR(VLOOKUP($A1081,[3]库存报告使用数据!$A$1:$M$65536,13,0),"")</f>
        <v/>
      </c>
      <c r="AF1081" s="20" t="str">
        <f t="shared" si="278"/>
        <v/>
      </c>
      <c r="AG1081" s="20" t="str">
        <f t="shared" si="279"/>
        <v/>
      </c>
      <c r="AH1081" s="20" t="str">
        <f t="shared" si="280"/>
        <v/>
      </c>
      <c r="AI1081" s="20" t="str">
        <f t="shared" si="281"/>
        <v/>
      </c>
      <c r="AJ1081">
        <f>IFERROR(VLOOKUP($B1081,[4]库存报告使用数据!$A$1:$B$65536,2,0),0)</f>
        <v>0</v>
      </c>
      <c r="AK1081">
        <f>IFERROR(VLOOKUP($B1081,[4]库存报告使用数据!$A$1:$C$65536,3,0),)</f>
        <v>1</v>
      </c>
      <c r="AL1081">
        <f>IFERROR(VLOOKUP($B1081,[4]库存报告使用数据!$A$1:$D$65536,4,0),)</f>
        <v>0</v>
      </c>
      <c r="AM1081">
        <f>IFERROR(VLOOKUP($B1081,[4]库存报告使用数据!$A$1:$E$65536,5,0),)</f>
        <v>4</v>
      </c>
      <c r="AN1081" s="20" t="str">
        <f t="shared" si="282"/>
        <v/>
      </c>
      <c r="AO1081" s="20">
        <f t="shared" si="283"/>
        <v>0</v>
      </c>
      <c r="AP1081" s="20" t="str">
        <f t="shared" si="284"/>
        <v/>
      </c>
      <c r="AQ1081" s="20">
        <f t="shared" si="285"/>
        <v>0</v>
      </c>
      <c r="AR1081" s="32">
        <f t="shared" si="286"/>
        <v>0</v>
      </c>
      <c r="AS1081" s="32">
        <f t="shared" si="287"/>
        <v>0</v>
      </c>
      <c r="AT1081" s="32">
        <f t="shared" si="288"/>
        <v>0</v>
      </c>
      <c r="AU1081" s="28" t="str">
        <f t="shared" si="289"/>
        <v>库存为0</v>
      </c>
      <c r="AV1081" s="34" t="str">
        <f>IFERROR(时间!$B$4+AU1081,"上周无销量")</f>
        <v>上周无销量</v>
      </c>
    </row>
    <row r="1082" spans="1:48">
      <c r="A1082" s="18" t="s">
        <v>1127</v>
      </c>
      <c r="B1082" t="str">
        <f>VLOOKUP(A1082,'[1]sku-asin（子）'!$A:$B,2,0)</f>
        <v>B0787R3CJD</v>
      </c>
      <c r="C1082" t="str">
        <f>VLOOKUP(A1082,'[1]子sku-父sku'!$A:$B,2,0)</f>
        <v>MY-LYRound020</v>
      </c>
      <c r="D1082" s="28">
        <f>IFERROR(VLOOKUP(A1082,[2]库存报告使用数据处理!$A:$C,3,0),0)</f>
        <v>0</v>
      </c>
      <c r="E1082" s="28">
        <f>IFERROR(VLOOKUP(A1082,[2]库存报告使用数据处理!$A:$D,4,0),0)</f>
        <v>0</v>
      </c>
      <c r="F1082" s="28">
        <f>IFERROR(VLOOKUP(A1082,[2]库存报告使用数据处理!$A:$E,5,0),0)</f>
        <v>0</v>
      </c>
      <c r="G1082" s="28">
        <f>IFERROR(VLOOKUP(A1082,[2]库存报告使用数据处理!$A:$F,6,0),0)</f>
        <v>0</v>
      </c>
      <c r="H1082" s="29">
        <f>IFERROR(VLOOKUP(A1082,[2]库存报告使用数据处理!$A:$G,7,0),0)</f>
        <v>0</v>
      </c>
      <c r="I1082">
        <f>IFERROR(VLOOKUP(A1082,[5]数据处理!$A:$B,2,0),0)</f>
        <v>1</v>
      </c>
      <c r="J1082" s="30">
        <f>IFERROR(VLOOKUP(A1082,[5]数据处理!$A:$D,4,0),0)</f>
        <v>0</v>
      </c>
      <c r="K1082" s="30">
        <f>IFERROR(VLOOKUP(A1082,[5]数据处理!$A:$E,5,0),0)</f>
        <v>0</v>
      </c>
      <c r="L1082" s="30">
        <f>IFERROR(VLOOKUP(A1082,[5]数据处理!$A:$G,7,0),0)</f>
        <v>0</v>
      </c>
      <c r="M1082">
        <f t="shared" si="273"/>
        <v>1</v>
      </c>
      <c r="N1082">
        <f>IFERROR(VLOOKUP(A1082,[5]数据处理!$A:$C,3,0),0)</f>
        <v>0</v>
      </c>
      <c r="O1082">
        <f>IFERROR(VLOOKUP($A1082,[5]数据处理!$A:$N,14,0),0)</f>
        <v>0</v>
      </c>
      <c r="P1082" t="str">
        <f>IFERROR(VLOOKUP($A1082,[3]库存报告使用数据!$A$1:$B$65536,2,0),"")</f>
        <v/>
      </c>
      <c r="Q1082" t="str">
        <f>IFERROR(VLOOKUP($A1082,[3]库存报告使用数据!$A$1:$E$65536,5,0),"")</f>
        <v/>
      </c>
      <c r="R1082" t="str">
        <f>IFERROR(VLOOKUP($A1082,[3]库存报告使用数据!$A$1:$H$65536,8,0),"")</f>
        <v/>
      </c>
      <c r="S1082" t="str">
        <f>IFERROR(VLOOKUP($A1082,[3]库存报告使用数据!$A$1:$K$65536,11,0),"")</f>
        <v/>
      </c>
      <c r="T1082" t="str">
        <f>IFERROR(VLOOKUP($A1082,[3]库存报告使用数据!$A$1:$C$65536,3,0),"")</f>
        <v/>
      </c>
      <c r="U1082" t="str">
        <f>IFERROR(VLOOKUP($A1082,[3]库存报告使用数据!$A$1:$F$65536,6,0),"")</f>
        <v/>
      </c>
      <c r="V1082" t="str">
        <f>IFERROR(VLOOKUP($A1082,[3]库存报告使用数据!$A$1:$I$65536,9,0),"")</f>
        <v/>
      </c>
      <c r="W1082" t="str">
        <f>IFERROR(VLOOKUP($A1082,[3]库存报告使用数据!$A$1:$L$65536,12,0),"")</f>
        <v/>
      </c>
      <c r="X1082" s="20" t="str">
        <f t="shared" si="274"/>
        <v/>
      </c>
      <c r="Y1082" s="20" t="str">
        <f t="shared" si="275"/>
        <v/>
      </c>
      <c r="Z1082" s="20" t="str">
        <f t="shared" si="276"/>
        <v/>
      </c>
      <c r="AA1082" s="20" t="str">
        <f t="shared" si="277"/>
        <v/>
      </c>
      <c r="AB1082" t="str">
        <f>IFERROR(VLOOKUP($A1082,[3]库存报告使用数据!$A$1:$D$65536,4,0),"")</f>
        <v/>
      </c>
      <c r="AC1082" t="str">
        <f>IFERROR(VLOOKUP($A1082,[3]库存报告使用数据!$A$1:$G$65536,7,0),"")</f>
        <v/>
      </c>
      <c r="AD1082" t="str">
        <f>IFERROR(VLOOKUP($A1082,[3]库存报告使用数据!$A$1:$J$65536,10,0),"")</f>
        <v/>
      </c>
      <c r="AE1082" t="str">
        <f>IFERROR(VLOOKUP($A1082,[3]库存报告使用数据!$A$1:$M$65536,13,0),"")</f>
        <v/>
      </c>
      <c r="AF1082" s="20" t="str">
        <f t="shared" si="278"/>
        <v/>
      </c>
      <c r="AG1082" s="20" t="str">
        <f t="shared" si="279"/>
        <v/>
      </c>
      <c r="AH1082" s="20" t="str">
        <f t="shared" si="280"/>
        <v/>
      </c>
      <c r="AI1082" s="20" t="str">
        <f t="shared" si="281"/>
        <v/>
      </c>
      <c r="AJ1082">
        <f>IFERROR(VLOOKUP($B1082,[4]库存报告使用数据!$A$1:$B$65536,2,0),0)</f>
        <v>0</v>
      </c>
      <c r="AK1082">
        <f>IFERROR(VLOOKUP($B1082,[4]库存报告使用数据!$A$1:$C$65536,3,0),)</f>
        <v>0</v>
      </c>
      <c r="AL1082">
        <f>IFERROR(VLOOKUP($B1082,[4]库存报告使用数据!$A$1:$D$65536,4,0),)</f>
        <v>0</v>
      </c>
      <c r="AM1082">
        <f>IFERROR(VLOOKUP($B1082,[4]库存报告使用数据!$A$1:$E$65536,5,0),)</f>
        <v>0</v>
      </c>
      <c r="AN1082" s="20" t="str">
        <f t="shared" si="282"/>
        <v/>
      </c>
      <c r="AO1082" s="20" t="str">
        <f t="shared" si="283"/>
        <v/>
      </c>
      <c r="AP1082" s="20" t="str">
        <f t="shared" si="284"/>
        <v/>
      </c>
      <c r="AQ1082" s="20" t="str">
        <f t="shared" si="285"/>
        <v/>
      </c>
      <c r="AR1082" s="32">
        <f t="shared" si="286"/>
        <v>0</v>
      </c>
      <c r="AS1082" s="32">
        <f t="shared" si="287"/>
        <v>0</v>
      </c>
      <c r="AT1082" s="32">
        <f t="shared" si="288"/>
        <v>1</v>
      </c>
      <c r="AU1082" s="28" t="str">
        <f t="shared" si="289"/>
        <v>库存为1</v>
      </c>
      <c r="AV1082" s="34" t="str">
        <f>IFERROR(时间!$B$4+AU1082,"上周无销量")</f>
        <v>上周无销量</v>
      </c>
    </row>
    <row r="1083" spans="1:48">
      <c r="A1083" s="18" t="s">
        <v>1128</v>
      </c>
      <c r="B1083" t="str">
        <f>VLOOKUP(A1083,'[1]sku-asin（子）'!$A:$B,2,0)</f>
        <v>B07648WZJZ</v>
      </c>
      <c r="C1083" t="str">
        <f>VLOOKUP(A1083,'[1]子sku-父sku'!$A:$B,2,0)</f>
        <v>MY-CSM070</v>
      </c>
      <c r="D1083" s="28">
        <f>IFERROR(VLOOKUP(A1083,[2]库存报告使用数据处理!$A:$C,3,0),0)</f>
        <v>0</v>
      </c>
      <c r="E1083" s="28">
        <f>IFERROR(VLOOKUP(A1083,[2]库存报告使用数据处理!$A:$D,4,0),0)</f>
        <v>0</v>
      </c>
      <c r="F1083" s="28">
        <f>IFERROR(VLOOKUP(A1083,[2]库存报告使用数据处理!$A:$E,5,0),0)</f>
        <v>0</v>
      </c>
      <c r="G1083" s="28">
        <f>IFERROR(VLOOKUP(A1083,[2]库存报告使用数据处理!$A:$F,6,0),0)</f>
        <v>0</v>
      </c>
      <c r="H1083" s="29">
        <f>IFERROR(VLOOKUP(A1083,[2]库存报告使用数据处理!$A:$G,7,0),0)</f>
        <v>0</v>
      </c>
      <c r="I1083">
        <f>IFERROR(VLOOKUP(A1083,[5]数据处理!$A:$B,2,0),0)</f>
        <v>5</v>
      </c>
      <c r="J1083" s="30">
        <f>IFERROR(VLOOKUP(A1083,[5]数据处理!$A:$D,4,0),0)</f>
        <v>0</v>
      </c>
      <c r="K1083" s="30">
        <f>IFERROR(VLOOKUP(A1083,[5]数据处理!$A:$E,5,0),0)</f>
        <v>0</v>
      </c>
      <c r="L1083" s="30">
        <f>IFERROR(VLOOKUP(A1083,[5]数据处理!$A:$G,7,0),0)</f>
        <v>0</v>
      </c>
      <c r="M1083">
        <f t="shared" si="273"/>
        <v>5</v>
      </c>
      <c r="N1083">
        <f>IFERROR(VLOOKUP(A1083,[5]数据处理!$A:$C,3,0),0)</f>
        <v>0</v>
      </c>
      <c r="O1083">
        <f>IFERROR(VLOOKUP($A1083,[5]数据处理!$A:$N,14,0),0)</f>
        <v>5</v>
      </c>
      <c r="P1083" t="str">
        <f>IFERROR(VLOOKUP($A1083,[3]库存报告使用数据!$A$1:$B$65536,2,0),"")</f>
        <v/>
      </c>
      <c r="Q1083" t="str">
        <f>IFERROR(VLOOKUP($A1083,[3]库存报告使用数据!$A$1:$E$65536,5,0),"")</f>
        <v/>
      </c>
      <c r="R1083" t="str">
        <f>IFERROR(VLOOKUP($A1083,[3]库存报告使用数据!$A$1:$H$65536,8,0),"")</f>
        <v/>
      </c>
      <c r="S1083" t="str">
        <f>IFERROR(VLOOKUP($A1083,[3]库存报告使用数据!$A$1:$K$65536,11,0),"")</f>
        <v/>
      </c>
      <c r="T1083" t="str">
        <f>IFERROR(VLOOKUP($A1083,[3]库存报告使用数据!$A$1:$C$65536,3,0),"")</f>
        <v/>
      </c>
      <c r="U1083" t="str">
        <f>IFERROR(VLOOKUP($A1083,[3]库存报告使用数据!$A$1:$F$65536,6,0),"")</f>
        <v/>
      </c>
      <c r="V1083" t="str">
        <f>IFERROR(VLOOKUP($A1083,[3]库存报告使用数据!$A$1:$I$65536,9,0),"")</f>
        <v/>
      </c>
      <c r="W1083" t="str">
        <f>IFERROR(VLOOKUP($A1083,[3]库存报告使用数据!$A$1:$L$65536,12,0),"")</f>
        <v/>
      </c>
      <c r="X1083" s="20" t="str">
        <f t="shared" si="274"/>
        <v/>
      </c>
      <c r="Y1083" s="20" t="str">
        <f t="shared" si="275"/>
        <v/>
      </c>
      <c r="Z1083" s="20" t="str">
        <f t="shared" si="276"/>
        <v/>
      </c>
      <c r="AA1083" s="20" t="str">
        <f t="shared" si="277"/>
        <v/>
      </c>
      <c r="AB1083" t="str">
        <f>IFERROR(VLOOKUP($A1083,[3]库存报告使用数据!$A$1:$D$65536,4,0),"")</f>
        <v/>
      </c>
      <c r="AC1083" t="str">
        <f>IFERROR(VLOOKUP($A1083,[3]库存报告使用数据!$A$1:$G$65536,7,0),"")</f>
        <v/>
      </c>
      <c r="AD1083" t="str">
        <f>IFERROR(VLOOKUP($A1083,[3]库存报告使用数据!$A$1:$J$65536,10,0),"")</f>
        <v/>
      </c>
      <c r="AE1083" t="str">
        <f>IFERROR(VLOOKUP($A1083,[3]库存报告使用数据!$A$1:$M$65536,13,0),"")</f>
        <v/>
      </c>
      <c r="AF1083" s="20" t="str">
        <f t="shared" si="278"/>
        <v/>
      </c>
      <c r="AG1083" s="20" t="str">
        <f t="shared" si="279"/>
        <v/>
      </c>
      <c r="AH1083" s="20" t="str">
        <f t="shared" si="280"/>
        <v/>
      </c>
      <c r="AI1083" s="20" t="str">
        <f t="shared" si="281"/>
        <v/>
      </c>
      <c r="AJ1083">
        <f>IFERROR(VLOOKUP($B1083,[4]库存报告使用数据!$A$1:$B$65536,2,0),0)</f>
        <v>0</v>
      </c>
      <c r="AK1083">
        <f>IFERROR(VLOOKUP($B1083,[4]库存报告使用数据!$A$1:$C$65536,3,0),)</f>
        <v>0</v>
      </c>
      <c r="AL1083">
        <f>IFERROR(VLOOKUP($B1083,[4]库存报告使用数据!$A$1:$D$65536,4,0),)</f>
        <v>0</v>
      </c>
      <c r="AM1083">
        <f>IFERROR(VLOOKUP($B1083,[4]库存报告使用数据!$A$1:$E$65536,5,0),)</f>
        <v>0</v>
      </c>
      <c r="AN1083" s="20" t="str">
        <f t="shared" si="282"/>
        <v/>
      </c>
      <c r="AO1083" s="20" t="str">
        <f t="shared" si="283"/>
        <v/>
      </c>
      <c r="AP1083" s="20" t="str">
        <f t="shared" si="284"/>
        <v/>
      </c>
      <c r="AQ1083" s="20" t="str">
        <f t="shared" si="285"/>
        <v/>
      </c>
      <c r="AR1083" s="32">
        <f t="shared" si="286"/>
        <v>0</v>
      </c>
      <c r="AS1083" s="32">
        <f t="shared" si="287"/>
        <v>0</v>
      </c>
      <c r="AT1083" s="32">
        <f t="shared" si="288"/>
        <v>5</v>
      </c>
      <c r="AU1083" s="28" t="str">
        <f t="shared" si="289"/>
        <v>库存为5</v>
      </c>
      <c r="AV1083" s="34" t="str">
        <f>IFERROR(时间!$B$4+AU1083,"上周无销量")</f>
        <v>上周无销量</v>
      </c>
    </row>
    <row r="1084" spans="1:48">
      <c r="A1084" s="18" t="s">
        <v>1129</v>
      </c>
      <c r="B1084" t="str">
        <f>VLOOKUP(A1084,'[1]sku-asin（子）'!$A:$B,2,0)</f>
        <v>B07648NNXQ</v>
      </c>
      <c r="C1084" t="str">
        <f>VLOOKUP(A1084,'[1]子sku-父sku'!$A:$B,2,0)</f>
        <v>MY-CSM070</v>
      </c>
      <c r="D1084" s="28">
        <f>IFERROR(VLOOKUP(A1084,[2]库存报告使用数据处理!$A:$C,3,0),0)</f>
        <v>0</v>
      </c>
      <c r="E1084" s="28">
        <f>IFERROR(VLOOKUP(A1084,[2]库存报告使用数据处理!$A:$D,4,0),0)</f>
        <v>0</v>
      </c>
      <c r="F1084" s="28">
        <f>IFERROR(VLOOKUP(A1084,[2]库存报告使用数据处理!$A:$E,5,0),0)</f>
        <v>0</v>
      </c>
      <c r="G1084" s="28">
        <f>IFERROR(VLOOKUP(A1084,[2]库存报告使用数据处理!$A:$F,6,0),0)</f>
        <v>0</v>
      </c>
      <c r="H1084" s="29">
        <f>IFERROR(VLOOKUP(A1084,[2]库存报告使用数据处理!$A:$G,7,0),0)</f>
        <v>0</v>
      </c>
      <c r="I1084">
        <f>IFERROR(VLOOKUP(A1084,[5]数据处理!$A:$B,2,0),0)</f>
        <v>4</v>
      </c>
      <c r="J1084" s="30">
        <f>IFERROR(VLOOKUP(A1084,[5]数据处理!$A:$D,4,0),0)</f>
        <v>0</v>
      </c>
      <c r="K1084" s="30">
        <f>IFERROR(VLOOKUP(A1084,[5]数据处理!$A:$E,5,0),0)</f>
        <v>0</v>
      </c>
      <c r="L1084" s="30">
        <f>IFERROR(VLOOKUP(A1084,[5]数据处理!$A:$G,7,0),0)</f>
        <v>0</v>
      </c>
      <c r="M1084">
        <f t="shared" si="273"/>
        <v>4</v>
      </c>
      <c r="N1084">
        <f>IFERROR(VLOOKUP(A1084,[5]数据处理!$A:$C,3,0),0)</f>
        <v>0</v>
      </c>
      <c r="O1084">
        <f>IFERROR(VLOOKUP($A1084,[5]数据处理!$A:$N,14,0),0)</f>
        <v>4</v>
      </c>
      <c r="P1084" t="str">
        <f>IFERROR(VLOOKUP($A1084,[3]库存报告使用数据!$A$1:$B$65536,2,0),"")</f>
        <v/>
      </c>
      <c r="Q1084" t="str">
        <f>IFERROR(VLOOKUP($A1084,[3]库存报告使用数据!$A$1:$E$65536,5,0),"")</f>
        <v/>
      </c>
      <c r="R1084" t="str">
        <f>IFERROR(VLOOKUP($A1084,[3]库存报告使用数据!$A$1:$H$65536,8,0),"")</f>
        <v/>
      </c>
      <c r="S1084" t="str">
        <f>IFERROR(VLOOKUP($A1084,[3]库存报告使用数据!$A$1:$K$65536,11,0),"")</f>
        <v/>
      </c>
      <c r="T1084" t="str">
        <f>IFERROR(VLOOKUP($A1084,[3]库存报告使用数据!$A$1:$C$65536,3,0),"")</f>
        <v/>
      </c>
      <c r="U1084" t="str">
        <f>IFERROR(VLOOKUP($A1084,[3]库存报告使用数据!$A$1:$F$65536,6,0),"")</f>
        <v/>
      </c>
      <c r="V1084" t="str">
        <f>IFERROR(VLOOKUP($A1084,[3]库存报告使用数据!$A$1:$I$65536,9,0),"")</f>
        <v/>
      </c>
      <c r="W1084" t="str">
        <f>IFERROR(VLOOKUP($A1084,[3]库存报告使用数据!$A$1:$L$65536,12,0),"")</f>
        <v/>
      </c>
      <c r="X1084" s="20" t="str">
        <f t="shared" si="274"/>
        <v/>
      </c>
      <c r="Y1084" s="20" t="str">
        <f t="shared" si="275"/>
        <v/>
      </c>
      <c r="Z1084" s="20" t="str">
        <f t="shared" si="276"/>
        <v/>
      </c>
      <c r="AA1084" s="20" t="str">
        <f t="shared" si="277"/>
        <v/>
      </c>
      <c r="AB1084" t="str">
        <f>IFERROR(VLOOKUP($A1084,[3]库存报告使用数据!$A$1:$D$65536,4,0),"")</f>
        <v/>
      </c>
      <c r="AC1084" t="str">
        <f>IFERROR(VLOOKUP($A1084,[3]库存报告使用数据!$A$1:$G$65536,7,0),"")</f>
        <v/>
      </c>
      <c r="AD1084" t="str">
        <f>IFERROR(VLOOKUP($A1084,[3]库存报告使用数据!$A$1:$J$65536,10,0),"")</f>
        <v/>
      </c>
      <c r="AE1084" t="str">
        <f>IFERROR(VLOOKUP($A1084,[3]库存报告使用数据!$A$1:$M$65536,13,0),"")</f>
        <v/>
      </c>
      <c r="AF1084" s="20" t="str">
        <f t="shared" si="278"/>
        <v/>
      </c>
      <c r="AG1084" s="20" t="str">
        <f t="shared" si="279"/>
        <v/>
      </c>
      <c r="AH1084" s="20" t="str">
        <f t="shared" si="280"/>
        <v/>
      </c>
      <c r="AI1084" s="20" t="str">
        <f t="shared" si="281"/>
        <v/>
      </c>
      <c r="AJ1084">
        <f>IFERROR(VLOOKUP($B1084,[4]库存报告使用数据!$A$1:$B$65536,2,0),0)</f>
        <v>0</v>
      </c>
      <c r="AK1084">
        <f>IFERROR(VLOOKUP($B1084,[4]库存报告使用数据!$A$1:$C$65536,3,0),)</f>
        <v>0</v>
      </c>
      <c r="AL1084">
        <f>IFERROR(VLOOKUP($B1084,[4]库存报告使用数据!$A$1:$D$65536,4,0),)</f>
        <v>0</v>
      </c>
      <c r="AM1084">
        <f>IFERROR(VLOOKUP($B1084,[4]库存报告使用数据!$A$1:$E$65536,5,0),)</f>
        <v>0</v>
      </c>
      <c r="AN1084" s="20" t="str">
        <f t="shared" si="282"/>
        <v/>
      </c>
      <c r="AO1084" s="20" t="str">
        <f t="shared" si="283"/>
        <v/>
      </c>
      <c r="AP1084" s="20" t="str">
        <f t="shared" si="284"/>
        <v/>
      </c>
      <c r="AQ1084" s="20" t="str">
        <f t="shared" si="285"/>
        <v/>
      </c>
      <c r="AR1084" s="32">
        <f t="shared" si="286"/>
        <v>0</v>
      </c>
      <c r="AS1084" s="32">
        <f t="shared" si="287"/>
        <v>0</v>
      </c>
      <c r="AT1084" s="32">
        <f t="shared" si="288"/>
        <v>4</v>
      </c>
      <c r="AU1084" s="28" t="str">
        <f t="shared" si="289"/>
        <v>库存为4</v>
      </c>
      <c r="AV1084" s="34" t="str">
        <f>IFERROR(时间!$B$4+AU1084,"上周无销量")</f>
        <v>上周无销量</v>
      </c>
    </row>
    <row r="1085" spans="1:48">
      <c r="A1085" s="18" t="s">
        <v>1130</v>
      </c>
      <c r="B1085" t="str">
        <f>VLOOKUP(A1085,'[1]sku-asin（子）'!$A:$B,2,0)</f>
        <v>B07649D7BN</v>
      </c>
      <c r="C1085" t="str">
        <f>VLOOKUP(A1085,'[1]子sku-父sku'!$A:$B,2,0)</f>
        <v>MY-CSM070</v>
      </c>
      <c r="D1085" s="28">
        <f>IFERROR(VLOOKUP(A1085,[2]库存报告使用数据处理!$A:$C,3,0),0)</f>
        <v>0</v>
      </c>
      <c r="E1085" s="28">
        <f>IFERROR(VLOOKUP(A1085,[2]库存报告使用数据处理!$A:$D,4,0),0)</f>
        <v>0</v>
      </c>
      <c r="F1085" s="28">
        <f>IFERROR(VLOOKUP(A1085,[2]库存报告使用数据处理!$A:$E,5,0),0)</f>
        <v>0</v>
      </c>
      <c r="G1085" s="28">
        <f>IFERROR(VLOOKUP(A1085,[2]库存报告使用数据处理!$A:$F,6,0),0)</f>
        <v>0</v>
      </c>
      <c r="H1085" s="29">
        <f>IFERROR(VLOOKUP(A1085,[2]库存报告使用数据处理!$A:$G,7,0),0)</f>
        <v>0</v>
      </c>
      <c r="I1085">
        <f>IFERROR(VLOOKUP(A1085,[5]数据处理!$A:$B,2,0),0)</f>
        <v>4</v>
      </c>
      <c r="J1085" s="30">
        <f>IFERROR(VLOOKUP(A1085,[5]数据处理!$A:$D,4,0),0)</f>
        <v>0</v>
      </c>
      <c r="K1085" s="30">
        <f>IFERROR(VLOOKUP(A1085,[5]数据处理!$A:$E,5,0),0)</f>
        <v>0</v>
      </c>
      <c r="L1085" s="30">
        <f>IFERROR(VLOOKUP(A1085,[5]数据处理!$A:$G,7,0),0)</f>
        <v>0</v>
      </c>
      <c r="M1085">
        <f t="shared" si="273"/>
        <v>4</v>
      </c>
      <c r="N1085">
        <f>IFERROR(VLOOKUP(A1085,[5]数据处理!$A:$C,3,0),0)</f>
        <v>0</v>
      </c>
      <c r="O1085">
        <f>IFERROR(VLOOKUP($A1085,[5]数据处理!$A:$N,14,0),0)</f>
        <v>4</v>
      </c>
      <c r="P1085" t="str">
        <f>IFERROR(VLOOKUP($A1085,[3]库存报告使用数据!$A$1:$B$65536,2,0),"")</f>
        <v/>
      </c>
      <c r="Q1085" t="str">
        <f>IFERROR(VLOOKUP($A1085,[3]库存报告使用数据!$A$1:$E$65536,5,0),"")</f>
        <v/>
      </c>
      <c r="R1085" t="str">
        <f>IFERROR(VLOOKUP($A1085,[3]库存报告使用数据!$A$1:$H$65536,8,0),"")</f>
        <v/>
      </c>
      <c r="S1085" t="str">
        <f>IFERROR(VLOOKUP($A1085,[3]库存报告使用数据!$A$1:$K$65536,11,0),"")</f>
        <v/>
      </c>
      <c r="T1085" t="str">
        <f>IFERROR(VLOOKUP($A1085,[3]库存报告使用数据!$A$1:$C$65536,3,0),"")</f>
        <v/>
      </c>
      <c r="U1085" t="str">
        <f>IFERROR(VLOOKUP($A1085,[3]库存报告使用数据!$A$1:$F$65536,6,0),"")</f>
        <v/>
      </c>
      <c r="V1085" t="str">
        <f>IFERROR(VLOOKUP($A1085,[3]库存报告使用数据!$A$1:$I$65536,9,0),"")</f>
        <v/>
      </c>
      <c r="W1085" t="str">
        <f>IFERROR(VLOOKUP($A1085,[3]库存报告使用数据!$A$1:$L$65536,12,0),"")</f>
        <v/>
      </c>
      <c r="X1085" s="20" t="str">
        <f t="shared" si="274"/>
        <v/>
      </c>
      <c r="Y1085" s="20" t="str">
        <f t="shared" si="275"/>
        <v/>
      </c>
      <c r="Z1085" s="20" t="str">
        <f t="shared" si="276"/>
        <v/>
      </c>
      <c r="AA1085" s="20" t="str">
        <f t="shared" si="277"/>
        <v/>
      </c>
      <c r="AB1085" t="str">
        <f>IFERROR(VLOOKUP($A1085,[3]库存报告使用数据!$A$1:$D$65536,4,0),"")</f>
        <v/>
      </c>
      <c r="AC1085" t="str">
        <f>IFERROR(VLOOKUP($A1085,[3]库存报告使用数据!$A$1:$G$65536,7,0),"")</f>
        <v/>
      </c>
      <c r="AD1085" t="str">
        <f>IFERROR(VLOOKUP($A1085,[3]库存报告使用数据!$A$1:$J$65536,10,0),"")</f>
        <v/>
      </c>
      <c r="AE1085" t="str">
        <f>IFERROR(VLOOKUP($A1085,[3]库存报告使用数据!$A$1:$M$65536,13,0),"")</f>
        <v/>
      </c>
      <c r="AF1085" s="20" t="str">
        <f t="shared" si="278"/>
        <v/>
      </c>
      <c r="AG1085" s="20" t="str">
        <f t="shared" si="279"/>
        <v/>
      </c>
      <c r="AH1085" s="20" t="str">
        <f t="shared" si="280"/>
        <v/>
      </c>
      <c r="AI1085" s="20" t="str">
        <f t="shared" si="281"/>
        <v/>
      </c>
      <c r="AJ1085">
        <f>IFERROR(VLOOKUP($B1085,[4]库存报告使用数据!$A$1:$B$65536,2,0),0)</f>
        <v>0</v>
      </c>
      <c r="AK1085">
        <f>IFERROR(VLOOKUP($B1085,[4]库存报告使用数据!$A$1:$C$65536,3,0),)</f>
        <v>0</v>
      </c>
      <c r="AL1085">
        <f>IFERROR(VLOOKUP($B1085,[4]库存报告使用数据!$A$1:$D$65536,4,0),)</f>
        <v>0</v>
      </c>
      <c r="AM1085">
        <f>IFERROR(VLOOKUP($B1085,[4]库存报告使用数据!$A$1:$E$65536,5,0),)</f>
        <v>0</v>
      </c>
      <c r="AN1085" s="20" t="str">
        <f t="shared" si="282"/>
        <v/>
      </c>
      <c r="AO1085" s="20" t="str">
        <f t="shared" si="283"/>
        <v/>
      </c>
      <c r="AP1085" s="20" t="str">
        <f t="shared" si="284"/>
        <v/>
      </c>
      <c r="AQ1085" s="20" t="str">
        <f t="shared" si="285"/>
        <v/>
      </c>
      <c r="AR1085" s="32">
        <f t="shared" si="286"/>
        <v>0</v>
      </c>
      <c r="AS1085" s="32">
        <f t="shared" si="287"/>
        <v>0</v>
      </c>
      <c r="AT1085" s="32">
        <f t="shared" si="288"/>
        <v>4</v>
      </c>
      <c r="AU1085" s="28" t="str">
        <f t="shared" si="289"/>
        <v>库存为4</v>
      </c>
      <c r="AV1085" s="34" t="str">
        <f>IFERROR(时间!$B$4+AU1085,"上周无销量")</f>
        <v>上周无销量</v>
      </c>
    </row>
    <row r="1086" spans="1:48">
      <c r="A1086" s="18" t="s">
        <v>1131</v>
      </c>
      <c r="B1086" t="str">
        <f>VLOOKUP(A1086,'[1]sku-asin（子）'!$A:$B,2,0)</f>
        <v>B07649TM4Y</v>
      </c>
      <c r="C1086" t="str">
        <f>VLOOKUP(A1086,'[1]子sku-父sku'!$A:$B,2,0)</f>
        <v>MY-CSM070</v>
      </c>
      <c r="D1086" s="28">
        <f>IFERROR(VLOOKUP(A1086,[2]库存报告使用数据处理!$A:$C,3,0),0)</f>
        <v>0</v>
      </c>
      <c r="E1086" s="28">
        <f>IFERROR(VLOOKUP(A1086,[2]库存报告使用数据处理!$A:$D,4,0),0)</f>
        <v>0</v>
      </c>
      <c r="F1086" s="28">
        <f>IFERROR(VLOOKUP(A1086,[2]库存报告使用数据处理!$A:$E,5,0),0)</f>
        <v>0</v>
      </c>
      <c r="G1086" s="28">
        <f>IFERROR(VLOOKUP(A1086,[2]库存报告使用数据处理!$A:$F,6,0),0)</f>
        <v>0</v>
      </c>
      <c r="H1086" s="29">
        <f>IFERROR(VLOOKUP(A1086,[2]库存报告使用数据处理!$A:$G,7,0),0)</f>
        <v>0</v>
      </c>
      <c r="I1086">
        <f>IFERROR(VLOOKUP(A1086,[5]数据处理!$A:$B,2,0),0)</f>
        <v>3</v>
      </c>
      <c r="J1086" s="30">
        <f>IFERROR(VLOOKUP(A1086,[5]数据处理!$A:$D,4,0),0)</f>
        <v>0</v>
      </c>
      <c r="K1086" s="30">
        <f>IFERROR(VLOOKUP(A1086,[5]数据处理!$A:$E,5,0),0)</f>
        <v>0</v>
      </c>
      <c r="L1086" s="30">
        <f>IFERROR(VLOOKUP(A1086,[5]数据处理!$A:$G,7,0),0)</f>
        <v>0</v>
      </c>
      <c r="M1086">
        <f t="shared" si="273"/>
        <v>3</v>
      </c>
      <c r="N1086">
        <f>IFERROR(VLOOKUP(A1086,[5]数据处理!$A:$C,3,0),0)</f>
        <v>0</v>
      </c>
      <c r="O1086">
        <f>IFERROR(VLOOKUP($A1086,[5]数据处理!$A:$N,14,0),0)</f>
        <v>2</v>
      </c>
      <c r="P1086" t="str">
        <f>IFERROR(VLOOKUP($A1086,[3]库存报告使用数据!$A$1:$B$65536,2,0),"")</f>
        <v/>
      </c>
      <c r="Q1086" t="str">
        <f>IFERROR(VLOOKUP($A1086,[3]库存报告使用数据!$A$1:$E$65536,5,0),"")</f>
        <v/>
      </c>
      <c r="R1086" t="str">
        <f>IFERROR(VLOOKUP($A1086,[3]库存报告使用数据!$A$1:$H$65536,8,0),"")</f>
        <v/>
      </c>
      <c r="S1086" t="str">
        <f>IFERROR(VLOOKUP($A1086,[3]库存报告使用数据!$A$1:$K$65536,11,0),"")</f>
        <v/>
      </c>
      <c r="T1086" t="str">
        <f>IFERROR(VLOOKUP($A1086,[3]库存报告使用数据!$A$1:$C$65536,3,0),"")</f>
        <v/>
      </c>
      <c r="U1086" t="str">
        <f>IFERROR(VLOOKUP($A1086,[3]库存报告使用数据!$A$1:$F$65536,6,0),"")</f>
        <v/>
      </c>
      <c r="V1086" t="str">
        <f>IFERROR(VLOOKUP($A1086,[3]库存报告使用数据!$A$1:$I$65536,9,0),"")</f>
        <v/>
      </c>
      <c r="W1086" t="str">
        <f>IFERROR(VLOOKUP($A1086,[3]库存报告使用数据!$A$1:$L$65536,12,0),"")</f>
        <v/>
      </c>
      <c r="X1086" s="20" t="str">
        <f t="shared" si="274"/>
        <v/>
      </c>
      <c r="Y1086" s="20" t="str">
        <f t="shared" si="275"/>
        <v/>
      </c>
      <c r="Z1086" s="20" t="str">
        <f t="shared" si="276"/>
        <v/>
      </c>
      <c r="AA1086" s="20" t="str">
        <f t="shared" si="277"/>
        <v/>
      </c>
      <c r="AB1086" t="str">
        <f>IFERROR(VLOOKUP($A1086,[3]库存报告使用数据!$A$1:$D$65536,4,0),"")</f>
        <v/>
      </c>
      <c r="AC1086" t="str">
        <f>IFERROR(VLOOKUP($A1086,[3]库存报告使用数据!$A$1:$G$65536,7,0),"")</f>
        <v/>
      </c>
      <c r="AD1086" t="str">
        <f>IFERROR(VLOOKUP($A1086,[3]库存报告使用数据!$A$1:$J$65536,10,0),"")</f>
        <v/>
      </c>
      <c r="AE1086" t="str">
        <f>IFERROR(VLOOKUP($A1086,[3]库存报告使用数据!$A$1:$M$65536,13,0),"")</f>
        <v/>
      </c>
      <c r="AF1086" s="20" t="str">
        <f t="shared" si="278"/>
        <v/>
      </c>
      <c r="AG1086" s="20" t="str">
        <f t="shared" si="279"/>
        <v/>
      </c>
      <c r="AH1086" s="20" t="str">
        <f t="shared" si="280"/>
        <v/>
      </c>
      <c r="AI1086" s="20" t="str">
        <f t="shared" si="281"/>
        <v/>
      </c>
      <c r="AJ1086">
        <f>IFERROR(VLOOKUP($B1086,[4]库存报告使用数据!$A$1:$B$65536,2,0),0)</f>
        <v>0</v>
      </c>
      <c r="AK1086">
        <f>IFERROR(VLOOKUP($B1086,[4]库存报告使用数据!$A$1:$C$65536,3,0),)</f>
        <v>0</v>
      </c>
      <c r="AL1086">
        <f>IFERROR(VLOOKUP($B1086,[4]库存报告使用数据!$A$1:$D$65536,4,0),)</f>
        <v>0</v>
      </c>
      <c r="AM1086">
        <f>IFERROR(VLOOKUP($B1086,[4]库存报告使用数据!$A$1:$E$65536,5,0),)</f>
        <v>0</v>
      </c>
      <c r="AN1086" s="20" t="str">
        <f t="shared" si="282"/>
        <v/>
      </c>
      <c r="AO1086" s="20" t="str">
        <f t="shared" si="283"/>
        <v/>
      </c>
      <c r="AP1086" s="20" t="str">
        <f t="shared" si="284"/>
        <v/>
      </c>
      <c r="AQ1086" s="20" t="str">
        <f t="shared" si="285"/>
        <v/>
      </c>
      <c r="AR1086" s="32">
        <f t="shared" si="286"/>
        <v>0</v>
      </c>
      <c r="AS1086" s="32">
        <f t="shared" si="287"/>
        <v>0</v>
      </c>
      <c r="AT1086" s="32">
        <f t="shared" si="288"/>
        <v>3</v>
      </c>
      <c r="AU1086" s="28" t="str">
        <f t="shared" si="289"/>
        <v>库存为3</v>
      </c>
      <c r="AV1086" s="34" t="str">
        <f>IFERROR(时间!$B$4+AU1086,"上周无销量")</f>
        <v>上周无销量</v>
      </c>
    </row>
    <row r="1087" spans="1:48">
      <c r="A1087" s="18" t="s">
        <v>1132</v>
      </c>
      <c r="B1087" t="str">
        <f>VLOOKUP(A1087,'[1]sku-asin（子）'!$A:$B,2,0)</f>
        <v>B07649RKQX</v>
      </c>
      <c r="C1087" t="str">
        <f>VLOOKUP(A1087,'[1]子sku-父sku'!$A:$B,2,0)</f>
        <v>MY-CSM071</v>
      </c>
      <c r="D1087" s="28">
        <f>IFERROR(VLOOKUP(A1087,[2]库存报告使用数据处理!$A:$C,3,0),0)</f>
        <v>0</v>
      </c>
      <c r="E1087" s="28">
        <f>IFERROR(VLOOKUP(A1087,[2]库存报告使用数据处理!$A:$D,4,0),0)</f>
        <v>0</v>
      </c>
      <c r="F1087" s="28">
        <f>IFERROR(VLOOKUP(A1087,[2]库存报告使用数据处理!$A:$E,5,0),0)</f>
        <v>0</v>
      </c>
      <c r="G1087" s="28">
        <f>IFERROR(VLOOKUP(A1087,[2]库存报告使用数据处理!$A:$F,6,0),0)</f>
        <v>0</v>
      </c>
      <c r="H1087" s="29">
        <f>IFERROR(VLOOKUP(A1087,[2]库存报告使用数据处理!$A:$G,7,0),0)</f>
        <v>0</v>
      </c>
      <c r="I1087">
        <f>IFERROR(VLOOKUP(A1087,[5]数据处理!$A:$B,2,0),0)</f>
        <v>4</v>
      </c>
      <c r="J1087" s="30">
        <f>IFERROR(VLOOKUP(A1087,[5]数据处理!$A:$D,4,0),0)</f>
        <v>0</v>
      </c>
      <c r="K1087" s="30">
        <f>IFERROR(VLOOKUP(A1087,[5]数据处理!$A:$E,5,0),0)</f>
        <v>0</v>
      </c>
      <c r="L1087" s="30">
        <f>IFERROR(VLOOKUP(A1087,[5]数据处理!$A:$G,7,0),0)</f>
        <v>0</v>
      </c>
      <c r="M1087">
        <f t="shared" si="273"/>
        <v>4</v>
      </c>
      <c r="N1087">
        <f>IFERROR(VLOOKUP(A1087,[5]数据处理!$A:$C,3,0),0)</f>
        <v>0</v>
      </c>
      <c r="O1087">
        <f>IFERROR(VLOOKUP($A1087,[5]数据处理!$A:$N,14,0),0)</f>
        <v>4</v>
      </c>
      <c r="P1087" t="str">
        <f>IFERROR(VLOOKUP($A1087,[3]库存报告使用数据!$A$1:$B$65536,2,0),"")</f>
        <v/>
      </c>
      <c r="Q1087" t="str">
        <f>IFERROR(VLOOKUP($A1087,[3]库存报告使用数据!$A$1:$E$65536,5,0),"")</f>
        <v/>
      </c>
      <c r="R1087" t="str">
        <f>IFERROR(VLOOKUP($A1087,[3]库存报告使用数据!$A$1:$H$65536,8,0),"")</f>
        <v/>
      </c>
      <c r="S1087" t="str">
        <f>IFERROR(VLOOKUP($A1087,[3]库存报告使用数据!$A$1:$K$65536,11,0),"")</f>
        <v/>
      </c>
      <c r="T1087" t="str">
        <f>IFERROR(VLOOKUP($A1087,[3]库存报告使用数据!$A$1:$C$65536,3,0),"")</f>
        <v/>
      </c>
      <c r="U1087" t="str">
        <f>IFERROR(VLOOKUP($A1087,[3]库存报告使用数据!$A$1:$F$65536,6,0),"")</f>
        <v/>
      </c>
      <c r="V1087" t="str">
        <f>IFERROR(VLOOKUP($A1087,[3]库存报告使用数据!$A$1:$I$65536,9,0),"")</f>
        <v/>
      </c>
      <c r="W1087" t="str">
        <f>IFERROR(VLOOKUP($A1087,[3]库存报告使用数据!$A$1:$L$65536,12,0),"")</f>
        <v/>
      </c>
      <c r="X1087" s="20" t="str">
        <f t="shared" si="274"/>
        <v/>
      </c>
      <c r="Y1087" s="20" t="str">
        <f t="shared" si="275"/>
        <v/>
      </c>
      <c r="Z1087" s="20" t="str">
        <f t="shared" si="276"/>
        <v/>
      </c>
      <c r="AA1087" s="20" t="str">
        <f t="shared" si="277"/>
        <v/>
      </c>
      <c r="AB1087" t="str">
        <f>IFERROR(VLOOKUP($A1087,[3]库存报告使用数据!$A$1:$D$65536,4,0),"")</f>
        <v/>
      </c>
      <c r="AC1087" t="str">
        <f>IFERROR(VLOOKUP($A1087,[3]库存报告使用数据!$A$1:$G$65536,7,0),"")</f>
        <v/>
      </c>
      <c r="AD1087" t="str">
        <f>IFERROR(VLOOKUP($A1087,[3]库存报告使用数据!$A$1:$J$65536,10,0),"")</f>
        <v/>
      </c>
      <c r="AE1087" t="str">
        <f>IFERROR(VLOOKUP($A1087,[3]库存报告使用数据!$A$1:$M$65536,13,0),"")</f>
        <v/>
      </c>
      <c r="AF1087" s="20" t="str">
        <f t="shared" si="278"/>
        <v/>
      </c>
      <c r="AG1087" s="20" t="str">
        <f t="shared" si="279"/>
        <v/>
      </c>
      <c r="AH1087" s="20" t="str">
        <f t="shared" si="280"/>
        <v/>
      </c>
      <c r="AI1087" s="20" t="str">
        <f t="shared" si="281"/>
        <v/>
      </c>
      <c r="AJ1087">
        <f>IFERROR(VLOOKUP($B1087,[4]库存报告使用数据!$A$1:$B$65536,2,0),0)</f>
        <v>0</v>
      </c>
      <c r="AK1087">
        <f>IFERROR(VLOOKUP($B1087,[4]库存报告使用数据!$A$1:$C$65536,3,0),)</f>
        <v>0</v>
      </c>
      <c r="AL1087">
        <f>IFERROR(VLOOKUP($B1087,[4]库存报告使用数据!$A$1:$D$65536,4,0),)</f>
        <v>0</v>
      </c>
      <c r="AM1087">
        <f>IFERROR(VLOOKUP($B1087,[4]库存报告使用数据!$A$1:$E$65536,5,0),)</f>
        <v>0</v>
      </c>
      <c r="AN1087" s="20" t="str">
        <f t="shared" si="282"/>
        <v/>
      </c>
      <c r="AO1087" s="20" t="str">
        <f t="shared" si="283"/>
        <v/>
      </c>
      <c r="AP1087" s="20" t="str">
        <f t="shared" si="284"/>
        <v/>
      </c>
      <c r="AQ1087" s="20" t="str">
        <f t="shared" si="285"/>
        <v/>
      </c>
      <c r="AR1087" s="32">
        <f t="shared" si="286"/>
        <v>0</v>
      </c>
      <c r="AS1087" s="32">
        <f t="shared" si="287"/>
        <v>0</v>
      </c>
      <c r="AT1087" s="32">
        <f t="shared" si="288"/>
        <v>4</v>
      </c>
      <c r="AU1087" s="28" t="str">
        <f t="shared" si="289"/>
        <v>库存为4</v>
      </c>
      <c r="AV1087" s="34" t="str">
        <f>IFERROR(时间!$B$4+AU1087,"上周无销量")</f>
        <v>上周无销量</v>
      </c>
    </row>
    <row r="1088" spans="1:48">
      <c r="A1088" s="18" t="s">
        <v>1133</v>
      </c>
      <c r="B1088" t="str">
        <f>VLOOKUP(A1088,'[1]sku-asin（子）'!$A:$B,2,0)</f>
        <v>B07649LLPN</v>
      </c>
      <c r="C1088" t="str">
        <f>VLOOKUP(A1088,'[1]子sku-父sku'!$A:$B,2,0)</f>
        <v>MY-CSM071</v>
      </c>
      <c r="D1088" s="28">
        <f>IFERROR(VLOOKUP(A1088,[2]库存报告使用数据处理!$A:$C,3,0),0)</f>
        <v>0</v>
      </c>
      <c r="E1088" s="28">
        <f>IFERROR(VLOOKUP(A1088,[2]库存报告使用数据处理!$A:$D,4,0),0)</f>
        <v>0</v>
      </c>
      <c r="F1088" s="28">
        <f>IFERROR(VLOOKUP(A1088,[2]库存报告使用数据处理!$A:$E,5,0),0)</f>
        <v>0</v>
      </c>
      <c r="G1088" s="28">
        <f>IFERROR(VLOOKUP(A1088,[2]库存报告使用数据处理!$A:$F,6,0),0)</f>
        <v>0</v>
      </c>
      <c r="H1088" s="29">
        <f>IFERROR(VLOOKUP(A1088,[2]库存报告使用数据处理!$A:$G,7,0),0)</f>
        <v>0</v>
      </c>
      <c r="I1088">
        <f>IFERROR(VLOOKUP(A1088,[5]数据处理!$A:$B,2,0),0)</f>
        <v>5</v>
      </c>
      <c r="J1088" s="30">
        <f>IFERROR(VLOOKUP(A1088,[5]数据处理!$A:$D,4,0),0)</f>
        <v>0</v>
      </c>
      <c r="K1088" s="30">
        <f>IFERROR(VLOOKUP(A1088,[5]数据处理!$A:$E,5,0),0)</f>
        <v>0</v>
      </c>
      <c r="L1088" s="30">
        <f>IFERROR(VLOOKUP(A1088,[5]数据处理!$A:$G,7,0),0)</f>
        <v>0</v>
      </c>
      <c r="M1088">
        <f t="shared" si="273"/>
        <v>5</v>
      </c>
      <c r="N1088">
        <f>IFERROR(VLOOKUP(A1088,[5]数据处理!$A:$C,3,0),0)</f>
        <v>0</v>
      </c>
      <c r="O1088">
        <f>IFERROR(VLOOKUP($A1088,[5]数据处理!$A:$N,14,0),0)</f>
        <v>5</v>
      </c>
      <c r="P1088" t="str">
        <f>IFERROR(VLOOKUP($A1088,[3]库存报告使用数据!$A$1:$B$65536,2,0),"")</f>
        <v/>
      </c>
      <c r="Q1088" t="str">
        <f>IFERROR(VLOOKUP($A1088,[3]库存报告使用数据!$A$1:$E$65536,5,0),"")</f>
        <v/>
      </c>
      <c r="R1088" t="str">
        <f>IFERROR(VLOOKUP($A1088,[3]库存报告使用数据!$A$1:$H$65536,8,0),"")</f>
        <v/>
      </c>
      <c r="S1088" t="str">
        <f>IFERROR(VLOOKUP($A1088,[3]库存报告使用数据!$A$1:$K$65536,11,0),"")</f>
        <v/>
      </c>
      <c r="T1088" t="str">
        <f>IFERROR(VLOOKUP($A1088,[3]库存报告使用数据!$A$1:$C$65536,3,0),"")</f>
        <v/>
      </c>
      <c r="U1088" t="str">
        <f>IFERROR(VLOOKUP($A1088,[3]库存报告使用数据!$A$1:$F$65536,6,0),"")</f>
        <v/>
      </c>
      <c r="V1088" t="str">
        <f>IFERROR(VLOOKUP($A1088,[3]库存报告使用数据!$A$1:$I$65536,9,0),"")</f>
        <v/>
      </c>
      <c r="W1088" t="str">
        <f>IFERROR(VLOOKUP($A1088,[3]库存报告使用数据!$A$1:$L$65536,12,0),"")</f>
        <v/>
      </c>
      <c r="X1088" s="20" t="str">
        <f t="shared" si="274"/>
        <v/>
      </c>
      <c r="Y1088" s="20" t="str">
        <f t="shared" si="275"/>
        <v/>
      </c>
      <c r="Z1088" s="20" t="str">
        <f t="shared" si="276"/>
        <v/>
      </c>
      <c r="AA1088" s="20" t="str">
        <f t="shared" si="277"/>
        <v/>
      </c>
      <c r="AB1088" t="str">
        <f>IFERROR(VLOOKUP($A1088,[3]库存报告使用数据!$A$1:$D$65536,4,0),"")</f>
        <v/>
      </c>
      <c r="AC1088" t="str">
        <f>IFERROR(VLOOKUP($A1088,[3]库存报告使用数据!$A$1:$G$65536,7,0),"")</f>
        <v/>
      </c>
      <c r="AD1088" t="str">
        <f>IFERROR(VLOOKUP($A1088,[3]库存报告使用数据!$A$1:$J$65536,10,0),"")</f>
        <v/>
      </c>
      <c r="AE1088" t="str">
        <f>IFERROR(VLOOKUP($A1088,[3]库存报告使用数据!$A$1:$M$65536,13,0),"")</f>
        <v/>
      </c>
      <c r="AF1088" s="20" t="str">
        <f t="shared" si="278"/>
        <v/>
      </c>
      <c r="AG1088" s="20" t="str">
        <f t="shared" si="279"/>
        <v/>
      </c>
      <c r="AH1088" s="20" t="str">
        <f t="shared" si="280"/>
        <v/>
      </c>
      <c r="AI1088" s="20" t="str">
        <f t="shared" si="281"/>
        <v/>
      </c>
      <c r="AJ1088">
        <f>IFERROR(VLOOKUP($B1088,[4]库存报告使用数据!$A$1:$B$65536,2,0),0)</f>
        <v>0</v>
      </c>
      <c r="AK1088">
        <f>IFERROR(VLOOKUP($B1088,[4]库存报告使用数据!$A$1:$C$65536,3,0),)</f>
        <v>0</v>
      </c>
      <c r="AL1088">
        <f>IFERROR(VLOOKUP($B1088,[4]库存报告使用数据!$A$1:$D$65536,4,0),)</f>
        <v>0</v>
      </c>
      <c r="AM1088">
        <f>IFERROR(VLOOKUP($B1088,[4]库存报告使用数据!$A$1:$E$65536,5,0),)</f>
        <v>0</v>
      </c>
      <c r="AN1088" s="20" t="str">
        <f t="shared" si="282"/>
        <v/>
      </c>
      <c r="AO1088" s="20" t="str">
        <f t="shared" si="283"/>
        <v/>
      </c>
      <c r="AP1088" s="20" t="str">
        <f t="shared" si="284"/>
        <v/>
      </c>
      <c r="AQ1088" s="20" t="str">
        <f t="shared" si="285"/>
        <v/>
      </c>
      <c r="AR1088" s="32">
        <f t="shared" si="286"/>
        <v>0</v>
      </c>
      <c r="AS1088" s="32">
        <f t="shared" si="287"/>
        <v>0</v>
      </c>
      <c r="AT1088" s="32">
        <f t="shared" si="288"/>
        <v>5</v>
      </c>
      <c r="AU1088" s="28" t="str">
        <f t="shared" si="289"/>
        <v>库存为5</v>
      </c>
      <c r="AV1088" s="34" t="str">
        <f>IFERROR(时间!$B$4+AU1088,"上周无销量")</f>
        <v>上周无销量</v>
      </c>
    </row>
    <row r="1089" spans="1:48">
      <c r="A1089" s="18" t="s">
        <v>1134</v>
      </c>
      <c r="B1089" t="str">
        <f>VLOOKUP(A1089,'[1]sku-asin（子）'!$A:$B,2,0)</f>
        <v>B07648XGXK</v>
      </c>
      <c r="C1089" t="str">
        <f>VLOOKUP(A1089,'[1]子sku-父sku'!$A:$B,2,0)</f>
        <v>MY-CSM071</v>
      </c>
      <c r="D1089" s="28">
        <f>IFERROR(VLOOKUP(A1089,[2]库存报告使用数据处理!$A:$C,3,0),0)</f>
        <v>0</v>
      </c>
      <c r="E1089" s="28">
        <f>IFERROR(VLOOKUP(A1089,[2]库存报告使用数据处理!$A:$D,4,0),0)</f>
        <v>0</v>
      </c>
      <c r="F1089" s="28">
        <f>IFERROR(VLOOKUP(A1089,[2]库存报告使用数据处理!$A:$E,5,0),0)</f>
        <v>0</v>
      </c>
      <c r="G1089" s="28">
        <f>IFERROR(VLOOKUP(A1089,[2]库存报告使用数据处理!$A:$F,6,0),0)</f>
        <v>0</v>
      </c>
      <c r="H1089" s="29">
        <f>IFERROR(VLOOKUP(A1089,[2]库存报告使用数据处理!$A:$G,7,0),0)</f>
        <v>0</v>
      </c>
      <c r="I1089">
        <f>IFERROR(VLOOKUP(A1089,[5]数据处理!$A:$B,2,0),0)</f>
        <v>3</v>
      </c>
      <c r="J1089" s="30">
        <f>IFERROR(VLOOKUP(A1089,[5]数据处理!$A:$D,4,0),0)</f>
        <v>0</v>
      </c>
      <c r="K1089" s="30">
        <f>IFERROR(VLOOKUP(A1089,[5]数据处理!$A:$E,5,0),0)</f>
        <v>0</v>
      </c>
      <c r="L1089" s="30">
        <f>IFERROR(VLOOKUP(A1089,[5]数据处理!$A:$G,7,0),0)</f>
        <v>0</v>
      </c>
      <c r="M1089">
        <f t="shared" si="273"/>
        <v>3</v>
      </c>
      <c r="N1089">
        <f>IFERROR(VLOOKUP(A1089,[5]数据处理!$A:$C,3,0),0)</f>
        <v>0</v>
      </c>
      <c r="O1089">
        <f>IFERROR(VLOOKUP($A1089,[5]数据处理!$A:$N,14,0),0)</f>
        <v>3</v>
      </c>
      <c r="P1089" t="str">
        <f>IFERROR(VLOOKUP($A1089,[3]库存报告使用数据!$A$1:$B$65536,2,0),"")</f>
        <v/>
      </c>
      <c r="Q1089" t="str">
        <f>IFERROR(VLOOKUP($A1089,[3]库存报告使用数据!$A$1:$E$65536,5,0),"")</f>
        <v/>
      </c>
      <c r="R1089" t="str">
        <f>IFERROR(VLOOKUP($A1089,[3]库存报告使用数据!$A$1:$H$65536,8,0),"")</f>
        <v/>
      </c>
      <c r="S1089" t="str">
        <f>IFERROR(VLOOKUP($A1089,[3]库存报告使用数据!$A$1:$K$65536,11,0),"")</f>
        <v/>
      </c>
      <c r="T1089" t="str">
        <f>IFERROR(VLOOKUP($A1089,[3]库存报告使用数据!$A$1:$C$65536,3,0),"")</f>
        <v/>
      </c>
      <c r="U1089" t="str">
        <f>IFERROR(VLOOKUP($A1089,[3]库存报告使用数据!$A$1:$F$65536,6,0),"")</f>
        <v/>
      </c>
      <c r="V1089" t="str">
        <f>IFERROR(VLOOKUP($A1089,[3]库存报告使用数据!$A$1:$I$65536,9,0),"")</f>
        <v/>
      </c>
      <c r="W1089" t="str">
        <f>IFERROR(VLOOKUP($A1089,[3]库存报告使用数据!$A$1:$L$65536,12,0),"")</f>
        <v/>
      </c>
      <c r="X1089" s="20" t="str">
        <f t="shared" si="274"/>
        <v/>
      </c>
      <c r="Y1089" s="20" t="str">
        <f t="shared" si="275"/>
        <v/>
      </c>
      <c r="Z1089" s="20" t="str">
        <f t="shared" si="276"/>
        <v/>
      </c>
      <c r="AA1089" s="20" t="str">
        <f t="shared" si="277"/>
        <v/>
      </c>
      <c r="AB1089" t="str">
        <f>IFERROR(VLOOKUP($A1089,[3]库存报告使用数据!$A$1:$D$65536,4,0),"")</f>
        <v/>
      </c>
      <c r="AC1089" t="str">
        <f>IFERROR(VLOOKUP($A1089,[3]库存报告使用数据!$A$1:$G$65536,7,0),"")</f>
        <v/>
      </c>
      <c r="AD1089" t="str">
        <f>IFERROR(VLOOKUP($A1089,[3]库存报告使用数据!$A$1:$J$65536,10,0),"")</f>
        <v/>
      </c>
      <c r="AE1089" t="str">
        <f>IFERROR(VLOOKUP($A1089,[3]库存报告使用数据!$A$1:$M$65536,13,0),"")</f>
        <v/>
      </c>
      <c r="AF1089" s="20" t="str">
        <f t="shared" si="278"/>
        <v/>
      </c>
      <c r="AG1089" s="20" t="str">
        <f t="shared" si="279"/>
        <v/>
      </c>
      <c r="AH1089" s="20" t="str">
        <f t="shared" si="280"/>
        <v/>
      </c>
      <c r="AI1089" s="20" t="str">
        <f t="shared" si="281"/>
        <v/>
      </c>
      <c r="AJ1089">
        <f>IFERROR(VLOOKUP($B1089,[4]库存报告使用数据!$A$1:$B$65536,2,0),0)</f>
        <v>0</v>
      </c>
      <c r="AK1089">
        <f>IFERROR(VLOOKUP($B1089,[4]库存报告使用数据!$A$1:$C$65536,3,0),)</f>
        <v>0</v>
      </c>
      <c r="AL1089">
        <f>IFERROR(VLOOKUP($B1089,[4]库存报告使用数据!$A$1:$D$65536,4,0),)</f>
        <v>0</v>
      </c>
      <c r="AM1089">
        <f>IFERROR(VLOOKUP($B1089,[4]库存报告使用数据!$A$1:$E$65536,5,0),)</f>
        <v>0</v>
      </c>
      <c r="AN1089" s="20" t="str">
        <f t="shared" si="282"/>
        <v/>
      </c>
      <c r="AO1089" s="20" t="str">
        <f t="shared" si="283"/>
        <v/>
      </c>
      <c r="AP1089" s="20" t="str">
        <f t="shared" si="284"/>
        <v/>
      </c>
      <c r="AQ1089" s="20" t="str">
        <f t="shared" si="285"/>
        <v/>
      </c>
      <c r="AR1089" s="32">
        <f t="shared" si="286"/>
        <v>0</v>
      </c>
      <c r="AS1089" s="32">
        <f t="shared" si="287"/>
        <v>0</v>
      </c>
      <c r="AT1089" s="32">
        <f t="shared" si="288"/>
        <v>3</v>
      </c>
      <c r="AU1089" s="28" t="str">
        <f t="shared" si="289"/>
        <v>库存为3</v>
      </c>
      <c r="AV1089" s="34" t="str">
        <f>IFERROR(时间!$B$4+AU1089,"上周无销量")</f>
        <v>上周无销量</v>
      </c>
    </row>
    <row r="1090" spans="1:48">
      <c r="A1090" s="18" t="s">
        <v>1135</v>
      </c>
      <c r="B1090" t="str">
        <f>VLOOKUP(A1090,'[1]sku-asin（子）'!$A:$B,2,0)</f>
        <v>B07648KG14</v>
      </c>
      <c r="C1090" t="str">
        <f>VLOOKUP(A1090,'[1]子sku-父sku'!$A:$B,2,0)</f>
        <v>MY-EU1925</v>
      </c>
      <c r="D1090" s="28">
        <f>IFERROR(VLOOKUP(A1090,[2]库存报告使用数据处理!$A:$C,3,0),0)</f>
        <v>0</v>
      </c>
      <c r="E1090" s="28">
        <f>IFERROR(VLOOKUP(A1090,[2]库存报告使用数据处理!$A:$D,4,0),0)</f>
        <v>0</v>
      </c>
      <c r="F1090" s="28">
        <f>IFERROR(VLOOKUP(A1090,[2]库存报告使用数据处理!$A:$E,5,0),0)</f>
        <v>0</v>
      </c>
      <c r="G1090" s="28">
        <f>IFERROR(VLOOKUP(A1090,[2]库存报告使用数据处理!$A:$F,6,0),0)</f>
        <v>0</v>
      </c>
      <c r="H1090" s="29">
        <f>IFERROR(VLOOKUP(A1090,[2]库存报告使用数据处理!$A:$G,7,0),0)</f>
        <v>0</v>
      </c>
      <c r="I1090">
        <f>IFERROR(VLOOKUP(A1090,[5]数据处理!$A:$B,2,0),0)</f>
        <v>2</v>
      </c>
      <c r="J1090" s="30">
        <f>IFERROR(VLOOKUP(A1090,[5]数据处理!$A:$D,4,0),0)</f>
        <v>0</v>
      </c>
      <c r="K1090" s="30">
        <f>IFERROR(VLOOKUP(A1090,[5]数据处理!$A:$E,5,0),0)</f>
        <v>0</v>
      </c>
      <c r="L1090" s="30">
        <f>IFERROR(VLOOKUP(A1090,[5]数据处理!$A:$G,7,0),0)</f>
        <v>0</v>
      </c>
      <c r="M1090">
        <f t="shared" si="273"/>
        <v>2</v>
      </c>
      <c r="N1090">
        <f>IFERROR(VLOOKUP(A1090,[5]数据处理!$A:$C,3,0),0)</f>
        <v>0</v>
      </c>
      <c r="O1090">
        <f>IFERROR(VLOOKUP($A1090,[5]数据处理!$A:$N,14,0),0)</f>
        <v>1</v>
      </c>
      <c r="P1090">
        <f>IFERROR(VLOOKUP($A1090,[3]库存报告使用数据!$A$1:$B$65536,2,0),"")</f>
        <v>0</v>
      </c>
      <c r="Q1090">
        <f>IFERROR(VLOOKUP($A1090,[3]库存报告使用数据!$A$1:$E$65536,5,0),"")</f>
        <v>84</v>
      </c>
      <c r="R1090">
        <f>IFERROR(VLOOKUP($A1090,[3]库存报告使用数据!$A$1:$H$65536,8,0),"")</f>
        <v>107</v>
      </c>
      <c r="S1090">
        <f>IFERROR(VLOOKUP($A1090,[3]库存报告使用数据!$A$1:$K$65536,11,0),"")</f>
        <v>91</v>
      </c>
      <c r="T1090">
        <f>IFERROR(VLOOKUP($A1090,[3]库存报告使用数据!$A$1:$C$65536,3,0),"")</f>
        <v>0</v>
      </c>
      <c r="U1090">
        <f>IFERROR(VLOOKUP($A1090,[3]库存报告使用数据!$A$1:$F$65536,6,0),"")</f>
        <v>0</v>
      </c>
      <c r="V1090">
        <f>IFERROR(VLOOKUP($A1090,[3]库存报告使用数据!$A$1:$I$65536,9,0),"")</f>
        <v>0</v>
      </c>
      <c r="W1090">
        <f>IFERROR(VLOOKUP($A1090,[3]库存报告使用数据!$A$1:$L$65536,12,0),"")</f>
        <v>0</v>
      </c>
      <c r="X1090" s="20" t="str">
        <f t="shared" si="274"/>
        <v/>
      </c>
      <c r="Y1090" s="20">
        <f t="shared" si="275"/>
        <v>0</v>
      </c>
      <c r="Z1090" s="20">
        <f t="shared" si="276"/>
        <v>0</v>
      </c>
      <c r="AA1090" s="20">
        <f t="shared" si="277"/>
        <v>0</v>
      </c>
      <c r="AB1090">
        <f>IFERROR(VLOOKUP($A1090,[3]库存报告使用数据!$A$1:$D$65536,4,0),"")</f>
        <v>0</v>
      </c>
      <c r="AC1090">
        <f>IFERROR(VLOOKUP($A1090,[3]库存报告使用数据!$A$1:$G$65536,7,0),"")</f>
        <v>0</v>
      </c>
      <c r="AD1090">
        <f>IFERROR(VLOOKUP($A1090,[3]库存报告使用数据!$A$1:$J$65536,10,0),"")</f>
        <v>0</v>
      </c>
      <c r="AE1090">
        <f>IFERROR(VLOOKUP($A1090,[3]库存报告使用数据!$A$1:$M$65536,13,0),"")</f>
        <v>0</v>
      </c>
      <c r="AF1090" s="20" t="str">
        <f t="shared" si="278"/>
        <v/>
      </c>
      <c r="AG1090" s="20" t="str">
        <f t="shared" si="279"/>
        <v/>
      </c>
      <c r="AH1090" s="20" t="str">
        <f t="shared" si="280"/>
        <v/>
      </c>
      <c r="AI1090" s="20" t="str">
        <f t="shared" si="281"/>
        <v/>
      </c>
      <c r="AJ1090">
        <f>IFERROR(VLOOKUP($B1090,[4]库存报告使用数据!$A$1:$B$65536,2,0),0)</f>
        <v>0</v>
      </c>
      <c r="AK1090">
        <f>IFERROR(VLOOKUP($B1090,[4]库存报告使用数据!$A$1:$C$65536,3,0),)</f>
        <v>1</v>
      </c>
      <c r="AL1090">
        <f>IFERROR(VLOOKUP($B1090,[4]库存报告使用数据!$A$1:$D$65536,4,0),)</f>
        <v>0</v>
      </c>
      <c r="AM1090">
        <f>IFERROR(VLOOKUP($B1090,[4]库存报告使用数据!$A$1:$E$65536,5,0),)</f>
        <v>3</v>
      </c>
      <c r="AN1090" s="20" t="str">
        <f t="shared" si="282"/>
        <v/>
      </c>
      <c r="AO1090" s="20">
        <f t="shared" si="283"/>
        <v>0</v>
      </c>
      <c r="AP1090" s="20" t="str">
        <f t="shared" si="284"/>
        <v/>
      </c>
      <c r="AQ1090" s="20">
        <f t="shared" si="285"/>
        <v>0</v>
      </c>
      <c r="AR1090" s="32">
        <f t="shared" si="286"/>
        <v>0</v>
      </c>
      <c r="AS1090" s="32">
        <f t="shared" si="287"/>
        <v>0</v>
      </c>
      <c r="AT1090" s="32">
        <f t="shared" si="288"/>
        <v>2</v>
      </c>
      <c r="AU1090" s="28" t="str">
        <f t="shared" si="289"/>
        <v>库存为2</v>
      </c>
      <c r="AV1090" s="34" t="str">
        <f>IFERROR(时间!$B$4+AU1090,"上周无销量")</f>
        <v>上周无销量</v>
      </c>
    </row>
    <row r="1091" spans="1:48">
      <c r="A1091" s="18" t="s">
        <v>1136</v>
      </c>
      <c r="B1091" t="str">
        <f>VLOOKUP(A1091,'[1]sku-asin（子）'!$A:$B,2,0)</f>
        <v>B0764B9NNG</v>
      </c>
      <c r="C1091" t="str">
        <f>VLOOKUP(A1091,'[1]子sku-父sku'!$A:$B,2,0)</f>
        <v>MY-EU1925</v>
      </c>
      <c r="D1091" s="28">
        <f>IFERROR(VLOOKUP(A1091,[2]库存报告使用数据处理!$A:$C,3,0),0)</f>
        <v>0</v>
      </c>
      <c r="E1091" s="28">
        <f>IFERROR(VLOOKUP(A1091,[2]库存报告使用数据处理!$A:$D,4,0),0)</f>
        <v>0</v>
      </c>
      <c r="F1091" s="28">
        <f>IFERROR(VLOOKUP(A1091,[2]库存报告使用数据处理!$A:$E,5,0),0)</f>
        <v>0</v>
      </c>
      <c r="G1091" s="28">
        <f>IFERROR(VLOOKUP(A1091,[2]库存报告使用数据处理!$A:$F,6,0),0)</f>
        <v>1</v>
      </c>
      <c r="H1091" s="29">
        <f>IFERROR(VLOOKUP(A1091,[2]库存报告使用数据处理!$A:$G,7,0),0)</f>
        <v>5.99</v>
      </c>
      <c r="I1091">
        <f>IFERROR(VLOOKUP(A1091,[5]数据处理!$A:$B,2,0),0)</f>
        <v>2</v>
      </c>
      <c r="J1091" s="30">
        <f>IFERROR(VLOOKUP(A1091,[5]数据处理!$A:$D,4,0),0)</f>
        <v>0</v>
      </c>
      <c r="K1091" s="30">
        <f>IFERROR(VLOOKUP(A1091,[5]数据处理!$A:$E,5,0),0)</f>
        <v>0</v>
      </c>
      <c r="L1091" s="30">
        <f>IFERROR(VLOOKUP(A1091,[5]数据处理!$A:$G,7,0),0)</f>
        <v>0</v>
      </c>
      <c r="M1091">
        <f t="shared" si="273"/>
        <v>2</v>
      </c>
      <c r="N1091">
        <f>IFERROR(VLOOKUP(A1091,[5]数据处理!$A:$C,3,0),0)</f>
        <v>0</v>
      </c>
      <c r="O1091">
        <f>IFERROR(VLOOKUP($A1091,[5]数据处理!$A:$N,14,0),0)</f>
        <v>2</v>
      </c>
      <c r="P1091">
        <f>IFERROR(VLOOKUP($A1091,[3]库存报告使用数据!$A$1:$B$65536,2,0),"")</f>
        <v>0</v>
      </c>
      <c r="Q1091">
        <f>IFERROR(VLOOKUP($A1091,[3]库存报告使用数据!$A$1:$E$65536,5,0),"")</f>
        <v>77</v>
      </c>
      <c r="R1091">
        <f>IFERROR(VLOOKUP($A1091,[3]库存报告使用数据!$A$1:$H$65536,8,0),"")</f>
        <v>74</v>
      </c>
      <c r="S1091">
        <f>IFERROR(VLOOKUP($A1091,[3]库存报告使用数据!$A$1:$K$65536,11,0),"")</f>
        <v>102</v>
      </c>
      <c r="T1091">
        <f>IFERROR(VLOOKUP($A1091,[3]库存报告使用数据!$A$1:$C$65536,3,0),"")</f>
        <v>2</v>
      </c>
      <c r="U1091">
        <f>IFERROR(VLOOKUP($A1091,[3]库存报告使用数据!$A$1:$F$65536,6,0),"")</f>
        <v>1</v>
      </c>
      <c r="V1091">
        <f>IFERROR(VLOOKUP($A1091,[3]库存报告使用数据!$A$1:$I$65536,9,0),"")</f>
        <v>0</v>
      </c>
      <c r="W1091">
        <f>IFERROR(VLOOKUP($A1091,[3]库存报告使用数据!$A$1:$L$65536,12,0),"")</f>
        <v>1</v>
      </c>
      <c r="X1091" s="20" t="str">
        <f t="shared" si="274"/>
        <v/>
      </c>
      <c r="Y1091" s="20">
        <f t="shared" si="275"/>
        <v>0.012987012987013</v>
      </c>
      <c r="Z1091" s="20">
        <f t="shared" si="276"/>
        <v>0</v>
      </c>
      <c r="AA1091" s="20">
        <f t="shared" si="277"/>
        <v>0.00980392156862745</v>
      </c>
      <c r="AB1091">
        <f>IFERROR(VLOOKUP($A1091,[3]库存报告使用数据!$A$1:$D$65536,4,0),"")</f>
        <v>0.48375</v>
      </c>
      <c r="AC1091">
        <f>IFERROR(VLOOKUP($A1091,[3]库存报告使用数据!$A$1:$G$65536,7,0),"")</f>
        <v>0</v>
      </c>
      <c r="AD1091">
        <f>IFERROR(VLOOKUP($A1091,[3]库存报告使用数据!$A$1:$J$65536,10,0),"")</f>
        <v>0</v>
      </c>
      <c r="AE1091">
        <f>IFERROR(VLOOKUP($A1091,[3]库存报告使用数据!$A$1:$M$65536,13,0),"")</f>
        <v>0</v>
      </c>
      <c r="AF1091" s="20" t="str">
        <f t="shared" si="278"/>
        <v>无销售广告费为0.48375</v>
      </c>
      <c r="AG1091" s="20" t="str">
        <f t="shared" si="279"/>
        <v/>
      </c>
      <c r="AH1091" s="20" t="str">
        <f t="shared" si="280"/>
        <v/>
      </c>
      <c r="AI1091" s="20" t="str">
        <f t="shared" si="281"/>
        <v/>
      </c>
      <c r="AJ1091">
        <f>IFERROR(VLOOKUP($B1091,[4]库存报告使用数据!$A$1:$B$65536,2,0),0)</f>
        <v>1</v>
      </c>
      <c r="AK1091">
        <f>IFERROR(VLOOKUP($B1091,[4]库存报告使用数据!$A$1:$C$65536,3,0),)</f>
        <v>0</v>
      </c>
      <c r="AL1091">
        <f>IFERROR(VLOOKUP($B1091,[4]库存报告使用数据!$A$1:$D$65536,4,0),)</f>
        <v>0</v>
      </c>
      <c r="AM1091">
        <f>IFERROR(VLOOKUP($B1091,[4]库存报告使用数据!$A$1:$E$65536,5,0),)</f>
        <v>3</v>
      </c>
      <c r="AN1091" s="20">
        <f t="shared" si="282"/>
        <v>0</v>
      </c>
      <c r="AO1091" s="20" t="str">
        <f t="shared" si="283"/>
        <v/>
      </c>
      <c r="AP1091" s="20" t="str">
        <f t="shared" si="284"/>
        <v/>
      </c>
      <c r="AQ1091" s="20">
        <f t="shared" si="285"/>
        <v>0.333333333333333</v>
      </c>
      <c r="AR1091" s="32">
        <f t="shared" si="286"/>
        <v>0</v>
      </c>
      <c r="AS1091" s="32">
        <f t="shared" si="287"/>
        <v>0</v>
      </c>
      <c r="AT1091" s="32">
        <f t="shared" si="288"/>
        <v>2</v>
      </c>
      <c r="AU1091" s="28" t="str">
        <f t="shared" si="289"/>
        <v>库存为2</v>
      </c>
      <c r="AV1091" s="34" t="str">
        <f>IFERROR(时间!$B$4+AU1091,"上周无销量")</f>
        <v>上周无销量</v>
      </c>
    </row>
    <row r="1092" spans="1:48">
      <c r="A1092" s="18" t="s">
        <v>1137</v>
      </c>
      <c r="B1092" t="str">
        <f>VLOOKUP(A1092,'[1]sku-asin（子）'!$A:$B,2,0)</f>
        <v>B07649XKGZ</v>
      </c>
      <c r="C1092" t="str">
        <f>VLOOKUP(A1092,'[1]子sku-父sku'!$A:$B,2,0)</f>
        <v>MY-EU1925</v>
      </c>
      <c r="D1092" s="28">
        <f>IFERROR(VLOOKUP(A1092,[2]库存报告使用数据处理!$A:$C,3,0),0)</f>
        <v>0</v>
      </c>
      <c r="E1092" s="28">
        <f>IFERROR(VLOOKUP(A1092,[2]库存报告使用数据处理!$A:$D,4,0),0)</f>
        <v>0</v>
      </c>
      <c r="F1092" s="28">
        <f>IFERROR(VLOOKUP(A1092,[2]库存报告使用数据处理!$A:$E,5,0),0)</f>
        <v>0</v>
      </c>
      <c r="G1092" s="28">
        <f>IFERROR(VLOOKUP(A1092,[2]库存报告使用数据处理!$A:$F,6,0),0)</f>
        <v>0</v>
      </c>
      <c r="H1092" s="29">
        <f>IFERROR(VLOOKUP(A1092,[2]库存报告使用数据处理!$A:$G,7,0),0)</f>
        <v>0</v>
      </c>
      <c r="I1092">
        <f>IFERROR(VLOOKUP(A1092,[5]数据处理!$A:$B,2,0),0)</f>
        <v>1</v>
      </c>
      <c r="J1092" s="30">
        <f>IFERROR(VLOOKUP(A1092,[5]数据处理!$A:$D,4,0),0)</f>
        <v>0</v>
      </c>
      <c r="K1092" s="30">
        <f>IFERROR(VLOOKUP(A1092,[5]数据处理!$A:$E,5,0),0)</f>
        <v>0</v>
      </c>
      <c r="L1092" s="30">
        <f>IFERROR(VLOOKUP(A1092,[5]数据处理!$A:$G,7,0),0)</f>
        <v>0</v>
      </c>
      <c r="M1092">
        <f t="shared" si="273"/>
        <v>1</v>
      </c>
      <c r="N1092">
        <f>IFERROR(VLOOKUP(A1092,[5]数据处理!$A:$C,3,0),0)</f>
        <v>0</v>
      </c>
      <c r="O1092">
        <f>IFERROR(VLOOKUP($A1092,[5]数据处理!$A:$N,14,0),0)</f>
        <v>1</v>
      </c>
      <c r="P1092">
        <f>IFERROR(VLOOKUP($A1092,[3]库存报告使用数据!$A$1:$B$65536,2,0),"")</f>
        <v>0</v>
      </c>
      <c r="Q1092">
        <f>IFERROR(VLOOKUP($A1092,[3]库存报告使用数据!$A$1:$E$65536,5,0),"")</f>
        <v>32</v>
      </c>
      <c r="R1092">
        <f>IFERROR(VLOOKUP($A1092,[3]库存报告使用数据!$A$1:$H$65536,8,0),"")</f>
        <v>33</v>
      </c>
      <c r="S1092">
        <f>IFERROR(VLOOKUP($A1092,[3]库存报告使用数据!$A$1:$K$65536,11,0),"")</f>
        <v>26</v>
      </c>
      <c r="T1092">
        <f>IFERROR(VLOOKUP($A1092,[3]库存报告使用数据!$A$1:$C$65536,3,0),"")</f>
        <v>1</v>
      </c>
      <c r="U1092">
        <f>IFERROR(VLOOKUP($A1092,[3]库存报告使用数据!$A$1:$F$65536,6,0),"")</f>
        <v>0</v>
      </c>
      <c r="V1092">
        <f>IFERROR(VLOOKUP($A1092,[3]库存报告使用数据!$A$1:$I$65536,9,0),"")</f>
        <v>1</v>
      </c>
      <c r="W1092">
        <f>IFERROR(VLOOKUP($A1092,[3]库存报告使用数据!$A$1:$L$65536,12,0),"")</f>
        <v>0</v>
      </c>
      <c r="X1092" s="20" t="str">
        <f t="shared" si="274"/>
        <v/>
      </c>
      <c r="Y1092" s="20">
        <f t="shared" si="275"/>
        <v>0</v>
      </c>
      <c r="Z1092" s="20">
        <f t="shared" si="276"/>
        <v>0.0303030303030303</v>
      </c>
      <c r="AA1092" s="20">
        <f t="shared" si="277"/>
        <v>0</v>
      </c>
      <c r="AB1092">
        <f>IFERROR(VLOOKUP($A1092,[3]库存报告使用数据!$A$1:$D$65536,4,0),"")</f>
        <v>0.25875</v>
      </c>
      <c r="AC1092">
        <f>IFERROR(VLOOKUP($A1092,[3]库存报告使用数据!$A$1:$G$65536,7,0),"")</f>
        <v>0</v>
      </c>
      <c r="AD1092">
        <f>IFERROR(VLOOKUP($A1092,[3]库存报告使用数据!$A$1:$J$65536,10,0),"")</f>
        <v>0</v>
      </c>
      <c r="AE1092">
        <f>IFERROR(VLOOKUP($A1092,[3]库存报告使用数据!$A$1:$M$65536,13,0),"")</f>
        <v>0</v>
      </c>
      <c r="AF1092" s="20" t="str">
        <f t="shared" si="278"/>
        <v>无销售广告费为0.25875</v>
      </c>
      <c r="AG1092" s="20" t="str">
        <f t="shared" si="279"/>
        <v/>
      </c>
      <c r="AH1092" s="20" t="str">
        <f t="shared" si="280"/>
        <v/>
      </c>
      <c r="AI1092" s="20" t="str">
        <f t="shared" si="281"/>
        <v/>
      </c>
      <c r="AJ1092">
        <f>IFERROR(VLOOKUP($B1092,[4]库存报告使用数据!$A$1:$B$65536,2,0),0)</f>
        <v>0</v>
      </c>
      <c r="AK1092">
        <f>IFERROR(VLOOKUP($B1092,[4]库存报告使用数据!$A$1:$C$65536,3,0),)</f>
        <v>1</v>
      </c>
      <c r="AL1092">
        <f>IFERROR(VLOOKUP($B1092,[4]库存报告使用数据!$A$1:$D$65536,4,0),)</f>
        <v>0</v>
      </c>
      <c r="AM1092">
        <f>IFERROR(VLOOKUP($B1092,[4]库存报告使用数据!$A$1:$E$65536,5,0),)</f>
        <v>0</v>
      </c>
      <c r="AN1092" s="20" t="str">
        <f t="shared" si="282"/>
        <v/>
      </c>
      <c r="AO1092" s="20">
        <f t="shared" si="283"/>
        <v>0</v>
      </c>
      <c r="AP1092" s="20" t="str">
        <f t="shared" si="284"/>
        <v/>
      </c>
      <c r="AQ1092" s="20" t="str">
        <f t="shared" si="285"/>
        <v/>
      </c>
      <c r="AR1092" s="32">
        <f t="shared" si="286"/>
        <v>0</v>
      </c>
      <c r="AS1092" s="32">
        <f t="shared" si="287"/>
        <v>0</v>
      </c>
      <c r="AT1092" s="32">
        <f t="shared" si="288"/>
        <v>1</v>
      </c>
      <c r="AU1092" s="28" t="str">
        <f t="shared" si="289"/>
        <v>库存为1</v>
      </c>
      <c r="AV1092" s="34" t="str">
        <f>IFERROR(时间!$B$4+AU1092,"上周无销量")</f>
        <v>上周无销量</v>
      </c>
    </row>
    <row r="1093" spans="1:48">
      <c r="A1093" s="18" t="s">
        <v>1138</v>
      </c>
      <c r="B1093" t="str">
        <f>VLOOKUP(A1093,'[1]sku-asin（子）'!$A:$B,2,0)</f>
        <v>B07648BWTN</v>
      </c>
      <c r="C1093" t="str">
        <f>VLOOKUP(A1093,'[1]子sku-父sku'!$A:$B,2,0)</f>
        <v>MY-EU1925</v>
      </c>
      <c r="D1093" s="28">
        <f>IFERROR(VLOOKUP(A1093,[2]库存报告使用数据处理!$A:$C,3,0),0)</f>
        <v>0</v>
      </c>
      <c r="E1093" s="28">
        <f>IFERROR(VLOOKUP(A1093,[2]库存报告使用数据处理!$A:$D,4,0),0)</f>
        <v>1</v>
      </c>
      <c r="F1093" s="28">
        <f>IFERROR(VLOOKUP(A1093,[2]库存报告使用数据处理!$A:$E,5,0),0)</f>
        <v>0</v>
      </c>
      <c r="G1093" s="28">
        <f>IFERROR(VLOOKUP(A1093,[2]库存报告使用数据处理!$A:$F,6,0),0)</f>
        <v>0</v>
      </c>
      <c r="H1093" s="29">
        <f>IFERROR(VLOOKUP(A1093,[2]库存报告使用数据处理!$A:$G,7,0),0)</f>
        <v>5.99</v>
      </c>
      <c r="I1093">
        <f>IFERROR(VLOOKUP(A1093,[5]数据处理!$A:$B,2,0),0)</f>
        <v>5</v>
      </c>
      <c r="J1093" s="30">
        <f>IFERROR(VLOOKUP(A1093,[5]数据处理!$A:$D,4,0),0)</f>
        <v>0</v>
      </c>
      <c r="K1093" s="30">
        <f>IFERROR(VLOOKUP(A1093,[5]数据处理!$A:$E,5,0),0)</f>
        <v>0</v>
      </c>
      <c r="L1093" s="30">
        <f>IFERROR(VLOOKUP(A1093,[5]数据处理!$A:$G,7,0),0)</f>
        <v>0</v>
      </c>
      <c r="M1093">
        <f t="shared" si="273"/>
        <v>5</v>
      </c>
      <c r="N1093">
        <f>IFERROR(VLOOKUP(A1093,[5]数据处理!$A:$C,3,0),0)</f>
        <v>0</v>
      </c>
      <c r="O1093">
        <f>IFERROR(VLOOKUP($A1093,[5]数据处理!$A:$N,14,0),0)</f>
        <v>5</v>
      </c>
      <c r="P1093">
        <f>IFERROR(VLOOKUP($A1093,[3]库存报告使用数据!$A$1:$B$65536,2,0),"")</f>
        <v>0</v>
      </c>
      <c r="Q1093">
        <f>IFERROR(VLOOKUP($A1093,[3]库存报告使用数据!$A$1:$E$65536,5,0),"")</f>
        <v>26</v>
      </c>
      <c r="R1093">
        <f>IFERROR(VLOOKUP($A1093,[3]库存报告使用数据!$A$1:$H$65536,8,0),"")</f>
        <v>18</v>
      </c>
      <c r="S1093">
        <f>IFERROR(VLOOKUP($A1093,[3]库存报告使用数据!$A$1:$K$65536,11,0),"")</f>
        <v>16</v>
      </c>
      <c r="T1093">
        <f>IFERROR(VLOOKUP($A1093,[3]库存报告使用数据!$A$1:$C$65536,3,0),"")</f>
        <v>2</v>
      </c>
      <c r="U1093">
        <f>IFERROR(VLOOKUP($A1093,[3]库存报告使用数据!$A$1:$F$65536,6,0),"")</f>
        <v>0</v>
      </c>
      <c r="V1093">
        <f>IFERROR(VLOOKUP($A1093,[3]库存报告使用数据!$A$1:$I$65536,9,0),"")</f>
        <v>0</v>
      </c>
      <c r="W1093">
        <f>IFERROR(VLOOKUP($A1093,[3]库存报告使用数据!$A$1:$L$65536,12,0),"")</f>
        <v>0</v>
      </c>
      <c r="X1093" s="20" t="str">
        <f t="shared" si="274"/>
        <v/>
      </c>
      <c r="Y1093" s="20">
        <f t="shared" si="275"/>
        <v>0</v>
      </c>
      <c r="Z1093" s="20">
        <f t="shared" si="276"/>
        <v>0</v>
      </c>
      <c r="AA1093" s="20">
        <f t="shared" si="277"/>
        <v>0</v>
      </c>
      <c r="AB1093">
        <f>IFERROR(VLOOKUP($A1093,[3]库存报告使用数据!$A$1:$D$65536,4,0),"")</f>
        <v>0.46125</v>
      </c>
      <c r="AC1093">
        <f>IFERROR(VLOOKUP($A1093,[3]库存报告使用数据!$A$1:$G$65536,7,0),"")</f>
        <v>0</v>
      </c>
      <c r="AD1093">
        <f>IFERROR(VLOOKUP($A1093,[3]库存报告使用数据!$A$1:$J$65536,10,0),"")</f>
        <v>0</v>
      </c>
      <c r="AE1093">
        <f>IFERROR(VLOOKUP($A1093,[3]库存报告使用数据!$A$1:$M$65536,13,0),"")</f>
        <v>0</v>
      </c>
      <c r="AF1093" s="20" t="str">
        <f t="shared" si="278"/>
        <v>无销售广告费为0.46125</v>
      </c>
      <c r="AG1093" s="20" t="str">
        <f t="shared" si="279"/>
        <v/>
      </c>
      <c r="AH1093" s="20" t="str">
        <f t="shared" si="280"/>
        <v/>
      </c>
      <c r="AI1093" s="20" t="str">
        <f t="shared" si="281"/>
        <v/>
      </c>
      <c r="AJ1093">
        <f>IFERROR(VLOOKUP($B1093,[4]库存报告使用数据!$A$1:$B$65536,2,0),0)</f>
        <v>1</v>
      </c>
      <c r="AK1093">
        <f>IFERROR(VLOOKUP($B1093,[4]库存报告使用数据!$A$1:$C$65536,3,0),)</f>
        <v>1</v>
      </c>
      <c r="AL1093">
        <f>IFERROR(VLOOKUP($B1093,[4]库存报告使用数据!$A$1:$D$65536,4,0),)</f>
        <v>0</v>
      </c>
      <c r="AM1093">
        <f>IFERROR(VLOOKUP($B1093,[4]库存报告使用数据!$A$1:$E$65536,5,0),)</f>
        <v>1</v>
      </c>
      <c r="AN1093" s="20">
        <f t="shared" si="282"/>
        <v>0</v>
      </c>
      <c r="AO1093" s="20">
        <f t="shared" si="283"/>
        <v>1</v>
      </c>
      <c r="AP1093" s="20" t="str">
        <f t="shared" si="284"/>
        <v/>
      </c>
      <c r="AQ1093" s="20">
        <f t="shared" si="285"/>
        <v>0</v>
      </c>
      <c r="AR1093" s="32">
        <f t="shared" si="286"/>
        <v>0</v>
      </c>
      <c r="AS1093" s="32">
        <f t="shared" si="287"/>
        <v>0</v>
      </c>
      <c r="AT1093" s="32">
        <f t="shared" si="288"/>
        <v>5</v>
      </c>
      <c r="AU1093" s="28" t="str">
        <f t="shared" si="289"/>
        <v>库存为5</v>
      </c>
      <c r="AV1093" s="34" t="str">
        <f>IFERROR(时间!$B$4+AU1093,"上周无销量")</f>
        <v>上周无销量</v>
      </c>
    </row>
    <row r="1094" spans="1:48">
      <c r="A1094" s="18" t="s">
        <v>1139</v>
      </c>
      <c r="B1094" t="str">
        <f>VLOOKUP(A1094,'[1]sku-asin（子）'!$A:$B,2,0)</f>
        <v>B07649JN4W</v>
      </c>
      <c r="C1094" t="str">
        <f>VLOOKUP(A1094,'[1]子sku-父sku'!$A:$B,2,0)</f>
        <v>MY-EU1925</v>
      </c>
      <c r="D1094" s="28">
        <f>IFERROR(VLOOKUP(A1094,[2]库存报告使用数据处理!$A:$C,3,0),0)</f>
        <v>0</v>
      </c>
      <c r="E1094" s="28">
        <f>IFERROR(VLOOKUP(A1094,[2]库存报告使用数据处理!$A:$D,4,0),0)</f>
        <v>0</v>
      </c>
      <c r="F1094" s="28">
        <f>IFERROR(VLOOKUP(A1094,[2]库存报告使用数据处理!$A:$E,5,0),0)</f>
        <v>0</v>
      </c>
      <c r="G1094" s="28">
        <f>IFERROR(VLOOKUP(A1094,[2]库存报告使用数据处理!$A:$F,6,0),0)</f>
        <v>0</v>
      </c>
      <c r="H1094" s="29">
        <f>IFERROR(VLOOKUP(A1094,[2]库存报告使用数据处理!$A:$G,7,0),0)</f>
        <v>0</v>
      </c>
      <c r="I1094">
        <f>IFERROR(VLOOKUP(A1094,[5]数据处理!$A:$B,2,0),0)</f>
        <v>3</v>
      </c>
      <c r="J1094" s="30">
        <f>IFERROR(VLOOKUP(A1094,[5]数据处理!$A:$D,4,0),0)</f>
        <v>0</v>
      </c>
      <c r="K1094" s="30">
        <f>IFERROR(VLOOKUP(A1094,[5]数据处理!$A:$E,5,0),0)</f>
        <v>0</v>
      </c>
      <c r="L1094" s="30">
        <f>IFERROR(VLOOKUP(A1094,[5]数据处理!$A:$G,7,0),0)</f>
        <v>0</v>
      </c>
      <c r="M1094">
        <f t="shared" ref="M1094:M1157" si="290">SUM(I1094:L1094)</f>
        <v>3</v>
      </c>
      <c r="N1094">
        <f>IFERROR(VLOOKUP(A1094,[5]数据处理!$A:$C,3,0),0)</f>
        <v>0</v>
      </c>
      <c r="O1094">
        <f>IFERROR(VLOOKUP($A1094,[5]数据处理!$A:$N,14,0),0)</f>
        <v>3</v>
      </c>
      <c r="P1094">
        <f>IFERROR(VLOOKUP($A1094,[3]库存报告使用数据!$A$1:$B$65536,2,0),"")</f>
        <v>0</v>
      </c>
      <c r="Q1094">
        <f>IFERROR(VLOOKUP($A1094,[3]库存报告使用数据!$A$1:$E$65536,5,0),"")</f>
        <v>51</v>
      </c>
      <c r="R1094">
        <f>IFERROR(VLOOKUP($A1094,[3]库存报告使用数据!$A$1:$H$65536,8,0),"")</f>
        <v>40</v>
      </c>
      <c r="S1094">
        <f>IFERROR(VLOOKUP($A1094,[3]库存报告使用数据!$A$1:$K$65536,11,0),"")</f>
        <v>55</v>
      </c>
      <c r="T1094">
        <f>IFERROR(VLOOKUP($A1094,[3]库存报告使用数据!$A$1:$C$65536,3,0),"")</f>
        <v>1</v>
      </c>
      <c r="U1094">
        <f>IFERROR(VLOOKUP($A1094,[3]库存报告使用数据!$A$1:$F$65536,6,0),"")</f>
        <v>1</v>
      </c>
      <c r="V1094">
        <f>IFERROR(VLOOKUP($A1094,[3]库存报告使用数据!$A$1:$I$65536,9,0),"")</f>
        <v>0</v>
      </c>
      <c r="W1094">
        <f>IFERROR(VLOOKUP($A1094,[3]库存报告使用数据!$A$1:$L$65536,12,0),"")</f>
        <v>0</v>
      </c>
      <c r="X1094" s="20" t="str">
        <f t="shared" ref="X1094:X1157" si="291">IFERROR(T1094/P1094,"")</f>
        <v/>
      </c>
      <c r="Y1094" s="20">
        <f t="shared" ref="Y1094:Y1157" si="292">IFERROR(U1094/Q1094,"")</f>
        <v>0.0196078431372549</v>
      </c>
      <c r="Z1094" s="20">
        <f t="shared" ref="Z1094:Z1157" si="293">IFERROR(V1094/R1094,"")</f>
        <v>0</v>
      </c>
      <c r="AA1094" s="20">
        <f t="shared" ref="AA1094:AA1157" si="294">IFERROR(W1094/S1094,"")</f>
        <v>0</v>
      </c>
      <c r="AB1094">
        <f>IFERROR(VLOOKUP($A1094,[3]库存报告使用数据!$A$1:$D$65536,4,0),"")</f>
        <v>0.19125</v>
      </c>
      <c r="AC1094">
        <f>IFERROR(VLOOKUP($A1094,[3]库存报告使用数据!$A$1:$G$65536,7,0),"")</f>
        <v>0</v>
      </c>
      <c r="AD1094">
        <f>IFERROR(VLOOKUP($A1094,[3]库存报告使用数据!$A$1:$J$65536,10,0),"")</f>
        <v>0</v>
      </c>
      <c r="AE1094">
        <f>IFERROR(VLOOKUP($A1094,[3]库存报告使用数据!$A$1:$M$65536,13,0),"")</f>
        <v>0</v>
      </c>
      <c r="AF1094" s="20" t="str">
        <f t="shared" ref="AF1094:AF1157" si="295">IF(OR(AB1094="",AB1094=0),"",IF(AND(D1094*$H1094=0,AB1094&gt;0),"无销售广告费为"&amp;AB1094,IFERROR(AB1094/(D1094*$H1094),0)))</f>
        <v>无销售广告费为0.19125</v>
      </c>
      <c r="AG1094" s="20" t="str">
        <f t="shared" ref="AG1094:AG1157" si="296">IF(OR(AC1094="",AC1094=0),"",IF(AND(E1094*$H1094=0,AC1094&gt;0),"无销售广告费为"&amp;AC1094,IFERROR(AC1094/(E1094*$H1094),0)))</f>
        <v/>
      </c>
      <c r="AH1094" s="20" t="str">
        <f t="shared" ref="AH1094:AH1157" si="297">IF(OR(AD1094="",AD1094=0),"",IF(AND(F1094*$H1094=0,AD1094&gt;0),"无销售广告费为"&amp;AD1094,IFERROR(AD1094/(F1094*$H1094),0)))</f>
        <v/>
      </c>
      <c r="AI1094" s="20" t="str">
        <f t="shared" ref="AI1094:AI1157" si="298">IF(OR(AE1094="",AE1094=0),"",IF(AND(G1094*$H1094=0,AE1094&gt;0),"无销售广告费为"&amp;AE1094,IFERROR(AE1094/(G1094*$H1094),0)))</f>
        <v/>
      </c>
      <c r="AJ1094">
        <f>IFERROR(VLOOKUP($B1094,[4]库存报告使用数据!$A$1:$B$65536,2,0),0)</f>
        <v>0</v>
      </c>
      <c r="AK1094">
        <f>IFERROR(VLOOKUP($B1094,[4]库存报告使用数据!$A$1:$C$65536,3,0),)</f>
        <v>0</v>
      </c>
      <c r="AL1094">
        <f>IFERROR(VLOOKUP($B1094,[4]库存报告使用数据!$A$1:$D$65536,4,0),)</f>
        <v>0</v>
      </c>
      <c r="AM1094">
        <f>IFERROR(VLOOKUP($B1094,[4]库存报告使用数据!$A$1:$E$65536,5,0),)</f>
        <v>1</v>
      </c>
      <c r="AN1094" s="20" t="str">
        <f t="shared" ref="AN1094:AN1157" si="299">IFERROR(D1094/AJ1094,"")</f>
        <v/>
      </c>
      <c r="AO1094" s="20" t="str">
        <f t="shared" ref="AO1094:AO1157" si="300">IFERROR(E1094/AK1094,"")</f>
        <v/>
      </c>
      <c r="AP1094" s="20" t="str">
        <f t="shared" ref="AP1094:AP1157" si="301">IFERROR(F1094/AL1094,"")</f>
        <v/>
      </c>
      <c r="AQ1094" s="20">
        <f t="shared" ref="AQ1094:AQ1157" si="302">IFERROR(G1094/AM1094,"")</f>
        <v>0</v>
      </c>
      <c r="AR1094" s="32">
        <f t="shared" ref="AR1094:AR1157" si="303">IFERROR(D1094/7,"")</f>
        <v>0</v>
      </c>
      <c r="AS1094" s="32">
        <f t="shared" ref="AS1094:AS1157" si="304">IF(AR1094="","上周无销量",60*AR1094)</f>
        <v>0</v>
      </c>
      <c r="AT1094" s="32">
        <f t="shared" ref="AT1094:AT1157" si="305">IF(AS1094="上周无销量","上周无销量/总库存"&amp;M1094,M1094-AS1094)</f>
        <v>3</v>
      </c>
      <c r="AU1094" s="28" t="str">
        <f t="shared" ref="AU1094:AU1157" si="306">IF(AR1094="","库存为"&amp;M1094,IF(AS1094=0,"库存为"&amp;M1094,INT(M1094/AR1094)))</f>
        <v>库存为3</v>
      </c>
      <c r="AV1094" s="34" t="str">
        <f>IFERROR(时间!$B$4+AU1094,"上周无销量")</f>
        <v>上周无销量</v>
      </c>
    </row>
    <row r="1095" spans="1:48">
      <c r="A1095" s="18" t="s">
        <v>1140</v>
      </c>
      <c r="B1095" t="str">
        <f>VLOOKUP(A1095,'[1]sku-asin（子）'!$A:$B,2,0)</f>
        <v>B0764B4GJR</v>
      </c>
      <c r="C1095" t="str">
        <f>VLOOKUP(A1095,'[1]子sku-父sku'!$A:$B,2,0)</f>
        <v>MY-EU1925</v>
      </c>
      <c r="D1095" s="28">
        <f>IFERROR(VLOOKUP(A1095,[2]库存报告使用数据处理!$A:$C,3,0),0)</f>
        <v>0</v>
      </c>
      <c r="E1095" s="28">
        <f>IFERROR(VLOOKUP(A1095,[2]库存报告使用数据处理!$A:$D,4,0),0)</f>
        <v>0</v>
      </c>
      <c r="F1095" s="28">
        <f>IFERROR(VLOOKUP(A1095,[2]库存报告使用数据处理!$A:$E,5,0),0)</f>
        <v>0</v>
      </c>
      <c r="G1095" s="28">
        <f>IFERROR(VLOOKUP(A1095,[2]库存报告使用数据处理!$A:$F,6,0),0)</f>
        <v>0</v>
      </c>
      <c r="H1095" s="29">
        <f>IFERROR(VLOOKUP(A1095,[2]库存报告使用数据处理!$A:$G,7,0),0)</f>
        <v>0</v>
      </c>
      <c r="I1095">
        <f>IFERROR(VLOOKUP(A1095,[5]数据处理!$A:$B,2,0),0)</f>
        <v>1</v>
      </c>
      <c r="J1095" s="30">
        <f>IFERROR(VLOOKUP(A1095,[5]数据处理!$A:$D,4,0),0)</f>
        <v>0</v>
      </c>
      <c r="K1095" s="30">
        <f>IFERROR(VLOOKUP(A1095,[5]数据处理!$A:$E,5,0),0)</f>
        <v>0</v>
      </c>
      <c r="L1095" s="30">
        <f>IFERROR(VLOOKUP(A1095,[5]数据处理!$A:$G,7,0),0)</f>
        <v>0</v>
      </c>
      <c r="M1095">
        <f t="shared" si="290"/>
        <v>1</v>
      </c>
      <c r="N1095">
        <f>IFERROR(VLOOKUP(A1095,[5]数据处理!$A:$C,3,0),0)</f>
        <v>0</v>
      </c>
      <c r="O1095">
        <f>IFERROR(VLOOKUP($A1095,[5]数据处理!$A:$N,14,0),0)</f>
        <v>1</v>
      </c>
      <c r="P1095">
        <f>IFERROR(VLOOKUP($A1095,[3]库存报告使用数据!$A$1:$B$65536,2,0),"")</f>
        <v>0</v>
      </c>
      <c r="Q1095">
        <f>IFERROR(VLOOKUP($A1095,[3]库存报告使用数据!$A$1:$E$65536,5,0),"")</f>
        <v>85</v>
      </c>
      <c r="R1095">
        <f>IFERROR(VLOOKUP($A1095,[3]库存报告使用数据!$A$1:$H$65536,8,0),"")</f>
        <v>105</v>
      </c>
      <c r="S1095">
        <f>IFERROR(VLOOKUP($A1095,[3]库存报告使用数据!$A$1:$K$65536,11,0),"")</f>
        <v>128</v>
      </c>
      <c r="T1095">
        <f>IFERROR(VLOOKUP($A1095,[3]库存报告使用数据!$A$1:$C$65536,3,0),"")</f>
        <v>0</v>
      </c>
      <c r="U1095">
        <f>IFERROR(VLOOKUP($A1095,[3]库存报告使用数据!$A$1:$F$65536,6,0),"")</f>
        <v>1</v>
      </c>
      <c r="V1095">
        <f>IFERROR(VLOOKUP($A1095,[3]库存报告使用数据!$A$1:$I$65536,9,0),"")</f>
        <v>0</v>
      </c>
      <c r="W1095">
        <f>IFERROR(VLOOKUP($A1095,[3]库存报告使用数据!$A$1:$L$65536,12,0),"")</f>
        <v>1</v>
      </c>
      <c r="X1095" s="20" t="str">
        <f t="shared" si="291"/>
        <v/>
      </c>
      <c r="Y1095" s="20">
        <f t="shared" si="292"/>
        <v>0.0117647058823529</v>
      </c>
      <c r="Z1095" s="20">
        <f t="shared" si="293"/>
        <v>0</v>
      </c>
      <c r="AA1095" s="20">
        <f t="shared" si="294"/>
        <v>0.0078125</v>
      </c>
      <c r="AB1095">
        <f>IFERROR(VLOOKUP($A1095,[3]库存报告使用数据!$A$1:$D$65536,4,0),"")</f>
        <v>0</v>
      </c>
      <c r="AC1095">
        <f>IFERROR(VLOOKUP($A1095,[3]库存报告使用数据!$A$1:$G$65536,7,0),"")</f>
        <v>0</v>
      </c>
      <c r="AD1095">
        <f>IFERROR(VLOOKUP($A1095,[3]库存报告使用数据!$A$1:$J$65536,10,0),"")</f>
        <v>0</v>
      </c>
      <c r="AE1095">
        <f>IFERROR(VLOOKUP($A1095,[3]库存报告使用数据!$A$1:$M$65536,13,0),"")</f>
        <v>0</v>
      </c>
      <c r="AF1095" s="20" t="str">
        <f t="shared" si="295"/>
        <v/>
      </c>
      <c r="AG1095" s="20" t="str">
        <f t="shared" si="296"/>
        <v/>
      </c>
      <c r="AH1095" s="20" t="str">
        <f t="shared" si="297"/>
        <v/>
      </c>
      <c r="AI1095" s="20" t="str">
        <f t="shared" si="298"/>
        <v/>
      </c>
      <c r="AJ1095">
        <f>IFERROR(VLOOKUP($B1095,[4]库存报告使用数据!$A$1:$B$65536,2,0),0)</f>
        <v>0</v>
      </c>
      <c r="AK1095">
        <f>IFERROR(VLOOKUP($B1095,[4]库存报告使用数据!$A$1:$C$65536,3,0),)</f>
        <v>0</v>
      </c>
      <c r="AL1095">
        <f>IFERROR(VLOOKUP($B1095,[4]库存报告使用数据!$A$1:$D$65536,4,0),)</f>
        <v>0</v>
      </c>
      <c r="AM1095">
        <f>IFERROR(VLOOKUP($B1095,[4]库存报告使用数据!$A$1:$E$65536,5,0),)</f>
        <v>1</v>
      </c>
      <c r="AN1095" s="20" t="str">
        <f t="shared" si="299"/>
        <v/>
      </c>
      <c r="AO1095" s="20" t="str">
        <f t="shared" si="300"/>
        <v/>
      </c>
      <c r="AP1095" s="20" t="str">
        <f t="shared" si="301"/>
        <v/>
      </c>
      <c r="AQ1095" s="20">
        <f t="shared" si="302"/>
        <v>0</v>
      </c>
      <c r="AR1095" s="32">
        <f t="shared" si="303"/>
        <v>0</v>
      </c>
      <c r="AS1095" s="32">
        <f t="shared" si="304"/>
        <v>0</v>
      </c>
      <c r="AT1095" s="32">
        <f t="shared" si="305"/>
        <v>1</v>
      </c>
      <c r="AU1095" s="28" t="str">
        <f t="shared" si="306"/>
        <v>库存为1</v>
      </c>
      <c r="AV1095" s="34" t="str">
        <f>IFERROR(时间!$B$4+AU1095,"上周无销量")</f>
        <v>上周无销量</v>
      </c>
    </row>
    <row r="1096" spans="1:48">
      <c r="A1096" s="18" t="s">
        <v>1141</v>
      </c>
      <c r="B1096" t="str">
        <f>VLOOKUP(A1096,'[1]sku-asin（子）'!$A:$B,2,0)</f>
        <v>B07649JVSM</v>
      </c>
      <c r="C1096" t="str">
        <f>VLOOKUP(A1096,'[1]子sku-父sku'!$A:$B,2,0)</f>
        <v>MY-EU1925</v>
      </c>
      <c r="D1096" s="28">
        <f>IFERROR(VLOOKUP(A1096,[2]库存报告使用数据处理!$A:$C,3,0),0)</f>
        <v>0</v>
      </c>
      <c r="E1096" s="28">
        <f>IFERROR(VLOOKUP(A1096,[2]库存报告使用数据处理!$A:$D,4,0),0)</f>
        <v>0</v>
      </c>
      <c r="F1096" s="28">
        <f>IFERROR(VLOOKUP(A1096,[2]库存报告使用数据处理!$A:$E,5,0),0)</f>
        <v>0</v>
      </c>
      <c r="G1096" s="28">
        <f>IFERROR(VLOOKUP(A1096,[2]库存报告使用数据处理!$A:$F,6,0),0)</f>
        <v>0</v>
      </c>
      <c r="H1096" s="29">
        <f>IFERROR(VLOOKUP(A1096,[2]库存报告使用数据处理!$A:$G,7,0),0)</f>
        <v>0</v>
      </c>
      <c r="I1096">
        <f>IFERROR(VLOOKUP(A1096,[5]数据处理!$A:$B,2,0),0)</f>
        <v>3</v>
      </c>
      <c r="J1096" s="30">
        <f>IFERROR(VLOOKUP(A1096,[5]数据处理!$A:$D,4,0),0)</f>
        <v>0</v>
      </c>
      <c r="K1096" s="30">
        <f>IFERROR(VLOOKUP(A1096,[5]数据处理!$A:$E,5,0),0)</f>
        <v>0</v>
      </c>
      <c r="L1096" s="30">
        <f>IFERROR(VLOOKUP(A1096,[5]数据处理!$A:$G,7,0),0)</f>
        <v>0</v>
      </c>
      <c r="M1096">
        <f t="shared" si="290"/>
        <v>3</v>
      </c>
      <c r="N1096">
        <f>IFERROR(VLOOKUP(A1096,[5]数据处理!$A:$C,3,0),0)</f>
        <v>0</v>
      </c>
      <c r="O1096">
        <f>IFERROR(VLOOKUP($A1096,[5]数据处理!$A:$N,14,0),0)</f>
        <v>3</v>
      </c>
      <c r="P1096">
        <f>IFERROR(VLOOKUP($A1096,[3]库存报告使用数据!$A$1:$B$65536,2,0),"")</f>
        <v>0</v>
      </c>
      <c r="Q1096">
        <f>IFERROR(VLOOKUP($A1096,[3]库存报告使用数据!$A$1:$E$65536,5,0),"")</f>
        <v>145</v>
      </c>
      <c r="R1096">
        <f>IFERROR(VLOOKUP($A1096,[3]库存报告使用数据!$A$1:$H$65536,8,0),"")</f>
        <v>122</v>
      </c>
      <c r="S1096">
        <f>IFERROR(VLOOKUP($A1096,[3]库存报告使用数据!$A$1:$K$65536,11,0),"")</f>
        <v>143</v>
      </c>
      <c r="T1096">
        <f>IFERROR(VLOOKUP($A1096,[3]库存报告使用数据!$A$1:$C$65536,3,0),"")</f>
        <v>2</v>
      </c>
      <c r="U1096">
        <f>IFERROR(VLOOKUP($A1096,[3]库存报告使用数据!$A$1:$F$65536,6,0),"")</f>
        <v>1</v>
      </c>
      <c r="V1096">
        <f>IFERROR(VLOOKUP($A1096,[3]库存报告使用数据!$A$1:$I$65536,9,0),"")</f>
        <v>1</v>
      </c>
      <c r="W1096">
        <f>IFERROR(VLOOKUP($A1096,[3]库存报告使用数据!$A$1:$L$65536,12,0),"")</f>
        <v>2</v>
      </c>
      <c r="X1096" s="20" t="str">
        <f t="shared" si="291"/>
        <v/>
      </c>
      <c r="Y1096" s="20">
        <f t="shared" si="292"/>
        <v>0.00689655172413793</v>
      </c>
      <c r="Z1096" s="20">
        <f t="shared" si="293"/>
        <v>0.00819672131147541</v>
      </c>
      <c r="AA1096" s="20">
        <f t="shared" si="294"/>
        <v>0.013986013986014</v>
      </c>
      <c r="AB1096">
        <f>IFERROR(VLOOKUP($A1096,[3]库存报告使用数据!$A$1:$D$65536,4,0),"")</f>
        <v>0.405</v>
      </c>
      <c r="AC1096">
        <f>IFERROR(VLOOKUP($A1096,[3]库存报告使用数据!$A$1:$G$65536,7,0),"")</f>
        <v>0</v>
      </c>
      <c r="AD1096">
        <f>IFERROR(VLOOKUP($A1096,[3]库存报告使用数据!$A$1:$J$65536,10,0),"")</f>
        <v>0</v>
      </c>
      <c r="AE1096">
        <f>IFERROR(VLOOKUP($A1096,[3]库存报告使用数据!$A$1:$M$65536,13,0),"")</f>
        <v>0</v>
      </c>
      <c r="AF1096" s="20" t="str">
        <f t="shared" si="295"/>
        <v>无销售广告费为0.405</v>
      </c>
      <c r="AG1096" s="20" t="str">
        <f t="shared" si="296"/>
        <v/>
      </c>
      <c r="AH1096" s="20" t="str">
        <f t="shared" si="297"/>
        <v/>
      </c>
      <c r="AI1096" s="20" t="str">
        <f t="shared" si="298"/>
        <v/>
      </c>
      <c r="AJ1096">
        <f>IFERROR(VLOOKUP($B1096,[4]库存报告使用数据!$A$1:$B$65536,2,0),0)</f>
        <v>0</v>
      </c>
      <c r="AK1096">
        <f>IFERROR(VLOOKUP($B1096,[4]库存报告使用数据!$A$1:$C$65536,3,0),)</f>
        <v>1</v>
      </c>
      <c r="AL1096">
        <f>IFERROR(VLOOKUP($B1096,[4]库存报告使用数据!$A$1:$D$65536,4,0),)</f>
        <v>1</v>
      </c>
      <c r="AM1096">
        <f>IFERROR(VLOOKUP($B1096,[4]库存报告使用数据!$A$1:$E$65536,5,0),)</f>
        <v>3</v>
      </c>
      <c r="AN1096" s="20" t="str">
        <f t="shared" si="299"/>
        <v/>
      </c>
      <c r="AO1096" s="20">
        <f t="shared" si="300"/>
        <v>0</v>
      </c>
      <c r="AP1096" s="20">
        <f t="shared" si="301"/>
        <v>0</v>
      </c>
      <c r="AQ1096" s="20">
        <f t="shared" si="302"/>
        <v>0</v>
      </c>
      <c r="AR1096" s="32">
        <f t="shared" si="303"/>
        <v>0</v>
      </c>
      <c r="AS1096" s="32">
        <f t="shared" si="304"/>
        <v>0</v>
      </c>
      <c r="AT1096" s="32">
        <f t="shared" si="305"/>
        <v>3</v>
      </c>
      <c r="AU1096" s="28" t="str">
        <f t="shared" si="306"/>
        <v>库存为3</v>
      </c>
      <c r="AV1096" s="34" t="str">
        <f>IFERROR(时间!$B$4+AU1096,"上周无销量")</f>
        <v>上周无销量</v>
      </c>
    </row>
    <row r="1097" spans="1:48">
      <c r="A1097" s="18" t="s">
        <v>1142</v>
      </c>
      <c r="B1097" t="str">
        <f>VLOOKUP(A1097,'[1]sku-asin（子）'!$A:$B,2,0)</f>
        <v>B07647ZW35</v>
      </c>
      <c r="C1097" t="str">
        <f>VLOOKUP(A1097,'[1]子sku-父sku'!$A:$B,2,0)</f>
        <v>MY-EU1925</v>
      </c>
      <c r="D1097" s="28">
        <f>IFERROR(VLOOKUP(A1097,[2]库存报告使用数据处理!$A:$C,3,0),0)</f>
        <v>0</v>
      </c>
      <c r="E1097" s="28">
        <f>IFERROR(VLOOKUP(A1097,[2]库存报告使用数据处理!$A:$D,4,0),0)</f>
        <v>0</v>
      </c>
      <c r="F1097" s="28">
        <f>IFERROR(VLOOKUP(A1097,[2]库存报告使用数据处理!$A:$E,5,0),0)</f>
        <v>0</v>
      </c>
      <c r="G1097" s="28">
        <f>IFERROR(VLOOKUP(A1097,[2]库存报告使用数据处理!$A:$F,6,0),0)</f>
        <v>0</v>
      </c>
      <c r="H1097" s="29">
        <f>IFERROR(VLOOKUP(A1097,[2]库存报告使用数据处理!$A:$G,7,0),0)</f>
        <v>0</v>
      </c>
      <c r="I1097">
        <f>IFERROR(VLOOKUP(A1097,[5]数据处理!$A:$B,2,0),0)</f>
        <v>0</v>
      </c>
      <c r="J1097" s="30">
        <f>IFERROR(VLOOKUP(A1097,[5]数据处理!$A:$D,4,0),0)</f>
        <v>0</v>
      </c>
      <c r="K1097" s="30">
        <f>IFERROR(VLOOKUP(A1097,[5]数据处理!$A:$E,5,0),0)</f>
        <v>0</v>
      </c>
      <c r="L1097" s="30">
        <f>IFERROR(VLOOKUP(A1097,[5]数据处理!$A:$G,7,0),0)</f>
        <v>0</v>
      </c>
      <c r="M1097">
        <f t="shared" si="290"/>
        <v>0</v>
      </c>
      <c r="N1097">
        <f>IFERROR(VLOOKUP(A1097,[5]数据处理!$A:$C,3,0),0)</f>
        <v>0</v>
      </c>
      <c r="O1097">
        <f>IFERROR(VLOOKUP($A1097,[5]数据处理!$A:$N,14,0),0)</f>
        <v>0</v>
      </c>
      <c r="P1097" t="str">
        <f>IFERROR(VLOOKUP($A1097,[3]库存报告使用数据!$A$1:$B$65536,2,0),"")</f>
        <v/>
      </c>
      <c r="Q1097" t="str">
        <f>IFERROR(VLOOKUP($A1097,[3]库存报告使用数据!$A$1:$E$65536,5,0),"")</f>
        <v/>
      </c>
      <c r="R1097" t="str">
        <f>IFERROR(VLOOKUP($A1097,[3]库存报告使用数据!$A$1:$H$65536,8,0),"")</f>
        <v/>
      </c>
      <c r="S1097" t="str">
        <f>IFERROR(VLOOKUP($A1097,[3]库存报告使用数据!$A$1:$K$65536,11,0),"")</f>
        <v/>
      </c>
      <c r="T1097" t="str">
        <f>IFERROR(VLOOKUP($A1097,[3]库存报告使用数据!$A$1:$C$65536,3,0),"")</f>
        <v/>
      </c>
      <c r="U1097" t="str">
        <f>IFERROR(VLOOKUP($A1097,[3]库存报告使用数据!$A$1:$F$65536,6,0),"")</f>
        <v/>
      </c>
      <c r="V1097" t="str">
        <f>IFERROR(VLOOKUP($A1097,[3]库存报告使用数据!$A$1:$I$65536,9,0),"")</f>
        <v/>
      </c>
      <c r="W1097" t="str">
        <f>IFERROR(VLOOKUP($A1097,[3]库存报告使用数据!$A$1:$L$65536,12,0),"")</f>
        <v/>
      </c>
      <c r="X1097" s="20" t="str">
        <f t="shared" si="291"/>
        <v/>
      </c>
      <c r="Y1097" s="20" t="str">
        <f t="shared" si="292"/>
        <v/>
      </c>
      <c r="Z1097" s="20" t="str">
        <f t="shared" si="293"/>
        <v/>
      </c>
      <c r="AA1097" s="20" t="str">
        <f t="shared" si="294"/>
        <v/>
      </c>
      <c r="AB1097" t="str">
        <f>IFERROR(VLOOKUP($A1097,[3]库存报告使用数据!$A$1:$D$65536,4,0),"")</f>
        <v/>
      </c>
      <c r="AC1097" t="str">
        <f>IFERROR(VLOOKUP($A1097,[3]库存报告使用数据!$A$1:$G$65536,7,0),"")</f>
        <v/>
      </c>
      <c r="AD1097" t="str">
        <f>IFERROR(VLOOKUP($A1097,[3]库存报告使用数据!$A$1:$J$65536,10,0),"")</f>
        <v/>
      </c>
      <c r="AE1097" t="str">
        <f>IFERROR(VLOOKUP($A1097,[3]库存报告使用数据!$A$1:$M$65536,13,0),"")</f>
        <v/>
      </c>
      <c r="AF1097" s="20" t="str">
        <f t="shared" si="295"/>
        <v/>
      </c>
      <c r="AG1097" s="20" t="str">
        <f t="shared" si="296"/>
        <v/>
      </c>
      <c r="AH1097" s="20" t="str">
        <f t="shared" si="297"/>
        <v/>
      </c>
      <c r="AI1097" s="20" t="str">
        <f t="shared" si="298"/>
        <v/>
      </c>
      <c r="AJ1097">
        <f>IFERROR(VLOOKUP($B1097,[4]库存报告使用数据!$A$1:$B$65536,2,0),0)</f>
        <v>0</v>
      </c>
      <c r="AK1097">
        <f>IFERROR(VLOOKUP($B1097,[4]库存报告使用数据!$A$1:$C$65536,3,0),)</f>
        <v>0</v>
      </c>
      <c r="AL1097">
        <f>IFERROR(VLOOKUP($B1097,[4]库存报告使用数据!$A$1:$D$65536,4,0),)</f>
        <v>0</v>
      </c>
      <c r="AM1097">
        <f>IFERROR(VLOOKUP($B1097,[4]库存报告使用数据!$A$1:$E$65536,5,0),)</f>
        <v>0</v>
      </c>
      <c r="AN1097" s="20" t="str">
        <f t="shared" si="299"/>
        <v/>
      </c>
      <c r="AO1097" s="20" t="str">
        <f t="shared" si="300"/>
        <v/>
      </c>
      <c r="AP1097" s="20" t="str">
        <f t="shared" si="301"/>
        <v/>
      </c>
      <c r="AQ1097" s="20" t="str">
        <f t="shared" si="302"/>
        <v/>
      </c>
      <c r="AR1097" s="32">
        <f t="shared" si="303"/>
        <v>0</v>
      </c>
      <c r="AS1097" s="32">
        <f t="shared" si="304"/>
        <v>0</v>
      </c>
      <c r="AT1097" s="32">
        <f t="shared" si="305"/>
        <v>0</v>
      </c>
      <c r="AU1097" s="28" t="str">
        <f t="shared" si="306"/>
        <v>库存为0</v>
      </c>
      <c r="AV1097" s="34" t="str">
        <f>IFERROR(时间!$B$4+AU1097,"上周无销量")</f>
        <v>上周无销量</v>
      </c>
    </row>
    <row r="1098" spans="1:48">
      <c r="A1098" s="18" t="s">
        <v>1143</v>
      </c>
      <c r="B1098" t="str">
        <f>VLOOKUP(A1098,'[1]sku-asin（子）'!$A:$B,2,0)</f>
        <v>B076494Z43</v>
      </c>
      <c r="C1098" t="str">
        <f>VLOOKUP(A1098,'[1]子sku-父sku'!$A:$B,2,0)</f>
        <v>MY-EU1925</v>
      </c>
      <c r="D1098" s="28">
        <f>IFERROR(VLOOKUP(A1098,[2]库存报告使用数据处理!$A:$C,3,0),0)</f>
        <v>0</v>
      </c>
      <c r="E1098" s="28">
        <f>IFERROR(VLOOKUP(A1098,[2]库存报告使用数据处理!$A:$D,4,0),0)</f>
        <v>0</v>
      </c>
      <c r="F1098" s="28">
        <f>IFERROR(VLOOKUP(A1098,[2]库存报告使用数据处理!$A:$E,5,0),0)</f>
        <v>0</v>
      </c>
      <c r="G1098" s="28">
        <f>IFERROR(VLOOKUP(A1098,[2]库存报告使用数据处理!$A:$F,6,0),0)</f>
        <v>0</v>
      </c>
      <c r="H1098" s="29">
        <f>IFERROR(VLOOKUP(A1098,[2]库存报告使用数据处理!$A:$G,7,0),0)</f>
        <v>0</v>
      </c>
      <c r="I1098">
        <f>IFERROR(VLOOKUP(A1098,[5]数据处理!$A:$B,2,0),0)</f>
        <v>2</v>
      </c>
      <c r="J1098" s="30">
        <f>IFERROR(VLOOKUP(A1098,[5]数据处理!$A:$D,4,0),0)</f>
        <v>0</v>
      </c>
      <c r="K1098" s="30">
        <f>IFERROR(VLOOKUP(A1098,[5]数据处理!$A:$E,5,0),0)</f>
        <v>0</v>
      </c>
      <c r="L1098" s="30">
        <f>IFERROR(VLOOKUP(A1098,[5]数据处理!$A:$G,7,0),0)</f>
        <v>0</v>
      </c>
      <c r="M1098">
        <f t="shared" si="290"/>
        <v>2</v>
      </c>
      <c r="N1098">
        <f>IFERROR(VLOOKUP(A1098,[5]数据处理!$A:$C,3,0),0)</f>
        <v>0</v>
      </c>
      <c r="O1098">
        <f>IFERROR(VLOOKUP($A1098,[5]数据处理!$A:$N,14,0),0)</f>
        <v>2</v>
      </c>
      <c r="P1098">
        <f>IFERROR(VLOOKUP($A1098,[3]库存报告使用数据!$A$1:$B$65536,2,0),"")</f>
        <v>0</v>
      </c>
      <c r="Q1098">
        <f>IFERROR(VLOOKUP($A1098,[3]库存报告使用数据!$A$1:$E$65536,5,0),"")</f>
        <v>24</v>
      </c>
      <c r="R1098">
        <f>IFERROR(VLOOKUP($A1098,[3]库存报告使用数据!$A$1:$H$65536,8,0),"")</f>
        <v>22</v>
      </c>
      <c r="S1098">
        <f>IFERROR(VLOOKUP($A1098,[3]库存报告使用数据!$A$1:$K$65536,11,0),"")</f>
        <v>19</v>
      </c>
      <c r="T1098">
        <f>IFERROR(VLOOKUP($A1098,[3]库存报告使用数据!$A$1:$C$65536,3,0),"")</f>
        <v>0</v>
      </c>
      <c r="U1098">
        <f>IFERROR(VLOOKUP($A1098,[3]库存报告使用数据!$A$1:$F$65536,6,0),"")</f>
        <v>0</v>
      </c>
      <c r="V1098">
        <f>IFERROR(VLOOKUP($A1098,[3]库存报告使用数据!$A$1:$I$65536,9,0),"")</f>
        <v>0</v>
      </c>
      <c r="W1098">
        <f>IFERROR(VLOOKUP($A1098,[3]库存报告使用数据!$A$1:$L$65536,12,0),"")</f>
        <v>0</v>
      </c>
      <c r="X1098" s="20" t="str">
        <f t="shared" si="291"/>
        <v/>
      </c>
      <c r="Y1098" s="20">
        <f t="shared" si="292"/>
        <v>0</v>
      </c>
      <c r="Z1098" s="20">
        <f t="shared" si="293"/>
        <v>0</v>
      </c>
      <c r="AA1098" s="20">
        <f t="shared" si="294"/>
        <v>0</v>
      </c>
      <c r="AB1098">
        <f>IFERROR(VLOOKUP($A1098,[3]库存报告使用数据!$A$1:$D$65536,4,0),"")</f>
        <v>0</v>
      </c>
      <c r="AC1098">
        <f>IFERROR(VLOOKUP($A1098,[3]库存报告使用数据!$A$1:$G$65536,7,0),"")</f>
        <v>0</v>
      </c>
      <c r="AD1098">
        <f>IFERROR(VLOOKUP($A1098,[3]库存报告使用数据!$A$1:$J$65536,10,0),"")</f>
        <v>0</v>
      </c>
      <c r="AE1098">
        <f>IFERROR(VLOOKUP($A1098,[3]库存报告使用数据!$A$1:$M$65536,13,0),"")</f>
        <v>0</v>
      </c>
      <c r="AF1098" s="20" t="str">
        <f t="shared" si="295"/>
        <v/>
      </c>
      <c r="AG1098" s="20" t="str">
        <f t="shared" si="296"/>
        <v/>
      </c>
      <c r="AH1098" s="20" t="str">
        <f t="shared" si="297"/>
        <v/>
      </c>
      <c r="AI1098" s="20" t="str">
        <f t="shared" si="298"/>
        <v/>
      </c>
      <c r="AJ1098">
        <f>IFERROR(VLOOKUP($B1098,[4]库存报告使用数据!$A$1:$B$65536,2,0),0)</f>
        <v>0</v>
      </c>
      <c r="AK1098">
        <f>IFERROR(VLOOKUP($B1098,[4]库存报告使用数据!$A$1:$C$65536,3,0),)</f>
        <v>1</v>
      </c>
      <c r="AL1098">
        <f>IFERROR(VLOOKUP($B1098,[4]库存报告使用数据!$A$1:$D$65536,4,0),)</f>
        <v>0</v>
      </c>
      <c r="AM1098">
        <f>IFERROR(VLOOKUP($B1098,[4]库存报告使用数据!$A$1:$E$65536,5,0),)</f>
        <v>1</v>
      </c>
      <c r="AN1098" s="20" t="str">
        <f t="shared" si="299"/>
        <v/>
      </c>
      <c r="AO1098" s="20">
        <f t="shared" si="300"/>
        <v>0</v>
      </c>
      <c r="AP1098" s="20" t="str">
        <f t="shared" si="301"/>
        <v/>
      </c>
      <c r="AQ1098" s="20">
        <f t="shared" si="302"/>
        <v>0</v>
      </c>
      <c r="AR1098" s="32">
        <f t="shared" si="303"/>
        <v>0</v>
      </c>
      <c r="AS1098" s="32">
        <f t="shared" si="304"/>
        <v>0</v>
      </c>
      <c r="AT1098" s="32">
        <f t="shared" si="305"/>
        <v>2</v>
      </c>
      <c r="AU1098" s="28" t="str">
        <f t="shared" si="306"/>
        <v>库存为2</v>
      </c>
      <c r="AV1098" s="34" t="str">
        <f>IFERROR(时间!$B$4+AU1098,"上周无销量")</f>
        <v>上周无销量</v>
      </c>
    </row>
    <row r="1099" spans="1:48">
      <c r="A1099" s="18" t="s">
        <v>1144</v>
      </c>
      <c r="B1099" t="str">
        <f>VLOOKUP(A1099,'[1]sku-asin（子）'!$A:$B,2,0)</f>
        <v>B0764B19P5</v>
      </c>
      <c r="C1099" t="str">
        <f>VLOOKUP(A1099,'[1]子sku-父sku'!$A:$B,2,0)</f>
        <v>MY-EU1925</v>
      </c>
      <c r="D1099" s="28">
        <f>IFERROR(VLOOKUP(A1099,[2]库存报告使用数据处理!$A:$C,3,0),0)</f>
        <v>0</v>
      </c>
      <c r="E1099" s="28">
        <f>IFERROR(VLOOKUP(A1099,[2]库存报告使用数据处理!$A:$D,4,0),0)</f>
        <v>1</v>
      </c>
      <c r="F1099" s="28">
        <f>IFERROR(VLOOKUP(A1099,[2]库存报告使用数据处理!$A:$E,5,0),0)</f>
        <v>0</v>
      </c>
      <c r="G1099" s="28">
        <f>IFERROR(VLOOKUP(A1099,[2]库存报告使用数据处理!$A:$F,6,0),0)</f>
        <v>0</v>
      </c>
      <c r="H1099" s="29">
        <f>IFERROR(VLOOKUP(A1099,[2]库存报告使用数据处理!$A:$G,7,0),0)</f>
        <v>6.2</v>
      </c>
      <c r="I1099">
        <f>IFERROR(VLOOKUP(A1099,[5]数据处理!$A:$B,2,0),0)</f>
        <v>1</v>
      </c>
      <c r="J1099" s="30">
        <f>IFERROR(VLOOKUP(A1099,[5]数据处理!$A:$D,4,0),0)</f>
        <v>0</v>
      </c>
      <c r="K1099" s="30">
        <f>IFERROR(VLOOKUP(A1099,[5]数据处理!$A:$E,5,0),0)</f>
        <v>0</v>
      </c>
      <c r="L1099" s="30">
        <f>IFERROR(VLOOKUP(A1099,[5]数据处理!$A:$G,7,0),0)</f>
        <v>0</v>
      </c>
      <c r="M1099">
        <f t="shared" si="290"/>
        <v>1</v>
      </c>
      <c r="N1099">
        <f>IFERROR(VLOOKUP(A1099,[5]数据处理!$A:$C,3,0),0)</f>
        <v>0</v>
      </c>
      <c r="O1099">
        <f>IFERROR(VLOOKUP($A1099,[5]数据处理!$A:$N,14,0),0)</f>
        <v>1</v>
      </c>
      <c r="P1099">
        <f>IFERROR(VLOOKUP($A1099,[3]库存报告使用数据!$A$1:$B$65536,2,0),"")</f>
        <v>0</v>
      </c>
      <c r="Q1099">
        <f>IFERROR(VLOOKUP($A1099,[3]库存报告使用数据!$A$1:$E$65536,5,0),"")</f>
        <v>248</v>
      </c>
      <c r="R1099">
        <f>IFERROR(VLOOKUP($A1099,[3]库存报告使用数据!$A$1:$H$65536,8,0),"")</f>
        <v>165</v>
      </c>
      <c r="S1099">
        <f>IFERROR(VLOOKUP($A1099,[3]库存报告使用数据!$A$1:$K$65536,11,0),"")</f>
        <v>237</v>
      </c>
      <c r="T1099">
        <f>IFERROR(VLOOKUP($A1099,[3]库存报告使用数据!$A$1:$C$65536,3,0),"")</f>
        <v>2</v>
      </c>
      <c r="U1099">
        <f>IFERROR(VLOOKUP($A1099,[3]库存报告使用数据!$A$1:$F$65536,6,0),"")</f>
        <v>3</v>
      </c>
      <c r="V1099">
        <f>IFERROR(VLOOKUP($A1099,[3]库存报告使用数据!$A$1:$I$65536,9,0),"")</f>
        <v>0</v>
      </c>
      <c r="W1099">
        <f>IFERROR(VLOOKUP($A1099,[3]库存报告使用数据!$A$1:$L$65536,12,0),"")</f>
        <v>3</v>
      </c>
      <c r="X1099" s="20" t="str">
        <f t="shared" si="291"/>
        <v/>
      </c>
      <c r="Y1099" s="20">
        <f t="shared" si="292"/>
        <v>0.0120967741935484</v>
      </c>
      <c r="Z1099" s="20">
        <f t="shared" si="293"/>
        <v>0</v>
      </c>
      <c r="AA1099" s="20">
        <f t="shared" si="294"/>
        <v>0.0126582278481013</v>
      </c>
      <c r="AB1099">
        <f>IFERROR(VLOOKUP($A1099,[3]库存报告使用数据!$A$1:$D$65536,4,0),"")</f>
        <v>0.30375</v>
      </c>
      <c r="AC1099">
        <f>IFERROR(VLOOKUP($A1099,[3]库存报告使用数据!$A$1:$G$65536,7,0),"")</f>
        <v>0</v>
      </c>
      <c r="AD1099">
        <f>IFERROR(VLOOKUP($A1099,[3]库存报告使用数据!$A$1:$J$65536,10,0),"")</f>
        <v>0</v>
      </c>
      <c r="AE1099">
        <f>IFERROR(VLOOKUP($A1099,[3]库存报告使用数据!$A$1:$M$65536,13,0),"")</f>
        <v>0</v>
      </c>
      <c r="AF1099" s="20" t="str">
        <f t="shared" si="295"/>
        <v>无销售广告费为0.30375</v>
      </c>
      <c r="AG1099" s="20" t="str">
        <f t="shared" si="296"/>
        <v/>
      </c>
      <c r="AH1099" s="20" t="str">
        <f t="shared" si="297"/>
        <v/>
      </c>
      <c r="AI1099" s="20" t="str">
        <f t="shared" si="298"/>
        <v/>
      </c>
      <c r="AJ1099">
        <f>IFERROR(VLOOKUP($B1099,[4]库存报告使用数据!$A$1:$B$65536,2,0),0)</f>
        <v>0</v>
      </c>
      <c r="AK1099">
        <f>IFERROR(VLOOKUP($B1099,[4]库存报告使用数据!$A$1:$C$65536,3,0),)</f>
        <v>0</v>
      </c>
      <c r="AL1099">
        <f>IFERROR(VLOOKUP($B1099,[4]库存报告使用数据!$A$1:$D$65536,4,0),)</f>
        <v>0</v>
      </c>
      <c r="AM1099">
        <f>IFERROR(VLOOKUP($B1099,[4]库存报告使用数据!$A$1:$E$65536,5,0),)</f>
        <v>1</v>
      </c>
      <c r="AN1099" s="20" t="str">
        <f t="shared" si="299"/>
        <v/>
      </c>
      <c r="AO1099" s="20" t="str">
        <f t="shared" si="300"/>
        <v/>
      </c>
      <c r="AP1099" s="20" t="str">
        <f t="shared" si="301"/>
        <v/>
      </c>
      <c r="AQ1099" s="20">
        <f t="shared" si="302"/>
        <v>0</v>
      </c>
      <c r="AR1099" s="32">
        <f t="shared" si="303"/>
        <v>0</v>
      </c>
      <c r="AS1099" s="32">
        <f t="shared" si="304"/>
        <v>0</v>
      </c>
      <c r="AT1099" s="32">
        <f t="shared" si="305"/>
        <v>1</v>
      </c>
      <c r="AU1099" s="28" t="str">
        <f t="shared" si="306"/>
        <v>库存为1</v>
      </c>
      <c r="AV1099" s="34" t="str">
        <f>IFERROR(时间!$B$4+AU1099,"上周无销量")</f>
        <v>上周无销量</v>
      </c>
    </row>
    <row r="1100" spans="1:48">
      <c r="A1100" s="18" t="s">
        <v>1145</v>
      </c>
      <c r="B1100" t="str">
        <f>VLOOKUP(A1100,'[1]sku-asin（子）'!$A:$B,2,0)</f>
        <v>B0764C79FK</v>
      </c>
      <c r="C1100" t="str">
        <f>VLOOKUP(A1100,'[1]子sku-父sku'!$A:$B,2,0)</f>
        <v>MY-EU1925</v>
      </c>
      <c r="D1100" s="28">
        <f>IFERROR(VLOOKUP(A1100,[2]库存报告使用数据处理!$A:$C,3,0),0)</f>
        <v>0</v>
      </c>
      <c r="E1100" s="28">
        <f>IFERROR(VLOOKUP(A1100,[2]库存报告使用数据处理!$A:$D,4,0),0)</f>
        <v>0</v>
      </c>
      <c r="F1100" s="28">
        <f>IFERROR(VLOOKUP(A1100,[2]库存报告使用数据处理!$A:$E,5,0),0)</f>
        <v>0</v>
      </c>
      <c r="G1100" s="28">
        <f>IFERROR(VLOOKUP(A1100,[2]库存报告使用数据处理!$A:$F,6,0),0)</f>
        <v>0</v>
      </c>
      <c r="H1100" s="29">
        <f>IFERROR(VLOOKUP(A1100,[2]库存报告使用数据处理!$A:$G,7,0),0)</f>
        <v>0</v>
      </c>
      <c r="I1100">
        <f>IFERROR(VLOOKUP(A1100,[5]数据处理!$A:$B,2,0),0)</f>
        <v>0</v>
      </c>
      <c r="J1100" s="30">
        <f>IFERROR(VLOOKUP(A1100,[5]数据处理!$A:$D,4,0),0)</f>
        <v>0</v>
      </c>
      <c r="K1100" s="30">
        <f>IFERROR(VLOOKUP(A1100,[5]数据处理!$A:$E,5,0),0)</f>
        <v>0</v>
      </c>
      <c r="L1100" s="30">
        <f>IFERROR(VLOOKUP(A1100,[5]数据处理!$A:$G,7,0),0)</f>
        <v>0</v>
      </c>
      <c r="M1100">
        <f t="shared" si="290"/>
        <v>0</v>
      </c>
      <c r="N1100">
        <f>IFERROR(VLOOKUP(A1100,[5]数据处理!$A:$C,3,0),0)</f>
        <v>0</v>
      </c>
      <c r="O1100">
        <f>IFERROR(VLOOKUP($A1100,[5]数据处理!$A:$N,14,0),0)</f>
        <v>0</v>
      </c>
      <c r="P1100" t="str">
        <f>IFERROR(VLOOKUP($A1100,[3]库存报告使用数据!$A$1:$B$65536,2,0),"")</f>
        <v/>
      </c>
      <c r="Q1100" t="str">
        <f>IFERROR(VLOOKUP($A1100,[3]库存报告使用数据!$A$1:$E$65536,5,0),"")</f>
        <v/>
      </c>
      <c r="R1100" t="str">
        <f>IFERROR(VLOOKUP($A1100,[3]库存报告使用数据!$A$1:$H$65536,8,0),"")</f>
        <v/>
      </c>
      <c r="S1100" t="str">
        <f>IFERROR(VLOOKUP($A1100,[3]库存报告使用数据!$A$1:$K$65536,11,0),"")</f>
        <v/>
      </c>
      <c r="T1100" t="str">
        <f>IFERROR(VLOOKUP($A1100,[3]库存报告使用数据!$A$1:$C$65536,3,0),"")</f>
        <v/>
      </c>
      <c r="U1100" t="str">
        <f>IFERROR(VLOOKUP($A1100,[3]库存报告使用数据!$A$1:$F$65536,6,0),"")</f>
        <v/>
      </c>
      <c r="V1100" t="str">
        <f>IFERROR(VLOOKUP($A1100,[3]库存报告使用数据!$A$1:$I$65536,9,0),"")</f>
        <v/>
      </c>
      <c r="W1100" t="str">
        <f>IFERROR(VLOOKUP($A1100,[3]库存报告使用数据!$A$1:$L$65536,12,0),"")</f>
        <v/>
      </c>
      <c r="X1100" s="20" t="str">
        <f t="shared" si="291"/>
        <v/>
      </c>
      <c r="Y1100" s="20" t="str">
        <f t="shared" si="292"/>
        <v/>
      </c>
      <c r="Z1100" s="20" t="str">
        <f t="shared" si="293"/>
        <v/>
      </c>
      <c r="AA1100" s="20" t="str">
        <f t="shared" si="294"/>
        <v/>
      </c>
      <c r="AB1100" t="str">
        <f>IFERROR(VLOOKUP($A1100,[3]库存报告使用数据!$A$1:$D$65536,4,0),"")</f>
        <v/>
      </c>
      <c r="AC1100" t="str">
        <f>IFERROR(VLOOKUP($A1100,[3]库存报告使用数据!$A$1:$G$65536,7,0),"")</f>
        <v/>
      </c>
      <c r="AD1100" t="str">
        <f>IFERROR(VLOOKUP($A1100,[3]库存报告使用数据!$A$1:$J$65536,10,0),"")</f>
        <v/>
      </c>
      <c r="AE1100" t="str">
        <f>IFERROR(VLOOKUP($A1100,[3]库存报告使用数据!$A$1:$M$65536,13,0),"")</f>
        <v/>
      </c>
      <c r="AF1100" s="20" t="str">
        <f t="shared" si="295"/>
        <v/>
      </c>
      <c r="AG1100" s="20" t="str">
        <f t="shared" si="296"/>
        <v/>
      </c>
      <c r="AH1100" s="20" t="str">
        <f t="shared" si="297"/>
        <v/>
      </c>
      <c r="AI1100" s="20" t="str">
        <f t="shared" si="298"/>
        <v/>
      </c>
      <c r="AJ1100">
        <f>IFERROR(VLOOKUP($B1100,[4]库存报告使用数据!$A$1:$B$65536,2,0),0)</f>
        <v>0</v>
      </c>
      <c r="AK1100">
        <f>IFERROR(VLOOKUP($B1100,[4]库存报告使用数据!$A$1:$C$65536,3,0),)</f>
        <v>0</v>
      </c>
      <c r="AL1100">
        <f>IFERROR(VLOOKUP($B1100,[4]库存报告使用数据!$A$1:$D$65536,4,0),)</f>
        <v>0</v>
      </c>
      <c r="AM1100">
        <f>IFERROR(VLOOKUP($B1100,[4]库存报告使用数据!$A$1:$E$65536,5,0),)</f>
        <v>0</v>
      </c>
      <c r="AN1100" s="20" t="str">
        <f t="shared" si="299"/>
        <v/>
      </c>
      <c r="AO1100" s="20" t="str">
        <f t="shared" si="300"/>
        <v/>
      </c>
      <c r="AP1100" s="20" t="str">
        <f t="shared" si="301"/>
        <v/>
      </c>
      <c r="AQ1100" s="20" t="str">
        <f t="shared" si="302"/>
        <v/>
      </c>
      <c r="AR1100" s="32">
        <f t="shared" si="303"/>
        <v>0</v>
      </c>
      <c r="AS1100" s="32">
        <f t="shared" si="304"/>
        <v>0</v>
      </c>
      <c r="AT1100" s="32">
        <f t="shared" si="305"/>
        <v>0</v>
      </c>
      <c r="AU1100" s="28" t="str">
        <f t="shared" si="306"/>
        <v>库存为0</v>
      </c>
      <c r="AV1100" s="34" t="str">
        <f>IFERROR(时间!$B$4+AU1100,"上周无销量")</f>
        <v>上周无销量</v>
      </c>
    </row>
    <row r="1101" spans="1:48">
      <c r="A1101" s="18" t="s">
        <v>1146</v>
      </c>
      <c r="B1101" t="str">
        <f>VLOOKUP(A1101,'[1]sku-asin（子）'!$A:$B,2,0)</f>
        <v>B0764884FW</v>
      </c>
      <c r="C1101" t="str">
        <f>VLOOKUP(A1101,'[1]子sku-父sku'!$A:$B,2,0)</f>
        <v>MY-EU1925</v>
      </c>
      <c r="D1101" s="28">
        <f>IFERROR(VLOOKUP(A1101,[2]库存报告使用数据处理!$A:$C,3,0),0)</f>
        <v>0</v>
      </c>
      <c r="E1101" s="28">
        <f>IFERROR(VLOOKUP(A1101,[2]库存报告使用数据处理!$A:$D,4,0),0)</f>
        <v>0</v>
      </c>
      <c r="F1101" s="28">
        <f>IFERROR(VLOOKUP(A1101,[2]库存报告使用数据处理!$A:$E,5,0),0)</f>
        <v>0</v>
      </c>
      <c r="G1101" s="28">
        <f>IFERROR(VLOOKUP(A1101,[2]库存报告使用数据处理!$A:$F,6,0),0)</f>
        <v>0</v>
      </c>
      <c r="H1101" s="29">
        <f>IFERROR(VLOOKUP(A1101,[2]库存报告使用数据处理!$A:$G,7,0),0)</f>
        <v>0</v>
      </c>
      <c r="I1101">
        <f>IFERROR(VLOOKUP(A1101,[5]数据处理!$A:$B,2,0),0)</f>
        <v>1</v>
      </c>
      <c r="J1101" s="30">
        <f>IFERROR(VLOOKUP(A1101,[5]数据处理!$A:$D,4,0),0)</f>
        <v>0</v>
      </c>
      <c r="K1101" s="30">
        <f>IFERROR(VLOOKUP(A1101,[5]数据处理!$A:$E,5,0),0)</f>
        <v>0</v>
      </c>
      <c r="L1101" s="30">
        <f>IFERROR(VLOOKUP(A1101,[5]数据处理!$A:$G,7,0),0)</f>
        <v>0</v>
      </c>
      <c r="M1101">
        <f t="shared" si="290"/>
        <v>1</v>
      </c>
      <c r="N1101">
        <f>IFERROR(VLOOKUP(A1101,[5]数据处理!$A:$C,3,0),0)</f>
        <v>0</v>
      </c>
      <c r="O1101">
        <f>IFERROR(VLOOKUP($A1101,[5]数据处理!$A:$N,14,0),0)</f>
        <v>1</v>
      </c>
      <c r="P1101">
        <f>IFERROR(VLOOKUP($A1101,[3]库存报告使用数据!$A$1:$B$65536,2,0),"")</f>
        <v>0</v>
      </c>
      <c r="Q1101">
        <f>IFERROR(VLOOKUP($A1101,[3]库存报告使用数据!$A$1:$E$65536,5,0),"")</f>
        <v>25</v>
      </c>
      <c r="R1101">
        <f>IFERROR(VLOOKUP($A1101,[3]库存报告使用数据!$A$1:$H$65536,8,0),"")</f>
        <v>26</v>
      </c>
      <c r="S1101">
        <f>IFERROR(VLOOKUP($A1101,[3]库存报告使用数据!$A$1:$K$65536,11,0),"")</f>
        <v>20</v>
      </c>
      <c r="T1101">
        <f>IFERROR(VLOOKUP($A1101,[3]库存报告使用数据!$A$1:$C$65536,3,0),"")</f>
        <v>0</v>
      </c>
      <c r="U1101">
        <f>IFERROR(VLOOKUP($A1101,[3]库存报告使用数据!$A$1:$F$65536,6,0),"")</f>
        <v>0</v>
      </c>
      <c r="V1101">
        <f>IFERROR(VLOOKUP($A1101,[3]库存报告使用数据!$A$1:$I$65536,9,0),"")</f>
        <v>0</v>
      </c>
      <c r="W1101">
        <f>IFERROR(VLOOKUP($A1101,[3]库存报告使用数据!$A$1:$L$65536,12,0),"")</f>
        <v>0</v>
      </c>
      <c r="X1101" s="20" t="str">
        <f t="shared" si="291"/>
        <v/>
      </c>
      <c r="Y1101" s="20">
        <f t="shared" si="292"/>
        <v>0</v>
      </c>
      <c r="Z1101" s="20">
        <f t="shared" si="293"/>
        <v>0</v>
      </c>
      <c r="AA1101" s="20">
        <f t="shared" si="294"/>
        <v>0</v>
      </c>
      <c r="AB1101">
        <f>IFERROR(VLOOKUP($A1101,[3]库存报告使用数据!$A$1:$D$65536,4,0),"")</f>
        <v>0</v>
      </c>
      <c r="AC1101">
        <f>IFERROR(VLOOKUP($A1101,[3]库存报告使用数据!$A$1:$G$65536,7,0),"")</f>
        <v>0</v>
      </c>
      <c r="AD1101">
        <f>IFERROR(VLOOKUP($A1101,[3]库存报告使用数据!$A$1:$J$65536,10,0),"")</f>
        <v>0</v>
      </c>
      <c r="AE1101">
        <f>IFERROR(VLOOKUP($A1101,[3]库存报告使用数据!$A$1:$M$65536,13,0),"")</f>
        <v>0</v>
      </c>
      <c r="AF1101" s="20" t="str">
        <f t="shared" si="295"/>
        <v/>
      </c>
      <c r="AG1101" s="20" t="str">
        <f t="shared" si="296"/>
        <v/>
      </c>
      <c r="AH1101" s="20" t="str">
        <f t="shared" si="297"/>
        <v/>
      </c>
      <c r="AI1101" s="20" t="str">
        <f t="shared" si="298"/>
        <v/>
      </c>
      <c r="AJ1101">
        <f>IFERROR(VLOOKUP($B1101,[4]库存报告使用数据!$A$1:$B$65536,2,0),0)</f>
        <v>0</v>
      </c>
      <c r="AK1101">
        <f>IFERROR(VLOOKUP($B1101,[4]库存报告使用数据!$A$1:$C$65536,3,0),)</f>
        <v>1</v>
      </c>
      <c r="AL1101">
        <f>IFERROR(VLOOKUP($B1101,[4]库存报告使用数据!$A$1:$D$65536,4,0),)</f>
        <v>0</v>
      </c>
      <c r="AM1101">
        <f>IFERROR(VLOOKUP($B1101,[4]库存报告使用数据!$A$1:$E$65536,5,0),)</f>
        <v>0</v>
      </c>
      <c r="AN1101" s="20" t="str">
        <f t="shared" si="299"/>
        <v/>
      </c>
      <c r="AO1101" s="20">
        <f t="shared" si="300"/>
        <v>0</v>
      </c>
      <c r="AP1101" s="20" t="str">
        <f t="shared" si="301"/>
        <v/>
      </c>
      <c r="AQ1101" s="20" t="str">
        <f t="shared" si="302"/>
        <v/>
      </c>
      <c r="AR1101" s="32">
        <f t="shared" si="303"/>
        <v>0</v>
      </c>
      <c r="AS1101" s="32">
        <f t="shared" si="304"/>
        <v>0</v>
      </c>
      <c r="AT1101" s="32">
        <f t="shared" si="305"/>
        <v>1</v>
      </c>
      <c r="AU1101" s="28" t="str">
        <f t="shared" si="306"/>
        <v>库存为1</v>
      </c>
      <c r="AV1101" s="34" t="str">
        <f>IFERROR(时间!$B$4+AU1101,"上周无销量")</f>
        <v>上周无销量</v>
      </c>
    </row>
    <row r="1102" spans="1:48">
      <c r="A1102" s="18" t="s">
        <v>1147</v>
      </c>
      <c r="B1102" t="str">
        <f>VLOOKUP(A1102,'[1]sku-asin（子）'!$A:$B,2,0)</f>
        <v>B0787VPD3Z</v>
      </c>
      <c r="C1102" t="str">
        <f>VLOOKUP(A1102,'[1]子sku-父sku'!$A:$B,2,0)</f>
        <v>MY-LYPoint021</v>
      </c>
      <c r="D1102" s="28">
        <f>IFERROR(VLOOKUP(A1102,[2]库存报告使用数据处理!$A:$C,3,0),0)</f>
        <v>0</v>
      </c>
      <c r="E1102" s="28">
        <f>IFERROR(VLOOKUP(A1102,[2]库存报告使用数据处理!$A:$D,4,0),0)</f>
        <v>0</v>
      </c>
      <c r="F1102" s="28">
        <f>IFERROR(VLOOKUP(A1102,[2]库存报告使用数据处理!$A:$E,5,0),0)</f>
        <v>0</v>
      </c>
      <c r="G1102" s="28">
        <f>IFERROR(VLOOKUP(A1102,[2]库存报告使用数据处理!$A:$F,6,0),0)</f>
        <v>0</v>
      </c>
      <c r="H1102" s="29">
        <f>IFERROR(VLOOKUP(A1102,[2]库存报告使用数据处理!$A:$G,7,0),0)</f>
        <v>0</v>
      </c>
      <c r="I1102">
        <f>IFERROR(VLOOKUP(A1102,[5]数据处理!$A:$B,2,0),0)</f>
        <v>0</v>
      </c>
      <c r="J1102" s="30">
        <f>IFERROR(VLOOKUP(A1102,[5]数据处理!$A:$D,4,0),0)</f>
        <v>0</v>
      </c>
      <c r="K1102" s="30">
        <f>IFERROR(VLOOKUP(A1102,[5]数据处理!$A:$E,5,0),0)</f>
        <v>0</v>
      </c>
      <c r="L1102" s="30">
        <f>IFERROR(VLOOKUP(A1102,[5]数据处理!$A:$G,7,0),0)</f>
        <v>0</v>
      </c>
      <c r="M1102">
        <f t="shared" si="290"/>
        <v>0</v>
      </c>
      <c r="N1102">
        <f>IFERROR(VLOOKUP(A1102,[5]数据处理!$A:$C,3,0),0)</f>
        <v>0</v>
      </c>
      <c r="O1102">
        <f>IFERROR(VLOOKUP($A1102,[5]数据处理!$A:$N,14,0),0)</f>
        <v>0</v>
      </c>
      <c r="P1102" t="str">
        <f>IFERROR(VLOOKUP($A1102,[3]库存报告使用数据!$A$1:$B$65536,2,0),"")</f>
        <v/>
      </c>
      <c r="Q1102" t="str">
        <f>IFERROR(VLOOKUP($A1102,[3]库存报告使用数据!$A$1:$E$65536,5,0),"")</f>
        <v/>
      </c>
      <c r="R1102" t="str">
        <f>IFERROR(VLOOKUP($A1102,[3]库存报告使用数据!$A$1:$H$65536,8,0),"")</f>
        <v/>
      </c>
      <c r="S1102" t="str">
        <f>IFERROR(VLOOKUP($A1102,[3]库存报告使用数据!$A$1:$K$65536,11,0),"")</f>
        <v/>
      </c>
      <c r="T1102" t="str">
        <f>IFERROR(VLOOKUP($A1102,[3]库存报告使用数据!$A$1:$C$65536,3,0),"")</f>
        <v/>
      </c>
      <c r="U1102" t="str">
        <f>IFERROR(VLOOKUP($A1102,[3]库存报告使用数据!$A$1:$F$65536,6,0),"")</f>
        <v/>
      </c>
      <c r="V1102" t="str">
        <f>IFERROR(VLOOKUP($A1102,[3]库存报告使用数据!$A$1:$I$65536,9,0),"")</f>
        <v/>
      </c>
      <c r="W1102" t="str">
        <f>IFERROR(VLOOKUP($A1102,[3]库存报告使用数据!$A$1:$L$65536,12,0),"")</f>
        <v/>
      </c>
      <c r="X1102" s="20" t="str">
        <f t="shared" si="291"/>
        <v/>
      </c>
      <c r="Y1102" s="20" t="str">
        <f t="shared" si="292"/>
        <v/>
      </c>
      <c r="Z1102" s="20" t="str">
        <f t="shared" si="293"/>
        <v/>
      </c>
      <c r="AA1102" s="20" t="str">
        <f t="shared" si="294"/>
        <v/>
      </c>
      <c r="AB1102" t="str">
        <f>IFERROR(VLOOKUP($A1102,[3]库存报告使用数据!$A$1:$D$65536,4,0),"")</f>
        <v/>
      </c>
      <c r="AC1102" t="str">
        <f>IFERROR(VLOOKUP($A1102,[3]库存报告使用数据!$A$1:$G$65536,7,0),"")</f>
        <v/>
      </c>
      <c r="AD1102" t="str">
        <f>IFERROR(VLOOKUP($A1102,[3]库存报告使用数据!$A$1:$J$65536,10,0),"")</f>
        <v/>
      </c>
      <c r="AE1102" t="str">
        <f>IFERROR(VLOOKUP($A1102,[3]库存报告使用数据!$A$1:$M$65536,13,0),"")</f>
        <v/>
      </c>
      <c r="AF1102" s="20" t="str">
        <f t="shared" si="295"/>
        <v/>
      </c>
      <c r="AG1102" s="20" t="str">
        <f t="shared" si="296"/>
        <v/>
      </c>
      <c r="AH1102" s="20" t="str">
        <f t="shared" si="297"/>
        <v/>
      </c>
      <c r="AI1102" s="20" t="str">
        <f t="shared" si="298"/>
        <v/>
      </c>
      <c r="AJ1102">
        <f>IFERROR(VLOOKUP($B1102,[4]库存报告使用数据!$A$1:$B$65536,2,0),0)</f>
        <v>0</v>
      </c>
      <c r="AK1102">
        <f>IFERROR(VLOOKUP($B1102,[4]库存报告使用数据!$A$1:$C$65536,3,0),)</f>
        <v>0</v>
      </c>
      <c r="AL1102">
        <f>IFERROR(VLOOKUP($B1102,[4]库存报告使用数据!$A$1:$D$65536,4,0),)</f>
        <v>0</v>
      </c>
      <c r="AM1102">
        <f>IFERROR(VLOOKUP($B1102,[4]库存报告使用数据!$A$1:$E$65536,5,0),)</f>
        <v>0</v>
      </c>
      <c r="AN1102" s="20" t="str">
        <f t="shared" si="299"/>
        <v/>
      </c>
      <c r="AO1102" s="20" t="str">
        <f t="shared" si="300"/>
        <v/>
      </c>
      <c r="AP1102" s="20" t="str">
        <f t="shared" si="301"/>
        <v/>
      </c>
      <c r="AQ1102" s="20" t="str">
        <f t="shared" si="302"/>
        <v/>
      </c>
      <c r="AR1102" s="32">
        <f t="shared" si="303"/>
        <v>0</v>
      </c>
      <c r="AS1102" s="32">
        <f t="shared" si="304"/>
        <v>0</v>
      </c>
      <c r="AT1102" s="32">
        <f t="shared" si="305"/>
        <v>0</v>
      </c>
      <c r="AU1102" s="28" t="str">
        <f t="shared" si="306"/>
        <v>库存为0</v>
      </c>
      <c r="AV1102" s="34" t="str">
        <f>IFERROR(时间!$B$4+AU1102,"上周无销量")</f>
        <v>上周无销量</v>
      </c>
    </row>
    <row r="1103" spans="1:48">
      <c r="A1103" s="18" t="s">
        <v>1148</v>
      </c>
      <c r="B1103" t="str">
        <f>VLOOKUP(A1103,'[1]sku-asin（子）'!$A:$B,2,0)</f>
        <v>B078F6W4PZ</v>
      </c>
      <c r="C1103" t="str">
        <f>VLOOKUP(A1103,'[1]子sku-父sku'!$A:$B,2,0)</f>
        <v>MY-LYPoint021</v>
      </c>
      <c r="D1103" s="28">
        <f>IFERROR(VLOOKUP(A1103,[2]库存报告使用数据处理!$A:$C,3,0),0)</f>
        <v>0</v>
      </c>
      <c r="E1103" s="28">
        <f>IFERROR(VLOOKUP(A1103,[2]库存报告使用数据处理!$A:$D,4,0),0)</f>
        <v>0</v>
      </c>
      <c r="F1103" s="28">
        <f>IFERROR(VLOOKUP(A1103,[2]库存报告使用数据处理!$A:$E,5,0),0)</f>
        <v>0</v>
      </c>
      <c r="G1103" s="28">
        <f>IFERROR(VLOOKUP(A1103,[2]库存报告使用数据处理!$A:$F,6,0),0)</f>
        <v>0</v>
      </c>
      <c r="H1103" s="29">
        <f>IFERROR(VLOOKUP(A1103,[2]库存报告使用数据处理!$A:$G,7,0),0)</f>
        <v>0</v>
      </c>
      <c r="I1103">
        <f>IFERROR(VLOOKUP(A1103,[5]数据处理!$A:$B,2,0),0)</f>
        <v>0</v>
      </c>
      <c r="J1103" s="30">
        <f>IFERROR(VLOOKUP(A1103,[5]数据处理!$A:$D,4,0),0)</f>
        <v>0</v>
      </c>
      <c r="K1103" s="30">
        <f>IFERROR(VLOOKUP(A1103,[5]数据处理!$A:$E,5,0),0)</f>
        <v>0</v>
      </c>
      <c r="L1103" s="30">
        <f>IFERROR(VLOOKUP(A1103,[5]数据处理!$A:$G,7,0),0)</f>
        <v>0</v>
      </c>
      <c r="M1103">
        <f t="shared" si="290"/>
        <v>0</v>
      </c>
      <c r="N1103">
        <f>IFERROR(VLOOKUP(A1103,[5]数据处理!$A:$C,3,0),0)</f>
        <v>0</v>
      </c>
      <c r="O1103">
        <f>IFERROR(VLOOKUP($A1103,[5]数据处理!$A:$N,14,0),0)</f>
        <v>0</v>
      </c>
      <c r="P1103" t="str">
        <f>IFERROR(VLOOKUP($A1103,[3]库存报告使用数据!$A$1:$B$65536,2,0),"")</f>
        <v/>
      </c>
      <c r="Q1103" t="str">
        <f>IFERROR(VLOOKUP($A1103,[3]库存报告使用数据!$A$1:$E$65536,5,0),"")</f>
        <v/>
      </c>
      <c r="R1103" t="str">
        <f>IFERROR(VLOOKUP($A1103,[3]库存报告使用数据!$A$1:$H$65536,8,0),"")</f>
        <v/>
      </c>
      <c r="S1103" t="str">
        <f>IFERROR(VLOOKUP($A1103,[3]库存报告使用数据!$A$1:$K$65536,11,0),"")</f>
        <v/>
      </c>
      <c r="T1103" t="str">
        <f>IFERROR(VLOOKUP($A1103,[3]库存报告使用数据!$A$1:$C$65536,3,0),"")</f>
        <v/>
      </c>
      <c r="U1103" t="str">
        <f>IFERROR(VLOOKUP($A1103,[3]库存报告使用数据!$A$1:$F$65536,6,0),"")</f>
        <v/>
      </c>
      <c r="V1103" t="str">
        <f>IFERROR(VLOOKUP($A1103,[3]库存报告使用数据!$A$1:$I$65536,9,0),"")</f>
        <v/>
      </c>
      <c r="W1103" t="str">
        <f>IFERROR(VLOOKUP($A1103,[3]库存报告使用数据!$A$1:$L$65536,12,0),"")</f>
        <v/>
      </c>
      <c r="X1103" s="20" t="str">
        <f t="shared" si="291"/>
        <v/>
      </c>
      <c r="Y1103" s="20" t="str">
        <f t="shared" si="292"/>
        <v/>
      </c>
      <c r="Z1103" s="20" t="str">
        <f t="shared" si="293"/>
        <v/>
      </c>
      <c r="AA1103" s="20" t="str">
        <f t="shared" si="294"/>
        <v/>
      </c>
      <c r="AB1103" t="str">
        <f>IFERROR(VLOOKUP($A1103,[3]库存报告使用数据!$A$1:$D$65536,4,0),"")</f>
        <v/>
      </c>
      <c r="AC1103" t="str">
        <f>IFERROR(VLOOKUP($A1103,[3]库存报告使用数据!$A$1:$G$65536,7,0),"")</f>
        <v/>
      </c>
      <c r="AD1103" t="str">
        <f>IFERROR(VLOOKUP($A1103,[3]库存报告使用数据!$A$1:$J$65536,10,0),"")</f>
        <v/>
      </c>
      <c r="AE1103" t="str">
        <f>IFERROR(VLOOKUP($A1103,[3]库存报告使用数据!$A$1:$M$65536,13,0),"")</f>
        <v/>
      </c>
      <c r="AF1103" s="20" t="str">
        <f t="shared" si="295"/>
        <v/>
      </c>
      <c r="AG1103" s="20" t="str">
        <f t="shared" si="296"/>
        <v/>
      </c>
      <c r="AH1103" s="20" t="str">
        <f t="shared" si="297"/>
        <v/>
      </c>
      <c r="AI1103" s="20" t="str">
        <f t="shared" si="298"/>
        <v/>
      </c>
      <c r="AJ1103">
        <f>IFERROR(VLOOKUP($B1103,[4]库存报告使用数据!$A$1:$B$65536,2,0),0)</f>
        <v>0</v>
      </c>
      <c r="AK1103">
        <f>IFERROR(VLOOKUP($B1103,[4]库存报告使用数据!$A$1:$C$65536,3,0),)</f>
        <v>0</v>
      </c>
      <c r="AL1103">
        <f>IFERROR(VLOOKUP($B1103,[4]库存报告使用数据!$A$1:$D$65536,4,0),)</f>
        <v>0</v>
      </c>
      <c r="AM1103">
        <f>IFERROR(VLOOKUP($B1103,[4]库存报告使用数据!$A$1:$E$65536,5,0),)</f>
        <v>0</v>
      </c>
      <c r="AN1103" s="20" t="str">
        <f t="shared" si="299"/>
        <v/>
      </c>
      <c r="AO1103" s="20" t="str">
        <f t="shared" si="300"/>
        <v/>
      </c>
      <c r="AP1103" s="20" t="str">
        <f t="shared" si="301"/>
        <v/>
      </c>
      <c r="AQ1103" s="20" t="str">
        <f t="shared" si="302"/>
        <v/>
      </c>
      <c r="AR1103" s="32">
        <f t="shared" si="303"/>
        <v>0</v>
      </c>
      <c r="AS1103" s="32">
        <f t="shared" si="304"/>
        <v>0</v>
      </c>
      <c r="AT1103" s="32">
        <f t="shared" si="305"/>
        <v>0</v>
      </c>
      <c r="AU1103" s="28" t="str">
        <f t="shared" si="306"/>
        <v>库存为0</v>
      </c>
      <c r="AV1103" s="34" t="str">
        <f>IFERROR(时间!$B$4+AU1103,"上周无销量")</f>
        <v>上周无销量</v>
      </c>
    </row>
    <row r="1104" spans="1:48">
      <c r="A1104" s="18" t="s">
        <v>1149</v>
      </c>
      <c r="B1104" t="str">
        <f>VLOOKUP(A1104,'[1]sku-asin（子）'!$A:$B,2,0)</f>
        <v>B0787TDRCJ</v>
      </c>
      <c r="C1104" t="str">
        <f>VLOOKUP(A1104,'[1]子sku-父sku'!$A:$B,2,0)</f>
        <v>MY-LYPoint021</v>
      </c>
      <c r="D1104" s="28">
        <f>IFERROR(VLOOKUP(A1104,[2]库存报告使用数据处理!$A:$C,3,0),0)</f>
        <v>0</v>
      </c>
      <c r="E1104" s="28">
        <f>IFERROR(VLOOKUP(A1104,[2]库存报告使用数据处理!$A:$D,4,0),0)</f>
        <v>0</v>
      </c>
      <c r="F1104" s="28">
        <f>IFERROR(VLOOKUP(A1104,[2]库存报告使用数据处理!$A:$E,5,0),0)</f>
        <v>0</v>
      </c>
      <c r="G1104" s="28">
        <f>IFERROR(VLOOKUP(A1104,[2]库存报告使用数据处理!$A:$F,6,0),0)</f>
        <v>0</v>
      </c>
      <c r="H1104" s="29">
        <f>IFERROR(VLOOKUP(A1104,[2]库存报告使用数据处理!$A:$G,7,0),0)</f>
        <v>0</v>
      </c>
      <c r="I1104">
        <f>IFERROR(VLOOKUP(A1104,[5]数据处理!$A:$B,2,0),0)</f>
        <v>0</v>
      </c>
      <c r="J1104" s="30">
        <f>IFERROR(VLOOKUP(A1104,[5]数据处理!$A:$D,4,0),0)</f>
        <v>0</v>
      </c>
      <c r="K1104" s="30">
        <f>IFERROR(VLOOKUP(A1104,[5]数据处理!$A:$E,5,0),0)</f>
        <v>0</v>
      </c>
      <c r="L1104" s="30">
        <f>IFERROR(VLOOKUP(A1104,[5]数据处理!$A:$G,7,0),0)</f>
        <v>0</v>
      </c>
      <c r="M1104">
        <f t="shared" si="290"/>
        <v>0</v>
      </c>
      <c r="N1104">
        <f>IFERROR(VLOOKUP(A1104,[5]数据处理!$A:$C,3,0),0)</f>
        <v>0</v>
      </c>
      <c r="O1104">
        <f>IFERROR(VLOOKUP($A1104,[5]数据处理!$A:$N,14,0),0)</f>
        <v>0</v>
      </c>
      <c r="P1104" t="str">
        <f>IFERROR(VLOOKUP($A1104,[3]库存报告使用数据!$A$1:$B$65536,2,0),"")</f>
        <v/>
      </c>
      <c r="Q1104" t="str">
        <f>IFERROR(VLOOKUP($A1104,[3]库存报告使用数据!$A$1:$E$65536,5,0),"")</f>
        <v/>
      </c>
      <c r="R1104" t="str">
        <f>IFERROR(VLOOKUP($A1104,[3]库存报告使用数据!$A$1:$H$65536,8,0),"")</f>
        <v/>
      </c>
      <c r="S1104" t="str">
        <f>IFERROR(VLOOKUP($A1104,[3]库存报告使用数据!$A$1:$K$65536,11,0),"")</f>
        <v/>
      </c>
      <c r="T1104" t="str">
        <f>IFERROR(VLOOKUP($A1104,[3]库存报告使用数据!$A$1:$C$65536,3,0),"")</f>
        <v/>
      </c>
      <c r="U1104" t="str">
        <f>IFERROR(VLOOKUP($A1104,[3]库存报告使用数据!$A$1:$F$65536,6,0),"")</f>
        <v/>
      </c>
      <c r="V1104" t="str">
        <f>IFERROR(VLOOKUP($A1104,[3]库存报告使用数据!$A$1:$I$65536,9,0),"")</f>
        <v/>
      </c>
      <c r="W1104" t="str">
        <f>IFERROR(VLOOKUP($A1104,[3]库存报告使用数据!$A$1:$L$65536,12,0),"")</f>
        <v/>
      </c>
      <c r="X1104" s="20" t="str">
        <f t="shared" si="291"/>
        <v/>
      </c>
      <c r="Y1104" s="20" t="str">
        <f t="shared" si="292"/>
        <v/>
      </c>
      <c r="Z1104" s="20" t="str">
        <f t="shared" si="293"/>
        <v/>
      </c>
      <c r="AA1104" s="20" t="str">
        <f t="shared" si="294"/>
        <v/>
      </c>
      <c r="AB1104" t="str">
        <f>IFERROR(VLOOKUP($A1104,[3]库存报告使用数据!$A$1:$D$65536,4,0),"")</f>
        <v/>
      </c>
      <c r="AC1104" t="str">
        <f>IFERROR(VLOOKUP($A1104,[3]库存报告使用数据!$A$1:$G$65536,7,0),"")</f>
        <v/>
      </c>
      <c r="AD1104" t="str">
        <f>IFERROR(VLOOKUP($A1104,[3]库存报告使用数据!$A$1:$J$65536,10,0),"")</f>
        <v/>
      </c>
      <c r="AE1104" t="str">
        <f>IFERROR(VLOOKUP($A1104,[3]库存报告使用数据!$A$1:$M$65536,13,0),"")</f>
        <v/>
      </c>
      <c r="AF1104" s="20" t="str">
        <f t="shared" si="295"/>
        <v/>
      </c>
      <c r="AG1104" s="20" t="str">
        <f t="shared" si="296"/>
        <v/>
      </c>
      <c r="AH1104" s="20" t="str">
        <f t="shared" si="297"/>
        <v/>
      </c>
      <c r="AI1104" s="20" t="str">
        <f t="shared" si="298"/>
        <v/>
      </c>
      <c r="AJ1104">
        <f>IFERROR(VLOOKUP($B1104,[4]库存报告使用数据!$A$1:$B$65536,2,0),0)</f>
        <v>0</v>
      </c>
      <c r="AK1104">
        <f>IFERROR(VLOOKUP($B1104,[4]库存报告使用数据!$A$1:$C$65536,3,0),)</f>
        <v>0</v>
      </c>
      <c r="AL1104">
        <f>IFERROR(VLOOKUP($B1104,[4]库存报告使用数据!$A$1:$D$65536,4,0),)</f>
        <v>0</v>
      </c>
      <c r="AM1104">
        <f>IFERROR(VLOOKUP($B1104,[4]库存报告使用数据!$A$1:$E$65536,5,0),)</f>
        <v>0</v>
      </c>
      <c r="AN1104" s="20" t="str">
        <f t="shared" si="299"/>
        <v/>
      </c>
      <c r="AO1104" s="20" t="str">
        <f t="shared" si="300"/>
        <v/>
      </c>
      <c r="AP1104" s="20" t="str">
        <f t="shared" si="301"/>
        <v/>
      </c>
      <c r="AQ1104" s="20" t="str">
        <f t="shared" si="302"/>
        <v/>
      </c>
      <c r="AR1104" s="32">
        <f t="shared" si="303"/>
        <v>0</v>
      </c>
      <c r="AS1104" s="32">
        <f t="shared" si="304"/>
        <v>0</v>
      </c>
      <c r="AT1104" s="32">
        <f t="shared" si="305"/>
        <v>0</v>
      </c>
      <c r="AU1104" s="28" t="str">
        <f t="shared" si="306"/>
        <v>库存为0</v>
      </c>
      <c r="AV1104" s="34" t="str">
        <f>IFERROR(时间!$B$4+AU1104,"上周无销量")</f>
        <v>上周无销量</v>
      </c>
    </row>
    <row r="1105" spans="1:48">
      <c r="A1105" s="18" t="s">
        <v>1150</v>
      </c>
      <c r="B1105" t="str">
        <f>VLOOKUP(A1105,'[1]sku-asin（子）'!$A:$B,2,0)</f>
        <v>B0787TW3QY</v>
      </c>
      <c r="C1105" t="str">
        <f>VLOOKUP(A1105,'[1]子sku-父sku'!$A:$B,2,0)</f>
        <v>MY-LYPoint021</v>
      </c>
      <c r="D1105" s="28">
        <f>IFERROR(VLOOKUP(A1105,[2]库存报告使用数据处理!$A:$C,3,0),0)</f>
        <v>0</v>
      </c>
      <c r="E1105" s="28">
        <f>IFERROR(VLOOKUP(A1105,[2]库存报告使用数据处理!$A:$D,4,0),0)</f>
        <v>0</v>
      </c>
      <c r="F1105" s="28">
        <f>IFERROR(VLOOKUP(A1105,[2]库存报告使用数据处理!$A:$E,5,0),0)</f>
        <v>2</v>
      </c>
      <c r="G1105" s="28">
        <f>IFERROR(VLOOKUP(A1105,[2]库存报告使用数据处理!$A:$F,6,0),0)</f>
        <v>0</v>
      </c>
      <c r="H1105" s="29">
        <f>IFERROR(VLOOKUP(A1105,[2]库存报告使用数据处理!$A:$G,7,0),0)</f>
        <v>19.99</v>
      </c>
      <c r="I1105">
        <f>IFERROR(VLOOKUP(A1105,[5]数据处理!$A:$B,2,0),0)</f>
        <v>0</v>
      </c>
      <c r="J1105" s="30">
        <f>IFERROR(VLOOKUP(A1105,[5]数据处理!$A:$D,4,0),0)</f>
        <v>0</v>
      </c>
      <c r="K1105" s="30">
        <f>IFERROR(VLOOKUP(A1105,[5]数据处理!$A:$E,5,0),0)</f>
        <v>0</v>
      </c>
      <c r="L1105" s="30">
        <f>IFERROR(VLOOKUP(A1105,[5]数据处理!$A:$G,7,0),0)</f>
        <v>0</v>
      </c>
      <c r="M1105">
        <f t="shared" si="290"/>
        <v>0</v>
      </c>
      <c r="N1105">
        <f>IFERROR(VLOOKUP(A1105,[5]数据处理!$A:$C,3,0),0)</f>
        <v>0</v>
      </c>
      <c r="O1105">
        <f>IFERROR(VLOOKUP($A1105,[5]数据处理!$A:$N,14,0),0)</f>
        <v>0</v>
      </c>
      <c r="P1105" t="str">
        <f>IFERROR(VLOOKUP($A1105,[3]库存报告使用数据!$A$1:$B$65536,2,0),"")</f>
        <v/>
      </c>
      <c r="Q1105" t="str">
        <f>IFERROR(VLOOKUP($A1105,[3]库存报告使用数据!$A$1:$E$65536,5,0),"")</f>
        <v/>
      </c>
      <c r="R1105" t="str">
        <f>IFERROR(VLOOKUP($A1105,[3]库存报告使用数据!$A$1:$H$65536,8,0),"")</f>
        <v/>
      </c>
      <c r="S1105" t="str">
        <f>IFERROR(VLOOKUP($A1105,[3]库存报告使用数据!$A$1:$K$65536,11,0),"")</f>
        <v/>
      </c>
      <c r="T1105" t="str">
        <f>IFERROR(VLOOKUP($A1105,[3]库存报告使用数据!$A$1:$C$65536,3,0),"")</f>
        <v/>
      </c>
      <c r="U1105" t="str">
        <f>IFERROR(VLOOKUP($A1105,[3]库存报告使用数据!$A$1:$F$65536,6,0),"")</f>
        <v/>
      </c>
      <c r="V1105" t="str">
        <f>IFERROR(VLOOKUP($A1105,[3]库存报告使用数据!$A$1:$I$65536,9,0),"")</f>
        <v/>
      </c>
      <c r="W1105" t="str">
        <f>IFERROR(VLOOKUP($A1105,[3]库存报告使用数据!$A$1:$L$65536,12,0),"")</f>
        <v/>
      </c>
      <c r="X1105" s="20" t="str">
        <f t="shared" si="291"/>
        <v/>
      </c>
      <c r="Y1105" s="20" t="str">
        <f t="shared" si="292"/>
        <v/>
      </c>
      <c r="Z1105" s="20" t="str">
        <f t="shared" si="293"/>
        <v/>
      </c>
      <c r="AA1105" s="20" t="str">
        <f t="shared" si="294"/>
        <v/>
      </c>
      <c r="AB1105" t="str">
        <f>IFERROR(VLOOKUP($A1105,[3]库存报告使用数据!$A$1:$D$65536,4,0),"")</f>
        <v/>
      </c>
      <c r="AC1105" t="str">
        <f>IFERROR(VLOOKUP($A1105,[3]库存报告使用数据!$A$1:$G$65536,7,0),"")</f>
        <v/>
      </c>
      <c r="AD1105" t="str">
        <f>IFERROR(VLOOKUP($A1105,[3]库存报告使用数据!$A$1:$J$65536,10,0),"")</f>
        <v/>
      </c>
      <c r="AE1105" t="str">
        <f>IFERROR(VLOOKUP($A1105,[3]库存报告使用数据!$A$1:$M$65536,13,0),"")</f>
        <v/>
      </c>
      <c r="AF1105" s="20" t="str">
        <f t="shared" si="295"/>
        <v/>
      </c>
      <c r="AG1105" s="20" t="str">
        <f t="shared" si="296"/>
        <v/>
      </c>
      <c r="AH1105" s="20" t="str">
        <f t="shared" si="297"/>
        <v/>
      </c>
      <c r="AI1105" s="20" t="str">
        <f t="shared" si="298"/>
        <v/>
      </c>
      <c r="AJ1105">
        <f>IFERROR(VLOOKUP($B1105,[4]库存报告使用数据!$A$1:$B$65536,2,0),0)</f>
        <v>0</v>
      </c>
      <c r="AK1105">
        <f>IFERROR(VLOOKUP($B1105,[4]库存报告使用数据!$A$1:$C$65536,3,0),)</f>
        <v>0</v>
      </c>
      <c r="AL1105">
        <f>IFERROR(VLOOKUP($B1105,[4]库存报告使用数据!$A$1:$D$65536,4,0),)</f>
        <v>0</v>
      </c>
      <c r="AM1105">
        <f>IFERROR(VLOOKUP($B1105,[4]库存报告使用数据!$A$1:$E$65536,5,0),)</f>
        <v>3</v>
      </c>
      <c r="AN1105" s="20" t="str">
        <f t="shared" si="299"/>
        <v/>
      </c>
      <c r="AO1105" s="20" t="str">
        <f t="shared" si="300"/>
        <v/>
      </c>
      <c r="AP1105" s="20" t="str">
        <f t="shared" si="301"/>
        <v/>
      </c>
      <c r="AQ1105" s="20">
        <f t="shared" si="302"/>
        <v>0</v>
      </c>
      <c r="AR1105" s="32">
        <f t="shared" si="303"/>
        <v>0</v>
      </c>
      <c r="AS1105" s="32">
        <f t="shared" si="304"/>
        <v>0</v>
      </c>
      <c r="AT1105" s="32">
        <f t="shared" si="305"/>
        <v>0</v>
      </c>
      <c r="AU1105" s="28" t="str">
        <f t="shared" si="306"/>
        <v>库存为0</v>
      </c>
      <c r="AV1105" s="34" t="str">
        <f>IFERROR(时间!$B$4+AU1105,"上周无销量")</f>
        <v>上周无销量</v>
      </c>
    </row>
    <row r="1106" spans="1:48">
      <c r="A1106" s="18" t="s">
        <v>1151</v>
      </c>
      <c r="B1106" t="str">
        <f>VLOOKUP(A1106,'[1]sku-asin（子）'!$A:$B,2,0)</f>
        <v>B073XL4P5D</v>
      </c>
      <c r="C1106" t="str">
        <f>VLOOKUP(A1106,'[1]子sku-父sku'!$A:$B,2,0)</f>
        <v>MY-LYPoint021</v>
      </c>
      <c r="D1106" s="28">
        <f>IFERROR(VLOOKUP(A1106,[2]库存报告使用数据处理!$A:$C,3,0),0)</f>
        <v>0</v>
      </c>
      <c r="E1106" s="28">
        <f>IFERROR(VLOOKUP(A1106,[2]库存报告使用数据处理!$A:$D,4,0),0)</f>
        <v>1</v>
      </c>
      <c r="F1106" s="28">
        <f>IFERROR(VLOOKUP(A1106,[2]库存报告使用数据处理!$A:$E,5,0),0)</f>
        <v>0</v>
      </c>
      <c r="G1106" s="28">
        <f>IFERROR(VLOOKUP(A1106,[2]库存报告使用数据处理!$A:$F,6,0),0)</f>
        <v>0</v>
      </c>
      <c r="H1106" s="29">
        <f>IFERROR(VLOOKUP(A1106,[2]库存报告使用数据处理!$A:$G,7,0),0)</f>
        <v>24.99</v>
      </c>
      <c r="I1106">
        <f>IFERROR(VLOOKUP(A1106,[5]数据处理!$A:$B,2,0),0)</f>
        <v>0</v>
      </c>
      <c r="J1106" s="30">
        <f>IFERROR(VLOOKUP(A1106,[5]数据处理!$A:$D,4,0),0)</f>
        <v>0</v>
      </c>
      <c r="K1106" s="30">
        <f>IFERROR(VLOOKUP(A1106,[5]数据处理!$A:$E,5,0),0)</f>
        <v>0</v>
      </c>
      <c r="L1106" s="30">
        <f>IFERROR(VLOOKUP(A1106,[5]数据处理!$A:$G,7,0),0)</f>
        <v>0</v>
      </c>
      <c r="M1106">
        <f t="shared" si="290"/>
        <v>0</v>
      </c>
      <c r="N1106">
        <f>IFERROR(VLOOKUP(A1106,[5]数据处理!$A:$C,3,0),0)</f>
        <v>0</v>
      </c>
      <c r="O1106">
        <f>IFERROR(VLOOKUP($A1106,[5]数据处理!$A:$N,14,0),0)</f>
        <v>0</v>
      </c>
      <c r="P1106" t="str">
        <f>IFERROR(VLOOKUP($A1106,[3]库存报告使用数据!$A$1:$B$65536,2,0),"")</f>
        <v/>
      </c>
      <c r="Q1106" t="str">
        <f>IFERROR(VLOOKUP($A1106,[3]库存报告使用数据!$A$1:$E$65536,5,0),"")</f>
        <v/>
      </c>
      <c r="R1106" t="str">
        <f>IFERROR(VLOOKUP($A1106,[3]库存报告使用数据!$A$1:$H$65536,8,0),"")</f>
        <v/>
      </c>
      <c r="S1106" t="str">
        <f>IFERROR(VLOOKUP($A1106,[3]库存报告使用数据!$A$1:$K$65536,11,0),"")</f>
        <v/>
      </c>
      <c r="T1106" t="str">
        <f>IFERROR(VLOOKUP($A1106,[3]库存报告使用数据!$A$1:$C$65536,3,0),"")</f>
        <v/>
      </c>
      <c r="U1106" t="str">
        <f>IFERROR(VLOOKUP($A1106,[3]库存报告使用数据!$A$1:$F$65536,6,0),"")</f>
        <v/>
      </c>
      <c r="V1106" t="str">
        <f>IFERROR(VLOOKUP($A1106,[3]库存报告使用数据!$A$1:$I$65536,9,0),"")</f>
        <v/>
      </c>
      <c r="W1106" t="str">
        <f>IFERROR(VLOOKUP($A1106,[3]库存报告使用数据!$A$1:$L$65536,12,0),"")</f>
        <v/>
      </c>
      <c r="X1106" s="20" t="str">
        <f t="shared" si="291"/>
        <v/>
      </c>
      <c r="Y1106" s="20" t="str">
        <f t="shared" si="292"/>
        <v/>
      </c>
      <c r="Z1106" s="20" t="str">
        <f t="shared" si="293"/>
        <v/>
      </c>
      <c r="AA1106" s="20" t="str">
        <f t="shared" si="294"/>
        <v/>
      </c>
      <c r="AB1106" t="str">
        <f>IFERROR(VLOOKUP($A1106,[3]库存报告使用数据!$A$1:$D$65536,4,0),"")</f>
        <v/>
      </c>
      <c r="AC1106" t="str">
        <f>IFERROR(VLOOKUP($A1106,[3]库存报告使用数据!$A$1:$G$65536,7,0),"")</f>
        <v/>
      </c>
      <c r="AD1106" t="str">
        <f>IFERROR(VLOOKUP($A1106,[3]库存报告使用数据!$A$1:$J$65536,10,0),"")</f>
        <v/>
      </c>
      <c r="AE1106" t="str">
        <f>IFERROR(VLOOKUP($A1106,[3]库存报告使用数据!$A$1:$M$65536,13,0),"")</f>
        <v/>
      </c>
      <c r="AF1106" s="20" t="str">
        <f t="shared" si="295"/>
        <v/>
      </c>
      <c r="AG1106" s="20" t="str">
        <f t="shared" si="296"/>
        <v/>
      </c>
      <c r="AH1106" s="20" t="str">
        <f t="shared" si="297"/>
        <v/>
      </c>
      <c r="AI1106" s="20" t="str">
        <f t="shared" si="298"/>
        <v/>
      </c>
      <c r="AJ1106">
        <f>IFERROR(VLOOKUP($B1106,[4]库存报告使用数据!$A$1:$B$65536,2,0),0)</f>
        <v>0</v>
      </c>
      <c r="AK1106">
        <f>IFERROR(VLOOKUP($B1106,[4]库存报告使用数据!$A$1:$C$65536,3,0),)</f>
        <v>1</v>
      </c>
      <c r="AL1106">
        <f>IFERROR(VLOOKUP($B1106,[4]库存报告使用数据!$A$1:$D$65536,4,0),)</f>
        <v>2</v>
      </c>
      <c r="AM1106">
        <f>IFERROR(VLOOKUP($B1106,[4]库存报告使用数据!$A$1:$E$65536,5,0),)</f>
        <v>2</v>
      </c>
      <c r="AN1106" s="20" t="str">
        <f t="shared" si="299"/>
        <v/>
      </c>
      <c r="AO1106" s="20">
        <f t="shared" si="300"/>
        <v>1</v>
      </c>
      <c r="AP1106" s="20">
        <f t="shared" si="301"/>
        <v>0</v>
      </c>
      <c r="AQ1106" s="20">
        <f t="shared" si="302"/>
        <v>0</v>
      </c>
      <c r="AR1106" s="32">
        <f t="shared" si="303"/>
        <v>0</v>
      </c>
      <c r="AS1106" s="32">
        <f t="shared" si="304"/>
        <v>0</v>
      </c>
      <c r="AT1106" s="32">
        <f t="shared" si="305"/>
        <v>0</v>
      </c>
      <c r="AU1106" s="28" t="str">
        <f t="shared" si="306"/>
        <v>库存为0</v>
      </c>
      <c r="AV1106" s="34" t="str">
        <f>IFERROR(时间!$B$4+AU1106,"上周无销量")</f>
        <v>上周无销量</v>
      </c>
    </row>
    <row r="1107" spans="1:48">
      <c r="A1107" s="18" t="s">
        <v>1152</v>
      </c>
      <c r="B1107" t="str">
        <f>VLOOKUP(A1107,'[1]sku-asin（子）'!$A:$B,2,0)</f>
        <v>B073XL4P5B</v>
      </c>
      <c r="C1107" t="str">
        <f>VLOOKUP(A1107,'[1]子sku-父sku'!$A:$B,2,0)</f>
        <v>MY-LYPoint021</v>
      </c>
      <c r="D1107" s="28">
        <f>IFERROR(VLOOKUP(A1107,[2]库存报告使用数据处理!$A:$C,3,0),0)</f>
        <v>0</v>
      </c>
      <c r="E1107" s="28">
        <f>IFERROR(VLOOKUP(A1107,[2]库存报告使用数据处理!$A:$D,4,0),0)</f>
        <v>0</v>
      </c>
      <c r="F1107" s="28">
        <f>IFERROR(VLOOKUP(A1107,[2]库存报告使用数据处理!$A:$E,5,0),0)</f>
        <v>1</v>
      </c>
      <c r="G1107" s="28">
        <f>IFERROR(VLOOKUP(A1107,[2]库存报告使用数据处理!$A:$F,6,0),0)</f>
        <v>0</v>
      </c>
      <c r="H1107" s="29">
        <f>IFERROR(VLOOKUP(A1107,[2]库存报告使用数据处理!$A:$G,7,0),0)</f>
        <v>24.99</v>
      </c>
      <c r="I1107">
        <f>IFERROR(VLOOKUP(A1107,[5]数据处理!$A:$B,2,0),0)</f>
        <v>0</v>
      </c>
      <c r="J1107" s="30">
        <f>IFERROR(VLOOKUP(A1107,[5]数据处理!$A:$D,4,0),0)</f>
        <v>0</v>
      </c>
      <c r="K1107" s="30">
        <f>IFERROR(VLOOKUP(A1107,[5]数据处理!$A:$E,5,0),0)</f>
        <v>0</v>
      </c>
      <c r="L1107" s="30">
        <f>IFERROR(VLOOKUP(A1107,[5]数据处理!$A:$G,7,0),0)</f>
        <v>0</v>
      </c>
      <c r="M1107">
        <f t="shared" si="290"/>
        <v>0</v>
      </c>
      <c r="N1107">
        <f>IFERROR(VLOOKUP(A1107,[5]数据处理!$A:$C,3,0),0)</f>
        <v>0</v>
      </c>
      <c r="O1107">
        <f>IFERROR(VLOOKUP($A1107,[5]数据处理!$A:$N,14,0),0)</f>
        <v>0</v>
      </c>
      <c r="P1107" t="str">
        <f>IFERROR(VLOOKUP($A1107,[3]库存报告使用数据!$A$1:$B$65536,2,0),"")</f>
        <v/>
      </c>
      <c r="Q1107" t="str">
        <f>IFERROR(VLOOKUP($A1107,[3]库存报告使用数据!$A$1:$E$65536,5,0),"")</f>
        <v/>
      </c>
      <c r="R1107" t="str">
        <f>IFERROR(VLOOKUP($A1107,[3]库存报告使用数据!$A$1:$H$65536,8,0),"")</f>
        <v/>
      </c>
      <c r="S1107" t="str">
        <f>IFERROR(VLOOKUP($A1107,[3]库存报告使用数据!$A$1:$K$65536,11,0),"")</f>
        <v/>
      </c>
      <c r="T1107" t="str">
        <f>IFERROR(VLOOKUP($A1107,[3]库存报告使用数据!$A$1:$C$65536,3,0),"")</f>
        <v/>
      </c>
      <c r="U1107" t="str">
        <f>IFERROR(VLOOKUP($A1107,[3]库存报告使用数据!$A$1:$F$65536,6,0),"")</f>
        <v/>
      </c>
      <c r="V1107" t="str">
        <f>IFERROR(VLOOKUP($A1107,[3]库存报告使用数据!$A$1:$I$65536,9,0),"")</f>
        <v/>
      </c>
      <c r="W1107" t="str">
        <f>IFERROR(VLOOKUP($A1107,[3]库存报告使用数据!$A$1:$L$65536,12,0),"")</f>
        <v/>
      </c>
      <c r="X1107" s="20" t="str">
        <f t="shared" si="291"/>
        <v/>
      </c>
      <c r="Y1107" s="20" t="str">
        <f t="shared" si="292"/>
        <v/>
      </c>
      <c r="Z1107" s="20" t="str">
        <f t="shared" si="293"/>
        <v/>
      </c>
      <c r="AA1107" s="20" t="str">
        <f t="shared" si="294"/>
        <v/>
      </c>
      <c r="AB1107" t="str">
        <f>IFERROR(VLOOKUP($A1107,[3]库存报告使用数据!$A$1:$D$65536,4,0),"")</f>
        <v/>
      </c>
      <c r="AC1107" t="str">
        <f>IFERROR(VLOOKUP($A1107,[3]库存报告使用数据!$A$1:$G$65536,7,0),"")</f>
        <v/>
      </c>
      <c r="AD1107" t="str">
        <f>IFERROR(VLOOKUP($A1107,[3]库存报告使用数据!$A$1:$J$65536,10,0),"")</f>
        <v/>
      </c>
      <c r="AE1107" t="str">
        <f>IFERROR(VLOOKUP($A1107,[3]库存报告使用数据!$A$1:$M$65536,13,0),"")</f>
        <v/>
      </c>
      <c r="AF1107" s="20" t="str">
        <f t="shared" si="295"/>
        <v/>
      </c>
      <c r="AG1107" s="20" t="str">
        <f t="shared" si="296"/>
        <v/>
      </c>
      <c r="AH1107" s="20" t="str">
        <f t="shared" si="297"/>
        <v/>
      </c>
      <c r="AI1107" s="20" t="str">
        <f t="shared" si="298"/>
        <v/>
      </c>
      <c r="AJ1107">
        <f>IFERROR(VLOOKUP($B1107,[4]库存报告使用数据!$A$1:$B$65536,2,0),0)</f>
        <v>0</v>
      </c>
      <c r="AK1107">
        <f>IFERROR(VLOOKUP($B1107,[4]库存报告使用数据!$A$1:$C$65536,3,0),)</f>
        <v>0</v>
      </c>
      <c r="AL1107">
        <f>IFERROR(VLOOKUP($B1107,[4]库存报告使用数据!$A$1:$D$65536,4,0),)</f>
        <v>2</v>
      </c>
      <c r="AM1107">
        <f>IFERROR(VLOOKUP($B1107,[4]库存报告使用数据!$A$1:$E$65536,5,0),)</f>
        <v>7</v>
      </c>
      <c r="AN1107" s="20" t="str">
        <f t="shared" si="299"/>
        <v/>
      </c>
      <c r="AO1107" s="20" t="str">
        <f t="shared" si="300"/>
        <v/>
      </c>
      <c r="AP1107" s="20">
        <f t="shared" si="301"/>
        <v>0.5</v>
      </c>
      <c r="AQ1107" s="20">
        <f t="shared" si="302"/>
        <v>0</v>
      </c>
      <c r="AR1107" s="32">
        <f t="shared" si="303"/>
        <v>0</v>
      </c>
      <c r="AS1107" s="32">
        <f t="shared" si="304"/>
        <v>0</v>
      </c>
      <c r="AT1107" s="32">
        <f t="shared" si="305"/>
        <v>0</v>
      </c>
      <c r="AU1107" s="28" t="str">
        <f t="shared" si="306"/>
        <v>库存为0</v>
      </c>
      <c r="AV1107" s="34" t="str">
        <f>IFERROR(时间!$B$4+AU1107,"上周无销量")</f>
        <v>上周无销量</v>
      </c>
    </row>
    <row r="1108" spans="1:48">
      <c r="A1108" s="18" t="s">
        <v>1153</v>
      </c>
      <c r="B1108" t="str">
        <f>VLOOKUP(A1108,'[1]sku-asin（子）'!$A:$B,2,0)</f>
        <v>B073XJP7H2</v>
      </c>
      <c r="C1108" t="str">
        <f>VLOOKUP(A1108,'[1]子sku-父sku'!$A:$B,2,0)</f>
        <v>MY-LYPoint021</v>
      </c>
      <c r="D1108" s="28">
        <f>IFERROR(VLOOKUP(A1108,[2]库存报告使用数据处理!$A:$C,3,0),0)</f>
        <v>0</v>
      </c>
      <c r="E1108" s="28">
        <f>IFERROR(VLOOKUP(A1108,[2]库存报告使用数据处理!$A:$D,4,0),0)</f>
        <v>0</v>
      </c>
      <c r="F1108" s="28">
        <f>IFERROR(VLOOKUP(A1108,[2]库存报告使用数据处理!$A:$E,5,0),0)</f>
        <v>0</v>
      </c>
      <c r="G1108" s="28">
        <f>IFERROR(VLOOKUP(A1108,[2]库存报告使用数据处理!$A:$F,6,0),0)</f>
        <v>0</v>
      </c>
      <c r="H1108" s="29">
        <f>IFERROR(VLOOKUP(A1108,[2]库存报告使用数据处理!$A:$G,7,0),0)</f>
        <v>0</v>
      </c>
      <c r="I1108">
        <f>IFERROR(VLOOKUP(A1108,[5]数据处理!$A:$B,2,0),0)</f>
        <v>0</v>
      </c>
      <c r="J1108" s="30">
        <f>IFERROR(VLOOKUP(A1108,[5]数据处理!$A:$D,4,0),0)</f>
        <v>0</v>
      </c>
      <c r="K1108" s="30">
        <f>IFERROR(VLOOKUP(A1108,[5]数据处理!$A:$E,5,0),0)</f>
        <v>0</v>
      </c>
      <c r="L1108" s="30">
        <f>IFERROR(VLOOKUP(A1108,[5]数据处理!$A:$G,7,0),0)</f>
        <v>0</v>
      </c>
      <c r="M1108">
        <f t="shared" si="290"/>
        <v>0</v>
      </c>
      <c r="N1108">
        <f>IFERROR(VLOOKUP(A1108,[5]数据处理!$A:$C,3,0),0)</f>
        <v>0</v>
      </c>
      <c r="O1108">
        <f>IFERROR(VLOOKUP($A1108,[5]数据处理!$A:$N,14,0),0)</f>
        <v>0</v>
      </c>
      <c r="P1108" t="str">
        <f>IFERROR(VLOOKUP($A1108,[3]库存报告使用数据!$A$1:$B$65536,2,0),"")</f>
        <v/>
      </c>
      <c r="Q1108" t="str">
        <f>IFERROR(VLOOKUP($A1108,[3]库存报告使用数据!$A$1:$E$65536,5,0),"")</f>
        <v/>
      </c>
      <c r="R1108" t="str">
        <f>IFERROR(VLOOKUP($A1108,[3]库存报告使用数据!$A$1:$H$65536,8,0),"")</f>
        <v/>
      </c>
      <c r="S1108" t="str">
        <f>IFERROR(VLOOKUP($A1108,[3]库存报告使用数据!$A$1:$K$65536,11,0),"")</f>
        <v/>
      </c>
      <c r="T1108" t="str">
        <f>IFERROR(VLOOKUP($A1108,[3]库存报告使用数据!$A$1:$C$65536,3,0),"")</f>
        <v/>
      </c>
      <c r="U1108" t="str">
        <f>IFERROR(VLOOKUP($A1108,[3]库存报告使用数据!$A$1:$F$65536,6,0),"")</f>
        <v/>
      </c>
      <c r="V1108" t="str">
        <f>IFERROR(VLOOKUP($A1108,[3]库存报告使用数据!$A$1:$I$65536,9,0),"")</f>
        <v/>
      </c>
      <c r="W1108" t="str">
        <f>IFERROR(VLOOKUP($A1108,[3]库存报告使用数据!$A$1:$L$65536,12,0),"")</f>
        <v/>
      </c>
      <c r="X1108" s="20" t="str">
        <f t="shared" si="291"/>
        <v/>
      </c>
      <c r="Y1108" s="20" t="str">
        <f t="shared" si="292"/>
        <v/>
      </c>
      <c r="Z1108" s="20" t="str">
        <f t="shared" si="293"/>
        <v/>
      </c>
      <c r="AA1108" s="20" t="str">
        <f t="shared" si="294"/>
        <v/>
      </c>
      <c r="AB1108" t="str">
        <f>IFERROR(VLOOKUP($A1108,[3]库存报告使用数据!$A$1:$D$65536,4,0),"")</f>
        <v/>
      </c>
      <c r="AC1108" t="str">
        <f>IFERROR(VLOOKUP($A1108,[3]库存报告使用数据!$A$1:$G$65536,7,0),"")</f>
        <v/>
      </c>
      <c r="AD1108" t="str">
        <f>IFERROR(VLOOKUP($A1108,[3]库存报告使用数据!$A$1:$J$65536,10,0),"")</f>
        <v/>
      </c>
      <c r="AE1108" t="str">
        <f>IFERROR(VLOOKUP($A1108,[3]库存报告使用数据!$A$1:$M$65536,13,0),"")</f>
        <v/>
      </c>
      <c r="AF1108" s="20" t="str">
        <f t="shared" si="295"/>
        <v/>
      </c>
      <c r="AG1108" s="20" t="str">
        <f t="shared" si="296"/>
        <v/>
      </c>
      <c r="AH1108" s="20" t="str">
        <f t="shared" si="297"/>
        <v/>
      </c>
      <c r="AI1108" s="20" t="str">
        <f t="shared" si="298"/>
        <v/>
      </c>
      <c r="AJ1108">
        <f>IFERROR(VLOOKUP($B1108,[4]库存报告使用数据!$A$1:$B$65536,2,0),0)</f>
        <v>0</v>
      </c>
      <c r="AK1108">
        <f>IFERROR(VLOOKUP($B1108,[4]库存报告使用数据!$A$1:$C$65536,3,0),)</f>
        <v>0</v>
      </c>
      <c r="AL1108">
        <f>IFERROR(VLOOKUP($B1108,[4]库存报告使用数据!$A$1:$D$65536,4,0),)</f>
        <v>0</v>
      </c>
      <c r="AM1108">
        <f>IFERROR(VLOOKUP($B1108,[4]库存报告使用数据!$A$1:$E$65536,5,0),)</f>
        <v>0</v>
      </c>
      <c r="AN1108" s="20" t="str">
        <f t="shared" si="299"/>
        <v/>
      </c>
      <c r="AO1108" s="20" t="str">
        <f t="shared" si="300"/>
        <v/>
      </c>
      <c r="AP1108" s="20" t="str">
        <f t="shared" si="301"/>
        <v/>
      </c>
      <c r="AQ1108" s="20" t="str">
        <f t="shared" si="302"/>
        <v/>
      </c>
      <c r="AR1108" s="32">
        <f t="shared" si="303"/>
        <v>0</v>
      </c>
      <c r="AS1108" s="32">
        <f t="shared" si="304"/>
        <v>0</v>
      </c>
      <c r="AT1108" s="32">
        <f t="shared" si="305"/>
        <v>0</v>
      </c>
      <c r="AU1108" s="28" t="str">
        <f t="shared" si="306"/>
        <v>库存为0</v>
      </c>
      <c r="AV1108" s="34" t="str">
        <f>IFERROR(时间!$B$4+AU1108,"上周无销量")</f>
        <v>上周无销量</v>
      </c>
    </row>
    <row r="1109" spans="1:48">
      <c r="A1109" s="18" t="s">
        <v>1154</v>
      </c>
      <c r="B1109" t="str">
        <f>VLOOKUP(A1109,'[1]sku-asin（子）'!$A:$B,2,0)</f>
        <v>B073XK66CZ</v>
      </c>
      <c r="C1109" t="str">
        <f>VLOOKUP(A1109,'[1]子sku-父sku'!$A:$B,2,0)</f>
        <v>MY-LYPoint021</v>
      </c>
      <c r="D1109" s="28">
        <f>IFERROR(VLOOKUP(A1109,[2]库存报告使用数据处理!$A:$C,3,0),0)</f>
        <v>0</v>
      </c>
      <c r="E1109" s="28">
        <f>IFERROR(VLOOKUP(A1109,[2]库存报告使用数据处理!$A:$D,4,0),0)</f>
        <v>1</v>
      </c>
      <c r="F1109" s="28">
        <f>IFERROR(VLOOKUP(A1109,[2]库存报告使用数据处理!$A:$E,5,0),0)</f>
        <v>0</v>
      </c>
      <c r="G1109" s="28">
        <f>IFERROR(VLOOKUP(A1109,[2]库存报告使用数据处理!$A:$F,6,0),0)</f>
        <v>0</v>
      </c>
      <c r="H1109" s="29">
        <f>IFERROR(VLOOKUP(A1109,[2]库存报告使用数据处理!$A:$G,7,0),0)</f>
        <v>24.99</v>
      </c>
      <c r="I1109">
        <f>IFERROR(VLOOKUP(A1109,[5]数据处理!$A:$B,2,0),0)</f>
        <v>5</v>
      </c>
      <c r="J1109" s="30">
        <f>IFERROR(VLOOKUP(A1109,[5]数据处理!$A:$D,4,0),0)</f>
        <v>0</v>
      </c>
      <c r="K1109" s="30">
        <f>IFERROR(VLOOKUP(A1109,[5]数据处理!$A:$E,5,0),0)</f>
        <v>0</v>
      </c>
      <c r="L1109" s="30">
        <f>IFERROR(VLOOKUP(A1109,[5]数据处理!$A:$G,7,0),0)</f>
        <v>0</v>
      </c>
      <c r="M1109">
        <f t="shared" si="290"/>
        <v>5</v>
      </c>
      <c r="N1109">
        <f>IFERROR(VLOOKUP(A1109,[5]数据处理!$A:$C,3,0),0)</f>
        <v>0</v>
      </c>
      <c r="O1109">
        <f>IFERROR(VLOOKUP($A1109,[5]数据处理!$A:$N,14,0),0)</f>
        <v>4</v>
      </c>
      <c r="P1109" t="str">
        <f>IFERROR(VLOOKUP($A1109,[3]库存报告使用数据!$A$1:$B$65536,2,0),"")</f>
        <v/>
      </c>
      <c r="Q1109" t="str">
        <f>IFERROR(VLOOKUP($A1109,[3]库存报告使用数据!$A$1:$E$65536,5,0),"")</f>
        <v/>
      </c>
      <c r="R1109" t="str">
        <f>IFERROR(VLOOKUP($A1109,[3]库存报告使用数据!$A$1:$H$65536,8,0),"")</f>
        <v/>
      </c>
      <c r="S1109" t="str">
        <f>IFERROR(VLOOKUP($A1109,[3]库存报告使用数据!$A$1:$K$65536,11,0),"")</f>
        <v/>
      </c>
      <c r="T1109" t="str">
        <f>IFERROR(VLOOKUP($A1109,[3]库存报告使用数据!$A$1:$C$65536,3,0),"")</f>
        <v/>
      </c>
      <c r="U1109" t="str">
        <f>IFERROR(VLOOKUP($A1109,[3]库存报告使用数据!$A$1:$F$65536,6,0),"")</f>
        <v/>
      </c>
      <c r="V1109" t="str">
        <f>IFERROR(VLOOKUP($A1109,[3]库存报告使用数据!$A$1:$I$65536,9,0),"")</f>
        <v/>
      </c>
      <c r="W1109" t="str">
        <f>IFERROR(VLOOKUP($A1109,[3]库存报告使用数据!$A$1:$L$65536,12,0),"")</f>
        <v/>
      </c>
      <c r="X1109" s="20" t="str">
        <f t="shared" si="291"/>
        <v/>
      </c>
      <c r="Y1109" s="20" t="str">
        <f t="shared" si="292"/>
        <v/>
      </c>
      <c r="Z1109" s="20" t="str">
        <f t="shared" si="293"/>
        <v/>
      </c>
      <c r="AA1109" s="20" t="str">
        <f t="shared" si="294"/>
        <v/>
      </c>
      <c r="AB1109" t="str">
        <f>IFERROR(VLOOKUP($A1109,[3]库存报告使用数据!$A$1:$D$65536,4,0),"")</f>
        <v/>
      </c>
      <c r="AC1109" t="str">
        <f>IFERROR(VLOOKUP($A1109,[3]库存报告使用数据!$A$1:$G$65536,7,0),"")</f>
        <v/>
      </c>
      <c r="AD1109" t="str">
        <f>IFERROR(VLOOKUP($A1109,[3]库存报告使用数据!$A$1:$J$65536,10,0),"")</f>
        <v/>
      </c>
      <c r="AE1109" t="str">
        <f>IFERROR(VLOOKUP($A1109,[3]库存报告使用数据!$A$1:$M$65536,13,0),"")</f>
        <v/>
      </c>
      <c r="AF1109" s="20" t="str">
        <f t="shared" si="295"/>
        <v/>
      </c>
      <c r="AG1109" s="20" t="str">
        <f t="shared" si="296"/>
        <v/>
      </c>
      <c r="AH1109" s="20" t="str">
        <f t="shared" si="297"/>
        <v/>
      </c>
      <c r="AI1109" s="20" t="str">
        <f t="shared" si="298"/>
        <v/>
      </c>
      <c r="AJ1109">
        <f>IFERROR(VLOOKUP($B1109,[4]库存报告使用数据!$A$1:$B$65536,2,0),0)</f>
        <v>3</v>
      </c>
      <c r="AK1109">
        <f>IFERROR(VLOOKUP($B1109,[4]库存报告使用数据!$A$1:$C$65536,3,0),)</f>
        <v>1</v>
      </c>
      <c r="AL1109">
        <f>IFERROR(VLOOKUP($B1109,[4]库存报告使用数据!$A$1:$D$65536,4,0),)</f>
        <v>3</v>
      </c>
      <c r="AM1109">
        <f>IFERROR(VLOOKUP($B1109,[4]库存报告使用数据!$A$1:$E$65536,5,0),)</f>
        <v>3</v>
      </c>
      <c r="AN1109" s="20">
        <f t="shared" si="299"/>
        <v>0</v>
      </c>
      <c r="AO1109" s="20">
        <f t="shared" si="300"/>
        <v>1</v>
      </c>
      <c r="AP1109" s="20">
        <f t="shared" si="301"/>
        <v>0</v>
      </c>
      <c r="AQ1109" s="20">
        <f t="shared" si="302"/>
        <v>0</v>
      </c>
      <c r="AR1109" s="32">
        <f t="shared" si="303"/>
        <v>0</v>
      </c>
      <c r="AS1109" s="32">
        <f t="shared" si="304"/>
        <v>0</v>
      </c>
      <c r="AT1109" s="32">
        <f t="shared" si="305"/>
        <v>5</v>
      </c>
      <c r="AU1109" s="28" t="str">
        <f t="shared" si="306"/>
        <v>库存为5</v>
      </c>
      <c r="AV1109" s="34" t="str">
        <f>IFERROR(时间!$B$4+AU1109,"上周无销量")</f>
        <v>上周无销量</v>
      </c>
    </row>
    <row r="1110" spans="1:48">
      <c r="A1110" s="18" t="s">
        <v>1155</v>
      </c>
      <c r="B1110" t="str">
        <f>VLOOKUP(A1110,'[1]sku-asin（子）'!$A:$B,2,0)</f>
        <v>B0787SM52K</v>
      </c>
      <c r="C1110" t="str">
        <f>VLOOKUP(A1110,'[1]子sku-父sku'!$A:$B,2,0)</f>
        <v>MY-LYPoint021</v>
      </c>
      <c r="D1110" s="28">
        <f>IFERROR(VLOOKUP(A1110,[2]库存报告使用数据处理!$A:$C,3,0),0)</f>
        <v>0</v>
      </c>
      <c r="E1110" s="28">
        <f>IFERROR(VLOOKUP(A1110,[2]库存报告使用数据处理!$A:$D,4,0),0)</f>
        <v>0</v>
      </c>
      <c r="F1110" s="28">
        <f>IFERROR(VLOOKUP(A1110,[2]库存报告使用数据处理!$A:$E,5,0),0)</f>
        <v>1</v>
      </c>
      <c r="G1110" s="28">
        <f>IFERROR(VLOOKUP(A1110,[2]库存报告使用数据处理!$A:$F,6,0),0)</f>
        <v>0</v>
      </c>
      <c r="H1110" s="29">
        <f>IFERROR(VLOOKUP(A1110,[2]库存报告使用数据处理!$A:$G,7,0),0)</f>
        <v>19.99</v>
      </c>
      <c r="I1110">
        <f>IFERROR(VLOOKUP(A1110,[5]数据处理!$A:$B,2,0),0)</f>
        <v>2</v>
      </c>
      <c r="J1110" s="30">
        <f>IFERROR(VLOOKUP(A1110,[5]数据处理!$A:$D,4,0),0)</f>
        <v>0</v>
      </c>
      <c r="K1110" s="30">
        <f>IFERROR(VLOOKUP(A1110,[5]数据处理!$A:$E,5,0),0)</f>
        <v>0</v>
      </c>
      <c r="L1110" s="30">
        <f>IFERROR(VLOOKUP(A1110,[5]数据处理!$A:$G,7,0),0)</f>
        <v>0</v>
      </c>
      <c r="M1110">
        <f t="shared" si="290"/>
        <v>2</v>
      </c>
      <c r="N1110">
        <f>IFERROR(VLOOKUP(A1110,[5]数据处理!$A:$C,3,0),0)</f>
        <v>0</v>
      </c>
      <c r="O1110">
        <f>IFERROR(VLOOKUP($A1110,[5]数据处理!$A:$N,14,0),0)</f>
        <v>0</v>
      </c>
      <c r="P1110" t="str">
        <f>IFERROR(VLOOKUP($A1110,[3]库存报告使用数据!$A$1:$B$65536,2,0),"")</f>
        <v/>
      </c>
      <c r="Q1110" t="str">
        <f>IFERROR(VLOOKUP($A1110,[3]库存报告使用数据!$A$1:$E$65536,5,0),"")</f>
        <v/>
      </c>
      <c r="R1110" t="str">
        <f>IFERROR(VLOOKUP($A1110,[3]库存报告使用数据!$A$1:$H$65536,8,0),"")</f>
        <v/>
      </c>
      <c r="S1110" t="str">
        <f>IFERROR(VLOOKUP($A1110,[3]库存报告使用数据!$A$1:$K$65536,11,0),"")</f>
        <v/>
      </c>
      <c r="T1110" t="str">
        <f>IFERROR(VLOOKUP($A1110,[3]库存报告使用数据!$A$1:$C$65536,3,0),"")</f>
        <v/>
      </c>
      <c r="U1110" t="str">
        <f>IFERROR(VLOOKUP($A1110,[3]库存报告使用数据!$A$1:$F$65536,6,0),"")</f>
        <v/>
      </c>
      <c r="V1110" t="str">
        <f>IFERROR(VLOOKUP($A1110,[3]库存报告使用数据!$A$1:$I$65536,9,0),"")</f>
        <v/>
      </c>
      <c r="W1110" t="str">
        <f>IFERROR(VLOOKUP($A1110,[3]库存报告使用数据!$A$1:$L$65536,12,0),"")</f>
        <v/>
      </c>
      <c r="X1110" s="20" t="str">
        <f t="shared" si="291"/>
        <v/>
      </c>
      <c r="Y1110" s="20" t="str">
        <f t="shared" si="292"/>
        <v/>
      </c>
      <c r="Z1110" s="20" t="str">
        <f t="shared" si="293"/>
        <v/>
      </c>
      <c r="AA1110" s="20" t="str">
        <f t="shared" si="294"/>
        <v/>
      </c>
      <c r="AB1110" t="str">
        <f>IFERROR(VLOOKUP($A1110,[3]库存报告使用数据!$A$1:$D$65536,4,0),"")</f>
        <v/>
      </c>
      <c r="AC1110" t="str">
        <f>IFERROR(VLOOKUP($A1110,[3]库存报告使用数据!$A$1:$G$65536,7,0),"")</f>
        <v/>
      </c>
      <c r="AD1110" t="str">
        <f>IFERROR(VLOOKUP($A1110,[3]库存报告使用数据!$A$1:$J$65536,10,0),"")</f>
        <v/>
      </c>
      <c r="AE1110" t="str">
        <f>IFERROR(VLOOKUP($A1110,[3]库存报告使用数据!$A$1:$M$65536,13,0),"")</f>
        <v/>
      </c>
      <c r="AF1110" s="20" t="str">
        <f t="shared" si="295"/>
        <v/>
      </c>
      <c r="AG1110" s="20" t="str">
        <f t="shared" si="296"/>
        <v/>
      </c>
      <c r="AH1110" s="20" t="str">
        <f t="shared" si="297"/>
        <v/>
      </c>
      <c r="AI1110" s="20" t="str">
        <f t="shared" si="298"/>
        <v/>
      </c>
      <c r="AJ1110">
        <f>IFERROR(VLOOKUP($B1110,[4]库存报告使用数据!$A$1:$B$65536,2,0),0)</f>
        <v>5</v>
      </c>
      <c r="AK1110">
        <f>IFERROR(VLOOKUP($B1110,[4]库存报告使用数据!$A$1:$C$65536,3,0),)</f>
        <v>1</v>
      </c>
      <c r="AL1110">
        <f>IFERROR(VLOOKUP($B1110,[4]库存报告使用数据!$A$1:$D$65536,4,0),)</f>
        <v>0</v>
      </c>
      <c r="AM1110">
        <f>IFERROR(VLOOKUP($B1110,[4]库存报告使用数据!$A$1:$E$65536,5,0),)</f>
        <v>2</v>
      </c>
      <c r="AN1110" s="20">
        <f t="shared" si="299"/>
        <v>0</v>
      </c>
      <c r="AO1110" s="20">
        <f t="shared" si="300"/>
        <v>0</v>
      </c>
      <c r="AP1110" s="20" t="str">
        <f t="shared" si="301"/>
        <v/>
      </c>
      <c r="AQ1110" s="20">
        <f t="shared" si="302"/>
        <v>0</v>
      </c>
      <c r="AR1110" s="32">
        <f t="shared" si="303"/>
        <v>0</v>
      </c>
      <c r="AS1110" s="32">
        <f t="shared" si="304"/>
        <v>0</v>
      </c>
      <c r="AT1110" s="32">
        <f t="shared" si="305"/>
        <v>2</v>
      </c>
      <c r="AU1110" s="28" t="str">
        <f t="shared" si="306"/>
        <v>库存为2</v>
      </c>
      <c r="AV1110" s="34" t="str">
        <f>IFERROR(时间!$B$4+AU1110,"上周无销量")</f>
        <v>上周无销量</v>
      </c>
    </row>
    <row r="1111" spans="1:48">
      <c r="A1111" s="18" t="s">
        <v>1156</v>
      </c>
      <c r="B1111" t="str">
        <f>VLOOKUP(A1111,'[1]sku-asin（子）'!$A:$B,2,0)</f>
        <v>B07885CN8W</v>
      </c>
      <c r="C1111" t="str">
        <f>VLOOKUP(A1111,'[1]子sku-父sku'!$A:$B,2,0)</f>
        <v>MY-LYPoint021</v>
      </c>
      <c r="D1111" s="28">
        <f>IFERROR(VLOOKUP(A1111,[2]库存报告使用数据处理!$A:$C,3,0),0)</f>
        <v>0</v>
      </c>
      <c r="E1111" s="28">
        <f>IFERROR(VLOOKUP(A1111,[2]库存报告使用数据处理!$A:$D,4,0),0)</f>
        <v>1</v>
      </c>
      <c r="F1111" s="28">
        <f>IFERROR(VLOOKUP(A1111,[2]库存报告使用数据处理!$A:$E,5,0),0)</f>
        <v>0</v>
      </c>
      <c r="G1111" s="28">
        <f>IFERROR(VLOOKUP(A1111,[2]库存报告使用数据处理!$A:$F,6,0),0)</f>
        <v>0</v>
      </c>
      <c r="H1111" s="29">
        <f>IFERROR(VLOOKUP(A1111,[2]库存报告使用数据处理!$A:$G,7,0),0)</f>
        <v>19.99</v>
      </c>
      <c r="I1111">
        <f>IFERROR(VLOOKUP(A1111,[5]数据处理!$A:$B,2,0),0)</f>
        <v>0</v>
      </c>
      <c r="J1111" s="30">
        <f>IFERROR(VLOOKUP(A1111,[5]数据处理!$A:$D,4,0),0)</f>
        <v>0</v>
      </c>
      <c r="K1111" s="30">
        <f>IFERROR(VLOOKUP(A1111,[5]数据处理!$A:$E,5,0),0)</f>
        <v>0</v>
      </c>
      <c r="L1111" s="30">
        <f>IFERROR(VLOOKUP(A1111,[5]数据处理!$A:$G,7,0),0)</f>
        <v>0</v>
      </c>
      <c r="M1111">
        <f t="shared" si="290"/>
        <v>0</v>
      </c>
      <c r="N1111">
        <f>IFERROR(VLOOKUP(A1111,[5]数据处理!$A:$C,3,0),0)</f>
        <v>0</v>
      </c>
      <c r="O1111">
        <f>IFERROR(VLOOKUP($A1111,[5]数据处理!$A:$N,14,0),0)</f>
        <v>0</v>
      </c>
      <c r="P1111" t="str">
        <f>IFERROR(VLOOKUP($A1111,[3]库存报告使用数据!$A$1:$B$65536,2,0),"")</f>
        <v/>
      </c>
      <c r="Q1111" t="str">
        <f>IFERROR(VLOOKUP($A1111,[3]库存报告使用数据!$A$1:$E$65536,5,0),"")</f>
        <v/>
      </c>
      <c r="R1111" t="str">
        <f>IFERROR(VLOOKUP($A1111,[3]库存报告使用数据!$A$1:$H$65536,8,0),"")</f>
        <v/>
      </c>
      <c r="S1111" t="str">
        <f>IFERROR(VLOOKUP($A1111,[3]库存报告使用数据!$A$1:$K$65536,11,0),"")</f>
        <v/>
      </c>
      <c r="T1111" t="str">
        <f>IFERROR(VLOOKUP($A1111,[3]库存报告使用数据!$A$1:$C$65536,3,0),"")</f>
        <v/>
      </c>
      <c r="U1111" t="str">
        <f>IFERROR(VLOOKUP($A1111,[3]库存报告使用数据!$A$1:$F$65536,6,0),"")</f>
        <v/>
      </c>
      <c r="V1111" t="str">
        <f>IFERROR(VLOOKUP($A1111,[3]库存报告使用数据!$A$1:$I$65536,9,0),"")</f>
        <v/>
      </c>
      <c r="W1111" t="str">
        <f>IFERROR(VLOOKUP($A1111,[3]库存报告使用数据!$A$1:$L$65536,12,0),"")</f>
        <v/>
      </c>
      <c r="X1111" s="20" t="str">
        <f t="shared" si="291"/>
        <v/>
      </c>
      <c r="Y1111" s="20" t="str">
        <f t="shared" si="292"/>
        <v/>
      </c>
      <c r="Z1111" s="20" t="str">
        <f t="shared" si="293"/>
        <v/>
      </c>
      <c r="AA1111" s="20" t="str">
        <f t="shared" si="294"/>
        <v/>
      </c>
      <c r="AB1111" t="str">
        <f>IFERROR(VLOOKUP($A1111,[3]库存报告使用数据!$A$1:$D$65536,4,0),"")</f>
        <v/>
      </c>
      <c r="AC1111" t="str">
        <f>IFERROR(VLOOKUP($A1111,[3]库存报告使用数据!$A$1:$G$65536,7,0),"")</f>
        <v/>
      </c>
      <c r="AD1111" t="str">
        <f>IFERROR(VLOOKUP($A1111,[3]库存报告使用数据!$A$1:$J$65536,10,0),"")</f>
        <v/>
      </c>
      <c r="AE1111" t="str">
        <f>IFERROR(VLOOKUP($A1111,[3]库存报告使用数据!$A$1:$M$65536,13,0),"")</f>
        <v/>
      </c>
      <c r="AF1111" s="20" t="str">
        <f t="shared" si="295"/>
        <v/>
      </c>
      <c r="AG1111" s="20" t="str">
        <f t="shared" si="296"/>
        <v/>
      </c>
      <c r="AH1111" s="20" t="str">
        <f t="shared" si="297"/>
        <v/>
      </c>
      <c r="AI1111" s="20" t="str">
        <f t="shared" si="298"/>
        <v/>
      </c>
      <c r="AJ1111">
        <f>IFERROR(VLOOKUP($B1111,[4]库存报告使用数据!$A$1:$B$65536,2,0),0)</f>
        <v>0</v>
      </c>
      <c r="AK1111">
        <f>IFERROR(VLOOKUP($B1111,[4]库存报告使用数据!$A$1:$C$65536,3,0),)</f>
        <v>0</v>
      </c>
      <c r="AL1111">
        <f>IFERROR(VLOOKUP($B1111,[4]库存报告使用数据!$A$1:$D$65536,4,0),)</f>
        <v>0</v>
      </c>
      <c r="AM1111">
        <f>IFERROR(VLOOKUP($B1111,[4]库存报告使用数据!$A$1:$E$65536,5,0),)</f>
        <v>0</v>
      </c>
      <c r="AN1111" s="20" t="str">
        <f t="shared" si="299"/>
        <v/>
      </c>
      <c r="AO1111" s="20" t="str">
        <f t="shared" si="300"/>
        <v/>
      </c>
      <c r="AP1111" s="20" t="str">
        <f t="shared" si="301"/>
        <v/>
      </c>
      <c r="AQ1111" s="20" t="str">
        <f t="shared" si="302"/>
        <v/>
      </c>
      <c r="AR1111" s="32">
        <f t="shared" si="303"/>
        <v>0</v>
      </c>
      <c r="AS1111" s="32">
        <f t="shared" si="304"/>
        <v>0</v>
      </c>
      <c r="AT1111" s="32">
        <f t="shared" si="305"/>
        <v>0</v>
      </c>
      <c r="AU1111" s="28" t="str">
        <f t="shared" si="306"/>
        <v>库存为0</v>
      </c>
      <c r="AV1111" s="34" t="str">
        <f>IFERROR(时间!$B$4+AU1111,"上周无销量")</f>
        <v>上周无销量</v>
      </c>
    </row>
    <row r="1112" spans="1:48">
      <c r="A1112" s="18" t="s">
        <v>1157</v>
      </c>
      <c r="B1112" t="str">
        <f>VLOOKUP(A1112,'[1]sku-asin（子）'!$A:$B,2,0)</f>
        <v>B0787RRYKM</v>
      </c>
      <c r="C1112" t="str">
        <f>VLOOKUP(A1112,'[1]子sku-父sku'!$A:$B,2,0)</f>
        <v>MY-LYPoint021</v>
      </c>
      <c r="D1112" s="28">
        <f>IFERROR(VLOOKUP(A1112,[2]库存报告使用数据处理!$A:$C,3,0),0)</f>
        <v>0</v>
      </c>
      <c r="E1112" s="28">
        <f>IFERROR(VLOOKUP(A1112,[2]库存报告使用数据处理!$A:$D,4,0),0)</f>
        <v>0</v>
      </c>
      <c r="F1112" s="28">
        <f>IFERROR(VLOOKUP(A1112,[2]库存报告使用数据处理!$A:$E,5,0),0)</f>
        <v>0</v>
      </c>
      <c r="G1112" s="28">
        <f>IFERROR(VLOOKUP(A1112,[2]库存报告使用数据处理!$A:$F,6,0),0)</f>
        <v>0</v>
      </c>
      <c r="H1112" s="29">
        <f>IFERROR(VLOOKUP(A1112,[2]库存报告使用数据处理!$A:$G,7,0),0)</f>
        <v>0</v>
      </c>
      <c r="I1112">
        <f>IFERROR(VLOOKUP(A1112,[5]数据处理!$A:$B,2,0),0)</f>
        <v>0</v>
      </c>
      <c r="J1112" s="30">
        <f>IFERROR(VLOOKUP(A1112,[5]数据处理!$A:$D,4,0),0)</f>
        <v>0</v>
      </c>
      <c r="K1112" s="30">
        <f>IFERROR(VLOOKUP(A1112,[5]数据处理!$A:$E,5,0),0)</f>
        <v>0</v>
      </c>
      <c r="L1112" s="30">
        <f>IFERROR(VLOOKUP(A1112,[5]数据处理!$A:$G,7,0),0)</f>
        <v>0</v>
      </c>
      <c r="M1112">
        <f t="shared" si="290"/>
        <v>0</v>
      </c>
      <c r="N1112">
        <f>IFERROR(VLOOKUP(A1112,[5]数据处理!$A:$C,3,0),0)</f>
        <v>0</v>
      </c>
      <c r="O1112">
        <f>IFERROR(VLOOKUP($A1112,[5]数据处理!$A:$N,14,0),0)</f>
        <v>0</v>
      </c>
      <c r="P1112">
        <f>IFERROR(VLOOKUP($A1112,[3]库存报告使用数据!$A$1:$B$65536,2,0),"")</f>
        <v>0</v>
      </c>
      <c r="Q1112">
        <f>IFERROR(VLOOKUP($A1112,[3]库存报告使用数据!$A$1:$E$65536,5,0),"")</f>
        <v>0</v>
      </c>
      <c r="R1112">
        <f>IFERROR(VLOOKUP($A1112,[3]库存报告使用数据!$A$1:$H$65536,8,0),"")</f>
        <v>0</v>
      </c>
      <c r="S1112">
        <f>IFERROR(VLOOKUP($A1112,[3]库存报告使用数据!$A$1:$K$65536,11,0),"")</f>
        <v>0</v>
      </c>
      <c r="T1112">
        <f>IFERROR(VLOOKUP($A1112,[3]库存报告使用数据!$A$1:$C$65536,3,0),"")</f>
        <v>0</v>
      </c>
      <c r="U1112">
        <f>IFERROR(VLOOKUP($A1112,[3]库存报告使用数据!$A$1:$F$65536,6,0),"")</f>
        <v>0</v>
      </c>
      <c r="V1112">
        <f>IFERROR(VLOOKUP($A1112,[3]库存报告使用数据!$A$1:$I$65536,9,0),"")</f>
        <v>0</v>
      </c>
      <c r="W1112">
        <f>IFERROR(VLOOKUP($A1112,[3]库存报告使用数据!$A$1:$L$65536,12,0),"")</f>
        <v>0</v>
      </c>
      <c r="X1112" s="20" t="str">
        <f t="shared" si="291"/>
        <v/>
      </c>
      <c r="Y1112" s="20" t="str">
        <f t="shared" si="292"/>
        <v/>
      </c>
      <c r="Z1112" s="20" t="str">
        <f t="shared" si="293"/>
        <v/>
      </c>
      <c r="AA1112" s="20" t="str">
        <f t="shared" si="294"/>
        <v/>
      </c>
      <c r="AB1112">
        <f>IFERROR(VLOOKUP($A1112,[3]库存报告使用数据!$A$1:$D$65536,4,0),"")</f>
        <v>0</v>
      </c>
      <c r="AC1112">
        <f>IFERROR(VLOOKUP($A1112,[3]库存报告使用数据!$A$1:$G$65536,7,0),"")</f>
        <v>0</v>
      </c>
      <c r="AD1112">
        <f>IFERROR(VLOOKUP($A1112,[3]库存报告使用数据!$A$1:$J$65536,10,0),"")</f>
        <v>0</v>
      </c>
      <c r="AE1112">
        <f>IFERROR(VLOOKUP($A1112,[3]库存报告使用数据!$A$1:$M$65536,13,0),"")</f>
        <v>0</v>
      </c>
      <c r="AF1112" s="20" t="str">
        <f t="shared" si="295"/>
        <v/>
      </c>
      <c r="AG1112" s="20" t="str">
        <f t="shared" si="296"/>
        <v/>
      </c>
      <c r="AH1112" s="20" t="str">
        <f t="shared" si="297"/>
        <v/>
      </c>
      <c r="AI1112" s="20" t="str">
        <f t="shared" si="298"/>
        <v/>
      </c>
      <c r="AJ1112">
        <f>IFERROR(VLOOKUP($B1112,[4]库存报告使用数据!$A$1:$B$65536,2,0),0)</f>
        <v>0</v>
      </c>
      <c r="AK1112">
        <f>IFERROR(VLOOKUP($B1112,[4]库存报告使用数据!$A$1:$C$65536,3,0),)</f>
        <v>0</v>
      </c>
      <c r="AL1112">
        <f>IFERROR(VLOOKUP($B1112,[4]库存报告使用数据!$A$1:$D$65536,4,0),)</f>
        <v>0</v>
      </c>
      <c r="AM1112">
        <f>IFERROR(VLOOKUP($B1112,[4]库存报告使用数据!$A$1:$E$65536,5,0),)</f>
        <v>0</v>
      </c>
      <c r="AN1112" s="20" t="str">
        <f t="shared" si="299"/>
        <v/>
      </c>
      <c r="AO1112" s="20" t="str">
        <f t="shared" si="300"/>
        <v/>
      </c>
      <c r="AP1112" s="20" t="str">
        <f t="shared" si="301"/>
        <v/>
      </c>
      <c r="AQ1112" s="20" t="str">
        <f t="shared" si="302"/>
        <v/>
      </c>
      <c r="AR1112" s="32">
        <f t="shared" si="303"/>
        <v>0</v>
      </c>
      <c r="AS1112" s="32">
        <f t="shared" si="304"/>
        <v>0</v>
      </c>
      <c r="AT1112" s="32">
        <f t="shared" si="305"/>
        <v>0</v>
      </c>
      <c r="AU1112" s="28" t="str">
        <f t="shared" si="306"/>
        <v>库存为0</v>
      </c>
      <c r="AV1112" s="34" t="str">
        <f>IFERROR(时间!$B$4+AU1112,"上周无销量")</f>
        <v>上周无销量</v>
      </c>
    </row>
    <row r="1113" spans="1:48">
      <c r="A1113" s="18" t="s">
        <v>1158</v>
      </c>
      <c r="B1113" t="str">
        <f>VLOOKUP(A1113,'[1]sku-asin（子）'!$A:$B,2,0)</f>
        <v>B0787WKVPV</v>
      </c>
      <c r="C1113" t="str">
        <f>VLOOKUP(A1113,'[1]子sku-父sku'!$A:$B,2,0)</f>
        <v>MY-LYPoint021</v>
      </c>
      <c r="D1113" s="28">
        <f>IFERROR(VLOOKUP(A1113,[2]库存报告使用数据处理!$A:$C,3,0),0)</f>
        <v>0</v>
      </c>
      <c r="E1113" s="28">
        <f>IFERROR(VLOOKUP(A1113,[2]库存报告使用数据处理!$A:$D,4,0),0)</f>
        <v>0</v>
      </c>
      <c r="F1113" s="28">
        <f>IFERROR(VLOOKUP(A1113,[2]库存报告使用数据处理!$A:$E,5,0),0)</f>
        <v>0</v>
      </c>
      <c r="G1113" s="28">
        <f>IFERROR(VLOOKUP(A1113,[2]库存报告使用数据处理!$A:$F,6,0),0)</f>
        <v>0</v>
      </c>
      <c r="H1113" s="29">
        <f>IFERROR(VLOOKUP(A1113,[2]库存报告使用数据处理!$A:$G,7,0),0)</f>
        <v>0</v>
      </c>
      <c r="I1113">
        <f>IFERROR(VLOOKUP(A1113,[5]数据处理!$A:$B,2,0),0)</f>
        <v>1</v>
      </c>
      <c r="J1113" s="30">
        <f>IFERROR(VLOOKUP(A1113,[5]数据处理!$A:$D,4,0),0)</f>
        <v>0</v>
      </c>
      <c r="K1113" s="30">
        <f>IFERROR(VLOOKUP(A1113,[5]数据处理!$A:$E,5,0),0)</f>
        <v>0</v>
      </c>
      <c r="L1113" s="30">
        <f>IFERROR(VLOOKUP(A1113,[5]数据处理!$A:$G,7,0),0)</f>
        <v>0</v>
      </c>
      <c r="M1113">
        <f t="shared" si="290"/>
        <v>1</v>
      </c>
      <c r="N1113">
        <f>IFERROR(VLOOKUP(A1113,[5]数据处理!$A:$C,3,0),0)</f>
        <v>0</v>
      </c>
      <c r="O1113">
        <f>IFERROR(VLOOKUP($A1113,[5]数据处理!$A:$N,14,0),0)</f>
        <v>0</v>
      </c>
      <c r="P1113" t="str">
        <f>IFERROR(VLOOKUP($A1113,[3]库存报告使用数据!$A$1:$B$65536,2,0),"")</f>
        <v/>
      </c>
      <c r="Q1113" t="str">
        <f>IFERROR(VLOOKUP($A1113,[3]库存报告使用数据!$A$1:$E$65536,5,0),"")</f>
        <v/>
      </c>
      <c r="R1113" t="str">
        <f>IFERROR(VLOOKUP($A1113,[3]库存报告使用数据!$A$1:$H$65536,8,0),"")</f>
        <v/>
      </c>
      <c r="S1113" t="str">
        <f>IFERROR(VLOOKUP($A1113,[3]库存报告使用数据!$A$1:$K$65536,11,0),"")</f>
        <v/>
      </c>
      <c r="T1113" t="str">
        <f>IFERROR(VLOOKUP($A1113,[3]库存报告使用数据!$A$1:$C$65536,3,0),"")</f>
        <v/>
      </c>
      <c r="U1113" t="str">
        <f>IFERROR(VLOOKUP($A1113,[3]库存报告使用数据!$A$1:$F$65536,6,0),"")</f>
        <v/>
      </c>
      <c r="V1113" t="str">
        <f>IFERROR(VLOOKUP($A1113,[3]库存报告使用数据!$A$1:$I$65536,9,0),"")</f>
        <v/>
      </c>
      <c r="W1113" t="str">
        <f>IFERROR(VLOOKUP($A1113,[3]库存报告使用数据!$A$1:$L$65536,12,0),"")</f>
        <v/>
      </c>
      <c r="X1113" s="20" t="str">
        <f t="shared" si="291"/>
        <v/>
      </c>
      <c r="Y1113" s="20" t="str">
        <f t="shared" si="292"/>
        <v/>
      </c>
      <c r="Z1113" s="20" t="str">
        <f t="shared" si="293"/>
        <v/>
      </c>
      <c r="AA1113" s="20" t="str">
        <f t="shared" si="294"/>
        <v/>
      </c>
      <c r="AB1113" t="str">
        <f>IFERROR(VLOOKUP($A1113,[3]库存报告使用数据!$A$1:$D$65536,4,0),"")</f>
        <v/>
      </c>
      <c r="AC1113" t="str">
        <f>IFERROR(VLOOKUP($A1113,[3]库存报告使用数据!$A$1:$G$65536,7,0),"")</f>
        <v/>
      </c>
      <c r="AD1113" t="str">
        <f>IFERROR(VLOOKUP($A1113,[3]库存报告使用数据!$A$1:$J$65536,10,0),"")</f>
        <v/>
      </c>
      <c r="AE1113" t="str">
        <f>IFERROR(VLOOKUP($A1113,[3]库存报告使用数据!$A$1:$M$65536,13,0),"")</f>
        <v/>
      </c>
      <c r="AF1113" s="20" t="str">
        <f t="shared" si="295"/>
        <v/>
      </c>
      <c r="AG1113" s="20" t="str">
        <f t="shared" si="296"/>
        <v/>
      </c>
      <c r="AH1113" s="20" t="str">
        <f t="shared" si="297"/>
        <v/>
      </c>
      <c r="AI1113" s="20" t="str">
        <f t="shared" si="298"/>
        <v/>
      </c>
      <c r="AJ1113">
        <f>IFERROR(VLOOKUP($B1113,[4]库存报告使用数据!$A$1:$B$65536,2,0),0)</f>
        <v>1</v>
      </c>
      <c r="AK1113">
        <f>IFERROR(VLOOKUP($B1113,[4]库存报告使用数据!$A$1:$C$65536,3,0),)</f>
        <v>0</v>
      </c>
      <c r="AL1113">
        <f>IFERROR(VLOOKUP($B1113,[4]库存报告使用数据!$A$1:$D$65536,4,0),)</f>
        <v>1</v>
      </c>
      <c r="AM1113">
        <f>IFERROR(VLOOKUP($B1113,[4]库存报告使用数据!$A$1:$E$65536,5,0),)</f>
        <v>2</v>
      </c>
      <c r="AN1113" s="20">
        <f t="shared" si="299"/>
        <v>0</v>
      </c>
      <c r="AO1113" s="20" t="str">
        <f t="shared" si="300"/>
        <v/>
      </c>
      <c r="AP1113" s="20">
        <f t="shared" si="301"/>
        <v>0</v>
      </c>
      <c r="AQ1113" s="20">
        <f t="shared" si="302"/>
        <v>0</v>
      </c>
      <c r="AR1113" s="32">
        <f t="shared" si="303"/>
        <v>0</v>
      </c>
      <c r="AS1113" s="32">
        <f t="shared" si="304"/>
        <v>0</v>
      </c>
      <c r="AT1113" s="32">
        <f t="shared" si="305"/>
        <v>1</v>
      </c>
      <c r="AU1113" s="28" t="str">
        <f t="shared" si="306"/>
        <v>库存为1</v>
      </c>
      <c r="AV1113" s="34" t="str">
        <f>IFERROR(时间!$B$4+AU1113,"上周无销量")</f>
        <v>上周无销量</v>
      </c>
    </row>
    <row r="1114" spans="1:48">
      <c r="A1114" s="18" t="s">
        <v>1159</v>
      </c>
      <c r="B1114" t="str">
        <f>VLOOKUP(A1114,'[1]sku-asin（子）'!$A:$B,2,0)</f>
        <v>B073XL4P7Q</v>
      </c>
      <c r="C1114" t="str">
        <f>VLOOKUP(A1114,'[1]子sku-父sku'!$A:$B,2,0)</f>
        <v>MY-LYPoint021</v>
      </c>
      <c r="D1114" s="28">
        <f>IFERROR(VLOOKUP(A1114,[2]库存报告使用数据处理!$A:$C,3,0),0)</f>
        <v>0</v>
      </c>
      <c r="E1114" s="28">
        <f>IFERROR(VLOOKUP(A1114,[2]库存报告使用数据处理!$A:$D,4,0),0)</f>
        <v>0</v>
      </c>
      <c r="F1114" s="28">
        <f>IFERROR(VLOOKUP(A1114,[2]库存报告使用数据处理!$A:$E,5,0),0)</f>
        <v>1</v>
      </c>
      <c r="G1114" s="28">
        <f>IFERROR(VLOOKUP(A1114,[2]库存报告使用数据处理!$A:$F,6,0),0)</f>
        <v>0</v>
      </c>
      <c r="H1114" s="29">
        <f>IFERROR(VLOOKUP(A1114,[2]库存报告使用数据处理!$A:$G,7,0),0)</f>
        <v>24.99</v>
      </c>
      <c r="I1114">
        <f>IFERROR(VLOOKUP(A1114,[5]数据处理!$A:$B,2,0),0)</f>
        <v>0</v>
      </c>
      <c r="J1114" s="30">
        <f>IFERROR(VLOOKUP(A1114,[5]数据处理!$A:$D,4,0),0)</f>
        <v>0</v>
      </c>
      <c r="K1114" s="30">
        <f>IFERROR(VLOOKUP(A1114,[5]数据处理!$A:$E,5,0),0)</f>
        <v>0</v>
      </c>
      <c r="L1114" s="30">
        <f>IFERROR(VLOOKUP(A1114,[5]数据处理!$A:$G,7,0),0)</f>
        <v>0</v>
      </c>
      <c r="M1114">
        <f t="shared" si="290"/>
        <v>0</v>
      </c>
      <c r="N1114">
        <f>IFERROR(VLOOKUP(A1114,[5]数据处理!$A:$C,3,0),0)</f>
        <v>0</v>
      </c>
      <c r="O1114">
        <f>IFERROR(VLOOKUP($A1114,[5]数据处理!$A:$N,14,0),0)</f>
        <v>0</v>
      </c>
      <c r="P1114" t="str">
        <f>IFERROR(VLOOKUP($A1114,[3]库存报告使用数据!$A$1:$B$65536,2,0),"")</f>
        <v/>
      </c>
      <c r="Q1114" t="str">
        <f>IFERROR(VLOOKUP($A1114,[3]库存报告使用数据!$A$1:$E$65536,5,0),"")</f>
        <v/>
      </c>
      <c r="R1114" t="str">
        <f>IFERROR(VLOOKUP($A1114,[3]库存报告使用数据!$A$1:$H$65536,8,0),"")</f>
        <v/>
      </c>
      <c r="S1114" t="str">
        <f>IFERROR(VLOOKUP($A1114,[3]库存报告使用数据!$A$1:$K$65536,11,0),"")</f>
        <v/>
      </c>
      <c r="T1114" t="str">
        <f>IFERROR(VLOOKUP($A1114,[3]库存报告使用数据!$A$1:$C$65536,3,0),"")</f>
        <v/>
      </c>
      <c r="U1114" t="str">
        <f>IFERROR(VLOOKUP($A1114,[3]库存报告使用数据!$A$1:$F$65536,6,0),"")</f>
        <v/>
      </c>
      <c r="V1114" t="str">
        <f>IFERROR(VLOOKUP($A1114,[3]库存报告使用数据!$A$1:$I$65536,9,0),"")</f>
        <v/>
      </c>
      <c r="W1114" t="str">
        <f>IFERROR(VLOOKUP($A1114,[3]库存报告使用数据!$A$1:$L$65536,12,0),"")</f>
        <v/>
      </c>
      <c r="X1114" s="20" t="str">
        <f t="shared" si="291"/>
        <v/>
      </c>
      <c r="Y1114" s="20" t="str">
        <f t="shared" si="292"/>
        <v/>
      </c>
      <c r="Z1114" s="20" t="str">
        <f t="shared" si="293"/>
        <v/>
      </c>
      <c r="AA1114" s="20" t="str">
        <f t="shared" si="294"/>
        <v/>
      </c>
      <c r="AB1114" t="str">
        <f>IFERROR(VLOOKUP($A1114,[3]库存报告使用数据!$A$1:$D$65536,4,0),"")</f>
        <v/>
      </c>
      <c r="AC1114" t="str">
        <f>IFERROR(VLOOKUP($A1114,[3]库存报告使用数据!$A$1:$G$65536,7,0),"")</f>
        <v/>
      </c>
      <c r="AD1114" t="str">
        <f>IFERROR(VLOOKUP($A1114,[3]库存报告使用数据!$A$1:$J$65536,10,0),"")</f>
        <v/>
      </c>
      <c r="AE1114" t="str">
        <f>IFERROR(VLOOKUP($A1114,[3]库存报告使用数据!$A$1:$M$65536,13,0),"")</f>
        <v/>
      </c>
      <c r="AF1114" s="20" t="str">
        <f t="shared" si="295"/>
        <v/>
      </c>
      <c r="AG1114" s="20" t="str">
        <f t="shared" si="296"/>
        <v/>
      </c>
      <c r="AH1114" s="20" t="str">
        <f t="shared" si="297"/>
        <v/>
      </c>
      <c r="AI1114" s="20" t="str">
        <f t="shared" si="298"/>
        <v/>
      </c>
      <c r="AJ1114">
        <f>IFERROR(VLOOKUP($B1114,[4]库存报告使用数据!$A$1:$B$65536,2,0),0)</f>
        <v>0</v>
      </c>
      <c r="AK1114">
        <f>IFERROR(VLOOKUP($B1114,[4]库存报告使用数据!$A$1:$C$65536,3,0),)</f>
        <v>0</v>
      </c>
      <c r="AL1114">
        <f>IFERROR(VLOOKUP($B1114,[4]库存报告使用数据!$A$1:$D$65536,4,0),)</f>
        <v>0</v>
      </c>
      <c r="AM1114">
        <f>IFERROR(VLOOKUP($B1114,[4]库存报告使用数据!$A$1:$E$65536,5,0),)</f>
        <v>0</v>
      </c>
      <c r="AN1114" s="20" t="str">
        <f t="shared" si="299"/>
        <v/>
      </c>
      <c r="AO1114" s="20" t="str">
        <f t="shared" si="300"/>
        <v/>
      </c>
      <c r="AP1114" s="20" t="str">
        <f t="shared" si="301"/>
        <v/>
      </c>
      <c r="AQ1114" s="20" t="str">
        <f t="shared" si="302"/>
        <v/>
      </c>
      <c r="AR1114" s="32">
        <f t="shared" si="303"/>
        <v>0</v>
      </c>
      <c r="AS1114" s="32">
        <f t="shared" si="304"/>
        <v>0</v>
      </c>
      <c r="AT1114" s="32">
        <f t="shared" si="305"/>
        <v>0</v>
      </c>
      <c r="AU1114" s="28" t="str">
        <f t="shared" si="306"/>
        <v>库存为0</v>
      </c>
      <c r="AV1114" s="34" t="str">
        <f>IFERROR(时间!$B$4+AU1114,"上周无销量")</f>
        <v>上周无销量</v>
      </c>
    </row>
    <row r="1115" spans="1:48">
      <c r="A1115" s="18" t="s">
        <v>1160</v>
      </c>
      <c r="B1115" t="str">
        <f>VLOOKUP(A1115,'[1]sku-asin（子）'!$A:$B,2,0)</f>
        <v>B073XJLTJW</v>
      </c>
      <c r="C1115" t="str">
        <f>VLOOKUP(A1115,'[1]子sku-父sku'!$A:$B,2,0)</f>
        <v>MY-LYPoint021</v>
      </c>
      <c r="D1115" s="28">
        <f>IFERROR(VLOOKUP(A1115,[2]库存报告使用数据处理!$A:$C,3,0),0)</f>
        <v>0</v>
      </c>
      <c r="E1115" s="28">
        <f>IFERROR(VLOOKUP(A1115,[2]库存报告使用数据处理!$A:$D,4,0),0)</f>
        <v>0</v>
      </c>
      <c r="F1115" s="28">
        <f>IFERROR(VLOOKUP(A1115,[2]库存报告使用数据处理!$A:$E,5,0),0)</f>
        <v>2</v>
      </c>
      <c r="G1115" s="28">
        <f>IFERROR(VLOOKUP(A1115,[2]库存报告使用数据处理!$A:$F,6,0),0)</f>
        <v>0</v>
      </c>
      <c r="H1115" s="29">
        <f>IFERROR(VLOOKUP(A1115,[2]库存报告使用数据处理!$A:$G,7,0),0)</f>
        <v>22.49</v>
      </c>
      <c r="I1115">
        <f>IFERROR(VLOOKUP(A1115,[5]数据处理!$A:$B,2,0),0)</f>
        <v>0</v>
      </c>
      <c r="J1115" s="30">
        <f>IFERROR(VLOOKUP(A1115,[5]数据处理!$A:$D,4,0),0)</f>
        <v>0</v>
      </c>
      <c r="K1115" s="30">
        <f>IFERROR(VLOOKUP(A1115,[5]数据处理!$A:$E,5,0),0)</f>
        <v>0</v>
      </c>
      <c r="L1115" s="30">
        <f>IFERROR(VLOOKUP(A1115,[5]数据处理!$A:$G,7,0),0)</f>
        <v>0</v>
      </c>
      <c r="M1115">
        <f t="shared" si="290"/>
        <v>0</v>
      </c>
      <c r="N1115">
        <f>IFERROR(VLOOKUP(A1115,[5]数据处理!$A:$C,3,0),0)</f>
        <v>0</v>
      </c>
      <c r="O1115">
        <f>IFERROR(VLOOKUP($A1115,[5]数据处理!$A:$N,14,0),0)</f>
        <v>0</v>
      </c>
      <c r="P1115" t="str">
        <f>IFERROR(VLOOKUP($A1115,[3]库存报告使用数据!$A$1:$B$65536,2,0),"")</f>
        <v/>
      </c>
      <c r="Q1115" t="str">
        <f>IFERROR(VLOOKUP($A1115,[3]库存报告使用数据!$A$1:$E$65536,5,0),"")</f>
        <v/>
      </c>
      <c r="R1115" t="str">
        <f>IFERROR(VLOOKUP($A1115,[3]库存报告使用数据!$A$1:$H$65536,8,0),"")</f>
        <v/>
      </c>
      <c r="S1115" t="str">
        <f>IFERROR(VLOOKUP($A1115,[3]库存报告使用数据!$A$1:$K$65536,11,0),"")</f>
        <v/>
      </c>
      <c r="T1115" t="str">
        <f>IFERROR(VLOOKUP($A1115,[3]库存报告使用数据!$A$1:$C$65536,3,0),"")</f>
        <v/>
      </c>
      <c r="U1115" t="str">
        <f>IFERROR(VLOOKUP($A1115,[3]库存报告使用数据!$A$1:$F$65536,6,0),"")</f>
        <v/>
      </c>
      <c r="V1115" t="str">
        <f>IFERROR(VLOOKUP($A1115,[3]库存报告使用数据!$A$1:$I$65536,9,0),"")</f>
        <v/>
      </c>
      <c r="W1115" t="str">
        <f>IFERROR(VLOOKUP($A1115,[3]库存报告使用数据!$A$1:$L$65536,12,0),"")</f>
        <v/>
      </c>
      <c r="X1115" s="20" t="str">
        <f t="shared" si="291"/>
        <v/>
      </c>
      <c r="Y1115" s="20" t="str">
        <f t="shared" si="292"/>
        <v/>
      </c>
      <c r="Z1115" s="20" t="str">
        <f t="shared" si="293"/>
        <v/>
      </c>
      <c r="AA1115" s="20" t="str">
        <f t="shared" si="294"/>
        <v/>
      </c>
      <c r="AB1115" t="str">
        <f>IFERROR(VLOOKUP($A1115,[3]库存报告使用数据!$A$1:$D$65536,4,0),"")</f>
        <v/>
      </c>
      <c r="AC1115" t="str">
        <f>IFERROR(VLOOKUP($A1115,[3]库存报告使用数据!$A$1:$G$65536,7,0),"")</f>
        <v/>
      </c>
      <c r="AD1115" t="str">
        <f>IFERROR(VLOOKUP($A1115,[3]库存报告使用数据!$A$1:$J$65536,10,0),"")</f>
        <v/>
      </c>
      <c r="AE1115" t="str">
        <f>IFERROR(VLOOKUP($A1115,[3]库存报告使用数据!$A$1:$M$65536,13,0),"")</f>
        <v/>
      </c>
      <c r="AF1115" s="20" t="str">
        <f t="shared" si="295"/>
        <v/>
      </c>
      <c r="AG1115" s="20" t="str">
        <f t="shared" si="296"/>
        <v/>
      </c>
      <c r="AH1115" s="20" t="str">
        <f t="shared" si="297"/>
        <v/>
      </c>
      <c r="AI1115" s="20" t="str">
        <f t="shared" si="298"/>
        <v/>
      </c>
      <c r="AJ1115">
        <f>IFERROR(VLOOKUP($B1115,[4]库存报告使用数据!$A$1:$B$65536,2,0),0)</f>
        <v>0</v>
      </c>
      <c r="AK1115">
        <f>IFERROR(VLOOKUP($B1115,[4]库存报告使用数据!$A$1:$C$65536,3,0),)</f>
        <v>0</v>
      </c>
      <c r="AL1115">
        <f>IFERROR(VLOOKUP($B1115,[4]库存报告使用数据!$A$1:$D$65536,4,0),)</f>
        <v>2</v>
      </c>
      <c r="AM1115">
        <f>IFERROR(VLOOKUP($B1115,[4]库存报告使用数据!$A$1:$E$65536,5,0),)</f>
        <v>2</v>
      </c>
      <c r="AN1115" s="20" t="str">
        <f t="shared" si="299"/>
        <v/>
      </c>
      <c r="AO1115" s="20" t="str">
        <f t="shared" si="300"/>
        <v/>
      </c>
      <c r="AP1115" s="20">
        <f t="shared" si="301"/>
        <v>1</v>
      </c>
      <c r="AQ1115" s="20">
        <f t="shared" si="302"/>
        <v>0</v>
      </c>
      <c r="AR1115" s="32">
        <f t="shared" si="303"/>
        <v>0</v>
      </c>
      <c r="AS1115" s="32">
        <f t="shared" si="304"/>
        <v>0</v>
      </c>
      <c r="AT1115" s="32">
        <f t="shared" si="305"/>
        <v>0</v>
      </c>
      <c r="AU1115" s="28" t="str">
        <f t="shared" si="306"/>
        <v>库存为0</v>
      </c>
      <c r="AV1115" s="34" t="str">
        <f>IFERROR(时间!$B$4+AU1115,"上周无销量")</f>
        <v>上周无销量</v>
      </c>
    </row>
    <row r="1116" spans="1:48">
      <c r="A1116" s="18" t="s">
        <v>1161</v>
      </c>
      <c r="B1116" t="str">
        <f>VLOOKUP(A1116,'[1]sku-asin（子）'!$A:$B,2,0)</f>
        <v>B073XK5LBM</v>
      </c>
      <c r="C1116" t="str">
        <f>VLOOKUP(A1116,'[1]子sku-父sku'!$A:$B,2,0)</f>
        <v>MY-LYPoint021</v>
      </c>
      <c r="D1116" s="28">
        <f>IFERROR(VLOOKUP(A1116,[2]库存报告使用数据处理!$A:$C,3,0),0)</f>
        <v>0</v>
      </c>
      <c r="E1116" s="28">
        <f>IFERROR(VLOOKUP(A1116,[2]库存报告使用数据处理!$A:$D,4,0),0)</f>
        <v>0</v>
      </c>
      <c r="F1116" s="28">
        <f>IFERROR(VLOOKUP(A1116,[2]库存报告使用数据处理!$A:$E,5,0),0)</f>
        <v>0</v>
      </c>
      <c r="G1116" s="28">
        <f>IFERROR(VLOOKUP(A1116,[2]库存报告使用数据处理!$A:$F,6,0),0)</f>
        <v>0</v>
      </c>
      <c r="H1116" s="29">
        <f>IFERROR(VLOOKUP(A1116,[2]库存报告使用数据处理!$A:$G,7,0),0)</f>
        <v>0</v>
      </c>
      <c r="I1116">
        <f>IFERROR(VLOOKUP(A1116,[5]数据处理!$A:$B,2,0),0)</f>
        <v>0</v>
      </c>
      <c r="J1116" s="30">
        <f>IFERROR(VLOOKUP(A1116,[5]数据处理!$A:$D,4,0),0)</f>
        <v>0</v>
      </c>
      <c r="K1116" s="30">
        <f>IFERROR(VLOOKUP(A1116,[5]数据处理!$A:$E,5,0),0)</f>
        <v>0</v>
      </c>
      <c r="L1116" s="30">
        <f>IFERROR(VLOOKUP(A1116,[5]数据处理!$A:$G,7,0),0)</f>
        <v>0</v>
      </c>
      <c r="M1116">
        <f t="shared" si="290"/>
        <v>0</v>
      </c>
      <c r="N1116">
        <f>IFERROR(VLOOKUP(A1116,[5]数据处理!$A:$C,3,0),0)</f>
        <v>0</v>
      </c>
      <c r="O1116">
        <f>IFERROR(VLOOKUP($A1116,[5]数据处理!$A:$N,14,0),0)</f>
        <v>0</v>
      </c>
      <c r="P1116" t="str">
        <f>IFERROR(VLOOKUP($A1116,[3]库存报告使用数据!$A$1:$B$65536,2,0),"")</f>
        <v/>
      </c>
      <c r="Q1116" t="str">
        <f>IFERROR(VLOOKUP($A1116,[3]库存报告使用数据!$A$1:$E$65536,5,0),"")</f>
        <v/>
      </c>
      <c r="R1116" t="str">
        <f>IFERROR(VLOOKUP($A1116,[3]库存报告使用数据!$A$1:$H$65536,8,0),"")</f>
        <v/>
      </c>
      <c r="S1116" t="str">
        <f>IFERROR(VLOOKUP($A1116,[3]库存报告使用数据!$A$1:$K$65536,11,0),"")</f>
        <v/>
      </c>
      <c r="T1116" t="str">
        <f>IFERROR(VLOOKUP($A1116,[3]库存报告使用数据!$A$1:$C$65536,3,0),"")</f>
        <v/>
      </c>
      <c r="U1116" t="str">
        <f>IFERROR(VLOOKUP($A1116,[3]库存报告使用数据!$A$1:$F$65536,6,0),"")</f>
        <v/>
      </c>
      <c r="V1116" t="str">
        <f>IFERROR(VLOOKUP($A1116,[3]库存报告使用数据!$A$1:$I$65536,9,0),"")</f>
        <v/>
      </c>
      <c r="W1116" t="str">
        <f>IFERROR(VLOOKUP($A1116,[3]库存报告使用数据!$A$1:$L$65536,12,0),"")</f>
        <v/>
      </c>
      <c r="X1116" s="20" t="str">
        <f t="shared" si="291"/>
        <v/>
      </c>
      <c r="Y1116" s="20" t="str">
        <f t="shared" si="292"/>
        <v/>
      </c>
      <c r="Z1116" s="20" t="str">
        <f t="shared" si="293"/>
        <v/>
      </c>
      <c r="AA1116" s="20" t="str">
        <f t="shared" si="294"/>
        <v/>
      </c>
      <c r="AB1116" t="str">
        <f>IFERROR(VLOOKUP($A1116,[3]库存报告使用数据!$A$1:$D$65536,4,0),"")</f>
        <v/>
      </c>
      <c r="AC1116" t="str">
        <f>IFERROR(VLOOKUP($A1116,[3]库存报告使用数据!$A$1:$G$65536,7,0),"")</f>
        <v/>
      </c>
      <c r="AD1116" t="str">
        <f>IFERROR(VLOOKUP($A1116,[3]库存报告使用数据!$A$1:$J$65536,10,0),"")</f>
        <v/>
      </c>
      <c r="AE1116" t="str">
        <f>IFERROR(VLOOKUP($A1116,[3]库存报告使用数据!$A$1:$M$65536,13,0),"")</f>
        <v/>
      </c>
      <c r="AF1116" s="20" t="str">
        <f t="shared" si="295"/>
        <v/>
      </c>
      <c r="AG1116" s="20" t="str">
        <f t="shared" si="296"/>
        <v/>
      </c>
      <c r="AH1116" s="20" t="str">
        <f t="shared" si="297"/>
        <v/>
      </c>
      <c r="AI1116" s="20" t="str">
        <f t="shared" si="298"/>
        <v/>
      </c>
      <c r="AJ1116">
        <f>IFERROR(VLOOKUP($B1116,[4]库存报告使用数据!$A$1:$B$65536,2,0),0)</f>
        <v>0</v>
      </c>
      <c r="AK1116">
        <f>IFERROR(VLOOKUP($B1116,[4]库存报告使用数据!$A$1:$C$65536,3,0),)</f>
        <v>0</v>
      </c>
      <c r="AL1116">
        <f>IFERROR(VLOOKUP($B1116,[4]库存报告使用数据!$A$1:$D$65536,4,0),)</f>
        <v>0</v>
      </c>
      <c r="AM1116">
        <f>IFERROR(VLOOKUP($B1116,[4]库存报告使用数据!$A$1:$E$65536,5,0),)</f>
        <v>0</v>
      </c>
      <c r="AN1116" s="20" t="str">
        <f t="shared" si="299"/>
        <v/>
      </c>
      <c r="AO1116" s="20" t="str">
        <f t="shared" si="300"/>
        <v/>
      </c>
      <c r="AP1116" s="20" t="str">
        <f t="shared" si="301"/>
        <v/>
      </c>
      <c r="AQ1116" s="20" t="str">
        <f t="shared" si="302"/>
        <v/>
      </c>
      <c r="AR1116" s="32">
        <f t="shared" si="303"/>
        <v>0</v>
      </c>
      <c r="AS1116" s="32">
        <f t="shared" si="304"/>
        <v>0</v>
      </c>
      <c r="AT1116" s="32">
        <f t="shared" si="305"/>
        <v>0</v>
      </c>
      <c r="AU1116" s="28" t="str">
        <f t="shared" si="306"/>
        <v>库存为0</v>
      </c>
      <c r="AV1116" s="34" t="str">
        <f>IFERROR(时间!$B$4+AU1116,"上周无销量")</f>
        <v>上周无销量</v>
      </c>
    </row>
    <row r="1117" spans="1:48">
      <c r="A1117" s="18" t="s">
        <v>1162</v>
      </c>
      <c r="B1117" t="str">
        <f>VLOOKUP(A1117,'[1]sku-asin（子）'!$A:$B,2,0)</f>
        <v>B073XJV446</v>
      </c>
      <c r="C1117" t="str">
        <f>VLOOKUP(A1117,'[1]子sku-父sku'!$A:$B,2,0)</f>
        <v>MY-LYPoint021</v>
      </c>
      <c r="D1117" s="28">
        <f>IFERROR(VLOOKUP(A1117,[2]库存报告使用数据处理!$A:$C,3,0),0)</f>
        <v>0</v>
      </c>
      <c r="E1117" s="28">
        <f>IFERROR(VLOOKUP(A1117,[2]库存报告使用数据处理!$A:$D,4,0),0)</f>
        <v>0</v>
      </c>
      <c r="F1117" s="28">
        <f>IFERROR(VLOOKUP(A1117,[2]库存报告使用数据处理!$A:$E,5,0),0)</f>
        <v>0</v>
      </c>
      <c r="G1117" s="28">
        <f>IFERROR(VLOOKUP(A1117,[2]库存报告使用数据处理!$A:$F,6,0),0)</f>
        <v>1</v>
      </c>
      <c r="H1117" s="29">
        <f>IFERROR(VLOOKUP(A1117,[2]库存报告使用数据处理!$A:$G,7,0),0)</f>
        <v>19.99</v>
      </c>
      <c r="I1117">
        <f>IFERROR(VLOOKUP(A1117,[5]数据处理!$A:$B,2,0),0)</f>
        <v>1</v>
      </c>
      <c r="J1117" s="30">
        <f>IFERROR(VLOOKUP(A1117,[5]数据处理!$A:$D,4,0),0)</f>
        <v>0</v>
      </c>
      <c r="K1117" s="30">
        <f>IFERROR(VLOOKUP(A1117,[5]数据处理!$A:$E,5,0),0)</f>
        <v>0</v>
      </c>
      <c r="L1117" s="30">
        <f>IFERROR(VLOOKUP(A1117,[5]数据处理!$A:$G,7,0),0)</f>
        <v>0</v>
      </c>
      <c r="M1117">
        <f t="shared" si="290"/>
        <v>1</v>
      </c>
      <c r="N1117">
        <f>IFERROR(VLOOKUP(A1117,[5]数据处理!$A:$C,3,0),0)</f>
        <v>0</v>
      </c>
      <c r="O1117">
        <f>IFERROR(VLOOKUP($A1117,[5]数据处理!$A:$N,14,0),0)</f>
        <v>0</v>
      </c>
      <c r="P1117" t="str">
        <f>IFERROR(VLOOKUP($A1117,[3]库存报告使用数据!$A$1:$B$65536,2,0),"")</f>
        <v/>
      </c>
      <c r="Q1117" t="str">
        <f>IFERROR(VLOOKUP($A1117,[3]库存报告使用数据!$A$1:$E$65536,5,0),"")</f>
        <v/>
      </c>
      <c r="R1117" t="str">
        <f>IFERROR(VLOOKUP($A1117,[3]库存报告使用数据!$A$1:$H$65536,8,0),"")</f>
        <v/>
      </c>
      <c r="S1117" t="str">
        <f>IFERROR(VLOOKUP($A1117,[3]库存报告使用数据!$A$1:$K$65536,11,0),"")</f>
        <v/>
      </c>
      <c r="T1117" t="str">
        <f>IFERROR(VLOOKUP($A1117,[3]库存报告使用数据!$A$1:$C$65536,3,0),"")</f>
        <v/>
      </c>
      <c r="U1117" t="str">
        <f>IFERROR(VLOOKUP($A1117,[3]库存报告使用数据!$A$1:$F$65536,6,0),"")</f>
        <v/>
      </c>
      <c r="V1117" t="str">
        <f>IFERROR(VLOOKUP($A1117,[3]库存报告使用数据!$A$1:$I$65536,9,0),"")</f>
        <v/>
      </c>
      <c r="W1117" t="str">
        <f>IFERROR(VLOOKUP($A1117,[3]库存报告使用数据!$A$1:$L$65536,12,0),"")</f>
        <v/>
      </c>
      <c r="X1117" s="20" t="str">
        <f t="shared" si="291"/>
        <v/>
      </c>
      <c r="Y1117" s="20" t="str">
        <f t="shared" si="292"/>
        <v/>
      </c>
      <c r="Z1117" s="20" t="str">
        <f t="shared" si="293"/>
        <v/>
      </c>
      <c r="AA1117" s="20" t="str">
        <f t="shared" si="294"/>
        <v/>
      </c>
      <c r="AB1117" t="str">
        <f>IFERROR(VLOOKUP($A1117,[3]库存报告使用数据!$A$1:$D$65536,4,0),"")</f>
        <v/>
      </c>
      <c r="AC1117" t="str">
        <f>IFERROR(VLOOKUP($A1117,[3]库存报告使用数据!$A$1:$G$65536,7,0),"")</f>
        <v/>
      </c>
      <c r="AD1117" t="str">
        <f>IFERROR(VLOOKUP($A1117,[3]库存报告使用数据!$A$1:$J$65536,10,0),"")</f>
        <v/>
      </c>
      <c r="AE1117" t="str">
        <f>IFERROR(VLOOKUP($A1117,[3]库存报告使用数据!$A$1:$M$65536,13,0),"")</f>
        <v/>
      </c>
      <c r="AF1117" s="20" t="str">
        <f t="shared" si="295"/>
        <v/>
      </c>
      <c r="AG1117" s="20" t="str">
        <f t="shared" si="296"/>
        <v/>
      </c>
      <c r="AH1117" s="20" t="str">
        <f t="shared" si="297"/>
        <v/>
      </c>
      <c r="AI1117" s="20" t="str">
        <f t="shared" si="298"/>
        <v/>
      </c>
      <c r="AJ1117">
        <f>IFERROR(VLOOKUP($B1117,[4]库存报告使用数据!$A$1:$B$65536,2,0),0)</f>
        <v>1</v>
      </c>
      <c r="AK1117">
        <f>IFERROR(VLOOKUP($B1117,[4]库存报告使用数据!$A$1:$C$65536,3,0),)</f>
        <v>2</v>
      </c>
      <c r="AL1117">
        <f>IFERROR(VLOOKUP($B1117,[4]库存报告使用数据!$A$1:$D$65536,4,0),)</f>
        <v>0</v>
      </c>
      <c r="AM1117">
        <f>IFERROR(VLOOKUP($B1117,[4]库存报告使用数据!$A$1:$E$65536,5,0),)</f>
        <v>0</v>
      </c>
      <c r="AN1117" s="20">
        <f t="shared" si="299"/>
        <v>0</v>
      </c>
      <c r="AO1117" s="20">
        <f t="shared" si="300"/>
        <v>0</v>
      </c>
      <c r="AP1117" s="20" t="str">
        <f t="shared" si="301"/>
        <v/>
      </c>
      <c r="AQ1117" s="20" t="str">
        <f t="shared" si="302"/>
        <v/>
      </c>
      <c r="AR1117" s="32">
        <f t="shared" si="303"/>
        <v>0</v>
      </c>
      <c r="AS1117" s="32">
        <f t="shared" si="304"/>
        <v>0</v>
      </c>
      <c r="AT1117" s="32">
        <f t="shared" si="305"/>
        <v>1</v>
      </c>
      <c r="AU1117" s="28" t="str">
        <f t="shared" si="306"/>
        <v>库存为1</v>
      </c>
      <c r="AV1117" s="34" t="str">
        <f>IFERROR(时间!$B$4+AU1117,"上周无销量")</f>
        <v>上周无销量</v>
      </c>
    </row>
    <row r="1118" spans="1:48">
      <c r="A1118" s="18" t="s">
        <v>1163</v>
      </c>
      <c r="B1118" t="str">
        <f>VLOOKUP(A1118,'[1]sku-asin（子）'!$A:$B,2,0)</f>
        <v>B073XJFSC8</v>
      </c>
      <c r="C1118" t="str">
        <f>VLOOKUP(A1118,'[1]子sku-父sku'!$A:$B,2,0)</f>
        <v>MY-LYPoint021</v>
      </c>
      <c r="D1118" s="28">
        <f>IFERROR(VLOOKUP(A1118,[2]库存报告使用数据处理!$A:$C,3,0),0)</f>
        <v>0</v>
      </c>
      <c r="E1118" s="28">
        <f>IFERROR(VLOOKUP(A1118,[2]库存报告使用数据处理!$A:$D,4,0),0)</f>
        <v>0</v>
      </c>
      <c r="F1118" s="28">
        <f>IFERROR(VLOOKUP(A1118,[2]库存报告使用数据处理!$A:$E,5,0),0)</f>
        <v>0</v>
      </c>
      <c r="G1118" s="28">
        <f>IFERROR(VLOOKUP(A1118,[2]库存报告使用数据处理!$A:$F,6,0),0)</f>
        <v>0</v>
      </c>
      <c r="H1118" s="29">
        <f>IFERROR(VLOOKUP(A1118,[2]库存报告使用数据处理!$A:$G,7,0),0)</f>
        <v>0</v>
      </c>
      <c r="I1118">
        <f>IFERROR(VLOOKUP(A1118,[5]数据处理!$A:$B,2,0),0)</f>
        <v>0</v>
      </c>
      <c r="J1118" s="30">
        <f>IFERROR(VLOOKUP(A1118,[5]数据处理!$A:$D,4,0),0)</f>
        <v>0</v>
      </c>
      <c r="K1118" s="30">
        <f>IFERROR(VLOOKUP(A1118,[5]数据处理!$A:$E,5,0),0)</f>
        <v>0</v>
      </c>
      <c r="L1118" s="30">
        <f>IFERROR(VLOOKUP(A1118,[5]数据处理!$A:$G,7,0),0)</f>
        <v>0</v>
      </c>
      <c r="M1118">
        <f t="shared" si="290"/>
        <v>0</v>
      </c>
      <c r="N1118">
        <f>IFERROR(VLOOKUP(A1118,[5]数据处理!$A:$C,3,0),0)</f>
        <v>0</v>
      </c>
      <c r="O1118">
        <f>IFERROR(VLOOKUP($A1118,[5]数据处理!$A:$N,14,0),0)</f>
        <v>0</v>
      </c>
      <c r="P1118" t="str">
        <f>IFERROR(VLOOKUP($A1118,[3]库存报告使用数据!$A$1:$B$65536,2,0),"")</f>
        <v/>
      </c>
      <c r="Q1118" t="str">
        <f>IFERROR(VLOOKUP($A1118,[3]库存报告使用数据!$A$1:$E$65536,5,0),"")</f>
        <v/>
      </c>
      <c r="R1118" t="str">
        <f>IFERROR(VLOOKUP($A1118,[3]库存报告使用数据!$A$1:$H$65536,8,0),"")</f>
        <v/>
      </c>
      <c r="S1118" t="str">
        <f>IFERROR(VLOOKUP($A1118,[3]库存报告使用数据!$A$1:$K$65536,11,0),"")</f>
        <v/>
      </c>
      <c r="T1118" t="str">
        <f>IFERROR(VLOOKUP($A1118,[3]库存报告使用数据!$A$1:$C$65536,3,0),"")</f>
        <v/>
      </c>
      <c r="U1118" t="str">
        <f>IFERROR(VLOOKUP($A1118,[3]库存报告使用数据!$A$1:$F$65536,6,0),"")</f>
        <v/>
      </c>
      <c r="V1118" t="str">
        <f>IFERROR(VLOOKUP($A1118,[3]库存报告使用数据!$A$1:$I$65536,9,0),"")</f>
        <v/>
      </c>
      <c r="W1118" t="str">
        <f>IFERROR(VLOOKUP($A1118,[3]库存报告使用数据!$A$1:$L$65536,12,0),"")</f>
        <v/>
      </c>
      <c r="X1118" s="20" t="str">
        <f t="shared" si="291"/>
        <v/>
      </c>
      <c r="Y1118" s="20" t="str">
        <f t="shared" si="292"/>
        <v/>
      </c>
      <c r="Z1118" s="20" t="str">
        <f t="shared" si="293"/>
        <v/>
      </c>
      <c r="AA1118" s="20" t="str">
        <f t="shared" si="294"/>
        <v/>
      </c>
      <c r="AB1118" t="str">
        <f>IFERROR(VLOOKUP($A1118,[3]库存报告使用数据!$A$1:$D$65536,4,0),"")</f>
        <v/>
      </c>
      <c r="AC1118" t="str">
        <f>IFERROR(VLOOKUP($A1118,[3]库存报告使用数据!$A$1:$G$65536,7,0),"")</f>
        <v/>
      </c>
      <c r="AD1118" t="str">
        <f>IFERROR(VLOOKUP($A1118,[3]库存报告使用数据!$A$1:$J$65536,10,0),"")</f>
        <v/>
      </c>
      <c r="AE1118" t="str">
        <f>IFERROR(VLOOKUP($A1118,[3]库存报告使用数据!$A$1:$M$65536,13,0),"")</f>
        <v/>
      </c>
      <c r="AF1118" s="20" t="str">
        <f t="shared" si="295"/>
        <v/>
      </c>
      <c r="AG1118" s="20" t="str">
        <f t="shared" si="296"/>
        <v/>
      </c>
      <c r="AH1118" s="20" t="str">
        <f t="shared" si="297"/>
        <v/>
      </c>
      <c r="AI1118" s="20" t="str">
        <f t="shared" si="298"/>
        <v/>
      </c>
      <c r="AJ1118">
        <f>IFERROR(VLOOKUP($B1118,[4]库存报告使用数据!$A$1:$B$65536,2,0),0)</f>
        <v>0</v>
      </c>
      <c r="AK1118">
        <f>IFERROR(VLOOKUP($B1118,[4]库存报告使用数据!$A$1:$C$65536,3,0),)</f>
        <v>0</v>
      </c>
      <c r="AL1118">
        <f>IFERROR(VLOOKUP($B1118,[4]库存报告使用数据!$A$1:$D$65536,4,0),)</f>
        <v>0</v>
      </c>
      <c r="AM1118">
        <f>IFERROR(VLOOKUP($B1118,[4]库存报告使用数据!$A$1:$E$65536,5,0),)</f>
        <v>0</v>
      </c>
      <c r="AN1118" s="20" t="str">
        <f t="shared" si="299"/>
        <v/>
      </c>
      <c r="AO1118" s="20" t="str">
        <f t="shared" si="300"/>
        <v/>
      </c>
      <c r="AP1118" s="20" t="str">
        <f t="shared" si="301"/>
        <v/>
      </c>
      <c r="AQ1118" s="20" t="str">
        <f t="shared" si="302"/>
        <v/>
      </c>
      <c r="AR1118" s="32">
        <f t="shared" si="303"/>
        <v>0</v>
      </c>
      <c r="AS1118" s="32">
        <f t="shared" si="304"/>
        <v>0</v>
      </c>
      <c r="AT1118" s="32">
        <f t="shared" si="305"/>
        <v>0</v>
      </c>
      <c r="AU1118" s="28" t="str">
        <f t="shared" si="306"/>
        <v>库存为0</v>
      </c>
      <c r="AV1118" s="34" t="str">
        <f>IFERROR(时间!$B$4+AU1118,"上周无销量")</f>
        <v>上周无销量</v>
      </c>
    </row>
    <row r="1119" spans="1:48">
      <c r="A1119" s="18" t="s">
        <v>1164</v>
      </c>
      <c r="B1119" t="str">
        <f>VLOOKUP(A1119,'[1]sku-asin（子）'!$A:$B,2,0)</f>
        <v>B073XK1K4N</v>
      </c>
      <c r="C1119" t="str">
        <f>VLOOKUP(A1119,'[1]子sku-父sku'!$A:$B,2,0)</f>
        <v>MY-LYPoint021</v>
      </c>
      <c r="D1119" s="28">
        <f>IFERROR(VLOOKUP(A1119,[2]库存报告使用数据处理!$A:$C,3,0),0)</f>
        <v>2</v>
      </c>
      <c r="E1119" s="28">
        <f>IFERROR(VLOOKUP(A1119,[2]库存报告使用数据处理!$A:$D,4,0),0)</f>
        <v>0</v>
      </c>
      <c r="F1119" s="28">
        <f>IFERROR(VLOOKUP(A1119,[2]库存报告使用数据处理!$A:$E,5,0),0)</f>
        <v>2</v>
      </c>
      <c r="G1119" s="28">
        <f>IFERROR(VLOOKUP(A1119,[2]库存报告使用数据处理!$A:$F,6,0),0)</f>
        <v>0</v>
      </c>
      <c r="H1119" s="29">
        <f>IFERROR(VLOOKUP(A1119,[2]库存报告使用数据处理!$A:$G,7,0),0)</f>
        <v>23.24</v>
      </c>
      <c r="I1119">
        <f>IFERROR(VLOOKUP(A1119,[5]数据处理!$A:$B,2,0),0)</f>
        <v>0</v>
      </c>
      <c r="J1119" s="30">
        <f>IFERROR(VLOOKUP(A1119,[5]数据处理!$A:$D,4,0),0)</f>
        <v>0</v>
      </c>
      <c r="K1119" s="30">
        <f>IFERROR(VLOOKUP(A1119,[5]数据处理!$A:$E,5,0),0)</f>
        <v>0</v>
      </c>
      <c r="L1119" s="30">
        <f>IFERROR(VLOOKUP(A1119,[5]数据处理!$A:$G,7,0),0)</f>
        <v>0</v>
      </c>
      <c r="M1119">
        <f t="shared" si="290"/>
        <v>0</v>
      </c>
      <c r="N1119">
        <f>IFERROR(VLOOKUP(A1119,[5]数据处理!$A:$C,3,0),0)</f>
        <v>0</v>
      </c>
      <c r="O1119">
        <f>IFERROR(VLOOKUP($A1119,[5]数据处理!$A:$N,14,0),0)</f>
        <v>0</v>
      </c>
      <c r="P1119">
        <f>IFERROR(VLOOKUP($A1119,[3]库存报告使用数据!$A$1:$B$65536,2,0),"")</f>
        <v>0</v>
      </c>
      <c r="Q1119">
        <f>IFERROR(VLOOKUP($A1119,[3]库存报告使用数据!$A$1:$E$65536,5,0),"")</f>
        <v>3520</v>
      </c>
      <c r="R1119">
        <f>IFERROR(VLOOKUP($A1119,[3]库存报告使用数据!$A$1:$H$65536,8,0),"")</f>
        <v>4296</v>
      </c>
      <c r="S1119">
        <f>IFERROR(VLOOKUP($A1119,[3]库存报告使用数据!$A$1:$K$65536,11,0),"")</f>
        <v>3511</v>
      </c>
      <c r="T1119">
        <f>IFERROR(VLOOKUP($A1119,[3]库存报告使用数据!$A$1:$C$65536,3,0),"")</f>
        <v>7</v>
      </c>
      <c r="U1119">
        <f>IFERROR(VLOOKUP($A1119,[3]库存报告使用数据!$A$1:$F$65536,6,0),"")</f>
        <v>12</v>
      </c>
      <c r="V1119">
        <f>IFERROR(VLOOKUP($A1119,[3]库存报告使用数据!$A$1:$I$65536,9,0),"")</f>
        <v>15</v>
      </c>
      <c r="W1119">
        <f>IFERROR(VLOOKUP($A1119,[3]库存报告使用数据!$A$1:$L$65536,12,0),"")</f>
        <v>11</v>
      </c>
      <c r="X1119" s="20" t="str">
        <f t="shared" si="291"/>
        <v/>
      </c>
      <c r="Y1119" s="20">
        <f t="shared" si="292"/>
        <v>0.00340909090909091</v>
      </c>
      <c r="Z1119" s="20">
        <f t="shared" si="293"/>
        <v>0.00349162011173184</v>
      </c>
      <c r="AA1119" s="20">
        <f t="shared" si="294"/>
        <v>0.00313301053830817</v>
      </c>
      <c r="AB1119">
        <f>IFERROR(VLOOKUP($A1119,[3]库存报告使用数据!$A$1:$D$65536,4,0),"")</f>
        <v>1.8675</v>
      </c>
      <c r="AC1119">
        <f>IFERROR(VLOOKUP($A1119,[3]库存报告使用数据!$A$1:$G$65536,7,0),"")</f>
        <v>0</v>
      </c>
      <c r="AD1119">
        <f>IFERROR(VLOOKUP($A1119,[3]库存报告使用数据!$A$1:$J$65536,10,0),"")</f>
        <v>0</v>
      </c>
      <c r="AE1119">
        <f>IFERROR(VLOOKUP($A1119,[3]库存报告使用数据!$A$1:$M$65536,13,0),"")</f>
        <v>0</v>
      </c>
      <c r="AF1119" s="20">
        <f t="shared" si="295"/>
        <v>0.0401785714285714</v>
      </c>
      <c r="AG1119" s="20" t="str">
        <f t="shared" si="296"/>
        <v/>
      </c>
      <c r="AH1119" s="20" t="str">
        <f t="shared" si="297"/>
        <v/>
      </c>
      <c r="AI1119" s="20" t="str">
        <f t="shared" si="298"/>
        <v/>
      </c>
      <c r="AJ1119">
        <f>IFERROR(VLOOKUP($B1119,[4]库存报告使用数据!$A$1:$B$65536,2,0),0)</f>
        <v>9</v>
      </c>
      <c r="AK1119">
        <f>IFERROR(VLOOKUP($B1119,[4]库存报告使用数据!$A$1:$C$65536,3,0),)</f>
        <v>19</v>
      </c>
      <c r="AL1119">
        <f>IFERROR(VLOOKUP($B1119,[4]库存报告使用数据!$A$1:$D$65536,4,0),)</f>
        <v>3</v>
      </c>
      <c r="AM1119">
        <f>IFERROR(VLOOKUP($B1119,[4]库存报告使用数据!$A$1:$E$65536,5,0),)</f>
        <v>11</v>
      </c>
      <c r="AN1119" s="20">
        <f t="shared" si="299"/>
        <v>0.222222222222222</v>
      </c>
      <c r="AO1119" s="20">
        <f t="shared" si="300"/>
        <v>0</v>
      </c>
      <c r="AP1119" s="20">
        <f t="shared" si="301"/>
        <v>0.666666666666667</v>
      </c>
      <c r="AQ1119" s="20">
        <f t="shared" si="302"/>
        <v>0</v>
      </c>
      <c r="AR1119" s="32">
        <f t="shared" si="303"/>
        <v>0.285714285714286</v>
      </c>
      <c r="AS1119" s="32">
        <f t="shared" si="304"/>
        <v>17.1428571428571</v>
      </c>
      <c r="AT1119" s="32">
        <f t="shared" si="305"/>
        <v>-17.1428571428571</v>
      </c>
      <c r="AU1119" s="28">
        <f t="shared" si="306"/>
        <v>0</v>
      </c>
      <c r="AV1119" s="34">
        <f>IFERROR(时间!$B$4+AU1119,"上周无销量")</f>
        <v>43283</v>
      </c>
    </row>
    <row r="1120" spans="1:48">
      <c r="A1120" s="18" t="s">
        <v>1165</v>
      </c>
      <c r="B1120" t="str">
        <f>VLOOKUP(A1120,'[1]sku-asin（子）'!$A:$B,2,0)</f>
        <v>B073ZBTLHL</v>
      </c>
      <c r="C1120" t="str">
        <f>VLOOKUP(A1120,'[1]子sku-父sku'!$A:$B,2,0)</f>
        <v>MY-LYPoint021</v>
      </c>
      <c r="D1120" s="28">
        <f>IFERROR(VLOOKUP(A1120,[2]库存报告使用数据处理!$A:$C,3,0),0)</f>
        <v>0</v>
      </c>
      <c r="E1120" s="28">
        <f>IFERROR(VLOOKUP(A1120,[2]库存报告使用数据处理!$A:$D,4,0),0)</f>
        <v>0</v>
      </c>
      <c r="F1120" s="28">
        <f>IFERROR(VLOOKUP(A1120,[2]库存报告使用数据处理!$A:$E,5,0),0)</f>
        <v>0</v>
      </c>
      <c r="G1120" s="28">
        <f>IFERROR(VLOOKUP(A1120,[2]库存报告使用数据处理!$A:$F,6,0),0)</f>
        <v>0</v>
      </c>
      <c r="H1120" s="29">
        <f>IFERROR(VLOOKUP(A1120,[2]库存报告使用数据处理!$A:$G,7,0),0)</f>
        <v>0</v>
      </c>
      <c r="I1120">
        <f>IFERROR(VLOOKUP(A1120,[5]数据处理!$A:$B,2,0),0)</f>
        <v>0</v>
      </c>
      <c r="J1120" s="30">
        <f>IFERROR(VLOOKUP(A1120,[5]数据处理!$A:$D,4,0),0)</f>
        <v>0</v>
      </c>
      <c r="K1120" s="30">
        <f>IFERROR(VLOOKUP(A1120,[5]数据处理!$A:$E,5,0),0)</f>
        <v>0</v>
      </c>
      <c r="L1120" s="30">
        <f>IFERROR(VLOOKUP(A1120,[5]数据处理!$A:$G,7,0),0)</f>
        <v>0</v>
      </c>
      <c r="M1120">
        <f t="shared" si="290"/>
        <v>0</v>
      </c>
      <c r="N1120">
        <f>IFERROR(VLOOKUP(A1120,[5]数据处理!$A:$C,3,0),0)</f>
        <v>0</v>
      </c>
      <c r="O1120">
        <f>IFERROR(VLOOKUP($A1120,[5]数据处理!$A:$N,14,0),0)</f>
        <v>0</v>
      </c>
      <c r="P1120" t="str">
        <f>IFERROR(VLOOKUP($A1120,[3]库存报告使用数据!$A$1:$B$65536,2,0),"")</f>
        <v/>
      </c>
      <c r="Q1120" t="str">
        <f>IFERROR(VLOOKUP($A1120,[3]库存报告使用数据!$A$1:$E$65536,5,0),"")</f>
        <v/>
      </c>
      <c r="R1120" t="str">
        <f>IFERROR(VLOOKUP($A1120,[3]库存报告使用数据!$A$1:$H$65536,8,0),"")</f>
        <v/>
      </c>
      <c r="S1120" t="str">
        <f>IFERROR(VLOOKUP($A1120,[3]库存报告使用数据!$A$1:$K$65536,11,0),"")</f>
        <v/>
      </c>
      <c r="T1120" t="str">
        <f>IFERROR(VLOOKUP($A1120,[3]库存报告使用数据!$A$1:$C$65536,3,0),"")</f>
        <v/>
      </c>
      <c r="U1120" t="str">
        <f>IFERROR(VLOOKUP($A1120,[3]库存报告使用数据!$A$1:$F$65536,6,0),"")</f>
        <v/>
      </c>
      <c r="V1120" t="str">
        <f>IFERROR(VLOOKUP($A1120,[3]库存报告使用数据!$A$1:$I$65536,9,0),"")</f>
        <v/>
      </c>
      <c r="W1120" t="str">
        <f>IFERROR(VLOOKUP($A1120,[3]库存报告使用数据!$A$1:$L$65536,12,0),"")</f>
        <v/>
      </c>
      <c r="X1120" s="20" t="str">
        <f t="shared" si="291"/>
        <v/>
      </c>
      <c r="Y1120" s="20" t="str">
        <f t="shared" si="292"/>
        <v/>
      </c>
      <c r="Z1120" s="20" t="str">
        <f t="shared" si="293"/>
        <v/>
      </c>
      <c r="AA1120" s="20" t="str">
        <f t="shared" si="294"/>
        <v/>
      </c>
      <c r="AB1120" t="str">
        <f>IFERROR(VLOOKUP($A1120,[3]库存报告使用数据!$A$1:$D$65536,4,0),"")</f>
        <v/>
      </c>
      <c r="AC1120" t="str">
        <f>IFERROR(VLOOKUP($A1120,[3]库存报告使用数据!$A$1:$G$65536,7,0),"")</f>
        <v/>
      </c>
      <c r="AD1120" t="str">
        <f>IFERROR(VLOOKUP($A1120,[3]库存报告使用数据!$A$1:$J$65536,10,0),"")</f>
        <v/>
      </c>
      <c r="AE1120" t="str">
        <f>IFERROR(VLOOKUP($A1120,[3]库存报告使用数据!$A$1:$M$65536,13,0),"")</f>
        <v/>
      </c>
      <c r="AF1120" s="20" t="str">
        <f t="shared" si="295"/>
        <v/>
      </c>
      <c r="AG1120" s="20" t="str">
        <f t="shared" si="296"/>
        <v/>
      </c>
      <c r="AH1120" s="20" t="str">
        <f t="shared" si="297"/>
        <v/>
      </c>
      <c r="AI1120" s="20" t="str">
        <f t="shared" si="298"/>
        <v/>
      </c>
      <c r="AJ1120">
        <f>IFERROR(VLOOKUP($B1120,[4]库存报告使用数据!$A$1:$B$65536,2,0),0)</f>
        <v>0</v>
      </c>
      <c r="AK1120">
        <f>IFERROR(VLOOKUP($B1120,[4]库存报告使用数据!$A$1:$C$65536,3,0),)</f>
        <v>0</v>
      </c>
      <c r="AL1120">
        <f>IFERROR(VLOOKUP($B1120,[4]库存报告使用数据!$A$1:$D$65536,4,0),)</f>
        <v>0</v>
      </c>
      <c r="AM1120">
        <f>IFERROR(VLOOKUP($B1120,[4]库存报告使用数据!$A$1:$E$65536,5,0),)</f>
        <v>0</v>
      </c>
      <c r="AN1120" s="20" t="str">
        <f t="shared" si="299"/>
        <v/>
      </c>
      <c r="AO1120" s="20" t="str">
        <f t="shared" si="300"/>
        <v/>
      </c>
      <c r="AP1120" s="20" t="str">
        <f t="shared" si="301"/>
        <v/>
      </c>
      <c r="AQ1120" s="20" t="str">
        <f t="shared" si="302"/>
        <v/>
      </c>
      <c r="AR1120" s="32">
        <f t="shared" si="303"/>
        <v>0</v>
      </c>
      <c r="AS1120" s="32">
        <f t="shared" si="304"/>
        <v>0</v>
      </c>
      <c r="AT1120" s="32">
        <f t="shared" si="305"/>
        <v>0</v>
      </c>
      <c r="AU1120" s="28" t="str">
        <f t="shared" si="306"/>
        <v>库存为0</v>
      </c>
      <c r="AV1120" s="34" t="str">
        <f>IFERROR(时间!$B$4+AU1120,"上周无销量")</f>
        <v>上周无销量</v>
      </c>
    </row>
    <row r="1121" spans="1:48">
      <c r="A1121" s="18" t="s">
        <v>1166</v>
      </c>
      <c r="B1121" t="str">
        <f>VLOOKUP(A1121,'[1]sku-asin（子）'!$A:$B,2,0)</f>
        <v>B073XK7RVB</v>
      </c>
      <c r="C1121" t="str">
        <f>VLOOKUP(A1121,'[1]子sku-父sku'!$A:$B,2,0)</f>
        <v>MY-LYPoint021</v>
      </c>
      <c r="D1121" s="28">
        <f>IFERROR(VLOOKUP(A1121,[2]库存报告使用数据处理!$A:$C,3,0),0)</f>
        <v>1</v>
      </c>
      <c r="E1121" s="28">
        <f>IFERROR(VLOOKUP(A1121,[2]库存报告使用数据处理!$A:$D,4,0),0)</f>
        <v>0</v>
      </c>
      <c r="F1121" s="28">
        <f>IFERROR(VLOOKUP(A1121,[2]库存报告使用数据处理!$A:$E,5,0),0)</f>
        <v>0</v>
      </c>
      <c r="G1121" s="28">
        <f>IFERROR(VLOOKUP(A1121,[2]库存报告使用数据处理!$A:$F,6,0),0)</f>
        <v>0</v>
      </c>
      <c r="H1121" s="29">
        <f>IFERROR(VLOOKUP(A1121,[2]库存报告使用数据处理!$A:$G,7,0),0)</f>
        <v>22.99</v>
      </c>
      <c r="I1121">
        <f>IFERROR(VLOOKUP(A1121,[5]数据处理!$A:$B,2,0),0)</f>
        <v>0</v>
      </c>
      <c r="J1121" s="30">
        <f>IFERROR(VLOOKUP(A1121,[5]数据处理!$A:$D,4,0),0)</f>
        <v>0</v>
      </c>
      <c r="K1121" s="30">
        <f>IFERROR(VLOOKUP(A1121,[5]数据处理!$A:$E,5,0),0)</f>
        <v>0</v>
      </c>
      <c r="L1121" s="30">
        <f>IFERROR(VLOOKUP(A1121,[5]数据处理!$A:$G,7,0),0)</f>
        <v>0</v>
      </c>
      <c r="M1121">
        <f t="shared" si="290"/>
        <v>0</v>
      </c>
      <c r="N1121">
        <f>IFERROR(VLOOKUP(A1121,[5]数据处理!$A:$C,3,0),0)</f>
        <v>0</v>
      </c>
      <c r="O1121">
        <f>IFERROR(VLOOKUP($A1121,[5]数据处理!$A:$N,14,0),0)</f>
        <v>0</v>
      </c>
      <c r="P1121" t="str">
        <f>IFERROR(VLOOKUP($A1121,[3]库存报告使用数据!$A$1:$B$65536,2,0),"")</f>
        <v/>
      </c>
      <c r="Q1121" t="str">
        <f>IFERROR(VLOOKUP($A1121,[3]库存报告使用数据!$A$1:$E$65536,5,0),"")</f>
        <v/>
      </c>
      <c r="R1121" t="str">
        <f>IFERROR(VLOOKUP($A1121,[3]库存报告使用数据!$A$1:$H$65536,8,0),"")</f>
        <v/>
      </c>
      <c r="S1121" t="str">
        <f>IFERROR(VLOOKUP($A1121,[3]库存报告使用数据!$A$1:$K$65536,11,0),"")</f>
        <v/>
      </c>
      <c r="T1121" t="str">
        <f>IFERROR(VLOOKUP($A1121,[3]库存报告使用数据!$A$1:$C$65536,3,0),"")</f>
        <v/>
      </c>
      <c r="U1121" t="str">
        <f>IFERROR(VLOOKUP($A1121,[3]库存报告使用数据!$A$1:$F$65536,6,0),"")</f>
        <v/>
      </c>
      <c r="V1121" t="str">
        <f>IFERROR(VLOOKUP($A1121,[3]库存报告使用数据!$A$1:$I$65536,9,0),"")</f>
        <v/>
      </c>
      <c r="W1121" t="str">
        <f>IFERROR(VLOOKUP($A1121,[3]库存报告使用数据!$A$1:$L$65536,12,0),"")</f>
        <v/>
      </c>
      <c r="X1121" s="20" t="str">
        <f t="shared" si="291"/>
        <v/>
      </c>
      <c r="Y1121" s="20" t="str">
        <f t="shared" si="292"/>
        <v/>
      </c>
      <c r="Z1121" s="20" t="str">
        <f t="shared" si="293"/>
        <v/>
      </c>
      <c r="AA1121" s="20" t="str">
        <f t="shared" si="294"/>
        <v/>
      </c>
      <c r="AB1121" t="str">
        <f>IFERROR(VLOOKUP($A1121,[3]库存报告使用数据!$A$1:$D$65536,4,0),"")</f>
        <v/>
      </c>
      <c r="AC1121" t="str">
        <f>IFERROR(VLOOKUP($A1121,[3]库存报告使用数据!$A$1:$G$65536,7,0),"")</f>
        <v/>
      </c>
      <c r="AD1121" t="str">
        <f>IFERROR(VLOOKUP($A1121,[3]库存报告使用数据!$A$1:$J$65536,10,0),"")</f>
        <v/>
      </c>
      <c r="AE1121" t="str">
        <f>IFERROR(VLOOKUP($A1121,[3]库存报告使用数据!$A$1:$M$65536,13,0),"")</f>
        <v/>
      </c>
      <c r="AF1121" s="20" t="str">
        <f t="shared" si="295"/>
        <v/>
      </c>
      <c r="AG1121" s="20" t="str">
        <f t="shared" si="296"/>
        <v/>
      </c>
      <c r="AH1121" s="20" t="str">
        <f t="shared" si="297"/>
        <v/>
      </c>
      <c r="AI1121" s="20" t="str">
        <f t="shared" si="298"/>
        <v/>
      </c>
      <c r="AJ1121">
        <f>IFERROR(VLOOKUP($B1121,[4]库存报告使用数据!$A$1:$B$65536,2,0),0)</f>
        <v>1</v>
      </c>
      <c r="AK1121">
        <f>IFERROR(VLOOKUP($B1121,[4]库存报告使用数据!$A$1:$C$65536,3,0),)</f>
        <v>0</v>
      </c>
      <c r="AL1121">
        <f>IFERROR(VLOOKUP($B1121,[4]库存报告使用数据!$A$1:$D$65536,4,0),)</f>
        <v>1</v>
      </c>
      <c r="AM1121">
        <f>IFERROR(VLOOKUP($B1121,[4]库存报告使用数据!$A$1:$E$65536,5,0),)</f>
        <v>1</v>
      </c>
      <c r="AN1121" s="20">
        <f t="shared" si="299"/>
        <v>1</v>
      </c>
      <c r="AO1121" s="20" t="str">
        <f t="shared" si="300"/>
        <v/>
      </c>
      <c r="AP1121" s="20">
        <f t="shared" si="301"/>
        <v>0</v>
      </c>
      <c r="AQ1121" s="20">
        <f t="shared" si="302"/>
        <v>0</v>
      </c>
      <c r="AR1121" s="32">
        <f t="shared" si="303"/>
        <v>0.142857142857143</v>
      </c>
      <c r="AS1121" s="32">
        <f t="shared" si="304"/>
        <v>8.57142857142857</v>
      </c>
      <c r="AT1121" s="32">
        <f t="shared" si="305"/>
        <v>-8.57142857142857</v>
      </c>
      <c r="AU1121" s="28">
        <f t="shared" si="306"/>
        <v>0</v>
      </c>
      <c r="AV1121" s="34">
        <f>IFERROR(时间!$B$4+AU1121,"上周无销量")</f>
        <v>43283</v>
      </c>
    </row>
    <row r="1122" spans="1:48">
      <c r="A1122" s="18" t="s">
        <v>1167</v>
      </c>
      <c r="B1122" t="str">
        <f>VLOOKUP(A1122,'[1]sku-asin（子）'!$A:$B,2,0)</f>
        <v>B073XJGNVS</v>
      </c>
      <c r="C1122" t="str">
        <f>VLOOKUP(A1122,'[1]子sku-父sku'!$A:$B,2,0)</f>
        <v>MY-LYPoint021</v>
      </c>
      <c r="D1122" s="28">
        <f>IFERROR(VLOOKUP(A1122,[2]库存报告使用数据处理!$A:$C,3,0),0)</f>
        <v>0</v>
      </c>
      <c r="E1122" s="28">
        <f>IFERROR(VLOOKUP(A1122,[2]库存报告使用数据处理!$A:$D,4,0),0)</f>
        <v>1</v>
      </c>
      <c r="F1122" s="28">
        <f>IFERROR(VLOOKUP(A1122,[2]库存报告使用数据处理!$A:$E,5,0),0)</f>
        <v>1</v>
      </c>
      <c r="G1122" s="28">
        <f>IFERROR(VLOOKUP(A1122,[2]库存报告使用数据处理!$A:$F,6,0),0)</f>
        <v>0</v>
      </c>
      <c r="H1122" s="29">
        <f>IFERROR(VLOOKUP(A1122,[2]库存报告使用数据处理!$A:$G,7,0),0)</f>
        <v>23.99</v>
      </c>
      <c r="I1122">
        <f>IFERROR(VLOOKUP(A1122,[5]数据处理!$A:$B,2,0),0)</f>
        <v>1</v>
      </c>
      <c r="J1122" s="30">
        <f>IFERROR(VLOOKUP(A1122,[5]数据处理!$A:$D,4,0),0)</f>
        <v>0</v>
      </c>
      <c r="K1122" s="30">
        <f>IFERROR(VLOOKUP(A1122,[5]数据处理!$A:$E,5,0),0)</f>
        <v>0</v>
      </c>
      <c r="L1122" s="30">
        <f>IFERROR(VLOOKUP(A1122,[5]数据处理!$A:$G,7,0),0)</f>
        <v>0</v>
      </c>
      <c r="M1122">
        <f t="shared" si="290"/>
        <v>1</v>
      </c>
      <c r="N1122">
        <f>IFERROR(VLOOKUP(A1122,[5]数据处理!$A:$C,3,0),0)</f>
        <v>0</v>
      </c>
      <c r="O1122">
        <f>IFERROR(VLOOKUP($A1122,[5]数据处理!$A:$N,14,0),0)</f>
        <v>0</v>
      </c>
      <c r="P1122" t="str">
        <f>IFERROR(VLOOKUP($A1122,[3]库存报告使用数据!$A$1:$B$65536,2,0),"")</f>
        <v/>
      </c>
      <c r="Q1122" t="str">
        <f>IFERROR(VLOOKUP($A1122,[3]库存报告使用数据!$A$1:$E$65536,5,0),"")</f>
        <v/>
      </c>
      <c r="R1122" t="str">
        <f>IFERROR(VLOOKUP($A1122,[3]库存报告使用数据!$A$1:$H$65536,8,0),"")</f>
        <v/>
      </c>
      <c r="S1122" t="str">
        <f>IFERROR(VLOOKUP($A1122,[3]库存报告使用数据!$A$1:$K$65536,11,0),"")</f>
        <v/>
      </c>
      <c r="T1122" t="str">
        <f>IFERROR(VLOOKUP($A1122,[3]库存报告使用数据!$A$1:$C$65536,3,0),"")</f>
        <v/>
      </c>
      <c r="U1122" t="str">
        <f>IFERROR(VLOOKUP($A1122,[3]库存报告使用数据!$A$1:$F$65536,6,0),"")</f>
        <v/>
      </c>
      <c r="V1122" t="str">
        <f>IFERROR(VLOOKUP($A1122,[3]库存报告使用数据!$A$1:$I$65536,9,0),"")</f>
        <v/>
      </c>
      <c r="W1122" t="str">
        <f>IFERROR(VLOOKUP($A1122,[3]库存报告使用数据!$A$1:$L$65536,12,0),"")</f>
        <v/>
      </c>
      <c r="X1122" s="20" t="str">
        <f t="shared" si="291"/>
        <v/>
      </c>
      <c r="Y1122" s="20" t="str">
        <f t="shared" si="292"/>
        <v/>
      </c>
      <c r="Z1122" s="20" t="str">
        <f t="shared" si="293"/>
        <v/>
      </c>
      <c r="AA1122" s="20" t="str">
        <f t="shared" si="294"/>
        <v/>
      </c>
      <c r="AB1122" t="str">
        <f>IFERROR(VLOOKUP($A1122,[3]库存报告使用数据!$A$1:$D$65536,4,0),"")</f>
        <v/>
      </c>
      <c r="AC1122" t="str">
        <f>IFERROR(VLOOKUP($A1122,[3]库存报告使用数据!$A$1:$G$65536,7,0),"")</f>
        <v/>
      </c>
      <c r="AD1122" t="str">
        <f>IFERROR(VLOOKUP($A1122,[3]库存报告使用数据!$A$1:$J$65536,10,0),"")</f>
        <v/>
      </c>
      <c r="AE1122" t="str">
        <f>IFERROR(VLOOKUP($A1122,[3]库存报告使用数据!$A$1:$M$65536,13,0),"")</f>
        <v/>
      </c>
      <c r="AF1122" s="20" t="str">
        <f t="shared" si="295"/>
        <v/>
      </c>
      <c r="AG1122" s="20" t="str">
        <f t="shared" si="296"/>
        <v/>
      </c>
      <c r="AH1122" s="20" t="str">
        <f t="shared" si="297"/>
        <v/>
      </c>
      <c r="AI1122" s="20" t="str">
        <f t="shared" si="298"/>
        <v/>
      </c>
      <c r="AJ1122">
        <f>IFERROR(VLOOKUP($B1122,[4]库存报告使用数据!$A$1:$B$65536,2,0),0)</f>
        <v>8</v>
      </c>
      <c r="AK1122">
        <f>IFERROR(VLOOKUP($B1122,[4]库存报告使用数据!$A$1:$C$65536,3,0),)</f>
        <v>2</v>
      </c>
      <c r="AL1122">
        <f>IFERROR(VLOOKUP($B1122,[4]库存报告使用数据!$A$1:$D$65536,4,0),)</f>
        <v>0</v>
      </c>
      <c r="AM1122">
        <f>IFERROR(VLOOKUP($B1122,[4]库存报告使用数据!$A$1:$E$65536,5,0),)</f>
        <v>1</v>
      </c>
      <c r="AN1122" s="20">
        <f t="shared" si="299"/>
        <v>0</v>
      </c>
      <c r="AO1122" s="20">
        <f t="shared" si="300"/>
        <v>0.5</v>
      </c>
      <c r="AP1122" s="20" t="str">
        <f t="shared" si="301"/>
        <v/>
      </c>
      <c r="AQ1122" s="20">
        <f t="shared" si="302"/>
        <v>0</v>
      </c>
      <c r="AR1122" s="32">
        <f t="shared" si="303"/>
        <v>0</v>
      </c>
      <c r="AS1122" s="32">
        <f t="shared" si="304"/>
        <v>0</v>
      </c>
      <c r="AT1122" s="32">
        <f t="shared" si="305"/>
        <v>1</v>
      </c>
      <c r="AU1122" s="28" t="str">
        <f t="shared" si="306"/>
        <v>库存为1</v>
      </c>
      <c r="AV1122" s="34" t="str">
        <f>IFERROR(时间!$B$4+AU1122,"上周无销量")</f>
        <v>上周无销量</v>
      </c>
    </row>
    <row r="1123" spans="1:48">
      <c r="A1123" s="18" t="s">
        <v>1168</v>
      </c>
      <c r="B1123" t="str">
        <f>VLOOKUP(A1123,'[1]sku-asin（子）'!$A:$B,2,0)</f>
        <v>B073XJXF5D</v>
      </c>
      <c r="C1123" t="str">
        <f>VLOOKUP(A1123,'[1]子sku-父sku'!$A:$B,2,0)</f>
        <v>MY-LYPoint021</v>
      </c>
      <c r="D1123" s="28">
        <f>IFERROR(VLOOKUP(A1123,[2]库存报告使用数据处理!$A:$C,3,0),0)</f>
        <v>0</v>
      </c>
      <c r="E1123" s="28">
        <f>IFERROR(VLOOKUP(A1123,[2]库存报告使用数据处理!$A:$D,4,0),0)</f>
        <v>0</v>
      </c>
      <c r="F1123" s="28">
        <f>IFERROR(VLOOKUP(A1123,[2]库存报告使用数据处理!$A:$E,5,0),0)</f>
        <v>0</v>
      </c>
      <c r="G1123" s="28">
        <f>IFERROR(VLOOKUP(A1123,[2]库存报告使用数据处理!$A:$F,6,0),0)</f>
        <v>0</v>
      </c>
      <c r="H1123" s="29">
        <f>IFERROR(VLOOKUP(A1123,[2]库存报告使用数据处理!$A:$G,7,0),0)</f>
        <v>0</v>
      </c>
      <c r="I1123">
        <f>IFERROR(VLOOKUP(A1123,[5]数据处理!$A:$B,2,0),0)</f>
        <v>0</v>
      </c>
      <c r="J1123" s="30">
        <f>IFERROR(VLOOKUP(A1123,[5]数据处理!$A:$D,4,0),0)</f>
        <v>0</v>
      </c>
      <c r="K1123" s="30">
        <f>IFERROR(VLOOKUP(A1123,[5]数据处理!$A:$E,5,0),0)</f>
        <v>0</v>
      </c>
      <c r="L1123" s="30">
        <f>IFERROR(VLOOKUP(A1123,[5]数据处理!$A:$G,7,0),0)</f>
        <v>0</v>
      </c>
      <c r="M1123">
        <f t="shared" si="290"/>
        <v>0</v>
      </c>
      <c r="N1123">
        <f>IFERROR(VLOOKUP(A1123,[5]数据处理!$A:$C,3,0),0)</f>
        <v>0</v>
      </c>
      <c r="O1123">
        <f>IFERROR(VLOOKUP($A1123,[5]数据处理!$A:$N,14,0),0)</f>
        <v>0</v>
      </c>
      <c r="P1123" t="str">
        <f>IFERROR(VLOOKUP($A1123,[3]库存报告使用数据!$A$1:$B$65536,2,0),"")</f>
        <v/>
      </c>
      <c r="Q1123" t="str">
        <f>IFERROR(VLOOKUP($A1123,[3]库存报告使用数据!$A$1:$E$65536,5,0),"")</f>
        <v/>
      </c>
      <c r="R1123" t="str">
        <f>IFERROR(VLOOKUP($A1123,[3]库存报告使用数据!$A$1:$H$65536,8,0),"")</f>
        <v/>
      </c>
      <c r="S1123" t="str">
        <f>IFERROR(VLOOKUP($A1123,[3]库存报告使用数据!$A$1:$K$65536,11,0),"")</f>
        <v/>
      </c>
      <c r="T1123" t="str">
        <f>IFERROR(VLOOKUP($A1123,[3]库存报告使用数据!$A$1:$C$65536,3,0),"")</f>
        <v/>
      </c>
      <c r="U1123" t="str">
        <f>IFERROR(VLOOKUP($A1123,[3]库存报告使用数据!$A$1:$F$65536,6,0),"")</f>
        <v/>
      </c>
      <c r="V1123" t="str">
        <f>IFERROR(VLOOKUP($A1123,[3]库存报告使用数据!$A$1:$I$65536,9,0),"")</f>
        <v/>
      </c>
      <c r="W1123" t="str">
        <f>IFERROR(VLOOKUP($A1123,[3]库存报告使用数据!$A$1:$L$65536,12,0),"")</f>
        <v/>
      </c>
      <c r="X1123" s="20" t="str">
        <f t="shared" si="291"/>
        <v/>
      </c>
      <c r="Y1123" s="20" t="str">
        <f t="shared" si="292"/>
        <v/>
      </c>
      <c r="Z1123" s="20" t="str">
        <f t="shared" si="293"/>
        <v/>
      </c>
      <c r="AA1123" s="20" t="str">
        <f t="shared" si="294"/>
        <v/>
      </c>
      <c r="AB1123" t="str">
        <f>IFERROR(VLOOKUP($A1123,[3]库存报告使用数据!$A$1:$D$65536,4,0),"")</f>
        <v/>
      </c>
      <c r="AC1123" t="str">
        <f>IFERROR(VLOOKUP($A1123,[3]库存报告使用数据!$A$1:$G$65536,7,0),"")</f>
        <v/>
      </c>
      <c r="AD1123" t="str">
        <f>IFERROR(VLOOKUP($A1123,[3]库存报告使用数据!$A$1:$J$65536,10,0),"")</f>
        <v/>
      </c>
      <c r="AE1123" t="str">
        <f>IFERROR(VLOOKUP($A1123,[3]库存报告使用数据!$A$1:$M$65536,13,0),"")</f>
        <v/>
      </c>
      <c r="AF1123" s="20" t="str">
        <f t="shared" si="295"/>
        <v/>
      </c>
      <c r="AG1123" s="20" t="str">
        <f t="shared" si="296"/>
        <v/>
      </c>
      <c r="AH1123" s="20" t="str">
        <f t="shared" si="297"/>
        <v/>
      </c>
      <c r="AI1123" s="20" t="str">
        <f t="shared" si="298"/>
        <v/>
      </c>
      <c r="AJ1123">
        <f>IFERROR(VLOOKUP($B1123,[4]库存报告使用数据!$A$1:$B$65536,2,0),0)</f>
        <v>0</v>
      </c>
      <c r="AK1123">
        <f>IFERROR(VLOOKUP($B1123,[4]库存报告使用数据!$A$1:$C$65536,3,0),)</f>
        <v>0</v>
      </c>
      <c r="AL1123">
        <f>IFERROR(VLOOKUP($B1123,[4]库存报告使用数据!$A$1:$D$65536,4,0),)</f>
        <v>0</v>
      </c>
      <c r="AM1123">
        <f>IFERROR(VLOOKUP($B1123,[4]库存报告使用数据!$A$1:$E$65536,5,0),)</f>
        <v>0</v>
      </c>
      <c r="AN1123" s="20" t="str">
        <f t="shared" si="299"/>
        <v/>
      </c>
      <c r="AO1123" s="20" t="str">
        <f t="shared" si="300"/>
        <v/>
      </c>
      <c r="AP1123" s="20" t="str">
        <f t="shared" si="301"/>
        <v/>
      </c>
      <c r="AQ1123" s="20" t="str">
        <f t="shared" si="302"/>
        <v/>
      </c>
      <c r="AR1123" s="32">
        <f t="shared" si="303"/>
        <v>0</v>
      </c>
      <c r="AS1123" s="32">
        <f t="shared" si="304"/>
        <v>0</v>
      </c>
      <c r="AT1123" s="32">
        <f t="shared" si="305"/>
        <v>0</v>
      </c>
      <c r="AU1123" s="28" t="str">
        <f t="shared" si="306"/>
        <v>库存为0</v>
      </c>
      <c r="AV1123" s="34" t="str">
        <f>IFERROR(时间!$B$4+AU1123,"上周无销量")</f>
        <v>上周无销量</v>
      </c>
    </row>
    <row r="1124" spans="1:48">
      <c r="A1124" s="18" t="s">
        <v>1169</v>
      </c>
      <c r="B1124" t="str">
        <f>VLOOKUP(A1124,'[1]sku-asin（子）'!$A:$B,2,0)</f>
        <v>B073XJZ4MB</v>
      </c>
      <c r="C1124" t="str">
        <f>VLOOKUP(A1124,'[1]子sku-父sku'!$A:$B,2,0)</f>
        <v>MY-LYPoint021</v>
      </c>
      <c r="D1124" s="28">
        <f>IFERROR(VLOOKUP(A1124,[2]库存报告使用数据处理!$A:$C,3,0),0)</f>
        <v>0</v>
      </c>
      <c r="E1124" s="28">
        <f>IFERROR(VLOOKUP(A1124,[2]库存报告使用数据处理!$A:$D,4,0),0)</f>
        <v>0</v>
      </c>
      <c r="F1124" s="28">
        <f>IFERROR(VLOOKUP(A1124,[2]库存报告使用数据处理!$A:$E,5,0),0)</f>
        <v>0</v>
      </c>
      <c r="G1124" s="28">
        <f>IFERROR(VLOOKUP(A1124,[2]库存报告使用数据处理!$A:$F,6,0),0)</f>
        <v>0</v>
      </c>
      <c r="H1124" s="29">
        <f>IFERROR(VLOOKUP(A1124,[2]库存报告使用数据处理!$A:$G,7,0),0)</f>
        <v>0</v>
      </c>
      <c r="I1124">
        <f>IFERROR(VLOOKUP(A1124,[5]数据处理!$A:$B,2,0),0)</f>
        <v>0</v>
      </c>
      <c r="J1124" s="30">
        <f>IFERROR(VLOOKUP(A1124,[5]数据处理!$A:$D,4,0),0)</f>
        <v>0</v>
      </c>
      <c r="K1124" s="30">
        <f>IFERROR(VLOOKUP(A1124,[5]数据处理!$A:$E,5,0),0)</f>
        <v>0</v>
      </c>
      <c r="L1124" s="30">
        <f>IFERROR(VLOOKUP(A1124,[5]数据处理!$A:$G,7,0),0)</f>
        <v>0</v>
      </c>
      <c r="M1124">
        <f t="shared" si="290"/>
        <v>0</v>
      </c>
      <c r="N1124">
        <f>IFERROR(VLOOKUP(A1124,[5]数据处理!$A:$C,3,0),0)</f>
        <v>0</v>
      </c>
      <c r="O1124">
        <f>IFERROR(VLOOKUP($A1124,[5]数据处理!$A:$N,14,0),0)</f>
        <v>0</v>
      </c>
      <c r="P1124" t="str">
        <f>IFERROR(VLOOKUP($A1124,[3]库存报告使用数据!$A$1:$B$65536,2,0),"")</f>
        <v/>
      </c>
      <c r="Q1124" t="str">
        <f>IFERROR(VLOOKUP($A1124,[3]库存报告使用数据!$A$1:$E$65536,5,0),"")</f>
        <v/>
      </c>
      <c r="R1124" t="str">
        <f>IFERROR(VLOOKUP($A1124,[3]库存报告使用数据!$A$1:$H$65536,8,0),"")</f>
        <v/>
      </c>
      <c r="S1124" t="str">
        <f>IFERROR(VLOOKUP($A1124,[3]库存报告使用数据!$A$1:$K$65536,11,0),"")</f>
        <v/>
      </c>
      <c r="T1124" t="str">
        <f>IFERROR(VLOOKUP($A1124,[3]库存报告使用数据!$A$1:$C$65536,3,0),"")</f>
        <v/>
      </c>
      <c r="U1124" t="str">
        <f>IFERROR(VLOOKUP($A1124,[3]库存报告使用数据!$A$1:$F$65536,6,0),"")</f>
        <v/>
      </c>
      <c r="V1124" t="str">
        <f>IFERROR(VLOOKUP($A1124,[3]库存报告使用数据!$A$1:$I$65536,9,0),"")</f>
        <v/>
      </c>
      <c r="W1124" t="str">
        <f>IFERROR(VLOOKUP($A1124,[3]库存报告使用数据!$A$1:$L$65536,12,0),"")</f>
        <v/>
      </c>
      <c r="X1124" s="20" t="str">
        <f t="shared" si="291"/>
        <v/>
      </c>
      <c r="Y1124" s="20" t="str">
        <f t="shared" si="292"/>
        <v/>
      </c>
      <c r="Z1124" s="20" t="str">
        <f t="shared" si="293"/>
        <v/>
      </c>
      <c r="AA1124" s="20" t="str">
        <f t="shared" si="294"/>
        <v/>
      </c>
      <c r="AB1124" t="str">
        <f>IFERROR(VLOOKUP($A1124,[3]库存报告使用数据!$A$1:$D$65536,4,0),"")</f>
        <v/>
      </c>
      <c r="AC1124" t="str">
        <f>IFERROR(VLOOKUP($A1124,[3]库存报告使用数据!$A$1:$G$65536,7,0),"")</f>
        <v/>
      </c>
      <c r="AD1124" t="str">
        <f>IFERROR(VLOOKUP($A1124,[3]库存报告使用数据!$A$1:$J$65536,10,0),"")</f>
        <v/>
      </c>
      <c r="AE1124" t="str">
        <f>IFERROR(VLOOKUP($A1124,[3]库存报告使用数据!$A$1:$M$65536,13,0),"")</f>
        <v/>
      </c>
      <c r="AF1124" s="20" t="str">
        <f t="shared" si="295"/>
        <v/>
      </c>
      <c r="AG1124" s="20" t="str">
        <f t="shared" si="296"/>
        <v/>
      </c>
      <c r="AH1124" s="20" t="str">
        <f t="shared" si="297"/>
        <v/>
      </c>
      <c r="AI1124" s="20" t="str">
        <f t="shared" si="298"/>
        <v/>
      </c>
      <c r="AJ1124">
        <f>IFERROR(VLOOKUP($B1124,[4]库存报告使用数据!$A$1:$B$65536,2,0),0)</f>
        <v>0</v>
      </c>
      <c r="AK1124">
        <f>IFERROR(VLOOKUP($B1124,[4]库存报告使用数据!$A$1:$C$65536,3,0),)</f>
        <v>0</v>
      </c>
      <c r="AL1124">
        <f>IFERROR(VLOOKUP($B1124,[4]库存报告使用数据!$A$1:$D$65536,4,0),)</f>
        <v>0</v>
      </c>
      <c r="AM1124">
        <f>IFERROR(VLOOKUP($B1124,[4]库存报告使用数据!$A$1:$E$65536,5,0),)</f>
        <v>0</v>
      </c>
      <c r="AN1124" s="20" t="str">
        <f t="shared" si="299"/>
        <v/>
      </c>
      <c r="AO1124" s="20" t="str">
        <f t="shared" si="300"/>
        <v/>
      </c>
      <c r="AP1124" s="20" t="str">
        <f t="shared" si="301"/>
        <v/>
      </c>
      <c r="AQ1124" s="20" t="str">
        <f t="shared" si="302"/>
        <v/>
      </c>
      <c r="AR1124" s="32">
        <f t="shared" si="303"/>
        <v>0</v>
      </c>
      <c r="AS1124" s="32">
        <f t="shared" si="304"/>
        <v>0</v>
      </c>
      <c r="AT1124" s="32">
        <f t="shared" si="305"/>
        <v>0</v>
      </c>
      <c r="AU1124" s="28" t="str">
        <f t="shared" si="306"/>
        <v>库存为0</v>
      </c>
      <c r="AV1124" s="34" t="str">
        <f>IFERROR(时间!$B$4+AU1124,"上周无销量")</f>
        <v>上周无销量</v>
      </c>
    </row>
    <row r="1125" spans="1:48">
      <c r="A1125" s="18" t="s">
        <v>1170</v>
      </c>
      <c r="B1125" t="str">
        <f>VLOOKUP(A1125,'[1]sku-asin（子）'!$A:$B,2,0)</f>
        <v>B073XKK5LR</v>
      </c>
      <c r="C1125" t="str">
        <f>VLOOKUP(A1125,'[1]子sku-父sku'!$A:$B,2,0)</f>
        <v>MY-LYPoint021</v>
      </c>
      <c r="D1125" s="28">
        <f>IFERROR(VLOOKUP(A1125,[2]库存报告使用数据处理!$A:$C,3,0),0)</f>
        <v>0</v>
      </c>
      <c r="E1125" s="28">
        <f>IFERROR(VLOOKUP(A1125,[2]库存报告使用数据处理!$A:$D,4,0),0)</f>
        <v>0</v>
      </c>
      <c r="F1125" s="28">
        <f>IFERROR(VLOOKUP(A1125,[2]库存报告使用数据处理!$A:$E,5,0),0)</f>
        <v>0</v>
      </c>
      <c r="G1125" s="28">
        <f>IFERROR(VLOOKUP(A1125,[2]库存报告使用数据处理!$A:$F,6,0),0)</f>
        <v>0</v>
      </c>
      <c r="H1125" s="29">
        <f>IFERROR(VLOOKUP(A1125,[2]库存报告使用数据处理!$A:$G,7,0),0)</f>
        <v>0</v>
      </c>
      <c r="I1125">
        <f>IFERROR(VLOOKUP(A1125,[5]数据处理!$A:$B,2,0),0)</f>
        <v>1</v>
      </c>
      <c r="J1125" s="30">
        <f>IFERROR(VLOOKUP(A1125,[5]数据处理!$A:$D,4,0),0)</f>
        <v>0</v>
      </c>
      <c r="K1125" s="30">
        <f>IFERROR(VLOOKUP(A1125,[5]数据处理!$A:$E,5,0),0)</f>
        <v>0</v>
      </c>
      <c r="L1125" s="30">
        <f>IFERROR(VLOOKUP(A1125,[5]数据处理!$A:$G,7,0),0)</f>
        <v>0</v>
      </c>
      <c r="M1125">
        <f t="shared" si="290"/>
        <v>1</v>
      </c>
      <c r="N1125">
        <f>IFERROR(VLOOKUP(A1125,[5]数据处理!$A:$C,3,0),0)</f>
        <v>0</v>
      </c>
      <c r="O1125">
        <f>IFERROR(VLOOKUP($A1125,[5]数据处理!$A:$N,14,0),0)</f>
        <v>0</v>
      </c>
      <c r="P1125" t="str">
        <f>IFERROR(VLOOKUP($A1125,[3]库存报告使用数据!$A$1:$B$65536,2,0),"")</f>
        <v/>
      </c>
      <c r="Q1125" t="str">
        <f>IFERROR(VLOOKUP($A1125,[3]库存报告使用数据!$A$1:$E$65536,5,0),"")</f>
        <v/>
      </c>
      <c r="R1125" t="str">
        <f>IFERROR(VLOOKUP($A1125,[3]库存报告使用数据!$A$1:$H$65536,8,0),"")</f>
        <v/>
      </c>
      <c r="S1125" t="str">
        <f>IFERROR(VLOOKUP($A1125,[3]库存报告使用数据!$A$1:$K$65536,11,0),"")</f>
        <v/>
      </c>
      <c r="T1125" t="str">
        <f>IFERROR(VLOOKUP($A1125,[3]库存报告使用数据!$A$1:$C$65536,3,0),"")</f>
        <v/>
      </c>
      <c r="U1125" t="str">
        <f>IFERROR(VLOOKUP($A1125,[3]库存报告使用数据!$A$1:$F$65536,6,0),"")</f>
        <v/>
      </c>
      <c r="V1125" t="str">
        <f>IFERROR(VLOOKUP($A1125,[3]库存报告使用数据!$A$1:$I$65536,9,0),"")</f>
        <v/>
      </c>
      <c r="W1125" t="str">
        <f>IFERROR(VLOOKUP($A1125,[3]库存报告使用数据!$A$1:$L$65536,12,0),"")</f>
        <v/>
      </c>
      <c r="X1125" s="20" t="str">
        <f t="shared" si="291"/>
        <v/>
      </c>
      <c r="Y1125" s="20" t="str">
        <f t="shared" si="292"/>
        <v/>
      </c>
      <c r="Z1125" s="20" t="str">
        <f t="shared" si="293"/>
        <v/>
      </c>
      <c r="AA1125" s="20" t="str">
        <f t="shared" si="294"/>
        <v/>
      </c>
      <c r="AB1125" t="str">
        <f>IFERROR(VLOOKUP($A1125,[3]库存报告使用数据!$A$1:$D$65536,4,0),"")</f>
        <v/>
      </c>
      <c r="AC1125" t="str">
        <f>IFERROR(VLOOKUP($A1125,[3]库存报告使用数据!$A$1:$G$65536,7,0),"")</f>
        <v/>
      </c>
      <c r="AD1125" t="str">
        <f>IFERROR(VLOOKUP($A1125,[3]库存报告使用数据!$A$1:$J$65536,10,0),"")</f>
        <v/>
      </c>
      <c r="AE1125" t="str">
        <f>IFERROR(VLOOKUP($A1125,[3]库存报告使用数据!$A$1:$M$65536,13,0),"")</f>
        <v/>
      </c>
      <c r="AF1125" s="20" t="str">
        <f t="shared" si="295"/>
        <v/>
      </c>
      <c r="AG1125" s="20" t="str">
        <f t="shared" si="296"/>
        <v/>
      </c>
      <c r="AH1125" s="20" t="str">
        <f t="shared" si="297"/>
        <v/>
      </c>
      <c r="AI1125" s="20" t="str">
        <f t="shared" si="298"/>
        <v/>
      </c>
      <c r="AJ1125">
        <f>IFERROR(VLOOKUP($B1125,[4]库存报告使用数据!$A$1:$B$65536,2,0),0)</f>
        <v>1</v>
      </c>
      <c r="AK1125">
        <f>IFERROR(VLOOKUP($B1125,[4]库存报告使用数据!$A$1:$C$65536,3,0),)</f>
        <v>0</v>
      </c>
      <c r="AL1125">
        <f>IFERROR(VLOOKUP($B1125,[4]库存报告使用数据!$A$1:$D$65536,4,0),)</f>
        <v>1</v>
      </c>
      <c r="AM1125">
        <f>IFERROR(VLOOKUP($B1125,[4]库存报告使用数据!$A$1:$E$65536,5,0),)</f>
        <v>0</v>
      </c>
      <c r="AN1125" s="20">
        <f t="shared" si="299"/>
        <v>0</v>
      </c>
      <c r="AO1125" s="20" t="str">
        <f t="shared" si="300"/>
        <v/>
      </c>
      <c r="AP1125" s="20">
        <f t="shared" si="301"/>
        <v>0</v>
      </c>
      <c r="AQ1125" s="20" t="str">
        <f t="shared" si="302"/>
        <v/>
      </c>
      <c r="AR1125" s="32">
        <f t="shared" si="303"/>
        <v>0</v>
      </c>
      <c r="AS1125" s="32">
        <f t="shared" si="304"/>
        <v>0</v>
      </c>
      <c r="AT1125" s="32">
        <f t="shared" si="305"/>
        <v>1</v>
      </c>
      <c r="AU1125" s="28" t="str">
        <f t="shared" si="306"/>
        <v>库存为1</v>
      </c>
      <c r="AV1125" s="34" t="str">
        <f>IFERROR(时间!$B$4+AU1125,"上周无销量")</f>
        <v>上周无销量</v>
      </c>
    </row>
    <row r="1126" spans="1:48">
      <c r="A1126" s="18" t="s">
        <v>1171</v>
      </c>
      <c r="B1126" t="str">
        <f>VLOOKUP(A1126,'[1]sku-asin（子）'!$A:$B,2,0)</f>
        <v>B073XK5M3Y</v>
      </c>
      <c r="C1126" t="str">
        <f>VLOOKUP(A1126,'[1]子sku-父sku'!$A:$B,2,0)</f>
        <v>MY-LYPoint021</v>
      </c>
      <c r="D1126" s="28">
        <f>IFERROR(VLOOKUP(A1126,[2]库存报告使用数据处理!$A:$C,3,0),0)</f>
        <v>0</v>
      </c>
      <c r="E1126" s="28">
        <f>IFERROR(VLOOKUP(A1126,[2]库存报告使用数据处理!$A:$D,4,0),0)</f>
        <v>0</v>
      </c>
      <c r="F1126" s="28">
        <f>IFERROR(VLOOKUP(A1126,[2]库存报告使用数据处理!$A:$E,5,0),0)</f>
        <v>1</v>
      </c>
      <c r="G1126" s="28">
        <f>IFERROR(VLOOKUP(A1126,[2]库存报告使用数据处理!$A:$F,6,0),0)</f>
        <v>0</v>
      </c>
      <c r="H1126" s="29">
        <f>IFERROR(VLOOKUP(A1126,[2]库存报告使用数据处理!$A:$G,7,0),0)</f>
        <v>19.99</v>
      </c>
      <c r="I1126">
        <f>IFERROR(VLOOKUP(A1126,[5]数据处理!$A:$B,2,0),0)</f>
        <v>1</v>
      </c>
      <c r="J1126" s="30">
        <f>IFERROR(VLOOKUP(A1126,[5]数据处理!$A:$D,4,0),0)</f>
        <v>0</v>
      </c>
      <c r="K1126" s="30">
        <f>IFERROR(VLOOKUP(A1126,[5]数据处理!$A:$E,5,0),0)</f>
        <v>0</v>
      </c>
      <c r="L1126" s="30">
        <f>IFERROR(VLOOKUP(A1126,[5]数据处理!$A:$G,7,0),0)</f>
        <v>0</v>
      </c>
      <c r="M1126">
        <f t="shared" si="290"/>
        <v>1</v>
      </c>
      <c r="N1126">
        <f>IFERROR(VLOOKUP(A1126,[5]数据处理!$A:$C,3,0),0)</f>
        <v>0</v>
      </c>
      <c r="O1126">
        <f>IFERROR(VLOOKUP($A1126,[5]数据处理!$A:$N,14,0),0)</f>
        <v>0</v>
      </c>
      <c r="P1126" t="str">
        <f>IFERROR(VLOOKUP($A1126,[3]库存报告使用数据!$A$1:$B$65536,2,0),"")</f>
        <v/>
      </c>
      <c r="Q1126" t="str">
        <f>IFERROR(VLOOKUP($A1126,[3]库存报告使用数据!$A$1:$E$65536,5,0),"")</f>
        <v/>
      </c>
      <c r="R1126" t="str">
        <f>IFERROR(VLOOKUP($A1126,[3]库存报告使用数据!$A$1:$H$65536,8,0),"")</f>
        <v/>
      </c>
      <c r="S1126" t="str">
        <f>IFERROR(VLOOKUP($A1126,[3]库存报告使用数据!$A$1:$K$65536,11,0),"")</f>
        <v/>
      </c>
      <c r="T1126" t="str">
        <f>IFERROR(VLOOKUP($A1126,[3]库存报告使用数据!$A$1:$C$65536,3,0),"")</f>
        <v/>
      </c>
      <c r="U1126" t="str">
        <f>IFERROR(VLOOKUP($A1126,[3]库存报告使用数据!$A$1:$F$65536,6,0),"")</f>
        <v/>
      </c>
      <c r="V1126" t="str">
        <f>IFERROR(VLOOKUP($A1126,[3]库存报告使用数据!$A$1:$I$65536,9,0),"")</f>
        <v/>
      </c>
      <c r="W1126" t="str">
        <f>IFERROR(VLOOKUP($A1126,[3]库存报告使用数据!$A$1:$L$65536,12,0),"")</f>
        <v/>
      </c>
      <c r="X1126" s="20" t="str">
        <f t="shared" si="291"/>
        <v/>
      </c>
      <c r="Y1126" s="20" t="str">
        <f t="shared" si="292"/>
        <v/>
      </c>
      <c r="Z1126" s="20" t="str">
        <f t="shared" si="293"/>
        <v/>
      </c>
      <c r="AA1126" s="20" t="str">
        <f t="shared" si="294"/>
        <v/>
      </c>
      <c r="AB1126" t="str">
        <f>IFERROR(VLOOKUP($A1126,[3]库存报告使用数据!$A$1:$D$65536,4,0),"")</f>
        <v/>
      </c>
      <c r="AC1126" t="str">
        <f>IFERROR(VLOOKUP($A1126,[3]库存报告使用数据!$A$1:$G$65536,7,0),"")</f>
        <v/>
      </c>
      <c r="AD1126" t="str">
        <f>IFERROR(VLOOKUP($A1126,[3]库存报告使用数据!$A$1:$J$65536,10,0),"")</f>
        <v/>
      </c>
      <c r="AE1126" t="str">
        <f>IFERROR(VLOOKUP($A1126,[3]库存报告使用数据!$A$1:$M$65536,13,0),"")</f>
        <v/>
      </c>
      <c r="AF1126" s="20" t="str">
        <f t="shared" si="295"/>
        <v/>
      </c>
      <c r="AG1126" s="20" t="str">
        <f t="shared" si="296"/>
        <v/>
      </c>
      <c r="AH1126" s="20" t="str">
        <f t="shared" si="297"/>
        <v/>
      </c>
      <c r="AI1126" s="20" t="str">
        <f t="shared" si="298"/>
        <v/>
      </c>
      <c r="AJ1126">
        <f>IFERROR(VLOOKUP($B1126,[4]库存报告使用数据!$A$1:$B$65536,2,0),0)</f>
        <v>10</v>
      </c>
      <c r="AK1126">
        <f>IFERROR(VLOOKUP($B1126,[4]库存报告使用数据!$A$1:$C$65536,3,0),)</f>
        <v>3</v>
      </c>
      <c r="AL1126">
        <f>IFERROR(VLOOKUP($B1126,[4]库存报告使用数据!$A$1:$D$65536,4,0),)</f>
        <v>2</v>
      </c>
      <c r="AM1126">
        <f>IFERROR(VLOOKUP($B1126,[4]库存报告使用数据!$A$1:$E$65536,5,0),)</f>
        <v>6</v>
      </c>
      <c r="AN1126" s="20">
        <f t="shared" si="299"/>
        <v>0</v>
      </c>
      <c r="AO1126" s="20">
        <f t="shared" si="300"/>
        <v>0</v>
      </c>
      <c r="AP1126" s="20">
        <f t="shared" si="301"/>
        <v>0.5</v>
      </c>
      <c r="AQ1126" s="20">
        <f t="shared" si="302"/>
        <v>0</v>
      </c>
      <c r="AR1126" s="32">
        <f t="shared" si="303"/>
        <v>0</v>
      </c>
      <c r="AS1126" s="32">
        <f t="shared" si="304"/>
        <v>0</v>
      </c>
      <c r="AT1126" s="32">
        <f t="shared" si="305"/>
        <v>1</v>
      </c>
      <c r="AU1126" s="28" t="str">
        <f t="shared" si="306"/>
        <v>库存为1</v>
      </c>
      <c r="AV1126" s="34" t="str">
        <f>IFERROR(时间!$B$4+AU1126,"上周无销量")</f>
        <v>上周无销量</v>
      </c>
    </row>
    <row r="1127" spans="1:48">
      <c r="A1127" s="18" t="s">
        <v>1172</v>
      </c>
      <c r="B1127" t="str">
        <f>VLOOKUP(A1127,'[1]sku-asin（子）'!$A:$B,2,0)</f>
        <v>B073XKLNR2</v>
      </c>
      <c r="C1127" t="str">
        <f>VLOOKUP(A1127,'[1]子sku-父sku'!$A:$B,2,0)</f>
        <v>MY-LYPoint021</v>
      </c>
      <c r="D1127" s="28">
        <f>IFERROR(VLOOKUP(A1127,[2]库存报告使用数据处理!$A:$C,3,0),0)</f>
        <v>0</v>
      </c>
      <c r="E1127" s="28">
        <f>IFERROR(VLOOKUP(A1127,[2]库存报告使用数据处理!$A:$D,4,0),0)</f>
        <v>0</v>
      </c>
      <c r="F1127" s="28">
        <f>IFERROR(VLOOKUP(A1127,[2]库存报告使用数据处理!$A:$E,5,0),0)</f>
        <v>0</v>
      </c>
      <c r="G1127" s="28">
        <f>IFERROR(VLOOKUP(A1127,[2]库存报告使用数据处理!$A:$F,6,0),0)</f>
        <v>0</v>
      </c>
      <c r="H1127" s="29">
        <f>IFERROR(VLOOKUP(A1127,[2]库存报告使用数据处理!$A:$G,7,0),0)</f>
        <v>0</v>
      </c>
      <c r="I1127">
        <f>IFERROR(VLOOKUP(A1127,[5]数据处理!$A:$B,2,0),0)</f>
        <v>0</v>
      </c>
      <c r="J1127" s="30">
        <f>IFERROR(VLOOKUP(A1127,[5]数据处理!$A:$D,4,0),0)</f>
        <v>0</v>
      </c>
      <c r="K1127" s="30">
        <f>IFERROR(VLOOKUP(A1127,[5]数据处理!$A:$E,5,0),0)</f>
        <v>0</v>
      </c>
      <c r="L1127" s="30">
        <f>IFERROR(VLOOKUP(A1127,[5]数据处理!$A:$G,7,0),0)</f>
        <v>0</v>
      </c>
      <c r="M1127">
        <f t="shared" si="290"/>
        <v>0</v>
      </c>
      <c r="N1127">
        <f>IFERROR(VLOOKUP(A1127,[5]数据处理!$A:$C,3,0),0)</f>
        <v>0</v>
      </c>
      <c r="O1127">
        <f>IFERROR(VLOOKUP($A1127,[5]数据处理!$A:$N,14,0),0)</f>
        <v>0</v>
      </c>
      <c r="P1127" t="str">
        <f>IFERROR(VLOOKUP($A1127,[3]库存报告使用数据!$A$1:$B$65536,2,0),"")</f>
        <v/>
      </c>
      <c r="Q1127" t="str">
        <f>IFERROR(VLOOKUP($A1127,[3]库存报告使用数据!$A$1:$E$65536,5,0),"")</f>
        <v/>
      </c>
      <c r="R1127" t="str">
        <f>IFERROR(VLOOKUP($A1127,[3]库存报告使用数据!$A$1:$H$65536,8,0),"")</f>
        <v/>
      </c>
      <c r="S1127" t="str">
        <f>IFERROR(VLOOKUP($A1127,[3]库存报告使用数据!$A$1:$K$65536,11,0),"")</f>
        <v/>
      </c>
      <c r="T1127" t="str">
        <f>IFERROR(VLOOKUP($A1127,[3]库存报告使用数据!$A$1:$C$65536,3,0),"")</f>
        <v/>
      </c>
      <c r="U1127" t="str">
        <f>IFERROR(VLOOKUP($A1127,[3]库存报告使用数据!$A$1:$F$65536,6,0),"")</f>
        <v/>
      </c>
      <c r="V1127" t="str">
        <f>IFERROR(VLOOKUP($A1127,[3]库存报告使用数据!$A$1:$I$65536,9,0),"")</f>
        <v/>
      </c>
      <c r="W1127" t="str">
        <f>IFERROR(VLOOKUP($A1127,[3]库存报告使用数据!$A$1:$L$65536,12,0),"")</f>
        <v/>
      </c>
      <c r="X1127" s="20" t="str">
        <f t="shared" si="291"/>
        <v/>
      </c>
      <c r="Y1127" s="20" t="str">
        <f t="shared" si="292"/>
        <v/>
      </c>
      <c r="Z1127" s="20" t="str">
        <f t="shared" si="293"/>
        <v/>
      </c>
      <c r="AA1127" s="20" t="str">
        <f t="shared" si="294"/>
        <v/>
      </c>
      <c r="AB1127" t="str">
        <f>IFERROR(VLOOKUP($A1127,[3]库存报告使用数据!$A$1:$D$65536,4,0),"")</f>
        <v/>
      </c>
      <c r="AC1127" t="str">
        <f>IFERROR(VLOOKUP($A1127,[3]库存报告使用数据!$A$1:$G$65536,7,0),"")</f>
        <v/>
      </c>
      <c r="AD1127" t="str">
        <f>IFERROR(VLOOKUP($A1127,[3]库存报告使用数据!$A$1:$J$65536,10,0),"")</f>
        <v/>
      </c>
      <c r="AE1127" t="str">
        <f>IFERROR(VLOOKUP($A1127,[3]库存报告使用数据!$A$1:$M$65536,13,0),"")</f>
        <v/>
      </c>
      <c r="AF1127" s="20" t="str">
        <f t="shared" si="295"/>
        <v/>
      </c>
      <c r="AG1127" s="20" t="str">
        <f t="shared" si="296"/>
        <v/>
      </c>
      <c r="AH1127" s="20" t="str">
        <f t="shared" si="297"/>
        <v/>
      </c>
      <c r="AI1127" s="20" t="str">
        <f t="shared" si="298"/>
        <v/>
      </c>
      <c r="AJ1127">
        <f>IFERROR(VLOOKUP($B1127,[4]库存报告使用数据!$A$1:$B$65536,2,0),0)</f>
        <v>0</v>
      </c>
      <c r="AK1127">
        <f>IFERROR(VLOOKUP($B1127,[4]库存报告使用数据!$A$1:$C$65536,3,0),)</f>
        <v>0</v>
      </c>
      <c r="AL1127">
        <f>IFERROR(VLOOKUP($B1127,[4]库存报告使用数据!$A$1:$D$65536,4,0),)</f>
        <v>0</v>
      </c>
      <c r="AM1127">
        <f>IFERROR(VLOOKUP($B1127,[4]库存报告使用数据!$A$1:$E$65536,5,0),)</f>
        <v>0</v>
      </c>
      <c r="AN1127" s="20" t="str">
        <f t="shared" si="299"/>
        <v/>
      </c>
      <c r="AO1127" s="20" t="str">
        <f t="shared" si="300"/>
        <v/>
      </c>
      <c r="AP1127" s="20" t="str">
        <f t="shared" si="301"/>
        <v/>
      </c>
      <c r="AQ1127" s="20" t="str">
        <f t="shared" si="302"/>
        <v/>
      </c>
      <c r="AR1127" s="32">
        <f t="shared" si="303"/>
        <v>0</v>
      </c>
      <c r="AS1127" s="32">
        <f t="shared" si="304"/>
        <v>0</v>
      </c>
      <c r="AT1127" s="32">
        <f t="shared" si="305"/>
        <v>0</v>
      </c>
      <c r="AU1127" s="28" t="str">
        <f t="shared" si="306"/>
        <v>库存为0</v>
      </c>
      <c r="AV1127" s="34" t="str">
        <f>IFERROR(时间!$B$4+AU1127,"上周无销量")</f>
        <v>上周无销量</v>
      </c>
    </row>
    <row r="1128" spans="1:48">
      <c r="A1128" s="18" t="s">
        <v>1173</v>
      </c>
      <c r="B1128" t="str">
        <f>VLOOKUP(A1128,'[1]sku-asin（子）'!$A:$B,2,0)</f>
        <v>B073XJK1SP</v>
      </c>
      <c r="C1128" t="str">
        <f>VLOOKUP(A1128,'[1]子sku-父sku'!$A:$B,2,0)</f>
        <v>MY-LYPoint021</v>
      </c>
      <c r="D1128" s="28">
        <f>IFERROR(VLOOKUP(A1128,[2]库存报告使用数据处理!$A:$C,3,0),0)</f>
        <v>0</v>
      </c>
      <c r="E1128" s="28">
        <f>IFERROR(VLOOKUP(A1128,[2]库存报告使用数据处理!$A:$D,4,0),0)</f>
        <v>0</v>
      </c>
      <c r="F1128" s="28">
        <f>IFERROR(VLOOKUP(A1128,[2]库存报告使用数据处理!$A:$E,5,0),0)</f>
        <v>0</v>
      </c>
      <c r="G1128" s="28">
        <f>IFERROR(VLOOKUP(A1128,[2]库存报告使用数据处理!$A:$F,6,0),0)</f>
        <v>0</v>
      </c>
      <c r="H1128" s="29">
        <f>IFERROR(VLOOKUP(A1128,[2]库存报告使用数据处理!$A:$G,7,0),0)</f>
        <v>0</v>
      </c>
      <c r="I1128">
        <f>IFERROR(VLOOKUP(A1128,[5]数据处理!$A:$B,2,0),0)</f>
        <v>0</v>
      </c>
      <c r="J1128" s="30">
        <f>IFERROR(VLOOKUP(A1128,[5]数据处理!$A:$D,4,0),0)</f>
        <v>0</v>
      </c>
      <c r="K1128" s="30">
        <f>IFERROR(VLOOKUP(A1128,[5]数据处理!$A:$E,5,0),0)</f>
        <v>0</v>
      </c>
      <c r="L1128" s="30">
        <f>IFERROR(VLOOKUP(A1128,[5]数据处理!$A:$G,7,0),0)</f>
        <v>0</v>
      </c>
      <c r="M1128">
        <f t="shared" si="290"/>
        <v>0</v>
      </c>
      <c r="N1128">
        <f>IFERROR(VLOOKUP(A1128,[5]数据处理!$A:$C,3,0),0)</f>
        <v>0</v>
      </c>
      <c r="O1128">
        <f>IFERROR(VLOOKUP($A1128,[5]数据处理!$A:$N,14,0),0)</f>
        <v>0</v>
      </c>
      <c r="P1128" t="str">
        <f>IFERROR(VLOOKUP($A1128,[3]库存报告使用数据!$A$1:$B$65536,2,0),"")</f>
        <v/>
      </c>
      <c r="Q1128" t="str">
        <f>IFERROR(VLOOKUP($A1128,[3]库存报告使用数据!$A$1:$E$65536,5,0),"")</f>
        <v/>
      </c>
      <c r="R1128" t="str">
        <f>IFERROR(VLOOKUP($A1128,[3]库存报告使用数据!$A$1:$H$65536,8,0),"")</f>
        <v/>
      </c>
      <c r="S1128" t="str">
        <f>IFERROR(VLOOKUP($A1128,[3]库存报告使用数据!$A$1:$K$65536,11,0),"")</f>
        <v/>
      </c>
      <c r="T1128" t="str">
        <f>IFERROR(VLOOKUP($A1128,[3]库存报告使用数据!$A$1:$C$65536,3,0),"")</f>
        <v/>
      </c>
      <c r="U1128" t="str">
        <f>IFERROR(VLOOKUP($A1128,[3]库存报告使用数据!$A$1:$F$65536,6,0),"")</f>
        <v/>
      </c>
      <c r="V1128" t="str">
        <f>IFERROR(VLOOKUP($A1128,[3]库存报告使用数据!$A$1:$I$65536,9,0),"")</f>
        <v/>
      </c>
      <c r="W1128" t="str">
        <f>IFERROR(VLOOKUP($A1128,[3]库存报告使用数据!$A$1:$L$65536,12,0),"")</f>
        <v/>
      </c>
      <c r="X1128" s="20" t="str">
        <f t="shared" si="291"/>
        <v/>
      </c>
      <c r="Y1128" s="20" t="str">
        <f t="shared" si="292"/>
        <v/>
      </c>
      <c r="Z1128" s="20" t="str">
        <f t="shared" si="293"/>
        <v/>
      </c>
      <c r="AA1128" s="20" t="str">
        <f t="shared" si="294"/>
        <v/>
      </c>
      <c r="AB1128" t="str">
        <f>IFERROR(VLOOKUP($A1128,[3]库存报告使用数据!$A$1:$D$65536,4,0),"")</f>
        <v/>
      </c>
      <c r="AC1128" t="str">
        <f>IFERROR(VLOOKUP($A1128,[3]库存报告使用数据!$A$1:$G$65536,7,0),"")</f>
        <v/>
      </c>
      <c r="AD1128" t="str">
        <f>IFERROR(VLOOKUP($A1128,[3]库存报告使用数据!$A$1:$J$65536,10,0),"")</f>
        <v/>
      </c>
      <c r="AE1128" t="str">
        <f>IFERROR(VLOOKUP($A1128,[3]库存报告使用数据!$A$1:$M$65536,13,0),"")</f>
        <v/>
      </c>
      <c r="AF1128" s="20" t="str">
        <f t="shared" si="295"/>
        <v/>
      </c>
      <c r="AG1128" s="20" t="str">
        <f t="shared" si="296"/>
        <v/>
      </c>
      <c r="AH1128" s="20" t="str">
        <f t="shared" si="297"/>
        <v/>
      </c>
      <c r="AI1128" s="20" t="str">
        <f t="shared" si="298"/>
        <v/>
      </c>
      <c r="AJ1128">
        <f>IFERROR(VLOOKUP($B1128,[4]库存报告使用数据!$A$1:$B$65536,2,0),0)</f>
        <v>0</v>
      </c>
      <c r="AK1128">
        <f>IFERROR(VLOOKUP($B1128,[4]库存报告使用数据!$A$1:$C$65536,3,0),)</f>
        <v>0</v>
      </c>
      <c r="AL1128">
        <f>IFERROR(VLOOKUP($B1128,[4]库存报告使用数据!$A$1:$D$65536,4,0),)</f>
        <v>0</v>
      </c>
      <c r="AM1128">
        <f>IFERROR(VLOOKUP($B1128,[4]库存报告使用数据!$A$1:$E$65536,5,0),)</f>
        <v>0</v>
      </c>
      <c r="AN1128" s="20" t="str">
        <f t="shared" si="299"/>
        <v/>
      </c>
      <c r="AO1128" s="20" t="str">
        <f t="shared" si="300"/>
        <v/>
      </c>
      <c r="AP1128" s="20" t="str">
        <f t="shared" si="301"/>
        <v/>
      </c>
      <c r="AQ1128" s="20" t="str">
        <f t="shared" si="302"/>
        <v/>
      </c>
      <c r="AR1128" s="32">
        <f t="shared" si="303"/>
        <v>0</v>
      </c>
      <c r="AS1128" s="32">
        <f t="shared" si="304"/>
        <v>0</v>
      </c>
      <c r="AT1128" s="32">
        <f t="shared" si="305"/>
        <v>0</v>
      </c>
      <c r="AU1128" s="28" t="str">
        <f t="shared" si="306"/>
        <v>库存为0</v>
      </c>
      <c r="AV1128" s="34" t="str">
        <f>IFERROR(时间!$B$4+AU1128,"上周无销量")</f>
        <v>上周无销量</v>
      </c>
    </row>
    <row r="1129" spans="1:48">
      <c r="A1129" s="18" t="s">
        <v>1174</v>
      </c>
      <c r="B1129" t="str">
        <f>VLOOKUP(A1129,'[1]sku-asin（子）'!$A:$B,2,0)</f>
        <v>B073XKSK51</v>
      </c>
      <c r="C1129" t="str">
        <f>VLOOKUP(A1129,'[1]子sku-父sku'!$A:$B,2,0)</f>
        <v>MY-LYPoint021</v>
      </c>
      <c r="D1129" s="28">
        <f>IFERROR(VLOOKUP(A1129,[2]库存报告使用数据处理!$A:$C,3,0),0)</f>
        <v>0</v>
      </c>
      <c r="E1129" s="28">
        <f>IFERROR(VLOOKUP(A1129,[2]库存报告使用数据处理!$A:$D,4,0),0)</f>
        <v>0</v>
      </c>
      <c r="F1129" s="28">
        <f>IFERROR(VLOOKUP(A1129,[2]库存报告使用数据处理!$A:$E,5,0),0)</f>
        <v>0</v>
      </c>
      <c r="G1129" s="28">
        <f>IFERROR(VLOOKUP(A1129,[2]库存报告使用数据处理!$A:$F,6,0),0)</f>
        <v>0</v>
      </c>
      <c r="H1129" s="29">
        <f>IFERROR(VLOOKUP(A1129,[2]库存报告使用数据处理!$A:$G,7,0),0)</f>
        <v>0</v>
      </c>
      <c r="I1129">
        <f>IFERROR(VLOOKUP(A1129,[5]数据处理!$A:$B,2,0),0)</f>
        <v>0</v>
      </c>
      <c r="J1129" s="30">
        <f>IFERROR(VLOOKUP(A1129,[5]数据处理!$A:$D,4,0),0)</f>
        <v>0</v>
      </c>
      <c r="K1129" s="30">
        <f>IFERROR(VLOOKUP(A1129,[5]数据处理!$A:$E,5,0),0)</f>
        <v>0</v>
      </c>
      <c r="L1129" s="30">
        <f>IFERROR(VLOOKUP(A1129,[5]数据处理!$A:$G,7,0),0)</f>
        <v>0</v>
      </c>
      <c r="M1129">
        <f t="shared" si="290"/>
        <v>0</v>
      </c>
      <c r="N1129">
        <f>IFERROR(VLOOKUP(A1129,[5]数据处理!$A:$C,3,0),0)</f>
        <v>0</v>
      </c>
      <c r="O1129">
        <f>IFERROR(VLOOKUP($A1129,[5]数据处理!$A:$N,14,0),0)</f>
        <v>0</v>
      </c>
      <c r="P1129" t="str">
        <f>IFERROR(VLOOKUP($A1129,[3]库存报告使用数据!$A$1:$B$65536,2,0),"")</f>
        <v/>
      </c>
      <c r="Q1129" t="str">
        <f>IFERROR(VLOOKUP($A1129,[3]库存报告使用数据!$A$1:$E$65536,5,0),"")</f>
        <v/>
      </c>
      <c r="R1129" t="str">
        <f>IFERROR(VLOOKUP($A1129,[3]库存报告使用数据!$A$1:$H$65536,8,0),"")</f>
        <v/>
      </c>
      <c r="S1129" t="str">
        <f>IFERROR(VLOOKUP($A1129,[3]库存报告使用数据!$A$1:$K$65536,11,0),"")</f>
        <v/>
      </c>
      <c r="T1129" t="str">
        <f>IFERROR(VLOOKUP($A1129,[3]库存报告使用数据!$A$1:$C$65536,3,0),"")</f>
        <v/>
      </c>
      <c r="U1129" t="str">
        <f>IFERROR(VLOOKUP($A1129,[3]库存报告使用数据!$A$1:$F$65536,6,0),"")</f>
        <v/>
      </c>
      <c r="V1129" t="str">
        <f>IFERROR(VLOOKUP($A1129,[3]库存报告使用数据!$A$1:$I$65536,9,0),"")</f>
        <v/>
      </c>
      <c r="W1129" t="str">
        <f>IFERROR(VLOOKUP($A1129,[3]库存报告使用数据!$A$1:$L$65536,12,0),"")</f>
        <v/>
      </c>
      <c r="X1129" s="20" t="str">
        <f t="shared" si="291"/>
        <v/>
      </c>
      <c r="Y1129" s="20" t="str">
        <f t="shared" si="292"/>
        <v/>
      </c>
      <c r="Z1129" s="20" t="str">
        <f t="shared" si="293"/>
        <v/>
      </c>
      <c r="AA1129" s="20" t="str">
        <f t="shared" si="294"/>
        <v/>
      </c>
      <c r="AB1129" t="str">
        <f>IFERROR(VLOOKUP($A1129,[3]库存报告使用数据!$A$1:$D$65536,4,0),"")</f>
        <v/>
      </c>
      <c r="AC1129" t="str">
        <f>IFERROR(VLOOKUP($A1129,[3]库存报告使用数据!$A$1:$G$65536,7,0),"")</f>
        <v/>
      </c>
      <c r="AD1129" t="str">
        <f>IFERROR(VLOOKUP($A1129,[3]库存报告使用数据!$A$1:$J$65536,10,0),"")</f>
        <v/>
      </c>
      <c r="AE1129" t="str">
        <f>IFERROR(VLOOKUP($A1129,[3]库存报告使用数据!$A$1:$M$65536,13,0),"")</f>
        <v/>
      </c>
      <c r="AF1129" s="20" t="str">
        <f t="shared" si="295"/>
        <v/>
      </c>
      <c r="AG1129" s="20" t="str">
        <f t="shared" si="296"/>
        <v/>
      </c>
      <c r="AH1129" s="20" t="str">
        <f t="shared" si="297"/>
        <v/>
      </c>
      <c r="AI1129" s="20" t="str">
        <f t="shared" si="298"/>
        <v/>
      </c>
      <c r="AJ1129">
        <f>IFERROR(VLOOKUP($B1129,[4]库存报告使用数据!$A$1:$B$65536,2,0),0)</f>
        <v>0</v>
      </c>
      <c r="AK1129">
        <f>IFERROR(VLOOKUP($B1129,[4]库存报告使用数据!$A$1:$C$65536,3,0),)</f>
        <v>0</v>
      </c>
      <c r="AL1129">
        <f>IFERROR(VLOOKUP($B1129,[4]库存报告使用数据!$A$1:$D$65536,4,0),)</f>
        <v>0</v>
      </c>
      <c r="AM1129">
        <f>IFERROR(VLOOKUP($B1129,[4]库存报告使用数据!$A$1:$E$65536,5,0),)</f>
        <v>0</v>
      </c>
      <c r="AN1129" s="20" t="str">
        <f t="shared" si="299"/>
        <v/>
      </c>
      <c r="AO1129" s="20" t="str">
        <f t="shared" si="300"/>
        <v/>
      </c>
      <c r="AP1129" s="20" t="str">
        <f t="shared" si="301"/>
        <v/>
      </c>
      <c r="AQ1129" s="20" t="str">
        <f t="shared" si="302"/>
        <v/>
      </c>
      <c r="AR1129" s="32">
        <f t="shared" si="303"/>
        <v>0</v>
      </c>
      <c r="AS1129" s="32">
        <f t="shared" si="304"/>
        <v>0</v>
      </c>
      <c r="AT1129" s="32">
        <f t="shared" si="305"/>
        <v>0</v>
      </c>
      <c r="AU1129" s="28" t="str">
        <f t="shared" si="306"/>
        <v>库存为0</v>
      </c>
      <c r="AV1129" s="34" t="str">
        <f>IFERROR(时间!$B$4+AU1129,"上周无销量")</f>
        <v>上周无销量</v>
      </c>
    </row>
    <row r="1130" spans="1:48">
      <c r="A1130" s="18" t="s">
        <v>1175</v>
      </c>
      <c r="B1130" t="str">
        <f>VLOOKUP(A1130,'[1]sku-asin（子）'!$A:$B,2,0)</f>
        <v>B0787WXSHG</v>
      </c>
      <c r="C1130" t="str">
        <f>VLOOKUP(A1130,'[1]子sku-父sku'!$A:$B,2,0)</f>
        <v>MY-LYPoint021</v>
      </c>
      <c r="D1130" s="28">
        <f>IFERROR(VLOOKUP(A1130,[2]库存报告使用数据处理!$A:$C,3,0),0)</f>
        <v>0</v>
      </c>
      <c r="E1130" s="28">
        <f>IFERROR(VLOOKUP(A1130,[2]库存报告使用数据处理!$A:$D,4,0),0)</f>
        <v>0</v>
      </c>
      <c r="F1130" s="28">
        <f>IFERROR(VLOOKUP(A1130,[2]库存报告使用数据处理!$A:$E,5,0),0)</f>
        <v>1</v>
      </c>
      <c r="G1130" s="28">
        <f>IFERROR(VLOOKUP(A1130,[2]库存报告使用数据处理!$A:$F,6,0),0)</f>
        <v>0</v>
      </c>
      <c r="H1130" s="29">
        <f>IFERROR(VLOOKUP(A1130,[2]库存报告使用数据处理!$A:$G,7,0),0)</f>
        <v>19.99</v>
      </c>
      <c r="I1130">
        <f>IFERROR(VLOOKUP(A1130,[5]数据处理!$A:$B,2,0),0)</f>
        <v>0</v>
      </c>
      <c r="J1130" s="30">
        <f>IFERROR(VLOOKUP(A1130,[5]数据处理!$A:$D,4,0),0)</f>
        <v>0</v>
      </c>
      <c r="K1130" s="30">
        <f>IFERROR(VLOOKUP(A1130,[5]数据处理!$A:$E,5,0),0)</f>
        <v>0</v>
      </c>
      <c r="L1130" s="30">
        <f>IFERROR(VLOOKUP(A1130,[5]数据处理!$A:$G,7,0),0)</f>
        <v>0</v>
      </c>
      <c r="M1130">
        <f t="shared" si="290"/>
        <v>0</v>
      </c>
      <c r="N1130">
        <f>IFERROR(VLOOKUP(A1130,[5]数据处理!$A:$C,3,0),0)</f>
        <v>0</v>
      </c>
      <c r="O1130">
        <f>IFERROR(VLOOKUP($A1130,[5]数据处理!$A:$N,14,0),0)</f>
        <v>0</v>
      </c>
      <c r="P1130" t="str">
        <f>IFERROR(VLOOKUP($A1130,[3]库存报告使用数据!$A$1:$B$65536,2,0),"")</f>
        <v/>
      </c>
      <c r="Q1130" t="str">
        <f>IFERROR(VLOOKUP($A1130,[3]库存报告使用数据!$A$1:$E$65536,5,0),"")</f>
        <v/>
      </c>
      <c r="R1130" t="str">
        <f>IFERROR(VLOOKUP($A1130,[3]库存报告使用数据!$A$1:$H$65536,8,0),"")</f>
        <v/>
      </c>
      <c r="S1130" t="str">
        <f>IFERROR(VLOOKUP($A1130,[3]库存报告使用数据!$A$1:$K$65536,11,0),"")</f>
        <v/>
      </c>
      <c r="T1130" t="str">
        <f>IFERROR(VLOOKUP($A1130,[3]库存报告使用数据!$A$1:$C$65536,3,0),"")</f>
        <v/>
      </c>
      <c r="U1130" t="str">
        <f>IFERROR(VLOOKUP($A1130,[3]库存报告使用数据!$A$1:$F$65536,6,0),"")</f>
        <v/>
      </c>
      <c r="V1130" t="str">
        <f>IFERROR(VLOOKUP($A1130,[3]库存报告使用数据!$A$1:$I$65536,9,0),"")</f>
        <v/>
      </c>
      <c r="W1130" t="str">
        <f>IFERROR(VLOOKUP($A1130,[3]库存报告使用数据!$A$1:$L$65536,12,0),"")</f>
        <v/>
      </c>
      <c r="X1130" s="20" t="str">
        <f t="shared" si="291"/>
        <v/>
      </c>
      <c r="Y1130" s="20" t="str">
        <f t="shared" si="292"/>
        <v/>
      </c>
      <c r="Z1130" s="20" t="str">
        <f t="shared" si="293"/>
        <v/>
      </c>
      <c r="AA1130" s="20" t="str">
        <f t="shared" si="294"/>
        <v/>
      </c>
      <c r="AB1130" t="str">
        <f>IFERROR(VLOOKUP($A1130,[3]库存报告使用数据!$A$1:$D$65536,4,0),"")</f>
        <v/>
      </c>
      <c r="AC1130" t="str">
        <f>IFERROR(VLOOKUP($A1130,[3]库存报告使用数据!$A$1:$G$65536,7,0),"")</f>
        <v/>
      </c>
      <c r="AD1130" t="str">
        <f>IFERROR(VLOOKUP($A1130,[3]库存报告使用数据!$A$1:$J$65536,10,0),"")</f>
        <v/>
      </c>
      <c r="AE1130" t="str">
        <f>IFERROR(VLOOKUP($A1130,[3]库存报告使用数据!$A$1:$M$65536,13,0),"")</f>
        <v/>
      </c>
      <c r="AF1130" s="20" t="str">
        <f t="shared" si="295"/>
        <v/>
      </c>
      <c r="AG1130" s="20" t="str">
        <f t="shared" si="296"/>
        <v/>
      </c>
      <c r="AH1130" s="20" t="str">
        <f t="shared" si="297"/>
        <v/>
      </c>
      <c r="AI1130" s="20" t="str">
        <f t="shared" si="298"/>
        <v/>
      </c>
      <c r="AJ1130">
        <f>IFERROR(VLOOKUP($B1130,[4]库存报告使用数据!$A$1:$B$65536,2,0),0)</f>
        <v>0</v>
      </c>
      <c r="AK1130">
        <f>IFERROR(VLOOKUP($B1130,[4]库存报告使用数据!$A$1:$C$65536,3,0),)</f>
        <v>0</v>
      </c>
      <c r="AL1130">
        <f>IFERROR(VLOOKUP($B1130,[4]库存报告使用数据!$A$1:$D$65536,4,0),)</f>
        <v>0</v>
      </c>
      <c r="AM1130">
        <f>IFERROR(VLOOKUP($B1130,[4]库存报告使用数据!$A$1:$E$65536,5,0),)</f>
        <v>1</v>
      </c>
      <c r="AN1130" s="20" t="str">
        <f t="shared" si="299"/>
        <v/>
      </c>
      <c r="AO1130" s="20" t="str">
        <f t="shared" si="300"/>
        <v/>
      </c>
      <c r="AP1130" s="20" t="str">
        <f t="shared" si="301"/>
        <v/>
      </c>
      <c r="AQ1130" s="20">
        <f t="shared" si="302"/>
        <v>0</v>
      </c>
      <c r="AR1130" s="32">
        <f t="shared" si="303"/>
        <v>0</v>
      </c>
      <c r="AS1130" s="32">
        <f t="shared" si="304"/>
        <v>0</v>
      </c>
      <c r="AT1130" s="32">
        <f t="shared" si="305"/>
        <v>0</v>
      </c>
      <c r="AU1130" s="28" t="str">
        <f t="shared" si="306"/>
        <v>库存为0</v>
      </c>
      <c r="AV1130" s="34" t="str">
        <f>IFERROR(时间!$B$4+AU1130,"上周无销量")</f>
        <v>上周无销量</v>
      </c>
    </row>
    <row r="1131" spans="1:48">
      <c r="A1131" s="18" t="s">
        <v>1176</v>
      </c>
      <c r="B1131" t="str">
        <f>VLOOKUP(A1131,'[1]sku-asin（子）'!$A:$B,2,0)</f>
        <v>B07881F3QY</v>
      </c>
      <c r="C1131" t="str">
        <f>VLOOKUP(A1131,'[1]子sku-父sku'!$A:$B,2,0)</f>
        <v>MY-LYPoint021</v>
      </c>
      <c r="D1131" s="28">
        <f>IFERROR(VLOOKUP(A1131,[2]库存报告使用数据处理!$A:$C,3,0),0)</f>
        <v>0</v>
      </c>
      <c r="E1131" s="28">
        <f>IFERROR(VLOOKUP(A1131,[2]库存报告使用数据处理!$A:$D,4,0),0)</f>
        <v>0</v>
      </c>
      <c r="F1131" s="28">
        <f>IFERROR(VLOOKUP(A1131,[2]库存报告使用数据处理!$A:$E,5,0),0)</f>
        <v>0</v>
      </c>
      <c r="G1131" s="28">
        <f>IFERROR(VLOOKUP(A1131,[2]库存报告使用数据处理!$A:$F,6,0),0)</f>
        <v>1</v>
      </c>
      <c r="H1131" s="29">
        <f>IFERROR(VLOOKUP(A1131,[2]库存报告使用数据处理!$A:$G,7,0),0)</f>
        <v>24.99</v>
      </c>
      <c r="I1131">
        <f>IFERROR(VLOOKUP(A1131,[5]数据处理!$A:$B,2,0),0)</f>
        <v>0</v>
      </c>
      <c r="J1131" s="30">
        <f>IFERROR(VLOOKUP(A1131,[5]数据处理!$A:$D,4,0),0)</f>
        <v>0</v>
      </c>
      <c r="K1131" s="30">
        <f>IFERROR(VLOOKUP(A1131,[5]数据处理!$A:$E,5,0),0)</f>
        <v>0</v>
      </c>
      <c r="L1131" s="30">
        <f>IFERROR(VLOOKUP(A1131,[5]数据处理!$A:$G,7,0),0)</f>
        <v>0</v>
      </c>
      <c r="M1131">
        <f t="shared" si="290"/>
        <v>0</v>
      </c>
      <c r="N1131">
        <f>IFERROR(VLOOKUP(A1131,[5]数据处理!$A:$C,3,0),0)</f>
        <v>0</v>
      </c>
      <c r="O1131">
        <f>IFERROR(VLOOKUP($A1131,[5]数据处理!$A:$N,14,0),0)</f>
        <v>0</v>
      </c>
      <c r="P1131" t="str">
        <f>IFERROR(VLOOKUP($A1131,[3]库存报告使用数据!$A$1:$B$65536,2,0),"")</f>
        <v/>
      </c>
      <c r="Q1131" t="str">
        <f>IFERROR(VLOOKUP($A1131,[3]库存报告使用数据!$A$1:$E$65536,5,0),"")</f>
        <v/>
      </c>
      <c r="R1131" t="str">
        <f>IFERROR(VLOOKUP($A1131,[3]库存报告使用数据!$A$1:$H$65536,8,0),"")</f>
        <v/>
      </c>
      <c r="S1131" t="str">
        <f>IFERROR(VLOOKUP($A1131,[3]库存报告使用数据!$A$1:$K$65536,11,0),"")</f>
        <v/>
      </c>
      <c r="T1131" t="str">
        <f>IFERROR(VLOOKUP($A1131,[3]库存报告使用数据!$A$1:$C$65536,3,0),"")</f>
        <v/>
      </c>
      <c r="U1131" t="str">
        <f>IFERROR(VLOOKUP($A1131,[3]库存报告使用数据!$A$1:$F$65536,6,0),"")</f>
        <v/>
      </c>
      <c r="V1131" t="str">
        <f>IFERROR(VLOOKUP($A1131,[3]库存报告使用数据!$A$1:$I$65536,9,0),"")</f>
        <v/>
      </c>
      <c r="W1131" t="str">
        <f>IFERROR(VLOOKUP($A1131,[3]库存报告使用数据!$A$1:$L$65536,12,0),"")</f>
        <v/>
      </c>
      <c r="X1131" s="20" t="str">
        <f t="shared" si="291"/>
        <v/>
      </c>
      <c r="Y1131" s="20" t="str">
        <f t="shared" si="292"/>
        <v/>
      </c>
      <c r="Z1131" s="20" t="str">
        <f t="shared" si="293"/>
        <v/>
      </c>
      <c r="AA1131" s="20" t="str">
        <f t="shared" si="294"/>
        <v/>
      </c>
      <c r="AB1131" t="str">
        <f>IFERROR(VLOOKUP($A1131,[3]库存报告使用数据!$A$1:$D$65536,4,0),"")</f>
        <v/>
      </c>
      <c r="AC1131" t="str">
        <f>IFERROR(VLOOKUP($A1131,[3]库存报告使用数据!$A$1:$G$65536,7,0),"")</f>
        <v/>
      </c>
      <c r="AD1131" t="str">
        <f>IFERROR(VLOOKUP($A1131,[3]库存报告使用数据!$A$1:$J$65536,10,0),"")</f>
        <v/>
      </c>
      <c r="AE1131" t="str">
        <f>IFERROR(VLOOKUP($A1131,[3]库存报告使用数据!$A$1:$M$65536,13,0),"")</f>
        <v/>
      </c>
      <c r="AF1131" s="20" t="str">
        <f t="shared" si="295"/>
        <v/>
      </c>
      <c r="AG1131" s="20" t="str">
        <f t="shared" si="296"/>
        <v/>
      </c>
      <c r="AH1131" s="20" t="str">
        <f t="shared" si="297"/>
        <v/>
      </c>
      <c r="AI1131" s="20" t="str">
        <f t="shared" si="298"/>
        <v/>
      </c>
      <c r="AJ1131">
        <f>IFERROR(VLOOKUP($B1131,[4]库存报告使用数据!$A$1:$B$65536,2,0),0)</f>
        <v>0</v>
      </c>
      <c r="AK1131">
        <f>IFERROR(VLOOKUP($B1131,[4]库存报告使用数据!$A$1:$C$65536,3,0),)</f>
        <v>0</v>
      </c>
      <c r="AL1131">
        <f>IFERROR(VLOOKUP($B1131,[4]库存报告使用数据!$A$1:$D$65536,4,0),)</f>
        <v>0</v>
      </c>
      <c r="AM1131">
        <f>IFERROR(VLOOKUP($B1131,[4]库存报告使用数据!$A$1:$E$65536,5,0),)</f>
        <v>8</v>
      </c>
      <c r="AN1131" s="20" t="str">
        <f t="shared" si="299"/>
        <v/>
      </c>
      <c r="AO1131" s="20" t="str">
        <f t="shared" si="300"/>
        <v/>
      </c>
      <c r="AP1131" s="20" t="str">
        <f t="shared" si="301"/>
        <v/>
      </c>
      <c r="AQ1131" s="20">
        <f t="shared" si="302"/>
        <v>0.125</v>
      </c>
      <c r="AR1131" s="32">
        <f t="shared" si="303"/>
        <v>0</v>
      </c>
      <c r="AS1131" s="32">
        <f t="shared" si="304"/>
        <v>0</v>
      </c>
      <c r="AT1131" s="32">
        <f t="shared" si="305"/>
        <v>0</v>
      </c>
      <c r="AU1131" s="28" t="str">
        <f t="shared" si="306"/>
        <v>库存为0</v>
      </c>
      <c r="AV1131" s="34" t="str">
        <f>IFERROR(时间!$B$4+AU1131,"上周无销量")</f>
        <v>上周无销量</v>
      </c>
    </row>
    <row r="1132" spans="1:48">
      <c r="A1132" s="18" t="s">
        <v>1177</v>
      </c>
      <c r="B1132" t="str">
        <f>VLOOKUP(A1132,'[1]sku-asin（子）'!$A:$B,2,0)</f>
        <v>B0787RYV63</v>
      </c>
      <c r="C1132" t="str">
        <f>VLOOKUP(A1132,'[1]子sku-父sku'!$A:$B,2,0)</f>
        <v>MY-LYPoint021</v>
      </c>
      <c r="D1132" s="28">
        <f>IFERROR(VLOOKUP(A1132,[2]库存报告使用数据处理!$A:$C,3,0),0)</f>
        <v>0</v>
      </c>
      <c r="E1132" s="28">
        <f>IFERROR(VLOOKUP(A1132,[2]库存报告使用数据处理!$A:$D,4,0),0)</f>
        <v>0</v>
      </c>
      <c r="F1132" s="28">
        <f>IFERROR(VLOOKUP(A1132,[2]库存报告使用数据处理!$A:$E,5,0),0)</f>
        <v>0</v>
      </c>
      <c r="G1132" s="28">
        <f>IFERROR(VLOOKUP(A1132,[2]库存报告使用数据处理!$A:$F,6,0),0)</f>
        <v>1</v>
      </c>
      <c r="H1132" s="29">
        <f>IFERROR(VLOOKUP(A1132,[2]库存报告使用数据处理!$A:$G,7,0),0)</f>
        <v>22.99</v>
      </c>
      <c r="I1132">
        <f>IFERROR(VLOOKUP(A1132,[5]数据处理!$A:$B,2,0),0)</f>
        <v>0</v>
      </c>
      <c r="J1132" s="30">
        <f>IFERROR(VLOOKUP(A1132,[5]数据处理!$A:$D,4,0),0)</f>
        <v>0</v>
      </c>
      <c r="K1132" s="30">
        <f>IFERROR(VLOOKUP(A1132,[5]数据处理!$A:$E,5,0),0)</f>
        <v>0</v>
      </c>
      <c r="L1132" s="30">
        <f>IFERROR(VLOOKUP(A1132,[5]数据处理!$A:$G,7,0),0)</f>
        <v>0</v>
      </c>
      <c r="M1132">
        <f t="shared" si="290"/>
        <v>0</v>
      </c>
      <c r="N1132">
        <f>IFERROR(VLOOKUP(A1132,[5]数据处理!$A:$C,3,0),0)</f>
        <v>0</v>
      </c>
      <c r="O1132">
        <f>IFERROR(VLOOKUP($A1132,[5]数据处理!$A:$N,14,0),0)</f>
        <v>0</v>
      </c>
      <c r="P1132" t="str">
        <f>IFERROR(VLOOKUP($A1132,[3]库存报告使用数据!$A$1:$B$65536,2,0),"")</f>
        <v/>
      </c>
      <c r="Q1132" t="str">
        <f>IFERROR(VLOOKUP($A1132,[3]库存报告使用数据!$A$1:$E$65536,5,0),"")</f>
        <v/>
      </c>
      <c r="R1132" t="str">
        <f>IFERROR(VLOOKUP($A1132,[3]库存报告使用数据!$A$1:$H$65536,8,0),"")</f>
        <v/>
      </c>
      <c r="S1132" t="str">
        <f>IFERROR(VLOOKUP($A1132,[3]库存报告使用数据!$A$1:$K$65536,11,0),"")</f>
        <v/>
      </c>
      <c r="T1132" t="str">
        <f>IFERROR(VLOOKUP($A1132,[3]库存报告使用数据!$A$1:$C$65536,3,0),"")</f>
        <v/>
      </c>
      <c r="U1132" t="str">
        <f>IFERROR(VLOOKUP($A1132,[3]库存报告使用数据!$A$1:$F$65536,6,0),"")</f>
        <v/>
      </c>
      <c r="V1132" t="str">
        <f>IFERROR(VLOOKUP($A1132,[3]库存报告使用数据!$A$1:$I$65536,9,0),"")</f>
        <v/>
      </c>
      <c r="W1132" t="str">
        <f>IFERROR(VLOOKUP($A1132,[3]库存报告使用数据!$A$1:$L$65536,12,0),"")</f>
        <v/>
      </c>
      <c r="X1132" s="20" t="str">
        <f t="shared" si="291"/>
        <v/>
      </c>
      <c r="Y1132" s="20" t="str">
        <f t="shared" si="292"/>
        <v/>
      </c>
      <c r="Z1132" s="20" t="str">
        <f t="shared" si="293"/>
        <v/>
      </c>
      <c r="AA1132" s="20" t="str">
        <f t="shared" si="294"/>
        <v/>
      </c>
      <c r="AB1132" t="str">
        <f>IFERROR(VLOOKUP($A1132,[3]库存报告使用数据!$A$1:$D$65536,4,0),"")</f>
        <v/>
      </c>
      <c r="AC1132" t="str">
        <f>IFERROR(VLOOKUP($A1132,[3]库存报告使用数据!$A$1:$G$65536,7,0),"")</f>
        <v/>
      </c>
      <c r="AD1132" t="str">
        <f>IFERROR(VLOOKUP($A1132,[3]库存报告使用数据!$A$1:$J$65536,10,0),"")</f>
        <v/>
      </c>
      <c r="AE1132" t="str">
        <f>IFERROR(VLOOKUP($A1132,[3]库存报告使用数据!$A$1:$M$65536,13,0),"")</f>
        <v/>
      </c>
      <c r="AF1132" s="20" t="str">
        <f t="shared" si="295"/>
        <v/>
      </c>
      <c r="AG1132" s="20" t="str">
        <f t="shared" si="296"/>
        <v/>
      </c>
      <c r="AH1132" s="20" t="str">
        <f t="shared" si="297"/>
        <v/>
      </c>
      <c r="AI1132" s="20" t="str">
        <f t="shared" si="298"/>
        <v/>
      </c>
      <c r="AJ1132">
        <f>IFERROR(VLOOKUP($B1132,[4]库存报告使用数据!$A$1:$B$65536,2,0),0)</f>
        <v>0</v>
      </c>
      <c r="AK1132">
        <f>IFERROR(VLOOKUP($B1132,[4]库存报告使用数据!$A$1:$C$65536,3,0),)</f>
        <v>0</v>
      </c>
      <c r="AL1132">
        <f>IFERROR(VLOOKUP($B1132,[4]库存报告使用数据!$A$1:$D$65536,4,0),)</f>
        <v>0</v>
      </c>
      <c r="AM1132">
        <f>IFERROR(VLOOKUP($B1132,[4]库存报告使用数据!$A$1:$E$65536,5,0),)</f>
        <v>7</v>
      </c>
      <c r="AN1132" s="20" t="str">
        <f t="shared" si="299"/>
        <v/>
      </c>
      <c r="AO1132" s="20" t="str">
        <f t="shared" si="300"/>
        <v/>
      </c>
      <c r="AP1132" s="20" t="str">
        <f t="shared" si="301"/>
        <v/>
      </c>
      <c r="AQ1132" s="20">
        <f t="shared" si="302"/>
        <v>0.142857142857143</v>
      </c>
      <c r="AR1132" s="32">
        <f t="shared" si="303"/>
        <v>0</v>
      </c>
      <c r="AS1132" s="32">
        <f t="shared" si="304"/>
        <v>0</v>
      </c>
      <c r="AT1132" s="32">
        <f t="shared" si="305"/>
        <v>0</v>
      </c>
      <c r="AU1132" s="28" t="str">
        <f t="shared" si="306"/>
        <v>库存为0</v>
      </c>
      <c r="AV1132" s="34" t="str">
        <f>IFERROR(时间!$B$4+AU1132,"上周无销量")</f>
        <v>上周无销量</v>
      </c>
    </row>
    <row r="1133" spans="1:48">
      <c r="A1133" s="18" t="s">
        <v>1178</v>
      </c>
      <c r="B1133" t="str">
        <f>VLOOKUP(A1133,'[1]sku-asin（子）'!$A:$B,2,0)</f>
        <v>B0787VVQYP</v>
      </c>
      <c r="C1133" t="str">
        <f>VLOOKUP(A1133,'[1]子sku-父sku'!$A:$B,2,0)</f>
        <v>MY-LYPoint021</v>
      </c>
      <c r="D1133" s="28">
        <f>IFERROR(VLOOKUP(A1133,[2]库存报告使用数据处理!$A:$C,3,0),0)</f>
        <v>0</v>
      </c>
      <c r="E1133" s="28">
        <f>IFERROR(VLOOKUP(A1133,[2]库存报告使用数据处理!$A:$D,4,0),0)</f>
        <v>0</v>
      </c>
      <c r="F1133" s="28">
        <f>IFERROR(VLOOKUP(A1133,[2]库存报告使用数据处理!$A:$E,5,0),0)</f>
        <v>1</v>
      </c>
      <c r="G1133" s="28">
        <f>IFERROR(VLOOKUP(A1133,[2]库存报告使用数据处理!$A:$F,6,0),0)</f>
        <v>1</v>
      </c>
      <c r="H1133" s="29">
        <f>IFERROR(VLOOKUP(A1133,[2]库存报告使用数据处理!$A:$G,7,0),0)</f>
        <v>19.99</v>
      </c>
      <c r="I1133">
        <f>IFERROR(VLOOKUP(A1133,[5]数据处理!$A:$B,2,0),0)</f>
        <v>0</v>
      </c>
      <c r="J1133" s="30">
        <f>IFERROR(VLOOKUP(A1133,[5]数据处理!$A:$D,4,0),0)</f>
        <v>0</v>
      </c>
      <c r="K1133" s="30">
        <f>IFERROR(VLOOKUP(A1133,[5]数据处理!$A:$E,5,0),0)</f>
        <v>0</v>
      </c>
      <c r="L1133" s="30">
        <f>IFERROR(VLOOKUP(A1133,[5]数据处理!$A:$G,7,0),0)</f>
        <v>0</v>
      </c>
      <c r="M1133">
        <f t="shared" si="290"/>
        <v>0</v>
      </c>
      <c r="N1133">
        <f>IFERROR(VLOOKUP(A1133,[5]数据处理!$A:$C,3,0),0)</f>
        <v>0</v>
      </c>
      <c r="O1133">
        <f>IFERROR(VLOOKUP($A1133,[5]数据处理!$A:$N,14,0),0)</f>
        <v>0</v>
      </c>
      <c r="P1133" t="str">
        <f>IFERROR(VLOOKUP($A1133,[3]库存报告使用数据!$A$1:$B$65536,2,0),"")</f>
        <v/>
      </c>
      <c r="Q1133" t="str">
        <f>IFERROR(VLOOKUP($A1133,[3]库存报告使用数据!$A$1:$E$65536,5,0),"")</f>
        <v/>
      </c>
      <c r="R1133" t="str">
        <f>IFERROR(VLOOKUP($A1133,[3]库存报告使用数据!$A$1:$H$65536,8,0),"")</f>
        <v/>
      </c>
      <c r="S1133" t="str">
        <f>IFERROR(VLOOKUP($A1133,[3]库存报告使用数据!$A$1:$K$65536,11,0),"")</f>
        <v/>
      </c>
      <c r="T1133" t="str">
        <f>IFERROR(VLOOKUP($A1133,[3]库存报告使用数据!$A$1:$C$65536,3,0),"")</f>
        <v/>
      </c>
      <c r="U1133" t="str">
        <f>IFERROR(VLOOKUP($A1133,[3]库存报告使用数据!$A$1:$F$65536,6,0),"")</f>
        <v/>
      </c>
      <c r="V1133" t="str">
        <f>IFERROR(VLOOKUP($A1133,[3]库存报告使用数据!$A$1:$I$65536,9,0),"")</f>
        <v/>
      </c>
      <c r="W1133" t="str">
        <f>IFERROR(VLOOKUP($A1133,[3]库存报告使用数据!$A$1:$L$65536,12,0),"")</f>
        <v/>
      </c>
      <c r="X1133" s="20" t="str">
        <f t="shared" si="291"/>
        <v/>
      </c>
      <c r="Y1133" s="20" t="str">
        <f t="shared" si="292"/>
        <v/>
      </c>
      <c r="Z1133" s="20" t="str">
        <f t="shared" si="293"/>
        <v/>
      </c>
      <c r="AA1133" s="20" t="str">
        <f t="shared" si="294"/>
        <v/>
      </c>
      <c r="AB1133" t="str">
        <f>IFERROR(VLOOKUP($A1133,[3]库存报告使用数据!$A$1:$D$65536,4,0),"")</f>
        <v/>
      </c>
      <c r="AC1133" t="str">
        <f>IFERROR(VLOOKUP($A1133,[3]库存报告使用数据!$A$1:$G$65536,7,0),"")</f>
        <v/>
      </c>
      <c r="AD1133" t="str">
        <f>IFERROR(VLOOKUP($A1133,[3]库存报告使用数据!$A$1:$J$65536,10,0),"")</f>
        <v/>
      </c>
      <c r="AE1133" t="str">
        <f>IFERROR(VLOOKUP($A1133,[3]库存报告使用数据!$A$1:$M$65536,13,0),"")</f>
        <v/>
      </c>
      <c r="AF1133" s="20" t="str">
        <f t="shared" si="295"/>
        <v/>
      </c>
      <c r="AG1133" s="20" t="str">
        <f t="shared" si="296"/>
        <v/>
      </c>
      <c r="AH1133" s="20" t="str">
        <f t="shared" si="297"/>
        <v/>
      </c>
      <c r="AI1133" s="20" t="str">
        <f t="shared" si="298"/>
        <v/>
      </c>
      <c r="AJ1133">
        <f>IFERROR(VLOOKUP($B1133,[4]库存报告使用数据!$A$1:$B$65536,2,0),0)</f>
        <v>0</v>
      </c>
      <c r="AK1133">
        <f>IFERROR(VLOOKUP($B1133,[4]库存报告使用数据!$A$1:$C$65536,3,0),)</f>
        <v>0</v>
      </c>
      <c r="AL1133">
        <f>IFERROR(VLOOKUP($B1133,[4]库存报告使用数据!$A$1:$D$65536,4,0),)</f>
        <v>2</v>
      </c>
      <c r="AM1133">
        <f>IFERROR(VLOOKUP($B1133,[4]库存报告使用数据!$A$1:$E$65536,5,0),)</f>
        <v>4</v>
      </c>
      <c r="AN1133" s="20" t="str">
        <f t="shared" si="299"/>
        <v/>
      </c>
      <c r="AO1133" s="20" t="str">
        <f t="shared" si="300"/>
        <v/>
      </c>
      <c r="AP1133" s="20">
        <f t="shared" si="301"/>
        <v>0.5</v>
      </c>
      <c r="AQ1133" s="20">
        <f t="shared" si="302"/>
        <v>0.25</v>
      </c>
      <c r="AR1133" s="32">
        <f t="shared" si="303"/>
        <v>0</v>
      </c>
      <c r="AS1133" s="32">
        <f t="shared" si="304"/>
        <v>0</v>
      </c>
      <c r="AT1133" s="32">
        <f t="shared" si="305"/>
        <v>0</v>
      </c>
      <c r="AU1133" s="28" t="str">
        <f t="shared" si="306"/>
        <v>库存为0</v>
      </c>
      <c r="AV1133" s="34" t="str">
        <f>IFERROR(时间!$B$4+AU1133,"上周无销量")</f>
        <v>上周无销量</v>
      </c>
    </row>
    <row r="1134" spans="1:48">
      <c r="A1134" s="18" t="s">
        <v>1179</v>
      </c>
      <c r="B1134" t="str">
        <f>VLOOKUP(A1134,'[1]sku-asin（子）'!$A:$B,2,0)</f>
        <v>B073XKSK6M</v>
      </c>
      <c r="C1134" t="str">
        <f>VLOOKUP(A1134,'[1]子sku-父sku'!$A:$B,2,0)</f>
        <v>MY-LYPoint021</v>
      </c>
      <c r="D1134" s="28">
        <f>IFERROR(VLOOKUP(A1134,[2]库存报告使用数据处理!$A:$C,3,0),0)</f>
        <v>0</v>
      </c>
      <c r="E1134" s="28">
        <f>IFERROR(VLOOKUP(A1134,[2]库存报告使用数据处理!$A:$D,4,0),0)</f>
        <v>1</v>
      </c>
      <c r="F1134" s="28">
        <f>IFERROR(VLOOKUP(A1134,[2]库存报告使用数据处理!$A:$E,5,0),0)</f>
        <v>0</v>
      </c>
      <c r="G1134" s="28">
        <f>IFERROR(VLOOKUP(A1134,[2]库存报告使用数据处理!$A:$F,6,0),0)</f>
        <v>0</v>
      </c>
      <c r="H1134" s="29">
        <f>IFERROR(VLOOKUP(A1134,[2]库存报告使用数据处理!$A:$G,7,0),0)</f>
        <v>24.99</v>
      </c>
      <c r="I1134">
        <f>IFERROR(VLOOKUP(A1134,[5]数据处理!$A:$B,2,0),0)</f>
        <v>3</v>
      </c>
      <c r="J1134" s="30">
        <f>IFERROR(VLOOKUP(A1134,[5]数据处理!$A:$D,4,0),0)</f>
        <v>0</v>
      </c>
      <c r="K1134" s="30">
        <f>IFERROR(VLOOKUP(A1134,[5]数据处理!$A:$E,5,0),0)</f>
        <v>0</v>
      </c>
      <c r="L1134" s="30">
        <f>IFERROR(VLOOKUP(A1134,[5]数据处理!$A:$G,7,0),0)</f>
        <v>0</v>
      </c>
      <c r="M1134">
        <f t="shared" si="290"/>
        <v>3</v>
      </c>
      <c r="N1134">
        <f>IFERROR(VLOOKUP(A1134,[5]数据处理!$A:$C,3,0),0)</f>
        <v>0</v>
      </c>
      <c r="O1134">
        <f>IFERROR(VLOOKUP($A1134,[5]数据处理!$A:$N,14,0),0)</f>
        <v>2</v>
      </c>
      <c r="P1134" t="str">
        <f>IFERROR(VLOOKUP($A1134,[3]库存报告使用数据!$A$1:$B$65536,2,0),"")</f>
        <v/>
      </c>
      <c r="Q1134" t="str">
        <f>IFERROR(VLOOKUP($A1134,[3]库存报告使用数据!$A$1:$E$65536,5,0),"")</f>
        <v/>
      </c>
      <c r="R1134" t="str">
        <f>IFERROR(VLOOKUP($A1134,[3]库存报告使用数据!$A$1:$H$65536,8,0),"")</f>
        <v/>
      </c>
      <c r="S1134" t="str">
        <f>IFERROR(VLOOKUP($A1134,[3]库存报告使用数据!$A$1:$K$65536,11,0),"")</f>
        <v/>
      </c>
      <c r="T1134" t="str">
        <f>IFERROR(VLOOKUP($A1134,[3]库存报告使用数据!$A$1:$C$65536,3,0),"")</f>
        <v/>
      </c>
      <c r="U1134" t="str">
        <f>IFERROR(VLOOKUP($A1134,[3]库存报告使用数据!$A$1:$F$65536,6,0),"")</f>
        <v/>
      </c>
      <c r="V1134" t="str">
        <f>IFERROR(VLOOKUP($A1134,[3]库存报告使用数据!$A$1:$I$65536,9,0),"")</f>
        <v/>
      </c>
      <c r="W1134" t="str">
        <f>IFERROR(VLOOKUP($A1134,[3]库存报告使用数据!$A$1:$L$65536,12,0),"")</f>
        <v/>
      </c>
      <c r="X1134" s="20" t="str">
        <f t="shared" si="291"/>
        <v/>
      </c>
      <c r="Y1134" s="20" t="str">
        <f t="shared" si="292"/>
        <v/>
      </c>
      <c r="Z1134" s="20" t="str">
        <f t="shared" si="293"/>
        <v/>
      </c>
      <c r="AA1134" s="20" t="str">
        <f t="shared" si="294"/>
        <v/>
      </c>
      <c r="AB1134" t="str">
        <f>IFERROR(VLOOKUP($A1134,[3]库存报告使用数据!$A$1:$D$65536,4,0),"")</f>
        <v/>
      </c>
      <c r="AC1134" t="str">
        <f>IFERROR(VLOOKUP($A1134,[3]库存报告使用数据!$A$1:$G$65536,7,0),"")</f>
        <v/>
      </c>
      <c r="AD1134" t="str">
        <f>IFERROR(VLOOKUP($A1134,[3]库存报告使用数据!$A$1:$J$65536,10,0),"")</f>
        <v/>
      </c>
      <c r="AE1134" t="str">
        <f>IFERROR(VLOOKUP($A1134,[3]库存报告使用数据!$A$1:$M$65536,13,0),"")</f>
        <v/>
      </c>
      <c r="AF1134" s="20" t="str">
        <f t="shared" si="295"/>
        <v/>
      </c>
      <c r="AG1134" s="20" t="str">
        <f t="shared" si="296"/>
        <v/>
      </c>
      <c r="AH1134" s="20" t="str">
        <f t="shared" si="297"/>
        <v/>
      </c>
      <c r="AI1134" s="20" t="str">
        <f t="shared" si="298"/>
        <v/>
      </c>
      <c r="AJ1134">
        <f>IFERROR(VLOOKUP($B1134,[4]库存报告使用数据!$A$1:$B$65536,2,0),0)</f>
        <v>1</v>
      </c>
      <c r="AK1134">
        <f>IFERROR(VLOOKUP($B1134,[4]库存报告使用数据!$A$1:$C$65536,3,0),)</f>
        <v>2</v>
      </c>
      <c r="AL1134">
        <f>IFERROR(VLOOKUP($B1134,[4]库存报告使用数据!$A$1:$D$65536,4,0),)</f>
        <v>3</v>
      </c>
      <c r="AM1134">
        <f>IFERROR(VLOOKUP($B1134,[4]库存报告使用数据!$A$1:$E$65536,5,0),)</f>
        <v>4</v>
      </c>
      <c r="AN1134" s="20">
        <f t="shared" si="299"/>
        <v>0</v>
      </c>
      <c r="AO1134" s="20">
        <f t="shared" si="300"/>
        <v>0.5</v>
      </c>
      <c r="AP1134" s="20">
        <f t="shared" si="301"/>
        <v>0</v>
      </c>
      <c r="AQ1134" s="20">
        <f t="shared" si="302"/>
        <v>0</v>
      </c>
      <c r="AR1134" s="32">
        <f t="shared" si="303"/>
        <v>0</v>
      </c>
      <c r="AS1134" s="32">
        <f t="shared" si="304"/>
        <v>0</v>
      </c>
      <c r="AT1134" s="32">
        <f t="shared" si="305"/>
        <v>3</v>
      </c>
      <c r="AU1134" s="28" t="str">
        <f t="shared" si="306"/>
        <v>库存为3</v>
      </c>
      <c r="AV1134" s="34" t="str">
        <f>IFERROR(时间!$B$4+AU1134,"上周无销量")</f>
        <v>上周无销量</v>
      </c>
    </row>
    <row r="1135" spans="1:48">
      <c r="A1135" s="18" t="s">
        <v>1180</v>
      </c>
      <c r="B1135" t="str">
        <f>VLOOKUP(A1135,'[1]sku-asin（子）'!$A:$B,2,0)</f>
        <v>B073XKD3LL</v>
      </c>
      <c r="C1135" t="str">
        <f>VLOOKUP(A1135,'[1]子sku-父sku'!$A:$B,2,0)</f>
        <v>MY-LYPoint021</v>
      </c>
      <c r="D1135" s="28">
        <f>IFERROR(VLOOKUP(A1135,[2]库存报告使用数据处理!$A:$C,3,0),0)</f>
        <v>1</v>
      </c>
      <c r="E1135" s="28">
        <f>IFERROR(VLOOKUP(A1135,[2]库存报告使用数据处理!$A:$D,4,0),0)</f>
        <v>0</v>
      </c>
      <c r="F1135" s="28">
        <f>IFERROR(VLOOKUP(A1135,[2]库存报告使用数据处理!$A:$E,5,0),0)</f>
        <v>0</v>
      </c>
      <c r="G1135" s="28">
        <f>IFERROR(VLOOKUP(A1135,[2]库存报告使用数据处理!$A:$F,6,0),0)</f>
        <v>0</v>
      </c>
      <c r="H1135" s="29">
        <f>IFERROR(VLOOKUP(A1135,[2]库存报告使用数据处理!$A:$G,7,0),0)</f>
        <v>24.99</v>
      </c>
      <c r="I1135">
        <f>IFERROR(VLOOKUP(A1135,[5]数据处理!$A:$B,2,0),0)</f>
        <v>0</v>
      </c>
      <c r="J1135" s="30">
        <f>IFERROR(VLOOKUP(A1135,[5]数据处理!$A:$D,4,0),0)</f>
        <v>0</v>
      </c>
      <c r="K1135" s="30">
        <f>IFERROR(VLOOKUP(A1135,[5]数据处理!$A:$E,5,0),0)</f>
        <v>0</v>
      </c>
      <c r="L1135" s="30">
        <f>IFERROR(VLOOKUP(A1135,[5]数据处理!$A:$G,7,0),0)</f>
        <v>0</v>
      </c>
      <c r="M1135">
        <f t="shared" si="290"/>
        <v>0</v>
      </c>
      <c r="N1135">
        <f>IFERROR(VLOOKUP(A1135,[5]数据处理!$A:$C,3,0),0)</f>
        <v>0</v>
      </c>
      <c r="O1135">
        <f>IFERROR(VLOOKUP($A1135,[5]数据处理!$A:$N,14,0),0)</f>
        <v>0</v>
      </c>
      <c r="P1135" t="str">
        <f>IFERROR(VLOOKUP($A1135,[3]库存报告使用数据!$A$1:$B$65536,2,0),"")</f>
        <v/>
      </c>
      <c r="Q1135" t="str">
        <f>IFERROR(VLOOKUP($A1135,[3]库存报告使用数据!$A$1:$E$65536,5,0),"")</f>
        <v/>
      </c>
      <c r="R1135" t="str">
        <f>IFERROR(VLOOKUP($A1135,[3]库存报告使用数据!$A$1:$H$65536,8,0),"")</f>
        <v/>
      </c>
      <c r="S1135" t="str">
        <f>IFERROR(VLOOKUP($A1135,[3]库存报告使用数据!$A$1:$K$65536,11,0),"")</f>
        <v/>
      </c>
      <c r="T1135" t="str">
        <f>IFERROR(VLOOKUP($A1135,[3]库存报告使用数据!$A$1:$C$65536,3,0),"")</f>
        <v/>
      </c>
      <c r="U1135" t="str">
        <f>IFERROR(VLOOKUP($A1135,[3]库存报告使用数据!$A$1:$F$65536,6,0),"")</f>
        <v/>
      </c>
      <c r="V1135" t="str">
        <f>IFERROR(VLOOKUP($A1135,[3]库存报告使用数据!$A$1:$I$65536,9,0),"")</f>
        <v/>
      </c>
      <c r="W1135" t="str">
        <f>IFERROR(VLOOKUP($A1135,[3]库存报告使用数据!$A$1:$L$65536,12,0),"")</f>
        <v/>
      </c>
      <c r="X1135" s="20" t="str">
        <f t="shared" si="291"/>
        <v/>
      </c>
      <c r="Y1135" s="20" t="str">
        <f t="shared" si="292"/>
        <v/>
      </c>
      <c r="Z1135" s="20" t="str">
        <f t="shared" si="293"/>
        <v/>
      </c>
      <c r="AA1135" s="20" t="str">
        <f t="shared" si="294"/>
        <v/>
      </c>
      <c r="AB1135" t="str">
        <f>IFERROR(VLOOKUP($A1135,[3]库存报告使用数据!$A$1:$D$65536,4,0),"")</f>
        <v/>
      </c>
      <c r="AC1135" t="str">
        <f>IFERROR(VLOOKUP($A1135,[3]库存报告使用数据!$A$1:$G$65536,7,0),"")</f>
        <v/>
      </c>
      <c r="AD1135" t="str">
        <f>IFERROR(VLOOKUP($A1135,[3]库存报告使用数据!$A$1:$J$65536,10,0),"")</f>
        <v/>
      </c>
      <c r="AE1135" t="str">
        <f>IFERROR(VLOOKUP($A1135,[3]库存报告使用数据!$A$1:$M$65536,13,0),"")</f>
        <v/>
      </c>
      <c r="AF1135" s="20" t="str">
        <f t="shared" si="295"/>
        <v/>
      </c>
      <c r="AG1135" s="20" t="str">
        <f t="shared" si="296"/>
        <v/>
      </c>
      <c r="AH1135" s="20" t="str">
        <f t="shared" si="297"/>
        <v/>
      </c>
      <c r="AI1135" s="20" t="str">
        <f t="shared" si="298"/>
        <v/>
      </c>
      <c r="AJ1135">
        <f>IFERROR(VLOOKUP($B1135,[4]库存报告使用数据!$A$1:$B$65536,2,0),0)</f>
        <v>2</v>
      </c>
      <c r="AK1135">
        <f>IFERROR(VLOOKUP($B1135,[4]库存报告使用数据!$A$1:$C$65536,3,0),)</f>
        <v>4</v>
      </c>
      <c r="AL1135">
        <f>IFERROR(VLOOKUP($B1135,[4]库存报告使用数据!$A$1:$D$65536,4,0),)</f>
        <v>0</v>
      </c>
      <c r="AM1135">
        <f>IFERROR(VLOOKUP($B1135,[4]库存报告使用数据!$A$1:$E$65536,5,0),)</f>
        <v>3</v>
      </c>
      <c r="AN1135" s="20">
        <f t="shared" si="299"/>
        <v>0.5</v>
      </c>
      <c r="AO1135" s="20">
        <f t="shared" si="300"/>
        <v>0</v>
      </c>
      <c r="AP1135" s="20" t="str">
        <f t="shared" si="301"/>
        <v/>
      </c>
      <c r="AQ1135" s="20">
        <f t="shared" si="302"/>
        <v>0</v>
      </c>
      <c r="AR1135" s="32">
        <f t="shared" si="303"/>
        <v>0.142857142857143</v>
      </c>
      <c r="AS1135" s="32">
        <f t="shared" si="304"/>
        <v>8.57142857142857</v>
      </c>
      <c r="AT1135" s="32">
        <f t="shared" si="305"/>
        <v>-8.57142857142857</v>
      </c>
      <c r="AU1135" s="28">
        <f t="shared" si="306"/>
        <v>0</v>
      </c>
      <c r="AV1135" s="34">
        <f>IFERROR(时间!$B$4+AU1135,"上周无销量")</f>
        <v>43283</v>
      </c>
    </row>
    <row r="1136" spans="1:48">
      <c r="A1136" s="18" t="s">
        <v>1181</v>
      </c>
      <c r="B1136" t="str">
        <f>VLOOKUP(A1136,'[1]sku-asin（子）'!$A:$B,2,0)</f>
        <v>B073XJLB1W</v>
      </c>
      <c r="C1136" t="str">
        <f>VLOOKUP(A1136,'[1]子sku-父sku'!$A:$B,2,0)</f>
        <v>MY-LYPoint021</v>
      </c>
      <c r="D1136" s="28">
        <f>IFERROR(VLOOKUP(A1136,[2]库存报告使用数据处理!$A:$C,3,0),0)</f>
        <v>0</v>
      </c>
      <c r="E1136" s="28">
        <f>IFERROR(VLOOKUP(A1136,[2]库存报告使用数据处理!$A:$D,4,0),0)</f>
        <v>1</v>
      </c>
      <c r="F1136" s="28">
        <f>IFERROR(VLOOKUP(A1136,[2]库存报告使用数据处理!$A:$E,5,0),0)</f>
        <v>0</v>
      </c>
      <c r="G1136" s="28">
        <f>IFERROR(VLOOKUP(A1136,[2]库存报告使用数据处理!$A:$F,6,0),0)</f>
        <v>0</v>
      </c>
      <c r="H1136" s="29">
        <f>IFERROR(VLOOKUP(A1136,[2]库存报告使用数据处理!$A:$G,7,0),0)</f>
        <v>19.99</v>
      </c>
      <c r="I1136">
        <f>IFERROR(VLOOKUP(A1136,[5]数据处理!$A:$B,2,0),0)</f>
        <v>0</v>
      </c>
      <c r="J1136" s="30">
        <f>IFERROR(VLOOKUP(A1136,[5]数据处理!$A:$D,4,0),0)</f>
        <v>0</v>
      </c>
      <c r="K1136" s="30">
        <f>IFERROR(VLOOKUP(A1136,[5]数据处理!$A:$E,5,0),0)</f>
        <v>0</v>
      </c>
      <c r="L1136" s="30">
        <f>IFERROR(VLOOKUP(A1136,[5]数据处理!$A:$G,7,0),0)</f>
        <v>0</v>
      </c>
      <c r="M1136">
        <f t="shared" si="290"/>
        <v>0</v>
      </c>
      <c r="N1136">
        <f>IFERROR(VLOOKUP(A1136,[5]数据处理!$A:$C,3,0),0)</f>
        <v>0</v>
      </c>
      <c r="O1136">
        <f>IFERROR(VLOOKUP($A1136,[5]数据处理!$A:$N,14,0),0)</f>
        <v>0</v>
      </c>
      <c r="P1136" t="str">
        <f>IFERROR(VLOOKUP($A1136,[3]库存报告使用数据!$A$1:$B$65536,2,0),"")</f>
        <v/>
      </c>
      <c r="Q1136" t="str">
        <f>IFERROR(VLOOKUP($A1136,[3]库存报告使用数据!$A$1:$E$65536,5,0),"")</f>
        <v/>
      </c>
      <c r="R1136" t="str">
        <f>IFERROR(VLOOKUP($A1136,[3]库存报告使用数据!$A$1:$H$65536,8,0),"")</f>
        <v/>
      </c>
      <c r="S1136" t="str">
        <f>IFERROR(VLOOKUP($A1136,[3]库存报告使用数据!$A$1:$K$65536,11,0),"")</f>
        <v/>
      </c>
      <c r="T1136" t="str">
        <f>IFERROR(VLOOKUP($A1136,[3]库存报告使用数据!$A$1:$C$65536,3,0),"")</f>
        <v/>
      </c>
      <c r="U1136" t="str">
        <f>IFERROR(VLOOKUP($A1136,[3]库存报告使用数据!$A$1:$F$65536,6,0),"")</f>
        <v/>
      </c>
      <c r="V1136" t="str">
        <f>IFERROR(VLOOKUP($A1136,[3]库存报告使用数据!$A$1:$I$65536,9,0),"")</f>
        <v/>
      </c>
      <c r="W1136" t="str">
        <f>IFERROR(VLOOKUP($A1136,[3]库存报告使用数据!$A$1:$L$65536,12,0),"")</f>
        <v/>
      </c>
      <c r="X1136" s="20" t="str">
        <f t="shared" si="291"/>
        <v/>
      </c>
      <c r="Y1136" s="20" t="str">
        <f t="shared" si="292"/>
        <v/>
      </c>
      <c r="Z1136" s="20" t="str">
        <f t="shared" si="293"/>
        <v/>
      </c>
      <c r="AA1136" s="20" t="str">
        <f t="shared" si="294"/>
        <v/>
      </c>
      <c r="AB1136" t="str">
        <f>IFERROR(VLOOKUP($A1136,[3]库存报告使用数据!$A$1:$D$65536,4,0),"")</f>
        <v/>
      </c>
      <c r="AC1136" t="str">
        <f>IFERROR(VLOOKUP($A1136,[3]库存报告使用数据!$A$1:$G$65536,7,0),"")</f>
        <v/>
      </c>
      <c r="AD1136" t="str">
        <f>IFERROR(VLOOKUP($A1136,[3]库存报告使用数据!$A$1:$J$65536,10,0),"")</f>
        <v/>
      </c>
      <c r="AE1136" t="str">
        <f>IFERROR(VLOOKUP($A1136,[3]库存报告使用数据!$A$1:$M$65536,13,0),"")</f>
        <v/>
      </c>
      <c r="AF1136" s="20" t="str">
        <f t="shared" si="295"/>
        <v/>
      </c>
      <c r="AG1136" s="20" t="str">
        <f t="shared" si="296"/>
        <v/>
      </c>
      <c r="AH1136" s="20" t="str">
        <f t="shared" si="297"/>
        <v/>
      </c>
      <c r="AI1136" s="20" t="str">
        <f t="shared" si="298"/>
        <v/>
      </c>
      <c r="AJ1136">
        <f>IFERROR(VLOOKUP($B1136,[4]库存报告使用数据!$A$1:$B$65536,2,0),0)</f>
        <v>0</v>
      </c>
      <c r="AK1136">
        <f>IFERROR(VLOOKUP($B1136,[4]库存报告使用数据!$A$1:$C$65536,3,0),)</f>
        <v>0</v>
      </c>
      <c r="AL1136">
        <f>IFERROR(VLOOKUP($B1136,[4]库存报告使用数据!$A$1:$D$65536,4,0),)</f>
        <v>0</v>
      </c>
      <c r="AM1136">
        <f>IFERROR(VLOOKUP($B1136,[4]库存报告使用数据!$A$1:$E$65536,5,0),)</f>
        <v>7</v>
      </c>
      <c r="AN1136" s="20" t="str">
        <f t="shared" si="299"/>
        <v/>
      </c>
      <c r="AO1136" s="20" t="str">
        <f t="shared" si="300"/>
        <v/>
      </c>
      <c r="AP1136" s="20" t="str">
        <f t="shared" si="301"/>
        <v/>
      </c>
      <c r="AQ1136" s="20">
        <f t="shared" si="302"/>
        <v>0</v>
      </c>
      <c r="AR1136" s="32">
        <f t="shared" si="303"/>
        <v>0</v>
      </c>
      <c r="AS1136" s="32">
        <f t="shared" si="304"/>
        <v>0</v>
      </c>
      <c r="AT1136" s="32">
        <f t="shared" si="305"/>
        <v>0</v>
      </c>
      <c r="AU1136" s="28" t="str">
        <f t="shared" si="306"/>
        <v>库存为0</v>
      </c>
      <c r="AV1136" s="34" t="str">
        <f>IFERROR(时间!$B$4+AU1136,"上周无销量")</f>
        <v>上周无销量</v>
      </c>
    </row>
    <row r="1137" spans="1:48">
      <c r="A1137" s="18" t="s">
        <v>1182</v>
      </c>
      <c r="B1137" t="str">
        <f>VLOOKUP(A1137,'[1]sku-asin（子）'!$A:$B,2,0)</f>
        <v>B073XK7Y6B</v>
      </c>
      <c r="C1137" t="str">
        <f>VLOOKUP(A1137,'[1]子sku-父sku'!$A:$B,2,0)</f>
        <v>MY-LYPoint021</v>
      </c>
      <c r="D1137" s="28">
        <f>IFERROR(VLOOKUP(A1137,[2]库存报告使用数据处理!$A:$C,3,0),0)</f>
        <v>0</v>
      </c>
      <c r="E1137" s="28">
        <f>IFERROR(VLOOKUP(A1137,[2]库存报告使用数据处理!$A:$D,4,0),0)</f>
        <v>0</v>
      </c>
      <c r="F1137" s="28">
        <f>IFERROR(VLOOKUP(A1137,[2]库存报告使用数据处理!$A:$E,5,0),0)</f>
        <v>0</v>
      </c>
      <c r="G1137" s="28">
        <f>IFERROR(VLOOKUP(A1137,[2]库存报告使用数据处理!$A:$F,6,0),0)</f>
        <v>0</v>
      </c>
      <c r="H1137" s="29">
        <f>IFERROR(VLOOKUP(A1137,[2]库存报告使用数据处理!$A:$G,7,0),0)</f>
        <v>0</v>
      </c>
      <c r="I1137">
        <f>IFERROR(VLOOKUP(A1137,[5]数据处理!$A:$B,2,0),0)</f>
        <v>0</v>
      </c>
      <c r="J1137" s="30">
        <f>IFERROR(VLOOKUP(A1137,[5]数据处理!$A:$D,4,0),0)</f>
        <v>0</v>
      </c>
      <c r="K1137" s="30">
        <f>IFERROR(VLOOKUP(A1137,[5]数据处理!$A:$E,5,0),0)</f>
        <v>0</v>
      </c>
      <c r="L1137" s="30">
        <f>IFERROR(VLOOKUP(A1137,[5]数据处理!$A:$G,7,0),0)</f>
        <v>0</v>
      </c>
      <c r="M1137">
        <f t="shared" si="290"/>
        <v>0</v>
      </c>
      <c r="N1137">
        <f>IFERROR(VLOOKUP(A1137,[5]数据处理!$A:$C,3,0),0)</f>
        <v>0</v>
      </c>
      <c r="O1137">
        <f>IFERROR(VLOOKUP($A1137,[5]数据处理!$A:$N,14,0),0)</f>
        <v>0</v>
      </c>
      <c r="P1137" t="str">
        <f>IFERROR(VLOOKUP($A1137,[3]库存报告使用数据!$A$1:$B$65536,2,0),"")</f>
        <v/>
      </c>
      <c r="Q1137" t="str">
        <f>IFERROR(VLOOKUP($A1137,[3]库存报告使用数据!$A$1:$E$65536,5,0),"")</f>
        <v/>
      </c>
      <c r="R1137" t="str">
        <f>IFERROR(VLOOKUP($A1137,[3]库存报告使用数据!$A$1:$H$65536,8,0),"")</f>
        <v/>
      </c>
      <c r="S1137" t="str">
        <f>IFERROR(VLOOKUP($A1137,[3]库存报告使用数据!$A$1:$K$65536,11,0),"")</f>
        <v/>
      </c>
      <c r="T1137" t="str">
        <f>IFERROR(VLOOKUP($A1137,[3]库存报告使用数据!$A$1:$C$65536,3,0),"")</f>
        <v/>
      </c>
      <c r="U1137" t="str">
        <f>IFERROR(VLOOKUP($A1137,[3]库存报告使用数据!$A$1:$F$65536,6,0),"")</f>
        <v/>
      </c>
      <c r="V1137" t="str">
        <f>IFERROR(VLOOKUP($A1137,[3]库存报告使用数据!$A$1:$I$65536,9,0),"")</f>
        <v/>
      </c>
      <c r="W1137" t="str">
        <f>IFERROR(VLOOKUP($A1137,[3]库存报告使用数据!$A$1:$L$65536,12,0),"")</f>
        <v/>
      </c>
      <c r="X1137" s="20" t="str">
        <f t="shared" si="291"/>
        <v/>
      </c>
      <c r="Y1137" s="20" t="str">
        <f t="shared" si="292"/>
        <v/>
      </c>
      <c r="Z1137" s="20" t="str">
        <f t="shared" si="293"/>
        <v/>
      </c>
      <c r="AA1137" s="20" t="str">
        <f t="shared" si="294"/>
        <v/>
      </c>
      <c r="AB1137" t="str">
        <f>IFERROR(VLOOKUP($A1137,[3]库存报告使用数据!$A$1:$D$65536,4,0),"")</f>
        <v/>
      </c>
      <c r="AC1137" t="str">
        <f>IFERROR(VLOOKUP($A1137,[3]库存报告使用数据!$A$1:$G$65536,7,0),"")</f>
        <v/>
      </c>
      <c r="AD1137" t="str">
        <f>IFERROR(VLOOKUP($A1137,[3]库存报告使用数据!$A$1:$J$65536,10,0),"")</f>
        <v/>
      </c>
      <c r="AE1137" t="str">
        <f>IFERROR(VLOOKUP($A1137,[3]库存报告使用数据!$A$1:$M$65536,13,0),"")</f>
        <v/>
      </c>
      <c r="AF1137" s="20" t="str">
        <f t="shared" si="295"/>
        <v/>
      </c>
      <c r="AG1137" s="20" t="str">
        <f t="shared" si="296"/>
        <v/>
      </c>
      <c r="AH1137" s="20" t="str">
        <f t="shared" si="297"/>
        <v/>
      </c>
      <c r="AI1137" s="20" t="str">
        <f t="shared" si="298"/>
        <v/>
      </c>
      <c r="AJ1137">
        <f>IFERROR(VLOOKUP($B1137,[4]库存报告使用数据!$A$1:$B$65536,2,0),0)</f>
        <v>0</v>
      </c>
      <c r="AK1137">
        <f>IFERROR(VLOOKUP($B1137,[4]库存报告使用数据!$A$1:$C$65536,3,0),)</f>
        <v>0</v>
      </c>
      <c r="AL1137">
        <f>IFERROR(VLOOKUP($B1137,[4]库存报告使用数据!$A$1:$D$65536,4,0),)</f>
        <v>0</v>
      </c>
      <c r="AM1137">
        <f>IFERROR(VLOOKUP($B1137,[4]库存报告使用数据!$A$1:$E$65536,5,0),)</f>
        <v>0</v>
      </c>
      <c r="AN1137" s="20" t="str">
        <f t="shared" si="299"/>
        <v/>
      </c>
      <c r="AO1137" s="20" t="str">
        <f t="shared" si="300"/>
        <v/>
      </c>
      <c r="AP1137" s="20" t="str">
        <f t="shared" si="301"/>
        <v/>
      </c>
      <c r="AQ1137" s="20" t="str">
        <f t="shared" si="302"/>
        <v/>
      </c>
      <c r="AR1137" s="32">
        <f t="shared" si="303"/>
        <v>0</v>
      </c>
      <c r="AS1137" s="32">
        <f t="shared" si="304"/>
        <v>0</v>
      </c>
      <c r="AT1137" s="32">
        <f t="shared" si="305"/>
        <v>0</v>
      </c>
      <c r="AU1137" s="28" t="str">
        <f t="shared" si="306"/>
        <v>库存为0</v>
      </c>
      <c r="AV1137" s="34" t="str">
        <f>IFERROR(时间!$B$4+AU1137,"上周无销量")</f>
        <v>上周无销量</v>
      </c>
    </row>
    <row r="1138" spans="1:48">
      <c r="A1138" s="18" t="s">
        <v>1183</v>
      </c>
      <c r="B1138" t="str">
        <f>VLOOKUP(A1138,'[1]sku-asin（子）'!$A:$B,2,0)</f>
        <v>B073XJMSN7</v>
      </c>
      <c r="C1138" t="str">
        <f>VLOOKUP(A1138,'[1]子sku-父sku'!$A:$B,2,0)</f>
        <v>MY-LYPoint021</v>
      </c>
      <c r="D1138" s="28">
        <f>IFERROR(VLOOKUP(A1138,[2]库存报告使用数据处理!$A:$C,3,0),0)</f>
        <v>0</v>
      </c>
      <c r="E1138" s="28">
        <f>IFERROR(VLOOKUP(A1138,[2]库存报告使用数据处理!$A:$D,4,0),0)</f>
        <v>2</v>
      </c>
      <c r="F1138" s="28">
        <f>IFERROR(VLOOKUP(A1138,[2]库存报告使用数据处理!$A:$E,5,0),0)</f>
        <v>1</v>
      </c>
      <c r="G1138" s="28">
        <f>IFERROR(VLOOKUP(A1138,[2]库存报告使用数据处理!$A:$F,6,0),0)</f>
        <v>0</v>
      </c>
      <c r="H1138" s="29">
        <f>IFERROR(VLOOKUP(A1138,[2]库存报告使用数据处理!$A:$G,7,0),0)</f>
        <v>23.3233333333333</v>
      </c>
      <c r="I1138">
        <f>IFERROR(VLOOKUP(A1138,[5]数据处理!$A:$B,2,0),0)</f>
        <v>0</v>
      </c>
      <c r="J1138" s="30">
        <f>IFERROR(VLOOKUP(A1138,[5]数据处理!$A:$D,4,0),0)</f>
        <v>0</v>
      </c>
      <c r="K1138" s="30">
        <f>IFERROR(VLOOKUP(A1138,[5]数据处理!$A:$E,5,0),0)</f>
        <v>0</v>
      </c>
      <c r="L1138" s="30">
        <f>IFERROR(VLOOKUP(A1138,[5]数据处理!$A:$G,7,0),0)</f>
        <v>0</v>
      </c>
      <c r="M1138">
        <f t="shared" si="290"/>
        <v>0</v>
      </c>
      <c r="N1138">
        <f>IFERROR(VLOOKUP(A1138,[5]数据处理!$A:$C,3,0),0)</f>
        <v>0</v>
      </c>
      <c r="O1138">
        <f>IFERROR(VLOOKUP($A1138,[5]数据处理!$A:$N,14,0),0)</f>
        <v>0</v>
      </c>
      <c r="P1138" t="str">
        <f>IFERROR(VLOOKUP($A1138,[3]库存报告使用数据!$A$1:$B$65536,2,0),"")</f>
        <v/>
      </c>
      <c r="Q1138" t="str">
        <f>IFERROR(VLOOKUP($A1138,[3]库存报告使用数据!$A$1:$E$65536,5,0),"")</f>
        <v/>
      </c>
      <c r="R1138" t="str">
        <f>IFERROR(VLOOKUP($A1138,[3]库存报告使用数据!$A$1:$H$65536,8,0),"")</f>
        <v/>
      </c>
      <c r="S1138" t="str">
        <f>IFERROR(VLOOKUP($A1138,[3]库存报告使用数据!$A$1:$K$65536,11,0),"")</f>
        <v/>
      </c>
      <c r="T1138" t="str">
        <f>IFERROR(VLOOKUP($A1138,[3]库存报告使用数据!$A$1:$C$65536,3,0),"")</f>
        <v/>
      </c>
      <c r="U1138" t="str">
        <f>IFERROR(VLOOKUP($A1138,[3]库存报告使用数据!$A$1:$F$65536,6,0),"")</f>
        <v/>
      </c>
      <c r="V1138" t="str">
        <f>IFERROR(VLOOKUP($A1138,[3]库存报告使用数据!$A$1:$I$65536,9,0),"")</f>
        <v/>
      </c>
      <c r="W1138" t="str">
        <f>IFERROR(VLOOKUP($A1138,[3]库存报告使用数据!$A$1:$L$65536,12,0),"")</f>
        <v/>
      </c>
      <c r="X1138" s="20" t="str">
        <f t="shared" si="291"/>
        <v/>
      </c>
      <c r="Y1138" s="20" t="str">
        <f t="shared" si="292"/>
        <v/>
      </c>
      <c r="Z1138" s="20" t="str">
        <f t="shared" si="293"/>
        <v/>
      </c>
      <c r="AA1138" s="20" t="str">
        <f t="shared" si="294"/>
        <v/>
      </c>
      <c r="AB1138" t="str">
        <f>IFERROR(VLOOKUP($A1138,[3]库存报告使用数据!$A$1:$D$65536,4,0),"")</f>
        <v/>
      </c>
      <c r="AC1138" t="str">
        <f>IFERROR(VLOOKUP($A1138,[3]库存报告使用数据!$A$1:$G$65536,7,0),"")</f>
        <v/>
      </c>
      <c r="AD1138" t="str">
        <f>IFERROR(VLOOKUP($A1138,[3]库存报告使用数据!$A$1:$J$65536,10,0),"")</f>
        <v/>
      </c>
      <c r="AE1138" t="str">
        <f>IFERROR(VLOOKUP($A1138,[3]库存报告使用数据!$A$1:$M$65536,13,0),"")</f>
        <v/>
      </c>
      <c r="AF1138" s="20" t="str">
        <f t="shared" si="295"/>
        <v/>
      </c>
      <c r="AG1138" s="20" t="str">
        <f t="shared" si="296"/>
        <v/>
      </c>
      <c r="AH1138" s="20" t="str">
        <f t="shared" si="297"/>
        <v/>
      </c>
      <c r="AI1138" s="20" t="str">
        <f t="shared" si="298"/>
        <v/>
      </c>
      <c r="AJ1138">
        <f>IFERROR(VLOOKUP($B1138,[4]库存报告使用数据!$A$1:$B$65536,2,0),0)</f>
        <v>0</v>
      </c>
      <c r="AK1138">
        <f>IFERROR(VLOOKUP($B1138,[4]库存报告使用数据!$A$1:$C$65536,3,0),)</f>
        <v>3</v>
      </c>
      <c r="AL1138">
        <f>IFERROR(VLOOKUP($B1138,[4]库存报告使用数据!$A$1:$D$65536,4,0),)</f>
        <v>1</v>
      </c>
      <c r="AM1138">
        <f>IFERROR(VLOOKUP($B1138,[4]库存报告使用数据!$A$1:$E$65536,5,0),)</f>
        <v>1</v>
      </c>
      <c r="AN1138" s="20" t="str">
        <f t="shared" si="299"/>
        <v/>
      </c>
      <c r="AO1138" s="20">
        <f t="shared" si="300"/>
        <v>0.666666666666667</v>
      </c>
      <c r="AP1138" s="20">
        <f t="shared" si="301"/>
        <v>1</v>
      </c>
      <c r="AQ1138" s="20">
        <f t="shared" si="302"/>
        <v>0</v>
      </c>
      <c r="AR1138" s="32">
        <f t="shared" si="303"/>
        <v>0</v>
      </c>
      <c r="AS1138" s="32">
        <f t="shared" si="304"/>
        <v>0</v>
      </c>
      <c r="AT1138" s="32">
        <f t="shared" si="305"/>
        <v>0</v>
      </c>
      <c r="AU1138" s="28" t="str">
        <f t="shared" si="306"/>
        <v>库存为0</v>
      </c>
      <c r="AV1138" s="34" t="str">
        <f>IFERROR(时间!$B$4+AU1138,"上周无销量")</f>
        <v>上周无销量</v>
      </c>
    </row>
    <row r="1139" spans="1:48">
      <c r="A1139" s="18" t="s">
        <v>1184</v>
      </c>
      <c r="B1139" t="str">
        <f>VLOOKUP(A1139,'[1]sku-asin（子）'!$A:$B,2,0)</f>
        <v>B073XKPZWF</v>
      </c>
      <c r="C1139" t="str">
        <f>VLOOKUP(A1139,'[1]子sku-父sku'!$A:$B,2,0)</f>
        <v>MY-LYPoint021</v>
      </c>
      <c r="D1139" s="28">
        <f>IFERROR(VLOOKUP(A1139,[2]库存报告使用数据处理!$A:$C,3,0),0)</f>
        <v>0</v>
      </c>
      <c r="E1139" s="28">
        <f>IFERROR(VLOOKUP(A1139,[2]库存报告使用数据处理!$A:$D,4,0),0)</f>
        <v>0</v>
      </c>
      <c r="F1139" s="28">
        <f>IFERROR(VLOOKUP(A1139,[2]库存报告使用数据处理!$A:$E,5,0),0)</f>
        <v>0</v>
      </c>
      <c r="G1139" s="28">
        <f>IFERROR(VLOOKUP(A1139,[2]库存报告使用数据处理!$A:$F,6,0),0)</f>
        <v>0</v>
      </c>
      <c r="H1139" s="29">
        <f>IFERROR(VLOOKUP(A1139,[2]库存报告使用数据处理!$A:$G,7,0),0)</f>
        <v>0</v>
      </c>
      <c r="I1139">
        <f>IFERROR(VLOOKUP(A1139,[5]数据处理!$A:$B,2,0),0)</f>
        <v>0</v>
      </c>
      <c r="J1139" s="30">
        <f>IFERROR(VLOOKUP(A1139,[5]数据处理!$A:$D,4,0),0)</f>
        <v>0</v>
      </c>
      <c r="K1139" s="30">
        <f>IFERROR(VLOOKUP(A1139,[5]数据处理!$A:$E,5,0),0)</f>
        <v>0</v>
      </c>
      <c r="L1139" s="30">
        <f>IFERROR(VLOOKUP(A1139,[5]数据处理!$A:$G,7,0),0)</f>
        <v>0</v>
      </c>
      <c r="M1139">
        <f t="shared" si="290"/>
        <v>0</v>
      </c>
      <c r="N1139">
        <f>IFERROR(VLOOKUP(A1139,[5]数据处理!$A:$C,3,0),0)</f>
        <v>0</v>
      </c>
      <c r="O1139">
        <f>IFERROR(VLOOKUP($A1139,[5]数据处理!$A:$N,14,0),0)</f>
        <v>0</v>
      </c>
      <c r="P1139" t="str">
        <f>IFERROR(VLOOKUP($A1139,[3]库存报告使用数据!$A$1:$B$65536,2,0),"")</f>
        <v/>
      </c>
      <c r="Q1139" t="str">
        <f>IFERROR(VLOOKUP($A1139,[3]库存报告使用数据!$A$1:$E$65536,5,0),"")</f>
        <v/>
      </c>
      <c r="R1139" t="str">
        <f>IFERROR(VLOOKUP($A1139,[3]库存报告使用数据!$A$1:$H$65536,8,0),"")</f>
        <v/>
      </c>
      <c r="S1139" t="str">
        <f>IFERROR(VLOOKUP($A1139,[3]库存报告使用数据!$A$1:$K$65536,11,0),"")</f>
        <v/>
      </c>
      <c r="T1139" t="str">
        <f>IFERROR(VLOOKUP($A1139,[3]库存报告使用数据!$A$1:$C$65536,3,0),"")</f>
        <v/>
      </c>
      <c r="U1139" t="str">
        <f>IFERROR(VLOOKUP($A1139,[3]库存报告使用数据!$A$1:$F$65536,6,0),"")</f>
        <v/>
      </c>
      <c r="V1139" t="str">
        <f>IFERROR(VLOOKUP($A1139,[3]库存报告使用数据!$A$1:$I$65536,9,0),"")</f>
        <v/>
      </c>
      <c r="W1139" t="str">
        <f>IFERROR(VLOOKUP($A1139,[3]库存报告使用数据!$A$1:$L$65536,12,0),"")</f>
        <v/>
      </c>
      <c r="X1139" s="20" t="str">
        <f t="shared" si="291"/>
        <v/>
      </c>
      <c r="Y1139" s="20" t="str">
        <f t="shared" si="292"/>
        <v/>
      </c>
      <c r="Z1139" s="20" t="str">
        <f t="shared" si="293"/>
        <v/>
      </c>
      <c r="AA1139" s="20" t="str">
        <f t="shared" si="294"/>
        <v/>
      </c>
      <c r="AB1139" t="str">
        <f>IFERROR(VLOOKUP($A1139,[3]库存报告使用数据!$A$1:$D$65536,4,0),"")</f>
        <v/>
      </c>
      <c r="AC1139" t="str">
        <f>IFERROR(VLOOKUP($A1139,[3]库存报告使用数据!$A$1:$G$65536,7,0),"")</f>
        <v/>
      </c>
      <c r="AD1139" t="str">
        <f>IFERROR(VLOOKUP($A1139,[3]库存报告使用数据!$A$1:$J$65536,10,0),"")</f>
        <v/>
      </c>
      <c r="AE1139" t="str">
        <f>IFERROR(VLOOKUP($A1139,[3]库存报告使用数据!$A$1:$M$65536,13,0),"")</f>
        <v/>
      </c>
      <c r="AF1139" s="20" t="str">
        <f t="shared" si="295"/>
        <v/>
      </c>
      <c r="AG1139" s="20" t="str">
        <f t="shared" si="296"/>
        <v/>
      </c>
      <c r="AH1139" s="20" t="str">
        <f t="shared" si="297"/>
        <v/>
      </c>
      <c r="AI1139" s="20" t="str">
        <f t="shared" si="298"/>
        <v/>
      </c>
      <c r="AJ1139">
        <f>IFERROR(VLOOKUP($B1139,[4]库存报告使用数据!$A$1:$B$65536,2,0),0)</f>
        <v>0</v>
      </c>
      <c r="AK1139">
        <f>IFERROR(VLOOKUP($B1139,[4]库存报告使用数据!$A$1:$C$65536,3,0),)</f>
        <v>0</v>
      </c>
      <c r="AL1139">
        <f>IFERROR(VLOOKUP($B1139,[4]库存报告使用数据!$A$1:$D$65536,4,0),)</f>
        <v>0</v>
      </c>
      <c r="AM1139">
        <f>IFERROR(VLOOKUP($B1139,[4]库存报告使用数据!$A$1:$E$65536,5,0),)</f>
        <v>0</v>
      </c>
      <c r="AN1139" s="20" t="str">
        <f t="shared" si="299"/>
        <v/>
      </c>
      <c r="AO1139" s="20" t="str">
        <f t="shared" si="300"/>
        <v/>
      </c>
      <c r="AP1139" s="20" t="str">
        <f t="shared" si="301"/>
        <v/>
      </c>
      <c r="AQ1139" s="20" t="str">
        <f t="shared" si="302"/>
        <v/>
      </c>
      <c r="AR1139" s="32">
        <f t="shared" si="303"/>
        <v>0</v>
      </c>
      <c r="AS1139" s="32">
        <f t="shared" si="304"/>
        <v>0</v>
      </c>
      <c r="AT1139" s="32">
        <f t="shared" si="305"/>
        <v>0</v>
      </c>
      <c r="AU1139" s="28" t="str">
        <f t="shared" si="306"/>
        <v>库存为0</v>
      </c>
      <c r="AV1139" s="34" t="str">
        <f>IFERROR(时间!$B$4+AU1139,"上周无销量")</f>
        <v>上周无销量</v>
      </c>
    </row>
    <row r="1140" spans="1:48">
      <c r="A1140" s="18" t="s">
        <v>1185</v>
      </c>
      <c r="B1140" t="str">
        <f>VLOOKUP(A1140,'[1]sku-asin（子）'!$A:$B,2,0)</f>
        <v>B073XJVVGR</v>
      </c>
      <c r="C1140" t="str">
        <f>VLOOKUP(A1140,'[1]子sku-父sku'!$A:$B,2,0)</f>
        <v>MY-LYPoint021</v>
      </c>
      <c r="D1140" s="28">
        <f>IFERROR(VLOOKUP(A1140,[2]库存报告使用数据处理!$A:$C,3,0),0)</f>
        <v>1</v>
      </c>
      <c r="E1140" s="28">
        <f>IFERROR(VLOOKUP(A1140,[2]库存报告使用数据处理!$A:$D,4,0),0)</f>
        <v>0</v>
      </c>
      <c r="F1140" s="28">
        <f>IFERROR(VLOOKUP(A1140,[2]库存报告使用数据处理!$A:$E,5,0),0)</f>
        <v>1</v>
      </c>
      <c r="G1140" s="28">
        <f>IFERROR(VLOOKUP(A1140,[2]库存报告使用数据处理!$A:$F,6,0),0)</f>
        <v>0</v>
      </c>
      <c r="H1140" s="29">
        <f>IFERROR(VLOOKUP(A1140,[2]库存报告使用数据处理!$A:$G,7,0),0)</f>
        <v>21.49</v>
      </c>
      <c r="I1140">
        <f>IFERROR(VLOOKUP(A1140,[5]数据处理!$A:$B,2,0),0)</f>
        <v>1</v>
      </c>
      <c r="J1140" s="30">
        <f>IFERROR(VLOOKUP(A1140,[5]数据处理!$A:$D,4,0),0)</f>
        <v>0</v>
      </c>
      <c r="K1140" s="30">
        <f>IFERROR(VLOOKUP(A1140,[5]数据处理!$A:$E,5,0),0)</f>
        <v>0</v>
      </c>
      <c r="L1140" s="30">
        <f>IFERROR(VLOOKUP(A1140,[5]数据处理!$A:$G,7,0),0)</f>
        <v>0</v>
      </c>
      <c r="M1140">
        <f t="shared" si="290"/>
        <v>1</v>
      </c>
      <c r="N1140">
        <f>IFERROR(VLOOKUP(A1140,[5]数据处理!$A:$C,3,0),0)</f>
        <v>0</v>
      </c>
      <c r="O1140">
        <f>IFERROR(VLOOKUP($A1140,[5]数据处理!$A:$N,14,0),0)</f>
        <v>0</v>
      </c>
      <c r="P1140" t="str">
        <f>IFERROR(VLOOKUP($A1140,[3]库存报告使用数据!$A$1:$B$65536,2,0),"")</f>
        <v/>
      </c>
      <c r="Q1140" t="str">
        <f>IFERROR(VLOOKUP($A1140,[3]库存报告使用数据!$A$1:$E$65536,5,0),"")</f>
        <v/>
      </c>
      <c r="R1140" t="str">
        <f>IFERROR(VLOOKUP($A1140,[3]库存报告使用数据!$A$1:$H$65536,8,0),"")</f>
        <v/>
      </c>
      <c r="S1140" t="str">
        <f>IFERROR(VLOOKUP($A1140,[3]库存报告使用数据!$A$1:$K$65536,11,0),"")</f>
        <v/>
      </c>
      <c r="T1140" t="str">
        <f>IFERROR(VLOOKUP($A1140,[3]库存报告使用数据!$A$1:$C$65536,3,0),"")</f>
        <v/>
      </c>
      <c r="U1140" t="str">
        <f>IFERROR(VLOOKUP($A1140,[3]库存报告使用数据!$A$1:$F$65536,6,0),"")</f>
        <v/>
      </c>
      <c r="V1140" t="str">
        <f>IFERROR(VLOOKUP($A1140,[3]库存报告使用数据!$A$1:$I$65536,9,0),"")</f>
        <v/>
      </c>
      <c r="W1140" t="str">
        <f>IFERROR(VLOOKUP($A1140,[3]库存报告使用数据!$A$1:$L$65536,12,0),"")</f>
        <v/>
      </c>
      <c r="X1140" s="20" t="str">
        <f t="shared" si="291"/>
        <v/>
      </c>
      <c r="Y1140" s="20" t="str">
        <f t="shared" si="292"/>
        <v/>
      </c>
      <c r="Z1140" s="20" t="str">
        <f t="shared" si="293"/>
        <v/>
      </c>
      <c r="AA1140" s="20" t="str">
        <f t="shared" si="294"/>
        <v/>
      </c>
      <c r="AB1140" t="str">
        <f>IFERROR(VLOOKUP($A1140,[3]库存报告使用数据!$A$1:$D$65536,4,0),"")</f>
        <v/>
      </c>
      <c r="AC1140" t="str">
        <f>IFERROR(VLOOKUP($A1140,[3]库存报告使用数据!$A$1:$G$65536,7,0),"")</f>
        <v/>
      </c>
      <c r="AD1140" t="str">
        <f>IFERROR(VLOOKUP($A1140,[3]库存报告使用数据!$A$1:$J$65536,10,0),"")</f>
        <v/>
      </c>
      <c r="AE1140" t="str">
        <f>IFERROR(VLOOKUP($A1140,[3]库存报告使用数据!$A$1:$M$65536,13,0),"")</f>
        <v/>
      </c>
      <c r="AF1140" s="20" t="str">
        <f t="shared" si="295"/>
        <v/>
      </c>
      <c r="AG1140" s="20" t="str">
        <f t="shared" si="296"/>
        <v/>
      </c>
      <c r="AH1140" s="20" t="str">
        <f t="shared" si="297"/>
        <v/>
      </c>
      <c r="AI1140" s="20" t="str">
        <f t="shared" si="298"/>
        <v/>
      </c>
      <c r="AJ1140">
        <f>IFERROR(VLOOKUP($B1140,[4]库存报告使用数据!$A$1:$B$65536,2,0),0)</f>
        <v>6</v>
      </c>
      <c r="AK1140">
        <f>IFERROR(VLOOKUP($B1140,[4]库存报告使用数据!$A$1:$C$65536,3,0),)</f>
        <v>5</v>
      </c>
      <c r="AL1140">
        <f>IFERROR(VLOOKUP($B1140,[4]库存报告使用数据!$A$1:$D$65536,4,0),)</f>
        <v>0</v>
      </c>
      <c r="AM1140">
        <f>IFERROR(VLOOKUP($B1140,[4]库存报告使用数据!$A$1:$E$65536,5,0),)</f>
        <v>5</v>
      </c>
      <c r="AN1140" s="20">
        <f t="shared" si="299"/>
        <v>0.166666666666667</v>
      </c>
      <c r="AO1140" s="20">
        <f t="shared" si="300"/>
        <v>0</v>
      </c>
      <c r="AP1140" s="20" t="str">
        <f t="shared" si="301"/>
        <v/>
      </c>
      <c r="AQ1140" s="20">
        <f t="shared" si="302"/>
        <v>0</v>
      </c>
      <c r="AR1140" s="32">
        <f t="shared" si="303"/>
        <v>0.142857142857143</v>
      </c>
      <c r="AS1140" s="32">
        <f t="shared" si="304"/>
        <v>8.57142857142857</v>
      </c>
      <c r="AT1140" s="32">
        <f t="shared" si="305"/>
        <v>-7.57142857142857</v>
      </c>
      <c r="AU1140" s="28">
        <f t="shared" si="306"/>
        <v>7</v>
      </c>
      <c r="AV1140" s="34">
        <f>IFERROR(时间!$B$4+AU1140,"上周无销量")</f>
        <v>43290</v>
      </c>
    </row>
    <row r="1141" spans="1:48">
      <c r="A1141" s="18" t="s">
        <v>1186</v>
      </c>
      <c r="B1141" t="str">
        <f>VLOOKUP(A1141,'[1]sku-asin（子）'!$A:$B,2,0)</f>
        <v>B073XKV78C</v>
      </c>
      <c r="C1141" t="str">
        <f>VLOOKUP(A1141,'[1]子sku-父sku'!$A:$B,2,0)</f>
        <v>MY-LYPoint021</v>
      </c>
      <c r="D1141" s="28">
        <f>IFERROR(VLOOKUP(A1141,[2]库存报告使用数据处理!$A:$C,3,0),0)</f>
        <v>0</v>
      </c>
      <c r="E1141" s="28">
        <f>IFERROR(VLOOKUP(A1141,[2]库存报告使用数据处理!$A:$D,4,0),0)</f>
        <v>0</v>
      </c>
      <c r="F1141" s="28">
        <f>IFERROR(VLOOKUP(A1141,[2]库存报告使用数据处理!$A:$E,5,0),0)</f>
        <v>0</v>
      </c>
      <c r="G1141" s="28">
        <f>IFERROR(VLOOKUP(A1141,[2]库存报告使用数据处理!$A:$F,6,0),0)</f>
        <v>0</v>
      </c>
      <c r="H1141" s="29">
        <f>IFERROR(VLOOKUP(A1141,[2]库存报告使用数据处理!$A:$G,7,0),0)</f>
        <v>0</v>
      </c>
      <c r="I1141">
        <f>IFERROR(VLOOKUP(A1141,[5]数据处理!$A:$B,2,0),0)</f>
        <v>0</v>
      </c>
      <c r="J1141" s="30">
        <f>IFERROR(VLOOKUP(A1141,[5]数据处理!$A:$D,4,0),0)</f>
        <v>0</v>
      </c>
      <c r="K1141" s="30">
        <f>IFERROR(VLOOKUP(A1141,[5]数据处理!$A:$E,5,0),0)</f>
        <v>0</v>
      </c>
      <c r="L1141" s="30">
        <f>IFERROR(VLOOKUP(A1141,[5]数据处理!$A:$G,7,0),0)</f>
        <v>0</v>
      </c>
      <c r="M1141">
        <f t="shared" si="290"/>
        <v>0</v>
      </c>
      <c r="N1141">
        <f>IFERROR(VLOOKUP(A1141,[5]数据处理!$A:$C,3,0),0)</f>
        <v>0</v>
      </c>
      <c r="O1141">
        <f>IFERROR(VLOOKUP($A1141,[5]数据处理!$A:$N,14,0),0)</f>
        <v>0</v>
      </c>
      <c r="P1141" t="str">
        <f>IFERROR(VLOOKUP($A1141,[3]库存报告使用数据!$A$1:$B$65536,2,0),"")</f>
        <v/>
      </c>
      <c r="Q1141" t="str">
        <f>IFERROR(VLOOKUP($A1141,[3]库存报告使用数据!$A$1:$E$65536,5,0),"")</f>
        <v/>
      </c>
      <c r="R1141" t="str">
        <f>IFERROR(VLOOKUP($A1141,[3]库存报告使用数据!$A$1:$H$65536,8,0),"")</f>
        <v/>
      </c>
      <c r="S1141" t="str">
        <f>IFERROR(VLOOKUP($A1141,[3]库存报告使用数据!$A$1:$K$65536,11,0),"")</f>
        <v/>
      </c>
      <c r="T1141" t="str">
        <f>IFERROR(VLOOKUP($A1141,[3]库存报告使用数据!$A$1:$C$65536,3,0),"")</f>
        <v/>
      </c>
      <c r="U1141" t="str">
        <f>IFERROR(VLOOKUP($A1141,[3]库存报告使用数据!$A$1:$F$65536,6,0),"")</f>
        <v/>
      </c>
      <c r="V1141" t="str">
        <f>IFERROR(VLOOKUP($A1141,[3]库存报告使用数据!$A$1:$I$65536,9,0),"")</f>
        <v/>
      </c>
      <c r="W1141" t="str">
        <f>IFERROR(VLOOKUP($A1141,[3]库存报告使用数据!$A$1:$L$65536,12,0),"")</f>
        <v/>
      </c>
      <c r="X1141" s="20" t="str">
        <f t="shared" si="291"/>
        <v/>
      </c>
      <c r="Y1141" s="20" t="str">
        <f t="shared" si="292"/>
        <v/>
      </c>
      <c r="Z1141" s="20" t="str">
        <f t="shared" si="293"/>
        <v/>
      </c>
      <c r="AA1141" s="20" t="str">
        <f t="shared" si="294"/>
        <v/>
      </c>
      <c r="AB1141" t="str">
        <f>IFERROR(VLOOKUP($A1141,[3]库存报告使用数据!$A$1:$D$65536,4,0),"")</f>
        <v/>
      </c>
      <c r="AC1141" t="str">
        <f>IFERROR(VLOOKUP($A1141,[3]库存报告使用数据!$A$1:$G$65536,7,0),"")</f>
        <v/>
      </c>
      <c r="AD1141" t="str">
        <f>IFERROR(VLOOKUP($A1141,[3]库存报告使用数据!$A$1:$J$65536,10,0),"")</f>
        <v/>
      </c>
      <c r="AE1141" t="str">
        <f>IFERROR(VLOOKUP($A1141,[3]库存报告使用数据!$A$1:$M$65536,13,0),"")</f>
        <v/>
      </c>
      <c r="AF1141" s="20" t="str">
        <f t="shared" si="295"/>
        <v/>
      </c>
      <c r="AG1141" s="20" t="str">
        <f t="shared" si="296"/>
        <v/>
      </c>
      <c r="AH1141" s="20" t="str">
        <f t="shared" si="297"/>
        <v/>
      </c>
      <c r="AI1141" s="20" t="str">
        <f t="shared" si="298"/>
        <v/>
      </c>
      <c r="AJ1141">
        <f>IFERROR(VLOOKUP($B1141,[4]库存报告使用数据!$A$1:$B$65536,2,0),0)</f>
        <v>0</v>
      </c>
      <c r="AK1141">
        <f>IFERROR(VLOOKUP($B1141,[4]库存报告使用数据!$A$1:$C$65536,3,0),)</f>
        <v>0</v>
      </c>
      <c r="AL1141">
        <f>IFERROR(VLOOKUP($B1141,[4]库存报告使用数据!$A$1:$D$65536,4,0),)</f>
        <v>0</v>
      </c>
      <c r="AM1141">
        <f>IFERROR(VLOOKUP($B1141,[4]库存报告使用数据!$A$1:$E$65536,5,0),)</f>
        <v>0</v>
      </c>
      <c r="AN1141" s="20" t="str">
        <f t="shared" si="299"/>
        <v/>
      </c>
      <c r="AO1141" s="20" t="str">
        <f t="shared" si="300"/>
        <v/>
      </c>
      <c r="AP1141" s="20" t="str">
        <f t="shared" si="301"/>
        <v/>
      </c>
      <c r="AQ1141" s="20" t="str">
        <f t="shared" si="302"/>
        <v/>
      </c>
      <c r="AR1141" s="32">
        <f t="shared" si="303"/>
        <v>0</v>
      </c>
      <c r="AS1141" s="32">
        <f t="shared" si="304"/>
        <v>0</v>
      </c>
      <c r="AT1141" s="32">
        <f t="shared" si="305"/>
        <v>0</v>
      </c>
      <c r="AU1141" s="28" t="str">
        <f t="shared" si="306"/>
        <v>库存为0</v>
      </c>
      <c r="AV1141" s="34" t="str">
        <f>IFERROR(时间!$B$4+AU1141,"上周无销量")</f>
        <v>上周无销量</v>
      </c>
    </row>
    <row r="1142" spans="1:48">
      <c r="A1142" s="18" t="s">
        <v>1187</v>
      </c>
      <c r="B1142" t="str">
        <f>VLOOKUP(A1142,'[1]sku-asin（子）'!$A:$B,2,0)</f>
        <v>B073XJW69Y</v>
      </c>
      <c r="C1142" t="str">
        <f>VLOOKUP(A1142,'[1]子sku-父sku'!$A:$B,2,0)</f>
        <v>MY-LYPoint021</v>
      </c>
      <c r="D1142" s="28">
        <f>IFERROR(VLOOKUP(A1142,[2]库存报告使用数据处理!$A:$C,3,0),0)</f>
        <v>0</v>
      </c>
      <c r="E1142" s="28">
        <f>IFERROR(VLOOKUP(A1142,[2]库存报告使用数据处理!$A:$D,4,0),0)</f>
        <v>0</v>
      </c>
      <c r="F1142" s="28">
        <f>IFERROR(VLOOKUP(A1142,[2]库存报告使用数据处理!$A:$E,5,0),0)</f>
        <v>0</v>
      </c>
      <c r="G1142" s="28">
        <f>IFERROR(VLOOKUP(A1142,[2]库存报告使用数据处理!$A:$F,6,0),0)</f>
        <v>0</v>
      </c>
      <c r="H1142" s="29">
        <f>IFERROR(VLOOKUP(A1142,[2]库存报告使用数据处理!$A:$G,7,0),0)</f>
        <v>0</v>
      </c>
      <c r="I1142">
        <f>IFERROR(VLOOKUP(A1142,[5]数据处理!$A:$B,2,0),0)</f>
        <v>1</v>
      </c>
      <c r="J1142" s="30">
        <f>IFERROR(VLOOKUP(A1142,[5]数据处理!$A:$D,4,0),0)</f>
        <v>0</v>
      </c>
      <c r="K1142" s="30">
        <f>IFERROR(VLOOKUP(A1142,[5]数据处理!$A:$E,5,0),0)</f>
        <v>0</v>
      </c>
      <c r="L1142" s="30">
        <f>IFERROR(VLOOKUP(A1142,[5]数据处理!$A:$G,7,0),0)</f>
        <v>0</v>
      </c>
      <c r="M1142">
        <f t="shared" si="290"/>
        <v>1</v>
      </c>
      <c r="N1142">
        <f>IFERROR(VLOOKUP(A1142,[5]数据处理!$A:$C,3,0),0)</f>
        <v>0</v>
      </c>
      <c r="O1142">
        <f>IFERROR(VLOOKUP($A1142,[5]数据处理!$A:$N,14,0),0)</f>
        <v>0</v>
      </c>
      <c r="P1142" t="str">
        <f>IFERROR(VLOOKUP($A1142,[3]库存报告使用数据!$A$1:$B$65536,2,0),"")</f>
        <v/>
      </c>
      <c r="Q1142" t="str">
        <f>IFERROR(VLOOKUP($A1142,[3]库存报告使用数据!$A$1:$E$65536,5,0),"")</f>
        <v/>
      </c>
      <c r="R1142" t="str">
        <f>IFERROR(VLOOKUP($A1142,[3]库存报告使用数据!$A$1:$H$65536,8,0),"")</f>
        <v/>
      </c>
      <c r="S1142" t="str">
        <f>IFERROR(VLOOKUP($A1142,[3]库存报告使用数据!$A$1:$K$65536,11,0),"")</f>
        <v/>
      </c>
      <c r="T1142" t="str">
        <f>IFERROR(VLOOKUP($A1142,[3]库存报告使用数据!$A$1:$C$65536,3,0),"")</f>
        <v/>
      </c>
      <c r="U1142" t="str">
        <f>IFERROR(VLOOKUP($A1142,[3]库存报告使用数据!$A$1:$F$65536,6,0),"")</f>
        <v/>
      </c>
      <c r="V1142" t="str">
        <f>IFERROR(VLOOKUP($A1142,[3]库存报告使用数据!$A$1:$I$65536,9,0),"")</f>
        <v/>
      </c>
      <c r="W1142" t="str">
        <f>IFERROR(VLOOKUP($A1142,[3]库存报告使用数据!$A$1:$L$65536,12,0),"")</f>
        <v/>
      </c>
      <c r="X1142" s="20" t="str">
        <f t="shared" si="291"/>
        <v/>
      </c>
      <c r="Y1142" s="20" t="str">
        <f t="shared" si="292"/>
        <v/>
      </c>
      <c r="Z1142" s="20" t="str">
        <f t="shared" si="293"/>
        <v/>
      </c>
      <c r="AA1142" s="20" t="str">
        <f t="shared" si="294"/>
        <v/>
      </c>
      <c r="AB1142" t="str">
        <f>IFERROR(VLOOKUP($A1142,[3]库存报告使用数据!$A$1:$D$65536,4,0),"")</f>
        <v/>
      </c>
      <c r="AC1142" t="str">
        <f>IFERROR(VLOOKUP($A1142,[3]库存报告使用数据!$A$1:$G$65536,7,0),"")</f>
        <v/>
      </c>
      <c r="AD1142" t="str">
        <f>IFERROR(VLOOKUP($A1142,[3]库存报告使用数据!$A$1:$J$65536,10,0),"")</f>
        <v/>
      </c>
      <c r="AE1142" t="str">
        <f>IFERROR(VLOOKUP($A1142,[3]库存报告使用数据!$A$1:$M$65536,13,0),"")</f>
        <v/>
      </c>
      <c r="AF1142" s="20" t="str">
        <f t="shared" si="295"/>
        <v/>
      </c>
      <c r="AG1142" s="20" t="str">
        <f t="shared" si="296"/>
        <v/>
      </c>
      <c r="AH1142" s="20" t="str">
        <f t="shared" si="297"/>
        <v/>
      </c>
      <c r="AI1142" s="20" t="str">
        <f t="shared" si="298"/>
        <v/>
      </c>
      <c r="AJ1142">
        <f>IFERROR(VLOOKUP($B1142,[4]库存报告使用数据!$A$1:$B$65536,2,0),0)</f>
        <v>1</v>
      </c>
      <c r="AK1142">
        <f>IFERROR(VLOOKUP($B1142,[4]库存报告使用数据!$A$1:$C$65536,3,0),)</f>
        <v>0</v>
      </c>
      <c r="AL1142">
        <f>IFERROR(VLOOKUP($B1142,[4]库存报告使用数据!$A$1:$D$65536,4,0),)</f>
        <v>1</v>
      </c>
      <c r="AM1142">
        <f>IFERROR(VLOOKUP($B1142,[4]库存报告使用数据!$A$1:$E$65536,5,0),)</f>
        <v>0</v>
      </c>
      <c r="AN1142" s="20">
        <f t="shared" si="299"/>
        <v>0</v>
      </c>
      <c r="AO1142" s="20" t="str">
        <f t="shared" si="300"/>
        <v/>
      </c>
      <c r="AP1142" s="20">
        <f t="shared" si="301"/>
        <v>0</v>
      </c>
      <c r="AQ1142" s="20" t="str">
        <f t="shared" si="302"/>
        <v/>
      </c>
      <c r="AR1142" s="32">
        <f t="shared" si="303"/>
        <v>0</v>
      </c>
      <c r="AS1142" s="32">
        <f t="shared" si="304"/>
        <v>0</v>
      </c>
      <c r="AT1142" s="32">
        <f t="shared" si="305"/>
        <v>1</v>
      </c>
      <c r="AU1142" s="28" t="str">
        <f t="shared" si="306"/>
        <v>库存为1</v>
      </c>
      <c r="AV1142" s="34" t="str">
        <f>IFERROR(时间!$B$4+AU1142,"上周无销量")</f>
        <v>上周无销量</v>
      </c>
    </row>
    <row r="1143" spans="1:48">
      <c r="A1143" s="18" t="s">
        <v>1188</v>
      </c>
      <c r="B1143" t="str">
        <f>VLOOKUP(A1143,'[1]sku-asin（子）'!$A:$B,2,0)</f>
        <v>B0787Q6CLC</v>
      </c>
      <c r="C1143" t="str">
        <f>VLOOKUP(A1143,'[1]子sku-父sku'!$A:$B,2,0)</f>
        <v>MY-LYRound020</v>
      </c>
      <c r="D1143" s="28">
        <f>IFERROR(VLOOKUP(A1143,[2]库存报告使用数据处理!$A:$C,3,0),0)</f>
        <v>0</v>
      </c>
      <c r="E1143" s="28">
        <f>IFERROR(VLOOKUP(A1143,[2]库存报告使用数据处理!$A:$D,4,0),0)</f>
        <v>0</v>
      </c>
      <c r="F1143" s="28">
        <f>IFERROR(VLOOKUP(A1143,[2]库存报告使用数据处理!$A:$E,5,0),0)</f>
        <v>0</v>
      </c>
      <c r="G1143" s="28">
        <f>IFERROR(VLOOKUP(A1143,[2]库存报告使用数据处理!$A:$F,6,0),0)</f>
        <v>0</v>
      </c>
      <c r="H1143" s="29">
        <f>IFERROR(VLOOKUP(A1143,[2]库存报告使用数据处理!$A:$G,7,0),0)</f>
        <v>0</v>
      </c>
      <c r="I1143">
        <f>IFERROR(VLOOKUP(A1143,[5]数据处理!$A:$B,2,0),0)</f>
        <v>2</v>
      </c>
      <c r="J1143" s="30">
        <f>IFERROR(VLOOKUP(A1143,[5]数据处理!$A:$D,4,0),0)</f>
        <v>0</v>
      </c>
      <c r="K1143" s="30">
        <f>IFERROR(VLOOKUP(A1143,[5]数据处理!$A:$E,5,0),0)</f>
        <v>0</v>
      </c>
      <c r="L1143" s="30">
        <f>IFERROR(VLOOKUP(A1143,[5]数据处理!$A:$G,7,0),0)</f>
        <v>0</v>
      </c>
      <c r="M1143">
        <f t="shared" si="290"/>
        <v>2</v>
      </c>
      <c r="N1143">
        <f>IFERROR(VLOOKUP(A1143,[5]数据处理!$A:$C,3,0),0)</f>
        <v>0</v>
      </c>
      <c r="O1143">
        <f>IFERROR(VLOOKUP($A1143,[5]数据处理!$A:$N,14,0),0)</f>
        <v>0</v>
      </c>
      <c r="P1143" t="str">
        <f>IFERROR(VLOOKUP($A1143,[3]库存报告使用数据!$A$1:$B$65536,2,0),"")</f>
        <v/>
      </c>
      <c r="Q1143" t="str">
        <f>IFERROR(VLOOKUP($A1143,[3]库存报告使用数据!$A$1:$E$65536,5,0),"")</f>
        <v/>
      </c>
      <c r="R1143" t="str">
        <f>IFERROR(VLOOKUP($A1143,[3]库存报告使用数据!$A$1:$H$65536,8,0),"")</f>
        <v/>
      </c>
      <c r="S1143" t="str">
        <f>IFERROR(VLOOKUP($A1143,[3]库存报告使用数据!$A$1:$K$65536,11,0),"")</f>
        <v/>
      </c>
      <c r="T1143" t="str">
        <f>IFERROR(VLOOKUP($A1143,[3]库存报告使用数据!$A$1:$C$65536,3,0),"")</f>
        <v/>
      </c>
      <c r="U1143" t="str">
        <f>IFERROR(VLOOKUP($A1143,[3]库存报告使用数据!$A$1:$F$65536,6,0),"")</f>
        <v/>
      </c>
      <c r="V1143" t="str">
        <f>IFERROR(VLOOKUP($A1143,[3]库存报告使用数据!$A$1:$I$65536,9,0),"")</f>
        <v/>
      </c>
      <c r="W1143" t="str">
        <f>IFERROR(VLOOKUP($A1143,[3]库存报告使用数据!$A$1:$L$65536,12,0),"")</f>
        <v/>
      </c>
      <c r="X1143" s="20" t="str">
        <f t="shared" si="291"/>
        <v/>
      </c>
      <c r="Y1143" s="20" t="str">
        <f t="shared" si="292"/>
        <v/>
      </c>
      <c r="Z1143" s="20" t="str">
        <f t="shared" si="293"/>
        <v/>
      </c>
      <c r="AA1143" s="20" t="str">
        <f t="shared" si="294"/>
        <v/>
      </c>
      <c r="AB1143" t="str">
        <f>IFERROR(VLOOKUP($A1143,[3]库存报告使用数据!$A$1:$D$65536,4,0),"")</f>
        <v/>
      </c>
      <c r="AC1143" t="str">
        <f>IFERROR(VLOOKUP($A1143,[3]库存报告使用数据!$A$1:$G$65536,7,0),"")</f>
        <v/>
      </c>
      <c r="AD1143" t="str">
        <f>IFERROR(VLOOKUP($A1143,[3]库存报告使用数据!$A$1:$J$65536,10,0),"")</f>
        <v/>
      </c>
      <c r="AE1143" t="str">
        <f>IFERROR(VLOOKUP($A1143,[3]库存报告使用数据!$A$1:$M$65536,13,0),"")</f>
        <v/>
      </c>
      <c r="AF1143" s="20" t="str">
        <f t="shared" si="295"/>
        <v/>
      </c>
      <c r="AG1143" s="20" t="str">
        <f t="shared" si="296"/>
        <v/>
      </c>
      <c r="AH1143" s="20" t="str">
        <f t="shared" si="297"/>
        <v/>
      </c>
      <c r="AI1143" s="20" t="str">
        <f t="shared" si="298"/>
        <v/>
      </c>
      <c r="AJ1143">
        <f>IFERROR(VLOOKUP($B1143,[4]库存报告使用数据!$A$1:$B$65536,2,0),0)</f>
        <v>1</v>
      </c>
      <c r="AK1143">
        <f>IFERROR(VLOOKUP($B1143,[4]库存报告使用数据!$A$1:$C$65536,3,0),)</f>
        <v>1</v>
      </c>
      <c r="AL1143">
        <f>IFERROR(VLOOKUP($B1143,[4]库存报告使用数据!$A$1:$D$65536,4,0),)</f>
        <v>1</v>
      </c>
      <c r="AM1143">
        <f>IFERROR(VLOOKUP($B1143,[4]库存报告使用数据!$A$1:$E$65536,5,0),)</f>
        <v>2</v>
      </c>
      <c r="AN1143" s="20">
        <f t="shared" si="299"/>
        <v>0</v>
      </c>
      <c r="AO1143" s="20">
        <f t="shared" si="300"/>
        <v>0</v>
      </c>
      <c r="AP1143" s="20">
        <f t="shared" si="301"/>
        <v>0</v>
      </c>
      <c r="AQ1143" s="20">
        <f t="shared" si="302"/>
        <v>0</v>
      </c>
      <c r="AR1143" s="32">
        <f t="shared" si="303"/>
        <v>0</v>
      </c>
      <c r="AS1143" s="32">
        <f t="shared" si="304"/>
        <v>0</v>
      </c>
      <c r="AT1143" s="32">
        <f t="shared" si="305"/>
        <v>2</v>
      </c>
      <c r="AU1143" s="28" t="str">
        <f t="shared" si="306"/>
        <v>库存为2</v>
      </c>
      <c r="AV1143" s="34" t="str">
        <f>IFERROR(时间!$B$4+AU1143,"上周无销量")</f>
        <v>上周无销量</v>
      </c>
    </row>
    <row r="1144" spans="1:48">
      <c r="A1144" s="18" t="s">
        <v>1189</v>
      </c>
      <c r="B1144" t="str">
        <f>VLOOKUP(A1144,'[1]sku-asin（子）'!$A:$B,2,0)</f>
        <v>B0787SYKQQ</v>
      </c>
      <c r="C1144" t="str">
        <f>VLOOKUP(A1144,'[1]子sku-父sku'!$A:$B,2,0)</f>
        <v>MY-LYRound020</v>
      </c>
      <c r="D1144" s="28">
        <f>IFERROR(VLOOKUP(A1144,[2]库存报告使用数据处理!$A:$C,3,0),0)</f>
        <v>1</v>
      </c>
      <c r="E1144" s="28">
        <f>IFERROR(VLOOKUP(A1144,[2]库存报告使用数据处理!$A:$D,4,0),0)</f>
        <v>0</v>
      </c>
      <c r="F1144" s="28">
        <f>IFERROR(VLOOKUP(A1144,[2]库存报告使用数据处理!$A:$E,5,0),0)</f>
        <v>0</v>
      </c>
      <c r="G1144" s="28">
        <f>IFERROR(VLOOKUP(A1144,[2]库存报告使用数据处理!$A:$F,6,0),0)</f>
        <v>0</v>
      </c>
      <c r="H1144" s="29">
        <f>IFERROR(VLOOKUP(A1144,[2]库存报告使用数据处理!$A:$G,7,0),0)</f>
        <v>20.39</v>
      </c>
      <c r="I1144">
        <f>IFERROR(VLOOKUP(A1144,[5]数据处理!$A:$B,2,0),0)</f>
        <v>1</v>
      </c>
      <c r="J1144" s="30">
        <f>IFERROR(VLOOKUP(A1144,[5]数据处理!$A:$D,4,0),0)</f>
        <v>0</v>
      </c>
      <c r="K1144" s="30">
        <f>IFERROR(VLOOKUP(A1144,[5]数据处理!$A:$E,5,0),0)</f>
        <v>0</v>
      </c>
      <c r="L1144" s="30">
        <f>IFERROR(VLOOKUP(A1144,[5]数据处理!$A:$G,7,0),0)</f>
        <v>0</v>
      </c>
      <c r="M1144">
        <f t="shared" si="290"/>
        <v>1</v>
      </c>
      <c r="N1144">
        <f>IFERROR(VLOOKUP(A1144,[5]数据处理!$A:$C,3,0),0)</f>
        <v>0</v>
      </c>
      <c r="O1144">
        <f>IFERROR(VLOOKUP($A1144,[5]数据处理!$A:$N,14,0),0)</f>
        <v>0</v>
      </c>
      <c r="P1144" t="str">
        <f>IFERROR(VLOOKUP($A1144,[3]库存报告使用数据!$A$1:$B$65536,2,0),"")</f>
        <v/>
      </c>
      <c r="Q1144" t="str">
        <f>IFERROR(VLOOKUP($A1144,[3]库存报告使用数据!$A$1:$E$65536,5,0),"")</f>
        <v/>
      </c>
      <c r="R1144" t="str">
        <f>IFERROR(VLOOKUP($A1144,[3]库存报告使用数据!$A$1:$H$65536,8,0),"")</f>
        <v/>
      </c>
      <c r="S1144" t="str">
        <f>IFERROR(VLOOKUP($A1144,[3]库存报告使用数据!$A$1:$K$65536,11,0),"")</f>
        <v/>
      </c>
      <c r="T1144" t="str">
        <f>IFERROR(VLOOKUP($A1144,[3]库存报告使用数据!$A$1:$C$65536,3,0),"")</f>
        <v/>
      </c>
      <c r="U1144" t="str">
        <f>IFERROR(VLOOKUP($A1144,[3]库存报告使用数据!$A$1:$F$65536,6,0),"")</f>
        <v/>
      </c>
      <c r="V1144" t="str">
        <f>IFERROR(VLOOKUP($A1144,[3]库存报告使用数据!$A$1:$I$65536,9,0),"")</f>
        <v/>
      </c>
      <c r="W1144" t="str">
        <f>IFERROR(VLOOKUP($A1144,[3]库存报告使用数据!$A$1:$L$65536,12,0),"")</f>
        <v/>
      </c>
      <c r="X1144" s="20" t="str">
        <f t="shared" si="291"/>
        <v/>
      </c>
      <c r="Y1144" s="20" t="str">
        <f t="shared" si="292"/>
        <v/>
      </c>
      <c r="Z1144" s="20" t="str">
        <f t="shared" si="293"/>
        <v/>
      </c>
      <c r="AA1144" s="20" t="str">
        <f t="shared" si="294"/>
        <v/>
      </c>
      <c r="AB1144" t="str">
        <f>IFERROR(VLOOKUP($A1144,[3]库存报告使用数据!$A$1:$D$65536,4,0),"")</f>
        <v/>
      </c>
      <c r="AC1144" t="str">
        <f>IFERROR(VLOOKUP($A1144,[3]库存报告使用数据!$A$1:$G$65536,7,0),"")</f>
        <v/>
      </c>
      <c r="AD1144" t="str">
        <f>IFERROR(VLOOKUP($A1144,[3]库存报告使用数据!$A$1:$J$65536,10,0),"")</f>
        <v/>
      </c>
      <c r="AE1144" t="str">
        <f>IFERROR(VLOOKUP($A1144,[3]库存报告使用数据!$A$1:$M$65536,13,0),"")</f>
        <v/>
      </c>
      <c r="AF1144" s="20" t="str">
        <f t="shared" si="295"/>
        <v/>
      </c>
      <c r="AG1144" s="20" t="str">
        <f t="shared" si="296"/>
        <v/>
      </c>
      <c r="AH1144" s="20" t="str">
        <f t="shared" si="297"/>
        <v/>
      </c>
      <c r="AI1144" s="20" t="str">
        <f t="shared" si="298"/>
        <v/>
      </c>
      <c r="AJ1144">
        <f>IFERROR(VLOOKUP($B1144,[4]库存报告使用数据!$A$1:$B$65536,2,0),0)</f>
        <v>1</v>
      </c>
      <c r="AK1144">
        <f>IFERROR(VLOOKUP($B1144,[4]库存报告使用数据!$A$1:$C$65536,3,0),)</f>
        <v>0</v>
      </c>
      <c r="AL1144">
        <f>IFERROR(VLOOKUP($B1144,[4]库存报告使用数据!$A$1:$D$65536,4,0),)</f>
        <v>0</v>
      </c>
      <c r="AM1144">
        <f>IFERROR(VLOOKUP($B1144,[4]库存报告使用数据!$A$1:$E$65536,5,0),)</f>
        <v>2</v>
      </c>
      <c r="AN1144" s="20">
        <f t="shared" si="299"/>
        <v>1</v>
      </c>
      <c r="AO1144" s="20" t="str">
        <f t="shared" si="300"/>
        <v/>
      </c>
      <c r="AP1144" s="20" t="str">
        <f t="shared" si="301"/>
        <v/>
      </c>
      <c r="AQ1144" s="20">
        <f t="shared" si="302"/>
        <v>0</v>
      </c>
      <c r="AR1144" s="32">
        <f t="shared" si="303"/>
        <v>0.142857142857143</v>
      </c>
      <c r="AS1144" s="32">
        <f t="shared" si="304"/>
        <v>8.57142857142857</v>
      </c>
      <c r="AT1144" s="32">
        <f t="shared" si="305"/>
        <v>-7.57142857142857</v>
      </c>
      <c r="AU1144" s="28">
        <f t="shared" si="306"/>
        <v>7</v>
      </c>
      <c r="AV1144" s="34">
        <f>IFERROR(时间!$B$4+AU1144,"上周无销量")</f>
        <v>43290</v>
      </c>
    </row>
    <row r="1145" spans="1:48">
      <c r="A1145" s="18" t="s">
        <v>1190</v>
      </c>
      <c r="B1145" t="str">
        <f>VLOOKUP(A1145,'[1]sku-asin（子）'!$A:$B,2,0)</f>
        <v>B0787TPPL1</v>
      </c>
      <c r="C1145" t="str">
        <f>VLOOKUP(A1145,'[1]子sku-父sku'!$A:$B,2,0)</f>
        <v>MY-LYRound020</v>
      </c>
      <c r="D1145" s="28">
        <f>IFERROR(VLOOKUP(A1145,[2]库存报告使用数据处理!$A:$C,3,0),0)</f>
        <v>0</v>
      </c>
      <c r="E1145" s="28">
        <f>IFERROR(VLOOKUP(A1145,[2]库存报告使用数据处理!$A:$D,4,0),0)</f>
        <v>0</v>
      </c>
      <c r="F1145" s="28">
        <f>IFERROR(VLOOKUP(A1145,[2]库存报告使用数据处理!$A:$E,5,0),0)</f>
        <v>0</v>
      </c>
      <c r="G1145" s="28">
        <f>IFERROR(VLOOKUP(A1145,[2]库存报告使用数据处理!$A:$F,6,0),0)</f>
        <v>0</v>
      </c>
      <c r="H1145" s="29">
        <f>IFERROR(VLOOKUP(A1145,[2]库存报告使用数据处理!$A:$G,7,0),0)</f>
        <v>0</v>
      </c>
      <c r="I1145">
        <f>IFERROR(VLOOKUP(A1145,[5]数据处理!$A:$B,2,0),0)</f>
        <v>1</v>
      </c>
      <c r="J1145" s="30">
        <f>IFERROR(VLOOKUP(A1145,[5]数据处理!$A:$D,4,0),0)</f>
        <v>0</v>
      </c>
      <c r="K1145" s="30">
        <f>IFERROR(VLOOKUP(A1145,[5]数据处理!$A:$E,5,0),0)</f>
        <v>0</v>
      </c>
      <c r="L1145" s="30">
        <f>IFERROR(VLOOKUP(A1145,[5]数据处理!$A:$G,7,0),0)</f>
        <v>0</v>
      </c>
      <c r="M1145">
        <f t="shared" si="290"/>
        <v>1</v>
      </c>
      <c r="N1145">
        <f>IFERROR(VLOOKUP(A1145,[5]数据处理!$A:$C,3,0),0)</f>
        <v>0</v>
      </c>
      <c r="O1145">
        <f>IFERROR(VLOOKUP($A1145,[5]数据处理!$A:$N,14,0),0)</f>
        <v>0</v>
      </c>
      <c r="P1145" t="str">
        <f>IFERROR(VLOOKUP($A1145,[3]库存报告使用数据!$A$1:$B$65536,2,0),"")</f>
        <v/>
      </c>
      <c r="Q1145" t="str">
        <f>IFERROR(VLOOKUP($A1145,[3]库存报告使用数据!$A$1:$E$65536,5,0),"")</f>
        <v/>
      </c>
      <c r="R1145" t="str">
        <f>IFERROR(VLOOKUP($A1145,[3]库存报告使用数据!$A$1:$H$65536,8,0),"")</f>
        <v/>
      </c>
      <c r="S1145" t="str">
        <f>IFERROR(VLOOKUP($A1145,[3]库存报告使用数据!$A$1:$K$65536,11,0),"")</f>
        <v/>
      </c>
      <c r="T1145" t="str">
        <f>IFERROR(VLOOKUP($A1145,[3]库存报告使用数据!$A$1:$C$65536,3,0),"")</f>
        <v/>
      </c>
      <c r="U1145" t="str">
        <f>IFERROR(VLOOKUP($A1145,[3]库存报告使用数据!$A$1:$F$65536,6,0),"")</f>
        <v/>
      </c>
      <c r="V1145" t="str">
        <f>IFERROR(VLOOKUP($A1145,[3]库存报告使用数据!$A$1:$I$65536,9,0),"")</f>
        <v/>
      </c>
      <c r="W1145" t="str">
        <f>IFERROR(VLOOKUP($A1145,[3]库存报告使用数据!$A$1:$L$65536,12,0),"")</f>
        <v/>
      </c>
      <c r="X1145" s="20" t="str">
        <f t="shared" si="291"/>
        <v/>
      </c>
      <c r="Y1145" s="20" t="str">
        <f t="shared" si="292"/>
        <v/>
      </c>
      <c r="Z1145" s="20" t="str">
        <f t="shared" si="293"/>
        <v/>
      </c>
      <c r="AA1145" s="20" t="str">
        <f t="shared" si="294"/>
        <v/>
      </c>
      <c r="AB1145" t="str">
        <f>IFERROR(VLOOKUP($A1145,[3]库存报告使用数据!$A$1:$D$65536,4,0),"")</f>
        <v/>
      </c>
      <c r="AC1145" t="str">
        <f>IFERROR(VLOOKUP($A1145,[3]库存报告使用数据!$A$1:$G$65536,7,0),"")</f>
        <v/>
      </c>
      <c r="AD1145" t="str">
        <f>IFERROR(VLOOKUP($A1145,[3]库存报告使用数据!$A$1:$J$65536,10,0),"")</f>
        <v/>
      </c>
      <c r="AE1145" t="str">
        <f>IFERROR(VLOOKUP($A1145,[3]库存报告使用数据!$A$1:$M$65536,13,0),"")</f>
        <v/>
      </c>
      <c r="AF1145" s="20" t="str">
        <f t="shared" si="295"/>
        <v/>
      </c>
      <c r="AG1145" s="20" t="str">
        <f t="shared" si="296"/>
        <v/>
      </c>
      <c r="AH1145" s="20" t="str">
        <f t="shared" si="297"/>
        <v/>
      </c>
      <c r="AI1145" s="20" t="str">
        <f t="shared" si="298"/>
        <v/>
      </c>
      <c r="AJ1145">
        <f>IFERROR(VLOOKUP($B1145,[4]库存报告使用数据!$A$1:$B$65536,2,0),0)</f>
        <v>1</v>
      </c>
      <c r="AK1145">
        <f>IFERROR(VLOOKUP($B1145,[4]库存报告使用数据!$A$1:$C$65536,3,0),)</f>
        <v>0</v>
      </c>
      <c r="AL1145">
        <f>IFERROR(VLOOKUP($B1145,[4]库存报告使用数据!$A$1:$D$65536,4,0),)</f>
        <v>0</v>
      </c>
      <c r="AM1145">
        <f>IFERROR(VLOOKUP($B1145,[4]库存报告使用数据!$A$1:$E$65536,5,0),)</f>
        <v>2</v>
      </c>
      <c r="AN1145" s="20">
        <f t="shared" si="299"/>
        <v>0</v>
      </c>
      <c r="AO1145" s="20" t="str">
        <f t="shared" si="300"/>
        <v/>
      </c>
      <c r="AP1145" s="20" t="str">
        <f t="shared" si="301"/>
        <v/>
      </c>
      <c r="AQ1145" s="20">
        <f t="shared" si="302"/>
        <v>0</v>
      </c>
      <c r="AR1145" s="32">
        <f t="shared" si="303"/>
        <v>0</v>
      </c>
      <c r="AS1145" s="32">
        <f t="shared" si="304"/>
        <v>0</v>
      </c>
      <c r="AT1145" s="32">
        <f t="shared" si="305"/>
        <v>1</v>
      </c>
      <c r="AU1145" s="28" t="str">
        <f t="shared" si="306"/>
        <v>库存为1</v>
      </c>
      <c r="AV1145" s="34" t="str">
        <f>IFERROR(时间!$B$4+AU1145,"上周无销量")</f>
        <v>上周无销量</v>
      </c>
    </row>
    <row r="1146" spans="1:48">
      <c r="A1146" s="18" t="s">
        <v>1191</v>
      </c>
      <c r="B1146" t="str">
        <f>VLOOKUP(A1146,'[1]sku-asin（子）'!$A:$B,2,0)</f>
        <v>B0787T48JG</v>
      </c>
      <c r="C1146" t="str">
        <f>VLOOKUP(A1146,'[1]子sku-父sku'!$A:$B,2,0)</f>
        <v>MY-LYRound020</v>
      </c>
      <c r="D1146" s="28">
        <f>IFERROR(VLOOKUP(A1146,[2]库存报告使用数据处理!$A:$C,3,0),0)</f>
        <v>0</v>
      </c>
      <c r="E1146" s="28">
        <f>IFERROR(VLOOKUP(A1146,[2]库存报告使用数据处理!$A:$D,4,0),0)</f>
        <v>0</v>
      </c>
      <c r="F1146" s="28">
        <f>IFERROR(VLOOKUP(A1146,[2]库存报告使用数据处理!$A:$E,5,0),0)</f>
        <v>0</v>
      </c>
      <c r="G1146" s="28">
        <f>IFERROR(VLOOKUP(A1146,[2]库存报告使用数据处理!$A:$F,6,0),0)</f>
        <v>1</v>
      </c>
      <c r="H1146" s="29">
        <f>IFERROR(VLOOKUP(A1146,[2]库存报告使用数据处理!$A:$G,7,0),0)</f>
        <v>24.99</v>
      </c>
      <c r="I1146">
        <f>IFERROR(VLOOKUP(A1146,[5]数据处理!$A:$B,2,0),0)</f>
        <v>0</v>
      </c>
      <c r="J1146" s="30">
        <f>IFERROR(VLOOKUP(A1146,[5]数据处理!$A:$D,4,0),0)</f>
        <v>0</v>
      </c>
      <c r="K1146" s="30">
        <f>IFERROR(VLOOKUP(A1146,[5]数据处理!$A:$E,5,0),0)</f>
        <v>0</v>
      </c>
      <c r="L1146" s="30">
        <f>IFERROR(VLOOKUP(A1146,[5]数据处理!$A:$G,7,0),0)</f>
        <v>0</v>
      </c>
      <c r="M1146">
        <f t="shared" si="290"/>
        <v>0</v>
      </c>
      <c r="N1146">
        <f>IFERROR(VLOOKUP(A1146,[5]数据处理!$A:$C,3,0),0)</f>
        <v>0</v>
      </c>
      <c r="O1146">
        <f>IFERROR(VLOOKUP($A1146,[5]数据处理!$A:$N,14,0),0)</f>
        <v>0</v>
      </c>
      <c r="P1146" t="str">
        <f>IFERROR(VLOOKUP($A1146,[3]库存报告使用数据!$A$1:$B$65536,2,0),"")</f>
        <v/>
      </c>
      <c r="Q1146" t="str">
        <f>IFERROR(VLOOKUP($A1146,[3]库存报告使用数据!$A$1:$E$65536,5,0),"")</f>
        <v/>
      </c>
      <c r="R1146" t="str">
        <f>IFERROR(VLOOKUP($A1146,[3]库存报告使用数据!$A$1:$H$65536,8,0),"")</f>
        <v/>
      </c>
      <c r="S1146" t="str">
        <f>IFERROR(VLOOKUP($A1146,[3]库存报告使用数据!$A$1:$K$65536,11,0),"")</f>
        <v/>
      </c>
      <c r="T1146" t="str">
        <f>IFERROR(VLOOKUP($A1146,[3]库存报告使用数据!$A$1:$C$65536,3,0),"")</f>
        <v/>
      </c>
      <c r="U1146" t="str">
        <f>IFERROR(VLOOKUP($A1146,[3]库存报告使用数据!$A$1:$F$65536,6,0),"")</f>
        <v/>
      </c>
      <c r="V1146" t="str">
        <f>IFERROR(VLOOKUP($A1146,[3]库存报告使用数据!$A$1:$I$65536,9,0),"")</f>
        <v/>
      </c>
      <c r="W1146" t="str">
        <f>IFERROR(VLOOKUP($A1146,[3]库存报告使用数据!$A$1:$L$65536,12,0),"")</f>
        <v/>
      </c>
      <c r="X1146" s="20" t="str">
        <f t="shared" si="291"/>
        <v/>
      </c>
      <c r="Y1146" s="20" t="str">
        <f t="shared" si="292"/>
        <v/>
      </c>
      <c r="Z1146" s="20" t="str">
        <f t="shared" si="293"/>
        <v/>
      </c>
      <c r="AA1146" s="20" t="str">
        <f t="shared" si="294"/>
        <v/>
      </c>
      <c r="AB1146" t="str">
        <f>IFERROR(VLOOKUP($A1146,[3]库存报告使用数据!$A$1:$D$65536,4,0),"")</f>
        <v/>
      </c>
      <c r="AC1146" t="str">
        <f>IFERROR(VLOOKUP($A1146,[3]库存报告使用数据!$A$1:$G$65536,7,0),"")</f>
        <v/>
      </c>
      <c r="AD1146" t="str">
        <f>IFERROR(VLOOKUP($A1146,[3]库存报告使用数据!$A$1:$J$65536,10,0),"")</f>
        <v/>
      </c>
      <c r="AE1146" t="str">
        <f>IFERROR(VLOOKUP($A1146,[3]库存报告使用数据!$A$1:$M$65536,13,0),"")</f>
        <v/>
      </c>
      <c r="AF1146" s="20" t="str">
        <f t="shared" si="295"/>
        <v/>
      </c>
      <c r="AG1146" s="20" t="str">
        <f t="shared" si="296"/>
        <v/>
      </c>
      <c r="AH1146" s="20" t="str">
        <f t="shared" si="297"/>
        <v/>
      </c>
      <c r="AI1146" s="20" t="str">
        <f t="shared" si="298"/>
        <v/>
      </c>
      <c r="AJ1146">
        <f>IFERROR(VLOOKUP($B1146,[4]库存报告使用数据!$A$1:$B$65536,2,0),0)</f>
        <v>0</v>
      </c>
      <c r="AK1146">
        <f>IFERROR(VLOOKUP($B1146,[4]库存报告使用数据!$A$1:$C$65536,3,0),)</f>
        <v>0</v>
      </c>
      <c r="AL1146">
        <f>IFERROR(VLOOKUP($B1146,[4]库存报告使用数据!$A$1:$D$65536,4,0),)</f>
        <v>0</v>
      </c>
      <c r="AM1146">
        <f>IFERROR(VLOOKUP($B1146,[4]库存报告使用数据!$A$1:$E$65536,5,0),)</f>
        <v>1</v>
      </c>
      <c r="AN1146" s="20" t="str">
        <f t="shared" si="299"/>
        <v/>
      </c>
      <c r="AO1146" s="20" t="str">
        <f t="shared" si="300"/>
        <v/>
      </c>
      <c r="AP1146" s="20" t="str">
        <f t="shared" si="301"/>
        <v/>
      </c>
      <c r="AQ1146" s="20">
        <f t="shared" si="302"/>
        <v>1</v>
      </c>
      <c r="AR1146" s="32">
        <f t="shared" si="303"/>
        <v>0</v>
      </c>
      <c r="AS1146" s="32">
        <f t="shared" si="304"/>
        <v>0</v>
      </c>
      <c r="AT1146" s="32">
        <f t="shared" si="305"/>
        <v>0</v>
      </c>
      <c r="AU1146" s="28" t="str">
        <f t="shared" si="306"/>
        <v>库存为0</v>
      </c>
      <c r="AV1146" s="34" t="str">
        <f>IFERROR(时间!$B$4+AU1146,"上周无销量")</f>
        <v>上周无销量</v>
      </c>
    </row>
    <row r="1147" spans="1:48">
      <c r="A1147" s="18" t="s">
        <v>1192</v>
      </c>
      <c r="B1147" t="str">
        <f>VLOOKUP(A1147,'[1]sku-asin（子）'!$A:$B,2,0)</f>
        <v>B073XJW6BF</v>
      </c>
      <c r="C1147" t="str">
        <f>VLOOKUP(A1147,'[1]子sku-父sku'!$A:$B,2,0)</f>
        <v>MY-LYRound020</v>
      </c>
      <c r="D1147" s="28">
        <f>IFERROR(VLOOKUP(A1147,[2]库存报告使用数据处理!$A:$C,3,0),0)</f>
        <v>0</v>
      </c>
      <c r="E1147" s="28">
        <f>IFERROR(VLOOKUP(A1147,[2]库存报告使用数据处理!$A:$D,4,0),0)</f>
        <v>0</v>
      </c>
      <c r="F1147" s="28">
        <f>IFERROR(VLOOKUP(A1147,[2]库存报告使用数据处理!$A:$E,5,0),0)</f>
        <v>0</v>
      </c>
      <c r="G1147" s="28">
        <f>IFERROR(VLOOKUP(A1147,[2]库存报告使用数据处理!$A:$F,6,0),0)</f>
        <v>0</v>
      </c>
      <c r="H1147" s="29">
        <f>IFERROR(VLOOKUP(A1147,[2]库存报告使用数据处理!$A:$G,7,0),0)</f>
        <v>0</v>
      </c>
      <c r="I1147">
        <f>IFERROR(VLOOKUP(A1147,[5]数据处理!$A:$B,2,0),0)</f>
        <v>2</v>
      </c>
      <c r="J1147" s="30">
        <f>IFERROR(VLOOKUP(A1147,[5]数据处理!$A:$D,4,0),0)</f>
        <v>0</v>
      </c>
      <c r="K1147" s="30">
        <f>IFERROR(VLOOKUP(A1147,[5]数据处理!$A:$E,5,0),0)</f>
        <v>0</v>
      </c>
      <c r="L1147" s="30">
        <f>IFERROR(VLOOKUP(A1147,[5]数据处理!$A:$G,7,0),0)</f>
        <v>0</v>
      </c>
      <c r="M1147">
        <f t="shared" si="290"/>
        <v>2</v>
      </c>
      <c r="N1147">
        <f>IFERROR(VLOOKUP(A1147,[5]数据处理!$A:$C,3,0),0)</f>
        <v>0</v>
      </c>
      <c r="O1147">
        <f>IFERROR(VLOOKUP($A1147,[5]数据处理!$A:$N,14,0),0)</f>
        <v>0</v>
      </c>
      <c r="P1147" t="str">
        <f>IFERROR(VLOOKUP($A1147,[3]库存报告使用数据!$A$1:$B$65536,2,0),"")</f>
        <v/>
      </c>
      <c r="Q1147" t="str">
        <f>IFERROR(VLOOKUP($A1147,[3]库存报告使用数据!$A$1:$E$65536,5,0),"")</f>
        <v/>
      </c>
      <c r="R1147" t="str">
        <f>IFERROR(VLOOKUP($A1147,[3]库存报告使用数据!$A$1:$H$65536,8,0),"")</f>
        <v/>
      </c>
      <c r="S1147" t="str">
        <f>IFERROR(VLOOKUP($A1147,[3]库存报告使用数据!$A$1:$K$65536,11,0),"")</f>
        <v/>
      </c>
      <c r="T1147" t="str">
        <f>IFERROR(VLOOKUP($A1147,[3]库存报告使用数据!$A$1:$C$65536,3,0),"")</f>
        <v/>
      </c>
      <c r="U1147" t="str">
        <f>IFERROR(VLOOKUP($A1147,[3]库存报告使用数据!$A$1:$F$65536,6,0),"")</f>
        <v/>
      </c>
      <c r="V1147" t="str">
        <f>IFERROR(VLOOKUP($A1147,[3]库存报告使用数据!$A$1:$I$65536,9,0),"")</f>
        <v/>
      </c>
      <c r="W1147" t="str">
        <f>IFERROR(VLOOKUP($A1147,[3]库存报告使用数据!$A$1:$L$65536,12,0),"")</f>
        <v/>
      </c>
      <c r="X1147" s="20" t="str">
        <f t="shared" si="291"/>
        <v/>
      </c>
      <c r="Y1147" s="20" t="str">
        <f t="shared" si="292"/>
        <v/>
      </c>
      <c r="Z1147" s="20" t="str">
        <f t="shared" si="293"/>
        <v/>
      </c>
      <c r="AA1147" s="20" t="str">
        <f t="shared" si="294"/>
        <v/>
      </c>
      <c r="AB1147" t="str">
        <f>IFERROR(VLOOKUP($A1147,[3]库存报告使用数据!$A$1:$D$65536,4,0),"")</f>
        <v/>
      </c>
      <c r="AC1147" t="str">
        <f>IFERROR(VLOOKUP($A1147,[3]库存报告使用数据!$A$1:$G$65536,7,0),"")</f>
        <v/>
      </c>
      <c r="AD1147" t="str">
        <f>IFERROR(VLOOKUP($A1147,[3]库存报告使用数据!$A$1:$J$65536,10,0),"")</f>
        <v/>
      </c>
      <c r="AE1147" t="str">
        <f>IFERROR(VLOOKUP($A1147,[3]库存报告使用数据!$A$1:$M$65536,13,0),"")</f>
        <v/>
      </c>
      <c r="AF1147" s="20" t="str">
        <f t="shared" si="295"/>
        <v/>
      </c>
      <c r="AG1147" s="20" t="str">
        <f t="shared" si="296"/>
        <v/>
      </c>
      <c r="AH1147" s="20" t="str">
        <f t="shared" si="297"/>
        <v/>
      </c>
      <c r="AI1147" s="20" t="str">
        <f t="shared" si="298"/>
        <v/>
      </c>
      <c r="AJ1147">
        <f>IFERROR(VLOOKUP($B1147,[4]库存报告使用数据!$A$1:$B$65536,2,0),0)</f>
        <v>0</v>
      </c>
      <c r="AK1147">
        <f>IFERROR(VLOOKUP($B1147,[4]库存报告使用数据!$A$1:$C$65536,3,0),)</f>
        <v>1</v>
      </c>
      <c r="AL1147">
        <f>IFERROR(VLOOKUP($B1147,[4]库存报告使用数据!$A$1:$D$65536,4,0),)</f>
        <v>0</v>
      </c>
      <c r="AM1147">
        <f>IFERROR(VLOOKUP($B1147,[4]库存报告使用数据!$A$1:$E$65536,5,0),)</f>
        <v>0</v>
      </c>
      <c r="AN1147" s="20" t="str">
        <f t="shared" si="299"/>
        <v/>
      </c>
      <c r="AO1147" s="20">
        <f t="shared" si="300"/>
        <v>0</v>
      </c>
      <c r="AP1147" s="20" t="str">
        <f t="shared" si="301"/>
        <v/>
      </c>
      <c r="AQ1147" s="20" t="str">
        <f t="shared" si="302"/>
        <v/>
      </c>
      <c r="AR1147" s="32">
        <f t="shared" si="303"/>
        <v>0</v>
      </c>
      <c r="AS1147" s="32">
        <f t="shared" si="304"/>
        <v>0</v>
      </c>
      <c r="AT1147" s="32">
        <f t="shared" si="305"/>
        <v>2</v>
      </c>
      <c r="AU1147" s="28" t="str">
        <f t="shared" si="306"/>
        <v>库存为2</v>
      </c>
      <c r="AV1147" s="34" t="str">
        <f>IFERROR(时间!$B$4+AU1147,"上周无销量")</f>
        <v>上周无销量</v>
      </c>
    </row>
    <row r="1148" spans="1:48">
      <c r="A1148" s="18" t="s">
        <v>1193</v>
      </c>
      <c r="B1148" t="str">
        <f>VLOOKUP(A1148,'[1]sku-asin（子）'!$A:$B,2,0)</f>
        <v>B073XKV6RW</v>
      </c>
      <c r="C1148" t="str">
        <f>VLOOKUP(A1148,'[1]子sku-父sku'!$A:$B,2,0)</f>
        <v>MY-LYRound020</v>
      </c>
      <c r="D1148" s="28">
        <f>IFERROR(VLOOKUP(A1148,[2]库存报告使用数据处理!$A:$C,3,0),0)</f>
        <v>1</v>
      </c>
      <c r="E1148" s="28">
        <f>IFERROR(VLOOKUP(A1148,[2]库存报告使用数据处理!$A:$D,4,0),0)</f>
        <v>0</v>
      </c>
      <c r="F1148" s="28">
        <f>IFERROR(VLOOKUP(A1148,[2]库存报告使用数据处理!$A:$E,5,0),0)</f>
        <v>0</v>
      </c>
      <c r="G1148" s="28">
        <f>IFERROR(VLOOKUP(A1148,[2]库存报告使用数据处理!$A:$F,6,0),0)</f>
        <v>1</v>
      </c>
      <c r="H1148" s="29">
        <f>IFERROR(VLOOKUP(A1148,[2]库存报告使用数据处理!$A:$G,7,0),0)</f>
        <v>22.49</v>
      </c>
      <c r="I1148">
        <f>IFERROR(VLOOKUP(A1148,[5]数据处理!$A:$B,2,0),0)</f>
        <v>2</v>
      </c>
      <c r="J1148" s="30">
        <f>IFERROR(VLOOKUP(A1148,[5]数据处理!$A:$D,4,0),0)</f>
        <v>0</v>
      </c>
      <c r="K1148" s="30">
        <f>IFERROR(VLOOKUP(A1148,[5]数据处理!$A:$E,5,0),0)</f>
        <v>0</v>
      </c>
      <c r="L1148" s="30">
        <f>IFERROR(VLOOKUP(A1148,[5]数据处理!$A:$G,7,0),0)</f>
        <v>0</v>
      </c>
      <c r="M1148">
        <f t="shared" si="290"/>
        <v>2</v>
      </c>
      <c r="N1148">
        <f>IFERROR(VLOOKUP(A1148,[5]数据处理!$A:$C,3,0),0)</f>
        <v>0</v>
      </c>
      <c r="O1148">
        <f>IFERROR(VLOOKUP($A1148,[5]数据处理!$A:$N,14,0),0)</f>
        <v>0</v>
      </c>
      <c r="P1148">
        <f>IFERROR(VLOOKUP($A1148,[3]库存报告使用数据!$A$1:$B$65536,2,0),"")</f>
        <v>0</v>
      </c>
      <c r="Q1148">
        <f>IFERROR(VLOOKUP($A1148,[3]库存报告使用数据!$A$1:$E$65536,5,0),"")</f>
        <v>648</v>
      </c>
      <c r="R1148">
        <f>IFERROR(VLOOKUP($A1148,[3]库存报告使用数据!$A$1:$H$65536,8,0),"")</f>
        <v>690</v>
      </c>
      <c r="S1148">
        <f>IFERROR(VLOOKUP($A1148,[3]库存报告使用数据!$A$1:$K$65536,11,0),"")</f>
        <v>465</v>
      </c>
      <c r="T1148">
        <f>IFERROR(VLOOKUP($A1148,[3]库存报告使用数据!$A$1:$C$65536,3,0),"")</f>
        <v>1</v>
      </c>
      <c r="U1148">
        <f>IFERROR(VLOOKUP($A1148,[3]库存报告使用数据!$A$1:$F$65536,6,0),"")</f>
        <v>0</v>
      </c>
      <c r="V1148">
        <f>IFERROR(VLOOKUP($A1148,[3]库存报告使用数据!$A$1:$I$65536,9,0),"")</f>
        <v>2</v>
      </c>
      <c r="W1148">
        <f>IFERROR(VLOOKUP($A1148,[3]库存报告使用数据!$A$1:$L$65536,12,0),"")</f>
        <v>0</v>
      </c>
      <c r="X1148" s="20" t="str">
        <f t="shared" si="291"/>
        <v/>
      </c>
      <c r="Y1148" s="20">
        <f t="shared" si="292"/>
        <v>0</v>
      </c>
      <c r="Z1148" s="20">
        <f t="shared" si="293"/>
        <v>0.00289855072463768</v>
      </c>
      <c r="AA1148" s="20">
        <f t="shared" si="294"/>
        <v>0</v>
      </c>
      <c r="AB1148">
        <f>IFERROR(VLOOKUP($A1148,[3]库存报告使用数据!$A$1:$D$65536,4,0),"")</f>
        <v>0.2025</v>
      </c>
      <c r="AC1148">
        <f>IFERROR(VLOOKUP($A1148,[3]库存报告使用数据!$A$1:$G$65536,7,0),"")</f>
        <v>0</v>
      </c>
      <c r="AD1148">
        <f>IFERROR(VLOOKUP($A1148,[3]库存报告使用数据!$A$1:$J$65536,10,0),"")</f>
        <v>0</v>
      </c>
      <c r="AE1148">
        <f>IFERROR(VLOOKUP($A1148,[3]库存报告使用数据!$A$1:$M$65536,13,0),"")</f>
        <v>0</v>
      </c>
      <c r="AF1148" s="20">
        <f t="shared" si="295"/>
        <v>0.00900400177856825</v>
      </c>
      <c r="AG1148" s="20" t="str">
        <f t="shared" si="296"/>
        <v/>
      </c>
      <c r="AH1148" s="20" t="str">
        <f t="shared" si="297"/>
        <v/>
      </c>
      <c r="AI1148" s="20" t="str">
        <f t="shared" si="298"/>
        <v/>
      </c>
      <c r="AJ1148">
        <f>IFERROR(VLOOKUP($B1148,[4]库存报告使用数据!$A$1:$B$65536,2,0),0)</f>
        <v>5</v>
      </c>
      <c r="AK1148">
        <f>IFERROR(VLOOKUP($B1148,[4]库存报告使用数据!$A$1:$C$65536,3,0),)</f>
        <v>0</v>
      </c>
      <c r="AL1148">
        <f>IFERROR(VLOOKUP($B1148,[4]库存报告使用数据!$A$1:$D$65536,4,0),)</f>
        <v>0</v>
      </c>
      <c r="AM1148">
        <f>IFERROR(VLOOKUP($B1148,[4]库存报告使用数据!$A$1:$E$65536,5,0),)</f>
        <v>1</v>
      </c>
      <c r="AN1148" s="20">
        <f t="shared" si="299"/>
        <v>0.2</v>
      </c>
      <c r="AO1148" s="20" t="str">
        <f t="shared" si="300"/>
        <v/>
      </c>
      <c r="AP1148" s="20" t="str">
        <f t="shared" si="301"/>
        <v/>
      </c>
      <c r="AQ1148" s="20">
        <f t="shared" si="302"/>
        <v>1</v>
      </c>
      <c r="AR1148" s="32">
        <f t="shared" si="303"/>
        <v>0.142857142857143</v>
      </c>
      <c r="AS1148" s="32">
        <f t="shared" si="304"/>
        <v>8.57142857142857</v>
      </c>
      <c r="AT1148" s="32">
        <f t="shared" si="305"/>
        <v>-6.57142857142857</v>
      </c>
      <c r="AU1148" s="28">
        <f t="shared" si="306"/>
        <v>14</v>
      </c>
      <c r="AV1148" s="34">
        <f>IFERROR(时间!$B$4+AU1148,"上周无销量")</f>
        <v>43297</v>
      </c>
    </row>
    <row r="1149" spans="1:48">
      <c r="A1149" s="18" t="s">
        <v>1194</v>
      </c>
      <c r="B1149" t="str">
        <f>VLOOKUP(A1149,'[1]sku-asin（子）'!$A:$B,2,0)</f>
        <v>B073XJYHF5</v>
      </c>
      <c r="C1149" t="str">
        <f>VLOOKUP(A1149,'[1]子sku-父sku'!$A:$B,2,0)</f>
        <v>MY-LYRound020</v>
      </c>
      <c r="D1149" s="28">
        <f>IFERROR(VLOOKUP(A1149,[2]库存报告使用数据处理!$A:$C,3,0),0)</f>
        <v>0</v>
      </c>
      <c r="E1149" s="28">
        <f>IFERROR(VLOOKUP(A1149,[2]库存报告使用数据处理!$A:$D,4,0),0)</f>
        <v>0</v>
      </c>
      <c r="F1149" s="28">
        <f>IFERROR(VLOOKUP(A1149,[2]库存报告使用数据处理!$A:$E,5,0),0)</f>
        <v>0</v>
      </c>
      <c r="G1149" s="28">
        <f>IFERROR(VLOOKUP(A1149,[2]库存报告使用数据处理!$A:$F,6,0),0)</f>
        <v>0</v>
      </c>
      <c r="H1149" s="29">
        <f>IFERROR(VLOOKUP(A1149,[2]库存报告使用数据处理!$A:$G,7,0),0)</f>
        <v>0</v>
      </c>
      <c r="I1149">
        <f>IFERROR(VLOOKUP(A1149,[5]数据处理!$A:$B,2,0),0)</f>
        <v>5</v>
      </c>
      <c r="J1149" s="30">
        <f>IFERROR(VLOOKUP(A1149,[5]数据处理!$A:$D,4,0),0)</f>
        <v>0</v>
      </c>
      <c r="K1149" s="30">
        <f>IFERROR(VLOOKUP(A1149,[5]数据处理!$A:$E,5,0),0)</f>
        <v>0</v>
      </c>
      <c r="L1149" s="30">
        <f>IFERROR(VLOOKUP(A1149,[5]数据处理!$A:$G,7,0),0)</f>
        <v>0</v>
      </c>
      <c r="M1149">
        <f t="shared" si="290"/>
        <v>5</v>
      </c>
      <c r="N1149">
        <f>IFERROR(VLOOKUP(A1149,[5]数据处理!$A:$C,3,0),0)</f>
        <v>0</v>
      </c>
      <c r="O1149">
        <f>IFERROR(VLOOKUP($A1149,[5]数据处理!$A:$N,14,0),0)</f>
        <v>5</v>
      </c>
      <c r="P1149" t="str">
        <f>IFERROR(VLOOKUP($A1149,[3]库存报告使用数据!$A$1:$B$65536,2,0),"")</f>
        <v/>
      </c>
      <c r="Q1149" t="str">
        <f>IFERROR(VLOOKUP($A1149,[3]库存报告使用数据!$A$1:$E$65536,5,0),"")</f>
        <v/>
      </c>
      <c r="R1149" t="str">
        <f>IFERROR(VLOOKUP($A1149,[3]库存报告使用数据!$A$1:$H$65536,8,0),"")</f>
        <v/>
      </c>
      <c r="S1149" t="str">
        <f>IFERROR(VLOOKUP($A1149,[3]库存报告使用数据!$A$1:$K$65536,11,0),"")</f>
        <v/>
      </c>
      <c r="T1149" t="str">
        <f>IFERROR(VLOOKUP($A1149,[3]库存报告使用数据!$A$1:$C$65536,3,0),"")</f>
        <v/>
      </c>
      <c r="U1149" t="str">
        <f>IFERROR(VLOOKUP($A1149,[3]库存报告使用数据!$A$1:$F$65536,6,0),"")</f>
        <v/>
      </c>
      <c r="V1149" t="str">
        <f>IFERROR(VLOOKUP($A1149,[3]库存报告使用数据!$A$1:$I$65536,9,0),"")</f>
        <v/>
      </c>
      <c r="W1149" t="str">
        <f>IFERROR(VLOOKUP($A1149,[3]库存报告使用数据!$A$1:$L$65536,12,0),"")</f>
        <v/>
      </c>
      <c r="X1149" s="20" t="str">
        <f t="shared" si="291"/>
        <v/>
      </c>
      <c r="Y1149" s="20" t="str">
        <f t="shared" si="292"/>
        <v/>
      </c>
      <c r="Z1149" s="20" t="str">
        <f t="shared" si="293"/>
        <v/>
      </c>
      <c r="AA1149" s="20" t="str">
        <f t="shared" si="294"/>
        <v/>
      </c>
      <c r="AB1149" t="str">
        <f>IFERROR(VLOOKUP($A1149,[3]库存报告使用数据!$A$1:$D$65536,4,0),"")</f>
        <v/>
      </c>
      <c r="AC1149" t="str">
        <f>IFERROR(VLOOKUP($A1149,[3]库存报告使用数据!$A$1:$G$65536,7,0),"")</f>
        <v/>
      </c>
      <c r="AD1149" t="str">
        <f>IFERROR(VLOOKUP($A1149,[3]库存报告使用数据!$A$1:$J$65536,10,0),"")</f>
        <v/>
      </c>
      <c r="AE1149" t="str">
        <f>IFERROR(VLOOKUP($A1149,[3]库存报告使用数据!$A$1:$M$65536,13,0),"")</f>
        <v/>
      </c>
      <c r="AF1149" s="20" t="str">
        <f t="shared" si="295"/>
        <v/>
      </c>
      <c r="AG1149" s="20" t="str">
        <f t="shared" si="296"/>
        <v/>
      </c>
      <c r="AH1149" s="20" t="str">
        <f t="shared" si="297"/>
        <v/>
      </c>
      <c r="AI1149" s="20" t="str">
        <f t="shared" si="298"/>
        <v/>
      </c>
      <c r="AJ1149">
        <f>IFERROR(VLOOKUP($B1149,[4]库存报告使用数据!$A$1:$B$65536,2,0),0)</f>
        <v>2</v>
      </c>
      <c r="AK1149">
        <f>IFERROR(VLOOKUP($B1149,[4]库存报告使用数据!$A$1:$C$65536,3,0),)</f>
        <v>1</v>
      </c>
      <c r="AL1149">
        <f>IFERROR(VLOOKUP($B1149,[4]库存报告使用数据!$A$1:$D$65536,4,0),)</f>
        <v>1</v>
      </c>
      <c r="AM1149">
        <f>IFERROR(VLOOKUP($B1149,[4]库存报告使用数据!$A$1:$E$65536,5,0),)</f>
        <v>0</v>
      </c>
      <c r="AN1149" s="20">
        <f t="shared" si="299"/>
        <v>0</v>
      </c>
      <c r="AO1149" s="20">
        <f t="shared" si="300"/>
        <v>0</v>
      </c>
      <c r="AP1149" s="20">
        <f t="shared" si="301"/>
        <v>0</v>
      </c>
      <c r="AQ1149" s="20" t="str">
        <f t="shared" si="302"/>
        <v/>
      </c>
      <c r="AR1149" s="32">
        <f t="shared" si="303"/>
        <v>0</v>
      </c>
      <c r="AS1149" s="32">
        <f t="shared" si="304"/>
        <v>0</v>
      </c>
      <c r="AT1149" s="32">
        <f t="shared" si="305"/>
        <v>5</v>
      </c>
      <c r="AU1149" s="28" t="str">
        <f t="shared" si="306"/>
        <v>库存为5</v>
      </c>
      <c r="AV1149" s="34" t="str">
        <f>IFERROR(时间!$B$4+AU1149,"上周无销量")</f>
        <v>上周无销量</v>
      </c>
    </row>
    <row r="1150" spans="1:48">
      <c r="A1150" s="18" t="s">
        <v>1195</v>
      </c>
      <c r="B1150" t="str">
        <f>VLOOKUP(A1150,'[1]sku-asin（子）'!$A:$B,2,0)</f>
        <v>B073XK53WW</v>
      </c>
      <c r="C1150" t="str">
        <f>VLOOKUP(A1150,'[1]子sku-父sku'!$A:$B,2,0)</f>
        <v>MY-LYRound020</v>
      </c>
      <c r="D1150" s="28">
        <f>IFERROR(VLOOKUP(A1150,[2]库存报告使用数据处理!$A:$C,3,0),0)</f>
        <v>0</v>
      </c>
      <c r="E1150" s="28">
        <f>IFERROR(VLOOKUP(A1150,[2]库存报告使用数据处理!$A:$D,4,0),0)</f>
        <v>0</v>
      </c>
      <c r="F1150" s="28">
        <f>IFERROR(VLOOKUP(A1150,[2]库存报告使用数据处理!$A:$E,5,0),0)</f>
        <v>0</v>
      </c>
      <c r="G1150" s="28">
        <f>IFERROR(VLOOKUP(A1150,[2]库存报告使用数据处理!$A:$F,6,0),0)</f>
        <v>0</v>
      </c>
      <c r="H1150" s="29">
        <f>IFERROR(VLOOKUP(A1150,[2]库存报告使用数据处理!$A:$G,7,0),0)</f>
        <v>0</v>
      </c>
      <c r="I1150">
        <f>IFERROR(VLOOKUP(A1150,[5]数据处理!$A:$B,2,0),0)</f>
        <v>1</v>
      </c>
      <c r="J1150" s="30">
        <f>IFERROR(VLOOKUP(A1150,[5]数据处理!$A:$D,4,0),0)</f>
        <v>0</v>
      </c>
      <c r="K1150" s="30">
        <f>IFERROR(VLOOKUP(A1150,[5]数据处理!$A:$E,5,0),0)</f>
        <v>0</v>
      </c>
      <c r="L1150" s="30">
        <f>IFERROR(VLOOKUP(A1150,[5]数据处理!$A:$G,7,0),0)</f>
        <v>0</v>
      </c>
      <c r="M1150">
        <f t="shared" si="290"/>
        <v>1</v>
      </c>
      <c r="N1150">
        <f>IFERROR(VLOOKUP(A1150,[5]数据处理!$A:$C,3,0),0)</f>
        <v>0</v>
      </c>
      <c r="O1150">
        <f>IFERROR(VLOOKUP($A1150,[5]数据处理!$A:$N,14,0),0)</f>
        <v>0</v>
      </c>
      <c r="P1150" t="str">
        <f>IFERROR(VLOOKUP($A1150,[3]库存报告使用数据!$A$1:$B$65536,2,0),"")</f>
        <v/>
      </c>
      <c r="Q1150" t="str">
        <f>IFERROR(VLOOKUP($A1150,[3]库存报告使用数据!$A$1:$E$65536,5,0),"")</f>
        <v/>
      </c>
      <c r="R1150" t="str">
        <f>IFERROR(VLOOKUP($A1150,[3]库存报告使用数据!$A$1:$H$65536,8,0),"")</f>
        <v/>
      </c>
      <c r="S1150" t="str">
        <f>IFERROR(VLOOKUP($A1150,[3]库存报告使用数据!$A$1:$K$65536,11,0),"")</f>
        <v/>
      </c>
      <c r="T1150" t="str">
        <f>IFERROR(VLOOKUP($A1150,[3]库存报告使用数据!$A$1:$C$65536,3,0),"")</f>
        <v/>
      </c>
      <c r="U1150" t="str">
        <f>IFERROR(VLOOKUP($A1150,[3]库存报告使用数据!$A$1:$F$65536,6,0),"")</f>
        <v/>
      </c>
      <c r="V1150" t="str">
        <f>IFERROR(VLOOKUP($A1150,[3]库存报告使用数据!$A$1:$I$65536,9,0),"")</f>
        <v/>
      </c>
      <c r="W1150" t="str">
        <f>IFERROR(VLOOKUP($A1150,[3]库存报告使用数据!$A$1:$L$65536,12,0),"")</f>
        <v/>
      </c>
      <c r="X1150" s="20" t="str">
        <f t="shared" si="291"/>
        <v/>
      </c>
      <c r="Y1150" s="20" t="str">
        <f t="shared" si="292"/>
        <v/>
      </c>
      <c r="Z1150" s="20" t="str">
        <f t="shared" si="293"/>
        <v/>
      </c>
      <c r="AA1150" s="20" t="str">
        <f t="shared" si="294"/>
        <v/>
      </c>
      <c r="AB1150" t="str">
        <f>IFERROR(VLOOKUP($A1150,[3]库存报告使用数据!$A$1:$D$65536,4,0),"")</f>
        <v/>
      </c>
      <c r="AC1150" t="str">
        <f>IFERROR(VLOOKUP($A1150,[3]库存报告使用数据!$A$1:$G$65536,7,0),"")</f>
        <v/>
      </c>
      <c r="AD1150" t="str">
        <f>IFERROR(VLOOKUP($A1150,[3]库存报告使用数据!$A$1:$J$65536,10,0),"")</f>
        <v/>
      </c>
      <c r="AE1150" t="str">
        <f>IFERROR(VLOOKUP($A1150,[3]库存报告使用数据!$A$1:$M$65536,13,0),"")</f>
        <v/>
      </c>
      <c r="AF1150" s="20" t="str">
        <f t="shared" si="295"/>
        <v/>
      </c>
      <c r="AG1150" s="20" t="str">
        <f t="shared" si="296"/>
        <v/>
      </c>
      <c r="AH1150" s="20" t="str">
        <f t="shared" si="297"/>
        <v/>
      </c>
      <c r="AI1150" s="20" t="str">
        <f t="shared" si="298"/>
        <v/>
      </c>
      <c r="AJ1150">
        <f>IFERROR(VLOOKUP($B1150,[4]库存报告使用数据!$A$1:$B$65536,2,0),0)</f>
        <v>0</v>
      </c>
      <c r="AK1150">
        <f>IFERROR(VLOOKUP($B1150,[4]库存报告使用数据!$A$1:$C$65536,3,0),)</f>
        <v>0</v>
      </c>
      <c r="AL1150">
        <f>IFERROR(VLOOKUP($B1150,[4]库存报告使用数据!$A$1:$D$65536,4,0),)</f>
        <v>0</v>
      </c>
      <c r="AM1150">
        <f>IFERROR(VLOOKUP($B1150,[4]库存报告使用数据!$A$1:$E$65536,5,0),)</f>
        <v>0</v>
      </c>
      <c r="AN1150" s="20" t="str">
        <f t="shared" si="299"/>
        <v/>
      </c>
      <c r="AO1150" s="20" t="str">
        <f t="shared" si="300"/>
        <v/>
      </c>
      <c r="AP1150" s="20" t="str">
        <f t="shared" si="301"/>
        <v/>
      </c>
      <c r="AQ1150" s="20" t="str">
        <f t="shared" si="302"/>
        <v/>
      </c>
      <c r="AR1150" s="32">
        <f t="shared" si="303"/>
        <v>0</v>
      </c>
      <c r="AS1150" s="32">
        <f t="shared" si="304"/>
        <v>0</v>
      </c>
      <c r="AT1150" s="32">
        <f t="shared" si="305"/>
        <v>1</v>
      </c>
      <c r="AU1150" s="28" t="str">
        <f t="shared" si="306"/>
        <v>库存为1</v>
      </c>
      <c r="AV1150" s="34" t="str">
        <f>IFERROR(时间!$B$4+AU1150,"上周无销量")</f>
        <v>上周无销量</v>
      </c>
    </row>
    <row r="1151" spans="1:48">
      <c r="A1151" s="18" t="s">
        <v>1196</v>
      </c>
      <c r="B1151" t="str">
        <f>VLOOKUP(A1151,'[1]sku-asin（子）'!$A:$B,2,0)</f>
        <v>B0787R5ZJF</v>
      </c>
      <c r="C1151" t="str">
        <f>VLOOKUP(A1151,'[1]子sku-父sku'!$A:$B,2,0)</f>
        <v>MY-LYRound020</v>
      </c>
      <c r="D1151" s="28">
        <f>IFERROR(VLOOKUP(A1151,[2]库存报告使用数据处理!$A:$C,3,0),0)</f>
        <v>0</v>
      </c>
      <c r="E1151" s="28">
        <f>IFERROR(VLOOKUP(A1151,[2]库存报告使用数据处理!$A:$D,4,0),0)</f>
        <v>0</v>
      </c>
      <c r="F1151" s="28">
        <f>IFERROR(VLOOKUP(A1151,[2]库存报告使用数据处理!$A:$E,5,0),0)</f>
        <v>0</v>
      </c>
      <c r="G1151" s="28">
        <f>IFERROR(VLOOKUP(A1151,[2]库存报告使用数据处理!$A:$F,6,0),0)</f>
        <v>0</v>
      </c>
      <c r="H1151" s="29">
        <f>IFERROR(VLOOKUP(A1151,[2]库存报告使用数据处理!$A:$G,7,0),0)</f>
        <v>0</v>
      </c>
      <c r="I1151">
        <f>IFERROR(VLOOKUP(A1151,[5]数据处理!$A:$B,2,0),0)</f>
        <v>2</v>
      </c>
      <c r="J1151" s="30">
        <f>IFERROR(VLOOKUP(A1151,[5]数据处理!$A:$D,4,0),0)</f>
        <v>0</v>
      </c>
      <c r="K1151" s="30">
        <f>IFERROR(VLOOKUP(A1151,[5]数据处理!$A:$E,5,0),0)</f>
        <v>0</v>
      </c>
      <c r="L1151" s="30">
        <f>IFERROR(VLOOKUP(A1151,[5]数据处理!$A:$G,7,0),0)</f>
        <v>0</v>
      </c>
      <c r="M1151">
        <f t="shared" si="290"/>
        <v>2</v>
      </c>
      <c r="N1151">
        <f>IFERROR(VLOOKUP(A1151,[5]数据处理!$A:$C,3,0),0)</f>
        <v>0</v>
      </c>
      <c r="O1151">
        <f>IFERROR(VLOOKUP($A1151,[5]数据处理!$A:$N,14,0),0)</f>
        <v>0</v>
      </c>
      <c r="P1151" t="str">
        <f>IFERROR(VLOOKUP($A1151,[3]库存报告使用数据!$A$1:$B$65536,2,0),"")</f>
        <v/>
      </c>
      <c r="Q1151" t="str">
        <f>IFERROR(VLOOKUP($A1151,[3]库存报告使用数据!$A$1:$E$65536,5,0),"")</f>
        <v/>
      </c>
      <c r="R1151" t="str">
        <f>IFERROR(VLOOKUP($A1151,[3]库存报告使用数据!$A$1:$H$65536,8,0),"")</f>
        <v/>
      </c>
      <c r="S1151" t="str">
        <f>IFERROR(VLOOKUP($A1151,[3]库存报告使用数据!$A$1:$K$65536,11,0),"")</f>
        <v/>
      </c>
      <c r="T1151" t="str">
        <f>IFERROR(VLOOKUP($A1151,[3]库存报告使用数据!$A$1:$C$65536,3,0),"")</f>
        <v/>
      </c>
      <c r="U1151" t="str">
        <f>IFERROR(VLOOKUP($A1151,[3]库存报告使用数据!$A$1:$F$65536,6,0),"")</f>
        <v/>
      </c>
      <c r="V1151" t="str">
        <f>IFERROR(VLOOKUP($A1151,[3]库存报告使用数据!$A$1:$I$65536,9,0),"")</f>
        <v/>
      </c>
      <c r="W1151" t="str">
        <f>IFERROR(VLOOKUP($A1151,[3]库存报告使用数据!$A$1:$L$65536,12,0),"")</f>
        <v/>
      </c>
      <c r="X1151" s="20" t="str">
        <f t="shared" si="291"/>
        <v/>
      </c>
      <c r="Y1151" s="20" t="str">
        <f t="shared" si="292"/>
        <v/>
      </c>
      <c r="Z1151" s="20" t="str">
        <f t="shared" si="293"/>
        <v/>
      </c>
      <c r="AA1151" s="20" t="str">
        <f t="shared" si="294"/>
        <v/>
      </c>
      <c r="AB1151" t="str">
        <f>IFERROR(VLOOKUP($A1151,[3]库存报告使用数据!$A$1:$D$65536,4,0),"")</f>
        <v/>
      </c>
      <c r="AC1151" t="str">
        <f>IFERROR(VLOOKUP($A1151,[3]库存报告使用数据!$A$1:$G$65536,7,0),"")</f>
        <v/>
      </c>
      <c r="AD1151" t="str">
        <f>IFERROR(VLOOKUP($A1151,[3]库存报告使用数据!$A$1:$J$65536,10,0),"")</f>
        <v/>
      </c>
      <c r="AE1151" t="str">
        <f>IFERROR(VLOOKUP($A1151,[3]库存报告使用数据!$A$1:$M$65536,13,0),"")</f>
        <v/>
      </c>
      <c r="AF1151" s="20" t="str">
        <f t="shared" si="295"/>
        <v/>
      </c>
      <c r="AG1151" s="20" t="str">
        <f t="shared" si="296"/>
        <v/>
      </c>
      <c r="AH1151" s="20" t="str">
        <f t="shared" si="297"/>
        <v/>
      </c>
      <c r="AI1151" s="20" t="str">
        <f t="shared" si="298"/>
        <v/>
      </c>
      <c r="AJ1151">
        <f>IFERROR(VLOOKUP($B1151,[4]库存报告使用数据!$A$1:$B$65536,2,0),0)</f>
        <v>1</v>
      </c>
      <c r="AK1151">
        <f>IFERROR(VLOOKUP($B1151,[4]库存报告使用数据!$A$1:$C$65536,3,0),)</f>
        <v>0</v>
      </c>
      <c r="AL1151">
        <f>IFERROR(VLOOKUP($B1151,[4]库存报告使用数据!$A$1:$D$65536,4,0),)</f>
        <v>0</v>
      </c>
      <c r="AM1151">
        <f>IFERROR(VLOOKUP($B1151,[4]库存报告使用数据!$A$1:$E$65536,5,0),)</f>
        <v>1</v>
      </c>
      <c r="AN1151" s="20">
        <f t="shared" si="299"/>
        <v>0</v>
      </c>
      <c r="AO1151" s="20" t="str">
        <f t="shared" si="300"/>
        <v/>
      </c>
      <c r="AP1151" s="20" t="str">
        <f t="shared" si="301"/>
        <v/>
      </c>
      <c r="AQ1151" s="20">
        <f t="shared" si="302"/>
        <v>0</v>
      </c>
      <c r="AR1151" s="32">
        <f t="shared" si="303"/>
        <v>0</v>
      </c>
      <c r="AS1151" s="32">
        <f t="shared" si="304"/>
        <v>0</v>
      </c>
      <c r="AT1151" s="32">
        <f t="shared" si="305"/>
        <v>2</v>
      </c>
      <c r="AU1151" s="28" t="str">
        <f t="shared" si="306"/>
        <v>库存为2</v>
      </c>
      <c r="AV1151" s="34" t="str">
        <f>IFERROR(时间!$B$4+AU1151,"上周无销量")</f>
        <v>上周无销量</v>
      </c>
    </row>
    <row r="1152" spans="1:48">
      <c r="A1152" s="18" t="s">
        <v>1197</v>
      </c>
      <c r="B1152" t="str">
        <f>VLOOKUP(A1152,'[1]sku-asin（子）'!$A:$B,2,0)</f>
        <v>B0787THW9D</v>
      </c>
      <c r="C1152" t="str">
        <f>VLOOKUP(A1152,'[1]子sku-父sku'!$A:$B,2,0)</f>
        <v>MY-LYRound020</v>
      </c>
      <c r="D1152" s="28">
        <f>IFERROR(VLOOKUP(A1152,[2]库存报告使用数据处理!$A:$C,3,0),0)</f>
        <v>0</v>
      </c>
      <c r="E1152" s="28">
        <f>IFERROR(VLOOKUP(A1152,[2]库存报告使用数据处理!$A:$D,4,0),0)</f>
        <v>0</v>
      </c>
      <c r="F1152" s="28">
        <f>IFERROR(VLOOKUP(A1152,[2]库存报告使用数据处理!$A:$E,5,0),0)</f>
        <v>0</v>
      </c>
      <c r="G1152" s="28">
        <f>IFERROR(VLOOKUP(A1152,[2]库存报告使用数据处理!$A:$F,6,0),0)</f>
        <v>0</v>
      </c>
      <c r="H1152" s="29">
        <f>IFERROR(VLOOKUP(A1152,[2]库存报告使用数据处理!$A:$G,7,0),0)</f>
        <v>0</v>
      </c>
      <c r="I1152">
        <f>IFERROR(VLOOKUP(A1152,[5]数据处理!$A:$B,2,0),0)</f>
        <v>2</v>
      </c>
      <c r="J1152" s="30">
        <f>IFERROR(VLOOKUP(A1152,[5]数据处理!$A:$D,4,0),0)</f>
        <v>0</v>
      </c>
      <c r="K1152" s="30">
        <f>IFERROR(VLOOKUP(A1152,[5]数据处理!$A:$E,5,0),0)</f>
        <v>0</v>
      </c>
      <c r="L1152" s="30">
        <f>IFERROR(VLOOKUP(A1152,[5]数据处理!$A:$G,7,0),0)</f>
        <v>0</v>
      </c>
      <c r="M1152">
        <f t="shared" si="290"/>
        <v>2</v>
      </c>
      <c r="N1152">
        <f>IFERROR(VLOOKUP(A1152,[5]数据处理!$A:$C,3,0),0)</f>
        <v>0</v>
      </c>
      <c r="O1152">
        <f>IFERROR(VLOOKUP($A1152,[5]数据处理!$A:$N,14,0),0)</f>
        <v>0</v>
      </c>
      <c r="P1152" t="str">
        <f>IFERROR(VLOOKUP($A1152,[3]库存报告使用数据!$A$1:$B$65536,2,0),"")</f>
        <v/>
      </c>
      <c r="Q1152" t="str">
        <f>IFERROR(VLOOKUP($A1152,[3]库存报告使用数据!$A$1:$E$65536,5,0),"")</f>
        <v/>
      </c>
      <c r="R1152" t="str">
        <f>IFERROR(VLOOKUP($A1152,[3]库存报告使用数据!$A$1:$H$65536,8,0),"")</f>
        <v/>
      </c>
      <c r="S1152" t="str">
        <f>IFERROR(VLOOKUP($A1152,[3]库存报告使用数据!$A$1:$K$65536,11,0),"")</f>
        <v/>
      </c>
      <c r="T1152" t="str">
        <f>IFERROR(VLOOKUP($A1152,[3]库存报告使用数据!$A$1:$C$65536,3,0),"")</f>
        <v/>
      </c>
      <c r="U1152" t="str">
        <f>IFERROR(VLOOKUP($A1152,[3]库存报告使用数据!$A$1:$F$65536,6,0),"")</f>
        <v/>
      </c>
      <c r="V1152" t="str">
        <f>IFERROR(VLOOKUP($A1152,[3]库存报告使用数据!$A$1:$I$65536,9,0),"")</f>
        <v/>
      </c>
      <c r="W1152" t="str">
        <f>IFERROR(VLOOKUP($A1152,[3]库存报告使用数据!$A$1:$L$65536,12,0),"")</f>
        <v/>
      </c>
      <c r="X1152" s="20" t="str">
        <f t="shared" si="291"/>
        <v/>
      </c>
      <c r="Y1152" s="20" t="str">
        <f t="shared" si="292"/>
        <v/>
      </c>
      <c r="Z1152" s="20" t="str">
        <f t="shared" si="293"/>
        <v/>
      </c>
      <c r="AA1152" s="20" t="str">
        <f t="shared" si="294"/>
        <v/>
      </c>
      <c r="AB1152" t="str">
        <f>IFERROR(VLOOKUP($A1152,[3]库存报告使用数据!$A$1:$D$65536,4,0),"")</f>
        <v/>
      </c>
      <c r="AC1152" t="str">
        <f>IFERROR(VLOOKUP($A1152,[3]库存报告使用数据!$A$1:$G$65536,7,0),"")</f>
        <v/>
      </c>
      <c r="AD1152" t="str">
        <f>IFERROR(VLOOKUP($A1152,[3]库存报告使用数据!$A$1:$J$65536,10,0),"")</f>
        <v/>
      </c>
      <c r="AE1152" t="str">
        <f>IFERROR(VLOOKUP($A1152,[3]库存报告使用数据!$A$1:$M$65536,13,0),"")</f>
        <v/>
      </c>
      <c r="AF1152" s="20" t="str">
        <f t="shared" si="295"/>
        <v/>
      </c>
      <c r="AG1152" s="20" t="str">
        <f t="shared" si="296"/>
        <v/>
      </c>
      <c r="AH1152" s="20" t="str">
        <f t="shared" si="297"/>
        <v/>
      </c>
      <c r="AI1152" s="20" t="str">
        <f t="shared" si="298"/>
        <v/>
      </c>
      <c r="AJ1152">
        <f>IFERROR(VLOOKUP($B1152,[4]库存报告使用数据!$A$1:$B$65536,2,0),0)</f>
        <v>0</v>
      </c>
      <c r="AK1152">
        <f>IFERROR(VLOOKUP($B1152,[4]库存报告使用数据!$A$1:$C$65536,3,0),)</f>
        <v>0</v>
      </c>
      <c r="AL1152">
        <f>IFERROR(VLOOKUP($B1152,[4]库存报告使用数据!$A$1:$D$65536,4,0),)</f>
        <v>0</v>
      </c>
      <c r="AM1152">
        <f>IFERROR(VLOOKUP($B1152,[4]库存报告使用数据!$A$1:$E$65536,5,0),)</f>
        <v>2</v>
      </c>
      <c r="AN1152" s="20" t="str">
        <f t="shared" si="299"/>
        <v/>
      </c>
      <c r="AO1152" s="20" t="str">
        <f t="shared" si="300"/>
        <v/>
      </c>
      <c r="AP1152" s="20" t="str">
        <f t="shared" si="301"/>
        <v/>
      </c>
      <c r="AQ1152" s="20">
        <f t="shared" si="302"/>
        <v>0</v>
      </c>
      <c r="AR1152" s="32">
        <f t="shared" si="303"/>
        <v>0</v>
      </c>
      <c r="AS1152" s="32">
        <f t="shared" si="304"/>
        <v>0</v>
      </c>
      <c r="AT1152" s="32">
        <f t="shared" si="305"/>
        <v>2</v>
      </c>
      <c r="AU1152" s="28" t="str">
        <f t="shared" si="306"/>
        <v>库存为2</v>
      </c>
      <c r="AV1152" s="34" t="str">
        <f>IFERROR(时间!$B$4+AU1152,"上周无销量")</f>
        <v>上周无销量</v>
      </c>
    </row>
    <row r="1153" spans="1:48">
      <c r="A1153" s="18" t="s">
        <v>1198</v>
      </c>
      <c r="B1153" t="str">
        <f>VLOOKUP(A1153,'[1]sku-asin（子）'!$A:$B,2,0)</f>
        <v>B0787QDCXW</v>
      </c>
      <c r="C1153" t="str">
        <f>VLOOKUP(A1153,'[1]子sku-父sku'!$A:$B,2,0)</f>
        <v>MY-LYRound020</v>
      </c>
      <c r="D1153" s="28">
        <f>IFERROR(VLOOKUP(A1153,[2]库存报告使用数据处理!$A:$C,3,0),0)</f>
        <v>1</v>
      </c>
      <c r="E1153" s="28">
        <f>IFERROR(VLOOKUP(A1153,[2]库存报告使用数据处理!$A:$D,4,0),0)</f>
        <v>0</v>
      </c>
      <c r="F1153" s="28">
        <f>IFERROR(VLOOKUP(A1153,[2]库存报告使用数据处理!$A:$E,5,0),0)</f>
        <v>0</v>
      </c>
      <c r="G1153" s="28">
        <f>IFERROR(VLOOKUP(A1153,[2]库存报告使用数据处理!$A:$F,6,0),0)</f>
        <v>0</v>
      </c>
      <c r="H1153" s="29">
        <f>IFERROR(VLOOKUP(A1153,[2]库存报告使用数据处理!$A:$G,7,0),0)</f>
        <v>20.39</v>
      </c>
      <c r="I1153">
        <f>IFERROR(VLOOKUP(A1153,[5]数据处理!$A:$B,2,0),0)</f>
        <v>1</v>
      </c>
      <c r="J1153" s="30">
        <f>IFERROR(VLOOKUP(A1153,[5]数据处理!$A:$D,4,0),0)</f>
        <v>0</v>
      </c>
      <c r="K1153" s="30">
        <f>IFERROR(VLOOKUP(A1153,[5]数据处理!$A:$E,5,0),0)</f>
        <v>0</v>
      </c>
      <c r="L1153" s="30">
        <f>IFERROR(VLOOKUP(A1153,[5]数据处理!$A:$G,7,0),0)</f>
        <v>0</v>
      </c>
      <c r="M1153">
        <f t="shared" si="290"/>
        <v>1</v>
      </c>
      <c r="N1153">
        <f>IFERROR(VLOOKUP(A1153,[5]数据处理!$A:$C,3,0),0)</f>
        <v>0</v>
      </c>
      <c r="O1153">
        <f>IFERROR(VLOOKUP($A1153,[5]数据处理!$A:$N,14,0),0)</f>
        <v>0</v>
      </c>
      <c r="P1153" t="str">
        <f>IFERROR(VLOOKUP($A1153,[3]库存报告使用数据!$A$1:$B$65536,2,0),"")</f>
        <v/>
      </c>
      <c r="Q1153" t="str">
        <f>IFERROR(VLOOKUP($A1153,[3]库存报告使用数据!$A$1:$E$65536,5,0),"")</f>
        <v/>
      </c>
      <c r="R1153" t="str">
        <f>IFERROR(VLOOKUP($A1153,[3]库存报告使用数据!$A$1:$H$65536,8,0),"")</f>
        <v/>
      </c>
      <c r="S1153" t="str">
        <f>IFERROR(VLOOKUP($A1153,[3]库存报告使用数据!$A$1:$K$65536,11,0),"")</f>
        <v/>
      </c>
      <c r="T1153" t="str">
        <f>IFERROR(VLOOKUP($A1153,[3]库存报告使用数据!$A$1:$C$65536,3,0),"")</f>
        <v/>
      </c>
      <c r="U1153" t="str">
        <f>IFERROR(VLOOKUP($A1153,[3]库存报告使用数据!$A$1:$F$65536,6,0),"")</f>
        <v/>
      </c>
      <c r="V1153" t="str">
        <f>IFERROR(VLOOKUP($A1153,[3]库存报告使用数据!$A$1:$I$65536,9,0),"")</f>
        <v/>
      </c>
      <c r="W1153" t="str">
        <f>IFERROR(VLOOKUP($A1153,[3]库存报告使用数据!$A$1:$L$65536,12,0),"")</f>
        <v/>
      </c>
      <c r="X1153" s="20" t="str">
        <f t="shared" si="291"/>
        <v/>
      </c>
      <c r="Y1153" s="20" t="str">
        <f t="shared" si="292"/>
        <v/>
      </c>
      <c r="Z1153" s="20" t="str">
        <f t="shared" si="293"/>
        <v/>
      </c>
      <c r="AA1153" s="20" t="str">
        <f t="shared" si="294"/>
        <v/>
      </c>
      <c r="AB1153" t="str">
        <f>IFERROR(VLOOKUP($A1153,[3]库存报告使用数据!$A$1:$D$65536,4,0),"")</f>
        <v/>
      </c>
      <c r="AC1153" t="str">
        <f>IFERROR(VLOOKUP($A1153,[3]库存报告使用数据!$A$1:$G$65536,7,0),"")</f>
        <v/>
      </c>
      <c r="AD1153" t="str">
        <f>IFERROR(VLOOKUP($A1153,[3]库存报告使用数据!$A$1:$J$65536,10,0),"")</f>
        <v/>
      </c>
      <c r="AE1153" t="str">
        <f>IFERROR(VLOOKUP($A1153,[3]库存报告使用数据!$A$1:$M$65536,13,0),"")</f>
        <v/>
      </c>
      <c r="AF1153" s="20" t="str">
        <f t="shared" si="295"/>
        <v/>
      </c>
      <c r="AG1153" s="20" t="str">
        <f t="shared" si="296"/>
        <v/>
      </c>
      <c r="AH1153" s="20" t="str">
        <f t="shared" si="297"/>
        <v/>
      </c>
      <c r="AI1153" s="20" t="str">
        <f t="shared" si="298"/>
        <v/>
      </c>
      <c r="AJ1153">
        <f>IFERROR(VLOOKUP($B1153,[4]库存报告使用数据!$A$1:$B$65536,2,0),0)</f>
        <v>2</v>
      </c>
      <c r="AK1153">
        <f>IFERROR(VLOOKUP($B1153,[4]库存报告使用数据!$A$1:$C$65536,3,0),)</f>
        <v>1</v>
      </c>
      <c r="AL1153">
        <f>IFERROR(VLOOKUP($B1153,[4]库存报告使用数据!$A$1:$D$65536,4,0),)</f>
        <v>1</v>
      </c>
      <c r="AM1153">
        <f>IFERROR(VLOOKUP($B1153,[4]库存报告使用数据!$A$1:$E$65536,5,0),)</f>
        <v>4</v>
      </c>
      <c r="AN1153" s="20">
        <f t="shared" si="299"/>
        <v>0.5</v>
      </c>
      <c r="AO1153" s="20">
        <f t="shared" si="300"/>
        <v>0</v>
      </c>
      <c r="AP1153" s="20">
        <f t="shared" si="301"/>
        <v>0</v>
      </c>
      <c r="AQ1153" s="20">
        <f t="shared" si="302"/>
        <v>0</v>
      </c>
      <c r="AR1153" s="32">
        <f t="shared" si="303"/>
        <v>0.142857142857143</v>
      </c>
      <c r="AS1153" s="32">
        <f t="shared" si="304"/>
        <v>8.57142857142857</v>
      </c>
      <c r="AT1153" s="32">
        <f t="shared" si="305"/>
        <v>-7.57142857142857</v>
      </c>
      <c r="AU1153" s="28">
        <f t="shared" si="306"/>
        <v>7</v>
      </c>
      <c r="AV1153" s="34">
        <f>IFERROR(时间!$B$4+AU1153,"上周无销量")</f>
        <v>43290</v>
      </c>
    </row>
    <row r="1154" spans="1:48">
      <c r="A1154" s="18" t="s">
        <v>1199</v>
      </c>
      <c r="B1154" t="str">
        <f>VLOOKUP(A1154,'[1]sku-asin（子）'!$A:$B,2,0)</f>
        <v>B0787QDCXY</v>
      </c>
      <c r="C1154" t="str">
        <f>VLOOKUP(A1154,'[1]子sku-父sku'!$A:$B,2,0)</f>
        <v>MY-LYRound020</v>
      </c>
      <c r="D1154" s="28">
        <f>IFERROR(VLOOKUP(A1154,[2]库存报告使用数据处理!$A:$C,3,0),0)</f>
        <v>0</v>
      </c>
      <c r="E1154" s="28">
        <f>IFERROR(VLOOKUP(A1154,[2]库存报告使用数据处理!$A:$D,4,0),0)</f>
        <v>0</v>
      </c>
      <c r="F1154" s="28">
        <f>IFERROR(VLOOKUP(A1154,[2]库存报告使用数据处理!$A:$E,5,0),0)</f>
        <v>0</v>
      </c>
      <c r="G1154" s="28">
        <f>IFERROR(VLOOKUP(A1154,[2]库存报告使用数据处理!$A:$F,6,0),0)</f>
        <v>0</v>
      </c>
      <c r="H1154" s="29">
        <f>IFERROR(VLOOKUP(A1154,[2]库存报告使用数据处理!$A:$G,7,0),0)</f>
        <v>0</v>
      </c>
      <c r="I1154">
        <f>IFERROR(VLOOKUP(A1154,[5]数据处理!$A:$B,2,0),0)</f>
        <v>1</v>
      </c>
      <c r="J1154" s="30">
        <f>IFERROR(VLOOKUP(A1154,[5]数据处理!$A:$D,4,0),0)</f>
        <v>0</v>
      </c>
      <c r="K1154" s="30">
        <f>IFERROR(VLOOKUP(A1154,[5]数据处理!$A:$E,5,0),0)</f>
        <v>0</v>
      </c>
      <c r="L1154" s="30">
        <f>IFERROR(VLOOKUP(A1154,[5]数据处理!$A:$G,7,0),0)</f>
        <v>0</v>
      </c>
      <c r="M1154">
        <f t="shared" si="290"/>
        <v>1</v>
      </c>
      <c r="N1154">
        <f>IFERROR(VLOOKUP(A1154,[5]数据处理!$A:$C,3,0),0)</f>
        <v>0</v>
      </c>
      <c r="O1154">
        <f>IFERROR(VLOOKUP($A1154,[5]数据处理!$A:$N,14,0),0)</f>
        <v>0</v>
      </c>
      <c r="P1154" t="str">
        <f>IFERROR(VLOOKUP($A1154,[3]库存报告使用数据!$A$1:$B$65536,2,0),"")</f>
        <v/>
      </c>
      <c r="Q1154" t="str">
        <f>IFERROR(VLOOKUP($A1154,[3]库存报告使用数据!$A$1:$E$65536,5,0),"")</f>
        <v/>
      </c>
      <c r="R1154" t="str">
        <f>IFERROR(VLOOKUP($A1154,[3]库存报告使用数据!$A$1:$H$65536,8,0),"")</f>
        <v/>
      </c>
      <c r="S1154" t="str">
        <f>IFERROR(VLOOKUP($A1154,[3]库存报告使用数据!$A$1:$K$65536,11,0),"")</f>
        <v/>
      </c>
      <c r="T1154" t="str">
        <f>IFERROR(VLOOKUP($A1154,[3]库存报告使用数据!$A$1:$C$65536,3,0),"")</f>
        <v/>
      </c>
      <c r="U1154" t="str">
        <f>IFERROR(VLOOKUP($A1154,[3]库存报告使用数据!$A$1:$F$65536,6,0),"")</f>
        <v/>
      </c>
      <c r="V1154" t="str">
        <f>IFERROR(VLOOKUP($A1154,[3]库存报告使用数据!$A$1:$I$65536,9,0),"")</f>
        <v/>
      </c>
      <c r="W1154" t="str">
        <f>IFERROR(VLOOKUP($A1154,[3]库存报告使用数据!$A$1:$L$65536,12,0),"")</f>
        <v/>
      </c>
      <c r="X1154" s="20" t="str">
        <f t="shared" si="291"/>
        <v/>
      </c>
      <c r="Y1154" s="20" t="str">
        <f t="shared" si="292"/>
        <v/>
      </c>
      <c r="Z1154" s="20" t="str">
        <f t="shared" si="293"/>
        <v/>
      </c>
      <c r="AA1154" s="20" t="str">
        <f t="shared" si="294"/>
        <v/>
      </c>
      <c r="AB1154" t="str">
        <f>IFERROR(VLOOKUP($A1154,[3]库存报告使用数据!$A$1:$D$65536,4,0),"")</f>
        <v/>
      </c>
      <c r="AC1154" t="str">
        <f>IFERROR(VLOOKUP($A1154,[3]库存报告使用数据!$A$1:$G$65536,7,0),"")</f>
        <v/>
      </c>
      <c r="AD1154" t="str">
        <f>IFERROR(VLOOKUP($A1154,[3]库存报告使用数据!$A$1:$J$65536,10,0),"")</f>
        <v/>
      </c>
      <c r="AE1154" t="str">
        <f>IFERROR(VLOOKUP($A1154,[3]库存报告使用数据!$A$1:$M$65536,13,0),"")</f>
        <v/>
      </c>
      <c r="AF1154" s="20" t="str">
        <f t="shared" si="295"/>
        <v/>
      </c>
      <c r="AG1154" s="20" t="str">
        <f t="shared" si="296"/>
        <v/>
      </c>
      <c r="AH1154" s="20" t="str">
        <f t="shared" si="297"/>
        <v/>
      </c>
      <c r="AI1154" s="20" t="str">
        <f t="shared" si="298"/>
        <v/>
      </c>
      <c r="AJ1154">
        <f>IFERROR(VLOOKUP($B1154,[4]库存报告使用数据!$A$1:$B$65536,2,0),0)</f>
        <v>1</v>
      </c>
      <c r="AK1154">
        <f>IFERROR(VLOOKUP($B1154,[4]库存报告使用数据!$A$1:$C$65536,3,0),)</f>
        <v>0</v>
      </c>
      <c r="AL1154">
        <f>IFERROR(VLOOKUP($B1154,[4]库存报告使用数据!$A$1:$D$65536,4,0),)</f>
        <v>0</v>
      </c>
      <c r="AM1154">
        <f>IFERROR(VLOOKUP($B1154,[4]库存报告使用数据!$A$1:$E$65536,5,0),)</f>
        <v>2</v>
      </c>
      <c r="AN1154" s="20">
        <f t="shared" si="299"/>
        <v>0</v>
      </c>
      <c r="AO1154" s="20" t="str">
        <f t="shared" si="300"/>
        <v/>
      </c>
      <c r="AP1154" s="20" t="str">
        <f t="shared" si="301"/>
        <v/>
      </c>
      <c r="AQ1154" s="20">
        <f t="shared" si="302"/>
        <v>0</v>
      </c>
      <c r="AR1154" s="32">
        <f t="shared" si="303"/>
        <v>0</v>
      </c>
      <c r="AS1154" s="32">
        <f t="shared" si="304"/>
        <v>0</v>
      </c>
      <c r="AT1154" s="32">
        <f t="shared" si="305"/>
        <v>1</v>
      </c>
      <c r="AU1154" s="28" t="str">
        <f t="shared" si="306"/>
        <v>库存为1</v>
      </c>
      <c r="AV1154" s="34" t="str">
        <f>IFERROR(时间!$B$4+AU1154,"上周无销量")</f>
        <v>上周无销量</v>
      </c>
    </row>
    <row r="1155" spans="1:48">
      <c r="A1155" s="18" t="s">
        <v>1200</v>
      </c>
      <c r="B1155" t="str">
        <f>VLOOKUP(A1155,'[1]sku-asin（子）'!$A:$B,2,0)</f>
        <v>B073XK4LR3</v>
      </c>
      <c r="C1155" t="str">
        <f>VLOOKUP(A1155,'[1]子sku-父sku'!$A:$B,2,0)</f>
        <v>MY-LYRound020</v>
      </c>
      <c r="D1155" s="28">
        <f>IFERROR(VLOOKUP(A1155,[2]库存报告使用数据处理!$A:$C,3,0),0)</f>
        <v>0</v>
      </c>
      <c r="E1155" s="28">
        <f>IFERROR(VLOOKUP(A1155,[2]库存报告使用数据处理!$A:$D,4,0),0)</f>
        <v>0</v>
      </c>
      <c r="F1155" s="28">
        <f>IFERROR(VLOOKUP(A1155,[2]库存报告使用数据处理!$A:$E,5,0),0)</f>
        <v>0</v>
      </c>
      <c r="G1155" s="28">
        <f>IFERROR(VLOOKUP(A1155,[2]库存报告使用数据处理!$A:$F,6,0),0)</f>
        <v>0</v>
      </c>
      <c r="H1155" s="29">
        <f>IFERROR(VLOOKUP(A1155,[2]库存报告使用数据处理!$A:$G,7,0),0)</f>
        <v>0</v>
      </c>
      <c r="I1155">
        <f>IFERROR(VLOOKUP(A1155,[5]数据处理!$A:$B,2,0),0)</f>
        <v>0</v>
      </c>
      <c r="J1155" s="30">
        <f>IFERROR(VLOOKUP(A1155,[5]数据处理!$A:$D,4,0),0)</f>
        <v>0</v>
      </c>
      <c r="K1155" s="30">
        <f>IFERROR(VLOOKUP(A1155,[5]数据处理!$A:$E,5,0),0)</f>
        <v>0</v>
      </c>
      <c r="L1155" s="30">
        <f>IFERROR(VLOOKUP(A1155,[5]数据处理!$A:$G,7,0),0)</f>
        <v>0</v>
      </c>
      <c r="M1155">
        <f t="shared" si="290"/>
        <v>0</v>
      </c>
      <c r="N1155">
        <f>IFERROR(VLOOKUP(A1155,[5]数据处理!$A:$C,3,0),0)</f>
        <v>0</v>
      </c>
      <c r="O1155">
        <f>IFERROR(VLOOKUP($A1155,[5]数据处理!$A:$N,14,0),0)</f>
        <v>0</v>
      </c>
      <c r="P1155" t="str">
        <f>IFERROR(VLOOKUP($A1155,[3]库存报告使用数据!$A$1:$B$65536,2,0),"")</f>
        <v/>
      </c>
      <c r="Q1155" t="str">
        <f>IFERROR(VLOOKUP($A1155,[3]库存报告使用数据!$A$1:$E$65536,5,0),"")</f>
        <v/>
      </c>
      <c r="R1155" t="str">
        <f>IFERROR(VLOOKUP($A1155,[3]库存报告使用数据!$A$1:$H$65536,8,0),"")</f>
        <v/>
      </c>
      <c r="S1155" t="str">
        <f>IFERROR(VLOOKUP($A1155,[3]库存报告使用数据!$A$1:$K$65536,11,0),"")</f>
        <v/>
      </c>
      <c r="T1155" t="str">
        <f>IFERROR(VLOOKUP($A1155,[3]库存报告使用数据!$A$1:$C$65536,3,0),"")</f>
        <v/>
      </c>
      <c r="U1155" t="str">
        <f>IFERROR(VLOOKUP($A1155,[3]库存报告使用数据!$A$1:$F$65536,6,0),"")</f>
        <v/>
      </c>
      <c r="V1155" t="str">
        <f>IFERROR(VLOOKUP($A1155,[3]库存报告使用数据!$A$1:$I$65536,9,0),"")</f>
        <v/>
      </c>
      <c r="W1155" t="str">
        <f>IFERROR(VLOOKUP($A1155,[3]库存报告使用数据!$A$1:$L$65536,12,0),"")</f>
        <v/>
      </c>
      <c r="X1155" s="20" t="str">
        <f t="shared" si="291"/>
        <v/>
      </c>
      <c r="Y1155" s="20" t="str">
        <f t="shared" si="292"/>
        <v/>
      </c>
      <c r="Z1155" s="20" t="str">
        <f t="shared" si="293"/>
        <v/>
      </c>
      <c r="AA1155" s="20" t="str">
        <f t="shared" si="294"/>
        <v/>
      </c>
      <c r="AB1155" t="str">
        <f>IFERROR(VLOOKUP($A1155,[3]库存报告使用数据!$A$1:$D$65536,4,0),"")</f>
        <v/>
      </c>
      <c r="AC1155" t="str">
        <f>IFERROR(VLOOKUP($A1155,[3]库存报告使用数据!$A$1:$G$65536,7,0),"")</f>
        <v/>
      </c>
      <c r="AD1155" t="str">
        <f>IFERROR(VLOOKUP($A1155,[3]库存报告使用数据!$A$1:$J$65536,10,0),"")</f>
        <v/>
      </c>
      <c r="AE1155" t="str">
        <f>IFERROR(VLOOKUP($A1155,[3]库存报告使用数据!$A$1:$M$65536,13,0),"")</f>
        <v/>
      </c>
      <c r="AF1155" s="20" t="str">
        <f t="shared" si="295"/>
        <v/>
      </c>
      <c r="AG1155" s="20" t="str">
        <f t="shared" si="296"/>
        <v/>
      </c>
      <c r="AH1155" s="20" t="str">
        <f t="shared" si="297"/>
        <v/>
      </c>
      <c r="AI1155" s="20" t="str">
        <f t="shared" si="298"/>
        <v/>
      </c>
      <c r="AJ1155">
        <f>IFERROR(VLOOKUP($B1155,[4]库存报告使用数据!$A$1:$B$65536,2,0),0)</f>
        <v>0</v>
      </c>
      <c r="AK1155">
        <f>IFERROR(VLOOKUP($B1155,[4]库存报告使用数据!$A$1:$C$65536,3,0),)</f>
        <v>0</v>
      </c>
      <c r="AL1155">
        <f>IFERROR(VLOOKUP($B1155,[4]库存报告使用数据!$A$1:$D$65536,4,0),)</f>
        <v>0</v>
      </c>
      <c r="AM1155">
        <f>IFERROR(VLOOKUP($B1155,[4]库存报告使用数据!$A$1:$E$65536,5,0),)</f>
        <v>0</v>
      </c>
      <c r="AN1155" s="20" t="str">
        <f t="shared" si="299"/>
        <v/>
      </c>
      <c r="AO1155" s="20" t="str">
        <f t="shared" si="300"/>
        <v/>
      </c>
      <c r="AP1155" s="20" t="str">
        <f t="shared" si="301"/>
        <v/>
      </c>
      <c r="AQ1155" s="20" t="str">
        <f t="shared" si="302"/>
        <v/>
      </c>
      <c r="AR1155" s="32">
        <f t="shared" si="303"/>
        <v>0</v>
      </c>
      <c r="AS1155" s="32">
        <f t="shared" si="304"/>
        <v>0</v>
      </c>
      <c r="AT1155" s="32">
        <f t="shared" si="305"/>
        <v>0</v>
      </c>
      <c r="AU1155" s="28" t="str">
        <f t="shared" si="306"/>
        <v>库存为0</v>
      </c>
      <c r="AV1155" s="34" t="str">
        <f>IFERROR(时间!$B$4+AU1155,"上周无销量")</f>
        <v>上周无销量</v>
      </c>
    </row>
    <row r="1156" spans="1:48">
      <c r="A1156" s="18" t="s">
        <v>1201</v>
      </c>
      <c r="B1156" t="str">
        <f>VLOOKUP(A1156,'[1]sku-asin（子）'!$A:$B,2,0)</f>
        <v>B073XJW9GC</v>
      </c>
      <c r="C1156" t="str">
        <f>VLOOKUP(A1156,'[1]子sku-父sku'!$A:$B,2,0)</f>
        <v>MY-LYRound020</v>
      </c>
      <c r="D1156" s="28">
        <f>IFERROR(VLOOKUP(A1156,[2]库存报告使用数据处理!$A:$C,3,0),0)</f>
        <v>0</v>
      </c>
      <c r="E1156" s="28">
        <f>IFERROR(VLOOKUP(A1156,[2]库存报告使用数据处理!$A:$D,4,0),0)</f>
        <v>0</v>
      </c>
      <c r="F1156" s="28">
        <f>IFERROR(VLOOKUP(A1156,[2]库存报告使用数据处理!$A:$E,5,0),0)</f>
        <v>0</v>
      </c>
      <c r="G1156" s="28">
        <f>IFERROR(VLOOKUP(A1156,[2]库存报告使用数据处理!$A:$F,6,0),0)</f>
        <v>0</v>
      </c>
      <c r="H1156" s="29">
        <f>IFERROR(VLOOKUP(A1156,[2]库存报告使用数据处理!$A:$G,7,0),0)</f>
        <v>0</v>
      </c>
      <c r="I1156">
        <f>IFERROR(VLOOKUP(A1156,[5]数据处理!$A:$B,2,0),0)</f>
        <v>0</v>
      </c>
      <c r="J1156" s="30">
        <f>IFERROR(VLOOKUP(A1156,[5]数据处理!$A:$D,4,0),0)</f>
        <v>0</v>
      </c>
      <c r="K1156" s="30">
        <f>IFERROR(VLOOKUP(A1156,[5]数据处理!$A:$E,5,0),0)</f>
        <v>0</v>
      </c>
      <c r="L1156" s="30">
        <f>IFERROR(VLOOKUP(A1156,[5]数据处理!$A:$G,7,0),0)</f>
        <v>0</v>
      </c>
      <c r="M1156">
        <f t="shared" si="290"/>
        <v>0</v>
      </c>
      <c r="N1156">
        <f>IFERROR(VLOOKUP(A1156,[5]数据处理!$A:$C,3,0),0)</f>
        <v>0</v>
      </c>
      <c r="O1156">
        <f>IFERROR(VLOOKUP($A1156,[5]数据处理!$A:$N,14,0),0)</f>
        <v>0</v>
      </c>
      <c r="P1156" t="str">
        <f>IFERROR(VLOOKUP($A1156,[3]库存报告使用数据!$A$1:$B$65536,2,0),"")</f>
        <v/>
      </c>
      <c r="Q1156" t="str">
        <f>IFERROR(VLOOKUP($A1156,[3]库存报告使用数据!$A$1:$E$65536,5,0),"")</f>
        <v/>
      </c>
      <c r="R1156" t="str">
        <f>IFERROR(VLOOKUP($A1156,[3]库存报告使用数据!$A$1:$H$65536,8,0),"")</f>
        <v/>
      </c>
      <c r="S1156" t="str">
        <f>IFERROR(VLOOKUP($A1156,[3]库存报告使用数据!$A$1:$K$65536,11,0),"")</f>
        <v/>
      </c>
      <c r="T1156" t="str">
        <f>IFERROR(VLOOKUP($A1156,[3]库存报告使用数据!$A$1:$C$65536,3,0),"")</f>
        <v/>
      </c>
      <c r="U1156" t="str">
        <f>IFERROR(VLOOKUP($A1156,[3]库存报告使用数据!$A$1:$F$65536,6,0),"")</f>
        <v/>
      </c>
      <c r="V1156" t="str">
        <f>IFERROR(VLOOKUP($A1156,[3]库存报告使用数据!$A$1:$I$65536,9,0),"")</f>
        <v/>
      </c>
      <c r="W1156" t="str">
        <f>IFERROR(VLOOKUP($A1156,[3]库存报告使用数据!$A$1:$L$65536,12,0),"")</f>
        <v/>
      </c>
      <c r="X1156" s="20" t="str">
        <f t="shared" si="291"/>
        <v/>
      </c>
      <c r="Y1156" s="20" t="str">
        <f t="shared" si="292"/>
        <v/>
      </c>
      <c r="Z1156" s="20" t="str">
        <f t="shared" si="293"/>
        <v/>
      </c>
      <c r="AA1156" s="20" t="str">
        <f t="shared" si="294"/>
        <v/>
      </c>
      <c r="AB1156" t="str">
        <f>IFERROR(VLOOKUP($A1156,[3]库存报告使用数据!$A$1:$D$65536,4,0),"")</f>
        <v/>
      </c>
      <c r="AC1156" t="str">
        <f>IFERROR(VLOOKUP($A1156,[3]库存报告使用数据!$A$1:$G$65536,7,0),"")</f>
        <v/>
      </c>
      <c r="AD1156" t="str">
        <f>IFERROR(VLOOKUP($A1156,[3]库存报告使用数据!$A$1:$J$65536,10,0),"")</f>
        <v/>
      </c>
      <c r="AE1156" t="str">
        <f>IFERROR(VLOOKUP($A1156,[3]库存报告使用数据!$A$1:$M$65536,13,0),"")</f>
        <v/>
      </c>
      <c r="AF1156" s="20" t="str">
        <f t="shared" si="295"/>
        <v/>
      </c>
      <c r="AG1156" s="20" t="str">
        <f t="shared" si="296"/>
        <v/>
      </c>
      <c r="AH1156" s="20" t="str">
        <f t="shared" si="297"/>
        <v/>
      </c>
      <c r="AI1156" s="20" t="str">
        <f t="shared" si="298"/>
        <v/>
      </c>
      <c r="AJ1156">
        <f>IFERROR(VLOOKUP($B1156,[4]库存报告使用数据!$A$1:$B$65536,2,0),0)</f>
        <v>0</v>
      </c>
      <c r="AK1156">
        <f>IFERROR(VLOOKUP($B1156,[4]库存报告使用数据!$A$1:$C$65536,3,0),)</f>
        <v>0</v>
      </c>
      <c r="AL1156">
        <f>IFERROR(VLOOKUP($B1156,[4]库存报告使用数据!$A$1:$D$65536,4,0),)</f>
        <v>0</v>
      </c>
      <c r="AM1156">
        <f>IFERROR(VLOOKUP($B1156,[4]库存报告使用数据!$A$1:$E$65536,5,0),)</f>
        <v>0</v>
      </c>
      <c r="AN1156" s="20" t="str">
        <f t="shared" si="299"/>
        <v/>
      </c>
      <c r="AO1156" s="20" t="str">
        <f t="shared" si="300"/>
        <v/>
      </c>
      <c r="AP1156" s="20" t="str">
        <f t="shared" si="301"/>
        <v/>
      </c>
      <c r="AQ1156" s="20" t="str">
        <f t="shared" si="302"/>
        <v/>
      </c>
      <c r="AR1156" s="32">
        <f t="shared" si="303"/>
        <v>0</v>
      </c>
      <c r="AS1156" s="32">
        <f t="shared" si="304"/>
        <v>0</v>
      </c>
      <c r="AT1156" s="32">
        <f t="shared" si="305"/>
        <v>0</v>
      </c>
      <c r="AU1156" s="28" t="str">
        <f t="shared" si="306"/>
        <v>库存为0</v>
      </c>
      <c r="AV1156" s="34" t="str">
        <f>IFERROR(时间!$B$4+AU1156,"上周无销量")</f>
        <v>上周无销量</v>
      </c>
    </row>
    <row r="1157" spans="1:48">
      <c r="A1157" s="18" t="s">
        <v>1202</v>
      </c>
      <c r="B1157" t="str">
        <f>VLOOKUP(A1157,'[1]sku-asin（子）'!$A:$B,2,0)</f>
        <v>B073XKL2LF</v>
      </c>
      <c r="C1157" t="str">
        <f>VLOOKUP(A1157,'[1]子sku-父sku'!$A:$B,2,0)</f>
        <v>MY-LYRound020</v>
      </c>
      <c r="D1157" s="28">
        <f>IFERROR(VLOOKUP(A1157,[2]库存报告使用数据处理!$A:$C,3,0),0)</f>
        <v>0</v>
      </c>
      <c r="E1157" s="28">
        <f>IFERROR(VLOOKUP(A1157,[2]库存报告使用数据处理!$A:$D,4,0),0)</f>
        <v>0</v>
      </c>
      <c r="F1157" s="28">
        <f>IFERROR(VLOOKUP(A1157,[2]库存报告使用数据处理!$A:$E,5,0),0)</f>
        <v>0</v>
      </c>
      <c r="G1157" s="28">
        <f>IFERROR(VLOOKUP(A1157,[2]库存报告使用数据处理!$A:$F,6,0),0)</f>
        <v>1</v>
      </c>
      <c r="H1157" s="29">
        <f>IFERROR(VLOOKUP(A1157,[2]库存报告使用数据处理!$A:$G,7,0),0)</f>
        <v>22.99</v>
      </c>
      <c r="I1157">
        <f>IFERROR(VLOOKUP(A1157,[5]数据处理!$A:$B,2,0),0)</f>
        <v>0</v>
      </c>
      <c r="J1157" s="30">
        <f>IFERROR(VLOOKUP(A1157,[5]数据处理!$A:$D,4,0),0)</f>
        <v>0</v>
      </c>
      <c r="K1157" s="30">
        <f>IFERROR(VLOOKUP(A1157,[5]数据处理!$A:$E,5,0),0)</f>
        <v>0</v>
      </c>
      <c r="L1157" s="30">
        <f>IFERROR(VLOOKUP(A1157,[5]数据处理!$A:$G,7,0),0)</f>
        <v>0</v>
      </c>
      <c r="M1157">
        <f t="shared" si="290"/>
        <v>0</v>
      </c>
      <c r="N1157">
        <f>IFERROR(VLOOKUP(A1157,[5]数据处理!$A:$C,3,0),0)</f>
        <v>0</v>
      </c>
      <c r="O1157">
        <f>IFERROR(VLOOKUP($A1157,[5]数据处理!$A:$N,14,0),0)</f>
        <v>0</v>
      </c>
      <c r="P1157" t="str">
        <f>IFERROR(VLOOKUP($A1157,[3]库存报告使用数据!$A$1:$B$65536,2,0),"")</f>
        <v/>
      </c>
      <c r="Q1157" t="str">
        <f>IFERROR(VLOOKUP($A1157,[3]库存报告使用数据!$A$1:$E$65536,5,0),"")</f>
        <v/>
      </c>
      <c r="R1157" t="str">
        <f>IFERROR(VLOOKUP($A1157,[3]库存报告使用数据!$A$1:$H$65536,8,0),"")</f>
        <v/>
      </c>
      <c r="S1157" t="str">
        <f>IFERROR(VLOOKUP($A1157,[3]库存报告使用数据!$A$1:$K$65536,11,0),"")</f>
        <v/>
      </c>
      <c r="T1157" t="str">
        <f>IFERROR(VLOOKUP($A1157,[3]库存报告使用数据!$A$1:$C$65536,3,0),"")</f>
        <v/>
      </c>
      <c r="U1157" t="str">
        <f>IFERROR(VLOOKUP($A1157,[3]库存报告使用数据!$A$1:$F$65536,6,0),"")</f>
        <v/>
      </c>
      <c r="V1157" t="str">
        <f>IFERROR(VLOOKUP($A1157,[3]库存报告使用数据!$A$1:$I$65536,9,0),"")</f>
        <v/>
      </c>
      <c r="W1157" t="str">
        <f>IFERROR(VLOOKUP($A1157,[3]库存报告使用数据!$A$1:$L$65536,12,0),"")</f>
        <v/>
      </c>
      <c r="X1157" s="20" t="str">
        <f t="shared" si="291"/>
        <v/>
      </c>
      <c r="Y1157" s="20" t="str">
        <f t="shared" si="292"/>
        <v/>
      </c>
      <c r="Z1157" s="20" t="str">
        <f t="shared" si="293"/>
        <v/>
      </c>
      <c r="AA1157" s="20" t="str">
        <f t="shared" si="294"/>
        <v/>
      </c>
      <c r="AB1157" t="str">
        <f>IFERROR(VLOOKUP($A1157,[3]库存报告使用数据!$A$1:$D$65536,4,0),"")</f>
        <v/>
      </c>
      <c r="AC1157" t="str">
        <f>IFERROR(VLOOKUP($A1157,[3]库存报告使用数据!$A$1:$G$65536,7,0),"")</f>
        <v/>
      </c>
      <c r="AD1157" t="str">
        <f>IFERROR(VLOOKUP($A1157,[3]库存报告使用数据!$A$1:$J$65536,10,0),"")</f>
        <v/>
      </c>
      <c r="AE1157" t="str">
        <f>IFERROR(VLOOKUP($A1157,[3]库存报告使用数据!$A$1:$M$65536,13,0),"")</f>
        <v/>
      </c>
      <c r="AF1157" s="20" t="str">
        <f t="shared" si="295"/>
        <v/>
      </c>
      <c r="AG1157" s="20" t="str">
        <f t="shared" si="296"/>
        <v/>
      </c>
      <c r="AH1157" s="20" t="str">
        <f t="shared" si="297"/>
        <v/>
      </c>
      <c r="AI1157" s="20" t="str">
        <f t="shared" si="298"/>
        <v/>
      </c>
      <c r="AJ1157">
        <f>IFERROR(VLOOKUP($B1157,[4]库存报告使用数据!$A$1:$B$65536,2,0),0)</f>
        <v>0</v>
      </c>
      <c r="AK1157">
        <f>IFERROR(VLOOKUP($B1157,[4]库存报告使用数据!$A$1:$C$65536,3,0),)</f>
        <v>0</v>
      </c>
      <c r="AL1157">
        <f>IFERROR(VLOOKUP($B1157,[4]库存报告使用数据!$A$1:$D$65536,4,0),)</f>
        <v>0</v>
      </c>
      <c r="AM1157">
        <f>IFERROR(VLOOKUP($B1157,[4]库存报告使用数据!$A$1:$E$65536,5,0),)</f>
        <v>0</v>
      </c>
      <c r="AN1157" s="20" t="str">
        <f t="shared" si="299"/>
        <v/>
      </c>
      <c r="AO1157" s="20" t="str">
        <f t="shared" si="300"/>
        <v/>
      </c>
      <c r="AP1157" s="20" t="str">
        <f t="shared" si="301"/>
        <v/>
      </c>
      <c r="AQ1157" s="20" t="str">
        <f t="shared" si="302"/>
        <v/>
      </c>
      <c r="AR1157" s="32">
        <f t="shared" si="303"/>
        <v>0</v>
      </c>
      <c r="AS1157" s="32">
        <f t="shared" si="304"/>
        <v>0</v>
      </c>
      <c r="AT1157" s="32">
        <f t="shared" si="305"/>
        <v>0</v>
      </c>
      <c r="AU1157" s="28" t="str">
        <f t="shared" si="306"/>
        <v>库存为0</v>
      </c>
      <c r="AV1157" s="34" t="str">
        <f>IFERROR(时间!$B$4+AU1157,"上周无销量")</f>
        <v>上周无销量</v>
      </c>
    </row>
    <row r="1158" spans="1:48">
      <c r="A1158" s="18" t="s">
        <v>1203</v>
      </c>
      <c r="B1158" t="str">
        <f>VLOOKUP(A1158,'[1]sku-asin（子）'!$A:$B,2,0)</f>
        <v>B073XJXDRJ</v>
      </c>
      <c r="C1158" t="str">
        <f>VLOOKUP(A1158,'[1]子sku-父sku'!$A:$B,2,0)</f>
        <v>MY-LYRound020</v>
      </c>
      <c r="D1158" s="28">
        <f>IFERROR(VLOOKUP(A1158,[2]库存报告使用数据处理!$A:$C,3,0),0)</f>
        <v>0</v>
      </c>
      <c r="E1158" s="28">
        <f>IFERROR(VLOOKUP(A1158,[2]库存报告使用数据处理!$A:$D,4,0),0)</f>
        <v>0</v>
      </c>
      <c r="F1158" s="28">
        <f>IFERROR(VLOOKUP(A1158,[2]库存报告使用数据处理!$A:$E,5,0),0)</f>
        <v>0</v>
      </c>
      <c r="G1158" s="28">
        <f>IFERROR(VLOOKUP(A1158,[2]库存报告使用数据处理!$A:$F,6,0),0)</f>
        <v>0</v>
      </c>
      <c r="H1158" s="29">
        <f>IFERROR(VLOOKUP(A1158,[2]库存报告使用数据处理!$A:$G,7,0),0)</f>
        <v>0</v>
      </c>
      <c r="I1158">
        <f>IFERROR(VLOOKUP(A1158,[5]数据处理!$A:$B,2,0),0)</f>
        <v>2</v>
      </c>
      <c r="J1158" s="30">
        <f>IFERROR(VLOOKUP(A1158,[5]数据处理!$A:$D,4,0),0)</f>
        <v>0</v>
      </c>
      <c r="K1158" s="30">
        <f>IFERROR(VLOOKUP(A1158,[5]数据处理!$A:$E,5,0),0)</f>
        <v>0</v>
      </c>
      <c r="L1158" s="30">
        <f>IFERROR(VLOOKUP(A1158,[5]数据处理!$A:$G,7,0),0)</f>
        <v>0</v>
      </c>
      <c r="M1158">
        <f t="shared" ref="M1158:M1221" si="307">SUM(I1158:L1158)</f>
        <v>2</v>
      </c>
      <c r="N1158">
        <f>IFERROR(VLOOKUP(A1158,[5]数据处理!$A:$C,3,0),0)</f>
        <v>0</v>
      </c>
      <c r="O1158">
        <f>IFERROR(VLOOKUP($A1158,[5]数据处理!$A:$N,14,0),0)</f>
        <v>0</v>
      </c>
      <c r="P1158" t="str">
        <f>IFERROR(VLOOKUP($A1158,[3]库存报告使用数据!$A$1:$B$65536,2,0),"")</f>
        <v/>
      </c>
      <c r="Q1158" t="str">
        <f>IFERROR(VLOOKUP($A1158,[3]库存报告使用数据!$A$1:$E$65536,5,0),"")</f>
        <v/>
      </c>
      <c r="R1158" t="str">
        <f>IFERROR(VLOOKUP($A1158,[3]库存报告使用数据!$A$1:$H$65536,8,0),"")</f>
        <v/>
      </c>
      <c r="S1158" t="str">
        <f>IFERROR(VLOOKUP($A1158,[3]库存报告使用数据!$A$1:$K$65536,11,0),"")</f>
        <v/>
      </c>
      <c r="T1158" t="str">
        <f>IFERROR(VLOOKUP($A1158,[3]库存报告使用数据!$A$1:$C$65536,3,0),"")</f>
        <v/>
      </c>
      <c r="U1158" t="str">
        <f>IFERROR(VLOOKUP($A1158,[3]库存报告使用数据!$A$1:$F$65536,6,0),"")</f>
        <v/>
      </c>
      <c r="V1158" t="str">
        <f>IFERROR(VLOOKUP($A1158,[3]库存报告使用数据!$A$1:$I$65536,9,0),"")</f>
        <v/>
      </c>
      <c r="W1158" t="str">
        <f>IFERROR(VLOOKUP($A1158,[3]库存报告使用数据!$A$1:$L$65536,12,0),"")</f>
        <v/>
      </c>
      <c r="X1158" s="20" t="str">
        <f t="shared" ref="X1158:X1221" si="308">IFERROR(T1158/P1158,"")</f>
        <v/>
      </c>
      <c r="Y1158" s="20" t="str">
        <f t="shared" ref="Y1158:Y1221" si="309">IFERROR(U1158/Q1158,"")</f>
        <v/>
      </c>
      <c r="Z1158" s="20" t="str">
        <f t="shared" ref="Z1158:Z1221" si="310">IFERROR(V1158/R1158,"")</f>
        <v/>
      </c>
      <c r="AA1158" s="20" t="str">
        <f t="shared" ref="AA1158:AA1221" si="311">IFERROR(W1158/S1158,"")</f>
        <v/>
      </c>
      <c r="AB1158" t="str">
        <f>IFERROR(VLOOKUP($A1158,[3]库存报告使用数据!$A$1:$D$65536,4,0),"")</f>
        <v/>
      </c>
      <c r="AC1158" t="str">
        <f>IFERROR(VLOOKUP($A1158,[3]库存报告使用数据!$A$1:$G$65536,7,0),"")</f>
        <v/>
      </c>
      <c r="AD1158" t="str">
        <f>IFERROR(VLOOKUP($A1158,[3]库存报告使用数据!$A$1:$J$65536,10,0),"")</f>
        <v/>
      </c>
      <c r="AE1158" t="str">
        <f>IFERROR(VLOOKUP($A1158,[3]库存报告使用数据!$A$1:$M$65536,13,0),"")</f>
        <v/>
      </c>
      <c r="AF1158" s="20" t="str">
        <f t="shared" ref="AF1158:AF1221" si="312">IF(OR(AB1158="",AB1158=0),"",IF(AND(D1158*$H1158=0,AB1158&gt;0),"无销售广告费为"&amp;AB1158,IFERROR(AB1158/(D1158*$H1158),0)))</f>
        <v/>
      </c>
      <c r="AG1158" s="20" t="str">
        <f t="shared" ref="AG1158:AG1221" si="313">IF(OR(AC1158="",AC1158=0),"",IF(AND(E1158*$H1158=0,AC1158&gt;0),"无销售广告费为"&amp;AC1158,IFERROR(AC1158/(E1158*$H1158),0)))</f>
        <v/>
      </c>
      <c r="AH1158" s="20" t="str">
        <f t="shared" ref="AH1158:AH1221" si="314">IF(OR(AD1158="",AD1158=0),"",IF(AND(F1158*$H1158=0,AD1158&gt;0),"无销售广告费为"&amp;AD1158,IFERROR(AD1158/(F1158*$H1158),0)))</f>
        <v/>
      </c>
      <c r="AI1158" s="20" t="str">
        <f t="shared" ref="AI1158:AI1221" si="315">IF(OR(AE1158="",AE1158=0),"",IF(AND(G1158*$H1158=0,AE1158&gt;0),"无销售广告费为"&amp;AE1158,IFERROR(AE1158/(G1158*$H1158),0)))</f>
        <v/>
      </c>
      <c r="AJ1158">
        <f>IFERROR(VLOOKUP($B1158,[4]库存报告使用数据!$A$1:$B$65536,2,0),0)</f>
        <v>0</v>
      </c>
      <c r="AK1158">
        <f>IFERROR(VLOOKUP($B1158,[4]库存报告使用数据!$A$1:$C$65536,3,0),)</f>
        <v>0</v>
      </c>
      <c r="AL1158">
        <f>IFERROR(VLOOKUP($B1158,[4]库存报告使用数据!$A$1:$D$65536,4,0),)</f>
        <v>0</v>
      </c>
      <c r="AM1158">
        <f>IFERROR(VLOOKUP($B1158,[4]库存报告使用数据!$A$1:$E$65536,5,0),)</f>
        <v>1</v>
      </c>
      <c r="AN1158" s="20" t="str">
        <f t="shared" ref="AN1158:AN1221" si="316">IFERROR(D1158/AJ1158,"")</f>
        <v/>
      </c>
      <c r="AO1158" s="20" t="str">
        <f t="shared" ref="AO1158:AO1221" si="317">IFERROR(E1158/AK1158,"")</f>
        <v/>
      </c>
      <c r="AP1158" s="20" t="str">
        <f t="shared" ref="AP1158:AP1221" si="318">IFERROR(F1158/AL1158,"")</f>
        <v/>
      </c>
      <c r="AQ1158" s="20">
        <f t="shared" ref="AQ1158:AQ1221" si="319">IFERROR(G1158/AM1158,"")</f>
        <v>0</v>
      </c>
      <c r="AR1158" s="32">
        <f t="shared" ref="AR1158:AR1221" si="320">IFERROR(D1158/7,"")</f>
        <v>0</v>
      </c>
      <c r="AS1158" s="32">
        <f t="shared" ref="AS1158:AS1221" si="321">IF(AR1158="","上周无销量",60*AR1158)</f>
        <v>0</v>
      </c>
      <c r="AT1158" s="32">
        <f t="shared" ref="AT1158:AT1221" si="322">IF(AS1158="上周无销量","上周无销量/总库存"&amp;M1158,M1158-AS1158)</f>
        <v>2</v>
      </c>
      <c r="AU1158" s="28" t="str">
        <f t="shared" ref="AU1158:AU1221" si="323">IF(AR1158="","库存为"&amp;M1158,IF(AS1158=0,"库存为"&amp;M1158,INT(M1158/AR1158)))</f>
        <v>库存为2</v>
      </c>
      <c r="AV1158" s="34" t="str">
        <f>IFERROR(时间!$B$4+AU1158,"上周无销量")</f>
        <v>上周无销量</v>
      </c>
    </row>
    <row r="1159" spans="1:48">
      <c r="A1159" s="18" t="s">
        <v>1204</v>
      </c>
      <c r="B1159" t="str">
        <f>VLOOKUP(A1159,'[1]sku-asin（子）'!$A:$B,2,0)</f>
        <v>B073XJW2V6</v>
      </c>
      <c r="C1159" t="str">
        <f>VLOOKUP(A1159,'[1]子sku-父sku'!$A:$B,2,0)</f>
        <v>MY-LYRound020</v>
      </c>
      <c r="D1159" s="28">
        <f>IFERROR(VLOOKUP(A1159,[2]库存报告使用数据处理!$A:$C,3,0),0)</f>
        <v>0</v>
      </c>
      <c r="E1159" s="28">
        <f>IFERROR(VLOOKUP(A1159,[2]库存报告使用数据处理!$A:$D,4,0),0)</f>
        <v>0</v>
      </c>
      <c r="F1159" s="28">
        <f>IFERROR(VLOOKUP(A1159,[2]库存报告使用数据处理!$A:$E,5,0),0)</f>
        <v>0</v>
      </c>
      <c r="G1159" s="28">
        <f>IFERROR(VLOOKUP(A1159,[2]库存报告使用数据处理!$A:$F,6,0),0)</f>
        <v>0</v>
      </c>
      <c r="H1159" s="29">
        <f>IFERROR(VLOOKUP(A1159,[2]库存报告使用数据处理!$A:$G,7,0),0)</f>
        <v>0</v>
      </c>
      <c r="I1159">
        <f>IFERROR(VLOOKUP(A1159,[5]数据处理!$A:$B,2,0),0)</f>
        <v>0</v>
      </c>
      <c r="J1159" s="30">
        <f>IFERROR(VLOOKUP(A1159,[5]数据处理!$A:$D,4,0),0)</f>
        <v>0</v>
      </c>
      <c r="K1159" s="30">
        <f>IFERROR(VLOOKUP(A1159,[5]数据处理!$A:$E,5,0),0)</f>
        <v>0</v>
      </c>
      <c r="L1159" s="30">
        <f>IFERROR(VLOOKUP(A1159,[5]数据处理!$A:$G,7,0),0)</f>
        <v>0</v>
      </c>
      <c r="M1159">
        <f t="shared" si="307"/>
        <v>0</v>
      </c>
      <c r="N1159">
        <f>IFERROR(VLOOKUP(A1159,[5]数据处理!$A:$C,3,0),0)</f>
        <v>0</v>
      </c>
      <c r="O1159">
        <f>IFERROR(VLOOKUP($A1159,[5]数据处理!$A:$N,14,0),0)</f>
        <v>0</v>
      </c>
      <c r="P1159" t="str">
        <f>IFERROR(VLOOKUP($A1159,[3]库存报告使用数据!$A$1:$B$65536,2,0),"")</f>
        <v/>
      </c>
      <c r="Q1159" t="str">
        <f>IFERROR(VLOOKUP($A1159,[3]库存报告使用数据!$A$1:$E$65536,5,0),"")</f>
        <v/>
      </c>
      <c r="R1159" t="str">
        <f>IFERROR(VLOOKUP($A1159,[3]库存报告使用数据!$A$1:$H$65536,8,0),"")</f>
        <v/>
      </c>
      <c r="S1159" t="str">
        <f>IFERROR(VLOOKUP($A1159,[3]库存报告使用数据!$A$1:$K$65536,11,0),"")</f>
        <v/>
      </c>
      <c r="T1159" t="str">
        <f>IFERROR(VLOOKUP($A1159,[3]库存报告使用数据!$A$1:$C$65536,3,0),"")</f>
        <v/>
      </c>
      <c r="U1159" t="str">
        <f>IFERROR(VLOOKUP($A1159,[3]库存报告使用数据!$A$1:$F$65536,6,0),"")</f>
        <v/>
      </c>
      <c r="V1159" t="str">
        <f>IFERROR(VLOOKUP($A1159,[3]库存报告使用数据!$A$1:$I$65536,9,0),"")</f>
        <v/>
      </c>
      <c r="W1159" t="str">
        <f>IFERROR(VLOOKUP($A1159,[3]库存报告使用数据!$A$1:$L$65536,12,0),"")</f>
        <v/>
      </c>
      <c r="X1159" s="20" t="str">
        <f t="shared" si="308"/>
        <v/>
      </c>
      <c r="Y1159" s="20" t="str">
        <f t="shared" si="309"/>
        <v/>
      </c>
      <c r="Z1159" s="20" t="str">
        <f t="shared" si="310"/>
        <v/>
      </c>
      <c r="AA1159" s="20" t="str">
        <f t="shared" si="311"/>
        <v/>
      </c>
      <c r="AB1159" t="str">
        <f>IFERROR(VLOOKUP($A1159,[3]库存报告使用数据!$A$1:$D$65536,4,0),"")</f>
        <v/>
      </c>
      <c r="AC1159" t="str">
        <f>IFERROR(VLOOKUP($A1159,[3]库存报告使用数据!$A$1:$G$65536,7,0),"")</f>
        <v/>
      </c>
      <c r="AD1159" t="str">
        <f>IFERROR(VLOOKUP($A1159,[3]库存报告使用数据!$A$1:$J$65536,10,0),"")</f>
        <v/>
      </c>
      <c r="AE1159" t="str">
        <f>IFERROR(VLOOKUP($A1159,[3]库存报告使用数据!$A$1:$M$65536,13,0),"")</f>
        <v/>
      </c>
      <c r="AF1159" s="20" t="str">
        <f t="shared" si="312"/>
        <v/>
      </c>
      <c r="AG1159" s="20" t="str">
        <f t="shared" si="313"/>
        <v/>
      </c>
      <c r="AH1159" s="20" t="str">
        <f t="shared" si="314"/>
        <v/>
      </c>
      <c r="AI1159" s="20" t="str">
        <f t="shared" si="315"/>
        <v/>
      </c>
      <c r="AJ1159">
        <f>IFERROR(VLOOKUP($B1159,[4]库存报告使用数据!$A$1:$B$65536,2,0),0)</f>
        <v>0</v>
      </c>
      <c r="AK1159">
        <f>IFERROR(VLOOKUP($B1159,[4]库存报告使用数据!$A$1:$C$65536,3,0),)</f>
        <v>0</v>
      </c>
      <c r="AL1159">
        <f>IFERROR(VLOOKUP($B1159,[4]库存报告使用数据!$A$1:$D$65536,4,0),)</f>
        <v>0</v>
      </c>
      <c r="AM1159">
        <f>IFERROR(VLOOKUP($B1159,[4]库存报告使用数据!$A$1:$E$65536,5,0),)</f>
        <v>0</v>
      </c>
      <c r="AN1159" s="20" t="str">
        <f t="shared" si="316"/>
        <v/>
      </c>
      <c r="AO1159" s="20" t="str">
        <f t="shared" si="317"/>
        <v/>
      </c>
      <c r="AP1159" s="20" t="str">
        <f t="shared" si="318"/>
        <v/>
      </c>
      <c r="AQ1159" s="20" t="str">
        <f t="shared" si="319"/>
        <v/>
      </c>
      <c r="AR1159" s="32">
        <f t="shared" si="320"/>
        <v>0</v>
      </c>
      <c r="AS1159" s="32">
        <f t="shared" si="321"/>
        <v>0</v>
      </c>
      <c r="AT1159" s="32">
        <f t="shared" si="322"/>
        <v>0</v>
      </c>
      <c r="AU1159" s="28" t="str">
        <f t="shared" si="323"/>
        <v>库存为0</v>
      </c>
      <c r="AV1159" s="34" t="str">
        <f>IFERROR(时间!$B$4+AU1159,"上周无销量")</f>
        <v>上周无销量</v>
      </c>
    </row>
    <row r="1160" spans="1:48">
      <c r="A1160" s="18" t="s">
        <v>1205</v>
      </c>
      <c r="B1160" t="str">
        <f>VLOOKUP(A1160,'[1]sku-asin（子）'!$A:$B,2,0)</f>
        <v>B073XJL8XK</v>
      </c>
      <c r="C1160" t="str">
        <f>VLOOKUP(A1160,'[1]子sku-父sku'!$A:$B,2,0)</f>
        <v>MY-LYRound020</v>
      </c>
      <c r="D1160" s="28">
        <f>IFERROR(VLOOKUP(A1160,[2]库存报告使用数据处理!$A:$C,3,0),0)</f>
        <v>1</v>
      </c>
      <c r="E1160" s="28">
        <f>IFERROR(VLOOKUP(A1160,[2]库存报告使用数据处理!$A:$D,4,0),0)</f>
        <v>0</v>
      </c>
      <c r="F1160" s="28">
        <f>IFERROR(VLOOKUP(A1160,[2]库存报告使用数据处理!$A:$E,5,0),0)</f>
        <v>0</v>
      </c>
      <c r="G1160" s="28">
        <f>IFERROR(VLOOKUP(A1160,[2]库存报告使用数据处理!$A:$F,6,0),0)</f>
        <v>1</v>
      </c>
      <c r="H1160" s="29">
        <f>IFERROR(VLOOKUP(A1160,[2]库存报告使用数据处理!$A:$G,7,0),0)</f>
        <v>22.49</v>
      </c>
      <c r="I1160">
        <f>IFERROR(VLOOKUP(A1160,[5]数据处理!$A:$B,2,0),0)</f>
        <v>0</v>
      </c>
      <c r="J1160" s="30">
        <f>IFERROR(VLOOKUP(A1160,[5]数据处理!$A:$D,4,0),0)</f>
        <v>0</v>
      </c>
      <c r="K1160" s="30">
        <f>IFERROR(VLOOKUP(A1160,[5]数据处理!$A:$E,5,0),0)</f>
        <v>0</v>
      </c>
      <c r="L1160" s="30">
        <f>IFERROR(VLOOKUP(A1160,[5]数据处理!$A:$G,7,0),0)</f>
        <v>0</v>
      </c>
      <c r="M1160">
        <f t="shared" si="307"/>
        <v>0</v>
      </c>
      <c r="N1160">
        <f>IFERROR(VLOOKUP(A1160,[5]数据处理!$A:$C,3,0),0)</f>
        <v>0</v>
      </c>
      <c r="O1160">
        <f>IFERROR(VLOOKUP($A1160,[5]数据处理!$A:$N,14,0),0)</f>
        <v>0</v>
      </c>
      <c r="P1160" t="str">
        <f>IFERROR(VLOOKUP($A1160,[3]库存报告使用数据!$A$1:$B$65536,2,0),"")</f>
        <v/>
      </c>
      <c r="Q1160" t="str">
        <f>IFERROR(VLOOKUP($A1160,[3]库存报告使用数据!$A$1:$E$65536,5,0),"")</f>
        <v/>
      </c>
      <c r="R1160" t="str">
        <f>IFERROR(VLOOKUP($A1160,[3]库存报告使用数据!$A$1:$H$65536,8,0),"")</f>
        <v/>
      </c>
      <c r="S1160" t="str">
        <f>IFERROR(VLOOKUP($A1160,[3]库存报告使用数据!$A$1:$K$65536,11,0),"")</f>
        <v/>
      </c>
      <c r="T1160" t="str">
        <f>IFERROR(VLOOKUP($A1160,[3]库存报告使用数据!$A$1:$C$65536,3,0),"")</f>
        <v/>
      </c>
      <c r="U1160" t="str">
        <f>IFERROR(VLOOKUP($A1160,[3]库存报告使用数据!$A$1:$F$65536,6,0),"")</f>
        <v/>
      </c>
      <c r="V1160" t="str">
        <f>IFERROR(VLOOKUP($A1160,[3]库存报告使用数据!$A$1:$I$65536,9,0),"")</f>
        <v/>
      </c>
      <c r="W1160" t="str">
        <f>IFERROR(VLOOKUP($A1160,[3]库存报告使用数据!$A$1:$L$65536,12,0),"")</f>
        <v/>
      </c>
      <c r="X1160" s="20" t="str">
        <f t="shared" si="308"/>
        <v/>
      </c>
      <c r="Y1160" s="20" t="str">
        <f t="shared" si="309"/>
        <v/>
      </c>
      <c r="Z1160" s="20" t="str">
        <f t="shared" si="310"/>
        <v/>
      </c>
      <c r="AA1160" s="20" t="str">
        <f t="shared" si="311"/>
        <v/>
      </c>
      <c r="AB1160" t="str">
        <f>IFERROR(VLOOKUP($A1160,[3]库存报告使用数据!$A$1:$D$65536,4,0),"")</f>
        <v/>
      </c>
      <c r="AC1160" t="str">
        <f>IFERROR(VLOOKUP($A1160,[3]库存报告使用数据!$A$1:$G$65536,7,0),"")</f>
        <v/>
      </c>
      <c r="AD1160" t="str">
        <f>IFERROR(VLOOKUP($A1160,[3]库存报告使用数据!$A$1:$J$65536,10,0),"")</f>
        <v/>
      </c>
      <c r="AE1160" t="str">
        <f>IFERROR(VLOOKUP($A1160,[3]库存报告使用数据!$A$1:$M$65536,13,0),"")</f>
        <v/>
      </c>
      <c r="AF1160" s="20" t="str">
        <f t="shared" si="312"/>
        <v/>
      </c>
      <c r="AG1160" s="20" t="str">
        <f t="shared" si="313"/>
        <v/>
      </c>
      <c r="AH1160" s="20" t="str">
        <f t="shared" si="314"/>
        <v/>
      </c>
      <c r="AI1160" s="20" t="str">
        <f t="shared" si="315"/>
        <v/>
      </c>
      <c r="AJ1160">
        <f>IFERROR(VLOOKUP($B1160,[4]库存报告使用数据!$A$1:$B$65536,2,0),0)</f>
        <v>2</v>
      </c>
      <c r="AK1160">
        <f>IFERROR(VLOOKUP($B1160,[4]库存报告使用数据!$A$1:$C$65536,3,0),)</f>
        <v>1</v>
      </c>
      <c r="AL1160">
        <f>IFERROR(VLOOKUP($B1160,[4]库存报告使用数据!$A$1:$D$65536,4,0),)</f>
        <v>2</v>
      </c>
      <c r="AM1160">
        <f>IFERROR(VLOOKUP($B1160,[4]库存报告使用数据!$A$1:$E$65536,5,0),)</f>
        <v>5</v>
      </c>
      <c r="AN1160" s="20">
        <f t="shared" si="316"/>
        <v>0.5</v>
      </c>
      <c r="AO1160" s="20">
        <f t="shared" si="317"/>
        <v>0</v>
      </c>
      <c r="AP1160" s="20">
        <f t="shared" si="318"/>
        <v>0</v>
      </c>
      <c r="AQ1160" s="20">
        <f t="shared" si="319"/>
        <v>0.2</v>
      </c>
      <c r="AR1160" s="32">
        <f t="shared" si="320"/>
        <v>0.142857142857143</v>
      </c>
      <c r="AS1160" s="32">
        <f t="shared" si="321"/>
        <v>8.57142857142857</v>
      </c>
      <c r="AT1160" s="32">
        <f t="shared" si="322"/>
        <v>-8.57142857142857</v>
      </c>
      <c r="AU1160" s="28">
        <f t="shared" si="323"/>
        <v>0</v>
      </c>
      <c r="AV1160" s="34">
        <f>IFERROR(时间!$B$4+AU1160,"上周无销量")</f>
        <v>43283</v>
      </c>
    </row>
    <row r="1161" spans="1:48">
      <c r="A1161" s="18" t="s">
        <v>1206</v>
      </c>
      <c r="B1161" t="str">
        <f>VLOOKUP(A1161,'[1]sku-asin（子）'!$A:$B,2,0)</f>
        <v>B073XJZ6XV</v>
      </c>
      <c r="C1161" t="str">
        <f>VLOOKUP(A1161,'[1]子sku-父sku'!$A:$B,2,0)</f>
        <v>MY-LYRound020</v>
      </c>
      <c r="D1161" s="28">
        <f>IFERROR(VLOOKUP(A1161,[2]库存报告使用数据处理!$A:$C,3,0),0)</f>
        <v>0</v>
      </c>
      <c r="E1161" s="28">
        <f>IFERROR(VLOOKUP(A1161,[2]库存报告使用数据处理!$A:$D,4,0),0)</f>
        <v>0</v>
      </c>
      <c r="F1161" s="28">
        <f>IFERROR(VLOOKUP(A1161,[2]库存报告使用数据处理!$A:$E,5,0),0)</f>
        <v>0</v>
      </c>
      <c r="G1161" s="28">
        <f>IFERROR(VLOOKUP(A1161,[2]库存报告使用数据处理!$A:$F,6,0),0)</f>
        <v>0</v>
      </c>
      <c r="H1161" s="29">
        <f>IFERROR(VLOOKUP(A1161,[2]库存报告使用数据处理!$A:$G,7,0),0)</f>
        <v>0</v>
      </c>
      <c r="I1161">
        <f>IFERROR(VLOOKUP(A1161,[5]数据处理!$A:$B,2,0),0)</f>
        <v>0</v>
      </c>
      <c r="J1161" s="30">
        <f>IFERROR(VLOOKUP(A1161,[5]数据处理!$A:$D,4,0),0)</f>
        <v>0</v>
      </c>
      <c r="K1161" s="30">
        <f>IFERROR(VLOOKUP(A1161,[5]数据处理!$A:$E,5,0),0)</f>
        <v>0</v>
      </c>
      <c r="L1161" s="30">
        <f>IFERROR(VLOOKUP(A1161,[5]数据处理!$A:$G,7,0),0)</f>
        <v>0</v>
      </c>
      <c r="M1161">
        <f t="shared" si="307"/>
        <v>0</v>
      </c>
      <c r="N1161">
        <f>IFERROR(VLOOKUP(A1161,[5]数据处理!$A:$C,3,0),0)</f>
        <v>0</v>
      </c>
      <c r="O1161">
        <f>IFERROR(VLOOKUP($A1161,[5]数据处理!$A:$N,14,0),0)</f>
        <v>0</v>
      </c>
      <c r="P1161" t="str">
        <f>IFERROR(VLOOKUP($A1161,[3]库存报告使用数据!$A$1:$B$65536,2,0),"")</f>
        <v/>
      </c>
      <c r="Q1161" t="str">
        <f>IFERROR(VLOOKUP($A1161,[3]库存报告使用数据!$A$1:$E$65536,5,0),"")</f>
        <v/>
      </c>
      <c r="R1161" t="str">
        <f>IFERROR(VLOOKUP($A1161,[3]库存报告使用数据!$A$1:$H$65536,8,0),"")</f>
        <v/>
      </c>
      <c r="S1161" t="str">
        <f>IFERROR(VLOOKUP($A1161,[3]库存报告使用数据!$A$1:$K$65536,11,0),"")</f>
        <v/>
      </c>
      <c r="T1161" t="str">
        <f>IFERROR(VLOOKUP($A1161,[3]库存报告使用数据!$A$1:$C$65536,3,0),"")</f>
        <v/>
      </c>
      <c r="U1161" t="str">
        <f>IFERROR(VLOOKUP($A1161,[3]库存报告使用数据!$A$1:$F$65536,6,0),"")</f>
        <v/>
      </c>
      <c r="V1161" t="str">
        <f>IFERROR(VLOOKUP($A1161,[3]库存报告使用数据!$A$1:$I$65536,9,0),"")</f>
        <v/>
      </c>
      <c r="W1161" t="str">
        <f>IFERROR(VLOOKUP($A1161,[3]库存报告使用数据!$A$1:$L$65536,12,0),"")</f>
        <v/>
      </c>
      <c r="X1161" s="20" t="str">
        <f t="shared" si="308"/>
        <v/>
      </c>
      <c r="Y1161" s="20" t="str">
        <f t="shared" si="309"/>
        <v/>
      </c>
      <c r="Z1161" s="20" t="str">
        <f t="shared" si="310"/>
        <v/>
      </c>
      <c r="AA1161" s="20" t="str">
        <f t="shared" si="311"/>
        <v/>
      </c>
      <c r="AB1161" t="str">
        <f>IFERROR(VLOOKUP($A1161,[3]库存报告使用数据!$A$1:$D$65536,4,0),"")</f>
        <v/>
      </c>
      <c r="AC1161" t="str">
        <f>IFERROR(VLOOKUP($A1161,[3]库存报告使用数据!$A$1:$G$65536,7,0),"")</f>
        <v/>
      </c>
      <c r="AD1161" t="str">
        <f>IFERROR(VLOOKUP($A1161,[3]库存报告使用数据!$A$1:$J$65536,10,0),"")</f>
        <v/>
      </c>
      <c r="AE1161" t="str">
        <f>IFERROR(VLOOKUP($A1161,[3]库存报告使用数据!$A$1:$M$65536,13,0),"")</f>
        <v/>
      </c>
      <c r="AF1161" s="20" t="str">
        <f t="shared" si="312"/>
        <v/>
      </c>
      <c r="AG1161" s="20" t="str">
        <f t="shared" si="313"/>
        <v/>
      </c>
      <c r="AH1161" s="20" t="str">
        <f t="shared" si="314"/>
        <v/>
      </c>
      <c r="AI1161" s="20" t="str">
        <f t="shared" si="315"/>
        <v/>
      </c>
      <c r="AJ1161">
        <f>IFERROR(VLOOKUP($B1161,[4]库存报告使用数据!$A$1:$B$65536,2,0),0)</f>
        <v>0</v>
      </c>
      <c r="AK1161">
        <f>IFERROR(VLOOKUP($B1161,[4]库存报告使用数据!$A$1:$C$65536,3,0),)</f>
        <v>0</v>
      </c>
      <c r="AL1161">
        <f>IFERROR(VLOOKUP($B1161,[4]库存报告使用数据!$A$1:$D$65536,4,0),)</f>
        <v>0</v>
      </c>
      <c r="AM1161">
        <f>IFERROR(VLOOKUP($B1161,[4]库存报告使用数据!$A$1:$E$65536,5,0),)</f>
        <v>0</v>
      </c>
      <c r="AN1161" s="20" t="str">
        <f t="shared" si="316"/>
        <v/>
      </c>
      <c r="AO1161" s="20" t="str">
        <f t="shared" si="317"/>
        <v/>
      </c>
      <c r="AP1161" s="20" t="str">
        <f t="shared" si="318"/>
        <v/>
      </c>
      <c r="AQ1161" s="20" t="str">
        <f t="shared" si="319"/>
        <v/>
      </c>
      <c r="AR1161" s="32">
        <f t="shared" si="320"/>
        <v>0</v>
      </c>
      <c r="AS1161" s="32">
        <f t="shared" si="321"/>
        <v>0</v>
      </c>
      <c r="AT1161" s="32">
        <f t="shared" si="322"/>
        <v>0</v>
      </c>
      <c r="AU1161" s="28" t="str">
        <f t="shared" si="323"/>
        <v>库存为0</v>
      </c>
      <c r="AV1161" s="34" t="str">
        <f>IFERROR(时间!$B$4+AU1161,"上周无销量")</f>
        <v>上周无销量</v>
      </c>
    </row>
    <row r="1162" spans="1:48">
      <c r="A1162" s="18" t="s">
        <v>1207</v>
      </c>
      <c r="B1162" t="str">
        <f>VLOOKUP(A1162,'[1]sku-asin（子）'!$A:$B,2,0)</f>
        <v>B073XKG8VD</v>
      </c>
      <c r="C1162" t="str">
        <f>VLOOKUP(A1162,'[1]子sku-父sku'!$A:$B,2,0)</f>
        <v>MY-LYRound020</v>
      </c>
      <c r="D1162" s="28">
        <f>IFERROR(VLOOKUP(A1162,[2]库存报告使用数据处理!$A:$C,3,0),0)</f>
        <v>0</v>
      </c>
      <c r="E1162" s="28">
        <f>IFERROR(VLOOKUP(A1162,[2]库存报告使用数据处理!$A:$D,4,0),0)</f>
        <v>0</v>
      </c>
      <c r="F1162" s="28">
        <f>IFERROR(VLOOKUP(A1162,[2]库存报告使用数据处理!$A:$E,5,0),0)</f>
        <v>0</v>
      </c>
      <c r="G1162" s="28">
        <f>IFERROR(VLOOKUP(A1162,[2]库存报告使用数据处理!$A:$F,6,0),0)</f>
        <v>0</v>
      </c>
      <c r="H1162" s="29">
        <f>IFERROR(VLOOKUP(A1162,[2]库存报告使用数据处理!$A:$G,7,0),0)</f>
        <v>0</v>
      </c>
      <c r="I1162">
        <f>IFERROR(VLOOKUP(A1162,[5]数据处理!$A:$B,2,0),0)</f>
        <v>2</v>
      </c>
      <c r="J1162" s="30">
        <f>IFERROR(VLOOKUP(A1162,[5]数据处理!$A:$D,4,0),0)</f>
        <v>0</v>
      </c>
      <c r="K1162" s="30">
        <f>IFERROR(VLOOKUP(A1162,[5]数据处理!$A:$E,5,0),0)</f>
        <v>0</v>
      </c>
      <c r="L1162" s="30">
        <f>IFERROR(VLOOKUP(A1162,[5]数据处理!$A:$G,7,0),0)</f>
        <v>0</v>
      </c>
      <c r="M1162">
        <f t="shared" si="307"/>
        <v>2</v>
      </c>
      <c r="N1162">
        <f>IFERROR(VLOOKUP(A1162,[5]数据处理!$A:$C,3,0),0)</f>
        <v>0</v>
      </c>
      <c r="O1162">
        <f>IFERROR(VLOOKUP($A1162,[5]数据处理!$A:$N,14,0),0)</f>
        <v>0</v>
      </c>
      <c r="P1162" t="str">
        <f>IFERROR(VLOOKUP($A1162,[3]库存报告使用数据!$A$1:$B$65536,2,0),"")</f>
        <v/>
      </c>
      <c r="Q1162" t="str">
        <f>IFERROR(VLOOKUP($A1162,[3]库存报告使用数据!$A$1:$E$65536,5,0),"")</f>
        <v/>
      </c>
      <c r="R1162" t="str">
        <f>IFERROR(VLOOKUP($A1162,[3]库存报告使用数据!$A$1:$H$65536,8,0),"")</f>
        <v/>
      </c>
      <c r="S1162" t="str">
        <f>IFERROR(VLOOKUP($A1162,[3]库存报告使用数据!$A$1:$K$65536,11,0),"")</f>
        <v/>
      </c>
      <c r="T1162" t="str">
        <f>IFERROR(VLOOKUP($A1162,[3]库存报告使用数据!$A$1:$C$65536,3,0),"")</f>
        <v/>
      </c>
      <c r="U1162" t="str">
        <f>IFERROR(VLOOKUP($A1162,[3]库存报告使用数据!$A$1:$F$65536,6,0),"")</f>
        <v/>
      </c>
      <c r="V1162" t="str">
        <f>IFERROR(VLOOKUP($A1162,[3]库存报告使用数据!$A$1:$I$65536,9,0),"")</f>
        <v/>
      </c>
      <c r="W1162" t="str">
        <f>IFERROR(VLOOKUP($A1162,[3]库存报告使用数据!$A$1:$L$65536,12,0),"")</f>
        <v/>
      </c>
      <c r="X1162" s="20" t="str">
        <f t="shared" si="308"/>
        <v/>
      </c>
      <c r="Y1162" s="20" t="str">
        <f t="shared" si="309"/>
        <v/>
      </c>
      <c r="Z1162" s="20" t="str">
        <f t="shared" si="310"/>
        <v/>
      </c>
      <c r="AA1162" s="20" t="str">
        <f t="shared" si="311"/>
        <v/>
      </c>
      <c r="AB1162" t="str">
        <f>IFERROR(VLOOKUP($A1162,[3]库存报告使用数据!$A$1:$D$65536,4,0),"")</f>
        <v/>
      </c>
      <c r="AC1162" t="str">
        <f>IFERROR(VLOOKUP($A1162,[3]库存报告使用数据!$A$1:$G$65536,7,0),"")</f>
        <v/>
      </c>
      <c r="AD1162" t="str">
        <f>IFERROR(VLOOKUP($A1162,[3]库存报告使用数据!$A$1:$J$65536,10,0),"")</f>
        <v/>
      </c>
      <c r="AE1162" t="str">
        <f>IFERROR(VLOOKUP($A1162,[3]库存报告使用数据!$A$1:$M$65536,13,0),"")</f>
        <v/>
      </c>
      <c r="AF1162" s="20" t="str">
        <f t="shared" si="312"/>
        <v/>
      </c>
      <c r="AG1162" s="20" t="str">
        <f t="shared" si="313"/>
        <v/>
      </c>
      <c r="AH1162" s="20" t="str">
        <f t="shared" si="314"/>
        <v/>
      </c>
      <c r="AI1162" s="20" t="str">
        <f t="shared" si="315"/>
        <v/>
      </c>
      <c r="AJ1162">
        <f>IFERROR(VLOOKUP($B1162,[4]库存报告使用数据!$A$1:$B$65536,2,0),0)</f>
        <v>0</v>
      </c>
      <c r="AK1162">
        <f>IFERROR(VLOOKUP($B1162,[4]库存报告使用数据!$A$1:$C$65536,3,0),)</f>
        <v>0</v>
      </c>
      <c r="AL1162">
        <f>IFERROR(VLOOKUP($B1162,[4]库存报告使用数据!$A$1:$D$65536,4,0),)</f>
        <v>0</v>
      </c>
      <c r="AM1162">
        <f>IFERROR(VLOOKUP($B1162,[4]库存报告使用数据!$A$1:$E$65536,5,0),)</f>
        <v>1</v>
      </c>
      <c r="AN1162" s="20" t="str">
        <f t="shared" si="316"/>
        <v/>
      </c>
      <c r="AO1162" s="20" t="str">
        <f t="shared" si="317"/>
        <v/>
      </c>
      <c r="AP1162" s="20" t="str">
        <f t="shared" si="318"/>
        <v/>
      </c>
      <c r="AQ1162" s="20">
        <f t="shared" si="319"/>
        <v>0</v>
      </c>
      <c r="AR1162" s="32">
        <f t="shared" si="320"/>
        <v>0</v>
      </c>
      <c r="AS1162" s="32">
        <f t="shared" si="321"/>
        <v>0</v>
      </c>
      <c r="AT1162" s="32">
        <f t="shared" si="322"/>
        <v>2</v>
      </c>
      <c r="AU1162" s="28" t="str">
        <f t="shared" si="323"/>
        <v>库存为2</v>
      </c>
      <c r="AV1162" s="34" t="str">
        <f>IFERROR(时间!$B$4+AU1162,"上周无销量")</f>
        <v>上周无销量</v>
      </c>
    </row>
    <row r="1163" spans="1:48">
      <c r="A1163" s="18" t="s">
        <v>1208</v>
      </c>
      <c r="B1163" t="str">
        <f>VLOOKUP(A1163,'[1]sku-asin（子）'!$A:$B,2,0)</f>
        <v>B073XJFXTR</v>
      </c>
      <c r="C1163" t="str">
        <f>VLOOKUP(A1163,'[1]子sku-父sku'!$A:$B,2,0)</f>
        <v>MY-LYRound020</v>
      </c>
      <c r="D1163" s="28">
        <f>IFERROR(VLOOKUP(A1163,[2]库存报告使用数据处理!$A:$C,3,0),0)</f>
        <v>0</v>
      </c>
      <c r="E1163" s="28">
        <f>IFERROR(VLOOKUP(A1163,[2]库存报告使用数据处理!$A:$D,4,0),0)</f>
        <v>0</v>
      </c>
      <c r="F1163" s="28">
        <f>IFERROR(VLOOKUP(A1163,[2]库存报告使用数据处理!$A:$E,5,0),0)</f>
        <v>0</v>
      </c>
      <c r="G1163" s="28">
        <f>IFERROR(VLOOKUP(A1163,[2]库存报告使用数据处理!$A:$F,6,0),0)</f>
        <v>1</v>
      </c>
      <c r="H1163" s="29">
        <f>IFERROR(VLOOKUP(A1163,[2]库存报告使用数据处理!$A:$G,7,0),0)</f>
        <v>20.39</v>
      </c>
      <c r="I1163">
        <f>IFERROR(VLOOKUP(A1163,[5]数据处理!$A:$B,2,0),0)</f>
        <v>1</v>
      </c>
      <c r="J1163" s="30">
        <f>IFERROR(VLOOKUP(A1163,[5]数据处理!$A:$D,4,0),0)</f>
        <v>0</v>
      </c>
      <c r="K1163" s="30">
        <f>IFERROR(VLOOKUP(A1163,[5]数据处理!$A:$E,5,0),0)</f>
        <v>0</v>
      </c>
      <c r="L1163" s="30">
        <f>IFERROR(VLOOKUP(A1163,[5]数据处理!$A:$G,7,0),0)</f>
        <v>0</v>
      </c>
      <c r="M1163">
        <f t="shared" si="307"/>
        <v>1</v>
      </c>
      <c r="N1163">
        <f>IFERROR(VLOOKUP(A1163,[5]数据处理!$A:$C,3,0),0)</f>
        <v>0</v>
      </c>
      <c r="O1163">
        <f>IFERROR(VLOOKUP($A1163,[5]数据处理!$A:$N,14,0),0)</f>
        <v>0</v>
      </c>
      <c r="P1163" t="str">
        <f>IFERROR(VLOOKUP($A1163,[3]库存报告使用数据!$A$1:$B$65536,2,0),"")</f>
        <v/>
      </c>
      <c r="Q1163" t="str">
        <f>IFERROR(VLOOKUP($A1163,[3]库存报告使用数据!$A$1:$E$65536,5,0),"")</f>
        <v/>
      </c>
      <c r="R1163" t="str">
        <f>IFERROR(VLOOKUP($A1163,[3]库存报告使用数据!$A$1:$H$65536,8,0),"")</f>
        <v/>
      </c>
      <c r="S1163" t="str">
        <f>IFERROR(VLOOKUP($A1163,[3]库存报告使用数据!$A$1:$K$65536,11,0),"")</f>
        <v/>
      </c>
      <c r="T1163" t="str">
        <f>IFERROR(VLOOKUP($A1163,[3]库存报告使用数据!$A$1:$C$65536,3,0),"")</f>
        <v/>
      </c>
      <c r="U1163" t="str">
        <f>IFERROR(VLOOKUP($A1163,[3]库存报告使用数据!$A$1:$F$65536,6,0),"")</f>
        <v/>
      </c>
      <c r="V1163" t="str">
        <f>IFERROR(VLOOKUP($A1163,[3]库存报告使用数据!$A$1:$I$65536,9,0),"")</f>
        <v/>
      </c>
      <c r="W1163" t="str">
        <f>IFERROR(VLOOKUP($A1163,[3]库存报告使用数据!$A$1:$L$65536,12,0),"")</f>
        <v/>
      </c>
      <c r="X1163" s="20" t="str">
        <f t="shared" si="308"/>
        <v/>
      </c>
      <c r="Y1163" s="20" t="str">
        <f t="shared" si="309"/>
        <v/>
      </c>
      <c r="Z1163" s="20" t="str">
        <f t="shared" si="310"/>
        <v/>
      </c>
      <c r="AA1163" s="20" t="str">
        <f t="shared" si="311"/>
        <v/>
      </c>
      <c r="AB1163" t="str">
        <f>IFERROR(VLOOKUP($A1163,[3]库存报告使用数据!$A$1:$D$65536,4,0),"")</f>
        <v/>
      </c>
      <c r="AC1163" t="str">
        <f>IFERROR(VLOOKUP($A1163,[3]库存报告使用数据!$A$1:$G$65536,7,0),"")</f>
        <v/>
      </c>
      <c r="AD1163" t="str">
        <f>IFERROR(VLOOKUP($A1163,[3]库存报告使用数据!$A$1:$J$65536,10,0),"")</f>
        <v/>
      </c>
      <c r="AE1163" t="str">
        <f>IFERROR(VLOOKUP($A1163,[3]库存报告使用数据!$A$1:$M$65536,13,0),"")</f>
        <v/>
      </c>
      <c r="AF1163" s="20" t="str">
        <f t="shared" si="312"/>
        <v/>
      </c>
      <c r="AG1163" s="20" t="str">
        <f t="shared" si="313"/>
        <v/>
      </c>
      <c r="AH1163" s="20" t="str">
        <f t="shared" si="314"/>
        <v/>
      </c>
      <c r="AI1163" s="20" t="str">
        <f t="shared" si="315"/>
        <v/>
      </c>
      <c r="AJ1163">
        <f>IFERROR(VLOOKUP($B1163,[4]库存报告使用数据!$A$1:$B$65536,2,0),0)</f>
        <v>0</v>
      </c>
      <c r="AK1163">
        <f>IFERROR(VLOOKUP($B1163,[4]库存报告使用数据!$A$1:$C$65536,3,0),)</f>
        <v>1</v>
      </c>
      <c r="AL1163">
        <f>IFERROR(VLOOKUP($B1163,[4]库存报告使用数据!$A$1:$D$65536,4,0),)</f>
        <v>0</v>
      </c>
      <c r="AM1163">
        <f>IFERROR(VLOOKUP($B1163,[4]库存报告使用数据!$A$1:$E$65536,5,0),)</f>
        <v>0</v>
      </c>
      <c r="AN1163" s="20" t="str">
        <f t="shared" si="316"/>
        <v/>
      </c>
      <c r="AO1163" s="20">
        <f t="shared" si="317"/>
        <v>0</v>
      </c>
      <c r="AP1163" s="20" t="str">
        <f t="shared" si="318"/>
        <v/>
      </c>
      <c r="AQ1163" s="20" t="str">
        <f t="shared" si="319"/>
        <v/>
      </c>
      <c r="AR1163" s="32">
        <f t="shared" si="320"/>
        <v>0</v>
      </c>
      <c r="AS1163" s="32">
        <f t="shared" si="321"/>
        <v>0</v>
      </c>
      <c r="AT1163" s="32">
        <f t="shared" si="322"/>
        <v>1</v>
      </c>
      <c r="AU1163" s="28" t="str">
        <f t="shared" si="323"/>
        <v>库存为1</v>
      </c>
      <c r="AV1163" s="34" t="str">
        <f>IFERROR(时间!$B$4+AU1163,"上周无销量")</f>
        <v>上周无销量</v>
      </c>
    </row>
    <row r="1164" spans="1:48">
      <c r="A1164" s="18" t="s">
        <v>1209</v>
      </c>
      <c r="B1164" t="str">
        <f>VLOOKUP(A1164,'[1]sku-asin（子）'!$A:$B,2,0)</f>
        <v>B073XJSM26</v>
      </c>
      <c r="C1164" t="str">
        <f>VLOOKUP(A1164,'[1]子sku-父sku'!$A:$B,2,0)</f>
        <v>MY-LYRound020</v>
      </c>
      <c r="D1164" s="28">
        <f>IFERROR(VLOOKUP(A1164,[2]库存报告使用数据处理!$A:$C,3,0),0)</f>
        <v>0</v>
      </c>
      <c r="E1164" s="28">
        <f>IFERROR(VLOOKUP(A1164,[2]库存报告使用数据处理!$A:$D,4,0),0)</f>
        <v>0</v>
      </c>
      <c r="F1164" s="28">
        <f>IFERROR(VLOOKUP(A1164,[2]库存报告使用数据处理!$A:$E,5,0),0)</f>
        <v>1</v>
      </c>
      <c r="G1164" s="28">
        <f>IFERROR(VLOOKUP(A1164,[2]库存报告使用数据处理!$A:$F,6,0),0)</f>
        <v>0</v>
      </c>
      <c r="H1164" s="29">
        <f>IFERROR(VLOOKUP(A1164,[2]库存报告使用数据处理!$A:$G,7,0),0)</f>
        <v>19.99</v>
      </c>
      <c r="I1164">
        <f>IFERROR(VLOOKUP(A1164,[5]数据处理!$A:$B,2,0),0)</f>
        <v>2</v>
      </c>
      <c r="J1164" s="30">
        <f>IFERROR(VLOOKUP(A1164,[5]数据处理!$A:$D,4,0),0)</f>
        <v>0</v>
      </c>
      <c r="K1164" s="30">
        <f>IFERROR(VLOOKUP(A1164,[5]数据处理!$A:$E,5,0),0)</f>
        <v>0</v>
      </c>
      <c r="L1164" s="30">
        <f>IFERROR(VLOOKUP(A1164,[5]数据处理!$A:$G,7,0),0)</f>
        <v>0</v>
      </c>
      <c r="M1164">
        <f t="shared" si="307"/>
        <v>2</v>
      </c>
      <c r="N1164">
        <f>IFERROR(VLOOKUP(A1164,[5]数据处理!$A:$C,3,0),0)</f>
        <v>0</v>
      </c>
      <c r="O1164">
        <f>IFERROR(VLOOKUP($A1164,[5]数据处理!$A:$N,14,0),0)</f>
        <v>0</v>
      </c>
      <c r="P1164" t="str">
        <f>IFERROR(VLOOKUP($A1164,[3]库存报告使用数据!$A$1:$B$65536,2,0),"")</f>
        <v/>
      </c>
      <c r="Q1164" t="str">
        <f>IFERROR(VLOOKUP($A1164,[3]库存报告使用数据!$A$1:$E$65536,5,0),"")</f>
        <v/>
      </c>
      <c r="R1164" t="str">
        <f>IFERROR(VLOOKUP($A1164,[3]库存报告使用数据!$A$1:$H$65536,8,0),"")</f>
        <v/>
      </c>
      <c r="S1164" t="str">
        <f>IFERROR(VLOOKUP($A1164,[3]库存报告使用数据!$A$1:$K$65536,11,0),"")</f>
        <v/>
      </c>
      <c r="T1164" t="str">
        <f>IFERROR(VLOOKUP($A1164,[3]库存报告使用数据!$A$1:$C$65536,3,0),"")</f>
        <v/>
      </c>
      <c r="U1164" t="str">
        <f>IFERROR(VLOOKUP($A1164,[3]库存报告使用数据!$A$1:$F$65536,6,0),"")</f>
        <v/>
      </c>
      <c r="V1164" t="str">
        <f>IFERROR(VLOOKUP($A1164,[3]库存报告使用数据!$A$1:$I$65536,9,0),"")</f>
        <v/>
      </c>
      <c r="W1164" t="str">
        <f>IFERROR(VLOOKUP($A1164,[3]库存报告使用数据!$A$1:$L$65536,12,0),"")</f>
        <v/>
      </c>
      <c r="X1164" s="20" t="str">
        <f t="shared" si="308"/>
        <v/>
      </c>
      <c r="Y1164" s="20" t="str">
        <f t="shared" si="309"/>
        <v/>
      </c>
      <c r="Z1164" s="20" t="str">
        <f t="shared" si="310"/>
        <v/>
      </c>
      <c r="AA1164" s="20" t="str">
        <f t="shared" si="311"/>
        <v/>
      </c>
      <c r="AB1164" t="str">
        <f>IFERROR(VLOOKUP($A1164,[3]库存报告使用数据!$A$1:$D$65536,4,0),"")</f>
        <v/>
      </c>
      <c r="AC1164" t="str">
        <f>IFERROR(VLOOKUP($A1164,[3]库存报告使用数据!$A$1:$G$65536,7,0),"")</f>
        <v/>
      </c>
      <c r="AD1164" t="str">
        <f>IFERROR(VLOOKUP($A1164,[3]库存报告使用数据!$A$1:$J$65536,10,0),"")</f>
        <v/>
      </c>
      <c r="AE1164" t="str">
        <f>IFERROR(VLOOKUP($A1164,[3]库存报告使用数据!$A$1:$M$65536,13,0),"")</f>
        <v/>
      </c>
      <c r="AF1164" s="20" t="str">
        <f t="shared" si="312"/>
        <v/>
      </c>
      <c r="AG1164" s="20" t="str">
        <f t="shared" si="313"/>
        <v/>
      </c>
      <c r="AH1164" s="20" t="str">
        <f t="shared" si="314"/>
        <v/>
      </c>
      <c r="AI1164" s="20" t="str">
        <f t="shared" si="315"/>
        <v/>
      </c>
      <c r="AJ1164">
        <f>IFERROR(VLOOKUP($B1164,[4]库存报告使用数据!$A$1:$B$65536,2,0),0)</f>
        <v>1</v>
      </c>
      <c r="AK1164">
        <f>IFERROR(VLOOKUP($B1164,[4]库存报告使用数据!$A$1:$C$65536,3,0),)</f>
        <v>1</v>
      </c>
      <c r="AL1164">
        <f>IFERROR(VLOOKUP($B1164,[4]库存报告使用数据!$A$1:$D$65536,4,0),)</f>
        <v>1</v>
      </c>
      <c r="AM1164">
        <f>IFERROR(VLOOKUP($B1164,[4]库存报告使用数据!$A$1:$E$65536,5,0),)</f>
        <v>1</v>
      </c>
      <c r="AN1164" s="20">
        <f t="shared" si="316"/>
        <v>0</v>
      </c>
      <c r="AO1164" s="20">
        <f t="shared" si="317"/>
        <v>0</v>
      </c>
      <c r="AP1164" s="20">
        <f t="shared" si="318"/>
        <v>1</v>
      </c>
      <c r="AQ1164" s="20">
        <f t="shared" si="319"/>
        <v>0</v>
      </c>
      <c r="AR1164" s="32">
        <f t="shared" si="320"/>
        <v>0</v>
      </c>
      <c r="AS1164" s="32">
        <f t="shared" si="321"/>
        <v>0</v>
      </c>
      <c r="AT1164" s="32">
        <f t="shared" si="322"/>
        <v>2</v>
      </c>
      <c r="AU1164" s="28" t="str">
        <f t="shared" si="323"/>
        <v>库存为2</v>
      </c>
      <c r="AV1164" s="34" t="str">
        <f>IFERROR(时间!$B$4+AU1164,"上周无销量")</f>
        <v>上周无销量</v>
      </c>
    </row>
    <row r="1165" spans="1:48">
      <c r="A1165" s="18" t="s">
        <v>1210</v>
      </c>
      <c r="B1165" t="str">
        <f>VLOOKUP(A1165,'[1]sku-asin（子）'!$A:$B,2,0)</f>
        <v>B073XJD6WD</v>
      </c>
      <c r="C1165" t="str">
        <f>VLOOKUP(A1165,'[1]子sku-父sku'!$A:$B,2,0)</f>
        <v>MY-LYRound020</v>
      </c>
      <c r="D1165" s="28">
        <f>IFERROR(VLOOKUP(A1165,[2]库存报告使用数据处理!$A:$C,3,0),0)</f>
        <v>0</v>
      </c>
      <c r="E1165" s="28">
        <f>IFERROR(VLOOKUP(A1165,[2]库存报告使用数据处理!$A:$D,4,0),0)</f>
        <v>0</v>
      </c>
      <c r="F1165" s="28">
        <f>IFERROR(VLOOKUP(A1165,[2]库存报告使用数据处理!$A:$E,5,0),0)</f>
        <v>0</v>
      </c>
      <c r="G1165" s="28">
        <f>IFERROR(VLOOKUP(A1165,[2]库存报告使用数据处理!$A:$F,6,0),0)</f>
        <v>0</v>
      </c>
      <c r="H1165" s="29">
        <f>IFERROR(VLOOKUP(A1165,[2]库存报告使用数据处理!$A:$G,7,0),0)</f>
        <v>0</v>
      </c>
      <c r="I1165">
        <f>IFERROR(VLOOKUP(A1165,[5]数据处理!$A:$B,2,0),0)</f>
        <v>0</v>
      </c>
      <c r="J1165" s="30">
        <f>IFERROR(VLOOKUP(A1165,[5]数据处理!$A:$D,4,0),0)</f>
        <v>0</v>
      </c>
      <c r="K1165" s="30">
        <f>IFERROR(VLOOKUP(A1165,[5]数据处理!$A:$E,5,0),0)</f>
        <v>0</v>
      </c>
      <c r="L1165" s="30">
        <f>IFERROR(VLOOKUP(A1165,[5]数据处理!$A:$G,7,0),0)</f>
        <v>0</v>
      </c>
      <c r="M1165">
        <f t="shared" si="307"/>
        <v>0</v>
      </c>
      <c r="N1165">
        <f>IFERROR(VLOOKUP(A1165,[5]数据处理!$A:$C,3,0),0)</f>
        <v>0</v>
      </c>
      <c r="O1165">
        <f>IFERROR(VLOOKUP($A1165,[5]数据处理!$A:$N,14,0),0)</f>
        <v>0</v>
      </c>
      <c r="P1165" t="str">
        <f>IFERROR(VLOOKUP($A1165,[3]库存报告使用数据!$A$1:$B$65536,2,0),"")</f>
        <v/>
      </c>
      <c r="Q1165" t="str">
        <f>IFERROR(VLOOKUP($A1165,[3]库存报告使用数据!$A$1:$E$65536,5,0),"")</f>
        <v/>
      </c>
      <c r="R1165" t="str">
        <f>IFERROR(VLOOKUP($A1165,[3]库存报告使用数据!$A$1:$H$65536,8,0),"")</f>
        <v/>
      </c>
      <c r="S1165" t="str">
        <f>IFERROR(VLOOKUP($A1165,[3]库存报告使用数据!$A$1:$K$65536,11,0),"")</f>
        <v/>
      </c>
      <c r="T1165" t="str">
        <f>IFERROR(VLOOKUP($A1165,[3]库存报告使用数据!$A$1:$C$65536,3,0),"")</f>
        <v/>
      </c>
      <c r="U1165" t="str">
        <f>IFERROR(VLOOKUP($A1165,[3]库存报告使用数据!$A$1:$F$65536,6,0),"")</f>
        <v/>
      </c>
      <c r="V1165" t="str">
        <f>IFERROR(VLOOKUP($A1165,[3]库存报告使用数据!$A$1:$I$65536,9,0),"")</f>
        <v/>
      </c>
      <c r="W1165" t="str">
        <f>IFERROR(VLOOKUP($A1165,[3]库存报告使用数据!$A$1:$L$65536,12,0),"")</f>
        <v/>
      </c>
      <c r="X1165" s="20" t="str">
        <f t="shared" si="308"/>
        <v/>
      </c>
      <c r="Y1165" s="20" t="str">
        <f t="shared" si="309"/>
        <v/>
      </c>
      <c r="Z1165" s="20" t="str">
        <f t="shared" si="310"/>
        <v/>
      </c>
      <c r="AA1165" s="20" t="str">
        <f t="shared" si="311"/>
        <v/>
      </c>
      <c r="AB1165" t="str">
        <f>IFERROR(VLOOKUP($A1165,[3]库存报告使用数据!$A$1:$D$65536,4,0),"")</f>
        <v/>
      </c>
      <c r="AC1165" t="str">
        <f>IFERROR(VLOOKUP($A1165,[3]库存报告使用数据!$A$1:$G$65536,7,0),"")</f>
        <v/>
      </c>
      <c r="AD1165" t="str">
        <f>IFERROR(VLOOKUP($A1165,[3]库存报告使用数据!$A$1:$J$65536,10,0),"")</f>
        <v/>
      </c>
      <c r="AE1165" t="str">
        <f>IFERROR(VLOOKUP($A1165,[3]库存报告使用数据!$A$1:$M$65536,13,0),"")</f>
        <v/>
      </c>
      <c r="AF1165" s="20" t="str">
        <f t="shared" si="312"/>
        <v/>
      </c>
      <c r="AG1165" s="20" t="str">
        <f t="shared" si="313"/>
        <v/>
      </c>
      <c r="AH1165" s="20" t="str">
        <f t="shared" si="314"/>
        <v/>
      </c>
      <c r="AI1165" s="20" t="str">
        <f t="shared" si="315"/>
        <v/>
      </c>
      <c r="AJ1165">
        <f>IFERROR(VLOOKUP($B1165,[4]库存报告使用数据!$A$1:$B$65536,2,0),0)</f>
        <v>0</v>
      </c>
      <c r="AK1165">
        <f>IFERROR(VLOOKUP($B1165,[4]库存报告使用数据!$A$1:$C$65536,3,0),)</f>
        <v>0</v>
      </c>
      <c r="AL1165">
        <f>IFERROR(VLOOKUP($B1165,[4]库存报告使用数据!$A$1:$D$65536,4,0),)</f>
        <v>0</v>
      </c>
      <c r="AM1165">
        <f>IFERROR(VLOOKUP($B1165,[4]库存报告使用数据!$A$1:$E$65536,5,0),)</f>
        <v>0</v>
      </c>
      <c r="AN1165" s="20" t="str">
        <f t="shared" si="316"/>
        <v/>
      </c>
      <c r="AO1165" s="20" t="str">
        <f t="shared" si="317"/>
        <v/>
      </c>
      <c r="AP1165" s="20" t="str">
        <f t="shared" si="318"/>
        <v/>
      </c>
      <c r="AQ1165" s="20" t="str">
        <f t="shared" si="319"/>
        <v/>
      </c>
      <c r="AR1165" s="32">
        <f t="shared" si="320"/>
        <v>0</v>
      </c>
      <c r="AS1165" s="32">
        <f t="shared" si="321"/>
        <v>0</v>
      </c>
      <c r="AT1165" s="32">
        <f t="shared" si="322"/>
        <v>0</v>
      </c>
      <c r="AU1165" s="28" t="str">
        <f t="shared" si="323"/>
        <v>库存为0</v>
      </c>
      <c r="AV1165" s="34" t="str">
        <f>IFERROR(时间!$B$4+AU1165,"上周无销量")</f>
        <v>上周无销量</v>
      </c>
    </row>
    <row r="1166" spans="1:48">
      <c r="A1166" s="18" t="s">
        <v>1211</v>
      </c>
      <c r="B1166" t="str">
        <f>VLOOKUP(A1166,'[1]sku-asin（子）'!$A:$B,2,0)</f>
        <v>B073XJYHF3</v>
      </c>
      <c r="C1166" t="str">
        <f>VLOOKUP(A1166,'[1]子sku-父sku'!$A:$B,2,0)</f>
        <v>MY-LYRound020</v>
      </c>
      <c r="D1166" s="28">
        <f>IFERROR(VLOOKUP(A1166,[2]库存报告使用数据处理!$A:$C,3,0),0)</f>
        <v>0</v>
      </c>
      <c r="E1166" s="28">
        <f>IFERROR(VLOOKUP(A1166,[2]库存报告使用数据处理!$A:$D,4,0),0)</f>
        <v>0</v>
      </c>
      <c r="F1166" s="28">
        <f>IFERROR(VLOOKUP(A1166,[2]库存报告使用数据处理!$A:$E,5,0),0)</f>
        <v>0</v>
      </c>
      <c r="G1166" s="28">
        <f>IFERROR(VLOOKUP(A1166,[2]库存报告使用数据处理!$A:$F,6,0),0)</f>
        <v>0</v>
      </c>
      <c r="H1166" s="29">
        <f>IFERROR(VLOOKUP(A1166,[2]库存报告使用数据处理!$A:$G,7,0),0)</f>
        <v>0</v>
      </c>
      <c r="I1166">
        <f>IFERROR(VLOOKUP(A1166,[5]数据处理!$A:$B,2,0),0)</f>
        <v>2</v>
      </c>
      <c r="J1166" s="30">
        <f>IFERROR(VLOOKUP(A1166,[5]数据处理!$A:$D,4,0),0)</f>
        <v>0</v>
      </c>
      <c r="K1166" s="30">
        <f>IFERROR(VLOOKUP(A1166,[5]数据处理!$A:$E,5,0),0)</f>
        <v>0</v>
      </c>
      <c r="L1166" s="30">
        <f>IFERROR(VLOOKUP(A1166,[5]数据处理!$A:$G,7,0),0)</f>
        <v>0</v>
      </c>
      <c r="M1166">
        <f t="shared" si="307"/>
        <v>2</v>
      </c>
      <c r="N1166">
        <f>IFERROR(VLOOKUP(A1166,[5]数据处理!$A:$C,3,0),0)</f>
        <v>0</v>
      </c>
      <c r="O1166">
        <f>IFERROR(VLOOKUP($A1166,[5]数据处理!$A:$N,14,0),0)</f>
        <v>0</v>
      </c>
      <c r="P1166" t="str">
        <f>IFERROR(VLOOKUP($A1166,[3]库存报告使用数据!$A$1:$B$65536,2,0),"")</f>
        <v/>
      </c>
      <c r="Q1166" t="str">
        <f>IFERROR(VLOOKUP($A1166,[3]库存报告使用数据!$A$1:$E$65536,5,0),"")</f>
        <v/>
      </c>
      <c r="R1166" t="str">
        <f>IFERROR(VLOOKUP($A1166,[3]库存报告使用数据!$A$1:$H$65536,8,0),"")</f>
        <v/>
      </c>
      <c r="S1166" t="str">
        <f>IFERROR(VLOOKUP($A1166,[3]库存报告使用数据!$A$1:$K$65536,11,0),"")</f>
        <v/>
      </c>
      <c r="T1166" t="str">
        <f>IFERROR(VLOOKUP($A1166,[3]库存报告使用数据!$A$1:$C$65536,3,0),"")</f>
        <v/>
      </c>
      <c r="U1166" t="str">
        <f>IFERROR(VLOOKUP($A1166,[3]库存报告使用数据!$A$1:$F$65536,6,0),"")</f>
        <v/>
      </c>
      <c r="V1166" t="str">
        <f>IFERROR(VLOOKUP($A1166,[3]库存报告使用数据!$A$1:$I$65536,9,0),"")</f>
        <v/>
      </c>
      <c r="W1166" t="str">
        <f>IFERROR(VLOOKUP($A1166,[3]库存报告使用数据!$A$1:$L$65536,12,0),"")</f>
        <v/>
      </c>
      <c r="X1166" s="20" t="str">
        <f t="shared" si="308"/>
        <v/>
      </c>
      <c r="Y1166" s="20" t="str">
        <f t="shared" si="309"/>
        <v/>
      </c>
      <c r="Z1166" s="20" t="str">
        <f t="shared" si="310"/>
        <v/>
      </c>
      <c r="AA1166" s="20" t="str">
        <f t="shared" si="311"/>
        <v/>
      </c>
      <c r="AB1166" t="str">
        <f>IFERROR(VLOOKUP($A1166,[3]库存报告使用数据!$A$1:$D$65536,4,0),"")</f>
        <v/>
      </c>
      <c r="AC1166" t="str">
        <f>IFERROR(VLOOKUP($A1166,[3]库存报告使用数据!$A$1:$G$65536,7,0),"")</f>
        <v/>
      </c>
      <c r="AD1166" t="str">
        <f>IFERROR(VLOOKUP($A1166,[3]库存报告使用数据!$A$1:$J$65536,10,0),"")</f>
        <v/>
      </c>
      <c r="AE1166" t="str">
        <f>IFERROR(VLOOKUP($A1166,[3]库存报告使用数据!$A$1:$M$65536,13,0),"")</f>
        <v/>
      </c>
      <c r="AF1166" s="20" t="str">
        <f t="shared" si="312"/>
        <v/>
      </c>
      <c r="AG1166" s="20" t="str">
        <f t="shared" si="313"/>
        <v/>
      </c>
      <c r="AH1166" s="20" t="str">
        <f t="shared" si="314"/>
        <v/>
      </c>
      <c r="AI1166" s="20" t="str">
        <f t="shared" si="315"/>
        <v/>
      </c>
      <c r="AJ1166">
        <f>IFERROR(VLOOKUP($B1166,[4]库存报告使用数据!$A$1:$B$65536,2,0),0)</f>
        <v>0</v>
      </c>
      <c r="AK1166">
        <f>IFERROR(VLOOKUP($B1166,[4]库存报告使用数据!$A$1:$C$65536,3,0),)</f>
        <v>0</v>
      </c>
      <c r="AL1166">
        <f>IFERROR(VLOOKUP($B1166,[4]库存报告使用数据!$A$1:$D$65536,4,0),)</f>
        <v>0</v>
      </c>
      <c r="AM1166">
        <f>IFERROR(VLOOKUP($B1166,[4]库存报告使用数据!$A$1:$E$65536,5,0),)</f>
        <v>0</v>
      </c>
      <c r="AN1166" s="20" t="str">
        <f t="shared" si="316"/>
        <v/>
      </c>
      <c r="AO1166" s="20" t="str">
        <f t="shared" si="317"/>
        <v/>
      </c>
      <c r="AP1166" s="20" t="str">
        <f t="shared" si="318"/>
        <v/>
      </c>
      <c r="AQ1166" s="20" t="str">
        <f t="shared" si="319"/>
        <v/>
      </c>
      <c r="AR1166" s="32">
        <f t="shared" si="320"/>
        <v>0</v>
      </c>
      <c r="AS1166" s="32">
        <f t="shared" si="321"/>
        <v>0</v>
      </c>
      <c r="AT1166" s="32">
        <f t="shared" si="322"/>
        <v>2</v>
      </c>
      <c r="AU1166" s="28" t="str">
        <f t="shared" si="323"/>
        <v>库存为2</v>
      </c>
      <c r="AV1166" s="34" t="str">
        <f>IFERROR(时间!$B$4+AU1166,"上周无销量")</f>
        <v>上周无销量</v>
      </c>
    </row>
    <row r="1167" spans="1:48">
      <c r="A1167" s="18" t="s">
        <v>1212</v>
      </c>
      <c r="B1167" t="str">
        <f>VLOOKUP(A1167,'[1]sku-asin（子）'!$A:$B,2,0)</f>
        <v>B073XJW2WJ</v>
      </c>
      <c r="C1167" t="str">
        <f>VLOOKUP(A1167,'[1]子sku-父sku'!$A:$B,2,0)</f>
        <v>MY-LYRound020</v>
      </c>
      <c r="D1167" s="28">
        <f>IFERROR(VLOOKUP(A1167,[2]库存报告使用数据处理!$A:$C,3,0),0)</f>
        <v>0</v>
      </c>
      <c r="E1167" s="28">
        <f>IFERROR(VLOOKUP(A1167,[2]库存报告使用数据处理!$A:$D,4,0),0)</f>
        <v>0</v>
      </c>
      <c r="F1167" s="28">
        <f>IFERROR(VLOOKUP(A1167,[2]库存报告使用数据处理!$A:$E,5,0),0)</f>
        <v>1</v>
      </c>
      <c r="G1167" s="28">
        <f>IFERROR(VLOOKUP(A1167,[2]库存报告使用数据处理!$A:$F,6,0),0)</f>
        <v>0</v>
      </c>
      <c r="H1167" s="29">
        <f>IFERROR(VLOOKUP(A1167,[2]库存报告使用数据处理!$A:$G,7,0),0)</f>
        <v>19.99</v>
      </c>
      <c r="I1167">
        <f>IFERROR(VLOOKUP(A1167,[5]数据处理!$A:$B,2,0),0)</f>
        <v>1</v>
      </c>
      <c r="J1167" s="30">
        <f>IFERROR(VLOOKUP(A1167,[5]数据处理!$A:$D,4,0),0)</f>
        <v>0</v>
      </c>
      <c r="K1167" s="30">
        <f>IFERROR(VLOOKUP(A1167,[5]数据处理!$A:$E,5,0),0)</f>
        <v>0</v>
      </c>
      <c r="L1167" s="30">
        <f>IFERROR(VLOOKUP(A1167,[5]数据处理!$A:$G,7,0),0)</f>
        <v>0</v>
      </c>
      <c r="M1167">
        <f t="shared" si="307"/>
        <v>1</v>
      </c>
      <c r="N1167">
        <f>IFERROR(VLOOKUP(A1167,[5]数据处理!$A:$C,3,0),0)</f>
        <v>0</v>
      </c>
      <c r="O1167">
        <f>IFERROR(VLOOKUP($A1167,[5]数据处理!$A:$N,14,0),0)</f>
        <v>0</v>
      </c>
      <c r="P1167" t="str">
        <f>IFERROR(VLOOKUP($A1167,[3]库存报告使用数据!$A$1:$B$65536,2,0),"")</f>
        <v/>
      </c>
      <c r="Q1167" t="str">
        <f>IFERROR(VLOOKUP($A1167,[3]库存报告使用数据!$A$1:$E$65536,5,0),"")</f>
        <v/>
      </c>
      <c r="R1167" t="str">
        <f>IFERROR(VLOOKUP($A1167,[3]库存报告使用数据!$A$1:$H$65536,8,0),"")</f>
        <v/>
      </c>
      <c r="S1167" t="str">
        <f>IFERROR(VLOOKUP($A1167,[3]库存报告使用数据!$A$1:$K$65536,11,0),"")</f>
        <v/>
      </c>
      <c r="T1167" t="str">
        <f>IFERROR(VLOOKUP($A1167,[3]库存报告使用数据!$A$1:$C$65536,3,0),"")</f>
        <v/>
      </c>
      <c r="U1167" t="str">
        <f>IFERROR(VLOOKUP($A1167,[3]库存报告使用数据!$A$1:$F$65536,6,0),"")</f>
        <v/>
      </c>
      <c r="V1167" t="str">
        <f>IFERROR(VLOOKUP($A1167,[3]库存报告使用数据!$A$1:$I$65536,9,0),"")</f>
        <v/>
      </c>
      <c r="W1167" t="str">
        <f>IFERROR(VLOOKUP($A1167,[3]库存报告使用数据!$A$1:$L$65536,12,0),"")</f>
        <v/>
      </c>
      <c r="X1167" s="20" t="str">
        <f t="shared" si="308"/>
        <v/>
      </c>
      <c r="Y1167" s="20" t="str">
        <f t="shared" si="309"/>
        <v/>
      </c>
      <c r="Z1167" s="20" t="str">
        <f t="shared" si="310"/>
        <v/>
      </c>
      <c r="AA1167" s="20" t="str">
        <f t="shared" si="311"/>
        <v/>
      </c>
      <c r="AB1167" t="str">
        <f>IFERROR(VLOOKUP($A1167,[3]库存报告使用数据!$A$1:$D$65536,4,0),"")</f>
        <v/>
      </c>
      <c r="AC1167" t="str">
        <f>IFERROR(VLOOKUP($A1167,[3]库存报告使用数据!$A$1:$G$65536,7,0),"")</f>
        <v/>
      </c>
      <c r="AD1167" t="str">
        <f>IFERROR(VLOOKUP($A1167,[3]库存报告使用数据!$A$1:$J$65536,10,0),"")</f>
        <v/>
      </c>
      <c r="AE1167" t="str">
        <f>IFERROR(VLOOKUP($A1167,[3]库存报告使用数据!$A$1:$M$65536,13,0),"")</f>
        <v/>
      </c>
      <c r="AF1167" s="20" t="str">
        <f t="shared" si="312"/>
        <v/>
      </c>
      <c r="AG1167" s="20" t="str">
        <f t="shared" si="313"/>
        <v/>
      </c>
      <c r="AH1167" s="20" t="str">
        <f t="shared" si="314"/>
        <v/>
      </c>
      <c r="AI1167" s="20" t="str">
        <f t="shared" si="315"/>
        <v/>
      </c>
      <c r="AJ1167">
        <f>IFERROR(VLOOKUP($B1167,[4]库存报告使用数据!$A$1:$B$65536,2,0),0)</f>
        <v>0</v>
      </c>
      <c r="AK1167">
        <f>IFERROR(VLOOKUP($B1167,[4]库存报告使用数据!$A$1:$C$65536,3,0),)</f>
        <v>0</v>
      </c>
      <c r="AL1167">
        <f>IFERROR(VLOOKUP($B1167,[4]库存报告使用数据!$A$1:$D$65536,4,0),)</f>
        <v>0</v>
      </c>
      <c r="AM1167">
        <f>IFERROR(VLOOKUP($B1167,[4]库存报告使用数据!$A$1:$E$65536,5,0),)</f>
        <v>1</v>
      </c>
      <c r="AN1167" s="20" t="str">
        <f t="shared" si="316"/>
        <v/>
      </c>
      <c r="AO1167" s="20" t="str">
        <f t="shared" si="317"/>
        <v/>
      </c>
      <c r="AP1167" s="20" t="str">
        <f t="shared" si="318"/>
        <v/>
      </c>
      <c r="AQ1167" s="20">
        <f t="shared" si="319"/>
        <v>0</v>
      </c>
      <c r="AR1167" s="32">
        <f t="shared" si="320"/>
        <v>0</v>
      </c>
      <c r="AS1167" s="32">
        <f t="shared" si="321"/>
        <v>0</v>
      </c>
      <c r="AT1167" s="32">
        <f t="shared" si="322"/>
        <v>1</v>
      </c>
      <c r="AU1167" s="28" t="str">
        <f t="shared" si="323"/>
        <v>库存为1</v>
      </c>
      <c r="AV1167" s="34" t="str">
        <f>IFERROR(时间!$B$4+AU1167,"上周无销量")</f>
        <v>上周无销量</v>
      </c>
    </row>
    <row r="1168" spans="1:48">
      <c r="A1168" s="18" t="s">
        <v>1213</v>
      </c>
      <c r="B1168" t="str">
        <f>VLOOKUP(A1168,'[1]sku-asin（子）'!$A:$B,2,0)</f>
        <v>B073XK4DWT</v>
      </c>
      <c r="C1168" t="str">
        <f>VLOOKUP(A1168,'[1]子sku-父sku'!$A:$B,2,0)</f>
        <v>MY-LYRound020</v>
      </c>
      <c r="D1168" s="28">
        <f>IFERROR(VLOOKUP(A1168,[2]库存报告使用数据处理!$A:$C,3,0),0)</f>
        <v>1</v>
      </c>
      <c r="E1168" s="28">
        <f>IFERROR(VLOOKUP(A1168,[2]库存报告使用数据处理!$A:$D,4,0),0)</f>
        <v>0</v>
      </c>
      <c r="F1168" s="28">
        <f>IFERROR(VLOOKUP(A1168,[2]库存报告使用数据处理!$A:$E,5,0),0)</f>
        <v>1</v>
      </c>
      <c r="G1168" s="28">
        <f>IFERROR(VLOOKUP(A1168,[2]库存报告使用数据处理!$A:$F,6,0),0)</f>
        <v>0</v>
      </c>
      <c r="H1168" s="29">
        <f>IFERROR(VLOOKUP(A1168,[2]库存报告使用数据处理!$A:$G,7,0),0)</f>
        <v>19.99</v>
      </c>
      <c r="I1168">
        <f>IFERROR(VLOOKUP(A1168,[5]数据处理!$A:$B,2,0),0)</f>
        <v>0</v>
      </c>
      <c r="J1168" s="30">
        <f>IFERROR(VLOOKUP(A1168,[5]数据处理!$A:$D,4,0),0)</f>
        <v>0</v>
      </c>
      <c r="K1168" s="30">
        <f>IFERROR(VLOOKUP(A1168,[5]数据处理!$A:$E,5,0),0)</f>
        <v>0</v>
      </c>
      <c r="L1168" s="30">
        <f>IFERROR(VLOOKUP(A1168,[5]数据处理!$A:$G,7,0),0)</f>
        <v>0</v>
      </c>
      <c r="M1168">
        <f t="shared" si="307"/>
        <v>0</v>
      </c>
      <c r="N1168">
        <f>IFERROR(VLOOKUP(A1168,[5]数据处理!$A:$C,3,0),0)</f>
        <v>0</v>
      </c>
      <c r="O1168">
        <f>IFERROR(VLOOKUP($A1168,[5]数据处理!$A:$N,14,0),0)</f>
        <v>0</v>
      </c>
      <c r="P1168" t="str">
        <f>IFERROR(VLOOKUP($A1168,[3]库存报告使用数据!$A$1:$B$65536,2,0),"")</f>
        <v/>
      </c>
      <c r="Q1168" t="str">
        <f>IFERROR(VLOOKUP($A1168,[3]库存报告使用数据!$A$1:$E$65536,5,0),"")</f>
        <v/>
      </c>
      <c r="R1168" t="str">
        <f>IFERROR(VLOOKUP($A1168,[3]库存报告使用数据!$A$1:$H$65536,8,0),"")</f>
        <v/>
      </c>
      <c r="S1168" t="str">
        <f>IFERROR(VLOOKUP($A1168,[3]库存报告使用数据!$A$1:$K$65536,11,0),"")</f>
        <v/>
      </c>
      <c r="T1168" t="str">
        <f>IFERROR(VLOOKUP($A1168,[3]库存报告使用数据!$A$1:$C$65536,3,0),"")</f>
        <v/>
      </c>
      <c r="U1168" t="str">
        <f>IFERROR(VLOOKUP($A1168,[3]库存报告使用数据!$A$1:$F$65536,6,0),"")</f>
        <v/>
      </c>
      <c r="V1168" t="str">
        <f>IFERROR(VLOOKUP($A1168,[3]库存报告使用数据!$A$1:$I$65536,9,0),"")</f>
        <v/>
      </c>
      <c r="W1168" t="str">
        <f>IFERROR(VLOOKUP($A1168,[3]库存报告使用数据!$A$1:$L$65536,12,0),"")</f>
        <v/>
      </c>
      <c r="X1168" s="20" t="str">
        <f t="shared" si="308"/>
        <v/>
      </c>
      <c r="Y1168" s="20" t="str">
        <f t="shared" si="309"/>
        <v/>
      </c>
      <c r="Z1168" s="20" t="str">
        <f t="shared" si="310"/>
        <v/>
      </c>
      <c r="AA1168" s="20" t="str">
        <f t="shared" si="311"/>
        <v/>
      </c>
      <c r="AB1168" t="str">
        <f>IFERROR(VLOOKUP($A1168,[3]库存报告使用数据!$A$1:$D$65536,4,0),"")</f>
        <v/>
      </c>
      <c r="AC1168" t="str">
        <f>IFERROR(VLOOKUP($A1168,[3]库存报告使用数据!$A$1:$G$65536,7,0),"")</f>
        <v/>
      </c>
      <c r="AD1168" t="str">
        <f>IFERROR(VLOOKUP($A1168,[3]库存报告使用数据!$A$1:$J$65536,10,0),"")</f>
        <v/>
      </c>
      <c r="AE1168" t="str">
        <f>IFERROR(VLOOKUP($A1168,[3]库存报告使用数据!$A$1:$M$65536,13,0),"")</f>
        <v/>
      </c>
      <c r="AF1168" s="20" t="str">
        <f t="shared" si="312"/>
        <v/>
      </c>
      <c r="AG1168" s="20" t="str">
        <f t="shared" si="313"/>
        <v/>
      </c>
      <c r="AH1168" s="20" t="str">
        <f t="shared" si="314"/>
        <v/>
      </c>
      <c r="AI1168" s="20" t="str">
        <f t="shared" si="315"/>
        <v/>
      </c>
      <c r="AJ1168">
        <f>IFERROR(VLOOKUP($B1168,[4]库存报告使用数据!$A$1:$B$65536,2,0),0)</f>
        <v>1</v>
      </c>
      <c r="AK1168">
        <f>IFERROR(VLOOKUP($B1168,[4]库存报告使用数据!$A$1:$C$65536,3,0),)</f>
        <v>1</v>
      </c>
      <c r="AL1168">
        <f>IFERROR(VLOOKUP($B1168,[4]库存报告使用数据!$A$1:$D$65536,4,0),)</f>
        <v>1</v>
      </c>
      <c r="AM1168">
        <f>IFERROR(VLOOKUP($B1168,[4]库存报告使用数据!$A$1:$E$65536,5,0),)</f>
        <v>1</v>
      </c>
      <c r="AN1168" s="20">
        <f t="shared" si="316"/>
        <v>1</v>
      </c>
      <c r="AO1168" s="20">
        <f t="shared" si="317"/>
        <v>0</v>
      </c>
      <c r="AP1168" s="20">
        <f t="shared" si="318"/>
        <v>1</v>
      </c>
      <c r="AQ1168" s="20">
        <f t="shared" si="319"/>
        <v>0</v>
      </c>
      <c r="AR1168" s="32">
        <f t="shared" si="320"/>
        <v>0.142857142857143</v>
      </c>
      <c r="AS1168" s="32">
        <f t="shared" si="321"/>
        <v>8.57142857142857</v>
      </c>
      <c r="AT1168" s="32">
        <f t="shared" si="322"/>
        <v>-8.57142857142857</v>
      </c>
      <c r="AU1168" s="28">
        <f t="shared" si="323"/>
        <v>0</v>
      </c>
      <c r="AV1168" s="34">
        <f>IFERROR(时间!$B$4+AU1168,"上周无销量")</f>
        <v>43283</v>
      </c>
    </row>
    <row r="1169" spans="1:48">
      <c r="A1169" s="18" t="s">
        <v>1214</v>
      </c>
      <c r="B1169" t="str">
        <f>VLOOKUP(A1169,'[1]sku-asin（子）'!$A:$B,2,0)</f>
        <v>B073XLCLNN</v>
      </c>
      <c r="C1169" t="str">
        <f>VLOOKUP(A1169,'[1]子sku-父sku'!$A:$B,2,0)</f>
        <v>MY-LYRound020</v>
      </c>
      <c r="D1169" s="28">
        <f>IFERROR(VLOOKUP(A1169,[2]库存报告使用数据处理!$A:$C,3,0),0)</f>
        <v>0</v>
      </c>
      <c r="E1169" s="28">
        <f>IFERROR(VLOOKUP(A1169,[2]库存报告使用数据处理!$A:$D,4,0),0)</f>
        <v>0</v>
      </c>
      <c r="F1169" s="28">
        <f>IFERROR(VLOOKUP(A1169,[2]库存报告使用数据处理!$A:$E,5,0),0)</f>
        <v>0</v>
      </c>
      <c r="G1169" s="28">
        <f>IFERROR(VLOOKUP(A1169,[2]库存报告使用数据处理!$A:$F,6,0),0)</f>
        <v>0</v>
      </c>
      <c r="H1169" s="29">
        <f>IFERROR(VLOOKUP(A1169,[2]库存报告使用数据处理!$A:$G,7,0),0)</f>
        <v>0</v>
      </c>
      <c r="I1169">
        <f>IFERROR(VLOOKUP(A1169,[5]数据处理!$A:$B,2,0),0)</f>
        <v>0</v>
      </c>
      <c r="J1169" s="30">
        <f>IFERROR(VLOOKUP(A1169,[5]数据处理!$A:$D,4,0),0)</f>
        <v>0</v>
      </c>
      <c r="K1169" s="30">
        <f>IFERROR(VLOOKUP(A1169,[5]数据处理!$A:$E,5,0),0)</f>
        <v>0</v>
      </c>
      <c r="L1169" s="30">
        <f>IFERROR(VLOOKUP(A1169,[5]数据处理!$A:$G,7,0),0)</f>
        <v>0</v>
      </c>
      <c r="M1169">
        <f t="shared" si="307"/>
        <v>0</v>
      </c>
      <c r="N1169">
        <f>IFERROR(VLOOKUP(A1169,[5]数据处理!$A:$C,3,0),0)</f>
        <v>0</v>
      </c>
      <c r="O1169">
        <f>IFERROR(VLOOKUP($A1169,[5]数据处理!$A:$N,14,0),0)</f>
        <v>0</v>
      </c>
      <c r="P1169" t="str">
        <f>IFERROR(VLOOKUP($A1169,[3]库存报告使用数据!$A$1:$B$65536,2,0),"")</f>
        <v/>
      </c>
      <c r="Q1169" t="str">
        <f>IFERROR(VLOOKUP($A1169,[3]库存报告使用数据!$A$1:$E$65536,5,0),"")</f>
        <v/>
      </c>
      <c r="R1169" t="str">
        <f>IFERROR(VLOOKUP($A1169,[3]库存报告使用数据!$A$1:$H$65536,8,0),"")</f>
        <v/>
      </c>
      <c r="S1169" t="str">
        <f>IFERROR(VLOOKUP($A1169,[3]库存报告使用数据!$A$1:$K$65536,11,0),"")</f>
        <v/>
      </c>
      <c r="T1169" t="str">
        <f>IFERROR(VLOOKUP($A1169,[3]库存报告使用数据!$A$1:$C$65536,3,0),"")</f>
        <v/>
      </c>
      <c r="U1169" t="str">
        <f>IFERROR(VLOOKUP($A1169,[3]库存报告使用数据!$A$1:$F$65536,6,0),"")</f>
        <v/>
      </c>
      <c r="V1169" t="str">
        <f>IFERROR(VLOOKUP($A1169,[3]库存报告使用数据!$A$1:$I$65536,9,0),"")</f>
        <v/>
      </c>
      <c r="W1169" t="str">
        <f>IFERROR(VLOOKUP($A1169,[3]库存报告使用数据!$A$1:$L$65536,12,0),"")</f>
        <v/>
      </c>
      <c r="X1169" s="20" t="str">
        <f t="shared" si="308"/>
        <v/>
      </c>
      <c r="Y1169" s="20" t="str">
        <f t="shared" si="309"/>
        <v/>
      </c>
      <c r="Z1169" s="20" t="str">
        <f t="shared" si="310"/>
        <v/>
      </c>
      <c r="AA1169" s="20" t="str">
        <f t="shared" si="311"/>
        <v/>
      </c>
      <c r="AB1169" t="str">
        <f>IFERROR(VLOOKUP($A1169,[3]库存报告使用数据!$A$1:$D$65536,4,0),"")</f>
        <v/>
      </c>
      <c r="AC1169" t="str">
        <f>IFERROR(VLOOKUP($A1169,[3]库存报告使用数据!$A$1:$G$65536,7,0),"")</f>
        <v/>
      </c>
      <c r="AD1169" t="str">
        <f>IFERROR(VLOOKUP($A1169,[3]库存报告使用数据!$A$1:$J$65536,10,0),"")</f>
        <v/>
      </c>
      <c r="AE1169" t="str">
        <f>IFERROR(VLOOKUP($A1169,[3]库存报告使用数据!$A$1:$M$65536,13,0),"")</f>
        <v/>
      </c>
      <c r="AF1169" s="20" t="str">
        <f t="shared" si="312"/>
        <v/>
      </c>
      <c r="AG1169" s="20" t="str">
        <f t="shared" si="313"/>
        <v/>
      </c>
      <c r="AH1169" s="20" t="str">
        <f t="shared" si="314"/>
        <v/>
      </c>
      <c r="AI1169" s="20" t="str">
        <f t="shared" si="315"/>
        <v/>
      </c>
      <c r="AJ1169">
        <f>IFERROR(VLOOKUP($B1169,[4]库存报告使用数据!$A$1:$B$65536,2,0),0)</f>
        <v>0</v>
      </c>
      <c r="AK1169">
        <f>IFERROR(VLOOKUP($B1169,[4]库存报告使用数据!$A$1:$C$65536,3,0),)</f>
        <v>0</v>
      </c>
      <c r="AL1169">
        <f>IFERROR(VLOOKUP($B1169,[4]库存报告使用数据!$A$1:$D$65536,4,0),)</f>
        <v>0</v>
      </c>
      <c r="AM1169">
        <f>IFERROR(VLOOKUP($B1169,[4]库存报告使用数据!$A$1:$E$65536,5,0),)</f>
        <v>0</v>
      </c>
      <c r="AN1169" s="20" t="str">
        <f t="shared" si="316"/>
        <v/>
      </c>
      <c r="AO1169" s="20" t="str">
        <f t="shared" si="317"/>
        <v/>
      </c>
      <c r="AP1169" s="20" t="str">
        <f t="shared" si="318"/>
        <v/>
      </c>
      <c r="AQ1169" s="20" t="str">
        <f t="shared" si="319"/>
        <v/>
      </c>
      <c r="AR1169" s="32">
        <f t="shared" si="320"/>
        <v>0</v>
      </c>
      <c r="AS1169" s="32">
        <f t="shared" si="321"/>
        <v>0</v>
      </c>
      <c r="AT1169" s="32">
        <f t="shared" si="322"/>
        <v>0</v>
      </c>
      <c r="AU1169" s="28" t="str">
        <f t="shared" si="323"/>
        <v>库存为0</v>
      </c>
      <c r="AV1169" s="34" t="str">
        <f>IFERROR(时间!$B$4+AU1169,"上周无销量")</f>
        <v>上周无销量</v>
      </c>
    </row>
    <row r="1170" spans="1:48">
      <c r="A1170" s="18" t="s">
        <v>1215</v>
      </c>
      <c r="B1170" t="str">
        <f>VLOOKUP(A1170,'[1]sku-asin（子）'!$A:$B,2,0)</f>
        <v>B073XJQR6K</v>
      </c>
      <c r="C1170" t="str">
        <f>VLOOKUP(A1170,'[1]子sku-父sku'!$A:$B,2,0)</f>
        <v>MY-LYRound020</v>
      </c>
      <c r="D1170" s="28">
        <f>IFERROR(VLOOKUP(A1170,[2]库存报告使用数据处理!$A:$C,3,0),0)</f>
        <v>0</v>
      </c>
      <c r="E1170" s="28">
        <f>IFERROR(VLOOKUP(A1170,[2]库存报告使用数据处理!$A:$D,4,0),0)</f>
        <v>1</v>
      </c>
      <c r="F1170" s="28">
        <f>IFERROR(VLOOKUP(A1170,[2]库存报告使用数据处理!$A:$E,5,0),0)</f>
        <v>0</v>
      </c>
      <c r="G1170" s="28">
        <f>IFERROR(VLOOKUP(A1170,[2]库存报告使用数据处理!$A:$F,6,0),0)</f>
        <v>0</v>
      </c>
      <c r="H1170" s="29">
        <f>IFERROR(VLOOKUP(A1170,[2]库存报告使用数据处理!$A:$G,7,0),0)</f>
        <v>24.99</v>
      </c>
      <c r="I1170">
        <f>IFERROR(VLOOKUP(A1170,[5]数据处理!$A:$B,2,0),0)</f>
        <v>1</v>
      </c>
      <c r="J1170" s="30">
        <f>IFERROR(VLOOKUP(A1170,[5]数据处理!$A:$D,4,0),0)</f>
        <v>0</v>
      </c>
      <c r="K1170" s="30">
        <f>IFERROR(VLOOKUP(A1170,[5]数据处理!$A:$E,5,0),0)</f>
        <v>0</v>
      </c>
      <c r="L1170" s="30">
        <f>IFERROR(VLOOKUP(A1170,[5]数据处理!$A:$G,7,0),0)</f>
        <v>0</v>
      </c>
      <c r="M1170">
        <f t="shared" si="307"/>
        <v>1</v>
      </c>
      <c r="N1170">
        <f>IFERROR(VLOOKUP(A1170,[5]数据处理!$A:$C,3,0),0)</f>
        <v>0</v>
      </c>
      <c r="O1170">
        <f>IFERROR(VLOOKUP($A1170,[5]数据处理!$A:$N,14,0),0)</f>
        <v>0</v>
      </c>
      <c r="P1170" t="str">
        <f>IFERROR(VLOOKUP($A1170,[3]库存报告使用数据!$A$1:$B$65536,2,0),"")</f>
        <v/>
      </c>
      <c r="Q1170" t="str">
        <f>IFERROR(VLOOKUP($A1170,[3]库存报告使用数据!$A$1:$E$65536,5,0),"")</f>
        <v/>
      </c>
      <c r="R1170" t="str">
        <f>IFERROR(VLOOKUP($A1170,[3]库存报告使用数据!$A$1:$H$65536,8,0),"")</f>
        <v/>
      </c>
      <c r="S1170" t="str">
        <f>IFERROR(VLOOKUP($A1170,[3]库存报告使用数据!$A$1:$K$65536,11,0),"")</f>
        <v/>
      </c>
      <c r="T1170" t="str">
        <f>IFERROR(VLOOKUP($A1170,[3]库存报告使用数据!$A$1:$C$65536,3,0),"")</f>
        <v/>
      </c>
      <c r="U1170" t="str">
        <f>IFERROR(VLOOKUP($A1170,[3]库存报告使用数据!$A$1:$F$65536,6,0),"")</f>
        <v/>
      </c>
      <c r="V1170" t="str">
        <f>IFERROR(VLOOKUP($A1170,[3]库存报告使用数据!$A$1:$I$65536,9,0),"")</f>
        <v/>
      </c>
      <c r="W1170" t="str">
        <f>IFERROR(VLOOKUP($A1170,[3]库存报告使用数据!$A$1:$L$65536,12,0),"")</f>
        <v/>
      </c>
      <c r="X1170" s="20" t="str">
        <f t="shared" si="308"/>
        <v/>
      </c>
      <c r="Y1170" s="20" t="str">
        <f t="shared" si="309"/>
        <v/>
      </c>
      <c r="Z1170" s="20" t="str">
        <f t="shared" si="310"/>
        <v/>
      </c>
      <c r="AA1170" s="20" t="str">
        <f t="shared" si="311"/>
        <v/>
      </c>
      <c r="AB1170" t="str">
        <f>IFERROR(VLOOKUP($A1170,[3]库存报告使用数据!$A$1:$D$65536,4,0),"")</f>
        <v/>
      </c>
      <c r="AC1170" t="str">
        <f>IFERROR(VLOOKUP($A1170,[3]库存报告使用数据!$A$1:$G$65536,7,0),"")</f>
        <v/>
      </c>
      <c r="AD1170" t="str">
        <f>IFERROR(VLOOKUP($A1170,[3]库存报告使用数据!$A$1:$J$65536,10,0),"")</f>
        <v/>
      </c>
      <c r="AE1170" t="str">
        <f>IFERROR(VLOOKUP($A1170,[3]库存报告使用数据!$A$1:$M$65536,13,0),"")</f>
        <v/>
      </c>
      <c r="AF1170" s="20" t="str">
        <f t="shared" si="312"/>
        <v/>
      </c>
      <c r="AG1170" s="20" t="str">
        <f t="shared" si="313"/>
        <v/>
      </c>
      <c r="AH1170" s="20" t="str">
        <f t="shared" si="314"/>
        <v/>
      </c>
      <c r="AI1170" s="20" t="str">
        <f t="shared" si="315"/>
        <v/>
      </c>
      <c r="AJ1170">
        <f>IFERROR(VLOOKUP($B1170,[4]库存报告使用数据!$A$1:$B$65536,2,0),0)</f>
        <v>0</v>
      </c>
      <c r="AK1170">
        <f>IFERROR(VLOOKUP($B1170,[4]库存报告使用数据!$A$1:$C$65536,3,0),)</f>
        <v>0</v>
      </c>
      <c r="AL1170">
        <f>IFERROR(VLOOKUP($B1170,[4]库存报告使用数据!$A$1:$D$65536,4,0),)</f>
        <v>0</v>
      </c>
      <c r="AM1170">
        <f>IFERROR(VLOOKUP($B1170,[4]库存报告使用数据!$A$1:$E$65536,5,0),)</f>
        <v>0</v>
      </c>
      <c r="AN1170" s="20" t="str">
        <f t="shared" si="316"/>
        <v/>
      </c>
      <c r="AO1170" s="20" t="str">
        <f t="shared" si="317"/>
        <v/>
      </c>
      <c r="AP1170" s="20" t="str">
        <f t="shared" si="318"/>
        <v/>
      </c>
      <c r="AQ1170" s="20" t="str">
        <f t="shared" si="319"/>
        <v/>
      </c>
      <c r="AR1170" s="32">
        <f t="shared" si="320"/>
        <v>0</v>
      </c>
      <c r="AS1170" s="32">
        <f t="shared" si="321"/>
        <v>0</v>
      </c>
      <c r="AT1170" s="32">
        <f t="shared" si="322"/>
        <v>1</v>
      </c>
      <c r="AU1170" s="28" t="str">
        <f t="shared" si="323"/>
        <v>库存为1</v>
      </c>
      <c r="AV1170" s="34" t="str">
        <f>IFERROR(时间!$B$4+AU1170,"上周无销量")</f>
        <v>上周无销量</v>
      </c>
    </row>
    <row r="1171" spans="1:48">
      <c r="A1171" s="18" t="s">
        <v>1216</v>
      </c>
      <c r="B1171" t="str">
        <f>VLOOKUP(A1171,'[1]sku-asin（子）'!$A:$B,2,0)</f>
        <v>B0787RFRKJ</v>
      </c>
      <c r="C1171" t="str">
        <f>VLOOKUP(A1171,'[1]子sku-父sku'!$A:$B,2,0)</f>
        <v>MY-LYRound020</v>
      </c>
      <c r="D1171" s="28">
        <f>IFERROR(VLOOKUP(A1171,[2]库存报告使用数据处理!$A:$C,3,0),0)</f>
        <v>0</v>
      </c>
      <c r="E1171" s="28">
        <f>IFERROR(VLOOKUP(A1171,[2]库存报告使用数据处理!$A:$D,4,0),0)</f>
        <v>0</v>
      </c>
      <c r="F1171" s="28">
        <f>IFERROR(VLOOKUP(A1171,[2]库存报告使用数据处理!$A:$E,5,0),0)</f>
        <v>0</v>
      </c>
      <c r="G1171" s="28">
        <f>IFERROR(VLOOKUP(A1171,[2]库存报告使用数据处理!$A:$F,6,0),0)</f>
        <v>0</v>
      </c>
      <c r="H1171" s="29">
        <f>IFERROR(VLOOKUP(A1171,[2]库存报告使用数据处理!$A:$G,7,0),0)</f>
        <v>0</v>
      </c>
      <c r="I1171">
        <f>IFERROR(VLOOKUP(A1171,[5]数据处理!$A:$B,2,0),0)</f>
        <v>0</v>
      </c>
      <c r="J1171" s="30">
        <f>IFERROR(VLOOKUP(A1171,[5]数据处理!$A:$D,4,0),0)</f>
        <v>0</v>
      </c>
      <c r="K1171" s="30">
        <f>IFERROR(VLOOKUP(A1171,[5]数据处理!$A:$E,5,0),0)</f>
        <v>0</v>
      </c>
      <c r="L1171" s="30">
        <f>IFERROR(VLOOKUP(A1171,[5]数据处理!$A:$G,7,0),0)</f>
        <v>0</v>
      </c>
      <c r="M1171">
        <f t="shared" si="307"/>
        <v>0</v>
      </c>
      <c r="N1171">
        <f>IFERROR(VLOOKUP(A1171,[5]数据处理!$A:$C,3,0),0)</f>
        <v>0</v>
      </c>
      <c r="O1171">
        <f>IFERROR(VLOOKUP($A1171,[5]数据处理!$A:$N,14,0),0)</f>
        <v>0</v>
      </c>
      <c r="P1171" t="str">
        <f>IFERROR(VLOOKUP($A1171,[3]库存报告使用数据!$A$1:$B$65536,2,0),"")</f>
        <v/>
      </c>
      <c r="Q1171" t="str">
        <f>IFERROR(VLOOKUP($A1171,[3]库存报告使用数据!$A$1:$E$65536,5,0),"")</f>
        <v/>
      </c>
      <c r="R1171" t="str">
        <f>IFERROR(VLOOKUP($A1171,[3]库存报告使用数据!$A$1:$H$65536,8,0),"")</f>
        <v/>
      </c>
      <c r="S1171" t="str">
        <f>IFERROR(VLOOKUP($A1171,[3]库存报告使用数据!$A$1:$K$65536,11,0),"")</f>
        <v/>
      </c>
      <c r="T1171" t="str">
        <f>IFERROR(VLOOKUP($A1171,[3]库存报告使用数据!$A$1:$C$65536,3,0),"")</f>
        <v/>
      </c>
      <c r="U1171" t="str">
        <f>IFERROR(VLOOKUP($A1171,[3]库存报告使用数据!$A$1:$F$65536,6,0),"")</f>
        <v/>
      </c>
      <c r="V1171" t="str">
        <f>IFERROR(VLOOKUP($A1171,[3]库存报告使用数据!$A$1:$I$65536,9,0),"")</f>
        <v/>
      </c>
      <c r="W1171" t="str">
        <f>IFERROR(VLOOKUP($A1171,[3]库存报告使用数据!$A$1:$L$65536,12,0),"")</f>
        <v/>
      </c>
      <c r="X1171" s="20" t="str">
        <f t="shared" si="308"/>
        <v/>
      </c>
      <c r="Y1171" s="20" t="str">
        <f t="shared" si="309"/>
        <v/>
      </c>
      <c r="Z1171" s="20" t="str">
        <f t="shared" si="310"/>
        <v/>
      </c>
      <c r="AA1171" s="20" t="str">
        <f t="shared" si="311"/>
        <v/>
      </c>
      <c r="AB1171" t="str">
        <f>IFERROR(VLOOKUP($A1171,[3]库存报告使用数据!$A$1:$D$65536,4,0),"")</f>
        <v/>
      </c>
      <c r="AC1171" t="str">
        <f>IFERROR(VLOOKUP($A1171,[3]库存报告使用数据!$A$1:$G$65536,7,0),"")</f>
        <v/>
      </c>
      <c r="AD1171" t="str">
        <f>IFERROR(VLOOKUP($A1171,[3]库存报告使用数据!$A$1:$J$65536,10,0),"")</f>
        <v/>
      </c>
      <c r="AE1171" t="str">
        <f>IFERROR(VLOOKUP($A1171,[3]库存报告使用数据!$A$1:$M$65536,13,0),"")</f>
        <v/>
      </c>
      <c r="AF1171" s="20" t="str">
        <f t="shared" si="312"/>
        <v/>
      </c>
      <c r="AG1171" s="20" t="str">
        <f t="shared" si="313"/>
        <v/>
      </c>
      <c r="AH1171" s="20" t="str">
        <f t="shared" si="314"/>
        <v/>
      </c>
      <c r="AI1171" s="20" t="str">
        <f t="shared" si="315"/>
        <v/>
      </c>
      <c r="AJ1171">
        <f>IFERROR(VLOOKUP($B1171,[4]库存报告使用数据!$A$1:$B$65536,2,0),0)</f>
        <v>0</v>
      </c>
      <c r="AK1171">
        <f>IFERROR(VLOOKUP($B1171,[4]库存报告使用数据!$A$1:$C$65536,3,0),)</f>
        <v>0</v>
      </c>
      <c r="AL1171">
        <f>IFERROR(VLOOKUP($B1171,[4]库存报告使用数据!$A$1:$D$65536,4,0),)</f>
        <v>0</v>
      </c>
      <c r="AM1171">
        <f>IFERROR(VLOOKUP($B1171,[4]库存报告使用数据!$A$1:$E$65536,5,0),)</f>
        <v>0</v>
      </c>
      <c r="AN1171" s="20" t="str">
        <f t="shared" si="316"/>
        <v/>
      </c>
      <c r="AO1171" s="20" t="str">
        <f t="shared" si="317"/>
        <v/>
      </c>
      <c r="AP1171" s="20" t="str">
        <f t="shared" si="318"/>
        <v/>
      </c>
      <c r="AQ1171" s="20" t="str">
        <f t="shared" si="319"/>
        <v/>
      </c>
      <c r="AR1171" s="32">
        <f t="shared" si="320"/>
        <v>0</v>
      </c>
      <c r="AS1171" s="32">
        <f t="shared" si="321"/>
        <v>0</v>
      </c>
      <c r="AT1171" s="32">
        <f t="shared" si="322"/>
        <v>0</v>
      </c>
      <c r="AU1171" s="28" t="str">
        <f t="shared" si="323"/>
        <v>库存为0</v>
      </c>
      <c r="AV1171" s="34" t="str">
        <f>IFERROR(时间!$B$4+AU1171,"上周无销量")</f>
        <v>上周无销量</v>
      </c>
    </row>
    <row r="1172" spans="1:48">
      <c r="A1172" s="18" t="s">
        <v>1217</v>
      </c>
      <c r="B1172" t="str">
        <f>VLOOKUP(A1172,'[1]sku-asin（子）'!$A:$B,2,0)</f>
        <v>B0787QDQ7J</v>
      </c>
      <c r="C1172" t="str">
        <f>VLOOKUP(A1172,'[1]子sku-父sku'!$A:$B,2,0)</f>
        <v>MY-LYRound020</v>
      </c>
      <c r="D1172" s="28">
        <f>IFERROR(VLOOKUP(A1172,[2]库存报告使用数据处理!$A:$C,3,0),0)</f>
        <v>0</v>
      </c>
      <c r="E1172" s="28">
        <f>IFERROR(VLOOKUP(A1172,[2]库存报告使用数据处理!$A:$D,4,0),0)</f>
        <v>0</v>
      </c>
      <c r="F1172" s="28">
        <f>IFERROR(VLOOKUP(A1172,[2]库存报告使用数据处理!$A:$E,5,0),0)</f>
        <v>0</v>
      </c>
      <c r="G1172" s="28">
        <f>IFERROR(VLOOKUP(A1172,[2]库存报告使用数据处理!$A:$F,6,0),0)</f>
        <v>0</v>
      </c>
      <c r="H1172" s="29">
        <f>IFERROR(VLOOKUP(A1172,[2]库存报告使用数据处理!$A:$G,7,0),0)</f>
        <v>0</v>
      </c>
      <c r="I1172">
        <f>IFERROR(VLOOKUP(A1172,[5]数据处理!$A:$B,2,0),0)</f>
        <v>2</v>
      </c>
      <c r="J1172" s="30">
        <f>IFERROR(VLOOKUP(A1172,[5]数据处理!$A:$D,4,0),0)</f>
        <v>0</v>
      </c>
      <c r="K1172" s="30">
        <f>IFERROR(VLOOKUP(A1172,[5]数据处理!$A:$E,5,0),0)</f>
        <v>0</v>
      </c>
      <c r="L1172" s="30">
        <f>IFERROR(VLOOKUP(A1172,[5]数据处理!$A:$G,7,0),0)</f>
        <v>0</v>
      </c>
      <c r="M1172">
        <f t="shared" si="307"/>
        <v>2</v>
      </c>
      <c r="N1172">
        <f>IFERROR(VLOOKUP(A1172,[5]数据处理!$A:$C,3,0),0)</f>
        <v>0</v>
      </c>
      <c r="O1172">
        <f>IFERROR(VLOOKUP($A1172,[5]数据处理!$A:$N,14,0),0)</f>
        <v>0</v>
      </c>
      <c r="P1172" t="str">
        <f>IFERROR(VLOOKUP($A1172,[3]库存报告使用数据!$A$1:$B$65536,2,0),"")</f>
        <v/>
      </c>
      <c r="Q1172" t="str">
        <f>IFERROR(VLOOKUP($A1172,[3]库存报告使用数据!$A$1:$E$65536,5,0),"")</f>
        <v/>
      </c>
      <c r="R1172" t="str">
        <f>IFERROR(VLOOKUP($A1172,[3]库存报告使用数据!$A$1:$H$65536,8,0),"")</f>
        <v/>
      </c>
      <c r="S1172" t="str">
        <f>IFERROR(VLOOKUP($A1172,[3]库存报告使用数据!$A$1:$K$65536,11,0),"")</f>
        <v/>
      </c>
      <c r="T1172" t="str">
        <f>IFERROR(VLOOKUP($A1172,[3]库存报告使用数据!$A$1:$C$65536,3,0),"")</f>
        <v/>
      </c>
      <c r="U1172" t="str">
        <f>IFERROR(VLOOKUP($A1172,[3]库存报告使用数据!$A$1:$F$65536,6,0),"")</f>
        <v/>
      </c>
      <c r="V1172" t="str">
        <f>IFERROR(VLOOKUP($A1172,[3]库存报告使用数据!$A$1:$I$65536,9,0),"")</f>
        <v/>
      </c>
      <c r="W1172" t="str">
        <f>IFERROR(VLOOKUP($A1172,[3]库存报告使用数据!$A$1:$L$65536,12,0),"")</f>
        <v/>
      </c>
      <c r="X1172" s="20" t="str">
        <f t="shared" si="308"/>
        <v/>
      </c>
      <c r="Y1172" s="20" t="str">
        <f t="shared" si="309"/>
        <v/>
      </c>
      <c r="Z1172" s="20" t="str">
        <f t="shared" si="310"/>
        <v/>
      </c>
      <c r="AA1172" s="20" t="str">
        <f t="shared" si="311"/>
        <v/>
      </c>
      <c r="AB1172" t="str">
        <f>IFERROR(VLOOKUP($A1172,[3]库存报告使用数据!$A$1:$D$65536,4,0),"")</f>
        <v/>
      </c>
      <c r="AC1172" t="str">
        <f>IFERROR(VLOOKUP($A1172,[3]库存报告使用数据!$A$1:$G$65536,7,0),"")</f>
        <v/>
      </c>
      <c r="AD1172" t="str">
        <f>IFERROR(VLOOKUP($A1172,[3]库存报告使用数据!$A$1:$J$65536,10,0),"")</f>
        <v/>
      </c>
      <c r="AE1172" t="str">
        <f>IFERROR(VLOOKUP($A1172,[3]库存报告使用数据!$A$1:$M$65536,13,0),"")</f>
        <v/>
      </c>
      <c r="AF1172" s="20" t="str">
        <f t="shared" si="312"/>
        <v/>
      </c>
      <c r="AG1172" s="20" t="str">
        <f t="shared" si="313"/>
        <v/>
      </c>
      <c r="AH1172" s="20" t="str">
        <f t="shared" si="314"/>
        <v/>
      </c>
      <c r="AI1172" s="20" t="str">
        <f t="shared" si="315"/>
        <v/>
      </c>
      <c r="AJ1172">
        <f>IFERROR(VLOOKUP($B1172,[4]库存报告使用数据!$A$1:$B$65536,2,0),0)</f>
        <v>2</v>
      </c>
      <c r="AK1172">
        <f>IFERROR(VLOOKUP($B1172,[4]库存报告使用数据!$A$1:$C$65536,3,0),)</f>
        <v>2</v>
      </c>
      <c r="AL1172">
        <f>IFERROR(VLOOKUP($B1172,[4]库存报告使用数据!$A$1:$D$65536,4,0),)</f>
        <v>0</v>
      </c>
      <c r="AM1172">
        <f>IFERROR(VLOOKUP($B1172,[4]库存报告使用数据!$A$1:$E$65536,5,0),)</f>
        <v>2</v>
      </c>
      <c r="AN1172" s="20">
        <f t="shared" si="316"/>
        <v>0</v>
      </c>
      <c r="AO1172" s="20">
        <f t="shared" si="317"/>
        <v>0</v>
      </c>
      <c r="AP1172" s="20" t="str">
        <f t="shared" si="318"/>
        <v/>
      </c>
      <c r="AQ1172" s="20">
        <f t="shared" si="319"/>
        <v>0</v>
      </c>
      <c r="AR1172" s="32">
        <f t="shared" si="320"/>
        <v>0</v>
      </c>
      <c r="AS1172" s="32">
        <f t="shared" si="321"/>
        <v>0</v>
      </c>
      <c r="AT1172" s="32">
        <f t="shared" si="322"/>
        <v>2</v>
      </c>
      <c r="AU1172" s="28" t="str">
        <f t="shared" si="323"/>
        <v>库存为2</v>
      </c>
      <c r="AV1172" s="34" t="str">
        <f>IFERROR(时间!$B$4+AU1172,"上周无销量")</f>
        <v>上周无销量</v>
      </c>
    </row>
    <row r="1173" spans="1:48">
      <c r="A1173" s="18" t="s">
        <v>1218</v>
      </c>
      <c r="B1173" t="str">
        <f>VLOOKUP(A1173,'[1]sku-asin（子）'!$A:$B,2,0)</f>
        <v>B0787SBRT7</v>
      </c>
      <c r="C1173" t="str">
        <f>VLOOKUP(A1173,'[1]子sku-父sku'!$A:$B,2,0)</f>
        <v>MY-LYRound020</v>
      </c>
      <c r="D1173" s="28">
        <f>IFERROR(VLOOKUP(A1173,[2]库存报告使用数据处理!$A:$C,3,0),0)</f>
        <v>0</v>
      </c>
      <c r="E1173" s="28">
        <f>IFERROR(VLOOKUP(A1173,[2]库存报告使用数据处理!$A:$D,4,0),0)</f>
        <v>1</v>
      </c>
      <c r="F1173" s="28">
        <f>IFERROR(VLOOKUP(A1173,[2]库存报告使用数据处理!$A:$E,5,0),0)</f>
        <v>0</v>
      </c>
      <c r="G1173" s="28">
        <f>IFERROR(VLOOKUP(A1173,[2]库存报告使用数据处理!$A:$F,6,0),0)</f>
        <v>1</v>
      </c>
      <c r="H1173" s="29">
        <f>IFERROR(VLOOKUP(A1173,[2]库存报告使用数据处理!$A:$G,7,0),0)</f>
        <v>22.445</v>
      </c>
      <c r="I1173">
        <f>IFERROR(VLOOKUP(A1173,[5]数据处理!$A:$B,2,0),0)</f>
        <v>0</v>
      </c>
      <c r="J1173" s="30">
        <f>IFERROR(VLOOKUP(A1173,[5]数据处理!$A:$D,4,0),0)</f>
        <v>0</v>
      </c>
      <c r="K1173" s="30">
        <f>IFERROR(VLOOKUP(A1173,[5]数据处理!$A:$E,5,0),0)</f>
        <v>0</v>
      </c>
      <c r="L1173" s="30">
        <f>IFERROR(VLOOKUP(A1173,[5]数据处理!$A:$G,7,0),0)</f>
        <v>0</v>
      </c>
      <c r="M1173">
        <f t="shared" si="307"/>
        <v>0</v>
      </c>
      <c r="N1173">
        <f>IFERROR(VLOOKUP(A1173,[5]数据处理!$A:$C,3,0),0)</f>
        <v>0</v>
      </c>
      <c r="O1173">
        <f>IFERROR(VLOOKUP($A1173,[5]数据处理!$A:$N,14,0),0)</f>
        <v>0</v>
      </c>
      <c r="P1173" t="str">
        <f>IFERROR(VLOOKUP($A1173,[3]库存报告使用数据!$A$1:$B$65536,2,0),"")</f>
        <v/>
      </c>
      <c r="Q1173" t="str">
        <f>IFERROR(VLOOKUP($A1173,[3]库存报告使用数据!$A$1:$E$65536,5,0),"")</f>
        <v/>
      </c>
      <c r="R1173" t="str">
        <f>IFERROR(VLOOKUP($A1173,[3]库存报告使用数据!$A$1:$H$65536,8,0),"")</f>
        <v/>
      </c>
      <c r="S1173" t="str">
        <f>IFERROR(VLOOKUP($A1173,[3]库存报告使用数据!$A$1:$K$65536,11,0),"")</f>
        <v/>
      </c>
      <c r="T1173" t="str">
        <f>IFERROR(VLOOKUP($A1173,[3]库存报告使用数据!$A$1:$C$65536,3,0),"")</f>
        <v/>
      </c>
      <c r="U1173" t="str">
        <f>IFERROR(VLOOKUP($A1173,[3]库存报告使用数据!$A$1:$F$65536,6,0),"")</f>
        <v/>
      </c>
      <c r="V1173" t="str">
        <f>IFERROR(VLOOKUP($A1173,[3]库存报告使用数据!$A$1:$I$65536,9,0),"")</f>
        <v/>
      </c>
      <c r="W1173" t="str">
        <f>IFERROR(VLOOKUP($A1173,[3]库存报告使用数据!$A$1:$L$65536,12,0),"")</f>
        <v/>
      </c>
      <c r="X1173" s="20" t="str">
        <f t="shared" si="308"/>
        <v/>
      </c>
      <c r="Y1173" s="20" t="str">
        <f t="shared" si="309"/>
        <v/>
      </c>
      <c r="Z1173" s="20" t="str">
        <f t="shared" si="310"/>
        <v/>
      </c>
      <c r="AA1173" s="20" t="str">
        <f t="shared" si="311"/>
        <v/>
      </c>
      <c r="AB1173" t="str">
        <f>IFERROR(VLOOKUP($A1173,[3]库存报告使用数据!$A$1:$D$65536,4,0),"")</f>
        <v/>
      </c>
      <c r="AC1173" t="str">
        <f>IFERROR(VLOOKUP($A1173,[3]库存报告使用数据!$A$1:$G$65536,7,0),"")</f>
        <v/>
      </c>
      <c r="AD1173" t="str">
        <f>IFERROR(VLOOKUP($A1173,[3]库存报告使用数据!$A$1:$J$65536,10,0),"")</f>
        <v/>
      </c>
      <c r="AE1173" t="str">
        <f>IFERROR(VLOOKUP($A1173,[3]库存报告使用数据!$A$1:$M$65536,13,0),"")</f>
        <v/>
      </c>
      <c r="AF1173" s="20" t="str">
        <f t="shared" si="312"/>
        <v/>
      </c>
      <c r="AG1173" s="20" t="str">
        <f t="shared" si="313"/>
        <v/>
      </c>
      <c r="AH1173" s="20" t="str">
        <f t="shared" si="314"/>
        <v/>
      </c>
      <c r="AI1173" s="20" t="str">
        <f t="shared" si="315"/>
        <v/>
      </c>
      <c r="AJ1173">
        <f>IFERROR(VLOOKUP($B1173,[4]库存报告使用数据!$A$1:$B$65536,2,0),0)</f>
        <v>0</v>
      </c>
      <c r="AK1173">
        <f>IFERROR(VLOOKUP($B1173,[4]库存报告使用数据!$A$1:$C$65536,3,0),)</f>
        <v>1</v>
      </c>
      <c r="AL1173">
        <f>IFERROR(VLOOKUP($B1173,[4]库存报告使用数据!$A$1:$D$65536,4,0),)</f>
        <v>0</v>
      </c>
      <c r="AM1173">
        <f>IFERROR(VLOOKUP($B1173,[4]库存报告使用数据!$A$1:$E$65536,5,0),)</f>
        <v>4</v>
      </c>
      <c r="AN1173" s="20" t="str">
        <f t="shared" si="316"/>
        <v/>
      </c>
      <c r="AO1173" s="20">
        <f t="shared" si="317"/>
        <v>1</v>
      </c>
      <c r="AP1173" s="20" t="str">
        <f t="shared" si="318"/>
        <v/>
      </c>
      <c r="AQ1173" s="20">
        <f t="shared" si="319"/>
        <v>0.25</v>
      </c>
      <c r="AR1173" s="32">
        <f t="shared" si="320"/>
        <v>0</v>
      </c>
      <c r="AS1173" s="32">
        <f t="shared" si="321"/>
        <v>0</v>
      </c>
      <c r="AT1173" s="32">
        <f t="shared" si="322"/>
        <v>0</v>
      </c>
      <c r="AU1173" s="28" t="str">
        <f t="shared" si="323"/>
        <v>库存为0</v>
      </c>
      <c r="AV1173" s="34" t="str">
        <f>IFERROR(时间!$B$4+AU1173,"上周无销量")</f>
        <v>上周无销量</v>
      </c>
    </row>
    <row r="1174" spans="1:48">
      <c r="A1174" s="18" t="s">
        <v>1219</v>
      </c>
      <c r="B1174" t="str">
        <f>VLOOKUP(A1174,'[1]sku-asin（子）'!$A:$B,2,0)</f>
        <v>B0787R3CJD</v>
      </c>
      <c r="C1174" t="str">
        <f>VLOOKUP(A1174,'[1]子sku-父sku'!$A:$B,2,0)</f>
        <v>MY-LYRound020</v>
      </c>
      <c r="D1174" s="28">
        <f>IFERROR(VLOOKUP(A1174,[2]库存报告使用数据处理!$A:$C,3,0),0)</f>
        <v>0</v>
      </c>
      <c r="E1174" s="28">
        <f>IFERROR(VLOOKUP(A1174,[2]库存报告使用数据处理!$A:$D,4,0),0)</f>
        <v>0</v>
      </c>
      <c r="F1174" s="28">
        <f>IFERROR(VLOOKUP(A1174,[2]库存报告使用数据处理!$A:$E,5,0),0)</f>
        <v>0</v>
      </c>
      <c r="G1174" s="28">
        <f>IFERROR(VLOOKUP(A1174,[2]库存报告使用数据处理!$A:$F,6,0),0)</f>
        <v>0</v>
      </c>
      <c r="H1174" s="29">
        <f>IFERROR(VLOOKUP(A1174,[2]库存报告使用数据处理!$A:$G,7,0),0)</f>
        <v>0</v>
      </c>
      <c r="I1174">
        <f>IFERROR(VLOOKUP(A1174,[5]数据处理!$A:$B,2,0),0)</f>
        <v>1</v>
      </c>
      <c r="J1174" s="30">
        <f>IFERROR(VLOOKUP(A1174,[5]数据处理!$A:$D,4,0),0)</f>
        <v>0</v>
      </c>
      <c r="K1174" s="30">
        <f>IFERROR(VLOOKUP(A1174,[5]数据处理!$A:$E,5,0),0)</f>
        <v>0</v>
      </c>
      <c r="L1174" s="30">
        <f>IFERROR(VLOOKUP(A1174,[5]数据处理!$A:$G,7,0),0)</f>
        <v>0</v>
      </c>
      <c r="M1174">
        <f t="shared" si="307"/>
        <v>1</v>
      </c>
      <c r="N1174">
        <f>IFERROR(VLOOKUP(A1174,[5]数据处理!$A:$C,3,0),0)</f>
        <v>0</v>
      </c>
      <c r="O1174">
        <f>IFERROR(VLOOKUP($A1174,[5]数据处理!$A:$N,14,0),0)</f>
        <v>0</v>
      </c>
      <c r="P1174" t="str">
        <f>IFERROR(VLOOKUP($A1174,[3]库存报告使用数据!$A$1:$B$65536,2,0),"")</f>
        <v/>
      </c>
      <c r="Q1174" t="str">
        <f>IFERROR(VLOOKUP($A1174,[3]库存报告使用数据!$A$1:$E$65536,5,0),"")</f>
        <v/>
      </c>
      <c r="R1174" t="str">
        <f>IFERROR(VLOOKUP($A1174,[3]库存报告使用数据!$A$1:$H$65536,8,0),"")</f>
        <v/>
      </c>
      <c r="S1174" t="str">
        <f>IFERROR(VLOOKUP($A1174,[3]库存报告使用数据!$A$1:$K$65536,11,0),"")</f>
        <v/>
      </c>
      <c r="T1174" t="str">
        <f>IFERROR(VLOOKUP($A1174,[3]库存报告使用数据!$A$1:$C$65536,3,0),"")</f>
        <v/>
      </c>
      <c r="U1174" t="str">
        <f>IFERROR(VLOOKUP($A1174,[3]库存报告使用数据!$A$1:$F$65536,6,0),"")</f>
        <v/>
      </c>
      <c r="V1174" t="str">
        <f>IFERROR(VLOOKUP($A1174,[3]库存报告使用数据!$A$1:$I$65536,9,0),"")</f>
        <v/>
      </c>
      <c r="W1174" t="str">
        <f>IFERROR(VLOOKUP($A1174,[3]库存报告使用数据!$A$1:$L$65536,12,0),"")</f>
        <v/>
      </c>
      <c r="X1174" s="20" t="str">
        <f t="shared" si="308"/>
        <v/>
      </c>
      <c r="Y1174" s="20" t="str">
        <f t="shared" si="309"/>
        <v/>
      </c>
      <c r="Z1174" s="20" t="str">
        <f t="shared" si="310"/>
        <v/>
      </c>
      <c r="AA1174" s="20" t="str">
        <f t="shared" si="311"/>
        <v/>
      </c>
      <c r="AB1174" t="str">
        <f>IFERROR(VLOOKUP($A1174,[3]库存报告使用数据!$A$1:$D$65536,4,0),"")</f>
        <v/>
      </c>
      <c r="AC1174" t="str">
        <f>IFERROR(VLOOKUP($A1174,[3]库存报告使用数据!$A$1:$G$65536,7,0),"")</f>
        <v/>
      </c>
      <c r="AD1174" t="str">
        <f>IFERROR(VLOOKUP($A1174,[3]库存报告使用数据!$A$1:$J$65536,10,0),"")</f>
        <v/>
      </c>
      <c r="AE1174" t="str">
        <f>IFERROR(VLOOKUP($A1174,[3]库存报告使用数据!$A$1:$M$65536,13,0),"")</f>
        <v/>
      </c>
      <c r="AF1174" s="20" t="str">
        <f t="shared" si="312"/>
        <v/>
      </c>
      <c r="AG1174" s="20" t="str">
        <f t="shared" si="313"/>
        <v/>
      </c>
      <c r="AH1174" s="20" t="str">
        <f t="shared" si="314"/>
        <v/>
      </c>
      <c r="AI1174" s="20" t="str">
        <f t="shared" si="315"/>
        <v/>
      </c>
      <c r="AJ1174">
        <f>IFERROR(VLOOKUP($B1174,[4]库存报告使用数据!$A$1:$B$65536,2,0),0)</f>
        <v>0</v>
      </c>
      <c r="AK1174">
        <f>IFERROR(VLOOKUP($B1174,[4]库存报告使用数据!$A$1:$C$65536,3,0),)</f>
        <v>0</v>
      </c>
      <c r="AL1174">
        <f>IFERROR(VLOOKUP($B1174,[4]库存报告使用数据!$A$1:$D$65536,4,0),)</f>
        <v>0</v>
      </c>
      <c r="AM1174">
        <f>IFERROR(VLOOKUP($B1174,[4]库存报告使用数据!$A$1:$E$65536,5,0),)</f>
        <v>0</v>
      </c>
      <c r="AN1174" s="20" t="str">
        <f t="shared" si="316"/>
        <v/>
      </c>
      <c r="AO1174" s="20" t="str">
        <f t="shared" si="317"/>
        <v/>
      </c>
      <c r="AP1174" s="20" t="str">
        <f t="shared" si="318"/>
        <v/>
      </c>
      <c r="AQ1174" s="20" t="str">
        <f t="shared" si="319"/>
        <v/>
      </c>
      <c r="AR1174" s="32">
        <f t="shared" si="320"/>
        <v>0</v>
      </c>
      <c r="AS1174" s="32">
        <f t="shared" si="321"/>
        <v>0</v>
      </c>
      <c r="AT1174" s="32">
        <f t="shared" si="322"/>
        <v>1</v>
      </c>
      <c r="AU1174" s="28" t="str">
        <f t="shared" si="323"/>
        <v>库存为1</v>
      </c>
      <c r="AV1174" s="34" t="str">
        <f>IFERROR(时间!$B$4+AU1174,"上周无销量")</f>
        <v>上周无销量</v>
      </c>
    </row>
    <row r="1175" spans="1:48">
      <c r="A1175" s="18" t="s">
        <v>1220</v>
      </c>
      <c r="B1175" t="str">
        <f>VLOOKUP(A1175,'[1]sku-asin（子）'!$A:$B,2,0)</f>
        <v>B073XKLNR1</v>
      </c>
      <c r="C1175" t="str">
        <f>VLOOKUP(A1175,'[1]子sku-父sku'!$A:$B,2,0)</f>
        <v>MY-LYRound020</v>
      </c>
      <c r="D1175" s="28">
        <f>IFERROR(VLOOKUP(A1175,[2]库存报告使用数据处理!$A:$C,3,0),0)</f>
        <v>0</v>
      </c>
      <c r="E1175" s="28">
        <f>IFERROR(VLOOKUP(A1175,[2]库存报告使用数据处理!$A:$D,4,0),0)</f>
        <v>0</v>
      </c>
      <c r="F1175" s="28">
        <f>IFERROR(VLOOKUP(A1175,[2]库存报告使用数据处理!$A:$E,5,0),0)</f>
        <v>1</v>
      </c>
      <c r="G1175" s="28">
        <f>IFERROR(VLOOKUP(A1175,[2]库存报告使用数据处理!$A:$F,6,0),0)</f>
        <v>0</v>
      </c>
      <c r="H1175" s="29">
        <f>IFERROR(VLOOKUP(A1175,[2]库存报告使用数据处理!$A:$G,7,0),0)</f>
        <v>17.5</v>
      </c>
      <c r="I1175">
        <f>IFERROR(VLOOKUP(A1175,[5]数据处理!$A:$B,2,0),0)</f>
        <v>0</v>
      </c>
      <c r="J1175" s="30">
        <f>IFERROR(VLOOKUP(A1175,[5]数据处理!$A:$D,4,0),0)</f>
        <v>0</v>
      </c>
      <c r="K1175" s="30">
        <f>IFERROR(VLOOKUP(A1175,[5]数据处理!$A:$E,5,0),0)</f>
        <v>0</v>
      </c>
      <c r="L1175" s="30">
        <f>IFERROR(VLOOKUP(A1175,[5]数据处理!$A:$G,7,0),0)</f>
        <v>0</v>
      </c>
      <c r="M1175">
        <f t="shared" si="307"/>
        <v>0</v>
      </c>
      <c r="N1175">
        <f>IFERROR(VLOOKUP(A1175,[5]数据处理!$A:$C,3,0),0)</f>
        <v>0</v>
      </c>
      <c r="O1175">
        <f>IFERROR(VLOOKUP($A1175,[5]数据处理!$A:$N,14,0),0)</f>
        <v>0</v>
      </c>
      <c r="P1175" t="str">
        <f>IFERROR(VLOOKUP($A1175,[3]库存报告使用数据!$A$1:$B$65536,2,0),"")</f>
        <v/>
      </c>
      <c r="Q1175" t="str">
        <f>IFERROR(VLOOKUP($A1175,[3]库存报告使用数据!$A$1:$E$65536,5,0),"")</f>
        <v/>
      </c>
      <c r="R1175" t="str">
        <f>IFERROR(VLOOKUP($A1175,[3]库存报告使用数据!$A$1:$H$65536,8,0),"")</f>
        <v/>
      </c>
      <c r="S1175" t="str">
        <f>IFERROR(VLOOKUP($A1175,[3]库存报告使用数据!$A$1:$K$65536,11,0),"")</f>
        <v/>
      </c>
      <c r="T1175" t="str">
        <f>IFERROR(VLOOKUP($A1175,[3]库存报告使用数据!$A$1:$C$65536,3,0),"")</f>
        <v/>
      </c>
      <c r="U1175" t="str">
        <f>IFERROR(VLOOKUP($A1175,[3]库存报告使用数据!$A$1:$F$65536,6,0),"")</f>
        <v/>
      </c>
      <c r="V1175" t="str">
        <f>IFERROR(VLOOKUP($A1175,[3]库存报告使用数据!$A$1:$I$65536,9,0),"")</f>
        <v/>
      </c>
      <c r="W1175" t="str">
        <f>IFERROR(VLOOKUP($A1175,[3]库存报告使用数据!$A$1:$L$65536,12,0),"")</f>
        <v/>
      </c>
      <c r="X1175" s="20" t="str">
        <f t="shared" si="308"/>
        <v/>
      </c>
      <c r="Y1175" s="20" t="str">
        <f t="shared" si="309"/>
        <v/>
      </c>
      <c r="Z1175" s="20" t="str">
        <f t="shared" si="310"/>
        <v/>
      </c>
      <c r="AA1175" s="20" t="str">
        <f t="shared" si="311"/>
        <v/>
      </c>
      <c r="AB1175" t="str">
        <f>IFERROR(VLOOKUP($A1175,[3]库存报告使用数据!$A$1:$D$65536,4,0),"")</f>
        <v/>
      </c>
      <c r="AC1175" t="str">
        <f>IFERROR(VLOOKUP($A1175,[3]库存报告使用数据!$A$1:$G$65536,7,0),"")</f>
        <v/>
      </c>
      <c r="AD1175" t="str">
        <f>IFERROR(VLOOKUP($A1175,[3]库存报告使用数据!$A$1:$J$65536,10,0),"")</f>
        <v/>
      </c>
      <c r="AE1175" t="str">
        <f>IFERROR(VLOOKUP($A1175,[3]库存报告使用数据!$A$1:$M$65536,13,0),"")</f>
        <v/>
      </c>
      <c r="AF1175" s="20" t="str">
        <f t="shared" si="312"/>
        <v/>
      </c>
      <c r="AG1175" s="20" t="str">
        <f t="shared" si="313"/>
        <v/>
      </c>
      <c r="AH1175" s="20" t="str">
        <f t="shared" si="314"/>
        <v/>
      </c>
      <c r="AI1175" s="20" t="str">
        <f t="shared" si="315"/>
        <v/>
      </c>
      <c r="AJ1175">
        <f>IFERROR(VLOOKUP($B1175,[4]库存报告使用数据!$A$1:$B$65536,2,0),0)</f>
        <v>0</v>
      </c>
      <c r="AK1175">
        <f>IFERROR(VLOOKUP($B1175,[4]库存报告使用数据!$A$1:$C$65536,3,0),)</f>
        <v>0</v>
      </c>
      <c r="AL1175">
        <f>IFERROR(VLOOKUP($B1175,[4]库存报告使用数据!$A$1:$D$65536,4,0),)</f>
        <v>0</v>
      </c>
      <c r="AM1175">
        <f>IFERROR(VLOOKUP($B1175,[4]库存报告使用数据!$A$1:$E$65536,5,0),)</f>
        <v>0</v>
      </c>
      <c r="AN1175" s="20" t="str">
        <f t="shared" si="316"/>
        <v/>
      </c>
      <c r="AO1175" s="20" t="str">
        <f t="shared" si="317"/>
        <v/>
      </c>
      <c r="AP1175" s="20" t="str">
        <f t="shared" si="318"/>
        <v/>
      </c>
      <c r="AQ1175" s="20" t="str">
        <f t="shared" si="319"/>
        <v/>
      </c>
      <c r="AR1175" s="32">
        <f t="shared" si="320"/>
        <v>0</v>
      </c>
      <c r="AS1175" s="32">
        <f t="shared" si="321"/>
        <v>0</v>
      </c>
      <c r="AT1175" s="32">
        <f t="shared" si="322"/>
        <v>0</v>
      </c>
      <c r="AU1175" s="28" t="str">
        <f t="shared" si="323"/>
        <v>库存为0</v>
      </c>
      <c r="AV1175" s="34" t="str">
        <f>IFERROR(时间!$B$4+AU1175,"上周无销量")</f>
        <v>上周无销量</v>
      </c>
    </row>
    <row r="1176" spans="1:48">
      <c r="A1176" s="18" t="s">
        <v>1221</v>
      </c>
      <c r="B1176" t="str">
        <f>VLOOKUP(A1176,'[1]sku-asin（子）'!$A:$B,2,0)</f>
        <v>B073XJW7BP</v>
      </c>
      <c r="C1176" t="str">
        <f>VLOOKUP(A1176,'[1]子sku-父sku'!$A:$B,2,0)</f>
        <v>MY-LYRound020</v>
      </c>
      <c r="D1176" s="28">
        <f>IFERROR(VLOOKUP(A1176,[2]库存报告使用数据处理!$A:$C,3,0),0)</f>
        <v>0</v>
      </c>
      <c r="E1176" s="28">
        <f>IFERROR(VLOOKUP(A1176,[2]库存报告使用数据处理!$A:$D,4,0),0)</f>
        <v>0</v>
      </c>
      <c r="F1176" s="28">
        <f>IFERROR(VLOOKUP(A1176,[2]库存报告使用数据处理!$A:$E,5,0),0)</f>
        <v>0</v>
      </c>
      <c r="G1176" s="28">
        <f>IFERROR(VLOOKUP(A1176,[2]库存报告使用数据处理!$A:$F,6,0),0)</f>
        <v>0</v>
      </c>
      <c r="H1176" s="29">
        <f>IFERROR(VLOOKUP(A1176,[2]库存报告使用数据处理!$A:$G,7,0),0)</f>
        <v>0</v>
      </c>
      <c r="I1176">
        <f>IFERROR(VLOOKUP(A1176,[5]数据处理!$A:$B,2,0),0)</f>
        <v>0</v>
      </c>
      <c r="J1176" s="30">
        <f>IFERROR(VLOOKUP(A1176,[5]数据处理!$A:$D,4,0),0)</f>
        <v>0</v>
      </c>
      <c r="K1176" s="30">
        <f>IFERROR(VLOOKUP(A1176,[5]数据处理!$A:$E,5,0),0)</f>
        <v>0</v>
      </c>
      <c r="L1176" s="30">
        <f>IFERROR(VLOOKUP(A1176,[5]数据处理!$A:$G,7,0),0)</f>
        <v>0</v>
      </c>
      <c r="M1176">
        <f t="shared" si="307"/>
        <v>0</v>
      </c>
      <c r="N1176">
        <f>IFERROR(VLOOKUP(A1176,[5]数据处理!$A:$C,3,0),0)</f>
        <v>0</v>
      </c>
      <c r="O1176">
        <f>IFERROR(VLOOKUP($A1176,[5]数据处理!$A:$N,14,0),0)</f>
        <v>0</v>
      </c>
      <c r="P1176" t="str">
        <f>IFERROR(VLOOKUP($A1176,[3]库存报告使用数据!$A$1:$B$65536,2,0),"")</f>
        <v/>
      </c>
      <c r="Q1176" t="str">
        <f>IFERROR(VLOOKUP($A1176,[3]库存报告使用数据!$A$1:$E$65536,5,0),"")</f>
        <v/>
      </c>
      <c r="R1176" t="str">
        <f>IFERROR(VLOOKUP($A1176,[3]库存报告使用数据!$A$1:$H$65536,8,0),"")</f>
        <v/>
      </c>
      <c r="S1176" t="str">
        <f>IFERROR(VLOOKUP($A1176,[3]库存报告使用数据!$A$1:$K$65536,11,0),"")</f>
        <v/>
      </c>
      <c r="T1176" t="str">
        <f>IFERROR(VLOOKUP($A1176,[3]库存报告使用数据!$A$1:$C$65536,3,0),"")</f>
        <v/>
      </c>
      <c r="U1176" t="str">
        <f>IFERROR(VLOOKUP($A1176,[3]库存报告使用数据!$A$1:$F$65536,6,0),"")</f>
        <v/>
      </c>
      <c r="V1176" t="str">
        <f>IFERROR(VLOOKUP($A1176,[3]库存报告使用数据!$A$1:$I$65536,9,0),"")</f>
        <v/>
      </c>
      <c r="W1176" t="str">
        <f>IFERROR(VLOOKUP($A1176,[3]库存报告使用数据!$A$1:$L$65536,12,0),"")</f>
        <v/>
      </c>
      <c r="X1176" s="20" t="str">
        <f t="shared" si="308"/>
        <v/>
      </c>
      <c r="Y1176" s="20" t="str">
        <f t="shared" si="309"/>
        <v/>
      </c>
      <c r="Z1176" s="20" t="str">
        <f t="shared" si="310"/>
        <v/>
      </c>
      <c r="AA1176" s="20" t="str">
        <f t="shared" si="311"/>
        <v/>
      </c>
      <c r="AB1176" t="str">
        <f>IFERROR(VLOOKUP($A1176,[3]库存报告使用数据!$A$1:$D$65536,4,0),"")</f>
        <v/>
      </c>
      <c r="AC1176" t="str">
        <f>IFERROR(VLOOKUP($A1176,[3]库存报告使用数据!$A$1:$G$65536,7,0),"")</f>
        <v/>
      </c>
      <c r="AD1176" t="str">
        <f>IFERROR(VLOOKUP($A1176,[3]库存报告使用数据!$A$1:$J$65536,10,0),"")</f>
        <v/>
      </c>
      <c r="AE1176" t="str">
        <f>IFERROR(VLOOKUP($A1176,[3]库存报告使用数据!$A$1:$M$65536,13,0),"")</f>
        <v/>
      </c>
      <c r="AF1176" s="20" t="str">
        <f t="shared" si="312"/>
        <v/>
      </c>
      <c r="AG1176" s="20" t="str">
        <f t="shared" si="313"/>
        <v/>
      </c>
      <c r="AH1176" s="20" t="str">
        <f t="shared" si="314"/>
        <v/>
      </c>
      <c r="AI1176" s="20" t="str">
        <f t="shared" si="315"/>
        <v/>
      </c>
      <c r="AJ1176">
        <f>IFERROR(VLOOKUP($B1176,[4]库存报告使用数据!$A$1:$B$65536,2,0),0)</f>
        <v>0</v>
      </c>
      <c r="AK1176">
        <f>IFERROR(VLOOKUP($B1176,[4]库存报告使用数据!$A$1:$C$65536,3,0),)</f>
        <v>0</v>
      </c>
      <c r="AL1176">
        <f>IFERROR(VLOOKUP($B1176,[4]库存报告使用数据!$A$1:$D$65536,4,0),)</f>
        <v>0</v>
      </c>
      <c r="AM1176">
        <f>IFERROR(VLOOKUP($B1176,[4]库存报告使用数据!$A$1:$E$65536,5,0),)</f>
        <v>0</v>
      </c>
      <c r="AN1176" s="20" t="str">
        <f t="shared" si="316"/>
        <v/>
      </c>
      <c r="AO1176" s="20" t="str">
        <f t="shared" si="317"/>
        <v/>
      </c>
      <c r="AP1176" s="20" t="str">
        <f t="shared" si="318"/>
        <v/>
      </c>
      <c r="AQ1176" s="20" t="str">
        <f t="shared" si="319"/>
        <v/>
      </c>
      <c r="AR1176" s="32">
        <f t="shared" si="320"/>
        <v>0</v>
      </c>
      <c r="AS1176" s="32">
        <f t="shared" si="321"/>
        <v>0</v>
      </c>
      <c r="AT1176" s="32">
        <f t="shared" si="322"/>
        <v>0</v>
      </c>
      <c r="AU1176" s="28" t="str">
        <f t="shared" si="323"/>
        <v>库存为0</v>
      </c>
      <c r="AV1176" s="34" t="str">
        <f>IFERROR(时间!$B$4+AU1176,"上周无销量")</f>
        <v>上周无销量</v>
      </c>
    </row>
    <row r="1177" spans="1:48">
      <c r="A1177" s="18" t="s">
        <v>1222</v>
      </c>
      <c r="B1177" t="str">
        <f>VLOOKUP(A1177,'[1]sku-asin（子）'!$A:$B,2,0)</f>
        <v>B073XK4Y1J</v>
      </c>
      <c r="C1177" t="str">
        <f>VLOOKUP(A1177,'[1]子sku-父sku'!$A:$B,2,0)</f>
        <v>MY-LYRound020</v>
      </c>
      <c r="D1177" s="28">
        <f>IFERROR(VLOOKUP(A1177,[2]库存报告使用数据处理!$A:$C,3,0),0)</f>
        <v>0</v>
      </c>
      <c r="E1177" s="28">
        <f>IFERROR(VLOOKUP(A1177,[2]库存报告使用数据处理!$A:$D,4,0),0)</f>
        <v>0</v>
      </c>
      <c r="F1177" s="28">
        <f>IFERROR(VLOOKUP(A1177,[2]库存报告使用数据处理!$A:$E,5,0),0)</f>
        <v>0</v>
      </c>
      <c r="G1177" s="28">
        <f>IFERROR(VLOOKUP(A1177,[2]库存报告使用数据处理!$A:$F,6,0),0)</f>
        <v>1</v>
      </c>
      <c r="H1177" s="29">
        <f>IFERROR(VLOOKUP(A1177,[2]库存报告使用数据处理!$A:$G,7,0),0)</f>
        <v>24.99</v>
      </c>
      <c r="I1177">
        <f>IFERROR(VLOOKUP(A1177,[5]数据处理!$A:$B,2,0),0)</f>
        <v>0</v>
      </c>
      <c r="J1177" s="30">
        <f>IFERROR(VLOOKUP(A1177,[5]数据处理!$A:$D,4,0),0)</f>
        <v>0</v>
      </c>
      <c r="K1177" s="30">
        <f>IFERROR(VLOOKUP(A1177,[5]数据处理!$A:$E,5,0),0)</f>
        <v>0</v>
      </c>
      <c r="L1177" s="30">
        <f>IFERROR(VLOOKUP(A1177,[5]数据处理!$A:$G,7,0),0)</f>
        <v>0</v>
      </c>
      <c r="M1177">
        <f t="shared" si="307"/>
        <v>0</v>
      </c>
      <c r="N1177">
        <f>IFERROR(VLOOKUP(A1177,[5]数据处理!$A:$C,3,0),0)</f>
        <v>0</v>
      </c>
      <c r="O1177">
        <f>IFERROR(VLOOKUP($A1177,[5]数据处理!$A:$N,14,0),0)</f>
        <v>0</v>
      </c>
      <c r="P1177" t="str">
        <f>IFERROR(VLOOKUP($A1177,[3]库存报告使用数据!$A$1:$B$65536,2,0),"")</f>
        <v/>
      </c>
      <c r="Q1177" t="str">
        <f>IFERROR(VLOOKUP($A1177,[3]库存报告使用数据!$A$1:$E$65536,5,0),"")</f>
        <v/>
      </c>
      <c r="R1177" t="str">
        <f>IFERROR(VLOOKUP($A1177,[3]库存报告使用数据!$A$1:$H$65536,8,0),"")</f>
        <v/>
      </c>
      <c r="S1177" t="str">
        <f>IFERROR(VLOOKUP($A1177,[3]库存报告使用数据!$A$1:$K$65536,11,0),"")</f>
        <v/>
      </c>
      <c r="T1177" t="str">
        <f>IFERROR(VLOOKUP($A1177,[3]库存报告使用数据!$A$1:$C$65536,3,0),"")</f>
        <v/>
      </c>
      <c r="U1177" t="str">
        <f>IFERROR(VLOOKUP($A1177,[3]库存报告使用数据!$A$1:$F$65536,6,0),"")</f>
        <v/>
      </c>
      <c r="V1177" t="str">
        <f>IFERROR(VLOOKUP($A1177,[3]库存报告使用数据!$A$1:$I$65536,9,0),"")</f>
        <v/>
      </c>
      <c r="W1177" t="str">
        <f>IFERROR(VLOOKUP($A1177,[3]库存报告使用数据!$A$1:$L$65536,12,0),"")</f>
        <v/>
      </c>
      <c r="X1177" s="20" t="str">
        <f t="shared" si="308"/>
        <v/>
      </c>
      <c r="Y1177" s="20" t="str">
        <f t="shared" si="309"/>
        <v/>
      </c>
      <c r="Z1177" s="20" t="str">
        <f t="shared" si="310"/>
        <v/>
      </c>
      <c r="AA1177" s="20" t="str">
        <f t="shared" si="311"/>
        <v/>
      </c>
      <c r="AB1177" t="str">
        <f>IFERROR(VLOOKUP($A1177,[3]库存报告使用数据!$A$1:$D$65536,4,0),"")</f>
        <v/>
      </c>
      <c r="AC1177" t="str">
        <f>IFERROR(VLOOKUP($A1177,[3]库存报告使用数据!$A$1:$G$65536,7,0),"")</f>
        <v/>
      </c>
      <c r="AD1177" t="str">
        <f>IFERROR(VLOOKUP($A1177,[3]库存报告使用数据!$A$1:$J$65536,10,0),"")</f>
        <v/>
      </c>
      <c r="AE1177" t="str">
        <f>IFERROR(VLOOKUP($A1177,[3]库存报告使用数据!$A$1:$M$65536,13,0),"")</f>
        <v/>
      </c>
      <c r="AF1177" s="20" t="str">
        <f t="shared" si="312"/>
        <v/>
      </c>
      <c r="AG1177" s="20" t="str">
        <f t="shared" si="313"/>
        <v/>
      </c>
      <c r="AH1177" s="20" t="str">
        <f t="shared" si="314"/>
        <v/>
      </c>
      <c r="AI1177" s="20" t="str">
        <f t="shared" si="315"/>
        <v/>
      </c>
      <c r="AJ1177">
        <f>IFERROR(VLOOKUP($B1177,[4]库存报告使用数据!$A$1:$B$65536,2,0),0)</f>
        <v>0</v>
      </c>
      <c r="AK1177">
        <f>IFERROR(VLOOKUP($B1177,[4]库存报告使用数据!$A$1:$C$65536,3,0),)</f>
        <v>0</v>
      </c>
      <c r="AL1177">
        <f>IFERROR(VLOOKUP($B1177,[4]库存报告使用数据!$A$1:$D$65536,4,0),)</f>
        <v>0</v>
      </c>
      <c r="AM1177">
        <f>IFERROR(VLOOKUP($B1177,[4]库存报告使用数据!$A$1:$E$65536,5,0),)</f>
        <v>2</v>
      </c>
      <c r="AN1177" s="20" t="str">
        <f t="shared" si="316"/>
        <v/>
      </c>
      <c r="AO1177" s="20" t="str">
        <f t="shared" si="317"/>
        <v/>
      </c>
      <c r="AP1177" s="20" t="str">
        <f t="shared" si="318"/>
        <v/>
      </c>
      <c r="AQ1177" s="20">
        <f t="shared" si="319"/>
        <v>0.5</v>
      </c>
      <c r="AR1177" s="32">
        <f t="shared" si="320"/>
        <v>0</v>
      </c>
      <c r="AS1177" s="32">
        <f t="shared" si="321"/>
        <v>0</v>
      </c>
      <c r="AT1177" s="32">
        <f t="shared" si="322"/>
        <v>0</v>
      </c>
      <c r="AU1177" s="28" t="str">
        <f t="shared" si="323"/>
        <v>库存为0</v>
      </c>
      <c r="AV1177" s="34" t="str">
        <f>IFERROR(时间!$B$4+AU1177,"上周无销量")</f>
        <v>上周无销量</v>
      </c>
    </row>
    <row r="1178" spans="1:48">
      <c r="A1178" s="18" t="s">
        <v>1223</v>
      </c>
      <c r="B1178" t="str">
        <f>VLOOKUP(A1178,'[1]sku-asin（子）'!$A:$B,2,0)</f>
        <v>B073XJYLRX</v>
      </c>
      <c r="C1178" t="str">
        <f>VLOOKUP(A1178,'[1]子sku-父sku'!$A:$B,2,0)</f>
        <v>MY-LYRound020</v>
      </c>
      <c r="D1178" s="28">
        <f>IFERROR(VLOOKUP(A1178,[2]库存报告使用数据处理!$A:$C,3,0),0)</f>
        <v>0</v>
      </c>
      <c r="E1178" s="28">
        <f>IFERROR(VLOOKUP(A1178,[2]库存报告使用数据处理!$A:$D,4,0),0)</f>
        <v>0</v>
      </c>
      <c r="F1178" s="28">
        <f>IFERROR(VLOOKUP(A1178,[2]库存报告使用数据处理!$A:$E,5,0),0)</f>
        <v>0</v>
      </c>
      <c r="G1178" s="28">
        <f>IFERROR(VLOOKUP(A1178,[2]库存报告使用数据处理!$A:$F,6,0),0)</f>
        <v>0</v>
      </c>
      <c r="H1178" s="29">
        <f>IFERROR(VLOOKUP(A1178,[2]库存报告使用数据处理!$A:$G,7,0),0)</f>
        <v>0</v>
      </c>
      <c r="I1178">
        <f>IFERROR(VLOOKUP(A1178,[5]数据处理!$A:$B,2,0),0)</f>
        <v>0</v>
      </c>
      <c r="J1178" s="30">
        <f>IFERROR(VLOOKUP(A1178,[5]数据处理!$A:$D,4,0),0)</f>
        <v>0</v>
      </c>
      <c r="K1178" s="30">
        <f>IFERROR(VLOOKUP(A1178,[5]数据处理!$A:$E,5,0),0)</f>
        <v>0</v>
      </c>
      <c r="L1178" s="30">
        <f>IFERROR(VLOOKUP(A1178,[5]数据处理!$A:$G,7,0),0)</f>
        <v>0</v>
      </c>
      <c r="M1178">
        <f t="shared" si="307"/>
        <v>0</v>
      </c>
      <c r="N1178">
        <f>IFERROR(VLOOKUP(A1178,[5]数据处理!$A:$C,3,0),0)</f>
        <v>0</v>
      </c>
      <c r="O1178">
        <f>IFERROR(VLOOKUP($A1178,[5]数据处理!$A:$N,14,0),0)</f>
        <v>0</v>
      </c>
      <c r="P1178" t="str">
        <f>IFERROR(VLOOKUP($A1178,[3]库存报告使用数据!$A$1:$B$65536,2,0),"")</f>
        <v/>
      </c>
      <c r="Q1178" t="str">
        <f>IFERROR(VLOOKUP($A1178,[3]库存报告使用数据!$A$1:$E$65536,5,0),"")</f>
        <v/>
      </c>
      <c r="R1178" t="str">
        <f>IFERROR(VLOOKUP($A1178,[3]库存报告使用数据!$A$1:$H$65536,8,0),"")</f>
        <v/>
      </c>
      <c r="S1178" t="str">
        <f>IFERROR(VLOOKUP($A1178,[3]库存报告使用数据!$A$1:$K$65536,11,0),"")</f>
        <v/>
      </c>
      <c r="T1178" t="str">
        <f>IFERROR(VLOOKUP($A1178,[3]库存报告使用数据!$A$1:$C$65536,3,0),"")</f>
        <v/>
      </c>
      <c r="U1178" t="str">
        <f>IFERROR(VLOOKUP($A1178,[3]库存报告使用数据!$A$1:$F$65536,6,0),"")</f>
        <v/>
      </c>
      <c r="V1178" t="str">
        <f>IFERROR(VLOOKUP($A1178,[3]库存报告使用数据!$A$1:$I$65536,9,0),"")</f>
        <v/>
      </c>
      <c r="W1178" t="str">
        <f>IFERROR(VLOOKUP($A1178,[3]库存报告使用数据!$A$1:$L$65536,12,0),"")</f>
        <v/>
      </c>
      <c r="X1178" s="20" t="str">
        <f t="shared" si="308"/>
        <v/>
      </c>
      <c r="Y1178" s="20" t="str">
        <f t="shared" si="309"/>
        <v/>
      </c>
      <c r="Z1178" s="20" t="str">
        <f t="shared" si="310"/>
        <v/>
      </c>
      <c r="AA1178" s="20" t="str">
        <f t="shared" si="311"/>
        <v/>
      </c>
      <c r="AB1178" t="str">
        <f>IFERROR(VLOOKUP($A1178,[3]库存报告使用数据!$A$1:$D$65536,4,0),"")</f>
        <v/>
      </c>
      <c r="AC1178" t="str">
        <f>IFERROR(VLOOKUP($A1178,[3]库存报告使用数据!$A$1:$G$65536,7,0),"")</f>
        <v/>
      </c>
      <c r="AD1178" t="str">
        <f>IFERROR(VLOOKUP($A1178,[3]库存报告使用数据!$A$1:$J$65536,10,0),"")</f>
        <v/>
      </c>
      <c r="AE1178" t="str">
        <f>IFERROR(VLOOKUP($A1178,[3]库存报告使用数据!$A$1:$M$65536,13,0),"")</f>
        <v/>
      </c>
      <c r="AF1178" s="20" t="str">
        <f t="shared" si="312"/>
        <v/>
      </c>
      <c r="AG1178" s="20" t="str">
        <f t="shared" si="313"/>
        <v/>
      </c>
      <c r="AH1178" s="20" t="str">
        <f t="shared" si="314"/>
        <v/>
      </c>
      <c r="AI1178" s="20" t="str">
        <f t="shared" si="315"/>
        <v/>
      </c>
      <c r="AJ1178">
        <f>IFERROR(VLOOKUP($B1178,[4]库存报告使用数据!$A$1:$B$65536,2,0),0)</f>
        <v>0</v>
      </c>
      <c r="AK1178">
        <f>IFERROR(VLOOKUP($B1178,[4]库存报告使用数据!$A$1:$C$65536,3,0),)</f>
        <v>0</v>
      </c>
      <c r="AL1178">
        <f>IFERROR(VLOOKUP($B1178,[4]库存报告使用数据!$A$1:$D$65536,4,0),)</f>
        <v>0</v>
      </c>
      <c r="AM1178">
        <f>IFERROR(VLOOKUP($B1178,[4]库存报告使用数据!$A$1:$E$65536,5,0),)</f>
        <v>0</v>
      </c>
      <c r="AN1178" s="20" t="str">
        <f t="shared" si="316"/>
        <v/>
      </c>
      <c r="AO1178" s="20" t="str">
        <f t="shared" si="317"/>
        <v/>
      </c>
      <c r="AP1178" s="20" t="str">
        <f t="shared" si="318"/>
        <v/>
      </c>
      <c r="AQ1178" s="20" t="str">
        <f t="shared" si="319"/>
        <v/>
      </c>
      <c r="AR1178" s="32">
        <f t="shared" si="320"/>
        <v>0</v>
      </c>
      <c r="AS1178" s="32">
        <f t="shared" si="321"/>
        <v>0</v>
      </c>
      <c r="AT1178" s="32">
        <f t="shared" si="322"/>
        <v>0</v>
      </c>
      <c r="AU1178" s="28" t="str">
        <f t="shared" si="323"/>
        <v>库存为0</v>
      </c>
      <c r="AV1178" s="34" t="str">
        <f>IFERROR(时间!$B$4+AU1178,"上周无销量")</f>
        <v>上周无销量</v>
      </c>
    </row>
    <row r="1179" spans="1:48">
      <c r="A1179" s="18" t="s">
        <v>1224</v>
      </c>
      <c r="B1179" t="str">
        <f>VLOOKUP(A1179,'[1]sku-asin（子）'!$A:$B,2,0)</f>
        <v>B073XJQR5H</v>
      </c>
      <c r="C1179" t="str">
        <f>VLOOKUP(A1179,'[1]子sku-父sku'!$A:$B,2,0)</f>
        <v>MY-LYRound020</v>
      </c>
      <c r="D1179" s="28">
        <f>IFERROR(VLOOKUP(A1179,[2]库存报告使用数据处理!$A:$C,3,0),0)</f>
        <v>0</v>
      </c>
      <c r="E1179" s="28">
        <f>IFERROR(VLOOKUP(A1179,[2]库存报告使用数据处理!$A:$D,4,0),0)</f>
        <v>0</v>
      </c>
      <c r="F1179" s="28">
        <f>IFERROR(VLOOKUP(A1179,[2]库存报告使用数据处理!$A:$E,5,0),0)</f>
        <v>0</v>
      </c>
      <c r="G1179" s="28">
        <f>IFERROR(VLOOKUP(A1179,[2]库存报告使用数据处理!$A:$F,6,0),0)</f>
        <v>0</v>
      </c>
      <c r="H1179" s="29">
        <f>IFERROR(VLOOKUP(A1179,[2]库存报告使用数据处理!$A:$G,7,0),0)</f>
        <v>0</v>
      </c>
      <c r="I1179">
        <f>IFERROR(VLOOKUP(A1179,[5]数据处理!$A:$B,2,0),0)</f>
        <v>8</v>
      </c>
      <c r="J1179" s="30">
        <f>IFERROR(VLOOKUP(A1179,[5]数据处理!$A:$D,4,0),0)</f>
        <v>0</v>
      </c>
      <c r="K1179" s="30">
        <f>IFERROR(VLOOKUP(A1179,[5]数据处理!$A:$E,5,0),0)</f>
        <v>0</v>
      </c>
      <c r="L1179" s="30">
        <f>IFERROR(VLOOKUP(A1179,[5]数据处理!$A:$G,7,0),0)</f>
        <v>0</v>
      </c>
      <c r="M1179">
        <f t="shared" si="307"/>
        <v>8</v>
      </c>
      <c r="N1179">
        <f>IFERROR(VLOOKUP(A1179,[5]数据处理!$A:$C,3,0),0)</f>
        <v>0</v>
      </c>
      <c r="O1179">
        <f>IFERROR(VLOOKUP($A1179,[5]数据处理!$A:$N,14,0),0)</f>
        <v>8</v>
      </c>
      <c r="P1179" t="str">
        <f>IFERROR(VLOOKUP($A1179,[3]库存报告使用数据!$A$1:$B$65536,2,0),"")</f>
        <v/>
      </c>
      <c r="Q1179" t="str">
        <f>IFERROR(VLOOKUP($A1179,[3]库存报告使用数据!$A$1:$E$65536,5,0),"")</f>
        <v/>
      </c>
      <c r="R1179" t="str">
        <f>IFERROR(VLOOKUP($A1179,[3]库存报告使用数据!$A$1:$H$65536,8,0),"")</f>
        <v/>
      </c>
      <c r="S1179" t="str">
        <f>IFERROR(VLOOKUP($A1179,[3]库存报告使用数据!$A$1:$K$65536,11,0),"")</f>
        <v/>
      </c>
      <c r="T1179" t="str">
        <f>IFERROR(VLOOKUP($A1179,[3]库存报告使用数据!$A$1:$C$65536,3,0),"")</f>
        <v/>
      </c>
      <c r="U1179" t="str">
        <f>IFERROR(VLOOKUP($A1179,[3]库存报告使用数据!$A$1:$F$65536,6,0),"")</f>
        <v/>
      </c>
      <c r="V1179" t="str">
        <f>IFERROR(VLOOKUP($A1179,[3]库存报告使用数据!$A$1:$I$65536,9,0),"")</f>
        <v/>
      </c>
      <c r="W1179" t="str">
        <f>IFERROR(VLOOKUP($A1179,[3]库存报告使用数据!$A$1:$L$65536,12,0),"")</f>
        <v/>
      </c>
      <c r="X1179" s="20" t="str">
        <f t="shared" si="308"/>
        <v/>
      </c>
      <c r="Y1179" s="20" t="str">
        <f t="shared" si="309"/>
        <v/>
      </c>
      <c r="Z1179" s="20" t="str">
        <f t="shared" si="310"/>
        <v/>
      </c>
      <c r="AA1179" s="20" t="str">
        <f t="shared" si="311"/>
        <v/>
      </c>
      <c r="AB1179" t="str">
        <f>IFERROR(VLOOKUP($A1179,[3]库存报告使用数据!$A$1:$D$65536,4,0),"")</f>
        <v/>
      </c>
      <c r="AC1179" t="str">
        <f>IFERROR(VLOOKUP($A1179,[3]库存报告使用数据!$A$1:$G$65536,7,0),"")</f>
        <v/>
      </c>
      <c r="AD1179" t="str">
        <f>IFERROR(VLOOKUP($A1179,[3]库存报告使用数据!$A$1:$J$65536,10,0),"")</f>
        <v/>
      </c>
      <c r="AE1179" t="str">
        <f>IFERROR(VLOOKUP($A1179,[3]库存报告使用数据!$A$1:$M$65536,13,0),"")</f>
        <v/>
      </c>
      <c r="AF1179" s="20" t="str">
        <f t="shared" si="312"/>
        <v/>
      </c>
      <c r="AG1179" s="20" t="str">
        <f t="shared" si="313"/>
        <v/>
      </c>
      <c r="AH1179" s="20" t="str">
        <f t="shared" si="314"/>
        <v/>
      </c>
      <c r="AI1179" s="20" t="str">
        <f t="shared" si="315"/>
        <v/>
      </c>
      <c r="AJ1179">
        <f>IFERROR(VLOOKUP($B1179,[4]库存报告使用数据!$A$1:$B$65536,2,0),0)</f>
        <v>0</v>
      </c>
      <c r="AK1179">
        <f>IFERROR(VLOOKUP($B1179,[4]库存报告使用数据!$A$1:$C$65536,3,0),)</f>
        <v>0</v>
      </c>
      <c r="AL1179">
        <f>IFERROR(VLOOKUP($B1179,[4]库存报告使用数据!$A$1:$D$65536,4,0),)</f>
        <v>1</v>
      </c>
      <c r="AM1179">
        <f>IFERROR(VLOOKUP($B1179,[4]库存报告使用数据!$A$1:$E$65536,5,0),)</f>
        <v>0</v>
      </c>
      <c r="AN1179" s="20" t="str">
        <f t="shared" si="316"/>
        <v/>
      </c>
      <c r="AO1179" s="20" t="str">
        <f t="shared" si="317"/>
        <v/>
      </c>
      <c r="AP1179" s="20">
        <f t="shared" si="318"/>
        <v>0</v>
      </c>
      <c r="AQ1179" s="20" t="str">
        <f t="shared" si="319"/>
        <v/>
      </c>
      <c r="AR1179" s="32">
        <f t="shared" si="320"/>
        <v>0</v>
      </c>
      <c r="AS1179" s="32">
        <f t="shared" si="321"/>
        <v>0</v>
      </c>
      <c r="AT1179" s="32">
        <f t="shared" si="322"/>
        <v>8</v>
      </c>
      <c r="AU1179" s="28" t="str">
        <f t="shared" si="323"/>
        <v>库存为8</v>
      </c>
      <c r="AV1179" s="34" t="str">
        <f>IFERROR(时间!$B$4+AU1179,"上周无销量")</f>
        <v>上周无销量</v>
      </c>
    </row>
    <row r="1180" spans="1:48">
      <c r="A1180" s="18" t="s">
        <v>1225</v>
      </c>
      <c r="B1180" t="str">
        <f>VLOOKUP(A1180,'[1]sku-asin（子）'!$A:$B,2,0)</f>
        <v>B073XK9BD8</v>
      </c>
      <c r="C1180" t="str">
        <f>VLOOKUP(A1180,'[1]子sku-父sku'!$A:$B,2,0)</f>
        <v>MY-LYRound020</v>
      </c>
      <c r="D1180" s="28">
        <f>IFERROR(VLOOKUP(A1180,[2]库存报告使用数据处理!$A:$C,3,0),0)</f>
        <v>0</v>
      </c>
      <c r="E1180" s="28">
        <f>IFERROR(VLOOKUP(A1180,[2]库存报告使用数据处理!$A:$D,4,0),0)</f>
        <v>1</v>
      </c>
      <c r="F1180" s="28">
        <f>IFERROR(VLOOKUP(A1180,[2]库存报告使用数据处理!$A:$E,5,0),0)</f>
        <v>1</v>
      </c>
      <c r="G1180" s="28">
        <f>IFERROR(VLOOKUP(A1180,[2]库存报告使用数据处理!$A:$F,6,0),0)</f>
        <v>0</v>
      </c>
      <c r="H1180" s="29">
        <f>IFERROR(VLOOKUP(A1180,[2]库存报告使用数据处理!$A:$G,7,0),0)</f>
        <v>19.99</v>
      </c>
      <c r="I1180">
        <f>IFERROR(VLOOKUP(A1180,[5]数据处理!$A:$B,2,0),0)</f>
        <v>0</v>
      </c>
      <c r="J1180" s="30">
        <f>IFERROR(VLOOKUP(A1180,[5]数据处理!$A:$D,4,0),0)</f>
        <v>0</v>
      </c>
      <c r="K1180" s="30">
        <f>IFERROR(VLOOKUP(A1180,[5]数据处理!$A:$E,5,0),0)</f>
        <v>0</v>
      </c>
      <c r="L1180" s="30">
        <f>IFERROR(VLOOKUP(A1180,[5]数据处理!$A:$G,7,0),0)</f>
        <v>0</v>
      </c>
      <c r="M1180">
        <f t="shared" si="307"/>
        <v>0</v>
      </c>
      <c r="N1180">
        <f>IFERROR(VLOOKUP(A1180,[5]数据处理!$A:$C,3,0),0)</f>
        <v>0</v>
      </c>
      <c r="O1180">
        <f>IFERROR(VLOOKUP($A1180,[5]数据处理!$A:$N,14,0),0)</f>
        <v>0</v>
      </c>
      <c r="P1180" t="str">
        <f>IFERROR(VLOOKUP($A1180,[3]库存报告使用数据!$A$1:$B$65536,2,0),"")</f>
        <v/>
      </c>
      <c r="Q1180" t="str">
        <f>IFERROR(VLOOKUP($A1180,[3]库存报告使用数据!$A$1:$E$65536,5,0),"")</f>
        <v/>
      </c>
      <c r="R1180" t="str">
        <f>IFERROR(VLOOKUP($A1180,[3]库存报告使用数据!$A$1:$H$65536,8,0),"")</f>
        <v/>
      </c>
      <c r="S1180" t="str">
        <f>IFERROR(VLOOKUP($A1180,[3]库存报告使用数据!$A$1:$K$65536,11,0),"")</f>
        <v/>
      </c>
      <c r="T1180" t="str">
        <f>IFERROR(VLOOKUP($A1180,[3]库存报告使用数据!$A$1:$C$65536,3,0),"")</f>
        <v/>
      </c>
      <c r="U1180" t="str">
        <f>IFERROR(VLOOKUP($A1180,[3]库存报告使用数据!$A$1:$F$65536,6,0),"")</f>
        <v/>
      </c>
      <c r="V1180" t="str">
        <f>IFERROR(VLOOKUP($A1180,[3]库存报告使用数据!$A$1:$I$65536,9,0),"")</f>
        <v/>
      </c>
      <c r="W1180" t="str">
        <f>IFERROR(VLOOKUP($A1180,[3]库存报告使用数据!$A$1:$L$65536,12,0),"")</f>
        <v/>
      </c>
      <c r="X1180" s="20" t="str">
        <f t="shared" si="308"/>
        <v/>
      </c>
      <c r="Y1180" s="20" t="str">
        <f t="shared" si="309"/>
        <v/>
      </c>
      <c r="Z1180" s="20" t="str">
        <f t="shared" si="310"/>
        <v/>
      </c>
      <c r="AA1180" s="20" t="str">
        <f t="shared" si="311"/>
        <v/>
      </c>
      <c r="AB1180" t="str">
        <f>IFERROR(VLOOKUP($A1180,[3]库存报告使用数据!$A$1:$D$65536,4,0),"")</f>
        <v/>
      </c>
      <c r="AC1180" t="str">
        <f>IFERROR(VLOOKUP($A1180,[3]库存报告使用数据!$A$1:$G$65536,7,0),"")</f>
        <v/>
      </c>
      <c r="AD1180" t="str">
        <f>IFERROR(VLOOKUP($A1180,[3]库存报告使用数据!$A$1:$J$65536,10,0),"")</f>
        <v/>
      </c>
      <c r="AE1180" t="str">
        <f>IFERROR(VLOOKUP($A1180,[3]库存报告使用数据!$A$1:$M$65536,13,0),"")</f>
        <v/>
      </c>
      <c r="AF1180" s="20" t="str">
        <f t="shared" si="312"/>
        <v/>
      </c>
      <c r="AG1180" s="20" t="str">
        <f t="shared" si="313"/>
        <v/>
      </c>
      <c r="AH1180" s="20" t="str">
        <f t="shared" si="314"/>
        <v/>
      </c>
      <c r="AI1180" s="20" t="str">
        <f t="shared" si="315"/>
        <v/>
      </c>
      <c r="AJ1180">
        <f>IFERROR(VLOOKUP($B1180,[4]库存报告使用数据!$A$1:$B$65536,2,0),0)</f>
        <v>1</v>
      </c>
      <c r="AK1180">
        <f>IFERROR(VLOOKUP($B1180,[4]库存报告使用数据!$A$1:$C$65536,3,0),)</f>
        <v>1</v>
      </c>
      <c r="AL1180">
        <f>IFERROR(VLOOKUP($B1180,[4]库存报告使用数据!$A$1:$D$65536,4,0),)</f>
        <v>0</v>
      </c>
      <c r="AM1180">
        <f>IFERROR(VLOOKUP($B1180,[4]库存报告使用数据!$A$1:$E$65536,5,0),)</f>
        <v>2</v>
      </c>
      <c r="AN1180" s="20">
        <f t="shared" si="316"/>
        <v>0</v>
      </c>
      <c r="AO1180" s="20">
        <f t="shared" si="317"/>
        <v>1</v>
      </c>
      <c r="AP1180" s="20" t="str">
        <f t="shared" si="318"/>
        <v/>
      </c>
      <c r="AQ1180" s="20">
        <f t="shared" si="319"/>
        <v>0</v>
      </c>
      <c r="AR1180" s="32">
        <f t="shared" si="320"/>
        <v>0</v>
      </c>
      <c r="AS1180" s="32">
        <f t="shared" si="321"/>
        <v>0</v>
      </c>
      <c r="AT1180" s="32">
        <f t="shared" si="322"/>
        <v>0</v>
      </c>
      <c r="AU1180" s="28" t="str">
        <f t="shared" si="323"/>
        <v>库存为0</v>
      </c>
      <c r="AV1180" s="34" t="str">
        <f>IFERROR(时间!$B$4+AU1180,"上周无销量")</f>
        <v>上周无销量</v>
      </c>
    </row>
    <row r="1181" spans="1:48">
      <c r="A1181" s="18" t="s">
        <v>1226</v>
      </c>
      <c r="B1181" t="str">
        <f>VLOOKUP(A1181,'[1]sku-asin（子）'!$A:$B,2,0)</f>
        <v>B073XK31PD</v>
      </c>
      <c r="C1181" t="str">
        <f>VLOOKUP(A1181,'[1]子sku-父sku'!$A:$B,2,0)</f>
        <v>MY-LYRound020</v>
      </c>
      <c r="D1181" s="28">
        <f>IFERROR(VLOOKUP(A1181,[2]库存报告使用数据处理!$A:$C,3,0),0)</f>
        <v>0</v>
      </c>
      <c r="E1181" s="28">
        <f>IFERROR(VLOOKUP(A1181,[2]库存报告使用数据处理!$A:$D,4,0),0)</f>
        <v>1</v>
      </c>
      <c r="F1181" s="28">
        <f>IFERROR(VLOOKUP(A1181,[2]库存报告使用数据处理!$A:$E,5,0),0)</f>
        <v>0</v>
      </c>
      <c r="G1181" s="28">
        <f>IFERROR(VLOOKUP(A1181,[2]库存报告使用数据处理!$A:$F,6,0),0)</f>
        <v>0</v>
      </c>
      <c r="H1181" s="29">
        <f>IFERROR(VLOOKUP(A1181,[2]库存报告使用数据处理!$A:$G,7,0),0)</f>
        <v>22.5</v>
      </c>
      <c r="I1181">
        <f>IFERROR(VLOOKUP(A1181,[5]数据处理!$A:$B,2,0),0)</f>
        <v>1</v>
      </c>
      <c r="J1181" s="30">
        <f>IFERROR(VLOOKUP(A1181,[5]数据处理!$A:$D,4,0),0)</f>
        <v>0</v>
      </c>
      <c r="K1181" s="30">
        <f>IFERROR(VLOOKUP(A1181,[5]数据处理!$A:$E,5,0),0)</f>
        <v>0</v>
      </c>
      <c r="L1181" s="30">
        <f>IFERROR(VLOOKUP(A1181,[5]数据处理!$A:$G,7,0),0)</f>
        <v>0</v>
      </c>
      <c r="M1181">
        <f t="shared" si="307"/>
        <v>1</v>
      </c>
      <c r="N1181">
        <f>IFERROR(VLOOKUP(A1181,[5]数据处理!$A:$C,3,0),0)</f>
        <v>0</v>
      </c>
      <c r="O1181">
        <f>IFERROR(VLOOKUP($A1181,[5]数据处理!$A:$N,14,0),0)</f>
        <v>0</v>
      </c>
      <c r="P1181" t="str">
        <f>IFERROR(VLOOKUP($A1181,[3]库存报告使用数据!$A$1:$B$65536,2,0),"")</f>
        <v/>
      </c>
      <c r="Q1181" t="str">
        <f>IFERROR(VLOOKUP($A1181,[3]库存报告使用数据!$A$1:$E$65536,5,0),"")</f>
        <v/>
      </c>
      <c r="R1181" t="str">
        <f>IFERROR(VLOOKUP($A1181,[3]库存报告使用数据!$A$1:$H$65536,8,0),"")</f>
        <v/>
      </c>
      <c r="S1181" t="str">
        <f>IFERROR(VLOOKUP($A1181,[3]库存报告使用数据!$A$1:$K$65536,11,0),"")</f>
        <v/>
      </c>
      <c r="T1181" t="str">
        <f>IFERROR(VLOOKUP($A1181,[3]库存报告使用数据!$A$1:$C$65536,3,0),"")</f>
        <v/>
      </c>
      <c r="U1181" t="str">
        <f>IFERROR(VLOOKUP($A1181,[3]库存报告使用数据!$A$1:$F$65536,6,0),"")</f>
        <v/>
      </c>
      <c r="V1181" t="str">
        <f>IFERROR(VLOOKUP($A1181,[3]库存报告使用数据!$A$1:$I$65536,9,0),"")</f>
        <v/>
      </c>
      <c r="W1181" t="str">
        <f>IFERROR(VLOOKUP($A1181,[3]库存报告使用数据!$A$1:$L$65536,12,0),"")</f>
        <v/>
      </c>
      <c r="X1181" s="20" t="str">
        <f t="shared" si="308"/>
        <v/>
      </c>
      <c r="Y1181" s="20" t="str">
        <f t="shared" si="309"/>
        <v/>
      </c>
      <c r="Z1181" s="20" t="str">
        <f t="shared" si="310"/>
        <v/>
      </c>
      <c r="AA1181" s="20" t="str">
        <f t="shared" si="311"/>
        <v/>
      </c>
      <c r="AB1181" t="str">
        <f>IFERROR(VLOOKUP($A1181,[3]库存报告使用数据!$A$1:$D$65536,4,0),"")</f>
        <v/>
      </c>
      <c r="AC1181" t="str">
        <f>IFERROR(VLOOKUP($A1181,[3]库存报告使用数据!$A$1:$G$65536,7,0),"")</f>
        <v/>
      </c>
      <c r="AD1181" t="str">
        <f>IFERROR(VLOOKUP($A1181,[3]库存报告使用数据!$A$1:$J$65536,10,0),"")</f>
        <v/>
      </c>
      <c r="AE1181" t="str">
        <f>IFERROR(VLOOKUP($A1181,[3]库存报告使用数据!$A$1:$M$65536,13,0),"")</f>
        <v/>
      </c>
      <c r="AF1181" s="20" t="str">
        <f t="shared" si="312"/>
        <v/>
      </c>
      <c r="AG1181" s="20" t="str">
        <f t="shared" si="313"/>
        <v/>
      </c>
      <c r="AH1181" s="20" t="str">
        <f t="shared" si="314"/>
        <v/>
      </c>
      <c r="AI1181" s="20" t="str">
        <f t="shared" si="315"/>
        <v/>
      </c>
      <c r="AJ1181">
        <f>IFERROR(VLOOKUP($B1181,[4]库存报告使用数据!$A$1:$B$65536,2,0),0)</f>
        <v>0</v>
      </c>
      <c r="AK1181">
        <f>IFERROR(VLOOKUP($B1181,[4]库存报告使用数据!$A$1:$C$65536,3,0),)</f>
        <v>1</v>
      </c>
      <c r="AL1181">
        <f>IFERROR(VLOOKUP($B1181,[4]库存报告使用数据!$A$1:$D$65536,4,0),)</f>
        <v>1</v>
      </c>
      <c r="AM1181">
        <f>IFERROR(VLOOKUP($B1181,[4]库存报告使用数据!$A$1:$E$65536,5,0),)</f>
        <v>5</v>
      </c>
      <c r="AN1181" s="20" t="str">
        <f t="shared" si="316"/>
        <v/>
      </c>
      <c r="AO1181" s="20">
        <f t="shared" si="317"/>
        <v>1</v>
      </c>
      <c r="AP1181" s="20">
        <f t="shared" si="318"/>
        <v>0</v>
      </c>
      <c r="AQ1181" s="20">
        <f t="shared" si="319"/>
        <v>0</v>
      </c>
      <c r="AR1181" s="32">
        <f t="shared" si="320"/>
        <v>0</v>
      </c>
      <c r="AS1181" s="32">
        <f t="shared" si="321"/>
        <v>0</v>
      </c>
      <c r="AT1181" s="32">
        <f t="shared" si="322"/>
        <v>1</v>
      </c>
      <c r="AU1181" s="28" t="str">
        <f t="shared" si="323"/>
        <v>库存为1</v>
      </c>
      <c r="AV1181" s="34" t="str">
        <f>IFERROR(时间!$B$4+AU1181,"上周无销量")</f>
        <v>上周无销量</v>
      </c>
    </row>
    <row r="1182" spans="1:48">
      <c r="A1182" s="18" t="s">
        <v>1227</v>
      </c>
      <c r="B1182" t="str">
        <f>VLOOKUP(A1182,'[1]sku-asin（子）'!$A:$B,2,0)</f>
        <v>B073XJYBS9</v>
      </c>
      <c r="C1182" t="str">
        <f>VLOOKUP(A1182,'[1]子sku-父sku'!$A:$B,2,0)</f>
        <v>MY-LYRound020</v>
      </c>
      <c r="D1182" s="28">
        <f>IFERROR(VLOOKUP(A1182,[2]库存报告使用数据处理!$A:$C,3,0),0)</f>
        <v>0</v>
      </c>
      <c r="E1182" s="28">
        <f>IFERROR(VLOOKUP(A1182,[2]库存报告使用数据处理!$A:$D,4,0),0)</f>
        <v>0</v>
      </c>
      <c r="F1182" s="28">
        <f>IFERROR(VLOOKUP(A1182,[2]库存报告使用数据处理!$A:$E,5,0),0)</f>
        <v>0</v>
      </c>
      <c r="G1182" s="28">
        <f>IFERROR(VLOOKUP(A1182,[2]库存报告使用数据处理!$A:$F,6,0),0)</f>
        <v>0</v>
      </c>
      <c r="H1182" s="29">
        <f>IFERROR(VLOOKUP(A1182,[2]库存报告使用数据处理!$A:$G,7,0),0)</f>
        <v>0</v>
      </c>
      <c r="I1182">
        <f>IFERROR(VLOOKUP(A1182,[5]数据处理!$A:$B,2,0),0)</f>
        <v>0</v>
      </c>
      <c r="J1182" s="30">
        <f>IFERROR(VLOOKUP(A1182,[5]数据处理!$A:$D,4,0),0)</f>
        <v>0</v>
      </c>
      <c r="K1182" s="30">
        <f>IFERROR(VLOOKUP(A1182,[5]数据处理!$A:$E,5,0),0)</f>
        <v>0</v>
      </c>
      <c r="L1182" s="30">
        <f>IFERROR(VLOOKUP(A1182,[5]数据处理!$A:$G,7,0),0)</f>
        <v>0</v>
      </c>
      <c r="M1182">
        <f t="shared" si="307"/>
        <v>0</v>
      </c>
      <c r="N1182">
        <f>IFERROR(VLOOKUP(A1182,[5]数据处理!$A:$C,3,0),0)</f>
        <v>0</v>
      </c>
      <c r="O1182">
        <f>IFERROR(VLOOKUP($A1182,[5]数据处理!$A:$N,14,0),0)</f>
        <v>0</v>
      </c>
      <c r="P1182" t="str">
        <f>IFERROR(VLOOKUP($A1182,[3]库存报告使用数据!$A$1:$B$65536,2,0),"")</f>
        <v/>
      </c>
      <c r="Q1182" t="str">
        <f>IFERROR(VLOOKUP($A1182,[3]库存报告使用数据!$A$1:$E$65536,5,0),"")</f>
        <v/>
      </c>
      <c r="R1182" t="str">
        <f>IFERROR(VLOOKUP($A1182,[3]库存报告使用数据!$A$1:$H$65536,8,0),"")</f>
        <v/>
      </c>
      <c r="S1182" t="str">
        <f>IFERROR(VLOOKUP($A1182,[3]库存报告使用数据!$A$1:$K$65536,11,0),"")</f>
        <v/>
      </c>
      <c r="T1182" t="str">
        <f>IFERROR(VLOOKUP($A1182,[3]库存报告使用数据!$A$1:$C$65536,3,0),"")</f>
        <v/>
      </c>
      <c r="U1182" t="str">
        <f>IFERROR(VLOOKUP($A1182,[3]库存报告使用数据!$A$1:$F$65536,6,0),"")</f>
        <v/>
      </c>
      <c r="V1182" t="str">
        <f>IFERROR(VLOOKUP($A1182,[3]库存报告使用数据!$A$1:$I$65536,9,0),"")</f>
        <v/>
      </c>
      <c r="W1182" t="str">
        <f>IFERROR(VLOOKUP($A1182,[3]库存报告使用数据!$A$1:$L$65536,12,0),"")</f>
        <v/>
      </c>
      <c r="X1182" s="20" t="str">
        <f t="shared" si="308"/>
        <v/>
      </c>
      <c r="Y1182" s="20" t="str">
        <f t="shared" si="309"/>
        <v/>
      </c>
      <c r="Z1182" s="20" t="str">
        <f t="shared" si="310"/>
        <v/>
      </c>
      <c r="AA1182" s="20" t="str">
        <f t="shared" si="311"/>
        <v/>
      </c>
      <c r="AB1182" t="str">
        <f>IFERROR(VLOOKUP($A1182,[3]库存报告使用数据!$A$1:$D$65536,4,0),"")</f>
        <v/>
      </c>
      <c r="AC1182" t="str">
        <f>IFERROR(VLOOKUP($A1182,[3]库存报告使用数据!$A$1:$G$65536,7,0),"")</f>
        <v/>
      </c>
      <c r="AD1182" t="str">
        <f>IFERROR(VLOOKUP($A1182,[3]库存报告使用数据!$A$1:$J$65536,10,0),"")</f>
        <v/>
      </c>
      <c r="AE1182" t="str">
        <f>IFERROR(VLOOKUP($A1182,[3]库存报告使用数据!$A$1:$M$65536,13,0),"")</f>
        <v/>
      </c>
      <c r="AF1182" s="20" t="str">
        <f t="shared" si="312"/>
        <v/>
      </c>
      <c r="AG1182" s="20" t="str">
        <f t="shared" si="313"/>
        <v/>
      </c>
      <c r="AH1182" s="20" t="str">
        <f t="shared" si="314"/>
        <v/>
      </c>
      <c r="AI1182" s="20" t="str">
        <f t="shared" si="315"/>
        <v/>
      </c>
      <c r="AJ1182">
        <f>IFERROR(VLOOKUP($B1182,[4]库存报告使用数据!$A$1:$B$65536,2,0),0)</f>
        <v>0</v>
      </c>
      <c r="AK1182">
        <f>IFERROR(VLOOKUP($B1182,[4]库存报告使用数据!$A$1:$C$65536,3,0),)</f>
        <v>0</v>
      </c>
      <c r="AL1182">
        <f>IFERROR(VLOOKUP($B1182,[4]库存报告使用数据!$A$1:$D$65536,4,0),)</f>
        <v>0</v>
      </c>
      <c r="AM1182">
        <f>IFERROR(VLOOKUP($B1182,[4]库存报告使用数据!$A$1:$E$65536,5,0),)</f>
        <v>0</v>
      </c>
      <c r="AN1182" s="20" t="str">
        <f t="shared" si="316"/>
        <v/>
      </c>
      <c r="AO1182" s="20" t="str">
        <f t="shared" si="317"/>
        <v/>
      </c>
      <c r="AP1182" s="20" t="str">
        <f t="shared" si="318"/>
        <v/>
      </c>
      <c r="AQ1182" s="20" t="str">
        <f t="shared" si="319"/>
        <v/>
      </c>
      <c r="AR1182" s="32">
        <f t="shared" si="320"/>
        <v>0</v>
      </c>
      <c r="AS1182" s="32">
        <f t="shared" si="321"/>
        <v>0</v>
      </c>
      <c r="AT1182" s="32">
        <f t="shared" si="322"/>
        <v>0</v>
      </c>
      <c r="AU1182" s="28" t="str">
        <f t="shared" si="323"/>
        <v>库存为0</v>
      </c>
      <c r="AV1182" s="34" t="str">
        <f>IFERROR(时间!$B$4+AU1182,"上周无销量")</f>
        <v>上周无销量</v>
      </c>
    </row>
    <row r="1183" spans="1:48">
      <c r="A1183" s="18" t="s">
        <v>1228</v>
      </c>
      <c r="B1183" t="str">
        <f>VLOOKUP(A1183,'[1]sku-asin（子）'!$A:$B,2,0)</f>
        <v>B073XJ1PM4</v>
      </c>
      <c r="C1183" t="str">
        <f>VLOOKUP(A1183,'[1]子sku-父sku'!$A:$B,2,0)</f>
        <v>MY-LYRound020</v>
      </c>
      <c r="D1183" s="28">
        <f>IFERROR(VLOOKUP(A1183,[2]库存报告使用数据处理!$A:$C,3,0),0)</f>
        <v>0</v>
      </c>
      <c r="E1183" s="28">
        <f>IFERROR(VLOOKUP(A1183,[2]库存报告使用数据处理!$A:$D,4,0),0)</f>
        <v>0</v>
      </c>
      <c r="F1183" s="28">
        <f>IFERROR(VLOOKUP(A1183,[2]库存报告使用数据处理!$A:$E,5,0),0)</f>
        <v>0</v>
      </c>
      <c r="G1183" s="28">
        <f>IFERROR(VLOOKUP(A1183,[2]库存报告使用数据处理!$A:$F,6,0),0)</f>
        <v>0</v>
      </c>
      <c r="H1183" s="29">
        <f>IFERROR(VLOOKUP(A1183,[2]库存报告使用数据处理!$A:$G,7,0),0)</f>
        <v>0</v>
      </c>
      <c r="I1183">
        <f>IFERROR(VLOOKUP(A1183,[5]数据处理!$A:$B,2,0),0)</f>
        <v>2</v>
      </c>
      <c r="J1183" s="30">
        <f>IFERROR(VLOOKUP(A1183,[5]数据处理!$A:$D,4,0),0)</f>
        <v>0</v>
      </c>
      <c r="K1183" s="30">
        <f>IFERROR(VLOOKUP(A1183,[5]数据处理!$A:$E,5,0),0)</f>
        <v>0</v>
      </c>
      <c r="L1183" s="30">
        <f>IFERROR(VLOOKUP(A1183,[5]数据处理!$A:$G,7,0),0)</f>
        <v>0</v>
      </c>
      <c r="M1183">
        <f t="shared" si="307"/>
        <v>2</v>
      </c>
      <c r="N1183">
        <f>IFERROR(VLOOKUP(A1183,[5]数据处理!$A:$C,3,0),0)</f>
        <v>0</v>
      </c>
      <c r="O1183">
        <f>IFERROR(VLOOKUP($A1183,[5]数据处理!$A:$N,14,0),0)</f>
        <v>0</v>
      </c>
      <c r="P1183" t="str">
        <f>IFERROR(VLOOKUP($A1183,[3]库存报告使用数据!$A$1:$B$65536,2,0),"")</f>
        <v/>
      </c>
      <c r="Q1183" t="str">
        <f>IFERROR(VLOOKUP($A1183,[3]库存报告使用数据!$A$1:$E$65536,5,0),"")</f>
        <v/>
      </c>
      <c r="R1183" t="str">
        <f>IFERROR(VLOOKUP($A1183,[3]库存报告使用数据!$A$1:$H$65536,8,0),"")</f>
        <v/>
      </c>
      <c r="S1183" t="str">
        <f>IFERROR(VLOOKUP($A1183,[3]库存报告使用数据!$A$1:$K$65536,11,0),"")</f>
        <v/>
      </c>
      <c r="T1183" t="str">
        <f>IFERROR(VLOOKUP($A1183,[3]库存报告使用数据!$A$1:$C$65536,3,0),"")</f>
        <v/>
      </c>
      <c r="U1183" t="str">
        <f>IFERROR(VLOOKUP($A1183,[3]库存报告使用数据!$A$1:$F$65536,6,0),"")</f>
        <v/>
      </c>
      <c r="V1183" t="str">
        <f>IFERROR(VLOOKUP($A1183,[3]库存报告使用数据!$A$1:$I$65536,9,0),"")</f>
        <v/>
      </c>
      <c r="W1183" t="str">
        <f>IFERROR(VLOOKUP($A1183,[3]库存报告使用数据!$A$1:$L$65536,12,0),"")</f>
        <v/>
      </c>
      <c r="X1183" s="20" t="str">
        <f t="shared" si="308"/>
        <v/>
      </c>
      <c r="Y1183" s="20" t="str">
        <f t="shared" si="309"/>
        <v/>
      </c>
      <c r="Z1183" s="20" t="str">
        <f t="shared" si="310"/>
        <v/>
      </c>
      <c r="AA1183" s="20" t="str">
        <f t="shared" si="311"/>
        <v/>
      </c>
      <c r="AB1183" t="str">
        <f>IFERROR(VLOOKUP($A1183,[3]库存报告使用数据!$A$1:$D$65536,4,0),"")</f>
        <v/>
      </c>
      <c r="AC1183" t="str">
        <f>IFERROR(VLOOKUP($A1183,[3]库存报告使用数据!$A$1:$G$65536,7,0),"")</f>
        <v/>
      </c>
      <c r="AD1183" t="str">
        <f>IFERROR(VLOOKUP($A1183,[3]库存报告使用数据!$A$1:$J$65536,10,0),"")</f>
        <v/>
      </c>
      <c r="AE1183" t="str">
        <f>IFERROR(VLOOKUP($A1183,[3]库存报告使用数据!$A$1:$M$65536,13,0),"")</f>
        <v/>
      </c>
      <c r="AF1183" s="20" t="str">
        <f t="shared" si="312"/>
        <v/>
      </c>
      <c r="AG1183" s="20" t="str">
        <f t="shared" si="313"/>
        <v/>
      </c>
      <c r="AH1183" s="20" t="str">
        <f t="shared" si="314"/>
        <v/>
      </c>
      <c r="AI1183" s="20" t="str">
        <f t="shared" si="315"/>
        <v/>
      </c>
      <c r="AJ1183">
        <f>IFERROR(VLOOKUP($B1183,[4]库存报告使用数据!$A$1:$B$65536,2,0),0)</f>
        <v>0</v>
      </c>
      <c r="AK1183">
        <f>IFERROR(VLOOKUP($B1183,[4]库存报告使用数据!$A$1:$C$65536,3,0),)</f>
        <v>0</v>
      </c>
      <c r="AL1183">
        <f>IFERROR(VLOOKUP($B1183,[4]库存报告使用数据!$A$1:$D$65536,4,0),)</f>
        <v>0</v>
      </c>
      <c r="AM1183">
        <f>IFERROR(VLOOKUP($B1183,[4]库存报告使用数据!$A$1:$E$65536,5,0),)</f>
        <v>1</v>
      </c>
      <c r="AN1183" s="20" t="str">
        <f t="shared" si="316"/>
        <v/>
      </c>
      <c r="AO1183" s="20" t="str">
        <f t="shared" si="317"/>
        <v/>
      </c>
      <c r="AP1183" s="20" t="str">
        <f t="shared" si="318"/>
        <v/>
      </c>
      <c r="AQ1183" s="20">
        <f t="shared" si="319"/>
        <v>0</v>
      </c>
      <c r="AR1183" s="32">
        <f t="shared" si="320"/>
        <v>0</v>
      </c>
      <c r="AS1183" s="32">
        <f t="shared" si="321"/>
        <v>0</v>
      </c>
      <c r="AT1183" s="32">
        <f t="shared" si="322"/>
        <v>2</v>
      </c>
      <c r="AU1183" s="28" t="str">
        <f t="shared" si="323"/>
        <v>库存为2</v>
      </c>
      <c r="AV1183" s="34" t="str">
        <f>IFERROR(时间!$B$4+AU1183,"上周无销量")</f>
        <v>上周无销量</v>
      </c>
    </row>
    <row r="1184" spans="1:48">
      <c r="A1184" s="18" t="s">
        <v>1229</v>
      </c>
      <c r="B1184" t="str">
        <f>VLOOKUP(A1184,'[1]sku-asin（子）'!$A:$B,2,0)</f>
        <v>B0758Z97V3</v>
      </c>
      <c r="C1184" t="str">
        <f>VLOOKUP(A1184,'[1]子sku-父sku'!$A:$B,2,0)</f>
        <v>MY-SB011</v>
      </c>
      <c r="D1184" s="28">
        <f>IFERROR(VLOOKUP(A1184,[2]库存报告使用数据处理!$A:$C,3,0),0)</f>
        <v>0</v>
      </c>
      <c r="E1184" s="28">
        <f>IFERROR(VLOOKUP(A1184,[2]库存报告使用数据处理!$A:$D,4,0),0)</f>
        <v>0</v>
      </c>
      <c r="F1184" s="28">
        <f>IFERROR(VLOOKUP(A1184,[2]库存报告使用数据处理!$A:$E,5,0),0)</f>
        <v>0</v>
      </c>
      <c r="G1184" s="28">
        <f>IFERROR(VLOOKUP(A1184,[2]库存报告使用数据处理!$A:$F,6,0),0)</f>
        <v>0</v>
      </c>
      <c r="H1184" s="29">
        <f>IFERROR(VLOOKUP(A1184,[2]库存报告使用数据处理!$A:$G,7,0),0)</f>
        <v>0</v>
      </c>
      <c r="I1184">
        <f>IFERROR(VLOOKUP(A1184,[5]数据处理!$A:$B,2,0),0)</f>
        <v>0</v>
      </c>
      <c r="J1184" s="30">
        <f>IFERROR(VLOOKUP(A1184,[5]数据处理!$A:$D,4,0),0)</f>
        <v>0</v>
      </c>
      <c r="K1184" s="30">
        <f>IFERROR(VLOOKUP(A1184,[5]数据处理!$A:$E,5,0),0)</f>
        <v>0</v>
      </c>
      <c r="L1184" s="30">
        <f>IFERROR(VLOOKUP(A1184,[5]数据处理!$A:$G,7,0),0)</f>
        <v>0</v>
      </c>
      <c r="M1184">
        <f t="shared" si="307"/>
        <v>0</v>
      </c>
      <c r="N1184">
        <f>IFERROR(VLOOKUP(A1184,[5]数据处理!$A:$C,3,0),0)</f>
        <v>0</v>
      </c>
      <c r="O1184">
        <f>IFERROR(VLOOKUP($A1184,[5]数据处理!$A:$N,14,0),0)</f>
        <v>0</v>
      </c>
      <c r="P1184" t="str">
        <f>IFERROR(VLOOKUP($A1184,[3]库存报告使用数据!$A$1:$B$65536,2,0),"")</f>
        <v/>
      </c>
      <c r="Q1184" t="str">
        <f>IFERROR(VLOOKUP($A1184,[3]库存报告使用数据!$A$1:$E$65536,5,0),"")</f>
        <v/>
      </c>
      <c r="R1184" t="str">
        <f>IFERROR(VLOOKUP($A1184,[3]库存报告使用数据!$A$1:$H$65536,8,0),"")</f>
        <v/>
      </c>
      <c r="S1184" t="str">
        <f>IFERROR(VLOOKUP($A1184,[3]库存报告使用数据!$A$1:$K$65536,11,0),"")</f>
        <v/>
      </c>
      <c r="T1184" t="str">
        <f>IFERROR(VLOOKUP($A1184,[3]库存报告使用数据!$A$1:$C$65536,3,0),"")</f>
        <v/>
      </c>
      <c r="U1184" t="str">
        <f>IFERROR(VLOOKUP($A1184,[3]库存报告使用数据!$A$1:$F$65536,6,0),"")</f>
        <v/>
      </c>
      <c r="V1184" t="str">
        <f>IFERROR(VLOOKUP($A1184,[3]库存报告使用数据!$A$1:$I$65536,9,0),"")</f>
        <v/>
      </c>
      <c r="W1184" t="str">
        <f>IFERROR(VLOOKUP($A1184,[3]库存报告使用数据!$A$1:$L$65536,12,0),"")</f>
        <v/>
      </c>
      <c r="X1184" s="20" t="str">
        <f t="shared" si="308"/>
        <v/>
      </c>
      <c r="Y1184" s="20" t="str">
        <f t="shared" si="309"/>
        <v/>
      </c>
      <c r="Z1184" s="20" t="str">
        <f t="shared" si="310"/>
        <v/>
      </c>
      <c r="AA1184" s="20" t="str">
        <f t="shared" si="311"/>
        <v/>
      </c>
      <c r="AB1184" t="str">
        <f>IFERROR(VLOOKUP($A1184,[3]库存报告使用数据!$A$1:$D$65536,4,0),"")</f>
        <v/>
      </c>
      <c r="AC1184" t="str">
        <f>IFERROR(VLOOKUP($A1184,[3]库存报告使用数据!$A$1:$G$65536,7,0),"")</f>
        <v/>
      </c>
      <c r="AD1184" t="str">
        <f>IFERROR(VLOOKUP($A1184,[3]库存报告使用数据!$A$1:$J$65536,10,0),"")</f>
        <v/>
      </c>
      <c r="AE1184" t="str">
        <f>IFERROR(VLOOKUP($A1184,[3]库存报告使用数据!$A$1:$M$65536,13,0),"")</f>
        <v/>
      </c>
      <c r="AF1184" s="20" t="str">
        <f t="shared" si="312"/>
        <v/>
      </c>
      <c r="AG1184" s="20" t="str">
        <f t="shared" si="313"/>
        <v/>
      </c>
      <c r="AH1184" s="20" t="str">
        <f t="shared" si="314"/>
        <v/>
      </c>
      <c r="AI1184" s="20" t="str">
        <f t="shared" si="315"/>
        <v/>
      </c>
      <c r="AJ1184">
        <f>IFERROR(VLOOKUP($B1184,[4]库存报告使用数据!$A$1:$B$65536,2,0),0)</f>
        <v>0</v>
      </c>
      <c r="AK1184">
        <f>IFERROR(VLOOKUP($B1184,[4]库存报告使用数据!$A$1:$C$65536,3,0),)</f>
        <v>0</v>
      </c>
      <c r="AL1184">
        <f>IFERROR(VLOOKUP($B1184,[4]库存报告使用数据!$A$1:$D$65536,4,0),)</f>
        <v>0</v>
      </c>
      <c r="AM1184">
        <f>IFERROR(VLOOKUP($B1184,[4]库存报告使用数据!$A$1:$E$65536,5,0),)</f>
        <v>0</v>
      </c>
      <c r="AN1184" s="20" t="str">
        <f t="shared" si="316"/>
        <v/>
      </c>
      <c r="AO1184" s="20" t="str">
        <f t="shared" si="317"/>
        <v/>
      </c>
      <c r="AP1184" s="20" t="str">
        <f t="shared" si="318"/>
        <v/>
      </c>
      <c r="AQ1184" s="20" t="str">
        <f t="shared" si="319"/>
        <v/>
      </c>
      <c r="AR1184" s="32">
        <f t="shared" si="320"/>
        <v>0</v>
      </c>
      <c r="AS1184" s="32">
        <f t="shared" si="321"/>
        <v>0</v>
      </c>
      <c r="AT1184" s="32">
        <f t="shared" si="322"/>
        <v>0</v>
      </c>
      <c r="AU1184" s="28" t="str">
        <f t="shared" si="323"/>
        <v>库存为0</v>
      </c>
      <c r="AV1184" s="34" t="str">
        <f>IFERROR(时间!$B$4+AU1184,"上周无销量")</f>
        <v>上周无销量</v>
      </c>
    </row>
    <row r="1185" spans="1:48">
      <c r="A1185" s="18" t="s">
        <v>1230</v>
      </c>
      <c r="B1185" t="str">
        <f>VLOOKUP(A1185,'[1]sku-asin（子）'!$A:$B,2,0)</f>
        <v>B075951N98</v>
      </c>
      <c r="C1185" t="str">
        <f>VLOOKUP(A1185,'[1]子sku-父sku'!$A:$B,2,0)</f>
        <v>MY-SB011</v>
      </c>
      <c r="D1185" s="28">
        <f>IFERROR(VLOOKUP(A1185,[2]库存报告使用数据处理!$A:$C,3,0),0)</f>
        <v>0</v>
      </c>
      <c r="E1185" s="28">
        <f>IFERROR(VLOOKUP(A1185,[2]库存报告使用数据处理!$A:$D,4,0),0)</f>
        <v>0</v>
      </c>
      <c r="F1185" s="28">
        <f>IFERROR(VLOOKUP(A1185,[2]库存报告使用数据处理!$A:$E,5,0),0)</f>
        <v>0</v>
      </c>
      <c r="G1185" s="28">
        <f>IFERROR(VLOOKUP(A1185,[2]库存报告使用数据处理!$A:$F,6,0),0)</f>
        <v>0</v>
      </c>
      <c r="H1185" s="29">
        <f>IFERROR(VLOOKUP(A1185,[2]库存报告使用数据处理!$A:$G,7,0),0)</f>
        <v>0</v>
      </c>
      <c r="I1185">
        <f>IFERROR(VLOOKUP(A1185,[5]数据处理!$A:$B,2,0),0)</f>
        <v>0</v>
      </c>
      <c r="J1185" s="30">
        <f>IFERROR(VLOOKUP(A1185,[5]数据处理!$A:$D,4,0),0)</f>
        <v>0</v>
      </c>
      <c r="K1185" s="30">
        <f>IFERROR(VLOOKUP(A1185,[5]数据处理!$A:$E,5,0),0)</f>
        <v>0</v>
      </c>
      <c r="L1185" s="30">
        <f>IFERROR(VLOOKUP(A1185,[5]数据处理!$A:$G,7,0),0)</f>
        <v>0</v>
      </c>
      <c r="M1185">
        <f t="shared" si="307"/>
        <v>0</v>
      </c>
      <c r="N1185">
        <f>IFERROR(VLOOKUP(A1185,[5]数据处理!$A:$C,3,0),0)</f>
        <v>0</v>
      </c>
      <c r="O1185">
        <f>IFERROR(VLOOKUP($A1185,[5]数据处理!$A:$N,14,0),0)</f>
        <v>0</v>
      </c>
      <c r="P1185" t="str">
        <f>IFERROR(VLOOKUP($A1185,[3]库存报告使用数据!$A$1:$B$65536,2,0),"")</f>
        <v/>
      </c>
      <c r="Q1185" t="str">
        <f>IFERROR(VLOOKUP($A1185,[3]库存报告使用数据!$A$1:$E$65536,5,0),"")</f>
        <v/>
      </c>
      <c r="R1185" t="str">
        <f>IFERROR(VLOOKUP($A1185,[3]库存报告使用数据!$A$1:$H$65536,8,0),"")</f>
        <v/>
      </c>
      <c r="S1185" t="str">
        <f>IFERROR(VLOOKUP($A1185,[3]库存报告使用数据!$A$1:$K$65536,11,0),"")</f>
        <v/>
      </c>
      <c r="T1185" t="str">
        <f>IFERROR(VLOOKUP($A1185,[3]库存报告使用数据!$A$1:$C$65536,3,0),"")</f>
        <v/>
      </c>
      <c r="U1185" t="str">
        <f>IFERROR(VLOOKUP($A1185,[3]库存报告使用数据!$A$1:$F$65536,6,0),"")</f>
        <v/>
      </c>
      <c r="V1185" t="str">
        <f>IFERROR(VLOOKUP($A1185,[3]库存报告使用数据!$A$1:$I$65536,9,0),"")</f>
        <v/>
      </c>
      <c r="W1185" t="str">
        <f>IFERROR(VLOOKUP($A1185,[3]库存报告使用数据!$A$1:$L$65536,12,0),"")</f>
        <v/>
      </c>
      <c r="X1185" s="20" t="str">
        <f t="shared" si="308"/>
        <v/>
      </c>
      <c r="Y1185" s="20" t="str">
        <f t="shared" si="309"/>
        <v/>
      </c>
      <c r="Z1185" s="20" t="str">
        <f t="shared" si="310"/>
        <v/>
      </c>
      <c r="AA1185" s="20" t="str">
        <f t="shared" si="311"/>
        <v/>
      </c>
      <c r="AB1185" t="str">
        <f>IFERROR(VLOOKUP($A1185,[3]库存报告使用数据!$A$1:$D$65536,4,0),"")</f>
        <v/>
      </c>
      <c r="AC1185" t="str">
        <f>IFERROR(VLOOKUP($A1185,[3]库存报告使用数据!$A$1:$G$65536,7,0),"")</f>
        <v/>
      </c>
      <c r="AD1185" t="str">
        <f>IFERROR(VLOOKUP($A1185,[3]库存报告使用数据!$A$1:$J$65536,10,0),"")</f>
        <v/>
      </c>
      <c r="AE1185" t="str">
        <f>IFERROR(VLOOKUP($A1185,[3]库存报告使用数据!$A$1:$M$65536,13,0),"")</f>
        <v/>
      </c>
      <c r="AF1185" s="20" t="str">
        <f t="shared" si="312"/>
        <v/>
      </c>
      <c r="AG1185" s="20" t="str">
        <f t="shared" si="313"/>
        <v/>
      </c>
      <c r="AH1185" s="20" t="str">
        <f t="shared" si="314"/>
        <v/>
      </c>
      <c r="AI1185" s="20" t="str">
        <f t="shared" si="315"/>
        <v/>
      </c>
      <c r="AJ1185">
        <f>IFERROR(VLOOKUP($B1185,[4]库存报告使用数据!$A$1:$B$65536,2,0),0)</f>
        <v>0</v>
      </c>
      <c r="AK1185">
        <f>IFERROR(VLOOKUP($B1185,[4]库存报告使用数据!$A$1:$C$65536,3,0),)</f>
        <v>0</v>
      </c>
      <c r="AL1185">
        <f>IFERROR(VLOOKUP($B1185,[4]库存报告使用数据!$A$1:$D$65536,4,0),)</f>
        <v>0</v>
      </c>
      <c r="AM1185">
        <f>IFERROR(VLOOKUP($B1185,[4]库存报告使用数据!$A$1:$E$65536,5,0),)</f>
        <v>0</v>
      </c>
      <c r="AN1185" s="20" t="str">
        <f t="shared" si="316"/>
        <v/>
      </c>
      <c r="AO1185" s="20" t="str">
        <f t="shared" si="317"/>
        <v/>
      </c>
      <c r="AP1185" s="20" t="str">
        <f t="shared" si="318"/>
        <v/>
      </c>
      <c r="AQ1185" s="20" t="str">
        <f t="shared" si="319"/>
        <v/>
      </c>
      <c r="AR1185" s="32">
        <f t="shared" si="320"/>
        <v>0</v>
      </c>
      <c r="AS1185" s="32">
        <f t="shared" si="321"/>
        <v>0</v>
      </c>
      <c r="AT1185" s="32">
        <f t="shared" si="322"/>
        <v>0</v>
      </c>
      <c r="AU1185" s="28" t="str">
        <f t="shared" si="323"/>
        <v>库存为0</v>
      </c>
      <c r="AV1185" s="34" t="str">
        <f>IFERROR(时间!$B$4+AU1185,"上周无销量")</f>
        <v>上周无销量</v>
      </c>
    </row>
    <row r="1186" spans="1:48">
      <c r="A1186" s="18" t="s">
        <v>1231</v>
      </c>
      <c r="B1186" t="str">
        <f>VLOOKUP(A1186,'[1]sku-asin（子）'!$A:$B,2,0)</f>
        <v>B07599MVMW</v>
      </c>
      <c r="C1186" t="str">
        <f>VLOOKUP(A1186,'[1]子sku-父sku'!$A:$B,2,0)</f>
        <v>MY-SB011</v>
      </c>
      <c r="D1186" s="28">
        <f>IFERROR(VLOOKUP(A1186,[2]库存报告使用数据处理!$A:$C,3,0),0)</f>
        <v>0</v>
      </c>
      <c r="E1186" s="28">
        <f>IFERROR(VLOOKUP(A1186,[2]库存报告使用数据处理!$A:$D,4,0),0)</f>
        <v>0</v>
      </c>
      <c r="F1186" s="28">
        <f>IFERROR(VLOOKUP(A1186,[2]库存报告使用数据处理!$A:$E,5,0),0)</f>
        <v>0</v>
      </c>
      <c r="G1186" s="28">
        <f>IFERROR(VLOOKUP(A1186,[2]库存报告使用数据处理!$A:$F,6,0),0)</f>
        <v>0</v>
      </c>
      <c r="H1186" s="29">
        <f>IFERROR(VLOOKUP(A1186,[2]库存报告使用数据处理!$A:$G,7,0),0)</f>
        <v>0</v>
      </c>
      <c r="I1186">
        <f>IFERROR(VLOOKUP(A1186,[5]数据处理!$A:$B,2,0),0)</f>
        <v>0</v>
      </c>
      <c r="J1186" s="30">
        <f>IFERROR(VLOOKUP(A1186,[5]数据处理!$A:$D,4,0),0)</f>
        <v>0</v>
      </c>
      <c r="K1186" s="30">
        <f>IFERROR(VLOOKUP(A1186,[5]数据处理!$A:$E,5,0),0)</f>
        <v>0</v>
      </c>
      <c r="L1186" s="30">
        <f>IFERROR(VLOOKUP(A1186,[5]数据处理!$A:$G,7,0),0)</f>
        <v>0</v>
      </c>
      <c r="M1186">
        <f t="shared" si="307"/>
        <v>0</v>
      </c>
      <c r="N1186">
        <f>IFERROR(VLOOKUP(A1186,[5]数据处理!$A:$C,3,0),0)</f>
        <v>0</v>
      </c>
      <c r="O1186">
        <f>IFERROR(VLOOKUP($A1186,[5]数据处理!$A:$N,14,0),0)</f>
        <v>0</v>
      </c>
      <c r="P1186" t="str">
        <f>IFERROR(VLOOKUP($A1186,[3]库存报告使用数据!$A$1:$B$65536,2,0),"")</f>
        <v/>
      </c>
      <c r="Q1186" t="str">
        <f>IFERROR(VLOOKUP($A1186,[3]库存报告使用数据!$A$1:$E$65536,5,0),"")</f>
        <v/>
      </c>
      <c r="R1186" t="str">
        <f>IFERROR(VLOOKUP($A1186,[3]库存报告使用数据!$A$1:$H$65536,8,0),"")</f>
        <v/>
      </c>
      <c r="S1186" t="str">
        <f>IFERROR(VLOOKUP($A1186,[3]库存报告使用数据!$A$1:$K$65536,11,0),"")</f>
        <v/>
      </c>
      <c r="T1186" t="str">
        <f>IFERROR(VLOOKUP($A1186,[3]库存报告使用数据!$A$1:$C$65536,3,0),"")</f>
        <v/>
      </c>
      <c r="U1186" t="str">
        <f>IFERROR(VLOOKUP($A1186,[3]库存报告使用数据!$A$1:$F$65536,6,0),"")</f>
        <v/>
      </c>
      <c r="V1186" t="str">
        <f>IFERROR(VLOOKUP($A1186,[3]库存报告使用数据!$A$1:$I$65536,9,0),"")</f>
        <v/>
      </c>
      <c r="W1186" t="str">
        <f>IFERROR(VLOOKUP($A1186,[3]库存报告使用数据!$A$1:$L$65536,12,0),"")</f>
        <v/>
      </c>
      <c r="X1186" s="20" t="str">
        <f t="shared" si="308"/>
        <v/>
      </c>
      <c r="Y1186" s="20" t="str">
        <f t="shared" si="309"/>
        <v/>
      </c>
      <c r="Z1186" s="20" t="str">
        <f t="shared" si="310"/>
        <v/>
      </c>
      <c r="AA1186" s="20" t="str">
        <f t="shared" si="311"/>
        <v/>
      </c>
      <c r="AB1186" t="str">
        <f>IFERROR(VLOOKUP($A1186,[3]库存报告使用数据!$A$1:$D$65536,4,0),"")</f>
        <v/>
      </c>
      <c r="AC1186" t="str">
        <f>IFERROR(VLOOKUP($A1186,[3]库存报告使用数据!$A$1:$G$65536,7,0),"")</f>
        <v/>
      </c>
      <c r="AD1186" t="str">
        <f>IFERROR(VLOOKUP($A1186,[3]库存报告使用数据!$A$1:$J$65536,10,0),"")</f>
        <v/>
      </c>
      <c r="AE1186" t="str">
        <f>IFERROR(VLOOKUP($A1186,[3]库存报告使用数据!$A$1:$M$65536,13,0),"")</f>
        <v/>
      </c>
      <c r="AF1186" s="20" t="str">
        <f t="shared" si="312"/>
        <v/>
      </c>
      <c r="AG1186" s="20" t="str">
        <f t="shared" si="313"/>
        <v/>
      </c>
      <c r="AH1186" s="20" t="str">
        <f t="shared" si="314"/>
        <v/>
      </c>
      <c r="AI1186" s="20" t="str">
        <f t="shared" si="315"/>
        <v/>
      </c>
      <c r="AJ1186">
        <f>IFERROR(VLOOKUP($B1186,[4]库存报告使用数据!$A$1:$B$65536,2,0),0)</f>
        <v>0</v>
      </c>
      <c r="AK1186">
        <f>IFERROR(VLOOKUP($B1186,[4]库存报告使用数据!$A$1:$C$65536,3,0),)</f>
        <v>0</v>
      </c>
      <c r="AL1186">
        <f>IFERROR(VLOOKUP($B1186,[4]库存报告使用数据!$A$1:$D$65536,4,0),)</f>
        <v>0</v>
      </c>
      <c r="AM1186">
        <f>IFERROR(VLOOKUP($B1186,[4]库存报告使用数据!$A$1:$E$65536,5,0),)</f>
        <v>0</v>
      </c>
      <c r="AN1186" s="20" t="str">
        <f t="shared" si="316"/>
        <v/>
      </c>
      <c r="AO1186" s="20" t="str">
        <f t="shared" si="317"/>
        <v/>
      </c>
      <c r="AP1186" s="20" t="str">
        <f t="shared" si="318"/>
        <v/>
      </c>
      <c r="AQ1186" s="20" t="str">
        <f t="shared" si="319"/>
        <v/>
      </c>
      <c r="AR1186" s="32">
        <f t="shared" si="320"/>
        <v>0</v>
      </c>
      <c r="AS1186" s="32">
        <f t="shared" si="321"/>
        <v>0</v>
      </c>
      <c r="AT1186" s="32">
        <f t="shared" si="322"/>
        <v>0</v>
      </c>
      <c r="AU1186" s="28" t="str">
        <f t="shared" si="323"/>
        <v>库存为0</v>
      </c>
      <c r="AV1186" s="34" t="str">
        <f>IFERROR(时间!$B$4+AU1186,"上周无销量")</f>
        <v>上周无销量</v>
      </c>
    </row>
    <row r="1187" spans="1:48">
      <c r="A1187" s="18" t="s">
        <v>1232</v>
      </c>
      <c r="B1187" t="str">
        <f>VLOOKUP(A1187,'[1]sku-asin（子）'!$A:$B,2,0)</f>
        <v>B0758WGQVQ</v>
      </c>
      <c r="C1187" t="str">
        <f>VLOOKUP(A1187,'[1]子sku-父sku'!$A:$B,2,0)</f>
        <v>MY-SB011</v>
      </c>
      <c r="D1187" s="28">
        <f>IFERROR(VLOOKUP(A1187,[2]库存报告使用数据处理!$A:$C,3,0),0)</f>
        <v>0</v>
      </c>
      <c r="E1187" s="28">
        <f>IFERROR(VLOOKUP(A1187,[2]库存报告使用数据处理!$A:$D,4,0),0)</f>
        <v>0</v>
      </c>
      <c r="F1187" s="28">
        <f>IFERROR(VLOOKUP(A1187,[2]库存报告使用数据处理!$A:$E,5,0),0)</f>
        <v>1</v>
      </c>
      <c r="G1187" s="28">
        <f>IFERROR(VLOOKUP(A1187,[2]库存报告使用数据处理!$A:$F,6,0),0)</f>
        <v>0</v>
      </c>
      <c r="H1187" s="29">
        <f>IFERROR(VLOOKUP(A1187,[2]库存报告使用数据处理!$A:$G,7,0),0)</f>
        <v>22.99</v>
      </c>
      <c r="I1187">
        <f>IFERROR(VLOOKUP(A1187,[5]数据处理!$A:$B,2,0),0)</f>
        <v>1</v>
      </c>
      <c r="J1187" s="30">
        <f>IFERROR(VLOOKUP(A1187,[5]数据处理!$A:$D,4,0),0)</f>
        <v>0</v>
      </c>
      <c r="K1187" s="30">
        <f>IFERROR(VLOOKUP(A1187,[5]数据处理!$A:$E,5,0),0)</f>
        <v>0</v>
      </c>
      <c r="L1187" s="30">
        <f>IFERROR(VLOOKUP(A1187,[5]数据处理!$A:$G,7,0),0)</f>
        <v>0</v>
      </c>
      <c r="M1187">
        <f t="shared" si="307"/>
        <v>1</v>
      </c>
      <c r="N1187">
        <f>IFERROR(VLOOKUP(A1187,[5]数据处理!$A:$C,3,0),0)</f>
        <v>0</v>
      </c>
      <c r="O1187">
        <f>IFERROR(VLOOKUP($A1187,[5]数据处理!$A:$N,14,0),0)</f>
        <v>0</v>
      </c>
      <c r="P1187" t="str">
        <f>IFERROR(VLOOKUP($A1187,[3]库存报告使用数据!$A$1:$B$65536,2,0),"")</f>
        <v/>
      </c>
      <c r="Q1187" t="str">
        <f>IFERROR(VLOOKUP($A1187,[3]库存报告使用数据!$A$1:$E$65536,5,0),"")</f>
        <v/>
      </c>
      <c r="R1187" t="str">
        <f>IFERROR(VLOOKUP($A1187,[3]库存报告使用数据!$A$1:$H$65536,8,0),"")</f>
        <v/>
      </c>
      <c r="S1187" t="str">
        <f>IFERROR(VLOOKUP($A1187,[3]库存报告使用数据!$A$1:$K$65536,11,0),"")</f>
        <v/>
      </c>
      <c r="T1187" t="str">
        <f>IFERROR(VLOOKUP($A1187,[3]库存报告使用数据!$A$1:$C$65536,3,0),"")</f>
        <v/>
      </c>
      <c r="U1187" t="str">
        <f>IFERROR(VLOOKUP($A1187,[3]库存报告使用数据!$A$1:$F$65536,6,0),"")</f>
        <v/>
      </c>
      <c r="V1187" t="str">
        <f>IFERROR(VLOOKUP($A1187,[3]库存报告使用数据!$A$1:$I$65536,9,0),"")</f>
        <v/>
      </c>
      <c r="W1187" t="str">
        <f>IFERROR(VLOOKUP($A1187,[3]库存报告使用数据!$A$1:$L$65536,12,0),"")</f>
        <v/>
      </c>
      <c r="X1187" s="20" t="str">
        <f t="shared" si="308"/>
        <v/>
      </c>
      <c r="Y1187" s="20" t="str">
        <f t="shared" si="309"/>
        <v/>
      </c>
      <c r="Z1187" s="20" t="str">
        <f t="shared" si="310"/>
        <v/>
      </c>
      <c r="AA1187" s="20" t="str">
        <f t="shared" si="311"/>
        <v/>
      </c>
      <c r="AB1187" t="str">
        <f>IFERROR(VLOOKUP($A1187,[3]库存报告使用数据!$A$1:$D$65536,4,0),"")</f>
        <v/>
      </c>
      <c r="AC1187" t="str">
        <f>IFERROR(VLOOKUP($A1187,[3]库存报告使用数据!$A$1:$G$65536,7,0),"")</f>
        <v/>
      </c>
      <c r="AD1187" t="str">
        <f>IFERROR(VLOOKUP($A1187,[3]库存报告使用数据!$A$1:$J$65536,10,0),"")</f>
        <v/>
      </c>
      <c r="AE1187" t="str">
        <f>IFERROR(VLOOKUP($A1187,[3]库存报告使用数据!$A$1:$M$65536,13,0),"")</f>
        <v/>
      </c>
      <c r="AF1187" s="20" t="str">
        <f t="shared" si="312"/>
        <v/>
      </c>
      <c r="AG1187" s="20" t="str">
        <f t="shared" si="313"/>
        <v/>
      </c>
      <c r="AH1187" s="20" t="str">
        <f t="shared" si="314"/>
        <v/>
      </c>
      <c r="AI1187" s="20" t="str">
        <f t="shared" si="315"/>
        <v/>
      </c>
      <c r="AJ1187">
        <f>IFERROR(VLOOKUP($B1187,[4]库存报告使用数据!$A$1:$B$65536,2,0),0)</f>
        <v>0</v>
      </c>
      <c r="AK1187">
        <f>IFERROR(VLOOKUP($B1187,[4]库存报告使用数据!$A$1:$C$65536,3,0),)</f>
        <v>0</v>
      </c>
      <c r="AL1187">
        <f>IFERROR(VLOOKUP($B1187,[4]库存报告使用数据!$A$1:$D$65536,4,0),)</f>
        <v>2</v>
      </c>
      <c r="AM1187">
        <f>IFERROR(VLOOKUP($B1187,[4]库存报告使用数据!$A$1:$E$65536,5,0),)</f>
        <v>5</v>
      </c>
      <c r="AN1187" s="20" t="str">
        <f t="shared" si="316"/>
        <v/>
      </c>
      <c r="AO1187" s="20" t="str">
        <f t="shared" si="317"/>
        <v/>
      </c>
      <c r="AP1187" s="20">
        <f t="shared" si="318"/>
        <v>0.5</v>
      </c>
      <c r="AQ1187" s="20">
        <f t="shared" si="319"/>
        <v>0</v>
      </c>
      <c r="AR1187" s="32">
        <f t="shared" si="320"/>
        <v>0</v>
      </c>
      <c r="AS1187" s="32">
        <f t="shared" si="321"/>
        <v>0</v>
      </c>
      <c r="AT1187" s="32">
        <f t="shared" si="322"/>
        <v>1</v>
      </c>
      <c r="AU1187" s="28" t="str">
        <f t="shared" si="323"/>
        <v>库存为1</v>
      </c>
      <c r="AV1187" s="34" t="str">
        <f>IFERROR(时间!$B$4+AU1187,"上周无销量")</f>
        <v>上周无销量</v>
      </c>
    </row>
    <row r="1188" spans="1:48">
      <c r="A1188" s="18" t="s">
        <v>1233</v>
      </c>
      <c r="B1188" t="str">
        <f>VLOOKUP(A1188,'[1]sku-asin（子）'!$A:$B,2,0)</f>
        <v>B07597T6BM</v>
      </c>
      <c r="C1188" t="str">
        <f>VLOOKUP(A1188,'[1]子sku-父sku'!$A:$B,2,0)</f>
        <v>MY-SB011</v>
      </c>
      <c r="D1188" s="28">
        <f>IFERROR(VLOOKUP(A1188,[2]库存报告使用数据处理!$A:$C,3,0),0)</f>
        <v>1</v>
      </c>
      <c r="E1188" s="28">
        <f>IFERROR(VLOOKUP(A1188,[2]库存报告使用数据处理!$A:$D,4,0),0)</f>
        <v>0</v>
      </c>
      <c r="F1188" s="28">
        <f>IFERROR(VLOOKUP(A1188,[2]库存报告使用数据处理!$A:$E,5,0),0)</f>
        <v>0</v>
      </c>
      <c r="G1188" s="28">
        <f>IFERROR(VLOOKUP(A1188,[2]库存报告使用数据处理!$A:$F,6,0),0)</f>
        <v>0</v>
      </c>
      <c r="H1188" s="29">
        <f>IFERROR(VLOOKUP(A1188,[2]库存报告使用数据处理!$A:$G,7,0),0)</f>
        <v>12.99</v>
      </c>
      <c r="I1188">
        <f>IFERROR(VLOOKUP(A1188,[5]数据处理!$A:$B,2,0),0)</f>
        <v>0</v>
      </c>
      <c r="J1188" s="30">
        <f>IFERROR(VLOOKUP(A1188,[5]数据处理!$A:$D,4,0),0)</f>
        <v>0</v>
      </c>
      <c r="K1188" s="30">
        <f>IFERROR(VLOOKUP(A1188,[5]数据处理!$A:$E,5,0),0)</f>
        <v>0</v>
      </c>
      <c r="L1188" s="30">
        <f>IFERROR(VLOOKUP(A1188,[5]数据处理!$A:$G,7,0),0)</f>
        <v>0</v>
      </c>
      <c r="M1188">
        <f t="shared" si="307"/>
        <v>0</v>
      </c>
      <c r="N1188">
        <f>IFERROR(VLOOKUP(A1188,[5]数据处理!$A:$C,3,0),0)</f>
        <v>0</v>
      </c>
      <c r="O1188">
        <f>IFERROR(VLOOKUP($A1188,[5]数据处理!$A:$N,14,0),0)</f>
        <v>0</v>
      </c>
      <c r="P1188" t="str">
        <f>IFERROR(VLOOKUP($A1188,[3]库存报告使用数据!$A$1:$B$65536,2,0),"")</f>
        <v/>
      </c>
      <c r="Q1188" t="str">
        <f>IFERROR(VLOOKUP($A1188,[3]库存报告使用数据!$A$1:$E$65536,5,0),"")</f>
        <v/>
      </c>
      <c r="R1188" t="str">
        <f>IFERROR(VLOOKUP($A1188,[3]库存报告使用数据!$A$1:$H$65536,8,0),"")</f>
        <v/>
      </c>
      <c r="S1188" t="str">
        <f>IFERROR(VLOOKUP($A1188,[3]库存报告使用数据!$A$1:$K$65536,11,0),"")</f>
        <v/>
      </c>
      <c r="T1188" t="str">
        <f>IFERROR(VLOOKUP($A1188,[3]库存报告使用数据!$A$1:$C$65536,3,0),"")</f>
        <v/>
      </c>
      <c r="U1188" t="str">
        <f>IFERROR(VLOOKUP($A1188,[3]库存报告使用数据!$A$1:$F$65536,6,0),"")</f>
        <v/>
      </c>
      <c r="V1188" t="str">
        <f>IFERROR(VLOOKUP($A1188,[3]库存报告使用数据!$A$1:$I$65536,9,0),"")</f>
        <v/>
      </c>
      <c r="W1188" t="str">
        <f>IFERROR(VLOOKUP($A1188,[3]库存报告使用数据!$A$1:$L$65536,12,0),"")</f>
        <v/>
      </c>
      <c r="X1188" s="20" t="str">
        <f t="shared" si="308"/>
        <v/>
      </c>
      <c r="Y1188" s="20" t="str">
        <f t="shared" si="309"/>
        <v/>
      </c>
      <c r="Z1188" s="20" t="str">
        <f t="shared" si="310"/>
        <v/>
      </c>
      <c r="AA1188" s="20" t="str">
        <f t="shared" si="311"/>
        <v/>
      </c>
      <c r="AB1188" t="str">
        <f>IFERROR(VLOOKUP($A1188,[3]库存报告使用数据!$A$1:$D$65536,4,0),"")</f>
        <v/>
      </c>
      <c r="AC1188" t="str">
        <f>IFERROR(VLOOKUP($A1188,[3]库存报告使用数据!$A$1:$G$65536,7,0),"")</f>
        <v/>
      </c>
      <c r="AD1188" t="str">
        <f>IFERROR(VLOOKUP($A1188,[3]库存报告使用数据!$A$1:$J$65536,10,0),"")</f>
        <v/>
      </c>
      <c r="AE1188" t="str">
        <f>IFERROR(VLOOKUP($A1188,[3]库存报告使用数据!$A$1:$M$65536,13,0),"")</f>
        <v/>
      </c>
      <c r="AF1188" s="20" t="str">
        <f t="shared" si="312"/>
        <v/>
      </c>
      <c r="AG1188" s="20" t="str">
        <f t="shared" si="313"/>
        <v/>
      </c>
      <c r="AH1188" s="20" t="str">
        <f t="shared" si="314"/>
        <v/>
      </c>
      <c r="AI1188" s="20" t="str">
        <f t="shared" si="315"/>
        <v/>
      </c>
      <c r="AJ1188">
        <f>IFERROR(VLOOKUP($B1188,[4]库存报告使用数据!$A$1:$B$65536,2,0),0)</f>
        <v>3</v>
      </c>
      <c r="AK1188">
        <f>IFERROR(VLOOKUP($B1188,[4]库存报告使用数据!$A$1:$C$65536,3,0),)</f>
        <v>0</v>
      </c>
      <c r="AL1188">
        <f>IFERROR(VLOOKUP($B1188,[4]库存报告使用数据!$A$1:$D$65536,4,0),)</f>
        <v>0</v>
      </c>
      <c r="AM1188">
        <f>IFERROR(VLOOKUP($B1188,[4]库存报告使用数据!$A$1:$E$65536,5,0),)</f>
        <v>0</v>
      </c>
      <c r="AN1188" s="20">
        <f t="shared" si="316"/>
        <v>0.333333333333333</v>
      </c>
      <c r="AO1188" s="20" t="str">
        <f t="shared" si="317"/>
        <v/>
      </c>
      <c r="AP1188" s="20" t="str">
        <f t="shared" si="318"/>
        <v/>
      </c>
      <c r="AQ1188" s="20" t="str">
        <f t="shared" si="319"/>
        <v/>
      </c>
      <c r="AR1188" s="32">
        <f t="shared" si="320"/>
        <v>0.142857142857143</v>
      </c>
      <c r="AS1188" s="32">
        <f t="shared" si="321"/>
        <v>8.57142857142857</v>
      </c>
      <c r="AT1188" s="32">
        <f t="shared" si="322"/>
        <v>-8.57142857142857</v>
      </c>
      <c r="AU1188" s="28">
        <f t="shared" si="323"/>
        <v>0</v>
      </c>
      <c r="AV1188" s="34">
        <f>IFERROR(时间!$B$4+AU1188,"上周无销量")</f>
        <v>43283</v>
      </c>
    </row>
    <row r="1189" spans="1:48">
      <c r="A1189" s="18" t="s">
        <v>1234</v>
      </c>
      <c r="B1189" t="str">
        <f>VLOOKUP(A1189,'[1]sku-asin（子）'!$A:$B,2,0)</f>
        <v>B0758SG9K8</v>
      </c>
      <c r="C1189" t="str">
        <f>VLOOKUP(A1189,'[1]子sku-父sku'!$A:$B,2,0)</f>
        <v>MY-SB011</v>
      </c>
      <c r="D1189" s="28">
        <f>IFERROR(VLOOKUP(A1189,[2]库存报告使用数据处理!$A:$C,3,0),0)</f>
        <v>0</v>
      </c>
      <c r="E1189" s="28">
        <f>IFERROR(VLOOKUP(A1189,[2]库存报告使用数据处理!$A:$D,4,0),0)</f>
        <v>0</v>
      </c>
      <c r="F1189" s="28">
        <f>IFERROR(VLOOKUP(A1189,[2]库存报告使用数据处理!$A:$E,5,0),0)</f>
        <v>0</v>
      </c>
      <c r="G1189" s="28">
        <f>IFERROR(VLOOKUP(A1189,[2]库存报告使用数据处理!$A:$F,6,0),0)</f>
        <v>0</v>
      </c>
      <c r="H1189" s="29">
        <f>IFERROR(VLOOKUP(A1189,[2]库存报告使用数据处理!$A:$G,7,0),0)</f>
        <v>0</v>
      </c>
      <c r="I1189">
        <f>IFERROR(VLOOKUP(A1189,[5]数据处理!$A:$B,2,0),0)</f>
        <v>0</v>
      </c>
      <c r="J1189" s="30">
        <f>IFERROR(VLOOKUP(A1189,[5]数据处理!$A:$D,4,0),0)</f>
        <v>0</v>
      </c>
      <c r="K1189" s="30">
        <f>IFERROR(VLOOKUP(A1189,[5]数据处理!$A:$E,5,0),0)</f>
        <v>0</v>
      </c>
      <c r="L1189" s="30">
        <f>IFERROR(VLOOKUP(A1189,[5]数据处理!$A:$G,7,0),0)</f>
        <v>0</v>
      </c>
      <c r="M1189">
        <f t="shared" si="307"/>
        <v>0</v>
      </c>
      <c r="N1189">
        <f>IFERROR(VLOOKUP(A1189,[5]数据处理!$A:$C,3,0),0)</f>
        <v>0</v>
      </c>
      <c r="O1189">
        <f>IFERROR(VLOOKUP($A1189,[5]数据处理!$A:$N,14,0),0)</f>
        <v>0</v>
      </c>
      <c r="P1189" t="str">
        <f>IFERROR(VLOOKUP($A1189,[3]库存报告使用数据!$A$1:$B$65536,2,0),"")</f>
        <v/>
      </c>
      <c r="Q1189" t="str">
        <f>IFERROR(VLOOKUP($A1189,[3]库存报告使用数据!$A$1:$E$65536,5,0),"")</f>
        <v/>
      </c>
      <c r="R1189" t="str">
        <f>IFERROR(VLOOKUP($A1189,[3]库存报告使用数据!$A$1:$H$65536,8,0),"")</f>
        <v/>
      </c>
      <c r="S1189" t="str">
        <f>IFERROR(VLOOKUP($A1189,[3]库存报告使用数据!$A$1:$K$65536,11,0),"")</f>
        <v/>
      </c>
      <c r="T1189" t="str">
        <f>IFERROR(VLOOKUP($A1189,[3]库存报告使用数据!$A$1:$C$65536,3,0),"")</f>
        <v/>
      </c>
      <c r="U1189" t="str">
        <f>IFERROR(VLOOKUP($A1189,[3]库存报告使用数据!$A$1:$F$65536,6,0),"")</f>
        <v/>
      </c>
      <c r="V1189" t="str">
        <f>IFERROR(VLOOKUP($A1189,[3]库存报告使用数据!$A$1:$I$65536,9,0),"")</f>
        <v/>
      </c>
      <c r="W1189" t="str">
        <f>IFERROR(VLOOKUP($A1189,[3]库存报告使用数据!$A$1:$L$65536,12,0),"")</f>
        <v/>
      </c>
      <c r="X1189" s="20" t="str">
        <f t="shared" si="308"/>
        <v/>
      </c>
      <c r="Y1189" s="20" t="str">
        <f t="shared" si="309"/>
        <v/>
      </c>
      <c r="Z1189" s="20" t="str">
        <f t="shared" si="310"/>
        <v/>
      </c>
      <c r="AA1189" s="20" t="str">
        <f t="shared" si="311"/>
        <v/>
      </c>
      <c r="AB1189" t="str">
        <f>IFERROR(VLOOKUP($A1189,[3]库存报告使用数据!$A$1:$D$65536,4,0),"")</f>
        <v/>
      </c>
      <c r="AC1189" t="str">
        <f>IFERROR(VLOOKUP($A1189,[3]库存报告使用数据!$A$1:$G$65536,7,0),"")</f>
        <v/>
      </c>
      <c r="AD1189" t="str">
        <f>IFERROR(VLOOKUP($A1189,[3]库存报告使用数据!$A$1:$J$65536,10,0),"")</f>
        <v/>
      </c>
      <c r="AE1189" t="str">
        <f>IFERROR(VLOOKUP($A1189,[3]库存报告使用数据!$A$1:$M$65536,13,0),"")</f>
        <v/>
      </c>
      <c r="AF1189" s="20" t="str">
        <f t="shared" si="312"/>
        <v/>
      </c>
      <c r="AG1189" s="20" t="str">
        <f t="shared" si="313"/>
        <v/>
      </c>
      <c r="AH1189" s="20" t="str">
        <f t="shared" si="314"/>
        <v/>
      </c>
      <c r="AI1189" s="20" t="str">
        <f t="shared" si="315"/>
        <v/>
      </c>
      <c r="AJ1189">
        <f>IFERROR(VLOOKUP($B1189,[4]库存报告使用数据!$A$1:$B$65536,2,0),0)</f>
        <v>0</v>
      </c>
      <c r="AK1189">
        <f>IFERROR(VLOOKUP($B1189,[4]库存报告使用数据!$A$1:$C$65536,3,0),)</f>
        <v>0</v>
      </c>
      <c r="AL1189">
        <f>IFERROR(VLOOKUP($B1189,[4]库存报告使用数据!$A$1:$D$65536,4,0),)</f>
        <v>0</v>
      </c>
      <c r="AM1189">
        <f>IFERROR(VLOOKUP($B1189,[4]库存报告使用数据!$A$1:$E$65536,5,0),)</f>
        <v>0</v>
      </c>
      <c r="AN1189" s="20" t="str">
        <f t="shared" si="316"/>
        <v/>
      </c>
      <c r="AO1189" s="20" t="str">
        <f t="shared" si="317"/>
        <v/>
      </c>
      <c r="AP1189" s="20" t="str">
        <f t="shared" si="318"/>
        <v/>
      </c>
      <c r="AQ1189" s="20" t="str">
        <f t="shared" si="319"/>
        <v/>
      </c>
      <c r="AR1189" s="32">
        <f t="shared" si="320"/>
        <v>0</v>
      </c>
      <c r="AS1189" s="32">
        <f t="shared" si="321"/>
        <v>0</v>
      </c>
      <c r="AT1189" s="32">
        <f t="shared" si="322"/>
        <v>0</v>
      </c>
      <c r="AU1189" s="28" t="str">
        <f t="shared" si="323"/>
        <v>库存为0</v>
      </c>
      <c r="AV1189" s="34" t="str">
        <f>IFERROR(时间!$B$4+AU1189,"上周无销量")</f>
        <v>上周无销量</v>
      </c>
    </row>
    <row r="1190" spans="1:48">
      <c r="A1190" s="18" t="s">
        <v>1235</v>
      </c>
      <c r="B1190" t="str">
        <f>VLOOKUP(A1190,'[1]sku-asin（子）'!$A:$B,2,0)</f>
        <v>B0759BPK2K</v>
      </c>
      <c r="C1190" t="str">
        <f>VLOOKUP(A1190,'[1]子sku-父sku'!$A:$B,2,0)</f>
        <v>MY-SB011</v>
      </c>
      <c r="D1190" s="28">
        <f>IFERROR(VLOOKUP(A1190,[2]库存报告使用数据处理!$A:$C,3,0),0)</f>
        <v>0</v>
      </c>
      <c r="E1190" s="28">
        <f>IFERROR(VLOOKUP(A1190,[2]库存报告使用数据处理!$A:$D,4,0),0)</f>
        <v>0</v>
      </c>
      <c r="F1190" s="28">
        <f>IFERROR(VLOOKUP(A1190,[2]库存报告使用数据处理!$A:$E,5,0),0)</f>
        <v>0</v>
      </c>
      <c r="G1190" s="28">
        <f>IFERROR(VLOOKUP(A1190,[2]库存报告使用数据处理!$A:$F,6,0),0)</f>
        <v>0</v>
      </c>
      <c r="H1190" s="29">
        <f>IFERROR(VLOOKUP(A1190,[2]库存报告使用数据处理!$A:$G,7,0),0)</f>
        <v>0</v>
      </c>
      <c r="I1190">
        <f>IFERROR(VLOOKUP(A1190,[5]数据处理!$A:$B,2,0),0)</f>
        <v>0</v>
      </c>
      <c r="J1190" s="30">
        <f>IFERROR(VLOOKUP(A1190,[5]数据处理!$A:$D,4,0),0)</f>
        <v>0</v>
      </c>
      <c r="K1190" s="30">
        <f>IFERROR(VLOOKUP(A1190,[5]数据处理!$A:$E,5,0),0)</f>
        <v>0</v>
      </c>
      <c r="L1190" s="30">
        <f>IFERROR(VLOOKUP(A1190,[5]数据处理!$A:$G,7,0),0)</f>
        <v>0</v>
      </c>
      <c r="M1190">
        <f t="shared" si="307"/>
        <v>0</v>
      </c>
      <c r="N1190">
        <f>IFERROR(VLOOKUP(A1190,[5]数据处理!$A:$C,3,0),0)</f>
        <v>0</v>
      </c>
      <c r="O1190">
        <f>IFERROR(VLOOKUP($A1190,[5]数据处理!$A:$N,14,0),0)</f>
        <v>0</v>
      </c>
      <c r="P1190" t="str">
        <f>IFERROR(VLOOKUP($A1190,[3]库存报告使用数据!$A$1:$B$65536,2,0),"")</f>
        <v/>
      </c>
      <c r="Q1190" t="str">
        <f>IFERROR(VLOOKUP($A1190,[3]库存报告使用数据!$A$1:$E$65536,5,0),"")</f>
        <v/>
      </c>
      <c r="R1190" t="str">
        <f>IFERROR(VLOOKUP($A1190,[3]库存报告使用数据!$A$1:$H$65536,8,0),"")</f>
        <v/>
      </c>
      <c r="S1190" t="str">
        <f>IFERROR(VLOOKUP($A1190,[3]库存报告使用数据!$A$1:$K$65536,11,0),"")</f>
        <v/>
      </c>
      <c r="T1190" t="str">
        <f>IFERROR(VLOOKUP($A1190,[3]库存报告使用数据!$A$1:$C$65536,3,0),"")</f>
        <v/>
      </c>
      <c r="U1190" t="str">
        <f>IFERROR(VLOOKUP($A1190,[3]库存报告使用数据!$A$1:$F$65536,6,0),"")</f>
        <v/>
      </c>
      <c r="V1190" t="str">
        <f>IFERROR(VLOOKUP($A1190,[3]库存报告使用数据!$A$1:$I$65536,9,0),"")</f>
        <v/>
      </c>
      <c r="W1190" t="str">
        <f>IFERROR(VLOOKUP($A1190,[3]库存报告使用数据!$A$1:$L$65536,12,0),"")</f>
        <v/>
      </c>
      <c r="X1190" s="20" t="str">
        <f t="shared" si="308"/>
        <v/>
      </c>
      <c r="Y1190" s="20" t="str">
        <f t="shared" si="309"/>
        <v/>
      </c>
      <c r="Z1190" s="20" t="str">
        <f t="shared" si="310"/>
        <v/>
      </c>
      <c r="AA1190" s="20" t="str">
        <f t="shared" si="311"/>
        <v/>
      </c>
      <c r="AB1190" t="str">
        <f>IFERROR(VLOOKUP($A1190,[3]库存报告使用数据!$A$1:$D$65536,4,0),"")</f>
        <v/>
      </c>
      <c r="AC1190" t="str">
        <f>IFERROR(VLOOKUP($A1190,[3]库存报告使用数据!$A$1:$G$65536,7,0),"")</f>
        <v/>
      </c>
      <c r="AD1190" t="str">
        <f>IFERROR(VLOOKUP($A1190,[3]库存报告使用数据!$A$1:$J$65536,10,0),"")</f>
        <v/>
      </c>
      <c r="AE1190" t="str">
        <f>IFERROR(VLOOKUP($A1190,[3]库存报告使用数据!$A$1:$M$65536,13,0),"")</f>
        <v/>
      </c>
      <c r="AF1190" s="20" t="str">
        <f t="shared" si="312"/>
        <v/>
      </c>
      <c r="AG1190" s="20" t="str">
        <f t="shared" si="313"/>
        <v/>
      </c>
      <c r="AH1190" s="20" t="str">
        <f t="shared" si="314"/>
        <v/>
      </c>
      <c r="AI1190" s="20" t="str">
        <f t="shared" si="315"/>
        <v/>
      </c>
      <c r="AJ1190">
        <f>IFERROR(VLOOKUP($B1190,[4]库存报告使用数据!$A$1:$B$65536,2,0),0)</f>
        <v>0</v>
      </c>
      <c r="AK1190">
        <f>IFERROR(VLOOKUP($B1190,[4]库存报告使用数据!$A$1:$C$65536,3,0),)</f>
        <v>0</v>
      </c>
      <c r="AL1190">
        <f>IFERROR(VLOOKUP($B1190,[4]库存报告使用数据!$A$1:$D$65536,4,0),)</f>
        <v>0</v>
      </c>
      <c r="AM1190">
        <f>IFERROR(VLOOKUP($B1190,[4]库存报告使用数据!$A$1:$E$65536,5,0),)</f>
        <v>0</v>
      </c>
      <c r="AN1190" s="20" t="str">
        <f t="shared" si="316"/>
        <v/>
      </c>
      <c r="AO1190" s="20" t="str">
        <f t="shared" si="317"/>
        <v/>
      </c>
      <c r="AP1190" s="20" t="str">
        <f t="shared" si="318"/>
        <v/>
      </c>
      <c r="AQ1190" s="20" t="str">
        <f t="shared" si="319"/>
        <v/>
      </c>
      <c r="AR1190" s="32">
        <f t="shared" si="320"/>
        <v>0</v>
      </c>
      <c r="AS1190" s="32">
        <f t="shared" si="321"/>
        <v>0</v>
      </c>
      <c r="AT1190" s="32">
        <f t="shared" si="322"/>
        <v>0</v>
      </c>
      <c r="AU1190" s="28" t="str">
        <f t="shared" si="323"/>
        <v>库存为0</v>
      </c>
      <c r="AV1190" s="34" t="str">
        <f>IFERROR(时间!$B$4+AU1190,"上周无销量")</f>
        <v>上周无销量</v>
      </c>
    </row>
    <row r="1191" spans="1:48">
      <c r="A1191" s="18" t="s">
        <v>1236</v>
      </c>
      <c r="B1191" t="str">
        <f>VLOOKUP(A1191,'[1]sku-asin（子）'!$A:$B,2,0)</f>
        <v>B075992BXS</v>
      </c>
      <c r="C1191" t="str">
        <f>VLOOKUP(A1191,'[1]子sku-父sku'!$A:$B,2,0)</f>
        <v>MY-SB011</v>
      </c>
      <c r="D1191" s="28">
        <f>IFERROR(VLOOKUP(A1191,[2]库存报告使用数据处理!$A:$C,3,0),0)</f>
        <v>1</v>
      </c>
      <c r="E1191" s="28">
        <f>IFERROR(VLOOKUP(A1191,[2]库存报告使用数据处理!$A:$D,4,0),0)</f>
        <v>1</v>
      </c>
      <c r="F1191" s="28">
        <f>IFERROR(VLOOKUP(A1191,[2]库存报告使用数据处理!$A:$E,5,0),0)</f>
        <v>1</v>
      </c>
      <c r="G1191" s="28">
        <f>IFERROR(VLOOKUP(A1191,[2]库存报告使用数据处理!$A:$F,6,0),0)</f>
        <v>1</v>
      </c>
      <c r="H1191" s="29">
        <f>IFERROR(VLOOKUP(A1191,[2]库存报告使用数据处理!$A:$G,7,0),0)</f>
        <v>15.49</v>
      </c>
      <c r="I1191">
        <f>IFERROR(VLOOKUP(A1191,[5]数据处理!$A:$B,2,0),0)</f>
        <v>5</v>
      </c>
      <c r="J1191" s="30">
        <f>IFERROR(VLOOKUP(A1191,[5]数据处理!$A:$D,4,0),0)</f>
        <v>0</v>
      </c>
      <c r="K1191" s="30">
        <f>IFERROR(VLOOKUP(A1191,[5]数据处理!$A:$E,5,0),0)</f>
        <v>0</v>
      </c>
      <c r="L1191" s="30">
        <f>IFERROR(VLOOKUP(A1191,[5]数据处理!$A:$G,7,0),0)</f>
        <v>0</v>
      </c>
      <c r="M1191">
        <f t="shared" si="307"/>
        <v>5</v>
      </c>
      <c r="N1191">
        <f>IFERROR(VLOOKUP(A1191,[5]数据处理!$A:$C,3,0),0)</f>
        <v>0</v>
      </c>
      <c r="O1191">
        <f>IFERROR(VLOOKUP($A1191,[5]数据处理!$A:$N,14,0),0)</f>
        <v>3</v>
      </c>
      <c r="P1191" t="str">
        <f>IFERROR(VLOOKUP($A1191,[3]库存报告使用数据!$A$1:$B$65536,2,0),"")</f>
        <v/>
      </c>
      <c r="Q1191" t="str">
        <f>IFERROR(VLOOKUP($A1191,[3]库存报告使用数据!$A$1:$E$65536,5,0),"")</f>
        <v/>
      </c>
      <c r="R1191" t="str">
        <f>IFERROR(VLOOKUP($A1191,[3]库存报告使用数据!$A$1:$H$65536,8,0),"")</f>
        <v/>
      </c>
      <c r="S1191" t="str">
        <f>IFERROR(VLOOKUP($A1191,[3]库存报告使用数据!$A$1:$K$65536,11,0),"")</f>
        <v/>
      </c>
      <c r="T1191" t="str">
        <f>IFERROR(VLOOKUP($A1191,[3]库存报告使用数据!$A$1:$C$65536,3,0),"")</f>
        <v/>
      </c>
      <c r="U1191" t="str">
        <f>IFERROR(VLOOKUP($A1191,[3]库存报告使用数据!$A$1:$F$65536,6,0),"")</f>
        <v/>
      </c>
      <c r="V1191" t="str">
        <f>IFERROR(VLOOKUP($A1191,[3]库存报告使用数据!$A$1:$I$65536,9,0),"")</f>
        <v/>
      </c>
      <c r="W1191" t="str">
        <f>IFERROR(VLOOKUP($A1191,[3]库存报告使用数据!$A$1:$L$65536,12,0),"")</f>
        <v/>
      </c>
      <c r="X1191" s="20" t="str">
        <f t="shared" si="308"/>
        <v/>
      </c>
      <c r="Y1191" s="20" t="str">
        <f t="shared" si="309"/>
        <v/>
      </c>
      <c r="Z1191" s="20" t="str">
        <f t="shared" si="310"/>
        <v/>
      </c>
      <c r="AA1191" s="20" t="str">
        <f t="shared" si="311"/>
        <v/>
      </c>
      <c r="AB1191" t="str">
        <f>IFERROR(VLOOKUP($A1191,[3]库存报告使用数据!$A$1:$D$65536,4,0),"")</f>
        <v/>
      </c>
      <c r="AC1191" t="str">
        <f>IFERROR(VLOOKUP($A1191,[3]库存报告使用数据!$A$1:$G$65536,7,0),"")</f>
        <v/>
      </c>
      <c r="AD1191" t="str">
        <f>IFERROR(VLOOKUP($A1191,[3]库存报告使用数据!$A$1:$J$65536,10,0),"")</f>
        <v/>
      </c>
      <c r="AE1191" t="str">
        <f>IFERROR(VLOOKUP($A1191,[3]库存报告使用数据!$A$1:$M$65536,13,0),"")</f>
        <v/>
      </c>
      <c r="AF1191" s="20" t="str">
        <f t="shared" si="312"/>
        <v/>
      </c>
      <c r="AG1191" s="20" t="str">
        <f t="shared" si="313"/>
        <v/>
      </c>
      <c r="AH1191" s="20" t="str">
        <f t="shared" si="314"/>
        <v/>
      </c>
      <c r="AI1191" s="20" t="str">
        <f t="shared" si="315"/>
        <v/>
      </c>
      <c r="AJ1191">
        <f>IFERROR(VLOOKUP($B1191,[4]库存报告使用数据!$A$1:$B$65536,2,0),0)</f>
        <v>4</v>
      </c>
      <c r="AK1191">
        <f>IFERROR(VLOOKUP($B1191,[4]库存报告使用数据!$A$1:$C$65536,3,0),)</f>
        <v>5</v>
      </c>
      <c r="AL1191">
        <f>IFERROR(VLOOKUP($B1191,[4]库存报告使用数据!$A$1:$D$65536,4,0),)</f>
        <v>1</v>
      </c>
      <c r="AM1191">
        <f>IFERROR(VLOOKUP($B1191,[4]库存报告使用数据!$A$1:$E$65536,5,0),)</f>
        <v>4</v>
      </c>
      <c r="AN1191" s="20">
        <f t="shared" si="316"/>
        <v>0.25</v>
      </c>
      <c r="AO1191" s="20">
        <f t="shared" si="317"/>
        <v>0.2</v>
      </c>
      <c r="AP1191" s="20">
        <f t="shared" si="318"/>
        <v>1</v>
      </c>
      <c r="AQ1191" s="20">
        <f t="shared" si="319"/>
        <v>0.25</v>
      </c>
      <c r="AR1191" s="32">
        <f t="shared" si="320"/>
        <v>0.142857142857143</v>
      </c>
      <c r="AS1191" s="32">
        <f t="shared" si="321"/>
        <v>8.57142857142857</v>
      </c>
      <c r="AT1191" s="32">
        <f t="shared" si="322"/>
        <v>-3.57142857142857</v>
      </c>
      <c r="AU1191" s="28">
        <f t="shared" si="323"/>
        <v>35</v>
      </c>
      <c r="AV1191" s="34">
        <f>IFERROR(时间!$B$4+AU1191,"上周无销量")</f>
        <v>43318</v>
      </c>
    </row>
    <row r="1192" spans="1:48">
      <c r="A1192" s="18" t="s">
        <v>1237</v>
      </c>
      <c r="B1192" t="str">
        <f>VLOOKUP(A1192,'[1]sku-asin（子）'!$A:$B,2,0)</f>
        <v>B076J7KWP5</v>
      </c>
      <c r="C1192" t="str">
        <f>VLOOKUP(A1192,'[1]子sku-父sku'!$A:$B,2,0)</f>
        <v>MY-SB015</v>
      </c>
      <c r="D1192" s="28">
        <f>IFERROR(VLOOKUP(A1192,[2]库存报告使用数据处理!$A:$C,3,0),0)</f>
        <v>0</v>
      </c>
      <c r="E1192" s="28">
        <f>IFERROR(VLOOKUP(A1192,[2]库存报告使用数据处理!$A:$D,4,0),0)</f>
        <v>0</v>
      </c>
      <c r="F1192" s="28">
        <f>IFERROR(VLOOKUP(A1192,[2]库存报告使用数据处理!$A:$E,5,0),0)</f>
        <v>0</v>
      </c>
      <c r="G1192" s="28">
        <f>IFERROR(VLOOKUP(A1192,[2]库存报告使用数据处理!$A:$F,6,0),0)</f>
        <v>0</v>
      </c>
      <c r="H1192" s="29">
        <f>IFERROR(VLOOKUP(A1192,[2]库存报告使用数据处理!$A:$G,7,0),0)</f>
        <v>0</v>
      </c>
      <c r="I1192">
        <f>IFERROR(VLOOKUP(A1192,[5]数据处理!$A:$B,2,0),0)</f>
        <v>1</v>
      </c>
      <c r="J1192" s="30">
        <f>IFERROR(VLOOKUP(A1192,[5]数据处理!$A:$D,4,0),0)</f>
        <v>0</v>
      </c>
      <c r="K1192" s="30">
        <f>IFERROR(VLOOKUP(A1192,[5]数据处理!$A:$E,5,0),0)</f>
        <v>0</v>
      </c>
      <c r="L1192" s="30">
        <f>IFERROR(VLOOKUP(A1192,[5]数据处理!$A:$G,7,0),0)</f>
        <v>0</v>
      </c>
      <c r="M1192">
        <f t="shared" si="307"/>
        <v>1</v>
      </c>
      <c r="N1192">
        <f>IFERROR(VLOOKUP(A1192,[5]数据处理!$A:$C,3,0),0)</f>
        <v>0</v>
      </c>
      <c r="O1192">
        <f>IFERROR(VLOOKUP($A1192,[5]数据处理!$A:$N,14,0),0)</f>
        <v>1</v>
      </c>
      <c r="P1192" t="str">
        <f>IFERROR(VLOOKUP($A1192,[3]库存报告使用数据!$A$1:$B$65536,2,0),"")</f>
        <v/>
      </c>
      <c r="Q1192" t="str">
        <f>IFERROR(VLOOKUP($A1192,[3]库存报告使用数据!$A$1:$E$65536,5,0),"")</f>
        <v/>
      </c>
      <c r="R1192" t="str">
        <f>IFERROR(VLOOKUP($A1192,[3]库存报告使用数据!$A$1:$H$65536,8,0),"")</f>
        <v/>
      </c>
      <c r="S1192" t="str">
        <f>IFERROR(VLOOKUP($A1192,[3]库存报告使用数据!$A$1:$K$65536,11,0),"")</f>
        <v/>
      </c>
      <c r="T1192" t="str">
        <f>IFERROR(VLOOKUP($A1192,[3]库存报告使用数据!$A$1:$C$65536,3,0),"")</f>
        <v/>
      </c>
      <c r="U1192" t="str">
        <f>IFERROR(VLOOKUP($A1192,[3]库存报告使用数据!$A$1:$F$65536,6,0),"")</f>
        <v/>
      </c>
      <c r="V1192" t="str">
        <f>IFERROR(VLOOKUP($A1192,[3]库存报告使用数据!$A$1:$I$65536,9,0),"")</f>
        <v/>
      </c>
      <c r="W1192" t="str">
        <f>IFERROR(VLOOKUP($A1192,[3]库存报告使用数据!$A$1:$L$65536,12,0),"")</f>
        <v/>
      </c>
      <c r="X1192" s="20" t="str">
        <f t="shared" si="308"/>
        <v/>
      </c>
      <c r="Y1192" s="20" t="str">
        <f t="shared" si="309"/>
        <v/>
      </c>
      <c r="Z1192" s="20" t="str">
        <f t="shared" si="310"/>
        <v/>
      </c>
      <c r="AA1192" s="20" t="str">
        <f t="shared" si="311"/>
        <v/>
      </c>
      <c r="AB1192" t="str">
        <f>IFERROR(VLOOKUP($A1192,[3]库存报告使用数据!$A$1:$D$65536,4,0),"")</f>
        <v/>
      </c>
      <c r="AC1192" t="str">
        <f>IFERROR(VLOOKUP($A1192,[3]库存报告使用数据!$A$1:$G$65536,7,0),"")</f>
        <v/>
      </c>
      <c r="AD1192" t="str">
        <f>IFERROR(VLOOKUP($A1192,[3]库存报告使用数据!$A$1:$J$65536,10,0),"")</f>
        <v/>
      </c>
      <c r="AE1192" t="str">
        <f>IFERROR(VLOOKUP($A1192,[3]库存报告使用数据!$A$1:$M$65536,13,0),"")</f>
        <v/>
      </c>
      <c r="AF1192" s="20" t="str">
        <f t="shared" si="312"/>
        <v/>
      </c>
      <c r="AG1192" s="20" t="str">
        <f t="shared" si="313"/>
        <v/>
      </c>
      <c r="AH1192" s="20" t="str">
        <f t="shared" si="314"/>
        <v/>
      </c>
      <c r="AI1192" s="20" t="str">
        <f t="shared" si="315"/>
        <v/>
      </c>
      <c r="AJ1192">
        <f>IFERROR(VLOOKUP($B1192,[4]库存报告使用数据!$A$1:$B$65536,2,0),0)</f>
        <v>0</v>
      </c>
      <c r="AK1192">
        <f>IFERROR(VLOOKUP($B1192,[4]库存报告使用数据!$A$1:$C$65536,3,0),)</f>
        <v>0</v>
      </c>
      <c r="AL1192">
        <f>IFERROR(VLOOKUP($B1192,[4]库存报告使用数据!$A$1:$D$65536,4,0),)</f>
        <v>0</v>
      </c>
      <c r="AM1192">
        <f>IFERROR(VLOOKUP($B1192,[4]库存报告使用数据!$A$1:$E$65536,5,0),)</f>
        <v>1</v>
      </c>
      <c r="AN1192" s="20" t="str">
        <f t="shared" si="316"/>
        <v/>
      </c>
      <c r="AO1192" s="20" t="str">
        <f t="shared" si="317"/>
        <v/>
      </c>
      <c r="AP1192" s="20" t="str">
        <f t="shared" si="318"/>
        <v/>
      </c>
      <c r="AQ1192" s="20">
        <f t="shared" si="319"/>
        <v>0</v>
      </c>
      <c r="AR1192" s="32">
        <f t="shared" si="320"/>
        <v>0</v>
      </c>
      <c r="AS1192" s="32">
        <f t="shared" si="321"/>
        <v>0</v>
      </c>
      <c r="AT1192" s="32">
        <f t="shared" si="322"/>
        <v>1</v>
      </c>
      <c r="AU1192" s="28" t="str">
        <f t="shared" si="323"/>
        <v>库存为1</v>
      </c>
      <c r="AV1192" s="34" t="str">
        <f>IFERROR(时间!$B$4+AU1192,"上周无销量")</f>
        <v>上周无销量</v>
      </c>
    </row>
    <row r="1193" spans="1:48">
      <c r="A1193" s="18" t="s">
        <v>1238</v>
      </c>
      <c r="B1193" t="str">
        <f>VLOOKUP(A1193,'[1]sku-asin（子）'!$A:$B,2,0)</f>
        <v>B076J8NQXH</v>
      </c>
      <c r="C1193" t="str">
        <f>VLOOKUP(A1193,'[1]子sku-父sku'!$A:$B,2,0)</f>
        <v>MY-SB015</v>
      </c>
      <c r="D1193" s="28">
        <f>IFERROR(VLOOKUP(A1193,[2]库存报告使用数据处理!$A:$C,3,0),0)</f>
        <v>0</v>
      </c>
      <c r="E1193" s="28">
        <f>IFERROR(VLOOKUP(A1193,[2]库存报告使用数据处理!$A:$D,4,0),0)</f>
        <v>0</v>
      </c>
      <c r="F1193" s="28">
        <f>IFERROR(VLOOKUP(A1193,[2]库存报告使用数据处理!$A:$E,5,0),0)</f>
        <v>0</v>
      </c>
      <c r="G1193" s="28">
        <f>IFERROR(VLOOKUP(A1193,[2]库存报告使用数据处理!$A:$F,6,0),0)</f>
        <v>0</v>
      </c>
      <c r="H1193" s="29">
        <f>IFERROR(VLOOKUP(A1193,[2]库存报告使用数据处理!$A:$G,7,0),0)</f>
        <v>0</v>
      </c>
      <c r="I1193">
        <f>IFERROR(VLOOKUP(A1193,[5]数据处理!$A:$B,2,0),0)</f>
        <v>1</v>
      </c>
      <c r="J1193" s="30">
        <f>IFERROR(VLOOKUP(A1193,[5]数据处理!$A:$D,4,0),0)</f>
        <v>0</v>
      </c>
      <c r="K1193" s="30">
        <f>IFERROR(VLOOKUP(A1193,[5]数据处理!$A:$E,5,0),0)</f>
        <v>0</v>
      </c>
      <c r="L1193" s="30">
        <f>IFERROR(VLOOKUP(A1193,[5]数据处理!$A:$G,7,0),0)</f>
        <v>0</v>
      </c>
      <c r="M1193">
        <f t="shared" si="307"/>
        <v>1</v>
      </c>
      <c r="N1193">
        <f>IFERROR(VLOOKUP(A1193,[5]数据处理!$A:$C,3,0),0)</f>
        <v>0</v>
      </c>
      <c r="O1193">
        <f>IFERROR(VLOOKUP($A1193,[5]数据处理!$A:$N,14,0),0)</f>
        <v>1</v>
      </c>
      <c r="P1193" t="str">
        <f>IFERROR(VLOOKUP($A1193,[3]库存报告使用数据!$A$1:$B$65536,2,0),"")</f>
        <v/>
      </c>
      <c r="Q1193" t="str">
        <f>IFERROR(VLOOKUP($A1193,[3]库存报告使用数据!$A$1:$E$65536,5,0),"")</f>
        <v/>
      </c>
      <c r="R1193" t="str">
        <f>IFERROR(VLOOKUP($A1193,[3]库存报告使用数据!$A$1:$H$65536,8,0),"")</f>
        <v/>
      </c>
      <c r="S1193" t="str">
        <f>IFERROR(VLOOKUP($A1193,[3]库存报告使用数据!$A$1:$K$65536,11,0),"")</f>
        <v/>
      </c>
      <c r="T1193" t="str">
        <f>IFERROR(VLOOKUP($A1193,[3]库存报告使用数据!$A$1:$C$65536,3,0),"")</f>
        <v/>
      </c>
      <c r="U1193" t="str">
        <f>IFERROR(VLOOKUP($A1193,[3]库存报告使用数据!$A$1:$F$65536,6,0),"")</f>
        <v/>
      </c>
      <c r="V1193" t="str">
        <f>IFERROR(VLOOKUP($A1193,[3]库存报告使用数据!$A$1:$I$65536,9,0),"")</f>
        <v/>
      </c>
      <c r="W1193" t="str">
        <f>IFERROR(VLOOKUP($A1193,[3]库存报告使用数据!$A$1:$L$65536,12,0),"")</f>
        <v/>
      </c>
      <c r="X1193" s="20" t="str">
        <f t="shared" si="308"/>
        <v/>
      </c>
      <c r="Y1193" s="20" t="str">
        <f t="shared" si="309"/>
        <v/>
      </c>
      <c r="Z1193" s="20" t="str">
        <f t="shared" si="310"/>
        <v/>
      </c>
      <c r="AA1193" s="20" t="str">
        <f t="shared" si="311"/>
        <v/>
      </c>
      <c r="AB1193" t="str">
        <f>IFERROR(VLOOKUP($A1193,[3]库存报告使用数据!$A$1:$D$65536,4,0),"")</f>
        <v/>
      </c>
      <c r="AC1193" t="str">
        <f>IFERROR(VLOOKUP($A1193,[3]库存报告使用数据!$A$1:$G$65536,7,0),"")</f>
        <v/>
      </c>
      <c r="AD1193" t="str">
        <f>IFERROR(VLOOKUP($A1193,[3]库存报告使用数据!$A$1:$J$65536,10,0),"")</f>
        <v/>
      </c>
      <c r="AE1193" t="str">
        <f>IFERROR(VLOOKUP($A1193,[3]库存报告使用数据!$A$1:$M$65536,13,0),"")</f>
        <v/>
      </c>
      <c r="AF1193" s="20" t="str">
        <f t="shared" si="312"/>
        <v/>
      </c>
      <c r="AG1193" s="20" t="str">
        <f t="shared" si="313"/>
        <v/>
      </c>
      <c r="AH1193" s="20" t="str">
        <f t="shared" si="314"/>
        <v/>
      </c>
      <c r="AI1193" s="20" t="str">
        <f t="shared" si="315"/>
        <v/>
      </c>
      <c r="AJ1193">
        <f>IFERROR(VLOOKUP($B1193,[4]库存报告使用数据!$A$1:$B$65536,2,0),0)</f>
        <v>1</v>
      </c>
      <c r="AK1193">
        <f>IFERROR(VLOOKUP($B1193,[4]库存报告使用数据!$A$1:$C$65536,3,0),)</f>
        <v>0</v>
      </c>
      <c r="AL1193">
        <f>IFERROR(VLOOKUP($B1193,[4]库存报告使用数据!$A$1:$D$65536,4,0),)</f>
        <v>0</v>
      </c>
      <c r="AM1193">
        <f>IFERROR(VLOOKUP($B1193,[4]库存报告使用数据!$A$1:$E$65536,5,0),)</f>
        <v>0</v>
      </c>
      <c r="AN1193" s="20">
        <f t="shared" si="316"/>
        <v>0</v>
      </c>
      <c r="AO1193" s="20" t="str">
        <f t="shared" si="317"/>
        <v/>
      </c>
      <c r="AP1193" s="20" t="str">
        <f t="shared" si="318"/>
        <v/>
      </c>
      <c r="AQ1193" s="20" t="str">
        <f t="shared" si="319"/>
        <v/>
      </c>
      <c r="AR1193" s="32">
        <f t="shared" si="320"/>
        <v>0</v>
      </c>
      <c r="AS1193" s="32">
        <f t="shared" si="321"/>
        <v>0</v>
      </c>
      <c r="AT1193" s="32">
        <f t="shared" si="322"/>
        <v>1</v>
      </c>
      <c r="AU1193" s="28" t="str">
        <f t="shared" si="323"/>
        <v>库存为1</v>
      </c>
      <c r="AV1193" s="34" t="str">
        <f>IFERROR(时间!$B$4+AU1193,"上周无销量")</f>
        <v>上周无销量</v>
      </c>
    </row>
    <row r="1194" spans="1:48">
      <c r="A1194" s="18" t="s">
        <v>1239</v>
      </c>
      <c r="B1194" t="str">
        <f>VLOOKUP(A1194,'[1]sku-asin（子）'!$A:$B,2,0)</f>
        <v>B076J97YS4</v>
      </c>
      <c r="C1194" t="str">
        <f>VLOOKUP(A1194,'[1]子sku-父sku'!$A:$B,2,0)</f>
        <v>MY-SB015</v>
      </c>
      <c r="D1194" s="28">
        <f>IFERROR(VLOOKUP(A1194,[2]库存报告使用数据处理!$A:$C,3,0),0)</f>
        <v>0</v>
      </c>
      <c r="E1194" s="28">
        <f>IFERROR(VLOOKUP(A1194,[2]库存报告使用数据处理!$A:$D,4,0),0)</f>
        <v>0</v>
      </c>
      <c r="F1194" s="28">
        <f>IFERROR(VLOOKUP(A1194,[2]库存报告使用数据处理!$A:$E,5,0),0)</f>
        <v>0</v>
      </c>
      <c r="G1194" s="28">
        <f>IFERROR(VLOOKUP(A1194,[2]库存报告使用数据处理!$A:$F,6,0),0)</f>
        <v>0</v>
      </c>
      <c r="H1194" s="29">
        <f>IFERROR(VLOOKUP(A1194,[2]库存报告使用数据处理!$A:$G,7,0),0)</f>
        <v>0</v>
      </c>
      <c r="I1194">
        <f>IFERROR(VLOOKUP(A1194,[5]数据处理!$A:$B,2,0),0)</f>
        <v>6</v>
      </c>
      <c r="J1194" s="30">
        <f>IFERROR(VLOOKUP(A1194,[5]数据处理!$A:$D,4,0),0)</f>
        <v>0</v>
      </c>
      <c r="K1194" s="30">
        <f>IFERROR(VLOOKUP(A1194,[5]数据处理!$A:$E,5,0),0)</f>
        <v>0</v>
      </c>
      <c r="L1194" s="30">
        <f>IFERROR(VLOOKUP(A1194,[5]数据处理!$A:$G,7,0),0)</f>
        <v>0</v>
      </c>
      <c r="M1194">
        <f t="shared" si="307"/>
        <v>6</v>
      </c>
      <c r="N1194">
        <f>IFERROR(VLOOKUP(A1194,[5]数据处理!$A:$C,3,0),0)</f>
        <v>0</v>
      </c>
      <c r="O1194">
        <f>IFERROR(VLOOKUP($A1194,[5]数据处理!$A:$N,14,0),0)</f>
        <v>6</v>
      </c>
      <c r="P1194" t="str">
        <f>IFERROR(VLOOKUP($A1194,[3]库存报告使用数据!$A$1:$B$65536,2,0),"")</f>
        <v/>
      </c>
      <c r="Q1194" t="str">
        <f>IFERROR(VLOOKUP($A1194,[3]库存报告使用数据!$A$1:$E$65536,5,0),"")</f>
        <v/>
      </c>
      <c r="R1194" t="str">
        <f>IFERROR(VLOOKUP($A1194,[3]库存报告使用数据!$A$1:$H$65536,8,0),"")</f>
        <v/>
      </c>
      <c r="S1194" t="str">
        <f>IFERROR(VLOOKUP($A1194,[3]库存报告使用数据!$A$1:$K$65536,11,0),"")</f>
        <v/>
      </c>
      <c r="T1194" t="str">
        <f>IFERROR(VLOOKUP($A1194,[3]库存报告使用数据!$A$1:$C$65536,3,0),"")</f>
        <v/>
      </c>
      <c r="U1194" t="str">
        <f>IFERROR(VLOOKUP($A1194,[3]库存报告使用数据!$A$1:$F$65536,6,0),"")</f>
        <v/>
      </c>
      <c r="V1194" t="str">
        <f>IFERROR(VLOOKUP($A1194,[3]库存报告使用数据!$A$1:$I$65536,9,0),"")</f>
        <v/>
      </c>
      <c r="W1194" t="str">
        <f>IFERROR(VLOOKUP($A1194,[3]库存报告使用数据!$A$1:$L$65536,12,0),"")</f>
        <v/>
      </c>
      <c r="X1194" s="20" t="str">
        <f t="shared" si="308"/>
        <v/>
      </c>
      <c r="Y1194" s="20" t="str">
        <f t="shared" si="309"/>
        <v/>
      </c>
      <c r="Z1194" s="20" t="str">
        <f t="shared" si="310"/>
        <v/>
      </c>
      <c r="AA1194" s="20" t="str">
        <f t="shared" si="311"/>
        <v/>
      </c>
      <c r="AB1194" t="str">
        <f>IFERROR(VLOOKUP($A1194,[3]库存报告使用数据!$A$1:$D$65536,4,0),"")</f>
        <v/>
      </c>
      <c r="AC1194" t="str">
        <f>IFERROR(VLOOKUP($A1194,[3]库存报告使用数据!$A$1:$G$65536,7,0),"")</f>
        <v/>
      </c>
      <c r="AD1194" t="str">
        <f>IFERROR(VLOOKUP($A1194,[3]库存报告使用数据!$A$1:$J$65536,10,0),"")</f>
        <v/>
      </c>
      <c r="AE1194" t="str">
        <f>IFERROR(VLOOKUP($A1194,[3]库存报告使用数据!$A$1:$M$65536,13,0),"")</f>
        <v/>
      </c>
      <c r="AF1194" s="20" t="str">
        <f t="shared" si="312"/>
        <v/>
      </c>
      <c r="AG1194" s="20" t="str">
        <f t="shared" si="313"/>
        <v/>
      </c>
      <c r="AH1194" s="20" t="str">
        <f t="shared" si="314"/>
        <v/>
      </c>
      <c r="AI1194" s="20" t="str">
        <f t="shared" si="315"/>
        <v/>
      </c>
      <c r="AJ1194">
        <f>IFERROR(VLOOKUP($B1194,[4]库存报告使用数据!$A$1:$B$65536,2,0),0)</f>
        <v>4</v>
      </c>
      <c r="AK1194">
        <f>IFERROR(VLOOKUP($B1194,[4]库存报告使用数据!$A$1:$C$65536,3,0),)</f>
        <v>0</v>
      </c>
      <c r="AL1194">
        <f>IFERROR(VLOOKUP($B1194,[4]库存报告使用数据!$A$1:$D$65536,4,0),)</f>
        <v>0</v>
      </c>
      <c r="AM1194">
        <f>IFERROR(VLOOKUP($B1194,[4]库存报告使用数据!$A$1:$E$65536,5,0),)</f>
        <v>1</v>
      </c>
      <c r="AN1194" s="20">
        <f t="shared" si="316"/>
        <v>0</v>
      </c>
      <c r="AO1194" s="20" t="str">
        <f t="shared" si="317"/>
        <v/>
      </c>
      <c r="AP1194" s="20" t="str">
        <f t="shared" si="318"/>
        <v/>
      </c>
      <c r="AQ1194" s="20">
        <f t="shared" si="319"/>
        <v>0</v>
      </c>
      <c r="AR1194" s="32">
        <f t="shared" si="320"/>
        <v>0</v>
      </c>
      <c r="AS1194" s="32">
        <f t="shared" si="321"/>
        <v>0</v>
      </c>
      <c r="AT1194" s="32">
        <f t="shared" si="322"/>
        <v>6</v>
      </c>
      <c r="AU1194" s="28" t="str">
        <f t="shared" si="323"/>
        <v>库存为6</v>
      </c>
      <c r="AV1194" s="34" t="str">
        <f>IFERROR(时间!$B$4+AU1194,"上周无销量")</f>
        <v>上周无销量</v>
      </c>
    </row>
    <row r="1195" spans="1:48">
      <c r="A1195" s="18" t="s">
        <v>1240</v>
      </c>
      <c r="B1195" t="str">
        <f>VLOOKUP(A1195,'[1]sku-asin（子）'!$A:$B,2,0)</f>
        <v>B076J833CD</v>
      </c>
      <c r="C1195" t="str">
        <f>VLOOKUP(A1195,'[1]子sku-父sku'!$A:$B,2,0)</f>
        <v>MY-SB015</v>
      </c>
      <c r="D1195" s="28">
        <f>IFERROR(VLOOKUP(A1195,[2]库存报告使用数据处理!$A:$C,3,0),0)</f>
        <v>0</v>
      </c>
      <c r="E1195" s="28">
        <f>IFERROR(VLOOKUP(A1195,[2]库存报告使用数据处理!$A:$D,4,0),0)</f>
        <v>0</v>
      </c>
      <c r="F1195" s="28">
        <f>IFERROR(VLOOKUP(A1195,[2]库存报告使用数据处理!$A:$E,5,0),0)</f>
        <v>0</v>
      </c>
      <c r="G1195" s="28">
        <f>IFERROR(VLOOKUP(A1195,[2]库存报告使用数据处理!$A:$F,6,0),0)</f>
        <v>0</v>
      </c>
      <c r="H1195" s="29">
        <f>IFERROR(VLOOKUP(A1195,[2]库存报告使用数据处理!$A:$G,7,0),0)</f>
        <v>0</v>
      </c>
      <c r="I1195">
        <f>IFERROR(VLOOKUP(A1195,[5]数据处理!$A:$B,2,0),0)</f>
        <v>6</v>
      </c>
      <c r="J1195" s="30">
        <f>IFERROR(VLOOKUP(A1195,[5]数据处理!$A:$D,4,0),0)</f>
        <v>0</v>
      </c>
      <c r="K1195" s="30">
        <f>IFERROR(VLOOKUP(A1195,[5]数据处理!$A:$E,5,0),0)</f>
        <v>0</v>
      </c>
      <c r="L1195" s="30">
        <f>IFERROR(VLOOKUP(A1195,[5]数据处理!$A:$G,7,0),0)</f>
        <v>0</v>
      </c>
      <c r="M1195">
        <f t="shared" si="307"/>
        <v>6</v>
      </c>
      <c r="N1195">
        <f>IFERROR(VLOOKUP(A1195,[5]数据处理!$A:$C,3,0),0)</f>
        <v>0</v>
      </c>
      <c r="O1195">
        <f>IFERROR(VLOOKUP($A1195,[5]数据处理!$A:$N,14,0),0)</f>
        <v>6</v>
      </c>
      <c r="P1195" t="str">
        <f>IFERROR(VLOOKUP($A1195,[3]库存报告使用数据!$A$1:$B$65536,2,0),"")</f>
        <v/>
      </c>
      <c r="Q1195" t="str">
        <f>IFERROR(VLOOKUP($A1195,[3]库存报告使用数据!$A$1:$E$65536,5,0),"")</f>
        <v/>
      </c>
      <c r="R1195" t="str">
        <f>IFERROR(VLOOKUP($A1195,[3]库存报告使用数据!$A$1:$H$65536,8,0),"")</f>
        <v/>
      </c>
      <c r="S1195" t="str">
        <f>IFERROR(VLOOKUP($A1195,[3]库存报告使用数据!$A$1:$K$65536,11,0),"")</f>
        <v/>
      </c>
      <c r="T1195" t="str">
        <f>IFERROR(VLOOKUP($A1195,[3]库存报告使用数据!$A$1:$C$65536,3,0),"")</f>
        <v/>
      </c>
      <c r="U1195" t="str">
        <f>IFERROR(VLOOKUP($A1195,[3]库存报告使用数据!$A$1:$F$65536,6,0),"")</f>
        <v/>
      </c>
      <c r="V1195" t="str">
        <f>IFERROR(VLOOKUP($A1195,[3]库存报告使用数据!$A$1:$I$65536,9,0),"")</f>
        <v/>
      </c>
      <c r="W1195" t="str">
        <f>IFERROR(VLOOKUP($A1195,[3]库存报告使用数据!$A$1:$L$65536,12,0),"")</f>
        <v/>
      </c>
      <c r="X1195" s="20" t="str">
        <f t="shared" si="308"/>
        <v/>
      </c>
      <c r="Y1195" s="20" t="str">
        <f t="shared" si="309"/>
        <v/>
      </c>
      <c r="Z1195" s="20" t="str">
        <f t="shared" si="310"/>
        <v/>
      </c>
      <c r="AA1195" s="20" t="str">
        <f t="shared" si="311"/>
        <v/>
      </c>
      <c r="AB1195" t="str">
        <f>IFERROR(VLOOKUP($A1195,[3]库存报告使用数据!$A$1:$D$65536,4,0),"")</f>
        <v/>
      </c>
      <c r="AC1195" t="str">
        <f>IFERROR(VLOOKUP($A1195,[3]库存报告使用数据!$A$1:$G$65536,7,0),"")</f>
        <v/>
      </c>
      <c r="AD1195" t="str">
        <f>IFERROR(VLOOKUP($A1195,[3]库存报告使用数据!$A$1:$J$65536,10,0),"")</f>
        <v/>
      </c>
      <c r="AE1195" t="str">
        <f>IFERROR(VLOOKUP($A1195,[3]库存报告使用数据!$A$1:$M$65536,13,0),"")</f>
        <v/>
      </c>
      <c r="AF1195" s="20" t="str">
        <f t="shared" si="312"/>
        <v/>
      </c>
      <c r="AG1195" s="20" t="str">
        <f t="shared" si="313"/>
        <v/>
      </c>
      <c r="AH1195" s="20" t="str">
        <f t="shared" si="314"/>
        <v/>
      </c>
      <c r="AI1195" s="20" t="str">
        <f t="shared" si="315"/>
        <v/>
      </c>
      <c r="AJ1195">
        <f>IFERROR(VLOOKUP($B1195,[4]库存报告使用数据!$A$1:$B$65536,2,0),0)</f>
        <v>0</v>
      </c>
      <c r="AK1195">
        <f>IFERROR(VLOOKUP($B1195,[4]库存报告使用数据!$A$1:$C$65536,3,0),)</f>
        <v>0</v>
      </c>
      <c r="AL1195">
        <f>IFERROR(VLOOKUP($B1195,[4]库存报告使用数据!$A$1:$D$65536,4,0),)</f>
        <v>1</v>
      </c>
      <c r="AM1195">
        <f>IFERROR(VLOOKUP($B1195,[4]库存报告使用数据!$A$1:$E$65536,5,0),)</f>
        <v>1</v>
      </c>
      <c r="AN1195" s="20" t="str">
        <f t="shared" si="316"/>
        <v/>
      </c>
      <c r="AO1195" s="20" t="str">
        <f t="shared" si="317"/>
        <v/>
      </c>
      <c r="AP1195" s="20">
        <f t="shared" si="318"/>
        <v>0</v>
      </c>
      <c r="AQ1195" s="20">
        <f t="shared" si="319"/>
        <v>0</v>
      </c>
      <c r="AR1195" s="32">
        <f t="shared" si="320"/>
        <v>0</v>
      </c>
      <c r="AS1195" s="32">
        <f t="shared" si="321"/>
        <v>0</v>
      </c>
      <c r="AT1195" s="32">
        <f t="shared" si="322"/>
        <v>6</v>
      </c>
      <c r="AU1195" s="28" t="str">
        <f t="shared" si="323"/>
        <v>库存为6</v>
      </c>
      <c r="AV1195" s="34" t="str">
        <f>IFERROR(时间!$B$4+AU1195,"上周无销量")</f>
        <v>上周无销量</v>
      </c>
    </row>
    <row r="1196" spans="1:48">
      <c r="A1196" s="18" t="s">
        <v>1241</v>
      </c>
      <c r="B1196" t="str">
        <f>VLOOKUP(A1196,'[1]sku-asin（子）'!$A:$B,2,0)</f>
        <v>B076J4WVXC</v>
      </c>
      <c r="C1196" t="str">
        <f>VLOOKUP(A1196,'[1]子sku-父sku'!$A:$B,2,0)</f>
        <v>MY-SB015</v>
      </c>
      <c r="D1196" s="28">
        <f>IFERROR(VLOOKUP(A1196,[2]库存报告使用数据处理!$A:$C,3,0),0)</f>
        <v>0</v>
      </c>
      <c r="E1196" s="28">
        <f>IFERROR(VLOOKUP(A1196,[2]库存报告使用数据处理!$A:$D,4,0),0)</f>
        <v>0</v>
      </c>
      <c r="F1196" s="28">
        <f>IFERROR(VLOOKUP(A1196,[2]库存报告使用数据处理!$A:$E,5,0),0)</f>
        <v>0</v>
      </c>
      <c r="G1196" s="28">
        <f>IFERROR(VLOOKUP(A1196,[2]库存报告使用数据处理!$A:$F,6,0),0)</f>
        <v>0</v>
      </c>
      <c r="H1196" s="29">
        <f>IFERROR(VLOOKUP(A1196,[2]库存报告使用数据处理!$A:$G,7,0),0)</f>
        <v>0</v>
      </c>
      <c r="I1196">
        <f>IFERROR(VLOOKUP(A1196,[5]数据处理!$A:$B,2,0),0)</f>
        <v>9</v>
      </c>
      <c r="J1196" s="30">
        <f>IFERROR(VLOOKUP(A1196,[5]数据处理!$A:$D,4,0),0)</f>
        <v>0</v>
      </c>
      <c r="K1196" s="30">
        <f>IFERROR(VLOOKUP(A1196,[5]数据处理!$A:$E,5,0),0)</f>
        <v>0</v>
      </c>
      <c r="L1196" s="30">
        <f>IFERROR(VLOOKUP(A1196,[5]数据处理!$A:$G,7,0),0)</f>
        <v>0</v>
      </c>
      <c r="M1196">
        <f t="shared" si="307"/>
        <v>9</v>
      </c>
      <c r="N1196">
        <f>IFERROR(VLOOKUP(A1196,[5]数据处理!$A:$C,3,0),0)</f>
        <v>0</v>
      </c>
      <c r="O1196">
        <f>IFERROR(VLOOKUP($A1196,[5]数据处理!$A:$N,14,0),0)</f>
        <v>9</v>
      </c>
      <c r="P1196" t="str">
        <f>IFERROR(VLOOKUP($A1196,[3]库存报告使用数据!$A$1:$B$65536,2,0),"")</f>
        <v/>
      </c>
      <c r="Q1196" t="str">
        <f>IFERROR(VLOOKUP($A1196,[3]库存报告使用数据!$A$1:$E$65536,5,0),"")</f>
        <v/>
      </c>
      <c r="R1196" t="str">
        <f>IFERROR(VLOOKUP($A1196,[3]库存报告使用数据!$A$1:$H$65536,8,0),"")</f>
        <v/>
      </c>
      <c r="S1196" t="str">
        <f>IFERROR(VLOOKUP($A1196,[3]库存报告使用数据!$A$1:$K$65536,11,0),"")</f>
        <v/>
      </c>
      <c r="T1196" t="str">
        <f>IFERROR(VLOOKUP($A1196,[3]库存报告使用数据!$A$1:$C$65536,3,0),"")</f>
        <v/>
      </c>
      <c r="U1196" t="str">
        <f>IFERROR(VLOOKUP($A1196,[3]库存报告使用数据!$A$1:$F$65536,6,0),"")</f>
        <v/>
      </c>
      <c r="V1196" t="str">
        <f>IFERROR(VLOOKUP($A1196,[3]库存报告使用数据!$A$1:$I$65536,9,0),"")</f>
        <v/>
      </c>
      <c r="W1196" t="str">
        <f>IFERROR(VLOOKUP($A1196,[3]库存报告使用数据!$A$1:$L$65536,12,0),"")</f>
        <v/>
      </c>
      <c r="X1196" s="20" t="str">
        <f t="shared" si="308"/>
        <v/>
      </c>
      <c r="Y1196" s="20" t="str">
        <f t="shared" si="309"/>
        <v/>
      </c>
      <c r="Z1196" s="20" t="str">
        <f t="shared" si="310"/>
        <v/>
      </c>
      <c r="AA1196" s="20" t="str">
        <f t="shared" si="311"/>
        <v/>
      </c>
      <c r="AB1196" t="str">
        <f>IFERROR(VLOOKUP($A1196,[3]库存报告使用数据!$A$1:$D$65536,4,0),"")</f>
        <v/>
      </c>
      <c r="AC1196" t="str">
        <f>IFERROR(VLOOKUP($A1196,[3]库存报告使用数据!$A$1:$G$65536,7,0),"")</f>
        <v/>
      </c>
      <c r="AD1196" t="str">
        <f>IFERROR(VLOOKUP($A1196,[3]库存报告使用数据!$A$1:$J$65536,10,0),"")</f>
        <v/>
      </c>
      <c r="AE1196" t="str">
        <f>IFERROR(VLOOKUP($A1196,[3]库存报告使用数据!$A$1:$M$65536,13,0),"")</f>
        <v/>
      </c>
      <c r="AF1196" s="20" t="str">
        <f t="shared" si="312"/>
        <v/>
      </c>
      <c r="AG1196" s="20" t="str">
        <f t="shared" si="313"/>
        <v/>
      </c>
      <c r="AH1196" s="20" t="str">
        <f t="shared" si="314"/>
        <v/>
      </c>
      <c r="AI1196" s="20" t="str">
        <f t="shared" si="315"/>
        <v/>
      </c>
      <c r="AJ1196">
        <f>IFERROR(VLOOKUP($B1196,[4]库存报告使用数据!$A$1:$B$65536,2,0),0)</f>
        <v>0</v>
      </c>
      <c r="AK1196">
        <f>IFERROR(VLOOKUP($B1196,[4]库存报告使用数据!$A$1:$C$65536,3,0),)</f>
        <v>0</v>
      </c>
      <c r="AL1196">
        <f>IFERROR(VLOOKUP($B1196,[4]库存报告使用数据!$A$1:$D$65536,4,0),)</f>
        <v>1</v>
      </c>
      <c r="AM1196">
        <f>IFERROR(VLOOKUP($B1196,[4]库存报告使用数据!$A$1:$E$65536,5,0),)</f>
        <v>1</v>
      </c>
      <c r="AN1196" s="20" t="str">
        <f t="shared" si="316"/>
        <v/>
      </c>
      <c r="AO1196" s="20" t="str">
        <f t="shared" si="317"/>
        <v/>
      </c>
      <c r="AP1196" s="20">
        <f t="shared" si="318"/>
        <v>0</v>
      </c>
      <c r="AQ1196" s="20">
        <f t="shared" si="319"/>
        <v>0</v>
      </c>
      <c r="AR1196" s="32">
        <f t="shared" si="320"/>
        <v>0</v>
      </c>
      <c r="AS1196" s="32">
        <f t="shared" si="321"/>
        <v>0</v>
      </c>
      <c r="AT1196" s="32">
        <f t="shared" si="322"/>
        <v>9</v>
      </c>
      <c r="AU1196" s="28" t="str">
        <f t="shared" si="323"/>
        <v>库存为9</v>
      </c>
      <c r="AV1196" s="34" t="str">
        <f>IFERROR(时间!$B$4+AU1196,"上周无销量")</f>
        <v>上周无销量</v>
      </c>
    </row>
    <row r="1197" spans="1:48">
      <c r="A1197" s="18" t="s">
        <v>1242</v>
      </c>
      <c r="B1197" t="str">
        <f>VLOOKUP(A1197,'[1]sku-asin（子）'!$A:$B,2,0)</f>
        <v>B076J75677</v>
      </c>
      <c r="C1197" t="str">
        <f>VLOOKUP(A1197,'[1]子sku-父sku'!$A:$B,2,0)</f>
        <v>MY-SB015</v>
      </c>
      <c r="D1197" s="28">
        <f>IFERROR(VLOOKUP(A1197,[2]库存报告使用数据处理!$A:$C,3,0),0)</f>
        <v>0</v>
      </c>
      <c r="E1197" s="28">
        <f>IFERROR(VLOOKUP(A1197,[2]库存报告使用数据处理!$A:$D,4,0),0)</f>
        <v>0</v>
      </c>
      <c r="F1197" s="28">
        <f>IFERROR(VLOOKUP(A1197,[2]库存报告使用数据处理!$A:$E,5,0),0)</f>
        <v>0</v>
      </c>
      <c r="G1197" s="28">
        <f>IFERROR(VLOOKUP(A1197,[2]库存报告使用数据处理!$A:$F,6,0),0)</f>
        <v>0</v>
      </c>
      <c r="H1197" s="29">
        <f>IFERROR(VLOOKUP(A1197,[2]库存报告使用数据处理!$A:$G,7,0),0)</f>
        <v>0</v>
      </c>
      <c r="I1197">
        <f>IFERROR(VLOOKUP(A1197,[5]数据处理!$A:$B,2,0),0)</f>
        <v>1</v>
      </c>
      <c r="J1197" s="30">
        <f>IFERROR(VLOOKUP(A1197,[5]数据处理!$A:$D,4,0),0)</f>
        <v>0</v>
      </c>
      <c r="K1197" s="30">
        <f>IFERROR(VLOOKUP(A1197,[5]数据处理!$A:$E,5,0),0)</f>
        <v>0</v>
      </c>
      <c r="L1197" s="30">
        <f>IFERROR(VLOOKUP(A1197,[5]数据处理!$A:$G,7,0),0)</f>
        <v>0</v>
      </c>
      <c r="M1197">
        <f t="shared" si="307"/>
        <v>1</v>
      </c>
      <c r="N1197">
        <f>IFERROR(VLOOKUP(A1197,[5]数据处理!$A:$C,3,0),0)</f>
        <v>0</v>
      </c>
      <c r="O1197">
        <f>IFERROR(VLOOKUP($A1197,[5]数据处理!$A:$N,14,0),0)</f>
        <v>1</v>
      </c>
      <c r="P1197" t="str">
        <f>IFERROR(VLOOKUP($A1197,[3]库存报告使用数据!$A$1:$B$65536,2,0),"")</f>
        <v/>
      </c>
      <c r="Q1197" t="str">
        <f>IFERROR(VLOOKUP($A1197,[3]库存报告使用数据!$A$1:$E$65536,5,0),"")</f>
        <v/>
      </c>
      <c r="R1197" t="str">
        <f>IFERROR(VLOOKUP($A1197,[3]库存报告使用数据!$A$1:$H$65536,8,0),"")</f>
        <v/>
      </c>
      <c r="S1197" t="str">
        <f>IFERROR(VLOOKUP($A1197,[3]库存报告使用数据!$A$1:$K$65536,11,0),"")</f>
        <v/>
      </c>
      <c r="T1197" t="str">
        <f>IFERROR(VLOOKUP($A1197,[3]库存报告使用数据!$A$1:$C$65536,3,0),"")</f>
        <v/>
      </c>
      <c r="U1197" t="str">
        <f>IFERROR(VLOOKUP($A1197,[3]库存报告使用数据!$A$1:$F$65536,6,0),"")</f>
        <v/>
      </c>
      <c r="V1197" t="str">
        <f>IFERROR(VLOOKUP($A1197,[3]库存报告使用数据!$A$1:$I$65536,9,0),"")</f>
        <v/>
      </c>
      <c r="W1197" t="str">
        <f>IFERROR(VLOOKUP($A1197,[3]库存报告使用数据!$A$1:$L$65536,12,0),"")</f>
        <v/>
      </c>
      <c r="X1197" s="20" t="str">
        <f t="shared" si="308"/>
        <v/>
      </c>
      <c r="Y1197" s="20" t="str">
        <f t="shared" si="309"/>
        <v/>
      </c>
      <c r="Z1197" s="20" t="str">
        <f t="shared" si="310"/>
        <v/>
      </c>
      <c r="AA1197" s="20" t="str">
        <f t="shared" si="311"/>
        <v/>
      </c>
      <c r="AB1197" t="str">
        <f>IFERROR(VLOOKUP($A1197,[3]库存报告使用数据!$A$1:$D$65536,4,0),"")</f>
        <v/>
      </c>
      <c r="AC1197" t="str">
        <f>IFERROR(VLOOKUP($A1197,[3]库存报告使用数据!$A$1:$G$65536,7,0),"")</f>
        <v/>
      </c>
      <c r="AD1197" t="str">
        <f>IFERROR(VLOOKUP($A1197,[3]库存报告使用数据!$A$1:$J$65536,10,0),"")</f>
        <v/>
      </c>
      <c r="AE1197" t="str">
        <f>IFERROR(VLOOKUP($A1197,[3]库存报告使用数据!$A$1:$M$65536,13,0),"")</f>
        <v/>
      </c>
      <c r="AF1197" s="20" t="str">
        <f t="shared" si="312"/>
        <v/>
      </c>
      <c r="AG1197" s="20" t="str">
        <f t="shared" si="313"/>
        <v/>
      </c>
      <c r="AH1197" s="20" t="str">
        <f t="shared" si="314"/>
        <v/>
      </c>
      <c r="AI1197" s="20" t="str">
        <f t="shared" si="315"/>
        <v/>
      </c>
      <c r="AJ1197">
        <f>IFERROR(VLOOKUP($B1197,[4]库存报告使用数据!$A$1:$B$65536,2,0),0)</f>
        <v>0</v>
      </c>
      <c r="AK1197">
        <f>IFERROR(VLOOKUP($B1197,[4]库存报告使用数据!$A$1:$C$65536,3,0),)</f>
        <v>0</v>
      </c>
      <c r="AL1197">
        <f>IFERROR(VLOOKUP($B1197,[4]库存报告使用数据!$A$1:$D$65536,4,0),)</f>
        <v>0</v>
      </c>
      <c r="AM1197">
        <f>IFERROR(VLOOKUP($B1197,[4]库存报告使用数据!$A$1:$E$65536,5,0),)</f>
        <v>0</v>
      </c>
      <c r="AN1197" s="20" t="str">
        <f t="shared" si="316"/>
        <v/>
      </c>
      <c r="AO1197" s="20" t="str">
        <f t="shared" si="317"/>
        <v/>
      </c>
      <c r="AP1197" s="20" t="str">
        <f t="shared" si="318"/>
        <v/>
      </c>
      <c r="AQ1197" s="20" t="str">
        <f t="shared" si="319"/>
        <v/>
      </c>
      <c r="AR1197" s="32">
        <f t="shared" si="320"/>
        <v>0</v>
      </c>
      <c r="AS1197" s="32">
        <f t="shared" si="321"/>
        <v>0</v>
      </c>
      <c r="AT1197" s="32">
        <f t="shared" si="322"/>
        <v>1</v>
      </c>
      <c r="AU1197" s="28" t="str">
        <f t="shared" si="323"/>
        <v>库存为1</v>
      </c>
      <c r="AV1197" s="34" t="str">
        <f>IFERROR(时间!$B$4+AU1197,"上周无销量")</f>
        <v>上周无销量</v>
      </c>
    </row>
    <row r="1198" spans="1:48">
      <c r="A1198" s="18" t="s">
        <v>1243</v>
      </c>
      <c r="B1198" t="str">
        <f>VLOOKUP(A1198,'[1]sku-asin（子）'!$A:$B,2,0)</f>
        <v>B076J7HXXN</v>
      </c>
      <c r="C1198" t="str">
        <f>VLOOKUP(A1198,'[1]子sku-父sku'!$A:$B,2,0)</f>
        <v>MY-SB015</v>
      </c>
      <c r="D1198" s="28">
        <f>IFERROR(VLOOKUP(A1198,[2]库存报告使用数据处理!$A:$C,3,0),0)</f>
        <v>0</v>
      </c>
      <c r="E1198" s="28">
        <f>IFERROR(VLOOKUP(A1198,[2]库存报告使用数据处理!$A:$D,4,0),0)</f>
        <v>0</v>
      </c>
      <c r="F1198" s="28">
        <f>IFERROR(VLOOKUP(A1198,[2]库存报告使用数据处理!$A:$E,5,0),0)</f>
        <v>0</v>
      </c>
      <c r="G1198" s="28">
        <f>IFERROR(VLOOKUP(A1198,[2]库存报告使用数据处理!$A:$F,6,0),0)</f>
        <v>0</v>
      </c>
      <c r="H1198" s="29">
        <f>IFERROR(VLOOKUP(A1198,[2]库存报告使用数据处理!$A:$G,7,0),0)</f>
        <v>0</v>
      </c>
      <c r="I1198">
        <f>IFERROR(VLOOKUP(A1198,[5]数据处理!$A:$B,2,0),0)</f>
        <v>6</v>
      </c>
      <c r="J1198" s="30">
        <f>IFERROR(VLOOKUP(A1198,[5]数据处理!$A:$D,4,0),0)</f>
        <v>0</v>
      </c>
      <c r="K1198" s="30">
        <f>IFERROR(VLOOKUP(A1198,[5]数据处理!$A:$E,5,0),0)</f>
        <v>0</v>
      </c>
      <c r="L1198" s="30">
        <f>IFERROR(VLOOKUP(A1198,[5]数据处理!$A:$G,7,0),0)</f>
        <v>0</v>
      </c>
      <c r="M1198">
        <f t="shared" si="307"/>
        <v>6</v>
      </c>
      <c r="N1198">
        <f>IFERROR(VLOOKUP(A1198,[5]数据处理!$A:$C,3,0),0)</f>
        <v>0</v>
      </c>
      <c r="O1198">
        <f>IFERROR(VLOOKUP($A1198,[5]数据处理!$A:$N,14,0),0)</f>
        <v>6</v>
      </c>
      <c r="P1198" t="str">
        <f>IFERROR(VLOOKUP($A1198,[3]库存报告使用数据!$A$1:$B$65536,2,0),"")</f>
        <v/>
      </c>
      <c r="Q1198" t="str">
        <f>IFERROR(VLOOKUP($A1198,[3]库存报告使用数据!$A$1:$E$65536,5,0),"")</f>
        <v/>
      </c>
      <c r="R1198" t="str">
        <f>IFERROR(VLOOKUP($A1198,[3]库存报告使用数据!$A$1:$H$65536,8,0),"")</f>
        <v/>
      </c>
      <c r="S1198" t="str">
        <f>IFERROR(VLOOKUP($A1198,[3]库存报告使用数据!$A$1:$K$65536,11,0),"")</f>
        <v/>
      </c>
      <c r="T1198" t="str">
        <f>IFERROR(VLOOKUP($A1198,[3]库存报告使用数据!$A$1:$C$65536,3,0),"")</f>
        <v/>
      </c>
      <c r="U1198" t="str">
        <f>IFERROR(VLOOKUP($A1198,[3]库存报告使用数据!$A$1:$F$65536,6,0),"")</f>
        <v/>
      </c>
      <c r="V1198" t="str">
        <f>IFERROR(VLOOKUP($A1198,[3]库存报告使用数据!$A$1:$I$65536,9,0),"")</f>
        <v/>
      </c>
      <c r="W1198" t="str">
        <f>IFERROR(VLOOKUP($A1198,[3]库存报告使用数据!$A$1:$L$65536,12,0),"")</f>
        <v/>
      </c>
      <c r="X1198" s="20" t="str">
        <f t="shared" si="308"/>
        <v/>
      </c>
      <c r="Y1198" s="20" t="str">
        <f t="shared" si="309"/>
        <v/>
      </c>
      <c r="Z1198" s="20" t="str">
        <f t="shared" si="310"/>
        <v/>
      </c>
      <c r="AA1198" s="20" t="str">
        <f t="shared" si="311"/>
        <v/>
      </c>
      <c r="AB1198" t="str">
        <f>IFERROR(VLOOKUP($A1198,[3]库存报告使用数据!$A$1:$D$65536,4,0),"")</f>
        <v/>
      </c>
      <c r="AC1198" t="str">
        <f>IFERROR(VLOOKUP($A1198,[3]库存报告使用数据!$A$1:$G$65536,7,0),"")</f>
        <v/>
      </c>
      <c r="AD1198" t="str">
        <f>IFERROR(VLOOKUP($A1198,[3]库存报告使用数据!$A$1:$J$65536,10,0),"")</f>
        <v/>
      </c>
      <c r="AE1198" t="str">
        <f>IFERROR(VLOOKUP($A1198,[3]库存报告使用数据!$A$1:$M$65536,13,0),"")</f>
        <v/>
      </c>
      <c r="AF1198" s="20" t="str">
        <f t="shared" si="312"/>
        <v/>
      </c>
      <c r="AG1198" s="20" t="str">
        <f t="shared" si="313"/>
        <v/>
      </c>
      <c r="AH1198" s="20" t="str">
        <f t="shared" si="314"/>
        <v/>
      </c>
      <c r="AI1198" s="20" t="str">
        <f t="shared" si="315"/>
        <v/>
      </c>
      <c r="AJ1198">
        <f>IFERROR(VLOOKUP($B1198,[4]库存报告使用数据!$A$1:$B$65536,2,0),0)</f>
        <v>0</v>
      </c>
      <c r="AK1198">
        <f>IFERROR(VLOOKUP($B1198,[4]库存报告使用数据!$A$1:$C$65536,3,0),)</f>
        <v>0</v>
      </c>
      <c r="AL1198">
        <f>IFERROR(VLOOKUP($B1198,[4]库存报告使用数据!$A$1:$D$65536,4,0),)</f>
        <v>0</v>
      </c>
      <c r="AM1198">
        <f>IFERROR(VLOOKUP($B1198,[4]库存报告使用数据!$A$1:$E$65536,5,0),)</f>
        <v>0</v>
      </c>
      <c r="AN1198" s="20" t="str">
        <f t="shared" si="316"/>
        <v/>
      </c>
      <c r="AO1198" s="20" t="str">
        <f t="shared" si="317"/>
        <v/>
      </c>
      <c r="AP1198" s="20" t="str">
        <f t="shared" si="318"/>
        <v/>
      </c>
      <c r="AQ1198" s="20" t="str">
        <f t="shared" si="319"/>
        <v/>
      </c>
      <c r="AR1198" s="32">
        <f t="shared" si="320"/>
        <v>0</v>
      </c>
      <c r="AS1198" s="32">
        <f t="shared" si="321"/>
        <v>0</v>
      </c>
      <c r="AT1198" s="32">
        <f t="shared" si="322"/>
        <v>6</v>
      </c>
      <c r="AU1198" s="28" t="str">
        <f t="shared" si="323"/>
        <v>库存为6</v>
      </c>
      <c r="AV1198" s="34" t="str">
        <f>IFERROR(时间!$B$4+AU1198,"上周无销量")</f>
        <v>上周无销量</v>
      </c>
    </row>
    <row r="1199" spans="1:48">
      <c r="A1199" s="18" t="s">
        <v>1244</v>
      </c>
      <c r="B1199" t="str">
        <f>VLOOKUP(A1199,'[1]sku-asin（子）'!$A:$B,2,0)</f>
        <v>B076J6991H</v>
      </c>
      <c r="C1199" t="str">
        <f>VLOOKUP(A1199,'[1]子sku-父sku'!$A:$B,2,0)</f>
        <v>MY-SB015</v>
      </c>
      <c r="D1199" s="28">
        <f>IFERROR(VLOOKUP(A1199,[2]库存报告使用数据处理!$A:$C,3,0),0)</f>
        <v>0</v>
      </c>
      <c r="E1199" s="28">
        <f>IFERROR(VLOOKUP(A1199,[2]库存报告使用数据处理!$A:$D,4,0),0)</f>
        <v>0</v>
      </c>
      <c r="F1199" s="28">
        <f>IFERROR(VLOOKUP(A1199,[2]库存报告使用数据处理!$A:$E,5,0),0)</f>
        <v>1</v>
      </c>
      <c r="G1199" s="28">
        <f>IFERROR(VLOOKUP(A1199,[2]库存报告使用数据处理!$A:$F,6,0),0)</f>
        <v>0</v>
      </c>
      <c r="H1199" s="29">
        <f>IFERROR(VLOOKUP(A1199,[2]库存报告使用数据处理!$A:$G,7,0),0)</f>
        <v>19.98</v>
      </c>
      <c r="I1199">
        <f>IFERROR(VLOOKUP(A1199,[5]数据处理!$A:$B,2,0),0)</f>
        <v>1</v>
      </c>
      <c r="J1199" s="30">
        <f>IFERROR(VLOOKUP(A1199,[5]数据处理!$A:$D,4,0),0)</f>
        <v>0</v>
      </c>
      <c r="K1199" s="30">
        <f>IFERROR(VLOOKUP(A1199,[5]数据处理!$A:$E,5,0),0)</f>
        <v>0</v>
      </c>
      <c r="L1199" s="30">
        <f>IFERROR(VLOOKUP(A1199,[5]数据处理!$A:$G,7,0),0)</f>
        <v>0</v>
      </c>
      <c r="M1199">
        <f t="shared" si="307"/>
        <v>1</v>
      </c>
      <c r="N1199">
        <f>IFERROR(VLOOKUP(A1199,[5]数据处理!$A:$C,3,0),0)</f>
        <v>0</v>
      </c>
      <c r="O1199">
        <f>IFERROR(VLOOKUP($A1199,[5]数据处理!$A:$N,14,0),0)</f>
        <v>0</v>
      </c>
      <c r="P1199" t="str">
        <f>IFERROR(VLOOKUP($A1199,[3]库存报告使用数据!$A$1:$B$65536,2,0),"")</f>
        <v/>
      </c>
      <c r="Q1199" t="str">
        <f>IFERROR(VLOOKUP($A1199,[3]库存报告使用数据!$A$1:$E$65536,5,0),"")</f>
        <v/>
      </c>
      <c r="R1199" t="str">
        <f>IFERROR(VLOOKUP($A1199,[3]库存报告使用数据!$A$1:$H$65536,8,0),"")</f>
        <v/>
      </c>
      <c r="S1199" t="str">
        <f>IFERROR(VLOOKUP($A1199,[3]库存报告使用数据!$A$1:$K$65536,11,0),"")</f>
        <v/>
      </c>
      <c r="T1199" t="str">
        <f>IFERROR(VLOOKUP($A1199,[3]库存报告使用数据!$A$1:$C$65536,3,0),"")</f>
        <v/>
      </c>
      <c r="U1199" t="str">
        <f>IFERROR(VLOOKUP($A1199,[3]库存报告使用数据!$A$1:$F$65536,6,0),"")</f>
        <v/>
      </c>
      <c r="V1199" t="str">
        <f>IFERROR(VLOOKUP($A1199,[3]库存报告使用数据!$A$1:$I$65536,9,0),"")</f>
        <v/>
      </c>
      <c r="W1199" t="str">
        <f>IFERROR(VLOOKUP($A1199,[3]库存报告使用数据!$A$1:$L$65536,12,0),"")</f>
        <v/>
      </c>
      <c r="X1199" s="20" t="str">
        <f t="shared" si="308"/>
        <v/>
      </c>
      <c r="Y1199" s="20" t="str">
        <f t="shared" si="309"/>
        <v/>
      </c>
      <c r="Z1199" s="20" t="str">
        <f t="shared" si="310"/>
        <v/>
      </c>
      <c r="AA1199" s="20" t="str">
        <f t="shared" si="311"/>
        <v/>
      </c>
      <c r="AB1199" t="str">
        <f>IFERROR(VLOOKUP($A1199,[3]库存报告使用数据!$A$1:$D$65536,4,0),"")</f>
        <v/>
      </c>
      <c r="AC1199" t="str">
        <f>IFERROR(VLOOKUP($A1199,[3]库存报告使用数据!$A$1:$G$65536,7,0),"")</f>
        <v/>
      </c>
      <c r="AD1199" t="str">
        <f>IFERROR(VLOOKUP($A1199,[3]库存报告使用数据!$A$1:$J$65536,10,0),"")</f>
        <v/>
      </c>
      <c r="AE1199" t="str">
        <f>IFERROR(VLOOKUP($A1199,[3]库存报告使用数据!$A$1:$M$65536,13,0),"")</f>
        <v/>
      </c>
      <c r="AF1199" s="20" t="str">
        <f t="shared" si="312"/>
        <v/>
      </c>
      <c r="AG1199" s="20" t="str">
        <f t="shared" si="313"/>
        <v/>
      </c>
      <c r="AH1199" s="20" t="str">
        <f t="shared" si="314"/>
        <v/>
      </c>
      <c r="AI1199" s="20" t="str">
        <f t="shared" si="315"/>
        <v/>
      </c>
      <c r="AJ1199">
        <f>IFERROR(VLOOKUP($B1199,[4]库存报告使用数据!$A$1:$B$65536,2,0),0)</f>
        <v>2</v>
      </c>
      <c r="AK1199">
        <f>IFERROR(VLOOKUP($B1199,[4]库存报告使用数据!$A$1:$C$65536,3,0),)</f>
        <v>0</v>
      </c>
      <c r="AL1199">
        <f>IFERROR(VLOOKUP($B1199,[4]库存报告使用数据!$A$1:$D$65536,4,0),)</f>
        <v>0</v>
      </c>
      <c r="AM1199">
        <f>IFERROR(VLOOKUP($B1199,[4]库存报告使用数据!$A$1:$E$65536,5,0),)</f>
        <v>1</v>
      </c>
      <c r="AN1199" s="20">
        <f t="shared" si="316"/>
        <v>0</v>
      </c>
      <c r="AO1199" s="20" t="str">
        <f t="shared" si="317"/>
        <v/>
      </c>
      <c r="AP1199" s="20" t="str">
        <f t="shared" si="318"/>
        <v/>
      </c>
      <c r="AQ1199" s="20">
        <f t="shared" si="319"/>
        <v>0</v>
      </c>
      <c r="AR1199" s="32">
        <f t="shared" si="320"/>
        <v>0</v>
      </c>
      <c r="AS1199" s="32">
        <f t="shared" si="321"/>
        <v>0</v>
      </c>
      <c r="AT1199" s="32">
        <f t="shared" si="322"/>
        <v>1</v>
      </c>
      <c r="AU1199" s="28" t="str">
        <f t="shared" si="323"/>
        <v>库存为1</v>
      </c>
      <c r="AV1199" s="34" t="str">
        <f>IFERROR(时间!$B$4+AU1199,"上周无销量")</f>
        <v>上周无销量</v>
      </c>
    </row>
    <row r="1200" spans="1:48">
      <c r="A1200" s="18" t="s">
        <v>1245</v>
      </c>
      <c r="B1200" t="str">
        <f>VLOOKUP(A1200,'[1]sku-asin（子）'!$A:$B,2,0)</f>
        <v>B077XCVN16</v>
      </c>
      <c r="C1200" t="str">
        <f>VLOOKUP(A1200,'[1]子sku-父sku'!$A:$B,2,0)</f>
        <v>MY-SB019</v>
      </c>
      <c r="D1200" s="28">
        <f>IFERROR(VLOOKUP(A1200,[2]库存报告使用数据处理!$A:$C,3,0),0)</f>
        <v>0</v>
      </c>
      <c r="E1200" s="28">
        <f>IFERROR(VLOOKUP(A1200,[2]库存报告使用数据处理!$A:$D,4,0),0)</f>
        <v>0</v>
      </c>
      <c r="F1200" s="28">
        <f>IFERROR(VLOOKUP(A1200,[2]库存报告使用数据处理!$A:$E,5,0),0)</f>
        <v>0</v>
      </c>
      <c r="G1200" s="28">
        <f>IFERROR(VLOOKUP(A1200,[2]库存报告使用数据处理!$A:$F,6,0),0)</f>
        <v>0</v>
      </c>
      <c r="H1200" s="29">
        <f>IFERROR(VLOOKUP(A1200,[2]库存报告使用数据处理!$A:$G,7,0),0)</f>
        <v>0</v>
      </c>
      <c r="I1200">
        <f>IFERROR(VLOOKUP(A1200,[5]数据处理!$A:$B,2,0),0)</f>
        <v>0</v>
      </c>
      <c r="J1200" s="30">
        <f>IFERROR(VLOOKUP(A1200,[5]数据处理!$A:$D,4,0),0)</f>
        <v>0</v>
      </c>
      <c r="K1200" s="30">
        <f>IFERROR(VLOOKUP(A1200,[5]数据处理!$A:$E,5,0),0)</f>
        <v>0</v>
      </c>
      <c r="L1200" s="30">
        <f>IFERROR(VLOOKUP(A1200,[5]数据处理!$A:$G,7,0),0)</f>
        <v>0</v>
      </c>
      <c r="M1200">
        <f t="shared" si="307"/>
        <v>0</v>
      </c>
      <c r="N1200">
        <f>IFERROR(VLOOKUP(A1200,[5]数据处理!$A:$C,3,0),0)</f>
        <v>0</v>
      </c>
      <c r="O1200">
        <f>IFERROR(VLOOKUP($A1200,[5]数据处理!$A:$N,14,0),0)</f>
        <v>0</v>
      </c>
      <c r="P1200" t="str">
        <f>IFERROR(VLOOKUP($A1200,[3]库存报告使用数据!$A$1:$B$65536,2,0),"")</f>
        <v/>
      </c>
      <c r="Q1200" t="str">
        <f>IFERROR(VLOOKUP($A1200,[3]库存报告使用数据!$A$1:$E$65536,5,0),"")</f>
        <v/>
      </c>
      <c r="R1200" t="str">
        <f>IFERROR(VLOOKUP($A1200,[3]库存报告使用数据!$A$1:$H$65536,8,0),"")</f>
        <v/>
      </c>
      <c r="S1200" t="str">
        <f>IFERROR(VLOOKUP($A1200,[3]库存报告使用数据!$A$1:$K$65536,11,0),"")</f>
        <v/>
      </c>
      <c r="T1200" t="str">
        <f>IFERROR(VLOOKUP($A1200,[3]库存报告使用数据!$A$1:$C$65536,3,0),"")</f>
        <v/>
      </c>
      <c r="U1200" t="str">
        <f>IFERROR(VLOOKUP($A1200,[3]库存报告使用数据!$A$1:$F$65536,6,0),"")</f>
        <v/>
      </c>
      <c r="V1200" t="str">
        <f>IFERROR(VLOOKUP($A1200,[3]库存报告使用数据!$A$1:$I$65536,9,0),"")</f>
        <v/>
      </c>
      <c r="W1200" t="str">
        <f>IFERROR(VLOOKUP($A1200,[3]库存报告使用数据!$A$1:$L$65536,12,0),"")</f>
        <v/>
      </c>
      <c r="X1200" s="20" t="str">
        <f t="shared" si="308"/>
        <v/>
      </c>
      <c r="Y1200" s="20" t="str">
        <f t="shared" si="309"/>
        <v/>
      </c>
      <c r="Z1200" s="20" t="str">
        <f t="shared" si="310"/>
        <v/>
      </c>
      <c r="AA1200" s="20" t="str">
        <f t="shared" si="311"/>
        <v/>
      </c>
      <c r="AB1200" t="str">
        <f>IFERROR(VLOOKUP($A1200,[3]库存报告使用数据!$A$1:$D$65536,4,0),"")</f>
        <v/>
      </c>
      <c r="AC1200" t="str">
        <f>IFERROR(VLOOKUP($A1200,[3]库存报告使用数据!$A$1:$G$65536,7,0),"")</f>
        <v/>
      </c>
      <c r="AD1200" t="str">
        <f>IFERROR(VLOOKUP($A1200,[3]库存报告使用数据!$A$1:$J$65536,10,0),"")</f>
        <v/>
      </c>
      <c r="AE1200" t="str">
        <f>IFERROR(VLOOKUP($A1200,[3]库存报告使用数据!$A$1:$M$65536,13,0),"")</f>
        <v/>
      </c>
      <c r="AF1200" s="20" t="str">
        <f t="shared" si="312"/>
        <v/>
      </c>
      <c r="AG1200" s="20" t="str">
        <f t="shared" si="313"/>
        <v/>
      </c>
      <c r="AH1200" s="20" t="str">
        <f t="shared" si="314"/>
        <v/>
      </c>
      <c r="AI1200" s="20" t="str">
        <f t="shared" si="315"/>
        <v/>
      </c>
      <c r="AJ1200">
        <f>IFERROR(VLOOKUP($B1200,[4]库存报告使用数据!$A$1:$B$65536,2,0),0)</f>
        <v>0</v>
      </c>
      <c r="AK1200">
        <f>IFERROR(VLOOKUP($B1200,[4]库存报告使用数据!$A$1:$C$65536,3,0),)</f>
        <v>0</v>
      </c>
      <c r="AL1200">
        <f>IFERROR(VLOOKUP($B1200,[4]库存报告使用数据!$A$1:$D$65536,4,0),)</f>
        <v>0</v>
      </c>
      <c r="AM1200">
        <f>IFERROR(VLOOKUP($B1200,[4]库存报告使用数据!$A$1:$E$65536,5,0),)</f>
        <v>0</v>
      </c>
      <c r="AN1200" s="20" t="str">
        <f t="shared" si="316"/>
        <v/>
      </c>
      <c r="AO1200" s="20" t="str">
        <f t="shared" si="317"/>
        <v/>
      </c>
      <c r="AP1200" s="20" t="str">
        <f t="shared" si="318"/>
        <v/>
      </c>
      <c r="AQ1200" s="20" t="str">
        <f t="shared" si="319"/>
        <v/>
      </c>
      <c r="AR1200" s="32">
        <f t="shared" si="320"/>
        <v>0</v>
      </c>
      <c r="AS1200" s="32">
        <f t="shared" si="321"/>
        <v>0</v>
      </c>
      <c r="AT1200" s="32">
        <f t="shared" si="322"/>
        <v>0</v>
      </c>
      <c r="AU1200" s="28" t="str">
        <f t="shared" si="323"/>
        <v>库存为0</v>
      </c>
      <c r="AV1200" s="34" t="str">
        <f>IFERROR(时间!$B$4+AU1200,"上周无销量")</f>
        <v>上周无销量</v>
      </c>
    </row>
    <row r="1201" spans="1:48">
      <c r="A1201" s="18" t="s">
        <v>1246</v>
      </c>
      <c r="B1201" t="str">
        <f>VLOOKUP(A1201,'[1]sku-asin（子）'!$A:$B,2,0)</f>
        <v>B077XDZT5K</v>
      </c>
      <c r="C1201" t="str">
        <f>VLOOKUP(A1201,'[1]子sku-父sku'!$A:$B,2,0)</f>
        <v>MY-SB019</v>
      </c>
      <c r="D1201" s="28">
        <f>IFERROR(VLOOKUP(A1201,[2]库存报告使用数据处理!$A:$C,3,0),0)</f>
        <v>0</v>
      </c>
      <c r="E1201" s="28">
        <f>IFERROR(VLOOKUP(A1201,[2]库存报告使用数据处理!$A:$D,4,0),0)</f>
        <v>0</v>
      </c>
      <c r="F1201" s="28">
        <f>IFERROR(VLOOKUP(A1201,[2]库存报告使用数据处理!$A:$E,5,0),0)</f>
        <v>0</v>
      </c>
      <c r="G1201" s="28">
        <f>IFERROR(VLOOKUP(A1201,[2]库存报告使用数据处理!$A:$F,6,0),0)</f>
        <v>1</v>
      </c>
      <c r="H1201" s="29">
        <f>IFERROR(VLOOKUP(A1201,[2]库存报告使用数据处理!$A:$G,7,0),0)</f>
        <v>6.2</v>
      </c>
      <c r="I1201">
        <f>IFERROR(VLOOKUP(A1201,[5]数据处理!$A:$B,2,0),0)</f>
        <v>0</v>
      </c>
      <c r="J1201" s="30">
        <f>IFERROR(VLOOKUP(A1201,[5]数据处理!$A:$D,4,0),0)</f>
        <v>0</v>
      </c>
      <c r="K1201" s="30">
        <f>IFERROR(VLOOKUP(A1201,[5]数据处理!$A:$E,5,0),0)</f>
        <v>0</v>
      </c>
      <c r="L1201" s="30">
        <f>IFERROR(VLOOKUP(A1201,[5]数据处理!$A:$G,7,0),0)</f>
        <v>0</v>
      </c>
      <c r="M1201">
        <f t="shared" si="307"/>
        <v>0</v>
      </c>
      <c r="N1201">
        <f>IFERROR(VLOOKUP(A1201,[5]数据处理!$A:$C,3,0),0)</f>
        <v>0</v>
      </c>
      <c r="O1201">
        <f>IFERROR(VLOOKUP($A1201,[5]数据处理!$A:$N,14,0),0)</f>
        <v>0</v>
      </c>
      <c r="P1201">
        <f>IFERROR(VLOOKUP($A1201,[3]库存报告使用数据!$A$1:$B$65536,2,0),"")</f>
        <v>0</v>
      </c>
      <c r="Q1201">
        <f>IFERROR(VLOOKUP($A1201,[3]库存报告使用数据!$A$1:$E$65536,5,0),"")</f>
        <v>0</v>
      </c>
      <c r="R1201">
        <f>IFERROR(VLOOKUP($A1201,[3]库存报告使用数据!$A$1:$H$65536,8,0),"")</f>
        <v>0</v>
      </c>
      <c r="S1201">
        <f>IFERROR(VLOOKUP($A1201,[3]库存报告使用数据!$A$1:$K$65536,11,0),"")</f>
        <v>1519</v>
      </c>
      <c r="T1201">
        <f>IFERROR(VLOOKUP($A1201,[3]库存报告使用数据!$A$1:$C$65536,3,0),"")</f>
        <v>0</v>
      </c>
      <c r="U1201">
        <f>IFERROR(VLOOKUP($A1201,[3]库存报告使用数据!$A$1:$F$65536,6,0),"")</f>
        <v>0</v>
      </c>
      <c r="V1201">
        <f>IFERROR(VLOOKUP($A1201,[3]库存报告使用数据!$A$1:$I$65536,9,0),"")</f>
        <v>0</v>
      </c>
      <c r="W1201">
        <f>IFERROR(VLOOKUP($A1201,[3]库存报告使用数据!$A$1:$L$65536,12,0),"")</f>
        <v>3</v>
      </c>
      <c r="X1201" s="20" t="str">
        <f t="shared" si="308"/>
        <v/>
      </c>
      <c r="Y1201" s="20" t="str">
        <f t="shared" si="309"/>
        <v/>
      </c>
      <c r="Z1201" s="20" t="str">
        <f t="shared" si="310"/>
        <v/>
      </c>
      <c r="AA1201" s="20">
        <f t="shared" si="311"/>
        <v>0.00197498354180382</v>
      </c>
      <c r="AB1201">
        <f>IFERROR(VLOOKUP($A1201,[3]库存报告使用数据!$A$1:$D$65536,4,0),"")</f>
        <v>0</v>
      </c>
      <c r="AC1201">
        <f>IFERROR(VLOOKUP($A1201,[3]库存报告使用数据!$A$1:$G$65536,7,0),"")</f>
        <v>0</v>
      </c>
      <c r="AD1201">
        <f>IFERROR(VLOOKUP($A1201,[3]库存报告使用数据!$A$1:$J$65536,10,0),"")</f>
        <v>0</v>
      </c>
      <c r="AE1201">
        <f>IFERROR(VLOOKUP($A1201,[3]库存报告使用数据!$A$1:$M$65536,13,0),"")</f>
        <v>0.79</v>
      </c>
      <c r="AF1201" s="20" t="str">
        <f t="shared" si="312"/>
        <v/>
      </c>
      <c r="AG1201" s="20" t="str">
        <f t="shared" si="313"/>
        <v/>
      </c>
      <c r="AH1201" s="20" t="str">
        <f t="shared" si="314"/>
        <v/>
      </c>
      <c r="AI1201" s="20">
        <f t="shared" si="315"/>
        <v>0.12741935483871</v>
      </c>
      <c r="AJ1201">
        <f>IFERROR(VLOOKUP($B1201,[4]库存报告使用数据!$A$1:$B$65536,2,0),0)</f>
        <v>0</v>
      </c>
      <c r="AK1201">
        <f>IFERROR(VLOOKUP($B1201,[4]库存报告使用数据!$A$1:$C$65536,3,0),)</f>
        <v>0</v>
      </c>
      <c r="AL1201">
        <f>IFERROR(VLOOKUP($B1201,[4]库存报告使用数据!$A$1:$D$65536,4,0),)</f>
        <v>0</v>
      </c>
      <c r="AM1201">
        <f>IFERROR(VLOOKUP($B1201,[4]库存报告使用数据!$A$1:$E$65536,5,0),)</f>
        <v>4</v>
      </c>
      <c r="AN1201" s="20" t="str">
        <f t="shared" si="316"/>
        <v/>
      </c>
      <c r="AO1201" s="20" t="str">
        <f t="shared" si="317"/>
        <v/>
      </c>
      <c r="AP1201" s="20" t="str">
        <f t="shared" si="318"/>
        <v/>
      </c>
      <c r="AQ1201" s="20">
        <f t="shared" si="319"/>
        <v>0.25</v>
      </c>
      <c r="AR1201" s="32">
        <f t="shared" si="320"/>
        <v>0</v>
      </c>
      <c r="AS1201" s="32">
        <f t="shared" si="321"/>
        <v>0</v>
      </c>
      <c r="AT1201" s="32">
        <f t="shared" si="322"/>
        <v>0</v>
      </c>
      <c r="AU1201" s="28" t="str">
        <f t="shared" si="323"/>
        <v>库存为0</v>
      </c>
      <c r="AV1201" s="34" t="str">
        <f>IFERROR(时间!$B$4+AU1201,"上周无销量")</f>
        <v>上周无销量</v>
      </c>
    </row>
    <row r="1202" spans="1:48">
      <c r="A1202" s="18" t="s">
        <v>1247</v>
      </c>
      <c r="B1202" t="str">
        <f>VLOOKUP(A1202,'[1]sku-asin（子）'!$A:$B,2,0)</f>
        <v>B077XDQ2X8</v>
      </c>
      <c r="C1202" t="str">
        <f>VLOOKUP(A1202,'[1]子sku-父sku'!$A:$B,2,0)</f>
        <v>MY-SB019</v>
      </c>
      <c r="D1202" s="28">
        <f>IFERROR(VLOOKUP(A1202,[2]库存报告使用数据处理!$A:$C,3,0),0)</f>
        <v>0</v>
      </c>
      <c r="E1202" s="28">
        <f>IFERROR(VLOOKUP(A1202,[2]库存报告使用数据处理!$A:$D,4,0),0)</f>
        <v>0</v>
      </c>
      <c r="F1202" s="28">
        <f>IFERROR(VLOOKUP(A1202,[2]库存报告使用数据处理!$A:$E,5,0),0)</f>
        <v>0</v>
      </c>
      <c r="G1202" s="28">
        <f>IFERROR(VLOOKUP(A1202,[2]库存报告使用数据处理!$A:$F,6,0),0)</f>
        <v>1</v>
      </c>
      <c r="H1202" s="29">
        <f>IFERROR(VLOOKUP(A1202,[2]库存报告使用数据处理!$A:$G,7,0),0)</f>
        <v>6.2</v>
      </c>
      <c r="I1202">
        <f>IFERROR(VLOOKUP(A1202,[5]数据处理!$A:$B,2,0),0)</f>
        <v>0</v>
      </c>
      <c r="J1202" s="30">
        <f>IFERROR(VLOOKUP(A1202,[5]数据处理!$A:$D,4,0),0)</f>
        <v>0</v>
      </c>
      <c r="K1202" s="30">
        <f>IFERROR(VLOOKUP(A1202,[5]数据处理!$A:$E,5,0),0)</f>
        <v>0</v>
      </c>
      <c r="L1202" s="30">
        <f>IFERROR(VLOOKUP(A1202,[5]数据处理!$A:$G,7,0),0)</f>
        <v>0</v>
      </c>
      <c r="M1202">
        <f t="shared" si="307"/>
        <v>0</v>
      </c>
      <c r="N1202">
        <f>IFERROR(VLOOKUP(A1202,[5]数据处理!$A:$C,3,0),0)</f>
        <v>0</v>
      </c>
      <c r="O1202">
        <f>IFERROR(VLOOKUP($A1202,[5]数据处理!$A:$N,14,0),0)</f>
        <v>0</v>
      </c>
      <c r="P1202" t="str">
        <f>IFERROR(VLOOKUP($A1202,[3]库存报告使用数据!$A$1:$B$65536,2,0),"")</f>
        <v/>
      </c>
      <c r="Q1202" t="str">
        <f>IFERROR(VLOOKUP($A1202,[3]库存报告使用数据!$A$1:$E$65536,5,0),"")</f>
        <v/>
      </c>
      <c r="R1202" t="str">
        <f>IFERROR(VLOOKUP($A1202,[3]库存报告使用数据!$A$1:$H$65536,8,0),"")</f>
        <v/>
      </c>
      <c r="S1202" t="str">
        <f>IFERROR(VLOOKUP($A1202,[3]库存报告使用数据!$A$1:$K$65536,11,0),"")</f>
        <v/>
      </c>
      <c r="T1202" t="str">
        <f>IFERROR(VLOOKUP($A1202,[3]库存报告使用数据!$A$1:$C$65536,3,0),"")</f>
        <v/>
      </c>
      <c r="U1202" t="str">
        <f>IFERROR(VLOOKUP($A1202,[3]库存报告使用数据!$A$1:$F$65536,6,0),"")</f>
        <v/>
      </c>
      <c r="V1202" t="str">
        <f>IFERROR(VLOOKUP($A1202,[3]库存报告使用数据!$A$1:$I$65536,9,0),"")</f>
        <v/>
      </c>
      <c r="W1202" t="str">
        <f>IFERROR(VLOOKUP($A1202,[3]库存报告使用数据!$A$1:$L$65536,12,0),"")</f>
        <v/>
      </c>
      <c r="X1202" s="20" t="str">
        <f t="shared" si="308"/>
        <v/>
      </c>
      <c r="Y1202" s="20" t="str">
        <f t="shared" si="309"/>
        <v/>
      </c>
      <c r="Z1202" s="20" t="str">
        <f t="shared" si="310"/>
        <v/>
      </c>
      <c r="AA1202" s="20" t="str">
        <f t="shared" si="311"/>
        <v/>
      </c>
      <c r="AB1202" t="str">
        <f>IFERROR(VLOOKUP($A1202,[3]库存报告使用数据!$A$1:$D$65536,4,0),"")</f>
        <v/>
      </c>
      <c r="AC1202" t="str">
        <f>IFERROR(VLOOKUP($A1202,[3]库存报告使用数据!$A$1:$G$65536,7,0),"")</f>
        <v/>
      </c>
      <c r="AD1202" t="str">
        <f>IFERROR(VLOOKUP($A1202,[3]库存报告使用数据!$A$1:$J$65536,10,0),"")</f>
        <v/>
      </c>
      <c r="AE1202" t="str">
        <f>IFERROR(VLOOKUP($A1202,[3]库存报告使用数据!$A$1:$M$65536,13,0),"")</f>
        <v/>
      </c>
      <c r="AF1202" s="20" t="str">
        <f t="shared" si="312"/>
        <v/>
      </c>
      <c r="AG1202" s="20" t="str">
        <f t="shared" si="313"/>
        <v/>
      </c>
      <c r="AH1202" s="20" t="str">
        <f t="shared" si="314"/>
        <v/>
      </c>
      <c r="AI1202" s="20" t="str">
        <f t="shared" si="315"/>
        <v/>
      </c>
      <c r="AJ1202">
        <f>IFERROR(VLOOKUP($B1202,[4]库存报告使用数据!$A$1:$B$65536,2,0),0)</f>
        <v>0</v>
      </c>
      <c r="AK1202">
        <f>IFERROR(VLOOKUP($B1202,[4]库存报告使用数据!$A$1:$C$65536,3,0),)</f>
        <v>0</v>
      </c>
      <c r="AL1202">
        <f>IFERROR(VLOOKUP($B1202,[4]库存报告使用数据!$A$1:$D$65536,4,0),)</f>
        <v>0</v>
      </c>
      <c r="AM1202">
        <f>IFERROR(VLOOKUP($B1202,[4]库存报告使用数据!$A$1:$E$65536,5,0),)</f>
        <v>0</v>
      </c>
      <c r="AN1202" s="20" t="str">
        <f t="shared" si="316"/>
        <v/>
      </c>
      <c r="AO1202" s="20" t="str">
        <f t="shared" si="317"/>
        <v/>
      </c>
      <c r="AP1202" s="20" t="str">
        <f t="shared" si="318"/>
        <v/>
      </c>
      <c r="AQ1202" s="20" t="str">
        <f t="shared" si="319"/>
        <v/>
      </c>
      <c r="AR1202" s="32">
        <f t="shared" si="320"/>
        <v>0</v>
      </c>
      <c r="AS1202" s="32">
        <f t="shared" si="321"/>
        <v>0</v>
      </c>
      <c r="AT1202" s="32">
        <f t="shared" si="322"/>
        <v>0</v>
      </c>
      <c r="AU1202" s="28" t="str">
        <f t="shared" si="323"/>
        <v>库存为0</v>
      </c>
      <c r="AV1202" s="34" t="str">
        <f>IFERROR(时间!$B$4+AU1202,"上周无销量")</f>
        <v>上周无销量</v>
      </c>
    </row>
    <row r="1203" spans="1:48">
      <c r="A1203" s="18" t="s">
        <v>1248</v>
      </c>
      <c r="B1203" t="str">
        <f>VLOOKUP(A1203,'[1]sku-asin（子）'!$A:$B,2,0)</f>
        <v>B077XF2RP9</v>
      </c>
      <c r="C1203" t="str">
        <f>VLOOKUP(A1203,'[1]子sku-父sku'!$A:$B,2,0)</f>
        <v>MY-SB019</v>
      </c>
      <c r="D1203" s="28">
        <f>IFERROR(VLOOKUP(A1203,[2]库存报告使用数据处理!$A:$C,3,0),0)</f>
        <v>1</v>
      </c>
      <c r="E1203" s="28">
        <f>IFERROR(VLOOKUP(A1203,[2]库存报告使用数据处理!$A:$D,4,0),0)</f>
        <v>1</v>
      </c>
      <c r="F1203" s="28">
        <f>IFERROR(VLOOKUP(A1203,[2]库存报告使用数据处理!$A:$E,5,0),0)</f>
        <v>1</v>
      </c>
      <c r="G1203" s="28">
        <f>IFERROR(VLOOKUP(A1203,[2]库存报告使用数据处理!$A:$F,6,0),0)</f>
        <v>0</v>
      </c>
      <c r="H1203" s="29">
        <f>IFERROR(VLOOKUP(A1203,[2]库存报告使用数据处理!$A:$G,7,0),0)</f>
        <v>6.2</v>
      </c>
      <c r="I1203">
        <f>IFERROR(VLOOKUP(A1203,[5]数据处理!$A:$B,2,0),0)</f>
        <v>0</v>
      </c>
      <c r="J1203" s="30">
        <f>IFERROR(VLOOKUP(A1203,[5]数据处理!$A:$D,4,0),0)</f>
        <v>0</v>
      </c>
      <c r="K1203" s="30">
        <f>IFERROR(VLOOKUP(A1203,[5]数据处理!$A:$E,5,0),0)</f>
        <v>0</v>
      </c>
      <c r="L1203" s="30">
        <f>IFERROR(VLOOKUP(A1203,[5]数据处理!$A:$G,7,0),0)</f>
        <v>0</v>
      </c>
      <c r="M1203">
        <f t="shared" si="307"/>
        <v>0</v>
      </c>
      <c r="N1203">
        <f>IFERROR(VLOOKUP(A1203,[5]数据处理!$A:$C,3,0),0)</f>
        <v>0</v>
      </c>
      <c r="O1203">
        <f>IFERROR(VLOOKUP($A1203,[5]数据处理!$A:$N,14,0),0)</f>
        <v>0</v>
      </c>
      <c r="P1203" t="str">
        <f>IFERROR(VLOOKUP($A1203,[3]库存报告使用数据!$A$1:$B$65536,2,0),"")</f>
        <v/>
      </c>
      <c r="Q1203" t="str">
        <f>IFERROR(VLOOKUP($A1203,[3]库存报告使用数据!$A$1:$E$65536,5,0),"")</f>
        <v/>
      </c>
      <c r="R1203" t="str">
        <f>IFERROR(VLOOKUP($A1203,[3]库存报告使用数据!$A$1:$H$65536,8,0),"")</f>
        <v/>
      </c>
      <c r="S1203" t="str">
        <f>IFERROR(VLOOKUP($A1203,[3]库存报告使用数据!$A$1:$K$65536,11,0),"")</f>
        <v/>
      </c>
      <c r="T1203" t="str">
        <f>IFERROR(VLOOKUP($A1203,[3]库存报告使用数据!$A$1:$C$65536,3,0),"")</f>
        <v/>
      </c>
      <c r="U1203" t="str">
        <f>IFERROR(VLOOKUP($A1203,[3]库存报告使用数据!$A$1:$F$65536,6,0),"")</f>
        <v/>
      </c>
      <c r="V1203" t="str">
        <f>IFERROR(VLOOKUP($A1203,[3]库存报告使用数据!$A$1:$I$65536,9,0),"")</f>
        <v/>
      </c>
      <c r="W1203" t="str">
        <f>IFERROR(VLOOKUP($A1203,[3]库存报告使用数据!$A$1:$L$65536,12,0),"")</f>
        <v/>
      </c>
      <c r="X1203" s="20" t="str">
        <f t="shared" si="308"/>
        <v/>
      </c>
      <c r="Y1203" s="20" t="str">
        <f t="shared" si="309"/>
        <v/>
      </c>
      <c r="Z1203" s="20" t="str">
        <f t="shared" si="310"/>
        <v/>
      </c>
      <c r="AA1203" s="20" t="str">
        <f t="shared" si="311"/>
        <v/>
      </c>
      <c r="AB1203" t="str">
        <f>IFERROR(VLOOKUP($A1203,[3]库存报告使用数据!$A$1:$D$65536,4,0),"")</f>
        <v/>
      </c>
      <c r="AC1203" t="str">
        <f>IFERROR(VLOOKUP($A1203,[3]库存报告使用数据!$A$1:$G$65536,7,0),"")</f>
        <v/>
      </c>
      <c r="AD1203" t="str">
        <f>IFERROR(VLOOKUP($A1203,[3]库存报告使用数据!$A$1:$J$65536,10,0),"")</f>
        <v/>
      </c>
      <c r="AE1203" t="str">
        <f>IFERROR(VLOOKUP($A1203,[3]库存报告使用数据!$A$1:$M$65536,13,0),"")</f>
        <v/>
      </c>
      <c r="AF1203" s="20" t="str">
        <f t="shared" si="312"/>
        <v/>
      </c>
      <c r="AG1203" s="20" t="str">
        <f t="shared" si="313"/>
        <v/>
      </c>
      <c r="AH1203" s="20" t="str">
        <f t="shared" si="314"/>
        <v/>
      </c>
      <c r="AI1203" s="20" t="str">
        <f t="shared" si="315"/>
        <v/>
      </c>
      <c r="AJ1203">
        <f>IFERROR(VLOOKUP($B1203,[4]库存报告使用数据!$A$1:$B$65536,2,0),0)</f>
        <v>0</v>
      </c>
      <c r="AK1203">
        <f>IFERROR(VLOOKUP($B1203,[4]库存报告使用数据!$A$1:$C$65536,3,0),)</f>
        <v>0</v>
      </c>
      <c r="AL1203">
        <f>IFERROR(VLOOKUP($B1203,[4]库存报告使用数据!$A$1:$D$65536,4,0),)</f>
        <v>0</v>
      </c>
      <c r="AM1203">
        <f>IFERROR(VLOOKUP($B1203,[4]库存报告使用数据!$A$1:$E$65536,5,0),)</f>
        <v>1</v>
      </c>
      <c r="AN1203" s="20" t="str">
        <f t="shared" si="316"/>
        <v/>
      </c>
      <c r="AO1203" s="20" t="str">
        <f t="shared" si="317"/>
        <v/>
      </c>
      <c r="AP1203" s="20" t="str">
        <f t="shared" si="318"/>
        <v/>
      </c>
      <c r="AQ1203" s="20">
        <f t="shared" si="319"/>
        <v>0</v>
      </c>
      <c r="AR1203" s="32">
        <f t="shared" si="320"/>
        <v>0.142857142857143</v>
      </c>
      <c r="AS1203" s="32">
        <f t="shared" si="321"/>
        <v>8.57142857142857</v>
      </c>
      <c r="AT1203" s="32">
        <f t="shared" si="322"/>
        <v>-8.57142857142857</v>
      </c>
      <c r="AU1203" s="28">
        <f t="shared" si="323"/>
        <v>0</v>
      </c>
      <c r="AV1203" s="34">
        <f>IFERROR(时间!$B$4+AU1203,"上周无销量")</f>
        <v>43283</v>
      </c>
    </row>
    <row r="1204" spans="1:48">
      <c r="A1204" s="18" t="s">
        <v>1249</v>
      </c>
      <c r="B1204" t="str">
        <f>VLOOKUP(A1204,'[1]sku-asin（子）'!$A:$B,2,0)</f>
        <v>B077XFW386</v>
      </c>
      <c r="C1204" t="str">
        <f>VLOOKUP(A1204,'[1]子sku-父sku'!$A:$B,2,0)</f>
        <v>MY-SB019</v>
      </c>
      <c r="D1204" s="28">
        <f>IFERROR(VLOOKUP(A1204,[2]库存报告使用数据处理!$A:$C,3,0),0)</f>
        <v>0</v>
      </c>
      <c r="E1204" s="28">
        <f>IFERROR(VLOOKUP(A1204,[2]库存报告使用数据处理!$A:$D,4,0),0)</f>
        <v>0</v>
      </c>
      <c r="F1204" s="28">
        <f>IFERROR(VLOOKUP(A1204,[2]库存报告使用数据处理!$A:$E,5,0),0)</f>
        <v>2</v>
      </c>
      <c r="G1204" s="28">
        <f>IFERROR(VLOOKUP(A1204,[2]库存报告使用数据处理!$A:$F,6,0),0)</f>
        <v>0</v>
      </c>
      <c r="H1204" s="29">
        <f>IFERROR(VLOOKUP(A1204,[2]库存报告使用数据处理!$A:$G,7,0),0)</f>
        <v>13.095</v>
      </c>
      <c r="I1204">
        <f>IFERROR(VLOOKUP(A1204,[5]数据处理!$A:$B,2,0),0)</f>
        <v>0</v>
      </c>
      <c r="J1204" s="30">
        <f>IFERROR(VLOOKUP(A1204,[5]数据处理!$A:$D,4,0),0)</f>
        <v>0</v>
      </c>
      <c r="K1204" s="30">
        <f>IFERROR(VLOOKUP(A1204,[5]数据处理!$A:$E,5,0),0)</f>
        <v>0</v>
      </c>
      <c r="L1204" s="30">
        <f>IFERROR(VLOOKUP(A1204,[5]数据处理!$A:$G,7,0),0)</f>
        <v>0</v>
      </c>
      <c r="M1204">
        <f t="shared" si="307"/>
        <v>0</v>
      </c>
      <c r="N1204">
        <f>IFERROR(VLOOKUP(A1204,[5]数据处理!$A:$C,3,0),0)</f>
        <v>0</v>
      </c>
      <c r="O1204">
        <f>IFERROR(VLOOKUP($A1204,[5]数据处理!$A:$N,14,0),0)</f>
        <v>0</v>
      </c>
      <c r="P1204">
        <f>IFERROR(VLOOKUP($A1204,[3]库存报告使用数据!$A$1:$B$65536,2,0),"")</f>
        <v>0</v>
      </c>
      <c r="Q1204">
        <f>IFERROR(VLOOKUP($A1204,[3]库存报告使用数据!$A$1:$E$65536,5,0),"")</f>
        <v>0</v>
      </c>
      <c r="R1204">
        <f>IFERROR(VLOOKUP($A1204,[3]库存报告使用数据!$A$1:$H$65536,8,0),"")</f>
        <v>82</v>
      </c>
      <c r="S1204">
        <f>IFERROR(VLOOKUP($A1204,[3]库存报告使用数据!$A$1:$K$65536,11,0),"")</f>
        <v>1170</v>
      </c>
      <c r="T1204">
        <f>IFERROR(VLOOKUP($A1204,[3]库存报告使用数据!$A$1:$C$65536,3,0),"")</f>
        <v>0</v>
      </c>
      <c r="U1204">
        <f>IFERROR(VLOOKUP($A1204,[3]库存报告使用数据!$A$1:$F$65536,6,0),"")</f>
        <v>0</v>
      </c>
      <c r="V1204">
        <f>IFERROR(VLOOKUP($A1204,[3]库存报告使用数据!$A$1:$I$65536,9,0),"")</f>
        <v>2</v>
      </c>
      <c r="W1204">
        <f>IFERROR(VLOOKUP($A1204,[3]库存报告使用数据!$A$1:$L$65536,12,0),"")</f>
        <v>5</v>
      </c>
      <c r="X1204" s="20" t="str">
        <f t="shared" si="308"/>
        <v/>
      </c>
      <c r="Y1204" s="20" t="str">
        <f t="shared" si="309"/>
        <v/>
      </c>
      <c r="Z1204" s="20">
        <f t="shared" si="310"/>
        <v>0.024390243902439</v>
      </c>
      <c r="AA1204" s="20">
        <f t="shared" si="311"/>
        <v>0.00427350427350427</v>
      </c>
      <c r="AB1204">
        <f>IFERROR(VLOOKUP($A1204,[3]库存报告使用数据!$A$1:$D$65536,4,0),"")</f>
        <v>0</v>
      </c>
      <c r="AC1204">
        <f>IFERROR(VLOOKUP($A1204,[3]库存报告使用数据!$A$1:$G$65536,7,0),"")</f>
        <v>0</v>
      </c>
      <c r="AD1204">
        <f>IFERROR(VLOOKUP($A1204,[3]库存报告使用数据!$A$1:$J$65536,10,0),"")</f>
        <v>0.61</v>
      </c>
      <c r="AE1204">
        <f>IFERROR(VLOOKUP($A1204,[3]库存报告使用数据!$A$1:$M$65536,13,0),"")</f>
        <v>1.38</v>
      </c>
      <c r="AF1204" s="20" t="str">
        <f t="shared" si="312"/>
        <v/>
      </c>
      <c r="AG1204" s="20" t="str">
        <f t="shared" si="313"/>
        <v/>
      </c>
      <c r="AH1204" s="20">
        <f t="shared" si="314"/>
        <v>0.0232913325696831</v>
      </c>
      <c r="AI1204" s="20" t="str">
        <f t="shared" si="315"/>
        <v>无销售广告费为1.38</v>
      </c>
      <c r="AJ1204">
        <f>IFERROR(VLOOKUP($B1204,[4]库存报告使用数据!$A$1:$B$65536,2,0),0)</f>
        <v>0</v>
      </c>
      <c r="AK1204">
        <f>IFERROR(VLOOKUP($B1204,[4]库存报告使用数据!$A$1:$C$65536,3,0),)</f>
        <v>0</v>
      </c>
      <c r="AL1204">
        <f>IFERROR(VLOOKUP($B1204,[4]库存报告使用数据!$A$1:$D$65536,4,0),)</f>
        <v>1</v>
      </c>
      <c r="AM1204">
        <f>IFERROR(VLOOKUP($B1204,[4]库存报告使用数据!$A$1:$E$65536,5,0),)</f>
        <v>6</v>
      </c>
      <c r="AN1204" s="20" t="str">
        <f t="shared" si="316"/>
        <v/>
      </c>
      <c r="AO1204" s="20" t="str">
        <f t="shared" si="317"/>
        <v/>
      </c>
      <c r="AP1204" s="20">
        <f t="shared" si="318"/>
        <v>2</v>
      </c>
      <c r="AQ1204" s="20">
        <f t="shared" si="319"/>
        <v>0</v>
      </c>
      <c r="AR1204" s="32">
        <f t="shared" si="320"/>
        <v>0</v>
      </c>
      <c r="AS1204" s="32">
        <f t="shared" si="321"/>
        <v>0</v>
      </c>
      <c r="AT1204" s="32">
        <f t="shared" si="322"/>
        <v>0</v>
      </c>
      <c r="AU1204" s="28" t="str">
        <f t="shared" si="323"/>
        <v>库存为0</v>
      </c>
      <c r="AV1204" s="34" t="str">
        <f>IFERROR(时间!$B$4+AU1204,"上周无销量")</f>
        <v>上周无销量</v>
      </c>
    </row>
    <row r="1205" spans="1:48">
      <c r="A1205" s="18" t="s">
        <v>1250</v>
      </c>
      <c r="B1205" t="str">
        <f>VLOOKUP(A1205,'[1]sku-asin（子）'!$A:$B,2,0)</f>
        <v>B0785FT29B</v>
      </c>
      <c r="C1205" t="str">
        <f>VLOOKUP(A1205,'[1]子sku-父sku'!$A:$B,2,0)</f>
        <v>MY-SB019</v>
      </c>
      <c r="D1205" s="28">
        <f>IFERROR(VLOOKUP(A1205,[2]库存报告使用数据处理!$A:$C,3,0),0)</f>
        <v>0</v>
      </c>
      <c r="E1205" s="28">
        <f>IFERROR(VLOOKUP(A1205,[2]库存报告使用数据处理!$A:$D,4,0),0)</f>
        <v>0</v>
      </c>
      <c r="F1205" s="28">
        <f>IFERROR(VLOOKUP(A1205,[2]库存报告使用数据处理!$A:$E,5,0),0)</f>
        <v>1</v>
      </c>
      <c r="G1205" s="28">
        <f>IFERROR(VLOOKUP(A1205,[2]库存报告使用数据处理!$A:$F,6,0),0)</f>
        <v>0</v>
      </c>
      <c r="H1205" s="29">
        <f>IFERROR(VLOOKUP(A1205,[2]库存报告使用数据处理!$A:$G,7,0),0)</f>
        <v>6.2</v>
      </c>
      <c r="I1205">
        <f>IFERROR(VLOOKUP(A1205,[5]数据处理!$A:$B,2,0),0)</f>
        <v>0</v>
      </c>
      <c r="J1205" s="30">
        <f>IFERROR(VLOOKUP(A1205,[5]数据处理!$A:$D,4,0),0)</f>
        <v>0</v>
      </c>
      <c r="K1205" s="30">
        <f>IFERROR(VLOOKUP(A1205,[5]数据处理!$A:$E,5,0),0)</f>
        <v>0</v>
      </c>
      <c r="L1205" s="30">
        <f>IFERROR(VLOOKUP(A1205,[5]数据处理!$A:$G,7,0),0)</f>
        <v>0</v>
      </c>
      <c r="M1205">
        <f t="shared" si="307"/>
        <v>0</v>
      </c>
      <c r="N1205">
        <f>IFERROR(VLOOKUP(A1205,[5]数据处理!$A:$C,3,0),0)</f>
        <v>0</v>
      </c>
      <c r="O1205">
        <f>IFERROR(VLOOKUP($A1205,[5]数据处理!$A:$N,14,0),0)</f>
        <v>0</v>
      </c>
      <c r="P1205" t="str">
        <f>IFERROR(VLOOKUP($A1205,[3]库存报告使用数据!$A$1:$B$65536,2,0),"")</f>
        <v/>
      </c>
      <c r="Q1205" t="str">
        <f>IFERROR(VLOOKUP($A1205,[3]库存报告使用数据!$A$1:$E$65536,5,0),"")</f>
        <v/>
      </c>
      <c r="R1205" t="str">
        <f>IFERROR(VLOOKUP($A1205,[3]库存报告使用数据!$A$1:$H$65536,8,0),"")</f>
        <v/>
      </c>
      <c r="S1205" t="str">
        <f>IFERROR(VLOOKUP($A1205,[3]库存报告使用数据!$A$1:$K$65536,11,0),"")</f>
        <v/>
      </c>
      <c r="T1205" t="str">
        <f>IFERROR(VLOOKUP($A1205,[3]库存报告使用数据!$A$1:$C$65536,3,0),"")</f>
        <v/>
      </c>
      <c r="U1205" t="str">
        <f>IFERROR(VLOOKUP($A1205,[3]库存报告使用数据!$A$1:$F$65536,6,0),"")</f>
        <v/>
      </c>
      <c r="V1205" t="str">
        <f>IFERROR(VLOOKUP($A1205,[3]库存报告使用数据!$A$1:$I$65536,9,0),"")</f>
        <v/>
      </c>
      <c r="W1205" t="str">
        <f>IFERROR(VLOOKUP($A1205,[3]库存报告使用数据!$A$1:$L$65536,12,0),"")</f>
        <v/>
      </c>
      <c r="X1205" s="20" t="str">
        <f t="shared" si="308"/>
        <v/>
      </c>
      <c r="Y1205" s="20" t="str">
        <f t="shared" si="309"/>
        <v/>
      </c>
      <c r="Z1205" s="20" t="str">
        <f t="shared" si="310"/>
        <v/>
      </c>
      <c r="AA1205" s="20" t="str">
        <f t="shared" si="311"/>
        <v/>
      </c>
      <c r="AB1205" t="str">
        <f>IFERROR(VLOOKUP($A1205,[3]库存报告使用数据!$A$1:$D$65536,4,0),"")</f>
        <v/>
      </c>
      <c r="AC1205" t="str">
        <f>IFERROR(VLOOKUP($A1205,[3]库存报告使用数据!$A$1:$G$65536,7,0),"")</f>
        <v/>
      </c>
      <c r="AD1205" t="str">
        <f>IFERROR(VLOOKUP($A1205,[3]库存报告使用数据!$A$1:$J$65536,10,0),"")</f>
        <v/>
      </c>
      <c r="AE1205" t="str">
        <f>IFERROR(VLOOKUP($A1205,[3]库存报告使用数据!$A$1:$M$65536,13,0),"")</f>
        <v/>
      </c>
      <c r="AF1205" s="20" t="str">
        <f t="shared" si="312"/>
        <v/>
      </c>
      <c r="AG1205" s="20" t="str">
        <f t="shared" si="313"/>
        <v/>
      </c>
      <c r="AH1205" s="20" t="str">
        <f t="shared" si="314"/>
        <v/>
      </c>
      <c r="AI1205" s="20" t="str">
        <f t="shared" si="315"/>
        <v/>
      </c>
      <c r="AJ1205">
        <f>IFERROR(VLOOKUP($B1205,[4]库存报告使用数据!$A$1:$B$65536,2,0),0)</f>
        <v>0</v>
      </c>
      <c r="AK1205">
        <f>IFERROR(VLOOKUP($B1205,[4]库存报告使用数据!$A$1:$C$65536,3,0),)</f>
        <v>0</v>
      </c>
      <c r="AL1205">
        <f>IFERROR(VLOOKUP($B1205,[4]库存报告使用数据!$A$1:$D$65536,4,0),)</f>
        <v>0</v>
      </c>
      <c r="AM1205">
        <f>IFERROR(VLOOKUP($B1205,[4]库存报告使用数据!$A$1:$E$65536,5,0),)</f>
        <v>2</v>
      </c>
      <c r="AN1205" s="20" t="str">
        <f t="shared" si="316"/>
        <v/>
      </c>
      <c r="AO1205" s="20" t="str">
        <f t="shared" si="317"/>
        <v/>
      </c>
      <c r="AP1205" s="20" t="str">
        <f t="shared" si="318"/>
        <v/>
      </c>
      <c r="AQ1205" s="20">
        <f t="shared" si="319"/>
        <v>0</v>
      </c>
      <c r="AR1205" s="32">
        <f t="shared" si="320"/>
        <v>0</v>
      </c>
      <c r="AS1205" s="32">
        <f t="shared" si="321"/>
        <v>0</v>
      </c>
      <c r="AT1205" s="32">
        <f t="shared" si="322"/>
        <v>0</v>
      </c>
      <c r="AU1205" s="28" t="str">
        <f t="shared" si="323"/>
        <v>库存为0</v>
      </c>
      <c r="AV1205" s="34" t="str">
        <f>IFERROR(时间!$B$4+AU1205,"上周无销量")</f>
        <v>上周无销量</v>
      </c>
    </row>
    <row r="1206" spans="1:48">
      <c r="A1206" s="18" t="s">
        <v>1251</v>
      </c>
      <c r="B1206" t="str">
        <f>VLOOKUP(A1206,'[1]sku-asin（子）'!$A:$B,2,0)</f>
        <v>B077XGL33J</v>
      </c>
      <c r="C1206" t="str">
        <f>VLOOKUP(A1206,'[1]子sku-父sku'!$A:$B,2,0)</f>
        <v>MY-SB019</v>
      </c>
      <c r="D1206" s="28">
        <f>IFERROR(VLOOKUP(A1206,[2]库存报告使用数据处理!$A:$C,3,0),0)</f>
        <v>0</v>
      </c>
      <c r="E1206" s="28">
        <f>IFERROR(VLOOKUP(A1206,[2]库存报告使用数据处理!$A:$D,4,0),0)</f>
        <v>0</v>
      </c>
      <c r="F1206" s="28">
        <f>IFERROR(VLOOKUP(A1206,[2]库存报告使用数据处理!$A:$E,5,0),0)</f>
        <v>0</v>
      </c>
      <c r="G1206" s="28">
        <f>IFERROR(VLOOKUP(A1206,[2]库存报告使用数据处理!$A:$F,6,0),0)</f>
        <v>0</v>
      </c>
      <c r="H1206" s="29">
        <f>IFERROR(VLOOKUP(A1206,[2]库存报告使用数据处理!$A:$G,7,0),0)</f>
        <v>0</v>
      </c>
      <c r="I1206">
        <f>IFERROR(VLOOKUP(A1206,[5]数据处理!$A:$B,2,0),0)</f>
        <v>0</v>
      </c>
      <c r="J1206" s="30">
        <f>IFERROR(VLOOKUP(A1206,[5]数据处理!$A:$D,4,0),0)</f>
        <v>0</v>
      </c>
      <c r="K1206" s="30">
        <f>IFERROR(VLOOKUP(A1206,[5]数据处理!$A:$E,5,0),0)</f>
        <v>0</v>
      </c>
      <c r="L1206" s="30">
        <f>IFERROR(VLOOKUP(A1206,[5]数据处理!$A:$G,7,0),0)</f>
        <v>0</v>
      </c>
      <c r="M1206">
        <f t="shared" si="307"/>
        <v>0</v>
      </c>
      <c r="N1206">
        <f>IFERROR(VLOOKUP(A1206,[5]数据处理!$A:$C,3,0),0)</f>
        <v>0</v>
      </c>
      <c r="O1206">
        <f>IFERROR(VLOOKUP($A1206,[5]数据处理!$A:$N,14,0),0)</f>
        <v>1</v>
      </c>
      <c r="P1206" t="str">
        <f>IFERROR(VLOOKUP($A1206,[3]库存报告使用数据!$A$1:$B$65536,2,0),"")</f>
        <v/>
      </c>
      <c r="Q1206" t="str">
        <f>IFERROR(VLOOKUP($A1206,[3]库存报告使用数据!$A$1:$E$65536,5,0),"")</f>
        <v/>
      </c>
      <c r="R1206" t="str">
        <f>IFERROR(VLOOKUP($A1206,[3]库存报告使用数据!$A$1:$H$65536,8,0),"")</f>
        <v/>
      </c>
      <c r="S1206" t="str">
        <f>IFERROR(VLOOKUP($A1206,[3]库存报告使用数据!$A$1:$K$65536,11,0),"")</f>
        <v/>
      </c>
      <c r="T1206" t="str">
        <f>IFERROR(VLOOKUP($A1206,[3]库存报告使用数据!$A$1:$C$65536,3,0),"")</f>
        <v/>
      </c>
      <c r="U1206" t="str">
        <f>IFERROR(VLOOKUP($A1206,[3]库存报告使用数据!$A$1:$F$65536,6,0),"")</f>
        <v/>
      </c>
      <c r="V1206" t="str">
        <f>IFERROR(VLOOKUP($A1206,[3]库存报告使用数据!$A$1:$I$65536,9,0),"")</f>
        <v/>
      </c>
      <c r="W1206" t="str">
        <f>IFERROR(VLOOKUP($A1206,[3]库存报告使用数据!$A$1:$L$65536,12,0),"")</f>
        <v/>
      </c>
      <c r="X1206" s="20" t="str">
        <f t="shared" si="308"/>
        <v/>
      </c>
      <c r="Y1206" s="20" t="str">
        <f t="shared" si="309"/>
        <v/>
      </c>
      <c r="Z1206" s="20" t="str">
        <f t="shared" si="310"/>
        <v/>
      </c>
      <c r="AA1206" s="20" t="str">
        <f t="shared" si="311"/>
        <v/>
      </c>
      <c r="AB1206" t="str">
        <f>IFERROR(VLOOKUP($A1206,[3]库存报告使用数据!$A$1:$D$65536,4,0),"")</f>
        <v/>
      </c>
      <c r="AC1206" t="str">
        <f>IFERROR(VLOOKUP($A1206,[3]库存报告使用数据!$A$1:$G$65536,7,0),"")</f>
        <v/>
      </c>
      <c r="AD1206" t="str">
        <f>IFERROR(VLOOKUP($A1206,[3]库存报告使用数据!$A$1:$J$65536,10,0),"")</f>
        <v/>
      </c>
      <c r="AE1206" t="str">
        <f>IFERROR(VLOOKUP($A1206,[3]库存报告使用数据!$A$1:$M$65536,13,0),"")</f>
        <v/>
      </c>
      <c r="AF1206" s="20" t="str">
        <f t="shared" si="312"/>
        <v/>
      </c>
      <c r="AG1206" s="20" t="str">
        <f t="shared" si="313"/>
        <v/>
      </c>
      <c r="AH1206" s="20" t="str">
        <f t="shared" si="314"/>
        <v/>
      </c>
      <c r="AI1206" s="20" t="str">
        <f t="shared" si="315"/>
        <v/>
      </c>
      <c r="AJ1206">
        <f>IFERROR(VLOOKUP($B1206,[4]库存报告使用数据!$A$1:$B$65536,2,0),0)</f>
        <v>0</v>
      </c>
      <c r="AK1206">
        <f>IFERROR(VLOOKUP($B1206,[4]库存报告使用数据!$A$1:$C$65536,3,0),)</f>
        <v>0</v>
      </c>
      <c r="AL1206">
        <f>IFERROR(VLOOKUP($B1206,[4]库存报告使用数据!$A$1:$D$65536,4,0),)</f>
        <v>0</v>
      </c>
      <c r="AM1206">
        <f>IFERROR(VLOOKUP($B1206,[4]库存报告使用数据!$A$1:$E$65536,5,0),)</f>
        <v>0</v>
      </c>
      <c r="AN1206" s="20" t="str">
        <f t="shared" si="316"/>
        <v/>
      </c>
      <c r="AO1206" s="20" t="str">
        <f t="shared" si="317"/>
        <v/>
      </c>
      <c r="AP1206" s="20" t="str">
        <f t="shared" si="318"/>
        <v/>
      </c>
      <c r="AQ1206" s="20" t="str">
        <f t="shared" si="319"/>
        <v/>
      </c>
      <c r="AR1206" s="32">
        <f t="shared" si="320"/>
        <v>0</v>
      </c>
      <c r="AS1206" s="32">
        <f t="shared" si="321"/>
        <v>0</v>
      </c>
      <c r="AT1206" s="32">
        <f t="shared" si="322"/>
        <v>0</v>
      </c>
      <c r="AU1206" s="28" t="str">
        <f t="shared" si="323"/>
        <v>库存为0</v>
      </c>
      <c r="AV1206" s="34" t="str">
        <f>IFERROR(时间!$B$4+AU1206,"上周无销量")</f>
        <v>上周无销量</v>
      </c>
    </row>
    <row r="1207" spans="1:48">
      <c r="A1207" s="18" t="s">
        <v>1252</v>
      </c>
      <c r="B1207" t="str">
        <f>VLOOKUP(A1207,'[1]sku-asin（子）'!$A:$B,2,0)</f>
        <v>B077XGWRKM</v>
      </c>
      <c r="C1207" t="str">
        <f>VLOOKUP(A1207,'[1]子sku-父sku'!$A:$B,2,0)</f>
        <v>MY-SB019</v>
      </c>
      <c r="D1207" s="28">
        <f>IFERROR(VLOOKUP(A1207,[2]库存报告使用数据处理!$A:$C,3,0),0)</f>
        <v>0</v>
      </c>
      <c r="E1207" s="28">
        <f>IFERROR(VLOOKUP(A1207,[2]库存报告使用数据处理!$A:$D,4,0),0)</f>
        <v>0</v>
      </c>
      <c r="F1207" s="28">
        <f>IFERROR(VLOOKUP(A1207,[2]库存报告使用数据处理!$A:$E,5,0),0)</f>
        <v>0</v>
      </c>
      <c r="G1207" s="28">
        <f>IFERROR(VLOOKUP(A1207,[2]库存报告使用数据处理!$A:$F,6,0),0)</f>
        <v>0</v>
      </c>
      <c r="H1207" s="29">
        <f>IFERROR(VLOOKUP(A1207,[2]库存报告使用数据处理!$A:$G,7,0),0)</f>
        <v>0</v>
      </c>
      <c r="I1207">
        <f>IFERROR(VLOOKUP(A1207,[5]数据处理!$A:$B,2,0),0)</f>
        <v>1</v>
      </c>
      <c r="J1207" s="30">
        <f>IFERROR(VLOOKUP(A1207,[5]数据处理!$A:$D,4,0),0)</f>
        <v>0</v>
      </c>
      <c r="K1207" s="30">
        <f>IFERROR(VLOOKUP(A1207,[5]数据处理!$A:$E,5,0),0)</f>
        <v>0</v>
      </c>
      <c r="L1207" s="30">
        <f>IFERROR(VLOOKUP(A1207,[5]数据处理!$A:$G,7,0),0)</f>
        <v>0</v>
      </c>
      <c r="M1207">
        <f t="shared" si="307"/>
        <v>1</v>
      </c>
      <c r="N1207">
        <f>IFERROR(VLOOKUP(A1207,[5]数据处理!$A:$C,3,0),0)</f>
        <v>0</v>
      </c>
      <c r="O1207">
        <f>IFERROR(VLOOKUP($A1207,[5]数据处理!$A:$N,14,0),0)</f>
        <v>1</v>
      </c>
      <c r="P1207" t="str">
        <f>IFERROR(VLOOKUP($A1207,[3]库存报告使用数据!$A$1:$B$65536,2,0),"")</f>
        <v/>
      </c>
      <c r="Q1207" t="str">
        <f>IFERROR(VLOOKUP($A1207,[3]库存报告使用数据!$A$1:$E$65536,5,0),"")</f>
        <v/>
      </c>
      <c r="R1207" t="str">
        <f>IFERROR(VLOOKUP($A1207,[3]库存报告使用数据!$A$1:$H$65536,8,0),"")</f>
        <v/>
      </c>
      <c r="S1207" t="str">
        <f>IFERROR(VLOOKUP($A1207,[3]库存报告使用数据!$A$1:$K$65536,11,0),"")</f>
        <v/>
      </c>
      <c r="T1207" t="str">
        <f>IFERROR(VLOOKUP($A1207,[3]库存报告使用数据!$A$1:$C$65536,3,0),"")</f>
        <v/>
      </c>
      <c r="U1207" t="str">
        <f>IFERROR(VLOOKUP($A1207,[3]库存报告使用数据!$A$1:$F$65536,6,0),"")</f>
        <v/>
      </c>
      <c r="V1207" t="str">
        <f>IFERROR(VLOOKUP($A1207,[3]库存报告使用数据!$A$1:$I$65536,9,0),"")</f>
        <v/>
      </c>
      <c r="W1207" t="str">
        <f>IFERROR(VLOOKUP($A1207,[3]库存报告使用数据!$A$1:$L$65536,12,0),"")</f>
        <v/>
      </c>
      <c r="X1207" s="20" t="str">
        <f t="shared" si="308"/>
        <v/>
      </c>
      <c r="Y1207" s="20" t="str">
        <f t="shared" si="309"/>
        <v/>
      </c>
      <c r="Z1207" s="20" t="str">
        <f t="shared" si="310"/>
        <v/>
      </c>
      <c r="AA1207" s="20" t="str">
        <f t="shared" si="311"/>
        <v/>
      </c>
      <c r="AB1207" t="str">
        <f>IFERROR(VLOOKUP($A1207,[3]库存报告使用数据!$A$1:$D$65536,4,0),"")</f>
        <v/>
      </c>
      <c r="AC1207" t="str">
        <f>IFERROR(VLOOKUP($A1207,[3]库存报告使用数据!$A$1:$G$65536,7,0),"")</f>
        <v/>
      </c>
      <c r="AD1207" t="str">
        <f>IFERROR(VLOOKUP($A1207,[3]库存报告使用数据!$A$1:$J$65536,10,0),"")</f>
        <v/>
      </c>
      <c r="AE1207" t="str">
        <f>IFERROR(VLOOKUP($A1207,[3]库存报告使用数据!$A$1:$M$65536,13,0),"")</f>
        <v/>
      </c>
      <c r="AF1207" s="20" t="str">
        <f t="shared" si="312"/>
        <v/>
      </c>
      <c r="AG1207" s="20" t="str">
        <f t="shared" si="313"/>
        <v/>
      </c>
      <c r="AH1207" s="20" t="str">
        <f t="shared" si="314"/>
        <v/>
      </c>
      <c r="AI1207" s="20" t="str">
        <f t="shared" si="315"/>
        <v/>
      </c>
      <c r="AJ1207">
        <f>IFERROR(VLOOKUP($B1207,[4]库存报告使用数据!$A$1:$B$65536,2,0),0)</f>
        <v>5</v>
      </c>
      <c r="AK1207">
        <f>IFERROR(VLOOKUP($B1207,[4]库存报告使用数据!$A$1:$C$65536,3,0),)</f>
        <v>0</v>
      </c>
      <c r="AL1207">
        <f>IFERROR(VLOOKUP($B1207,[4]库存报告使用数据!$A$1:$D$65536,4,0),)</f>
        <v>0</v>
      </c>
      <c r="AM1207">
        <f>IFERROR(VLOOKUP($B1207,[4]库存报告使用数据!$A$1:$E$65536,5,0),)</f>
        <v>2</v>
      </c>
      <c r="AN1207" s="20">
        <f t="shared" si="316"/>
        <v>0</v>
      </c>
      <c r="AO1207" s="20" t="str">
        <f t="shared" si="317"/>
        <v/>
      </c>
      <c r="AP1207" s="20" t="str">
        <f t="shared" si="318"/>
        <v/>
      </c>
      <c r="AQ1207" s="20">
        <f t="shared" si="319"/>
        <v>0</v>
      </c>
      <c r="AR1207" s="32">
        <f t="shared" si="320"/>
        <v>0</v>
      </c>
      <c r="AS1207" s="32">
        <f t="shared" si="321"/>
        <v>0</v>
      </c>
      <c r="AT1207" s="32">
        <f t="shared" si="322"/>
        <v>1</v>
      </c>
      <c r="AU1207" s="28" t="str">
        <f t="shared" si="323"/>
        <v>库存为1</v>
      </c>
      <c r="AV1207" s="34" t="str">
        <f>IFERROR(时间!$B$4+AU1207,"上周无销量")</f>
        <v>上周无销量</v>
      </c>
    </row>
    <row r="1208" spans="1:48">
      <c r="A1208" s="18" t="s">
        <v>1253</v>
      </c>
      <c r="B1208" t="str">
        <f>VLOOKUP(A1208,'[1]sku-asin（子）'!$A:$B,2,0)</f>
        <v>B077XH38B9</v>
      </c>
      <c r="C1208" t="str">
        <f>VLOOKUP(A1208,'[1]子sku-父sku'!$A:$B,2,0)</f>
        <v>MY-SB019</v>
      </c>
      <c r="D1208" s="28">
        <f>IFERROR(VLOOKUP(A1208,[2]库存报告使用数据处理!$A:$C,3,0),0)</f>
        <v>0</v>
      </c>
      <c r="E1208" s="28">
        <f>IFERROR(VLOOKUP(A1208,[2]库存报告使用数据处理!$A:$D,4,0),0)</f>
        <v>0</v>
      </c>
      <c r="F1208" s="28">
        <f>IFERROR(VLOOKUP(A1208,[2]库存报告使用数据处理!$A:$E,5,0),0)</f>
        <v>2</v>
      </c>
      <c r="G1208" s="28">
        <f>IFERROR(VLOOKUP(A1208,[2]库存报告使用数据处理!$A:$F,6,0),0)</f>
        <v>0</v>
      </c>
      <c r="H1208" s="29">
        <f>IFERROR(VLOOKUP(A1208,[2]库存报告使用数据处理!$A:$G,7,0),0)</f>
        <v>6.2</v>
      </c>
      <c r="I1208">
        <f>IFERROR(VLOOKUP(A1208,[5]数据处理!$A:$B,2,0),0)</f>
        <v>0</v>
      </c>
      <c r="J1208" s="30">
        <f>IFERROR(VLOOKUP(A1208,[5]数据处理!$A:$D,4,0),0)</f>
        <v>0</v>
      </c>
      <c r="K1208" s="30">
        <f>IFERROR(VLOOKUP(A1208,[5]数据处理!$A:$E,5,0),0)</f>
        <v>0</v>
      </c>
      <c r="L1208" s="30">
        <f>IFERROR(VLOOKUP(A1208,[5]数据处理!$A:$G,7,0),0)</f>
        <v>0</v>
      </c>
      <c r="M1208">
        <f t="shared" si="307"/>
        <v>0</v>
      </c>
      <c r="N1208">
        <f>IFERROR(VLOOKUP(A1208,[5]数据处理!$A:$C,3,0),0)</f>
        <v>0</v>
      </c>
      <c r="O1208">
        <f>IFERROR(VLOOKUP($A1208,[5]数据处理!$A:$N,14,0),0)</f>
        <v>0</v>
      </c>
      <c r="P1208" t="str">
        <f>IFERROR(VLOOKUP($A1208,[3]库存报告使用数据!$A$1:$B$65536,2,0),"")</f>
        <v/>
      </c>
      <c r="Q1208" t="str">
        <f>IFERROR(VLOOKUP($A1208,[3]库存报告使用数据!$A$1:$E$65536,5,0),"")</f>
        <v/>
      </c>
      <c r="R1208" t="str">
        <f>IFERROR(VLOOKUP($A1208,[3]库存报告使用数据!$A$1:$H$65536,8,0),"")</f>
        <v/>
      </c>
      <c r="S1208" t="str">
        <f>IFERROR(VLOOKUP($A1208,[3]库存报告使用数据!$A$1:$K$65536,11,0),"")</f>
        <v/>
      </c>
      <c r="T1208" t="str">
        <f>IFERROR(VLOOKUP($A1208,[3]库存报告使用数据!$A$1:$C$65536,3,0),"")</f>
        <v/>
      </c>
      <c r="U1208" t="str">
        <f>IFERROR(VLOOKUP($A1208,[3]库存报告使用数据!$A$1:$F$65536,6,0),"")</f>
        <v/>
      </c>
      <c r="V1208" t="str">
        <f>IFERROR(VLOOKUP($A1208,[3]库存报告使用数据!$A$1:$I$65536,9,0),"")</f>
        <v/>
      </c>
      <c r="W1208" t="str">
        <f>IFERROR(VLOOKUP($A1208,[3]库存报告使用数据!$A$1:$L$65536,12,0),"")</f>
        <v/>
      </c>
      <c r="X1208" s="20" t="str">
        <f t="shared" si="308"/>
        <v/>
      </c>
      <c r="Y1208" s="20" t="str">
        <f t="shared" si="309"/>
        <v/>
      </c>
      <c r="Z1208" s="20" t="str">
        <f t="shared" si="310"/>
        <v/>
      </c>
      <c r="AA1208" s="20" t="str">
        <f t="shared" si="311"/>
        <v/>
      </c>
      <c r="AB1208" t="str">
        <f>IFERROR(VLOOKUP($A1208,[3]库存报告使用数据!$A$1:$D$65536,4,0),"")</f>
        <v/>
      </c>
      <c r="AC1208" t="str">
        <f>IFERROR(VLOOKUP($A1208,[3]库存报告使用数据!$A$1:$G$65536,7,0),"")</f>
        <v/>
      </c>
      <c r="AD1208" t="str">
        <f>IFERROR(VLOOKUP($A1208,[3]库存报告使用数据!$A$1:$J$65536,10,0),"")</f>
        <v/>
      </c>
      <c r="AE1208" t="str">
        <f>IFERROR(VLOOKUP($A1208,[3]库存报告使用数据!$A$1:$M$65536,13,0),"")</f>
        <v/>
      </c>
      <c r="AF1208" s="20" t="str">
        <f t="shared" si="312"/>
        <v/>
      </c>
      <c r="AG1208" s="20" t="str">
        <f t="shared" si="313"/>
        <v/>
      </c>
      <c r="AH1208" s="20" t="str">
        <f t="shared" si="314"/>
        <v/>
      </c>
      <c r="AI1208" s="20" t="str">
        <f t="shared" si="315"/>
        <v/>
      </c>
      <c r="AJ1208">
        <f>IFERROR(VLOOKUP($B1208,[4]库存报告使用数据!$A$1:$B$65536,2,0),0)</f>
        <v>0</v>
      </c>
      <c r="AK1208">
        <f>IFERROR(VLOOKUP($B1208,[4]库存报告使用数据!$A$1:$C$65536,3,0),)</f>
        <v>0</v>
      </c>
      <c r="AL1208">
        <f>IFERROR(VLOOKUP($B1208,[4]库存报告使用数据!$A$1:$D$65536,4,0),)</f>
        <v>2</v>
      </c>
      <c r="AM1208">
        <f>IFERROR(VLOOKUP($B1208,[4]库存报告使用数据!$A$1:$E$65536,5,0),)</f>
        <v>0</v>
      </c>
      <c r="AN1208" s="20" t="str">
        <f t="shared" si="316"/>
        <v/>
      </c>
      <c r="AO1208" s="20" t="str">
        <f t="shared" si="317"/>
        <v/>
      </c>
      <c r="AP1208" s="20">
        <f t="shared" si="318"/>
        <v>1</v>
      </c>
      <c r="AQ1208" s="20" t="str">
        <f t="shared" si="319"/>
        <v/>
      </c>
      <c r="AR1208" s="32">
        <f t="shared" si="320"/>
        <v>0</v>
      </c>
      <c r="AS1208" s="32">
        <f t="shared" si="321"/>
        <v>0</v>
      </c>
      <c r="AT1208" s="32">
        <f t="shared" si="322"/>
        <v>0</v>
      </c>
      <c r="AU1208" s="28" t="str">
        <f t="shared" si="323"/>
        <v>库存为0</v>
      </c>
      <c r="AV1208" s="34" t="str">
        <f>IFERROR(时间!$B$4+AU1208,"上周无销量")</f>
        <v>上周无销量</v>
      </c>
    </row>
    <row r="1209" spans="1:48">
      <c r="A1209" s="18" t="s">
        <v>1254</v>
      </c>
      <c r="B1209" t="str">
        <f>VLOOKUP(A1209,'[1]sku-asin（子）'!$A:$B,2,0)</f>
        <v>B077XD73VG</v>
      </c>
      <c r="C1209" t="str">
        <f>VLOOKUP(A1209,'[1]子sku-父sku'!$A:$B,2,0)</f>
        <v>MY-SB019</v>
      </c>
      <c r="D1209" s="28">
        <f>IFERROR(VLOOKUP(A1209,[2]库存报告使用数据处理!$A:$C,3,0),0)</f>
        <v>1</v>
      </c>
      <c r="E1209" s="28">
        <f>IFERROR(VLOOKUP(A1209,[2]库存报告使用数据处理!$A:$D,4,0),0)</f>
        <v>0</v>
      </c>
      <c r="F1209" s="28">
        <f>IFERROR(VLOOKUP(A1209,[2]库存报告使用数据处理!$A:$E,5,0),0)</f>
        <v>1</v>
      </c>
      <c r="G1209" s="28">
        <f>IFERROR(VLOOKUP(A1209,[2]库存报告使用数据处理!$A:$F,6,0),0)</f>
        <v>0</v>
      </c>
      <c r="H1209" s="29">
        <f>IFERROR(VLOOKUP(A1209,[2]库存报告使用数据处理!$A:$G,7,0),0)</f>
        <v>6.2</v>
      </c>
      <c r="I1209">
        <f>IFERROR(VLOOKUP(A1209,[5]数据处理!$A:$B,2,0),0)</f>
        <v>0</v>
      </c>
      <c r="J1209" s="30">
        <f>IFERROR(VLOOKUP(A1209,[5]数据处理!$A:$D,4,0),0)</f>
        <v>0</v>
      </c>
      <c r="K1209" s="30">
        <f>IFERROR(VLOOKUP(A1209,[5]数据处理!$A:$E,5,0),0)</f>
        <v>0</v>
      </c>
      <c r="L1209" s="30">
        <f>IFERROR(VLOOKUP(A1209,[5]数据处理!$A:$G,7,0),0)</f>
        <v>0</v>
      </c>
      <c r="M1209">
        <f t="shared" si="307"/>
        <v>0</v>
      </c>
      <c r="N1209">
        <f>IFERROR(VLOOKUP(A1209,[5]数据处理!$A:$C,3,0),0)</f>
        <v>0</v>
      </c>
      <c r="O1209">
        <f>IFERROR(VLOOKUP($A1209,[5]数据处理!$A:$N,14,0),0)</f>
        <v>0</v>
      </c>
      <c r="P1209" t="str">
        <f>IFERROR(VLOOKUP($A1209,[3]库存报告使用数据!$A$1:$B$65536,2,0),"")</f>
        <v/>
      </c>
      <c r="Q1209" t="str">
        <f>IFERROR(VLOOKUP($A1209,[3]库存报告使用数据!$A$1:$E$65536,5,0),"")</f>
        <v/>
      </c>
      <c r="R1209" t="str">
        <f>IFERROR(VLOOKUP($A1209,[3]库存报告使用数据!$A$1:$H$65536,8,0),"")</f>
        <v/>
      </c>
      <c r="S1209" t="str">
        <f>IFERROR(VLOOKUP($A1209,[3]库存报告使用数据!$A$1:$K$65536,11,0),"")</f>
        <v/>
      </c>
      <c r="T1209" t="str">
        <f>IFERROR(VLOOKUP($A1209,[3]库存报告使用数据!$A$1:$C$65536,3,0),"")</f>
        <v/>
      </c>
      <c r="U1209" t="str">
        <f>IFERROR(VLOOKUP($A1209,[3]库存报告使用数据!$A$1:$F$65536,6,0),"")</f>
        <v/>
      </c>
      <c r="V1209" t="str">
        <f>IFERROR(VLOOKUP($A1209,[3]库存报告使用数据!$A$1:$I$65536,9,0),"")</f>
        <v/>
      </c>
      <c r="W1209" t="str">
        <f>IFERROR(VLOOKUP($A1209,[3]库存报告使用数据!$A$1:$L$65536,12,0),"")</f>
        <v/>
      </c>
      <c r="X1209" s="20" t="str">
        <f t="shared" si="308"/>
        <v/>
      </c>
      <c r="Y1209" s="20" t="str">
        <f t="shared" si="309"/>
        <v/>
      </c>
      <c r="Z1209" s="20" t="str">
        <f t="shared" si="310"/>
        <v/>
      </c>
      <c r="AA1209" s="20" t="str">
        <f t="shared" si="311"/>
        <v/>
      </c>
      <c r="AB1209" t="str">
        <f>IFERROR(VLOOKUP($A1209,[3]库存报告使用数据!$A$1:$D$65536,4,0),"")</f>
        <v/>
      </c>
      <c r="AC1209" t="str">
        <f>IFERROR(VLOOKUP($A1209,[3]库存报告使用数据!$A$1:$G$65536,7,0),"")</f>
        <v/>
      </c>
      <c r="AD1209" t="str">
        <f>IFERROR(VLOOKUP($A1209,[3]库存报告使用数据!$A$1:$J$65536,10,0),"")</f>
        <v/>
      </c>
      <c r="AE1209" t="str">
        <f>IFERROR(VLOOKUP($A1209,[3]库存报告使用数据!$A$1:$M$65536,13,0),"")</f>
        <v/>
      </c>
      <c r="AF1209" s="20" t="str">
        <f t="shared" si="312"/>
        <v/>
      </c>
      <c r="AG1209" s="20" t="str">
        <f t="shared" si="313"/>
        <v/>
      </c>
      <c r="AH1209" s="20" t="str">
        <f t="shared" si="314"/>
        <v/>
      </c>
      <c r="AI1209" s="20" t="str">
        <f t="shared" si="315"/>
        <v/>
      </c>
      <c r="AJ1209">
        <f>IFERROR(VLOOKUP($B1209,[4]库存报告使用数据!$A$1:$B$65536,2,0),0)</f>
        <v>0</v>
      </c>
      <c r="AK1209">
        <f>IFERROR(VLOOKUP($B1209,[4]库存报告使用数据!$A$1:$C$65536,3,0),)</f>
        <v>0</v>
      </c>
      <c r="AL1209">
        <f>IFERROR(VLOOKUP($B1209,[4]库存报告使用数据!$A$1:$D$65536,4,0),)</f>
        <v>0</v>
      </c>
      <c r="AM1209">
        <f>IFERROR(VLOOKUP($B1209,[4]库存报告使用数据!$A$1:$E$65536,5,0),)</f>
        <v>0</v>
      </c>
      <c r="AN1209" s="20" t="str">
        <f t="shared" si="316"/>
        <v/>
      </c>
      <c r="AO1209" s="20" t="str">
        <f t="shared" si="317"/>
        <v/>
      </c>
      <c r="AP1209" s="20" t="str">
        <f t="shared" si="318"/>
        <v/>
      </c>
      <c r="AQ1209" s="20" t="str">
        <f t="shared" si="319"/>
        <v/>
      </c>
      <c r="AR1209" s="32">
        <f t="shared" si="320"/>
        <v>0.142857142857143</v>
      </c>
      <c r="AS1209" s="32">
        <f t="shared" si="321"/>
        <v>8.57142857142857</v>
      </c>
      <c r="AT1209" s="32">
        <f t="shared" si="322"/>
        <v>-8.57142857142857</v>
      </c>
      <c r="AU1209" s="28">
        <f t="shared" si="323"/>
        <v>0</v>
      </c>
      <c r="AV1209" s="34">
        <f>IFERROR(时间!$B$4+AU1209,"上周无销量")</f>
        <v>43283</v>
      </c>
    </row>
    <row r="1210" spans="1:48">
      <c r="A1210" s="18" t="s">
        <v>1255</v>
      </c>
      <c r="B1210" t="str">
        <f>VLOOKUP(A1210,'[1]sku-asin（子）'!$A:$B,2,0)</f>
        <v>B077XFL97Z</v>
      </c>
      <c r="C1210" t="str">
        <f>VLOOKUP(A1210,'[1]子sku-父sku'!$A:$B,2,0)</f>
        <v>MY-SB019</v>
      </c>
      <c r="D1210" s="28">
        <f>IFERROR(VLOOKUP(A1210,[2]库存报告使用数据处理!$A:$C,3,0),0)</f>
        <v>1</v>
      </c>
      <c r="E1210" s="28">
        <f>IFERROR(VLOOKUP(A1210,[2]库存报告使用数据处理!$A:$D,4,0),0)</f>
        <v>0</v>
      </c>
      <c r="F1210" s="28">
        <f>IFERROR(VLOOKUP(A1210,[2]库存报告使用数据处理!$A:$E,5,0),0)</f>
        <v>1</v>
      </c>
      <c r="G1210" s="28">
        <f>IFERROR(VLOOKUP(A1210,[2]库存报告使用数据处理!$A:$F,6,0),0)</f>
        <v>0</v>
      </c>
      <c r="H1210" s="29">
        <f>IFERROR(VLOOKUP(A1210,[2]库存报告使用数据处理!$A:$G,7,0),0)</f>
        <v>13.095</v>
      </c>
      <c r="I1210">
        <f>IFERROR(VLOOKUP(A1210,[5]数据处理!$A:$B,2,0),0)</f>
        <v>0</v>
      </c>
      <c r="J1210" s="30">
        <f>IFERROR(VLOOKUP(A1210,[5]数据处理!$A:$D,4,0),0)</f>
        <v>0</v>
      </c>
      <c r="K1210" s="30">
        <f>IFERROR(VLOOKUP(A1210,[5]数据处理!$A:$E,5,0),0)</f>
        <v>0</v>
      </c>
      <c r="L1210" s="30">
        <f>IFERROR(VLOOKUP(A1210,[5]数据处理!$A:$G,7,0),0)</f>
        <v>0</v>
      </c>
      <c r="M1210">
        <f t="shared" si="307"/>
        <v>0</v>
      </c>
      <c r="N1210">
        <f>IFERROR(VLOOKUP(A1210,[5]数据处理!$A:$C,3,0),0)</f>
        <v>0</v>
      </c>
      <c r="O1210">
        <f>IFERROR(VLOOKUP($A1210,[5]数据处理!$A:$N,14,0),0)</f>
        <v>0</v>
      </c>
      <c r="P1210" t="str">
        <f>IFERROR(VLOOKUP($A1210,[3]库存报告使用数据!$A$1:$B$65536,2,0),"")</f>
        <v/>
      </c>
      <c r="Q1210" t="str">
        <f>IFERROR(VLOOKUP($A1210,[3]库存报告使用数据!$A$1:$E$65536,5,0),"")</f>
        <v/>
      </c>
      <c r="R1210" t="str">
        <f>IFERROR(VLOOKUP($A1210,[3]库存报告使用数据!$A$1:$H$65536,8,0),"")</f>
        <v/>
      </c>
      <c r="S1210" t="str">
        <f>IFERROR(VLOOKUP($A1210,[3]库存报告使用数据!$A$1:$K$65536,11,0),"")</f>
        <v/>
      </c>
      <c r="T1210" t="str">
        <f>IFERROR(VLOOKUP($A1210,[3]库存报告使用数据!$A$1:$C$65536,3,0),"")</f>
        <v/>
      </c>
      <c r="U1210" t="str">
        <f>IFERROR(VLOOKUP($A1210,[3]库存报告使用数据!$A$1:$F$65536,6,0),"")</f>
        <v/>
      </c>
      <c r="V1210" t="str">
        <f>IFERROR(VLOOKUP($A1210,[3]库存报告使用数据!$A$1:$I$65536,9,0),"")</f>
        <v/>
      </c>
      <c r="W1210" t="str">
        <f>IFERROR(VLOOKUP($A1210,[3]库存报告使用数据!$A$1:$L$65536,12,0),"")</f>
        <v/>
      </c>
      <c r="X1210" s="20" t="str">
        <f t="shared" si="308"/>
        <v/>
      </c>
      <c r="Y1210" s="20" t="str">
        <f t="shared" si="309"/>
        <v/>
      </c>
      <c r="Z1210" s="20" t="str">
        <f t="shared" si="310"/>
        <v/>
      </c>
      <c r="AA1210" s="20" t="str">
        <f t="shared" si="311"/>
        <v/>
      </c>
      <c r="AB1210" t="str">
        <f>IFERROR(VLOOKUP($A1210,[3]库存报告使用数据!$A$1:$D$65536,4,0),"")</f>
        <v/>
      </c>
      <c r="AC1210" t="str">
        <f>IFERROR(VLOOKUP($A1210,[3]库存报告使用数据!$A$1:$G$65536,7,0),"")</f>
        <v/>
      </c>
      <c r="AD1210" t="str">
        <f>IFERROR(VLOOKUP($A1210,[3]库存报告使用数据!$A$1:$J$65536,10,0),"")</f>
        <v/>
      </c>
      <c r="AE1210" t="str">
        <f>IFERROR(VLOOKUP($A1210,[3]库存报告使用数据!$A$1:$M$65536,13,0),"")</f>
        <v/>
      </c>
      <c r="AF1210" s="20" t="str">
        <f t="shared" si="312"/>
        <v/>
      </c>
      <c r="AG1210" s="20" t="str">
        <f t="shared" si="313"/>
        <v/>
      </c>
      <c r="AH1210" s="20" t="str">
        <f t="shared" si="314"/>
        <v/>
      </c>
      <c r="AI1210" s="20" t="str">
        <f t="shared" si="315"/>
        <v/>
      </c>
      <c r="AJ1210">
        <f>IFERROR(VLOOKUP($B1210,[4]库存报告使用数据!$A$1:$B$65536,2,0),0)</f>
        <v>0</v>
      </c>
      <c r="AK1210">
        <f>IFERROR(VLOOKUP($B1210,[4]库存报告使用数据!$A$1:$C$65536,3,0),)</f>
        <v>0</v>
      </c>
      <c r="AL1210">
        <f>IFERROR(VLOOKUP($B1210,[4]库存报告使用数据!$A$1:$D$65536,4,0),)</f>
        <v>0</v>
      </c>
      <c r="AM1210">
        <f>IFERROR(VLOOKUP($B1210,[4]库存报告使用数据!$A$1:$E$65536,5,0),)</f>
        <v>0</v>
      </c>
      <c r="AN1210" s="20" t="str">
        <f t="shared" si="316"/>
        <v/>
      </c>
      <c r="AO1210" s="20" t="str">
        <f t="shared" si="317"/>
        <v/>
      </c>
      <c r="AP1210" s="20" t="str">
        <f t="shared" si="318"/>
        <v/>
      </c>
      <c r="AQ1210" s="20" t="str">
        <f t="shared" si="319"/>
        <v/>
      </c>
      <c r="AR1210" s="32">
        <f t="shared" si="320"/>
        <v>0.142857142857143</v>
      </c>
      <c r="AS1210" s="32">
        <f t="shared" si="321"/>
        <v>8.57142857142857</v>
      </c>
      <c r="AT1210" s="32">
        <f t="shared" si="322"/>
        <v>-8.57142857142857</v>
      </c>
      <c r="AU1210" s="28">
        <f t="shared" si="323"/>
        <v>0</v>
      </c>
      <c r="AV1210" s="34">
        <f>IFERROR(时间!$B$4+AU1210,"上周无销量")</f>
        <v>43283</v>
      </c>
    </row>
    <row r="1211" spans="1:48">
      <c r="A1211" s="18" t="s">
        <v>1256</v>
      </c>
      <c r="B1211" t="str">
        <f>VLOOKUP(A1211,'[1]sku-asin（子）'!$A:$B,2,0)</f>
        <v>B077XF2ZRG</v>
      </c>
      <c r="C1211" t="str">
        <f>VLOOKUP(A1211,'[1]子sku-父sku'!$A:$B,2,0)</f>
        <v>MY-SB019</v>
      </c>
      <c r="D1211" s="28">
        <f>IFERROR(VLOOKUP(A1211,[2]库存报告使用数据处理!$A:$C,3,0),0)</f>
        <v>0</v>
      </c>
      <c r="E1211" s="28">
        <f>IFERROR(VLOOKUP(A1211,[2]库存报告使用数据处理!$A:$D,4,0),0)</f>
        <v>0</v>
      </c>
      <c r="F1211" s="28">
        <f>IFERROR(VLOOKUP(A1211,[2]库存报告使用数据处理!$A:$E,5,0),0)</f>
        <v>1</v>
      </c>
      <c r="G1211" s="28">
        <f>IFERROR(VLOOKUP(A1211,[2]库存报告使用数据处理!$A:$F,6,0),0)</f>
        <v>0</v>
      </c>
      <c r="H1211" s="29">
        <f>IFERROR(VLOOKUP(A1211,[2]库存报告使用数据处理!$A:$G,7,0),0)</f>
        <v>6.2</v>
      </c>
      <c r="I1211">
        <f>IFERROR(VLOOKUP(A1211,[5]数据处理!$A:$B,2,0),0)</f>
        <v>2</v>
      </c>
      <c r="J1211" s="30">
        <f>IFERROR(VLOOKUP(A1211,[5]数据处理!$A:$D,4,0),0)</f>
        <v>0</v>
      </c>
      <c r="K1211" s="30">
        <f>IFERROR(VLOOKUP(A1211,[5]数据处理!$A:$E,5,0),0)</f>
        <v>0</v>
      </c>
      <c r="L1211" s="30">
        <f>IFERROR(VLOOKUP(A1211,[5]数据处理!$A:$G,7,0),0)</f>
        <v>0</v>
      </c>
      <c r="M1211">
        <f t="shared" si="307"/>
        <v>2</v>
      </c>
      <c r="N1211">
        <f>IFERROR(VLOOKUP(A1211,[5]数据处理!$A:$C,3,0),0)</f>
        <v>0</v>
      </c>
      <c r="O1211">
        <f>IFERROR(VLOOKUP($A1211,[5]数据处理!$A:$N,14,0),0)</f>
        <v>2</v>
      </c>
      <c r="P1211">
        <f>IFERROR(VLOOKUP($A1211,[3]库存报告使用数据!$A$1:$B$65536,2,0),"")</f>
        <v>743</v>
      </c>
      <c r="Q1211">
        <f>IFERROR(VLOOKUP($A1211,[3]库存报告使用数据!$A$1:$E$65536,5,0),"")</f>
        <v>284</v>
      </c>
      <c r="R1211">
        <f>IFERROR(VLOOKUP($A1211,[3]库存报告使用数据!$A$1:$H$65536,8,0),"")</f>
        <v>68</v>
      </c>
      <c r="S1211">
        <f>IFERROR(VLOOKUP($A1211,[3]库存报告使用数据!$A$1:$K$65536,11,0),"")</f>
        <v>19</v>
      </c>
      <c r="T1211">
        <f>IFERROR(VLOOKUP($A1211,[3]库存报告使用数据!$A$1:$C$65536,3,0),"")</f>
        <v>2</v>
      </c>
      <c r="U1211">
        <f>IFERROR(VLOOKUP($A1211,[3]库存报告使用数据!$A$1:$F$65536,6,0),"")</f>
        <v>1</v>
      </c>
      <c r="V1211">
        <f>IFERROR(VLOOKUP($A1211,[3]库存报告使用数据!$A$1:$I$65536,9,0),"")</f>
        <v>0</v>
      </c>
      <c r="W1211">
        <f>IFERROR(VLOOKUP($A1211,[3]库存报告使用数据!$A$1:$L$65536,12,0),"")</f>
        <v>0</v>
      </c>
      <c r="X1211" s="20">
        <f t="shared" si="308"/>
        <v>0.00269179004037685</v>
      </c>
      <c r="Y1211" s="20">
        <f t="shared" si="309"/>
        <v>0.00352112676056338</v>
      </c>
      <c r="Z1211" s="20">
        <f t="shared" si="310"/>
        <v>0</v>
      </c>
      <c r="AA1211" s="20">
        <f t="shared" si="311"/>
        <v>0</v>
      </c>
      <c r="AB1211">
        <f>IFERROR(VLOOKUP($A1211,[3]库存报告使用数据!$A$1:$D$65536,4,0),"")</f>
        <v>0.59</v>
      </c>
      <c r="AC1211">
        <f>IFERROR(VLOOKUP($A1211,[3]库存报告使用数据!$A$1:$G$65536,7,0),"")</f>
        <v>0.43</v>
      </c>
      <c r="AD1211">
        <f>IFERROR(VLOOKUP($A1211,[3]库存报告使用数据!$A$1:$J$65536,10,0),"")</f>
        <v>0</v>
      </c>
      <c r="AE1211">
        <f>IFERROR(VLOOKUP($A1211,[3]库存报告使用数据!$A$1:$M$65536,13,0),"")</f>
        <v>0</v>
      </c>
      <c r="AF1211" s="20" t="str">
        <f t="shared" si="312"/>
        <v>无销售广告费为0.59</v>
      </c>
      <c r="AG1211" s="20" t="str">
        <f t="shared" si="313"/>
        <v>无销售广告费为0.43</v>
      </c>
      <c r="AH1211" s="20" t="str">
        <f t="shared" si="314"/>
        <v/>
      </c>
      <c r="AI1211" s="20" t="str">
        <f t="shared" si="315"/>
        <v/>
      </c>
      <c r="AJ1211">
        <f>IFERROR(VLOOKUP($B1211,[4]库存报告使用数据!$A$1:$B$65536,2,0),0)</f>
        <v>0</v>
      </c>
      <c r="AK1211">
        <f>IFERROR(VLOOKUP($B1211,[4]库存报告使用数据!$A$1:$C$65536,3,0),)</f>
        <v>0</v>
      </c>
      <c r="AL1211">
        <f>IFERROR(VLOOKUP($B1211,[4]库存报告使用数据!$A$1:$D$65536,4,0),)</f>
        <v>0</v>
      </c>
      <c r="AM1211">
        <f>IFERROR(VLOOKUP($B1211,[4]库存报告使用数据!$A$1:$E$65536,5,0),)</f>
        <v>5</v>
      </c>
      <c r="AN1211" s="20" t="str">
        <f t="shared" si="316"/>
        <v/>
      </c>
      <c r="AO1211" s="20" t="str">
        <f t="shared" si="317"/>
        <v/>
      </c>
      <c r="AP1211" s="20" t="str">
        <f t="shared" si="318"/>
        <v/>
      </c>
      <c r="AQ1211" s="20">
        <f t="shared" si="319"/>
        <v>0</v>
      </c>
      <c r="AR1211" s="32">
        <f t="shared" si="320"/>
        <v>0</v>
      </c>
      <c r="AS1211" s="32">
        <f t="shared" si="321"/>
        <v>0</v>
      </c>
      <c r="AT1211" s="32">
        <f t="shared" si="322"/>
        <v>2</v>
      </c>
      <c r="AU1211" s="28" t="str">
        <f t="shared" si="323"/>
        <v>库存为2</v>
      </c>
      <c r="AV1211" s="34" t="str">
        <f>IFERROR(时间!$B$4+AU1211,"上周无销量")</f>
        <v>上周无销量</v>
      </c>
    </row>
    <row r="1212" spans="1:48">
      <c r="A1212" s="18" t="s">
        <v>1257</v>
      </c>
      <c r="B1212" t="str">
        <f>VLOOKUP(A1212,'[1]sku-asin（子）'!$A:$B,2,0)</f>
        <v>B0785FH16F</v>
      </c>
      <c r="C1212" t="str">
        <f>VLOOKUP(A1212,'[1]子sku-父sku'!$A:$B,2,0)</f>
        <v>MY-SB019</v>
      </c>
      <c r="D1212" s="28">
        <f>IFERROR(VLOOKUP(A1212,[2]库存报告使用数据处理!$A:$C,3,0),0)</f>
        <v>0</v>
      </c>
      <c r="E1212" s="28">
        <f>IFERROR(VLOOKUP(A1212,[2]库存报告使用数据处理!$A:$D,4,0),0)</f>
        <v>0</v>
      </c>
      <c r="F1212" s="28">
        <f>IFERROR(VLOOKUP(A1212,[2]库存报告使用数据处理!$A:$E,5,0),0)</f>
        <v>0</v>
      </c>
      <c r="G1212" s="28">
        <f>IFERROR(VLOOKUP(A1212,[2]库存报告使用数据处理!$A:$F,6,0),0)</f>
        <v>1</v>
      </c>
      <c r="H1212" s="29">
        <f>IFERROR(VLOOKUP(A1212,[2]库存报告使用数据处理!$A:$G,7,0),0)</f>
        <v>6.2</v>
      </c>
      <c r="I1212">
        <f>IFERROR(VLOOKUP(A1212,[5]数据处理!$A:$B,2,0),0)</f>
        <v>0</v>
      </c>
      <c r="J1212" s="30">
        <f>IFERROR(VLOOKUP(A1212,[5]数据处理!$A:$D,4,0),0)</f>
        <v>0</v>
      </c>
      <c r="K1212" s="30">
        <f>IFERROR(VLOOKUP(A1212,[5]数据处理!$A:$E,5,0),0)</f>
        <v>0</v>
      </c>
      <c r="L1212" s="30">
        <f>IFERROR(VLOOKUP(A1212,[5]数据处理!$A:$G,7,0),0)</f>
        <v>0</v>
      </c>
      <c r="M1212">
        <f t="shared" si="307"/>
        <v>0</v>
      </c>
      <c r="N1212">
        <f>IFERROR(VLOOKUP(A1212,[5]数据处理!$A:$C,3,0),0)</f>
        <v>0</v>
      </c>
      <c r="O1212">
        <f>IFERROR(VLOOKUP($A1212,[5]数据处理!$A:$N,14,0),0)</f>
        <v>0</v>
      </c>
      <c r="P1212" t="str">
        <f>IFERROR(VLOOKUP($A1212,[3]库存报告使用数据!$A$1:$B$65536,2,0),"")</f>
        <v/>
      </c>
      <c r="Q1212" t="str">
        <f>IFERROR(VLOOKUP($A1212,[3]库存报告使用数据!$A$1:$E$65536,5,0),"")</f>
        <v/>
      </c>
      <c r="R1212" t="str">
        <f>IFERROR(VLOOKUP($A1212,[3]库存报告使用数据!$A$1:$H$65536,8,0),"")</f>
        <v/>
      </c>
      <c r="S1212" t="str">
        <f>IFERROR(VLOOKUP($A1212,[3]库存报告使用数据!$A$1:$K$65536,11,0),"")</f>
        <v/>
      </c>
      <c r="T1212" t="str">
        <f>IFERROR(VLOOKUP($A1212,[3]库存报告使用数据!$A$1:$C$65536,3,0),"")</f>
        <v/>
      </c>
      <c r="U1212" t="str">
        <f>IFERROR(VLOOKUP($A1212,[3]库存报告使用数据!$A$1:$F$65536,6,0),"")</f>
        <v/>
      </c>
      <c r="V1212" t="str">
        <f>IFERROR(VLOOKUP($A1212,[3]库存报告使用数据!$A$1:$I$65536,9,0),"")</f>
        <v/>
      </c>
      <c r="W1212" t="str">
        <f>IFERROR(VLOOKUP($A1212,[3]库存报告使用数据!$A$1:$L$65536,12,0),"")</f>
        <v/>
      </c>
      <c r="X1212" s="20" t="str">
        <f t="shared" si="308"/>
        <v/>
      </c>
      <c r="Y1212" s="20" t="str">
        <f t="shared" si="309"/>
        <v/>
      </c>
      <c r="Z1212" s="20" t="str">
        <f t="shared" si="310"/>
        <v/>
      </c>
      <c r="AA1212" s="20" t="str">
        <f t="shared" si="311"/>
        <v/>
      </c>
      <c r="AB1212" t="str">
        <f>IFERROR(VLOOKUP($A1212,[3]库存报告使用数据!$A$1:$D$65536,4,0),"")</f>
        <v/>
      </c>
      <c r="AC1212" t="str">
        <f>IFERROR(VLOOKUP($A1212,[3]库存报告使用数据!$A$1:$G$65536,7,0),"")</f>
        <v/>
      </c>
      <c r="AD1212" t="str">
        <f>IFERROR(VLOOKUP($A1212,[3]库存报告使用数据!$A$1:$J$65536,10,0),"")</f>
        <v/>
      </c>
      <c r="AE1212" t="str">
        <f>IFERROR(VLOOKUP($A1212,[3]库存报告使用数据!$A$1:$M$65536,13,0),"")</f>
        <v/>
      </c>
      <c r="AF1212" s="20" t="str">
        <f t="shared" si="312"/>
        <v/>
      </c>
      <c r="AG1212" s="20" t="str">
        <f t="shared" si="313"/>
        <v/>
      </c>
      <c r="AH1212" s="20" t="str">
        <f t="shared" si="314"/>
        <v/>
      </c>
      <c r="AI1212" s="20" t="str">
        <f t="shared" si="315"/>
        <v/>
      </c>
      <c r="AJ1212">
        <f>IFERROR(VLOOKUP($B1212,[4]库存报告使用数据!$A$1:$B$65536,2,0),0)</f>
        <v>0</v>
      </c>
      <c r="AK1212">
        <f>IFERROR(VLOOKUP($B1212,[4]库存报告使用数据!$A$1:$C$65536,3,0),)</f>
        <v>0</v>
      </c>
      <c r="AL1212">
        <f>IFERROR(VLOOKUP($B1212,[4]库存报告使用数据!$A$1:$D$65536,4,0),)</f>
        <v>0</v>
      </c>
      <c r="AM1212">
        <f>IFERROR(VLOOKUP($B1212,[4]库存报告使用数据!$A$1:$E$65536,5,0),)</f>
        <v>0</v>
      </c>
      <c r="AN1212" s="20" t="str">
        <f t="shared" si="316"/>
        <v/>
      </c>
      <c r="AO1212" s="20" t="str">
        <f t="shared" si="317"/>
        <v/>
      </c>
      <c r="AP1212" s="20" t="str">
        <f t="shared" si="318"/>
        <v/>
      </c>
      <c r="AQ1212" s="20" t="str">
        <f t="shared" si="319"/>
        <v/>
      </c>
      <c r="AR1212" s="32">
        <f t="shared" si="320"/>
        <v>0</v>
      </c>
      <c r="AS1212" s="32">
        <f t="shared" si="321"/>
        <v>0</v>
      </c>
      <c r="AT1212" s="32">
        <f t="shared" si="322"/>
        <v>0</v>
      </c>
      <c r="AU1212" s="28" t="str">
        <f t="shared" si="323"/>
        <v>库存为0</v>
      </c>
      <c r="AV1212" s="34" t="str">
        <f>IFERROR(时间!$B$4+AU1212,"上周无销量")</f>
        <v>上周无销量</v>
      </c>
    </row>
    <row r="1213" spans="1:48">
      <c r="A1213" s="18" t="s">
        <v>1258</v>
      </c>
      <c r="B1213" t="str">
        <f>VLOOKUP(A1213,'[1]sku-asin（子）'!$A:$B,2,0)</f>
        <v>B077XGKMY5</v>
      </c>
      <c r="C1213" t="str">
        <f>VLOOKUP(A1213,'[1]子sku-父sku'!$A:$B,2,0)</f>
        <v>MY-SB019</v>
      </c>
      <c r="D1213" s="28">
        <f>IFERROR(VLOOKUP(A1213,[2]库存报告使用数据处理!$A:$C,3,0),0)</f>
        <v>0</v>
      </c>
      <c r="E1213" s="28">
        <f>IFERROR(VLOOKUP(A1213,[2]库存报告使用数据处理!$A:$D,4,0),0)</f>
        <v>0</v>
      </c>
      <c r="F1213" s="28">
        <f>IFERROR(VLOOKUP(A1213,[2]库存报告使用数据处理!$A:$E,5,0),0)</f>
        <v>0</v>
      </c>
      <c r="G1213" s="28">
        <f>IFERROR(VLOOKUP(A1213,[2]库存报告使用数据处理!$A:$F,6,0),0)</f>
        <v>0</v>
      </c>
      <c r="H1213" s="29">
        <f>IFERROR(VLOOKUP(A1213,[2]库存报告使用数据处理!$A:$G,7,0),0)</f>
        <v>0</v>
      </c>
      <c r="I1213">
        <f>IFERROR(VLOOKUP(A1213,[5]数据处理!$A:$B,2,0),0)</f>
        <v>4</v>
      </c>
      <c r="J1213" s="30">
        <f>IFERROR(VLOOKUP(A1213,[5]数据处理!$A:$D,4,0),0)</f>
        <v>0</v>
      </c>
      <c r="K1213" s="30">
        <f>IFERROR(VLOOKUP(A1213,[5]数据处理!$A:$E,5,0),0)</f>
        <v>0</v>
      </c>
      <c r="L1213" s="30">
        <f>IFERROR(VLOOKUP(A1213,[5]数据处理!$A:$G,7,0),0)</f>
        <v>0</v>
      </c>
      <c r="M1213">
        <f t="shared" si="307"/>
        <v>4</v>
      </c>
      <c r="N1213">
        <f>IFERROR(VLOOKUP(A1213,[5]数据处理!$A:$C,3,0),0)</f>
        <v>0</v>
      </c>
      <c r="O1213">
        <f>IFERROR(VLOOKUP($A1213,[5]数据处理!$A:$N,14,0),0)</f>
        <v>2</v>
      </c>
      <c r="P1213">
        <f>IFERROR(VLOOKUP($A1213,[3]库存报告使用数据!$A$1:$B$65536,2,0),"")</f>
        <v>2520</v>
      </c>
      <c r="Q1213">
        <f>IFERROR(VLOOKUP($A1213,[3]库存报告使用数据!$A$1:$E$65536,5,0),"")</f>
        <v>899</v>
      </c>
      <c r="R1213">
        <f>IFERROR(VLOOKUP($A1213,[3]库存报告使用数据!$A$1:$H$65536,8,0),"")</f>
        <v>560</v>
      </c>
      <c r="S1213">
        <f>IFERROR(VLOOKUP($A1213,[3]库存报告使用数据!$A$1:$K$65536,11,0),"")</f>
        <v>163</v>
      </c>
      <c r="T1213">
        <f>IFERROR(VLOOKUP($A1213,[3]库存报告使用数据!$A$1:$C$65536,3,0),"")</f>
        <v>9</v>
      </c>
      <c r="U1213">
        <f>IFERROR(VLOOKUP($A1213,[3]库存报告使用数据!$A$1:$F$65536,6,0),"")</f>
        <v>6</v>
      </c>
      <c r="V1213">
        <f>IFERROR(VLOOKUP($A1213,[3]库存报告使用数据!$A$1:$I$65536,9,0),"")</f>
        <v>2</v>
      </c>
      <c r="W1213">
        <f>IFERROR(VLOOKUP($A1213,[3]库存报告使用数据!$A$1:$L$65536,12,0),"")</f>
        <v>0</v>
      </c>
      <c r="X1213" s="20">
        <f t="shared" si="308"/>
        <v>0.00357142857142857</v>
      </c>
      <c r="Y1213" s="20">
        <f t="shared" si="309"/>
        <v>0.00667408231368187</v>
      </c>
      <c r="Z1213" s="20">
        <f t="shared" si="310"/>
        <v>0.00357142857142857</v>
      </c>
      <c r="AA1213" s="20">
        <f t="shared" si="311"/>
        <v>0</v>
      </c>
      <c r="AB1213">
        <f>IFERROR(VLOOKUP($A1213,[3]库存报告使用数据!$A$1:$D$65536,4,0),"")</f>
        <v>1.8</v>
      </c>
      <c r="AC1213">
        <f>IFERROR(VLOOKUP($A1213,[3]库存报告使用数据!$A$1:$G$65536,7,0),"")</f>
        <v>1.26</v>
      </c>
      <c r="AD1213">
        <f>IFERROR(VLOOKUP($A1213,[3]库存报告使用数据!$A$1:$J$65536,10,0),"")</f>
        <v>0.36</v>
      </c>
      <c r="AE1213">
        <f>IFERROR(VLOOKUP($A1213,[3]库存报告使用数据!$A$1:$M$65536,13,0),"")</f>
        <v>0</v>
      </c>
      <c r="AF1213" s="20" t="str">
        <f t="shared" si="312"/>
        <v>无销售广告费为1.8</v>
      </c>
      <c r="AG1213" s="20" t="str">
        <f t="shared" si="313"/>
        <v>无销售广告费为1.26</v>
      </c>
      <c r="AH1213" s="20" t="str">
        <f t="shared" si="314"/>
        <v>无销售广告费为0.36</v>
      </c>
      <c r="AI1213" s="20" t="str">
        <f t="shared" si="315"/>
        <v/>
      </c>
      <c r="AJ1213">
        <f>IFERROR(VLOOKUP($B1213,[4]库存报告使用数据!$A$1:$B$65536,2,0),0)</f>
        <v>0</v>
      </c>
      <c r="AK1213">
        <f>IFERROR(VLOOKUP($B1213,[4]库存报告使用数据!$A$1:$C$65536,3,0),)</f>
        <v>0</v>
      </c>
      <c r="AL1213">
        <f>IFERROR(VLOOKUP($B1213,[4]库存报告使用数据!$A$1:$D$65536,4,0),)</f>
        <v>0</v>
      </c>
      <c r="AM1213">
        <f>IFERROR(VLOOKUP($B1213,[4]库存报告使用数据!$A$1:$E$65536,5,0),)</f>
        <v>0</v>
      </c>
      <c r="AN1213" s="20" t="str">
        <f t="shared" si="316"/>
        <v/>
      </c>
      <c r="AO1213" s="20" t="str">
        <f t="shared" si="317"/>
        <v/>
      </c>
      <c r="AP1213" s="20" t="str">
        <f t="shared" si="318"/>
        <v/>
      </c>
      <c r="AQ1213" s="20" t="str">
        <f t="shared" si="319"/>
        <v/>
      </c>
      <c r="AR1213" s="32">
        <f t="shared" si="320"/>
        <v>0</v>
      </c>
      <c r="AS1213" s="32">
        <f t="shared" si="321"/>
        <v>0</v>
      </c>
      <c r="AT1213" s="32">
        <f t="shared" si="322"/>
        <v>4</v>
      </c>
      <c r="AU1213" s="28" t="str">
        <f t="shared" si="323"/>
        <v>库存为4</v>
      </c>
      <c r="AV1213" s="34" t="str">
        <f>IFERROR(时间!$B$4+AU1213,"上周无销量")</f>
        <v>上周无销量</v>
      </c>
    </row>
    <row r="1214" spans="1:48">
      <c r="A1214" s="18" t="s">
        <v>1259</v>
      </c>
      <c r="B1214" t="str">
        <f>VLOOKUP(A1214,'[1]sku-asin（子）'!$A:$B,2,0)</f>
        <v>B077XG4XDR</v>
      </c>
      <c r="C1214" t="str">
        <f>VLOOKUP(A1214,'[1]子sku-父sku'!$A:$B,2,0)</f>
        <v>MY-SB019</v>
      </c>
      <c r="D1214" s="28">
        <f>IFERROR(VLOOKUP(A1214,[2]库存报告使用数据处理!$A:$C,3,0),0)</f>
        <v>0</v>
      </c>
      <c r="E1214" s="28">
        <f>IFERROR(VLOOKUP(A1214,[2]库存报告使用数据处理!$A:$D,4,0),0)</f>
        <v>0</v>
      </c>
      <c r="F1214" s="28">
        <f>IFERROR(VLOOKUP(A1214,[2]库存报告使用数据处理!$A:$E,5,0),0)</f>
        <v>0</v>
      </c>
      <c r="G1214" s="28">
        <f>IFERROR(VLOOKUP(A1214,[2]库存报告使用数据处理!$A:$F,6,0),0)</f>
        <v>0</v>
      </c>
      <c r="H1214" s="29">
        <f>IFERROR(VLOOKUP(A1214,[2]库存报告使用数据处理!$A:$G,7,0),0)</f>
        <v>0</v>
      </c>
      <c r="I1214">
        <f>IFERROR(VLOOKUP(A1214,[5]数据处理!$A:$B,2,0),0)</f>
        <v>1</v>
      </c>
      <c r="J1214" s="30">
        <f>IFERROR(VLOOKUP(A1214,[5]数据处理!$A:$D,4,0),0)</f>
        <v>0</v>
      </c>
      <c r="K1214" s="30">
        <f>IFERROR(VLOOKUP(A1214,[5]数据处理!$A:$E,5,0),0)</f>
        <v>0</v>
      </c>
      <c r="L1214" s="30">
        <f>IFERROR(VLOOKUP(A1214,[5]数据处理!$A:$G,7,0),0)</f>
        <v>0</v>
      </c>
      <c r="M1214">
        <f t="shared" si="307"/>
        <v>1</v>
      </c>
      <c r="N1214">
        <f>IFERROR(VLOOKUP(A1214,[5]数据处理!$A:$C,3,0),0)</f>
        <v>0</v>
      </c>
      <c r="O1214">
        <f>IFERROR(VLOOKUP($A1214,[5]数据处理!$A:$N,14,0),0)</f>
        <v>1</v>
      </c>
      <c r="P1214" t="str">
        <f>IFERROR(VLOOKUP($A1214,[3]库存报告使用数据!$A$1:$B$65536,2,0),"")</f>
        <v/>
      </c>
      <c r="Q1214" t="str">
        <f>IFERROR(VLOOKUP($A1214,[3]库存报告使用数据!$A$1:$E$65536,5,0),"")</f>
        <v/>
      </c>
      <c r="R1214" t="str">
        <f>IFERROR(VLOOKUP($A1214,[3]库存报告使用数据!$A$1:$H$65536,8,0),"")</f>
        <v/>
      </c>
      <c r="S1214" t="str">
        <f>IFERROR(VLOOKUP($A1214,[3]库存报告使用数据!$A$1:$K$65536,11,0),"")</f>
        <v/>
      </c>
      <c r="T1214" t="str">
        <f>IFERROR(VLOOKUP($A1214,[3]库存报告使用数据!$A$1:$C$65536,3,0),"")</f>
        <v/>
      </c>
      <c r="U1214" t="str">
        <f>IFERROR(VLOOKUP($A1214,[3]库存报告使用数据!$A$1:$F$65536,6,0),"")</f>
        <v/>
      </c>
      <c r="V1214" t="str">
        <f>IFERROR(VLOOKUP($A1214,[3]库存报告使用数据!$A$1:$I$65536,9,0),"")</f>
        <v/>
      </c>
      <c r="W1214" t="str">
        <f>IFERROR(VLOOKUP($A1214,[3]库存报告使用数据!$A$1:$L$65536,12,0),"")</f>
        <v/>
      </c>
      <c r="X1214" s="20" t="str">
        <f t="shared" si="308"/>
        <v/>
      </c>
      <c r="Y1214" s="20" t="str">
        <f t="shared" si="309"/>
        <v/>
      </c>
      <c r="Z1214" s="20" t="str">
        <f t="shared" si="310"/>
        <v/>
      </c>
      <c r="AA1214" s="20" t="str">
        <f t="shared" si="311"/>
        <v/>
      </c>
      <c r="AB1214" t="str">
        <f>IFERROR(VLOOKUP($A1214,[3]库存报告使用数据!$A$1:$D$65536,4,0),"")</f>
        <v/>
      </c>
      <c r="AC1214" t="str">
        <f>IFERROR(VLOOKUP($A1214,[3]库存报告使用数据!$A$1:$G$65536,7,0),"")</f>
        <v/>
      </c>
      <c r="AD1214" t="str">
        <f>IFERROR(VLOOKUP($A1214,[3]库存报告使用数据!$A$1:$J$65536,10,0),"")</f>
        <v/>
      </c>
      <c r="AE1214" t="str">
        <f>IFERROR(VLOOKUP($A1214,[3]库存报告使用数据!$A$1:$M$65536,13,0),"")</f>
        <v/>
      </c>
      <c r="AF1214" s="20" t="str">
        <f t="shared" si="312"/>
        <v/>
      </c>
      <c r="AG1214" s="20" t="str">
        <f t="shared" si="313"/>
        <v/>
      </c>
      <c r="AH1214" s="20" t="str">
        <f t="shared" si="314"/>
        <v/>
      </c>
      <c r="AI1214" s="20" t="str">
        <f t="shared" si="315"/>
        <v/>
      </c>
      <c r="AJ1214">
        <f>IFERROR(VLOOKUP($B1214,[4]库存报告使用数据!$A$1:$B$65536,2,0),0)</f>
        <v>0</v>
      </c>
      <c r="AK1214">
        <f>IFERROR(VLOOKUP($B1214,[4]库存报告使用数据!$A$1:$C$65536,3,0),)</f>
        <v>0</v>
      </c>
      <c r="AL1214">
        <f>IFERROR(VLOOKUP($B1214,[4]库存报告使用数据!$A$1:$D$65536,4,0),)</f>
        <v>0</v>
      </c>
      <c r="AM1214">
        <f>IFERROR(VLOOKUP($B1214,[4]库存报告使用数据!$A$1:$E$65536,5,0),)</f>
        <v>0</v>
      </c>
      <c r="AN1214" s="20" t="str">
        <f t="shared" si="316"/>
        <v/>
      </c>
      <c r="AO1214" s="20" t="str">
        <f t="shared" si="317"/>
        <v/>
      </c>
      <c r="AP1214" s="20" t="str">
        <f t="shared" si="318"/>
        <v/>
      </c>
      <c r="AQ1214" s="20" t="str">
        <f t="shared" si="319"/>
        <v/>
      </c>
      <c r="AR1214" s="32">
        <f t="shared" si="320"/>
        <v>0</v>
      </c>
      <c r="AS1214" s="32">
        <f t="shared" si="321"/>
        <v>0</v>
      </c>
      <c r="AT1214" s="32">
        <f t="shared" si="322"/>
        <v>1</v>
      </c>
      <c r="AU1214" s="28" t="str">
        <f t="shared" si="323"/>
        <v>库存为1</v>
      </c>
      <c r="AV1214" s="34" t="str">
        <f>IFERROR(时间!$B$4+AU1214,"上周无销量")</f>
        <v>上周无销量</v>
      </c>
    </row>
    <row r="1215" spans="1:48">
      <c r="A1215" s="18" t="s">
        <v>1260</v>
      </c>
      <c r="B1215" t="str">
        <f>VLOOKUP(A1215,'[1]sku-asin（子）'!$A:$B,2,0)</f>
        <v>B077XGHCKG</v>
      </c>
      <c r="C1215" t="str">
        <f>VLOOKUP(A1215,'[1]子sku-父sku'!$A:$B,2,0)</f>
        <v>MY-SB019</v>
      </c>
      <c r="D1215" s="28">
        <f>IFERROR(VLOOKUP(A1215,[2]库存报告使用数据处理!$A:$C,3,0),0)</f>
        <v>0</v>
      </c>
      <c r="E1215" s="28">
        <f>IFERROR(VLOOKUP(A1215,[2]库存报告使用数据处理!$A:$D,4,0),0)</f>
        <v>0</v>
      </c>
      <c r="F1215" s="28">
        <f>IFERROR(VLOOKUP(A1215,[2]库存报告使用数据处理!$A:$E,5,0),0)</f>
        <v>0</v>
      </c>
      <c r="G1215" s="28">
        <f>IFERROR(VLOOKUP(A1215,[2]库存报告使用数据处理!$A:$F,6,0),0)</f>
        <v>0</v>
      </c>
      <c r="H1215" s="29">
        <f>IFERROR(VLOOKUP(A1215,[2]库存报告使用数据处理!$A:$G,7,0),0)</f>
        <v>0</v>
      </c>
      <c r="I1215">
        <f>IFERROR(VLOOKUP(A1215,[5]数据处理!$A:$B,2,0),0)</f>
        <v>4</v>
      </c>
      <c r="J1215" s="30">
        <f>IFERROR(VLOOKUP(A1215,[5]数据处理!$A:$D,4,0),0)</f>
        <v>0</v>
      </c>
      <c r="K1215" s="30">
        <f>IFERROR(VLOOKUP(A1215,[5]数据处理!$A:$E,5,0),0)</f>
        <v>0</v>
      </c>
      <c r="L1215" s="30">
        <f>IFERROR(VLOOKUP(A1215,[5]数据处理!$A:$G,7,0),0)</f>
        <v>0</v>
      </c>
      <c r="M1215">
        <f t="shared" si="307"/>
        <v>4</v>
      </c>
      <c r="N1215">
        <f>IFERROR(VLOOKUP(A1215,[5]数据处理!$A:$C,3,0),0)</f>
        <v>0</v>
      </c>
      <c r="O1215">
        <f>IFERROR(VLOOKUP($A1215,[5]数据处理!$A:$N,14,0),0)</f>
        <v>4</v>
      </c>
      <c r="P1215" t="str">
        <f>IFERROR(VLOOKUP($A1215,[3]库存报告使用数据!$A$1:$B$65536,2,0),"")</f>
        <v/>
      </c>
      <c r="Q1215" t="str">
        <f>IFERROR(VLOOKUP($A1215,[3]库存报告使用数据!$A$1:$E$65536,5,0),"")</f>
        <v/>
      </c>
      <c r="R1215" t="str">
        <f>IFERROR(VLOOKUP($A1215,[3]库存报告使用数据!$A$1:$H$65536,8,0),"")</f>
        <v/>
      </c>
      <c r="S1215" t="str">
        <f>IFERROR(VLOOKUP($A1215,[3]库存报告使用数据!$A$1:$K$65536,11,0),"")</f>
        <v/>
      </c>
      <c r="T1215" t="str">
        <f>IFERROR(VLOOKUP($A1215,[3]库存报告使用数据!$A$1:$C$65536,3,0),"")</f>
        <v/>
      </c>
      <c r="U1215" t="str">
        <f>IFERROR(VLOOKUP($A1215,[3]库存报告使用数据!$A$1:$F$65536,6,0),"")</f>
        <v/>
      </c>
      <c r="V1215" t="str">
        <f>IFERROR(VLOOKUP($A1215,[3]库存报告使用数据!$A$1:$I$65536,9,0),"")</f>
        <v/>
      </c>
      <c r="W1215" t="str">
        <f>IFERROR(VLOOKUP($A1215,[3]库存报告使用数据!$A$1:$L$65536,12,0),"")</f>
        <v/>
      </c>
      <c r="X1215" s="20" t="str">
        <f t="shared" si="308"/>
        <v/>
      </c>
      <c r="Y1215" s="20" t="str">
        <f t="shared" si="309"/>
        <v/>
      </c>
      <c r="Z1215" s="20" t="str">
        <f t="shared" si="310"/>
        <v/>
      </c>
      <c r="AA1215" s="20" t="str">
        <f t="shared" si="311"/>
        <v/>
      </c>
      <c r="AB1215" t="str">
        <f>IFERROR(VLOOKUP($A1215,[3]库存报告使用数据!$A$1:$D$65536,4,0),"")</f>
        <v/>
      </c>
      <c r="AC1215" t="str">
        <f>IFERROR(VLOOKUP($A1215,[3]库存报告使用数据!$A$1:$G$65536,7,0),"")</f>
        <v/>
      </c>
      <c r="AD1215" t="str">
        <f>IFERROR(VLOOKUP($A1215,[3]库存报告使用数据!$A$1:$J$65536,10,0),"")</f>
        <v/>
      </c>
      <c r="AE1215" t="str">
        <f>IFERROR(VLOOKUP($A1215,[3]库存报告使用数据!$A$1:$M$65536,13,0),"")</f>
        <v/>
      </c>
      <c r="AF1215" s="20" t="str">
        <f t="shared" si="312"/>
        <v/>
      </c>
      <c r="AG1215" s="20" t="str">
        <f t="shared" si="313"/>
        <v/>
      </c>
      <c r="AH1215" s="20" t="str">
        <f t="shared" si="314"/>
        <v/>
      </c>
      <c r="AI1215" s="20" t="str">
        <f t="shared" si="315"/>
        <v/>
      </c>
      <c r="AJ1215">
        <f>IFERROR(VLOOKUP($B1215,[4]库存报告使用数据!$A$1:$B$65536,2,0),0)</f>
        <v>2</v>
      </c>
      <c r="AK1215">
        <f>IFERROR(VLOOKUP($B1215,[4]库存报告使用数据!$A$1:$C$65536,3,0),)</f>
        <v>0</v>
      </c>
      <c r="AL1215">
        <f>IFERROR(VLOOKUP($B1215,[4]库存报告使用数据!$A$1:$D$65536,4,0),)</f>
        <v>0</v>
      </c>
      <c r="AM1215">
        <f>IFERROR(VLOOKUP($B1215,[4]库存报告使用数据!$A$1:$E$65536,5,0),)</f>
        <v>0</v>
      </c>
      <c r="AN1215" s="20">
        <f t="shared" si="316"/>
        <v>0</v>
      </c>
      <c r="AO1215" s="20" t="str">
        <f t="shared" si="317"/>
        <v/>
      </c>
      <c r="AP1215" s="20" t="str">
        <f t="shared" si="318"/>
        <v/>
      </c>
      <c r="AQ1215" s="20" t="str">
        <f t="shared" si="319"/>
        <v/>
      </c>
      <c r="AR1215" s="32">
        <f t="shared" si="320"/>
        <v>0</v>
      </c>
      <c r="AS1215" s="32">
        <f t="shared" si="321"/>
        <v>0</v>
      </c>
      <c r="AT1215" s="32">
        <f t="shared" si="322"/>
        <v>4</v>
      </c>
      <c r="AU1215" s="28" t="str">
        <f t="shared" si="323"/>
        <v>库存为4</v>
      </c>
      <c r="AV1215" s="34" t="str">
        <f>IFERROR(时间!$B$4+AU1215,"上周无销量")</f>
        <v>上周无销量</v>
      </c>
    </row>
    <row r="1216" spans="1:48">
      <c r="A1216" s="18" t="s">
        <v>1261</v>
      </c>
      <c r="B1216" t="str">
        <f>VLOOKUP(A1216,'[1]sku-asin（子）'!$A:$B,2,0)</f>
        <v>B077XHM6BN</v>
      </c>
      <c r="C1216" t="str">
        <f>VLOOKUP(A1216,'[1]子sku-父sku'!$A:$B,2,0)</f>
        <v>MY-SB019</v>
      </c>
      <c r="D1216" s="28">
        <f>IFERROR(VLOOKUP(A1216,[2]库存报告使用数据处理!$A:$C,3,0),0)</f>
        <v>0</v>
      </c>
      <c r="E1216" s="28">
        <f>IFERROR(VLOOKUP(A1216,[2]库存报告使用数据处理!$A:$D,4,0),0)</f>
        <v>0</v>
      </c>
      <c r="F1216" s="28">
        <f>IFERROR(VLOOKUP(A1216,[2]库存报告使用数据处理!$A:$E,5,0),0)</f>
        <v>2</v>
      </c>
      <c r="G1216" s="28">
        <f>IFERROR(VLOOKUP(A1216,[2]库存报告使用数据处理!$A:$F,6,0),0)</f>
        <v>0</v>
      </c>
      <c r="H1216" s="29">
        <f>IFERROR(VLOOKUP(A1216,[2]库存报告使用数据处理!$A:$G,7,0),0)</f>
        <v>6.2</v>
      </c>
      <c r="I1216">
        <f>IFERROR(VLOOKUP(A1216,[5]数据处理!$A:$B,2,0),0)</f>
        <v>0</v>
      </c>
      <c r="J1216" s="30">
        <f>IFERROR(VLOOKUP(A1216,[5]数据处理!$A:$D,4,0),0)</f>
        <v>0</v>
      </c>
      <c r="K1216" s="30">
        <f>IFERROR(VLOOKUP(A1216,[5]数据处理!$A:$E,5,0),0)</f>
        <v>0</v>
      </c>
      <c r="L1216" s="30">
        <f>IFERROR(VLOOKUP(A1216,[5]数据处理!$A:$G,7,0),0)</f>
        <v>0</v>
      </c>
      <c r="M1216">
        <f t="shared" si="307"/>
        <v>0</v>
      </c>
      <c r="N1216">
        <f>IFERROR(VLOOKUP(A1216,[5]数据处理!$A:$C,3,0),0)</f>
        <v>0</v>
      </c>
      <c r="O1216">
        <f>IFERROR(VLOOKUP($A1216,[5]数据处理!$A:$N,14,0),0)</f>
        <v>0</v>
      </c>
      <c r="P1216">
        <f>IFERROR(VLOOKUP($A1216,[3]库存报告使用数据!$A$1:$B$65536,2,0),"")</f>
        <v>0</v>
      </c>
      <c r="Q1216">
        <f>IFERROR(VLOOKUP($A1216,[3]库存报告使用数据!$A$1:$E$65536,5,0),"")</f>
        <v>0</v>
      </c>
      <c r="R1216">
        <f>IFERROR(VLOOKUP($A1216,[3]库存报告使用数据!$A$1:$H$65536,8,0),"")</f>
        <v>1972</v>
      </c>
      <c r="S1216">
        <f>IFERROR(VLOOKUP($A1216,[3]库存报告使用数据!$A$1:$K$65536,11,0),"")</f>
        <v>1851</v>
      </c>
      <c r="T1216">
        <f>IFERROR(VLOOKUP($A1216,[3]库存报告使用数据!$A$1:$C$65536,3,0),"")</f>
        <v>0</v>
      </c>
      <c r="U1216">
        <f>IFERROR(VLOOKUP($A1216,[3]库存报告使用数据!$A$1:$F$65536,6,0),"")</f>
        <v>0</v>
      </c>
      <c r="V1216">
        <f>IFERROR(VLOOKUP($A1216,[3]库存报告使用数据!$A$1:$I$65536,9,0),"")</f>
        <v>1</v>
      </c>
      <c r="W1216">
        <f>IFERROR(VLOOKUP($A1216,[3]库存报告使用数据!$A$1:$L$65536,12,0),"")</f>
        <v>0</v>
      </c>
      <c r="X1216" s="20" t="str">
        <f t="shared" si="308"/>
        <v/>
      </c>
      <c r="Y1216" s="20" t="str">
        <f t="shared" si="309"/>
        <v/>
      </c>
      <c r="Z1216" s="20">
        <f t="shared" si="310"/>
        <v>0.00050709939148073</v>
      </c>
      <c r="AA1216" s="20">
        <f t="shared" si="311"/>
        <v>0</v>
      </c>
      <c r="AB1216">
        <f>IFERROR(VLOOKUP($A1216,[3]库存报告使用数据!$A$1:$D$65536,4,0),"")</f>
        <v>0</v>
      </c>
      <c r="AC1216">
        <f>IFERROR(VLOOKUP($A1216,[3]库存报告使用数据!$A$1:$G$65536,7,0),"")</f>
        <v>0</v>
      </c>
      <c r="AD1216">
        <f>IFERROR(VLOOKUP($A1216,[3]库存报告使用数据!$A$1:$J$65536,10,0),"")</f>
        <v>0.25</v>
      </c>
      <c r="AE1216">
        <f>IFERROR(VLOOKUP($A1216,[3]库存报告使用数据!$A$1:$M$65536,13,0),"")</f>
        <v>0</v>
      </c>
      <c r="AF1216" s="20" t="str">
        <f t="shared" si="312"/>
        <v/>
      </c>
      <c r="AG1216" s="20" t="str">
        <f t="shared" si="313"/>
        <v/>
      </c>
      <c r="AH1216" s="20">
        <f t="shared" si="314"/>
        <v>0.0201612903225806</v>
      </c>
      <c r="AI1216" s="20" t="str">
        <f t="shared" si="315"/>
        <v/>
      </c>
      <c r="AJ1216">
        <f>IFERROR(VLOOKUP($B1216,[4]库存报告使用数据!$A$1:$B$65536,2,0),0)</f>
        <v>0</v>
      </c>
      <c r="AK1216">
        <f>IFERROR(VLOOKUP($B1216,[4]库存报告使用数据!$A$1:$C$65536,3,0),)</f>
        <v>0</v>
      </c>
      <c r="AL1216">
        <f>IFERROR(VLOOKUP($B1216,[4]库存报告使用数据!$A$1:$D$65536,4,0),)</f>
        <v>4</v>
      </c>
      <c r="AM1216">
        <f>IFERROR(VLOOKUP($B1216,[4]库存报告使用数据!$A$1:$E$65536,5,0),)</f>
        <v>2</v>
      </c>
      <c r="AN1216" s="20" t="str">
        <f t="shared" si="316"/>
        <v/>
      </c>
      <c r="AO1216" s="20" t="str">
        <f t="shared" si="317"/>
        <v/>
      </c>
      <c r="AP1216" s="20">
        <f t="shared" si="318"/>
        <v>0.5</v>
      </c>
      <c r="AQ1216" s="20">
        <f t="shared" si="319"/>
        <v>0</v>
      </c>
      <c r="AR1216" s="32">
        <f t="shared" si="320"/>
        <v>0</v>
      </c>
      <c r="AS1216" s="32">
        <f t="shared" si="321"/>
        <v>0</v>
      </c>
      <c r="AT1216" s="32">
        <f t="shared" si="322"/>
        <v>0</v>
      </c>
      <c r="AU1216" s="28" t="str">
        <f t="shared" si="323"/>
        <v>库存为0</v>
      </c>
      <c r="AV1216" s="34" t="str">
        <f>IFERROR(时间!$B$4+AU1216,"上周无销量")</f>
        <v>上周无销量</v>
      </c>
    </row>
    <row r="1217" spans="1:48">
      <c r="A1217" s="18" t="s">
        <v>1262</v>
      </c>
      <c r="B1217" t="str">
        <f>VLOOKUP(A1217,'[1]sku-asin（子）'!$A:$B,2,0)</f>
        <v>B077XCDSJ4</v>
      </c>
      <c r="C1217" t="str">
        <f>VLOOKUP(A1217,'[1]子sku-父sku'!$A:$B,2,0)</f>
        <v>MY-SB019</v>
      </c>
      <c r="D1217" s="28">
        <f>IFERROR(VLOOKUP(A1217,[2]库存报告使用数据处理!$A:$C,3,0),0)</f>
        <v>1</v>
      </c>
      <c r="E1217" s="28">
        <f>IFERROR(VLOOKUP(A1217,[2]库存报告使用数据处理!$A:$D,4,0),0)</f>
        <v>0</v>
      </c>
      <c r="F1217" s="28">
        <f>IFERROR(VLOOKUP(A1217,[2]库存报告使用数据处理!$A:$E,5,0),0)</f>
        <v>1</v>
      </c>
      <c r="G1217" s="28">
        <f>IFERROR(VLOOKUP(A1217,[2]库存报告使用数据处理!$A:$F,6,0),0)</f>
        <v>2</v>
      </c>
      <c r="H1217" s="29">
        <f>IFERROR(VLOOKUP(A1217,[2]库存报告使用数据处理!$A:$G,7,0),0)</f>
        <v>6.2</v>
      </c>
      <c r="I1217">
        <f>IFERROR(VLOOKUP(A1217,[5]数据处理!$A:$B,2,0),0)</f>
        <v>1</v>
      </c>
      <c r="J1217" s="30">
        <f>IFERROR(VLOOKUP(A1217,[5]数据处理!$A:$D,4,0),0)</f>
        <v>0</v>
      </c>
      <c r="K1217" s="30">
        <f>IFERROR(VLOOKUP(A1217,[5]数据处理!$A:$E,5,0),0)</f>
        <v>0</v>
      </c>
      <c r="L1217" s="30">
        <f>IFERROR(VLOOKUP(A1217,[5]数据处理!$A:$G,7,0),0)</f>
        <v>0</v>
      </c>
      <c r="M1217">
        <f t="shared" si="307"/>
        <v>1</v>
      </c>
      <c r="N1217">
        <f>IFERROR(VLOOKUP(A1217,[5]数据处理!$A:$C,3,0),0)</f>
        <v>0</v>
      </c>
      <c r="O1217">
        <f>IFERROR(VLOOKUP($A1217,[5]数据处理!$A:$N,14,0),0)</f>
        <v>1</v>
      </c>
      <c r="P1217" t="str">
        <f>IFERROR(VLOOKUP($A1217,[3]库存报告使用数据!$A$1:$B$65536,2,0),"")</f>
        <v/>
      </c>
      <c r="Q1217" t="str">
        <f>IFERROR(VLOOKUP($A1217,[3]库存报告使用数据!$A$1:$E$65536,5,0),"")</f>
        <v/>
      </c>
      <c r="R1217" t="str">
        <f>IFERROR(VLOOKUP($A1217,[3]库存报告使用数据!$A$1:$H$65536,8,0),"")</f>
        <v/>
      </c>
      <c r="S1217" t="str">
        <f>IFERROR(VLOOKUP($A1217,[3]库存报告使用数据!$A$1:$K$65536,11,0),"")</f>
        <v/>
      </c>
      <c r="T1217" t="str">
        <f>IFERROR(VLOOKUP($A1217,[3]库存报告使用数据!$A$1:$C$65536,3,0),"")</f>
        <v/>
      </c>
      <c r="U1217" t="str">
        <f>IFERROR(VLOOKUP($A1217,[3]库存报告使用数据!$A$1:$F$65536,6,0),"")</f>
        <v/>
      </c>
      <c r="V1217" t="str">
        <f>IFERROR(VLOOKUP($A1217,[3]库存报告使用数据!$A$1:$I$65536,9,0),"")</f>
        <v/>
      </c>
      <c r="W1217" t="str">
        <f>IFERROR(VLOOKUP($A1217,[3]库存报告使用数据!$A$1:$L$65536,12,0),"")</f>
        <v/>
      </c>
      <c r="X1217" s="20" t="str">
        <f t="shared" si="308"/>
        <v/>
      </c>
      <c r="Y1217" s="20" t="str">
        <f t="shared" si="309"/>
        <v/>
      </c>
      <c r="Z1217" s="20" t="str">
        <f t="shared" si="310"/>
        <v/>
      </c>
      <c r="AA1217" s="20" t="str">
        <f t="shared" si="311"/>
        <v/>
      </c>
      <c r="AB1217" t="str">
        <f>IFERROR(VLOOKUP($A1217,[3]库存报告使用数据!$A$1:$D$65536,4,0),"")</f>
        <v/>
      </c>
      <c r="AC1217" t="str">
        <f>IFERROR(VLOOKUP($A1217,[3]库存报告使用数据!$A$1:$G$65536,7,0),"")</f>
        <v/>
      </c>
      <c r="AD1217" t="str">
        <f>IFERROR(VLOOKUP($A1217,[3]库存报告使用数据!$A$1:$J$65536,10,0),"")</f>
        <v/>
      </c>
      <c r="AE1217" t="str">
        <f>IFERROR(VLOOKUP($A1217,[3]库存报告使用数据!$A$1:$M$65536,13,0),"")</f>
        <v/>
      </c>
      <c r="AF1217" s="20" t="str">
        <f t="shared" si="312"/>
        <v/>
      </c>
      <c r="AG1217" s="20" t="str">
        <f t="shared" si="313"/>
        <v/>
      </c>
      <c r="AH1217" s="20" t="str">
        <f t="shared" si="314"/>
        <v/>
      </c>
      <c r="AI1217" s="20" t="str">
        <f t="shared" si="315"/>
        <v/>
      </c>
      <c r="AJ1217">
        <f>IFERROR(VLOOKUP($B1217,[4]库存报告使用数据!$A$1:$B$65536,2,0),0)</f>
        <v>2</v>
      </c>
      <c r="AK1217">
        <f>IFERROR(VLOOKUP($B1217,[4]库存报告使用数据!$A$1:$C$65536,3,0),)</f>
        <v>2</v>
      </c>
      <c r="AL1217">
        <f>IFERROR(VLOOKUP($B1217,[4]库存报告使用数据!$A$1:$D$65536,4,0),)</f>
        <v>0</v>
      </c>
      <c r="AM1217">
        <f>IFERROR(VLOOKUP($B1217,[4]库存报告使用数据!$A$1:$E$65536,5,0),)</f>
        <v>0</v>
      </c>
      <c r="AN1217" s="20">
        <f t="shared" si="316"/>
        <v>0.5</v>
      </c>
      <c r="AO1217" s="20">
        <f t="shared" si="317"/>
        <v>0</v>
      </c>
      <c r="AP1217" s="20" t="str">
        <f t="shared" si="318"/>
        <v/>
      </c>
      <c r="AQ1217" s="20" t="str">
        <f t="shared" si="319"/>
        <v/>
      </c>
      <c r="AR1217" s="32">
        <f t="shared" si="320"/>
        <v>0.142857142857143</v>
      </c>
      <c r="AS1217" s="32">
        <f t="shared" si="321"/>
        <v>8.57142857142857</v>
      </c>
      <c r="AT1217" s="32">
        <f t="shared" si="322"/>
        <v>-7.57142857142857</v>
      </c>
      <c r="AU1217" s="28">
        <f t="shared" si="323"/>
        <v>7</v>
      </c>
      <c r="AV1217" s="34">
        <f>IFERROR(时间!$B$4+AU1217,"上周无销量")</f>
        <v>43290</v>
      </c>
    </row>
    <row r="1218" spans="1:48">
      <c r="A1218" s="18" t="s">
        <v>1263</v>
      </c>
      <c r="B1218" t="str">
        <f>VLOOKUP(A1218,'[1]sku-asin（子）'!$A:$B,2,0)</f>
        <v>B077XG52GV</v>
      </c>
      <c r="C1218" t="str">
        <f>VLOOKUP(A1218,'[1]子sku-父sku'!$A:$B,2,0)</f>
        <v>MY-SB019</v>
      </c>
      <c r="D1218" s="28">
        <f>IFERROR(VLOOKUP(A1218,[2]库存报告使用数据处理!$A:$C,3,0),0)</f>
        <v>1</v>
      </c>
      <c r="E1218" s="28">
        <f>IFERROR(VLOOKUP(A1218,[2]库存报告使用数据处理!$A:$D,4,0),0)</f>
        <v>0</v>
      </c>
      <c r="F1218" s="28">
        <f>IFERROR(VLOOKUP(A1218,[2]库存报告使用数据处理!$A:$E,5,0),0)</f>
        <v>0</v>
      </c>
      <c r="G1218" s="28">
        <f>IFERROR(VLOOKUP(A1218,[2]库存报告使用数据处理!$A:$F,6,0),0)</f>
        <v>1</v>
      </c>
      <c r="H1218" s="29">
        <f>IFERROR(VLOOKUP(A1218,[2]库存报告使用数据处理!$A:$G,7,0),0)</f>
        <v>6.2</v>
      </c>
      <c r="I1218">
        <f>IFERROR(VLOOKUP(A1218,[5]数据处理!$A:$B,2,0),0)</f>
        <v>0</v>
      </c>
      <c r="J1218" s="30">
        <f>IFERROR(VLOOKUP(A1218,[5]数据处理!$A:$D,4,0),0)</f>
        <v>0</v>
      </c>
      <c r="K1218" s="30">
        <f>IFERROR(VLOOKUP(A1218,[5]数据处理!$A:$E,5,0),0)</f>
        <v>0</v>
      </c>
      <c r="L1218" s="30">
        <f>IFERROR(VLOOKUP(A1218,[5]数据处理!$A:$G,7,0),0)</f>
        <v>0</v>
      </c>
      <c r="M1218">
        <f t="shared" si="307"/>
        <v>0</v>
      </c>
      <c r="N1218">
        <f>IFERROR(VLOOKUP(A1218,[5]数据处理!$A:$C,3,0),0)</f>
        <v>0</v>
      </c>
      <c r="O1218">
        <f>IFERROR(VLOOKUP($A1218,[5]数据处理!$A:$N,14,0),0)</f>
        <v>0</v>
      </c>
      <c r="P1218" t="str">
        <f>IFERROR(VLOOKUP($A1218,[3]库存报告使用数据!$A$1:$B$65536,2,0),"")</f>
        <v/>
      </c>
      <c r="Q1218" t="str">
        <f>IFERROR(VLOOKUP($A1218,[3]库存报告使用数据!$A$1:$E$65536,5,0),"")</f>
        <v/>
      </c>
      <c r="R1218" t="str">
        <f>IFERROR(VLOOKUP($A1218,[3]库存报告使用数据!$A$1:$H$65536,8,0),"")</f>
        <v/>
      </c>
      <c r="S1218" t="str">
        <f>IFERROR(VLOOKUP($A1218,[3]库存报告使用数据!$A$1:$K$65536,11,0),"")</f>
        <v/>
      </c>
      <c r="T1218" t="str">
        <f>IFERROR(VLOOKUP($A1218,[3]库存报告使用数据!$A$1:$C$65536,3,0),"")</f>
        <v/>
      </c>
      <c r="U1218" t="str">
        <f>IFERROR(VLOOKUP($A1218,[3]库存报告使用数据!$A$1:$F$65536,6,0),"")</f>
        <v/>
      </c>
      <c r="V1218" t="str">
        <f>IFERROR(VLOOKUP($A1218,[3]库存报告使用数据!$A$1:$I$65536,9,0),"")</f>
        <v/>
      </c>
      <c r="W1218" t="str">
        <f>IFERROR(VLOOKUP($A1218,[3]库存报告使用数据!$A$1:$L$65536,12,0),"")</f>
        <v/>
      </c>
      <c r="X1218" s="20" t="str">
        <f t="shared" si="308"/>
        <v/>
      </c>
      <c r="Y1218" s="20" t="str">
        <f t="shared" si="309"/>
        <v/>
      </c>
      <c r="Z1218" s="20" t="str">
        <f t="shared" si="310"/>
        <v/>
      </c>
      <c r="AA1218" s="20" t="str">
        <f t="shared" si="311"/>
        <v/>
      </c>
      <c r="AB1218" t="str">
        <f>IFERROR(VLOOKUP($A1218,[3]库存报告使用数据!$A$1:$D$65536,4,0),"")</f>
        <v/>
      </c>
      <c r="AC1218" t="str">
        <f>IFERROR(VLOOKUP($A1218,[3]库存报告使用数据!$A$1:$G$65536,7,0),"")</f>
        <v/>
      </c>
      <c r="AD1218" t="str">
        <f>IFERROR(VLOOKUP($A1218,[3]库存报告使用数据!$A$1:$J$65536,10,0),"")</f>
        <v/>
      </c>
      <c r="AE1218" t="str">
        <f>IFERROR(VLOOKUP($A1218,[3]库存报告使用数据!$A$1:$M$65536,13,0),"")</f>
        <v/>
      </c>
      <c r="AF1218" s="20" t="str">
        <f t="shared" si="312"/>
        <v/>
      </c>
      <c r="AG1218" s="20" t="str">
        <f t="shared" si="313"/>
        <v/>
      </c>
      <c r="AH1218" s="20" t="str">
        <f t="shared" si="314"/>
        <v/>
      </c>
      <c r="AI1218" s="20" t="str">
        <f t="shared" si="315"/>
        <v/>
      </c>
      <c r="AJ1218">
        <f>IFERROR(VLOOKUP($B1218,[4]库存报告使用数据!$A$1:$B$65536,2,0),0)</f>
        <v>0</v>
      </c>
      <c r="AK1218">
        <f>IFERROR(VLOOKUP($B1218,[4]库存报告使用数据!$A$1:$C$65536,3,0),)</f>
        <v>0</v>
      </c>
      <c r="AL1218">
        <f>IFERROR(VLOOKUP($B1218,[4]库存报告使用数据!$A$1:$D$65536,4,0),)</f>
        <v>0</v>
      </c>
      <c r="AM1218">
        <f>IFERROR(VLOOKUP($B1218,[4]库存报告使用数据!$A$1:$E$65536,5,0),)</f>
        <v>0</v>
      </c>
      <c r="AN1218" s="20" t="str">
        <f t="shared" si="316"/>
        <v/>
      </c>
      <c r="AO1218" s="20" t="str">
        <f t="shared" si="317"/>
        <v/>
      </c>
      <c r="AP1218" s="20" t="str">
        <f t="shared" si="318"/>
        <v/>
      </c>
      <c r="AQ1218" s="20" t="str">
        <f t="shared" si="319"/>
        <v/>
      </c>
      <c r="AR1218" s="32">
        <f t="shared" si="320"/>
        <v>0.142857142857143</v>
      </c>
      <c r="AS1218" s="32">
        <f t="shared" si="321"/>
        <v>8.57142857142857</v>
      </c>
      <c r="AT1218" s="32">
        <f t="shared" si="322"/>
        <v>-8.57142857142857</v>
      </c>
      <c r="AU1218" s="28">
        <f t="shared" si="323"/>
        <v>0</v>
      </c>
      <c r="AV1218" s="34">
        <f>IFERROR(时间!$B$4+AU1218,"上周无销量")</f>
        <v>43283</v>
      </c>
    </row>
    <row r="1219" spans="1:48">
      <c r="A1219" s="18" t="s">
        <v>1264</v>
      </c>
      <c r="B1219" t="str">
        <f>VLOOKUP(A1219,'[1]sku-asin（子）'!$A:$B,2,0)</f>
        <v>B077XGQHSM</v>
      </c>
      <c r="C1219" t="str">
        <f>VLOOKUP(A1219,'[1]子sku-父sku'!$A:$B,2,0)</f>
        <v>MY-SB019</v>
      </c>
      <c r="D1219" s="28">
        <f>IFERROR(VLOOKUP(A1219,[2]库存报告使用数据处理!$A:$C,3,0),0)</f>
        <v>0</v>
      </c>
      <c r="E1219" s="28">
        <f>IFERROR(VLOOKUP(A1219,[2]库存报告使用数据处理!$A:$D,4,0),0)</f>
        <v>0</v>
      </c>
      <c r="F1219" s="28">
        <f>IFERROR(VLOOKUP(A1219,[2]库存报告使用数据处理!$A:$E,5,0),0)</f>
        <v>0</v>
      </c>
      <c r="G1219" s="28">
        <f>IFERROR(VLOOKUP(A1219,[2]库存报告使用数据处理!$A:$F,6,0),0)</f>
        <v>0</v>
      </c>
      <c r="H1219" s="29">
        <f>IFERROR(VLOOKUP(A1219,[2]库存报告使用数据处理!$A:$G,7,0),0)</f>
        <v>0</v>
      </c>
      <c r="I1219">
        <f>IFERROR(VLOOKUP(A1219,[5]数据处理!$A:$B,2,0),0)</f>
        <v>5</v>
      </c>
      <c r="J1219" s="30">
        <f>IFERROR(VLOOKUP(A1219,[5]数据处理!$A:$D,4,0),0)</f>
        <v>0</v>
      </c>
      <c r="K1219" s="30">
        <f>IFERROR(VLOOKUP(A1219,[5]数据处理!$A:$E,5,0),0)</f>
        <v>0</v>
      </c>
      <c r="L1219" s="30">
        <f>IFERROR(VLOOKUP(A1219,[5]数据处理!$A:$G,7,0),0)</f>
        <v>0</v>
      </c>
      <c r="M1219">
        <f t="shared" si="307"/>
        <v>5</v>
      </c>
      <c r="N1219">
        <f>IFERROR(VLOOKUP(A1219,[5]数据处理!$A:$C,3,0),0)</f>
        <v>0</v>
      </c>
      <c r="O1219">
        <f>IFERROR(VLOOKUP($A1219,[5]数据处理!$A:$N,14,0),0)</f>
        <v>5</v>
      </c>
      <c r="P1219">
        <f>IFERROR(VLOOKUP($A1219,[3]库存报告使用数据!$A$1:$B$65536,2,0),"")</f>
        <v>1377</v>
      </c>
      <c r="Q1219">
        <f>IFERROR(VLOOKUP($A1219,[3]库存报告使用数据!$A$1:$E$65536,5,0),"")</f>
        <v>756</v>
      </c>
      <c r="R1219">
        <f>IFERROR(VLOOKUP($A1219,[3]库存报告使用数据!$A$1:$H$65536,8,0),"")</f>
        <v>1554</v>
      </c>
      <c r="S1219">
        <f>IFERROR(VLOOKUP($A1219,[3]库存报告使用数据!$A$1:$K$65536,11,0),"")</f>
        <v>285</v>
      </c>
      <c r="T1219">
        <f>IFERROR(VLOOKUP($A1219,[3]库存报告使用数据!$A$1:$C$65536,3,0),"")</f>
        <v>4</v>
      </c>
      <c r="U1219">
        <f>IFERROR(VLOOKUP($A1219,[3]库存报告使用数据!$A$1:$F$65536,6,0),"")</f>
        <v>1</v>
      </c>
      <c r="V1219">
        <f>IFERROR(VLOOKUP($A1219,[3]库存报告使用数据!$A$1:$I$65536,9,0),"")</f>
        <v>4</v>
      </c>
      <c r="W1219">
        <f>IFERROR(VLOOKUP($A1219,[3]库存报告使用数据!$A$1:$L$65536,12,0),"")</f>
        <v>0</v>
      </c>
      <c r="X1219" s="20">
        <f t="shared" si="308"/>
        <v>0.00290486564996369</v>
      </c>
      <c r="Y1219" s="20">
        <f t="shared" si="309"/>
        <v>0.00132275132275132</v>
      </c>
      <c r="Z1219" s="20">
        <f t="shared" si="310"/>
        <v>0.00257400257400257</v>
      </c>
      <c r="AA1219" s="20">
        <f t="shared" si="311"/>
        <v>0</v>
      </c>
      <c r="AB1219">
        <f>IFERROR(VLOOKUP($A1219,[3]库存报告使用数据!$A$1:$D$65536,4,0),"")</f>
        <v>0.85</v>
      </c>
      <c r="AC1219">
        <f>IFERROR(VLOOKUP($A1219,[3]库存报告使用数据!$A$1:$G$65536,7,0),"")</f>
        <v>0.29</v>
      </c>
      <c r="AD1219">
        <f>IFERROR(VLOOKUP($A1219,[3]库存报告使用数据!$A$1:$J$65536,10,0),"")</f>
        <v>0.42</v>
      </c>
      <c r="AE1219">
        <f>IFERROR(VLOOKUP($A1219,[3]库存报告使用数据!$A$1:$M$65536,13,0),"")</f>
        <v>0</v>
      </c>
      <c r="AF1219" s="20" t="str">
        <f t="shared" si="312"/>
        <v>无销售广告费为0.85</v>
      </c>
      <c r="AG1219" s="20" t="str">
        <f t="shared" si="313"/>
        <v>无销售广告费为0.29</v>
      </c>
      <c r="AH1219" s="20" t="str">
        <f t="shared" si="314"/>
        <v>无销售广告费为0.42</v>
      </c>
      <c r="AI1219" s="20" t="str">
        <f t="shared" si="315"/>
        <v/>
      </c>
      <c r="AJ1219">
        <f>IFERROR(VLOOKUP($B1219,[4]库存报告使用数据!$A$1:$B$65536,2,0),0)</f>
        <v>0</v>
      </c>
      <c r="AK1219">
        <f>IFERROR(VLOOKUP($B1219,[4]库存报告使用数据!$A$1:$C$65536,3,0),)</f>
        <v>0</v>
      </c>
      <c r="AL1219">
        <f>IFERROR(VLOOKUP($B1219,[4]库存报告使用数据!$A$1:$D$65536,4,0),)</f>
        <v>0</v>
      </c>
      <c r="AM1219">
        <f>IFERROR(VLOOKUP($B1219,[4]库存报告使用数据!$A$1:$E$65536,5,0),)</f>
        <v>0</v>
      </c>
      <c r="AN1219" s="20" t="str">
        <f t="shared" si="316"/>
        <v/>
      </c>
      <c r="AO1219" s="20" t="str">
        <f t="shared" si="317"/>
        <v/>
      </c>
      <c r="AP1219" s="20" t="str">
        <f t="shared" si="318"/>
        <v/>
      </c>
      <c r="AQ1219" s="20" t="str">
        <f t="shared" si="319"/>
        <v/>
      </c>
      <c r="AR1219" s="32">
        <f t="shared" si="320"/>
        <v>0</v>
      </c>
      <c r="AS1219" s="32">
        <f t="shared" si="321"/>
        <v>0</v>
      </c>
      <c r="AT1219" s="32">
        <f t="shared" si="322"/>
        <v>5</v>
      </c>
      <c r="AU1219" s="28" t="str">
        <f t="shared" si="323"/>
        <v>库存为5</v>
      </c>
      <c r="AV1219" s="34" t="str">
        <f>IFERROR(时间!$B$4+AU1219,"上周无销量")</f>
        <v>上周无销量</v>
      </c>
    </row>
    <row r="1220" spans="1:48">
      <c r="A1220" s="18" t="s">
        <v>1265</v>
      </c>
      <c r="B1220" t="str">
        <f>VLOOKUP(A1220,'[1]sku-asin（子）'!$A:$B,2,0)</f>
        <v>B0785DTBTL</v>
      </c>
      <c r="C1220" t="str">
        <f>VLOOKUP(A1220,'[1]子sku-父sku'!$A:$B,2,0)</f>
        <v>MY-SB020</v>
      </c>
      <c r="D1220" s="28">
        <f>IFERROR(VLOOKUP(A1220,[2]库存报告使用数据处理!$A:$C,3,0),0)</f>
        <v>0</v>
      </c>
      <c r="E1220" s="28">
        <f>IFERROR(VLOOKUP(A1220,[2]库存报告使用数据处理!$A:$D,4,0),0)</f>
        <v>0</v>
      </c>
      <c r="F1220" s="28">
        <f>IFERROR(VLOOKUP(A1220,[2]库存报告使用数据处理!$A:$E,5,0),0)</f>
        <v>1</v>
      </c>
      <c r="G1220" s="28">
        <f>IFERROR(VLOOKUP(A1220,[2]库存报告使用数据处理!$A:$F,6,0),0)</f>
        <v>2</v>
      </c>
      <c r="H1220" s="29">
        <f>IFERROR(VLOOKUP(A1220,[2]库存报告使用数据处理!$A:$G,7,0),0)</f>
        <v>6.2</v>
      </c>
      <c r="I1220">
        <f>IFERROR(VLOOKUP(A1220,[5]数据处理!$A:$B,2,0),0)</f>
        <v>0</v>
      </c>
      <c r="J1220" s="30">
        <f>IFERROR(VLOOKUP(A1220,[5]数据处理!$A:$D,4,0),0)</f>
        <v>0</v>
      </c>
      <c r="K1220" s="30">
        <f>IFERROR(VLOOKUP(A1220,[5]数据处理!$A:$E,5,0),0)</f>
        <v>0</v>
      </c>
      <c r="L1220" s="30">
        <f>IFERROR(VLOOKUP(A1220,[5]数据处理!$A:$G,7,0),0)</f>
        <v>0</v>
      </c>
      <c r="M1220">
        <f t="shared" si="307"/>
        <v>0</v>
      </c>
      <c r="N1220">
        <f>IFERROR(VLOOKUP(A1220,[5]数据处理!$A:$C,3,0),0)</f>
        <v>0</v>
      </c>
      <c r="O1220">
        <f>IFERROR(VLOOKUP($A1220,[5]数据处理!$A:$N,14,0),0)</f>
        <v>0</v>
      </c>
      <c r="P1220">
        <f>IFERROR(VLOOKUP($A1220,[3]库存报告使用数据!$A$1:$B$65536,2,0),"")</f>
        <v>0</v>
      </c>
      <c r="Q1220">
        <f>IFERROR(VLOOKUP($A1220,[3]库存报告使用数据!$A$1:$E$65536,5,0),"")</f>
        <v>0</v>
      </c>
      <c r="R1220">
        <f>IFERROR(VLOOKUP($A1220,[3]库存报告使用数据!$A$1:$H$65536,8,0),"")</f>
        <v>3</v>
      </c>
      <c r="S1220">
        <f>IFERROR(VLOOKUP($A1220,[3]库存报告使用数据!$A$1:$K$65536,11,0),"")</f>
        <v>15</v>
      </c>
      <c r="T1220">
        <f>IFERROR(VLOOKUP($A1220,[3]库存报告使用数据!$A$1:$C$65536,3,0),"")</f>
        <v>0</v>
      </c>
      <c r="U1220">
        <f>IFERROR(VLOOKUP($A1220,[3]库存报告使用数据!$A$1:$F$65536,6,0),"")</f>
        <v>0</v>
      </c>
      <c r="V1220">
        <f>IFERROR(VLOOKUP($A1220,[3]库存报告使用数据!$A$1:$I$65536,9,0),"")</f>
        <v>0</v>
      </c>
      <c r="W1220">
        <f>IFERROR(VLOOKUP($A1220,[3]库存报告使用数据!$A$1:$L$65536,12,0),"")</f>
        <v>0</v>
      </c>
      <c r="X1220" s="20" t="str">
        <f t="shared" si="308"/>
        <v/>
      </c>
      <c r="Y1220" s="20" t="str">
        <f t="shared" si="309"/>
        <v/>
      </c>
      <c r="Z1220" s="20">
        <f t="shared" si="310"/>
        <v>0</v>
      </c>
      <c r="AA1220" s="20">
        <f t="shared" si="311"/>
        <v>0</v>
      </c>
      <c r="AB1220">
        <f>IFERROR(VLOOKUP($A1220,[3]库存报告使用数据!$A$1:$D$65536,4,0),"")</f>
        <v>0</v>
      </c>
      <c r="AC1220">
        <f>IFERROR(VLOOKUP($A1220,[3]库存报告使用数据!$A$1:$G$65536,7,0),"")</f>
        <v>0</v>
      </c>
      <c r="AD1220">
        <f>IFERROR(VLOOKUP($A1220,[3]库存报告使用数据!$A$1:$J$65536,10,0),"")</f>
        <v>0</v>
      </c>
      <c r="AE1220">
        <f>IFERROR(VLOOKUP($A1220,[3]库存报告使用数据!$A$1:$M$65536,13,0),"")</f>
        <v>0</v>
      </c>
      <c r="AF1220" s="20" t="str">
        <f t="shared" si="312"/>
        <v/>
      </c>
      <c r="AG1220" s="20" t="str">
        <f t="shared" si="313"/>
        <v/>
      </c>
      <c r="AH1220" s="20" t="str">
        <f t="shared" si="314"/>
        <v/>
      </c>
      <c r="AI1220" s="20" t="str">
        <f t="shared" si="315"/>
        <v/>
      </c>
      <c r="AJ1220">
        <f>IFERROR(VLOOKUP($B1220,[4]库存报告使用数据!$A$1:$B$65536,2,0),0)</f>
        <v>0</v>
      </c>
      <c r="AK1220">
        <f>IFERROR(VLOOKUP($B1220,[4]库存报告使用数据!$A$1:$C$65536,3,0),)</f>
        <v>0</v>
      </c>
      <c r="AL1220">
        <f>IFERROR(VLOOKUP($B1220,[4]库存报告使用数据!$A$1:$D$65536,4,0),)</f>
        <v>1</v>
      </c>
      <c r="AM1220">
        <f>IFERROR(VLOOKUP($B1220,[4]库存报告使用数据!$A$1:$E$65536,5,0),)</f>
        <v>0</v>
      </c>
      <c r="AN1220" s="20" t="str">
        <f t="shared" si="316"/>
        <v/>
      </c>
      <c r="AO1220" s="20" t="str">
        <f t="shared" si="317"/>
        <v/>
      </c>
      <c r="AP1220" s="20">
        <f t="shared" si="318"/>
        <v>1</v>
      </c>
      <c r="AQ1220" s="20" t="str">
        <f t="shared" si="319"/>
        <v/>
      </c>
      <c r="AR1220" s="32">
        <f t="shared" si="320"/>
        <v>0</v>
      </c>
      <c r="AS1220" s="32">
        <f t="shared" si="321"/>
        <v>0</v>
      </c>
      <c r="AT1220" s="32">
        <f t="shared" si="322"/>
        <v>0</v>
      </c>
      <c r="AU1220" s="28" t="str">
        <f t="shared" si="323"/>
        <v>库存为0</v>
      </c>
      <c r="AV1220" s="34" t="str">
        <f>IFERROR(时间!$B$4+AU1220,"上周无销量")</f>
        <v>上周无销量</v>
      </c>
    </row>
    <row r="1221" spans="1:48">
      <c r="A1221" s="18" t="s">
        <v>1266</v>
      </c>
      <c r="B1221" t="str">
        <f>VLOOKUP(A1221,'[1]sku-asin（子）'!$A:$B,2,0)</f>
        <v>B077XG17CP</v>
      </c>
      <c r="C1221" t="str">
        <f>VLOOKUP(A1221,'[1]子sku-父sku'!$A:$B,2,0)</f>
        <v>MY-SB020</v>
      </c>
      <c r="D1221" s="28">
        <f>IFERROR(VLOOKUP(A1221,[2]库存报告使用数据处理!$A:$C,3,0),0)</f>
        <v>1</v>
      </c>
      <c r="E1221" s="28">
        <f>IFERROR(VLOOKUP(A1221,[2]库存报告使用数据处理!$A:$D,4,0),0)</f>
        <v>0</v>
      </c>
      <c r="F1221" s="28">
        <f>IFERROR(VLOOKUP(A1221,[2]库存报告使用数据处理!$A:$E,5,0),0)</f>
        <v>0</v>
      </c>
      <c r="G1221" s="28">
        <f>IFERROR(VLOOKUP(A1221,[2]库存报告使用数据处理!$A:$F,6,0),0)</f>
        <v>0</v>
      </c>
      <c r="H1221" s="29">
        <f>IFERROR(VLOOKUP(A1221,[2]库存报告使用数据处理!$A:$G,7,0),0)</f>
        <v>6.2</v>
      </c>
      <c r="I1221">
        <f>IFERROR(VLOOKUP(A1221,[5]数据处理!$A:$B,2,0),0)</f>
        <v>1</v>
      </c>
      <c r="J1221" s="30">
        <f>IFERROR(VLOOKUP(A1221,[5]数据处理!$A:$D,4,0),0)</f>
        <v>0</v>
      </c>
      <c r="K1221" s="30">
        <f>IFERROR(VLOOKUP(A1221,[5]数据处理!$A:$E,5,0),0)</f>
        <v>0</v>
      </c>
      <c r="L1221" s="30">
        <f>IFERROR(VLOOKUP(A1221,[5]数据处理!$A:$G,7,0),0)</f>
        <v>0</v>
      </c>
      <c r="M1221">
        <f t="shared" si="307"/>
        <v>1</v>
      </c>
      <c r="N1221">
        <f>IFERROR(VLOOKUP(A1221,[5]数据处理!$A:$C,3,0),0)</f>
        <v>0</v>
      </c>
      <c r="O1221">
        <f>IFERROR(VLOOKUP($A1221,[5]数据处理!$A:$N,14,0),0)</f>
        <v>2</v>
      </c>
      <c r="P1221">
        <f>IFERROR(VLOOKUP($A1221,[3]库存报告使用数据!$A$1:$B$65536,2,0),"")</f>
        <v>30</v>
      </c>
      <c r="Q1221">
        <f>IFERROR(VLOOKUP($A1221,[3]库存报告使用数据!$A$1:$E$65536,5,0),"")</f>
        <v>18</v>
      </c>
      <c r="R1221">
        <f>IFERROR(VLOOKUP($A1221,[3]库存报告使用数据!$A$1:$H$65536,8,0),"")</f>
        <v>19</v>
      </c>
      <c r="S1221">
        <f>IFERROR(VLOOKUP($A1221,[3]库存报告使用数据!$A$1:$K$65536,11,0),"")</f>
        <v>7</v>
      </c>
      <c r="T1221">
        <f>IFERROR(VLOOKUP($A1221,[3]库存报告使用数据!$A$1:$C$65536,3,0),"")</f>
        <v>0</v>
      </c>
      <c r="U1221">
        <f>IFERROR(VLOOKUP($A1221,[3]库存报告使用数据!$A$1:$F$65536,6,0),"")</f>
        <v>0</v>
      </c>
      <c r="V1221">
        <f>IFERROR(VLOOKUP($A1221,[3]库存报告使用数据!$A$1:$I$65536,9,0),"")</f>
        <v>0</v>
      </c>
      <c r="W1221">
        <f>IFERROR(VLOOKUP($A1221,[3]库存报告使用数据!$A$1:$L$65536,12,0),"")</f>
        <v>0</v>
      </c>
      <c r="X1221" s="20">
        <f t="shared" si="308"/>
        <v>0</v>
      </c>
      <c r="Y1221" s="20">
        <f t="shared" si="309"/>
        <v>0</v>
      </c>
      <c r="Z1221" s="20">
        <f t="shared" si="310"/>
        <v>0</v>
      </c>
      <c r="AA1221" s="20">
        <f t="shared" si="311"/>
        <v>0</v>
      </c>
      <c r="AB1221">
        <f>IFERROR(VLOOKUP($A1221,[3]库存报告使用数据!$A$1:$D$65536,4,0),"")</f>
        <v>0</v>
      </c>
      <c r="AC1221">
        <f>IFERROR(VLOOKUP($A1221,[3]库存报告使用数据!$A$1:$G$65536,7,0),"")</f>
        <v>0</v>
      </c>
      <c r="AD1221">
        <f>IFERROR(VLOOKUP($A1221,[3]库存报告使用数据!$A$1:$J$65536,10,0),"")</f>
        <v>0</v>
      </c>
      <c r="AE1221">
        <f>IFERROR(VLOOKUP($A1221,[3]库存报告使用数据!$A$1:$M$65536,13,0),"")</f>
        <v>0</v>
      </c>
      <c r="AF1221" s="20" t="str">
        <f t="shared" si="312"/>
        <v/>
      </c>
      <c r="AG1221" s="20" t="str">
        <f t="shared" si="313"/>
        <v/>
      </c>
      <c r="AH1221" s="20" t="str">
        <f t="shared" si="314"/>
        <v/>
      </c>
      <c r="AI1221" s="20" t="str">
        <f t="shared" si="315"/>
        <v/>
      </c>
      <c r="AJ1221">
        <f>IFERROR(VLOOKUP($B1221,[4]库存报告使用数据!$A$1:$B$65536,2,0),0)</f>
        <v>0</v>
      </c>
      <c r="AK1221">
        <f>IFERROR(VLOOKUP($B1221,[4]库存报告使用数据!$A$1:$C$65536,3,0),)</f>
        <v>0</v>
      </c>
      <c r="AL1221">
        <f>IFERROR(VLOOKUP($B1221,[4]库存报告使用数据!$A$1:$D$65536,4,0),)</f>
        <v>0</v>
      </c>
      <c r="AM1221">
        <f>IFERROR(VLOOKUP($B1221,[4]库存报告使用数据!$A$1:$E$65536,5,0),)</f>
        <v>0</v>
      </c>
      <c r="AN1221" s="20" t="str">
        <f t="shared" si="316"/>
        <v/>
      </c>
      <c r="AO1221" s="20" t="str">
        <f t="shared" si="317"/>
        <v/>
      </c>
      <c r="AP1221" s="20" t="str">
        <f t="shared" si="318"/>
        <v/>
      </c>
      <c r="AQ1221" s="20" t="str">
        <f t="shared" si="319"/>
        <v/>
      </c>
      <c r="AR1221" s="32">
        <f t="shared" si="320"/>
        <v>0.142857142857143</v>
      </c>
      <c r="AS1221" s="32">
        <f t="shared" si="321"/>
        <v>8.57142857142857</v>
      </c>
      <c r="AT1221" s="32">
        <f t="shared" si="322"/>
        <v>-7.57142857142857</v>
      </c>
      <c r="AU1221" s="28">
        <f t="shared" si="323"/>
        <v>7</v>
      </c>
      <c r="AV1221" s="34">
        <f>IFERROR(时间!$B$4+AU1221,"上周无销量")</f>
        <v>43290</v>
      </c>
    </row>
    <row r="1222" spans="1:48">
      <c r="A1222" s="18" t="s">
        <v>1267</v>
      </c>
      <c r="B1222" t="str">
        <f>VLOOKUP(A1222,'[1]sku-asin（子）'!$A:$B,2,0)</f>
        <v>B077XD9CYP</v>
      </c>
      <c r="C1222" t="str">
        <f>VLOOKUP(A1222,'[1]子sku-父sku'!$A:$B,2,0)</f>
        <v>MY-SB020</v>
      </c>
      <c r="D1222" s="28">
        <f>IFERROR(VLOOKUP(A1222,[2]库存报告使用数据处理!$A:$C,3,0),0)</f>
        <v>0</v>
      </c>
      <c r="E1222" s="28">
        <f>IFERROR(VLOOKUP(A1222,[2]库存报告使用数据处理!$A:$D,4,0),0)</f>
        <v>0</v>
      </c>
      <c r="F1222" s="28">
        <f>IFERROR(VLOOKUP(A1222,[2]库存报告使用数据处理!$A:$E,5,0),0)</f>
        <v>1</v>
      </c>
      <c r="G1222" s="28">
        <f>IFERROR(VLOOKUP(A1222,[2]库存报告使用数据处理!$A:$F,6,0),0)</f>
        <v>0</v>
      </c>
      <c r="H1222" s="29">
        <f>IFERROR(VLOOKUP(A1222,[2]库存报告使用数据处理!$A:$G,7,0),0)</f>
        <v>6.2</v>
      </c>
      <c r="I1222">
        <f>IFERROR(VLOOKUP(A1222,[5]数据处理!$A:$B,2,0),0)</f>
        <v>1</v>
      </c>
      <c r="J1222" s="30">
        <f>IFERROR(VLOOKUP(A1222,[5]数据处理!$A:$D,4,0),0)</f>
        <v>0</v>
      </c>
      <c r="K1222" s="30">
        <f>IFERROR(VLOOKUP(A1222,[5]数据处理!$A:$E,5,0),0)</f>
        <v>0</v>
      </c>
      <c r="L1222" s="30">
        <f>IFERROR(VLOOKUP(A1222,[5]数据处理!$A:$G,7,0),0)</f>
        <v>0</v>
      </c>
      <c r="M1222">
        <f t="shared" ref="M1222:M1285" si="324">SUM(I1222:L1222)</f>
        <v>1</v>
      </c>
      <c r="N1222">
        <f>IFERROR(VLOOKUP(A1222,[5]数据处理!$A:$C,3,0),0)</f>
        <v>0</v>
      </c>
      <c r="O1222">
        <f>IFERROR(VLOOKUP($A1222,[5]数据处理!$A:$N,14,0),0)</f>
        <v>1</v>
      </c>
      <c r="P1222">
        <f>IFERROR(VLOOKUP($A1222,[3]库存报告使用数据!$A$1:$B$65536,2,0),"")</f>
        <v>44</v>
      </c>
      <c r="Q1222">
        <f>IFERROR(VLOOKUP($A1222,[3]库存报告使用数据!$A$1:$E$65536,5,0),"")</f>
        <v>21</v>
      </c>
      <c r="R1222">
        <f>IFERROR(VLOOKUP($A1222,[3]库存报告使用数据!$A$1:$H$65536,8,0),"")</f>
        <v>42</v>
      </c>
      <c r="S1222">
        <f>IFERROR(VLOOKUP($A1222,[3]库存报告使用数据!$A$1:$K$65536,11,0),"")</f>
        <v>19</v>
      </c>
      <c r="T1222">
        <f>IFERROR(VLOOKUP($A1222,[3]库存报告使用数据!$A$1:$C$65536,3,0),"")</f>
        <v>1</v>
      </c>
      <c r="U1222">
        <f>IFERROR(VLOOKUP($A1222,[3]库存报告使用数据!$A$1:$F$65536,6,0),"")</f>
        <v>0</v>
      </c>
      <c r="V1222">
        <f>IFERROR(VLOOKUP($A1222,[3]库存报告使用数据!$A$1:$I$65536,9,0),"")</f>
        <v>1</v>
      </c>
      <c r="W1222">
        <f>IFERROR(VLOOKUP($A1222,[3]库存报告使用数据!$A$1:$L$65536,12,0),"")</f>
        <v>0</v>
      </c>
      <c r="X1222" s="20">
        <f t="shared" ref="X1222:X1285" si="325">IFERROR(T1222/P1222,"")</f>
        <v>0.0227272727272727</v>
      </c>
      <c r="Y1222" s="20">
        <f t="shared" ref="Y1222:Y1285" si="326">IFERROR(U1222/Q1222,"")</f>
        <v>0</v>
      </c>
      <c r="Z1222" s="20">
        <f t="shared" ref="Z1222:Z1285" si="327">IFERROR(V1222/R1222,"")</f>
        <v>0.0238095238095238</v>
      </c>
      <c r="AA1222" s="20">
        <f t="shared" ref="AA1222:AA1285" si="328">IFERROR(W1222/S1222,"")</f>
        <v>0</v>
      </c>
      <c r="AB1222">
        <f>IFERROR(VLOOKUP($A1222,[3]库存报告使用数据!$A$1:$D$65536,4,0),"")</f>
        <v>0.11</v>
      </c>
      <c r="AC1222">
        <f>IFERROR(VLOOKUP($A1222,[3]库存报告使用数据!$A$1:$G$65536,7,0),"")</f>
        <v>0</v>
      </c>
      <c r="AD1222">
        <f>IFERROR(VLOOKUP($A1222,[3]库存报告使用数据!$A$1:$J$65536,10,0),"")</f>
        <v>0.15</v>
      </c>
      <c r="AE1222">
        <f>IFERROR(VLOOKUP($A1222,[3]库存报告使用数据!$A$1:$M$65536,13,0),"")</f>
        <v>0</v>
      </c>
      <c r="AF1222" s="20" t="str">
        <f t="shared" ref="AF1222:AF1285" si="329">IF(OR(AB1222="",AB1222=0),"",IF(AND(D1222*$H1222=0,AB1222&gt;0),"无销售广告费为"&amp;AB1222,IFERROR(AB1222/(D1222*$H1222),0)))</f>
        <v>无销售广告费为0.11</v>
      </c>
      <c r="AG1222" s="20" t="str">
        <f t="shared" ref="AG1222:AG1285" si="330">IF(OR(AC1222="",AC1222=0),"",IF(AND(E1222*$H1222=0,AC1222&gt;0),"无销售广告费为"&amp;AC1222,IFERROR(AC1222/(E1222*$H1222),0)))</f>
        <v/>
      </c>
      <c r="AH1222" s="20">
        <f t="shared" ref="AH1222:AH1285" si="331">IF(OR(AD1222="",AD1222=0),"",IF(AND(F1222*$H1222=0,AD1222&gt;0),"无销售广告费为"&amp;AD1222,IFERROR(AD1222/(F1222*$H1222),0)))</f>
        <v>0.0241935483870968</v>
      </c>
      <c r="AI1222" s="20" t="str">
        <f t="shared" ref="AI1222:AI1285" si="332">IF(OR(AE1222="",AE1222=0),"",IF(AND(G1222*$H1222=0,AE1222&gt;0),"无销售广告费为"&amp;AE1222,IFERROR(AE1222/(G1222*$H1222),0)))</f>
        <v/>
      </c>
      <c r="AJ1222">
        <f>IFERROR(VLOOKUP($B1222,[4]库存报告使用数据!$A$1:$B$65536,2,0),0)</f>
        <v>1</v>
      </c>
      <c r="AK1222">
        <f>IFERROR(VLOOKUP($B1222,[4]库存报告使用数据!$A$1:$C$65536,3,0),)</f>
        <v>2</v>
      </c>
      <c r="AL1222">
        <f>IFERROR(VLOOKUP($B1222,[4]库存报告使用数据!$A$1:$D$65536,4,0),)</f>
        <v>0</v>
      </c>
      <c r="AM1222">
        <f>IFERROR(VLOOKUP($B1222,[4]库存报告使用数据!$A$1:$E$65536,5,0),)</f>
        <v>1</v>
      </c>
      <c r="AN1222" s="20">
        <f t="shared" ref="AN1222:AN1285" si="333">IFERROR(D1222/AJ1222,"")</f>
        <v>0</v>
      </c>
      <c r="AO1222" s="20">
        <f t="shared" ref="AO1222:AO1285" si="334">IFERROR(E1222/AK1222,"")</f>
        <v>0</v>
      </c>
      <c r="AP1222" s="20" t="str">
        <f t="shared" ref="AP1222:AP1285" si="335">IFERROR(F1222/AL1222,"")</f>
        <v/>
      </c>
      <c r="AQ1222" s="20">
        <f t="shared" ref="AQ1222:AQ1285" si="336">IFERROR(G1222/AM1222,"")</f>
        <v>0</v>
      </c>
      <c r="AR1222" s="32">
        <f t="shared" ref="AR1222:AR1285" si="337">IFERROR(D1222/7,"")</f>
        <v>0</v>
      </c>
      <c r="AS1222" s="32">
        <f t="shared" ref="AS1222:AS1285" si="338">IF(AR1222="","上周无销量",60*AR1222)</f>
        <v>0</v>
      </c>
      <c r="AT1222" s="32">
        <f t="shared" ref="AT1222:AT1285" si="339">IF(AS1222="上周无销量","上周无销量/总库存"&amp;M1222,M1222-AS1222)</f>
        <v>1</v>
      </c>
      <c r="AU1222" s="28" t="str">
        <f t="shared" ref="AU1222:AU1285" si="340">IF(AR1222="","库存为"&amp;M1222,IF(AS1222=0,"库存为"&amp;M1222,INT(M1222/AR1222)))</f>
        <v>库存为1</v>
      </c>
      <c r="AV1222" s="34" t="str">
        <f>IFERROR(时间!$B$4+AU1222,"上周无销量")</f>
        <v>上周无销量</v>
      </c>
    </row>
    <row r="1223" spans="1:48">
      <c r="A1223" s="18" t="s">
        <v>1268</v>
      </c>
      <c r="B1223" t="str">
        <f>VLOOKUP(A1223,'[1]sku-asin（子）'!$A:$B,2,0)</f>
        <v>B077XG4ZL6</v>
      </c>
      <c r="C1223" t="str">
        <f>VLOOKUP(A1223,'[1]子sku-父sku'!$A:$B,2,0)</f>
        <v>MY-SB020</v>
      </c>
      <c r="D1223" s="28">
        <f>IFERROR(VLOOKUP(A1223,[2]库存报告使用数据处理!$A:$C,3,0),0)</f>
        <v>0</v>
      </c>
      <c r="E1223" s="28">
        <f>IFERROR(VLOOKUP(A1223,[2]库存报告使用数据处理!$A:$D,4,0),0)</f>
        <v>0</v>
      </c>
      <c r="F1223" s="28">
        <f>IFERROR(VLOOKUP(A1223,[2]库存报告使用数据处理!$A:$E,5,0),0)</f>
        <v>2</v>
      </c>
      <c r="G1223" s="28">
        <f>IFERROR(VLOOKUP(A1223,[2]库存报告使用数据处理!$A:$F,6,0),0)</f>
        <v>0</v>
      </c>
      <c r="H1223" s="29">
        <f>IFERROR(VLOOKUP(A1223,[2]库存报告使用数据处理!$A:$G,7,0),0)</f>
        <v>6.2</v>
      </c>
      <c r="I1223">
        <f>IFERROR(VLOOKUP(A1223,[5]数据处理!$A:$B,2,0),0)</f>
        <v>0</v>
      </c>
      <c r="J1223" s="30">
        <f>IFERROR(VLOOKUP(A1223,[5]数据处理!$A:$D,4,0),0)</f>
        <v>0</v>
      </c>
      <c r="K1223" s="30">
        <f>IFERROR(VLOOKUP(A1223,[5]数据处理!$A:$E,5,0),0)</f>
        <v>0</v>
      </c>
      <c r="L1223" s="30">
        <f>IFERROR(VLOOKUP(A1223,[5]数据处理!$A:$G,7,0),0)</f>
        <v>0</v>
      </c>
      <c r="M1223">
        <f t="shared" si="324"/>
        <v>0</v>
      </c>
      <c r="N1223">
        <f>IFERROR(VLOOKUP(A1223,[5]数据处理!$A:$C,3,0),0)</f>
        <v>0</v>
      </c>
      <c r="O1223">
        <f>IFERROR(VLOOKUP($A1223,[5]数据处理!$A:$N,14,0),0)</f>
        <v>0</v>
      </c>
      <c r="P1223">
        <f>IFERROR(VLOOKUP($A1223,[3]库存报告使用数据!$A$1:$B$65536,2,0),"")</f>
        <v>49</v>
      </c>
      <c r="Q1223">
        <f>IFERROR(VLOOKUP($A1223,[3]库存报告使用数据!$A$1:$E$65536,5,0),"")</f>
        <v>33</v>
      </c>
      <c r="R1223">
        <f>IFERROR(VLOOKUP($A1223,[3]库存报告使用数据!$A$1:$H$65536,8,0),"")</f>
        <v>24</v>
      </c>
      <c r="S1223">
        <f>IFERROR(VLOOKUP($A1223,[3]库存报告使用数据!$A$1:$K$65536,11,0),"")</f>
        <v>29</v>
      </c>
      <c r="T1223">
        <f>IFERROR(VLOOKUP($A1223,[3]库存报告使用数据!$A$1:$C$65536,3,0),"")</f>
        <v>0</v>
      </c>
      <c r="U1223">
        <f>IFERROR(VLOOKUP($A1223,[3]库存报告使用数据!$A$1:$F$65536,6,0),"")</f>
        <v>0</v>
      </c>
      <c r="V1223">
        <f>IFERROR(VLOOKUP($A1223,[3]库存报告使用数据!$A$1:$I$65536,9,0),"")</f>
        <v>0</v>
      </c>
      <c r="W1223">
        <f>IFERROR(VLOOKUP($A1223,[3]库存报告使用数据!$A$1:$L$65536,12,0),"")</f>
        <v>0</v>
      </c>
      <c r="X1223" s="20">
        <f t="shared" si="325"/>
        <v>0</v>
      </c>
      <c r="Y1223" s="20">
        <f t="shared" si="326"/>
        <v>0</v>
      </c>
      <c r="Z1223" s="20">
        <f t="shared" si="327"/>
        <v>0</v>
      </c>
      <c r="AA1223" s="20">
        <f t="shared" si="328"/>
        <v>0</v>
      </c>
      <c r="AB1223">
        <f>IFERROR(VLOOKUP($A1223,[3]库存报告使用数据!$A$1:$D$65536,4,0),"")</f>
        <v>0</v>
      </c>
      <c r="AC1223">
        <f>IFERROR(VLOOKUP($A1223,[3]库存报告使用数据!$A$1:$G$65536,7,0),"")</f>
        <v>0</v>
      </c>
      <c r="AD1223">
        <f>IFERROR(VLOOKUP($A1223,[3]库存报告使用数据!$A$1:$J$65536,10,0),"")</f>
        <v>0</v>
      </c>
      <c r="AE1223">
        <f>IFERROR(VLOOKUP($A1223,[3]库存报告使用数据!$A$1:$M$65536,13,0),"")</f>
        <v>0</v>
      </c>
      <c r="AF1223" s="20" t="str">
        <f t="shared" si="329"/>
        <v/>
      </c>
      <c r="AG1223" s="20" t="str">
        <f t="shared" si="330"/>
        <v/>
      </c>
      <c r="AH1223" s="20" t="str">
        <f t="shared" si="331"/>
        <v/>
      </c>
      <c r="AI1223" s="20" t="str">
        <f t="shared" si="332"/>
        <v/>
      </c>
      <c r="AJ1223">
        <f>IFERROR(VLOOKUP($B1223,[4]库存报告使用数据!$A$1:$B$65536,2,0),0)</f>
        <v>0</v>
      </c>
      <c r="AK1223">
        <f>IFERROR(VLOOKUP($B1223,[4]库存报告使用数据!$A$1:$C$65536,3,0),)</f>
        <v>3</v>
      </c>
      <c r="AL1223">
        <f>IFERROR(VLOOKUP($B1223,[4]库存报告使用数据!$A$1:$D$65536,4,0),)</f>
        <v>1</v>
      </c>
      <c r="AM1223">
        <f>IFERROR(VLOOKUP($B1223,[4]库存报告使用数据!$A$1:$E$65536,5,0),)</f>
        <v>0</v>
      </c>
      <c r="AN1223" s="20" t="str">
        <f t="shared" si="333"/>
        <v/>
      </c>
      <c r="AO1223" s="20">
        <f t="shared" si="334"/>
        <v>0</v>
      </c>
      <c r="AP1223" s="20">
        <f t="shared" si="335"/>
        <v>2</v>
      </c>
      <c r="AQ1223" s="20" t="str">
        <f t="shared" si="336"/>
        <v/>
      </c>
      <c r="AR1223" s="32">
        <f t="shared" si="337"/>
        <v>0</v>
      </c>
      <c r="AS1223" s="32">
        <f t="shared" si="338"/>
        <v>0</v>
      </c>
      <c r="AT1223" s="32">
        <f t="shared" si="339"/>
        <v>0</v>
      </c>
      <c r="AU1223" s="28" t="str">
        <f t="shared" si="340"/>
        <v>库存为0</v>
      </c>
      <c r="AV1223" s="34" t="str">
        <f>IFERROR(时间!$B$4+AU1223,"上周无销量")</f>
        <v>上周无销量</v>
      </c>
    </row>
    <row r="1224" spans="1:48">
      <c r="A1224" s="18" t="s">
        <v>1269</v>
      </c>
      <c r="B1224" t="str">
        <f>VLOOKUP(A1224,'[1]sku-asin（子）'!$A:$B,2,0)</f>
        <v>B077XBDKM4</v>
      </c>
      <c r="C1224" t="str">
        <f>VLOOKUP(A1224,'[1]子sku-父sku'!$A:$B,2,0)</f>
        <v>MY-SB020</v>
      </c>
      <c r="D1224" s="28">
        <f>IFERROR(VLOOKUP(A1224,[2]库存报告使用数据处理!$A:$C,3,0),0)</f>
        <v>0</v>
      </c>
      <c r="E1224" s="28">
        <f>IFERROR(VLOOKUP(A1224,[2]库存报告使用数据处理!$A:$D,4,0),0)</f>
        <v>0</v>
      </c>
      <c r="F1224" s="28">
        <f>IFERROR(VLOOKUP(A1224,[2]库存报告使用数据处理!$A:$E,5,0),0)</f>
        <v>0</v>
      </c>
      <c r="G1224" s="28">
        <f>IFERROR(VLOOKUP(A1224,[2]库存报告使用数据处理!$A:$F,6,0),0)</f>
        <v>0</v>
      </c>
      <c r="H1224" s="29">
        <f>IFERROR(VLOOKUP(A1224,[2]库存报告使用数据处理!$A:$G,7,0),0)</f>
        <v>0</v>
      </c>
      <c r="I1224">
        <f>IFERROR(VLOOKUP(A1224,[5]数据处理!$A:$B,2,0),0)</f>
        <v>1</v>
      </c>
      <c r="J1224" s="30">
        <f>IFERROR(VLOOKUP(A1224,[5]数据处理!$A:$D,4,0),0)</f>
        <v>0</v>
      </c>
      <c r="K1224" s="30">
        <f>IFERROR(VLOOKUP(A1224,[5]数据处理!$A:$E,5,0),0)</f>
        <v>0</v>
      </c>
      <c r="L1224" s="30">
        <f>IFERROR(VLOOKUP(A1224,[5]数据处理!$A:$G,7,0),0)</f>
        <v>0</v>
      </c>
      <c r="M1224">
        <f t="shared" si="324"/>
        <v>1</v>
      </c>
      <c r="N1224">
        <f>IFERROR(VLOOKUP(A1224,[5]数据处理!$A:$C,3,0),0)</f>
        <v>0</v>
      </c>
      <c r="O1224">
        <f>IFERROR(VLOOKUP($A1224,[5]数据处理!$A:$N,14,0),0)</f>
        <v>1</v>
      </c>
      <c r="P1224">
        <f>IFERROR(VLOOKUP($A1224,[3]库存报告使用数据!$A$1:$B$65536,2,0),"")</f>
        <v>8</v>
      </c>
      <c r="Q1224">
        <f>IFERROR(VLOOKUP($A1224,[3]库存报告使用数据!$A$1:$E$65536,5,0),"")</f>
        <v>4</v>
      </c>
      <c r="R1224">
        <f>IFERROR(VLOOKUP($A1224,[3]库存报告使用数据!$A$1:$H$65536,8,0),"")</f>
        <v>33</v>
      </c>
      <c r="S1224">
        <f>IFERROR(VLOOKUP($A1224,[3]库存报告使用数据!$A$1:$K$65536,11,0),"")</f>
        <v>7</v>
      </c>
      <c r="T1224">
        <f>IFERROR(VLOOKUP($A1224,[3]库存报告使用数据!$A$1:$C$65536,3,0),"")</f>
        <v>0</v>
      </c>
      <c r="U1224">
        <f>IFERROR(VLOOKUP($A1224,[3]库存报告使用数据!$A$1:$F$65536,6,0),"")</f>
        <v>0</v>
      </c>
      <c r="V1224">
        <f>IFERROR(VLOOKUP($A1224,[3]库存报告使用数据!$A$1:$I$65536,9,0),"")</f>
        <v>0</v>
      </c>
      <c r="W1224">
        <f>IFERROR(VLOOKUP($A1224,[3]库存报告使用数据!$A$1:$L$65536,12,0),"")</f>
        <v>0</v>
      </c>
      <c r="X1224" s="20">
        <f t="shared" si="325"/>
        <v>0</v>
      </c>
      <c r="Y1224" s="20">
        <f t="shared" si="326"/>
        <v>0</v>
      </c>
      <c r="Z1224" s="20">
        <f t="shared" si="327"/>
        <v>0</v>
      </c>
      <c r="AA1224" s="20">
        <f t="shared" si="328"/>
        <v>0</v>
      </c>
      <c r="AB1224">
        <f>IFERROR(VLOOKUP($A1224,[3]库存报告使用数据!$A$1:$D$65536,4,0),"")</f>
        <v>0</v>
      </c>
      <c r="AC1224">
        <f>IFERROR(VLOOKUP($A1224,[3]库存报告使用数据!$A$1:$G$65536,7,0),"")</f>
        <v>0</v>
      </c>
      <c r="AD1224">
        <f>IFERROR(VLOOKUP($A1224,[3]库存报告使用数据!$A$1:$J$65536,10,0),"")</f>
        <v>0</v>
      </c>
      <c r="AE1224">
        <f>IFERROR(VLOOKUP($A1224,[3]库存报告使用数据!$A$1:$M$65536,13,0),"")</f>
        <v>0</v>
      </c>
      <c r="AF1224" s="20" t="str">
        <f t="shared" si="329"/>
        <v/>
      </c>
      <c r="AG1224" s="20" t="str">
        <f t="shared" si="330"/>
        <v/>
      </c>
      <c r="AH1224" s="20" t="str">
        <f t="shared" si="331"/>
        <v/>
      </c>
      <c r="AI1224" s="20" t="str">
        <f t="shared" si="332"/>
        <v/>
      </c>
      <c r="AJ1224">
        <f>IFERROR(VLOOKUP($B1224,[4]库存报告使用数据!$A$1:$B$65536,2,0),0)</f>
        <v>0</v>
      </c>
      <c r="AK1224">
        <f>IFERROR(VLOOKUP($B1224,[4]库存报告使用数据!$A$1:$C$65536,3,0),)</f>
        <v>1</v>
      </c>
      <c r="AL1224">
        <f>IFERROR(VLOOKUP($B1224,[4]库存报告使用数据!$A$1:$D$65536,4,0),)</f>
        <v>0</v>
      </c>
      <c r="AM1224">
        <f>IFERROR(VLOOKUP($B1224,[4]库存报告使用数据!$A$1:$E$65536,5,0),)</f>
        <v>0</v>
      </c>
      <c r="AN1224" s="20" t="str">
        <f t="shared" si="333"/>
        <v/>
      </c>
      <c r="AO1224" s="20">
        <f t="shared" si="334"/>
        <v>0</v>
      </c>
      <c r="AP1224" s="20" t="str">
        <f t="shared" si="335"/>
        <v/>
      </c>
      <c r="AQ1224" s="20" t="str">
        <f t="shared" si="336"/>
        <v/>
      </c>
      <c r="AR1224" s="32">
        <f t="shared" si="337"/>
        <v>0</v>
      </c>
      <c r="AS1224" s="32">
        <f t="shared" si="338"/>
        <v>0</v>
      </c>
      <c r="AT1224" s="32">
        <f t="shared" si="339"/>
        <v>1</v>
      </c>
      <c r="AU1224" s="28" t="str">
        <f t="shared" si="340"/>
        <v>库存为1</v>
      </c>
      <c r="AV1224" s="34" t="str">
        <f>IFERROR(时间!$B$4+AU1224,"上周无销量")</f>
        <v>上周无销量</v>
      </c>
    </row>
    <row r="1225" spans="1:48">
      <c r="A1225" s="18" t="s">
        <v>1270</v>
      </c>
      <c r="B1225" t="str">
        <f>VLOOKUP(A1225,'[1]sku-asin（子）'!$A:$B,2,0)</f>
        <v>B077XD94WC</v>
      </c>
      <c r="C1225" t="str">
        <f>VLOOKUP(A1225,'[1]子sku-父sku'!$A:$B,2,0)</f>
        <v>MY-SB020</v>
      </c>
      <c r="D1225" s="28">
        <f>IFERROR(VLOOKUP(A1225,[2]库存报告使用数据处理!$A:$C,3,0),0)</f>
        <v>0</v>
      </c>
      <c r="E1225" s="28">
        <f>IFERROR(VLOOKUP(A1225,[2]库存报告使用数据处理!$A:$D,4,0),0)</f>
        <v>0</v>
      </c>
      <c r="F1225" s="28">
        <f>IFERROR(VLOOKUP(A1225,[2]库存报告使用数据处理!$A:$E,5,0),0)</f>
        <v>0</v>
      </c>
      <c r="G1225" s="28">
        <f>IFERROR(VLOOKUP(A1225,[2]库存报告使用数据处理!$A:$F,6,0),0)</f>
        <v>0</v>
      </c>
      <c r="H1225" s="29">
        <f>IFERROR(VLOOKUP(A1225,[2]库存报告使用数据处理!$A:$G,7,0),0)</f>
        <v>0</v>
      </c>
      <c r="I1225">
        <f>IFERROR(VLOOKUP(A1225,[5]数据处理!$A:$B,2,0),0)</f>
        <v>2</v>
      </c>
      <c r="J1225" s="30">
        <f>IFERROR(VLOOKUP(A1225,[5]数据处理!$A:$D,4,0),0)</f>
        <v>0</v>
      </c>
      <c r="K1225" s="30">
        <f>IFERROR(VLOOKUP(A1225,[5]数据处理!$A:$E,5,0),0)</f>
        <v>0</v>
      </c>
      <c r="L1225" s="30">
        <f>IFERROR(VLOOKUP(A1225,[5]数据处理!$A:$G,7,0),0)</f>
        <v>0</v>
      </c>
      <c r="M1225">
        <f t="shared" si="324"/>
        <v>2</v>
      </c>
      <c r="N1225">
        <f>IFERROR(VLOOKUP(A1225,[5]数据处理!$A:$C,3,0),0)</f>
        <v>0</v>
      </c>
      <c r="O1225">
        <f>IFERROR(VLOOKUP($A1225,[5]数据处理!$A:$N,14,0),0)</f>
        <v>2</v>
      </c>
      <c r="P1225">
        <f>IFERROR(VLOOKUP($A1225,[3]库存报告使用数据!$A$1:$B$65536,2,0),"")</f>
        <v>143</v>
      </c>
      <c r="Q1225">
        <f>IFERROR(VLOOKUP($A1225,[3]库存报告使用数据!$A$1:$E$65536,5,0),"")</f>
        <v>53</v>
      </c>
      <c r="R1225">
        <f>IFERROR(VLOOKUP($A1225,[3]库存报告使用数据!$A$1:$H$65536,8,0),"")</f>
        <v>70</v>
      </c>
      <c r="S1225">
        <f>IFERROR(VLOOKUP($A1225,[3]库存报告使用数据!$A$1:$K$65536,11,0),"")</f>
        <v>40</v>
      </c>
      <c r="T1225">
        <f>IFERROR(VLOOKUP($A1225,[3]库存报告使用数据!$A$1:$C$65536,3,0),"")</f>
        <v>0</v>
      </c>
      <c r="U1225">
        <f>IFERROR(VLOOKUP($A1225,[3]库存报告使用数据!$A$1:$F$65536,6,0),"")</f>
        <v>0</v>
      </c>
      <c r="V1225">
        <f>IFERROR(VLOOKUP($A1225,[3]库存报告使用数据!$A$1:$I$65536,9,0),"")</f>
        <v>0</v>
      </c>
      <c r="W1225">
        <f>IFERROR(VLOOKUP($A1225,[3]库存报告使用数据!$A$1:$L$65536,12,0),"")</f>
        <v>0</v>
      </c>
      <c r="X1225" s="20">
        <f t="shared" si="325"/>
        <v>0</v>
      </c>
      <c r="Y1225" s="20">
        <f t="shared" si="326"/>
        <v>0</v>
      </c>
      <c r="Z1225" s="20">
        <f t="shared" si="327"/>
        <v>0</v>
      </c>
      <c r="AA1225" s="20">
        <f t="shared" si="328"/>
        <v>0</v>
      </c>
      <c r="AB1225">
        <f>IFERROR(VLOOKUP($A1225,[3]库存报告使用数据!$A$1:$D$65536,4,0),"")</f>
        <v>0</v>
      </c>
      <c r="AC1225">
        <f>IFERROR(VLOOKUP($A1225,[3]库存报告使用数据!$A$1:$G$65536,7,0),"")</f>
        <v>0</v>
      </c>
      <c r="AD1225">
        <f>IFERROR(VLOOKUP($A1225,[3]库存报告使用数据!$A$1:$J$65536,10,0),"")</f>
        <v>0</v>
      </c>
      <c r="AE1225">
        <f>IFERROR(VLOOKUP($A1225,[3]库存报告使用数据!$A$1:$M$65536,13,0),"")</f>
        <v>0</v>
      </c>
      <c r="AF1225" s="20" t="str">
        <f t="shared" si="329"/>
        <v/>
      </c>
      <c r="AG1225" s="20" t="str">
        <f t="shared" si="330"/>
        <v/>
      </c>
      <c r="AH1225" s="20" t="str">
        <f t="shared" si="331"/>
        <v/>
      </c>
      <c r="AI1225" s="20" t="str">
        <f t="shared" si="332"/>
        <v/>
      </c>
      <c r="AJ1225">
        <f>IFERROR(VLOOKUP($B1225,[4]库存报告使用数据!$A$1:$B$65536,2,0),0)</f>
        <v>0</v>
      </c>
      <c r="AK1225">
        <f>IFERROR(VLOOKUP($B1225,[4]库存报告使用数据!$A$1:$C$65536,3,0),)</f>
        <v>2</v>
      </c>
      <c r="AL1225">
        <f>IFERROR(VLOOKUP($B1225,[4]库存报告使用数据!$A$1:$D$65536,4,0),)</f>
        <v>0</v>
      </c>
      <c r="AM1225">
        <f>IFERROR(VLOOKUP($B1225,[4]库存报告使用数据!$A$1:$E$65536,5,0),)</f>
        <v>1</v>
      </c>
      <c r="AN1225" s="20" t="str">
        <f t="shared" si="333"/>
        <v/>
      </c>
      <c r="AO1225" s="20">
        <f t="shared" si="334"/>
        <v>0</v>
      </c>
      <c r="AP1225" s="20" t="str">
        <f t="shared" si="335"/>
        <v/>
      </c>
      <c r="AQ1225" s="20">
        <f t="shared" si="336"/>
        <v>0</v>
      </c>
      <c r="AR1225" s="32">
        <f t="shared" si="337"/>
        <v>0</v>
      </c>
      <c r="AS1225" s="32">
        <f t="shared" si="338"/>
        <v>0</v>
      </c>
      <c r="AT1225" s="32">
        <f t="shared" si="339"/>
        <v>2</v>
      </c>
      <c r="AU1225" s="28" t="str">
        <f t="shared" si="340"/>
        <v>库存为2</v>
      </c>
      <c r="AV1225" s="34" t="str">
        <f>IFERROR(时间!$B$4+AU1225,"上周无销量")</f>
        <v>上周无销量</v>
      </c>
    </row>
    <row r="1226" spans="1:48">
      <c r="A1226" s="18" t="s">
        <v>1271</v>
      </c>
      <c r="B1226" t="str">
        <f>VLOOKUP(A1226,'[1]sku-asin（子）'!$A:$B,2,0)</f>
        <v>B077XG567X</v>
      </c>
      <c r="C1226" t="str">
        <f>VLOOKUP(A1226,'[1]子sku-父sku'!$A:$B,2,0)</f>
        <v>MY-SB020</v>
      </c>
      <c r="D1226" s="28">
        <f>IFERROR(VLOOKUP(A1226,[2]库存报告使用数据处理!$A:$C,3,0),0)</f>
        <v>0</v>
      </c>
      <c r="E1226" s="28">
        <f>IFERROR(VLOOKUP(A1226,[2]库存报告使用数据处理!$A:$D,4,0),0)</f>
        <v>2</v>
      </c>
      <c r="F1226" s="28">
        <f>IFERROR(VLOOKUP(A1226,[2]库存报告使用数据处理!$A:$E,5,0),0)</f>
        <v>0</v>
      </c>
      <c r="G1226" s="28">
        <f>IFERROR(VLOOKUP(A1226,[2]库存报告使用数据处理!$A:$F,6,0),0)</f>
        <v>0</v>
      </c>
      <c r="H1226" s="29">
        <f>IFERROR(VLOOKUP(A1226,[2]库存报告使用数据处理!$A:$G,7,0),0)</f>
        <v>6.2</v>
      </c>
      <c r="I1226">
        <f>IFERROR(VLOOKUP(A1226,[5]数据处理!$A:$B,2,0),0)</f>
        <v>0</v>
      </c>
      <c r="J1226" s="30">
        <f>IFERROR(VLOOKUP(A1226,[5]数据处理!$A:$D,4,0),0)</f>
        <v>0</v>
      </c>
      <c r="K1226" s="30">
        <f>IFERROR(VLOOKUP(A1226,[5]数据处理!$A:$E,5,0),0)</f>
        <v>0</v>
      </c>
      <c r="L1226" s="30">
        <f>IFERROR(VLOOKUP(A1226,[5]数据处理!$A:$G,7,0),0)</f>
        <v>0</v>
      </c>
      <c r="M1226">
        <f t="shared" si="324"/>
        <v>0</v>
      </c>
      <c r="N1226">
        <f>IFERROR(VLOOKUP(A1226,[5]数据处理!$A:$C,3,0),0)</f>
        <v>0</v>
      </c>
      <c r="O1226">
        <f>IFERROR(VLOOKUP($A1226,[5]数据处理!$A:$N,14,0),0)</f>
        <v>0</v>
      </c>
      <c r="P1226">
        <f>IFERROR(VLOOKUP($A1226,[3]库存报告使用数据!$A$1:$B$65536,2,0),"")</f>
        <v>22</v>
      </c>
      <c r="Q1226">
        <f>IFERROR(VLOOKUP($A1226,[3]库存报告使用数据!$A$1:$E$65536,5,0),"")</f>
        <v>22</v>
      </c>
      <c r="R1226">
        <f>IFERROR(VLOOKUP($A1226,[3]库存报告使用数据!$A$1:$H$65536,8,0),"")</f>
        <v>34</v>
      </c>
      <c r="S1226">
        <f>IFERROR(VLOOKUP($A1226,[3]库存报告使用数据!$A$1:$K$65536,11,0),"")</f>
        <v>12</v>
      </c>
      <c r="T1226">
        <f>IFERROR(VLOOKUP($A1226,[3]库存报告使用数据!$A$1:$C$65536,3,0),"")</f>
        <v>0</v>
      </c>
      <c r="U1226">
        <f>IFERROR(VLOOKUP($A1226,[3]库存报告使用数据!$A$1:$F$65536,6,0),"")</f>
        <v>0</v>
      </c>
      <c r="V1226">
        <f>IFERROR(VLOOKUP($A1226,[3]库存报告使用数据!$A$1:$I$65536,9,0),"")</f>
        <v>0</v>
      </c>
      <c r="W1226">
        <f>IFERROR(VLOOKUP($A1226,[3]库存报告使用数据!$A$1:$L$65536,12,0),"")</f>
        <v>0</v>
      </c>
      <c r="X1226" s="20">
        <f t="shared" si="325"/>
        <v>0</v>
      </c>
      <c r="Y1226" s="20">
        <f t="shared" si="326"/>
        <v>0</v>
      </c>
      <c r="Z1226" s="20">
        <f t="shared" si="327"/>
        <v>0</v>
      </c>
      <c r="AA1226" s="20">
        <f t="shared" si="328"/>
        <v>0</v>
      </c>
      <c r="AB1226">
        <f>IFERROR(VLOOKUP($A1226,[3]库存报告使用数据!$A$1:$D$65536,4,0),"")</f>
        <v>0</v>
      </c>
      <c r="AC1226">
        <f>IFERROR(VLOOKUP($A1226,[3]库存报告使用数据!$A$1:$G$65536,7,0),"")</f>
        <v>0</v>
      </c>
      <c r="AD1226">
        <f>IFERROR(VLOOKUP($A1226,[3]库存报告使用数据!$A$1:$J$65536,10,0),"")</f>
        <v>0</v>
      </c>
      <c r="AE1226">
        <f>IFERROR(VLOOKUP($A1226,[3]库存报告使用数据!$A$1:$M$65536,13,0),"")</f>
        <v>0</v>
      </c>
      <c r="AF1226" s="20" t="str">
        <f t="shared" si="329"/>
        <v/>
      </c>
      <c r="AG1226" s="20" t="str">
        <f t="shared" si="330"/>
        <v/>
      </c>
      <c r="AH1226" s="20" t="str">
        <f t="shared" si="331"/>
        <v/>
      </c>
      <c r="AI1226" s="20" t="str">
        <f t="shared" si="332"/>
        <v/>
      </c>
      <c r="AJ1226">
        <f>IFERROR(VLOOKUP($B1226,[4]库存报告使用数据!$A$1:$B$65536,2,0),0)</f>
        <v>0</v>
      </c>
      <c r="AK1226">
        <f>IFERROR(VLOOKUP($B1226,[4]库存报告使用数据!$A$1:$C$65536,3,0),)</f>
        <v>0</v>
      </c>
      <c r="AL1226">
        <f>IFERROR(VLOOKUP($B1226,[4]库存报告使用数据!$A$1:$D$65536,4,0),)</f>
        <v>0</v>
      </c>
      <c r="AM1226">
        <f>IFERROR(VLOOKUP($B1226,[4]库存报告使用数据!$A$1:$E$65536,5,0),)</f>
        <v>0</v>
      </c>
      <c r="AN1226" s="20" t="str">
        <f t="shared" si="333"/>
        <v/>
      </c>
      <c r="AO1226" s="20" t="str">
        <f t="shared" si="334"/>
        <v/>
      </c>
      <c r="AP1226" s="20" t="str">
        <f t="shared" si="335"/>
        <v/>
      </c>
      <c r="AQ1226" s="20" t="str">
        <f t="shared" si="336"/>
        <v/>
      </c>
      <c r="AR1226" s="32">
        <f t="shared" si="337"/>
        <v>0</v>
      </c>
      <c r="AS1226" s="32">
        <f t="shared" si="338"/>
        <v>0</v>
      </c>
      <c r="AT1226" s="32">
        <f t="shared" si="339"/>
        <v>0</v>
      </c>
      <c r="AU1226" s="28" t="str">
        <f t="shared" si="340"/>
        <v>库存为0</v>
      </c>
      <c r="AV1226" s="34" t="str">
        <f>IFERROR(时间!$B$4+AU1226,"上周无销量")</f>
        <v>上周无销量</v>
      </c>
    </row>
    <row r="1227" spans="1:48">
      <c r="A1227" s="18" t="s">
        <v>1272</v>
      </c>
      <c r="B1227" t="str">
        <f>VLOOKUP(A1227,'[1]sku-asin（子）'!$A:$B,2,0)</f>
        <v>B078LY8VWP</v>
      </c>
      <c r="C1227" t="str">
        <f>VLOOKUP(A1227,'[1]子sku-父sku'!$A:$B,2,0)</f>
        <v>MY-SB026</v>
      </c>
      <c r="D1227" s="28">
        <f>IFERROR(VLOOKUP(A1227,[2]库存报告使用数据处理!$A:$C,3,0),0)</f>
        <v>0</v>
      </c>
      <c r="E1227" s="28">
        <f>IFERROR(VLOOKUP(A1227,[2]库存报告使用数据处理!$A:$D,4,0),0)</f>
        <v>0</v>
      </c>
      <c r="F1227" s="28">
        <f>IFERROR(VLOOKUP(A1227,[2]库存报告使用数据处理!$A:$E,5,0),0)</f>
        <v>0</v>
      </c>
      <c r="G1227" s="28">
        <f>IFERROR(VLOOKUP(A1227,[2]库存报告使用数据处理!$A:$F,6,0),0)</f>
        <v>0</v>
      </c>
      <c r="H1227" s="29">
        <f>IFERROR(VLOOKUP(A1227,[2]库存报告使用数据处理!$A:$G,7,0),0)</f>
        <v>0</v>
      </c>
      <c r="I1227">
        <f>IFERROR(VLOOKUP(A1227,[5]数据处理!$A:$B,2,0),0)</f>
        <v>0</v>
      </c>
      <c r="J1227" s="30">
        <f>IFERROR(VLOOKUP(A1227,[5]数据处理!$A:$D,4,0),0)</f>
        <v>0</v>
      </c>
      <c r="K1227" s="30">
        <f>IFERROR(VLOOKUP(A1227,[5]数据处理!$A:$E,5,0),0)</f>
        <v>0</v>
      </c>
      <c r="L1227" s="30">
        <f>IFERROR(VLOOKUP(A1227,[5]数据处理!$A:$G,7,0),0)</f>
        <v>0</v>
      </c>
      <c r="M1227">
        <f t="shared" si="324"/>
        <v>0</v>
      </c>
      <c r="N1227">
        <f>IFERROR(VLOOKUP(A1227,[5]数据处理!$A:$C,3,0),0)</f>
        <v>0</v>
      </c>
      <c r="O1227">
        <f>IFERROR(VLOOKUP($A1227,[5]数据处理!$A:$N,14,0),0)</f>
        <v>0</v>
      </c>
      <c r="P1227" t="str">
        <f>IFERROR(VLOOKUP($A1227,[3]库存报告使用数据!$A$1:$B$65536,2,0),"")</f>
        <v/>
      </c>
      <c r="Q1227" t="str">
        <f>IFERROR(VLOOKUP($A1227,[3]库存报告使用数据!$A$1:$E$65536,5,0),"")</f>
        <v/>
      </c>
      <c r="R1227" t="str">
        <f>IFERROR(VLOOKUP($A1227,[3]库存报告使用数据!$A$1:$H$65536,8,0),"")</f>
        <v/>
      </c>
      <c r="S1227" t="str">
        <f>IFERROR(VLOOKUP($A1227,[3]库存报告使用数据!$A$1:$K$65536,11,0),"")</f>
        <v/>
      </c>
      <c r="T1227" t="str">
        <f>IFERROR(VLOOKUP($A1227,[3]库存报告使用数据!$A$1:$C$65536,3,0),"")</f>
        <v/>
      </c>
      <c r="U1227" t="str">
        <f>IFERROR(VLOOKUP($A1227,[3]库存报告使用数据!$A$1:$F$65536,6,0),"")</f>
        <v/>
      </c>
      <c r="V1227" t="str">
        <f>IFERROR(VLOOKUP($A1227,[3]库存报告使用数据!$A$1:$I$65536,9,0),"")</f>
        <v/>
      </c>
      <c r="W1227" t="str">
        <f>IFERROR(VLOOKUP($A1227,[3]库存报告使用数据!$A$1:$L$65536,12,0),"")</f>
        <v/>
      </c>
      <c r="X1227" s="20" t="str">
        <f t="shared" si="325"/>
        <v/>
      </c>
      <c r="Y1227" s="20" t="str">
        <f t="shared" si="326"/>
        <v/>
      </c>
      <c r="Z1227" s="20" t="str">
        <f t="shared" si="327"/>
        <v/>
      </c>
      <c r="AA1227" s="20" t="str">
        <f t="shared" si="328"/>
        <v/>
      </c>
      <c r="AB1227" t="str">
        <f>IFERROR(VLOOKUP($A1227,[3]库存报告使用数据!$A$1:$D$65536,4,0),"")</f>
        <v/>
      </c>
      <c r="AC1227" t="str">
        <f>IFERROR(VLOOKUP($A1227,[3]库存报告使用数据!$A$1:$G$65536,7,0),"")</f>
        <v/>
      </c>
      <c r="AD1227" t="str">
        <f>IFERROR(VLOOKUP($A1227,[3]库存报告使用数据!$A$1:$J$65536,10,0),"")</f>
        <v/>
      </c>
      <c r="AE1227" t="str">
        <f>IFERROR(VLOOKUP($A1227,[3]库存报告使用数据!$A$1:$M$65536,13,0),"")</f>
        <v/>
      </c>
      <c r="AF1227" s="20" t="str">
        <f t="shared" si="329"/>
        <v/>
      </c>
      <c r="AG1227" s="20" t="str">
        <f t="shared" si="330"/>
        <v/>
      </c>
      <c r="AH1227" s="20" t="str">
        <f t="shared" si="331"/>
        <v/>
      </c>
      <c r="AI1227" s="20" t="str">
        <f t="shared" si="332"/>
        <v/>
      </c>
      <c r="AJ1227">
        <f>IFERROR(VLOOKUP($B1227,[4]库存报告使用数据!$A$1:$B$65536,2,0),0)</f>
        <v>0</v>
      </c>
      <c r="AK1227">
        <f>IFERROR(VLOOKUP($B1227,[4]库存报告使用数据!$A$1:$C$65536,3,0),)</f>
        <v>0</v>
      </c>
      <c r="AL1227">
        <f>IFERROR(VLOOKUP($B1227,[4]库存报告使用数据!$A$1:$D$65536,4,0),)</f>
        <v>0</v>
      </c>
      <c r="AM1227">
        <f>IFERROR(VLOOKUP($B1227,[4]库存报告使用数据!$A$1:$E$65536,5,0),)</f>
        <v>0</v>
      </c>
      <c r="AN1227" s="20" t="str">
        <f t="shared" si="333"/>
        <v/>
      </c>
      <c r="AO1227" s="20" t="str">
        <f t="shared" si="334"/>
        <v/>
      </c>
      <c r="AP1227" s="20" t="str">
        <f t="shared" si="335"/>
        <v/>
      </c>
      <c r="AQ1227" s="20" t="str">
        <f t="shared" si="336"/>
        <v/>
      </c>
      <c r="AR1227" s="32">
        <f t="shared" si="337"/>
        <v>0</v>
      </c>
      <c r="AS1227" s="32">
        <f t="shared" si="338"/>
        <v>0</v>
      </c>
      <c r="AT1227" s="32">
        <f t="shared" si="339"/>
        <v>0</v>
      </c>
      <c r="AU1227" s="28" t="str">
        <f t="shared" si="340"/>
        <v>库存为0</v>
      </c>
      <c r="AV1227" s="34" t="str">
        <f>IFERROR(时间!$B$4+AU1227,"上周无销量")</f>
        <v>上周无销量</v>
      </c>
    </row>
    <row r="1228" spans="1:48">
      <c r="A1228" s="18" t="s">
        <v>1273</v>
      </c>
      <c r="B1228" t="str">
        <f>VLOOKUP(A1228,'[1]sku-asin（子）'!$A:$B,2,0)</f>
        <v>B078M4NHX5</v>
      </c>
      <c r="C1228" t="str">
        <f>VLOOKUP(A1228,'[1]子sku-父sku'!$A:$B,2,0)</f>
        <v>MY-SB026</v>
      </c>
      <c r="D1228" s="28">
        <f>IFERROR(VLOOKUP(A1228,[2]库存报告使用数据处理!$A:$C,3,0),0)</f>
        <v>0</v>
      </c>
      <c r="E1228" s="28">
        <f>IFERROR(VLOOKUP(A1228,[2]库存报告使用数据处理!$A:$D,4,0),0)</f>
        <v>0</v>
      </c>
      <c r="F1228" s="28">
        <f>IFERROR(VLOOKUP(A1228,[2]库存报告使用数据处理!$A:$E,5,0),0)</f>
        <v>0</v>
      </c>
      <c r="G1228" s="28">
        <f>IFERROR(VLOOKUP(A1228,[2]库存报告使用数据处理!$A:$F,6,0),0)</f>
        <v>0</v>
      </c>
      <c r="H1228" s="29">
        <f>IFERROR(VLOOKUP(A1228,[2]库存报告使用数据处理!$A:$G,7,0),0)</f>
        <v>0</v>
      </c>
      <c r="I1228">
        <f>IFERROR(VLOOKUP(A1228,[5]数据处理!$A:$B,2,0),0)</f>
        <v>0</v>
      </c>
      <c r="J1228" s="30">
        <f>IFERROR(VLOOKUP(A1228,[5]数据处理!$A:$D,4,0),0)</f>
        <v>0</v>
      </c>
      <c r="K1228" s="30">
        <f>IFERROR(VLOOKUP(A1228,[5]数据处理!$A:$E,5,0),0)</f>
        <v>0</v>
      </c>
      <c r="L1228" s="30">
        <f>IFERROR(VLOOKUP(A1228,[5]数据处理!$A:$G,7,0),0)</f>
        <v>0</v>
      </c>
      <c r="M1228">
        <f t="shared" si="324"/>
        <v>0</v>
      </c>
      <c r="N1228">
        <f>IFERROR(VLOOKUP(A1228,[5]数据处理!$A:$C,3,0),0)</f>
        <v>0</v>
      </c>
      <c r="O1228">
        <f>IFERROR(VLOOKUP($A1228,[5]数据处理!$A:$N,14,0),0)</f>
        <v>0</v>
      </c>
      <c r="P1228" t="str">
        <f>IFERROR(VLOOKUP($A1228,[3]库存报告使用数据!$A$1:$B$65536,2,0),"")</f>
        <v/>
      </c>
      <c r="Q1228" t="str">
        <f>IFERROR(VLOOKUP($A1228,[3]库存报告使用数据!$A$1:$E$65536,5,0),"")</f>
        <v/>
      </c>
      <c r="R1228" t="str">
        <f>IFERROR(VLOOKUP($A1228,[3]库存报告使用数据!$A$1:$H$65536,8,0),"")</f>
        <v/>
      </c>
      <c r="S1228" t="str">
        <f>IFERROR(VLOOKUP($A1228,[3]库存报告使用数据!$A$1:$K$65536,11,0),"")</f>
        <v/>
      </c>
      <c r="T1228" t="str">
        <f>IFERROR(VLOOKUP($A1228,[3]库存报告使用数据!$A$1:$C$65536,3,0),"")</f>
        <v/>
      </c>
      <c r="U1228" t="str">
        <f>IFERROR(VLOOKUP($A1228,[3]库存报告使用数据!$A$1:$F$65536,6,0),"")</f>
        <v/>
      </c>
      <c r="V1228" t="str">
        <f>IFERROR(VLOOKUP($A1228,[3]库存报告使用数据!$A$1:$I$65536,9,0),"")</f>
        <v/>
      </c>
      <c r="W1228" t="str">
        <f>IFERROR(VLOOKUP($A1228,[3]库存报告使用数据!$A$1:$L$65536,12,0),"")</f>
        <v/>
      </c>
      <c r="X1228" s="20" t="str">
        <f t="shared" si="325"/>
        <v/>
      </c>
      <c r="Y1228" s="20" t="str">
        <f t="shared" si="326"/>
        <v/>
      </c>
      <c r="Z1228" s="20" t="str">
        <f t="shared" si="327"/>
        <v/>
      </c>
      <c r="AA1228" s="20" t="str">
        <f t="shared" si="328"/>
        <v/>
      </c>
      <c r="AB1228" t="str">
        <f>IFERROR(VLOOKUP($A1228,[3]库存报告使用数据!$A$1:$D$65536,4,0),"")</f>
        <v/>
      </c>
      <c r="AC1228" t="str">
        <f>IFERROR(VLOOKUP($A1228,[3]库存报告使用数据!$A$1:$G$65536,7,0),"")</f>
        <v/>
      </c>
      <c r="AD1228" t="str">
        <f>IFERROR(VLOOKUP($A1228,[3]库存报告使用数据!$A$1:$J$65536,10,0),"")</f>
        <v/>
      </c>
      <c r="AE1228" t="str">
        <f>IFERROR(VLOOKUP($A1228,[3]库存报告使用数据!$A$1:$M$65536,13,0),"")</f>
        <v/>
      </c>
      <c r="AF1228" s="20" t="str">
        <f t="shared" si="329"/>
        <v/>
      </c>
      <c r="AG1228" s="20" t="str">
        <f t="shared" si="330"/>
        <v/>
      </c>
      <c r="AH1228" s="20" t="str">
        <f t="shared" si="331"/>
        <v/>
      </c>
      <c r="AI1228" s="20" t="str">
        <f t="shared" si="332"/>
        <v/>
      </c>
      <c r="AJ1228">
        <f>IFERROR(VLOOKUP($B1228,[4]库存报告使用数据!$A$1:$B$65536,2,0),0)</f>
        <v>0</v>
      </c>
      <c r="AK1228">
        <f>IFERROR(VLOOKUP($B1228,[4]库存报告使用数据!$A$1:$C$65536,3,0),)</f>
        <v>0</v>
      </c>
      <c r="AL1228">
        <f>IFERROR(VLOOKUP($B1228,[4]库存报告使用数据!$A$1:$D$65536,4,0),)</f>
        <v>0</v>
      </c>
      <c r="AM1228">
        <f>IFERROR(VLOOKUP($B1228,[4]库存报告使用数据!$A$1:$E$65536,5,0),)</f>
        <v>0</v>
      </c>
      <c r="AN1228" s="20" t="str">
        <f t="shared" si="333"/>
        <v/>
      </c>
      <c r="AO1228" s="20" t="str">
        <f t="shared" si="334"/>
        <v/>
      </c>
      <c r="AP1228" s="20" t="str">
        <f t="shared" si="335"/>
        <v/>
      </c>
      <c r="AQ1228" s="20" t="str">
        <f t="shared" si="336"/>
        <v/>
      </c>
      <c r="AR1228" s="32">
        <f t="shared" si="337"/>
        <v>0</v>
      </c>
      <c r="AS1228" s="32">
        <f t="shared" si="338"/>
        <v>0</v>
      </c>
      <c r="AT1228" s="32">
        <f t="shared" si="339"/>
        <v>0</v>
      </c>
      <c r="AU1228" s="28" t="str">
        <f t="shared" si="340"/>
        <v>库存为0</v>
      </c>
      <c r="AV1228" s="34" t="str">
        <f>IFERROR(时间!$B$4+AU1228,"上周无销量")</f>
        <v>上周无销量</v>
      </c>
    </row>
    <row r="1229" spans="1:48">
      <c r="A1229" s="18" t="s">
        <v>1274</v>
      </c>
      <c r="B1229" t="str">
        <f>VLOOKUP(A1229,'[1]sku-asin（子）'!$A:$B,2,0)</f>
        <v>B078LTW124</v>
      </c>
      <c r="C1229" t="str">
        <f>VLOOKUP(A1229,'[1]子sku-父sku'!$A:$B,2,0)</f>
        <v>MY-SB026</v>
      </c>
      <c r="D1229" s="28">
        <f>IFERROR(VLOOKUP(A1229,[2]库存报告使用数据处理!$A:$C,3,0),0)</f>
        <v>0</v>
      </c>
      <c r="E1229" s="28">
        <f>IFERROR(VLOOKUP(A1229,[2]库存报告使用数据处理!$A:$D,4,0),0)</f>
        <v>0</v>
      </c>
      <c r="F1229" s="28">
        <f>IFERROR(VLOOKUP(A1229,[2]库存报告使用数据处理!$A:$E,5,0),0)</f>
        <v>0</v>
      </c>
      <c r="G1229" s="28">
        <f>IFERROR(VLOOKUP(A1229,[2]库存报告使用数据处理!$A:$F,6,0),0)</f>
        <v>0</v>
      </c>
      <c r="H1229" s="29">
        <f>IFERROR(VLOOKUP(A1229,[2]库存报告使用数据处理!$A:$G,7,0),0)</f>
        <v>0</v>
      </c>
      <c r="I1229">
        <f>IFERROR(VLOOKUP(A1229,[5]数据处理!$A:$B,2,0),0)</f>
        <v>1</v>
      </c>
      <c r="J1229" s="30">
        <f>IFERROR(VLOOKUP(A1229,[5]数据处理!$A:$D,4,0),0)</f>
        <v>0</v>
      </c>
      <c r="K1229" s="30">
        <f>IFERROR(VLOOKUP(A1229,[5]数据处理!$A:$E,5,0),0)</f>
        <v>0</v>
      </c>
      <c r="L1229" s="30">
        <f>IFERROR(VLOOKUP(A1229,[5]数据处理!$A:$G,7,0),0)</f>
        <v>0</v>
      </c>
      <c r="M1229">
        <f t="shared" si="324"/>
        <v>1</v>
      </c>
      <c r="N1229">
        <f>IFERROR(VLOOKUP(A1229,[5]数据处理!$A:$C,3,0),0)</f>
        <v>0</v>
      </c>
      <c r="O1229">
        <f>IFERROR(VLOOKUP($A1229,[5]数据处理!$A:$N,14,0),0)</f>
        <v>1</v>
      </c>
      <c r="P1229">
        <f>IFERROR(VLOOKUP($A1229,[3]库存报告使用数据!$A$1:$B$65536,2,0),"")</f>
        <v>466</v>
      </c>
      <c r="Q1229">
        <f>IFERROR(VLOOKUP($A1229,[3]库存报告使用数据!$A$1:$E$65536,5,0),"")</f>
        <v>1364</v>
      </c>
      <c r="R1229">
        <f>IFERROR(VLOOKUP($A1229,[3]库存报告使用数据!$A$1:$H$65536,8,0),"")</f>
        <v>413</v>
      </c>
      <c r="S1229">
        <f>IFERROR(VLOOKUP($A1229,[3]库存报告使用数据!$A$1:$K$65536,11,0),"")</f>
        <v>622</v>
      </c>
      <c r="T1229">
        <f>IFERROR(VLOOKUP($A1229,[3]库存报告使用数据!$A$1:$C$65536,3,0),"")</f>
        <v>3</v>
      </c>
      <c r="U1229">
        <f>IFERROR(VLOOKUP($A1229,[3]库存报告使用数据!$A$1:$F$65536,6,0),"")</f>
        <v>4</v>
      </c>
      <c r="V1229">
        <f>IFERROR(VLOOKUP($A1229,[3]库存报告使用数据!$A$1:$I$65536,9,0),"")</f>
        <v>3</v>
      </c>
      <c r="W1229">
        <f>IFERROR(VLOOKUP($A1229,[3]库存报告使用数据!$A$1:$L$65536,12,0),"")</f>
        <v>11</v>
      </c>
      <c r="X1229" s="20">
        <f t="shared" si="325"/>
        <v>0.00643776824034335</v>
      </c>
      <c r="Y1229" s="20">
        <f t="shared" si="326"/>
        <v>0.00293255131964809</v>
      </c>
      <c r="Z1229" s="20">
        <f t="shared" si="327"/>
        <v>0.00726392251815981</v>
      </c>
      <c r="AA1229" s="20">
        <f t="shared" si="328"/>
        <v>0.0176848874598071</v>
      </c>
      <c r="AB1229">
        <f>IFERROR(VLOOKUP($A1229,[3]库存报告使用数据!$A$1:$D$65536,4,0),"")</f>
        <v>0.54</v>
      </c>
      <c r="AC1229">
        <f>IFERROR(VLOOKUP($A1229,[3]库存报告使用数据!$A$1:$G$65536,7,0),"")</f>
        <v>0.45</v>
      </c>
      <c r="AD1229">
        <f>IFERROR(VLOOKUP($A1229,[3]库存报告使用数据!$A$1:$J$65536,10,0),"")</f>
        <v>0.4</v>
      </c>
      <c r="AE1229">
        <f>IFERROR(VLOOKUP($A1229,[3]库存报告使用数据!$A$1:$M$65536,13,0),"")</f>
        <v>2.67</v>
      </c>
      <c r="AF1229" s="20" t="str">
        <f t="shared" si="329"/>
        <v>无销售广告费为0.54</v>
      </c>
      <c r="AG1229" s="20" t="str">
        <f t="shared" si="330"/>
        <v>无销售广告费为0.45</v>
      </c>
      <c r="AH1229" s="20" t="str">
        <f t="shared" si="331"/>
        <v>无销售广告费为0.4</v>
      </c>
      <c r="AI1229" s="20" t="str">
        <f t="shared" si="332"/>
        <v>无销售广告费为2.67</v>
      </c>
      <c r="AJ1229">
        <f>IFERROR(VLOOKUP($B1229,[4]库存报告使用数据!$A$1:$B$65536,2,0),0)</f>
        <v>4</v>
      </c>
      <c r="AK1229">
        <f>IFERROR(VLOOKUP($B1229,[4]库存报告使用数据!$A$1:$C$65536,3,0),)</f>
        <v>9</v>
      </c>
      <c r="AL1229">
        <f>IFERROR(VLOOKUP($B1229,[4]库存报告使用数据!$A$1:$D$65536,4,0),)</f>
        <v>2</v>
      </c>
      <c r="AM1229">
        <f>IFERROR(VLOOKUP($B1229,[4]库存报告使用数据!$A$1:$E$65536,5,0),)</f>
        <v>7</v>
      </c>
      <c r="AN1229" s="20">
        <f t="shared" si="333"/>
        <v>0</v>
      </c>
      <c r="AO1229" s="20">
        <f t="shared" si="334"/>
        <v>0</v>
      </c>
      <c r="AP1229" s="20">
        <f t="shared" si="335"/>
        <v>0</v>
      </c>
      <c r="AQ1229" s="20">
        <f t="shared" si="336"/>
        <v>0</v>
      </c>
      <c r="AR1229" s="32">
        <f t="shared" si="337"/>
        <v>0</v>
      </c>
      <c r="AS1229" s="32">
        <f t="shared" si="338"/>
        <v>0</v>
      </c>
      <c r="AT1229" s="32">
        <f t="shared" si="339"/>
        <v>1</v>
      </c>
      <c r="AU1229" s="28" t="str">
        <f t="shared" si="340"/>
        <v>库存为1</v>
      </c>
      <c r="AV1229" s="34" t="str">
        <f>IFERROR(时间!$B$4+AU1229,"上周无销量")</f>
        <v>上周无销量</v>
      </c>
    </row>
    <row r="1230" spans="1:48">
      <c r="A1230" s="18" t="s">
        <v>1275</v>
      </c>
      <c r="B1230" t="str">
        <f>VLOOKUP(A1230,'[1]sku-asin（子）'!$A:$B,2,0)</f>
        <v>B078M3WKVL</v>
      </c>
      <c r="C1230" t="str">
        <f>VLOOKUP(A1230,'[1]子sku-父sku'!$A:$B,2,0)</f>
        <v>MY-SB026</v>
      </c>
      <c r="D1230" s="28">
        <f>IFERROR(VLOOKUP(A1230,[2]库存报告使用数据处理!$A:$C,3,0),0)</f>
        <v>0</v>
      </c>
      <c r="E1230" s="28">
        <f>IFERROR(VLOOKUP(A1230,[2]库存报告使用数据处理!$A:$D,4,0),0)</f>
        <v>0</v>
      </c>
      <c r="F1230" s="28">
        <f>IFERROR(VLOOKUP(A1230,[2]库存报告使用数据处理!$A:$E,5,0),0)</f>
        <v>0</v>
      </c>
      <c r="G1230" s="28">
        <f>IFERROR(VLOOKUP(A1230,[2]库存报告使用数据处理!$A:$F,6,0),0)</f>
        <v>0</v>
      </c>
      <c r="H1230" s="29">
        <f>IFERROR(VLOOKUP(A1230,[2]库存报告使用数据处理!$A:$G,7,0),0)</f>
        <v>0</v>
      </c>
      <c r="I1230">
        <f>IFERROR(VLOOKUP(A1230,[5]数据处理!$A:$B,2,0),0)</f>
        <v>1</v>
      </c>
      <c r="J1230" s="30">
        <f>IFERROR(VLOOKUP(A1230,[5]数据处理!$A:$D,4,0),0)</f>
        <v>0</v>
      </c>
      <c r="K1230" s="30">
        <f>IFERROR(VLOOKUP(A1230,[5]数据处理!$A:$E,5,0),0)</f>
        <v>0</v>
      </c>
      <c r="L1230" s="30">
        <f>IFERROR(VLOOKUP(A1230,[5]数据处理!$A:$G,7,0),0)</f>
        <v>0</v>
      </c>
      <c r="M1230">
        <f t="shared" si="324"/>
        <v>1</v>
      </c>
      <c r="N1230">
        <f>IFERROR(VLOOKUP(A1230,[5]数据处理!$A:$C,3,0),0)</f>
        <v>0</v>
      </c>
      <c r="O1230">
        <f>IFERROR(VLOOKUP($A1230,[5]数据处理!$A:$N,14,0),0)</f>
        <v>1</v>
      </c>
      <c r="P1230" t="str">
        <f>IFERROR(VLOOKUP($A1230,[3]库存报告使用数据!$A$1:$B$65536,2,0),"")</f>
        <v/>
      </c>
      <c r="Q1230" t="str">
        <f>IFERROR(VLOOKUP($A1230,[3]库存报告使用数据!$A$1:$E$65536,5,0),"")</f>
        <v/>
      </c>
      <c r="R1230" t="str">
        <f>IFERROR(VLOOKUP($A1230,[3]库存报告使用数据!$A$1:$H$65536,8,0),"")</f>
        <v/>
      </c>
      <c r="S1230" t="str">
        <f>IFERROR(VLOOKUP($A1230,[3]库存报告使用数据!$A$1:$K$65536,11,0),"")</f>
        <v/>
      </c>
      <c r="T1230" t="str">
        <f>IFERROR(VLOOKUP($A1230,[3]库存报告使用数据!$A$1:$C$65536,3,0),"")</f>
        <v/>
      </c>
      <c r="U1230" t="str">
        <f>IFERROR(VLOOKUP($A1230,[3]库存报告使用数据!$A$1:$F$65536,6,0),"")</f>
        <v/>
      </c>
      <c r="V1230" t="str">
        <f>IFERROR(VLOOKUP($A1230,[3]库存报告使用数据!$A$1:$I$65536,9,0),"")</f>
        <v/>
      </c>
      <c r="W1230" t="str">
        <f>IFERROR(VLOOKUP($A1230,[3]库存报告使用数据!$A$1:$L$65536,12,0),"")</f>
        <v/>
      </c>
      <c r="X1230" s="20" t="str">
        <f t="shared" si="325"/>
        <v/>
      </c>
      <c r="Y1230" s="20" t="str">
        <f t="shared" si="326"/>
        <v/>
      </c>
      <c r="Z1230" s="20" t="str">
        <f t="shared" si="327"/>
        <v/>
      </c>
      <c r="AA1230" s="20" t="str">
        <f t="shared" si="328"/>
        <v/>
      </c>
      <c r="AB1230" t="str">
        <f>IFERROR(VLOOKUP($A1230,[3]库存报告使用数据!$A$1:$D$65536,4,0),"")</f>
        <v/>
      </c>
      <c r="AC1230" t="str">
        <f>IFERROR(VLOOKUP($A1230,[3]库存报告使用数据!$A$1:$G$65536,7,0),"")</f>
        <v/>
      </c>
      <c r="AD1230" t="str">
        <f>IFERROR(VLOOKUP($A1230,[3]库存报告使用数据!$A$1:$J$65536,10,0),"")</f>
        <v/>
      </c>
      <c r="AE1230" t="str">
        <f>IFERROR(VLOOKUP($A1230,[3]库存报告使用数据!$A$1:$M$65536,13,0),"")</f>
        <v/>
      </c>
      <c r="AF1230" s="20" t="str">
        <f t="shared" si="329"/>
        <v/>
      </c>
      <c r="AG1230" s="20" t="str">
        <f t="shared" si="330"/>
        <v/>
      </c>
      <c r="AH1230" s="20" t="str">
        <f t="shared" si="331"/>
        <v/>
      </c>
      <c r="AI1230" s="20" t="str">
        <f t="shared" si="332"/>
        <v/>
      </c>
      <c r="AJ1230">
        <f>IFERROR(VLOOKUP($B1230,[4]库存报告使用数据!$A$1:$B$65536,2,0),0)</f>
        <v>3</v>
      </c>
      <c r="AK1230">
        <f>IFERROR(VLOOKUP($B1230,[4]库存报告使用数据!$A$1:$C$65536,3,0),)</f>
        <v>5</v>
      </c>
      <c r="AL1230">
        <f>IFERROR(VLOOKUP($B1230,[4]库存报告使用数据!$A$1:$D$65536,4,0),)</f>
        <v>2</v>
      </c>
      <c r="AM1230">
        <f>IFERROR(VLOOKUP($B1230,[4]库存报告使用数据!$A$1:$E$65536,5,0),)</f>
        <v>17</v>
      </c>
      <c r="AN1230" s="20">
        <f t="shared" si="333"/>
        <v>0</v>
      </c>
      <c r="AO1230" s="20">
        <f t="shared" si="334"/>
        <v>0</v>
      </c>
      <c r="AP1230" s="20">
        <f t="shared" si="335"/>
        <v>0</v>
      </c>
      <c r="AQ1230" s="20">
        <f t="shared" si="336"/>
        <v>0</v>
      </c>
      <c r="AR1230" s="32">
        <f t="shared" si="337"/>
        <v>0</v>
      </c>
      <c r="AS1230" s="32">
        <f t="shared" si="338"/>
        <v>0</v>
      </c>
      <c r="AT1230" s="32">
        <f t="shared" si="339"/>
        <v>1</v>
      </c>
      <c r="AU1230" s="28" t="str">
        <f t="shared" si="340"/>
        <v>库存为1</v>
      </c>
      <c r="AV1230" s="34" t="str">
        <f>IFERROR(时间!$B$4+AU1230,"上周无销量")</f>
        <v>上周无销量</v>
      </c>
    </row>
    <row r="1231" spans="1:48">
      <c r="A1231" s="18" t="s">
        <v>1276</v>
      </c>
      <c r="B1231" t="str">
        <f>VLOOKUP(A1231,'[1]sku-asin（子）'!$A:$B,2,0)</f>
        <v>B078M4Y66L</v>
      </c>
      <c r="C1231" t="str">
        <f>VLOOKUP(A1231,'[1]子sku-父sku'!$A:$B,2,0)</f>
        <v>MY-SB026</v>
      </c>
      <c r="D1231" s="28">
        <f>IFERROR(VLOOKUP(A1231,[2]库存报告使用数据处理!$A:$C,3,0),0)</f>
        <v>0</v>
      </c>
      <c r="E1231" s="28">
        <f>IFERROR(VLOOKUP(A1231,[2]库存报告使用数据处理!$A:$D,4,0),0)</f>
        <v>0</v>
      </c>
      <c r="F1231" s="28">
        <f>IFERROR(VLOOKUP(A1231,[2]库存报告使用数据处理!$A:$E,5,0),0)</f>
        <v>0</v>
      </c>
      <c r="G1231" s="28">
        <f>IFERROR(VLOOKUP(A1231,[2]库存报告使用数据处理!$A:$F,6,0),0)</f>
        <v>0</v>
      </c>
      <c r="H1231" s="29">
        <f>IFERROR(VLOOKUP(A1231,[2]库存报告使用数据处理!$A:$G,7,0),0)</f>
        <v>0</v>
      </c>
      <c r="I1231">
        <f>IFERROR(VLOOKUP(A1231,[5]数据处理!$A:$B,2,0),0)</f>
        <v>3</v>
      </c>
      <c r="J1231" s="30">
        <f>IFERROR(VLOOKUP(A1231,[5]数据处理!$A:$D,4,0),0)</f>
        <v>0</v>
      </c>
      <c r="K1231" s="30">
        <f>IFERROR(VLOOKUP(A1231,[5]数据处理!$A:$E,5,0),0)</f>
        <v>0</v>
      </c>
      <c r="L1231" s="30">
        <f>IFERROR(VLOOKUP(A1231,[5]数据处理!$A:$G,7,0),0)</f>
        <v>0</v>
      </c>
      <c r="M1231">
        <f t="shared" si="324"/>
        <v>3</v>
      </c>
      <c r="N1231">
        <f>IFERROR(VLOOKUP(A1231,[5]数据处理!$A:$C,3,0),0)</f>
        <v>0</v>
      </c>
      <c r="O1231">
        <f>IFERROR(VLOOKUP($A1231,[5]数据处理!$A:$N,14,0),0)</f>
        <v>3</v>
      </c>
      <c r="P1231" t="str">
        <f>IFERROR(VLOOKUP($A1231,[3]库存报告使用数据!$A$1:$B$65536,2,0),"")</f>
        <v/>
      </c>
      <c r="Q1231" t="str">
        <f>IFERROR(VLOOKUP($A1231,[3]库存报告使用数据!$A$1:$E$65536,5,0),"")</f>
        <v/>
      </c>
      <c r="R1231" t="str">
        <f>IFERROR(VLOOKUP($A1231,[3]库存报告使用数据!$A$1:$H$65536,8,0),"")</f>
        <v/>
      </c>
      <c r="S1231" t="str">
        <f>IFERROR(VLOOKUP($A1231,[3]库存报告使用数据!$A$1:$K$65536,11,0),"")</f>
        <v/>
      </c>
      <c r="T1231" t="str">
        <f>IFERROR(VLOOKUP($A1231,[3]库存报告使用数据!$A$1:$C$65536,3,0),"")</f>
        <v/>
      </c>
      <c r="U1231" t="str">
        <f>IFERROR(VLOOKUP($A1231,[3]库存报告使用数据!$A$1:$F$65536,6,0),"")</f>
        <v/>
      </c>
      <c r="V1231" t="str">
        <f>IFERROR(VLOOKUP($A1231,[3]库存报告使用数据!$A$1:$I$65536,9,0),"")</f>
        <v/>
      </c>
      <c r="W1231" t="str">
        <f>IFERROR(VLOOKUP($A1231,[3]库存报告使用数据!$A$1:$L$65536,12,0),"")</f>
        <v/>
      </c>
      <c r="X1231" s="20" t="str">
        <f t="shared" si="325"/>
        <v/>
      </c>
      <c r="Y1231" s="20" t="str">
        <f t="shared" si="326"/>
        <v/>
      </c>
      <c r="Z1231" s="20" t="str">
        <f t="shared" si="327"/>
        <v/>
      </c>
      <c r="AA1231" s="20" t="str">
        <f t="shared" si="328"/>
        <v/>
      </c>
      <c r="AB1231" t="str">
        <f>IFERROR(VLOOKUP($A1231,[3]库存报告使用数据!$A$1:$D$65536,4,0),"")</f>
        <v/>
      </c>
      <c r="AC1231" t="str">
        <f>IFERROR(VLOOKUP($A1231,[3]库存报告使用数据!$A$1:$G$65536,7,0),"")</f>
        <v/>
      </c>
      <c r="AD1231" t="str">
        <f>IFERROR(VLOOKUP($A1231,[3]库存报告使用数据!$A$1:$J$65536,10,0),"")</f>
        <v/>
      </c>
      <c r="AE1231" t="str">
        <f>IFERROR(VLOOKUP($A1231,[3]库存报告使用数据!$A$1:$M$65536,13,0),"")</f>
        <v/>
      </c>
      <c r="AF1231" s="20" t="str">
        <f t="shared" si="329"/>
        <v/>
      </c>
      <c r="AG1231" s="20" t="str">
        <f t="shared" si="330"/>
        <v/>
      </c>
      <c r="AH1231" s="20" t="str">
        <f t="shared" si="331"/>
        <v/>
      </c>
      <c r="AI1231" s="20" t="str">
        <f t="shared" si="332"/>
        <v/>
      </c>
      <c r="AJ1231">
        <f>IFERROR(VLOOKUP($B1231,[4]库存报告使用数据!$A$1:$B$65536,2,0),0)</f>
        <v>3</v>
      </c>
      <c r="AK1231">
        <f>IFERROR(VLOOKUP($B1231,[4]库存报告使用数据!$A$1:$C$65536,3,0),)</f>
        <v>8</v>
      </c>
      <c r="AL1231">
        <f>IFERROR(VLOOKUP($B1231,[4]库存报告使用数据!$A$1:$D$65536,4,0),)</f>
        <v>0</v>
      </c>
      <c r="AM1231">
        <f>IFERROR(VLOOKUP($B1231,[4]库存报告使用数据!$A$1:$E$65536,5,0),)</f>
        <v>6</v>
      </c>
      <c r="AN1231" s="20">
        <f t="shared" si="333"/>
        <v>0</v>
      </c>
      <c r="AO1231" s="20">
        <f t="shared" si="334"/>
        <v>0</v>
      </c>
      <c r="AP1231" s="20" t="str">
        <f t="shared" si="335"/>
        <v/>
      </c>
      <c r="AQ1231" s="20">
        <f t="shared" si="336"/>
        <v>0</v>
      </c>
      <c r="AR1231" s="32">
        <f t="shared" si="337"/>
        <v>0</v>
      </c>
      <c r="AS1231" s="32">
        <f t="shared" si="338"/>
        <v>0</v>
      </c>
      <c r="AT1231" s="32">
        <f t="shared" si="339"/>
        <v>3</v>
      </c>
      <c r="AU1231" s="28" t="str">
        <f t="shared" si="340"/>
        <v>库存为3</v>
      </c>
      <c r="AV1231" s="34" t="str">
        <f>IFERROR(时间!$B$4+AU1231,"上周无销量")</f>
        <v>上周无销量</v>
      </c>
    </row>
    <row r="1232" spans="1:48">
      <c r="A1232" s="18" t="s">
        <v>1277</v>
      </c>
      <c r="B1232" t="str">
        <f>VLOOKUP(A1232,'[1]sku-asin（子）'!$A:$B,2,0)</f>
        <v>B078M6S3S5</v>
      </c>
      <c r="C1232" t="str">
        <f>VLOOKUP(A1232,'[1]子sku-父sku'!$A:$B,2,0)</f>
        <v>MY-SB026</v>
      </c>
      <c r="D1232" s="28">
        <f>IFERROR(VLOOKUP(A1232,[2]库存报告使用数据处理!$A:$C,3,0),0)</f>
        <v>0</v>
      </c>
      <c r="E1232" s="28">
        <f>IFERROR(VLOOKUP(A1232,[2]库存报告使用数据处理!$A:$D,4,0),0)</f>
        <v>0</v>
      </c>
      <c r="F1232" s="28">
        <f>IFERROR(VLOOKUP(A1232,[2]库存报告使用数据处理!$A:$E,5,0),0)</f>
        <v>0</v>
      </c>
      <c r="G1232" s="28">
        <f>IFERROR(VLOOKUP(A1232,[2]库存报告使用数据处理!$A:$F,6,0),0)</f>
        <v>0</v>
      </c>
      <c r="H1232" s="29">
        <f>IFERROR(VLOOKUP(A1232,[2]库存报告使用数据处理!$A:$G,7,0),0)</f>
        <v>0</v>
      </c>
      <c r="I1232">
        <f>IFERROR(VLOOKUP(A1232,[5]数据处理!$A:$B,2,0),0)</f>
        <v>1</v>
      </c>
      <c r="J1232" s="30">
        <f>IFERROR(VLOOKUP(A1232,[5]数据处理!$A:$D,4,0),0)</f>
        <v>0</v>
      </c>
      <c r="K1232" s="30">
        <f>IFERROR(VLOOKUP(A1232,[5]数据处理!$A:$E,5,0),0)</f>
        <v>0</v>
      </c>
      <c r="L1232" s="30">
        <f>IFERROR(VLOOKUP(A1232,[5]数据处理!$A:$G,7,0),0)</f>
        <v>0</v>
      </c>
      <c r="M1232">
        <f t="shared" si="324"/>
        <v>1</v>
      </c>
      <c r="N1232">
        <f>IFERROR(VLOOKUP(A1232,[5]数据处理!$A:$C,3,0),0)</f>
        <v>0</v>
      </c>
      <c r="O1232">
        <f>IFERROR(VLOOKUP($A1232,[5]数据处理!$A:$N,14,0),0)</f>
        <v>1</v>
      </c>
      <c r="P1232">
        <f>IFERROR(VLOOKUP($A1232,[3]库存报告使用数据!$A$1:$B$65536,2,0),"")</f>
        <v>1091</v>
      </c>
      <c r="Q1232">
        <f>IFERROR(VLOOKUP($A1232,[3]库存报告使用数据!$A$1:$E$65536,5,0),"")</f>
        <v>1414</v>
      </c>
      <c r="R1232">
        <f>IFERROR(VLOOKUP($A1232,[3]库存报告使用数据!$A$1:$H$65536,8,0),"")</f>
        <v>1603</v>
      </c>
      <c r="S1232">
        <f>IFERROR(VLOOKUP($A1232,[3]库存报告使用数据!$A$1:$K$65536,11,0),"")</f>
        <v>1199</v>
      </c>
      <c r="T1232">
        <f>IFERROR(VLOOKUP($A1232,[3]库存报告使用数据!$A$1:$C$65536,3,0),"")</f>
        <v>8</v>
      </c>
      <c r="U1232">
        <f>IFERROR(VLOOKUP($A1232,[3]库存报告使用数据!$A$1:$F$65536,6,0),"")</f>
        <v>4</v>
      </c>
      <c r="V1232">
        <f>IFERROR(VLOOKUP($A1232,[3]库存报告使用数据!$A$1:$I$65536,9,0),"")</f>
        <v>7</v>
      </c>
      <c r="W1232">
        <f>IFERROR(VLOOKUP($A1232,[3]库存报告使用数据!$A$1:$L$65536,12,0),"")</f>
        <v>5</v>
      </c>
      <c r="X1232" s="20">
        <f t="shared" si="325"/>
        <v>0.0073327222731439</v>
      </c>
      <c r="Y1232" s="20">
        <f t="shared" si="326"/>
        <v>0.00282885431400283</v>
      </c>
      <c r="Z1232" s="20">
        <f t="shared" si="327"/>
        <v>0.00436681222707424</v>
      </c>
      <c r="AA1232" s="20">
        <f t="shared" si="328"/>
        <v>0.00417014178482068</v>
      </c>
      <c r="AB1232">
        <f>IFERROR(VLOOKUP($A1232,[3]库存报告使用数据!$A$1:$D$65536,4,0),"")</f>
        <v>1.47625</v>
      </c>
      <c r="AC1232">
        <f>IFERROR(VLOOKUP($A1232,[3]库存报告使用数据!$A$1:$G$65536,7,0),"")</f>
        <v>0.15</v>
      </c>
      <c r="AD1232">
        <f>IFERROR(VLOOKUP($A1232,[3]库存报告使用数据!$A$1:$J$65536,10,0),"")</f>
        <v>0</v>
      </c>
      <c r="AE1232">
        <f>IFERROR(VLOOKUP($A1232,[3]库存报告使用数据!$A$1:$M$65536,13,0),"")</f>
        <v>0.51</v>
      </c>
      <c r="AF1232" s="20" t="str">
        <f t="shared" si="329"/>
        <v>无销售广告费为1.47625</v>
      </c>
      <c r="AG1232" s="20" t="str">
        <f t="shared" si="330"/>
        <v>无销售广告费为0.15</v>
      </c>
      <c r="AH1232" s="20" t="str">
        <f t="shared" si="331"/>
        <v/>
      </c>
      <c r="AI1232" s="20" t="str">
        <f t="shared" si="332"/>
        <v>无销售广告费为0.51</v>
      </c>
      <c r="AJ1232">
        <f>IFERROR(VLOOKUP($B1232,[4]库存报告使用数据!$A$1:$B$65536,2,0),0)</f>
        <v>5</v>
      </c>
      <c r="AK1232">
        <f>IFERROR(VLOOKUP($B1232,[4]库存报告使用数据!$A$1:$C$65536,3,0),)</f>
        <v>10</v>
      </c>
      <c r="AL1232">
        <f>IFERROR(VLOOKUP($B1232,[4]库存报告使用数据!$A$1:$D$65536,4,0),)</f>
        <v>6</v>
      </c>
      <c r="AM1232">
        <f>IFERROR(VLOOKUP($B1232,[4]库存报告使用数据!$A$1:$E$65536,5,0),)</f>
        <v>14</v>
      </c>
      <c r="AN1232" s="20">
        <f t="shared" si="333"/>
        <v>0</v>
      </c>
      <c r="AO1232" s="20">
        <f t="shared" si="334"/>
        <v>0</v>
      </c>
      <c r="AP1232" s="20">
        <f t="shared" si="335"/>
        <v>0</v>
      </c>
      <c r="AQ1232" s="20">
        <f t="shared" si="336"/>
        <v>0</v>
      </c>
      <c r="AR1232" s="32">
        <f t="shared" si="337"/>
        <v>0</v>
      </c>
      <c r="AS1232" s="32">
        <f t="shared" si="338"/>
        <v>0</v>
      </c>
      <c r="AT1232" s="32">
        <f t="shared" si="339"/>
        <v>1</v>
      </c>
      <c r="AU1232" s="28" t="str">
        <f t="shared" si="340"/>
        <v>库存为1</v>
      </c>
      <c r="AV1232" s="34" t="str">
        <f>IFERROR(时间!$B$4+AU1232,"上周无销量")</f>
        <v>上周无销量</v>
      </c>
    </row>
    <row r="1233" spans="1:48">
      <c r="A1233" s="18" t="s">
        <v>1278</v>
      </c>
      <c r="B1233" t="str">
        <f>VLOOKUP(A1233,'[1]sku-asin（子）'!$A:$B,2,0)</f>
        <v>B078M83WSP</v>
      </c>
      <c r="C1233" t="str">
        <f>VLOOKUP(A1233,'[1]子sku-父sku'!$A:$B,2,0)</f>
        <v>MY-SB027</v>
      </c>
      <c r="D1233" s="28">
        <f>IFERROR(VLOOKUP(A1233,[2]库存报告使用数据处理!$A:$C,3,0),0)</f>
        <v>0</v>
      </c>
      <c r="E1233" s="28">
        <f>IFERROR(VLOOKUP(A1233,[2]库存报告使用数据处理!$A:$D,4,0),0)</f>
        <v>0</v>
      </c>
      <c r="F1233" s="28">
        <f>IFERROR(VLOOKUP(A1233,[2]库存报告使用数据处理!$A:$E,5,0),0)</f>
        <v>0</v>
      </c>
      <c r="G1233" s="28">
        <f>IFERROR(VLOOKUP(A1233,[2]库存报告使用数据处理!$A:$F,6,0),0)</f>
        <v>0</v>
      </c>
      <c r="H1233" s="29">
        <f>IFERROR(VLOOKUP(A1233,[2]库存报告使用数据处理!$A:$G,7,0),0)</f>
        <v>0</v>
      </c>
      <c r="I1233">
        <f>IFERROR(VLOOKUP(A1233,[5]数据处理!$A:$B,2,0),0)</f>
        <v>0</v>
      </c>
      <c r="J1233" s="30">
        <f>IFERROR(VLOOKUP(A1233,[5]数据处理!$A:$D,4,0),0)</f>
        <v>0</v>
      </c>
      <c r="K1233" s="30">
        <f>IFERROR(VLOOKUP(A1233,[5]数据处理!$A:$E,5,0),0)</f>
        <v>0</v>
      </c>
      <c r="L1233" s="30">
        <f>IFERROR(VLOOKUP(A1233,[5]数据处理!$A:$G,7,0),0)</f>
        <v>0</v>
      </c>
      <c r="M1233">
        <f t="shared" si="324"/>
        <v>0</v>
      </c>
      <c r="N1233">
        <f>IFERROR(VLOOKUP(A1233,[5]数据处理!$A:$C,3,0),0)</f>
        <v>0</v>
      </c>
      <c r="O1233">
        <f>IFERROR(VLOOKUP($A1233,[5]数据处理!$A:$N,14,0),0)</f>
        <v>0</v>
      </c>
      <c r="P1233" t="str">
        <f>IFERROR(VLOOKUP($A1233,[3]库存报告使用数据!$A$1:$B$65536,2,0),"")</f>
        <v/>
      </c>
      <c r="Q1233" t="str">
        <f>IFERROR(VLOOKUP($A1233,[3]库存报告使用数据!$A$1:$E$65536,5,0),"")</f>
        <v/>
      </c>
      <c r="R1233" t="str">
        <f>IFERROR(VLOOKUP($A1233,[3]库存报告使用数据!$A$1:$H$65536,8,0),"")</f>
        <v/>
      </c>
      <c r="S1233" t="str">
        <f>IFERROR(VLOOKUP($A1233,[3]库存报告使用数据!$A$1:$K$65536,11,0),"")</f>
        <v/>
      </c>
      <c r="T1233" t="str">
        <f>IFERROR(VLOOKUP($A1233,[3]库存报告使用数据!$A$1:$C$65536,3,0),"")</f>
        <v/>
      </c>
      <c r="U1233" t="str">
        <f>IFERROR(VLOOKUP($A1233,[3]库存报告使用数据!$A$1:$F$65536,6,0),"")</f>
        <v/>
      </c>
      <c r="V1233" t="str">
        <f>IFERROR(VLOOKUP($A1233,[3]库存报告使用数据!$A$1:$I$65536,9,0),"")</f>
        <v/>
      </c>
      <c r="W1233" t="str">
        <f>IFERROR(VLOOKUP($A1233,[3]库存报告使用数据!$A$1:$L$65536,12,0),"")</f>
        <v/>
      </c>
      <c r="X1233" s="20" t="str">
        <f t="shared" si="325"/>
        <v/>
      </c>
      <c r="Y1233" s="20" t="str">
        <f t="shared" si="326"/>
        <v/>
      </c>
      <c r="Z1233" s="20" t="str">
        <f t="shared" si="327"/>
        <v/>
      </c>
      <c r="AA1233" s="20" t="str">
        <f t="shared" si="328"/>
        <v/>
      </c>
      <c r="AB1233" t="str">
        <f>IFERROR(VLOOKUP($A1233,[3]库存报告使用数据!$A$1:$D$65536,4,0),"")</f>
        <v/>
      </c>
      <c r="AC1233" t="str">
        <f>IFERROR(VLOOKUP($A1233,[3]库存报告使用数据!$A$1:$G$65536,7,0),"")</f>
        <v/>
      </c>
      <c r="AD1233" t="str">
        <f>IFERROR(VLOOKUP($A1233,[3]库存报告使用数据!$A$1:$J$65536,10,0),"")</f>
        <v/>
      </c>
      <c r="AE1233" t="str">
        <f>IFERROR(VLOOKUP($A1233,[3]库存报告使用数据!$A$1:$M$65536,13,0),"")</f>
        <v/>
      </c>
      <c r="AF1233" s="20" t="str">
        <f t="shared" si="329"/>
        <v/>
      </c>
      <c r="AG1233" s="20" t="str">
        <f t="shared" si="330"/>
        <v/>
      </c>
      <c r="AH1233" s="20" t="str">
        <f t="shared" si="331"/>
        <v/>
      </c>
      <c r="AI1233" s="20" t="str">
        <f t="shared" si="332"/>
        <v/>
      </c>
      <c r="AJ1233">
        <f>IFERROR(VLOOKUP($B1233,[4]库存报告使用数据!$A$1:$B$65536,2,0),0)</f>
        <v>0</v>
      </c>
      <c r="AK1233">
        <f>IFERROR(VLOOKUP($B1233,[4]库存报告使用数据!$A$1:$C$65536,3,0),)</f>
        <v>0</v>
      </c>
      <c r="AL1233">
        <f>IFERROR(VLOOKUP($B1233,[4]库存报告使用数据!$A$1:$D$65536,4,0),)</f>
        <v>0</v>
      </c>
      <c r="AM1233">
        <f>IFERROR(VLOOKUP($B1233,[4]库存报告使用数据!$A$1:$E$65536,5,0),)</f>
        <v>0</v>
      </c>
      <c r="AN1233" s="20" t="str">
        <f t="shared" si="333"/>
        <v/>
      </c>
      <c r="AO1233" s="20" t="str">
        <f t="shared" si="334"/>
        <v/>
      </c>
      <c r="AP1233" s="20" t="str">
        <f t="shared" si="335"/>
        <v/>
      </c>
      <c r="AQ1233" s="20" t="str">
        <f t="shared" si="336"/>
        <v/>
      </c>
      <c r="AR1233" s="32">
        <f t="shared" si="337"/>
        <v>0</v>
      </c>
      <c r="AS1233" s="32">
        <f t="shared" si="338"/>
        <v>0</v>
      </c>
      <c r="AT1233" s="32">
        <f t="shared" si="339"/>
        <v>0</v>
      </c>
      <c r="AU1233" s="28" t="str">
        <f t="shared" si="340"/>
        <v>库存为0</v>
      </c>
      <c r="AV1233" s="34" t="str">
        <f>IFERROR(时间!$B$4+AU1233,"上周无销量")</f>
        <v>上周无销量</v>
      </c>
    </row>
    <row r="1234" spans="1:48">
      <c r="A1234" s="18" t="s">
        <v>1279</v>
      </c>
      <c r="B1234" t="str">
        <f>VLOOKUP(A1234,'[1]sku-asin（子）'!$A:$B,2,0)</f>
        <v>B078M76W64</v>
      </c>
      <c r="C1234" t="str">
        <f>VLOOKUP(A1234,'[1]子sku-父sku'!$A:$B,2,0)</f>
        <v>MY-SB027</v>
      </c>
      <c r="D1234" s="28">
        <f>IFERROR(VLOOKUP(A1234,[2]库存报告使用数据处理!$A:$C,3,0),0)</f>
        <v>0</v>
      </c>
      <c r="E1234" s="28">
        <f>IFERROR(VLOOKUP(A1234,[2]库存报告使用数据处理!$A:$D,4,0),0)</f>
        <v>0</v>
      </c>
      <c r="F1234" s="28">
        <f>IFERROR(VLOOKUP(A1234,[2]库存报告使用数据处理!$A:$E,5,0),0)</f>
        <v>0</v>
      </c>
      <c r="G1234" s="28">
        <f>IFERROR(VLOOKUP(A1234,[2]库存报告使用数据处理!$A:$F,6,0),0)</f>
        <v>1</v>
      </c>
      <c r="H1234" s="29">
        <f>IFERROR(VLOOKUP(A1234,[2]库存报告使用数据处理!$A:$G,7,0),0)</f>
        <v>21.5</v>
      </c>
      <c r="I1234">
        <f>IFERROR(VLOOKUP(A1234,[5]数据处理!$A:$B,2,0),0)</f>
        <v>0</v>
      </c>
      <c r="J1234" s="30">
        <f>IFERROR(VLOOKUP(A1234,[5]数据处理!$A:$D,4,0),0)</f>
        <v>0</v>
      </c>
      <c r="K1234" s="30">
        <f>IFERROR(VLOOKUP(A1234,[5]数据处理!$A:$E,5,0),0)</f>
        <v>0</v>
      </c>
      <c r="L1234" s="30">
        <f>IFERROR(VLOOKUP(A1234,[5]数据处理!$A:$G,7,0),0)</f>
        <v>0</v>
      </c>
      <c r="M1234">
        <f t="shared" si="324"/>
        <v>0</v>
      </c>
      <c r="N1234">
        <f>IFERROR(VLOOKUP(A1234,[5]数据处理!$A:$C,3,0),0)</f>
        <v>0</v>
      </c>
      <c r="O1234">
        <f>IFERROR(VLOOKUP($A1234,[5]数据处理!$A:$N,14,0),0)</f>
        <v>0</v>
      </c>
      <c r="P1234" t="str">
        <f>IFERROR(VLOOKUP($A1234,[3]库存报告使用数据!$A$1:$B$65536,2,0),"")</f>
        <v/>
      </c>
      <c r="Q1234" t="str">
        <f>IFERROR(VLOOKUP($A1234,[3]库存报告使用数据!$A$1:$E$65536,5,0),"")</f>
        <v/>
      </c>
      <c r="R1234" t="str">
        <f>IFERROR(VLOOKUP($A1234,[3]库存报告使用数据!$A$1:$H$65536,8,0),"")</f>
        <v/>
      </c>
      <c r="S1234" t="str">
        <f>IFERROR(VLOOKUP($A1234,[3]库存报告使用数据!$A$1:$K$65536,11,0),"")</f>
        <v/>
      </c>
      <c r="T1234" t="str">
        <f>IFERROR(VLOOKUP($A1234,[3]库存报告使用数据!$A$1:$C$65536,3,0),"")</f>
        <v/>
      </c>
      <c r="U1234" t="str">
        <f>IFERROR(VLOOKUP($A1234,[3]库存报告使用数据!$A$1:$F$65536,6,0),"")</f>
        <v/>
      </c>
      <c r="V1234" t="str">
        <f>IFERROR(VLOOKUP($A1234,[3]库存报告使用数据!$A$1:$I$65536,9,0),"")</f>
        <v/>
      </c>
      <c r="W1234" t="str">
        <f>IFERROR(VLOOKUP($A1234,[3]库存报告使用数据!$A$1:$L$65536,12,0),"")</f>
        <v/>
      </c>
      <c r="X1234" s="20" t="str">
        <f t="shared" si="325"/>
        <v/>
      </c>
      <c r="Y1234" s="20" t="str">
        <f t="shared" si="326"/>
        <v/>
      </c>
      <c r="Z1234" s="20" t="str">
        <f t="shared" si="327"/>
        <v/>
      </c>
      <c r="AA1234" s="20" t="str">
        <f t="shared" si="328"/>
        <v/>
      </c>
      <c r="AB1234" t="str">
        <f>IFERROR(VLOOKUP($A1234,[3]库存报告使用数据!$A$1:$D$65536,4,0),"")</f>
        <v/>
      </c>
      <c r="AC1234" t="str">
        <f>IFERROR(VLOOKUP($A1234,[3]库存报告使用数据!$A$1:$G$65536,7,0),"")</f>
        <v/>
      </c>
      <c r="AD1234" t="str">
        <f>IFERROR(VLOOKUP($A1234,[3]库存报告使用数据!$A$1:$J$65536,10,0),"")</f>
        <v/>
      </c>
      <c r="AE1234" t="str">
        <f>IFERROR(VLOOKUP($A1234,[3]库存报告使用数据!$A$1:$M$65536,13,0),"")</f>
        <v/>
      </c>
      <c r="AF1234" s="20" t="str">
        <f t="shared" si="329"/>
        <v/>
      </c>
      <c r="AG1234" s="20" t="str">
        <f t="shared" si="330"/>
        <v/>
      </c>
      <c r="AH1234" s="20" t="str">
        <f t="shared" si="331"/>
        <v/>
      </c>
      <c r="AI1234" s="20" t="str">
        <f t="shared" si="332"/>
        <v/>
      </c>
      <c r="AJ1234">
        <f>IFERROR(VLOOKUP($B1234,[4]库存报告使用数据!$A$1:$B$65536,2,0),0)</f>
        <v>0</v>
      </c>
      <c r="AK1234">
        <f>IFERROR(VLOOKUP($B1234,[4]库存报告使用数据!$A$1:$C$65536,3,0),)</f>
        <v>0</v>
      </c>
      <c r="AL1234">
        <f>IFERROR(VLOOKUP($B1234,[4]库存报告使用数据!$A$1:$D$65536,4,0),)</f>
        <v>0</v>
      </c>
      <c r="AM1234">
        <f>IFERROR(VLOOKUP($B1234,[4]库存报告使用数据!$A$1:$E$65536,5,0),)</f>
        <v>10</v>
      </c>
      <c r="AN1234" s="20" t="str">
        <f t="shared" si="333"/>
        <v/>
      </c>
      <c r="AO1234" s="20" t="str">
        <f t="shared" si="334"/>
        <v/>
      </c>
      <c r="AP1234" s="20" t="str">
        <f t="shared" si="335"/>
        <v/>
      </c>
      <c r="AQ1234" s="20">
        <f t="shared" si="336"/>
        <v>0.1</v>
      </c>
      <c r="AR1234" s="32">
        <f t="shared" si="337"/>
        <v>0</v>
      </c>
      <c r="AS1234" s="32">
        <f t="shared" si="338"/>
        <v>0</v>
      </c>
      <c r="AT1234" s="32">
        <f t="shared" si="339"/>
        <v>0</v>
      </c>
      <c r="AU1234" s="28" t="str">
        <f t="shared" si="340"/>
        <v>库存为0</v>
      </c>
      <c r="AV1234" s="34" t="str">
        <f>IFERROR(时间!$B$4+AU1234,"上周无销量")</f>
        <v>上周无销量</v>
      </c>
    </row>
    <row r="1235" spans="1:48">
      <c r="A1235" s="18" t="s">
        <v>1280</v>
      </c>
      <c r="B1235" t="str">
        <f>VLOOKUP(A1235,'[1]sku-asin（子）'!$A:$B,2,0)</f>
        <v>B078LY8HK1</v>
      </c>
      <c r="C1235" t="str">
        <f>VLOOKUP(A1235,'[1]子sku-父sku'!$A:$B,2,0)</f>
        <v>MY-SB027</v>
      </c>
      <c r="D1235" s="28">
        <f>IFERROR(VLOOKUP(A1235,[2]库存报告使用数据处理!$A:$C,3,0),0)</f>
        <v>0</v>
      </c>
      <c r="E1235" s="28">
        <f>IFERROR(VLOOKUP(A1235,[2]库存报告使用数据处理!$A:$D,4,0),0)</f>
        <v>0</v>
      </c>
      <c r="F1235" s="28">
        <f>IFERROR(VLOOKUP(A1235,[2]库存报告使用数据处理!$A:$E,5,0),0)</f>
        <v>0</v>
      </c>
      <c r="G1235" s="28">
        <f>IFERROR(VLOOKUP(A1235,[2]库存报告使用数据处理!$A:$F,6,0),0)</f>
        <v>0</v>
      </c>
      <c r="H1235" s="29">
        <f>IFERROR(VLOOKUP(A1235,[2]库存报告使用数据处理!$A:$G,7,0),0)</f>
        <v>0</v>
      </c>
      <c r="I1235">
        <f>IFERROR(VLOOKUP(A1235,[5]数据处理!$A:$B,2,0),0)</f>
        <v>0</v>
      </c>
      <c r="J1235" s="30">
        <f>IFERROR(VLOOKUP(A1235,[5]数据处理!$A:$D,4,0),0)</f>
        <v>0</v>
      </c>
      <c r="K1235" s="30">
        <f>IFERROR(VLOOKUP(A1235,[5]数据处理!$A:$E,5,0),0)</f>
        <v>0</v>
      </c>
      <c r="L1235" s="30">
        <f>IFERROR(VLOOKUP(A1235,[5]数据处理!$A:$G,7,0),0)</f>
        <v>0</v>
      </c>
      <c r="M1235">
        <f t="shared" si="324"/>
        <v>0</v>
      </c>
      <c r="N1235">
        <f>IFERROR(VLOOKUP(A1235,[5]数据处理!$A:$C,3,0),0)</f>
        <v>0</v>
      </c>
      <c r="O1235">
        <f>IFERROR(VLOOKUP($A1235,[5]数据处理!$A:$N,14,0),0)</f>
        <v>0</v>
      </c>
      <c r="P1235" t="str">
        <f>IFERROR(VLOOKUP($A1235,[3]库存报告使用数据!$A$1:$B$65536,2,0),"")</f>
        <v/>
      </c>
      <c r="Q1235" t="str">
        <f>IFERROR(VLOOKUP($A1235,[3]库存报告使用数据!$A$1:$E$65536,5,0),"")</f>
        <v/>
      </c>
      <c r="R1235" t="str">
        <f>IFERROR(VLOOKUP($A1235,[3]库存报告使用数据!$A$1:$H$65536,8,0),"")</f>
        <v/>
      </c>
      <c r="S1235" t="str">
        <f>IFERROR(VLOOKUP($A1235,[3]库存报告使用数据!$A$1:$K$65536,11,0),"")</f>
        <v/>
      </c>
      <c r="T1235" t="str">
        <f>IFERROR(VLOOKUP($A1235,[3]库存报告使用数据!$A$1:$C$65536,3,0),"")</f>
        <v/>
      </c>
      <c r="U1235" t="str">
        <f>IFERROR(VLOOKUP($A1235,[3]库存报告使用数据!$A$1:$F$65536,6,0),"")</f>
        <v/>
      </c>
      <c r="V1235" t="str">
        <f>IFERROR(VLOOKUP($A1235,[3]库存报告使用数据!$A$1:$I$65536,9,0),"")</f>
        <v/>
      </c>
      <c r="W1235" t="str">
        <f>IFERROR(VLOOKUP($A1235,[3]库存报告使用数据!$A$1:$L$65536,12,0),"")</f>
        <v/>
      </c>
      <c r="X1235" s="20" t="str">
        <f t="shared" si="325"/>
        <v/>
      </c>
      <c r="Y1235" s="20" t="str">
        <f t="shared" si="326"/>
        <v/>
      </c>
      <c r="Z1235" s="20" t="str">
        <f t="shared" si="327"/>
        <v/>
      </c>
      <c r="AA1235" s="20" t="str">
        <f t="shared" si="328"/>
        <v/>
      </c>
      <c r="AB1235" t="str">
        <f>IFERROR(VLOOKUP($A1235,[3]库存报告使用数据!$A$1:$D$65536,4,0),"")</f>
        <v/>
      </c>
      <c r="AC1235" t="str">
        <f>IFERROR(VLOOKUP($A1235,[3]库存报告使用数据!$A$1:$G$65536,7,0),"")</f>
        <v/>
      </c>
      <c r="AD1235" t="str">
        <f>IFERROR(VLOOKUP($A1235,[3]库存报告使用数据!$A$1:$J$65536,10,0),"")</f>
        <v/>
      </c>
      <c r="AE1235" t="str">
        <f>IFERROR(VLOOKUP($A1235,[3]库存报告使用数据!$A$1:$M$65536,13,0),"")</f>
        <v/>
      </c>
      <c r="AF1235" s="20" t="str">
        <f t="shared" si="329"/>
        <v/>
      </c>
      <c r="AG1235" s="20" t="str">
        <f t="shared" si="330"/>
        <v/>
      </c>
      <c r="AH1235" s="20" t="str">
        <f t="shared" si="331"/>
        <v/>
      </c>
      <c r="AI1235" s="20" t="str">
        <f t="shared" si="332"/>
        <v/>
      </c>
      <c r="AJ1235">
        <f>IFERROR(VLOOKUP($B1235,[4]库存报告使用数据!$A$1:$B$65536,2,0),0)</f>
        <v>0</v>
      </c>
      <c r="AK1235">
        <f>IFERROR(VLOOKUP($B1235,[4]库存报告使用数据!$A$1:$C$65536,3,0),)</f>
        <v>0</v>
      </c>
      <c r="AL1235">
        <f>IFERROR(VLOOKUP($B1235,[4]库存报告使用数据!$A$1:$D$65536,4,0),)</f>
        <v>0</v>
      </c>
      <c r="AM1235">
        <f>IFERROR(VLOOKUP($B1235,[4]库存报告使用数据!$A$1:$E$65536,5,0),)</f>
        <v>0</v>
      </c>
      <c r="AN1235" s="20" t="str">
        <f t="shared" si="333"/>
        <v/>
      </c>
      <c r="AO1235" s="20" t="str">
        <f t="shared" si="334"/>
        <v/>
      </c>
      <c r="AP1235" s="20" t="str">
        <f t="shared" si="335"/>
        <v/>
      </c>
      <c r="AQ1235" s="20" t="str">
        <f t="shared" si="336"/>
        <v/>
      </c>
      <c r="AR1235" s="32">
        <f t="shared" si="337"/>
        <v>0</v>
      </c>
      <c r="AS1235" s="32">
        <f t="shared" si="338"/>
        <v>0</v>
      </c>
      <c r="AT1235" s="32">
        <f t="shared" si="339"/>
        <v>0</v>
      </c>
      <c r="AU1235" s="28" t="str">
        <f t="shared" si="340"/>
        <v>库存为0</v>
      </c>
      <c r="AV1235" s="34" t="str">
        <f>IFERROR(时间!$B$4+AU1235,"上周无销量")</f>
        <v>上周无销量</v>
      </c>
    </row>
    <row r="1236" spans="1:48">
      <c r="A1236" s="18" t="s">
        <v>1281</v>
      </c>
      <c r="B1236" t="str">
        <f>VLOOKUP(A1236,'[1]sku-asin（子）'!$A:$B,2,0)</f>
        <v>B078LY8P9G</v>
      </c>
      <c r="C1236" t="str">
        <f>VLOOKUP(A1236,'[1]子sku-父sku'!$A:$B,2,0)</f>
        <v>MY-SB027</v>
      </c>
      <c r="D1236" s="28">
        <f>IFERROR(VLOOKUP(A1236,[2]库存报告使用数据处理!$A:$C,3,0),0)</f>
        <v>0</v>
      </c>
      <c r="E1236" s="28">
        <f>IFERROR(VLOOKUP(A1236,[2]库存报告使用数据处理!$A:$D,4,0),0)</f>
        <v>0</v>
      </c>
      <c r="F1236" s="28">
        <f>IFERROR(VLOOKUP(A1236,[2]库存报告使用数据处理!$A:$E,5,0),0)</f>
        <v>0</v>
      </c>
      <c r="G1236" s="28">
        <f>IFERROR(VLOOKUP(A1236,[2]库存报告使用数据处理!$A:$F,6,0),0)</f>
        <v>0</v>
      </c>
      <c r="H1236" s="29">
        <f>IFERROR(VLOOKUP(A1236,[2]库存报告使用数据处理!$A:$G,7,0),0)</f>
        <v>0</v>
      </c>
      <c r="I1236">
        <f>IFERROR(VLOOKUP(A1236,[5]数据处理!$A:$B,2,0),0)</f>
        <v>0</v>
      </c>
      <c r="J1236" s="30">
        <f>IFERROR(VLOOKUP(A1236,[5]数据处理!$A:$D,4,0),0)</f>
        <v>0</v>
      </c>
      <c r="K1236" s="30">
        <f>IFERROR(VLOOKUP(A1236,[5]数据处理!$A:$E,5,0),0)</f>
        <v>0</v>
      </c>
      <c r="L1236" s="30">
        <f>IFERROR(VLOOKUP(A1236,[5]数据处理!$A:$G,7,0),0)</f>
        <v>0</v>
      </c>
      <c r="M1236">
        <f t="shared" si="324"/>
        <v>0</v>
      </c>
      <c r="N1236">
        <f>IFERROR(VLOOKUP(A1236,[5]数据处理!$A:$C,3,0),0)</f>
        <v>0</v>
      </c>
      <c r="O1236">
        <f>IFERROR(VLOOKUP($A1236,[5]数据处理!$A:$N,14,0),0)</f>
        <v>0</v>
      </c>
      <c r="P1236" t="str">
        <f>IFERROR(VLOOKUP($A1236,[3]库存报告使用数据!$A$1:$B$65536,2,0),"")</f>
        <v/>
      </c>
      <c r="Q1236" t="str">
        <f>IFERROR(VLOOKUP($A1236,[3]库存报告使用数据!$A$1:$E$65536,5,0),"")</f>
        <v/>
      </c>
      <c r="R1236" t="str">
        <f>IFERROR(VLOOKUP($A1236,[3]库存报告使用数据!$A$1:$H$65536,8,0),"")</f>
        <v/>
      </c>
      <c r="S1236" t="str">
        <f>IFERROR(VLOOKUP($A1236,[3]库存报告使用数据!$A$1:$K$65536,11,0),"")</f>
        <v/>
      </c>
      <c r="T1236" t="str">
        <f>IFERROR(VLOOKUP($A1236,[3]库存报告使用数据!$A$1:$C$65536,3,0),"")</f>
        <v/>
      </c>
      <c r="U1236" t="str">
        <f>IFERROR(VLOOKUP($A1236,[3]库存报告使用数据!$A$1:$F$65536,6,0),"")</f>
        <v/>
      </c>
      <c r="V1236" t="str">
        <f>IFERROR(VLOOKUP($A1236,[3]库存报告使用数据!$A$1:$I$65536,9,0),"")</f>
        <v/>
      </c>
      <c r="W1236" t="str">
        <f>IFERROR(VLOOKUP($A1236,[3]库存报告使用数据!$A$1:$L$65536,12,0),"")</f>
        <v/>
      </c>
      <c r="X1236" s="20" t="str">
        <f t="shared" si="325"/>
        <v/>
      </c>
      <c r="Y1236" s="20" t="str">
        <f t="shared" si="326"/>
        <v/>
      </c>
      <c r="Z1236" s="20" t="str">
        <f t="shared" si="327"/>
        <v/>
      </c>
      <c r="AA1236" s="20" t="str">
        <f t="shared" si="328"/>
        <v/>
      </c>
      <c r="AB1236" t="str">
        <f>IFERROR(VLOOKUP($A1236,[3]库存报告使用数据!$A$1:$D$65536,4,0),"")</f>
        <v/>
      </c>
      <c r="AC1236" t="str">
        <f>IFERROR(VLOOKUP($A1236,[3]库存报告使用数据!$A$1:$G$65536,7,0),"")</f>
        <v/>
      </c>
      <c r="AD1236" t="str">
        <f>IFERROR(VLOOKUP($A1236,[3]库存报告使用数据!$A$1:$J$65536,10,0),"")</f>
        <v/>
      </c>
      <c r="AE1236" t="str">
        <f>IFERROR(VLOOKUP($A1236,[3]库存报告使用数据!$A$1:$M$65536,13,0),"")</f>
        <v/>
      </c>
      <c r="AF1236" s="20" t="str">
        <f t="shared" si="329"/>
        <v/>
      </c>
      <c r="AG1236" s="20" t="str">
        <f t="shared" si="330"/>
        <v/>
      </c>
      <c r="AH1236" s="20" t="str">
        <f t="shared" si="331"/>
        <v/>
      </c>
      <c r="AI1236" s="20" t="str">
        <f t="shared" si="332"/>
        <v/>
      </c>
      <c r="AJ1236">
        <f>IFERROR(VLOOKUP($B1236,[4]库存报告使用数据!$A$1:$B$65536,2,0),0)</f>
        <v>0</v>
      </c>
      <c r="AK1236">
        <f>IFERROR(VLOOKUP($B1236,[4]库存报告使用数据!$A$1:$C$65536,3,0),)</f>
        <v>0</v>
      </c>
      <c r="AL1236">
        <f>IFERROR(VLOOKUP($B1236,[4]库存报告使用数据!$A$1:$D$65536,4,0),)</f>
        <v>0</v>
      </c>
      <c r="AM1236">
        <f>IFERROR(VLOOKUP($B1236,[4]库存报告使用数据!$A$1:$E$65536,5,0),)</f>
        <v>0</v>
      </c>
      <c r="AN1236" s="20" t="str">
        <f t="shared" si="333"/>
        <v/>
      </c>
      <c r="AO1236" s="20" t="str">
        <f t="shared" si="334"/>
        <v/>
      </c>
      <c r="AP1236" s="20" t="str">
        <f t="shared" si="335"/>
        <v/>
      </c>
      <c r="AQ1236" s="20" t="str">
        <f t="shared" si="336"/>
        <v/>
      </c>
      <c r="AR1236" s="32">
        <f t="shared" si="337"/>
        <v>0</v>
      </c>
      <c r="AS1236" s="32">
        <f t="shared" si="338"/>
        <v>0</v>
      </c>
      <c r="AT1236" s="32">
        <f t="shared" si="339"/>
        <v>0</v>
      </c>
      <c r="AU1236" s="28" t="str">
        <f t="shared" si="340"/>
        <v>库存为0</v>
      </c>
      <c r="AV1236" s="34" t="str">
        <f>IFERROR(时间!$B$4+AU1236,"上周无销量")</f>
        <v>上周无销量</v>
      </c>
    </row>
    <row r="1237" spans="1:48">
      <c r="A1237" s="18" t="s">
        <v>1282</v>
      </c>
      <c r="B1237" t="str">
        <f>VLOOKUP(A1237,'[1]sku-asin（子）'!$A:$B,2,0)</f>
        <v>B078LTVWQR</v>
      </c>
      <c r="C1237" t="str">
        <f>VLOOKUP(A1237,'[1]子sku-父sku'!$A:$B,2,0)</f>
        <v>MY-SB027</v>
      </c>
      <c r="D1237" s="28">
        <f>IFERROR(VLOOKUP(A1237,[2]库存报告使用数据处理!$A:$C,3,0),0)</f>
        <v>0</v>
      </c>
      <c r="E1237" s="28">
        <f>IFERROR(VLOOKUP(A1237,[2]库存报告使用数据处理!$A:$D,4,0),0)</f>
        <v>0</v>
      </c>
      <c r="F1237" s="28">
        <f>IFERROR(VLOOKUP(A1237,[2]库存报告使用数据处理!$A:$E,5,0),0)</f>
        <v>0</v>
      </c>
      <c r="G1237" s="28">
        <f>IFERROR(VLOOKUP(A1237,[2]库存报告使用数据处理!$A:$F,6,0),0)</f>
        <v>0</v>
      </c>
      <c r="H1237" s="29">
        <f>IFERROR(VLOOKUP(A1237,[2]库存报告使用数据处理!$A:$G,7,0),0)</f>
        <v>0</v>
      </c>
      <c r="I1237">
        <f>IFERROR(VLOOKUP(A1237,[5]数据处理!$A:$B,2,0),0)</f>
        <v>0</v>
      </c>
      <c r="J1237" s="30">
        <f>IFERROR(VLOOKUP(A1237,[5]数据处理!$A:$D,4,0),0)</f>
        <v>0</v>
      </c>
      <c r="K1237" s="30">
        <f>IFERROR(VLOOKUP(A1237,[5]数据处理!$A:$E,5,0),0)</f>
        <v>0</v>
      </c>
      <c r="L1237" s="30">
        <f>IFERROR(VLOOKUP(A1237,[5]数据处理!$A:$G,7,0),0)</f>
        <v>0</v>
      </c>
      <c r="M1237">
        <f t="shared" si="324"/>
        <v>0</v>
      </c>
      <c r="N1237">
        <f>IFERROR(VLOOKUP(A1237,[5]数据处理!$A:$C,3,0),0)</f>
        <v>0</v>
      </c>
      <c r="O1237">
        <f>IFERROR(VLOOKUP($A1237,[5]数据处理!$A:$N,14,0),0)</f>
        <v>0</v>
      </c>
      <c r="P1237" t="str">
        <f>IFERROR(VLOOKUP($A1237,[3]库存报告使用数据!$A$1:$B$65536,2,0),"")</f>
        <v/>
      </c>
      <c r="Q1237" t="str">
        <f>IFERROR(VLOOKUP($A1237,[3]库存报告使用数据!$A$1:$E$65536,5,0),"")</f>
        <v/>
      </c>
      <c r="R1237" t="str">
        <f>IFERROR(VLOOKUP($A1237,[3]库存报告使用数据!$A$1:$H$65536,8,0),"")</f>
        <v/>
      </c>
      <c r="S1237" t="str">
        <f>IFERROR(VLOOKUP($A1237,[3]库存报告使用数据!$A$1:$K$65536,11,0),"")</f>
        <v/>
      </c>
      <c r="T1237" t="str">
        <f>IFERROR(VLOOKUP($A1237,[3]库存报告使用数据!$A$1:$C$65536,3,0),"")</f>
        <v/>
      </c>
      <c r="U1237" t="str">
        <f>IFERROR(VLOOKUP($A1237,[3]库存报告使用数据!$A$1:$F$65536,6,0),"")</f>
        <v/>
      </c>
      <c r="V1237" t="str">
        <f>IFERROR(VLOOKUP($A1237,[3]库存报告使用数据!$A$1:$I$65536,9,0),"")</f>
        <v/>
      </c>
      <c r="W1237" t="str">
        <f>IFERROR(VLOOKUP($A1237,[3]库存报告使用数据!$A$1:$L$65536,12,0),"")</f>
        <v/>
      </c>
      <c r="X1237" s="20" t="str">
        <f t="shared" si="325"/>
        <v/>
      </c>
      <c r="Y1237" s="20" t="str">
        <f t="shared" si="326"/>
        <v/>
      </c>
      <c r="Z1237" s="20" t="str">
        <f t="shared" si="327"/>
        <v/>
      </c>
      <c r="AA1237" s="20" t="str">
        <f t="shared" si="328"/>
        <v/>
      </c>
      <c r="AB1237" t="str">
        <f>IFERROR(VLOOKUP($A1237,[3]库存报告使用数据!$A$1:$D$65536,4,0),"")</f>
        <v/>
      </c>
      <c r="AC1237" t="str">
        <f>IFERROR(VLOOKUP($A1237,[3]库存报告使用数据!$A$1:$G$65536,7,0),"")</f>
        <v/>
      </c>
      <c r="AD1237" t="str">
        <f>IFERROR(VLOOKUP($A1237,[3]库存报告使用数据!$A$1:$J$65536,10,0),"")</f>
        <v/>
      </c>
      <c r="AE1237" t="str">
        <f>IFERROR(VLOOKUP($A1237,[3]库存报告使用数据!$A$1:$M$65536,13,0),"")</f>
        <v/>
      </c>
      <c r="AF1237" s="20" t="str">
        <f t="shared" si="329"/>
        <v/>
      </c>
      <c r="AG1237" s="20" t="str">
        <f t="shared" si="330"/>
        <v/>
      </c>
      <c r="AH1237" s="20" t="str">
        <f t="shared" si="331"/>
        <v/>
      </c>
      <c r="AI1237" s="20" t="str">
        <f t="shared" si="332"/>
        <v/>
      </c>
      <c r="AJ1237">
        <f>IFERROR(VLOOKUP($B1237,[4]库存报告使用数据!$A$1:$B$65536,2,0),0)</f>
        <v>0</v>
      </c>
      <c r="AK1237">
        <f>IFERROR(VLOOKUP($B1237,[4]库存报告使用数据!$A$1:$C$65536,3,0),)</f>
        <v>0</v>
      </c>
      <c r="AL1237">
        <f>IFERROR(VLOOKUP($B1237,[4]库存报告使用数据!$A$1:$D$65536,4,0),)</f>
        <v>0</v>
      </c>
      <c r="AM1237">
        <f>IFERROR(VLOOKUP($B1237,[4]库存报告使用数据!$A$1:$E$65536,5,0),)</f>
        <v>0</v>
      </c>
      <c r="AN1237" s="20" t="str">
        <f t="shared" si="333"/>
        <v/>
      </c>
      <c r="AO1237" s="20" t="str">
        <f t="shared" si="334"/>
        <v/>
      </c>
      <c r="AP1237" s="20" t="str">
        <f t="shared" si="335"/>
        <v/>
      </c>
      <c r="AQ1237" s="20" t="str">
        <f t="shared" si="336"/>
        <v/>
      </c>
      <c r="AR1237" s="32">
        <f t="shared" si="337"/>
        <v>0</v>
      </c>
      <c r="AS1237" s="32">
        <f t="shared" si="338"/>
        <v>0</v>
      </c>
      <c r="AT1237" s="32">
        <f t="shared" si="339"/>
        <v>0</v>
      </c>
      <c r="AU1237" s="28" t="str">
        <f t="shared" si="340"/>
        <v>库存为0</v>
      </c>
      <c r="AV1237" s="34" t="str">
        <f>IFERROR(时间!$B$4+AU1237,"上周无销量")</f>
        <v>上周无销量</v>
      </c>
    </row>
    <row r="1238" spans="1:48">
      <c r="A1238" s="18" t="s">
        <v>1283</v>
      </c>
      <c r="B1238" t="str">
        <f>VLOOKUP(A1238,'[1]sku-asin（子）'!$A:$B,2,0)</f>
        <v>B078M8RCHC</v>
      </c>
      <c r="C1238" t="str">
        <f>VLOOKUP(A1238,'[1]子sku-父sku'!$A:$B,2,0)</f>
        <v>MY-SB027</v>
      </c>
      <c r="D1238" s="28">
        <f>IFERROR(VLOOKUP(A1238,[2]库存报告使用数据处理!$A:$C,3,0),0)</f>
        <v>0</v>
      </c>
      <c r="E1238" s="28">
        <f>IFERROR(VLOOKUP(A1238,[2]库存报告使用数据处理!$A:$D,4,0),0)</f>
        <v>0</v>
      </c>
      <c r="F1238" s="28">
        <f>IFERROR(VLOOKUP(A1238,[2]库存报告使用数据处理!$A:$E,5,0),0)</f>
        <v>0</v>
      </c>
      <c r="G1238" s="28">
        <f>IFERROR(VLOOKUP(A1238,[2]库存报告使用数据处理!$A:$F,6,0),0)</f>
        <v>0</v>
      </c>
      <c r="H1238" s="29">
        <f>IFERROR(VLOOKUP(A1238,[2]库存报告使用数据处理!$A:$G,7,0),0)</f>
        <v>0</v>
      </c>
      <c r="I1238">
        <f>IFERROR(VLOOKUP(A1238,[5]数据处理!$A:$B,2,0),0)</f>
        <v>0</v>
      </c>
      <c r="J1238" s="30">
        <f>IFERROR(VLOOKUP(A1238,[5]数据处理!$A:$D,4,0),0)</f>
        <v>0</v>
      </c>
      <c r="K1238" s="30">
        <f>IFERROR(VLOOKUP(A1238,[5]数据处理!$A:$E,5,0),0)</f>
        <v>0</v>
      </c>
      <c r="L1238" s="30">
        <f>IFERROR(VLOOKUP(A1238,[5]数据处理!$A:$G,7,0),0)</f>
        <v>0</v>
      </c>
      <c r="M1238">
        <f t="shared" si="324"/>
        <v>0</v>
      </c>
      <c r="N1238">
        <f>IFERROR(VLOOKUP(A1238,[5]数据处理!$A:$C,3,0),0)</f>
        <v>0</v>
      </c>
      <c r="O1238">
        <f>IFERROR(VLOOKUP($A1238,[5]数据处理!$A:$N,14,0),0)</f>
        <v>0</v>
      </c>
      <c r="P1238" t="str">
        <f>IFERROR(VLOOKUP($A1238,[3]库存报告使用数据!$A$1:$B$65536,2,0),"")</f>
        <v/>
      </c>
      <c r="Q1238" t="str">
        <f>IFERROR(VLOOKUP($A1238,[3]库存报告使用数据!$A$1:$E$65536,5,0),"")</f>
        <v/>
      </c>
      <c r="R1238" t="str">
        <f>IFERROR(VLOOKUP($A1238,[3]库存报告使用数据!$A$1:$H$65536,8,0),"")</f>
        <v/>
      </c>
      <c r="S1238" t="str">
        <f>IFERROR(VLOOKUP($A1238,[3]库存报告使用数据!$A$1:$K$65536,11,0),"")</f>
        <v/>
      </c>
      <c r="T1238" t="str">
        <f>IFERROR(VLOOKUP($A1238,[3]库存报告使用数据!$A$1:$C$65536,3,0),"")</f>
        <v/>
      </c>
      <c r="U1238" t="str">
        <f>IFERROR(VLOOKUP($A1238,[3]库存报告使用数据!$A$1:$F$65536,6,0),"")</f>
        <v/>
      </c>
      <c r="V1238" t="str">
        <f>IFERROR(VLOOKUP($A1238,[3]库存报告使用数据!$A$1:$I$65536,9,0),"")</f>
        <v/>
      </c>
      <c r="W1238" t="str">
        <f>IFERROR(VLOOKUP($A1238,[3]库存报告使用数据!$A$1:$L$65536,12,0),"")</f>
        <v/>
      </c>
      <c r="X1238" s="20" t="str">
        <f t="shared" si="325"/>
        <v/>
      </c>
      <c r="Y1238" s="20" t="str">
        <f t="shared" si="326"/>
        <v/>
      </c>
      <c r="Z1238" s="20" t="str">
        <f t="shared" si="327"/>
        <v/>
      </c>
      <c r="AA1238" s="20" t="str">
        <f t="shared" si="328"/>
        <v/>
      </c>
      <c r="AB1238" t="str">
        <f>IFERROR(VLOOKUP($A1238,[3]库存报告使用数据!$A$1:$D$65536,4,0),"")</f>
        <v/>
      </c>
      <c r="AC1238" t="str">
        <f>IFERROR(VLOOKUP($A1238,[3]库存报告使用数据!$A$1:$G$65536,7,0),"")</f>
        <v/>
      </c>
      <c r="AD1238" t="str">
        <f>IFERROR(VLOOKUP($A1238,[3]库存报告使用数据!$A$1:$J$65536,10,0),"")</f>
        <v/>
      </c>
      <c r="AE1238" t="str">
        <f>IFERROR(VLOOKUP($A1238,[3]库存报告使用数据!$A$1:$M$65536,13,0),"")</f>
        <v/>
      </c>
      <c r="AF1238" s="20" t="str">
        <f t="shared" si="329"/>
        <v/>
      </c>
      <c r="AG1238" s="20" t="str">
        <f t="shared" si="330"/>
        <v/>
      </c>
      <c r="AH1238" s="20" t="str">
        <f t="shared" si="331"/>
        <v/>
      </c>
      <c r="AI1238" s="20" t="str">
        <f t="shared" si="332"/>
        <v/>
      </c>
      <c r="AJ1238">
        <f>IFERROR(VLOOKUP($B1238,[4]库存报告使用数据!$A$1:$B$65536,2,0),0)</f>
        <v>0</v>
      </c>
      <c r="AK1238">
        <f>IFERROR(VLOOKUP($B1238,[4]库存报告使用数据!$A$1:$C$65536,3,0),)</f>
        <v>0</v>
      </c>
      <c r="AL1238">
        <f>IFERROR(VLOOKUP($B1238,[4]库存报告使用数据!$A$1:$D$65536,4,0),)</f>
        <v>0</v>
      </c>
      <c r="AM1238">
        <f>IFERROR(VLOOKUP($B1238,[4]库存报告使用数据!$A$1:$E$65536,5,0),)</f>
        <v>0</v>
      </c>
      <c r="AN1238" s="20" t="str">
        <f t="shared" si="333"/>
        <v/>
      </c>
      <c r="AO1238" s="20" t="str">
        <f t="shared" si="334"/>
        <v/>
      </c>
      <c r="AP1238" s="20" t="str">
        <f t="shared" si="335"/>
        <v/>
      </c>
      <c r="AQ1238" s="20" t="str">
        <f t="shared" si="336"/>
        <v/>
      </c>
      <c r="AR1238" s="32">
        <f t="shared" si="337"/>
        <v>0</v>
      </c>
      <c r="AS1238" s="32">
        <f t="shared" si="338"/>
        <v>0</v>
      </c>
      <c r="AT1238" s="32">
        <f t="shared" si="339"/>
        <v>0</v>
      </c>
      <c r="AU1238" s="28" t="str">
        <f t="shared" si="340"/>
        <v>库存为0</v>
      </c>
      <c r="AV1238" s="34" t="str">
        <f>IFERROR(时间!$B$4+AU1238,"上周无销量")</f>
        <v>上周无销量</v>
      </c>
    </row>
    <row r="1239" spans="1:48">
      <c r="A1239" s="18" t="s">
        <v>1284</v>
      </c>
      <c r="B1239" t="str">
        <f>VLOOKUP(A1239,'[1]sku-asin（子）'!$A:$B,2,0)</f>
        <v>B078LYN3NR</v>
      </c>
      <c r="C1239" t="str">
        <f>VLOOKUP(A1239,'[1]子sku-父sku'!$A:$B,2,0)</f>
        <v>MY-SB027</v>
      </c>
      <c r="D1239" s="28">
        <f>IFERROR(VLOOKUP(A1239,[2]库存报告使用数据处理!$A:$C,3,0),0)</f>
        <v>0</v>
      </c>
      <c r="E1239" s="28">
        <f>IFERROR(VLOOKUP(A1239,[2]库存报告使用数据处理!$A:$D,4,0),0)</f>
        <v>0</v>
      </c>
      <c r="F1239" s="28">
        <f>IFERROR(VLOOKUP(A1239,[2]库存报告使用数据处理!$A:$E,5,0),0)</f>
        <v>0</v>
      </c>
      <c r="G1239" s="28">
        <f>IFERROR(VLOOKUP(A1239,[2]库存报告使用数据处理!$A:$F,6,0),0)</f>
        <v>0</v>
      </c>
      <c r="H1239" s="29">
        <f>IFERROR(VLOOKUP(A1239,[2]库存报告使用数据处理!$A:$G,7,0),0)</f>
        <v>0</v>
      </c>
      <c r="I1239">
        <f>IFERROR(VLOOKUP(A1239,[5]数据处理!$A:$B,2,0),0)</f>
        <v>0</v>
      </c>
      <c r="J1239" s="30">
        <f>IFERROR(VLOOKUP(A1239,[5]数据处理!$A:$D,4,0),0)</f>
        <v>0</v>
      </c>
      <c r="K1239" s="30">
        <f>IFERROR(VLOOKUP(A1239,[5]数据处理!$A:$E,5,0),0)</f>
        <v>0</v>
      </c>
      <c r="L1239" s="30">
        <f>IFERROR(VLOOKUP(A1239,[5]数据处理!$A:$G,7,0),0)</f>
        <v>0</v>
      </c>
      <c r="M1239">
        <f t="shared" si="324"/>
        <v>0</v>
      </c>
      <c r="N1239">
        <f>IFERROR(VLOOKUP(A1239,[5]数据处理!$A:$C,3,0),0)</f>
        <v>0</v>
      </c>
      <c r="O1239">
        <f>IFERROR(VLOOKUP($A1239,[5]数据处理!$A:$N,14,0),0)</f>
        <v>0</v>
      </c>
      <c r="P1239" t="str">
        <f>IFERROR(VLOOKUP($A1239,[3]库存报告使用数据!$A$1:$B$65536,2,0),"")</f>
        <v/>
      </c>
      <c r="Q1239" t="str">
        <f>IFERROR(VLOOKUP($A1239,[3]库存报告使用数据!$A$1:$E$65536,5,0),"")</f>
        <v/>
      </c>
      <c r="R1239" t="str">
        <f>IFERROR(VLOOKUP($A1239,[3]库存报告使用数据!$A$1:$H$65536,8,0),"")</f>
        <v/>
      </c>
      <c r="S1239" t="str">
        <f>IFERROR(VLOOKUP($A1239,[3]库存报告使用数据!$A$1:$K$65536,11,0),"")</f>
        <v/>
      </c>
      <c r="T1239" t="str">
        <f>IFERROR(VLOOKUP($A1239,[3]库存报告使用数据!$A$1:$C$65536,3,0),"")</f>
        <v/>
      </c>
      <c r="U1239" t="str">
        <f>IFERROR(VLOOKUP($A1239,[3]库存报告使用数据!$A$1:$F$65536,6,0),"")</f>
        <v/>
      </c>
      <c r="V1239" t="str">
        <f>IFERROR(VLOOKUP($A1239,[3]库存报告使用数据!$A$1:$I$65536,9,0),"")</f>
        <v/>
      </c>
      <c r="W1239" t="str">
        <f>IFERROR(VLOOKUP($A1239,[3]库存报告使用数据!$A$1:$L$65536,12,0),"")</f>
        <v/>
      </c>
      <c r="X1239" s="20" t="str">
        <f t="shared" si="325"/>
        <v/>
      </c>
      <c r="Y1239" s="20" t="str">
        <f t="shared" si="326"/>
        <v/>
      </c>
      <c r="Z1239" s="20" t="str">
        <f t="shared" si="327"/>
        <v/>
      </c>
      <c r="AA1239" s="20" t="str">
        <f t="shared" si="328"/>
        <v/>
      </c>
      <c r="AB1239" t="str">
        <f>IFERROR(VLOOKUP($A1239,[3]库存报告使用数据!$A$1:$D$65536,4,0),"")</f>
        <v/>
      </c>
      <c r="AC1239" t="str">
        <f>IFERROR(VLOOKUP($A1239,[3]库存报告使用数据!$A$1:$G$65536,7,0),"")</f>
        <v/>
      </c>
      <c r="AD1239" t="str">
        <f>IFERROR(VLOOKUP($A1239,[3]库存报告使用数据!$A$1:$J$65536,10,0),"")</f>
        <v/>
      </c>
      <c r="AE1239" t="str">
        <f>IFERROR(VLOOKUP($A1239,[3]库存报告使用数据!$A$1:$M$65536,13,0),"")</f>
        <v/>
      </c>
      <c r="AF1239" s="20" t="str">
        <f t="shared" si="329"/>
        <v/>
      </c>
      <c r="AG1239" s="20" t="str">
        <f t="shared" si="330"/>
        <v/>
      </c>
      <c r="AH1239" s="20" t="str">
        <f t="shared" si="331"/>
        <v/>
      </c>
      <c r="AI1239" s="20" t="str">
        <f t="shared" si="332"/>
        <v/>
      </c>
      <c r="AJ1239">
        <f>IFERROR(VLOOKUP($B1239,[4]库存报告使用数据!$A$1:$B$65536,2,0),0)</f>
        <v>0</v>
      </c>
      <c r="AK1239">
        <f>IFERROR(VLOOKUP($B1239,[4]库存报告使用数据!$A$1:$C$65536,3,0),)</f>
        <v>0</v>
      </c>
      <c r="AL1239">
        <f>IFERROR(VLOOKUP($B1239,[4]库存报告使用数据!$A$1:$D$65536,4,0),)</f>
        <v>0</v>
      </c>
      <c r="AM1239">
        <f>IFERROR(VLOOKUP($B1239,[4]库存报告使用数据!$A$1:$E$65536,5,0),)</f>
        <v>0</v>
      </c>
      <c r="AN1239" s="20" t="str">
        <f t="shared" si="333"/>
        <v/>
      </c>
      <c r="AO1239" s="20" t="str">
        <f t="shared" si="334"/>
        <v/>
      </c>
      <c r="AP1239" s="20" t="str">
        <f t="shared" si="335"/>
        <v/>
      </c>
      <c r="AQ1239" s="20" t="str">
        <f t="shared" si="336"/>
        <v/>
      </c>
      <c r="AR1239" s="32">
        <f t="shared" si="337"/>
        <v>0</v>
      </c>
      <c r="AS1239" s="32">
        <f t="shared" si="338"/>
        <v>0</v>
      </c>
      <c r="AT1239" s="32">
        <f t="shared" si="339"/>
        <v>0</v>
      </c>
      <c r="AU1239" s="28" t="str">
        <f t="shared" si="340"/>
        <v>库存为0</v>
      </c>
      <c r="AV1239" s="34" t="str">
        <f>IFERROR(时间!$B$4+AU1239,"上周无销量")</f>
        <v>上周无销量</v>
      </c>
    </row>
    <row r="1240" spans="1:48">
      <c r="A1240" s="18" t="s">
        <v>1285</v>
      </c>
      <c r="B1240" t="str">
        <f>VLOOKUP(A1240,'[1]sku-asin（子）'!$A:$B,2,0)</f>
        <v>B075FR5716</v>
      </c>
      <c r="C1240" t="str">
        <f>VLOOKUP(A1240,'[1]子sku-父sku'!$A:$B,2,0)</f>
        <v>MY-WH7622</v>
      </c>
      <c r="D1240" s="28">
        <f>IFERROR(VLOOKUP(A1240,[2]库存报告使用数据处理!$A:$C,3,0),0)</f>
        <v>0</v>
      </c>
      <c r="E1240" s="28">
        <f>IFERROR(VLOOKUP(A1240,[2]库存报告使用数据处理!$A:$D,4,0),0)</f>
        <v>0</v>
      </c>
      <c r="F1240" s="28">
        <f>IFERROR(VLOOKUP(A1240,[2]库存报告使用数据处理!$A:$E,5,0),0)</f>
        <v>0</v>
      </c>
      <c r="G1240" s="28">
        <f>IFERROR(VLOOKUP(A1240,[2]库存报告使用数据处理!$A:$F,6,0),0)</f>
        <v>0</v>
      </c>
      <c r="H1240" s="29">
        <f>IFERROR(VLOOKUP(A1240,[2]库存报告使用数据处理!$A:$G,7,0),0)</f>
        <v>0</v>
      </c>
      <c r="I1240">
        <f>IFERROR(VLOOKUP(A1240,[5]数据处理!$A:$B,2,0),0)</f>
        <v>3</v>
      </c>
      <c r="J1240" s="30">
        <f>IFERROR(VLOOKUP(A1240,[5]数据处理!$A:$D,4,0),0)</f>
        <v>0</v>
      </c>
      <c r="K1240" s="30">
        <f>IFERROR(VLOOKUP(A1240,[5]数据处理!$A:$E,5,0),0)</f>
        <v>0</v>
      </c>
      <c r="L1240" s="30">
        <f>IFERROR(VLOOKUP(A1240,[5]数据处理!$A:$G,7,0),0)</f>
        <v>0</v>
      </c>
      <c r="M1240">
        <f t="shared" si="324"/>
        <v>3</v>
      </c>
      <c r="N1240">
        <f>IFERROR(VLOOKUP(A1240,[5]数据处理!$A:$C,3,0),0)</f>
        <v>0</v>
      </c>
      <c r="O1240">
        <f>IFERROR(VLOOKUP($A1240,[5]数据处理!$A:$N,14,0),0)</f>
        <v>3</v>
      </c>
      <c r="P1240">
        <f>IFERROR(VLOOKUP($A1240,[3]库存报告使用数据!$A$1:$B$65536,2,0),"")</f>
        <v>0</v>
      </c>
      <c r="Q1240">
        <f>IFERROR(VLOOKUP($A1240,[3]库存报告使用数据!$A$1:$E$65536,5,0),"")</f>
        <v>2118</v>
      </c>
      <c r="R1240">
        <f>IFERROR(VLOOKUP($A1240,[3]库存报告使用数据!$A$1:$H$65536,8,0),"")</f>
        <v>2403</v>
      </c>
      <c r="S1240">
        <f>IFERROR(VLOOKUP($A1240,[3]库存报告使用数据!$A$1:$K$65536,11,0),"")</f>
        <v>1794</v>
      </c>
      <c r="T1240">
        <f>IFERROR(VLOOKUP($A1240,[3]库存报告使用数据!$A$1:$C$65536,3,0),"")</f>
        <v>3</v>
      </c>
      <c r="U1240">
        <f>IFERROR(VLOOKUP($A1240,[3]库存报告使用数据!$A$1:$F$65536,6,0),"")</f>
        <v>2</v>
      </c>
      <c r="V1240">
        <f>IFERROR(VLOOKUP($A1240,[3]库存报告使用数据!$A$1:$I$65536,9,0),"")</f>
        <v>6</v>
      </c>
      <c r="W1240">
        <f>IFERROR(VLOOKUP($A1240,[3]库存报告使用数据!$A$1:$L$65536,12,0),"")</f>
        <v>5</v>
      </c>
      <c r="X1240" s="20" t="str">
        <f t="shared" si="325"/>
        <v/>
      </c>
      <c r="Y1240" s="20">
        <f t="shared" si="326"/>
        <v>0.000944287063267233</v>
      </c>
      <c r="Z1240" s="20">
        <f t="shared" si="327"/>
        <v>0.00249687890137328</v>
      </c>
      <c r="AA1240" s="20">
        <f t="shared" si="328"/>
        <v>0.00278706800445931</v>
      </c>
      <c r="AB1240">
        <f>IFERROR(VLOOKUP($A1240,[3]库存报告使用数据!$A$1:$D$65536,4,0),"")</f>
        <v>0.59625</v>
      </c>
      <c r="AC1240">
        <f>IFERROR(VLOOKUP($A1240,[3]库存报告使用数据!$A$1:$G$65536,7,0),"")</f>
        <v>0</v>
      </c>
      <c r="AD1240">
        <f>IFERROR(VLOOKUP($A1240,[3]库存报告使用数据!$A$1:$J$65536,10,0),"")</f>
        <v>0</v>
      </c>
      <c r="AE1240">
        <f>IFERROR(VLOOKUP($A1240,[3]库存报告使用数据!$A$1:$M$65536,13,0),"")</f>
        <v>0</v>
      </c>
      <c r="AF1240" s="20" t="str">
        <f t="shared" si="329"/>
        <v>无销售广告费为0.59625</v>
      </c>
      <c r="AG1240" s="20" t="str">
        <f t="shared" si="330"/>
        <v/>
      </c>
      <c r="AH1240" s="20" t="str">
        <f t="shared" si="331"/>
        <v/>
      </c>
      <c r="AI1240" s="20" t="str">
        <f t="shared" si="332"/>
        <v/>
      </c>
      <c r="AJ1240">
        <f>IFERROR(VLOOKUP($B1240,[4]库存报告使用数据!$A$1:$B$65536,2,0),0)</f>
        <v>1</v>
      </c>
      <c r="AK1240">
        <f>IFERROR(VLOOKUP($B1240,[4]库存报告使用数据!$A$1:$C$65536,3,0),)</f>
        <v>1</v>
      </c>
      <c r="AL1240">
        <f>IFERROR(VLOOKUP($B1240,[4]库存报告使用数据!$A$1:$D$65536,4,0),)</f>
        <v>1</v>
      </c>
      <c r="AM1240">
        <f>IFERROR(VLOOKUP($B1240,[4]库存报告使用数据!$A$1:$E$65536,5,0),)</f>
        <v>1</v>
      </c>
      <c r="AN1240" s="20">
        <f t="shared" si="333"/>
        <v>0</v>
      </c>
      <c r="AO1240" s="20">
        <f t="shared" si="334"/>
        <v>0</v>
      </c>
      <c r="AP1240" s="20">
        <f t="shared" si="335"/>
        <v>0</v>
      </c>
      <c r="AQ1240" s="20">
        <f t="shared" si="336"/>
        <v>0</v>
      </c>
      <c r="AR1240" s="32">
        <f t="shared" si="337"/>
        <v>0</v>
      </c>
      <c r="AS1240" s="32">
        <f t="shared" si="338"/>
        <v>0</v>
      </c>
      <c r="AT1240" s="32">
        <f t="shared" si="339"/>
        <v>3</v>
      </c>
      <c r="AU1240" s="28" t="str">
        <f t="shared" si="340"/>
        <v>库存为3</v>
      </c>
      <c r="AV1240" s="34" t="str">
        <f>IFERROR(时间!$B$4+AU1240,"上周无销量")</f>
        <v>上周无销量</v>
      </c>
    </row>
    <row r="1241" spans="1:48">
      <c r="A1241" s="18" t="s">
        <v>1286</v>
      </c>
      <c r="B1241" t="str">
        <f>VLOOKUP(A1241,'[1]sku-asin（子）'!$A:$B,2,0)</f>
        <v>B075FRL5YC</v>
      </c>
      <c r="C1241" t="str">
        <f>VLOOKUP(A1241,'[1]子sku-父sku'!$A:$B,2,0)</f>
        <v>MY-WH7622</v>
      </c>
      <c r="D1241" s="28">
        <f>IFERROR(VLOOKUP(A1241,[2]库存报告使用数据处理!$A:$C,3,0),0)</f>
        <v>0</v>
      </c>
      <c r="E1241" s="28">
        <f>IFERROR(VLOOKUP(A1241,[2]库存报告使用数据处理!$A:$D,4,0),0)</f>
        <v>0</v>
      </c>
      <c r="F1241" s="28">
        <f>IFERROR(VLOOKUP(A1241,[2]库存报告使用数据处理!$A:$E,5,0),0)</f>
        <v>0</v>
      </c>
      <c r="G1241" s="28">
        <f>IFERROR(VLOOKUP(A1241,[2]库存报告使用数据处理!$A:$F,6,0),0)</f>
        <v>0</v>
      </c>
      <c r="H1241" s="29">
        <f>IFERROR(VLOOKUP(A1241,[2]库存报告使用数据处理!$A:$G,7,0),0)</f>
        <v>0</v>
      </c>
      <c r="I1241">
        <f>IFERROR(VLOOKUP(A1241,[5]数据处理!$A:$B,2,0),0)</f>
        <v>6</v>
      </c>
      <c r="J1241" s="30">
        <f>IFERROR(VLOOKUP(A1241,[5]数据处理!$A:$D,4,0),0)</f>
        <v>0</v>
      </c>
      <c r="K1241" s="30">
        <f>IFERROR(VLOOKUP(A1241,[5]数据处理!$A:$E,5,0),0)</f>
        <v>0</v>
      </c>
      <c r="L1241" s="30">
        <f>IFERROR(VLOOKUP(A1241,[5]数据处理!$A:$G,7,0),0)</f>
        <v>0</v>
      </c>
      <c r="M1241">
        <f t="shared" si="324"/>
        <v>6</v>
      </c>
      <c r="N1241">
        <f>IFERROR(VLOOKUP(A1241,[5]数据处理!$A:$C,3,0),0)</f>
        <v>0</v>
      </c>
      <c r="O1241">
        <f>IFERROR(VLOOKUP($A1241,[5]数据处理!$A:$N,14,0),0)</f>
        <v>6</v>
      </c>
      <c r="P1241" t="str">
        <f>IFERROR(VLOOKUP($A1241,[3]库存报告使用数据!$A$1:$B$65536,2,0),"")</f>
        <v/>
      </c>
      <c r="Q1241" t="str">
        <f>IFERROR(VLOOKUP($A1241,[3]库存报告使用数据!$A$1:$E$65536,5,0),"")</f>
        <v/>
      </c>
      <c r="R1241" t="str">
        <f>IFERROR(VLOOKUP($A1241,[3]库存报告使用数据!$A$1:$H$65536,8,0),"")</f>
        <v/>
      </c>
      <c r="S1241" t="str">
        <f>IFERROR(VLOOKUP($A1241,[3]库存报告使用数据!$A$1:$K$65536,11,0),"")</f>
        <v/>
      </c>
      <c r="T1241" t="str">
        <f>IFERROR(VLOOKUP($A1241,[3]库存报告使用数据!$A$1:$C$65536,3,0),"")</f>
        <v/>
      </c>
      <c r="U1241" t="str">
        <f>IFERROR(VLOOKUP($A1241,[3]库存报告使用数据!$A$1:$F$65536,6,0),"")</f>
        <v/>
      </c>
      <c r="V1241" t="str">
        <f>IFERROR(VLOOKUP($A1241,[3]库存报告使用数据!$A$1:$I$65536,9,0),"")</f>
        <v/>
      </c>
      <c r="W1241" t="str">
        <f>IFERROR(VLOOKUP($A1241,[3]库存报告使用数据!$A$1:$L$65536,12,0),"")</f>
        <v/>
      </c>
      <c r="X1241" s="20" t="str">
        <f t="shared" si="325"/>
        <v/>
      </c>
      <c r="Y1241" s="20" t="str">
        <f t="shared" si="326"/>
        <v/>
      </c>
      <c r="Z1241" s="20" t="str">
        <f t="shared" si="327"/>
        <v/>
      </c>
      <c r="AA1241" s="20" t="str">
        <f t="shared" si="328"/>
        <v/>
      </c>
      <c r="AB1241" t="str">
        <f>IFERROR(VLOOKUP($A1241,[3]库存报告使用数据!$A$1:$D$65536,4,0),"")</f>
        <v/>
      </c>
      <c r="AC1241" t="str">
        <f>IFERROR(VLOOKUP($A1241,[3]库存报告使用数据!$A$1:$G$65536,7,0),"")</f>
        <v/>
      </c>
      <c r="AD1241" t="str">
        <f>IFERROR(VLOOKUP($A1241,[3]库存报告使用数据!$A$1:$J$65536,10,0),"")</f>
        <v/>
      </c>
      <c r="AE1241" t="str">
        <f>IFERROR(VLOOKUP($A1241,[3]库存报告使用数据!$A$1:$M$65536,13,0),"")</f>
        <v/>
      </c>
      <c r="AF1241" s="20" t="str">
        <f t="shared" si="329"/>
        <v/>
      </c>
      <c r="AG1241" s="20" t="str">
        <f t="shared" si="330"/>
        <v/>
      </c>
      <c r="AH1241" s="20" t="str">
        <f t="shared" si="331"/>
        <v/>
      </c>
      <c r="AI1241" s="20" t="str">
        <f t="shared" si="332"/>
        <v/>
      </c>
      <c r="AJ1241">
        <f>IFERROR(VLOOKUP($B1241,[4]库存报告使用数据!$A$1:$B$65536,2,0),0)</f>
        <v>0</v>
      </c>
      <c r="AK1241">
        <f>IFERROR(VLOOKUP($B1241,[4]库存报告使用数据!$A$1:$C$65536,3,0),)</f>
        <v>1</v>
      </c>
      <c r="AL1241">
        <f>IFERROR(VLOOKUP($B1241,[4]库存报告使用数据!$A$1:$D$65536,4,0),)</f>
        <v>0</v>
      </c>
      <c r="AM1241">
        <f>IFERROR(VLOOKUP($B1241,[4]库存报告使用数据!$A$1:$E$65536,5,0),)</f>
        <v>0</v>
      </c>
      <c r="AN1241" s="20" t="str">
        <f t="shared" si="333"/>
        <v/>
      </c>
      <c r="AO1241" s="20">
        <f t="shared" si="334"/>
        <v>0</v>
      </c>
      <c r="AP1241" s="20" t="str">
        <f t="shared" si="335"/>
        <v/>
      </c>
      <c r="AQ1241" s="20" t="str">
        <f t="shared" si="336"/>
        <v/>
      </c>
      <c r="AR1241" s="32">
        <f t="shared" si="337"/>
        <v>0</v>
      </c>
      <c r="AS1241" s="32">
        <f t="shared" si="338"/>
        <v>0</v>
      </c>
      <c r="AT1241" s="32">
        <f t="shared" si="339"/>
        <v>6</v>
      </c>
      <c r="AU1241" s="28" t="str">
        <f t="shared" si="340"/>
        <v>库存为6</v>
      </c>
      <c r="AV1241" s="34" t="str">
        <f>IFERROR(时间!$B$4+AU1241,"上周无销量")</f>
        <v>上周无销量</v>
      </c>
    </row>
    <row r="1242" spans="1:48">
      <c r="A1242" s="18" t="s">
        <v>1287</v>
      </c>
      <c r="B1242" t="str">
        <f>VLOOKUP(A1242,'[1]sku-asin（子）'!$A:$B,2,0)</f>
        <v>B075FQCSXX</v>
      </c>
      <c r="C1242" t="str">
        <f>VLOOKUP(A1242,'[1]子sku-父sku'!$A:$B,2,0)</f>
        <v>MY-WH7622</v>
      </c>
      <c r="D1242" s="28">
        <f>IFERROR(VLOOKUP(A1242,[2]库存报告使用数据处理!$A:$C,3,0),0)</f>
        <v>0</v>
      </c>
      <c r="E1242" s="28">
        <f>IFERROR(VLOOKUP(A1242,[2]库存报告使用数据处理!$A:$D,4,0),0)</f>
        <v>0</v>
      </c>
      <c r="F1242" s="28">
        <f>IFERROR(VLOOKUP(A1242,[2]库存报告使用数据处理!$A:$E,5,0),0)</f>
        <v>0</v>
      </c>
      <c r="G1242" s="28">
        <f>IFERROR(VLOOKUP(A1242,[2]库存报告使用数据处理!$A:$F,6,0),0)</f>
        <v>1</v>
      </c>
      <c r="H1242" s="29">
        <f>IFERROR(VLOOKUP(A1242,[2]库存报告使用数据处理!$A:$G,7,0),0)</f>
        <v>6.2</v>
      </c>
      <c r="I1242">
        <f>IFERROR(VLOOKUP(A1242,[5]数据处理!$A:$B,2,0),0)</f>
        <v>10</v>
      </c>
      <c r="J1242" s="30">
        <f>IFERROR(VLOOKUP(A1242,[5]数据处理!$A:$D,4,0),0)</f>
        <v>0</v>
      </c>
      <c r="K1242" s="30">
        <f>IFERROR(VLOOKUP(A1242,[5]数据处理!$A:$E,5,0),0)</f>
        <v>0</v>
      </c>
      <c r="L1242" s="30">
        <f>IFERROR(VLOOKUP(A1242,[5]数据处理!$A:$G,7,0),0)</f>
        <v>0</v>
      </c>
      <c r="M1242">
        <f t="shared" si="324"/>
        <v>10</v>
      </c>
      <c r="N1242">
        <f>IFERROR(VLOOKUP(A1242,[5]数据处理!$A:$C,3,0),0)</f>
        <v>0</v>
      </c>
      <c r="O1242">
        <f>IFERROR(VLOOKUP($A1242,[5]数据处理!$A:$N,14,0),0)</f>
        <v>9</v>
      </c>
      <c r="P1242" t="str">
        <f>IFERROR(VLOOKUP($A1242,[3]库存报告使用数据!$A$1:$B$65536,2,0),"")</f>
        <v/>
      </c>
      <c r="Q1242" t="str">
        <f>IFERROR(VLOOKUP($A1242,[3]库存报告使用数据!$A$1:$E$65536,5,0),"")</f>
        <v/>
      </c>
      <c r="R1242" t="str">
        <f>IFERROR(VLOOKUP($A1242,[3]库存报告使用数据!$A$1:$H$65536,8,0),"")</f>
        <v/>
      </c>
      <c r="S1242" t="str">
        <f>IFERROR(VLOOKUP($A1242,[3]库存报告使用数据!$A$1:$K$65536,11,0),"")</f>
        <v/>
      </c>
      <c r="T1242" t="str">
        <f>IFERROR(VLOOKUP($A1242,[3]库存报告使用数据!$A$1:$C$65536,3,0),"")</f>
        <v/>
      </c>
      <c r="U1242" t="str">
        <f>IFERROR(VLOOKUP($A1242,[3]库存报告使用数据!$A$1:$F$65536,6,0),"")</f>
        <v/>
      </c>
      <c r="V1242" t="str">
        <f>IFERROR(VLOOKUP($A1242,[3]库存报告使用数据!$A$1:$I$65536,9,0),"")</f>
        <v/>
      </c>
      <c r="W1242" t="str">
        <f>IFERROR(VLOOKUP($A1242,[3]库存报告使用数据!$A$1:$L$65536,12,0),"")</f>
        <v/>
      </c>
      <c r="X1242" s="20" t="str">
        <f t="shared" si="325"/>
        <v/>
      </c>
      <c r="Y1242" s="20" t="str">
        <f t="shared" si="326"/>
        <v/>
      </c>
      <c r="Z1242" s="20" t="str">
        <f t="shared" si="327"/>
        <v/>
      </c>
      <c r="AA1242" s="20" t="str">
        <f t="shared" si="328"/>
        <v/>
      </c>
      <c r="AB1242" t="str">
        <f>IFERROR(VLOOKUP($A1242,[3]库存报告使用数据!$A$1:$D$65536,4,0),"")</f>
        <v/>
      </c>
      <c r="AC1242" t="str">
        <f>IFERROR(VLOOKUP($A1242,[3]库存报告使用数据!$A$1:$G$65536,7,0),"")</f>
        <v/>
      </c>
      <c r="AD1242" t="str">
        <f>IFERROR(VLOOKUP($A1242,[3]库存报告使用数据!$A$1:$J$65536,10,0),"")</f>
        <v/>
      </c>
      <c r="AE1242" t="str">
        <f>IFERROR(VLOOKUP($A1242,[3]库存报告使用数据!$A$1:$M$65536,13,0),"")</f>
        <v/>
      </c>
      <c r="AF1242" s="20" t="str">
        <f t="shared" si="329"/>
        <v/>
      </c>
      <c r="AG1242" s="20" t="str">
        <f t="shared" si="330"/>
        <v/>
      </c>
      <c r="AH1242" s="20" t="str">
        <f t="shared" si="331"/>
        <v/>
      </c>
      <c r="AI1242" s="20" t="str">
        <f t="shared" si="332"/>
        <v/>
      </c>
      <c r="AJ1242">
        <f>IFERROR(VLOOKUP($B1242,[4]库存报告使用数据!$A$1:$B$65536,2,0),0)</f>
        <v>0</v>
      </c>
      <c r="AK1242">
        <f>IFERROR(VLOOKUP($B1242,[4]库存报告使用数据!$A$1:$C$65536,3,0),)</f>
        <v>1</v>
      </c>
      <c r="AL1242">
        <f>IFERROR(VLOOKUP($B1242,[4]库存报告使用数据!$A$1:$D$65536,4,0),)</f>
        <v>0</v>
      </c>
      <c r="AM1242">
        <f>IFERROR(VLOOKUP($B1242,[4]库存报告使用数据!$A$1:$E$65536,5,0),)</f>
        <v>0</v>
      </c>
      <c r="AN1242" s="20" t="str">
        <f t="shared" si="333"/>
        <v/>
      </c>
      <c r="AO1242" s="20">
        <f t="shared" si="334"/>
        <v>0</v>
      </c>
      <c r="AP1242" s="20" t="str">
        <f t="shared" si="335"/>
        <v/>
      </c>
      <c r="AQ1242" s="20" t="str">
        <f t="shared" si="336"/>
        <v/>
      </c>
      <c r="AR1242" s="32">
        <f t="shared" si="337"/>
        <v>0</v>
      </c>
      <c r="AS1242" s="32">
        <f t="shared" si="338"/>
        <v>0</v>
      </c>
      <c r="AT1242" s="32">
        <f t="shared" si="339"/>
        <v>10</v>
      </c>
      <c r="AU1242" s="28" t="str">
        <f t="shared" si="340"/>
        <v>库存为10</v>
      </c>
      <c r="AV1242" s="34" t="str">
        <f>IFERROR(时间!$B$4+AU1242,"上周无销量")</f>
        <v>上周无销量</v>
      </c>
    </row>
    <row r="1243" spans="1:48">
      <c r="A1243" s="18" t="s">
        <v>1288</v>
      </c>
      <c r="B1243" t="str">
        <f>VLOOKUP(A1243,'[1]sku-asin（子）'!$A:$B,2,0)</f>
        <v>B075FQDVS2</v>
      </c>
      <c r="C1243" t="str">
        <f>VLOOKUP(A1243,'[1]子sku-父sku'!$A:$B,2,0)</f>
        <v>MY-WH7622</v>
      </c>
      <c r="D1243" s="28">
        <f>IFERROR(VLOOKUP(A1243,[2]库存报告使用数据处理!$A:$C,3,0),0)</f>
        <v>0</v>
      </c>
      <c r="E1243" s="28">
        <f>IFERROR(VLOOKUP(A1243,[2]库存报告使用数据处理!$A:$D,4,0),0)</f>
        <v>0</v>
      </c>
      <c r="F1243" s="28">
        <f>IFERROR(VLOOKUP(A1243,[2]库存报告使用数据处理!$A:$E,5,0),0)</f>
        <v>0</v>
      </c>
      <c r="G1243" s="28">
        <f>IFERROR(VLOOKUP(A1243,[2]库存报告使用数据处理!$A:$F,6,0),0)</f>
        <v>0</v>
      </c>
      <c r="H1243" s="29">
        <f>IFERROR(VLOOKUP(A1243,[2]库存报告使用数据处理!$A:$G,7,0),0)</f>
        <v>0</v>
      </c>
      <c r="I1243">
        <f>IFERROR(VLOOKUP(A1243,[5]数据处理!$A:$B,2,0),0)</f>
        <v>11</v>
      </c>
      <c r="J1243" s="30">
        <f>IFERROR(VLOOKUP(A1243,[5]数据处理!$A:$D,4,0),0)</f>
        <v>0</v>
      </c>
      <c r="K1243" s="30">
        <f>IFERROR(VLOOKUP(A1243,[5]数据处理!$A:$E,5,0),0)</f>
        <v>0</v>
      </c>
      <c r="L1243" s="30">
        <f>IFERROR(VLOOKUP(A1243,[5]数据处理!$A:$G,7,0),0)</f>
        <v>0</v>
      </c>
      <c r="M1243">
        <f t="shared" si="324"/>
        <v>11</v>
      </c>
      <c r="N1243">
        <f>IFERROR(VLOOKUP(A1243,[5]数据处理!$A:$C,3,0),0)</f>
        <v>0</v>
      </c>
      <c r="O1243">
        <f>IFERROR(VLOOKUP($A1243,[5]数据处理!$A:$N,14,0),0)</f>
        <v>11</v>
      </c>
      <c r="P1243">
        <f>IFERROR(VLOOKUP($A1243,[3]库存报告使用数据!$A$1:$B$65536,2,0),"")</f>
        <v>0</v>
      </c>
      <c r="Q1243">
        <f>IFERROR(VLOOKUP($A1243,[3]库存报告使用数据!$A$1:$E$65536,5,0),"")</f>
        <v>994</v>
      </c>
      <c r="R1243">
        <f>IFERROR(VLOOKUP($A1243,[3]库存报告使用数据!$A$1:$H$65536,8,0),"")</f>
        <v>687</v>
      </c>
      <c r="S1243">
        <f>IFERROR(VLOOKUP($A1243,[3]库存报告使用数据!$A$1:$K$65536,11,0),"")</f>
        <v>423</v>
      </c>
      <c r="T1243">
        <f>IFERROR(VLOOKUP($A1243,[3]库存报告使用数据!$A$1:$C$65536,3,0),"")</f>
        <v>0</v>
      </c>
      <c r="U1243">
        <f>IFERROR(VLOOKUP($A1243,[3]库存报告使用数据!$A$1:$F$65536,6,0),"")</f>
        <v>0</v>
      </c>
      <c r="V1243">
        <f>IFERROR(VLOOKUP($A1243,[3]库存报告使用数据!$A$1:$I$65536,9,0),"")</f>
        <v>3</v>
      </c>
      <c r="W1243">
        <f>IFERROR(VLOOKUP($A1243,[3]库存报告使用数据!$A$1:$L$65536,12,0),"")</f>
        <v>0</v>
      </c>
      <c r="X1243" s="20" t="str">
        <f t="shared" si="325"/>
        <v/>
      </c>
      <c r="Y1243" s="20">
        <f t="shared" si="326"/>
        <v>0</v>
      </c>
      <c r="Z1243" s="20">
        <f t="shared" si="327"/>
        <v>0.00436681222707424</v>
      </c>
      <c r="AA1243" s="20">
        <f t="shared" si="328"/>
        <v>0</v>
      </c>
      <c r="AB1243">
        <f>IFERROR(VLOOKUP($A1243,[3]库存报告使用数据!$A$1:$D$65536,4,0),"")</f>
        <v>0</v>
      </c>
      <c r="AC1243">
        <f>IFERROR(VLOOKUP($A1243,[3]库存报告使用数据!$A$1:$G$65536,7,0),"")</f>
        <v>0</v>
      </c>
      <c r="AD1243">
        <f>IFERROR(VLOOKUP($A1243,[3]库存报告使用数据!$A$1:$J$65536,10,0),"")</f>
        <v>0</v>
      </c>
      <c r="AE1243">
        <f>IFERROR(VLOOKUP($A1243,[3]库存报告使用数据!$A$1:$M$65536,13,0),"")</f>
        <v>0</v>
      </c>
      <c r="AF1243" s="20" t="str">
        <f t="shared" si="329"/>
        <v/>
      </c>
      <c r="AG1243" s="20" t="str">
        <f t="shared" si="330"/>
        <v/>
      </c>
      <c r="AH1243" s="20" t="str">
        <f t="shared" si="331"/>
        <v/>
      </c>
      <c r="AI1243" s="20" t="str">
        <f t="shared" si="332"/>
        <v/>
      </c>
      <c r="AJ1243">
        <f>IFERROR(VLOOKUP($B1243,[4]库存报告使用数据!$A$1:$B$65536,2,0),0)</f>
        <v>0</v>
      </c>
      <c r="AK1243">
        <f>IFERROR(VLOOKUP($B1243,[4]库存报告使用数据!$A$1:$C$65536,3,0),)</f>
        <v>0</v>
      </c>
      <c r="AL1243">
        <f>IFERROR(VLOOKUP($B1243,[4]库存报告使用数据!$A$1:$D$65536,4,0),)</f>
        <v>0</v>
      </c>
      <c r="AM1243">
        <f>IFERROR(VLOOKUP($B1243,[4]库存报告使用数据!$A$1:$E$65536,5,0),)</f>
        <v>1</v>
      </c>
      <c r="AN1243" s="20" t="str">
        <f t="shared" si="333"/>
        <v/>
      </c>
      <c r="AO1243" s="20" t="str">
        <f t="shared" si="334"/>
        <v/>
      </c>
      <c r="AP1243" s="20" t="str">
        <f t="shared" si="335"/>
        <v/>
      </c>
      <c r="AQ1243" s="20">
        <f t="shared" si="336"/>
        <v>0</v>
      </c>
      <c r="AR1243" s="32">
        <f t="shared" si="337"/>
        <v>0</v>
      </c>
      <c r="AS1243" s="32">
        <f t="shared" si="338"/>
        <v>0</v>
      </c>
      <c r="AT1243" s="32">
        <f t="shared" si="339"/>
        <v>11</v>
      </c>
      <c r="AU1243" s="28" t="str">
        <f t="shared" si="340"/>
        <v>库存为11</v>
      </c>
      <c r="AV1243" s="34" t="str">
        <f>IFERROR(时间!$B$4+AU1243,"上周无销量")</f>
        <v>上周无销量</v>
      </c>
    </row>
    <row r="1244" spans="1:48">
      <c r="A1244" s="18" t="s">
        <v>1289</v>
      </c>
      <c r="B1244" t="str">
        <f>VLOOKUP(A1244,'[1]sku-asin（子）'!$A:$B,2,0)</f>
        <v>B075FQSTN2</v>
      </c>
      <c r="C1244" t="str">
        <f>VLOOKUP(A1244,'[1]子sku-父sku'!$A:$B,2,0)</f>
        <v>MY-WH7622</v>
      </c>
      <c r="D1244" s="28">
        <f>IFERROR(VLOOKUP(A1244,[2]库存报告使用数据处理!$A:$C,3,0),0)</f>
        <v>0</v>
      </c>
      <c r="E1244" s="28">
        <f>IFERROR(VLOOKUP(A1244,[2]库存报告使用数据处理!$A:$D,4,0),0)</f>
        <v>0</v>
      </c>
      <c r="F1244" s="28">
        <f>IFERROR(VLOOKUP(A1244,[2]库存报告使用数据处理!$A:$E,5,0),0)</f>
        <v>0</v>
      </c>
      <c r="G1244" s="28">
        <f>IFERROR(VLOOKUP(A1244,[2]库存报告使用数据处理!$A:$F,6,0),0)</f>
        <v>0</v>
      </c>
      <c r="H1244" s="29">
        <f>IFERROR(VLOOKUP(A1244,[2]库存报告使用数据处理!$A:$G,7,0),0)</f>
        <v>0</v>
      </c>
      <c r="I1244">
        <f>IFERROR(VLOOKUP(A1244,[5]数据处理!$A:$B,2,0),0)</f>
        <v>15</v>
      </c>
      <c r="J1244" s="30">
        <f>IFERROR(VLOOKUP(A1244,[5]数据处理!$A:$D,4,0),0)</f>
        <v>0</v>
      </c>
      <c r="K1244" s="30">
        <f>IFERROR(VLOOKUP(A1244,[5]数据处理!$A:$E,5,0),0)</f>
        <v>0</v>
      </c>
      <c r="L1244" s="30">
        <f>IFERROR(VLOOKUP(A1244,[5]数据处理!$A:$G,7,0),0)</f>
        <v>0</v>
      </c>
      <c r="M1244">
        <f t="shared" si="324"/>
        <v>15</v>
      </c>
      <c r="N1244">
        <f>IFERROR(VLOOKUP(A1244,[5]数据处理!$A:$C,3,0),0)</f>
        <v>0</v>
      </c>
      <c r="O1244">
        <f>IFERROR(VLOOKUP($A1244,[5]数据处理!$A:$N,14,0),0)</f>
        <v>14</v>
      </c>
      <c r="P1244" t="str">
        <f>IFERROR(VLOOKUP($A1244,[3]库存报告使用数据!$A$1:$B$65536,2,0),"")</f>
        <v/>
      </c>
      <c r="Q1244" t="str">
        <f>IFERROR(VLOOKUP($A1244,[3]库存报告使用数据!$A$1:$E$65536,5,0),"")</f>
        <v/>
      </c>
      <c r="R1244" t="str">
        <f>IFERROR(VLOOKUP($A1244,[3]库存报告使用数据!$A$1:$H$65536,8,0),"")</f>
        <v/>
      </c>
      <c r="S1244" t="str">
        <f>IFERROR(VLOOKUP($A1244,[3]库存报告使用数据!$A$1:$K$65536,11,0),"")</f>
        <v/>
      </c>
      <c r="T1244" t="str">
        <f>IFERROR(VLOOKUP($A1244,[3]库存报告使用数据!$A$1:$C$65536,3,0),"")</f>
        <v/>
      </c>
      <c r="U1244" t="str">
        <f>IFERROR(VLOOKUP($A1244,[3]库存报告使用数据!$A$1:$F$65536,6,0),"")</f>
        <v/>
      </c>
      <c r="V1244" t="str">
        <f>IFERROR(VLOOKUP($A1244,[3]库存报告使用数据!$A$1:$I$65536,9,0),"")</f>
        <v/>
      </c>
      <c r="W1244" t="str">
        <f>IFERROR(VLOOKUP($A1244,[3]库存报告使用数据!$A$1:$L$65536,12,0),"")</f>
        <v/>
      </c>
      <c r="X1244" s="20" t="str">
        <f t="shared" si="325"/>
        <v/>
      </c>
      <c r="Y1244" s="20" t="str">
        <f t="shared" si="326"/>
        <v/>
      </c>
      <c r="Z1244" s="20" t="str">
        <f t="shared" si="327"/>
        <v/>
      </c>
      <c r="AA1244" s="20" t="str">
        <f t="shared" si="328"/>
        <v/>
      </c>
      <c r="AB1244" t="str">
        <f>IFERROR(VLOOKUP($A1244,[3]库存报告使用数据!$A$1:$D$65536,4,0),"")</f>
        <v/>
      </c>
      <c r="AC1244" t="str">
        <f>IFERROR(VLOOKUP($A1244,[3]库存报告使用数据!$A$1:$G$65536,7,0),"")</f>
        <v/>
      </c>
      <c r="AD1244" t="str">
        <f>IFERROR(VLOOKUP($A1244,[3]库存报告使用数据!$A$1:$J$65536,10,0),"")</f>
        <v/>
      </c>
      <c r="AE1244" t="str">
        <f>IFERROR(VLOOKUP($A1244,[3]库存报告使用数据!$A$1:$M$65536,13,0),"")</f>
        <v/>
      </c>
      <c r="AF1244" s="20" t="str">
        <f t="shared" si="329"/>
        <v/>
      </c>
      <c r="AG1244" s="20" t="str">
        <f t="shared" si="330"/>
        <v/>
      </c>
      <c r="AH1244" s="20" t="str">
        <f t="shared" si="331"/>
        <v/>
      </c>
      <c r="AI1244" s="20" t="str">
        <f t="shared" si="332"/>
        <v/>
      </c>
      <c r="AJ1244">
        <f>IFERROR(VLOOKUP($B1244,[4]库存报告使用数据!$A$1:$B$65536,2,0),0)</f>
        <v>0</v>
      </c>
      <c r="AK1244">
        <f>IFERROR(VLOOKUP($B1244,[4]库存报告使用数据!$A$1:$C$65536,3,0),)</f>
        <v>1</v>
      </c>
      <c r="AL1244">
        <f>IFERROR(VLOOKUP($B1244,[4]库存报告使用数据!$A$1:$D$65536,4,0),)</f>
        <v>0</v>
      </c>
      <c r="AM1244">
        <f>IFERROR(VLOOKUP($B1244,[4]库存报告使用数据!$A$1:$E$65536,5,0),)</f>
        <v>0</v>
      </c>
      <c r="AN1244" s="20" t="str">
        <f t="shared" si="333"/>
        <v/>
      </c>
      <c r="AO1244" s="20">
        <f t="shared" si="334"/>
        <v>0</v>
      </c>
      <c r="AP1244" s="20" t="str">
        <f t="shared" si="335"/>
        <v/>
      </c>
      <c r="AQ1244" s="20" t="str">
        <f t="shared" si="336"/>
        <v/>
      </c>
      <c r="AR1244" s="32">
        <f t="shared" si="337"/>
        <v>0</v>
      </c>
      <c r="AS1244" s="32">
        <f t="shared" si="338"/>
        <v>0</v>
      </c>
      <c r="AT1244" s="32">
        <f t="shared" si="339"/>
        <v>15</v>
      </c>
      <c r="AU1244" s="28" t="str">
        <f t="shared" si="340"/>
        <v>库存为15</v>
      </c>
      <c r="AV1244" s="34" t="str">
        <f>IFERROR(时间!$B$4+AU1244,"上周无销量")</f>
        <v>上周无销量</v>
      </c>
    </row>
    <row r="1245" spans="1:48">
      <c r="A1245" s="18" t="s">
        <v>1290</v>
      </c>
      <c r="B1245" t="str">
        <f>VLOOKUP(A1245,'[1]sku-asin（子）'!$A:$B,2,0)</f>
        <v>B075FQSXJX</v>
      </c>
      <c r="C1245" t="str">
        <f>VLOOKUP(A1245,'[1]子sku-父sku'!$A:$B,2,0)</f>
        <v>MY-WH7622</v>
      </c>
      <c r="D1245" s="28">
        <f>IFERROR(VLOOKUP(A1245,[2]库存报告使用数据处理!$A:$C,3,0),0)</f>
        <v>0</v>
      </c>
      <c r="E1245" s="28">
        <f>IFERROR(VLOOKUP(A1245,[2]库存报告使用数据处理!$A:$D,4,0),0)</f>
        <v>0</v>
      </c>
      <c r="F1245" s="28">
        <f>IFERROR(VLOOKUP(A1245,[2]库存报告使用数据处理!$A:$E,5,0),0)</f>
        <v>0</v>
      </c>
      <c r="G1245" s="28">
        <f>IFERROR(VLOOKUP(A1245,[2]库存报告使用数据处理!$A:$F,6,0),0)</f>
        <v>0</v>
      </c>
      <c r="H1245" s="29">
        <f>IFERROR(VLOOKUP(A1245,[2]库存报告使用数据处理!$A:$G,7,0),0)</f>
        <v>0</v>
      </c>
      <c r="I1245">
        <f>IFERROR(VLOOKUP(A1245,[5]数据处理!$A:$B,2,0),0)</f>
        <v>2</v>
      </c>
      <c r="J1245" s="30">
        <f>IFERROR(VLOOKUP(A1245,[5]数据处理!$A:$D,4,0),0)</f>
        <v>0</v>
      </c>
      <c r="K1245" s="30">
        <f>IFERROR(VLOOKUP(A1245,[5]数据处理!$A:$E,5,0),0)</f>
        <v>0</v>
      </c>
      <c r="L1245" s="30">
        <f>IFERROR(VLOOKUP(A1245,[5]数据处理!$A:$G,7,0),0)</f>
        <v>0</v>
      </c>
      <c r="M1245">
        <f t="shared" si="324"/>
        <v>2</v>
      </c>
      <c r="N1245">
        <f>IFERROR(VLOOKUP(A1245,[5]数据处理!$A:$C,3,0),0)</f>
        <v>0</v>
      </c>
      <c r="O1245">
        <f>IFERROR(VLOOKUP($A1245,[5]数据处理!$A:$N,14,0),0)</f>
        <v>2</v>
      </c>
      <c r="P1245" t="str">
        <f>IFERROR(VLOOKUP($A1245,[3]库存报告使用数据!$A$1:$B$65536,2,0),"")</f>
        <v/>
      </c>
      <c r="Q1245" t="str">
        <f>IFERROR(VLOOKUP($A1245,[3]库存报告使用数据!$A$1:$E$65536,5,0),"")</f>
        <v/>
      </c>
      <c r="R1245" t="str">
        <f>IFERROR(VLOOKUP($A1245,[3]库存报告使用数据!$A$1:$H$65536,8,0),"")</f>
        <v/>
      </c>
      <c r="S1245" t="str">
        <f>IFERROR(VLOOKUP($A1245,[3]库存报告使用数据!$A$1:$K$65536,11,0),"")</f>
        <v/>
      </c>
      <c r="T1245" t="str">
        <f>IFERROR(VLOOKUP($A1245,[3]库存报告使用数据!$A$1:$C$65536,3,0),"")</f>
        <v/>
      </c>
      <c r="U1245" t="str">
        <f>IFERROR(VLOOKUP($A1245,[3]库存报告使用数据!$A$1:$F$65536,6,0),"")</f>
        <v/>
      </c>
      <c r="V1245" t="str">
        <f>IFERROR(VLOOKUP($A1245,[3]库存报告使用数据!$A$1:$I$65536,9,0),"")</f>
        <v/>
      </c>
      <c r="W1245" t="str">
        <f>IFERROR(VLOOKUP($A1245,[3]库存报告使用数据!$A$1:$L$65536,12,0),"")</f>
        <v/>
      </c>
      <c r="X1245" s="20" t="str">
        <f t="shared" si="325"/>
        <v/>
      </c>
      <c r="Y1245" s="20" t="str">
        <f t="shared" si="326"/>
        <v/>
      </c>
      <c r="Z1245" s="20" t="str">
        <f t="shared" si="327"/>
        <v/>
      </c>
      <c r="AA1245" s="20" t="str">
        <f t="shared" si="328"/>
        <v/>
      </c>
      <c r="AB1245" t="str">
        <f>IFERROR(VLOOKUP($A1245,[3]库存报告使用数据!$A$1:$D$65536,4,0),"")</f>
        <v/>
      </c>
      <c r="AC1245" t="str">
        <f>IFERROR(VLOOKUP($A1245,[3]库存报告使用数据!$A$1:$G$65536,7,0),"")</f>
        <v/>
      </c>
      <c r="AD1245" t="str">
        <f>IFERROR(VLOOKUP($A1245,[3]库存报告使用数据!$A$1:$J$65536,10,0),"")</f>
        <v/>
      </c>
      <c r="AE1245" t="str">
        <f>IFERROR(VLOOKUP($A1245,[3]库存报告使用数据!$A$1:$M$65536,13,0),"")</f>
        <v/>
      </c>
      <c r="AF1245" s="20" t="str">
        <f t="shared" si="329"/>
        <v/>
      </c>
      <c r="AG1245" s="20" t="str">
        <f t="shared" si="330"/>
        <v/>
      </c>
      <c r="AH1245" s="20" t="str">
        <f t="shared" si="331"/>
        <v/>
      </c>
      <c r="AI1245" s="20" t="str">
        <f t="shared" si="332"/>
        <v/>
      </c>
      <c r="AJ1245">
        <f>IFERROR(VLOOKUP($B1245,[4]库存报告使用数据!$A$1:$B$65536,2,0),0)</f>
        <v>0</v>
      </c>
      <c r="AK1245">
        <f>IFERROR(VLOOKUP($B1245,[4]库存报告使用数据!$A$1:$C$65536,3,0),)</f>
        <v>0</v>
      </c>
      <c r="AL1245">
        <f>IFERROR(VLOOKUP($B1245,[4]库存报告使用数据!$A$1:$D$65536,4,0),)</f>
        <v>0</v>
      </c>
      <c r="AM1245">
        <f>IFERROR(VLOOKUP($B1245,[4]库存报告使用数据!$A$1:$E$65536,5,0),)</f>
        <v>0</v>
      </c>
      <c r="AN1245" s="20" t="str">
        <f t="shared" si="333"/>
        <v/>
      </c>
      <c r="AO1245" s="20" t="str">
        <f t="shared" si="334"/>
        <v/>
      </c>
      <c r="AP1245" s="20" t="str">
        <f t="shared" si="335"/>
        <v/>
      </c>
      <c r="AQ1245" s="20" t="str">
        <f t="shared" si="336"/>
        <v/>
      </c>
      <c r="AR1245" s="32">
        <f t="shared" si="337"/>
        <v>0</v>
      </c>
      <c r="AS1245" s="32">
        <f t="shared" si="338"/>
        <v>0</v>
      </c>
      <c r="AT1245" s="32">
        <f t="shared" si="339"/>
        <v>2</v>
      </c>
      <c r="AU1245" s="28" t="str">
        <f t="shared" si="340"/>
        <v>库存为2</v>
      </c>
      <c r="AV1245" s="34" t="str">
        <f>IFERROR(时间!$B$4+AU1245,"上周无销量")</f>
        <v>上周无销量</v>
      </c>
    </row>
    <row r="1246" spans="1:48">
      <c r="A1246" s="18" t="s">
        <v>1291</v>
      </c>
      <c r="B1246" t="str">
        <f>VLOOKUP(A1246,'[1]sku-asin（子）'!$A:$B,2,0)</f>
        <v>B075FMKF16</v>
      </c>
      <c r="C1246" t="str">
        <f>VLOOKUP(A1246,'[1]子sku-父sku'!$A:$B,2,0)</f>
        <v>MY-WH7622</v>
      </c>
      <c r="D1246" s="28">
        <f>IFERROR(VLOOKUP(A1246,[2]库存报告使用数据处理!$A:$C,3,0),0)</f>
        <v>0</v>
      </c>
      <c r="E1246" s="28">
        <f>IFERROR(VLOOKUP(A1246,[2]库存报告使用数据处理!$A:$D,4,0),0)</f>
        <v>0</v>
      </c>
      <c r="F1246" s="28">
        <f>IFERROR(VLOOKUP(A1246,[2]库存报告使用数据处理!$A:$E,5,0),0)</f>
        <v>0</v>
      </c>
      <c r="G1246" s="28">
        <f>IFERROR(VLOOKUP(A1246,[2]库存报告使用数据处理!$A:$F,6,0),0)</f>
        <v>0</v>
      </c>
      <c r="H1246" s="29">
        <f>IFERROR(VLOOKUP(A1246,[2]库存报告使用数据处理!$A:$G,7,0),0)</f>
        <v>0</v>
      </c>
      <c r="I1246">
        <f>IFERROR(VLOOKUP(A1246,[5]数据处理!$A:$B,2,0),0)</f>
        <v>4</v>
      </c>
      <c r="J1246" s="30">
        <f>IFERROR(VLOOKUP(A1246,[5]数据处理!$A:$D,4,0),0)</f>
        <v>0</v>
      </c>
      <c r="K1246" s="30">
        <f>IFERROR(VLOOKUP(A1246,[5]数据处理!$A:$E,5,0),0)</f>
        <v>0</v>
      </c>
      <c r="L1246" s="30">
        <f>IFERROR(VLOOKUP(A1246,[5]数据处理!$A:$G,7,0),0)</f>
        <v>0</v>
      </c>
      <c r="M1246">
        <f t="shared" si="324"/>
        <v>4</v>
      </c>
      <c r="N1246">
        <f>IFERROR(VLOOKUP(A1246,[5]数据处理!$A:$C,3,0),0)</f>
        <v>0</v>
      </c>
      <c r="O1246">
        <f>IFERROR(VLOOKUP($A1246,[5]数据处理!$A:$N,14,0),0)</f>
        <v>2</v>
      </c>
      <c r="P1246" t="str">
        <f>IFERROR(VLOOKUP($A1246,[3]库存报告使用数据!$A$1:$B$65536,2,0),"")</f>
        <v/>
      </c>
      <c r="Q1246" t="str">
        <f>IFERROR(VLOOKUP($A1246,[3]库存报告使用数据!$A$1:$E$65536,5,0),"")</f>
        <v/>
      </c>
      <c r="R1246" t="str">
        <f>IFERROR(VLOOKUP($A1246,[3]库存报告使用数据!$A$1:$H$65536,8,0),"")</f>
        <v/>
      </c>
      <c r="S1246" t="str">
        <f>IFERROR(VLOOKUP($A1246,[3]库存报告使用数据!$A$1:$K$65536,11,0),"")</f>
        <v/>
      </c>
      <c r="T1246" t="str">
        <f>IFERROR(VLOOKUP($A1246,[3]库存报告使用数据!$A$1:$C$65536,3,0),"")</f>
        <v/>
      </c>
      <c r="U1246" t="str">
        <f>IFERROR(VLOOKUP($A1246,[3]库存报告使用数据!$A$1:$F$65536,6,0),"")</f>
        <v/>
      </c>
      <c r="V1246" t="str">
        <f>IFERROR(VLOOKUP($A1246,[3]库存报告使用数据!$A$1:$I$65536,9,0),"")</f>
        <v/>
      </c>
      <c r="W1246" t="str">
        <f>IFERROR(VLOOKUP($A1246,[3]库存报告使用数据!$A$1:$L$65536,12,0),"")</f>
        <v/>
      </c>
      <c r="X1246" s="20" t="str">
        <f t="shared" si="325"/>
        <v/>
      </c>
      <c r="Y1246" s="20" t="str">
        <f t="shared" si="326"/>
        <v/>
      </c>
      <c r="Z1246" s="20" t="str">
        <f t="shared" si="327"/>
        <v/>
      </c>
      <c r="AA1246" s="20" t="str">
        <f t="shared" si="328"/>
        <v/>
      </c>
      <c r="AB1246" t="str">
        <f>IFERROR(VLOOKUP($A1246,[3]库存报告使用数据!$A$1:$D$65536,4,0),"")</f>
        <v/>
      </c>
      <c r="AC1246" t="str">
        <f>IFERROR(VLOOKUP($A1246,[3]库存报告使用数据!$A$1:$G$65536,7,0),"")</f>
        <v/>
      </c>
      <c r="AD1246" t="str">
        <f>IFERROR(VLOOKUP($A1246,[3]库存报告使用数据!$A$1:$J$65536,10,0),"")</f>
        <v/>
      </c>
      <c r="AE1246" t="str">
        <f>IFERROR(VLOOKUP($A1246,[3]库存报告使用数据!$A$1:$M$65536,13,0),"")</f>
        <v/>
      </c>
      <c r="AF1246" s="20" t="str">
        <f t="shared" si="329"/>
        <v/>
      </c>
      <c r="AG1246" s="20" t="str">
        <f t="shared" si="330"/>
        <v/>
      </c>
      <c r="AH1246" s="20" t="str">
        <f t="shared" si="331"/>
        <v/>
      </c>
      <c r="AI1246" s="20" t="str">
        <f t="shared" si="332"/>
        <v/>
      </c>
      <c r="AJ1246">
        <f>IFERROR(VLOOKUP($B1246,[4]库存报告使用数据!$A$1:$B$65536,2,0),0)</f>
        <v>0</v>
      </c>
      <c r="AK1246">
        <f>IFERROR(VLOOKUP($B1246,[4]库存报告使用数据!$A$1:$C$65536,3,0),)</f>
        <v>1</v>
      </c>
      <c r="AL1246">
        <f>IFERROR(VLOOKUP($B1246,[4]库存报告使用数据!$A$1:$D$65536,4,0),)</f>
        <v>0</v>
      </c>
      <c r="AM1246">
        <f>IFERROR(VLOOKUP($B1246,[4]库存报告使用数据!$A$1:$E$65536,5,0),)</f>
        <v>0</v>
      </c>
      <c r="AN1246" s="20" t="str">
        <f t="shared" si="333"/>
        <v/>
      </c>
      <c r="AO1246" s="20">
        <f t="shared" si="334"/>
        <v>0</v>
      </c>
      <c r="AP1246" s="20" t="str">
        <f t="shared" si="335"/>
        <v/>
      </c>
      <c r="AQ1246" s="20" t="str">
        <f t="shared" si="336"/>
        <v/>
      </c>
      <c r="AR1246" s="32">
        <f t="shared" si="337"/>
        <v>0</v>
      </c>
      <c r="AS1246" s="32">
        <f t="shared" si="338"/>
        <v>0</v>
      </c>
      <c r="AT1246" s="32">
        <f t="shared" si="339"/>
        <v>4</v>
      </c>
      <c r="AU1246" s="28" t="str">
        <f t="shared" si="340"/>
        <v>库存为4</v>
      </c>
      <c r="AV1246" s="34" t="str">
        <f>IFERROR(时间!$B$4+AU1246,"上周无销量")</f>
        <v>上周无销量</v>
      </c>
    </row>
    <row r="1247" spans="1:48">
      <c r="A1247" s="18" t="s">
        <v>1292</v>
      </c>
      <c r="B1247" t="str">
        <f>VLOOKUP(A1247,'[1]sku-asin（子）'!$A:$B,2,0)</f>
        <v>B075FQYNL9</v>
      </c>
      <c r="C1247" t="str">
        <f>VLOOKUP(A1247,'[1]子sku-父sku'!$A:$B,2,0)</f>
        <v>MY-WH7624</v>
      </c>
      <c r="D1247" s="28">
        <f>IFERROR(VLOOKUP(A1247,[2]库存报告使用数据处理!$A:$C,3,0),0)</f>
        <v>0</v>
      </c>
      <c r="E1247" s="28">
        <f>IFERROR(VLOOKUP(A1247,[2]库存报告使用数据处理!$A:$D,4,0),0)</f>
        <v>0</v>
      </c>
      <c r="F1247" s="28">
        <f>IFERROR(VLOOKUP(A1247,[2]库存报告使用数据处理!$A:$E,5,0),0)</f>
        <v>0</v>
      </c>
      <c r="G1247" s="28">
        <f>IFERROR(VLOOKUP(A1247,[2]库存报告使用数据处理!$A:$F,6,0),0)</f>
        <v>0</v>
      </c>
      <c r="H1247" s="29">
        <f>IFERROR(VLOOKUP(A1247,[2]库存报告使用数据处理!$A:$G,7,0),0)</f>
        <v>0</v>
      </c>
      <c r="I1247">
        <f>IFERROR(VLOOKUP(A1247,[5]数据处理!$A:$B,2,0),0)</f>
        <v>8</v>
      </c>
      <c r="J1247" s="30">
        <f>IFERROR(VLOOKUP(A1247,[5]数据处理!$A:$D,4,0),0)</f>
        <v>0</v>
      </c>
      <c r="K1247" s="30">
        <f>IFERROR(VLOOKUP(A1247,[5]数据处理!$A:$E,5,0),0)</f>
        <v>0</v>
      </c>
      <c r="L1247" s="30">
        <f>IFERROR(VLOOKUP(A1247,[5]数据处理!$A:$G,7,0),0)</f>
        <v>0</v>
      </c>
      <c r="M1247">
        <f t="shared" si="324"/>
        <v>8</v>
      </c>
      <c r="N1247">
        <f>IFERROR(VLOOKUP(A1247,[5]数据处理!$A:$C,3,0),0)</f>
        <v>0</v>
      </c>
      <c r="O1247">
        <f>IFERROR(VLOOKUP($A1247,[5]数据处理!$A:$N,14,0),0)</f>
        <v>8</v>
      </c>
      <c r="P1247" t="str">
        <f>IFERROR(VLOOKUP($A1247,[3]库存报告使用数据!$A$1:$B$65536,2,0),"")</f>
        <v/>
      </c>
      <c r="Q1247" t="str">
        <f>IFERROR(VLOOKUP($A1247,[3]库存报告使用数据!$A$1:$E$65536,5,0),"")</f>
        <v/>
      </c>
      <c r="R1247" t="str">
        <f>IFERROR(VLOOKUP($A1247,[3]库存报告使用数据!$A$1:$H$65536,8,0),"")</f>
        <v/>
      </c>
      <c r="S1247" t="str">
        <f>IFERROR(VLOOKUP($A1247,[3]库存报告使用数据!$A$1:$K$65536,11,0),"")</f>
        <v/>
      </c>
      <c r="T1247" t="str">
        <f>IFERROR(VLOOKUP($A1247,[3]库存报告使用数据!$A$1:$C$65536,3,0),"")</f>
        <v/>
      </c>
      <c r="U1247" t="str">
        <f>IFERROR(VLOOKUP($A1247,[3]库存报告使用数据!$A$1:$F$65536,6,0),"")</f>
        <v/>
      </c>
      <c r="V1247" t="str">
        <f>IFERROR(VLOOKUP($A1247,[3]库存报告使用数据!$A$1:$I$65536,9,0),"")</f>
        <v/>
      </c>
      <c r="W1247" t="str">
        <f>IFERROR(VLOOKUP($A1247,[3]库存报告使用数据!$A$1:$L$65536,12,0),"")</f>
        <v/>
      </c>
      <c r="X1247" s="20" t="str">
        <f t="shared" si="325"/>
        <v/>
      </c>
      <c r="Y1247" s="20" t="str">
        <f t="shared" si="326"/>
        <v/>
      </c>
      <c r="Z1247" s="20" t="str">
        <f t="shared" si="327"/>
        <v/>
      </c>
      <c r="AA1247" s="20" t="str">
        <f t="shared" si="328"/>
        <v/>
      </c>
      <c r="AB1247" t="str">
        <f>IFERROR(VLOOKUP($A1247,[3]库存报告使用数据!$A$1:$D$65536,4,0),"")</f>
        <v/>
      </c>
      <c r="AC1247" t="str">
        <f>IFERROR(VLOOKUP($A1247,[3]库存报告使用数据!$A$1:$G$65536,7,0),"")</f>
        <v/>
      </c>
      <c r="AD1247" t="str">
        <f>IFERROR(VLOOKUP($A1247,[3]库存报告使用数据!$A$1:$J$65536,10,0),"")</f>
        <v/>
      </c>
      <c r="AE1247" t="str">
        <f>IFERROR(VLOOKUP($A1247,[3]库存报告使用数据!$A$1:$M$65536,13,0),"")</f>
        <v/>
      </c>
      <c r="AF1247" s="20" t="str">
        <f t="shared" si="329"/>
        <v/>
      </c>
      <c r="AG1247" s="20" t="str">
        <f t="shared" si="330"/>
        <v/>
      </c>
      <c r="AH1247" s="20" t="str">
        <f t="shared" si="331"/>
        <v/>
      </c>
      <c r="AI1247" s="20" t="str">
        <f t="shared" si="332"/>
        <v/>
      </c>
      <c r="AJ1247">
        <f>IFERROR(VLOOKUP($B1247,[4]库存报告使用数据!$A$1:$B$65536,2,0),0)</f>
        <v>0</v>
      </c>
      <c r="AK1247">
        <f>IFERROR(VLOOKUP($B1247,[4]库存报告使用数据!$A$1:$C$65536,3,0),)</f>
        <v>0</v>
      </c>
      <c r="AL1247">
        <f>IFERROR(VLOOKUP($B1247,[4]库存报告使用数据!$A$1:$D$65536,4,0),)</f>
        <v>0</v>
      </c>
      <c r="AM1247">
        <f>IFERROR(VLOOKUP($B1247,[4]库存报告使用数据!$A$1:$E$65536,5,0),)</f>
        <v>1</v>
      </c>
      <c r="AN1247" s="20" t="str">
        <f t="shared" si="333"/>
        <v/>
      </c>
      <c r="AO1247" s="20" t="str">
        <f t="shared" si="334"/>
        <v/>
      </c>
      <c r="AP1247" s="20" t="str">
        <f t="shared" si="335"/>
        <v/>
      </c>
      <c r="AQ1247" s="20">
        <f t="shared" si="336"/>
        <v>0</v>
      </c>
      <c r="AR1247" s="32">
        <f t="shared" si="337"/>
        <v>0</v>
      </c>
      <c r="AS1247" s="32">
        <f t="shared" si="338"/>
        <v>0</v>
      </c>
      <c r="AT1247" s="32">
        <f t="shared" si="339"/>
        <v>8</v>
      </c>
      <c r="AU1247" s="28" t="str">
        <f t="shared" si="340"/>
        <v>库存为8</v>
      </c>
      <c r="AV1247" s="34" t="str">
        <f>IFERROR(时间!$B$4+AU1247,"上周无销量")</f>
        <v>上周无销量</v>
      </c>
    </row>
    <row r="1248" spans="1:48">
      <c r="A1248" s="18" t="s">
        <v>1293</v>
      </c>
      <c r="B1248" t="str">
        <f>VLOOKUP(A1248,'[1]sku-asin（子）'!$A:$B,2,0)</f>
        <v>B075FP41RC</v>
      </c>
      <c r="C1248" t="str">
        <f>VLOOKUP(A1248,'[1]子sku-父sku'!$A:$B,2,0)</f>
        <v>MY-WH7624</v>
      </c>
      <c r="D1248" s="28">
        <f>IFERROR(VLOOKUP(A1248,[2]库存报告使用数据处理!$A:$C,3,0),0)</f>
        <v>0</v>
      </c>
      <c r="E1248" s="28">
        <f>IFERROR(VLOOKUP(A1248,[2]库存报告使用数据处理!$A:$D,4,0),0)</f>
        <v>0</v>
      </c>
      <c r="F1248" s="28">
        <f>IFERROR(VLOOKUP(A1248,[2]库存报告使用数据处理!$A:$E,5,0),0)</f>
        <v>0</v>
      </c>
      <c r="G1248" s="28">
        <f>IFERROR(VLOOKUP(A1248,[2]库存报告使用数据处理!$A:$F,6,0),0)</f>
        <v>1</v>
      </c>
      <c r="H1248" s="29">
        <f>IFERROR(VLOOKUP(A1248,[2]库存报告使用数据处理!$A:$G,7,0),0)</f>
        <v>6.2</v>
      </c>
      <c r="I1248">
        <f>IFERROR(VLOOKUP(A1248,[5]数据处理!$A:$B,2,0),0)</f>
        <v>9</v>
      </c>
      <c r="J1248" s="30">
        <f>IFERROR(VLOOKUP(A1248,[5]数据处理!$A:$D,4,0),0)</f>
        <v>0</v>
      </c>
      <c r="K1248" s="30">
        <f>IFERROR(VLOOKUP(A1248,[5]数据处理!$A:$E,5,0),0)</f>
        <v>0</v>
      </c>
      <c r="L1248" s="30">
        <f>IFERROR(VLOOKUP(A1248,[5]数据处理!$A:$G,7,0),0)</f>
        <v>0</v>
      </c>
      <c r="M1248">
        <f t="shared" si="324"/>
        <v>9</v>
      </c>
      <c r="N1248">
        <f>IFERROR(VLOOKUP(A1248,[5]数据处理!$A:$C,3,0),0)</f>
        <v>0</v>
      </c>
      <c r="O1248">
        <f>IFERROR(VLOOKUP($A1248,[5]数据处理!$A:$N,14,0),0)</f>
        <v>8</v>
      </c>
      <c r="P1248" t="str">
        <f>IFERROR(VLOOKUP($A1248,[3]库存报告使用数据!$A$1:$B$65536,2,0),"")</f>
        <v/>
      </c>
      <c r="Q1248" t="str">
        <f>IFERROR(VLOOKUP($A1248,[3]库存报告使用数据!$A$1:$E$65536,5,0),"")</f>
        <v/>
      </c>
      <c r="R1248" t="str">
        <f>IFERROR(VLOOKUP($A1248,[3]库存报告使用数据!$A$1:$H$65536,8,0),"")</f>
        <v/>
      </c>
      <c r="S1248" t="str">
        <f>IFERROR(VLOOKUP($A1248,[3]库存报告使用数据!$A$1:$K$65536,11,0),"")</f>
        <v/>
      </c>
      <c r="T1248" t="str">
        <f>IFERROR(VLOOKUP($A1248,[3]库存报告使用数据!$A$1:$C$65536,3,0),"")</f>
        <v/>
      </c>
      <c r="U1248" t="str">
        <f>IFERROR(VLOOKUP($A1248,[3]库存报告使用数据!$A$1:$F$65536,6,0),"")</f>
        <v/>
      </c>
      <c r="V1248" t="str">
        <f>IFERROR(VLOOKUP($A1248,[3]库存报告使用数据!$A$1:$I$65536,9,0),"")</f>
        <v/>
      </c>
      <c r="W1248" t="str">
        <f>IFERROR(VLOOKUP($A1248,[3]库存报告使用数据!$A$1:$L$65536,12,0),"")</f>
        <v/>
      </c>
      <c r="X1248" s="20" t="str">
        <f t="shared" si="325"/>
        <v/>
      </c>
      <c r="Y1248" s="20" t="str">
        <f t="shared" si="326"/>
        <v/>
      </c>
      <c r="Z1248" s="20" t="str">
        <f t="shared" si="327"/>
        <v/>
      </c>
      <c r="AA1248" s="20" t="str">
        <f t="shared" si="328"/>
        <v/>
      </c>
      <c r="AB1248" t="str">
        <f>IFERROR(VLOOKUP($A1248,[3]库存报告使用数据!$A$1:$D$65536,4,0),"")</f>
        <v/>
      </c>
      <c r="AC1248" t="str">
        <f>IFERROR(VLOOKUP($A1248,[3]库存报告使用数据!$A$1:$G$65536,7,0),"")</f>
        <v/>
      </c>
      <c r="AD1248" t="str">
        <f>IFERROR(VLOOKUP($A1248,[3]库存报告使用数据!$A$1:$J$65536,10,0),"")</f>
        <v/>
      </c>
      <c r="AE1248" t="str">
        <f>IFERROR(VLOOKUP($A1248,[3]库存报告使用数据!$A$1:$M$65536,13,0),"")</f>
        <v/>
      </c>
      <c r="AF1248" s="20" t="str">
        <f t="shared" si="329"/>
        <v/>
      </c>
      <c r="AG1248" s="20" t="str">
        <f t="shared" si="330"/>
        <v/>
      </c>
      <c r="AH1248" s="20" t="str">
        <f t="shared" si="331"/>
        <v/>
      </c>
      <c r="AI1248" s="20" t="str">
        <f t="shared" si="332"/>
        <v/>
      </c>
      <c r="AJ1248">
        <f>IFERROR(VLOOKUP($B1248,[4]库存报告使用数据!$A$1:$B$65536,2,0),0)</f>
        <v>0</v>
      </c>
      <c r="AK1248">
        <f>IFERROR(VLOOKUP($B1248,[4]库存报告使用数据!$A$1:$C$65536,3,0),)</f>
        <v>2</v>
      </c>
      <c r="AL1248">
        <f>IFERROR(VLOOKUP($B1248,[4]库存报告使用数据!$A$1:$D$65536,4,0),)</f>
        <v>0</v>
      </c>
      <c r="AM1248">
        <f>IFERROR(VLOOKUP($B1248,[4]库存报告使用数据!$A$1:$E$65536,5,0),)</f>
        <v>0</v>
      </c>
      <c r="AN1248" s="20" t="str">
        <f t="shared" si="333"/>
        <v/>
      </c>
      <c r="AO1248" s="20">
        <f t="shared" si="334"/>
        <v>0</v>
      </c>
      <c r="AP1248" s="20" t="str">
        <f t="shared" si="335"/>
        <v/>
      </c>
      <c r="AQ1248" s="20" t="str">
        <f t="shared" si="336"/>
        <v/>
      </c>
      <c r="AR1248" s="32">
        <f t="shared" si="337"/>
        <v>0</v>
      </c>
      <c r="AS1248" s="32">
        <f t="shared" si="338"/>
        <v>0</v>
      </c>
      <c r="AT1248" s="32">
        <f t="shared" si="339"/>
        <v>9</v>
      </c>
      <c r="AU1248" s="28" t="str">
        <f t="shared" si="340"/>
        <v>库存为9</v>
      </c>
      <c r="AV1248" s="34" t="str">
        <f>IFERROR(时间!$B$4+AU1248,"上周无销量")</f>
        <v>上周无销量</v>
      </c>
    </row>
    <row r="1249" spans="1:48">
      <c r="A1249" s="18" t="s">
        <v>1294</v>
      </c>
      <c r="B1249" t="str">
        <f>VLOOKUP(A1249,'[1]sku-asin（子）'!$A:$B,2,0)</f>
        <v>B075FR6QJ2</v>
      </c>
      <c r="C1249" t="str">
        <f>VLOOKUP(A1249,'[1]子sku-父sku'!$A:$B,2,0)</f>
        <v>MY-WH7624</v>
      </c>
      <c r="D1249" s="28">
        <f>IFERROR(VLOOKUP(A1249,[2]库存报告使用数据处理!$A:$C,3,0),0)</f>
        <v>0</v>
      </c>
      <c r="E1249" s="28">
        <f>IFERROR(VLOOKUP(A1249,[2]库存报告使用数据处理!$A:$D,4,0),0)</f>
        <v>0</v>
      </c>
      <c r="F1249" s="28">
        <f>IFERROR(VLOOKUP(A1249,[2]库存报告使用数据处理!$A:$E,5,0),0)</f>
        <v>0</v>
      </c>
      <c r="G1249" s="28">
        <f>IFERROR(VLOOKUP(A1249,[2]库存报告使用数据处理!$A:$F,6,0),0)</f>
        <v>0</v>
      </c>
      <c r="H1249" s="29">
        <f>IFERROR(VLOOKUP(A1249,[2]库存报告使用数据处理!$A:$G,7,0),0)</f>
        <v>0</v>
      </c>
      <c r="I1249">
        <f>IFERROR(VLOOKUP(A1249,[5]数据处理!$A:$B,2,0),0)</f>
        <v>5</v>
      </c>
      <c r="J1249" s="30">
        <f>IFERROR(VLOOKUP(A1249,[5]数据处理!$A:$D,4,0),0)</f>
        <v>0</v>
      </c>
      <c r="K1249" s="30">
        <f>IFERROR(VLOOKUP(A1249,[5]数据处理!$A:$E,5,0),0)</f>
        <v>0</v>
      </c>
      <c r="L1249" s="30">
        <f>IFERROR(VLOOKUP(A1249,[5]数据处理!$A:$G,7,0),0)</f>
        <v>0</v>
      </c>
      <c r="M1249">
        <f t="shared" si="324"/>
        <v>5</v>
      </c>
      <c r="N1249">
        <f>IFERROR(VLOOKUP(A1249,[5]数据处理!$A:$C,3,0),0)</f>
        <v>0</v>
      </c>
      <c r="O1249">
        <f>IFERROR(VLOOKUP($A1249,[5]数据处理!$A:$N,14,0),0)</f>
        <v>5</v>
      </c>
      <c r="P1249" t="str">
        <f>IFERROR(VLOOKUP($A1249,[3]库存报告使用数据!$A$1:$B$65536,2,0),"")</f>
        <v/>
      </c>
      <c r="Q1249" t="str">
        <f>IFERROR(VLOOKUP($A1249,[3]库存报告使用数据!$A$1:$E$65536,5,0),"")</f>
        <v/>
      </c>
      <c r="R1249" t="str">
        <f>IFERROR(VLOOKUP($A1249,[3]库存报告使用数据!$A$1:$H$65536,8,0),"")</f>
        <v/>
      </c>
      <c r="S1249" t="str">
        <f>IFERROR(VLOOKUP($A1249,[3]库存报告使用数据!$A$1:$K$65536,11,0),"")</f>
        <v/>
      </c>
      <c r="T1249" t="str">
        <f>IFERROR(VLOOKUP($A1249,[3]库存报告使用数据!$A$1:$C$65536,3,0),"")</f>
        <v/>
      </c>
      <c r="U1249" t="str">
        <f>IFERROR(VLOOKUP($A1249,[3]库存报告使用数据!$A$1:$F$65536,6,0),"")</f>
        <v/>
      </c>
      <c r="V1249" t="str">
        <f>IFERROR(VLOOKUP($A1249,[3]库存报告使用数据!$A$1:$I$65536,9,0),"")</f>
        <v/>
      </c>
      <c r="W1249" t="str">
        <f>IFERROR(VLOOKUP($A1249,[3]库存报告使用数据!$A$1:$L$65536,12,0),"")</f>
        <v/>
      </c>
      <c r="X1249" s="20" t="str">
        <f t="shared" si="325"/>
        <v/>
      </c>
      <c r="Y1249" s="20" t="str">
        <f t="shared" si="326"/>
        <v/>
      </c>
      <c r="Z1249" s="20" t="str">
        <f t="shared" si="327"/>
        <v/>
      </c>
      <c r="AA1249" s="20" t="str">
        <f t="shared" si="328"/>
        <v/>
      </c>
      <c r="AB1249" t="str">
        <f>IFERROR(VLOOKUP($A1249,[3]库存报告使用数据!$A$1:$D$65536,4,0),"")</f>
        <v/>
      </c>
      <c r="AC1249" t="str">
        <f>IFERROR(VLOOKUP($A1249,[3]库存报告使用数据!$A$1:$G$65536,7,0),"")</f>
        <v/>
      </c>
      <c r="AD1249" t="str">
        <f>IFERROR(VLOOKUP($A1249,[3]库存报告使用数据!$A$1:$J$65536,10,0),"")</f>
        <v/>
      </c>
      <c r="AE1249" t="str">
        <f>IFERROR(VLOOKUP($A1249,[3]库存报告使用数据!$A$1:$M$65536,13,0),"")</f>
        <v/>
      </c>
      <c r="AF1249" s="20" t="str">
        <f t="shared" si="329"/>
        <v/>
      </c>
      <c r="AG1249" s="20" t="str">
        <f t="shared" si="330"/>
        <v/>
      </c>
      <c r="AH1249" s="20" t="str">
        <f t="shared" si="331"/>
        <v/>
      </c>
      <c r="AI1249" s="20" t="str">
        <f t="shared" si="332"/>
        <v/>
      </c>
      <c r="AJ1249">
        <f>IFERROR(VLOOKUP($B1249,[4]库存报告使用数据!$A$1:$B$65536,2,0),0)</f>
        <v>0</v>
      </c>
      <c r="AK1249">
        <f>IFERROR(VLOOKUP($B1249,[4]库存报告使用数据!$A$1:$C$65536,3,0),)</f>
        <v>0</v>
      </c>
      <c r="AL1249">
        <f>IFERROR(VLOOKUP($B1249,[4]库存报告使用数据!$A$1:$D$65536,4,0),)</f>
        <v>0</v>
      </c>
      <c r="AM1249">
        <f>IFERROR(VLOOKUP($B1249,[4]库存报告使用数据!$A$1:$E$65536,5,0),)</f>
        <v>0</v>
      </c>
      <c r="AN1249" s="20" t="str">
        <f t="shared" si="333"/>
        <v/>
      </c>
      <c r="AO1249" s="20" t="str">
        <f t="shared" si="334"/>
        <v/>
      </c>
      <c r="AP1249" s="20" t="str">
        <f t="shared" si="335"/>
        <v/>
      </c>
      <c r="AQ1249" s="20" t="str">
        <f t="shared" si="336"/>
        <v/>
      </c>
      <c r="AR1249" s="32">
        <f t="shared" si="337"/>
        <v>0</v>
      </c>
      <c r="AS1249" s="32">
        <f t="shared" si="338"/>
        <v>0</v>
      </c>
      <c r="AT1249" s="32">
        <f t="shared" si="339"/>
        <v>5</v>
      </c>
      <c r="AU1249" s="28" t="str">
        <f t="shared" si="340"/>
        <v>库存为5</v>
      </c>
      <c r="AV1249" s="34" t="str">
        <f>IFERROR(时间!$B$4+AU1249,"上周无销量")</f>
        <v>上周无销量</v>
      </c>
    </row>
    <row r="1250" spans="1:48">
      <c r="A1250" s="18" t="s">
        <v>1295</v>
      </c>
      <c r="B1250" t="str">
        <f>VLOOKUP(A1250,'[1]sku-asin（子）'!$A:$B,2,0)</f>
        <v>B075FR2DH2</v>
      </c>
      <c r="C1250" t="str">
        <f>VLOOKUP(A1250,'[1]子sku-父sku'!$A:$B,2,0)</f>
        <v>MY-WH7624</v>
      </c>
      <c r="D1250" s="28">
        <f>IFERROR(VLOOKUP(A1250,[2]库存报告使用数据处理!$A:$C,3,0),0)</f>
        <v>0</v>
      </c>
      <c r="E1250" s="28">
        <f>IFERROR(VLOOKUP(A1250,[2]库存报告使用数据处理!$A:$D,4,0),0)</f>
        <v>1</v>
      </c>
      <c r="F1250" s="28">
        <f>IFERROR(VLOOKUP(A1250,[2]库存报告使用数据处理!$A:$E,5,0),0)</f>
        <v>0</v>
      </c>
      <c r="G1250" s="28">
        <f>IFERROR(VLOOKUP(A1250,[2]库存报告使用数据处理!$A:$F,6,0),0)</f>
        <v>0</v>
      </c>
      <c r="H1250" s="29">
        <f>IFERROR(VLOOKUP(A1250,[2]库存报告使用数据处理!$A:$G,7,0),0)</f>
        <v>6.2</v>
      </c>
      <c r="I1250">
        <f>IFERROR(VLOOKUP(A1250,[5]数据处理!$A:$B,2,0),0)</f>
        <v>6</v>
      </c>
      <c r="J1250" s="30">
        <f>IFERROR(VLOOKUP(A1250,[5]数据处理!$A:$D,4,0),0)</f>
        <v>0</v>
      </c>
      <c r="K1250" s="30">
        <f>IFERROR(VLOOKUP(A1250,[5]数据处理!$A:$E,5,0),0)</f>
        <v>0</v>
      </c>
      <c r="L1250" s="30">
        <f>IFERROR(VLOOKUP(A1250,[5]数据处理!$A:$G,7,0),0)</f>
        <v>0</v>
      </c>
      <c r="M1250">
        <f t="shared" si="324"/>
        <v>6</v>
      </c>
      <c r="N1250">
        <f>IFERROR(VLOOKUP(A1250,[5]数据处理!$A:$C,3,0),0)</f>
        <v>0</v>
      </c>
      <c r="O1250">
        <f>IFERROR(VLOOKUP($A1250,[5]数据处理!$A:$N,14,0),0)</f>
        <v>6</v>
      </c>
      <c r="P1250" t="str">
        <f>IFERROR(VLOOKUP($A1250,[3]库存报告使用数据!$A$1:$B$65536,2,0),"")</f>
        <v/>
      </c>
      <c r="Q1250" t="str">
        <f>IFERROR(VLOOKUP($A1250,[3]库存报告使用数据!$A$1:$E$65536,5,0),"")</f>
        <v/>
      </c>
      <c r="R1250" t="str">
        <f>IFERROR(VLOOKUP($A1250,[3]库存报告使用数据!$A$1:$H$65536,8,0),"")</f>
        <v/>
      </c>
      <c r="S1250" t="str">
        <f>IFERROR(VLOOKUP($A1250,[3]库存报告使用数据!$A$1:$K$65536,11,0),"")</f>
        <v/>
      </c>
      <c r="T1250" t="str">
        <f>IFERROR(VLOOKUP($A1250,[3]库存报告使用数据!$A$1:$C$65536,3,0),"")</f>
        <v/>
      </c>
      <c r="U1250" t="str">
        <f>IFERROR(VLOOKUP($A1250,[3]库存报告使用数据!$A$1:$F$65536,6,0),"")</f>
        <v/>
      </c>
      <c r="V1250" t="str">
        <f>IFERROR(VLOOKUP($A1250,[3]库存报告使用数据!$A$1:$I$65536,9,0),"")</f>
        <v/>
      </c>
      <c r="W1250" t="str">
        <f>IFERROR(VLOOKUP($A1250,[3]库存报告使用数据!$A$1:$L$65536,12,0),"")</f>
        <v/>
      </c>
      <c r="X1250" s="20" t="str">
        <f t="shared" si="325"/>
        <v/>
      </c>
      <c r="Y1250" s="20" t="str">
        <f t="shared" si="326"/>
        <v/>
      </c>
      <c r="Z1250" s="20" t="str">
        <f t="shared" si="327"/>
        <v/>
      </c>
      <c r="AA1250" s="20" t="str">
        <f t="shared" si="328"/>
        <v/>
      </c>
      <c r="AB1250" t="str">
        <f>IFERROR(VLOOKUP($A1250,[3]库存报告使用数据!$A$1:$D$65536,4,0),"")</f>
        <v/>
      </c>
      <c r="AC1250" t="str">
        <f>IFERROR(VLOOKUP($A1250,[3]库存报告使用数据!$A$1:$G$65536,7,0),"")</f>
        <v/>
      </c>
      <c r="AD1250" t="str">
        <f>IFERROR(VLOOKUP($A1250,[3]库存报告使用数据!$A$1:$J$65536,10,0),"")</f>
        <v/>
      </c>
      <c r="AE1250" t="str">
        <f>IFERROR(VLOOKUP($A1250,[3]库存报告使用数据!$A$1:$M$65536,13,0),"")</f>
        <v/>
      </c>
      <c r="AF1250" s="20" t="str">
        <f t="shared" si="329"/>
        <v/>
      </c>
      <c r="AG1250" s="20" t="str">
        <f t="shared" si="330"/>
        <v/>
      </c>
      <c r="AH1250" s="20" t="str">
        <f t="shared" si="331"/>
        <v/>
      </c>
      <c r="AI1250" s="20" t="str">
        <f t="shared" si="332"/>
        <v/>
      </c>
      <c r="AJ1250">
        <f>IFERROR(VLOOKUP($B1250,[4]库存报告使用数据!$A$1:$B$65536,2,0),0)</f>
        <v>2</v>
      </c>
      <c r="AK1250">
        <f>IFERROR(VLOOKUP($B1250,[4]库存报告使用数据!$A$1:$C$65536,3,0),)</f>
        <v>0</v>
      </c>
      <c r="AL1250">
        <f>IFERROR(VLOOKUP($B1250,[4]库存报告使用数据!$A$1:$D$65536,4,0),)</f>
        <v>0</v>
      </c>
      <c r="AM1250">
        <f>IFERROR(VLOOKUP($B1250,[4]库存报告使用数据!$A$1:$E$65536,5,0),)</f>
        <v>1</v>
      </c>
      <c r="AN1250" s="20">
        <f t="shared" si="333"/>
        <v>0</v>
      </c>
      <c r="AO1250" s="20" t="str">
        <f t="shared" si="334"/>
        <v/>
      </c>
      <c r="AP1250" s="20" t="str">
        <f t="shared" si="335"/>
        <v/>
      </c>
      <c r="AQ1250" s="20">
        <f t="shared" si="336"/>
        <v>0</v>
      </c>
      <c r="AR1250" s="32">
        <f t="shared" si="337"/>
        <v>0</v>
      </c>
      <c r="AS1250" s="32">
        <f t="shared" si="338"/>
        <v>0</v>
      </c>
      <c r="AT1250" s="32">
        <f t="shared" si="339"/>
        <v>6</v>
      </c>
      <c r="AU1250" s="28" t="str">
        <f t="shared" si="340"/>
        <v>库存为6</v>
      </c>
      <c r="AV1250" s="34" t="str">
        <f>IFERROR(时间!$B$4+AU1250,"上周无销量")</f>
        <v>上周无销量</v>
      </c>
    </row>
    <row r="1251" spans="1:48">
      <c r="A1251" s="18" t="s">
        <v>1296</v>
      </c>
      <c r="B1251" t="str">
        <f>VLOOKUP(A1251,'[1]sku-asin（子）'!$A:$B,2,0)</f>
        <v>B075FQVX3X</v>
      </c>
      <c r="C1251" t="str">
        <f>VLOOKUP(A1251,'[1]子sku-父sku'!$A:$B,2,0)</f>
        <v>MY-WH7624</v>
      </c>
      <c r="D1251" s="28">
        <f>IFERROR(VLOOKUP(A1251,[2]库存报告使用数据处理!$A:$C,3,0),0)</f>
        <v>0</v>
      </c>
      <c r="E1251" s="28">
        <f>IFERROR(VLOOKUP(A1251,[2]库存报告使用数据处理!$A:$D,4,0),0)</f>
        <v>0</v>
      </c>
      <c r="F1251" s="28">
        <f>IFERROR(VLOOKUP(A1251,[2]库存报告使用数据处理!$A:$E,5,0),0)</f>
        <v>0</v>
      </c>
      <c r="G1251" s="28">
        <f>IFERROR(VLOOKUP(A1251,[2]库存报告使用数据处理!$A:$F,6,0),0)</f>
        <v>0</v>
      </c>
      <c r="H1251" s="29">
        <f>IFERROR(VLOOKUP(A1251,[2]库存报告使用数据处理!$A:$G,7,0),0)</f>
        <v>0</v>
      </c>
      <c r="I1251">
        <f>IFERROR(VLOOKUP(A1251,[5]数据处理!$A:$B,2,0),0)</f>
        <v>8</v>
      </c>
      <c r="J1251" s="30">
        <f>IFERROR(VLOOKUP(A1251,[5]数据处理!$A:$D,4,0),0)</f>
        <v>0</v>
      </c>
      <c r="K1251" s="30">
        <f>IFERROR(VLOOKUP(A1251,[5]数据处理!$A:$E,5,0),0)</f>
        <v>0</v>
      </c>
      <c r="L1251" s="30">
        <f>IFERROR(VLOOKUP(A1251,[5]数据处理!$A:$G,7,0),0)</f>
        <v>0</v>
      </c>
      <c r="M1251">
        <f t="shared" si="324"/>
        <v>8</v>
      </c>
      <c r="N1251">
        <f>IFERROR(VLOOKUP(A1251,[5]数据处理!$A:$C,3,0),0)</f>
        <v>0</v>
      </c>
      <c r="O1251">
        <f>IFERROR(VLOOKUP($A1251,[5]数据处理!$A:$N,14,0),0)</f>
        <v>8</v>
      </c>
      <c r="P1251">
        <f>IFERROR(VLOOKUP($A1251,[3]库存报告使用数据!$A$1:$B$65536,2,0),"")</f>
        <v>0</v>
      </c>
      <c r="Q1251">
        <f>IFERROR(VLOOKUP($A1251,[3]库存报告使用数据!$A$1:$E$65536,5,0),"")</f>
        <v>1481</v>
      </c>
      <c r="R1251">
        <f>IFERROR(VLOOKUP($A1251,[3]库存报告使用数据!$A$1:$H$65536,8,0),"")</f>
        <v>1145</v>
      </c>
      <c r="S1251">
        <f>IFERROR(VLOOKUP($A1251,[3]库存报告使用数据!$A$1:$K$65536,11,0),"")</f>
        <v>1200</v>
      </c>
      <c r="T1251">
        <f>IFERROR(VLOOKUP($A1251,[3]库存报告使用数据!$A$1:$C$65536,3,0),"")</f>
        <v>15</v>
      </c>
      <c r="U1251">
        <f>IFERROR(VLOOKUP($A1251,[3]库存报告使用数据!$A$1:$F$65536,6,0),"")</f>
        <v>10</v>
      </c>
      <c r="V1251">
        <f>IFERROR(VLOOKUP($A1251,[3]库存报告使用数据!$A$1:$I$65536,9,0),"")</f>
        <v>8</v>
      </c>
      <c r="W1251">
        <f>IFERROR(VLOOKUP($A1251,[3]库存报告使用数据!$A$1:$L$65536,12,0),"")</f>
        <v>6</v>
      </c>
      <c r="X1251" s="20" t="str">
        <f t="shared" si="325"/>
        <v/>
      </c>
      <c r="Y1251" s="20">
        <f t="shared" si="326"/>
        <v>0.00675219446320054</v>
      </c>
      <c r="Z1251" s="20">
        <f t="shared" si="327"/>
        <v>0.00698689956331878</v>
      </c>
      <c r="AA1251" s="20">
        <f t="shared" si="328"/>
        <v>0.005</v>
      </c>
      <c r="AB1251">
        <f>IFERROR(VLOOKUP($A1251,[3]库存报告使用数据!$A$1:$D$65536,4,0),"")</f>
        <v>4.28625</v>
      </c>
      <c r="AC1251">
        <f>IFERROR(VLOOKUP($A1251,[3]库存报告使用数据!$A$1:$G$65536,7,0),"")</f>
        <v>0</v>
      </c>
      <c r="AD1251">
        <f>IFERROR(VLOOKUP($A1251,[3]库存报告使用数据!$A$1:$J$65536,10,0),"")</f>
        <v>0</v>
      </c>
      <c r="AE1251">
        <f>IFERROR(VLOOKUP($A1251,[3]库存报告使用数据!$A$1:$M$65536,13,0),"")</f>
        <v>0</v>
      </c>
      <c r="AF1251" s="20" t="str">
        <f t="shared" si="329"/>
        <v>无销售广告费为4.28625</v>
      </c>
      <c r="AG1251" s="20" t="str">
        <f t="shared" si="330"/>
        <v/>
      </c>
      <c r="AH1251" s="20" t="str">
        <f t="shared" si="331"/>
        <v/>
      </c>
      <c r="AI1251" s="20" t="str">
        <f t="shared" si="332"/>
        <v/>
      </c>
      <c r="AJ1251">
        <f>IFERROR(VLOOKUP($B1251,[4]库存报告使用数据!$A$1:$B$65536,2,0),0)</f>
        <v>5</v>
      </c>
      <c r="AK1251">
        <f>IFERROR(VLOOKUP($B1251,[4]库存报告使用数据!$A$1:$C$65536,3,0),)</f>
        <v>1</v>
      </c>
      <c r="AL1251">
        <f>IFERROR(VLOOKUP($B1251,[4]库存报告使用数据!$A$1:$D$65536,4,0),)</f>
        <v>2</v>
      </c>
      <c r="AM1251">
        <f>IFERROR(VLOOKUP($B1251,[4]库存报告使用数据!$A$1:$E$65536,5,0),)</f>
        <v>5</v>
      </c>
      <c r="AN1251" s="20">
        <f t="shared" si="333"/>
        <v>0</v>
      </c>
      <c r="AO1251" s="20">
        <f t="shared" si="334"/>
        <v>0</v>
      </c>
      <c r="AP1251" s="20">
        <f t="shared" si="335"/>
        <v>0</v>
      </c>
      <c r="AQ1251" s="20">
        <f t="shared" si="336"/>
        <v>0</v>
      </c>
      <c r="AR1251" s="32">
        <f t="shared" si="337"/>
        <v>0</v>
      </c>
      <c r="AS1251" s="32">
        <f t="shared" si="338"/>
        <v>0</v>
      </c>
      <c r="AT1251" s="32">
        <f t="shared" si="339"/>
        <v>8</v>
      </c>
      <c r="AU1251" s="28" t="str">
        <f t="shared" si="340"/>
        <v>库存为8</v>
      </c>
      <c r="AV1251" s="34" t="str">
        <f>IFERROR(时间!$B$4+AU1251,"上周无销量")</f>
        <v>上周无销量</v>
      </c>
    </row>
    <row r="1252" spans="1:48">
      <c r="A1252" s="18" t="s">
        <v>1297</v>
      </c>
      <c r="B1252" t="str">
        <f>VLOOKUP(A1252,'[1]sku-asin（子）'!$A:$B,2,0)</f>
        <v>B075FR898Y</v>
      </c>
      <c r="C1252" t="str">
        <f>VLOOKUP(A1252,'[1]子sku-父sku'!$A:$B,2,0)</f>
        <v>MY-WH7624</v>
      </c>
      <c r="D1252" s="28">
        <f>IFERROR(VLOOKUP(A1252,[2]库存报告使用数据处理!$A:$C,3,0),0)</f>
        <v>0</v>
      </c>
      <c r="E1252" s="28">
        <f>IFERROR(VLOOKUP(A1252,[2]库存报告使用数据处理!$A:$D,4,0),0)</f>
        <v>1</v>
      </c>
      <c r="F1252" s="28">
        <f>IFERROR(VLOOKUP(A1252,[2]库存报告使用数据处理!$A:$E,5,0),0)</f>
        <v>0</v>
      </c>
      <c r="G1252" s="28">
        <f>IFERROR(VLOOKUP(A1252,[2]库存报告使用数据处理!$A:$F,6,0),0)</f>
        <v>0</v>
      </c>
      <c r="H1252" s="29">
        <f>IFERROR(VLOOKUP(A1252,[2]库存报告使用数据处理!$A:$G,7,0),0)</f>
        <v>6.2</v>
      </c>
      <c r="I1252">
        <f>IFERROR(VLOOKUP(A1252,[5]数据处理!$A:$B,2,0),0)</f>
        <v>5</v>
      </c>
      <c r="J1252" s="30">
        <f>IFERROR(VLOOKUP(A1252,[5]数据处理!$A:$D,4,0),0)</f>
        <v>0</v>
      </c>
      <c r="K1252" s="30">
        <f>IFERROR(VLOOKUP(A1252,[5]数据处理!$A:$E,5,0),0)</f>
        <v>0</v>
      </c>
      <c r="L1252" s="30">
        <f>IFERROR(VLOOKUP(A1252,[5]数据处理!$A:$G,7,0),0)</f>
        <v>0</v>
      </c>
      <c r="M1252">
        <f t="shared" si="324"/>
        <v>5</v>
      </c>
      <c r="N1252">
        <f>IFERROR(VLOOKUP(A1252,[5]数据处理!$A:$C,3,0),0)</f>
        <v>0</v>
      </c>
      <c r="O1252">
        <f>IFERROR(VLOOKUP($A1252,[5]数据处理!$A:$N,14,0),0)</f>
        <v>5</v>
      </c>
      <c r="P1252" t="str">
        <f>IFERROR(VLOOKUP($A1252,[3]库存报告使用数据!$A$1:$B$65536,2,0),"")</f>
        <v/>
      </c>
      <c r="Q1252" t="str">
        <f>IFERROR(VLOOKUP($A1252,[3]库存报告使用数据!$A$1:$E$65536,5,0),"")</f>
        <v/>
      </c>
      <c r="R1252" t="str">
        <f>IFERROR(VLOOKUP($A1252,[3]库存报告使用数据!$A$1:$H$65536,8,0),"")</f>
        <v/>
      </c>
      <c r="S1252" t="str">
        <f>IFERROR(VLOOKUP($A1252,[3]库存报告使用数据!$A$1:$K$65536,11,0),"")</f>
        <v/>
      </c>
      <c r="T1252" t="str">
        <f>IFERROR(VLOOKUP($A1252,[3]库存报告使用数据!$A$1:$C$65536,3,0),"")</f>
        <v/>
      </c>
      <c r="U1252" t="str">
        <f>IFERROR(VLOOKUP($A1252,[3]库存报告使用数据!$A$1:$F$65536,6,0),"")</f>
        <v/>
      </c>
      <c r="V1252" t="str">
        <f>IFERROR(VLOOKUP($A1252,[3]库存报告使用数据!$A$1:$I$65536,9,0),"")</f>
        <v/>
      </c>
      <c r="W1252" t="str">
        <f>IFERROR(VLOOKUP($A1252,[3]库存报告使用数据!$A$1:$L$65536,12,0),"")</f>
        <v/>
      </c>
      <c r="X1252" s="20" t="str">
        <f t="shared" si="325"/>
        <v/>
      </c>
      <c r="Y1252" s="20" t="str">
        <f t="shared" si="326"/>
        <v/>
      </c>
      <c r="Z1252" s="20" t="str">
        <f t="shared" si="327"/>
        <v/>
      </c>
      <c r="AA1252" s="20" t="str">
        <f t="shared" si="328"/>
        <v/>
      </c>
      <c r="AB1252" t="str">
        <f>IFERROR(VLOOKUP($A1252,[3]库存报告使用数据!$A$1:$D$65536,4,0),"")</f>
        <v/>
      </c>
      <c r="AC1252" t="str">
        <f>IFERROR(VLOOKUP($A1252,[3]库存报告使用数据!$A$1:$G$65536,7,0),"")</f>
        <v/>
      </c>
      <c r="AD1252" t="str">
        <f>IFERROR(VLOOKUP($A1252,[3]库存报告使用数据!$A$1:$J$65536,10,0),"")</f>
        <v/>
      </c>
      <c r="AE1252" t="str">
        <f>IFERROR(VLOOKUP($A1252,[3]库存报告使用数据!$A$1:$M$65536,13,0),"")</f>
        <v/>
      </c>
      <c r="AF1252" s="20" t="str">
        <f t="shared" si="329"/>
        <v/>
      </c>
      <c r="AG1252" s="20" t="str">
        <f t="shared" si="330"/>
        <v/>
      </c>
      <c r="AH1252" s="20" t="str">
        <f t="shared" si="331"/>
        <v/>
      </c>
      <c r="AI1252" s="20" t="str">
        <f t="shared" si="332"/>
        <v/>
      </c>
      <c r="AJ1252">
        <f>IFERROR(VLOOKUP($B1252,[4]库存报告使用数据!$A$1:$B$65536,2,0),0)</f>
        <v>0</v>
      </c>
      <c r="AK1252">
        <f>IFERROR(VLOOKUP($B1252,[4]库存报告使用数据!$A$1:$C$65536,3,0),)</f>
        <v>0</v>
      </c>
      <c r="AL1252">
        <f>IFERROR(VLOOKUP($B1252,[4]库存报告使用数据!$A$1:$D$65536,4,0),)</f>
        <v>0</v>
      </c>
      <c r="AM1252">
        <f>IFERROR(VLOOKUP($B1252,[4]库存报告使用数据!$A$1:$E$65536,5,0),)</f>
        <v>0</v>
      </c>
      <c r="AN1252" s="20" t="str">
        <f t="shared" si="333"/>
        <v/>
      </c>
      <c r="AO1252" s="20" t="str">
        <f t="shared" si="334"/>
        <v/>
      </c>
      <c r="AP1252" s="20" t="str">
        <f t="shared" si="335"/>
        <v/>
      </c>
      <c r="AQ1252" s="20" t="str">
        <f t="shared" si="336"/>
        <v/>
      </c>
      <c r="AR1252" s="32">
        <f t="shared" si="337"/>
        <v>0</v>
      </c>
      <c r="AS1252" s="32">
        <f t="shared" si="338"/>
        <v>0</v>
      </c>
      <c r="AT1252" s="32">
        <f t="shared" si="339"/>
        <v>5</v>
      </c>
      <c r="AU1252" s="28" t="str">
        <f t="shared" si="340"/>
        <v>库存为5</v>
      </c>
      <c r="AV1252" s="34" t="str">
        <f>IFERROR(时间!$B$4+AU1252,"上周无销量")</f>
        <v>上周无销量</v>
      </c>
    </row>
    <row r="1253" spans="1:48">
      <c r="A1253" s="18" t="s">
        <v>1298</v>
      </c>
      <c r="B1253" t="str">
        <f>VLOOKUP(A1253,'[1]sku-asin（子）'!$A:$B,2,0)</f>
        <v>B075FMMXJ2</v>
      </c>
      <c r="C1253" t="str">
        <f>VLOOKUP(A1253,'[1]子sku-父sku'!$A:$B,2,0)</f>
        <v>MY-WH7624</v>
      </c>
      <c r="D1253" s="28">
        <f>IFERROR(VLOOKUP(A1253,[2]库存报告使用数据处理!$A:$C,3,0),0)</f>
        <v>0</v>
      </c>
      <c r="E1253" s="28">
        <f>IFERROR(VLOOKUP(A1253,[2]库存报告使用数据处理!$A:$D,4,0),0)</f>
        <v>0</v>
      </c>
      <c r="F1253" s="28">
        <f>IFERROR(VLOOKUP(A1253,[2]库存报告使用数据处理!$A:$E,5,0),0)</f>
        <v>0</v>
      </c>
      <c r="G1253" s="28">
        <f>IFERROR(VLOOKUP(A1253,[2]库存报告使用数据处理!$A:$F,6,0),0)</f>
        <v>0</v>
      </c>
      <c r="H1253" s="29">
        <f>IFERROR(VLOOKUP(A1253,[2]库存报告使用数据处理!$A:$G,7,0),0)</f>
        <v>0</v>
      </c>
      <c r="I1253">
        <f>IFERROR(VLOOKUP(A1253,[5]数据处理!$A:$B,2,0),0)</f>
        <v>2</v>
      </c>
      <c r="J1253" s="30">
        <f>IFERROR(VLOOKUP(A1253,[5]数据处理!$A:$D,4,0),0)</f>
        <v>0</v>
      </c>
      <c r="K1253" s="30">
        <f>IFERROR(VLOOKUP(A1253,[5]数据处理!$A:$E,5,0),0)</f>
        <v>0</v>
      </c>
      <c r="L1253" s="30">
        <f>IFERROR(VLOOKUP(A1253,[5]数据处理!$A:$G,7,0),0)</f>
        <v>0</v>
      </c>
      <c r="M1253">
        <f t="shared" si="324"/>
        <v>2</v>
      </c>
      <c r="N1253">
        <f>IFERROR(VLOOKUP(A1253,[5]数据处理!$A:$C,3,0),0)</f>
        <v>0</v>
      </c>
      <c r="O1253">
        <f>IFERROR(VLOOKUP($A1253,[5]数据处理!$A:$N,14,0),0)</f>
        <v>2</v>
      </c>
      <c r="P1253" t="str">
        <f>IFERROR(VLOOKUP($A1253,[3]库存报告使用数据!$A$1:$B$65536,2,0),"")</f>
        <v/>
      </c>
      <c r="Q1253" t="str">
        <f>IFERROR(VLOOKUP($A1253,[3]库存报告使用数据!$A$1:$E$65536,5,0),"")</f>
        <v/>
      </c>
      <c r="R1253" t="str">
        <f>IFERROR(VLOOKUP($A1253,[3]库存报告使用数据!$A$1:$H$65536,8,0),"")</f>
        <v/>
      </c>
      <c r="S1253" t="str">
        <f>IFERROR(VLOOKUP($A1253,[3]库存报告使用数据!$A$1:$K$65536,11,0),"")</f>
        <v/>
      </c>
      <c r="T1253" t="str">
        <f>IFERROR(VLOOKUP($A1253,[3]库存报告使用数据!$A$1:$C$65536,3,0),"")</f>
        <v/>
      </c>
      <c r="U1253" t="str">
        <f>IFERROR(VLOOKUP($A1253,[3]库存报告使用数据!$A$1:$F$65536,6,0),"")</f>
        <v/>
      </c>
      <c r="V1253" t="str">
        <f>IFERROR(VLOOKUP($A1253,[3]库存报告使用数据!$A$1:$I$65536,9,0),"")</f>
        <v/>
      </c>
      <c r="W1253" t="str">
        <f>IFERROR(VLOOKUP($A1253,[3]库存报告使用数据!$A$1:$L$65536,12,0),"")</f>
        <v/>
      </c>
      <c r="X1253" s="20" t="str">
        <f t="shared" si="325"/>
        <v/>
      </c>
      <c r="Y1253" s="20" t="str">
        <f t="shared" si="326"/>
        <v/>
      </c>
      <c r="Z1253" s="20" t="str">
        <f t="shared" si="327"/>
        <v/>
      </c>
      <c r="AA1253" s="20" t="str">
        <f t="shared" si="328"/>
        <v/>
      </c>
      <c r="AB1253" t="str">
        <f>IFERROR(VLOOKUP($A1253,[3]库存报告使用数据!$A$1:$D$65536,4,0),"")</f>
        <v/>
      </c>
      <c r="AC1253" t="str">
        <f>IFERROR(VLOOKUP($A1253,[3]库存报告使用数据!$A$1:$G$65536,7,0),"")</f>
        <v/>
      </c>
      <c r="AD1253" t="str">
        <f>IFERROR(VLOOKUP($A1253,[3]库存报告使用数据!$A$1:$J$65536,10,0),"")</f>
        <v/>
      </c>
      <c r="AE1253" t="str">
        <f>IFERROR(VLOOKUP($A1253,[3]库存报告使用数据!$A$1:$M$65536,13,0),"")</f>
        <v/>
      </c>
      <c r="AF1253" s="20" t="str">
        <f t="shared" si="329"/>
        <v/>
      </c>
      <c r="AG1253" s="20" t="str">
        <f t="shared" si="330"/>
        <v/>
      </c>
      <c r="AH1253" s="20" t="str">
        <f t="shared" si="331"/>
        <v/>
      </c>
      <c r="AI1253" s="20" t="str">
        <f t="shared" si="332"/>
        <v/>
      </c>
      <c r="AJ1253">
        <f>IFERROR(VLOOKUP($B1253,[4]库存报告使用数据!$A$1:$B$65536,2,0),0)</f>
        <v>0</v>
      </c>
      <c r="AK1253">
        <f>IFERROR(VLOOKUP($B1253,[4]库存报告使用数据!$A$1:$C$65536,3,0),)</f>
        <v>0</v>
      </c>
      <c r="AL1253">
        <f>IFERROR(VLOOKUP($B1253,[4]库存报告使用数据!$A$1:$D$65536,4,0),)</f>
        <v>0</v>
      </c>
      <c r="AM1253">
        <f>IFERROR(VLOOKUP($B1253,[4]库存报告使用数据!$A$1:$E$65536,5,0),)</f>
        <v>0</v>
      </c>
      <c r="AN1253" s="20" t="str">
        <f t="shared" si="333"/>
        <v/>
      </c>
      <c r="AO1253" s="20" t="str">
        <f t="shared" si="334"/>
        <v/>
      </c>
      <c r="AP1253" s="20" t="str">
        <f t="shared" si="335"/>
        <v/>
      </c>
      <c r="AQ1253" s="20" t="str">
        <f t="shared" si="336"/>
        <v/>
      </c>
      <c r="AR1253" s="32">
        <f t="shared" si="337"/>
        <v>0</v>
      </c>
      <c r="AS1253" s="32">
        <f t="shared" si="338"/>
        <v>0</v>
      </c>
      <c r="AT1253" s="32">
        <f t="shared" si="339"/>
        <v>2</v>
      </c>
      <c r="AU1253" s="28" t="str">
        <f t="shared" si="340"/>
        <v>库存为2</v>
      </c>
      <c r="AV1253" s="34" t="str">
        <f>IFERROR(时间!$B$4+AU1253,"上周无销量")</f>
        <v>上周无销量</v>
      </c>
    </row>
    <row r="1254" spans="1:48">
      <c r="A1254" s="18" t="s">
        <v>1299</v>
      </c>
      <c r="B1254" t="str">
        <f>VLOOKUP(A1254,'[1]sku-asin（子）'!$A:$B,2,0)</f>
        <v>B075FQY3BX</v>
      </c>
      <c r="C1254" t="str">
        <f>VLOOKUP(A1254,'[1]子sku-父sku'!$A:$B,2,0)</f>
        <v>MY-WH7624</v>
      </c>
      <c r="D1254" s="28">
        <f>IFERROR(VLOOKUP(A1254,[2]库存报告使用数据处理!$A:$C,3,0),0)</f>
        <v>0</v>
      </c>
      <c r="E1254" s="28">
        <f>IFERROR(VLOOKUP(A1254,[2]库存报告使用数据处理!$A:$D,4,0),0)</f>
        <v>0</v>
      </c>
      <c r="F1254" s="28">
        <f>IFERROR(VLOOKUP(A1254,[2]库存报告使用数据处理!$A:$E,5,0),0)</f>
        <v>0</v>
      </c>
      <c r="G1254" s="28">
        <f>IFERROR(VLOOKUP(A1254,[2]库存报告使用数据处理!$A:$F,6,0),0)</f>
        <v>0</v>
      </c>
      <c r="H1254" s="29">
        <f>IFERROR(VLOOKUP(A1254,[2]库存报告使用数据处理!$A:$G,7,0),0)</f>
        <v>0</v>
      </c>
      <c r="I1254">
        <f>IFERROR(VLOOKUP(A1254,[5]数据处理!$A:$B,2,0),0)</f>
        <v>6</v>
      </c>
      <c r="J1254" s="30">
        <f>IFERROR(VLOOKUP(A1254,[5]数据处理!$A:$D,4,0),0)</f>
        <v>0</v>
      </c>
      <c r="K1254" s="30">
        <f>IFERROR(VLOOKUP(A1254,[5]数据处理!$A:$E,5,0),0)</f>
        <v>0</v>
      </c>
      <c r="L1254" s="30">
        <f>IFERROR(VLOOKUP(A1254,[5]数据处理!$A:$G,7,0),0)</f>
        <v>0</v>
      </c>
      <c r="M1254">
        <f t="shared" si="324"/>
        <v>6</v>
      </c>
      <c r="N1254">
        <f>IFERROR(VLOOKUP(A1254,[5]数据处理!$A:$C,3,0),0)</f>
        <v>0</v>
      </c>
      <c r="O1254">
        <f>IFERROR(VLOOKUP($A1254,[5]数据处理!$A:$N,14,0),0)</f>
        <v>5</v>
      </c>
      <c r="P1254" t="str">
        <f>IFERROR(VLOOKUP($A1254,[3]库存报告使用数据!$A$1:$B$65536,2,0),"")</f>
        <v/>
      </c>
      <c r="Q1254" t="str">
        <f>IFERROR(VLOOKUP($A1254,[3]库存报告使用数据!$A$1:$E$65536,5,0),"")</f>
        <v/>
      </c>
      <c r="R1254" t="str">
        <f>IFERROR(VLOOKUP($A1254,[3]库存报告使用数据!$A$1:$H$65536,8,0),"")</f>
        <v/>
      </c>
      <c r="S1254" t="str">
        <f>IFERROR(VLOOKUP($A1254,[3]库存报告使用数据!$A$1:$K$65536,11,0),"")</f>
        <v/>
      </c>
      <c r="T1254" t="str">
        <f>IFERROR(VLOOKUP($A1254,[3]库存报告使用数据!$A$1:$C$65536,3,0),"")</f>
        <v/>
      </c>
      <c r="U1254" t="str">
        <f>IFERROR(VLOOKUP($A1254,[3]库存报告使用数据!$A$1:$F$65536,6,0),"")</f>
        <v/>
      </c>
      <c r="V1254" t="str">
        <f>IFERROR(VLOOKUP($A1254,[3]库存报告使用数据!$A$1:$I$65536,9,0),"")</f>
        <v/>
      </c>
      <c r="W1254" t="str">
        <f>IFERROR(VLOOKUP($A1254,[3]库存报告使用数据!$A$1:$L$65536,12,0),"")</f>
        <v/>
      </c>
      <c r="X1254" s="20" t="str">
        <f t="shared" si="325"/>
        <v/>
      </c>
      <c r="Y1254" s="20" t="str">
        <f t="shared" si="326"/>
        <v/>
      </c>
      <c r="Z1254" s="20" t="str">
        <f t="shared" si="327"/>
        <v/>
      </c>
      <c r="AA1254" s="20" t="str">
        <f t="shared" si="328"/>
        <v/>
      </c>
      <c r="AB1254" t="str">
        <f>IFERROR(VLOOKUP($A1254,[3]库存报告使用数据!$A$1:$D$65536,4,0),"")</f>
        <v/>
      </c>
      <c r="AC1254" t="str">
        <f>IFERROR(VLOOKUP($A1254,[3]库存报告使用数据!$A$1:$G$65536,7,0),"")</f>
        <v/>
      </c>
      <c r="AD1254" t="str">
        <f>IFERROR(VLOOKUP($A1254,[3]库存报告使用数据!$A$1:$J$65536,10,0),"")</f>
        <v/>
      </c>
      <c r="AE1254" t="str">
        <f>IFERROR(VLOOKUP($A1254,[3]库存报告使用数据!$A$1:$M$65536,13,0),"")</f>
        <v/>
      </c>
      <c r="AF1254" s="20" t="str">
        <f t="shared" si="329"/>
        <v/>
      </c>
      <c r="AG1254" s="20" t="str">
        <f t="shared" si="330"/>
        <v/>
      </c>
      <c r="AH1254" s="20" t="str">
        <f t="shared" si="331"/>
        <v/>
      </c>
      <c r="AI1254" s="20" t="str">
        <f t="shared" si="332"/>
        <v/>
      </c>
      <c r="AJ1254">
        <f>IFERROR(VLOOKUP($B1254,[4]库存报告使用数据!$A$1:$B$65536,2,0),0)</f>
        <v>3</v>
      </c>
      <c r="AK1254">
        <f>IFERROR(VLOOKUP($B1254,[4]库存报告使用数据!$A$1:$C$65536,3,0),)</f>
        <v>0</v>
      </c>
      <c r="AL1254">
        <f>IFERROR(VLOOKUP($B1254,[4]库存报告使用数据!$A$1:$D$65536,4,0),)</f>
        <v>0</v>
      </c>
      <c r="AM1254">
        <f>IFERROR(VLOOKUP($B1254,[4]库存报告使用数据!$A$1:$E$65536,5,0),)</f>
        <v>1</v>
      </c>
      <c r="AN1254" s="20">
        <f t="shared" si="333"/>
        <v>0</v>
      </c>
      <c r="AO1254" s="20" t="str">
        <f t="shared" si="334"/>
        <v/>
      </c>
      <c r="AP1254" s="20" t="str">
        <f t="shared" si="335"/>
        <v/>
      </c>
      <c r="AQ1254" s="20">
        <f t="shared" si="336"/>
        <v>0</v>
      </c>
      <c r="AR1254" s="32">
        <f t="shared" si="337"/>
        <v>0</v>
      </c>
      <c r="AS1254" s="32">
        <f t="shared" si="338"/>
        <v>0</v>
      </c>
      <c r="AT1254" s="32">
        <f t="shared" si="339"/>
        <v>6</v>
      </c>
      <c r="AU1254" s="28" t="str">
        <f t="shared" si="340"/>
        <v>库存为6</v>
      </c>
      <c r="AV1254" s="34" t="str">
        <f>IFERROR(时间!$B$4+AU1254,"上周无销量")</f>
        <v>上周无销量</v>
      </c>
    </row>
    <row r="1255" spans="1:48">
      <c r="A1255" s="18" t="s">
        <v>1300</v>
      </c>
      <c r="B1255" t="str">
        <f>VLOOKUP(A1255,'[1]sku-asin（子）'!$A:$B,2,0)</f>
        <v>B075FR3DRT</v>
      </c>
      <c r="C1255" t="str">
        <f>VLOOKUP(A1255,'[1]子sku-父sku'!$A:$B,2,0)</f>
        <v>MY-WH7624</v>
      </c>
      <c r="D1255" s="28">
        <f>IFERROR(VLOOKUP(A1255,[2]库存报告使用数据处理!$A:$C,3,0),0)</f>
        <v>0</v>
      </c>
      <c r="E1255" s="28">
        <f>IFERROR(VLOOKUP(A1255,[2]库存报告使用数据处理!$A:$D,4,0),0)</f>
        <v>0</v>
      </c>
      <c r="F1255" s="28">
        <f>IFERROR(VLOOKUP(A1255,[2]库存报告使用数据处理!$A:$E,5,0),0)</f>
        <v>0</v>
      </c>
      <c r="G1255" s="28">
        <f>IFERROR(VLOOKUP(A1255,[2]库存报告使用数据处理!$A:$F,6,0),0)</f>
        <v>0</v>
      </c>
      <c r="H1255" s="29">
        <f>IFERROR(VLOOKUP(A1255,[2]库存报告使用数据处理!$A:$G,7,0),0)</f>
        <v>0</v>
      </c>
      <c r="I1255">
        <f>IFERROR(VLOOKUP(A1255,[5]数据处理!$A:$B,2,0),0)</f>
        <v>1</v>
      </c>
      <c r="J1255" s="30">
        <f>IFERROR(VLOOKUP(A1255,[5]数据处理!$A:$D,4,0),0)</f>
        <v>0</v>
      </c>
      <c r="K1255" s="30">
        <f>IFERROR(VLOOKUP(A1255,[5]数据处理!$A:$E,5,0),0)</f>
        <v>0</v>
      </c>
      <c r="L1255" s="30">
        <f>IFERROR(VLOOKUP(A1255,[5]数据处理!$A:$G,7,0),0)</f>
        <v>0</v>
      </c>
      <c r="M1255">
        <f t="shared" si="324"/>
        <v>1</v>
      </c>
      <c r="N1255">
        <f>IFERROR(VLOOKUP(A1255,[5]数据处理!$A:$C,3,0),0)</f>
        <v>0</v>
      </c>
      <c r="O1255">
        <f>IFERROR(VLOOKUP($A1255,[5]数据处理!$A:$N,14,0),0)</f>
        <v>1</v>
      </c>
      <c r="P1255" t="str">
        <f>IFERROR(VLOOKUP($A1255,[3]库存报告使用数据!$A$1:$B$65536,2,0),"")</f>
        <v/>
      </c>
      <c r="Q1255" t="str">
        <f>IFERROR(VLOOKUP($A1255,[3]库存报告使用数据!$A$1:$E$65536,5,0),"")</f>
        <v/>
      </c>
      <c r="R1255" t="str">
        <f>IFERROR(VLOOKUP($A1255,[3]库存报告使用数据!$A$1:$H$65536,8,0),"")</f>
        <v/>
      </c>
      <c r="S1255" t="str">
        <f>IFERROR(VLOOKUP($A1255,[3]库存报告使用数据!$A$1:$K$65536,11,0),"")</f>
        <v/>
      </c>
      <c r="T1255" t="str">
        <f>IFERROR(VLOOKUP($A1255,[3]库存报告使用数据!$A$1:$C$65536,3,0),"")</f>
        <v/>
      </c>
      <c r="U1255" t="str">
        <f>IFERROR(VLOOKUP($A1255,[3]库存报告使用数据!$A$1:$F$65536,6,0),"")</f>
        <v/>
      </c>
      <c r="V1255" t="str">
        <f>IFERROR(VLOOKUP($A1255,[3]库存报告使用数据!$A$1:$I$65536,9,0),"")</f>
        <v/>
      </c>
      <c r="W1255" t="str">
        <f>IFERROR(VLOOKUP($A1255,[3]库存报告使用数据!$A$1:$L$65536,12,0),"")</f>
        <v/>
      </c>
      <c r="X1255" s="20" t="str">
        <f t="shared" si="325"/>
        <v/>
      </c>
      <c r="Y1255" s="20" t="str">
        <f t="shared" si="326"/>
        <v/>
      </c>
      <c r="Z1255" s="20" t="str">
        <f t="shared" si="327"/>
        <v/>
      </c>
      <c r="AA1255" s="20" t="str">
        <f t="shared" si="328"/>
        <v/>
      </c>
      <c r="AB1255" t="str">
        <f>IFERROR(VLOOKUP($A1255,[3]库存报告使用数据!$A$1:$D$65536,4,0),"")</f>
        <v/>
      </c>
      <c r="AC1255" t="str">
        <f>IFERROR(VLOOKUP($A1255,[3]库存报告使用数据!$A$1:$G$65536,7,0),"")</f>
        <v/>
      </c>
      <c r="AD1255" t="str">
        <f>IFERROR(VLOOKUP($A1255,[3]库存报告使用数据!$A$1:$J$65536,10,0),"")</f>
        <v/>
      </c>
      <c r="AE1255" t="str">
        <f>IFERROR(VLOOKUP($A1255,[3]库存报告使用数据!$A$1:$M$65536,13,0),"")</f>
        <v/>
      </c>
      <c r="AF1255" s="20" t="str">
        <f t="shared" si="329"/>
        <v/>
      </c>
      <c r="AG1255" s="20" t="str">
        <f t="shared" si="330"/>
        <v/>
      </c>
      <c r="AH1255" s="20" t="str">
        <f t="shared" si="331"/>
        <v/>
      </c>
      <c r="AI1255" s="20" t="str">
        <f t="shared" si="332"/>
        <v/>
      </c>
      <c r="AJ1255">
        <f>IFERROR(VLOOKUP($B1255,[4]库存报告使用数据!$A$1:$B$65536,2,0),0)</f>
        <v>0</v>
      </c>
      <c r="AK1255">
        <f>IFERROR(VLOOKUP($B1255,[4]库存报告使用数据!$A$1:$C$65536,3,0),)</f>
        <v>0</v>
      </c>
      <c r="AL1255">
        <f>IFERROR(VLOOKUP($B1255,[4]库存报告使用数据!$A$1:$D$65536,4,0),)</f>
        <v>0</v>
      </c>
      <c r="AM1255">
        <f>IFERROR(VLOOKUP($B1255,[4]库存报告使用数据!$A$1:$E$65536,5,0),)</f>
        <v>0</v>
      </c>
      <c r="AN1255" s="20" t="str">
        <f t="shared" si="333"/>
        <v/>
      </c>
      <c r="AO1255" s="20" t="str">
        <f t="shared" si="334"/>
        <v/>
      </c>
      <c r="AP1255" s="20" t="str">
        <f t="shared" si="335"/>
        <v/>
      </c>
      <c r="AQ1255" s="20" t="str">
        <f t="shared" si="336"/>
        <v/>
      </c>
      <c r="AR1255" s="32">
        <f t="shared" si="337"/>
        <v>0</v>
      </c>
      <c r="AS1255" s="32">
        <f t="shared" si="338"/>
        <v>0</v>
      </c>
      <c r="AT1255" s="32">
        <f t="shared" si="339"/>
        <v>1</v>
      </c>
      <c r="AU1255" s="28" t="str">
        <f t="shared" si="340"/>
        <v>库存为1</v>
      </c>
      <c r="AV1255" s="34" t="str">
        <f>IFERROR(时间!$B$4+AU1255,"上周无销量")</f>
        <v>上周无销量</v>
      </c>
    </row>
    <row r="1256" spans="1:48">
      <c r="A1256" s="18" t="s">
        <v>1301</v>
      </c>
      <c r="B1256" t="str">
        <f>VLOOKUP(A1256,'[1]sku-asin（子）'!$A:$B,2,0)</f>
        <v>B075FQWK7C</v>
      </c>
      <c r="C1256" t="str">
        <f>VLOOKUP(A1256,'[1]子sku-父sku'!$A:$B,2,0)</f>
        <v>MY-WH7624</v>
      </c>
      <c r="D1256" s="28">
        <f>IFERROR(VLOOKUP(A1256,[2]库存报告使用数据处理!$A:$C,3,0),0)</f>
        <v>0</v>
      </c>
      <c r="E1256" s="28">
        <f>IFERROR(VLOOKUP(A1256,[2]库存报告使用数据处理!$A:$D,4,0),0)</f>
        <v>0</v>
      </c>
      <c r="F1256" s="28">
        <f>IFERROR(VLOOKUP(A1256,[2]库存报告使用数据处理!$A:$E,5,0),0)</f>
        <v>0</v>
      </c>
      <c r="G1256" s="28">
        <f>IFERROR(VLOOKUP(A1256,[2]库存报告使用数据处理!$A:$F,6,0),0)</f>
        <v>0</v>
      </c>
      <c r="H1256" s="29">
        <f>IFERROR(VLOOKUP(A1256,[2]库存报告使用数据处理!$A:$G,7,0),0)</f>
        <v>0</v>
      </c>
      <c r="I1256">
        <f>IFERROR(VLOOKUP(A1256,[5]数据处理!$A:$B,2,0),0)</f>
        <v>5</v>
      </c>
      <c r="J1256" s="30">
        <f>IFERROR(VLOOKUP(A1256,[5]数据处理!$A:$D,4,0),0)</f>
        <v>0</v>
      </c>
      <c r="K1256" s="30">
        <f>IFERROR(VLOOKUP(A1256,[5]数据处理!$A:$E,5,0),0)</f>
        <v>0</v>
      </c>
      <c r="L1256" s="30">
        <f>IFERROR(VLOOKUP(A1256,[5]数据处理!$A:$G,7,0),0)</f>
        <v>0</v>
      </c>
      <c r="M1256">
        <f t="shared" si="324"/>
        <v>5</v>
      </c>
      <c r="N1256">
        <f>IFERROR(VLOOKUP(A1256,[5]数据处理!$A:$C,3,0),0)</f>
        <v>0</v>
      </c>
      <c r="O1256">
        <f>IFERROR(VLOOKUP($A1256,[5]数据处理!$A:$N,14,0),0)</f>
        <v>5</v>
      </c>
      <c r="P1256" t="str">
        <f>IFERROR(VLOOKUP($A1256,[3]库存报告使用数据!$A$1:$B$65536,2,0),"")</f>
        <v/>
      </c>
      <c r="Q1256" t="str">
        <f>IFERROR(VLOOKUP($A1256,[3]库存报告使用数据!$A$1:$E$65536,5,0),"")</f>
        <v/>
      </c>
      <c r="R1256" t="str">
        <f>IFERROR(VLOOKUP($A1256,[3]库存报告使用数据!$A$1:$H$65536,8,0),"")</f>
        <v/>
      </c>
      <c r="S1256" t="str">
        <f>IFERROR(VLOOKUP($A1256,[3]库存报告使用数据!$A$1:$K$65536,11,0),"")</f>
        <v/>
      </c>
      <c r="T1256" t="str">
        <f>IFERROR(VLOOKUP($A1256,[3]库存报告使用数据!$A$1:$C$65536,3,0),"")</f>
        <v/>
      </c>
      <c r="U1256" t="str">
        <f>IFERROR(VLOOKUP($A1256,[3]库存报告使用数据!$A$1:$F$65536,6,0),"")</f>
        <v/>
      </c>
      <c r="V1256" t="str">
        <f>IFERROR(VLOOKUP($A1256,[3]库存报告使用数据!$A$1:$I$65536,9,0),"")</f>
        <v/>
      </c>
      <c r="W1256" t="str">
        <f>IFERROR(VLOOKUP($A1256,[3]库存报告使用数据!$A$1:$L$65536,12,0),"")</f>
        <v/>
      </c>
      <c r="X1256" s="20" t="str">
        <f t="shared" si="325"/>
        <v/>
      </c>
      <c r="Y1256" s="20" t="str">
        <f t="shared" si="326"/>
        <v/>
      </c>
      <c r="Z1256" s="20" t="str">
        <f t="shared" si="327"/>
        <v/>
      </c>
      <c r="AA1256" s="20" t="str">
        <f t="shared" si="328"/>
        <v/>
      </c>
      <c r="AB1256" t="str">
        <f>IFERROR(VLOOKUP($A1256,[3]库存报告使用数据!$A$1:$D$65536,4,0),"")</f>
        <v/>
      </c>
      <c r="AC1256" t="str">
        <f>IFERROR(VLOOKUP($A1256,[3]库存报告使用数据!$A$1:$G$65536,7,0),"")</f>
        <v/>
      </c>
      <c r="AD1256" t="str">
        <f>IFERROR(VLOOKUP($A1256,[3]库存报告使用数据!$A$1:$J$65536,10,0),"")</f>
        <v/>
      </c>
      <c r="AE1256" t="str">
        <f>IFERROR(VLOOKUP($A1256,[3]库存报告使用数据!$A$1:$M$65536,13,0),"")</f>
        <v/>
      </c>
      <c r="AF1256" s="20" t="str">
        <f t="shared" si="329"/>
        <v/>
      </c>
      <c r="AG1256" s="20" t="str">
        <f t="shared" si="330"/>
        <v/>
      </c>
      <c r="AH1256" s="20" t="str">
        <f t="shared" si="331"/>
        <v/>
      </c>
      <c r="AI1256" s="20" t="str">
        <f t="shared" si="332"/>
        <v/>
      </c>
      <c r="AJ1256">
        <f>IFERROR(VLOOKUP($B1256,[4]库存报告使用数据!$A$1:$B$65536,2,0),0)</f>
        <v>0</v>
      </c>
      <c r="AK1256">
        <f>IFERROR(VLOOKUP($B1256,[4]库存报告使用数据!$A$1:$C$65536,3,0),)</f>
        <v>0</v>
      </c>
      <c r="AL1256">
        <f>IFERROR(VLOOKUP($B1256,[4]库存报告使用数据!$A$1:$D$65536,4,0),)</f>
        <v>0</v>
      </c>
      <c r="AM1256">
        <f>IFERROR(VLOOKUP($B1256,[4]库存报告使用数据!$A$1:$E$65536,5,0),)</f>
        <v>0</v>
      </c>
      <c r="AN1256" s="20" t="str">
        <f t="shared" si="333"/>
        <v/>
      </c>
      <c r="AO1256" s="20" t="str">
        <f t="shared" si="334"/>
        <v/>
      </c>
      <c r="AP1256" s="20" t="str">
        <f t="shared" si="335"/>
        <v/>
      </c>
      <c r="AQ1256" s="20" t="str">
        <f t="shared" si="336"/>
        <v/>
      </c>
      <c r="AR1256" s="32">
        <f t="shared" si="337"/>
        <v>0</v>
      </c>
      <c r="AS1256" s="32">
        <f t="shared" si="338"/>
        <v>0</v>
      </c>
      <c r="AT1256" s="32">
        <f t="shared" si="339"/>
        <v>5</v>
      </c>
      <c r="AU1256" s="28" t="str">
        <f t="shared" si="340"/>
        <v>库存为5</v>
      </c>
      <c r="AV1256" s="34" t="str">
        <f>IFERROR(时间!$B$4+AU1256,"上周无销量")</f>
        <v>上周无销量</v>
      </c>
    </row>
    <row r="1257" spans="1:48">
      <c r="A1257" s="18" t="s">
        <v>1302</v>
      </c>
      <c r="B1257" t="str">
        <f>VLOOKUP(A1257,'[1]sku-asin（子）'!$A:$B,2,0)</f>
        <v>B075FR28GQ</v>
      </c>
      <c r="C1257" t="str">
        <f>VLOOKUP(A1257,'[1]子sku-父sku'!$A:$B,2,0)</f>
        <v>MY-WH7624</v>
      </c>
      <c r="D1257" s="28">
        <f>IFERROR(VLOOKUP(A1257,[2]库存报告使用数据处理!$A:$C,3,0),0)</f>
        <v>0</v>
      </c>
      <c r="E1257" s="28">
        <f>IFERROR(VLOOKUP(A1257,[2]库存报告使用数据处理!$A:$D,4,0),0)</f>
        <v>0</v>
      </c>
      <c r="F1257" s="28">
        <f>IFERROR(VLOOKUP(A1257,[2]库存报告使用数据处理!$A:$E,5,0),0)</f>
        <v>0</v>
      </c>
      <c r="G1257" s="28">
        <f>IFERROR(VLOOKUP(A1257,[2]库存报告使用数据处理!$A:$F,6,0),0)</f>
        <v>0</v>
      </c>
      <c r="H1257" s="29">
        <f>IFERROR(VLOOKUP(A1257,[2]库存报告使用数据处理!$A:$G,7,0),0)</f>
        <v>0</v>
      </c>
      <c r="I1257">
        <f>IFERROR(VLOOKUP(A1257,[5]数据处理!$A:$B,2,0),0)</f>
        <v>6</v>
      </c>
      <c r="J1257" s="30">
        <f>IFERROR(VLOOKUP(A1257,[5]数据处理!$A:$D,4,0),0)</f>
        <v>0</v>
      </c>
      <c r="K1257" s="30">
        <f>IFERROR(VLOOKUP(A1257,[5]数据处理!$A:$E,5,0),0)</f>
        <v>0</v>
      </c>
      <c r="L1257" s="30">
        <f>IFERROR(VLOOKUP(A1257,[5]数据处理!$A:$G,7,0),0)</f>
        <v>0</v>
      </c>
      <c r="M1257">
        <f t="shared" si="324"/>
        <v>6</v>
      </c>
      <c r="N1257">
        <f>IFERROR(VLOOKUP(A1257,[5]数据处理!$A:$C,3,0),0)</f>
        <v>0</v>
      </c>
      <c r="O1257">
        <f>IFERROR(VLOOKUP($A1257,[5]数据处理!$A:$N,14,0),0)</f>
        <v>6</v>
      </c>
      <c r="P1257" t="str">
        <f>IFERROR(VLOOKUP($A1257,[3]库存报告使用数据!$A$1:$B$65536,2,0),"")</f>
        <v/>
      </c>
      <c r="Q1257" t="str">
        <f>IFERROR(VLOOKUP($A1257,[3]库存报告使用数据!$A$1:$E$65536,5,0),"")</f>
        <v/>
      </c>
      <c r="R1257" t="str">
        <f>IFERROR(VLOOKUP($A1257,[3]库存报告使用数据!$A$1:$H$65536,8,0),"")</f>
        <v/>
      </c>
      <c r="S1257" t="str">
        <f>IFERROR(VLOOKUP($A1257,[3]库存报告使用数据!$A$1:$K$65536,11,0),"")</f>
        <v/>
      </c>
      <c r="T1257" t="str">
        <f>IFERROR(VLOOKUP($A1257,[3]库存报告使用数据!$A$1:$C$65536,3,0),"")</f>
        <v/>
      </c>
      <c r="U1257" t="str">
        <f>IFERROR(VLOOKUP($A1257,[3]库存报告使用数据!$A$1:$F$65536,6,0),"")</f>
        <v/>
      </c>
      <c r="V1257" t="str">
        <f>IFERROR(VLOOKUP($A1257,[3]库存报告使用数据!$A$1:$I$65536,9,0),"")</f>
        <v/>
      </c>
      <c r="W1257" t="str">
        <f>IFERROR(VLOOKUP($A1257,[3]库存报告使用数据!$A$1:$L$65536,12,0),"")</f>
        <v/>
      </c>
      <c r="X1257" s="20" t="str">
        <f t="shared" si="325"/>
        <v/>
      </c>
      <c r="Y1257" s="20" t="str">
        <f t="shared" si="326"/>
        <v/>
      </c>
      <c r="Z1257" s="20" t="str">
        <f t="shared" si="327"/>
        <v/>
      </c>
      <c r="AA1257" s="20" t="str">
        <f t="shared" si="328"/>
        <v/>
      </c>
      <c r="AB1257" t="str">
        <f>IFERROR(VLOOKUP($A1257,[3]库存报告使用数据!$A$1:$D$65536,4,0),"")</f>
        <v/>
      </c>
      <c r="AC1257" t="str">
        <f>IFERROR(VLOOKUP($A1257,[3]库存报告使用数据!$A$1:$G$65536,7,0),"")</f>
        <v/>
      </c>
      <c r="AD1257" t="str">
        <f>IFERROR(VLOOKUP($A1257,[3]库存报告使用数据!$A$1:$J$65536,10,0),"")</f>
        <v/>
      </c>
      <c r="AE1257" t="str">
        <f>IFERROR(VLOOKUP($A1257,[3]库存报告使用数据!$A$1:$M$65536,13,0),"")</f>
        <v/>
      </c>
      <c r="AF1257" s="20" t="str">
        <f t="shared" si="329"/>
        <v/>
      </c>
      <c r="AG1257" s="20" t="str">
        <f t="shared" si="330"/>
        <v/>
      </c>
      <c r="AH1257" s="20" t="str">
        <f t="shared" si="331"/>
        <v/>
      </c>
      <c r="AI1257" s="20" t="str">
        <f t="shared" si="332"/>
        <v/>
      </c>
      <c r="AJ1257">
        <f>IFERROR(VLOOKUP($B1257,[4]库存报告使用数据!$A$1:$B$65536,2,0),0)</f>
        <v>1</v>
      </c>
      <c r="AK1257">
        <f>IFERROR(VLOOKUP($B1257,[4]库存报告使用数据!$A$1:$C$65536,3,0),)</f>
        <v>0</v>
      </c>
      <c r="AL1257">
        <f>IFERROR(VLOOKUP($B1257,[4]库存报告使用数据!$A$1:$D$65536,4,0),)</f>
        <v>0</v>
      </c>
      <c r="AM1257">
        <f>IFERROR(VLOOKUP($B1257,[4]库存报告使用数据!$A$1:$E$65536,5,0),)</f>
        <v>0</v>
      </c>
      <c r="AN1257" s="20">
        <f t="shared" si="333"/>
        <v>0</v>
      </c>
      <c r="AO1257" s="20" t="str">
        <f t="shared" si="334"/>
        <v/>
      </c>
      <c r="AP1257" s="20" t="str">
        <f t="shared" si="335"/>
        <v/>
      </c>
      <c r="AQ1257" s="20" t="str">
        <f t="shared" si="336"/>
        <v/>
      </c>
      <c r="AR1257" s="32">
        <f t="shared" si="337"/>
        <v>0</v>
      </c>
      <c r="AS1257" s="32">
        <f t="shared" si="338"/>
        <v>0</v>
      </c>
      <c r="AT1257" s="32">
        <f t="shared" si="339"/>
        <v>6</v>
      </c>
      <c r="AU1257" s="28" t="str">
        <f t="shared" si="340"/>
        <v>库存为6</v>
      </c>
      <c r="AV1257" s="34" t="str">
        <f>IFERROR(时间!$B$4+AU1257,"上周无销量")</f>
        <v>上周无销量</v>
      </c>
    </row>
    <row r="1258" spans="1:48">
      <c r="A1258" s="18" t="s">
        <v>1303</v>
      </c>
      <c r="B1258" t="str">
        <f>VLOOKUP(A1258,'[1]sku-asin（子）'!$A:$B,2,0)</f>
        <v>B075FMK5JD</v>
      </c>
      <c r="C1258" t="str">
        <f>VLOOKUP(A1258,'[1]子sku-父sku'!$A:$B,2,0)</f>
        <v>MY-WH7624</v>
      </c>
      <c r="D1258" s="28">
        <f>IFERROR(VLOOKUP(A1258,[2]库存报告使用数据处理!$A:$C,3,0),0)</f>
        <v>1</v>
      </c>
      <c r="E1258" s="28">
        <f>IFERROR(VLOOKUP(A1258,[2]库存报告使用数据处理!$A:$D,4,0),0)</f>
        <v>2</v>
      </c>
      <c r="F1258" s="28">
        <f>IFERROR(VLOOKUP(A1258,[2]库存报告使用数据处理!$A:$E,5,0),0)</f>
        <v>0</v>
      </c>
      <c r="G1258" s="28">
        <f>IFERROR(VLOOKUP(A1258,[2]库存报告使用数据处理!$A:$F,6,0),0)</f>
        <v>0</v>
      </c>
      <c r="H1258" s="29">
        <f>IFERROR(VLOOKUP(A1258,[2]库存报告使用数据处理!$A:$G,7,0),0)</f>
        <v>6.2</v>
      </c>
      <c r="I1258">
        <f>IFERROR(VLOOKUP(A1258,[5]数据处理!$A:$B,2,0),0)</f>
        <v>1</v>
      </c>
      <c r="J1258" s="30">
        <f>IFERROR(VLOOKUP(A1258,[5]数据处理!$A:$D,4,0),0)</f>
        <v>0</v>
      </c>
      <c r="K1258" s="30">
        <f>IFERROR(VLOOKUP(A1258,[5]数据处理!$A:$E,5,0),0)</f>
        <v>0</v>
      </c>
      <c r="L1258" s="30">
        <f>IFERROR(VLOOKUP(A1258,[5]数据处理!$A:$G,7,0),0)</f>
        <v>0</v>
      </c>
      <c r="M1258">
        <f t="shared" si="324"/>
        <v>1</v>
      </c>
      <c r="N1258">
        <f>IFERROR(VLOOKUP(A1258,[5]数据处理!$A:$C,3,0),0)</f>
        <v>0</v>
      </c>
      <c r="O1258">
        <f>IFERROR(VLOOKUP($A1258,[5]数据处理!$A:$N,14,0),0)</f>
        <v>0</v>
      </c>
      <c r="P1258" t="str">
        <f>IFERROR(VLOOKUP($A1258,[3]库存报告使用数据!$A$1:$B$65536,2,0),"")</f>
        <v/>
      </c>
      <c r="Q1258" t="str">
        <f>IFERROR(VLOOKUP($A1258,[3]库存报告使用数据!$A$1:$E$65536,5,0),"")</f>
        <v/>
      </c>
      <c r="R1258" t="str">
        <f>IFERROR(VLOOKUP($A1258,[3]库存报告使用数据!$A$1:$H$65536,8,0),"")</f>
        <v/>
      </c>
      <c r="S1258" t="str">
        <f>IFERROR(VLOOKUP($A1258,[3]库存报告使用数据!$A$1:$K$65536,11,0),"")</f>
        <v/>
      </c>
      <c r="T1258" t="str">
        <f>IFERROR(VLOOKUP($A1258,[3]库存报告使用数据!$A$1:$C$65536,3,0),"")</f>
        <v/>
      </c>
      <c r="U1258" t="str">
        <f>IFERROR(VLOOKUP($A1258,[3]库存报告使用数据!$A$1:$F$65536,6,0),"")</f>
        <v/>
      </c>
      <c r="V1258" t="str">
        <f>IFERROR(VLOOKUP($A1258,[3]库存报告使用数据!$A$1:$I$65536,9,0),"")</f>
        <v/>
      </c>
      <c r="W1258" t="str">
        <f>IFERROR(VLOOKUP($A1258,[3]库存报告使用数据!$A$1:$L$65536,12,0),"")</f>
        <v/>
      </c>
      <c r="X1258" s="20" t="str">
        <f t="shared" si="325"/>
        <v/>
      </c>
      <c r="Y1258" s="20" t="str">
        <f t="shared" si="326"/>
        <v/>
      </c>
      <c r="Z1258" s="20" t="str">
        <f t="shared" si="327"/>
        <v/>
      </c>
      <c r="AA1258" s="20" t="str">
        <f t="shared" si="328"/>
        <v/>
      </c>
      <c r="AB1258" t="str">
        <f>IFERROR(VLOOKUP($A1258,[3]库存报告使用数据!$A$1:$D$65536,4,0),"")</f>
        <v/>
      </c>
      <c r="AC1258" t="str">
        <f>IFERROR(VLOOKUP($A1258,[3]库存报告使用数据!$A$1:$G$65536,7,0),"")</f>
        <v/>
      </c>
      <c r="AD1258" t="str">
        <f>IFERROR(VLOOKUP($A1258,[3]库存报告使用数据!$A$1:$J$65536,10,0),"")</f>
        <v/>
      </c>
      <c r="AE1258" t="str">
        <f>IFERROR(VLOOKUP($A1258,[3]库存报告使用数据!$A$1:$M$65536,13,0),"")</f>
        <v/>
      </c>
      <c r="AF1258" s="20" t="str">
        <f t="shared" si="329"/>
        <v/>
      </c>
      <c r="AG1258" s="20" t="str">
        <f t="shared" si="330"/>
        <v/>
      </c>
      <c r="AH1258" s="20" t="str">
        <f t="shared" si="331"/>
        <v/>
      </c>
      <c r="AI1258" s="20" t="str">
        <f t="shared" si="332"/>
        <v/>
      </c>
      <c r="AJ1258">
        <f>IFERROR(VLOOKUP($B1258,[4]库存报告使用数据!$A$1:$B$65536,2,0),0)</f>
        <v>3</v>
      </c>
      <c r="AK1258">
        <f>IFERROR(VLOOKUP($B1258,[4]库存报告使用数据!$A$1:$C$65536,3,0),)</f>
        <v>0</v>
      </c>
      <c r="AL1258">
        <f>IFERROR(VLOOKUP($B1258,[4]库存报告使用数据!$A$1:$D$65536,4,0),)</f>
        <v>0</v>
      </c>
      <c r="AM1258">
        <f>IFERROR(VLOOKUP($B1258,[4]库存报告使用数据!$A$1:$E$65536,5,0),)</f>
        <v>0</v>
      </c>
      <c r="AN1258" s="20">
        <f t="shared" si="333"/>
        <v>0.333333333333333</v>
      </c>
      <c r="AO1258" s="20" t="str">
        <f t="shared" si="334"/>
        <v/>
      </c>
      <c r="AP1258" s="20" t="str">
        <f t="shared" si="335"/>
        <v/>
      </c>
      <c r="AQ1258" s="20" t="str">
        <f t="shared" si="336"/>
        <v/>
      </c>
      <c r="AR1258" s="32">
        <f t="shared" si="337"/>
        <v>0.142857142857143</v>
      </c>
      <c r="AS1258" s="32">
        <f t="shared" si="338"/>
        <v>8.57142857142857</v>
      </c>
      <c r="AT1258" s="32">
        <f t="shared" si="339"/>
        <v>-7.57142857142857</v>
      </c>
      <c r="AU1258" s="28">
        <f t="shared" si="340"/>
        <v>7</v>
      </c>
      <c r="AV1258" s="34">
        <f>IFERROR(时间!$B$4+AU1258,"上周无销量")</f>
        <v>43290</v>
      </c>
    </row>
    <row r="1259" spans="1:48">
      <c r="A1259" s="18" t="s">
        <v>1304</v>
      </c>
      <c r="B1259" t="str">
        <f>VLOOKUP(A1259,'[1]sku-asin（子）'!$A:$B,2,0)</f>
        <v>B075FR3DRR</v>
      </c>
      <c r="C1259" t="str">
        <f>VLOOKUP(A1259,'[1]子sku-父sku'!$A:$B,2,0)</f>
        <v>MY-WH7624</v>
      </c>
      <c r="D1259" s="28">
        <f>IFERROR(VLOOKUP(A1259,[2]库存报告使用数据处理!$A:$C,3,0),0)</f>
        <v>0</v>
      </c>
      <c r="E1259" s="28">
        <f>IFERROR(VLOOKUP(A1259,[2]库存报告使用数据处理!$A:$D,4,0),0)</f>
        <v>0</v>
      </c>
      <c r="F1259" s="28">
        <f>IFERROR(VLOOKUP(A1259,[2]库存报告使用数据处理!$A:$E,5,0),0)</f>
        <v>0</v>
      </c>
      <c r="G1259" s="28">
        <f>IFERROR(VLOOKUP(A1259,[2]库存报告使用数据处理!$A:$F,6,0),0)</f>
        <v>0</v>
      </c>
      <c r="H1259" s="29">
        <f>IFERROR(VLOOKUP(A1259,[2]库存报告使用数据处理!$A:$G,7,0),0)</f>
        <v>0</v>
      </c>
      <c r="I1259">
        <f>IFERROR(VLOOKUP(A1259,[5]数据处理!$A:$B,2,0),0)</f>
        <v>3</v>
      </c>
      <c r="J1259" s="30">
        <f>IFERROR(VLOOKUP(A1259,[5]数据处理!$A:$D,4,0),0)</f>
        <v>0</v>
      </c>
      <c r="K1259" s="30">
        <f>IFERROR(VLOOKUP(A1259,[5]数据处理!$A:$E,5,0),0)</f>
        <v>0</v>
      </c>
      <c r="L1259" s="30">
        <f>IFERROR(VLOOKUP(A1259,[5]数据处理!$A:$G,7,0),0)</f>
        <v>0</v>
      </c>
      <c r="M1259">
        <f t="shared" si="324"/>
        <v>3</v>
      </c>
      <c r="N1259">
        <f>IFERROR(VLOOKUP(A1259,[5]数据处理!$A:$C,3,0),0)</f>
        <v>0</v>
      </c>
      <c r="O1259">
        <f>IFERROR(VLOOKUP($A1259,[5]数据处理!$A:$N,14,0),0)</f>
        <v>3</v>
      </c>
      <c r="P1259" t="str">
        <f>IFERROR(VLOOKUP($A1259,[3]库存报告使用数据!$A$1:$B$65536,2,0),"")</f>
        <v/>
      </c>
      <c r="Q1259" t="str">
        <f>IFERROR(VLOOKUP($A1259,[3]库存报告使用数据!$A$1:$E$65536,5,0),"")</f>
        <v/>
      </c>
      <c r="R1259" t="str">
        <f>IFERROR(VLOOKUP($A1259,[3]库存报告使用数据!$A$1:$H$65536,8,0),"")</f>
        <v/>
      </c>
      <c r="S1259" t="str">
        <f>IFERROR(VLOOKUP($A1259,[3]库存报告使用数据!$A$1:$K$65536,11,0),"")</f>
        <v/>
      </c>
      <c r="T1259" t="str">
        <f>IFERROR(VLOOKUP($A1259,[3]库存报告使用数据!$A$1:$C$65536,3,0),"")</f>
        <v/>
      </c>
      <c r="U1259" t="str">
        <f>IFERROR(VLOOKUP($A1259,[3]库存报告使用数据!$A$1:$F$65536,6,0),"")</f>
        <v/>
      </c>
      <c r="V1259" t="str">
        <f>IFERROR(VLOOKUP($A1259,[3]库存报告使用数据!$A$1:$I$65536,9,0),"")</f>
        <v/>
      </c>
      <c r="W1259" t="str">
        <f>IFERROR(VLOOKUP($A1259,[3]库存报告使用数据!$A$1:$L$65536,12,0),"")</f>
        <v/>
      </c>
      <c r="X1259" s="20" t="str">
        <f t="shared" si="325"/>
        <v/>
      </c>
      <c r="Y1259" s="20" t="str">
        <f t="shared" si="326"/>
        <v/>
      </c>
      <c r="Z1259" s="20" t="str">
        <f t="shared" si="327"/>
        <v/>
      </c>
      <c r="AA1259" s="20" t="str">
        <f t="shared" si="328"/>
        <v/>
      </c>
      <c r="AB1259" t="str">
        <f>IFERROR(VLOOKUP($A1259,[3]库存报告使用数据!$A$1:$D$65536,4,0),"")</f>
        <v/>
      </c>
      <c r="AC1259" t="str">
        <f>IFERROR(VLOOKUP($A1259,[3]库存报告使用数据!$A$1:$G$65536,7,0),"")</f>
        <v/>
      </c>
      <c r="AD1259" t="str">
        <f>IFERROR(VLOOKUP($A1259,[3]库存报告使用数据!$A$1:$J$65536,10,0),"")</f>
        <v/>
      </c>
      <c r="AE1259" t="str">
        <f>IFERROR(VLOOKUP($A1259,[3]库存报告使用数据!$A$1:$M$65536,13,0),"")</f>
        <v/>
      </c>
      <c r="AF1259" s="20" t="str">
        <f t="shared" si="329"/>
        <v/>
      </c>
      <c r="AG1259" s="20" t="str">
        <f t="shared" si="330"/>
        <v/>
      </c>
      <c r="AH1259" s="20" t="str">
        <f t="shared" si="331"/>
        <v/>
      </c>
      <c r="AI1259" s="20" t="str">
        <f t="shared" si="332"/>
        <v/>
      </c>
      <c r="AJ1259">
        <f>IFERROR(VLOOKUP($B1259,[4]库存报告使用数据!$A$1:$B$65536,2,0),0)</f>
        <v>0</v>
      </c>
      <c r="AK1259">
        <f>IFERROR(VLOOKUP($B1259,[4]库存报告使用数据!$A$1:$C$65536,3,0),)</f>
        <v>3</v>
      </c>
      <c r="AL1259">
        <f>IFERROR(VLOOKUP($B1259,[4]库存报告使用数据!$A$1:$D$65536,4,0),)</f>
        <v>0</v>
      </c>
      <c r="AM1259">
        <f>IFERROR(VLOOKUP($B1259,[4]库存报告使用数据!$A$1:$E$65536,5,0),)</f>
        <v>0</v>
      </c>
      <c r="AN1259" s="20" t="str">
        <f t="shared" si="333"/>
        <v/>
      </c>
      <c r="AO1259" s="20">
        <f t="shared" si="334"/>
        <v>0</v>
      </c>
      <c r="AP1259" s="20" t="str">
        <f t="shared" si="335"/>
        <v/>
      </c>
      <c r="AQ1259" s="20" t="str">
        <f t="shared" si="336"/>
        <v/>
      </c>
      <c r="AR1259" s="32">
        <f t="shared" si="337"/>
        <v>0</v>
      </c>
      <c r="AS1259" s="32">
        <f t="shared" si="338"/>
        <v>0</v>
      </c>
      <c r="AT1259" s="32">
        <f t="shared" si="339"/>
        <v>3</v>
      </c>
      <c r="AU1259" s="28" t="str">
        <f t="shared" si="340"/>
        <v>库存为3</v>
      </c>
      <c r="AV1259" s="34" t="str">
        <f>IFERROR(时间!$B$4+AU1259,"上周无销量")</f>
        <v>上周无销量</v>
      </c>
    </row>
    <row r="1260" spans="1:48">
      <c r="A1260" s="18" t="s">
        <v>1305</v>
      </c>
      <c r="B1260" t="str">
        <f>VLOOKUP(A1260,'[1]sku-asin（子）'!$A:$B,2,0)</f>
        <v>B075FQTKVJ</v>
      </c>
      <c r="C1260" t="str">
        <f>VLOOKUP(A1260,'[1]子sku-父sku'!$A:$B,2,0)</f>
        <v>MY-WH7624</v>
      </c>
      <c r="D1260" s="28">
        <f>IFERROR(VLOOKUP(A1260,[2]库存报告使用数据处理!$A:$C,3,0),0)</f>
        <v>0</v>
      </c>
      <c r="E1260" s="28">
        <f>IFERROR(VLOOKUP(A1260,[2]库存报告使用数据处理!$A:$D,4,0),0)</f>
        <v>0</v>
      </c>
      <c r="F1260" s="28">
        <f>IFERROR(VLOOKUP(A1260,[2]库存报告使用数据处理!$A:$E,5,0),0)</f>
        <v>0</v>
      </c>
      <c r="G1260" s="28">
        <f>IFERROR(VLOOKUP(A1260,[2]库存报告使用数据处理!$A:$F,6,0),0)</f>
        <v>0</v>
      </c>
      <c r="H1260" s="29">
        <f>IFERROR(VLOOKUP(A1260,[2]库存报告使用数据处理!$A:$G,7,0),0)</f>
        <v>0</v>
      </c>
      <c r="I1260">
        <f>IFERROR(VLOOKUP(A1260,[5]数据处理!$A:$B,2,0),0)</f>
        <v>5</v>
      </c>
      <c r="J1260" s="30">
        <f>IFERROR(VLOOKUP(A1260,[5]数据处理!$A:$D,4,0),0)</f>
        <v>0</v>
      </c>
      <c r="K1260" s="30">
        <f>IFERROR(VLOOKUP(A1260,[5]数据处理!$A:$E,5,0),0)</f>
        <v>0</v>
      </c>
      <c r="L1260" s="30">
        <f>IFERROR(VLOOKUP(A1260,[5]数据处理!$A:$G,7,0),0)</f>
        <v>0</v>
      </c>
      <c r="M1260">
        <f t="shared" si="324"/>
        <v>5</v>
      </c>
      <c r="N1260">
        <f>IFERROR(VLOOKUP(A1260,[5]数据处理!$A:$C,3,0),0)</f>
        <v>0</v>
      </c>
      <c r="O1260">
        <f>IFERROR(VLOOKUP($A1260,[5]数据处理!$A:$N,14,0),0)</f>
        <v>5</v>
      </c>
      <c r="P1260">
        <f>IFERROR(VLOOKUP($A1260,[3]库存报告使用数据!$A$1:$B$65536,2,0),"")</f>
        <v>0</v>
      </c>
      <c r="Q1260">
        <f>IFERROR(VLOOKUP($A1260,[3]库存报告使用数据!$A$1:$E$65536,5,0),"")</f>
        <v>417</v>
      </c>
      <c r="R1260">
        <f>IFERROR(VLOOKUP($A1260,[3]库存报告使用数据!$A$1:$H$65536,8,0),"")</f>
        <v>299</v>
      </c>
      <c r="S1260">
        <f>IFERROR(VLOOKUP($A1260,[3]库存报告使用数据!$A$1:$K$65536,11,0),"")</f>
        <v>287</v>
      </c>
      <c r="T1260">
        <f>IFERROR(VLOOKUP($A1260,[3]库存报告使用数据!$A$1:$C$65536,3,0),"")</f>
        <v>4</v>
      </c>
      <c r="U1260">
        <f>IFERROR(VLOOKUP($A1260,[3]库存报告使用数据!$A$1:$F$65536,6,0),"")</f>
        <v>3</v>
      </c>
      <c r="V1260">
        <f>IFERROR(VLOOKUP($A1260,[3]库存报告使用数据!$A$1:$I$65536,9,0),"")</f>
        <v>2</v>
      </c>
      <c r="W1260">
        <f>IFERROR(VLOOKUP($A1260,[3]库存报告使用数据!$A$1:$L$65536,12,0),"")</f>
        <v>4</v>
      </c>
      <c r="X1260" s="20" t="str">
        <f t="shared" si="325"/>
        <v/>
      </c>
      <c r="Y1260" s="20">
        <f t="shared" si="326"/>
        <v>0.00719424460431655</v>
      </c>
      <c r="Z1260" s="20">
        <f t="shared" si="327"/>
        <v>0.00668896321070234</v>
      </c>
      <c r="AA1260" s="20">
        <f t="shared" si="328"/>
        <v>0.0139372822299652</v>
      </c>
      <c r="AB1260">
        <f>IFERROR(VLOOKUP($A1260,[3]库存报告使用数据!$A$1:$D$65536,4,0),"")</f>
        <v>0.79875</v>
      </c>
      <c r="AC1260">
        <f>IFERROR(VLOOKUP($A1260,[3]库存报告使用数据!$A$1:$G$65536,7,0),"")</f>
        <v>0</v>
      </c>
      <c r="AD1260">
        <f>IFERROR(VLOOKUP($A1260,[3]库存报告使用数据!$A$1:$J$65536,10,0),"")</f>
        <v>0</v>
      </c>
      <c r="AE1260">
        <f>IFERROR(VLOOKUP($A1260,[3]库存报告使用数据!$A$1:$M$65536,13,0),"")</f>
        <v>0</v>
      </c>
      <c r="AF1260" s="20" t="str">
        <f t="shared" si="329"/>
        <v>无销售广告费为0.79875</v>
      </c>
      <c r="AG1260" s="20" t="str">
        <f t="shared" si="330"/>
        <v/>
      </c>
      <c r="AH1260" s="20" t="str">
        <f t="shared" si="331"/>
        <v/>
      </c>
      <c r="AI1260" s="20" t="str">
        <f t="shared" si="332"/>
        <v/>
      </c>
      <c r="AJ1260">
        <f>IFERROR(VLOOKUP($B1260,[4]库存报告使用数据!$A$1:$B$65536,2,0),0)</f>
        <v>0</v>
      </c>
      <c r="AK1260">
        <f>IFERROR(VLOOKUP($B1260,[4]库存报告使用数据!$A$1:$C$65536,3,0),)</f>
        <v>0</v>
      </c>
      <c r="AL1260">
        <f>IFERROR(VLOOKUP($B1260,[4]库存报告使用数据!$A$1:$D$65536,4,0),)</f>
        <v>0</v>
      </c>
      <c r="AM1260">
        <f>IFERROR(VLOOKUP($B1260,[4]库存报告使用数据!$A$1:$E$65536,5,0),)</f>
        <v>0</v>
      </c>
      <c r="AN1260" s="20" t="str">
        <f t="shared" si="333"/>
        <v/>
      </c>
      <c r="AO1260" s="20" t="str">
        <f t="shared" si="334"/>
        <v/>
      </c>
      <c r="AP1260" s="20" t="str">
        <f t="shared" si="335"/>
        <v/>
      </c>
      <c r="AQ1260" s="20" t="str">
        <f t="shared" si="336"/>
        <v/>
      </c>
      <c r="AR1260" s="32">
        <f t="shared" si="337"/>
        <v>0</v>
      </c>
      <c r="AS1260" s="32">
        <f t="shared" si="338"/>
        <v>0</v>
      </c>
      <c r="AT1260" s="32">
        <f t="shared" si="339"/>
        <v>5</v>
      </c>
      <c r="AU1260" s="28" t="str">
        <f t="shared" si="340"/>
        <v>库存为5</v>
      </c>
      <c r="AV1260" s="34" t="str">
        <f>IFERROR(时间!$B$4+AU1260,"上周无销量")</f>
        <v>上周无销量</v>
      </c>
    </row>
    <row r="1261" spans="1:48">
      <c r="A1261" s="18" t="s">
        <v>1306</v>
      </c>
      <c r="B1261" t="str">
        <f>VLOOKUP(A1261,'[1]sku-asin（子）'!$A:$B,2,0)</f>
        <v>B075FRP18D</v>
      </c>
      <c r="C1261" t="str">
        <f>VLOOKUP(A1261,'[1]子sku-父sku'!$A:$B,2,0)</f>
        <v>MY-WH7624</v>
      </c>
      <c r="D1261" s="28">
        <f>IFERROR(VLOOKUP(A1261,[2]库存报告使用数据处理!$A:$C,3,0),0)</f>
        <v>0</v>
      </c>
      <c r="E1261" s="28">
        <f>IFERROR(VLOOKUP(A1261,[2]库存报告使用数据处理!$A:$D,4,0),0)</f>
        <v>0</v>
      </c>
      <c r="F1261" s="28">
        <f>IFERROR(VLOOKUP(A1261,[2]库存报告使用数据处理!$A:$E,5,0),0)</f>
        <v>0</v>
      </c>
      <c r="G1261" s="28">
        <f>IFERROR(VLOOKUP(A1261,[2]库存报告使用数据处理!$A:$F,6,0),0)</f>
        <v>0</v>
      </c>
      <c r="H1261" s="29">
        <f>IFERROR(VLOOKUP(A1261,[2]库存报告使用数据处理!$A:$G,7,0),0)</f>
        <v>0</v>
      </c>
      <c r="I1261">
        <f>IFERROR(VLOOKUP(A1261,[5]数据处理!$A:$B,2,0),0)</f>
        <v>3</v>
      </c>
      <c r="J1261" s="30">
        <f>IFERROR(VLOOKUP(A1261,[5]数据处理!$A:$D,4,0),0)</f>
        <v>0</v>
      </c>
      <c r="K1261" s="30">
        <f>IFERROR(VLOOKUP(A1261,[5]数据处理!$A:$E,5,0),0)</f>
        <v>0</v>
      </c>
      <c r="L1261" s="30">
        <f>IFERROR(VLOOKUP(A1261,[5]数据处理!$A:$G,7,0),0)</f>
        <v>0</v>
      </c>
      <c r="M1261">
        <f t="shared" si="324"/>
        <v>3</v>
      </c>
      <c r="N1261">
        <f>IFERROR(VLOOKUP(A1261,[5]数据处理!$A:$C,3,0),0)</f>
        <v>0</v>
      </c>
      <c r="O1261">
        <f>IFERROR(VLOOKUP($A1261,[5]数据处理!$A:$N,14,0),0)</f>
        <v>3</v>
      </c>
      <c r="P1261" t="str">
        <f>IFERROR(VLOOKUP($A1261,[3]库存报告使用数据!$A$1:$B$65536,2,0),"")</f>
        <v/>
      </c>
      <c r="Q1261" t="str">
        <f>IFERROR(VLOOKUP($A1261,[3]库存报告使用数据!$A$1:$E$65536,5,0),"")</f>
        <v/>
      </c>
      <c r="R1261" t="str">
        <f>IFERROR(VLOOKUP($A1261,[3]库存报告使用数据!$A$1:$H$65536,8,0),"")</f>
        <v/>
      </c>
      <c r="S1261" t="str">
        <f>IFERROR(VLOOKUP($A1261,[3]库存报告使用数据!$A$1:$K$65536,11,0),"")</f>
        <v/>
      </c>
      <c r="T1261" t="str">
        <f>IFERROR(VLOOKUP($A1261,[3]库存报告使用数据!$A$1:$C$65536,3,0),"")</f>
        <v/>
      </c>
      <c r="U1261" t="str">
        <f>IFERROR(VLOOKUP($A1261,[3]库存报告使用数据!$A$1:$F$65536,6,0),"")</f>
        <v/>
      </c>
      <c r="V1261" t="str">
        <f>IFERROR(VLOOKUP($A1261,[3]库存报告使用数据!$A$1:$I$65536,9,0),"")</f>
        <v/>
      </c>
      <c r="W1261" t="str">
        <f>IFERROR(VLOOKUP($A1261,[3]库存报告使用数据!$A$1:$L$65536,12,0),"")</f>
        <v/>
      </c>
      <c r="X1261" s="20" t="str">
        <f t="shared" si="325"/>
        <v/>
      </c>
      <c r="Y1261" s="20" t="str">
        <f t="shared" si="326"/>
        <v/>
      </c>
      <c r="Z1261" s="20" t="str">
        <f t="shared" si="327"/>
        <v/>
      </c>
      <c r="AA1261" s="20" t="str">
        <f t="shared" si="328"/>
        <v/>
      </c>
      <c r="AB1261" t="str">
        <f>IFERROR(VLOOKUP($A1261,[3]库存报告使用数据!$A$1:$D$65536,4,0),"")</f>
        <v/>
      </c>
      <c r="AC1261" t="str">
        <f>IFERROR(VLOOKUP($A1261,[3]库存报告使用数据!$A$1:$G$65536,7,0),"")</f>
        <v/>
      </c>
      <c r="AD1261" t="str">
        <f>IFERROR(VLOOKUP($A1261,[3]库存报告使用数据!$A$1:$J$65536,10,0),"")</f>
        <v/>
      </c>
      <c r="AE1261" t="str">
        <f>IFERROR(VLOOKUP($A1261,[3]库存报告使用数据!$A$1:$M$65536,13,0),"")</f>
        <v/>
      </c>
      <c r="AF1261" s="20" t="str">
        <f t="shared" si="329"/>
        <v/>
      </c>
      <c r="AG1261" s="20" t="str">
        <f t="shared" si="330"/>
        <v/>
      </c>
      <c r="AH1261" s="20" t="str">
        <f t="shared" si="331"/>
        <v/>
      </c>
      <c r="AI1261" s="20" t="str">
        <f t="shared" si="332"/>
        <v/>
      </c>
      <c r="AJ1261">
        <f>IFERROR(VLOOKUP($B1261,[4]库存报告使用数据!$A$1:$B$65536,2,0),0)</f>
        <v>0</v>
      </c>
      <c r="AK1261">
        <f>IFERROR(VLOOKUP($B1261,[4]库存报告使用数据!$A$1:$C$65536,3,0),)</f>
        <v>0</v>
      </c>
      <c r="AL1261">
        <f>IFERROR(VLOOKUP($B1261,[4]库存报告使用数据!$A$1:$D$65536,4,0),)</f>
        <v>0</v>
      </c>
      <c r="AM1261">
        <f>IFERROR(VLOOKUP($B1261,[4]库存报告使用数据!$A$1:$E$65536,5,0),)</f>
        <v>0</v>
      </c>
      <c r="AN1261" s="20" t="str">
        <f t="shared" si="333"/>
        <v/>
      </c>
      <c r="AO1261" s="20" t="str">
        <f t="shared" si="334"/>
        <v/>
      </c>
      <c r="AP1261" s="20" t="str">
        <f t="shared" si="335"/>
        <v/>
      </c>
      <c r="AQ1261" s="20" t="str">
        <f t="shared" si="336"/>
        <v/>
      </c>
      <c r="AR1261" s="32">
        <f t="shared" si="337"/>
        <v>0</v>
      </c>
      <c r="AS1261" s="32">
        <f t="shared" si="338"/>
        <v>0</v>
      </c>
      <c r="AT1261" s="32">
        <f t="shared" si="339"/>
        <v>3</v>
      </c>
      <c r="AU1261" s="28" t="str">
        <f t="shared" si="340"/>
        <v>库存为3</v>
      </c>
      <c r="AV1261" s="34" t="str">
        <f>IFERROR(时间!$B$4+AU1261,"上周无销量")</f>
        <v>上周无销量</v>
      </c>
    </row>
    <row r="1262" spans="1:48">
      <c r="A1262" s="18" t="s">
        <v>1307</v>
      </c>
      <c r="B1262" t="str">
        <f>VLOOKUP(A1262,'[1]sku-asin（子）'!$A:$B,2,0)</f>
        <v>B075FRDJ5H</v>
      </c>
      <c r="C1262" t="str">
        <f>VLOOKUP(A1262,'[1]子sku-父sku'!$A:$B,2,0)</f>
        <v>MY-WH7624</v>
      </c>
      <c r="D1262" s="28">
        <f>IFERROR(VLOOKUP(A1262,[2]库存报告使用数据处理!$A:$C,3,0),0)</f>
        <v>0</v>
      </c>
      <c r="E1262" s="28">
        <f>IFERROR(VLOOKUP(A1262,[2]库存报告使用数据处理!$A:$D,4,0),0)</f>
        <v>0</v>
      </c>
      <c r="F1262" s="28">
        <f>IFERROR(VLOOKUP(A1262,[2]库存报告使用数据处理!$A:$E,5,0),0)</f>
        <v>0</v>
      </c>
      <c r="G1262" s="28">
        <f>IFERROR(VLOOKUP(A1262,[2]库存报告使用数据处理!$A:$F,6,0),0)</f>
        <v>0</v>
      </c>
      <c r="H1262" s="29">
        <f>IFERROR(VLOOKUP(A1262,[2]库存报告使用数据处理!$A:$G,7,0),0)</f>
        <v>0</v>
      </c>
      <c r="I1262">
        <f>IFERROR(VLOOKUP(A1262,[5]数据处理!$A:$B,2,0),0)</f>
        <v>2</v>
      </c>
      <c r="J1262" s="30">
        <f>IFERROR(VLOOKUP(A1262,[5]数据处理!$A:$D,4,0),0)</f>
        <v>0</v>
      </c>
      <c r="K1262" s="30">
        <f>IFERROR(VLOOKUP(A1262,[5]数据处理!$A:$E,5,0),0)</f>
        <v>0</v>
      </c>
      <c r="L1262" s="30">
        <f>IFERROR(VLOOKUP(A1262,[5]数据处理!$A:$G,7,0),0)</f>
        <v>0</v>
      </c>
      <c r="M1262">
        <f t="shared" si="324"/>
        <v>2</v>
      </c>
      <c r="N1262">
        <f>IFERROR(VLOOKUP(A1262,[5]数据处理!$A:$C,3,0),0)</f>
        <v>0</v>
      </c>
      <c r="O1262">
        <f>IFERROR(VLOOKUP($A1262,[5]数据处理!$A:$N,14,0),0)</f>
        <v>2</v>
      </c>
      <c r="P1262" t="str">
        <f>IFERROR(VLOOKUP($A1262,[3]库存报告使用数据!$A$1:$B$65536,2,0),"")</f>
        <v/>
      </c>
      <c r="Q1262" t="str">
        <f>IFERROR(VLOOKUP($A1262,[3]库存报告使用数据!$A$1:$E$65536,5,0),"")</f>
        <v/>
      </c>
      <c r="R1262" t="str">
        <f>IFERROR(VLOOKUP($A1262,[3]库存报告使用数据!$A$1:$H$65536,8,0),"")</f>
        <v/>
      </c>
      <c r="S1262" t="str">
        <f>IFERROR(VLOOKUP($A1262,[3]库存报告使用数据!$A$1:$K$65536,11,0),"")</f>
        <v/>
      </c>
      <c r="T1262" t="str">
        <f>IFERROR(VLOOKUP($A1262,[3]库存报告使用数据!$A$1:$C$65536,3,0),"")</f>
        <v/>
      </c>
      <c r="U1262" t="str">
        <f>IFERROR(VLOOKUP($A1262,[3]库存报告使用数据!$A$1:$F$65536,6,0),"")</f>
        <v/>
      </c>
      <c r="V1262" t="str">
        <f>IFERROR(VLOOKUP($A1262,[3]库存报告使用数据!$A$1:$I$65536,9,0),"")</f>
        <v/>
      </c>
      <c r="W1262" t="str">
        <f>IFERROR(VLOOKUP($A1262,[3]库存报告使用数据!$A$1:$L$65536,12,0),"")</f>
        <v/>
      </c>
      <c r="X1262" s="20" t="str">
        <f t="shared" si="325"/>
        <v/>
      </c>
      <c r="Y1262" s="20" t="str">
        <f t="shared" si="326"/>
        <v/>
      </c>
      <c r="Z1262" s="20" t="str">
        <f t="shared" si="327"/>
        <v/>
      </c>
      <c r="AA1262" s="20" t="str">
        <f t="shared" si="328"/>
        <v/>
      </c>
      <c r="AB1262" t="str">
        <f>IFERROR(VLOOKUP($A1262,[3]库存报告使用数据!$A$1:$D$65536,4,0),"")</f>
        <v/>
      </c>
      <c r="AC1262" t="str">
        <f>IFERROR(VLOOKUP($A1262,[3]库存报告使用数据!$A$1:$G$65536,7,0),"")</f>
        <v/>
      </c>
      <c r="AD1262" t="str">
        <f>IFERROR(VLOOKUP($A1262,[3]库存报告使用数据!$A$1:$J$65536,10,0),"")</f>
        <v/>
      </c>
      <c r="AE1262" t="str">
        <f>IFERROR(VLOOKUP($A1262,[3]库存报告使用数据!$A$1:$M$65536,13,0),"")</f>
        <v/>
      </c>
      <c r="AF1262" s="20" t="str">
        <f t="shared" si="329"/>
        <v/>
      </c>
      <c r="AG1262" s="20" t="str">
        <f t="shared" si="330"/>
        <v/>
      </c>
      <c r="AH1262" s="20" t="str">
        <f t="shared" si="331"/>
        <v/>
      </c>
      <c r="AI1262" s="20" t="str">
        <f t="shared" si="332"/>
        <v/>
      </c>
      <c r="AJ1262">
        <f>IFERROR(VLOOKUP($B1262,[4]库存报告使用数据!$A$1:$B$65536,2,0),0)</f>
        <v>0</v>
      </c>
      <c r="AK1262">
        <f>IFERROR(VLOOKUP($B1262,[4]库存报告使用数据!$A$1:$C$65536,3,0),)</f>
        <v>0</v>
      </c>
      <c r="AL1262">
        <f>IFERROR(VLOOKUP($B1262,[4]库存报告使用数据!$A$1:$D$65536,4,0),)</f>
        <v>0</v>
      </c>
      <c r="AM1262">
        <f>IFERROR(VLOOKUP($B1262,[4]库存报告使用数据!$A$1:$E$65536,5,0),)</f>
        <v>0</v>
      </c>
      <c r="AN1262" s="20" t="str">
        <f t="shared" si="333"/>
        <v/>
      </c>
      <c r="AO1262" s="20" t="str">
        <f t="shared" si="334"/>
        <v/>
      </c>
      <c r="AP1262" s="20" t="str">
        <f t="shared" si="335"/>
        <v/>
      </c>
      <c r="AQ1262" s="20" t="str">
        <f t="shared" si="336"/>
        <v/>
      </c>
      <c r="AR1262" s="32">
        <f t="shared" si="337"/>
        <v>0</v>
      </c>
      <c r="AS1262" s="32">
        <f t="shared" si="338"/>
        <v>0</v>
      </c>
      <c r="AT1262" s="32">
        <f t="shared" si="339"/>
        <v>2</v>
      </c>
      <c r="AU1262" s="28" t="str">
        <f t="shared" si="340"/>
        <v>库存为2</v>
      </c>
      <c r="AV1262" s="34" t="str">
        <f>IFERROR(时间!$B$4+AU1262,"上周无销量")</f>
        <v>上周无销量</v>
      </c>
    </row>
    <row r="1263" spans="1:48">
      <c r="A1263" s="18" t="s">
        <v>1308</v>
      </c>
      <c r="B1263" t="str">
        <f>VLOOKUP(A1263,'[1]sku-asin（子）'!$A:$B,2,0)</f>
        <v>B075FRNPB6</v>
      </c>
      <c r="C1263" t="str">
        <f>VLOOKUP(A1263,'[1]子sku-父sku'!$A:$B,2,0)</f>
        <v>MY-WH7624</v>
      </c>
      <c r="D1263" s="28">
        <f>IFERROR(VLOOKUP(A1263,[2]库存报告使用数据处理!$A:$C,3,0),0)</f>
        <v>0</v>
      </c>
      <c r="E1263" s="28">
        <f>IFERROR(VLOOKUP(A1263,[2]库存报告使用数据处理!$A:$D,4,0),0)</f>
        <v>0</v>
      </c>
      <c r="F1263" s="28">
        <f>IFERROR(VLOOKUP(A1263,[2]库存报告使用数据处理!$A:$E,5,0),0)</f>
        <v>0</v>
      </c>
      <c r="G1263" s="28">
        <f>IFERROR(VLOOKUP(A1263,[2]库存报告使用数据处理!$A:$F,6,0),0)</f>
        <v>0</v>
      </c>
      <c r="H1263" s="29">
        <f>IFERROR(VLOOKUP(A1263,[2]库存报告使用数据处理!$A:$G,7,0),0)</f>
        <v>0</v>
      </c>
      <c r="I1263">
        <f>IFERROR(VLOOKUP(A1263,[5]数据处理!$A:$B,2,0),0)</f>
        <v>11</v>
      </c>
      <c r="J1263" s="30">
        <f>IFERROR(VLOOKUP(A1263,[5]数据处理!$A:$D,4,0),0)</f>
        <v>0</v>
      </c>
      <c r="K1263" s="30">
        <f>IFERROR(VLOOKUP(A1263,[5]数据处理!$A:$E,5,0),0)</f>
        <v>0</v>
      </c>
      <c r="L1263" s="30">
        <f>IFERROR(VLOOKUP(A1263,[5]数据处理!$A:$G,7,0),0)</f>
        <v>0</v>
      </c>
      <c r="M1263">
        <f t="shared" si="324"/>
        <v>11</v>
      </c>
      <c r="N1263">
        <f>IFERROR(VLOOKUP(A1263,[5]数据处理!$A:$C,3,0),0)</f>
        <v>0</v>
      </c>
      <c r="O1263">
        <f>IFERROR(VLOOKUP($A1263,[5]数据处理!$A:$N,14,0),0)</f>
        <v>11</v>
      </c>
      <c r="P1263" t="str">
        <f>IFERROR(VLOOKUP($A1263,[3]库存报告使用数据!$A$1:$B$65536,2,0),"")</f>
        <v/>
      </c>
      <c r="Q1263" t="str">
        <f>IFERROR(VLOOKUP($A1263,[3]库存报告使用数据!$A$1:$E$65536,5,0),"")</f>
        <v/>
      </c>
      <c r="R1263" t="str">
        <f>IFERROR(VLOOKUP($A1263,[3]库存报告使用数据!$A$1:$H$65536,8,0),"")</f>
        <v/>
      </c>
      <c r="S1263" t="str">
        <f>IFERROR(VLOOKUP($A1263,[3]库存报告使用数据!$A$1:$K$65536,11,0),"")</f>
        <v/>
      </c>
      <c r="T1263" t="str">
        <f>IFERROR(VLOOKUP($A1263,[3]库存报告使用数据!$A$1:$C$65536,3,0),"")</f>
        <v/>
      </c>
      <c r="U1263" t="str">
        <f>IFERROR(VLOOKUP($A1263,[3]库存报告使用数据!$A$1:$F$65536,6,0),"")</f>
        <v/>
      </c>
      <c r="V1263" t="str">
        <f>IFERROR(VLOOKUP($A1263,[3]库存报告使用数据!$A$1:$I$65536,9,0),"")</f>
        <v/>
      </c>
      <c r="W1263" t="str">
        <f>IFERROR(VLOOKUP($A1263,[3]库存报告使用数据!$A$1:$L$65536,12,0),"")</f>
        <v/>
      </c>
      <c r="X1263" s="20" t="str">
        <f t="shared" si="325"/>
        <v/>
      </c>
      <c r="Y1263" s="20" t="str">
        <f t="shared" si="326"/>
        <v/>
      </c>
      <c r="Z1263" s="20" t="str">
        <f t="shared" si="327"/>
        <v/>
      </c>
      <c r="AA1263" s="20" t="str">
        <f t="shared" si="328"/>
        <v/>
      </c>
      <c r="AB1263" t="str">
        <f>IFERROR(VLOOKUP($A1263,[3]库存报告使用数据!$A$1:$D$65536,4,0),"")</f>
        <v/>
      </c>
      <c r="AC1263" t="str">
        <f>IFERROR(VLOOKUP($A1263,[3]库存报告使用数据!$A$1:$G$65536,7,0),"")</f>
        <v/>
      </c>
      <c r="AD1263" t="str">
        <f>IFERROR(VLOOKUP($A1263,[3]库存报告使用数据!$A$1:$J$65536,10,0),"")</f>
        <v/>
      </c>
      <c r="AE1263" t="str">
        <f>IFERROR(VLOOKUP($A1263,[3]库存报告使用数据!$A$1:$M$65536,13,0),"")</f>
        <v/>
      </c>
      <c r="AF1263" s="20" t="str">
        <f t="shared" si="329"/>
        <v/>
      </c>
      <c r="AG1263" s="20" t="str">
        <f t="shared" si="330"/>
        <v/>
      </c>
      <c r="AH1263" s="20" t="str">
        <f t="shared" si="331"/>
        <v/>
      </c>
      <c r="AI1263" s="20" t="str">
        <f t="shared" si="332"/>
        <v/>
      </c>
      <c r="AJ1263">
        <f>IFERROR(VLOOKUP($B1263,[4]库存报告使用数据!$A$1:$B$65536,2,0),0)</f>
        <v>0</v>
      </c>
      <c r="AK1263">
        <f>IFERROR(VLOOKUP($B1263,[4]库存报告使用数据!$A$1:$C$65536,3,0),)</f>
        <v>0</v>
      </c>
      <c r="AL1263">
        <f>IFERROR(VLOOKUP($B1263,[4]库存报告使用数据!$A$1:$D$65536,4,0),)</f>
        <v>0</v>
      </c>
      <c r="AM1263">
        <f>IFERROR(VLOOKUP($B1263,[4]库存报告使用数据!$A$1:$E$65536,5,0),)</f>
        <v>0</v>
      </c>
      <c r="AN1263" s="20" t="str">
        <f t="shared" si="333"/>
        <v/>
      </c>
      <c r="AO1263" s="20" t="str">
        <f t="shared" si="334"/>
        <v/>
      </c>
      <c r="AP1263" s="20" t="str">
        <f t="shared" si="335"/>
        <v/>
      </c>
      <c r="AQ1263" s="20" t="str">
        <f t="shared" si="336"/>
        <v/>
      </c>
      <c r="AR1263" s="32">
        <f t="shared" si="337"/>
        <v>0</v>
      </c>
      <c r="AS1263" s="32">
        <f t="shared" si="338"/>
        <v>0</v>
      </c>
      <c r="AT1263" s="32">
        <f t="shared" si="339"/>
        <v>11</v>
      </c>
      <c r="AU1263" s="28" t="str">
        <f t="shared" si="340"/>
        <v>库存为11</v>
      </c>
      <c r="AV1263" s="34" t="str">
        <f>IFERROR(时间!$B$4+AU1263,"上周无销量")</f>
        <v>上周无销量</v>
      </c>
    </row>
    <row r="1264" spans="1:48">
      <c r="A1264" s="18" t="s">
        <v>1309</v>
      </c>
      <c r="B1264" t="str">
        <f>VLOOKUP(A1264,'[1]sku-asin（子）'!$A:$B,2,0)</f>
        <v>B075FQKHHM</v>
      </c>
      <c r="C1264" t="str">
        <f>VLOOKUP(A1264,'[1]子sku-父sku'!$A:$B,2,0)</f>
        <v>MY-WH7624</v>
      </c>
      <c r="D1264" s="28">
        <f>IFERROR(VLOOKUP(A1264,[2]库存报告使用数据处理!$A:$C,3,0),0)</f>
        <v>0</v>
      </c>
      <c r="E1264" s="28">
        <f>IFERROR(VLOOKUP(A1264,[2]库存报告使用数据处理!$A:$D,4,0),0)</f>
        <v>0</v>
      </c>
      <c r="F1264" s="28">
        <f>IFERROR(VLOOKUP(A1264,[2]库存报告使用数据处理!$A:$E,5,0),0)</f>
        <v>0</v>
      </c>
      <c r="G1264" s="28">
        <f>IFERROR(VLOOKUP(A1264,[2]库存报告使用数据处理!$A:$F,6,0),0)</f>
        <v>0</v>
      </c>
      <c r="H1264" s="29">
        <f>IFERROR(VLOOKUP(A1264,[2]库存报告使用数据处理!$A:$G,7,0),0)</f>
        <v>0</v>
      </c>
      <c r="I1264">
        <f>IFERROR(VLOOKUP(A1264,[5]数据处理!$A:$B,2,0),0)</f>
        <v>10</v>
      </c>
      <c r="J1264" s="30">
        <f>IFERROR(VLOOKUP(A1264,[5]数据处理!$A:$D,4,0),0)</f>
        <v>0</v>
      </c>
      <c r="K1264" s="30">
        <f>IFERROR(VLOOKUP(A1264,[5]数据处理!$A:$E,5,0),0)</f>
        <v>0</v>
      </c>
      <c r="L1264" s="30">
        <f>IFERROR(VLOOKUP(A1264,[5]数据处理!$A:$G,7,0),0)</f>
        <v>0</v>
      </c>
      <c r="M1264">
        <f t="shared" si="324"/>
        <v>10</v>
      </c>
      <c r="N1264">
        <f>IFERROR(VLOOKUP(A1264,[5]数据处理!$A:$C,3,0),0)</f>
        <v>0</v>
      </c>
      <c r="O1264">
        <f>IFERROR(VLOOKUP($A1264,[5]数据处理!$A:$N,14,0),0)</f>
        <v>10</v>
      </c>
      <c r="P1264" t="str">
        <f>IFERROR(VLOOKUP($A1264,[3]库存报告使用数据!$A$1:$B$65536,2,0),"")</f>
        <v/>
      </c>
      <c r="Q1264" t="str">
        <f>IFERROR(VLOOKUP($A1264,[3]库存报告使用数据!$A$1:$E$65536,5,0),"")</f>
        <v/>
      </c>
      <c r="R1264" t="str">
        <f>IFERROR(VLOOKUP($A1264,[3]库存报告使用数据!$A$1:$H$65536,8,0),"")</f>
        <v/>
      </c>
      <c r="S1264" t="str">
        <f>IFERROR(VLOOKUP($A1264,[3]库存报告使用数据!$A$1:$K$65536,11,0),"")</f>
        <v/>
      </c>
      <c r="T1264" t="str">
        <f>IFERROR(VLOOKUP($A1264,[3]库存报告使用数据!$A$1:$C$65536,3,0),"")</f>
        <v/>
      </c>
      <c r="U1264" t="str">
        <f>IFERROR(VLOOKUP($A1264,[3]库存报告使用数据!$A$1:$F$65536,6,0),"")</f>
        <v/>
      </c>
      <c r="V1264" t="str">
        <f>IFERROR(VLOOKUP($A1264,[3]库存报告使用数据!$A$1:$I$65536,9,0),"")</f>
        <v/>
      </c>
      <c r="W1264" t="str">
        <f>IFERROR(VLOOKUP($A1264,[3]库存报告使用数据!$A$1:$L$65536,12,0),"")</f>
        <v/>
      </c>
      <c r="X1264" s="20" t="str">
        <f t="shared" si="325"/>
        <v/>
      </c>
      <c r="Y1264" s="20" t="str">
        <f t="shared" si="326"/>
        <v/>
      </c>
      <c r="Z1264" s="20" t="str">
        <f t="shared" si="327"/>
        <v/>
      </c>
      <c r="AA1264" s="20" t="str">
        <f t="shared" si="328"/>
        <v/>
      </c>
      <c r="AB1264" t="str">
        <f>IFERROR(VLOOKUP($A1264,[3]库存报告使用数据!$A$1:$D$65536,4,0),"")</f>
        <v/>
      </c>
      <c r="AC1264" t="str">
        <f>IFERROR(VLOOKUP($A1264,[3]库存报告使用数据!$A$1:$G$65536,7,0),"")</f>
        <v/>
      </c>
      <c r="AD1264" t="str">
        <f>IFERROR(VLOOKUP($A1264,[3]库存报告使用数据!$A$1:$J$65536,10,0),"")</f>
        <v/>
      </c>
      <c r="AE1264" t="str">
        <f>IFERROR(VLOOKUP($A1264,[3]库存报告使用数据!$A$1:$M$65536,13,0),"")</f>
        <v/>
      </c>
      <c r="AF1264" s="20" t="str">
        <f t="shared" si="329"/>
        <v/>
      </c>
      <c r="AG1264" s="20" t="str">
        <f t="shared" si="330"/>
        <v/>
      </c>
      <c r="AH1264" s="20" t="str">
        <f t="shared" si="331"/>
        <v/>
      </c>
      <c r="AI1264" s="20" t="str">
        <f t="shared" si="332"/>
        <v/>
      </c>
      <c r="AJ1264">
        <f>IFERROR(VLOOKUP($B1264,[4]库存报告使用数据!$A$1:$B$65536,2,0),0)</f>
        <v>0</v>
      </c>
      <c r="AK1264">
        <f>IFERROR(VLOOKUP($B1264,[4]库存报告使用数据!$A$1:$C$65536,3,0),)</f>
        <v>0</v>
      </c>
      <c r="AL1264">
        <f>IFERROR(VLOOKUP($B1264,[4]库存报告使用数据!$A$1:$D$65536,4,0),)</f>
        <v>0</v>
      </c>
      <c r="AM1264">
        <f>IFERROR(VLOOKUP($B1264,[4]库存报告使用数据!$A$1:$E$65536,5,0),)</f>
        <v>0</v>
      </c>
      <c r="AN1264" s="20" t="str">
        <f t="shared" si="333"/>
        <v/>
      </c>
      <c r="AO1264" s="20" t="str">
        <f t="shared" si="334"/>
        <v/>
      </c>
      <c r="AP1264" s="20" t="str">
        <f t="shared" si="335"/>
        <v/>
      </c>
      <c r="AQ1264" s="20" t="str">
        <f t="shared" si="336"/>
        <v/>
      </c>
      <c r="AR1264" s="32">
        <f t="shared" si="337"/>
        <v>0</v>
      </c>
      <c r="AS1264" s="32">
        <f t="shared" si="338"/>
        <v>0</v>
      </c>
      <c r="AT1264" s="32">
        <f t="shared" si="339"/>
        <v>10</v>
      </c>
      <c r="AU1264" s="28" t="str">
        <f t="shared" si="340"/>
        <v>库存为10</v>
      </c>
      <c r="AV1264" s="34" t="str">
        <f>IFERROR(时间!$B$4+AU1264,"上周无销量")</f>
        <v>上周无销量</v>
      </c>
    </row>
    <row r="1265" spans="1:48">
      <c r="A1265" s="18" t="s">
        <v>1310</v>
      </c>
      <c r="B1265" t="str">
        <f>VLOOKUP(A1265,'[1]sku-asin（子）'!$A:$B,2,0)</f>
        <v>B075FR316B</v>
      </c>
      <c r="C1265" t="str">
        <f>VLOOKUP(A1265,'[1]子sku-父sku'!$A:$B,2,0)</f>
        <v>MY-WH7672</v>
      </c>
      <c r="D1265" s="28">
        <f>IFERROR(VLOOKUP(A1265,[2]库存报告使用数据处理!$A:$C,3,0),0)</f>
        <v>0</v>
      </c>
      <c r="E1265" s="28">
        <f>IFERROR(VLOOKUP(A1265,[2]库存报告使用数据处理!$A:$D,4,0),0)</f>
        <v>0</v>
      </c>
      <c r="F1265" s="28">
        <f>IFERROR(VLOOKUP(A1265,[2]库存报告使用数据处理!$A:$E,5,0),0)</f>
        <v>0</v>
      </c>
      <c r="G1265" s="28">
        <f>IFERROR(VLOOKUP(A1265,[2]库存报告使用数据处理!$A:$F,6,0),0)</f>
        <v>0</v>
      </c>
      <c r="H1265" s="29">
        <f>IFERROR(VLOOKUP(A1265,[2]库存报告使用数据处理!$A:$G,7,0),0)</f>
        <v>0</v>
      </c>
      <c r="I1265">
        <f>IFERROR(VLOOKUP(A1265,[5]数据处理!$A:$B,2,0),0)</f>
        <v>1</v>
      </c>
      <c r="J1265" s="30">
        <f>IFERROR(VLOOKUP(A1265,[5]数据处理!$A:$D,4,0),0)</f>
        <v>0</v>
      </c>
      <c r="K1265" s="30">
        <f>IFERROR(VLOOKUP(A1265,[5]数据处理!$A:$E,5,0),0)</f>
        <v>0</v>
      </c>
      <c r="L1265" s="30">
        <f>IFERROR(VLOOKUP(A1265,[5]数据处理!$A:$G,7,0),0)</f>
        <v>0</v>
      </c>
      <c r="M1265">
        <f t="shared" si="324"/>
        <v>1</v>
      </c>
      <c r="N1265">
        <f>IFERROR(VLOOKUP(A1265,[5]数据处理!$A:$C,3,0),0)</f>
        <v>0</v>
      </c>
      <c r="O1265">
        <f>IFERROR(VLOOKUP($A1265,[5]数据处理!$A:$N,14,0),0)</f>
        <v>1</v>
      </c>
      <c r="P1265" t="str">
        <f>IFERROR(VLOOKUP($A1265,[3]库存报告使用数据!$A$1:$B$65536,2,0),"")</f>
        <v/>
      </c>
      <c r="Q1265" t="str">
        <f>IFERROR(VLOOKUP($A1265,[3]库存报告使用数据!$A$1:$E$65536,5,0),"")</f>
        <v/>
      </c>
      <c r="R1265" t="str">
        <f>IFERROR(VLOOKUP($A1265,[3]库存报告使用数据!$A$1:$H$65536,8,0),"")</f>
        <v/>
      </c>
      <c r="S1265" t="str">
        <f>IFERROR(VLOOKUP($A1265,[3]库存报告使用数据!$A$1:$K$65536,11,0),"")</f>
        <v/>
      </c>
      <c r="T1265" t="str">
        <f>IFERROR(VLOOKUP($A1265,[3]库存报告使用数据!$A$1:$C$65536,3,0),"")</f>
        <v/>
      </c>
      <c r="U1265" t="str">
        <f>IFERROR(VLOOKUP($A1265,[3]库存报告使用数据!$A$1:$F$65536,6,0),"")</f>
        <v/>
      </c>
      <c r="V1265" t="str">
        <f>IFERROR(VLOOKUP($A1265,[3]库存报告使用数据!$A$1:$I$65536,9,0),"")</f>
        <v/>
      </c>
      <c r="W1265" t="str">
        <f>IFERROR(VLOOKUP($A1265,[3]库存报告使用数据!$A$1:$L$65536,12,0),"")</f>
        <v/>
      </c>
      <c r="X1265" s="20" t="str">
        <f t="shared" si="325"/>
        <v/>
      </c>
      <c r="Y1265" s="20" t="str">
        <f t="shared" si="326"/>
        <v/>
      </c>
      <c r="Z1265" s="20" t="str">
        <f t="shared" si="327"/>
        <v/>
      </c>
      <c r="AA1265" s="20" t="str">
        <f t="shared" si="328"/>
        <v/>
      </c>
      <c r="AB1265" t="str">
        <f>IFERROR(VLOOKUP($A1265,[3]库存报告使用数据!$A$1:$D$65536,4,0),"")</f>
        <v/>
      </c>
      <c r="AC1265" t="str">
        <f>IFERROR(VLOOKUP($A1265,[3]库存报告使用数据!$A$1:$G$65536,7,0),"")</f>
        <v/>
      </c>
      <c r="AD1265" t="str">
        <f>IFERROR(VLOOKUP($A1265,[3]库存报告使用数据!$A$1:$J$65536,10,0),"")</f>
        <v/>
      </c>
      <c r="AE1265" t="str">
        <f>IFERROR(VLOOKUP($A1265,[3]库存报告使用数据!$A$1:$M$65536,13,0),"")</f>
        <v/>
      </c>
      <c r="AF1265" s="20" t="str">
        <f t="shared" si="329"/>
        <v/>
      </c>
      <c r="AG1265" s="20" t="str">
        <f t="shared" si="330"/>
        <v/>
      </c>
      <c r="AH1265" s="20" t="str">
        <f t="shared" si="331"/>
        <v/>
      </c>
      <c r="AI1265" s="20" t="str">
        <f t="shared" si="332"/>
        <v/>
      </c>
      <c r="AJ1265">
        <f>IFERROR(VLOOKUP($B1265,[4]库存报告使用数据!$A$1:$B$65536,2,0),0)</f>
        <v>0</v>
      </c>
      <c r="AK1265">
        <f>IFERROR(VLOOKUP($B1265,[4]库存报告使用数据!$A$1:$C$65536,3,0),)</f>
        <v>0</v>
      </c>
      <c r="AL1265">
        <f>IFERROR(VLOOKUP($B1265,[4]库存报告使用数据!$A$1:$D$65536,4,0),)</f>
        <v>0</v>
      </c>
      <c r="AM1265">
        <f>IFERROR(VLOOKUP($B1265,[4]库存报告使用数据!$A$1:$E$65536,5,0),)</f>
        <v>0</v>
      </c>
      <c r="AN1265" s="20" t="str">
        <f t="shared" si="333"/>
        <v/>
      </c>
      <c r="AO1265" s="20" t="str">
        <f t="shared" si="334"/>
        <v/>
      </c>
      <c r="AP1265" s="20" t="str">
        <f t="shared" si="335"/>
        <v/>
      </c>
      <c r="AQ1265" s="20" t="str">
        <f t="shared" si="336"/>
        <v/>
      </c>
      <c r="AR1265" s="32">
        <f t="shared" si="337"/>
        <v>0</v>
      </c>
      <c r="AS1265" s="32">
        <f t="shared" si="338"/>
        <v>0</v>
      </c>
      <c r="AT1265" s="32">
        <f t="shared" si="339"/>
        <v>1</v>
      </c>
      <c r="AU1265" s="28" t="str">
        <f t="shared" si="340"/>
        <v>库存为1</v>
      </c>
      <c r="AV1265" s="34" t="str">
        <f>IFERROR(时间!$B$4+AU1265,"上周无销量")</f>
        <v>上周无销量</v>
      </c>
    </row>
    <row r="1266" spans="1:48">
      <c r="A1266" s="18" t="s">
        <v>1311</v>
      </c>
      <c r="B1266" t="str">
        <f>VLOOKUP(A1266,'[1]sku-asin（子）'!$A:$B,2,0)</f>
        <v>B075FR5Z74</v>
      </c>
      <c r="C1266" t="str">
        <f>VLOOKUP(A1266,'[1]子sku-父sku'!$A:$B,2,0)</f>
        <v>MY-WH7672</v>
      </c>
      <c r="D1266" s="28">
        <f>IFERROR(VLOOKUP(A1266,[2]库存报告使用数据处理!$A:$C,3,0),0)</f>
        <v>0</v>
      </c>
      <c r="E1266" s="28">
        <f>IFERROR(VLOOKUP(A1266,[2]库存报告使用数据处理!$A:$D,4,0),0)</f>
        <v>0</v>
      </c>
      <c r="F1266" s="28">
        <f>IFERROR(VLOOKUP(A1266,[2]库存报告使用数据处理!$A:$E,5,0),0)</f>
        <v>0</v>
      </c>
      <c r="G1266" s="28">
        <f>IFERROR(VLOOKUP(A1266,[2]库存报告使用数据处理!$A:$F,6,0),0)</f>
        <v>0</v>
      </c>
      <c r="H1266" s="29">
        <f>IFERROR(VLOOKUP(A1266,[2]库存报告使用数据处理!$A:$G,7,0),0)</f>
        <v>0</v>
      </c>
      <c r="I1266">
        <f>IFERROR(VLOOKUP(A1266,[5]数据处理!$A:$B,2,0),0)</f>
        <v>2</v>
      </c>
      <c r="J1266" s="30">
        <f>IFERROR(VLOOKUP(A1266,[5]数据处理!$A:$D,4,0),0)</f>
        <v>0</v>
      </c>
      <c r="K1266" s="30">
        <f>IFERROR(VLOOKUP(A1266,[5]数据处理!$A:$E,5,0),0)</f>
        <v>0</v>
      </c>
      <c r="L1266" s="30">
        <f>IFERROR(VLOOKUP(A1266,[5]数据处理!$A:$G,7,0),0)</f>
        <v>0</v>
      </c>
      <c r="M1266">
        <f t="shared" si="324"/>
        <v>2</v>
      </c>
      <c r="N1266">
        <f>IFERROR(VLOOKUP(A1266,[5]数据处理!$A:$C,3,0),0)</f>
        <v>0</v>
      </c>
      <c r="O1266">
        <f>IFERROR(VLOOKUP($A1266,[5]数据处理!$A:$N,14,0),0)</f>
        <v>2</v>
      </c>
      <c r="P1266" t="str">
        <f>IFERROR(VLOOKUP($A1266,[3]库存报告使用数据!$A$1:$B$65536,2,0),"")</f>
        <v/>
      </c>
      <c r="Q1266" t="str">
        <f>IFERROR(VLOOKUP($A1266,[3]库存报告使用数据!$A$1:$E$65536,5,0),"")</f>
        <v/>
      </c>
      <c r="R1266" t="str">
        <f>IFERROR(VLOOKUP($A1266,[3]库存报告使用数据!$A$1:$H$65536,8,0),"")</f>
        <v/>
      </c>
      <c r="S1266" t="str">
        <f>IFERROR(VLOOKUP($A1266,[3]库存报告使用数据!$A$1:$K$65536,11,0),"")</f>
        <v/>
      </c>
      <c r="T1266" t="str">
        <f>IFERROR(VLOOKUP($A1266,[3]库存报告使用数据!$A$1:$C$65536,3,0),"")</f>
        <v/>
      </c>
      <c r="U1266" t="str">
        <f>IFERROR(VLOOKUP($A1266,[3]库存报告使用数据!$A$1:$F$65536,6,0),"")</f>
        <v/>
      </c>
      <c r="V1266" t="str">
        <f>IFERROR(VLOOKUP($A1266,[3]库存报告使用数据!$A$1:$I$65536,9,0),"")</f>
        <v/>
      </c>
      <c r="W1266" t="str">
        <f>IFERROR(VLOOKUP($A1266,[3]库存报告使用数据!$A$1:$L$65536,12,0),"")</f>
        <v/>
      </c>
      <c r="X1266" s="20" t="str">
        <f t="shared" si="325"/>
        <v/>
      </c>
      <c r="Y1266" s="20" t="str">
        <f t="shared" si="326"/>
        <v/>
      </c>
      <c r="Z1266" s="20" t="str">
        <f t="shared" si="327"/>
        <v/>
      </c>
      <c r="AA1266" s="20" t="str">
        <f t="shared" si="328"/>
        <v/>
      </c>
      <c r="AB1266" t="str">
        <f>IFERROR(VLOOKUP($A1266,[3]库存报告使用数据!$A$1:$D$65536,4,0),"")</f>
        <v/>
      </c>
      <c r="AC1266" t="str">
        <f>IFERROR(VLOOKUP($A1266,[3]库存报告使用数据!$A$1:$G$65536,7,0),"")</f>
        <v/>
      </c>
      <c r="AD1266" t="str">
        <f>IFERROR(VLOOKUP($A1266,[3]库存报告使用数据!$A$1:$J$65536,10,0),"")</f>
        <v/>
      </c>
      <c r="AE1266" t="str">
        <f>IFERROR(VLOOKUP($A1266,[3]库存报告使用数据!$A$1:$M$65536,13,0),"")</f>
        <v/>
      </c>
      <c r="AF1266" s="20" t="str">
        <f t="shared" si="329"/>
        <v/>
      </c>
      <c r="AG1266" s="20" t="str">
        <f t="shared" si="330"/>
        <v/>
      </c>
      <c r="AH1266" s="20" t="str">
        <f t="shared" si="331"/>
        <v/>
      </c>
      <c r="AI1266" s="20" t="str">
        <f t="shared" si="332"/>
        <v/>
      </c>
      <c r="AJ1266">
        <f>IFERROR(VLOOKUP($B1266,[4]库存报告使用数据!$A$1:$B$65536,2,0),0)</f>
        <v>0</v>
      </c>
      <c r="AK1266">
        <f>IFERROR(VLOOKUP($B1266,[4]库存报告使用数据!$A$1:$C$65536,3,0),)</f>
        <v>0</v>
      </c>
      <c r="AL1266">
        <f>IFERROR(VLOOKUP($B1266,[4]库存报告使用数据!$A$1:$D$65536,4,0),)</f>
        <v>0</v>
      </c>
      <c r="AM1266">
        <f>IFERROR(VLOOKUP($B1266,[4]库存报告使用数据!$A$1:$E$65536,5,0),)</f>
        <v>0</v>
      </c>
      <c r="AN1266" s="20" t="str">
        <f t="shared" si="333"/>
        <v/>
      </c>
      <c r="AO1266" s="20" t="str">
        <f t="shared" si="334"/>
        <v/>
      </c>
      <c r="AP1266" s="20" t="str">
        <f t="shared" si="335"/>
        <v/>
      </c>
      <c r="AQ1266" s="20" t="str">
        <f t="shared" si="336"/>
        <v/>
      </c>
      <c r="AR1266" s="32">
        <f t="shared" si="337"/>
        <v>0</v>
      </c>
      <c r="AS1266" s="32">
        <f t="shared" si="338"/>
        <v>0</v>
      </c>
      <c r="AT1266" s="32">
        <f t="shared" si="339"/>
        <v>2</v>
      </c>
      <c r="AU1266" s="28" t="str">
        <f t="shared" si="340"/>
        <v>库存为2</v>
      </c>
      <c r="AV1266" s="34" t="str">
        <f>IFERROR(时间!$B$4+AU1266,"上周无销量")</f>
        <v>上周无销量</v>
      </c>
    </row>
    <row r="1267" spans="1:48">
      <c r="A1267" s="18" t="s">
        <v>1312</v>
      </c>
      <c r="B1267" t="str">
        <f>VLOOKUP(A1267,'[1]sku-asin（子）'!$A:$B,2,0)</f>
        <v>B075FQTN5Y</v>
      </c>
      <c r="C1267" t="str">
        <f>VLOOKUP(A1267,'[1]子sku-父sku'!$A:$B,2,0)</f>
        <v>MY-WH7672</v>
      </c>
      <c r="D1267" s="28">
        <f>IFERROR(VLOOKUP(A1267,[2]库存报告使用数据处理!$A:$C,3,0),0)</f>
        <v>0</v>
      </c>
      <c r="E1267" s="28">
        <f>IFERROR(VLOOKUP(A1267,[2]库存报告使用数据处理!$A:$D,4,0),0)</f>
        <v>0</v>
      </c>
      <c r="F1267" s="28">
        <f>IFERROR(VLOOKUP(A1267,[2]库存报告使用数据处理!$A:$E,5,0),0)</f>
        <v>0</v>
      </c>
      <c r="G1267" s="28">
        <f>IFERROR(VLOOKUP(A1267,[2]库存报告使用数据处理!$A:$F,6,0),0)</f>
        <v>0</v>
      </c>
      <c r="H1267" s="29">
        <f>IFERROR(VLOOKUP(A1267,[2]库存报告使用数据处理!$A:$G,7,0),0)</f>
        <v>0</v>
      </c>
      <c r="I1267">
        <f>IFERROR(VLOOKUP(A1267,[5]数据处理!$A:$B,2,0),0)</f>
        <v>1</v>
      </c>
      <c r="J1267" s="30">
        <f>IFERROR(VLOOKUP(A1267,[5]数据处理!$A:$D,4,0),0)</f>
        <v>0</v>
      </c>
      <c r="K1267" s="30">
        <f>IFERROR(VLOOKUP(A1267,[5]数据处理!$A:$E,5,0),0)</f>
        <v>0</v>
      </c>
      <c r="L1267" s="30">
        <f>IFERROR(VLOOKUP(A1267,[5]数据处理!$A:$G,7,0),0)</f>
        <v>0</v>
      </c>
      <c r="M1267">
        <f t="shared" si="324"/>
        <v>1</v>
      </c>
      <c r="N1267">
        <f>IFERROR(VLOOKUP(A1267,[5]数据处理!$A:$C,3,0),0)</f>
        <v>0</v>
      </c>
      <c r="O1267">
        <f>IFERROR(VLOOKUP($A1267,[5]数据处理!$A:$N,14,0),0)</f>
        <v>1</v>
      </c>
      <c r="P1267" t="str">
        <f>IFERROR(VLOOKUP($A1267,[3]库存报告使用数据!$A$1:$B$65536,2,0),"")</f>
        <v/>
      </c>
      <c r="Q1267" t="str">
        <f>IFERROR(VLOOKUP($A1267,[3]库存报告使用数据!$A$1:$E$65536,5,0),"")</f>
        <v/>
      </c>
      <c r="R1267" t="str">
        <f>IFERROR(VLOOKUP($A1267,[3]库存报告使用数据!$A$1:$H$65536,8,0),"")</f>
        <v/>
      </c>
      <c r="S1267" t="str">
        <f>IFERROR(VLOOKUP($A1267,[3]库存报告使用数据!$A$1:$K$65536,11,0),"")</f>
        <v/>
      </c>
      <c r="T1267" t="str">
        <f>IFERROR(VLOOKUP($A1267,[3]库存报告使用数据!$A$1:$C$65536,3,0),"")</f>
        <v/>
      </c>
      <c r="U1267" t="str">
        <f>IFERROR(VLOOKUP($A1267,[3]库存报告使用数据!$A$1:$F$65536,6,0),"")</f>
        <v/>
      </c>
      <c r="V1267" t="str">
        <f>IFERROR(VLOOKUP($A1267,[3]库存报告使用数据!$A$1:$I$65536,9,0),"")</f>
        <v/>
      </c>
      <c r="W1267" t="str">
        <f>IFERROR(VLOOKUP($A1267,[3]库存报告使用数据!$A$1:$L$65536,12,0),"")</f>
        <v/>
      </c>
      <c r="X1267" s="20" t="str">
        <f t="shared" si="325"/>
        <v/>
      </c>
      <c r="Y1267" s="20" t="str">
        <f t="shared" si="326"/>
        <v/>
      </c>
      <c r="Z1267" s="20" t="str">
        <f t="shared" si="327"/>
        <v/>
      </c>
      <c r="AA1267" s="20" t="str">
        <f t="shared" si="328"/>
        <v/>
      </c>
      <c r="AB1267" t="str">
        <f>IFERROR(VLOOKUP($A1267,[3]库存报告使用数据!$A$1:$D$65536,4,0),"")</f>
        <v/>
      </c>
      <c r="AC1267" t="str">
        <f>IFERROR(VLOOKUP($A1267,[3]库存报告使用数据!$A$1:$G$65536,7,0),"")</f>
        <v/>
      </c>
      <c r="AD1267" t="str">
        <f>IFERROR(VLOOKUP($A1267,[3]库存报告使用数据!$A$1:$J$65536,10,0),"")</f>
        <v/>
      </c>
      <c r="AE1267" t="str">
        <f>IFERROR(VLOOKUP($A1267,[3]库存报告使用数据!$A$1:$M$65536,13,0),"")</f>
        <v/>
      </c>
      <c r="AF1267" s="20" t="str">
        <f t="shared" si="329"/>
        <v/>
      </c>
      <c r="AG1267" s="20" t="str">
        <f t="shared" si="330"/>
        <v/>
      </c>
      <c r="AH1267" s="20" t="str">
        <f t="shared" si="331"/>
        <v/>
      </c>
      <c r="AI1267" s="20" t="str">
        <f t="shared" si="332"/>
        <v/>
      </c>
      <c r="AJ1267">
        <f>IFERROR(VLOOKUP($B1267,[4]库存报告使用数据!$A$1:$B$65536,2,0),0)</f>
        <v>0</v>
      </c>
      <c r="AK1267">
        <f>IFERROR(VLOOKUP($B1267,[4]库存报告使用数据!$A$1:$C$65536,3,0),)</f>
        <v>0</v>
      </c>
      <c r="AL1267">
        <f>IFERROR(VLOOKUP($B1267,[4]库存报告使用数据!$A$1:$D$65536,4,0),)</f>
        <v>0</v>
      </c>
      <c r="AM1267">
        <f>IFERROR(VLOOKUP($B1267,[4]库存报告使用数据!$A$1:$E$65536,5,0),)</f>
        <v>0</v>
      </c>
      <c r="AN1267" s="20" t="str">
        <f t="shared" si="333"/>
        <v/>
      </c>
      <c r="AO1267" s="20" t="str">
        <f t="shared" si="334"/>
        <v/>
      </c>
      <c r="AP1267" s="20" t="str">
        <f t="shared" si="335"/>
        <v/>
      </c>
      <c r="AQ1267" s="20" t="str">
        <f t="shared" si="336"/>
        <v/>
      </c>
      <c r="AR1267" s="32">
        <f t="shared" si="337"/>
        <v>0</v>
      </c>
      <c r="AS1267" s="32">
        <f t="shared" si="338"/>
        <v>0</v>
      </c>
      <c r="AT1267" s="32">
        <f t="shared" si="339"/>
        <v>1</v>
      </c>
      <c r="AU1267" s="28" t="str">
        <f t="shared" si="340"/>
        <v>库存为1</v>
      </c>
      <c r="AV1267" s="34" t="str">
        <f>IFERROR(时间!$B$4+AU1267,"上周无销量")</f>
        <v>上周无销量</v>
      </c>
    </row>
    <row r="1268" spans="1:48">
      <c r="A1268" s="18" t="s">
        <v>1313</v>
      </c>
      <c r="B1268" t="str">
        <f>VLOOKUP(A1268,'[1]sku-asin（子）'!$A:$B,2,0)</f>
        <v>B075FRYNRL</v>
      </c>
      <c r="C1268" t="str">
        <f>VLOOKUP(A1268,'[1]子sku-父sku'!$A:$B,2,0)</f>
        <v>MY-WH7672</v>
      </c>
      <c r="D1268" s="28">
        <f>IFERROR(VLOOKUP(A1268,[2]库存报告使用数据处理!$A:$C,3,0),0)</f>
        <v>0</v>
      </c>
      <c r="E1268" s="28">
        <f>IFERROR(VLOOKUP(A1268,[2]库存报告使用数据处理!$A:$D,4,0),0)</f>
        <v>0</v>
      </c>
      <c r="F1268" s="28">
        <f>IFERROR(VLOOKUP(A1268,[2]库存报告使用数据处理!$A:$E,5,0),0)</f>
        <v>0</v>
      </c>
      <c r="G1268" s="28">
        <f>IFERROR(VLOOKUP(A1268,[2]库存报告使用数据处理!$A:$F,6,0),0)</f>
        <v>0</v>
      </c>
      <c r="H1268" s="29">
        <f>IFERROR(VLOOKUP(A1268,[2]库存报告使用数据处理!$A:$G,7,0),0)</f>
        <v>0</v>
      </c>
      <c r="I1268">
        <f>IFERROR(VLOOKUP(A1268,[5]数据处理!$A:$B,2,0),0)</f>
        <v>1</v>
      </c>
      <c r="J1268" s="30">
        <f>IFERROR(VLOOKUP(A1268,[5]数据处理!$A:$D,4,0),0)</f>
        <v>0</v>
      </c>
      <c r="K1268" s="30">
        <f>IFERROR(VLOOKUP(A1268,[5]数据处理!$A:$E,5,0),0)</f>
        <v>0</v>
      </c>
      <c r="L1268" s="30">
        <f>IFERROR(VLOOKUP(A1268,[5]数据处理!$A:$G,7,0),0)</f>
        <v>0</v>
      </c>
      <c r="M1268">
        <f t="shared" si="324"/>
        <v>1</v>
      </c>
      <c r="N1268">
        <f>IFERROR(VLOOKUP(A1268,[5]数据处理!$A:$C,3,0),0)</f>
        <v>0</v>
      </c>
      <c r="O1268">
        <f>IFERROR(VLOOKUP($A1268,[5]数据处理!$A:$N,14,0),0)</f>
        <v>1</v>
      </c>
      <c r="P1268" t="str">
        <f>IFERROR(VLOOKUP($A1268,[3]库存报告使用数据!$A$1:$B$65536,2,0),"")</f>
        <v/>
      </c>
      <c r="Q1268" t="str">
        <f>IFERROR(VLOOKUP($A1268,[3]库存报告使用数据!$A$1:$E$65536,5,0),"")</f>
        <v/>
      </c>
      <c r="R1268" t="str">
        <f>IFERROR(VLOOKUP($A1268,[3]库存报告使用数据!$A$1:$H$65536,8,0),"")</f>
        <v/>
      </c>
      <c r="S1268" t="str">
        <f>IFERROR(VLOOKUP($A1268,[3]库存报告使用数据!$A$1:$K$65536,11,0),"")</f>
        <v/>
      </c>
      <c r="T1268" t="str">
        <f>IFERROR(VLOOKUP($A1268,[3]库存报告使用数据!$A$1:$C$65536,3,0),"")</f>
        <v/>
      </c>
      <c r="U1268" t="str">
        <f>IFERROR(VLOOKUP($A1268,[3]库存报告使用数据!$A$1:$F$65536,6,0),"")</f>
        <v/>
      </c>
      <c r="V1268" t="str">
        <f>IFERROR(VLOOKUP($A1268,[3]库存报告使用数据!$A$1:$I$65536,9,0),"")</f>
        <v/>
      </c>
      <c r="W1268" t="str">
        <f>IFERROR(VLOOKUP($A1268,[3]库存报告使用数据!$A$1:$L$65536,12,0),"")</f>
        <v/>
      </c>
      <c r="X1268" s="20" t="str">
        <f t="shared" si="325"/>
        <v/>
      </c>
      <c r="Y1268" s="20" t="str">
        <f t="shared" si="326"/>
        <v/>
      </c>
      <c r="Z1268" s="20" t="str">
        <f t="shared" si="327"/>
        <v/>
      </c>
      <c r="AA1268" s="20" t="str">
        <f t="shared" si="328"/>
        <v/>
      </c>
      <c r="AB1268" t="str">
        <f>IFERROR(VLOOKUP($A1268,[3]库存报告使用数据!$A$1:$D$65536,4,0),"")</f>
        <v/>
      </c>
      <c r="AC1268" t="str">
        <f>IFERROR(VLOOKUP($A1268,[3]库存报告使用数据!$A$1:$G$65536,7,0),"")</f>
        <v/>
      </c>
      <c r="AD1268" t="str">
        <f>IFERROR(VLOOKUP($A1268,[3]库存报告使用数据!$A$1:$J$65536,10,0),"")</f>
        <v/>
      </c>
      <c r="AE1268" t="str">
        <f>IFERROR(VLOOKUP($A1268,[3]库存报告使用数据!$A$1:$M$65536,13,0),"")</f>
        <v/>
      </c>
      <c r="AF1268" s="20" t="str">
        <f t="shared" si="329"/>
        <v/>
      </c>
      <c r="AG1268" s="20" t="str">
        <f t="shared" si="330"/>
        <v/>
      </c>
      <c r="AH1268" s="20" t="str">
        <f t="shared" si="331"/>
        <v/>
      </c>
      <c r="AI1268" s="20" t="str">
        <f t="shared" si="332"/>
        <v/>
      </c>
      <c r="AJ1268">
        <f>IFERROR(VLOOKUP($B1268,[4]库存报告使用数据!$A$1:$B$65536,2,0),0)</f>
        <v>0</v>
      </c>
      <c r="AK1268">
        <f>IFERROR(VLOOKUP($B1268,[4]库存报告使用数据!$A$1:$C$65536,3,0),)</f>
        <v>0</v>
      </c>
      <c r="AL1268">
        <f>IFERROR(VLOOKUP($B1268,[4]库存报告使用数据!$A$1:$D$65536,4,0),)</f>
        <v>0</v>
      </c>
      <c r="AM1268">
        <f>IFERROR(VLOOKUP($B1268,[4]库存报告使用数据!$A$1:$E$65536,5,0),)</f>
        <v>0</v>
      </c>
      <c r="AN1268" s="20" t="str">
        <f t="shared" si="333"/>
        <v/>
      </c>
      <c r="AO1268" s="20" t="str">
        <f t="shared" si="334"/>
        <v/>
      </c>
      <c r="AP1268" s="20" t="str">
        <f t="shared" si="335"/>
        <v/>
      </c>
      <c r="AQ1268" s="20" t="str">
        <f t="shared" si="336"/>
        <v/>
      </c>
      <c r="AR1268" s="32">
        <f t="shared" si="337"/>
        <v>0</v>
      </c>
      <c r="AS1268" s="32">
        <f t="shared" si="338"/>
        <v>0</v>
      </c>
      <c r="AT1268" s="32">
        <f t="shared" si="339"/>
        <v>1</v>
      </c>
      <c r="AU1268" s="28" t="str">
        <f t="shared" si="340"/>
        <v>库存为1</v>
      </c>
      <c r="AV1268" s="34" t="str">
        <f>IFERROR(时间!$B$4+AU1268,"上周无销量")</f>
        <v>上周无销量</v>
      </c>
    </row>
    <row r="1269" spans="1:48">
      <c r="A1269" s="18" t="s">
        <v>1314</v>
      </c>
      <c r="B1269" t="str">
        <f>VLOOKUP(A1269,'[1]sku-asin（子）'!$A:$B,2,0)</f>
        <v>B075FQYBRW</v>
      </c>
      <c r="C1269" t="str">
        <f>VLOOKUP(A1269,'[1]子sku-父sku'!$A:$B,2,0)</f>
        <v>MY-WH7672</v>
      </c>
      <c r="D1269" s="28">
        <f>IFERROR(VLOOKUP(A1269,[2]库存报告使用数据处理!$A:$C,3,0),0)</f>
        <v>0</v>
      </c>
      <c r="E1269" s="28">
        <f>IFERROR(VLOOKUP(A1269,[2]库存报告使用数据处理!$A:$D,4,0),0)</f>
        <v>0</v>
      </c>
      <c r="F1269" s="28">
        <f>IFERROR(VLOOKUP(A1269,[2]库存报告使用数据处理!$A:$E,5,0),0)</f>
        <v>0</v>
      </c>
      <c r="G1269" s="28">
        <f>IFERROR(VLOOKUP(A1269,[2]库存报告使用数据处理!$A:$F,6,0),0)</f>
        <v>0</v>
      </c>
      <c r="H1269" s="29">
        <f>IFERROR(VLOOKUP(A1269,[2]库存报告使用数据处理!$A:$G,7,0),0)</f>
        <v>0</v>
      </c>
      <c r="I1269">
        <f>IFERROR(VLOOKUP(A1269,[5]数据处理!$A:$B,2,0),0)</f>
        <v>2</v>
      </c>
      <c r="J1269" s="30">
        <f>IFERROR(VLOOKUP(A1269,[5]数据处理!$A:$D,4,0),0)</f>
        <v>0</v>
      </c>
      <c r="K1269" s="30">
        <f>IFERROR(VLOOKUP(A1269,[5]数据处理!$A:$E,5,0),0)</f>
        <v>0</v>
      </c>
      <c r="L1269" s="30">
        <f>IFERROR(VLOOKUP(A1269,[5]数据处理!$A:$G,7,0),0)</f>
        <v>0</v>
      </c>
      <c r="M1269">
        <f t="shared" si="324"/>
        <v>2</v>
      </c>
      <c r="N1269">
        <f>IFERROR(VLOOKUP(A1269,[5]数据处理!$A:$C,3,0),0)</f>
        <v>0</v>
      </c>
      <c r="O1269">
        <f>IFERROR(VLOOKUP($A1269,[5]数据处理!$A:$N,14,0),0)</f>
        <v>2</v>
      </c>
      <c r="P1269" t="str">
        <f>IFERROR(VLOOKUP($A1269,[3]库存报告使用数据!$A$1:$B$65536,2,0),"")</f>
        <v/>
      </c>
      <c r="Q1269" t="str">
        <f>IFERROR(VLOOKUP($A1269,[3]库存报告使用数据!$A$1:$E$65536,5,0),"")</f>
        <v/>
      </c>
      <c r="R1269" t="str">
        <f>IFERROR(VLOOKUP($A1269,[3]库存报告使用数据!$A$1:$H$65536,8,0),"")</f>
        <v/>
      </c>
      <c r="S1269" t="str">
        <f>IFERROR(VLOOKUP($A1269,[3]库存报告使用数据!$A$1:$K$65536,11,0),"")</f>
        <v/>
      </c>
      <c r="T1269" t="str">
        <f>IFERROR(VLOOKUP($A1269,[3]库存报告使用数据!$A$1:$C$65536,3,0),"")</f>
        <v/>
      </c>
      <c r="U1269" t="str">
        <f>IFERROR(VLOOKUP($A1269,[3]库存报告使用数据!$A$1:$F$65536,6,0),"")</f>
        <v/>
      </c>
      <c r="V1269" t="str">
        <f>IFERROR(VLOOKUP($A1269,[3]库存报告使用数据!$A$1:$I$65536,9,0),"")</f>
        <v/>
      </c>
      <c r="W1269" t="str">
        <f>IFERROR(VLOOKUP($A1269,[3]库存报告使用数据!$A$1:$L$65536,12,0),"")</f>
        <v/>
      </c>
      <c r="X1269" s="20" t="str">
        <f t="shared" si="325"/>
        <v/>
      </c>
      <c r="Y1269" s="20" t="str">
        <f t="shared" si="326"/>
        <v/>
      </c>
      <c r="Z1269" s="20" t="str">
        <f t="shared" si="327"/>
        <v/>
      </c>
      <c r="AA1269" s="20" t="str">
        <f t="shared" si="328"/>
        <v/>
      </c>
      <c r="AB1269" t="str">
        <f>IFERROR(VLOOKUP($A1269,[3]库存报告使用数据!$A$1:$D$65536,4,0),"")</f>
        <v/>
      </c>
      <c r="AC1269" t="str">
        <f>IFERROR(VLOOKUP($A1269,[3]库存报告使用数据!$A$1:$G$65536,7,0),"")</f>
        <v/>
      </c>
      <c r="AD1269" t="str">
        <f>IFERROR(VLOOKUP($A1269,[3]库存报告使用数据!$A$1:$J$65536,10,0),"")</f>
        <v/>
      </c>
      <c r="AE1269" t="str">
        <f>IFERROR(VLOOKUP($A1269,[3]库存报告使用数据!$A$1:$M$65536,13,0),"")</f>
        <v/>
      </c>
      <c r="AF1269" s="20" t="str">
        <f t="shared" si="329"/>
        <v/>
      </c>
      <c r="AG1269" s="20" t="str">
        <f t="shared" si="330"/>
        <v/>
      </c>
      <c r="AH1269" s="20" t="str">
        <f t="shared" si="331"/>
        <v/>
      </c>
      <c r="AI1269" s="20" t="str">
        <f t="shared" si="332"/>
        <v/>
      </c>
      <c r="AJ1269">
        <f>IFERROR(VLOOKUP($B1269,[4]库存报告使用数据!$A$1:$B$65536,2,0),0)</f>
        <v>0</v>
      </c>
      <c r="AK1269">
        <f>IFERROR(VLOOKUP($B1269,[4]库存报告使用数据!$A$1:$C$65536,3,0),)</f>
        <v>0</v>
      </c>
      <c r="AL1269">
        <f>IFERROR(VLOOKUP($B1269,[4]库存报告使用数据!$A$1:$D$65536,4,0),)</f>
        <v>0</v>
      </c>
      <c r="AM1269">
        <f>IFERROR(VLOOKUP($B1269,[4]库存报告使用数据!$A$1:$E$65536,5,0),)</f>
        <v>0</v>
      </c>
      <c r="AN1269" s="20" t="str">
        <f t="shared" si="333"/>
        <v/>
      </c>
      <c r="AO1269" s="20" t="str">
        <f t="shared" si="334"/>
        <v/>
      </c>
      <c r="AP1269" s="20" t="str">
        <f t="shared" si="335"/>
        <v/>
      </c>
      <c r="AQ1269" s="20" t="str">
        <f t="shared" si="336"/>
        <v/>
      </c>
      <c r="AR1269" s="32">
        <f t="shared" si="337"/>
        <v>0</v>
      </c>
      <c r="AS1269" s="32">
        <f t="shared" si="338"/>
        <v>0</v>
      </c>
      <c r="AT1269" s="32">
        <f t="shared" si="339"/>
        <v>2</v>
      </c>
      <c r="AU1269" s="28" t="str">
        <f t="shared" si="340"/>
        <v>库存为2</v>
      </c>
      <c r="AV1269" s="34" t="str">
        <f>IFERROR(时间!$B$4+AU1269,"上周无销量")</f>
        <v>上周无销量</v>
      </c>
    </row>
    <row r="1270" spans="1:48">
      <c r="A1270" s="18" t="s">
        <v>1315</v>
      </c>
      <c r="B1270" t="str">
        <f>VLOOKUP(A1270,'[1]sku-asin（子）'!$A:$B,2,0)</f>
        <v>B075FR1VJB</v>
      </c>
      <c r="C1270" t="str">
        <f>VLOOKUP(A1270,'[1]子sku-父sku'!$A:$B,2,0)</f>
        <v>MY-WH7672</v>
      </c>
      <c r="D1270" s="28">
        <f>IFERROR(VLOOKUP(A1270,[2]库存报告使用数据处理!$A:$C,3,0),0)</f>
        <v>0</v>
      </c>
      <c r="E1270" s="28">
        <f>IFERROR(VLOOKUP(A1270,[2]库存报告使用数据处理!$A:$D,4,0),0)</f>
        <v>0</v>
      </c>
      <c r="F1270" s="28">
        <f>IFERROR(VLOOKUP(A1270,[2]库存报告使用数据处理!$A:$E,5,0),0)</f>
        <v>0</v>
      </c>
      <c r="G1270" s="28">
        <f>IFERROR(VLOOKUP(A1270,[2]库存报告使用数据处理!$A:$F,6,0),0)</f>
        <v>0</v>
      </c>
      <c r="H1270" s="29">
        <f>IFERROR(VLOOKUP(A1270,[2]库存报告使用数据处理!$A:$G,7,0),0)</f>
        <v>0</v>
      </c>
      <c r="I1270">
        <f>IFERROR(VLOOKUP(A1270,[5]数据处理!$A:$B,2,0),0)</f>
        <v>2</v>
      </c>
      <c r="J1270" s="30">
        <f>IFERROR(VLOOKUP(A1270,[5]数据处理!$A:$D,4,0),0)</f>
        <v>0</v>
      </c>
      <c r="K1270" s="30">
        <f>IFERROR(VLOOKUP(A1270,[5]数据处理!$A:$E,5,0),0)</f>
        <v>0</v>
      </c>
      <c r="L1270" s="30">
        <f>IFERROR(VLOOKUP(A1270,[5]数据处理!$A:$G,7,0),0)</f>
        <v>0</v>
      </c>
      <c r="M1270">
        <f t="shared" si="324"/>
        <v>2</v>
      </c>
      <c r="N1270">
        <f>IFERROR(VLOOKUP(A1270,[5]数据处理!$A:$C,3,0),0)</f>
        <v>0</v>
      </c>
      <c r="O1270">
        <f>IFERROR(VLOOKUP($A1270,[5]数据处理!$A:$N,14,0),0)</f>
        <v>2</v>
      </c>
      <c r="P1270" t="str">
        <f>IFERROR(VLOOKUP($A1270,[3]库存报告使用数据!$A$1:$B$65536,2,0),"")</f>
        <v/>
      </c>
      <c r="Q1270" t="str">
        <f>IFERROR(VLOOKUP($A1270,[3]库存报告使用数据!$A$1:$E$65536,5,0),"")</f>
        <v/>
      </c>
      <c r="R1270" t="str">
        <f>IFERROR(VLOOKUP($A1270,[3]库存报告使用数据!$A$1:$H$65536,8,0),"")</f>
        <v/>
      </c>
      <c r="S1270" t="str">
        <f>IFERROR(VLOOKUP($A1270,[3]库存报告使用数据!$A$1:$K$65536,11,0),"")</f>
        <v/>
      </c>
      <c r="T1270" t="str">
        <f>IFERROR(VLOOKUP($A1270,[3]库存报告使用数据!$A$1:$C$65536,3,0),"")</f>
        <v/>
      </c>
      <c r="U1270" t="str">
        <f>IFERROR(VLOOKUP($A1270,[3]库存报告使用数据!$A$1:$F$65536,6,0),"")</f>
        <v/>
      </c>
      <c r="V1270" t="str">
        <f>IFERROR(VLOOKUP($A1270,[3]库存报告使用数据!$A$1:$I$65536,9,0),"")</f>
        <v/>
      </c>
      <c r="W1270" t="str">
        <f>IFERROR(VLOOKUP($A1270,[3]库存报告使用数据!$A$1:$L$65536,12,0),"")</f>
        <v/>
      </c>
      <c r="X1270" s="20" t="str">
        <f t="shared" si="325"/>
        <v/>
      </c>
      <c r="Y1270" s="20" t="str">
        <f t="shared" si="326"/>
        <v/>
      </c>
      <c r="Z1270" s="20" t="str">
        <f t="shared" si="327"/>
        <v/>
      </c>
      <c r="AA1270" s="20" t="str">
        <f t="shared" si="328"/>
        <v/>
      </c>
      <c r="AB1270" t="str">
        <f>IFERROR(VLOOKUP($A1270,[3]库存报告使用数据!$A$1:$D$65536,4,0),"")</f>
        <v/>
      </c>
      <c r="AC1270" t="str">
        <f>IFERROR(VLOOKUP($A1270,[3]库存报告使用数据!$A$1:$G$65536,7,0),"")</f>
        <v/>
      </c>
      <c r="AD1270" t="str">
        <f>IFERROR(VLOOKUP($A1270,[3]库存报告使用数据!$A$1:$J$65536,10,0),"")</f>
        <v/>
      </c>
      <c r="AE1270" t="str">
        <f>IFERROR(VLOOKUP($A1270,[3]库存报告使用数据!$A$1:$M$65536,13,0),"")</f>
        <v/>
      </c>
      <c r="AF1270" s="20" t="str">
        <f t="shared" si="329"/>
        <v/>
      </c>
      <c r="AG1270" s="20" t="str">
        <f t="shared" si="330"/>
        <v/>
      </c>
      <c r="AH1270" s="20" t="str">
        <f t="shared" si="331"/>
        <v/>
      </c>
      <c r="AI1270" s="20" t="str">
        <f t="shared" si="332"/>
        <v/>
      </c>
      <c r="AJ1270">
        <f>IFERROR(VLOOKUP($B1270,[4]库存报告使用数据!$A$1:$B$65536,2,0),0)</f>
        <v>0</v>
      </c>
      <c r="AK1270">
        <f>IFERROR(VLOOKUP($B1270,[4]库存报告使用数据!$A$1:$C$65536,3,0),)</f>
        <v>0</v>
      </c>
      <c r="AL1270">
        <f>IFERROR(VLOOKUP($B1270,[4]库存报告使用数据!$A$1:$D$65536,4,0),)</f>
        <v>0</v>
      </c>
      <c r="AM1270">
        <f>IFERROR(VLOOKUP($B1270,[4]库存报告使用数据!$A$1:$E$65536,5,0),)</f>
        <v>0</v>
      </c>
      <c r="AN1270" s="20" t="str">
        <f t="shared" si="333"/>
        <v/>
      </c>
      <c r="AO1270" s="20" t="str">
        <f t="shared" si="334"/>
        <v/>
      </c>
      <c r="AP1270" s="20" t="str">
        <f t="shared" si="335"/>
        <v/>
      </c>
      <c r="AQ1270" s="20" t="str">
        <f t="shared" si="336"/>
        <v/>
      </c>
      <c r="AR1270" s="32">
        <f t="shared" si="337"/>
        <v>0</v>
      </c>
      <c r="AS1270" s="32">
        <f t="shared" si="338"/>
        <v>0</v>
      </c>
      <c r="AT1270" s="32">
        <f t="shared" si="339"/>
        <v>2</v>
      </c>
      <c r="AU1270" s="28" t="str">
        <f t="shared" si="340"/>
        <v>库存为2</v>
      </c>
      <c r="AV1270" s="34" t="str">
        <f>IFERROR(时间!$B$4+AU1270,"上周无销量")</f>
        <v>上周无销量</v>
      </c>
    </row>
    <row r="1271" spans="1:48">
      <c r="A1271" s="18" t="s">
        <v>1316</v>
      </c>
      <c r="B1271" t="str">
        <f>VLOOKUP(A1271,'[1]sku-asin（子）'!$A:$B,2,0)</f>
        <v>B075FR4WL5</v>
      </c>
      <c r="C1271" t="str">
        <f>VLOOKUP(A1271,'[1]子sku-父sku'!$A:$B,2,0)</f>
        <v>MY-WH7672</v>
      </c>
      <c r="D1271" s="28">
        <f>IFERROR(VLOOKUP(A1271,[2]库存报告使用数据处理!$A:$C,3,0),0)</f>
        <v>0</v>
      </c>
      <c r="E1271" s="28">
        <f>IFERROR(VLOOKUP(A1271,[2]库存报告使用数据处理!$A:$D,4,0),0)</f>
        <v>0</v>
      </c>
      <c r="F1271" s="28">
        <f>IFERROR(VLOOKUP(A1271,[2]库存报告使用数据处理!$A:$E,5,0),0)</f>
        <v>0</v>
      </c>
      <c r="G1271" s="28">
        <f>IFERROR(VLOOKUP(A1271,[2]库存报告使用数据处理!$A:$F,6,0),0)</f>
        <v>0</v>
      </c>
      <c r="H1271" s="29">
        <f>IFERROR(VLOOKUP(A1271,[2]库存报告使用数据处理!$A:$G,7,0),0)</f>
        <v>0</v>
      </c>
      <c r="I1271">
        <f>IFERROR(VLOOKUP(A1271,[5]数据处理!$A:$B,2,0),0)</f>
        <v>1</v>
      </c>
      <c r="J1271" s="30">
        <f>IFERROR(VLOOKUP(A1271,[5]数据处理!$A:$D,4,0),0)</f>
        <v>0</v>
      </c>
      <c r="K1271" s="30">
        <f>IFERROR(VLOOKUP(A1271,[5]数据处理!$A:$E,5,0),0)</f>
        <v>0</v>
      </c>
      <c r="L1271" s="30">
        <f>IFERROR(VLOOKUP(A1271,[5]数据处理!$A:$G,7,0),0)</f>
        <v>0</v>
      </c>
      <c r="M1271">
        <f t="shared" si="324"/>
        <v>1</v>
      </c>
      <c r="N1271">
        <f>IFERROR(VLOOKUP(A1271,[5]数据处理!$A:$C,3,0),0)</f>
        <v>0</v>
      </c>
      <c r="O1271">
        <f>IFERROR(VLOOKUP($A1271,[5]数据处理!$A:$N,14,0),0)</f>
        <v>1</v>
      </c>
      <c r="P1271" t="str">
        <f>IFERROR(VLOOKUP($A1271,[3]库存报告使用数据!$A$1:$B$65536,2,0),"")</f>
        <v/>
      </c>
      <c r="Q1271" t="str">
        <f>IFERROR(VLOOKUP($A1271,[3]库存报告使用数据!$A$1:$E$65536,5,0),"")</f>
        <v/>
      </c>
      <c r="R1271" t="str">
        <f>IFERROR(VLOOKUP($A1271,[3]库存报告使用数据!$A$1:$H$65536,8,0),"")</f>
        <v/>
      </c>
      <c r="S1271" t="str">
        <f>IFERROR(VLOOKUP($A1271,[3]库存报告使用数据!$A$1:$K$65536,11,0),"")</f>
        <v/>
      </c>
      <c r="T1271" t="str">
        <f>IFERROR(VLOOKUP($A1271,[3]库存报告使用数据!$A$1:$C$65536,3,0),"")</f>
        <v/>
      </c>
      <c r="U1271" t="str">
        <f>IFERROR(VLOOKUP($A1271,[3]库存报告使用数据!$A$1:$F$65536,6,0),"")</f>
        <v/>
      </c>
      <c r="V1271" t="str">
        <f>IFERROR(VLOOKUP($A1271,[3]库存报告使用数据!$A$1:$I$65536,9,0),"")</f>
        <v/>
      </c>
      <c r="W1271" t="str">
        <f>IFERROR(VLOOKUP($A1271,[3]库存报告使用数据!$A$1:$L$65536,12,0),"")</f>
        <v/>
      </c>
      <c r="X1271" s="20" t="str">
        <f t="shared" si="325"/>
        <v/>
      </c>
      <c r="Y1271" s="20" t="str">
        <f t="shared" si="326"/>
        <v/>
      </c>
      <c r="Z1271" s="20" t="str">
        <f t="shared" si="327"/>
        <v/>
      </c>
      <c r="AA1271" s="20" t="str">
        <f t="shared" si="328"/>
        <v/>
      </c>
      <c r="AB1271" t="str">
        <f>IFERROR(VLOOKUP($A1271,[3]库存报告使用数据!$A$1:$D$65536,4,0),"")</f>
        <v/>
      </c>
      <c r="AC1271" t="str">
        <f>IFERROR(VLOOKUP($A1271,[3]库存报告使用数据!$A$1:$G$65536,7,0),"")</f>
        <v/>
      </c>
      <c r="AD1271" t="str">
        <f>IFERROR(VLOOKUP($A1271,[3]库存报告使用数据!$A$1:$J$65536,10,0),"")</f>
        <v/>
      </c>
      <c r="AE1271" t="str">
        <f>IFERROR(VLOOKUP($A1271,[3]库存报告使用数据!$A$1:$M$65536,13,0),"")</f>
        <v/>
      </c>
      <c r="AF1271" s="20" t="str">
        <f t="shared" si="329"/>
        <v/>
      </c>
      <c r="AG1271" s="20" t="str">
        <f t="shared" si="330"/>
        <v/>
      </c>
      <c r="AH1271" s="20" t="str">
        <f t="shared" si="331"/>
        <v/>
      </c>
      <c r="AI1271" s="20" t="str">
        <f t="shared" si="332"/>
        <v/>
      </c>
      <c r="AJ1271">
        <f>IFERROR(VLOOKUP($B1271,[4]库存报告使用数据!$A$1:$B$65536,2,0),0)</f>
        <v>0</v>
      </c>
      <c r="AK1271">
        <f>IFERROR(VLOOKUP($B1271,[4]库存报告使用数据!$A$1:$C$65536,3,0),)</f>
        <v>0</v>
      </c>
      <c r="AL1271">
        <f>IFERROR(VLOOKUP($B1271,[4]库存报告使用数据!$A$1:$D$65536,4,0),)</f>
        <v>0</v>
      </c>
      <c r="AM1271">
        <f>IFERROR(VLOOKUP($B1271,[4]库存报告使用数据!$A$1:$E$65536,5,0),)</f>
        <v>0</v>
      </c>
      <c r="AN1271" s="20" t="str">
        <f t="shared" si="333"/>
        <v/>
      </c>
      <c r="AO1271" s="20" t="str">
        <f t="shared" si="334"/>
        <v/>
      </c>
      <c r="AP1271" s="20" t="str">
        <f t="shared" si="335"/>
        <v/>
      </c>
      <c r="AQ1271" s="20" t="str">
        <f t="shared" si="336"/>
        <v/>
      </c>
      <c r="AR1271" s="32">
        <f t="shared" si="337"/>
        <v>0</v>
      </c>
      <c r="AS1271" s="32">
        <f t="shared" si="338"/>
        <v>0</v>
      </c>
      <c r="AT1271" s="32">
        <f t="shared" si="339"/>
        <v>1</v>
      </c>
      <c r="AU1271" s="28" t="str">
        <f t="shared" si="340"/>
        <v>库存为1</v>
      </c>
      <c r="AV1271" s="34" t="str">
        <f>IFERROR(时间!$B$4+AU1271,"上周无销量")</f>
        <v>上周无销量</v>
      </c>
    </row>
    <row r="1272" spans="1:48">
      <c r="A1272" s="18" t="s">
        <v>1317</v>
      </c>
      <c r="B1272" t="str">
        <f>VLOOKUP(A1272,'[1]sku-asin（子）'!$A:$B,2,0)</f>
        <v>B075FPVXYP</v>
      </c>
      <c r="C1272" t="str">
        <f>VLOOKUP(A1272,'[1]子sku-父sku'!$A:$B,2,0)</f>
        <v>MY-WH7688</v>
      </c>
      <c r="D1272" s="28">
        <f>IFERROR(VLOOKUP(A1272,[2]库存报告使用数据处理!$A:$C,3,0),0)</f>
        <v>1</v>
      </c>
      <c r="E1272" s="28">
        <f>IFERROR(VLOOKUP(A1272,[2]库存报告使用数据处理!$A:$D,4,0),0)</f>
        <v>0</v>
      </c>
      <c r="F1272" s="28">
        <f>IFERROR(VLOOKUP(A1272,[2]库存报告使用数据处理!$A:$E,5,0),0)</f>
        <v>0</v>
      </c>
      <c r="G1272" s="28">
        <f>IFERROR(VLOOKUP(A1272,[2]库存报告使用数据处理!$A:$F,6,0),0)</f>
        <v>0</v>
      </c>
      <c r="H1272" s="29">
        <f>IFERROR(VLOOKUP(A1272,[2]库存报告使用数据处理!$A:$G,7,0),0)</f>
        <v>6.2</v>
      </c>
      <c r="I1272">
        <f>IFERROR(VLOOKUP(A1272,[5]数据处理!$A:$B,2,0),0)</f>
        <v>1</v>
      </c>
      <c r="J1272" s="30">
        <f>IFERROR(VLOOKUP(A1272,[5]数据处理!$A:$D,4,0),0)</f>
        <v>0</v>
      </c>
      <c r="K1272" s="30">
        <f>IFERROR(VLOOKUP(A1272,[5]数据处理!$A:$E,5,0),0)</f>
        <v>0</v>
      </c>
      <c r="L1272" s="30">
        <f>IFERROR(VLOOKUP(A1272,[5]数据处理!$A:$G,7,0),0)</f>
        <v>0</v>
      </c>
      <c r="M1272">
        <f t="shared" si="324"/>
        <v>1</v>
      </c>
      <c r="N1272">
        <f>IFERROR(VLOOKUP(A1272,[5]数据处理!$A:$C,3,0),0)</f>
        <v>0</v>
      </c>
      <c r="O1272">
        <f>IFERROR(VLOOKUP($A1272,[5]数据处理!$A:$N,14,0),0)</f>
        <v>1</v>
      </c>
      <c r="P1272" t="str">
        <f>IFERROR(VLOOKUP($A1272,[3]库存报告使用数据!$A$1:$B$65536,2,0),"")</f>
        <v/>
      </c>
      <c r="Q1272" t="str">
        <f>IFERROR(VLOOKUP($A1272,[3]库存报告使用数据!$A$1:$E$65536,5,0),"")</f>
        <v/>
      </c>
      <c r="R1272" t="str">
        <f>IFERROR(VLOOKUP($A1272,[3]库存报告使用数据!$A$1:$H$65536,8,0),"")</f>
        <v/>
      </c>
      <c r="S1272" t="str">
        <f>IFERROR(VLOOKUP($A1272,[3]库存报告使用数据!$A$1:$K$65536,11,0),"")</f>
        <v/>
      </c>
      <c r="T1272" t="str">
        <f>IFERROR(VLOOKUP($A1272,[3]库存报告使用数据!$A$1:$C$65536,3,0),"")</f>
        <v/>
      </c>
      <c r="U1272" t="str">
        <f>IFERROR(VLOOKUP($A1272,[3]库存报告使用数据!$A$1:$F$65536,6,0),"")</f>
        <v/>
      </c>
      <c r="V1272" t="str">
        <f>IFERROR(VLOOKUP($A1272,[3]库存报告使用数据!$A$1:$I$65536,9,0),"")</f>
        <v/>
      </c>
      <c r="W1272" t="str">
        <f>IFERROR(VLOOKUP($A1272,[3]库存报告使用数据!$A$1:$L$65536,12,0),"")</f>
        <v/>
      </c>
      <c r="X1272" s="20" t="str">
        <f t="shared" si="325"/>
        <v/>
      </c>
      <c r="Y1272" s="20" t="str">
        <f t="shared" si="326"/>
        <v/>
      </c>
      <c r="Z1272" s="20" t="str">
        <f t="shared" si="327"/>
        <v/>
      </c>
      <c r="AA1272" s="20" t="str">
        <f t="shared" si="328"/>
        <v/>
      </c>
      <c r="AB1272" t="str">
        <f>IFERROR(VLOOKUP($A1272,[3]库存报告使用数据!$A$1:$D$65536,4,0),"")</f>
        <v/>
      </c>
      <c r="AC1272" t="str">
        <f>IFERROR(VLOOKUP($A1272,[3]库存报告使用数据!$A$1:$G$65536,7,0),"")</f>
        <v/>
      </c>
      <c r="AD1272" t="str">
        <f>IFERROR(VLOOKUP($A1272,[3]库存报告使用数据!$A$1:$J$65536,10,0),"")</f>
        <v/>
      </c>
      <c r="AE1272" t="str">
        <f>IFERROR(VLOOKUP($A1272,[3]库存报告使用数据!$A$1:$M$65536,13,0),"")</f>
        <v/>
      </c>
      <c r="AF1272" s="20" t="str">
        <f t="shared" si="329"/>
        <v/>
      </c>
      <c r="AG1272" s="20" t="str">
        <f t="shared" si="330"/>
        <v/>
      </c>
      <c r="AH1272" s="20" t="str">
        <f t="shared" si="331"/>
        <v/>
      </c>
      <c r="AI1272" s="20" t="str">
        <f t="shared" si="332"/>
        <v/>
      </c>
      <c r="AJ1272">
        <f>IFERROR(VLOOKUP($B1272,[4]库存报告使用数据!$A$1:$B$65536,2,0),0)</f>
        <v>0</v>
      </c>
      <c r="AK1272">
        <f>IFERROR(VLOOKUP($B1272,[4]库存报告使用数据!$A$1:$C$65536,3,0),)</f>
        <v>0</v>
      </c>
      <c r="AL1272">
        <f>IFERROR(VLOOKUP($B1272,[4]库存报告使用数据!$A$1:$D$65536,4,0),)</f>
        <v>0</v>
      </c>
      <c r="AM1272">
        <f>IFERROR(VLOOKUP($B1272,[4]库存报告使用数据!$A$1:$E$65536,5,0),)</f>
        <v>0</v>
      </c>
      <c r="AN1272" s="20" t="str">
        <f t="shared" si="333"/>
        <v/>
      </c>
      <c r="AO1272" s="20" t="str">
        <f t="shared" si="334"/>
        <v/>
      </c>
      <c r="AP1272" s="20" t="str">
        <f t="shared" si="335"/>
        <v/>
      </c>
      <c r="AQ1272" s="20" t="str">
        <f t="shared" si="336"/>
        <v/>
      </c>
      <c r="AR1272" s="32">
        <f t="shared" si="337"/>
        <v>0.142857142857143</v>
      </c>
      <c r="AS1272" s="32">
        <f t="shared" si="338"/>
        <v>8.57142857142857</v>
      </c>
      <c r="AT1272" s="32">
        <f t="shared" si="339"/>
        <v>-7.57142857142857</v>
      </c>
      <c r="AU1272" s="28">
        <f t="shared" si="340"/>
        <v>7</v>
      </c>
      <c r="AV1272" s="34">
        <f>IFERROR(时间!$B$4+AU1272,"上周无销量")</f>
        <v>43290</v>
      </c>
    </row>
    <row r="1273" spans="1:48">
      <c r="A1273" s="18" t="s">
        <v>1318</v>
      </c>
      <c r="B1273" t="str">
        <f>VLOOKUP(A1273,'[1]sku-asin（子）'!$A:$B,2,0)</f>
        <v>B075FRDV2R</v>
      </c>
      <c r="C1273" t="str">
        <f>VLOOKUP(A1273,'[1]子sku-父sku'!$A:$B,2,0)</f>
        <v>MY-WH7688</v>
      </c>
      <c r="D1273" s="28">
        <f>IFERROR(VLOOKUP(A1273,[2]库存报告使用数据处理!$A:$C,3,0),0)</f>
        <v>0</v>
      </c>
      <c r="E1273" s="28">
        <f>IFERROR(VLOOKUP(A1273,[2]库存报告使用数据处理!$A:$D,4,0),0)</f>
        <v>0</v>
      </c>
      <c r="F1273" s="28">
        <f>IFERROR(VLOOKUP(A1273,[2]库存报告使用数据处理!$A:$E,5,0),0)</f>
        <v>0</v>
      </c>
      <c r="G1273" s="28">
        <f>IFERROR(VLOOKUP(A1273,[2]库存报告使用数据处理!$A:$F,6,0),0)</f>
        <v>0</v>
      </c>
      <c r="H1273" s="29">
        <f>IFERROR(VLOOKUP(A1273,[2]库存报告使用数据处理!$A:$G,7,0),0)</f>
        <v>0</v>
      </c>
      <c r="I1273">
        <f>IFERROR(VLOOKUP(A1273,[5]数据处理!$A:$B,2,0),0)</f>
        <v>1</v>
      </c>
      <c r="J1273" s="30">
        <f>IFERROR(VLOOKUP(A1273,[5]数据处理!$A:$D,4,0),0)</f>
        <v>0</v>
      </c>
      <c r="K1273" s="30">
        <f>IFERROR(VLOOKUP(A1273,[5]数据处理!$A:$E,5,0),0)</f>
        <v>0</v>
      </c>
      <c r="L1273" s="30">
        <f>IFERROR(VLOOKUP(A1273,[5]数据处理!$A:$G,7,0),0)</f>
        <v>0</v>
      </c>
      <c r="M1273">
        <f t="shared" si="324"/>
        <v>1</v>
      </c>
      <c r="N1273">
        <f>IFERROR(VLOOKUP(A1273,[5]数据处理!$A:$C,3,0),0)</f>
        <v>0</v>
      </c>
      <c r="O1273">
        <f>IFERROR(VLOOKUP($A1273,[5]数据处理!$A:$N,14,0),0)</f>
        <v>1</v>
      </c>
      <c r="P1273" t="str">
        <f>IFERROR(VLOOKUP($A1273,[3]库存报告使用数据!$A$1:$B$65536,2,0),"")</f>
        <v/>
      </c>
      <c r="Q1273" t="str">
        <f>IFERROR(VLOOKUP($A1273,[3]库存报告使用数据!$A$1:$E$65536,5,0),"")</f>
        <v/>
      </c>
      <c r="R1273" t="str">
        <f>IFERROR(VLOOKUP($A1273,[3]库存报告使用数据!$A$1:$H$65536,8,0),"")</f>
        <v/>
      </c>
      <c r="S1273" t="str">
        <f>IFERROR(VLOOKUP($A1273,[3]库存报告使用数据!$A$1:$K$65536,11,0),"")</f>
        <v/>
      </c>
      <c r="T1273" t="str">
        <f>IFERROR(VLOOKUP($A1273,[3]库存报告使用数据!$A$1:$C$65536,3,0),"")</f>
        <v/>
      </c>
      <c r="U1273" t="str">
        <f>IFERROR(VLOOKUP($A1273,[3]库存报告使用数据!$A$1:$F$65536,6,0),"")</f>
        <v/>
      </c>
      <c r="V1273" t="str">
        <f>IFERROR(VLOOKUP($A1273,[3]库存报告使用数据!$A$1:$I$65536,9,0),"")</f>
        <v/>
      </c>
      <c r="W1273" t="str">
        <f>IFERROR(VLOOKUP($A1273,[3]库存报告使用数据!$A$1:$L$65536,12,0),"")</f>
        <v/>
      </c>
      <c r="X1273" s="20" t="str">
        <f t="shared" si="325"/>
        <v/>
      </c>
      <c r="Y1273" s="20" t="str">
        <f t="shared" si="326"/>
        <v/>
      </c>
      <c r="Z1273" s="20" t="str">
        <f t="shared" si="327"/>
        <v/>
      </c>
      <c r="AA1273" s="20" t="str">
        <f t="shared" si="328"/>
        <v/>
      </c>
      <c r="AB1273" t="str">
        <f>IFERROR(VLOOKUP($A1273,[3]库存报告使用数据!$A$1:$D$65536,4,0),"")</f>
        <v/>
      </c>
      <c r="AC1273" t="str">
        <f>IFERROR(VLOOKUP($A1273,[3]库存报告使用数据!$A$1:$G$65536,7,0),"")</f>
        <v/>
      </c>
      <c r="AD1273" t="str">
        <f>IFERROR(VLOOKUP($A1273,[3]库存报告使用数据!$A$1:$J$65536,10,0),"")</f>
        <v/>
      </c>
      <c r="AE1273" t="str">
        <f>IFERROR(VLOOKUP($A1273,[3]库存报告使用数据!$A$1:$M$65536,13,0),"")</f>
        <v/>
      </c>
      <c r="AF1273" s="20" t="str">
        <f t="shared" si="329"/>
        <v/>
      </c>
      <c r="AG1273" s="20" t="str">
        <f t="shared" si="330"/>
        <v/>
      </c>
      <c r="AH1273" s="20" t="str">
        <f t="shared" si="331"/>
        <v/>
      </c>
      <c r="AI1273" s="20" t="str">
        <f t="shared" si="332"/>
        <v/>
      </c>
      <c r="AJ1273">
        <f>IFERROR(VLOOKUP($B1273,[4]库存报告使用数据!$A$1:$B$65536,2,0),0)</f>
        <v>0</v>
      </c>
      <c r="AK1273">
        <f>IFERROR(VLOOKUP($B1273,[4]库存报告使用数据!$A$1:$C$65536,3,0),)</f>
        <v>0</v>
      </c>
      <c r="AL1273">
        <f>IFERROR(VLOOKUP($B1273,[4]库存报告使用数据!$A$1:$D$65536,4,0),)</f>
        <v>0</v>
      </c>
      <c r="AM1273">
        <f>IFERROR(VLOOKUP($B1273,[4]库存报告使用数据!$A$1:$E$65536,5,0),)</f>
        <v>1</v>
      </c>
      <c r="AN1273" s="20" t="str">
        <f t="shared" si="333"/>
        <v/>
      </c>
      <c r="AO1273" s="20" t="str">
        <f t="shared" si="334"/>
        <v/>
      </c>
      <c r="AP1273" s="20" t="str">
        <f t="shared" si="335"/>
        <v/>
      </c>
      <c r="AQ1273" s="20">
        <f t="shared" si="336"/>
        <v>0</v>
      </c>
      <c r="AR1273" s="32">
        <f t="shared" si="337"/>
        <v>0</v>
      </c>
      <c r="AS1273" s="32">
        <f t="shared" si="338"/>
        <v>0</v>
      </c>
      <c r="AT1273" s="32">
        <f t="shared" si="339"/>
        <v>1</v>
      </c>
      <c r="AU1273" s="28" t="str">
        <f t="shared" si="340"/>
        <v>库存为1</v>
      </c>
      <c r="AV1273" s="34" t="str">
        <f>IFERROR(时间!$B$4+AU1273,"上周无销量")</f>
        <v>上周无销量</v>
      </c>
    </row>
    <row r="1274" spans="1:48">
      <c r="A1274" s="18" t="s">
        <v>1319</v>
      </c>
      <c r="B1274" t="str">
        <f>VLOOKUP(A1274,'[1]sku-asin（子）'!$A:$B,2,0)</f>
        <v>B075FR1QVB</v>
      </c>
      <c r="C1274" t="str">
        <f>VLOOKUP(A1274,'[1]子sku-父sku'!$A:$B,2,0)</f>
        <v>MY-WH7688</v>
      </c>
      <c r="D1274" s="28">
        <f>IFERROR(VLOOKUP(A1274,[2]库存报告使用数据处理!$A:$C,3,0),0)</f>
        <v>0</v>
      </c>
      <c r="E1274" s="28">
        <f>IFERROR(VLOOKUP(A1274,[2]库存报告使用数据处理!$A:$D,4,0),0)</f>
        <v>0</v>
      </c>
      <c r="F1274" s="28">
        <f>IFERROR(VLOOKUP(A1274,[2]库存报告使用数据处理!$A:$E,5,0),0)</f>
        <v>0</v>
      </c>
      <c r="G1274" s="28">
        <f>IFERROR(VLOOKUP(A1274,[2]库存报告使用数据处理!$A:$F,6,0),0)</f>
        <v>0</v>
      </c>
      <c r="H1274" s="29">
        <f>IFERROR(VLOOKUP(A1274,[2]库存报告使用数据处理!$A:$G,7,0),0)</f>
        <v>0</v>
      </c>
      <c r="I1274">
        <f>IFERROR(VLOOKUP(A1274,[5]数据处理!$A:$B,2,0),0)</f>
        <v>0</v>
      </c>
      <c r="J1274" s="30">
        <f>IFERROR(VLOOKUP(A1274,[5]数据处理!$A:$D,4,0),0)</f>
        <v>0</v>
      </c>
      <c r="K1274" s="30">
        <f>IFERROR(VLOOKUP(A1274,[5]数据处理!$A:$E,5,0),0)</f>
        <v>0</v>
      </c>
      <c r="L1274" s="30">
        <f>IFERROR(VLOOKUP(A1274,[5]数据处理!$A:$G,7,0),0)</f>
        <v>0</v>
      </c>
      <c r="M1274">
        <f t="shared" si="324"/>
        <v>0</v>
      </c>
      <c r="N1274">
        <f>IFERROR(VLOOKUP(A1274,[5]数据处理!$A:$C,3,0),0)</f>
        <v>0</v>
      </c>
      <c r="O1274">
        <f>IFERROR(VLOOKUP($A1274,[5]数据处理!$A:$N,14,0),0)</f>
        <v>0</v>
      </c>
      <c r="P1274" t="str">
        <f>IFERROR(VLOOKUP($A1274,[3]库存报告使用数据!$A$1:$B$65536,2,0),"")</f>
        <v/>
      </c>
      <c r="Q1274" t="str">
        <f>IFERROR(VLOOKUP($A1274,[3]库存报告使用数据!$A$1:$E$65536,5,0),"")</f>
        <v/>
      </c>
      <c r="R1274" t="str">
        <f>IFERROR(VLOOKUP($A1274,[3]库存报告使用数据!$A$1:$H$65536,8,0),"")</f>
        <v/>
      </c>
      <c r="S1274" t="str">
        <f>IFERROR(VLOOKUP($A1274,[3]库存报告使用数据!$A$1:$K$65536,11,0),"")</f>
        <v/>
      </c>
      <c r="T1274" t="str">
        <f>IFERROR(VLOOKUP($A1274,[3]库存报告使用数据!$A$1:$C$65536,3,0),"")</f>
        <v/>
      </c>
      <c r="U1274" t="str">
        <f>IFERROR(VLOOKUP($A1274,[3]库存报告使用数据!$A$1:$F$65536,6,0),"")</f>
        <v/>
      </c>
      <c r="V1274" t="str">
        <f>IFERROR(VLOOKUP($A1274,[3]库存报告使用数据!$A$1:$I$65536,9,0),"")</f>
        <v/>
      </c>
      <c r="W1274" t="str">
        <f>IFERROR(VLOOKUP($A1274,[3]库存报告使用数据!$A$1:$L$65536,12,0),"")</f>
        <v/>
      </c>
      <c r="X1274" s="20" t="str">
        <f t="shared" si="325"/>
        <v/>
      </c>
      <c r="Y1274" s="20" t="str">
        <f t="shared" si="326"/>
        <v/>
      </c>
      <c r="Z1274" s="20" t="str">
        <f t="shared" si="327"/>
        <v/>
      </c>
      <c r="AA1274" s="20" t="str">
        <f t="shared" si="328"/>
        <v/>
      </c>
      <c r="AB1274" t="str">
        <f>IFERROR(VLOOKUP($A1274,[3]库存报告使用数据!$A$1:$D$65536,4,0),"")</f>
        <v/>
      </c>
      <c r="AC1274" t="str">
        <f>IFERROR(VLOOKUP($A1274,[3]库存报告使用数据!$A$1:$G$65536,7,0),"")</f>
        <v/>
      </c>
      <c r="AD1274" t="str">
        <f>IFERROR(VLOOKUP($A1274,[3]库存报告使用数据!$A$1:$J$65536,10,0),"")</f>
        <v/>
      </c>
      <c r="AE1274" t="str">
        <f>IFERROR(VLOOKUP($A1274,[3]库存报告使用数据!$A$1:$M$65536,13,0),"")</f>
        <v/>
      </c>
      <c r="AF1274" s="20" t="str">
        <f t="shared" si="329"/>
        <v/>
      </c>
      <c r="AG1274" s="20" t="str">
        <f t="shared" si="330"/>
        <v/>
      </c>
      <c r="AH1274" s="20" t="str">
        <f t="shared" si="331"/>
        <v/>
      </c>
      <c r="AI1274" s="20" t="str">
        <f t="shared" si="332"/>
        <v/>
      </c>
      <c r="AJ1274">
        <f>IFERROR(VLOOKUP($B1274,[4]库存报告使用数据!$A$1:$B$65536,2,0),0)</f>
        <v>0</v>
      </c>
      <c r="AK1274">
        <f>IFERROR(VLOOKUP($B1274,[4]库存报告使用数据!$A$1:$C$65536,3,0),)</f>
        <v>0</v>
      </c>
      <c r="AL1274">
        <f>IFERROR(VLOOKUP($B1274,[4]库存报告使用数据!$A$1:$D$65536,4,0),)</f>
        <v>0</v>
      </c>
      <c r="AM1274">
        <f>IFERROR(VLOOKUP($B1274,[4]库存报告使用数据!$A$1:$E$65536,5,0),)</f>
        <v>0</v>
      </c>
      <c r="AN1274" s="20" t="str">
        <f t="shared" si="333"/>
        <v/>
      </c>
      <c r="AO1274" s="20" t="str">
        <f t="shared" si="334"/>
        <v/>
      </c>
      <c r="AP1274" s="20" t="str">
        <f t="shared" si="335"/>
        <v/>
      </c>
      <c r="AQ1274" s="20" t="str">
        <f t="shared" si="336"/>
        <v/>
      </c>
      <c r="AR1274" s="32">
        <f t="shared" si="337"/>
        <v>0</v>
      </c>
      <c r="AS1274" s="32">
        <f t="shared" si="338"/>
        <v>0</v>
      </c>
      <c r="AT1274" s="32">
        <f t="shared" si="339"/>
        <v>0</v>
      </c>
      <c r="AU1274" s="28" t="str">
        <f t="shared" si="340"/>
        <v>库存为0</v>
      </c>
      <c r="AV1274" s="34" t="str">
        <f>IFERROR(时间!$B$4+AU1274,"上周无销量")</f>
        <v>上周无销量</v>
      </c>
    </row>
    <row r="1275" spans="1:48">
      <c r="A1275" s="18" t="s">
        <v>1320</v>
      </c>
      <c r="B1275" t="str">
        <f>VLOOKUP(A1275,'[1]sku-asin（子）'!$A:$B,2,0)</f>
        <v>B075FRCPVL</v>
      </c>
      <c r="C1275" t="str">
        <f>VLOOKUP(A1275,'[1]子sku-父sku'!$A:$B,2,0)</f>
        <v>MY-WH7688</v>
      </c>
      <c r="D1275" s="28">
        <f>IFERROR(VLOOKUP(A1275,[2]库存报告使用数据处理!$A:$C,3,0),0)</f>
        <v>0</v>
      </c>
      <c r="E1275" s="28">
        <f>IFERROR(VLOOKUP(A1275,[2]库存报告使用数据处理!$A:$D,4,0),0)</f>
        <v>0</v>
      </c>
      <c r="F1275" s="28">
        <f>IFERROR(VLOOKUP(A1275,[2]库存报告使用数据处理!$A:$E,5,0),0)</f>
        <v>0</v>
      </c>
      <c r="G1275" s="28">
        <f>IFERROR(VLOOKUP(A1275,[2]库存报告使用数据处理!$A:$F,6,0),0)</f>
        <v>0</v>
      </c>
      <c r="H1275" s="29">
        <f>IFERROR(VLOOKUP(A1275,[2]库存报告使用数据处理!$A:$G,7,0),0)</f>
        <v>0</v>
      </c>
      <c r="I1275">
        <f>IFERROR(VLOOKUP(A1275,[5]数据处理!$A:$B,2,0),0)</f>
        <v>1</v>
      </c>
      <c r="J1275" s="30">
        <f>IFERROR(VLOOKUP(A1275,[5]数据处理!$A:$D,4,0),0)</f>
        <v>0</v>
      </c>
      <c r="K1275" s="30">
        <f>IFERROR(VLOOKUP(A1275,[5]数据处理!$A:$E,5,0),0)</f>
        <v>0</v>
      </c>
      <c r="L1275" s="30">
        <f>IFERROR(VLOOKUP(A1275,[5]数据处理!$A:$G,7,0),0)</f>
        <v>0</v>
      </c>
      <c r="M1275">
        <f t="shared" si="324"/>
        <v>1</v>
      </c>
      <c r="N1275">
        <f>IFERROR(VLOOKUP(A1275,[5]数据处理!$A:$C,3,0),0)</f>
        <v>0</v>
      </c>
      <c r="O1275">
        <f>IFERROR(VLOOKUP($A1275,[5]数据处理!$A:$N,14,0),0)</f>
        <v>1</v>
      </c>
      <c r="P1275" t="str">
        <f>IFERROR(VLOOKUP($A1275,[3]库存报告使用数据!$A$1:$B$65536,2,0),"")</f>
        <v/>
      </c>
      <c r="Q1275" t="str">
        <f>IFERROR(VLOOKUP($A1275,[3]库存报告使用数据!$A$1:$E$65536,5,0),"")</f>
        <v/>
      </c>
      <c r="R1275" t="str">
        <f>IFERROR(VLOOKUP($A1275,[3]库存报告使用数据!$A$1:$H$65536,8,0),"")</f>
        <v/>
      </c>
      <c r="S1275" t="str">
        <f>IFERROR(VLOOKUP($A1275,[3]库存报告使用数据!$A$1:$K$65536,11,0),"")</f>
        <v/>
      </c>
      <c r="T1275" t="str">
        <f>IFERROR(VLOOKUP($A1275,[3]库存报告使用数据!$A$1:$C$65536,3,0),"")</f>
        <v/>
      </c>
      <c r="U1275" t="str">
        <f>IFERROR(VLOOKUP($A1275,[3]库存报告使用数据!$A$1:$F$65536,6,0),"")</f>
        <v/>
      </c>
      <c r="V1275" t="str">
        <f>IFERROR(VLOOKUP($A1275,[3]库存报告使用数据!$A$1:$I$65536,9,0),"")</f>
        <v/>
      </c>
      <c r="W1275" t="str">
        <f>IFERROR(VLOOKUP($A1275,[3]库存报告使用数据!$A$1:$L$65536,12,0),"")</f>
        <v/>
      </c>
      <c r="X1275" s="20" t="str">
        <f t="shared" si="325"/>
        <v/>
      </c>
      <c r="Y1275" s="20" t="str">
        <f t="shared" si="326"/>
        <v/>
      </c>
      <c r="Z1275" s="20" t="str">
        <f t="shared" si="327"/>
        <v/>
      </c>
      <c r="AA1275" s="20" t="str">
        <f t="shared" si="328"/>
        <v/>
      </c>
      <c r="AB1275" t="str">
        <f>IFERROR(VLOOKUP($A1275,[3]库存报告使用数据!$A$1:$D$65536,4,0),"")</f>
        <v/>
      </c>
      <c r="AC1275" t="str">
        <f>IFERROR(VLOOKUP($A1275,[3]库存报告使用数据!$A$1:$G$65536,7,0),"")</f>
        <v/>
      </c>
      <c r="AD1275" t="str">
        <f>IFERROR(VLOOKUP($A1275,[3]库存报告使用数据!$A$1:$J$65536,10,0),"")</f>
        <v/>
      </c>
      <c r="AE1275" t="str">
        <f>IFERROR(VLOOKUP($A1275,[3]库存报告使用数据!$A$1:$M$65536,13,0),"")</f>
        <v/>
      </c>
      <c r="AF1275" s="20" t="str">
        <f t="shared" si="329"/>
        <v/>
      </c>
      <c r="AG1275" s="20" t="str">
        <f t="shared" si="330"/>
        <v/>
      </c>
      <c r="AH1275" s="20" t="str">
        <f t="shared" si="331"/>
        <v/>
      </c>
      <c r="AI1275" s="20" t="str">
        <f t="shared" si="332"/>
        <v/>
      </c>
      <c r="AJ1275">
        <f>IFERROR(VLOOKUP($B1275,[4]库存报告使用数据!$A$1:$B$65536,2,0),0)</f>
        <v>0</v>
      </c>
      <c r="AK1275">
        <f>IFERROR(VLOOKUP($B1275,[4]库存报告使用数据!$A$1:$C$65536,3,0),)</f>
        <v>0</v>
      </c>
      <c r="AL1275">
        <f>IFERROR(VLOOKUP($B1275,[4]库存报告使用数据!$A$1:$D$65536,4,0),)</f>
        <v>0</v>
      </c>
      <c r="AM1275">
        <f>IFERROR(VLOOKUP($B1275,[4]库存报告使用数据!$A$1:$E$65536,5,0),)</f>
        <v>0</v>
      </c>
      <c r="AN1275" s="20" t="str">
        <f t="shared" si="333"/>
        <v/>
      </c>
      <c r="AO1275" s="20" t="str">
        <f t="shared" si="334"/>
        <v/>
      </c>
      <c r="AP1275" s="20" t="str">
        <f t="shared" si="335"/>
        <v/>
      </c>
      <c r="AQ1275" s="20" t="str">
        <f t="shared" si="336"/>
        <v/>
      </c>
      <c r="AR1275" s="32">
        <f t="shared" si="337"/>
        <v>0</v>
      </c>
      <c r="AS1275" s="32">
        <f t="shared" si="338"/>
        <v>0</v>
      </c>
      <c r="AT1275" s="32">
        <f t="shared" si="339"/>
        <v>1</v>
      </c>
      <c r="AU1275" s="28" t="str">
        <f t="shared" si="340"/>
        <v>库存为1</v>
      </c>
      <c r="AV1275" s="34" t="str">
        <f>IFERROR(时间!$B$4+AU1275,"上周无销量")</f>
        <v>上周无销量</v>
      </c>
    </row>
    <row r="1276" spans="1:48">
      <c r="A1276" s="18" t="s">
        <v>1321</v>
      </c>
      <c r="B1276" t="str">
        <f>VLOOKUP(A1276,'[1]sku-asin（子）'!$A:$B,2,0)</f>
        <v>B075FMKBF8</v>
      </c>
      <c r="C1276" t="str">
        <f>VLOOKUP(A1276,'[1]子sku-父sku'!$A:$B,2,0)</f>
        <v>MY-WH7688</v>
      </c>
      <c r="D1276" s="28">
        <f>IFERROR(VLOOKUP(A1276,[2]库存报告使用数据处理!$A:$C,3,0),0)</f>
        <v>0</v>
      </c>
      <c r="E1276" s="28">
        <f>IFERROR(VLOOKUP(A1276,[2]库存报告使用数据处理!$A:$D,4,0),0)</f>
        <v>0</v>
      </c>
      <c r="F1276" s="28">
        <f>IFERROR(VLOOKUP(A1276,[2]库存报告使用数据处理!$A:$E,5,0),0)</f>
        <v>0</v>
      </c>
      <c r="G1276" s="28">
        <f>IFERROR(VLOOKUP(A1276,[2]库存报告使用数据处理!$A:$F,6,0),0)</f>
        <v>0</v>
      </c>
      <c r="H1276" s="29">
        <f>IFERROR(VLOOKUP(A1276,[2]库存报告使用数据处理!$A:$G,7,0),0)</f>
        <v>0</v>
      </c>
      <c r="I1276">
        <f>IFERROR(VLOOKUP(A1276,[5]数据处理!$A:$B,2,0),0)</f>
        <v>1</v>
      </c>
      <c r="J1276" s="30">
        <f>IFERROR(VLOOKUP(A1276,[5]数据处理!$A:$D,4,0),0)</f>
        <v>0</v>
      </c>
      <c r="K1276" s="30">
        <f>IFERROR(VLOOKUP(A1276,[5]数据处理!$A:$E,5,0),0)</f>
        <v>0</v>
      </c>
      <c r="L1276" s="30">
        <f>IFERROR(VLOOKUP(A1276,[5]数据处理!$A:$G,7,0),0)</f>
        <v>0</v>
      </c>
      <c r="M1276">
        <f t="shared" si="324"/>
        <v>1</v>
      </c>
      <c r="N1276">
        <f>IFERROR(VLOOKUP(A1276,[5]数据处理!$A:$C,3,0),0)</f>
        <v>0</v>
      </c>
      <c r="O1276">
        <f>IFERROR(VLOOKUP($A1276,[5]数据处理!$A:$N,14,0),0)</f>
        <v>1</v>
      </c>
      <c r="P1276" t="str">
        <f>IFERROR(VLOOKUP($A1276,[3]库存报告使用数据!$A$1:$B$65536,2,0),"")</f>
        <v/>
      </c>
      <c r="Q1276" t="str">
        <f>IFERROR(VLOOKUP($A1276,[3]库存报告使用数据!$A$1:$E$65536,5,0),"")</f>
        <v/>
      </c>
      <c r="R1276" t="str">
        <f>IFERROR(VLOOKUP($A1276,[3]库存报告使用数据!$A$1:$H$65536,8,0),"")</f>
        <v/>
      </c>
      <c r="S1276" t="str">
        <f>IFERROR(VLOOKUP($A1276,[3]库存报告使用数据!$A$1:$K$65536,11,0),"")</f>
        <v/>
      </c>
      <c r="T1276" t="str">
        <f>IFERROR(VLOOKUP($A1276,[3]库存报告使用数据!$A$1:$C$65536,3,0),"")</f>
        <v/>
      </c>
      <c r="U1276" t="str">
        <f>IFERROR(VLOOKUP($A1276,[3]库存报告使用数据!$A$1:$F$65536,6,0),"")</f>
        <v/>
      </c>
      <c r="V1276" t="str">
        <f>IFERROR(VLOOKUP($A1276,[3]库存报告使用数据!$A$1:$I$65536,9,0),"")</f>
        <v/>
      </c>
      <c r="W1276" t="str">
        <f>IFERROR(VLOOKUP($A1276,[3]库存报告使用数据!$A$1:$L$65536,12,0),"")</f>
        <v/>
      </c>
      <c r="X1276" s="20" t="str">
        <f t="shared" si="325"/>
        <v/>
      </c>
      <c r="Y1276" s="20" t="str">
        <f t="shared" si="326"/>
        <v/>
      </c>
      <c r="Z1276" s="20" t="str">
        <f t="shared" si="327"/>
        <v/>
      </c>
      <c r="AA1276" s="20" t="str">
        <f t="shared" si="328"/>
        <v/>
      </c>
      <c r="AB1276" t="str">
        <f>IFERROR(VLOOKUP($A1276,[3]库存报告使用数据!$A$1:$D$65536,4,0),"")</f>
        <v/>
      </c>
      <c r="AC1276" t="str">
        <f>IFERROR(VLOOKUP($A1276,[3]库存报告使用数据!$A$1:$G$65536,7,0),"")</f>
        <v/>
      </c>
      <c r="AD1276" t="str">
        <f>IFERROR(VLOOKUP($A1276,[3]库存报告使用数据!$A$1:$J$65536,10,0),"")</f>
        <v/>
      </c>
      <c r="AE1276" t="str">
        <f>IFERROR(VLOOKUP($A1276,[3]库存报告使用数据!$A$1:$M$65536,13,0),"")</f>
        <v/>
      </c>
      <c r="AF1276" s="20" t="str">
        <f t="shared" si="329"/>
        <v/>
      </c>
      <c r="AG1276" s="20" t="str">
        <f t="shared" si="330"/>
        <v/>
      </c>
      <c r="AH1276" s="20" t="str">
        <f t="shared" si="331"/>
        <v/>
      </c>
      <c r="AI1276" s="20" t="str">
        <f t="shared" si="332"/>
        <v/>
      </c>
      <c r="AJ1276">
        <f>IFERROR(VLOOKUP($B1276,[4]库存报告使用数据!$A$1:$B$65536,2,0),0)</f>
        <v>0</v>
      </c>
      <c r="AK1276">
        <f>IFERROR(VLOOKUP($B1276,[4]库存报告使用数据!$A$1:$C$65536,3,0),)</f>
        <v>0</v>
      </c>
      <c r="AL1276">
        <f>IFERROR(VLOOKUP($B1276,[4]库存报告使用数据!$A$1:$D$65536,4,0),)</f>
        <v>0</v>
      </c>
      <c r="AM1276">
        <f>IFERROR(VLOOKUP($B1276,[4]库存报告使用数据!$A$1:$E$65536,5,0),)</f>
        <v>0</v>
      </c>
      <c r="AN1276" s="20" t="str">
        <f t="shared" si="333"/>
        <v/>
      </c>
      <c r="AO1276" s="20" t="str">
        <f t="shared" si="334"/>
        <v/>
      </c>
      <c r="AP1276" s="20" t="str">
        <f t="shared" si="335"/>
        <v/>
      </c>
      <c r="AQ1276" s="20" t="str">
        <f t="shared" si="336"/>
        <v/>
      </c>
      <c r="AR1276" s="32">
        <f t="shared" si="337"/>
        <v>0</v>
      </c>
      <c r="AS1276" s="32">
        <f t="shared" si="338"/>
        <v>0</v>
      </c>
      <c r="AT1276" s="32">
        <f t="shared" si="339"/>
        <v>1</v>
      </c>
      <c r="AU1276" s="28" t="str">
        <f t="shared" si="340"/>
        <v>库存为1</v>
      </c>
      <c r="AV1276" s="34" t="str">
        <f>IFERROR(时间!$B$4+AU1276,"上周无销量")</f>
        <v>上周无销量</v>
      </c>
    </row>
    <row r="1277" spans="1:48">
      <c r="A1277" s="18" t="s">
        <v>1322</v>
      </c>
      <c r="B1277" t="str">
        <f>VLOOKUP(A1277,'[1]sku-asin（子）'!$A:$B,2,0)</f>
        <v>B075FQXVG3</v>
      </c>
      <c r="C1277" t="str">
        <f>VLOOKUP(A1277,'[1]子sku-父sku'!$A:$B,2,0)</f>
        <v>MY-WH7688</v>
      </c>
      <c r="D1277" s="28">
        <f>IFERROR(VLOOKUP(A1277,[2]库存报告使用数据处理!$A:$C,3,0),0)</f>
        <v>0</v>
      </c>
      <c r="E1277" s="28">
        <f>IFERROR(VLOOKUP(A1277,[2]库存报告使用数据处理!$A:$D,4,0),0)</f>
        <v>0</v>
      </c>
      <c r="F1277" s="28">
        <f>IFERROR(VLOOKUP(A1277,[2]库存报告使用数据处理!$A:$E,5,0),0)</f>
        <v>0</v>
      </c>
      <c r="G1277" s="28">
        <f>IFERROR(VLOOKUP(A1277,[2]库存报告使用数据处理!$A:$F,6,0),0)</f>
        <v>0</v>
      </c>
      <c r="H1277" s="29">
        <f>IFERROR(VLOOKUP(A1277,[2]库存报告使用数据处理!$A:$G,7,0),0)</f>
        <v>0</v>
      </c>
      <c r="I1277">
        <f>IFERROR(VLOOKUP(A1277,[5]数据处理!$A:$B,2,0),0)</f>
        <v>0</v>
      </c>
      <c r="J1277" s="30">
        <f>IFERROR(VLOOKUP(A1277,[5]数据处理!$A:$D,4,0),0)</f>
        <v>0</v>
      </c>
      <c r="K1277" s="30">
        <f>IFERROR(VLOOKUP(A1277,[5]数据处理!$A:$E,5,0),0)</f>
        <v>0</v>
      </c>
      <c r="L1277" s="30">
        <f>IFERROR(VLOOKUP(A1277,[5]数据处理!$A:$G,7,0),0)</f>
        <v>0</v>
      </c>
      <c r="M1277">
        <f t="shared" si="324"/>
        <v>0</v>
      </c>
      <c r="N1277">
        <f>IFERROR(VLOOKUP(A1277,[5]数据处理!$A:$C,3,0),0)</f>
        <v>0</v>
      </c>
      <c r="O1277">
        <f>IFERROR(VLOOKUP($A1277,[5]数据处理!$A:$N,14,0),0)</f>
        <v>0</v>
      </c>
      <c r="P1277" t="str">
        <f>IFERROR(VLOOKUP($A1277,[3]库存报告使用数据!$A$1:$B$65536,2,0),"")</f>
        <v/>
      </c>
      <c r="Q1277" t="str">
        <f>IFERROR(VLOOKUP($A1277,[3]库存报告使用数据!$A$1:$E$65536,5,0),"")</f>
        <v/>
      </c>
      <c r="R1277" t="str">
        <f>IFERROR(VLOOKUP($A1277,[3]库存报告使用数据!$A$1:$H$65536,8,0),"")</f>
        <v/>
      </c>
      <c r="S1277" t="str">
        <f>IFERROR(VLOOKUP($A1277,[3]库存报告使用数据!$A$1:$K$65536,11,0),"")</f>
        <v/>
      </c>
      <c r="T1277" t="str">
        <f>IFERROR(VLOOKUP($A1277,[3]库存报告使用数据!$A$1:$C$65536,3,0),"")</f>
        <v/>
      </c>
      <c r="U1277" t="str">
        <f>IFERROR(VLOOKUP($A1277,[3]库存报告使用数据!$A$1:$F$65536,6,0),"")</f>
        <v/>
      </c>
      <c r="V1277" t="str">
        <f>IFERROR(VLOOKUP($A1277,[3]库存报告使用数据!$A$1:$I$65536,9,0),"")</f>
        <v/>
      </c>
      <c r="W1277" t="str">
        <f>IFERROR(VLOOKUP($A1277,[3]库存报告使用数据!$A$1:$L$65536,12,0),"")</f>
        <v/>
      </c>
      <c r="X1277" s="20" t="str">
        <f t="shared" si="325"/>
        <v/>
      </c>
      <c r="Y1277" s="20" t="str">
        <f t="shared" si="326"/>
        <v/>
      </c>
      <c r="Z1277" s="20" t="str">
        <f t="shared" si="327"/>
        <v/>
      </c>
      <c r="AA1277" s="20" t="str">
        <f t="shared" si="328"/>
        <v/>
      </c>
      <c r="AB1277" t="str">
        <f>IFERROR(VLOOKUP($A1277,[3]库存报告使用数据!$A$1:$D$65536,4,0),"")</f>
        <v/>
      </c>
      <c r="AC1277" t="str">
        <f>IFERROR(VLOOKUP($A1277,[3]库存报告使用数据!$A$1:$G$65536,7,0),"")</f>
        <v/>
      </c>
      <c r="AD1277" t="str">
        <f>IFERROR(VLOOKUP($A1277,[3]库存报告使用数据!$A$1:$J$65536,10,0),"")</f>
        <v/>
      </c>
      <c r="AE1277" t="str">
        <f>IFERROR(VLOOKUP($A1277,[3]库存报告使用数据!$A$1:$M$65536,13,0),"")</f>
        <v/>
      </c>
      <c r="AF1277" s="20" t="str">
        <f t="shared" si="329"/>
        <v/>
      </c>
      <c r="AG1277" s="20" t="str">
        <f t="shared" si="330"/>
        <v/>
      </c>
      <c r="AH1277" s="20" t="str">
        <f t="shared" si="331"/>
        <v/>
      </c>
      <c r="AI1277" s="20" t="str">
        <f t="shared" si="332"/>
        <v/>
      </c>
      <c r="AJ1277">
        <f>IFERROR(VLOOKUP($B1277,[4]库存报告使用数据!$A$1:$B$65536,2,0),0)</f>
        <v>0</v>
      </c>
      <c r="AK1277">
        <f>IFERROR(VLOOKUP($B1277,[4]库存报告使用数据!$A$1:$C$65536,3,0),)</f>
        <v>0</v>
      </c>
      <c r="AL1277">
        <f>IFERROR(VLOOKUP($B1277,[4]库存报告使用数据!$A$1:$D$65536,4,0),)</f>
        <v>0</v>
      </c>
      <c r="AM1277">
        <f>IFERROR(VLOOKUP($B1277,[4]库存报告使用数据!$A$1:$E$65536,5,0),)</f>
        <v>0</v>
      </c>
      <c r="AN1277" s="20" t="str">
        <f t="shared" si="333"/>
        <v/>
      </c>
      <c r="AO1277" s="20" t="str">
        <f t="shared" si="334"/>
        <v/>
      </c>
      <c r="AP1277" s="20" t="str">
        <f t="shared" si="335"/>
        <v/>
      </c>
      <c r="AQ1277" s="20" t="str">
        <f t="shared" si="336"/>
        <v/>
      </c>
      <c r="AR1277" s="32">
        <f t="shared" si="337"/>
        <v>0</v>
      </c>
      <c r="AS1277" s="32">
        <f t="shared" si="338"/>
        <v>0</v>
      </c>
      <c r="AT1277" s="32">
        <f t="shared" si="339"/>
        <v>0</v>
      </c>
      <c r="AU1277" s="28" t="str">
        <f t="shared" si="340"/>
        <v>库存为0</v>
      </c>
      <c r="AV1277" s="34" t="str">
        <f>IFERROR(时间!$B$4+AU1277,"上周无销量")</f>
        <v>上周无销量</v>
      </c>
    </row>
    <row r="1278" spans="1:48">
      <c r="A1278" s="18" t="s">
        <v>1323</v>
      </c>
      <c r="B1278" t="str">
        <f>VLOOKUP(A1278,'[1]sku-asin（子）'!$A:$B,2,0)</f>
        <v>B075FQTSV4</v>
      </c>
      <c r="C1278" t="str">
        <f>VLOOKUP(A1278,'[1]子sku-父sku'!$A:$B,2,0)</f>
        <v>MY-WH7688</v>
      </c>
      <c r="D1278" s="28">
        <f>IFERROR(VLOOKUP(A1278,[2]库存报告使用数据处理!$A:$C,3,0),0)</f>
        <v>0</v>
      </c>
      <c r="E1278" s="28">
        <f>IFERROR(VLOOKUP(A1278,[2]库存报告使用数据处理!$A:$D,4,0),0)</f>
        <v>0</v>
      </c>
      <c r="F1278" s="28">
        <f>IFERROR(VLOOKUP(A1278,[2]库存报告使用数据处理!$A:$E,5,0),0)</f>
        <v>0</v>
      </c>
      <c r="G1278" s="28">
        <f>IFERROR(VLOOKUP(A1278,[2]库存报告使用数据处理!$A:$F,6,0),0)</f>
        <v>0</v>
      </c>
      <c r="H1278" s="29">
        <f>IFERROR(VLOOKUP(A1278,[2]库存报告使用数据处理!$A:$G,7,0),0)</f>
        <v>0</v>
      </c>
      <c r="I1278">
        <f>IFERROR(VLOOKUP(A1278,[5]数据处理!$A:$B,2,0),0)</f>
        <v>1</v>
      </c>
      <c r="J1278" s="30">
        <f>IFERROR(VLOOKUP(A1278,[5]数据处理!$A:$D,4,0),0)</f>
        <v>0</v>
      </c>
      <c r="K1278" s="30">
        <f>IFERROR(VLOOKUP(A1278,[5]数据处理!$A:$E,5,0),0)</f>
        <v>0</v>
      </c>
      <c r="L1278" s="30">
        <f>IFERROR(VLOOKUP(A1278,[5]数据处理!$A:$G,7,0),0)</f>
        <v>0</v>
      </c>
      <c r="M1278">
        <f t="shared" si="324"/>
        <v>1</v>
      </c>
      <c r="N1278">
        <f>IFERROR(VLOOKUP(A1278,[5]数据处理!$A:$C,3,0),0)</f>
        <v>0</v>
      </c>
      <c r="O1278">
        <f>IFERROR(VLOOKUP($A1278,[5]数据处理!$A:$N,14,0),0)</f>
        <v>1</v>
      </c>
      <c r="P1278" t="str">
        <f>IFERROR(VLOOKUP($A1278,[3]库存报告使用数据!$A$1:$B$65536,2,0),"")</f>
        <v/>
      </c>
      <c r="Q1278" t="str">
        <f>IFERROR(VLOOKUP($A1278,[3]库存报告使用数据!$A$1:$E$65536,5,0),"")</f>
        <v/>
      </c>
      <c r="R1278" t="str">
        <f>IFERROR(VLOOKUP($A1278,[3]库存报告使用数据!$A$1:$H$65536,8,0),"")</f>
        <v/>
      </c>
      <c r="S1278" t="str">
        <f>IFERROR(VLOOKUP($A1278,[3]库存报告使用数据!$A$1:$K$65536,11,0),"")</f>
        <v/>
      </c>
      <c r="T1278" t="str">
        <f>IFERROR(VLOOKUP($A1278,[3]库存报告使用数据!$A$1:$C$65536,3,0),"")</f>
        <v/>
      </c>
      <c r="U1278" t="str">
        <f>IFERROR(VLOOKUP($A1278,[3]库存报告使用数据!$A$1:$F$65536,6,0),"")</f>
        <v/>
      </c>
      <c r="V1278" t="str">
        <f>IFERROR(VLOOKUP($A1278,[3]库存报告使用数据!$A$1:$I$65536,9,0),"")</f>
        <v/>
      </c>
      <c r="W1278" t="str">
        <f>IFERROR(VLOOKUP($A1278,[3]库存报告使用数据!$A$1:$L$65536,12,0),"")</f>
        <v/>
      </c>
      <c r="X1278" s="20" t="str">
        <f t="shared" si="325"/>
        <v/>
      </c>
      <c r="Y1278" s="20" t="str">
        <f t="shared" si="326"/>
        <v/>
      </c>
      <c r="Z1278" s="20" t="str">
        <f t="shared" si="327"/>
        <v/>
      </c>
      <c r="AA1278" s="20" t="str">
        <f t="shared" si="328"/>
        <v/>
      </c>
      <c r="AB1278" t="str">
        <f>IFERROR(VLOOKUP($A1278,[3]库存报告使用数据!$A$1:$D$65536,4,0),"")</f>
        <v/>
      </c>
      <c r="AC1278" t="str">
        <f>IFERROR(VLOOKUP($A1278,[3]库存报告使用数据!$A$1:$G$65536,7,0),"")</f>
        <v/>
      </c>
      <c r="AD1278" t="str">
        <f>IFERROR(VLOOKUP($A1278,[3]库存报告使用数据!$A$1:$J$65536,10,0),"")</f>
        <v/>
      </c>
      <c r="AE1278" t="str">
        <f>IFERROR(VLOOKUP($A1278,[3]库存报告使用数据!$A$1:$M$65536,13,0),"")</f>
        <v/>
      </c>
      <c r="AF1278" s="20" t="str">
        <f t="shared" si="329"/>
        <v/>
      </c>
      <c r="AG1278" s="20" t="str">
        <f t="shared" si="330"/>
        <v/>
      </c>
      <c r="AH1278" s="20" t="str">
        <f t="shared" si="331"/>
        <v/>
      </c>
      <c r="AI1278" s="20" t="str">
        <f t="shared" si="332"/>
        <v/>
      </c>
      <c r="AJ1278">
        <f>IFERROR(VLOOKUP($B1278,[4]库存报告使用数据!$A$1:$B$65536,2,0),0)</f>
        <v>0</v>
      </c>
      <c r="AK1278">
        <f>IFERROR(VLOOKUP($B1278,[4]库存报告使用数据!$A$1:$C$65536,3,0),)</f>
        <v>0</v>
      </c>
      <c r="AL1278">
        <f>IFERROR(VLOOKUP($B1278,[4]库存报告使用数据!$A$1:$D$65536,4,0),)</f>
        <v>0</v>
      </c>
      <c r="AM1278">
        <f>IFERROR(VLOOKUP($B1278,[4]库存报告使用数据!$A$1:$E$65536,5,0),)</f>
        <v>2</v>
      </c>
      <c r="AN1278" s="20" t="str">
        <f t="shared" si="333"/>
        <v/>
      </c>
      <c r="AO1278" s="20" t="str">
        <f t="shared" si="334"/>
        <v/>
      </c>
      <c r="AP1278" s="20" t="str">
        <f t="shared" si="335"/>
        <v/>
      </c>
      <c r="AQ1278" s="20">
        <f t="shared" si="336"/>
        <v>0</v>
      </c>
      <c r="AR1278" s="32">
        <f t="shared" si="337"/>
        <v>0</v>
      </c>
      <c r="AS1278" s="32">
        <f t="shared" si="338"/>
        <v>0</v>
      </c>
      <c r="AT1278" s="32">
        <f t="shared" si="339"/>
        <v>1</v>
      </c>
      <c r="AU1278" s="28" t="str">
        <f t="shared" si="340"/>
        <v>库存为1</v>
      </c>
      <c r="AV1278" s="34" t="str">
        <f>IFERROR(时间!$B$4+AU1278,"上周无销量")</f>
        <v>上周无销量</v>
      </c>
    </row>
    <row r="1279" spans="1:48">
      <c r="A1279" s="18" t="s">
        <v>1324</v>
      </c>
      <c r="B1279" t="str">
        <f>VLOOKUP(A1279,'[1]sku-asin（子）'!$A:$B,2,0)</f>
        <v>B07CM5G41X</v>
      </c>
      <c r="C1279" t="str">
        <f>VLOOKUP(A1279,'[1]子sku-父sku'!$A:$B,2,0)</f>
        <v>RE-YZ-BEBD001</v>
      </c>
      <c r="D1279" s="28">
        <f>IFERROR(VLOOKUP(A1279,[2]库存报告使用数据处理!$A:$C,3,0),0)</f>
        <v>5</v>
      </c>
      <c r="E1279" s="28">
        <f>IFERROR(VLOOKUP(A1279,[2]库存报告使用数据处理!$A:$D,4,0),0)</f>
        <v>5</v>
      </c>
      <c r="F1279" s="28">
        <f>IFERROR(VLOOKUP(A1279,[2]库存报告使用数据处理!$A:$E,5,0),0)</f>
        <v>0</v>
      </c>
      <c r="G1279" s="28">
        <f>IFERROR(VLOOKUP(A1279,[2]库存报告使用数据处理!$A:$F,6,0),0)</f>
        <v>0</v>
      </c>
      <c r="H1279" s="29">
        <f>IFERROR(VLOOKUP(A1279,[2]库存报告使用数据处理!$A:$G,7,0),0)</f>
        <v>22.59</v>
      </c>
      <c r="I1279">
        <f>IFERROR(VLOOKUP(A1279,[5]数据处理!$A:$B,2,0),0)</f>
        <v>9</v>
      </c>
      <c r="J1279" s="30">
        <f>IFERROR(VLOOKUP(A1279,[5]数据处理!$A:$D,4,0),0)</f>
        <v>0</v>
      </c>
      <c r="K1279" s="30">
        <f>IFERROR(VLOOKUP(A1279,[5]数据处理!$A:$E,5,0),0)</f>
        <v>0</v>
      </c>
      <c r="L1279" s="30">
        <f>IFERROR(VLOOKUP(A1279,[5]数据处理!$A:$G,7,0),0)</f>
        <v>1</v>
      </c>
      <c r="M1279">
        <f t="shared" si="324"/>
        <v>10</v>
      </c>
      <c r="N1279">
        <f>IFERROR(VLOOKUP(A1279,[5]数据处理!$A:$C,3,0),0)</f>
        <v>1</v>
      </c>
      <c r="O1279">
        <f>IFERROR(VLOOKUP($A1279,[5]数据处理!$A:$N,14,0),0)</f>
        <v>0</v>
      </c>
      <c r="P1279">
        <f>IFERROR(VLOOKUP($A1279,[3]库存报告使用数据!$A$1:$B$65536,2,0),"")</f>
        <v>33252</v>
      </c>
      <c r="Q1279">
        <f>IFERROR(VLOOKUP($A1279,[3]库存报告使用数据!$A$1:$E$65536,5,0),"")</f>
        <v>2190</v>
      </c>
      <c r="R1279">
        <f>IFERROR(VLOOKUP($A1279,[3]库存报告使用数据!$A$1:$H$65536,8,0),"")</f>
        <v>3888</v>
      </c>
      <c r="S1279">
        <f>IFERROR(VLOOKUP($A1279,[3]库存报告使用数据!$A$1:$K$65536,11,0),"")</f>
        <v>0</v>
      </c>
      <c r="T1279">
        <f>IFERROR(VLOOKUP($A1279,[3]库存报告使用数据!$A$1:$C$65536,3,0),"")</f>
        <v>122</v>
      </c>
      <c r="U1279">
        <f>IFERROR(VLOOKUP($A1279,[3]库存报告使用数据!$A$1:$F$65536,6,0),"")</f>
        <v>12</v>
      </c>
      <c r="V1279">
        <f>IFERROR(VLOOKUP($A1279,[3]库存报告使用数据!$A$1:$I$65536,9,0),"")</f>
        <v>20</v>
      </c>
      <c r="W1279">
        <f>IFERROR(VLOOKUP($A1279,[3]库存报告使用数据!$A$1:$L$65536,12,0),"")</f>
        <v>0</v>
      </c>
      <c r="X1279" s="20">
        <f t="shared" si="325"/>
        <v>0.00366895224347408</v>
      </c>
      <c r="Y1279" s="20">
        <f t="shared" si="326"/>
        <v>0.00547945205479452</v>
      </c>
      <c r="Z1279" s="20">
        <f t="shared" si="327"/>
        <v>0.0051440329218107</v>
      </c>
      <c r="AA1279" s="20" t="str">
        <f t="shared" si="328"/>
        <v/>
      </c>
      <c r="AB1279">
        <f>IFERROR(VLOOKUP($A1279,[3]库存报告使用数据!$A$1:$D$65536,4,0),"")</f>
        <v>22.16</v>
      </c>
      <c r="AC1279">
        <f>IFERROR(VLOOKUP($A1279,[3]库存报告使用数据!$A$1:$G$65536,7,0),"")</f>
        <v>1.67</v>
      </c>
      <c r="AD1279">
        <f>IFERROR(VLOOKUP($A1279,[3]库存报告使用数据!$A$1:$J$65536,10,0),"")</f>
        <v>3.81</v>
      </c>
      <c r="AE1279">
        <f>IFERROR(VLOOKUP($A1279,[3]库存报告使用数据!$A$1:$M$65536,13,0),"")</f>
        <v>0</v>
      </c>
      <c r="AF1279" s="20">
        <f t="shared" si="329"/>
        <v>0.196193005754759</v>
      </c>
      <c r="AG1279" s="20">
        <f t="shared" si="330"/>
        <v>0.0147853032315184</v>
      </c>
      <c r="AH1279" s="20" t="str">
        <f t="shared" si="331"/>
        <v>无销售广告费为3.81</v>
      </c>
      <c r="AI1279" s="20" t="str">
        <f t="shared" si="332"/>
        <v/>
      </c>
      <c r="AJ1279">
        <f>IFERROR(VLOOKUP($B1279,[4]库存报告使用数据!$A$1:$B$65536,2,0),0)</f>
        <v>50</v>
      </c>
      <c r="AK1279">
        <f>IFERROR(VLOOKUP($B1279,[4]库存报告使用数据!$A$1:$C$65536,3,0),)</f>
        <v>24</v>
      </c>
      <c r="AL1279">
        <f>IFERROR(VLOOKUP($B1279,[4]库存报告使用数据!$A$1:$D$65536,4,0),)</f>
        <v>4</v>
      </c>
      <c r="AM1279">
        <f>IFERROR(VLOOKUP($B1279,[4]库存报告使用数据!$A$1:$E$65536,5,0),)</f>
        <v>0</v>
      </c>
      <c r="AN1279" s="20">
        <f t="shared" si="333"/>
        <v>0.1</v>
      </c>
      <c r="AO1279" s="20">
        <f t="shared" si="334"/>
        <v>0.208333333333333</v>
      </c>
      <c r="AP1279" s="20">
        <f t="shared" si="335"/>
        <v>0</v>
      </c>
      <c r="AQ1279" s="20" t="str">
        <f t="shared" si="336"/>
        <v/>
      </c>
      <c r="AR1279" s="32">
        <f t="shared" si="337"/>
        <v>0.714285714285714</v>
      </c>
      <c r="AS1279" s="32">
        <f t="shared" si="338"/>
        <v>42.8571428571429</v>
      </c>
      <c r="AT1279" s="32">
        <f t="shared" si="339"/>
        <v>-32.8571428571429</v>
      </c>
      <c r="AU1279" s="28">
        <f t="shared" si="340"/>
        <v>14</v>
      </c>
      <c r="AV1279" s="34">
        <f>IFERROR(时间!$B$4+AU1279,"上周无销量")</f>
        <v>43297</v>
      </c>
    </row>
    <row r="1280" spans="1:48">
      <c r="A1280" s="18" t="s">
        <v>1325</v>
      </c>
      <c r="B1280" t="str">
        <f>VLOOKUP(A1280,'[1]sku-asin（子）'!$A:$B,2,0)</f>
        <v>B07CLYTDDB</v>
      </c>
      <c r="C1280" t="str">
        <f>VLOOKUP(A1280,'[1]子sku-父sku'!$A:$B,2,0)</f>
        <v>RE-YZ-BEBD001</v>
      </c>
      <c r="D1280" s="28">
        <f>IFERROR(VLOOKUP(A1280,[2]库存报告使用数据处理!$A:$C,3,0),0)</f>
        <v>8</v>
      </c>
      <c r="E1280" s="28">
        <f>IFERROR(VLOOKUP(A1280,[2]库存报告使用数据处理!$A:$D,4,0),0)</f>
        <v>2</v>
      </c>
      <c r="F1280" s="28">
        <f>IFERROR(VLOOKUP(A1280,[2]库存报告使用数据处理!$A:$E,5,0),0)</f>
        <v>4</v>
      </c>
      <c r="G1280" s="28">
        <f>IFERROR(VLOOKUP(A1280,[2]库存报告使用数据处理!$A:$F,6,0),0)</f>
        <v>0</v>
      </c>
      <c r="H1280" s="29">
        <f>IFERROR(VLOOKUP(A1280,[2]库存报告使用数据处理!$A:$G,7,0),0)</f>
        <v>22.1328571428571</v>
      </c>
      <c r="I1280">
        <f>IFERROR(VLOOKUP(A1280,[5]数据处理!$A:$B,2,0),0)</f>
        <v>4</v>
      </c>
      <c r="J1280" s="30">
        <f>IFERROR(VLOOKUP(A1280,[5]数据处理!$A:$D,4,0),0)</f>
        <v>7</v>
      </c>
      <c r="K1280" s="30">
        <f>IFERROR(VLOOKUP(A1280,[5]数据处理!$A:$E,5,0),0)</f>
        <v>0</v>
      </c>
      <c r="L1280" s="30">
        <f>IFERROR(VLOOKUP(A1280,[5]数据处理!$A:$G,7,0),0)</f>
        <v>1</v>
      </c>
      <c r="M1280">
        <f t="shared" si="324"/>
        <v>12</v>
      </c>
      <c r="N1280">
        <f>IFERROR(VLOOKUP(A1280,[5]数据处理!$A:$C,3,0),0)</f>
        <v>2</v>
      </c>
      <c r="O1280">
        <f>IFERROR(VLOOKUP($A1280,[5]数据处理!$A:$N,14,0),0)</f>
        <v>0</v>
      </c>
      <c r="P1280">
        <f>IFERROR(VLOOKUP($A1280,[3]库存报告使用数据!$A$1:$B$65536,2,0),"")</f>
        <v>11594</v>
      </c>
      <c r="Q1280">
        <f>IFERROR(VLOOKUP($A1280,[3]库存报告使用数据!$A$1:$E$65536,5,0),"")</f>
        <v>2023</v>
      </c>
      <c r="R1280">
        <f>IFERROR(VLOOKUP($A1280,[3]库存报告使用数据!$A$1:$H$65536,8,0),"")</f>
        <v>6259</v>
      </c>
      <c r="S1280">
        <f>IFERROR(VLOOKUP($A1280,[3]库存报告使用数据!$A$1:$K$65536,11,0),"")</f>
        <v>0</v>
      </c>
      <c r="T1280">
        <f>IFERROR(VLOOKUP($A1280,[3]库存报告使用数据!$A$1:$C$65536,3,0),"")</f>
        <v>92</v>
      </c>
      <c r="U1280">
        <f>IFERROR(VLOOKUP($A1280,[3]库存报告使用数据!$A$1:$F$65536,6,0),"")</f>
        <v>4</v>
      </c>
      <c r="V1280">
        <f>IFERROR(VLOOKUP($A1280,[3]库存报告使用数据!$A$1:$I$65536,9,0),"")</f>
        <v>27</v>
      </c>
      <c r="W1280">
        <f>IFERROR(VLOOKUP($A1280,[3]库存报告使用数据!$A$1:$L$65536,12,0),"")</f>
        <v>0</v>
      </c>
      <c r="X1280" s="20">
        <f t="shared" si="325"/>
        <v>0.00793513886493014</v>
      </c>
      <c r="Y1280" s="20">
        <f t="shared" si="326"/>
        <v>0.00197726149283243</v>
      </c>
      <c r="Z1280" s="20">
        <f t="shared" si="327"/>
        <v>0.0043137881450711</v>
      </c>
      <c r="AA1280" s="20" t="str">
        <f t="shared" si="328"/>
        <v/>
      </c>
      <c r="AB1280">
        <f>IFERROR(VLOOKUP($A1280,[3]库存报告使用数据!$A$1:$D$65536,4,0),"")</f>
        <v>20.16</v>
      </c>
      <c r="AC1280">
        <f>IFERROR(VLOOKUP($A1280,[3]库存报告使用数据!$A$1:$G$65536,7,0),"")</f>
        <v>0.54</v>
      </c>
      <c r="AD1280">
        <f>IFERROR(VLOOKUP($A1280,[3]库存报告使用数据!$A$1:$J$65536,10,0),"")</f>
        <v>5.2</v>
      </c>
      <c r="AE1280">
        <f>IFERROR(VLOOKUP($A1280,[3]库存报告使用数据!$A$1:$M$65536,13,0),"")</f>
        <v>0</v>
      </c>
      <c r="AF1280" s="20">
        <f t="shared" si="329"/>
        <v>0.113857871296715</v>
      </c>
      <c r="AG1280" s="20">
        <f t="shared" si="330"/>
        <v>0.0121990576389337</v>
      </c>
      <c r="AH1280" s="20">
        <f t="shared" si="331"/>
        <v>0.058736203446718</v>
      </c>
      <c r="AI1280" s="20" t="str">
        <f t="shared" si="332"/>
        <v/>
      </c>
      <c r="AJ1280">
        <f>IFERROR(VLOOKUP($B1280,[4]库存报告使用数据!$A$1:$B$65536,2,0),0)</f>
        <v>67</v>
      </c>
      <c r="AK1280">
        <f>IFERROR(VLOOKUP($B1280,[4]库存报告使用数据!$A$1:$C$65536,3,0),)</f>
        <v>28</v>
      </c>
      <c r="AL1280">
        <f>IFERROR(VLOOKUP($B1280,[4]库存报告使用数据!$A$1:$D$65536,4,0),)</f>
        <v>17</v>
      </c>
      <c r="AM1280">
        <f>IFERROR(VLOOKUP($B1280,[4]库存报告使用数据!$A$1:$E$65536,5,0),)</f>
        <v>0</v>
      </c>
      <c r="AN1280" s="20">
        <f t="shared" si="333"/>
        <v>0.119402985074627</v>
      </c>
      <c r="AO1280" s="20">
        <f t="shared" si="334"/>
        <v>0.0714285714285714</v>
      </c>
      <c r="AP1280" s="20">
        <f t="shared" si="335"/>
        <v>0.235294117647059</v>
      </c>
      <c r="AQ1280" s="20" t="str">
        <f t="shared" si="336"/>
        <v/>
      </c>
      <c r="AR1280" s="32">
        <f t="shared" si="337"/>
        <v>1.14285714285714</v>
      </c>
      <c r="AS1280" s="32">
        <f t="shared" si="338"/>
        <v>68.5714285714286</v>
      </c>
      <c r="AT1280" s="32">
        <f t="shared" si="339"/>
        <v>-56.5714285714286</v>
      </c>
      <c r="AU1280" s="28">
        <f t="shared" si="340"/>
        <v>10</v>
      </c>
      <c r="AV1280" s="34">
        <f>IFERROR(时间!$B$4+AU1280,"上周无销量")</f>
        <v>43293</v>
      </c>
    </row>
    <row r="1281" spans="1:48">
      <c r="A1281" s="18" t="s">
        <v>1326</v>
      </c>
      <c r="B1281" t="str">
        <f>VLOOKUP(A1281,'[1]sku-asin（子）'!$A:$B,2,0)</f>
        <v>B07CM3CK9V</v>
      </c>
      <c r="C1281" t="str">
        <f>VLOOKUP(A1281,'[1]子sku-父sku'!$A:$B,2,0)</f>
        <v>RE-YZ-BEBD001</v>
      </c>
      <c r="D1281" s="28">
        <f>IFERROR(VLOOKUP(A1281,[2]库存报告使用数据处理!$A:$C,3,0),0)</f>
        <v>5</v>
      </c>
      <c r="E1281" s="28">
        <f>IFERROR(VLOOKUP(A1281,[2]库存报告使用数据处理!$A:$D,4,0),0)</f>
        <v>5</v>
      </c>
      <c r="F1281" s="28">
        <f>IFERROR(VLOOKUP(A1281,[2]库存报告使用数据处理!$A:$E,5,0),0)</f>
        <v>1</v>
      </c>
      <c r="G1281" s="28">
        <f>IFERROR(VLOOKUP(A1281,[2]库存报告使用数据处理!$A:$F,6,0),0)</f>
        <v>1</v>
      </c>
      <c r="H1281" s="29">
        <f>IFERROR(VLOOKUP(A1281,[2]库存报告使用数据处理!$A:$G,7,0),0)</f>
        <v>22.6566666666667</v>
      </c>
      <c r="I1281">
        <f>IFERROR(VLOOKUP(A1281,[5]数据处理!$A:$B,2,0),0)</f>
        <v>0</v>
      </c>
      <c r="J1281" s="30">
        <f>IFERROR(VLOOKUP(A1281,[5]数据处理!$A:$D,4,0),0)</f>
        <v>20</v>
      </c>
      <c r="K1281" s="30">
        <f>IFERROR(VLOOKUP(A1281,[5]数据处理!$A:$E,5,0),0)</f>
        <v>0</v>
      </c>
      <c r="L1281" s="30">
        <f>IFERROR(VLOOKUP(A1281,[5]数据处理!$A:$G,7,0),0)</f>
        <v>0</v>
      </c>
      <c r="M1281">
        <f t="shared" si="324"/>
        <v>20</v>
      </c>
      <c r="N1281">
        <f>IFERROR(VLOOKUP(A1281,[5]数据处理!$A:$C,3,0),0)</f>
        <v>0</v>
      </c>
      <c r="O1281">
        <f>IFERROR(VLOOKUP($A1281,[5]数据处理!$A:$N,14,0),0)</f>
        <v>0</v>
      </c>
      <c r="P1281">
        <f>IFERROR(VLOOKUP($A1281,[3]库存报告使用数据!$A$1:$B$65536,2,0),"")</f>
        <v>3252</v>
      </c>
      <c r="Q1281">
        <f>IFERROR(VLOOKUP($A1281,[3]库存报告使用数据!$A$1:$E$65536,5,0),"")</f>
        <v>1470</v>
      </c>
      <c r="R1281">
        <f>IFERROR(VLOOKUP($A1281,[3]库存报告使用数据!$A$1:$H$65536,8,0),"")</f>
        <v>3879</v>
      </c>
      <c r="S1281">
        <f>IFERROR(VLOOKUP($A1281,[3]库存报告使用数据!$A$1:$K$65536,11,0),"")</f>
        <v>0</v>
      </c>
      <c r="T1281">
        <f>IFERROR(VLOOKUP($A1281,[3]库存报告使用数据!$A$1:$C$65536,3,0),"")</f>
        <v>6</v>
      </c>
      <c r="U1281">
        <f>IFERROR(VLOOKUP($A1281,[3]库存报告使用数据!$A$1:$F$65536,6,0),"")</f>
        <v>6</v>
      </c>
      <c r="V1281">
        <f>IFERROR(VLOOKUP($A1281,[3]库存报告使用数据!$A$1:$I$65536,9,0),"")</f>
        <v>12</v>
      </c>
      <c r="W1281">
        <f>IFERROR(VLOOKUP($A1281,[3]库存报告使用数据!$A$1:$L$65536,12,0),"")</f>
        <v>0</v>
      </c>
      <c r="X1281" s="20">
        <f t="shared" si="325"/>
        <v>0.0018450184501845</v>
      </c>
      <c r="Y1281" s="20">
        <f t="shared" si="326"/>
        <v>0.00408163265306122</v>
      </c>
      <c r="Z1281" s="20">
        <f t="shared" si="327"/>
        <v>0.00309358081979892</v>
      </c>
      <c r="AA1281" s="20" t="str">
        <f t="shared" si="328"/>
        <v/>
      </c>
      <c r="AB1281">
        <f>IFERROR(VLOOKUP($A1281,[3]库存报告使用数据!$A$1:$D$65536,4,0),"")</f>
        <v>0.48</v>
      </c>
      <c r="AC1281">
        <f>IFERROR(VLOOKUP($A1281,[3]库存报告使用数据!$A$1:$G$65536,7,0),"")</f>
        <v>0.96</v>
      </c>
      <c r="AD1281">
        <f>IFERROR(VLOOKUP($A1281,[3]库存报告使用数据!$A$1:$J$65536,10,0),"")</f>
        <v>2.33</v>
      </c>
      <c r="AE1281">
        <f>IFERROR(VLOOKUP($A1281,[3]库存报告使用数据!$A$1:$M$65536,13,0),"")</f>
        <v>0</v>
      </c>
      <c r="AF1281" s="20">
        <f t="shared" si="329"/>
        <v>0.0042371634544652</v>
      </c>
      <c r="AG1281" s="20">
        <f t="shared" si="330"/>
        <v>0.0084743269089304</v>
      </c>
      <c r="AH1281" s="20">
        <f t="shared" si="331"/>
        <v>0.102839488009416</v>
      </c>
      <c r="AI1281" s="20" t="str">
        <f t="shared" si="332"/>
        <v/>
      </c>
      <c r="AJ1281">
        <f>IFERROR(VLOOKUP($B1281,[4]库存报告使用数据!$A$1:$B$65536,2,0),0)</f>
        <v>17</v>
      </c>
      <c r="AK1281">
        <f>IFERROR(VLOOKUP($B1281,[4]库存报告使用数据!$A$1:$C$65536,3,0),)</f>
        <v>25</v>
      </c>
      <c r="AL1281">
        <f>IFERROR(VLOOKUP($B1281,[4]库存报告使用数据!$A$1:$D$65536,4,0),)</f>
        <v>0</v>
      </c>
      <c r="AM1281">
        <f>IFERROR(VLOOKUP($B1281,[4]库存报告使用数据!$A$1:$E$65536,5,0),)</f>
        <v>16</v>
      </c>
      <c r="AN1281" s="20">
        <f t="shared" si="333"/>
        <v>0.294117647058824</v>
      </c>
      <c r="AO1281" s="20">
        <f t="shared" si="334"/>
        <v>0.2</v>
      </c>
      <c r="AP1281" s="20" t="str">
        <f t="shared" si="335"/>
        <v/>
      </c>
      <c r="AQ1281" s="20">
        <f t="shared" si="336"/>
        <v>0.0625</v>
      </c>
      <c r="AR1281" s="32">
        <f t="shared" si="337"/>
        <v>0.714285714285714</v>
      </c>
      <c r="AS1281" s="32">
        <f t="shared" si="338"/>
        <v>42.8571428571429</v>
      </c>
      <c r="AT1281" s="32">
        <f t="shared" si="339"/>
        <v>-22.8571428571429</v>
      </c>
      <c r="AU1281" s="28">
        <f t="shared" si="340"/>
        <v>28</v>
      </c>
      <c r="AV1281" s="34">
        <f>IFERROR(时间!$B$4+AU1281,"上周无销量")</f>
        <v>43311</v>
      </c>
    </row>
    <row r="1282" spans="1:48">
      <c r="A1282" s="18" t="s">
        <v>1327</v>
      </c>
      <c r="B1282" t="str">
        <f>VLOOKUP(A1282,'[1]sku-asin（子）'!$A:$B,2,0)</f>
        <v>B07CM1YWXC</v>
      </c>
      <c r="C1282" t="str">
        <f>VLOOKUP(A1282,'[1]子sku-父sku'!$A:$B,2,0)</f>
        <v>RE-YZ-BEBD001</v>
      </c>
      <c r="D1282" s="28">
        <f>IFERROR(VLOOKUP(A1282,[2]库存报告使用数据处理!$A:$C,3,0),0)</f>
        <v>7</v>
      </c>
      <c r="E1282" s="28">
        <f>IFERROR(VLOOKUP(A1282,[2]库存报告使用数据处理!$A:$D,4,0),0)</f>
        <v>4</v>
      </c>
      <c r="F1282" s="28">
        <f>IFERROR(VLOOKUP(A1282,[2]库存报告使用数据处理!$A:$E,5,0),0)</f>
        <v>2</v>
      </c>
      <c r="G1282" s="28">
        <f>IFERROR(VLOOKUP(A1282,[2]库存报告使用数据处理!$A:$F,6,0),0)</f>
        <v>4</v>
      </c>
      <c r="H1282" s="29">
        <f>IFERROR(VLOOKUP(A1282,[2]库存报告使用数据处理!$A:$G,7,0),0)</f>
        <v>22.0488235294118</v>
      </c>
      <c r="I1282">
        <f>IFERROR(VLOOKUP(A1282,[5]数据处理!$A:$B,2,0),0)</f>
        <v>0</v>
      </c>
      <c r="J1282" s="30">
        <f>IFERROR(VLOOKUP(A1282,[5]数据处理!$A:$D,4,0),0)</f>
        <v>10</v>
      </c>
      <c r="K1282" s="30">
        <f>IFERROR(VLOOKUP(A1282,[5]数据处理!$A:$E,5,0),0)</f>
        <v>0</v>
      </c>
      <c r="L1282" s="30">
        <f>IFERROR(VLOOKUP(A1282,[5]数据处理!$A:$G,7,0),0)</f>
        <v>0</v>
      </c>
      <c r="M1282">
        <f t="shared" si="324"/>
        <v>10</v>
      </c>
      <c r="N1282">
        <f>IFERROR(VLOOKUP(A1282,[5]数据处理!$A:$C,3,0),0)</f>
        <v>2</v>
      </c>
      <c r="O1282">
        <f>IFERROR(VLOOKUP($A1282,[5]数据处理!$A:$N,14,0),0)</f>
        <v>0</v>
      </c>
      <c r="P1282">
        <f>IFERROR(VLOOKUP($A1282,[3]库存报告使用数据!$A$1:$B$65536,2,0),"")</f>
        <v>0</v>
      </c>
      <c r="Q1282">
        <f>IFERROR(VLOOKUP($A1282,[3]库存报告使用数据!$A$1:$E$65536,5,0),"")</f>
        <v>2509</v>
      </c>
      <c r="R1282">
        <f>IFERROR(VLOOKUP($A1282,[3]库存报告使用数据!$A$1:$H$65536,8,0),"")</f>
        <v>7583</v>
      </c>
      <c r="S1282">
        <f>IFERROR(VLOOKUP($A1282,[3]库存报告使用数据!$A$1:$K$65536,11,0),"")</f>
        <v>0</v>
      </c>
      <c r="T1282">
        <f>IFERROR(VLOOKUP($A1282,[3]库存报告使用数据!$A$1:$C$65536,3,0),"")</f>
        <v>0</v>
      </c>
      <c r="U1282">
        <f>IFERROR(VLOOKUP($A1282,[3]库存报告使用数据!$A$1:$F$65536,6,0),"")</f>
        <v>9</v>
      </c>
      <c r="V1282">
        <f>IFERROR(VLOOKUP($A1282,[3]库存报告使用数据!$A$1:$I$65536,9,0),"")</f>
        <v>18</v>
      </c>
      <c r="W1282">
        <f>IFERROR(VLOOKUP($A1282,[3]库存报告使用数据!$A$1:$L$65536,12,0),"")</f>
        <v>0</v>
      </c>
      <c r="X1282" s="20" t="str">
        <f t="shared" si="325"/>
        <v/>
      </c>
      <c r="Y1282" s="20">
        <f t="shared" si="326"/>
        <v>0.00358708648864089</v>
      </c>
      <c r="Z1282" s="20">
        <f t="shared" si="327"/>
        <v>0.00237373071343795</v>
      </c>
      <c r="AA1282" s="20" t="str">
        <f t="shared" si="328"/>
        <v/>
      </c>
      <c r="AB1282">
        <f>IFERROR(VLOOKUP($A1282,[3]库存报告使用数据!$A$1:$D$65536,4,0),"")</f>
        <v>0</v>
      </c>
      <c r="AC1282">
        <f>IFERROR(VLOOKUP($A1282,[3]库存报告使用数据!$A$1:$G$65536,7,0),"")</f>
        <v>1.79</v>
      </c>
      <c r="AD1282">
        <f>IFERROR(VLOOKUP($A1282,[3]库存报告使用数据!$A$1:$J$65536,10,0),"")</f>
        <v>3.62</v>
      </c>
      <c r="AE1282">
        <f>IFERROR(VLOOKUP($A1282,[3]库存报告使用数据!$A$1:$M$65536,13,0),"")</f>
        <v>0</v>
      </c>
      <c r="AF1282" s="20" t="str">
        <f t="shared" si="329"/>
        <v/>
      </c>
      <c r="AG1282" s="20">
        <f t="shared" si="330"/>
        <v>0.0202958674599151</v>
      </c>
      <c r="AH1282" s="20">
        <f t="shared" si="331"/>
        <v>0.082090547714964</v>
      </c>
      <c r="AI1282" s="20" t="str">
        <f t="shared" si="332"/>
        <v/>
      </c>
      <c r="AJ1282">
        <f>IFERROR(VLOOKUP($B1282,[4]库存报告使用数据!$A$1:$B$65536,2,0),0)</f>
        <v>41</v>
      </c>
      <c r="AK1282">
        <f>IFERROR(VLOOKUP($B1282,[4]库存报告使用数据!$A$1:$C$65536,3,0),)</f>
        <v>31</v>
      </c>
      <c r="AL1282">
        <f>IFERROR(VLOOKUP($B1282,[4]库存报告使用数据!$A$1:$D$65536,4,0),)</f>
        <v>11</v>
      </c>
      <c r="AM1282">
        <f>IFERROR(VLOOKUP($B1282,[4]库存报告使用数据!$A$1:$E$65536,5,0),)</f>
        <v>43</v>
      </c>
      <c r="AN1282" s="20">
        <f t="shared" si="333"/>
        <v>0.170731707317073</v>
      </c>
      <c r="AO1282" s="20">
        <f t="shared" si="334"/>
        <v>0.129032258064516</v>
      </c>
      <c r="AP1282" s="20">
        <f t="shared" si="335"/>
        <v>0.181818181818182</v>
      </c>
      <c r="AQ1282" s="20">
        <f t="shared" si="336"/>
        <v>0.0930232558139535</v>
      </c>
      <c r="AR1282" s="32">
        <f t="shared" si="337"/>
        <v>1</v>
      </c>
      <c r="AS1282" s="32">
        <f t="shared" si="338"/>
        <v>60</v>
      </c>
      <c r="AT1282" s="32">
        <f t="shared" si="339"/>
        <v>-50</v>
      </c>
      <c r="AU1282" s="28">
        <f t="shared" si="340"/>
        <v>10</v>
      </c>
      <c r="AV1282" s="34">
        <f>IFERROR(时间!$B$4+AU1282,"上周无销量")</f>
        <v>43293</v>
      </c>
    </row>
    <row r="1283" spans="1:48">
      <c r="A1283" s="18" t="s">
        <v>1328</v>
      </c>
      <c r="B1283" t="str">
        <f>VLOOKUP(A1283,'[1]sku-asin（子）'!$A:$B,2,0)</f>
        <v>B07CM8ZCFY</v>
      </c>
      <c r="C1283" t="str">
        <f>VLOOKUP(A1283,'[1]子sku-父sku'!$A:$B,2,0)</f>
        <v>RE-YZ-BEBD001</v>
      </c>
      <c r="D1283" s="28">
        <f>IFERROR(VLOOKUP(A1283,[2]库存报告使用数据处理!$A:$C,3,0),0)</f>
        <v>3</v>
      </c>
      <c r="E1283" s="28">
        <f>IFERROR(VLOOKUP(A1283,[2]库存报告使用数据处理!$A:$D,4,0),0)</f>
        <v>6</v>
      </c>
      <c r="F1283" s="28">
        <f>IFERROR(VLOOKUP(A1283,[2]库存报告使用数据处理!$A:$E,5,0),0)</f>
        <v>2</v>
      </c>
      <c r="G1283" s="28">
        <f>IFERROR(VLOOKUP(A1283,[2]库存报告使用数据处理!$A:$F,6,0),0)</f>
        <v>3</v>
      </c>
      <c r="H1283" s="29">
        <f>IFERROR(VLOOKUP(A1283,[2]库存报告使用数据处理!$A:$G,7,0),0)</f>
        <v>22.7042857142857</v>
      </c>
      <c r="I1283">
        <f>IFERROR(VLOOKUP(A1283,[5]数据处理!$A:$B,2,0),0)</f>
        <v>10</v>
      </c>
      <c r="J1283" s="30">
        <f>IFERROR(VLOOKUP(A1283,[5]数据处理!$A:$D,4,0),0)</f>
        <v>5</v>
      </c>
      <c r="K1283" s="30">
        <f>IFERROR(VLOOKUP(A1283,[5]数据处理!$A:$E,5,0),0)</f>
        <v>0</v>
      </c>
      <c r="L1283" s="30">
        <f>IFERROR(VLOOKUP(A1283,[5]数据处理!$A:$G,7,0),0)</f>
        <v>0</v>
      </c>
      <c r="M1283">
        <f t="shared" si="324"/>
        <v>15</v>
      </c>
      <c r="N1283">
        <f>IFERROR(VLOOKUP(A1283,[5]数据处理!$A:$C,3,0),0)</f>
        <v>0</v>
      </c>
      <c r="O1283">
        <f>IFERROR(VLOOKUP($A1283,[5]数据处理!$A:$N,14,0),0)</f>
        <v>0</v>
      </c>
      <c r="P1283">
        <f>IFERROR(VLOOKUP($A1283,[3]库存报告使用数据!$A$1:$B$65536,2,0),"")</f>
        <v>77</v>
      </c>
      <c r="Q1283">
        <f>IFERROR(VLOOKUP($A1283,[3]库存报告使用数据!$A$1:$E$65536,5,0),"")</f>
        <v>858</v>
      </c>
      <c r="R1283">
        <f>IFERROR(VLOOKUP($A1283,[3]库存报告使用数据!$A$1:$H$65536,8,0),"")</f>
        <v>2695</v>
      </c>
      <c r="S1283">
        <f>IFERROR(VLOOKUP($A1283,[3]库存报告使用数据!$A$1:$K$65536,11,0),"")</f>
        <v>36</v>
      </c>
      <c r="T1283">
        <f>IFERROR(VLOOKUP($A1283,[3]库存报告使用数据!$A$1:$C$65536,3,0),"")</f>
        <v>0</v>
      </c>
      <c r="U1283">
        <f>IFERROR(VLOOKUP($A1283,[3]库存报告使用数据!$A$1:$F$65536,6,0),"")</f>
        <v>3</v>
      </c>
      <c r="V1283">
        <f>IFERROR(VLOOKUP($A1283,[3]库存报告使用数据!$A$1:$I$65536,9,0),"")</f>
        <v>9</v>
      </c>
      <c r="W1283">
        <f>IFERROR(VLOOKUP($A1283,[3]库存报告使用数据!$A$1:$L$65536,12,0),"")</f>
        <v>0</v>
      </c>
      <c r="X1283" s="20">
        <f t="shared" si="325"/>
        <v>0</v>
      </c>
      <c r="Y1283" s="20">
        <f t="shared" si="326"/>
        <v>0.0034965034965035</v>
      </c>
      <c r="Z1283" s="20">
        <f t="shared" si="327"/>
        <v>0.00333951762523191</v>
      </c>
      <c r="AA1283" s="20">
        <f t="shared" si="328"/>
        <v>0</v>
      </c>
      <c r="AB1283">
        <f>IFERROR(VLOOKUP($A1283,[3]库存报告使用数据!$A$1:$D$65536,4,0),"")</f>
        <v>0</v>
      </c>
      <c r="AC1283">
        <f>IFERROR(VLOOKUP($A1283,[3]库存报告使用数据!$A$1:$G$65536,7,0),"")</f>
        <v>0.51</v>
      </c>
      <c r="AD1283">
        <f>IFERROR(VLOOKUP($A1283,[3]库存报告使用数据!$A$1:$J$65536,10,0),"")</f>
        <v>1.7</v>
      </c>
      <c r="AE1283">
        <f>IFERROR(VLOOKUP($A1283,[3]库存报告使用数据!$A$1:$M$65536,13,0),"")</f>
        <v>0</v>
      </c>
      <c r="AF1283" s="20" t="str">
        <f t="shared" si="329"/>
        <v/>
      </c>
      <c r="AG1283" s="20">
        <f t="shared" si="330"/>
        <v>0.00374378657270497</v>
      </c>
      <c r="AH1283" s="20">
        <f t="shared" si="331"/>
        <v>0.0374378657270497</v>
      </c>
      <c r="AI1283" s="20" t="str">
        <f t="shared" si="332"/>
        <v/>
      </c>
      <c r="AJ1283">
        <f>IFERROR(VLOOKUP($B1283,[4]库存报告使用数据!$A$1:$B$65536,2,0),0)</f>
        <v>62</v>
      </c>
      <c r="AK1283">
        <f>IFERROR(VLOOKUP($B1283,[4]库存报告使用数据!$A$1:$C$65536,3,0),)</f>
        <v>52</v>
      </c>
      <c r="AL1283">
        <f>IFERROR(VLOOKUP($B1283,[4]库存报告使用数据!$A$1:$D$65536,4,0),)</f>
        <v>29</v>
      </c>
      <c r="AM1283">
        <f>IFERROR(VLOOKUP($B1283,[4]库存报告使用数据!$A$1:$E$65536,5,0),)</f>
        <v>78</v>
      </c>
      <c r="AN1283" s="20">
        <f t="shared" si="333"/>
        <v>0.0483870967741935</v>
      </c>
      <c r="AO1283" s="20">
        <f t="shared" si="334"/>
        <v>0.115384615384615</v>
      </c>
      <c r="AP1283" s="20">
        <f t="shared" si="335"/>
        <v>0.0689655172413793</v>
      </c>
      <c r="AQ1283" s="20">
        <f t="shared" si="336"/>
        <v>0.0384615384615385</v>
      </c>
      <c r="AR1283" s="32">
        <f t="shared" si="337"/>
        <v>0.428571428571429</v>
      </c>
      <c r="AS1283" s="32">
        <f t="shared" si="338"/>
        <v>25.7142857142857</v>
      </c>
      <c r="AT1283" s="32">
        <f t="shared" si="339"/>
        <v>-10.7142857142857</v>
      </c>
      <c r="AU1283" s="28">
        <f t="shared" si="340"/>
        <v>35</v>
      </c>
      <c r="AV1283" s="34">
        <f>IFERROR(时间!$B$4+AU1283,"上周无销量")</f>
        <v>43318</v>
      </c>
    </row>
    <row r="1284" spans="1:48">
      <c r="A1284" s="18" t="s">
        <v>1329</v>
      </c>
      <c r="B1284" t="str">
        <f>VLOOKUP(A1284,'[1]sku-asin（子）'!$A:$B,2,0)</f>
        <v>B07CM45YQN</v>
      </c>
      <c r="C1284" t="str">
        <f>VLOOKUP(A1284,'[1]子sku-父sku'!$A:$B,2,0)</f>
        <v>RE-YZ-BECS186</v>
      </c>
      <c r="D1284" s="28">
        <f>IFERROR(VLOOKUP(A1284,[2]库存报告使用数据处理!$A:$C,3,0),0)</f>
        <v>1</v>
      </c>
      <c r="E1284" s="28">
        <f>IFERROR(VLOOKUP(A1284,[2]库存报告使用数据处理!$A:$D,4,0),0)</f>
        <v>0</v>
      </c>
      <c r="F1284" s="28">
        <f>IFERROR(VLOOKUP(A1284,[2]库存报告使用数据处理!$A:$E,5,0),0)</f>
        <v>0</v>
      </c>
      <c r="G1284" s="28">
        <f>IFERROR(VLOOKUP(A1284,[2]库存报告使用数据处理!$A:$F,6,0),0)</f>
        <v>0</v>
      </c>
      <c r="H1284" s="29">
        <f>IFERROR(VLOOKUP(A1284,[2]库存报告使用数据处理!$A:$G,7,0),0)</f>
        <v>13.99</v>
      </c>
      <c r="I1284">
        <f>IFERROR(VLOOKUP(A1284,[5]数据处理!$A:$B,2,0),0)</f>
        <v>0</v>
      </c>
      <c r="J1284" s="30">
        <f>IFERROR(VLOOKUP(A1284,[5]数据处理!$A:$D,4,0),0)</f>
        <v>0</v>
      </c>
      <c r="K1284" s="30">
        <f>IFERROR(VLOOKUP(A1284,[5]数据处理!$A:$E,5,0),0)</f>
        <v>0</v>
      </c>
      <c r="L1284" s="30">
        <f>IFERROR(VLOOKUP(A1284,[5]数据处理!$A:$G,7,0),0)</f>
        <v>0</v>
      </c>
      <c r="M1284">
        <f t="shared" si="324"/>
        <v>0</v>
      </c>
      <c r="N1284">
        <f>IFERROR(VLOOKUP(A1284,[5]数据处理!$A:$C,3,0),0)</f>
        <v>0</v>
      </c>
      <c r="O1284">
        <f>IFERROR(VLOOKUP($A1284,[5]数据处理!$A:$N,14,0),0)</f>
        <v>0</v>
      </c>
      <c r="P1284" t="str">
        <f>IFERROR(VLOOKUP($A1284,[3]库存报告使用数据!$A$1:$B$65536,2,0),"")</f>
        <v/>
      </c>
      <c r="Q1284" t="str">
        <f>IFERROR(VLOOKUP($A1284,[3]库存报告使用数据!$A$1:$E$65536,5,0),"")</f>
        <v/>
      </c>
      <c r="R1284" t="str">
        <f>IFERROR(VLOOKUP($A1284,[3]库存报告使用数据!$A$1:$H$65536,8,0),"")</f>
        <v/>
      </c>
      <c r="S1284" t="str">
        <f>IFERROR(VLOOKUP($A1284,[3]库存报告使用数据!$A$1:$K$65536,11,0),"")</f>
        <v/>
      </c>
      <c r="T1284" t="str">
        <f>IFERROR(VLOOKUP($A1284,[3]库存报告使用数据!$A$1:$C$65536,3,0),"")</f>
        <v/>
      </c>
      <c r="U1284" t="str">
        <f>IFERROR(VLOOKUP($A1284,[3]库存报告使用数据!$A$1:$F$65536,6,0),"")</f>
        <v/>
      </c>
      <c r="V1284" t="str">
        <f>IFERROR(VLOOKUP($A1284,[3]库存报告使用数据!$A$1:$I$65536,9,0),"")</f>
        <v/>
      </c>
      <c r="W1284" t="str">
        <f>IFERROR(VLOOKUP($A1284,[3]库存报告使用数据!$A$1:$L$65536,12,0),"")</f>
        <v/>
      </c>
      <c r="X1284" s="20" t="str">
        <f t="shared" si="325"/>
        <v/>
      </c>
      <c r="Y1284" s="20" t="str">
        <f t="shared" si="326"/>
        <v/>
      </c>
      <c r="Z1284" s="20" t="str">
        <f t="shared" si="327"/>
        <v/>
      </c>
      <c r="AA1284" s="20" t="str">
        <f t="shared" si="328"/>
        <v/>
      </c>
      <c r="AB1284" t="str">
        <f>IFERROR(VLOOKUP($A1284,[3]库存报告使用数据!$A$1:$D$65536,4,0),"")</f>
        <v/>
      </c>
      <c r="AC1284" t="str">
        <f>IFERROR(VLOOKUP($A1284,[3]库存报告使用数据!$A$1:$G$65536,7,0),"")</f>
        <v/>
      </c>
      <c r="AD1284" t="str">
        <f>IFERROR(VLOOKUP($A1284,[3]库存报告使用数据!$A$1:$J$65536,10,0),"")</f>
        <v/>
      </c>
      <c r="AE1284" t="str">
        <f>IFERROR(VLOOKUP($A1284,[3]库存报告使用数据!$A$1:$M$65536,13,0),"")</f>
        <v/>
      </c>
      <c r="AF1284" s="20" t="str">
        <f t="shared" si="329"/>
        <v/>
      </c>
      <c r="AG1284" s="20" t="str">
        <f t="shared" si="330"/>
        <v/>
      </c>
      <c r="AH1284" s="20" t="str">
        <f t="shared" si="331"/>
        <v/>
      </c>
      <c r="AI1284" s="20" t="str">
        <f t="shared" si="332"/>
        <v/>
      </c>
      <c r="AJ1284">
        <f>IFERROR(VLOOKUP($B1284,[4]库存报告使用数据!$A$1:$B$65536,2,0),0)</f>
        <v>0</v>
      </c>
      <c r="AK1284">
        <f>IFERROR(VLOOKUP($B1284,[4]库存报告使用数据!$A$1:$C$65536,3,0),)</f>
        <v>0</v>
      </c>
      <c r="AL1284">
        <f>IFERROR(VLOOKUP($B1284,[4]库存报告使用数据!$A$1:$D$65536,4,0),)</f>
        <v>0</v>
      </c>
      <c r="AM1284">
        <f>IFERROR(VLOOKUP($B1284,[4]库存报告使用数据!$A$1:$E$65536,5,0),)</f>
        <v>0</v>
      </c>
      <c r="AN1284" s="20" t="str">
        <f t="shared" si="333"/>
        <v/>
      </c>
      <c r="AO1284" s="20" t="str">
        <f t="shared" si="334"/>
        <v/>
      </c>
      <c r="AP1284" s="20" t="str">
        <f t="shared" si="335"/>
        <v/>
      </c>
      <c r="AQ1284" s="20" t="str">
        <f t="shared" si="336"/>
        <v/>
      </c>
      <c r="AR1284" s="32">
        <f t="shared" si="337"/>
        <v>0.142857142857143</v>
      </c>
      <c r="AS1284" s="32">
        <f t="shared" si="338"/>
        <v>8.57142857142857</v>
      </c>
      <c r="AT1284" s="32">
        <f t="shared" si="339"/>
        <v>-8.57142857142857</v>
      </c>
      <c r="AU1284" s="28">
        <f t="shared" si="340"/>
        <v>0</v>
      </c>
      <c r="AV1284" s="34">
        <f>IFERROR(时间!$B$4+AU1284,"上周无销量")</f>
        <v>43283</v>
      </c>
    </row>
    <row r="1285" spans="1:48">
      <c r="A1285" s="18" t="s">
        <v>1330</v>
      </c>
      <c r="B1285" t="str">
        <f>VLOOKUP(A1285,'[1]sku-asin（子）'!$A:$B,2,0)</f>
        <v>B07CM1XTVY</v>
      </c>
      <c r="C1285" t="str">
        <f>VLOOKUP(A1285,'[1]子sku-父sku'!$A:$B,2,0)</f>
        <v>RE-YZ-BECS186</v>
      </c>
      <c r="D1285" s="28">
        <f>IFERROR(VLOOKUP(A1285,[2]库存报告使用数据处理!$A:$C,3,0),0)</f>
        <v>0</v>
      </c>
      <c r="E1285" s="28">
        <f>IFERROR(VLOOKUP(A1285,[2]库存报告使用数据处理!$A:$D,4,0),0)</f>
        <v>0</v>
      </c>
      <c r="F1285" s="28">
        <f>IFERROR(VLOOKUP(A1285,[2]库存报告使用数据处理!$A:$E,5,0),0)</f>
        <v>0</v>
      </c>
      <c r="G1285" s="28">
        <f>IFERROR(VLOOKUP(A1285,[2]库存报告使用数据处理!$A:$F,6,0),0)</f>
        <v>0</v>
      </c>
      <c r="H1285" s="29">
        <f>IFERROR(VLOOKUP(A1285,[2]库存报告使用数据处理!$A:$G,7,0),0)</f>
        <v>0</v>
      </c>
      <c r="I1285">
        <f>IFERROR(VLOOKUP(A1285,[5]数据处理!$A:$B,2,0),0)</f>
        <v>0</v>
      </c>
      <c r="J1285" s="30">
        <f>IFERROR(VLOOKUP(A1285,[5]数据处理!$A:$D,4,0),0)</f>
        <v>0</v>
      </c>
      <c r="K1285" s="30">
        <f>IFERROR(VLOOKUP(A1285,[5]数据处理!$A:$E,5,0),0)</f>
        <v>0</v>
      </c>
      <c r="L1285" s="30">
        <f>IFERROR(VLOOKUP(A1285,[5]数据处理!$A:$G,7,0),0)</f>
        <v>0</v>
      </c>
      <c r="M1285">
        <f t="shared" si="324"/>
        <v>0</v>
      </c>
      <c r="N1285">
        <f>IFERROR(VLOOKUP(A1285,[5]数据处理!$A:$C,3,0),0)</f>
        <v>0</v>
      </c>
      <c r="O1285">
        <f>IFERROR(VLOOKUP($A1285,[5]数据处理!$A:$N,14,0),0)</f>
        <v>0</v>
      </c>
      <c r="P1285" t="str">
        <f>IFERROR(VLOOKUP($A1285,[3]库存报告使用数据!$A$1:$B$65536,2,0),"")</f>
        <v/>
      </c>
      <c r="Q1285" t="str">
        <f>IFERROR(VLOOKUP($A1285,[3]库存报告使用数据!$A$1:$E$65536,5,0),"")</f>
        <v/>
      </c>
      <c r="R1285" t="str">
        <f>IFERROR(VLOOKUP($A1285,[3]库存报告使用数据!$A$1:$H$65536,8,0),"")</f>
        <v/>
      </c>
      <c r="S1285" t="str">
        <f>IFERROR(VLOOKUP($A1285,[3]库存报告使用数据!$A$1:$K$65536,11,0),"")</f>
        <v/>
      </c>
      <c r="T1285" t="str">
        <f>IFERROR(VLOOKUP($A1285,[3]库存报告使用数据!$A$1:$C$65536,3,0),"")</f>
        <v/>
      </c>
      <c r="U1285" t="str">
        <f>IFERROR(VLOOKUP($A1285,[3]库存报告使用数据!$A$1:$F$65536,6,0),"")</f>
        <v/>
      </c>
      <c r="V1285" t="str">
        <f>IFERROR(VLOOKUP($A1285,[3]库存报告使用数据!$A$1:$I$65536,9,0),"")</f>
        <v/>
      </c>
      <c r="W1285" t="str">
        <f>IFERROR(VLOOKUP($A1285,[3]库存报告使用数据!$A$1:$L$65536,12,0),"")</f>
        <v/>
      </c>
      <c r="X1285" s="20" t="str">
        <f t="shared" si="325"/>
        <v/>
      </c>
      <c r="Y1285" s="20" t="str">
        <f t="shared" si="326"/>
        <v/>
      </c>
      <c r="Z1285" s="20" t="str">
        <f t="shared" si="327"/>
        <v/>
      </c>
      <c r="AA1285" s="20" t="str">
        <f t="shared" si="328"/>
        <v/>
      </c>
      <c r="AB1285" t="str">
        <f>IFERROR(VLOOKUP($A1285,[3]库存报告使用数据!$A$1:$D$65536,4,0),"")</f>
        <v/>
      </c>
      <c r="AC1285" t="str">
        <f>IFERROR(VLOOKUP($A1285,[3]库存报告使用数据!$A$1:$G$65536,7,0),"")</f>
        <v/>
      </c>
      <c r="AD1285" t="str">
        <f>IFERROR(VLOOKUP($A1285,[3]库存报告使用数据!$A$1:$J$65536,10,0),"")</f>
        <v/>
      </c>
      <c r="AE1285" t="str">
        <f>IFERROR(VLOOKUP($A1285,[3]库存报告使用数据!$A$1:$M$65536,13,0),"")</f>
        <v/>
      </c>
      <c r="AF1285" s="20" t="str">
        <f t="shared" si="329"/>
        <v/>
      </c>
      <c r="AG1285" s="20" t="str">
        <f t="shared" si="330"/>
        <v/>
      </c>
      <c r="AH1285" s="20" t="str">
        <f t="shared" si="331"/>
        <v/>
      </c>
      <c r="AI1285" s="20" t="str">
        <f t="shared" si="332"/>
        <v/>
      </c>
      <c r="AJ1285">
        <f>IFERROR(VLOOKUP($B1285,[4]库存报告使用数据!$A$1:$B$65536,2,0),0)</f>
        <v>0</v>
      </c>
      <c r="AK1285">
        <f>IFERROR(VLOOKUP($B1285,[4]库存报告使用数据!$A$1:$C$65536,3,0),)</f>
        <v>0</v>
      </c>
      <c r="AL1285">
        <f>IFERROR(VLOOKUP($B1285,[4]库存报告使用数据!$A$1:$D$65536,4,0),)</f>
        <v>0</v>
      </c>
      <c r="AM1285">
        <f>IFERROR(VLOOKUP($B1285,[4]库存报告使用数据!$A$1:$E$65536,5,0),)</f>
        <v>0</v>
      </c>
      <c r="AN1285" s="20" t="str">
        <f t="shared" si="333"/>
        <v/>
      </c>
      <c r="AO1285" s="20" t="str">
        <f t="shared" si="334"/>
        <v/>
      </c>
      <c r="AP1285" s="20" t="str">
        <f t="shared" si="335"/>
        <v/>
      </c>
      <c r="AQ1285" s="20" t="str">
        <f t="shared" si="336"/>
        <v/>
      </c>
      <c r="AR1285" s="32">
        <f t="shared" si="337"/>
        <v>0</v>
      </c>
      <c r="AS1285" s="32">
        <f t="shared" si="338"/>
        <v>0</v>
      </c>
      <c r="AT1285" s="32">
        <f t="shared" si="339"/>
        <v>0</v>
      </c>
      <c r="AU1285" s="28" t="str">
        <f t="shared" si="340"/>
        <v>库存为0</v>
      </c>
      <c r="AV1285" s="34" t="str">
        <f>IFERROR(时间!$B$4+AU1285,"上周无销量")</f>
        <v>上周无销量</v>
      </c>
    </row>
    <row r="1286" spans="1:48">
      <c r="A1286" s="18" t="s">
        <v>1331</v>
      </c>
      <c r="B1286" t="str">
        <f>VLOOKUP(A1286,'[1]sku-asin（子）'!$A:$B,2,0)</f>
        <v>B07CM64H12</v>
      </c>
      <c r="C1286" t="str">
        <f>VLOOKUP(A1286,'[1]子sku-父sku'!$A:$B,2,0)</f>
        <v>RE-YZ-BECS186</v>
      </c>
      <c r="D1286" s="28">
        <f>IFERROR(VLOOKUP(A1286,[2]库存报告使用数据处理!$A:$C,3,0),0)</f>
        <v>0</v>
      </c>
      <c r="E1286" s="28">
        <f>IFERROR(VLOOKUP(A1286,[2]库存报告使用数据处理!$A:$D,4,0),0)</f>
        <v>0</v>
      </c>
      <c r="F1286" s="28">
        <f>IFERROR(VLOOKUP(A1286,[2]库存报告使用数据处理!$A:$E,5,0),0)</f>
        <v>0</v>
      </c>
      <c r="G1286" s="28">
        <f>IFERROR(VLOOKUP(A1286,[2]库存报告使用数据处理!$A:$F,6,0),0)</f>
        <v>0</v>
      </c>
      <c r="H1286" s="29">
        <f>IFERROR(VLOOKUP(A1286,[2]库存报告使用数据处理!$A:$G,7,0),0)</f>
        <v>0</v>
      </c>
      <c r="I1286">
        <f>IFERROR(VLOOKUP(A1286,[5]数据处理!$A:$B,2,0),0)</f>
        <v>1</v>
      </c>
      <c r="J1286" s="30">
        <f>IFERROR(VLOOKUP(A1286,[5]数据处理!$A:$D,4,0),0)</f>
        <v>0</v>
      </c>
      <c r="K1286" s="30">
        <f>IFERROR(VLOOKUP(A1286,[5]数据处理!$A:$E,5,0),0)</f>
        <v>0</v>
      </c>
      <c r="L1286" s="30">
        <f>IFERROR(VLOOKUP(A1286,[5]数据处理!$A:$G,7,0),0)</f>
        <v>0</v>
      </c>
      <c r="M1286">
        <f t="shared" ref="M1286:M1349" si="341">SUM(I1286:L1286)</f>
        <v>1</v>
      </c>
      <c r="N1286">
        <f>IFERROR(VLOOKUP(A1286,[5]数据处理!$A:$C,3,0),0)</f>
        <v>0</v>
      </c>
      <c r="O1286">
        <f>IFERROR(VLOOKUP($A1286,[5]数据处理!$A:$N,14,0),0)</f>
        <v>0</v>
      </c>
      <c r="P1286" t="str">
        <f>IFERROR(VLOOKUP($A1286,[3]库存报告使用数据!$A$1:$B$65536,2,0),"")</f>
        <v/>
      </c>
      <c r="Q1286" t="str">
        <f>IFERROR(VLOOKUP($A1286,[3]库存报告使用数据!$A$1:$E$65536,5,0),"")</f>
        <v/>
      </c>
      <c r="R1286" t="str">
        <f>IFERROR(VLOOKUP($A1286,[3]库存报告使用数据!$A$1:$H$65536,8,0),"")</f>
        <v/>
      </c>
      <c r="S1286" t="str">
        <f>IFERROR(VLOOKUP($A1286,[3]库存报告使用数据!$A$1:$K$65536,11,0),"")</f>
        <v/>
      </c>
      <c r="T1286" t="str">
        <f>IFERROR(VLOOKUP($A1286,[3]库存报告使用数据!$A$1:$C$65536,3,0),"")</f>
        <v/>
      </c>
      <c r="U1286" t="str">
        <f>IFERROR(VLOOKUP($A1286,[3]库存报告使用数据!$A$1:$F$65536,6,0),"")</f>
        <v/>
      </c>
      <c r="V1286" t="str">
        <f>IFERROR(VLOOKUP($A1286,[3]库存报告使用数据!$A$1:$I$65536,9,0),"")</f>
        <v/>
      </c>
      <c r="W1286" t="str">
        <f>IFERROR(VLOOKUP($A1286,[3]库存报告使用数据!$A$1:$L$65536,12,0),"")</f>
        <v/>
      </c>
      <c r="X1286" s="20" t="str">
        <f t="shared" ref="X1286:X1349" si="342">IFERROR(T1286/P1286,"")</f>
        <v/>
      </c>
      <c r="Y1286" s="20" t="str">
        <f t="shared" ref="Y1286:Y1349" si="343">IFERROR(U1286/Q1286,"")</f>
        <v/>
      </c>
      <c r="Z1286" s="20" t="str">
        <f t="shared" ref="Z1286:Z1349" si="344">IFERROR(V1286/R1286,"")</f>
        <v/>
      </c>
      <c r="AA1286" s="20" t="str">
        <f t="shared" ref="AA1286:AA1349" si="345">IFERROR(W1286/S1286,"")</f>
        <v/>
      </c>
      <c r="AB1286" t="str">
        <f>IFERROR(VLOOKUP($A1286,[3]库存报告使用数据!$A$1:$D$65536,4,0),"")</f>
        <v/>
      </c>
      <c r="AC1286" t="str">
        <f>IFERROR(VLOOKUP($A1286,[3]库存报告使用数据!$A$1:$G$65536,7,0),"")</f>
        <v/>
      </c>
      <c r="AD1286" t="str">
        <f>IFERROR(VLOOKUP($A1286,[3]库存报告使用数据!$A$1:$J$65536,10,0),"")</f>
        <v/>
      </c>
      <c r="AE1286" t="str">
        <f>IFERROR(VLOOKUP($A1286,[3]库存报告使用数据!$A$1:$M$65536,13,0),"")</f>
        <v/>
      </c>
      <c r="AF1286" s="20" t="str">
        <f t="shared" ref="AF1286:AF1349" si="346">IF(OR(AB1286="",AB1286=0),"",IF(AND(D1286*$H1286=0,AB1286&gt;0),"无销售广告费为"&amp;AB1286,IFERROR(AB1286/(D1286*$H1286),0)))</f>
        <v/>
      </c>
      <c r="AG1286" s="20" t="str">
        <f t="shared" ref="AG1286:AG1349" si="347">IF(OR(AC1286="",AC1286=0),"",IF(AND(E1286*$H1286=0,AC1286&gt;0),"无销售广告费为"&amp;AC1286,IFERROR(AC1286/(E1286*$H1286),0)))</f>
        <v/>
      </c>
      <c r="AH1286" s="20" t="str">
        <f t="shared" ref="AH1286:AH1349" si="348">IF(OR(AD1286="",AD1286=0),"",IF(AND(F1286*$H1286=0,AD1286&gt;0),"无销售广告费为"&amp;AD1286,IFERROR(AD1286/(F1286*$H1286),0)))</f>
        <v/>
      </c>
      <c r="AI1286" s="20" t="str">
        <f t="shared" ref="AI1286:AI1349" si="349">IF(OR(AE1286="",AE1286=0),"",IF(AND(G1286*$H1286=0,AE1286&gt;0),"无销售广告费为"&amp;AE1286,IFERROR(AE1286/(G1286*$H1286),0)))</f>
        <v/>
      </c>
      <c r="AJ1286">
        <f>IFERROR(VLOOKUP($B1286,[4]库存报告使用数据!$A$1:$B$65536,2,0),0)</f>
        <v>3</v>
      </c>
      <c r="AK1286">
        <f>IFERROR(VLOOKUP($B1286,[4]库存报告使用数据!$A$1:$C$65536,3,0),)</f>
        <v>0</v>
      </c>
      <c r="AL1286">
        <f>IFERROR(VLOOKUP($B1286,[4]库存报告使用数据!$A$1:$D$65536,4,0),)</f>
        <v>0</v>
      </c>
      <c r="AM1286">
        <f>IFERROR(VLOOKUP($B1286,[4]库存报告使用数据!$A$1:$E$65536,5,0),)</f>
        <v>0</v>
      </c>
      <c r="AN1286" s="20">
        <f t="shared" ref="AN1286:AN1349" si="350">IFERROR(D1286/AJ1286,"")</f>
        <v>0</v>
      </c>
      <c r="AO1286" s="20" t="str">
        <f t="shared" ref="AO1286:AO1349" si="351">IFERROR(E1286/AK1286,"")</f>
        <v/>
      </c>
      <c r="AP1286" s="20" t="str">
        <f t="shared" ref="AP1286:AP1349" si="352">IFERROR(F1286/AL1286,"")</f>
        <v/>
      </c>
      <c r="AQ1286" s="20" t="str">
        <f t="shared" ref="AQ1286:AQ1349" si="353">IFERROR(G1286/AM1286,"")</f>
        <v/>
      </c>
      <c r="AR1286" s="32">
        <f t="shared" ref="AR1286:AR1349" si="354">IFERROR(D1286/7,"")</f>
        <v>0</v>
      </c>
      <c r="AS1286" s="32">
        <f t="shared" ref="AS1286:AS1349" si="355">IF(AR1286="","上周无销量",60*AR1286)</f>
        <v>0</v>
      </c>
      <c r="AT1286" s="32">
        <f t="shared" ref="AT1286:AT1349" si="356">IF(AS1286="上周无销量","上周无销量/总库存"&amp;M1286,M1286-AS1286)</f>
        <v>1</v>
      </c>
      <c r="AU1286" s="28" t="str">
        <f t="shared" ref="AU1286:AU1349" si="357">IF(AR1286="","库存为"&amp;M1286,IF(AS1286=0,"库存为"&amp;M1286,INT(M1286/AR1286)))</f>
        <v>库存为1</v>
      </c>
      <c r="AV1286" s="34" t="str">
        <f>IFERROR(时间!$B$4+AU1286,"上周无销量")</f>
        <v>上周无销量</v>
      </c>
    </row>
    <row r="1287" spans="1:48">
      <c r="A1287" s="18" t="s">
        <v>1332</v>
      </c>
      <c r="B1287" t="str">
        <f>VLOOKUP(A1287,'[1]sku-asin（子）'!$A:$B,2,0)</f>
        <v>B07CM256LT</v>
      </c>
      <c r="C1287" t="str">
        <f>VLOOKUP(A1287,'[1]子sku-父sku'!$A:$B,2,0)</f>
        <v>RE-YZ-BECS186</v>
      </c>
      <c r="D1287" s="28">
        <f>IFERROR(VLOOKUP(A1287,[2]库存报告使用数据处理!$A:$C,3,0),0)</f>
        <v>0</v>
      </c>
      <c r="E1287" s="28">
        <f>IFERROR(VLOOKUP(A1287,[2]库存报告使用数据处理!$A:$D,4,0),0)</f>
        <v>0</v>
      </c>
      <c r="F1287" s="28">
        <f>IFERROR(VLOOKUP(A1287,[2]库存报告使用数据处理!$A:$E,5,0),0)</f>
        <v>1</v>
      </c>
      <c r="G1287" s="28">
        <f>IFERROR(VLOOKUP(A1287,[2]库存报告使用数据处理!$A:$F,6,0),0)</f>
        <v>2</v>
      </c>
      <c r="H1287" s="29">
        <f>IFERROR(VLOOKUP(A1287,[2]库存报告使用数据处理!$A:$G,7,0),0)</f>
        <v>16.99</v>
      </c>
      <c r="I1287">
        <f>IFERROR(VLOOKUP(A1287,[5]数据处理!$A:$B,2,0),0)</f>
        <v>0</v>
      </c>
      <c r="J1287" s="30">
        <f>IFERROR(VLOOKUP(A1287,[5]数据处理!$A:$D,4,0),0)</f>
        <v>0</v>
      </c>
      <c r="K1287" s="30">
        <f>IFERROR(VLOOKUP(A1287,[5]数据处理!$A:$E,5,0),0)</f>
        <v>0</v>
      </c>
      <c r="L1287" s="30">
        <f>IFERROR(VLOOKUP(A1287,[5]数据处理!$A:$G,7,0),0)</f>
        <v>0</v>
      </c>
      <c r="M1287">
        <f t="shared" si="341"/>
        <v>0</v>
      </c>
      <c r="N1287">
        <f>IFERROR(VLOOKUP(A1287,[5]数据处理!$A:$C,3,0),0)</f>
        <v>0</v>
      </c>
      <c r="O1287">
        <f>IFERROR(VLOOKUP($A1287,[5]数据处理!$A:$N,14,0),0)</f>
        <v>0</v>
      </c>
      <c r="P1287" t="str">
        <f>IFERROR(VLOOKUP($A1287,[3]库存报告使用数据!$A$1:$B$65536,2,0),"")</f>
        <v/>
      </c>
      <c r="Q1287" t="str">
        <f>IFERROR(VLOOKUP($A1287,[3]库存报告使用数据!$A$1:$E$65536,5,0),"")</f>
        <v/>
      </c>
      <c r="R1287" t="str">
        <f>IFERROR(VLOOKUP($A1287,[3]库存报告使用数据!$A$1:$H$65536,8,0),"")</f>
        <v/>
      </c>
      <c r="S1287" t="str">
        <f>IFERROR(VLOOKUP($A1287,[3]库存报告使用数据!$A$1:$K$65536,11,0),"")</f>
        <v/>
      </c>
      <c r="T1287" t="str">
        <f>IFERROR(VLOOKUP($A1287,[3]库存报告使用数据!$A$1:$C$65536,3,0),"")</f>
        <v/>
      </c>
      <c r="U1287" t="str">
        <f>IFERROR(VLOOKUP($A1287,[3]库存报告使用数据!$A$1:$F$65536,6,0),"")</f>
        <v/>
      </c>
      <c r="V1287" t="str">
        <f>IFERROR(VLOOKUP($A1287,[3]库存报告使用数据!$A$1:$I$65536,9,0),"")</f>
        <v/>
      </c>
      <c r="W1287" t="str">
        <f>IFERROR(VLOOKUP($A1287,[3]库存报告使用数据!$A$1:$L$65536,12,0),"")</f>
        <v/>
      </c>
      <c r="X1287" s="20" t="str">
        <f t="shared" si="342"/>
        <v/>
      </c>
      <c r="Y1287" s="20" t="str">
        <f t="shared" si="343"/>
        <v/>
      </c>
      <c r="Z1287" s="20" t="str">
        <f t="shared" si="344"/>
        <v/>
      </c>
      <c r="AA1287" s="20" t="str">
        <f t="shared" si="345"/>
        <v/>
      </c>
      <c r="AB1287" t="str">
        <f>IFERROR(VLOOKUP($A1287,[3]库存报告使用数据!$A$1:$D$65536,4,0),"")</f>
        <v/>
      </c>
      <c r="AC1287" t="str">
        <f>IFERROR(VLOOKUP($A1287,[3]库存报告使用数据!$A$1:$G$65536,7,0),"")</f>
        <v/>
      </c>
      <c r="AD1287" t="str">
        <f>IFERROR(VLOOKUP($A1287,[3]库存报告使用数据!$A$1:$J$65536,10,0),"")</f>
        <v/>
      </c>
      <c r="AE1287" t="str">
        <f>IFERROR(VLOOKUP($A1287,[3]库存报告使用数据!$A$1:$M$65536,13,0),"")</f>
        <v/>
      </c>
      <c r="AF1287" s="20" t="str">
        <f t="shared" si="346"/>
        <v/>
      </c>
      <c r="AG1287" s="20" t="str">
        <f t="shared" si="347"/>
        <v/>
      </c>
      <c r="AH1287" s="20" t="str">
        <f t="shared" si="348"/>
        <v/>
      </c>
      <c r="AI1287" s="20" t="str">
        <f t="shared" si="349"/>
        <v/>
      </c>
      <c r="AJ1287">
        <f>IFERROR(VLOOKUP($B1287,[4]库存报告使用数据!$A$1:$B$65536,2,0),0)</f>
        <v>0</v>
      </c>
      <c r="AK1287">
        <f>IFERROR(VLOOKUP($B1287,[4]库存报告使用数据!$A$1:$C$65536,3,0),)</f>
        <v>0</v>
      </c>
      <c r="AL1287">
        <f>IFERROR(VLOOKUP($B1287,[4]库存报告使用数据!$A$1:$D$65536,4,0),)</f>
        <v>0</v>
      </c>
      <c r="AM1287">
        <f>IFERROR(VLOOKUP($B1287,[4]库存报告使用数据!$A$1:$E$65536,5,0),)</f>
        <v>18</v>
      </c>
      <c r="AN1287" s="20" t="str">
        <f t="shared" si="350"/>
        <v/>
      </c>
      <c r="AO1287" s="20" t="str">
        <f t="shared" si="351"/>
        <v/>
      </c>
      <c r="AP1287" s="20" t="str">
        <f t="shared" si="352"/>
        <v/>
      </c>
      <c r="AQ1287" s="20">
        <f t="shared" si="353"/>
        <v>0.111111111111111</v>
      </c>
      <c r="AR1287" s="32">
        <f t="shared" si="354"/>
        <v>0</v>
      </c>
      <c r="AS1287" s="32">
        <f t="shared" si="355"/>
        <v>0</v>
      </c>
      <c r="AT1287" s="32">
        <f t="shared" si="356"/>
        <v>0</v>
      </c>
      <c r="AU1287" s="28" t="str">
        <f t="shared" si="357"/>
        <v>库存为0</v>
      </c>
      <c r="AV1287" s="34" t="str">
        <f>IFERROR(时间!$B$4+AU1287,"上周无销量")</f>
        <v>上周无销量</v>
      </c>
    </row>
    <row r="1288" spans="1:48">
      <c r="A1288" s="18" t="s">
        <v>1333</v>
      </c>
      <c r="B1288" t="str">
        <f>VLOOKUP(A1288,'[1]sku-asin（子）'!$A:$B,2,0)</f>
        <v>B07CLZ8GD4</v>
      </c>
      <c r="C1288" t="str">
        <f>VLOOKUP(A1288,'[1]子sku-父sku'!$A:$B,2,0)</f>
        <v>RE-YZ-BECS186</v>
      </c>
      <c r="D1288" s="28">
        <f>IFERROR(VLOOKUP(A1288,[2]库存报告使用数据处理!$A:$C,3,0),0)</f>
        <v>0</v>
      </c>
      <c r="E1288" s="28">
        <f>IFERROR(VLOOKUP(A1288,[2]库存报告使用数据处理!$A:$D,4,0),0)</f>
        <v>0</v>
      </c>
      <c r="F1288" s="28">
        <f>IFERROR(VLOOKUP(A1288,[2]库存报告使用数据处理!$A:$E,5,0),0)</f>
        <v>0</v>
      </c>
      <c r="G1288" s="28">
        <f>IFERROR(VLOOKUP(A1288,[2]库存报告使用数据处理!$A:$F,6,0),0)</f>
        <v>0</v>
      </c>
      <c r="H1288" s="29">
        <f>IFERROR(VLOOKUP(A1288,[2]库存报告使用数据处理!$A:$G,7,0),0)</f>
        <v>0</v>
      </c>
      <c r="I1288">
        <f>IFERROR(VLOOKUP(A1288,[5]数据处理!$A:$B,2,0),0)</f>
        <v>1</v>
      </c>
      <c r="J1288" s="30">
        <f>IFERROR(VLOOKUP(A1288,[5]数据处理!$A:$D,4,0),0)</f>
        <v>0</v>
      </c>
      <c r="K1288" s="30">
        <f>IFERROR(VLOOKUP(A1288,[5]数据处理!$A:$E,5,0),0)</f>
        <v>0</v>
      </c>
      <c r="L1288" s="30">
        <f>IFERROR(VLOOKUP(A1288,[5]数据处理!$A:$G,7,0),0)</f>
        <v>0</v>
      </c>
      <c r="M1288">
        <f t="shared" si="341"/>
        <v>1</v>
      </c>
      <c r="N1288">
        <f>IFERROR(VLOOKUP(A1288,[5]数据处理!$A:$C,3,0),0)</f>
        <v>0</v>
      </c>
      <c r="O1288">
        <f>IFERROR(VLOOKUP($A1288,[5]数据处理!$A:$N,14,0),0)</f>
        <v>0</v>
      </c>
      <c r="P1288">
        <f>IFERROR(VLOOKUP($A1288,[3]库存报告使用数据!$A$1:$B$65536,2,0),"")</f>
        <v>0</v>
      </c>
      <c r="Q1288">
        <f>IFERROR(VLOOKUP($A1288,[3]库存报告使用数据!$A$1:$E$65536,5,0),"")</f>
        <v>0</v>
      </c>
      <c r="R1288">
        <f>IFERROR(VLOOKUP($A1288,[3]库存报告使用数据!$A$1:$H$65536,8,0),"")</f>
        <v>0</v>
      </c>
      <c r="S1288">
        <f>IFERROR(VLOOKUP($A1288,[3]库存报告使用数据!$A$1:$K$65536,11,0),"")</f>
        <v>0</v>
      </c>
      <c r="T1288">
        <f>IFERROR(VLOOKUP($A1288,[3]库存报告使用数据!$A$1:$C$65536,3,0),"")</f>
        <v>0</v>
      </c>
      <c r="U1288">
        <f>IFERROR(VLOOKUP($A1288,[3]库存报告使用数据!$A$1:$F$65536,6,0),"")</f>
        <v>0</v>
      </c>
      <c r="V1288">
        <f>IFERROR(VLOOKUP($A1288,[3]库存报告使用数据!$A$1:$I$65536,9,0),"")</f>
        <v>0</v>
      </c>
      <c r="W1288">
        <f>IFERROR(VLOOKUP($A1288,[3]库存报告使用数据!$A$1:$L$65536,12,0),"")</f>
        <v>0</v>
      </c>
      <c r="X1288" s="20" t="str">
        <f t="shared" si="342"/>
        <v/>
      </c>
      <c r="Y1288" s="20" t="str">
        <f t="shared" si="343"/>
        <v/>
      </c>
      <c r="Z1288" s="20" t="str">
        <f t="shared" si="344"/>
        <v/>
      </c>
      <c r="AA1288" s="20" t="str">
        <f t="shared" si="345"/>
        <v/>
      </c>
      <c r="AB1288">
        <f>IFERROR(VLOOKUP($A1288,[3]库存报告使用数据!$A$1:$D$65536,4,0),"")</f>
        <v>0</v>
      </c>
      <c r="AC1288">
        <f>IFERROR(VLOOKUP($A1288,[3]库存报告使用数据!$A$1:$G$65536,7,0),"")</f>
        <v>0</v>
      </c>
      <c r="AD1288">
        <f>IFERROR(VLOOKUP($A1288,[3]库存报告使用数据!$A$1:$J$65536,10,0),"")</f>
        <v>0</v>
      </c>
      <c r="AE1288">
        <f>IFERROR(VLOOKUP($A1288,[3]库存报告使用数据!$A$1:$M$65536,13,0),"")</f>
        <v>0</v>
      </c>
      <c r="AF1288" s="20" t="str">
        <f t="shared" si="346"/>
        <v/>
      </c>
      <c r="AG1288" s="20" t="str">
        <f t="shared" si="347"/>
        <v/>
      </c>
      <c r="AH1288" s="20" t="str">
        <f t="shared" si="348"/>
        <v/>
      </c>
      <c r="AI1288" s="20" t="str">
        <f t="shared" si="349"/>
        <v/>
      </c>
      <c r="AJ1288">
        <f>IFERROR(VLOOKUP($B1288,[4]库存报告使用数据!$A$1:$B$65536,2,0),0)</f>
        <v>0</v>
      </c>
      <c r="AK1288">
        <f>IFERROR(VLOOKUP($B1288,[4]库存报告使用数据!$A$1:$C$65536,3,0),)</f>
        <v>0</v>
      </c>
      <c r="AL1288">
        <f>IFERROR(VLOOKUP($B1288,[4]库存报告使用数据!$A$1:$D$65536,4,0),)</f>
        <v>0</v>
      </c>
      <c r="AM1288">
        <f>IFERROR(VLOOKUP($B1288,[4]库存报告使用数据!$A$1:$E$65536,5,0),)</f>
        <v>0</v>
      </c>
      <c r="AN1288" s="20" t="str">
        <f t="shared" si="350"/>
        <v/>
      </c>
      <c r="AO1288" s="20" t="str">
        <f t="shared" si="351"/>
        <v/>
      </c>
      <c r="AP1288" s="20" t="str">
        <f t="shared" si="352"/>
        <v/>
      </c>
      <c r="AQ1288" s="20" t="str">
        <f t="shared" si="353"/>
        <v/>
      </c>
      <c r="AR1288" s="32">
        <f t="shared" si="354"/>
        <v>0</v>
      </c>
      <c r="AS1288" s="32">
        <f t="shared" si="355"/>
        <v>0</v>
      </c>
      <c r="AT1288" s="32">
        <f t="shared" si="356"/>
        <v>1</v>
      </c>
      <c r="AU1288" s="28" t="str">
        <f t="shared" si="357"/>
        <v>库存为1</v>
      </c>
      <c r="AV1288" s="34" t="str">
        <f>IFERROR(时间!$B$4+AU1288,"上周无销量")</f>
        <v>上周无销量</v>
      </c>
    </row>
    <row r="1289" spans="1:48">
      <c r="A1289" s="18" t="s">
        <v>1334</v>
      </c>
      <c r="B1289" t="str">
        <f>VLOOKUP(A1289,'[1]sku-asin（子）'!$A:$B,2,0)</f>
        <v>B07CLZKS2T</v>
      </c>
      <c r="C1289" t="str">
        <f>VLOOKUP(A1289,'[1]子sku-父sku'!$A:$B,2,0)</f>
        <v>RE-YZ-BECS186</v>
      </c>
      <c r="D1289" s="28">
        <f>IFERROR(VLOOKUP(A1289,[2]库存报告使用数据处理!$A:$C,3,0),0)</f>
        <v>0</v>
      </c>
      <c r="E1289" s="28">
        <f>IFERROR(VLOOKUP(A1289,[2]库存报告使用数据处理!$A:$D,4,0),0)</f>
        <v>0</v>
      </c>
      <c r="F1289" s="28">
        <f>IFERROR(VLOOKUP(A1289,[2]库存报告使用数据处理!$A:$E,5,0),0)</f>
        <v>0</v>
      </c>
      <c r="G1289" s="28">
        <f>IFERROR(VLOOKUP(A1289,[2]库存报告使用数据处理!$A:$F,6,0),0)</f>
        <v>0</v>
      </c>
      <c r="H1289" s="29">
        <f>IFERROR(VLOOKUP(A1289,[2]库存报告使用数据处理!$A:$G,7,0),0)</f>
        <v>0</v>
      </c>
      <c r="I1289">
        <f>IFERROR(VLOOKUP(A1289,[5]数据处理!$A:$B,2,0),0)</f>
        <v>0</v>
      </c>
      <c r="J1289" s="30">
        <f>IFERROR(VLOOKUP(A1289,[5]数据处理!$A:$D,4,0),0)</f>
        <v>0</v>
      </c>
      <c r="K1289" s="30">
        <f>IFERROR(VLOOKUP(A1289,[5]数据处理!$A:$E,5,0),0)</f>
        <v>0</v>
      </c>
      <c r="L1289" s="30">
        <f>IFERROR(VLOOKUP(A1289,[5]数据处理!$A:$G,7,0),0)</f>
        <v>0</v>
      </c>
      <c r="M1289">
        <f t="shared" si="341"/>
        <v>0</v>
      </c>
      <c r="N1289">
        <f>IFERROR(VLOOKUP(A1289,[5]数据处理!$A:$C,3,0),0)</f>
        <v>0</v>
      </c>
      <c r="O1289">
        <f>IFERROR(VLOOKUP($A1289,[5]数据处理!$A:$N,14,0),0)</f>
        <v>0</v>
      </c>
      <c r="P1289" t="str">
        <f>IFERROR(VLOOKUP($A1289,[3]库存报告使用数据!$A$1:$B$65536,2,0),"")</f>
        <v/>
      </c>
      <c r="Q1289" t="str">
        <f>IFERROR(VLOOKUP($A1289,[3]库存报告使用数据!$A$1:$E$65536,5,0),"")</f>
        <v/>
      </c>
      <c r="R1289" t="str">
        <f>IFERROR(VLOOKUP($A1289,[3]库存报告使用数据!$A$1:$H$65536,8,0),"")</f>
        <v/>
      </c>
      <c r="S1289" t="str">
        <f>IFERROR(VLOOKUP($A1289,[3]库存报告使用数据!$A$1:$K$65536,11,0),"")</f>
        <v/>
      </c>
      <c r="T1289" t="str">
        <f>IFERROR(VLOOKUP($A1289,[3]库存报告使用数据!$A$1:$C$65536,3,0),"")</f>
        <v/>
      </c>
      <c r="U1289" t="str">
        <f>IFERROR(VLOOKUP($A1289,[3]库存报告使用数据!$A$1:$F$65536,6,0),"")</f>
        <v/>
      </c>
      <c r="V1289" t="str">
        <f>IFERROR(VLOOKUP($A1289,[3]库存报告使用数据!$A$1:$I$65536,9,0),"")</f>
        <v/>
      </c>
      <c r="W1289" t="str">
        <f>IFERROR(VLOOKUP($A1289,[3]库存报告使用数据!$A$1:$L$65536,12,0),"")</f>
        <v/>
      </c>
      <c r="X1289" s="20" t="str">
        <f t="shared" si="342"/>
        <v/>
      </c>
      <c r="Y1289" s="20" t="str">
        <f t="shared" si="343"/>
        <v/>
      </c>
      <c r="Z1289" s="20" t="str">
        <f t="shared" si="344"/>
        <v/>
      </c>
      <c r="AA1289" s="20" t="str">
        <f t="shared" si="345"/>
        <v/>
      </c>
      <c r="AB1289" t="str">
        <f>IFERROR(VLOOKUP($A1289,[3]库存报告使用数据!$A$1:$D$65536,4,0),"")</f>
        <v/>
      </c>
      <c r="AC1289" t="str">
        <f>IFERROR(VLOOKUP($A1289,[3]库存报告使用数据!$A$1:$G$65536,7,0),"")</f>
        <v/>
      </c>
      <c r="AD1289" t="str">
        <f>IFERROR(VLOOKUP($A1289,[3]库存报告使用数据!$A$1:$J$65536,10,0),"")</f>
        <v/>
      </c>
      <c r="AE1289" t="str">
        <f>IFERROR(VLOOKUP($A1289,[3]库存报告使用数据!$A$1:$M$65536,13,0),"")</f>
        <v/>
      </c>
      <c r="AF1289" s="20" t="str">
        <f t="shared" si="346"/>
        <v/>
      </c>
      <c r="AG1289" s="20" t="str">
        <f t="shared" si="347"/>
        <v/>
      </c>
      <c r="AH1289" s="20" t="str">
        <f t="shared" si="348"/>
        <v/>
      </c>
      <c r="AI1289" s="20" t="str">
        <f t="shared" si="349"/>
        <v/>
      </c>
      <c r="AJ1289">
        <f>IFERROR(VLOOKUP($B1289,[4]库存报告使用数据!$A$1:$B$65536,2,0),0)</f>
        <v>0</v>
      </c>
      <c r="AK1289">
        <f>IFERROR(VLOOKUP($B1289,[4]库存报告使用数据!$A$1:$C$65536,3,0),)</f>
        <v>0</v>
      </c>
      <c r="AL1289">
        <f>IFERROR(VLOOKUP($B1289,[4]库存报告使用数据!$A$1:$D$65536,4,0),)</f>
        <v>0</v>
      </c>
      <c r="AM1289">
        <f>IFERROR(VLOOKUP($B1289,[4]库存报告使用数据!$A$1:$E$65536,5,0),)</f>
        <v>0</v>
      </c>
      <c r="AN1289" s="20" t="str">
        <f t="shared" si="350"/>
        <v/>
      </c>
      <c r="AO1289" s="20" t="str">
        <f t="shared" si="351"/>
        <v/>
      </c>
      <c r="AP1289" s="20" t="str">
        <f t="shared" si="352"/>
        <v/>
      </c>
      <c r="AQ1289" s="20" t="str">
        <f t="shared" si="353"/>
        <v/>
      </c>
      <c r="AR1289" s="32">
        <f t="shared" si="354"/>
        <v>0</v>
      </c>
      <c r="AS1289" s="32">
        <f t="shared" si="355"/>
        <v>0</v>
      </c>
      <c r="AT1289" s="32">
        <f t="shared" si="356"/>
        <v>0</v>
      </c>
      <c r="AU1289" s="28" t="str">
        <f t="shared" si="357"/>
        <v>库存为0</v>
      </c>
      <c r="AV1289" s="34" t="str">
        <f>IFERROR(时间!$B$4+AU1289,"上周无销量")</f>
        <v>上周无销量</v>
      </c>
    </row>
    <row r="1290" spans="1:48">
      <c r="A1290" s="18" t="s">
        <v>1335</v>
      </c>
      <c r="B1290" t="str">
        <f>VLOOKUP(A1290,'[1]sku-asin（子）'!$A:$B,2,0)</f>
        <v>B07CLX67M5</v>
      </c>
      <c r="C1290" t="str">
        <f>VLOOKUP(A1290,'[1]子sku-父sku'!$A:$B,2,0)</f>
        <v>RE-YZ-BECS186</v>
      </c>
      <c r="D1290" s="28">
        <f>IFERROR(VLOOKUP(A1290,[2]库存报告使用数据处理!$A:$C,3,0),0)</f>
        <v>0</v>
      </c>
      <c r="E1290" s="28">
        <f>IFERROR(VLOOKUP(A1290,[2]库存报告使用数据处理!$A:$D,4,0),0)</f>
        <v>0</v>
      </c>
      <c r="F1290" s="28">
        <f>IFERROR(VLOOKUP(A1290,[2]库存报告使用数据处理!$A:$E,5,0),0)</f>
        <v>0</v>
      </c>
      <c r="G1290" s="28">
        <f>IFERROR(VLOOKUP(A1290,[2]库存报告使用数据处理!$A:$F,6,0),0)</f>
        <v>0</v>
      </c>
      <c r="H1290" s="29">
        <f>IFERROR(VLOOKUP(A1290,[2]库存报告使用数据处理!$A:$G,7,0),0)</f>
        <v>0</v>
      </c>
      <c r="I1290">
        <f>IFERROR(VLOOKUP(A1290,[5]数据处理!$A:$B,2,0),0)</f>
        <v>0</v>
      </c>
      <c r="J1290" s="30">
        <f>IFERROR(VLOOKUP(A1290,[5]数据处理!$A:$D,4,0),0)</f>
        <v>0</v>
      </c>
      <c r="K1290" s="30">
        <f>IFERROR(VLOOKUP(A1290,[5]数据处理!$A:$E,5,0),0)</f>
        <v>0</v>
      </c>
      <c r="L1290" s="30">
        <f>IFERROR(VLOOKUP(A1290,[5]数据处理!$A:$G,7,0),0)</f>
        <v>0</v>
      </c>
      <c r="M1290">
        <f t="shared" si="341"/>
        <v>0</v>
      </c>
      <c r="N1290">
        <f>IFERROR(VLOOKUP(A1290,[5]数据处理!$A:$C,3,0),0)</f>
        <v>0</v>
      </c>
      <c r="O1290">
        <f>IFERROR(VLOOKUP($A1290,[5]数据处理!$A:$N,14,0),0)</f>
        <v>0</v>
      </c>
      <c r="P1290" t="str">
        <f>IFERROR(VLOOKUP($A1290,[3]库存报告使用数据!$A$1:$B$65536,2,0),"")</f>
        <v/>
      </c>
      <c r="Q1290" t="str">
        <f>IFERROR(VLOOKUP($A1290,[3]库存报告使用数据!$A$1:$E$65536,5,0),"")</f>
        <v/>
      </c>
      <c r="R1290" t="str">
        <f>IFERROR(VLOOKUP($A1290,[3]库存报告使用数据!$A$1:$H$65536,8,0),"")</f>
        <v/>
      </c>
      <c r="S1290" t="str">
        <f>IFERROR(VLOOKUP($A1290,[3]库存报告使用数据!$A$1:$K$65536,11,0),"")</f>
        <v/>
      </c>
      <c r="T1290" t="str">
        <f>IFERROR(VLOOKUP($A1290,[3]库存报告使用数据!$A$1:$C$65536,3,0),"")</f>
        <v/>
      </c>
      <c r="U1290" t="str">
        <f>IFERROR(VLOOKUP($A1290,[3]库存报告使用数据!$A$1:$F$65536,6,0),"")</f>
        <v/>
      </c>
      <c r="V1290" t="str">
        <f>IFERROR(VLOOKUP($A1290,[3]库存报告使用数据!$A$1:$I$65536,9,0),"")</f>
        <v/>
      </c>
      <c r="W1290" t="str">
        <f>IFERROR(VLOOKUP($A1290,[3]库存报告使用数据!$A$1:$L$65536,12,0),"")</f>
        <v/>
      </c>
      <c r="X1290" s="20" t="str">
        <f t="shared" si="342"/>
        <v/>
      </c>
      <c r="Y1290" s="20" t="str">
        <f t="shared" si="343"/>
        <v/>
      </c>
      <c r="Z1290" s="20" t="str">
        <f t="shared" si="344"/>
        <v/>
      </c>
      <c r="AA1290" s="20" t="str">
        <f t="shared" si="345"/>
        <v/>
      </c>
      <c r="AB1290" t="str">
        <f>IFERROR(VLOOKUP($A1290,[3]库存报告使用数据!$A$1:$D$65536,4,0),"")</f>
        <v/>
      </c>
      <c r="AC1290" t="str">
        <f>IFERROR(VLOOKUP($A1290,[3]库存报告使用数据!$A$1:$G$65536,7,0),"")</f>
        <v/>
      </c>
      <c r="AD1290" t="str">
        <f>IFERROR(VLOOKUP($A1290,[3]库存报告使用数据!$A$1:$J$65536,10,0),"")</f>
        <v/>
      </c>
      <c r="AE1290" t="str">
        <f>IFERROR(VLOOKUP($A1290,[3]库存报告使用数据!$A$1:$M$65536,13,0),"")</f>
        <v/>
      </c>
      <c r="AF1290" s="20" t="str">
        <f t="shared" si="346"/>
        <v/>
      </c>
      <c r="AG1290" s="20" t="str">
        <f t="shared" si="347"/>
        <v/>
      </c>
      <c r="AH1290" s="20" t="str">
        <f t="shared" si="348"/>
        <v/>
      </c>
      <c r="AI1290" s="20" t="str">
        <f t="shared" si="349"/>
        <v/>
      </c>
      <c r="AJ1290">
        <f>IFERROR(VLOOKUP($B1290,[4]库存报告使用数据!$A$1:$B$65536,2,0),0)</f>
        <v>0</v>
      </c>
      <c r="AK1290">
        <f>IFERROR(VLOOKUP($B1290,[4]库存报告使用数据!$A$1:$C$65536,3,0),)</f>
        <v>0</v>
      </c>
      <c r="AL1290">
        <f>IFERROR(VLOOKUP($B1290,[4]库存报告使用数据!$A$1:$D$65536,4,0),)</f>
        <v>0</v>
      </c>
      <c r="AM1290">
        <f>IFERROR(VLOOKUP($B1290,[4]库存报告使用数据!$A$1:$E$65536,5,0),)</f>
        <v>0</v>
      </c>
      <c r="AN1290" s="20" t="str">
        <f t="shared" si="350"/>
        <v/>
      </c>
      <c r="AO1290" s="20" t="str">
        <f t="shared" si="351"/>
        <v/>
      </c>
      <c r="AP1290" s="20" t="str">
        <f t="shared" si="352"/>
        <v/>
      </c>
      <c r="AQ1290" s="20" t="str">
        <f t="shared" si="353"/>
        <v/>
      </c>
      <c r="AR1290" s="32">
        <f t="shared" si="354"/>
        <v>0</v>
      </c>
      <c r="AS1290" s="32">
        <f t="shared" si="355"/>
        <v>0</v>
      </c>
      <c r="AT1290" s="32">
        <f t="shared" si="356"/>
        <v>0</v>
      </c>
      <c r="AU1290" s="28" t="str">
        <f t="shared" si="357"/>
        <v>库存为0</v>
      </c>
      <c r="AV1290" s="34" t="str">
        <f>IFERROR(时间!$B$4+AU1290,"上周无销量")</f>
        <v>上周无销量</v>
      </c>
    </row>
    <row r="1291" spans="1:48">
      <c r="A1291" s="18" t="s">
        <v>1336</v>
      </c>
      <c r="B1291" t="str">
        <f>VLOOKUP(A1291,'[1]sku-asin（子）'!$A:$B,2,0)</f>
        <v>B07CM13K9S</v>
      </c>
      <c r="C1291" t="str">
        <f>VLOOKUP(A1291,'[1]子sku-父sku'!$A:$B,2,0)</f>
        <v>RE-YZ-BECS186</v>
      </c>
      <c r="D1291" s="28">
        <f>IFERROR(VLOOKUP(A1291,[2]库存报告使用数据处理!$A:$C,3,0),0)</f>
        <v>0</v>
      </c>
      <c r="E1291" s="28">
        <f>IFERROR(VLOOKUP(A1291,[2]库存报告使用数据处理!$A:$D,4,0),0)</f>
        <v>1</v>
      </c>
      <c r="F1291" s="28">
        <f>IFERROR(VLOOKUP(A1291,[2]库存报告使用数据处理!$A:$E,5,0),0)</f>
        <v>0</v>
      </c>
      <c r="G1291" s="28">
        <f>IFERROR(VLOOKUP(A1291,[2]库存报告使用数据处理!$A:$F,6,0),0)</f>
        <v>1</v>
      </c>
      <c r="H1291" s="29">
        <f>IFERROR(VLOOKUP(A1291,[2]库存报告使用数据处理!$A:$G,7,0),0)</f>
        <v>16.49</v>
      </c>
      <c r="I1291">
        <f>IFERROR(VLOOKUP(A1291,[5]数据处理!$A:$B,2,0),0)</f>
        <v>1</v>
      </c>
      <c r="J1291" s="30">
        <f>IFERROR(VLOOKUP(A1291,[5]数据处理!$A:$D,4,0),0)</f>
        <v>0</v>
      </c>
      <c r="K1291" s="30">
        <f>IFERROR(VLOOKUP(A1291,[5]数据处理!$A:$E,5,0),0)</f>
        <v>0</v>
      </c>
      <c r="L1291" s="30">
        <f>IFERROR(VLOOKUP(A1291,[5]数据处理!$A:$G,7,0),0)</f>
        <v>0</v>
      </c>
      <c r="M1291">
        <f t="shared" si="341"/>
        <v>1</v>
      </c>
      <c r="N1291">
        <f>IFERROR(VLOOKUP(A1291,[5]数据处理!$A:$C,3,0),0)</f>
        <v>0</v>
      </c>
      <c r="O1291">
        <f>IFERROR(VLOOKUP($A1291,[5]数据处理!$A:$N,14,0),0)</f>
        <v>0</v>
      </c>
      <c r="P1291">
        <f>IFERROR(VLOOKUP($A1291,[3]库存报告使用数据!$A$1:$B$65536,2,0),"")</f>
        <v>0</v>
      </c>
      <c r="Q1291">
        <f>IFERROR(VLOOKUP($A1291,[3]库存报告使用数据!$A$1:$E$65536,5,0),"")</f>
        <v>2843</v>
      </c>
      <c r="R1291">
        <f>IFERROR(VLOOKUP($A1291,[3]库存报告使用数据!$A$1:$H$65536,8,0),"")</f>
        <v>0</v>
      </c>
      <c r="S1291">
        <f>IFERROR(VLOOKUP($A1291,[3]库存报告使用数据!$A$1:$K$65536,11,0),"")</f>
        <v>91548</v>
      </c>
      <c r="T1291">
        <f>IFERROR(VLOOKUP($A1291,[3]库存报告使用数据!$A$1:$C$65536,3,0),"")</f>
        <v>0</v>
      </c>
      <c r="U1291">
        <f>IFERROR(VLOOKUP($A1291,[3]库存报告使用数据!$A$1:$F$65536,6,0),"")</f>
        <v>129</v>
      </c>
      <c r="V1291">
        <f>IFERROR(VLOOKUP($A1291,[3]库存报告使用数据!$A$1:$I$65536,9,0),"")</f>
        <v>0</v>
      </c>
      <c r="W1291">
        <f>IFERROR(VLOOKUP($A1291,[3]库存报告使用数据!$A$1:$L$65536,12,0),"")</f>
        <v>527</v>
      </c>
      <c r="X1291" s="20" t="str">
        <f t="shared" si="342"/>
        <v/>
      </c>
      <c r="Y1291" s="20">
        <f t="shared" si="343"/>
        <v>0.0453746042912416</v>
      </c>
      <c r="Z1291" s="20" t="str">
        <f t="shared" si="344"/>
        <v/>
      </c>
      <c r="AA1291" s="20">
        <f t="shared" si="345"/>
        <v>0.00575654301568576</v>
      </c>
      <c r="AB1291">
        <f>IFERROR(VLOOKUP($A1291,[3]库存报告使用数据!$A$1:$D$65536,4,0),"")</f>
        <v>0</v>
      </c>
      <c r="AC1291">
        <f>IFERROR(VLOOKUP($A1291,[3]库存报告使用数据!$A$1:$G$65536,7,0),"")</f>
        <v>32.65</v>
      </c>
      <c r="AD1291">
        <f>IFERROR(VLOOKUP($A1291,[3]库存报告使用数据!$A$1:$J$65536,10,0),"")</f>
        <v>0</v>
      </c>
      <c r="AE1291">
        <f>IFERROR(VLOOKUP($A1291,[3]库存报告使用数据!$A$1:$M$65536,13,0),"")</f>
        <v>121.8</v>
      </c>
      <c r="AF1291" s="20" t="str">
        <f t="shared" si="346"/>
        <v/>
      </c>
      <c r="AG1291" s="20">
        <f t="shared" si="347"/>
        <v>1.97998787143723</v>
      </c>
      <c r="AH1291" s="20" t="str">
        <f t="shared" si="348"/>
        <v/>
      </c>
      <c r="AI1291" s="20">
        <f t="shared" si="349"/>
        <v>7.3862947240752</v>
      </c>
      <c r="AJ1291">
        <f>IFERROR(VLOOKUP($B1291,[4]库存报告使用数据!$A$1:$B$65536,2,0),0)</f>
        <v>0</v>
      </c>
      <c r="AK1291">
        <f>IFERROR(VLOOKUP($B1291,[4]库存报告使用数据!$A$1:$C$65536,3,0),)</f>
        <v>32</v>
      </c>
      <c r="AL1291">
        <f>IFERROR(VLOOKUP($B1291,[4]库存报告使用数据!$A$1:$D$65536,4,0),)</f>
        <v>0</v>
      </c>
      <c r="AM1291">
        <f>IFERROR(VLOOKUP($B1291,[4]库存报告使用数据!$A$1:$E$65536,5,0),)</f>
        <v>224</v>
      </c>
      <c r="AN1291" s="20" t="str">
        <f t="shared" si="350"/>
        <v/>
      </c>
      <c r="AO1291" s="20">
        <f t="shared" si="351"/>
        <v>0.03125</v>
      </c>
      <c r="AP1291" s="20" t="str">
        <f t="shared" si="352"/>
        <v/>
      </c>
      <c r="AQ1291" s="20">
        <f t="shared" si="353"/>
        <v>0.00446428571428571</v>
      </c>
      <c r="AR1291" s="32">
        <f t="shared" si="354"/>
        <v>0</v>
      </c>
      <c r="AS1291" s="32">
        <f t="shared" si="355"/>
        <v>0</v>
      </c>
      <c r="AT1291" s="32">
        <f t="shared" si="356"/>
        <v>1</v>
      </c>
      <c r="AU1291" s="28" t="str">
        <f t="shared" si="357"/>
        <v>库存为1</v>
      </c>
      <c r="AV1291" s="34" t="str">
        <f>IFERROR(时间!$B$4+AU1291,"上周无销量")</f>
        <v>上周无销量</v>
      </c>
    </row>
    <row r="1292" spans="1:48">
      <c r="A1292" s="18" t="s">
        <v>1337</v>
      </c>
      <c r="B1292" t="str">
        <f>VLOOKUP(A1292,'[1]sku-asin（子）'!$A:$B,2,0)</f>
        <v>B07CM23R41</v>
      </c>
      <c r="C1292" t="str">
        <f>VLOOKUP(A1292,'[1]子sku-父sku'!$A:$B,2,0)</f>
        <v>RE-YZ-BECS186</v>
      </c>
      <c r="D1292" s="28">
        <f>IFERROR(VLOOKUP(A1292,[2]库存报告使用数据处理!$A:$C,3,0),0)</f>
        <v>1</v>
      </c>
      <c r="E1292" s="28">
        <f>IFERROR(VLOOKUP(A1292,[2]库存报告使用数据处理!$A:$D,4,0),0)</f>
        <v>0</v>
      </c>
      <c r="F1292" s="28">
        <f>IFERROR(VLOOKUP(A1292,[2]库存报告使用数据处理!$A:$E,5,0),0)</f>
        <v>2</v>
      </c>
      <c r="G1292" s="28">
        <f>IFERROR(VLOOKUP(A1292,[2]库存报告使用数据处理!$A:$F,6,0),0)</f>
        <v>0</v>
      </c>
      <c r="H1292" s="29">
        <f>IFERROR(VLOOKUP(A1292,[2]库存报告使用数据处理!$A:$G,7,0),0)</f>
        <v>16.99</v>
      </c>
      <c r="I1292">
        <f>IFERROR(VLOOKUP(A1292,[5]数据处理!$A:$B,2,0),0)</f>
        <v>2</v>
      </c>
      <c r="J1292" s="30">
        <f>IFERROR(VLOOKUP(A1292,[5]数据处理!$A:$D,4,0),0)</f>
        <v>0</v>
      </c>
      <c r="K1292" s="30">
        <f>IFERROR(VLOOKUP(A1292,[5]数据处理!$A:$E,5,0),0)</f>
        <v>0</v>
      </c>
      <c r="L1292" s="30">
        <f>IFERROR(VLOOKUP(A1292,[5]数据处理!$A:$G,7,0),0)</f>
        <v>0</v>
      </c>
      <c r="M1292">
        <f t="shared" si="341"/>
        <v>2</v>
      </c>
      <c r="N1292">
        <f>IFERROR(VLOOKUP(A1292,[5]数据处理!$A:$C,3,0),0)</f>
        <v>0</v>
      </c>
      <c r="O1292">
        <f>IFERROR(VLOOKUP($A1292,[5]数据处理!$A:$N,14,0),0)</f>
        <v>0</v>
      </c>
      <c r="P1292" t="str">
        <f>IFERROR(VLOOKUP($A1292,[3]库存报告使用数据!$A$1:$B$65536,2,0),"")</f>
        <v/>
      </c>
      <c r="Q1292" t="str">
        <f>IFERROR(VLOOKUP($A1292,[3]库存报告使用数据!$A$1:$E$65536,5,0),"")</f>
        <v/>
      </c>
      <c r="R1292" t="str">
        <f>IFERROR(VLOOKUP($A1292,[3]库存报告使用数据!$A$1:$H$65536,8,0),"")</f>
        <v/>
      </c>
      <c r="S1292" t="str">
        <f>IFERROR(VLOOKUP($A1292,[3]库存报告使用数据!$A$1:$K$65536,11,0),"")</f>
        <v/>
      </c>
      <c r="T1292" t="str">
        <f>IFERROR(VLOOKUP($A1292,[3]库存报告使用数据!$A$1:$C$65536,3,0),"")</f>
        <v/>
      </c>
      <c r="U1292" t="str">
        <f>IFERROR(VLOOKUP($A1292,[3]库存报告使用数据!$A$1:$F$65536,6,0),"")</f>
        <v/>
      </c>
      <c r="V1292" t="str">
        <f>IFERROR(VLOOKUP($A1292,[3]库存报告使用数据!$A$1:$I$65536,9,0),"")</f>
        <v/>
      </c>
      <c r="W1292" t="str">
        <f>IFERROR(VLOOKUP($A1292,[3]库存报告使用数据!$A$1:$L$65536,12,0),"")</f>
        <v/>
      </c>
      <c r="X1292" s="20" t="str">
        <f t="shared" si="342"/>
        <v/>
      </c>
      <c r="Y1292" s="20" t="str">
        <f t="shared" si="343"/>
        <v/>
      </c>
      <c r="Z1292" s="20" t="str">
        <f t="shared" si="344"/>
        <v/>
      </c>
      <c r="AA1292" s="20" t="str">
        <f t="shared" si="345"/>
        <v/>
      </c>
      <c r="AB1292" t="str">
        <f>IFERROR(VLOOKUP($A1292,[3]库存报告使用数据!$A$1:$D$65536,4,0),"")</f>
        <v/>
      </c>
      <c r="AC1292" t="str">
        <f>IFERROR(VLOOKUP($A1292,[3]库存报告使用数据!$A$1:$G$65536,7,0),"")</f>
        <v/>
      </c>
      <c r="AD1292" t="str">
        <f>IFERROR(VLOOKUP($A1292,[3]库存报告使用数据!$A$1:$J$65536,10,0),"")</f>
        <v/>
      </c>
      <c r="AE1292" t="str">
        <f>IFERROR(VLOOKUP($A1292,[3]库存报告使用数据!$A$1:$M$65536,13,0),"")</f>
        <v/>
      </c>
      <c r="AF1292" s="20" t="str">
        <f t="shared" si="346"/>
        <v/>
      </c>
      <c r="AG1292" s="20" t="str">
        <f t="shared" si="347"/>
        <v/>
      </c>
      <c r="AH1292" s="20" t="str">
        <f t="shared" si="348"/>
        <v/>
      </c>
      <c r="AI1292" s="20" t="str">
        <f t="shared" si="349"/>
        <v/>
      </c>
      <c r="AJ1292">
        <f>IFERROR(VLOOKUP($B1292,[4]库存报告使用数据!$A$1:$B$65536,2,0),0)</f>
        <v>7</v>
      </c>
      <c r="AK1292">
        <f>IFERROR(VLOOKUP($B1292,[4]库存报告使用数据!$A$1:$C$65536,3,0),)</f>
        <v>0</v>
      </c>
      <c r="AL1292">
        <f>IFERROR(VLOOKUP($B1292,[4]库存报告使用数据!$A$1:$D$65536,4,0),)</f>
        <v>3</v>
      </c>
      <c r="AM1292">
        <f>IFERROR(VLOOKUP($B1292,[4]库存报告使用数据!$A$1:$E$65536,5,0),)</f>
        <v>10</v>
      </c>
      <c r="AN1292" s="20">
        <f t="shared" si="350"/>
        <v>0.142857142857143</v>
      </c>
      <c r="AO1292" s="20" t="str">
        <f t="shared" si="351"/>
        <v/>
      </c>
      <c r="AP1292" s="20">
        <f t="shared" si="352"/>
        <v>0.666666666666667</v>
      </c>
      <c r="AQ1292" s="20">
        <f t="shared" si="353"/>
        <v>0</v>
      </c>
      <c r="AR1292" s="32">
        <f t="shared" si="354"/>
        <v>0.142857142857143</v>
      </c>
      <c r="AS1292" s="32">
        <f t="shared" si="355"/>
        <v>8.57142857142857</v>
      </c>
      <c r="AT1292" s="32">
        <f t="shared" si="356"/>
        <v>-6.57142857142857</v>
      </c>
      <c r="AU1292" s="28">
        <f t="shared" si="357"/>
        <v>14</v>
      </c>
      <c r="AV1292" s="34">
        <f>IFERROR(时间!$B$4+AU1292,"上周无销量")</f>
        <v>43297</v>
      </c>
    </row>
    <row r="1293" spans="1:48">
      <c r="A1293" s="18" t="s">
        <v>1338</v>
      </c>
      <c r="B1293" t="str">
        <f>VLOOKUP(A1293,'[1]sku-asin（子）'!$A:$B,2,0)</f>
        <v>B07CM1NXRZ</v>
      </c>
      <c r="C1293" t="str">
        <f>VLOOKUP(A1293,'[1]子sku-父sku'!$A:$B,2,0)</f>
        <v>RE-YZ-BECS186</v>
      </c>
      <c r="D1293" s="28">
        <f>IFERROR(VLOOKUP(A1293,[2]库存报告使用数据处理!$A:$C,3,0),0)</f>
        <v>1</v>
      </c>
      <c r="E1293" s="28">
        <f>IFERROR(VLOOKUP(A1293,[2]库存报告使用数据处理!$A:$D,4,0),0)</f>
        <v>0</v>
      </c>
      <c r="F1293" s="28">
        <f>IFERROR(VLOOKUP(A1293,[2]库存报告使用数据处理!$A:$E,5,0),0)</f>
        <v>1</v>
      </c>
      <c r="G1293" s="28">
        <f>IFERROR(VLOOKUP(A1293,[2]库存报告使用数据处理!$A:$F,6,0),0)</f>
        <v>0</v>
      </c>
      <c r="H1293" s="29">
        <f>IFERROR(VLOOKUP(A1293,[2]库存报告使用数据处理!$A:$G,7,0),0)</f>
        <v>16.99</v>
      </c>
      <c r="I1293">
        <f>IFERROR(VLOOKUP(A1293,[5]数据处理!$A:$B,2,0),0)</f>
        <v>0</v>
      </c>
      <c r="J1293" s="30">
        <f>IFERROR(VLOOKUP(A1293,[5]数据处理!$A:$D,4,0),0)</f>
        <v>0</v>
      </c>
      <c r="K1293" s="30">
        <f>IFERROR(VLOOKUP(A1293,[5]数据处理!$A:$E,5,0),0)</f>
        <v>0</v>
      </c>
      <c r="L1293" s="30">
        <f>IFERROR(VLOOKUP(A1293,[5]数据处理!$A:$G,7,0),0)</f>
        <v>0</v>
      </c>
      <c r="M1293">
        <f t="shared" si="341"/>
        <v>0</v>
      </c>
      <c r="N1293">
        <f>IFERROR(VLOOKUP(A1293,[5]数据处理!$A:$C,3,0),0)</f>
        <v>0</v>
      </c>
      <c r="O1293">
        <f>IFERROR(VLOOKUP($A1293,[5]数据处理!$A:$N,14,0),0)</f>
        <v>0</v>
      </c>
      <c r="P1293" t="str">
        <f>IFERROR(VLOOKUP($A1293,[3]库存报告使用数据!$A$1:$B$65536,2,0),"")</f>
        <v/>
      </c>
      <c r="Q1293" t="str">
        <f>IFERROR(VLOOKUP($A1293,[3]库存报告使用数据!$A$1:$E$65536,5,0),"")</f>
        <v/>
      </c>
      <c r="R1293" t="str">
        <f>IFERROR(VLOOKUP($A1293,[3]库存报告使用数据!$A$1:$H$65536,8,0),"")</f>
        <v/>
      </c>
      <c r="S1293" t="str">
        <f>IFERROR(VLOOKUP($A1293,[3]库存报告使用数据!$A$1:$K$65536,11,0),"")</f>
        <v/>
      </c>
      <c r="T1293" t="str">
        <f>IFERROR(VLOOKUP($A1293,[3]库存报告使用数据!$A$1:$C$65536,3,0),"")</f>
        <v/>
      </c>
      <c r="U1293" t="str">
        <f>IFERROR(VLOOKUP($A1293,[3]库存报告使用数据!$A$1:$F$65536,6,0),"")</f>
        <v/>
      </c>
      <c r="V1293" t="str">
        <f>IFERROR(VLOOKUP($A1293,[3]库存报告使用数据!$A$1:$I$65536,9,0),"")</f>
        <v/>
      </c>
      <c r="W1293" t="str">
        <f>IFERROR(VLOOKUP($A1293,[3]库存报告使用数据!$A$1:$L$65536,12,0),"")</f>
        <v/>
      </c>
      <c r="X1293" s="20" t="str">
        <f t="shared" si="342"/>
        <v/>
      </c>
      <c r="Y1293" s="20" t="str">
        <f t="shared" si="343"/>
        <v/>
      </c>
      <c r="Z1293" s="20" t="str">
        <f t="shared" si="344"/>
        <v/>
      </c>
      <c r="AA1293" s="20" t="str">
        <f t="shared" si="345"/>
        <v/>
      </c>
      <c r="AB1293" t="str">
        <f>IFERROR(VLOOKUP($A1293,[3]库存报告使用数据!$A$1:$D$65536,4,0),"")</f>
        <v/>
      </c>
      <c r="AC1293" t="str">
        <f>IFERROR(VLOOKUP($A1293,[3]库存报告使用数据!$A$1:$G$65536,7,0),"")</f>
        <v/>
      </c>
      <c r="AD1293" t="str">
        <f>IFERROR(VLOOKUP($A1293,[3]库存报告使用数据!$A$1:$J$65536,10,0),"")</f>
        <v/>
      </c>
      <c r="AE1293" t="str">
        <f>IFERROR(VLOOKUP($A1293,[3]库存报告使用数据!$A$1:$M$65536,13,0),"")</f>
        <v/>
      </c>
      <c r="AF1293" s="20" t="str">
        <f t="shared" si="346"/>
        <v/>
      </c>
      <c r="AG1293" s="20" t="str">
        <f t="shared" si="347"/>
        <v/>
      </c>
      <c r="AH1293" s="20" t="str">
        <f t="shared" si="348"/>
        <v/>
      </c>
      <c r="AI1293" s="20" t="str">
        <f t="shared" si="349"/>
        <v/>
      </c>
      <c r="AJ1293">
        <f>IFERROR(VLOOKUP($B1293,[4]库存报告使用数据!$A$1:$B$65536,2,0),0)</f>
        <v>0</v>
      </c>
      <c r="AK1293">
        <f>IFERROR(VLOOKUP($B1293,[4]库存报告使用数据!$A$1:$C$65536,3,0),)</f>
        <v>6</v>
      </c>
      <c r="AL1293">
        <f>IFERROR(VLOOKUP($B1293,[4]库存报告使用数据!$A$1:$D$65536,4,0),)</f>
        <v>0</v>
      </c>
      <c r="AM1293">
        <f>IFERROR(VLOOKUP($B1293,[4]库存报告使用数据!$A$1:$E$65536,5,0),)</f>
        <v>0</v>
      </c>
      <c r="AN1293" s="20" t="str">
        <f t="shared" si="350"/>
        <v/>
      </c>
      <c r="AO1293" s="20">
        <f t="shared" si="351"/>
        <v>0</v>
      </c>
      <c r="AP1293" s="20" t="str">
        <f t="shared" si="352"/>
        <v/>
      </c>
      <c r="AQ1293" s="20" t="str">
        <f t="shared" si="353"/>
        <v/>
      </c>
      <c r="AR1293" s="32">
        <f t="shared" si="354"/>
        <v>0.142857142857143</v>
      </c>
      <c r="AS1293" s="32">
        <f t="shared" si="355"/>
        <v>8.57142857142857</v>
      </c>
      <c r="AT1293" s="32">
        <f t="shared" si="356"/>
        <v>-8.57142857142857</v>
      </c>
      <c r="AU1293" s="28">
        <f t="shared" si="357"/>
        <v>0</v>
      </c>
      <c r="AV1293" s="34">
        <f>IFERROR(时间!$B$4+AU1293,"上周无销量")</f>
        <v>43283</v>
      </c>
    </row>
    <row r="1294" spans="1:48">
      <c r="A1294" s="18" t="s">
        <v>1339</v>
      </c>
      <c r="B1294" t="str">
        <f>VLOOKUP(A1294,'[1]sku-asin（子）'!$A:$B,2,0)</f>
        <v>B07CM3VVBX</v>
      </c>
      <c r="C1294" t="str">
        <f>VLOOKUP(A1294,'[1]子sku-父sku'!$A:$B,2,0)</f>
        <v>RE-YZ-BELE001</v>
      </c>
      <c r="D1294" s="28">
        <f>IFERROR(VLOOKUP(A1294,[2]库存报告使用数据处理!$A:$C,3,0),0)</f>
        <v>10</v>
      </c>
      <c r="E1294" s="28">
        <f>IFERROR(VLOOKUP(A1294,[2]库存报告使用数据处理!$A:$D,4,0),0)</f>
        <v>2</v>
      </c>
      <c r="F1294" s="28">
        <f>IFERROR(VLOOKUP(A1294,[2]库存报告使用数据处理!$A:$E,5,0),0)</f>
        <v>1</v>
      </c>
      <c r="G1294" s="28">
        <f>IFERROR(VLOOKUP(A1294,[2]库存报告使用数据处理!$A:$F,6,0),0)</f>
        <v>1</v>
      </c>
      <c r="H1294" s="29">
        <f>IFERROR(VLOOKUP(A1294,[2]库存报告使用数据处理!$A:$G,7,0),0)</f>
        <v>21.8471428571429</v>
      </c>
      <c r="I1294">
        <f>IFERROR(VLOOKUP(A1294,[5]数据处理!$A:$B,2,0),0)</f>
        <v>5</v>
      </c>
      <c r="J1294" s="30">
        <f>IFERROR(VLOOKUP(A1294,[5]数据处理!$A:$D,4,0),0)</f>
        <v>0</v>
      </c>
      <c r="K1294" s="30">
        <f>IFERROR(VLOOKUP(A1294,[5]数据处理!$A:$E,5,0),0)</f>
        <v>0</v>
      </c>
      <c r="L1294" s="30">
        <f>IFERROR(VLOOKUP(A1294,[5]数据处理!$A:$G,7,0),0)</f>
        <v>1</v>
      </c>
      <c r="M1294">
        <f t="shared" si="341"/>
        <v>6</v>
      </c>
      <c r="N1294">
        <f>IFERROR(VLOOKUP(A1294,[5]数据处理!$A:$C,3,0),0)</f>
        <v>0</v>
      </c>
      <c r="O1294">
        <f>IFERROR(VLOOKUP($A1294,[5]数据处理!$A:$N,14,0),0)</f>
        <v>0</v>
      </c>
      <c r="P1294">
        <f>IFERROR(VLOOKUP($A1294,[3]库存报告使用数据!$A$1:$B$65536,2,0),"")</f>
        <v>106194</v>
      </c>
      <c r="Q1294">
        <f>IFERROR(VLOOKUP($A1294,[3]库存报告使用数据!$A$1:$E$65536,5,0),"")</f>
        <v>2737</v>
      </c>
      <c r="R1294">
        <f>IFERROR(VLOOKUP($A1294,[3]库存报告使用数据!$A$1:$H$65536,8,0),"")</f>
        <v>9947</v>
      </c>
      <c r="S1294">
        <f>IFERROR(VLOOKUP($A1294,[3]库存报告使用数据!$A$1:$K$65536,11,0),"")</f>
        <v>0</v>
      </c>
      <c r="T1294">
        <f>IFERROR(VLOOKUP($A1294,[3]库存报告使用数据!$A$1:$C$65536,3,0),"")</f>
        <v>464</v>
      </c>
      <c r="U1294">
        <f>IFERROR(VLOOKUP($A1294,[3]库存报告使用数据!$A$1:$F$65536,6,0),"")</f>
        <v>53</v>
      </c>
      <c r="V1294">
        <f>IFERROR(VLOOKUP($A1294,[3]库存报告使用数据!$A$1:$I$65536,9,0),"")</f>
        <v>98</v>
      </c>
      <c r="W1294">
        <f>IFERROR(VLOOKUP($A1294,[3]库存报告使用数据!$A$1:$L$65536,12,0),"")</f>
        <v>0</v>
      </c>
      <c r="X1294" s="20">
        <f t="shared" si="342"/>
        <v>0.00436936173418461</v>
      </c>
      <c r="Y1294" s="20">
        <f t="shared" si="343"/>
        <v>0.0193642674461089</v>
      </c>
      <c r="Z1294" s="20">
        <f t="shared" si="344"/>
        <v>0.00985221674876847</v>
      </c>
      <c r="AA1294" s="20" t="str">
        <f t="shared" si="345"/>
        <v/>
      </c>
      <c r="AB1294">
        <f>IFERROR(VLOOKUP($A1294,[3]库存报告使用数据!$A$1:$D$65536,4,0),"")</f>
        <v>87.58</v>
      </c>
      <c r="AC1294">
        <f>IFERROR(VLOOKUP($A1294,[3]库存报告使用数据!$A$1:$G$65536,7,0),"")</f>
        <v>11.07</v>
      </c>
      <c r="AD1294">
        <f>IFERROR(VLOOKUP($A1294,[3]库存报告使用数据!$A$1:$J$65536,10,0),"")</f>
        <v>21.59</v>
      </c>
      <c r="AE1294">
        <f>IFERROR(VLOOKUP($A1294,[3]库存报告使用数据!$A$1:$M$65536,13,0),"")</f>
        <v>0</v>
      </c>
      <c r="AF1294" s="20">
        <f t="shared" si="346"/>
        <v>0.40087621787746</v>
      </c>
      <c r="AG1294" s="20">
        <f t="shared" si="347"/>
        <v>0.253351206434316</v>
      </c>
      <c r="AH1294" s="20">
        <f t="shared" si="348"/>
        <v>0.988229909108741</v>
      </c>
      <c r="AI1294" s="20" t="str">
        <f t="shared" si="349"/>
        <v/>
      </c>
      <c r="AJ1294">
        <f>IFERROR(VLOOKUP($B1294,[4]库存报告使用数据!$A$1:$B$65536,2,0),0)</f>
        <v>117</v>
      </c>
      <c r="AK1294">
        <f>IFERROR(VLOOKUP($B1294,[4]库存报告使用数据!$A$1:$C$65536,3,0),)</f>
        <v>49</v>
      </c>
      <c r="AL1294">
        <f>IFERROR(VLOOKUP($B1294,[4]库存报告使用数据!$A$1:$D$65536,4,0),)</f>
        <v>22</v>
      </c>
      <c r="AM1294">
        <f>IFERROR(VLOOKUP($B1294,[4]库存报告使用数据!$A$1:$E$65536,5,0),)</f>
        <v>11</v>
      </c>
      <c r="AN1294" s="20">
        <f t="shared" si="350"/>
        <v>0.0854700854700855</v>
      </c>
      <c r="AO1294" s="20">
        <f t="shared" si="351"/>
        <v>0.0408163265306122</v>
      </c>
      <c r="AP1294" s="20">
        <f t="shared" si="352"/>
        <v>0.0454545454545455</v>
      </c>
      <c r="AQ1294" s="20">
        <f t="shared" si="353"/>
        <v>0.0909090909090909</v>
      </c>
      <c r="AR1294" s="32">
        <f t="shared" si="354"/>
        <v>1.42857142857143</v>
      </c>
      <c r="AS1294" s="32">
        <f t="shared" si="355"/>
        <v>85.7142857142857</v>
      </c>
      <c r="AT1294" s="32">
        <f t="shared" si="356"/>
        <v>-79.7142857142857</v>
      </c>
      <c r="AU1294" s="28">
        <f t="shared" si="357"/>
        <v>4</v>
      </c>
      <c r="AV1294" s="34">
        <f>IFERROR(时间!$B$4+AU1294,"上周无销量")</f>
        <v>43287</v>
      </c>
    </row>
    <row r="1295" spans="1:48">
      <c r="A1295" s="18" t="s">
        <v>1340</v>
      </c>
      <c r="B1295" t="str">
        <f>VLOOKUP(A1295,'[1]sku-asin（子）'!$A:$B,2,0)</f>
        <v>B07CM1GBHS</v>
      </c>
      <c r="C1295" t="str">
        <f>VLOOKUP(A1295,'[1]子sku-父sku'!$A:$B,2,0)</f>
        <v>RE-YZ-BELE001</v>
      </c>
      <c r="D1295" s="28">
        <f>IFERROR(VLOOKUP(A1295,[2]库存报告使用数据处理!$A:$C,3,0),0)</f>
        <v>11</v>
      </c>
      <c r="E1295" s="28">
        <f>IFERROR(VLOOKUP(A1295,[2]库存报告使用数据处理!$A:$D,4,0),0)</f>
        <v>3</v>
      </c>
      <c r="F1295" s="28">
        <f>IFERROR(VLOOKUP(A1295,[2]库存报告使用数据处理!$A:$E,5,0),0)</f>
        <v>5</v>
      </c>
      <c r="G1295" s="28">
        <f>IFERROR(VLOOKUP(A1295,[2]库存报告使用数据处理!$A:$F,6,0),0)</f>
        <v>0</v>
      </c>
      <c r="H1295" s="29">
        <f>IFERROR(VLOOKUP(A1295,[2]库存报告使用数据处理!$A:$G,7,0),0)</f>
        <v>22.4636842105263</v>
      </c>
      <c r="I1295">
        <f>IFERROR(VLOOKUP(A1295,[5]数据处理!$A:$B,2,0),0)</f>
        <v>0</v>
      </c>
      <c r="J1295" s="30">
        <f>IFERROR(VLOOKUP(A1295,[5]数据处理!$A:$D,4,0),0)</f>
        <v>20</v>
      </c>
      <c r="K1295" s="30">
        <f>IFERROR(VLOOKUP(A1295,[5]数据处理!$A:$E,5,0),0)</f>
        <v>0</v>
      </c>
      <c r="L1295" s="30">
        <f>IFERROR(VLOOKUP(A1295,[5]数据处理!$A:$G,7,0),0)</f>
        <v>0</v>
      </c>
      <c r="M1295">
        <f t="shared" si="341"/>
        <v>20</v>
      </c>
      <c r="N1295">
        <f>IFERROR(VLOOKUP(A1295,[5]数据处理!$A:$C,3,0),0)</f>
        <v>4</v>
      </c>
      <c r="O1295">
        <f>IFERROR(VLOOKUP($A1295,[5]数据处理!$A:$N,14,0),0)</f>
        <v>0</v>
      </c>
      <c r="P1295">
        <f>IFERROR(VLOOKUP($A1295,[3]库存报告使用数据!$A$1:$B$65536,2,0),"")</f>
        <v>86826</v>
      </c>
      <c r="Q1295">
        <f>IFERROR(VLOOKUP($A1295,[3]库存报告使用数据!$A$1:$E$65536,5,0),"")</f>
        <v>555</v>
      </c>
      <c r="R1295">
        <f>IFERROR(VLOOKUP($A1295,[3]库存报告使用数据!$A$1:$H$65536,8,0),"")</f>
        <v>813</v>
      </c>
      <c r="S1295">
        <f>IFERROR(VLOOKUP($A1295,[3]库存报告使用数据!$A$1:$K$65536,11,0),"")</f>
        <v>0</v>
      </c>
      <c r="T1295">
        <f>IFERROR(VLOOKUP($A1295,[3]库存报告使用数据!$A$1:$C$65536,3,0),"")</f>
        <v>288</v>
      </c>
      <c r="U1295">
        <f>IFERROR(VLOOKUP($A1295,[3]库存报告使用数据!$A$1:$F$65536,6,0),"")</f>
        <v>6</v>
      </c>
      <c r="V1295">
        <f>IFERROR(VLOOKUP($A1295,[3]库存报告使用数据!$A$1:$I$65536,9,0),"")</f>
        <v>5</v>
      </c>
      <c r="W1295">
        <f>IFERROR(VLOOKUP($A1295,[3]库存报告使用数据!$A$1:$L$65536,12,0),"")</f>
        <v>0</v>
      </c>
      <c r="X1295" s="20">
        <f t="shared" si="342"/>
        <v>0.00331697878515652</v>
      </c>
      <c r="Y1295" s="20">
        <f t="shared" si="343"/>
        <v>0.0108108108108108</v>
      </c>
      <c r="Z1295" s="20">
        <f t="shared" si="344"/>
        <v>0.00615006150061501</v>
      </c>
      <c r="AA1295" s="20" t="str">
        <f t="shared" si="345"/>
        <v/>
      </c>
      <c r="AB1295">
        <f>IFERROR(VLOOKUP($A1295,[3]库存报告使用数据!$A$1:$D$65536,4,0),"")</f>
        <v>46.7</v>
      </c>
      <c r="AC1295">
        <f>IFERROR(VLOOKUP($A1295,[3]库存报告使用数据!$A$1:$G$65536,7,0),"")</f>
        <v>0.89</v>
      </c>
      <c r="AD1295">
        <f>IFERROR(VLOOKUP($A1295,[3]库存报告使用数据!$A$1:$J$65536,10,0),"")</f>
        <v>0.82</v>
      </c>
      <c r="AE1295">
        <f>IFERROR(VLOOKUP($A1295,[3]库存报告使用数据!$A$1:$M$65536,13,0),"")</f>
        <v>0</v>
      </c>
      <c r="AF1295" s="20">
        <f t="shared" si="346"/>
        <v>0.188991908258092</v>
      </c>
      <c r="AG1295" s="20">
        <f t="shared" si="347"/>
        <v>0.0132065009410901</v>
      </c>
      <c r="AH1295" s="20">
        <f t="shared" si="348"/>
        <v>0.00730067243035543</v>
      </c>
      <c r="AI1295" s="20" t="str">
        <f t="shared" si="349"/>
        <v/>
      </c>
      <c r="AJ1295">
        <f>IFERROR(VLOOKUP($B1295,[4]库存报告使用数据!$A$1:$B$65536,2,0),0)</f>
        <v>143</v>
      </c>
      <c r="AK1295">
        <f>IFERROR(VLOOKUP($B1295,[4]库存报告使用数据!$A$1:$C$65536,3,0),)</f>
        <v>59</v>
      </c>
      <c r="AL1295">
        <f>IFERROR(VLOOKUP($B1295,[4]库存报告使用数据!$A$1:$D$65536,4,0),)</f>
        <v>19</v>
      </c>
      <c r="AM1295">
        <f>IFERROR(VLOOKUP($B1295,[4]库存报告使用数据!$A$1:$E$65536,5,0),)</f>
        <v>0</v>
      </c>
      <c r="AN1295" s="20">
        <f t="shared" si="350"/>
        <v>0.0769230769230769</v>
      </c>
      <c r="AO1295" s="20">
        <f t="shared" si="351"/>
        <v>0.0508474576271186</v>
      </c>
      <c r="AP1295" s="20">
        <f t="shared" si="352"/>
        <v>0.263157894736842</v>
      </c>
      <c r="AQ1295" s="20" t="str">
        <f t="shared" si="353"/>
        <v/>
      </c>
      <c r="AR1295" s="32">
        <f t="shared" si="354"/>
        <v>1.57142857142857</v>
      </c>
      <c r="AS1295" s="32">
        <f t="shared" si="355"/>
        <v>94.2857142857143</v>
      </c>
      <c r="AT1295" s="32">
        <f t="shared" si="356"/>
        <v>-74.2857142857143</v>
      </c>
      <c r="AU1295" s="28">
        <f t="shared" si="357"/>
        <v>12</v>
      </c>
      <c r="AV1295" s="34">
        <f>IFERROR(时间!$B$4+AU1295,"上周无销量")</f>
        <v>43295</v>
      </c>
    </row>
    <row r="1296" spans="1:48">
      <c r="A1296" s="18" t="s">
        <v>1341</v>
      </c>
      <c r="B1296" t="str">
        <f>VLOOKUP(A1296,'[1]sku-asin（子）'!$A:$B,2,0)</f>
        <v>B07CM2B6BD</v>
      </c>
      <c r="C1296" t="str">
        <f>VLOOKUP(A1296,'[1]子sku-父sku'!$A:$B,2,0)</f>
        <v>RE-YZ-BELE001</v>
      </c>
      <c r="D1296" s="28">
        <f>IFERROR(VLOOKUP(A1296,[2]库存报告使用数据处理!$A:$C,3,0),0)</f>
        <v>9</v>
      </c>
      <c r="E1296" s="28">
        <f>IFERROR(VLOOKUP(A1296,[2]库存报告使用数据处理!$A:$D,4,0),0)</f>
        <v>3</v>
      </c>
      <c r="F1296" s="28">
        <f>IFERROR(VLOOKUP(A1296,[2]库存报告使用数据处理!$A:$E,5,0),0)</f>
        <v>9</v>
      </c>
      <c r="G1296" s="28">
        <f>IFERROR(VLOOKUP(A1296,[2]库存报告使用数据处理!$A:$F,6,0),0)</f>
        <v>1</v>
      </c>
      <c r="H1296" s="29">
        <f>IFERROR(VLOOKUP(A1296,[2]库存报告使用数据处理!$A:$G,7,0),0)</f>
        <v>22.8081818181818</v>
      </c>
      <c r="I1296">
        <f>IFERROR(VLOOKUP(A1296,[5]数据处理!$A:$B,2,0),0)</f>
        <v>3</v>
      </c>
      <c r="J1296" s="30">
        <f>IFERROR(VLOOKUP(A1296,[5]数据处理!$A:$D,4,0),0)</f>
        <v>0</v>
      </c>
      <c r="K1296" s="30">
        <f>IFERROR(VLOOKUP(A1296,[5]数据处理!$A:$E,5,0),0)</f>
        <v>0</v>
      </c>
      <c r="L1296" s="30">
        <f>IFERROR(VLOOKUP(A1296,[5]数据处理!$A:$G,7,0),0)</f>
        <v>3</v>
      </c>
      <c r="M1296">
        <f t="shared" si="341"/>
        <v>6</v>
      </c>
      <c r="N1296">
        <f>IFERROR(VLOOKUP(A1296,[5]数据处理!$A:$C,3,0),0)</f>
        <v>2</v>
      </c>
      <c r="O1296">
        <f>IFERROR(VLOOKUP($A1296,[5]数据处理!$A:$N,14,0),0)</f>
        <v>0</v>
      </c>
      <c r="P1296">
        <f>IFERROR(VLOOKUP($A1296,[3]库存报告使用数据!$A$1:$B$65536,2,0),"")</f>
        <v>68784</v>
      </c>
      <c r="Q1296">
        <f>IFERROR(VLOOKUP($A1296,[3]库存报告使用数据!$A$1:$E$65536,5,0),"")</f>
        <v>4131</v>
      </c>
      <c r="R1296">
        <f>IFERROR(VLOOKUP($A1296,[3]库存报告使用数据!$A$1:$H$65536,8,0),"")</f>
        <v>9791</v>
      </c>
      <c r="S1296">
        <f>IFERROR(VLOOKUP($A1296,[3]库存报告使用数据!$A$1:$K$65536,11,0),"")</f>
        <v>0</v>
      </c>
      <c r="T1296">
        <f>IFERROR(VLOOKUP($A1296,[3]库存报告使用数据!$A$1:$C$65536,3,0),"")</f>
        <v>364</v>
      </c>
      <c r="U1296">
        <f>IFERROR(VLOOKUP($A1296,[3]库存报告使用数据!$A$1:$F$65536,6,0),"")</f>
        <v>24</v>
      </c>
      <c r="V1296">
        <f>IFERROR(VLOOKUP($A1296,[3]库存报告使用数据!$A$1:$I$65536,9,0),"")</f>
        <v>51</v>
      </c>
      <c r="W1296">
        <f>IFERROR(VLOOKUP($A1296,[3]库存报告使用数据!$A$1:$L$65536,12,0),"")</f>
        <v>0</v>
      </c>
      <c r="X1296" s="20">
        <f t="shared" si="342"/>
        <v>0.0052919283554315</v>
      </c>
      <c r="Y1296" s="20">
        <f t="shared" si="343"/>
        <v>0.00580973129992738</v>
      </c>
      <c r="Z1296" s="20">
        <f t="shared" si="344"/>
        <v>0.0052088652844449</v>
      </c>
      <c r="AA1296" s="20" t="str">
        <f t="shared" si="345"/>
        <v/>
      </c>
      <c r="AB1296">
        <f>IFERROR(VLOOKUP($A1296,[3]库存报告使用数据!$A$1:$D$65536,4,0),"")</f>
        <v>65</v>
      </c>
      <c r="AC1296">
        <f>IFERROR(VLOOKUP($A1296,[3]库存报告使用数据!$A$1:$G$65536,7,0),"")</f>
        <v>3.96</v>
      </c>
      <c r="AD1296">
        <f>IFERROR(VLOOKUP($A1296,[3]库存报告使用数据!$A$1:$J$65536,10,0),"")</f>
        <v>9.69</v>
      </c>
      <c r="AE1296">
        <f>IFERROR(VLOOKUP($A1296,[3]库存报告使用数据!$A$1:$M$65536,13,0),"")</f>
        <v>0</v>
      </c>
      <c r="AF1296" s="20">
        <f t="shared" si="346"/>
        <v>0.316650501990691</v>
      </c>
      <c r="AG1296" s="20">
        <f t="shared" si="347"/>
        <v>0.0578739686715294</v>
      </c>
      <c r="AH1296" s="20">
        <f t="shared" si="348"/>
        <v>0.0472052825275353</v>
      </c>
      <c r="AI1296" s="20" t="str">
        <f t="shared" si="349"/>
        <v/>
      </c>
      <c r="AJ1296">
        <f>IFERROR(VLOOKUP($B1296,[4]库存报告使用数据!$A$1:$B$65536,2,0),0)</f>
        <v>127</v>
      </c>
      <c r="AK1296">
        <f>IFERROR(VLOOKUP($B1296,[4]库存报告使用数据!$A$1:$C$65536,3,0),)</f>
        <v>46</v>
      </c>
      <c r="AL1296">
        <f>IFERROR(VLOOKUP($B1296,[4]库存报告使用数据!$A$1:$D$65536,4,0),)</f>
        <v>30</v>
      </c>
      <c r="AM1296">
        <f>IFERROR(VLOOKUP($B1296,[4]库存报告使用数据!$A$1:$E$65536,5,0),)</f>
        <v>1</v>
      </c>
      <c r="AN1296" s="20">
        <f t="shared" si="350"/>
        <v>0.0708661417322835</v>
      </c>
      <c r="AO1296" s="20">
        <f t="shared" si="351"/>
        <v>0.0652173913043478</v>
      </c>
      <c r="AP1296" s="20">
        <f t="shared" si="352"/>
        <v>0.3</v>
      </c>
      <c r="AQ1296" s="20">
        <f t="shared" si="353"/>
        <v>1</v>
      </c>
      <c r="AR1296" s="32">
        <f t="shared" si="354"/>
        <v>1.28571428571429</v>
      </c>
      <c r="AS1296" s="32">
        <f t="shared" si="355"/>
        <v>77.1428571428572</v>
      </c>
      <c r="AT1296" s="32">
        <f t="shared" si="356"/>
        <v>-71.1428571428572</v>
      </c>
      <c r="AU1296" s="28">
        <f t="shared" si="357"/>
        <v>4</v>
      </c>
      <c r="AV1296" s="34">
        <f>IFERROR(时间!$B$4+AU1296,"上周无销量")</f>
        <v>43287</v>
      </c>
    </row>
    <row r="1297" spans="1:48">
      <c r="A1297" s="18" t="s">
        <v>1342</v>
      </c>
      <c r="B1297" t="str">
        <f>VLOOKUP(A1297,'[1]sku-asin（子）'!$A:$B,2,0)</f>
        <v>B07CLSVW8C</v>
      </c>
      <c r="C1297" t="str">
        <f>VLOOKUP(A1297,'[1]子sku-父sku'!$A:$B,2,0)</f>
        <v>RE-YZ-BELE001</v>
      </c>
      <c r="D1297" s="28">
        <f>IFERROR(VLOOKUP(A1297,[2]库存报告使用数据处理!$A:$C,3,0),0)</f>
        <v>3</v>
      </c>
      <c r="E1297" s="28">
        <f>IFERROR(VLOOKUP(A1297,[2]库存报告使用数据处理!$A:$D,4,0),0)</f>
        <v>4</v>
      </c>
      <c r="F1297" s="28">
        <f>IFERROR(VLOOKUP(A1297,[2]库存报告使用数据处理!$A:$E,5,0),0)</f>
        <v>3</v>
      </c>
      <c r="G1297" s="28">
        <f>IFERROR(VLOOKUP(A1297,[2]库存报告使用数据处理!$A:$F,6,0),0)</f>
        <v>2</v>
      </c>
      <c r="H1297" s="29">
        <f>IFERROR(VLOOKUP(A1297,[2]库存报告使用数据处理!$A:$G,7,0),0)</f>
        <v>21.99</v>
      </c>
      <c r="I1297">
        <f>IFERROR(VLOOKUP(A1297,[5]数据处理!$A:$B,2,0),0)</f>
        <v>6</v>
      </c>
      <c r="J1297" s="30">
        <f>IFERROR(VLOOKUP(A1297,[5]数据处理!$A:$D,4,0),0)</f>
        <v>10</v>
      </c>
      <c r="K1297" s="30">
        <f>IFERROR(VLOOKUP(A1297,[5]数据处理!$A:$E,5,0),0)</f>
        <v>0</v>
      </c>
      <c r="L1297" s="30">
        <f>IFERROR(VLOOKUP(A1297,[5]数据处理!$A:$G,7,0),0)</f>
        <v>0</v>
      </c>
      <c r="M1297">
        <f t="shared" si="341"/>
        <v>16</v>
      </c>
      <c r="N1297">
        <f>IFERROR(VLOOKUP(A1297,[5]数据处理!$A:$C,3,0),0)</f>
        <v>0</v>
      </c>
      <c r="O1297">
        <f>IFERROR(VLOOKUP($A1297,[5]数据处理!$A:$N,14,0),0)</f>
        <v>0</v>
      </c>
      <c r="P1297">
        <f>IFERROR(VLOOKUP($A1297,[3]库存报告使用数据!$A$1:$B$65536,2,0),"")</f>
        <v>0</v>
      </c>
      <c r="Q1297">
        <f>IFERROR(VLOOKUP($A1297,[3]库存报告使用数据!$A$1:$E$65536,5,0),"")</f>
        <v>4856</v>
      </c>
      <c r="R1297">
        <f>IFERROR(VLOOKUP($A1297,[3]库存报告使用数据!$A$1:$H$65536,8,0),"")</f>
        <v>6926</v>
      </c>
      <c r="S1297">
        <f>IFERROR(VLOOKUP($A1297,[3]库存报告使用数据!$A$1:$K$65536,11,0),"")</f>
        <v>0</v>
      </c>
      <c r="T1297">
        <f>IFERROR(VLOOKUP($A1297,[3]库存报告使用数据!$A$1:$C$65536,3,0),"")</f>
        <v>0</v>
      </c>
      <c r="U1297">
        <f>IFERROR(VLOOKUP($A1297,[3]库存报告使用数据!$A$1:$F$65536,6,0),"")</f>
        <v>30</v>
      </c>
      <c r="V1297">
        <f>IFERROR(VLOOKUP($A1297,[3]库存报告使用数据!$A$1:$I$65536,9,0),"")</f>
        <v>42</v>
      </c>
      <c r="W1297">
        <f>IFERROR(VLOOKUP($A1297,[3]库存报告使用数据!$A$1:$L$65536,12,0),"")</f>
        <v>0</v>
      </c>
      <c r="X1297" s="20" t="str">
        <f t="shared" si="342"/>
        <v/>
      </c>
      <c r="Y1297" s="20">
        <f t="shared" si="343"/>
        <v>0.00617792421746293</v>
      </c>
      <c r="Z1297" s="20">
        <f t="shared" si="344"/>
        <v>0.00606410626624314</v>
      </c>
      <c r="AA1297" s="20" t="str">
        <f t="shared" si="345"/>
        <v/>
      </c>
      <c r="AB1297">
        <f>IFERROR(VLOOKUP($A1297,[3]库存报告使用数据!$A$1:$D$65536,4,0),"")</f>
        <v>0</v>
      </c>
      <c r="AC1297">
        <f>IFERROR(VLOOKUP($A1297,[3]库存报告使用数据!$A$1:$G$65536,7,0),"")</f>
        <v>5.76</v>
      </c>
      <c r="AD1297">
        <f>IFERROR(VLOOKUP($A1297,[3]库存报告使用数据!$A$1:$J$65536,10,0),"")</f>
        <v>7.3</v>
      </c>
      <c r="AE1297">
        <f>IFERROR(VLOOKUP($A1297,[3]库存报告使用数据!$A$1:$M$65536,13,0),"")</f>
        <v>0</v>
      </c>
      <c r="AF1297" s="20" t="str">
        <f t="shared" si="346"/>
        <v/>
      </c>
      <c r="AG1297" s="20">
        <f t="shared" si="347"/>
        <v>0.0654843110504775</v>
      </c>
      <c r="AH1297" s="20">
        <f t="shared" si="348"/>
        <v>0.110656358951038</v>
      </c>
      <c r="AI1297" s="20" t="str">
        <f t="shared" si="349"/>
        <v/>
      </c>
      <c r="AJ1297">
        <f>IFERROR(VLOOKUP($B1297,[4]库存报告使用数据!$A$1:$B$65536,2,0),0)</f>
        <v>33</v>
      </c>
      <c r="AK1297">
        <f>IFERROR(VLOOKUP($B1297,[4]库存报告使用数据!$A$1:$C$65536,3,0),)</f>
        <v>35</v>
      </c>
      <c r="AL1297">
        <f>IFERROR(VLOOKUP($B1297,[4]库存报告使用数据!$A$1:$D$65536,4,0),)</f>
        <v>18</v>
      </c>
      <c r="AM1297">
        <f>IFERROR(VLOOKUP($B1297,[4]库存报告使用数据!$A$1:$E$65536,5,0),)</f>
        <v>28</v>
      </c>
      <c r="AN1297" s="20">
        <f t="shared" si="350"/>
        <v>0.0909090909090909</v>
      </c>
      <c r="AO1297" s="20">
        <f t="shared" si="351"/>
        <v>0.114285714285714</v>
      </c>
      <c r="AP1297" s="20">
        <f t="shared" si="352"/>
        <v>0.166666666666667</v>
      </c>
      <c r="AQ1297" s="20">
        <f t="shared" si="353"/>
        <v>0.0714285714285714</v>
      </c>
      <c r="AR1297" s="32">
        <f t="shared" si="354"/>
        <v>0.428571428571429</v>
      </c>
      <c r="AS1297" s="32">
        <f t="shared" si="355"/>
        <v>25.7142857142857</v>
      </c>
      <c r="AT1297" s="32">
        <f t="shared" si="356"/>
        <v>-9.71428571428571</v>
      </c>
      <c r="AU1297" s="28">
        <f t="shared" si="357"/>
        <v>37</v>
      </c>
      <c r="AV1297" s="34">
        <f>IFERROR(时间!$B$4+AU1297,"上周无销量")</f>
        <v>43320</v>
      </c>
    </row>
    <row r="1298" spans="1:48">
      <c r="A1298" s="18" t="s">
        <v>1343</v>
      </c>
      <c r="B1298" t="str">
        <f>VLOOKUP(A1298,'[1]sku-asin（子）'!$A:$B,2,0)</f>
        <v>B07CLT358V</v>
      </c>
      <c r="C1298" t="str">
        <f>VLOOKUP(A1298,'[1]子sku-父sku'!$A:$B,2,0)</f>
        <v>RE-YZ-BELE001</v>
      </c>
      <c r="D1298" s="28">
        <f>IFERROR(VLOOKUP(A1298,[2]库存报告使用数据处理!$A:$C,3,0),0)</f>
        <v>5</v>
      </c>
      <c r="E1298" s="28">
        <f>IFERROR(VLOOKUP(A1298,[2]库存报告使用数据处理!$A:$D,4,0),0)</f>
        <v>0</v>
      </c>
      <c r="F1298" s="28">
        <f>IFERROR(VLOOKUP(A1298,[2]库存报告使用数据处理!$A:$E,5,0),0)</f>
        <v>10</v>
      </c>
      <c r="G1298" s="28">
        <f>IFERROR(VLOOKUP(A1298,[2]库存报告使用数据处理!$A:$F,6,0),0)</f>
        <v>0</v>
      </c>
      <c r="H1298" s="29">
        <f>IFERROR(VLOOKUP(A1298,[2]库存报告使用数据处理!$A:$G,7,0),0)</f>
        <v>22.7233333333333</v>
      </c>
      <c r="I1298">
        <f>IFERROR(VLOOKUP(A1298,[5]数据处理!$A:$B,2,0),0)</f>
        <v>0</v>
      </c>
      <c r="J1298" s="30">
        <f>IFERROR(VLOOKUP(A1298,[5]数据处理!$A:$D,4,0),0)</f>
        <v>0</v>
      </c>
      <c r="K1298" s="30">
        <f>IFERROR(VLOOKUP(A1298,[5]数据处理!$A:$E,5,0),0)</f>
        <v>0</v>
      </c>
      <c r="L1298" s="30">
        <f>IFERROR(VLOOKUP(A1298,[5]数据处理!$A:$G,7,0),0)</f>
        <v>2</v>
      </c>
      <c r="M1298">
        <f t="shared" si="341"/>
        <v>2</v>
      </c>
      <c r="N1298">
        <f>IFERROR(VLOOKUP(A1298,[5]数据处理!$A:$C,3,0),0)</f>
        <v>1</v>
      </c>
      <c r="O1298">
        <f>IFERROR(VLOOKUP($A1298,[5]数据处理!$A:$N,14,0),0)</f>
        <v>0</v>
      </c>
      <c r="P1298">
        <f>IFERROR(VLOOKUP($A1298,[3]库存报告使用数据!$A$1:$B$65536,2,0),"")</f>
        <v>6838</v>
      </c>
      <c r="Q1298">
        <f>IFERROR(VLOOKUP($A1298,[3]库存报告使用数据!$A$1:$E$65536,5,0),"")</f>
        <v>1068</v>
      </c>
      <c r="R1298">
        <f>IFERROR(VLOOKUP($A1298,[3]库存报告使用数据!$A$1:$H$65536,8,0),"")</f>
        <v>65226</v>
      </c>
      <c r="S1298">
        <f>IFERROR(VLOOKUP($A1298,[3]库存报告使用数据!$A$1:$K$65536,11,0),"")</f>
        <v>199</v>
      </c>
      <c r="T1298">
        <f>IFERROR(VLOOKUP($A1298,[3]库存报告使用数据!$A$1:$C$65536,3,0),"")</f>
        <v>142</v>
      </c>
      <c r="U1298">
        <f>IFERROR(VLOOKUP($A1298,[3]库存报告使用数据!$A$1:$F$65536,6,0),"")</f>
        <v>22</v>
      </c>
      <c r="V1298">
        <f>IFERROR(VLOOKUP($A1298,[3]库存报告使用数据!$A$1:$I$65536,9,0),"")</f>
        <v>262</v>
      </c>
      <c r="W1298">
        <f>IFERROR(VLOOKUP($A1298,[3]库存报告使用数据!$A$1:$L$65536,12,0),"")</f>
        <v>0</v>
      </c>
      <c r="X1298" s="20">
        <f t="shared" si="342"/>
        <v>0.0207663059374086</v>
      </c>
      <c r="Y1298" s="20">
        <f t="shared" si="343"/>
        <v>0.0205992509363296</v>
      </c>
      <c r="Z1298" s="20">
        <f t="shared" si="344"/>
        <v>0.00401680311532211</v>
      </c>
      <c r="AA1298" s="20">
        <f t="shared" si="345"/>
        <v>0</v>
      </c>
      <c r="AB1298">
        <f>IFERROR(VLOOKUP($A1298,[3]库存报告使用数据!$A$1:$D$65536,4,0),"")</f>
        <v>22.04</v>
      </c>
      <c r="AC1298">
        <f>IFERROR(VLOOKUP($A1298,[3]库存报告使用数据!$A$1:$G$65536,7,0),"")</f>
        <v>2.28</v>
      </c>
      <c r="AD1298">
        <f>IFERROR(VLOOKUP($A1298,[3]库存报告使用数据!$A$1:$J$65536,10,0),"")</f>
        <v>44</v>
      </c>
      <c r="AE1298">
        <f>IFERROR(VLOOKUP($A1298,[3]库存报告使用数据!$A$1:$M$65536,13,0),"")</f>
        <v>0</v>
      </c>
      <c r="AF1298" s="20">
        <f t="shared" si="346"/>
        <v>0.193985624174857</v>
      </c>
      <c r="AG1298" s="20" t="str">
        <f t="shared" si="347"/>
        <v>无销售广告费为2.28</v>
      </c>
      <c r="AH1298" s="20">
        <f t="shared" si="348"/>
        <v>0.193633563150946</v>
      </c>
      <c r="AI1298" s="20" t="str">
        <f t="shared" si="349"/>
        <v/>
      </c>
      <c r="AJ1298">
        <f>IFERROR(VLOOKUP($B1298,[4]库存报告使用数据!$A$1:$B$65536,2,0),0)</f>
        <v>164</v>
      </c>
      <c r="AK1298">
        <f>IFERROR(VLOOKUP($B1298,[4]库存报告使用数据!$A$1:$C$65536,3,0),)</f>
        <v>55</v>
      </c>
      <c r="AL1298">
        <f>IFERROR(VLOOKUP($B1298,[4]库存报告使用数据!$A$1:$D$65536,4,0),)</f>
        <v>90</v>
      </c>
      <c r="AM1298">
        <f>IFERROR(VLOOKUP($B1298,[4]库存报告使用数据!$A$1:$E$65536,5,0),)</f>
        <v>35</v>
      </c>
      <c r="AN1298" s="20">
        <f t="shared" si="350"/>
        <v>0.0304878048780488</v>
      </c>
      <c r="AO1298" s="20">
        <f t="shared" si="351"/>
        <v>0</v>
      </c>
      <c r="AP1298" s="20">
        <f t="shared" si="352"/>
        <v>0.111111111111111</v>
      </c>
      <c r="AQ1298" s="20">
        <f t="shared" si="353"/>
        <v>0</v>
      </c>
      <c r="AR1298" s="32">
        <f t="shared" si="354"/>
        <v>0.714285714285714</v>
      </c>
      <c r="AS1298" s="32">
        <f t="shared" si="355"/>
        <v>42.8571428571429</v>
      </c>
      <c r="AT1298" s="32">
        <f t="shared" si="356"/>
        <v>-40.8571428571429</v>
      </c>
      <c r="AU1298" s="28">
        <f t="shared" si="357"/>
        <v>2</v>
      </c>
      <c r="AV1298" s="34">
        <f>IFERROR(时间!$B$4+AU1298,"上周无销量")</f>
        <v>43285</v>
      </c>
    </row>
    <row r="1299" spans="1:48">
      <c r="A1299" s="18" t="s">
        <v>1344</v>
      </c>
      <c r="B1299" t="str">
        <f>VLOOKUP(A1299,'[1]sku-asin（子）'!$A:$B,2,0)</f>
        <v>B07CLSK94Z</v>
      </c>
      <c r="C1299" t="str">
        <f>VLOOKUP(A1299,'[1]子sku-父sku'!$A:$B,2,0)</f>
        <v>RE-YZ-BELK185</v>
      </c>
      <c r="D1299" s="28">
        <f>IFERROR(VLOOKUP(A1299,[2]库存报告使用数据处理!$A:$C,3,0),0)</f>
        <v>0</v>
      </c>
      <c r="E1299" s="28">
        <f>IFERROR(VLOOKUP(A1299,[2]库存报告使用数据处理!$A:$D,4,0),0)</f>
        <v>0</v>
      </c>
      <c r="F1299" s="28">
        <f>IFERROR(VLOOKUP(A1299,[2]库存报告使用数据处理!$A:$E,5,0),0)</f>
        <v>0</v>
      </c>
      <c r="G1299" s="28">
        <f>IFERROR(VLOOKUP(A1299,[2]库存报告使用数据处理!$A:$F,6,0),0)</f>
        <v>0</v>
      </c>
      <c r="H1299" s="29">
        <f>IFERROR(VLOOKUP(A1299,[2]库存报告使用数据处理!$A:$G,7,0),0)</f>
        <v>0</v>
      </c>
      <c r="I1299">
        <f>IFERROR(VLOOKUP(A1299,[5]数据处理!$A:$B,2,0),0)</f>
        <v>2</v>
      </c>
      <c r="J1299" s="30">
        <f>IFERROR(VLOOKUP(A1299,[5]数据处理!$A:$D,4,0),0)</f>
        <v>0</v>
      </c>
      <c r="K1299" s="30">
        <f>IFERROR(VLOOKUP(A1299,[5]数据处理!$A:$E,5,0),0)</f>
        <v>0</v>
      </c>
      <c r="L1299" s="30">
        <f>IFERROR(VLOOKUP(A1299,[5]数据处理!$A:$G,7,0),0)</f>
        <v>0</v>
      </c>
      <c r="M1299">
        <f t="shared" si="341"/>
        <v>2</v>
      </c>
      <c r="N1299">
        <f>IFERROR(VLOOKUP(A1299,[5]数据处理!$A:$C,3,0),0)</f>
        <v>0</v>
      </c>
      <c r="O1299">
        <f>IFERROR(VLOOKUP($A1299,[5]数据处理!$A:$N,14,0),0)</f>
        <v>0</v>
      </c>
      <c r="P1299" t="str">
        <f>IFERROR(VLOOKUP($A1299,[3]库存报告使用数据!$A$1:$B$65536,2,0),"")</f>
        <v/>
      </c>
      <c r="Q1299" t="str">
        <f>IFERROR(VLOOKUP($A1299,[3]库存报告使用数据!$A$1:$E$65536,5,0),"")</f>
        <v/>
      </c>
      <c r="R1299" t="str">
        <f>IFERROR(VLOOKUP($A1299,[3]库存报告使用数据!$A$1:$H$65536,8,0),"")</f>
        <v/>
      </c>
      <c r="S1299" t="str">
        <f>IFERROR(VLOOKUP($A1299,[3]库存报告使用数据!$A$1:$K$65536,11,0),"")</f>
        <v/>
      </c>
      <c r="T1299" t="str">
        <f>IFERROR(VLOOKUP($A1299,[3]库存报告使用数据!$A$1:$C$65536,3,0),"")</f>
        <v/>
      </c>
      <c r="U1299" t="str">
        <f>IFERROR(VLOOKUP($A1299,[3]库存报告使用数据!$A$1:$F$65536,6,0),"")</f>
        <v/>
      </c>
      <c r="V1299" t="str">
        <f>IFERROR(VLOOKUP($A1299,[3]库存报告使用数据!$A$1:$I$65536,9,0),"")</f>
        <v/>
      </c>
      <c r="W1299" t="str">
        <f>IFERROR(VLOOKUP($A1299,[3]库存报告使用数据!$A$1:$L$65536,12,0),"")</f>
        <v/>
      </c>
      <c r="X1299" s="20" t="str">
        <f t="shared" si="342"/>
        <v/>
      </c>
      <c r="Y1299" s="20" t="str">
        <f t="shared" si="343"/>
        <v/>
      </c>
      <c r="Z1299" s="20" t="str">
        <f t="shared" si="344"/>
        <v/>
      </c>
      <c r="AA1299" s="20" t="str">
        <f t="shared" si="345"/>
        <v/>
      </c>
      <c r="AB1299" t="str">
        <f>IFERROR(VLOOKUP($A1299,[3]库存报告使用数据!$A$1:$D$65536,4,0),"")</f>
        <v/>
      </c>
      <c r="AC1299" t="str">
        <f>IFERROR(VLOOKUP($A1299,[3]库存报告使用数据!$A$1:$G$65536,7,0),"")</f>
        <v/>
      </c>
      <c r="AD1299" t="str">
        <f>IFERROR(VLOOKUP($A1299,[3]库存报告使用数据!$A$1:$J$65536,10,0),"")</f>
        <v/>
      </c>
      <c r="AE1299" t="str">
        <f>IFERROR(VLOOKUP($A1299,[3]库存报告使用数据!$A$1:$M$65536,13,0),"")</f>
        <v/>
      </c>
      <c r="AF1299" s="20" t="str">
        <f t="shared" si="346"/>
        <v/>
      </c>
      <c r="AG1299" s="20" t="str">
        <f t="shared" si="347"/>
        <v/>
      </c>
      <c r="AH1299" s="20" t="str">
        <f t="shared" si="348"/>
        <v/>
      </c>
      <c r="AI1299" s="20" t="str">
        <f t="shared" si="349"/>
        <v/>
      </c>
      <c r="AJ1299">
        <f>IFERROR(VLOOKUP($B1299,[4]库存报告使用数据!$A$1:$B$65536,2,0),0)</f>
        <v>0</v>
      </c>
      <c r="AK1299">
        <f>IFERROR(VLOOKUP($B1299,[4]库存报告使用数据!$A$1:$C$65536,3,0),)</f>
        <v>1</v>
      </c>
      <c r="AL1299">
        <f>IFERROR(VLOOKUP($B1299,[4]库存报告使用数据!$A$1:$D$65536,4,0),)</f>
        <v>0</v>
      </c>
      <c r="AM1299">
        <f>IFERROR(VLOOKUP($B1299,[4]库存报告使用数据!$A$1:$E$65536,5,0),)</f>
        <v>1</v>
      </c>
      <c r="AN1299" s="20" t="str">
        <f t="shared" si="350"/>
        <v/>
      </c>
      <c r="AO1299" s="20">
        <f t="shared" si="351"/>
        <v>0</v>
      </c>
      <c r="AP1299" s="20" t="str">
        <f t="shared" si="352"/>
        <v/>
      </c>
      <c r="AQ1299" s="20">
        <f t="shared" si="353"/>
        <v>0</v>
      </c>
      <c r="AR1299" s="32">
        <f t="shared" si="354"/>
        <v>0</v>
      </c>
      <c r="AS1299" s="32">
        <f t="shared" si="355"/>
        <v>0</v>
      </c>
      <c r="AT1299" s="32">
        <f t="shared" si="356"/>
        <v>2</v>
      </c>
      <c r="AU1299" s="28" t="str">
        <f t="shared" si="357"/>
        <v>库存为2</v>
      </c>
      <c r="AV1299" s="34" t="str">
        <f>IFERROR(时间!$B$4+AU1299,"上周无销量")</f>
        <v>上周无销量</v>
      </c>
    </row>
    <row r="1300" spans="1:48">
      <c r="A1300" s="18" t="s">
        <v>1345</v>
      </c>
      <c r="B1300" t="str">
        <f>VLOOKUP(A1300,'[1]sku-asin（子）'!$A:$B,2,0)</f>
        <v>B07CM384GJ</v>
      </c>
      <c r="C1300" t="str">
        <f>VLOOKUP(A1300,'[1]子sku-父sku'!$A:$B,2,0)</f>
        <v>RE-YZ-BELK185</v>
      </c>
      <c r="D1300" s="28">
        <f>IFERROR(VLOOKUP(A1300,[2]库存报告使用数据处理!$A:$C,3,0),0)</f>
        <v>0</v>
      </c>
      <c r="E1300" s="28">
        <f>IFERROR(VLOOKUP(A1300,[2]库存报告使用数据处理!$A:$D,4,0),0)</f>
        <v>0</v>
      </c>
      <c r="F1300" s="28">
        <f>IFERROR(VLOOKUP(A1300,[2]库存报告使用数据处理!$A:$E,5,0),0)</f>
        <v>0</v>
      </c>
      <c r="G1300" s="28">
        <f>IFERROR(VLOOKUP(A1300,[2]库存报告使用数据处理!$A:$F,6,0),0)</f>
        <v>0</v>
      </c>
      <c r="H1300" s="29">
        <f>IFERROR(VLOOKUP(A1300,[2]库存报告使用数据处理!$A:$G,7,0),0)</f>
        <v>0</v>
      </c>
      <c r="I1300">
        <f>IFERROR(VLOOKUP(A1300,[5]数据处理!$A:$B,2,0),0)</f>
        <v>4</v>
      </c>
      <c r="J1300" s="30">
        <f>IFERROR(VLOOKUP(A1300,[5]数据处理!$A:$D,4,0),0)</f>
        <v>0</v>
      </c>
      <c r="K1300" s="30">
        <f>IFERROR(VLOOKUP(A1300,[5]数据处理!$A:$E,5,0),0)</f>
        <v>0</v>
      </c>
      <c r="L1300" s="30">
        <f>IFERROR(VLOOKUP(A1300,[5]数据处理!$A:$G,7,0),0)</f>
        <v>0</v>
      </c>
      <c r="M1300">
        <f t="shared" si="341"/>
        <v>4</v>
      </c>
      <c r="N1300">
        <f>IFERROR(VLOOKUP(A1300,[5]数据处理!$A:$C,3,0),0)</f>
        <v>0</v>
      </c>
      <c r="O1300">
        <f>IFERROR(VLOOKUP($A1300,[5]数据处理!$A:$N,14,0),0)</f>
        <v>0</v>
      </c>
      <c r="P1300" t="str">
        <f>IFERROR(VLOOKUP($A1300,[3]库存报告使用数据!$A$1:$B$65536,2,0),"")</f>
        <v/>
      </c>
      <c r="Q1300" t="str">
        <f>IFERROR(VLOOKUP($A1300,[3]库存报告使用数据!$A$1:$E$65536,5,0),"")</f>
        <v/>
      </c>
      <c r="R1300" t="str">
        <f>IFERROR(VLOOKUP($A1300,[3]库存报告使用数据!$A$1:$H$65536,8,0),"")</f>
        <v/>
      </c>
      <c r="S1300" t="str">
        <f>IFERROR(VLOOKUP($A1300,[3]库存报告使用数据!$A$1:$K$65536,11,0),"")</f>
        <v/>
      </c>
      <c r="T1300" t="str">
        <f>IFERROR(VLOOKUP($A1300,[3]库存报告使用数据!$A$1:$C$65536,3,0),"")</f>
        <v/>
      </c>
      <c r="U1300" t="str">
        <f>IFERROR(VLOOKUP($A1300,[3]库存报告使用数据!$A$1:$F$65536,6,0),"")</f>
        <v/>
      </c>
      <c r="V1300" t="str">
        <f>IFERROR(VLOOKUP($A1300,[3]库存报告使用数据!$A$1:$I$65536,9,0),"")</f>
        <v/>
      </c>
      <c r="W1300" t="str">
        <f>IFERROR(VLOOKUP($A1300,[3]库存报告使用数据!$A$1:$L$65536,12,0),"")</f>
        <v/>
      </c>
      <c r="X1300" s="20" t="str">
        <f t="shared" si="342"/>
        <v/>
      </c>
      <c r="Y1300" s="20" t="str">
        <f t="shared" si="343"/>
        <v/>
      </c>
      <c r="Z1300" s="20" t="str">
        <f t="shared" si="344"/>
        <v/>
      </c>
      <c r="AA1300" s="20" t="str">
        <f t="shared" si="345"/>
        <v/>
      </c>
      <c r="AB1300" t="str">
        <f>IFERROR(VLOOKUP($A1300,[3]库存报告使用数据!$A$1:$D$65536,4,0),"")</f>
        <v/>
      </c>
      <c r="AC1300" t="str">
        <f>IFERROR(VLOOKUP($A1300,[3]库存报告使用数据!$A$1:$G$65536,7,0),"")</f>
        <v/>
      </c>
      <c r="AD1300" t="str">
        <f>IFERROR(VLOOKUP($A1300,[3]库存报告使用数据!$A$1:$J$65536,10,0),"")</f>
        <v/>
      </c>
      <c r="AE1300" t="str">
        <f>IFERROR(VLOOKUP($A1300,[3]库存报告使用数据!$A$1:$M$65536,13,0),"")</f>
        <v/>
      </c>
      <c r="AF1300" s="20" t="str">
        <f t="shared" si="346"/>
        <v/>
      </c>
      <c r="AG1300" s="20" t="str">
        <f t="shared" si="347"/>
        <v/>
      </c>
      <c r="AH1300" s="20" t="str">
        <f t="shared" si="348"/>
        <v/>
      </c>
      <c r="AI1300" s="20" t="str">
        <f t="shared" si="349"/>
        <v/>
      </c>
      <c r="AJ1300">
        <f>IFERROR(VLOOKUP($B1300,[4]库存报告使用数据!$A$1:$B$65536,2,0),0)</f>
        <v>1</v>
      </c>
      <c r="AK1300">
        <f>IFERROR(VLOOKUP($B1300,[4]库存报告使用数据!$A$1:$C$65536,3,0),)</f>
        <v>2</v>
      </c>
      <c r="AL1300">
        <f>IFERROR(VLOOKUP($B1300,[4]库存报告使用数据!$A$1:$D$65536,4,0),)</f>
        <v>0</v>
      </c>
      <c r="AM1300">
        <f>IFERROR(VLOOKUP($B1300,[4]库存报告使用数据!$A$1:$E$65536,5,0),)</f>
        <v>0</v>
      </c>
      <c r="AN1300" s="20">
        <f t="shared" si="350"/>
        <v>0</v>
      </c>
      <c r="AO1300" s="20">
        <f t="shared" si="351"/>
        <v>0</v>
      </c>
      <c r="AP1300" s="20" t="str">
        <f t="shared" si="352"/>
        <v/>
      </c>
      <c r="AQ1300" s="20" t="str">
        <f t="shared" si="353"/>
        <v/>
      </c>
      <c r="AR1300" s="32">
        <f t="shared" si="354"/>
        <v>0</v>
      </c>
      <c r="AS1300" s="32">
        <f t="shared" si="355"/>
        <v>0</v>
      </c>
      <c r="AT1300" s="32">
        <f t="shared" si="356"/>
        <v>4</v>
      </c>
      <c r="AU1300" s="28" t="str">
        <f t="shared" si="357"/>
        <v>库存为4</v>
      </c>
      <c r="AV1300" s="34" t="str">
        <f>IFERROR(时间!$B$4+AU1300,"上周无销量")</f>
        <v>上周无销量</v>
      </c>
    </row>
    <row r="1301" spans="1:48">
      <c r="A1301" s="18" t="s">
        <v>1346</v>
      </c>
      <c r="B1301" t="str">
        <f>VLOOKUP(A1301,'[1]sku-asin（子）'!$A:$B,2,0)</f>
        <v>B07CM48HV8</v>
      </c>
      <c r="C1301" t="str">
        <f>VLOOKUP(A1301,'[1]子sku-父sku'!$A:$B,2,0)</f>
        <v>RE-YZ-BELK185</v>
      </c>
      <c r="D1301" s="28">
        <f>IFERROR(VLOOKUP(A1301,[2]库存报告使用数据处理!$A:$C,3,0),0)</f>
        <v>0</v>
      </c>
      <c r="E1301" s="28">
        <f>IFERROR(VLOOKUP(A1301,[2]库存报告使用数据处理!$A:$D,4,0),0)</f>
        <v>0</v>
      </c>
      <c r="F1301" s="28">
        <f>IFERROR(VLOOKUP(A1301,[2]库存报告使用数据处理!$A:$E,5,0),0)</f>
        <v>0</v>
      </c>
      <c r="G1301" s="28">
        <f>IFERROR(VLOOKUP(A1301,[2]库存报告使用数据处理!$A:$F,6,0),0)</f>
        <v>0</v>
      </c>
      <c r="H1301" s="29">
        <f>IFERROR(VLOOKUP(A1301,[2]库存报告使用数据处理!$A:$G,7,0),0)</f>
        <v>0</v>
      </c>
      <c r="I1301">
        <f>IFERROR(VLOOKUP(A1301,[5]数据处理!$A:$B,2,0),0)</f>
        <v>5</v>
      </c>
      <c r="J1301" s="30">
        <f>IFERROR(VLOOKUP(A1301,[5]数据处理!$A:$D,4,0),0)</f>
        <v>0</v>
      </c>
      <c r="K1301" s="30">
        <f>IFERROR(VLOOKUP(A1301,[5]数据处理!$A:$E,5,0),0)</f>
        <v>0</v>
      </c>
      <c r="L1301" s="30">
        <f>IFERROR(VLOOKUP(A1301,[5]数据处理!$A:$G,7,0),0)</f>
        <v>0</v>
      </c>
      <c r="M1301">
        <f t="shared" si="341"/>
        <v>5</v>
      </c>
      <c r="N1301">
        <f>IFERROR(VLOOKUP(A1301,[5]数据处理!$A:$C,3,0),0)</f>
        <v>0</v>
      </c>
      <c r="O1301">
        <f>IFERROR(VLOOKUP($A1301,[5]数据处理!$A:$N,14,0),0)</f>
        <v>0</v>
      </c>
      <c r="P1301">
        <f>IFERROR(VLOOKUP($A1301,[3]库存报告使用数据!$A$1:$B$65536,2,0),"")</f>
        <v>618</v>
      </c>
      <c r="Q1301">
        <f>IFERROR(VLOOKUP($A1301,[3]库存报告使用数据!$A$1:$E$65536,5,0),"")</f>
        <v>15</v>
      </c>
      <c r="R1301">
        <f>IFERROR(VLOOKUP($A1301,[3]库存报告使用数据!$A$1:$H$65536,8,0),"")</f>
        <v>23</v>
      </c>
      <c r="S1301">
        <f>IFERROR(VLOOKUP($A1301,[3]库存报告使用数据!$A$1:$K$65536,11,0),"")</f>
        <v>40</v>
      </c>
      <c r="T1301">
        <f>IFERROR(VLOOKUP($A1301,[3]库存报告使用数据!$A$1:$C$65536,3,0),"")</f>
        <v>4</v>
      </c>
      <c r="U1301">
        <f>IFERROR(VLOOKUP($A1301,[3]库存报告使用数据!$A$1:$F$65536,6,0),"")</f>
        <v>0</v>
      </c>
      <c r="V1301">
        <f>IFERROR(VLOOKUP($A1301,[3]库存报告使用数据!$A$1:$I$65536,9,0),"")</f>
        <v>0</v>
      </c>
      <c r="W1301">
        <f>IFERROR(VLOOKUP($A1301,[3]库存报告使用数据!$A$1:$L$65536,12,0),"")</f>
        <v>0</v>
      </c>
      <c r="X1301" s="20">
        <f t="shared" si="342"/>
        <v>0.00647249190938511</v>
      </c>
      <c r="Y1301" s="20">
        <f t="shared" si="343"/>
        <v>0</v>
      </c>
      <c r="Z1301" s="20">
        <f t="shared" si="344"/>
        <v>0</v>
      </c>
      <c r="AA1301" s="20">
        <f t="shared" si="345"/>
        <v>0</v>
      </c>
      <c r="AB1301">
        <f>IFERROR(VLOOKUP($A1301,[3]库存报告使用数据!$A$1:$D$65536,4,0),"")</f>
        <v>0.68</v>
      </c>
      <c r="AC1301">
        <f>IFERROR(VLOOKUP($A1301,[3]库存报告使用数据!$A$1:$G$65536,7,0),"")</f>
        <v>0</v>
      </c>
      <c r="AD1301">
        <f>IFERROR(VLOOKUP($A1301,[3]库存报告使用数据!$A$1:$J$65536,10,0),"")</f>
        <v>0</v>
      </c>
      <c r="AE1301">
        <f>IFERROR(VLOOKUP($A1301,[3]库存报告使用数据!$A$1:$M$65536,13,0),"")</f>
        <v>0</v>
      </c>
      <c r="AF1301" s="20" t="str">
        <f t="shared" si="346"/>
        <v>无销售广告费为0.68</v>
      </c>
      <c r="AG1301" s="20" t="str">
        <f t="shared" si="347"/>
        <v/>
      </c>
      <c r="AH1301" s="20" t="str">
        <f t="shared" si="348"/>
        <v/>
      </c>
      <c r="AI1301" s="20" t="str">
        <f t="shared" si="349"/>
        <v/>
      </c>
      <c r="AJ1301">
        <f>IFERROR(VLOOKUP($B1301,[4]库存报告使用数据!$A$1:$B$65536,2,0),0)</f>
        <v>1</v>
      </c>
      <c r="AK1301">
        <f>IFERROR(VLOOKUP($B1301,[4]库存报告使用数据!$A$1:$C$65536,3,0),)</f>
        <v>1</v>
      </c>
      <c r="AL1301">
        <f>IFERROR(VLOOKUP($B1301,[4]库存报告使用数据!$A$1:$D$65536,4,0),)</f>
        <v>0</v>
      </c>
      <c r="AM1301">
        <f>IFERROR(VLOOKUP($B1301,[4]库存报告使用数据!$A$1:$E$65536,5,0),)</f>
        <v>0</v>
      </c>
      <c r="AN1301" s="20">
        <f t="shared" si="350"/>
        <v>0</v>
      </c>
      <c r="AO1301" s="20">
        <f t="shared" si="351"/>
        <v>0</v>
      </c>
      <c r="AP1301" s="20" t="str">
        <f t="shared" si="352"/>
        <v/>
      </c>
      <c r="AQ1301" s="20" t="str">
        <f t="shared" si="353"/>
        <v/>
      </c>
      <c r="AR1301" s="32">
        <f t="shared" si="354"/>
        <v>0</v>
      </c>
      <c r="AS1301" s="32">
        <f t="shared" si="355"/>
        <v>0</v>
      </c>
      <c r="AT1301" s="32">
        <f t="shared" si="356"/>
        <v>5</v>
      </c>
      <c r="AU1301" s="28" t="str">
        <f t="shared" si="357"/>
        <v>库存为5</v>
      </c>
      <c r="AV1301" s="34" t="str">
        <f>IFERROR(时间!$B$4+AU1301,"上周无销量")</f>
        <v>上周无销量</v>
      </c>
    </row>
    <row r="1302" spans="1:48">
      <c r="A1302" s="18" t="s">
        <v>1347</v>
      </c>
      <c r="B1302" t="str">
        <f>VLOOKUP(A1302,'[1]sku-asin（子）'!$A:$B,2,0)</f>
        <v>B07CM6ZZSL</v>
      </c>
      <c r="C1302" t="str">
        <f>VLOOKUP(A1302,'[1]子sku-父sku'!$A:$B,2,0)</f>
        <v>RE-YZ-BELK185</v>
      </c>
      <c r="D1302" s="28">
        <f>IFERROR(VLOOKUP(A1302,[2]库存报告使用数据处理!$A:$C,3,0),0)</f>
        <v>0</v>
      </c>
      <c r="E1302" s="28">
        <f>IFERROR(VLOOKUP(A1302,[2]库存报告使用数据处理!$A:$D,4,0),0)</f>
        <v>0</v>
      </c>
      <c r="F1302" s="28">
        <f>IFERROR(VLOOKUP(A1302,[2]库存报告使用数据处理!$A:$E,5,0),0)</f>
        <v>0</v>
      </c>
      <c r="G1302" s="28">
        <f>IFERROR(VLOOKUP(A1302,[2]库存报告使用数据处理!$A:$F,6,0),0)</f>
        <v>1</v>
      </c>
      <c r="H1302" s="29">
        <f>IFERROR(VLOOKUP(A1302,[2]库存报告使用数据处理!$A:$G,7,0),0)</f>
        <v>16.99</v>
      </c>
      <c r="I1302">
        <f>IFERROR(VLOOKUP(A1302,[5]数据处理!$A:$B,2,0),0)</f>
        <v>4</v>
      </c>
      <c r="J1302" s="30">
        <f>IFERROR(VLOOKUP(A1302,[5]数据处理!$A:$D,4,0),0)</f>
        <v>0</v>
      </c>
      <c r="K1302" s="30">
        <f>IFERROR(VLOOKUP(A1302,[5]数据处理!$A:$E,5,0),0)</f>
        <v>0</v>
      </c>
      <c r="L1302" s="30">
        <f>IFERROR(VLOOKUP(A1302,[5]数据处理!$A:$G,7,0),0)</f>
        <v>0</v>
      </c>
      <c r="M1302">
        <f t="shared" si="341"/>
        <v>4</v>
      </c>
      <c r="N1302">
        <f>IFERROR(VLOOKUP(A1302,[5]数据处理!$A:$C,3,0),0)</f>
        <v>0</v>
      </c>
      <c r="O1302">
        <f>IFERROR(VLOOKUP($A1302,[5]数据处理!$A:$N,14,0),0)</f>
        <v>0</v>
      </c>
      <c r="P1302">
        <f>IFERROR(VLOOKUP($A1302,[3]库存报告使用数据!$A$1:$B$65536,2,0),"")</f>
        <v>0</v>
      </c>
      <c r="Q1302">
        <f>IFERROR(VLOOKUP($A1302,[3]库存报告使用数据!$A$1:$E$65536,5,0),"")</f>
        <v>152</v>
      </c>
      <c r="R1302">
        <f>IFERROR(VLOOKUP($A1302,[3]库存报告使用数据!$A$1:$H$65536,8,0),"")</f>
        <v>946</v>
      </c>
      <c r="S1302">
        <f>IFERROR(VLOOKUP($A1302,[3]库存报告使用数据!$A$1:$K$65536,11,0),"")</f>
        <v>934</v>
      </c>
      <c r="T1302">
        <f>IFERROR(VLOOKUP($A1302,[3]库存报告使用数据!$A$1:$C$65536,3,0),"")</f>
        <v>0</v>
      </c>
      <c r="U1302">
        <f>IFERROR(VLOOKUP($A1302,[3]库存报告使用数据!$A$1:$F$65536,6,0),"")</f>
        <v>1</v>
      </c>
      <c r="V1302">
        <f>IFERROR(VLOOKUP($A1302,[3]库存报告使用数据!$A$1:$I$65536,9,0),"")</f>
        <v>3</v>
      </c>
      <c r="W1302">
        <f>IFERROR(VLOOKUP($A1302,[3]库存报告使用数据!$A$1:$L$65536,12,0),"")</f>
        <v>3</v>
      </c>
      <c r="X1302" s="20" t="str">
        <f t="shared" si="342"/>
        <v/>
      </c>
      <c r="Y1302" s="20">
        <f t="shared" si="343"/>
        <v>0.00657894736842105</v>
      </c>
      <c r="Z1302" s="20">
        <f t="shared" si="344"/>
        <v>0.00317124735729387</v>
      </c>
      <c r="AA1302" s="20">
        <f t="shared" si="345"/>
        <v>0.00321199143468951</v>
      </c>
      <c r="AB1302">
        <f>IFERROR(VLOOKUP($A1302,[3]库存报告使用数据!$A$1:$D$65536,4,0),"")</f>
        <v>0</v>
      </c>
      <c r="AC1302">
        <f>IFERROR(VLOOKUP($A1302,[3]库存报告使用数据!$A$1:$G$65536,7,0),"")</f>
        <v>0.29</v>
      </c>
      <c r="AD1302">
        <f>IFERROR(VLOOKUP($A1302,[3]库存报告使用数据!$A$1:$J$65536,10,0),"")</f>
        <v>0.78</v>
      </c>
      <c r="AE1302">
        <f>IFERROR(VLOOKUP($A1302,[3]库存报告使用数据!$A$1:$M$65536,13,0),"")</f>
        <v>0.81</v>
      </c>
      <c r="AF1302" s="20" t="str">
        <f t="shared" si="346"/>
        <v/>
      </c>
      <c r="AG1302" s="20" t="str">
        <f t="shared" si="347"/>
        <v>无销售广告费为0.29</v>
      </c>
      <c r="AH1302" s="20" t="str">
        <f t="shared" si="348"/>
        <v>无销售广告费为0.78</v>
      </c>
      <c r="AI1302" s="20">
        <f t="shared" si="349"/>
        <v>0.0476751030017658</v>
      </c>
      <c r="AJ1302">
        <f>IFERROR(VLOOKUP($B1302,[4]库存报告使用数据!$A$1:$B$65536,2,0),0)</f>
        <v>0</v>
      </c>
      <c r="AK1302">
        <f>IFERROR(VLOOKUP($B1302,[4]库存报告使用数据!$A$1:$C$65536,3,0),)</f>
        <v>1</v>
      </c>
      <c r="AL1302">
        <f>IFERROR(VLOOKUP($B1302,[4]库存报告使用数据!$A$1:$D$65536,4,0),)</f>
        <v>0</v>
      </c>
      <c r="AM1302">
        <f>IFERROR(VLOOKUP($B1302,[4]库存报告使用数据!$A$1:$E$65536,5,0),)</f>
        <v>0</v>
      </c>
      <c r="AN1302" s="20" t="str">
        <f t="shared" si="350"/>
        <v/>
      </c>
      <c r="AO1302" s="20">
        <f t="shared" si="351"/>
        <v>0</v>
      </c>
      <c r="AP1302" s="20" t="str">
        <f t="shared" si="352"/>
        <v/>
      </c>
      <c r="AQ1302" s="20" t="str">
        <f t="shared" si="353"/>
        <v/>
      </c>
      <c r="AR1302" s="32">
        <f t="shared" si="354"/>
        <v>0</v>
      </c>
      <c r="AS1302" s="32">
        <f t="shared" si="355"/>
        <v>0</v>
      </c>
      <c r="AT1302" s="32">
        <f t="shared" si="356"/>
        <v>4</v>
      </c>
      <c r="AU1302" s="28" t="str">
        <f t="shared" si="357"/>
        <v>库存为4</v>
      </c>
      <c r="AV1302" s="34" t="str">
        <f>IFERROR(时间!$B$4+AU1302,"上周无销量")</f>
        <v>上周无销量</v>
      </c>
    </row>
    <row r="1303" spans="1:48">
      <c r="A1303" s="18" t="s">
        <v>1348</v>
      </c>
      <c r="B1303" t="str">
        <f>VLOOKUP(A1303,'[1]sku-asin（子）'!$A:$B,2,0)</f>
        <v>B07CM1SXTQ</v>
      </c>
      <c r="C1303" t="str">
        <f>VLOOKUP(A1303,'[1]子sku-父sku'!$A:$B,2,0)</f>
        <v>RE-YZ-BELK185</v>
      </c>
      <c r="D1303" s="28">
        <f>IFERROR(VLOOKUP(A1303,[2]库存报告使用数据处理!$A:$C,3,0),0)</f>
        <v>0</v>
      </c>
      <c r="E1303" s="28">
        <f>IFERROR(VLOOKUP(A1303,[2]库存报告使用数据处理!$A:$D,4,0),0)</f>
        <v>1</v>
      </c>
      <c r="F1303" s="28">
        <f>IFERROR(VLOOKUP(A1303,[2]库存报告使用数据处理!$A:$E,5,0),0)</f>
        <v>0</v>
      </c>
      <c r="G1303" s="28">
        <f>IFERROR(VLOOKUP(A1303,[2]库存报告使用数据处理!$A:$F,6,0),0)</f>
        <v>1</v>
      </c>
      <c r="H1303" s="29">
        <f>IFERROR(VLOOKUP(A1303,[2]库存报告使用数据处理!$A:$G,7,0),0)</f>
        <v>16.99</v>
      </c>
      <c r="I1303">
        <f>IFERROR(VLOOKUP(A1303,[5]数据处理!$A:$B,2,0),0)</f>
        <v>1</v>
      </c>
      <c r="J1303" s="30">
        <f>IFERROR(VLOOKUP(A1303,[5]数据处理!$A:$D,4,0),0)</f>
        <v>0</v>
      </c>
      <c r="K1303" s="30">
        <f>IFERROR(VLOOKUP(A1303,[5]数据处理!$A:$E,5,0),0)</f>
        <v>0</v>
      </c>
      <c r="L1303" s="30">
        <f>IFERROR(VLOOKUP(A1303,[5]数据处理!$A:$G,7,0),0)</f>
        <v>0</v>
      </c>
      <c r="M1303">
        <f t="shared" si="341"/>
        <v>1</v>
      </c>
      <c r="N1303">
        <f>IFERROR(VLOOKUP(A1303,[5]数据处理!$A:$C,3,0),0)</f>
        <v>0</v>
      </c>
      <c r="O1303">
        <f>IFERROR(VLOOKUP($A1303,[5]数据处理!$A:$N,14,0),0)</f>
        <v>0</v>
      </c>
      <c r="P1303" t="str">
        <f>IFERROR(VLOOKUP($A1303,[3]库存报告使用数据!$A$1:$B$65536,2,0),"")</f>
        <v/>
      </c>
      <c r="Q1303" t="str">
        <f>IFERROR(VLOOKUP($A1303,[3]库存报告使用数据!$A$1:$E$65536,5,0),"")</f>
        <v/>
      </c>
      <c r="R1303" t="str">
        <f>IFERROR(VLOOKUP($A1303,[3]库存报告使用数据!$A$1:$H$65536,8,0),"")</f>
        <v/>
      </c>
      <c r="S1303" t="str">
        <f>IFERROR(VLOOKUP($A1303,[3]库存报告使用数据!$A$1:$K$65536,11,0),"")</f>
        <v/>
      </c>
      <c r="T1303" t="str">
        <f>IFERROR(VLOOKUP($A1303,[3]库存报告使用数据!$A$1:$C$65536,3,0),"")</f>
        <v/>
      </c>
      <c r="U1303" t="str">
        <f>IFERROR(VLOOKUP($A1303,[3]库存报告使用数据!$A$1:$F$65536,6,0),"")</f>
        <v/>
      </c>
      <c r="V1303" t="str">
        <f>IFERROR(VLOOKUP($A1303,[3]库存报告使用数据!$A$1:$I$65536,9,0),"")</f>
        <v/>
      </c>
      <c r="W1303" t="str">
        <f>IFERROR(VLOOKUP($A1303,[3]库存报告使用数据!$A$1:$L$65536,12,0),"")</f>
        <v/>
      </c>
      <c r="X1303" s="20" t="str">
        <f t="shared" si="342"/>
        <v/>
      </c>
      <c r="Y1303" s="20" t="str">
        <f t="shared" si="343"/>
        <v/>
      </c>
      <c r="Z1303" s="20" t="str">
        <f t="shared" si="344"/>
        <v/>
      </c>
      <c r="AA1303" s="20" t="str">
        <f t="shared" si="345"/>
        <v/>
      </c>
      <c r="AB1303" t="str">
        <f>IFERROR(VLOOKUP($A1303,[3]库存报告使用数据!$A$1:$D$65536,4,0),"")</f>
        <v/>
      </c>
      <c r="AC1303" t="str">
        <f>IFERROR(VLOOKUP($A1303,[3]库存报告使用数据!$A$1:$G$65536,7,0),"")</f>
        <v/>
      </c>
      <c r="AD1303" t="str">
        <f>IFERROR(VLOOKUP($A1303,[3]库存报告使用数据!$A$1:$J$65536,10,0),"")</f>
        <v/>
      </c>
      <c r="AE1303" t="str">
        <f>IFERROR(VLOOKUP($A1303,[3]库存报告使用数据!$A$1:$M$65536,13,0),"")</f>
        <v/>
      </c>
      <c r="AF1303" s="20" t="str">
        <f t="shared" si="346"/>
        <v/>
      </c>
      <c r="AG1303" s="20" t="str">
        <f t="shared" si="347"/>
        <v/>
      </c>
      <c r="AH1303" s="20" t="str">
        <f t="shared" si="348"/>
        <v/>
      </c>
      <c r="AI1303" s="20" t="str">
        <f t="shared" si="349"/>
        <v/>
      </c>
      <c r="AJ1303">
        <f>IFERROR(VLOOKUP($B1303,[4]库存报告使用数据!$A$1:$B$65536,2,0),0)</f>
        <v>0</v>
      </c>
      <c r="AK1303">
        <f>IFERROR(VLOOKUP($B1303,[4]库存报告使用数据!$A$1:$C$65536,3,0),)</f>
        <v>1</v>
      </c>
      <c r="AL1303">
        <f>IFERROR(VLOOKUP($B1303,[4]库存报告使用数据!$A$1:$D$65536,4,0),)</f>
        <v>0</v>
      </c>
      <c r="AM1303">
        <f>IFERROR(VLOOKUP($B1303,[4]库存报告使用数据!$A$1:$E$65536,5,0),)</f>
        <v>0</v>
      </c>
      <c r="AN1303" s="20" t="str">
        <f t="shared" si="350"/>
        <v/>
      </c>
      <c r="AO1303" s="20">
        <f t="shared" si="351"/>
        <v>1</v>
      </c>
      <c r="AP1303" s="20" t="str">
        <f t="shared" si="352"/>
        <v/>
      </c>
      <c r="AQ1303" s="20" t="str">
        <f t="shared" si="353"/>
        <v/>
      </c>
      <c r="AR1303" s="32">
        <f t="shared" si="354"/>
        <v>0</v>
      </c>
      <c r="AS1303" s="32">
        <f t="shared" si="355"/>
        <v>0</v>
      </c>
      <c r="AT1303" s="32">
        <f t="shared" si="356"/>
        <v>1</v>
      </c>
      <c r="AU1303" s="28" t="str">
        <f t="shared" si="357"/>
        <v>库存为1</v>
      </c>
      <c r="AV1303" s="34" t="str">
        <f>IFERROR(时间!$B$4+AU1303,"上周无销量")</f>
        <v>上周无销量</v>
      </c>
    </row>
    <row r="1304" spans="1:48">
      <c r="A1304" s="18" t="s">
        <v>1349</v>
      </c>
      <c r="B1304" t="str">
        <f>VLOOKUP(A1304,'[1]sku-asin（子）'!$A:$B,2,0)</f>
        <v>B07CM311V3</v>
      </c>
      <c r="C1304" t="str">
        <f>VLOOKUP(A1304,'[1]子sku-父sku'!$A:$B,2,0)</f>
        <v>RE-YZ-BELK185</v>
      </c>
      <c r="D1304" s="28">
        <f>IFERROR(VLOOKUP(A1304,[2]库存报告使用数据处理!$A:$C,3,0),0)</f>
        <v>0</v>
      </c>
      <c r="E1304" s="28">
        <f>IFERROR(VLOOKUP(A1304,[2]库存报告使用数据处理!$A:$D,4,0),0)</f>
        <v>1</v>
      </c>
      <c r="F1304" s="28">
        <f>IFERROR(VLOOKUP(A1304,[2]库存报告使用数据处理!$A:$E,5,0),0)</f>
        <v>0</v>
      </c>
      <c r="G1304" s="28">
        <f>IFERROR(VLOOKUP(A1304,[2]库存报告使用数据处理!$A:$F,6,0),0)</f>
        <v>1</v>
      </c>
      <c r="H1304" s="29">
        <f>IFERROR(VLOOKUP(A1304,[2]库存报告使用数据处理!$A:$G,7,0),0)</f>
        <v>16.99</v>
      </c>
      <c r="I1304">
        <f>IFERROR(VLOOKUP(A1304,[5]数据处理!$A:$B,2,0),0)</f>
        <v>0</v>
      </c>
      <c r="J1304" s="30">
        <f>IFERROR(VLOOKUP(A1304,[5]数据处理!$A:$D,4,0),0)</f>
        <v>0</v>
      </c>
      <c r="K1304" s="30">
        <f>IFERROR(VLOOKUP(A1304,[5]数据处理!$A:$E,5,0),0)</f>
        <v>0</v>
      </c>
      <c r="L1304" s="30">
        <f>IFERROR(VLOOKUP(A1304,[5]数据处理!$A:$G,7,0),0)</f>
        <v>0</v>
      </c>
      <c r="M1304">
        <f t="shared" si="341"/>
        <v>0</v>
      </c>
      <c r="N1304">
        <f>IFERROR(VLOOKUP(A1304,[5]数据处理!$A:$C,3,0),0)</f>
        <v>0</v>
      </c>
      <c r="O1304">
        <f>IFERROR(VLOOKUP($A1304,[5]数据处理!$A:$N,14,0),0)</f>
        <v>0</v>
      </c>
      <c r="P1304" t="str">
        <f>IFERROR(VLOOKUP($A1304,[3]库存报告使用数据!$A$1:$B$65536,2,0),"")</f>
        <v/>
      </c>
      <c r="Q1304" t="str">
        <f>IFERROR(VLOOKUP($A1304,[3]库存报告使用数据!$A$1:$E$65536,5,0),"")</f>
        <v/>
      </c>
      <c r="R1304" t="str">
        <f>IFERROR(VLOOKUP($A1304,[3]库存报告使用数据!$A$1:$H$65536,8,0),"")</f>
        <v/>
      </c>
      <c r="S1304" t="str">
        <f>IFERROR(VLOOKUP($A1304,[3]库存报告使用数据!$A$1:$K$65536,11,0),"")</f>
        <v/>
      </c>
      <c r="T1304" t="str">
        <f>IFERROR(VLOOKUP($A1304,[3]库存报告使用数据!$A$1:$C$65536,3,0),"")</f>
        <v/>
      </c>
      <c r="U1304" t="str">
        <f>IFERROR(VLOOKUP($A1304,[3]库存报告使用数据!$A$1:$F$65536,6,0),"")</f>
        <v/>
      </c>
      <c r="V1304" t="str">
        <f>IFERROR(VLOOKUP($A1304,[3]库存报告使用数据!$A$1:$I$65536,9,0),"")</f>
        <v/>
      </c>
      <c r="W1304" t="str">
        <f>IFERROR(VLOOKUP($A1304,[3]库存报告使用数据!$A$1:$L$65536,12,0),"")</f>
        <v/>
      </c>
      <c r="X1304" s="20" t="str">
        <f t="shared" si="342"/>
        <v/>
      </c>
      <c r="Y1304" s="20" t="str">
        <f t="shared" si="343"/>
        <v/>
      </c>
      <c r="Z1304" s="20" t="str">
        <f t="shared" si="344"/>
        <v/>
      </c>
      <c r="AA1304" s="20" t="str">
        <f t="shared" si="345"/>
        <v/>
      </c>
      <c r="AB1304" t="str">
        <f>IFERROR(VLOOKUP($A1304,[3]库存报告使用数据!$A$1:$D$65536,4,0),"")</f>
        <v/>
      </c>
      <c r="AC1304" t="str">
        <f>IFERROR(VLOOKUP($A1304,[3]库存报告使用数据!$A$1:$G$65536,7,0),"")</f>
        <v/>
      </c>
      <c r="AD1304" t="str">
        <f>IFERROR(VLOOKUP($A1304,[3]库存报告使用数据!$A$1:$J$65536,10,0),"")</f>
        <v/>
      </c>
      <c r="AE1304" t="str">
        <f>IFERROR(VLOOKUP($A1304,[3]库存报告使用数据!$A$1:$M$65536,13,0),"")</f>
        <v/>
      </c>
      <c r="AF1304" s="20" t="str">
        <f t="shared" si="346"/>
        <v/>
      </c>
      <c r="AG1304" s="20" t="str">
        <f t="shared" si="347"/>
        <v/>
      </c>
      <c r="AH1304" s="20" t="str">
        <f t="shared" si="348"/>
        <v/>
      </c>
      <c r="AI1304" s="20" t="str">
        <f t="shared" si="349"/>
        <v/>
      </c>
      <c r="AJ1304">
        <f>IFERROR(VLOOKUP($B1304,[4]库存报告使用数据!$A$1:$B$65536,2,0),0)</f>
        <v>0</v>
      </c>
      <c r="AK1304">
        <f>IFERROR(VLOOKUP($B1304,[4]库存报告使用数据!$A$1:$C$65536,3,0),)</f>
        <v>0</v>
      </c>
      <c r="AL1304">
        <f>IFERROR(VLOOKUP($B1304,[4]库存报告使用数据!$A$1:$D$65536,4,0),)</f>
        <v>0</v>
      </c>
      <c r="AM1304">
        <f>IFERROR(VLOOKUP($B1304,[4]库存报告使用数据!$A$1:$E$65536,5,0),)</f>
        <v>5</v>
      </c>
      <c r="AN1304" s="20" t="str">
        <f t="shared" si="350"/>
        <v/>
      </c>
      <c r="AO1304" s="20" t="str">
        <f t="shared" si="351"/>
        <v/>
      </c>
      <c r="AP1304" s="20" t="str">
        <f t="shared" si="352"/>
        <v/>
      </c>
      <c r="AQ1304" s="20">
        <f t="shared" si="353"/>
        <v>0.2</v>
      </c>
      <c r="AR1304" s="32">
        <f t="shared" si="354"/>
        <v>0</v>
      </c>
      <c r="AS1304" s="32">
        <f t="shared" si="355"/>
        <v>0</v>
      </c>
      <c r="AT1304" s="32">
        <f t="shared" si="356"/>
        <v>0</v>
      </c>
      <c r="AU1304" s="28" t="str">
        <f t="shared" si="357"/>
        <v>库存为0</v>
      </c>
      <c r="AV1304" s="34" t="str">
        <f>IFERROR(时间!$B$4+AU1304,"上周无销量")</f>
        <v>上周无销量</v>
      </c>
    </row>
    <row r="1305" spans="1:48">
      <c r="A1305" s="18" t="s">
        <v>1350</v>
      </c>
      <c r="B1305" t="str">
        <f>VLOOKUP(A1305,'[1]sku-asin（子）'!$A:$B,2,0)</f>
        <v>B07CM1S154</v>
      </c>
      <c r="C1305" t="str">
        <f>VLOOKUP(A1305,'[1]子sku-父sku'!$A:$B,2,0)</f>
        <v>RE-YZ-BELK185</v>
      </c>
      <c r="D1305" s="28">
        <f>IFERROR(VLOOKUP(A1305,[2]库存报告使用数据处理!$A:$C,3,0),0)</f>
        <v>0</v>
      </c>
      <c r="E1305" s="28">
        <f>IFERROR(VLOOKUP(A1305,[2]库存报告使用数据处理!$A:$D,4,0),0)</f>
        <v>0</v>
      </c>
      <c r="F1305" s="28">
        <f>IFERROR(VLOOKUP(A1305,[2]库存报告使用数据处理!$A:$E,5,0),0)</f>
        <v>0</v>
      </c>
      <c r="G1305" s="28">
        <f>IFERROR(VLOOKUP(A1305,[2]库存报告使用数据处理!$A:$F,6,0),0)</f>
        <v>0</v>
      </c>
      <c r="H1305" s="29">
        <f>IFERROR(VLOOKUP(A1305,[2]库存报告使用数据处理!$A:$G,7,0),0)</f>
        <v>0</v>
      </c>
      <c r="I1305">
        <f>IFERROR(VLOOKUP(A1305,[5]数据处理!$A:$B,2,0),0)</f>
        <v>4</v>
      </c>
      <c r="J1305" s="30">
        <f>IFERROR(VLOOKUP(A1305,[5]数据处理!$A:$D,4,0),0)</f>
        <v>0</v>
      </c>
      <c r="K1305" s="30">
        <f>IFERROR(VLOOKUP(A1305,[5]数据处理!$A:$E,5,0),0)</f>
        <v>0</v>
      </c>
      <c r="L1305" s="30">
        <f>IFERROR(VLOOKUP(A1305,[5]数据处理!$A:$G,7,0),0)</f>
        <v>0</v>
      </c>
      <c r="M1305">
        <f t="shared" si="341"/>
        <v>4</v>
      </c>
      <c r="N1305">
        <f>IFERROR(VLOOKUP(A1305,[5]数据处理!$A:$C,3,0),0)</f>
        <v>0</v>
      </c>
      <c r="O1305">
        <f>IFERROR(VLOOKUP($A1305,[5]数据处理!$A:$N,14,0),0)</f>
        <v>0</v>
      </c>
      <c r="P1305" t="str">
        <f>IFERROR(VLOOKUP($A1305,[3]库存报告使用数据!$A$1:$B$65536,2,0),"")</f>
        <v/>
      </c>
      <c r="Q1305" t="str">
        <f>IFERROR(VLOOKUP($A1305,[3]库存报告使用数据!$A$1:$E$65536,5,0),"")</f>
        <v/>
      </c>
      <c r="R1305" t="str">
        <f>IFERROR(VLOOKUP($A1305,[3]库存报告使用数据!$A$1:$H$65536,8,0),"")</f>
        <v/>
      </c>
      <c r="S1305" t="str">
        <f>IFERROR(VLOOKUP($A1305,[3]库存报告使用数据!$A$1:$K$65536,11,0),"")</f>
        <v/>
      </c>
      <c r="T1305" t="str">
        <f>IFERROR(VLOOKUP($A1305,[3]库存报告使用数据!$A$1:$C$65536,3,0),"")</f>
        <v/>
      </c>
      <c r="U1305" t="str">
        <f>IFERROR(VLOOKUP($A1305,[3]库存报告使用数据!$A$1:$F$65536,6,0),"")</f>
        <v/>
      </c>
      <c r="V1305" t="str">
        <f>IFERROR(VLOOKUP($A1305,[3]库存报告使用数据!$A$1:$I$65536,9,0),"")</f>
        <v/>
      </c>
      <c r="W1305" t="str">
        <f>IFERROR(VLOOKUP($A1305,[3]库存报告使用数据!$A$1:$L$65536,12,0),"")</f>
        <v/>
      </c>
      <c r="X1305" s="20" t="str">
        <f t="shared" si="342"/>
        <v/>
      </c>
      <c r="Y1305" s="20" t="str">
        <f t="shared" si="343"/>
        <v/>
      </c>
      <c r="Z1305" s="20" t="str">
        <f t="shared" si="344"/>
        <v/>
      </c>
      <c r="AA1305" s="20" t="str">
        <f t="shared" si="345"/>
        <v/>
      </c>
      <c r="AB1305" t="str">
        <f>IFERROR(VLOOKUP($A1305,[3]库存报告使用数据!$A$1:$D$65536,4,0),"")</f>
        <v/>
      </c>
      <c r="AC1305" t="str">
        <f>IFERROR(VLOOKUP($A1305,[3]库存报告使用数据!$A$1:$G$65536,7,0),"")</f>
        <v/>
      </c>
      <c r="AD1305" t="str">
        <f>IFERROR(VLOOKUP($A1305,[3]库存报告使用数据!$A$1:$J$65536,10,0),"")</f>
        <v/>
      </c>
      <c r="AE1305" t="str">
        <f>IFERROR(VLOOKUP($A1305,[3]库存报告使用数据!$A$1:$M$65536,13,0),"")</f>
        <v/>
      </c>
      <c r="AF1305" s="20" t="str">
        <f t="shared" si="346"/>
        <v/>
      </c>
      <c r="AG1305" s="20" t="str">
        <f t="shared" si="347"/>
        <v/>
      </c>
      <c r="AH1305" s="20" t="str">
        <f t="shared" si="348"/>
        <v/>
      </c>
      <c r="AI1305" s="20" t="str">
        <f t="shared" si="349"/>
        <v/>
      </c>
      <c r="AJ1305">
        <f>IFERROR(VLOOKUP($B1305,[4]库存报告使用数据!$A$1:$B$65536,2,0),0)</f>
        <v>1</v>
      </c>
      <c r="AK1305">
        <f>IFERROR(VLOOKUP($B1305,[4]库存报告使用数据!$A$1:$C$65536,3,0),)</f>
        <v>2</v>
      </c>
      <c r="AL1305">
        <f>IFERROR(VLOOKUP($B1305,[4]库存报告使用数据!$A$1:$D$65536,4,0),)</f>
        <v>1</v>
      </c>
      <c r="AM1305">
        <f>IFERROR(VLOOKUP($B1305,[4]库存报告使用数据!$A$1:$E$65536,5,0),)</f>
        <v>0</v>
      </c>
      <c r="AN1305" s="20">
        <f t="shared" si="350"/>
        <v>0</v>
      </c>
      <c r="AO1305" s="20">
        <f t="shared" si="351"/>
        <v>0</v>
      </c>
      <c r="AP1305" s="20">
        <f t="shared" si="352"/>
        <v>0</v>
      </c>
      <c r="AQ1305" s="20" t="str">
        <f t="shared" si="353"/>
        <v/>
      </c>
      <c r="AR1305" s="32">
        <f t="shared" si="354"/>
        <v>0</v>
      </c>
      <c r="AS1305" s="32">
        <f t="shared" si="355"/>
        <v>0</v>
      </c>
      <c r="AT1305" s="32">
        <f t="shared" si="356"/>
        <v>4</v>
      </c>
      <c r="AU1305" s="28" t="str">
        <f t="shared" si="357"/>
        <v>库存为4</v>
      </c>
      <c r="AV1305" s="34" t="str">
        <f>IFERROR(时间!$B$4+AU1305,"上周无销量")</f>
        <v>上周无销量</v>
      </c>
    </row>
    <row r="1306" spans="1:48">
      <c r="A1306" s="18" t="s">
        <v>1351</v>
      </c>
      <c r="B1306" t="str">
        <f>VLOOKUP(A1306,'[1]sku-asin（子）'!$A:$B,2,0)</f>
        <v>B07CM2GNGZ</v>
      </c>
      <c r="C1306" t="str">
        <f>VLOOKUP(A1306,'[1]子sku-父sku'!$A:$B,2,0)</f>
        <v>RE-YZ-BELK185</v>
      </c>
      <c r="D1306" s="28">
        <f>IFERROR(VLOOKUP(A1306,[2]库存报告使用数据处理!$A:$C,3,0),0)</f>
        <v>0</v>
      </c>
      <c r="E1306" s="28">
        <f>IFERROR(VLOOKUP(A1306,[2]库存报告使用数据处理!$A:$D,4,0),0)</f>
        <v>0</v>
      </c>
      <c r="F1306" s="28">
        <f>IFERROR(VLOOKUP(A1306,[2]库存报告使用数据处理!$A:$E,5,0),0)</f>
        <v>0</v>
      </c>
      <c r="G1306" s="28">
        <f>IFERROR(VLOOKUP(A1306,[2]库存报告使用数据处理!$A:$F,6,0),0)</f>
        <v>0</v>
      </c>
      <c r="H1306" s="29">
        <f>IFERROR(VLOOKUP(A1306,[2]库存报告使用数据处理!$A:$G,7,0),0)</f>
        <v>0</v>
      </c>
      <c r="I1306">
        <f>IFERROR(VLOOKUP(A1306,[5]数据处理!$A:$B,2,0),0)</f>
        <v>4</v>
      </c>
      <c r="J1306" s="30">
        <f>IFERROR(VLOOKUP(A1306,[5]数据处理!$A:$D,4,0),0)</f>
        <v>0</v>
      </c>
      <c r="K1306" s="30">
        <f>IFERROR(VLOOKUP(A1306,[5]数据处理!$A:$E,5,0),0)</f>
        <v>0</v>
      </c>
      <c r="L1306" s="30">
        <f>IFERROR(VLOOKUP(A1306,[5]数据处理!$A:$G,7,0),0)</f>
        <v>0</v>
      </c>
      <c r="M1306">
        <f t="shared" si="341"/>
        <v>4</v>
      </c>
      <c r="N1306">
        <f>IFERROR(VLOOKUP(A1306,[5]数据处理!$A:$C,3,0),0)</f>
        <v>0</v>
      </c>
      <c r="O1306">
        <f>IFERROR(VLOOKUP($A1306,[5]数据处理!$A:$N,14,0),0)</f>
        <v>0</v>
      </c>
      <c r="P1306">
        <f>IFERROR(VLOOKUP($A1306,[3]库存报告使用数据!$A$1:$B$65536,2,0),"")</f>
        <v>838</v>
      </c>
      <c r="Q1306">
        <f>IFERROR(VLOOKUP($A1306,[3]库存报告使用数据!$A$1:$E$65536,5,0),"")</f>
        <v>2962</v>
      </c>
      <c r="R1306">
        <f>IFERROR(VLOOKUP($A1306,[3]库存报告使用数据!$A$1:$H$65536,8,0),"")</f>
        <v>17608</v>
      </c>
      <c r="S1306">
        <f>IFERROR(VLOOKUP($A1306,[3]库存报告使用数据!$A$1:$K$65536,11,0),"")</f>
        <v>17755</v>
      </c>
      <c r="T1306">
        <f>IFERROR(VLOOKUP($A1306,[3]库存报告使用数据!$A$1:$C$65536,3,0),"")</f>
        <v>6</v>
      </c>
      <c r="U1306">
        <f>IFERROR(VLOOKUP($A1306,[3]库存报告使用数据!$A$1:$F$65536,6,0),"")</f>
        <v>7</v>
      </c>
      <c r="V1306">
        <f>IFERROR(VLOOKUP($A1306,[3]库存报告使用数据!$A$1:$I$65536,9,0),"")</f>
        <v>69</v>
      </c>
      <c r="W1306">
        <f>IFERROR(VLOOKUP($A1306,[3]库存报告使用数据!$A$1:$L$65536,12,0),"")</f>
        <v>80</v>
      </c>
      <c r="X1306" s="20">
        <f t="shared" si="342"/>
        <v>0.00715990453460621</v>
      </c>
      <c r="Y1306" s="20">
        <f t="shared" si="343"/>
        <v>0.00236326806212019</v>
      </c>
      <c r="Z1306" s="20">
        <f t="shared" si="344"/>
        <v>0.00391867333030441</v>
      </c>
      <c r="AA1306" s="20">
        <f t="shared" si="345"/>
        <v>0.00450577302168403</v>
      </c>
      <c r="AB1306">
        <f>IFERROR(VLOOKUP($A1306,[3]库存报告使用数据!$A$1:$D$65536,4,0),"")</f>
        <v>0.72</v>
      </c>
      <c r="AC1306">
        <f>IFERROR(VLOOKUP($A1306,[3]库存报告使用数据!$A$1:$G$65536,7,0),"")</f>
        <v>1.43</v>
      </c>
      <c r="AD1306">
        <f>IFERROR(VLOOKUP($A1306,[3]库存报告使用数据!$A$1:$J$65536,10,0),"")</f>
        <v>14.72</v>
      </c>
      <c r="AE1306">
        <f>IFERROR(VLOOKUP($A1306,[3]库存报告使用数据!$A$1:$M$65536,13,0),"")</f>
        <v>17.35</v>
      </c>
      <c r="AF1306" s="20" t="str">
        <f t="shared" si="346"/>
        <v>无销售广告费为0.72</v>
      </c>
      <c r="AG1306" s="20" t="str">
        <f t="shared" si="347"/>
        <v>无销售广告费为1.43</v>
      </c>
      <c r="AH1306" s="20" t="str">
        <f t="shared" si="348"/>
        <v>无销售广告费为14.72</v>
      </c>
      <c r="AI1306" s="20" t="str">
        <f t="shared" si="349"/>
        <v>无销售广告费为17.35</v>
      </c>
      <c r="AJ1306">
        <f>IFERROR(VLOOKUP($B1306,[4]库存报告使用数据!$A$1:$B$65536,2,0),0)</f>
        <v>3</v>
      </c>
      <c r="AK1306">
        <f>IFERROR(VLOOKUP($B1306,[4]库存报告使用数据!$A$1:$C$65536,3,0),)</f>
        <v>1</v>
      </c>
      <c r="AL1306">
        <f>IFERROR(VLOOKUP($B1306,[4]库存报告使用数据!$A$1:$D$65536,4,0),)</f>
        <v>8</v>
      </c>
      <c r="AM1306">
        <f>IFERROR(VLOOKUP($B1306,[4]库存报告使用数据!$A$1:$E$65536,5,0),)</f>
        <v>29</v>
      </c>
      <c r="AN1306" s="20">
        <f t="shared" si="350"/>
        <v>0</v>
      </c>
      <c r="AO1306" s="20">
        <f t="shared" si="351"/>
        <v>0</v>
      </c>
      <c r="AP1306" s="20">
        <f t="shared" si="352"/>
        <v>0</v>
      </c>
      <c r="AQ1306" s="20">
        <f t="shared" si="353"/>
        <v>0</v>
      </c>
      <c r="AR1306" s="32">
        <f t="shared" si="354"/>
        <v>0</v>
      </c>
      <c r="AS1306" s="32">
        <f t="shared" si="355"/>
        <v>0</v>
      </c>
      <c r="AT1306" s="32">
        <f t="shared" si="356"/>
        <v>4</v>
      </c>
      <c r="AU1306" s="28" t="str">
        <f t="shared" si="357"/>
        <v>库存为4</v>
      </c>
      <c r="AV1306" s="34" t="str">
        <f>IFERROR(时间!$B$4+AU1306,"上周无销量")</f>
        <v>上周无销量</v>
      </c>
    </row>
    <row r="1307" spans="1:48">
      <c r="A1307" s="18" t="s">
        <v>1352</v>
      </c>
      <c r="B1307" t="str">
        <f>VLOOKUP(A1307,'[1]sku-asin（子）'!$A:$B,2,0)</f>
        <v>B07CM18W15</v>
      </c>
      <c r="C1307" t="str">
        <f>VLOOKUP(A1307,'[1]子sku-父sku'!$A:$B,2,0)</f>
        <v>RE-YZ-BELK185</v>
      </c>
      <c r="D1307" s="28">
        <f>IFERROR(VLOOKUP(A1307,[2]库存报告使用数据处理!$A:$C,3,0),0)</f>
        <v>1</v>
      </c>
      <c r="E1307" s="28">
        <f>IFERROR(VLOOKUP(A1307,[2]库存报告使用数据处理!$A:$D,4,0),0)</f>
        <v>0</v>
      </c>
      <c r="F1307" s="28">
        <f>IFERROR(VLOOKUP(A1307,[2]库存报告使用数据处理!$A:$E,5,0),0)</f>
        <v>1</v>
      </c>
      <c r="G1307" s="28">
        <f>IFERROR(VLOOKUP(A1307,[2]库存报告使用数据处理!$A:$F,6,0),0)</f>
        <v>0</v>
      </c>
      <c r="H1307" s="29">
        <f>IFERROR(VLOOKUP(A1307,[2]库存报告使用数据处理!$A:$G,7,0),0)</f>
        <v>16.99</v>
      </c>
      <c r="I1307">
        <f>IFERROR(VLOOKUP(A1307,[5]数据处理!$A:$B,2,0),0)</f>
        <v>3</v>
      </c>
      <c r="J1307" s="30">
        <f>IFERROR(VLOOKUP(A1307,[5]数据处理!$A:$D,4,0),0)</f>
        <v>0</v>
      </c>
      <c r="K1307" s="30">
        <f>IFERROR(VLOOKUP(A1307,[5]数据处理!$A:$E,5,0),0)</f>
        <v>0</v>
      </c>
      <c r="L1307" s="30">
        <f>IFERROR(VLOOKUP(A1307,[5]数据处理!$A:$G,7,0),0)</f>
        <v>0</v>
      </c>
      <c r="M1307">
        <f t="shared" si="341"/>
        <v>3</v>
      </c>
      <c r="N1307">
        <f>IFERROR(VLOOKUP(A1307,[5]数据处理!$A:$C,3,0),0)</f>
        <v>0</v>
      </c>
      <c r="O1307">
        <f>IFERROR(VLOOKUP($A1307,[5]数据处理!$A:$N,14,0),0)</f>
        <v>0</v>
      </c>
      <c r="P1307">
        <f>IFERROR(VLOOKUP($A1307,[3]库存报告使用数据!$A$1:$B$65536,2,0),"")</f>
        <v>0</v>
      </c>
      <c r="Q1307">
        <f>IFERROR(VLOOKUP($A1307,[3]库存报告使用数据!$A$1:$E$65536,5,0),"")</f>
        <v>184</v>
      </c>
      <c r="R1307">
        <f>IFERROR(VLOOKUP($A1307,[3]库存报告使用数据!$A$1:$H$65536,8,0),"")</f>
        <v>1158</v>
      </c>
      <c r="S1307">
        <f>IFERROR(VLOOKUP($A1307,[3]库存报告使用数据!$A$1:$K$65536,11,0),"")</f>
        <v>1130</v>
      </c>
      <c r="T1307">
        <f>IFERROR(VLOOKUP($A1307,[3]库存报告使用数据!$A$1:$C$65536,3,0),"")</f>
        <v>0</v>
      </c>
      <c r="U1307">
        <f>IFERROR(VLOOKUP($A1307,[3]库存报告使用数据!$A$1:$F$65536,6,0),"")</f>
        <v>0</v>
      </c>
      <c r="V1307">
        <f>IFERROR(VLOOKUP($A1307,[3]库存报告使用数据!$A$1:$I$65536,9,0),"")</f>
        <v>4</v>
      </c>
      <c r="W1307">
        <f>IFERROR(VLOOKUP($A1307,[3]库存报告使用数据!$A$1:$L$65536,12,0),"")</f>
        <v>5</v>
      </c>
      <c r="X1307" s="20" t="str">
        <f t="shared" si="342"/>
        <v/>
      </c>
      <c r="Y1307" s="20">
        <f t="shared" si="343"/>
        <v>0</v>
      </c>
      <c r="Z1307" s="20">
        <f t="shared" si="344"/>
        <v>0.00345423143350604</v>
      </c>
      <c r="AA1307" s="20">
        <f t="shared" si="345"/>
        <v>0.00442477876106195</v>
      </c>
      <c r="AB1307">
        <f>IFERROR(VLOOKUP($A1307,[3]库存报告使用数据!$A$1:$D$65536,4,0),"")</f>
        <v>0</v>
      </c>
      <c r="AC1307">
        <f>IFERROR(VLOOKUP($A1307,[3]库存报告使用数据!$A$1:$G$65536,7,0),"")</f>
        <v>0</v>
      </c>
      <c r="AD1307">
        <f>IFERROR(VLOOKUP($A1307,[3]库存报告使用数据!$A$1:$J$65536,10,0),"")</f>
        <v>0.85</v>
      </c>
      <c r="AE1307">
        <f>IFERROR(VLOOKUP($A1307,[3]库存报告使用数据!$A$1:$M$65536,13,0),"")</f>
        <v>1</v>
      </c>
      <c r="AF1307" s="20" t="str">
        <f t="shared" si="346"/>
        <v/>
      </c>
      <c r="AG1307" s="20" t="str">
        <f t="shared" si="347"/>
        <v/>
      </c>
      <c r="AH1307" s="20">
        <f t="shared" si="348"/>
        <v>0.050029429075927</v>
      </c>
      <c r="AI1307" s="20" t="str">
        <f t="shared" si="349"/>
        <v>无销售广告费为1</v>
      </c>
      <c r="AJ1307">
        <f>IFERROR(VLOOKUP($B1307,[4]库存报告使用数据!$A$1:$B$65536,2,0),0)</f>
        <v>3</v>
      </c>
      <c r="AK1307">
        <f>IFERROR(VLOOKUP($B1307,[4]库存报告使用数据!$A$1:$C$65536,3,0),)</f>
        <v>0</v>
      </c>
      <c r="AL1307">
        <f>IFERROR(VLOOKUP($B1307,[4]库存报告使用数据!$A$1:$D$65536,4,0),)</f>
        <v>1</v>
      </c>
      <c r="AM1307">
        <f>IFERROR(VLOOKUP($B1307,[4]库存报告使用数据!$A$1:$E$65536,5,0),)</f>
        <v>5</v>
      </c>
      <c r="AN1307" s="20">
        <f t="shared" si="350"/>
        <v>0.333333333333333</v>
      </c>
      <c r="AO1307" s="20" t="str">
        <f t="shared" si="351"/>
        <v/>
      </c>
      <c r="AP1307" s="20">
        <f t="shared" si="352"/>
        <v>1</v>
      </c>
      <c r="AQ1307" s="20">
        <f t="shared" si="353"/>
        <v>0</v>
      </c>
      <c r="AR1307" s="32">
        <f t="shared" si="354"/>
        <v>0.142857142857143</v>
      </c>
      <c r="AS1307" s="32">
        <f t="shared" si="355"/>
        <v>8.57142857142857</v>
      </c>
      <c r="AT1307" s="32">
        <f t="shared" si="356"/>
        <v>-5.57142857142857</v>
      </c>
      <c r="AU1307" s="28">
        <f t="shared" si="357"/>
        <v>21</v>
      </c>
      <c r="AV1307" s="34">
        <f>IFERROR(时间!$B$4+AU1307,"上周无销量")</f>
        <v>43304</v>
      </c>
    </row>
    <row r="1308" spans="1:48">
      <c r="A1308" s="18" t="s">
        <v>1353</v>
      </c>
      <c r="B1308" t="str">
        <f>VLOOKUP(A1308,'[1]sku-asin（子）'!$A:$B,2,0)</f>
        <v>B07CM42WH3</v>
      </c>
      <c r="C1308" t="str">
        <f>VLOOKUP(A1308,'[1]子sku-父sku'!$A:$B,2,0)</f>
        <v>RE-YZ-BELK185</v>
      </c>
      <c r="D1308" s="28">
        <f>IFERROR(VLOOKUP(A1308,[2]库存报告使用数据处理!$A:$C,3,0),0)</f>
        <v>0</v>
      </c>
      <c r="E1308" s="28">
        <f>IFERROR(VLOOKUP(A1308,[2]库存报告使用数据处理!$A:$D,4,0),0)</f>
        <v>0</v>
      </c>
      <c r="F1308" s="28">
        <f>IFERROR(VLOOKUP(A1308,[2]库存报告使用数据处理!$A:$E,5,0),0)</f>
        <v>0</v>
      </c>
      <c r="G1308" s="28">
        <f>IFERROR(VLOOKUP(A1308,[2]库存报告使用数据处理!$A:$F,6,0),0)</f>
        <v>0</v>
      </c>
      <c r="H1308" s="29">
        <f>IFERROR(VLOOKUP(A1308,[2]库存报告使用数据处理!$A:$G,7,0),0)</f>
        <v>0</v>
      </c>
      <c r="I1308">
        <f>IFERROR(VLOOKUP(A1308,[5]数据处理!$A:$B,2,0),0)</f>
        <v>3</v>
      </c>
      <c r="J1308" s="30">
        <f>IFERROR(VLOOKUP(A1308,[5]数据处理!$A:$D,4,0),0)</f>
        <v>0</v>
      </c>
      <c r="K1308" s="30">
        <f>IFERROR(VLOOKUP(A1308,[5]数据处理!$A:$E,5,0),0)</f>
        <v>0</v>
      </c>
      <c r="L1308" s="30">
        <f>IFERROR(VLOOKUP(A1308,[5]数据处理!$A:$G,7,0),0)</f>
        <v>0</v>
      </c>
      <c r="M1308">
        <f t="shared" si="341"/>
        <v>3</v>
      </c>
      <c r="N1308">
        <f>IFERROR(VLOOKUP(A1308,[5]数据处理!$A:$C,3,0),0)</f>
        <v>0</v>
      </c>
      <c r="O1308">
        <f>IFERROR(VLOOKUP($A1308,[5]数据处理!$A:$N,14,0),0)</f>
        <v>0</v>
      </c>
      <c r="P1308" t="str">
        <f>IFERROR(VLOOKUP($A1308,[3]库存报告使用数据!$A$1:$B$65536,2,0),"")</f>
        <v/>
      </c>
      <c r="Q1308" t="str">
        <f>IFERROR(VLOOKUP($A1308,[3]库存报告使用数据!$A$1:$E$65536,5,0),"")</f>
        <v/>
      </c>
      <c r="R1308" t="str">
        <f>IFERROR(VLOOKUP($A1308,[3]库存报告使用数据!$A$1:$H$65536,8,0),"")</f>
        <v/>
      </c>
      <c r="S1308" t="str">
        <f>IFERROR(VLOOKUP($A1308,[3]库存报告使用数据!$A$1:$K$65536,11,0),"")</f>
        <v/>
      </c>
      <c r="T1308" t="str">
        <f>IFERROR(VLOOKUP($A1308,[3]库存报告使用数据!$A$1:$C$65536,3,0),"")</f>
        <v/>
      </c>
      <c r="U1308" t="str">
        <f>IFERROR(VLOOKUP($A1308,[3]库存报告使用数据!$A$1:$F$65536,6,0),"")</f>
        <v/>
      </c>
      <c r="V1308" t="str">
        <f>IFERROR(VLOOKUP($A1308,[3]库存报告使用数据!$A$1:$I$65536,9,0),"")</f>
        <v/>
      </c>
      <c r="W1308" t="str">
        <f>IFERROR(VLOOKUP($A1308,[3]库存报告使用数据!$A$1:$L$65536,12,0),"")</f>
        <v/>
      </c>
      <c r="X1308" s="20" t="str">
        <f t="shared" si="342"/>
        <v/>
      </c>
      <c r="Y1308" s="20" t="str">
        <f t="shared" si="343"/>
        <v/>
      </c>
      <c r="Z1308" s="20" t="str">
        <f t="shared" si="344"/>
        <v/>
      </c>
      <c r="AA1308" s="20" t="str">
        <f t="shared" si="345"/>
        <v/>
      </c>
      <c r="AB1308" t="str">
        <f>IFERROR(VLOOKUP($A1308,[3]库存报告使用数据!$A$1:$D$65536,4,0),"")</f>
        <v/>
      </c>
      <c r="AC1308" t="str">
        <f>IFERROR(VLOOKUP($A1308,[3]库存报告使用数据!$A$1:$G$65536,7,0),"")</f>
        <v/>
      </c>
      <c r="AD1308" t="str">
        <f>IFERROR(VLOOKUP($A1308,[3]库存报告使用数据!$A$1:$J$65536,10,0),"")</f>
        <v/>
      </c>
      <c r="AE1308" t="str">
        <f>IFERROR(VLOOKUP($A1308,[3]库存报告使用数据!$A$1:$M$65536,13,0),"")</f>
        <v/>
      </c>
      <c r="AF1308" s="20" t="str">
        <f t="shared" si="346"/>
        <v/>
      </c>
      <c r="AG1308" s="20" t="str">
        <f t="shared" si="347"/>
        <v/>
      </c>
      <c r="AH1308" s="20" t="str">
        <f t="shared" si="348"/>
        <v/>
      </c>
      <c r="AI1308" s="20" t="str">
        <f t="shared" si="349"/>
        <v/>
      </c>
      <c r="AJ1308">
        <f>IFERROR(VLOOKUP($B1308,[4]库存报告使用数据!$A$1:$B$65536,2,0),0)</f>
        <v>3</v>
      </c>
      <c r="AK1308">
        <f>IFERROR(VLOOKUP($B1308,[4]库存报告使用数据!$A$1:$C$65536,3,0),)</f>
        <v>1</v>
      </c>
      <c r="AL1308">
        <f>IFERROR(VLOOKUP($B1308,[4]库存报告使用数据!$A$1:$D$65536,4,0),)</f>
        <v>2</v>
      </c>
      <c r="AM1308">
        <f>IFERROR(VLOOKUP($B1308,[4]库存报告使用数据!$A$1:$E$65536,5,0),)</f>
        <v>3</v>
      </c>
      <c r="AN1308" s="20">
        <f t="shared" si="350"/>
        <v>0</v>
      </c>
      <c r="AO1308" s="20">
        <f t="shared" si="351"/>
        <v>0</v>
      </c>
      <c r="AP1308" s="20">
        <f t="shared" si="352"/>
        <v>0</v>
      </c>
      <c r="AQ1308" s="20">
        <f t="shared" si="353"/>
        <v>0</v>
      </c>
      <c r="AR1308" s="32">
        <f t="shared" si="354"/>
        <v>0</v>
      </c>
      <c r="AS1308" s="32">
        <f t="shared" si="355"/>
        <v>0</v>
      </c>
      <c r="AT1308" s="32">
        <f t="shared" si="356"/>
        <v>3</v>
      </c>
      <c r="AU1308" s="28" t="str">
        <f t="shared" si="357"/>
        <v>库存为3</v>
      </c>
      <c r="AV1308" s="34" t="str">
        <f>IFERROR(时间!$B$4+AU1308,"上周无销量")</f>
        <v>上周无销量</v>
      </c>
    </row>
    <row r="1309" spans="1:48">
      <c r="A1309" s="18" t="s">
        <v>1354</v>
      </c>
      <c r="B1309" t="str">
        <f>VLOOKUP(A1309,'[1]sku-asin（子）'!$A:$B,2,0)</f>
        <v>B07CM3VVYT</v>
      </c>
      <c r="C1309" t="str">
        <f>VLOOKUP(A1309,'[1]子sku-父sku'!$A:$B,2,0)</f>
        <v>RE-YZ-BELK185</v>
      </c>
      <c r="D1309" s="28">
        <f>IFERROR(VLOOKUP(A1309,[2]库存报告使用数据处理!$A:$C,3,0),0)</f>
        <v>0</v>
      </c>
      <c r="E1309" s="28">
        <f>IFERROR(VLOOKUP(A1309,[2]库存报告使用数据处理!$A:$D,4,0),0)</f>
        <v>0</v>
      </c>
      <c r="F1309" s="28">
        <f>IFERROR(VLOOKUP(A1309,[2]库存报告使用数据处理!$A:$E,5,0),0)</f>
        <v>0</v>
      </c>
      <c r="G1309" s="28">
        <f>IFERROR(VLOOKUP(A1309,[2]库存报告使用数据处理!$A:$F,6,0),0)</f>
        <v>0</v>
      </c>
      <c r="H1309" s="29">
        <f>IFERROR(VLOOKUP(A1309,[2]库存报告使用数据处理!$A:$G,7,0),0)</f>
        <v>0</v>
      </c>
      <c r="I1309">
        <f>IFERROR(VLOOKUP(A1309,[5]数据处理!$A:$B,2,0),0)</f>
        <v>5</v>
      </c>
      <c r="J1309" s="30">
        <f>IFERROR(VLOOKUP(A1309,[5]数据处理!$A:$D,4,0),0)</f>
        <v>0</v>
      </c>
      <c r="K1309" s="30">
        <f>IFERROR(VLOOKUP(A1309,[5]数据处理!$A:$E,5,0),0)</f>
        <v>0</v>
      </c>
      <c r="L1309" s="30">
        <f>IFERROR(VLOOKUP(A1309,[5]数据处理!$A:$G,7,0),0)</f>
        <v>0</v>
      </c>
      <c r="M1309">
        <f t="shared" si="341"/>
        <v>5</v>
      </c>
      <c r="N1309">
        <f>IFERROR(VLOOKUP(A1309,[5]数据处理!$A:$C,3,0),0)</f>
        <v>0</v>
      </c>
      <c r="O1309">
        <f>IFERROR(VLOOKUP($A1309,[5]数据处理!$A:$N,14,0),0)</f>
        <v>0</v>
      </c>
      <c r="P1309">
        <f>IFERROR(VLOOKUP($A1309,[3]库存报告使用数据!$A$1:$B$65536,2,0),"")</f>
        <v>1774</v>
      </c>
      <c r="Q1309">
        <f>IFERROR(VLOOKUP($A1309,[3]库存报告使用数据!$A$1:$E$65536,5,0),"")</f>
        <v>3370</v>
      </c>
      <c r="R1309">
        <f>IFERROR(VLOOKUP($A1309,[3]库存报告使用数据!$A$1:$H$65536,8,0),"")</f>
        <v>6197</v>
      </c>
      <c r="S1309">
        <f>IFERROR(VLOOKUP($A1309,[3]库存报告使用数据!$A$1:$K$65536,11,0),"")</f>
        <v>5841</v>
      </c>
      <c r="T1309">
        <f>IFERROR(VLOOKUP($A1309,[3]库存报告使用数据!$A$1:$C$65536,3,0),"")</f>
        <v>6</v>
      </c>
      <c r="U1309">
        <f>IFERROR(VLOOKUP($A1309,[3]库存报告使用数据!$A$1:$F$65536,6,0),"")</f>
        <v>11</v>
      </c>
      <c r="V1309">
        <f>IFERROR(VLOOKUP($A1309,[3]库存报告使用数据!$A$1:$I$65536,9,0),"")</f>
        <v>11</v>
      </c>
      <c r="W1309">
        <f>IFERROR(VLOOKUP($A1309,[3]库存报告使用数据!$A$1:$L$65536,12,0),"")</f>
        <v>13</v>
      </c>
      <c r="X1309" s="20">
        <f t="shared" si="342"/>
        <v>0.00338218714768884</v>
      </c>
      <c r="Y1309" s="20">
        <f t="shared" si="343"/>
        <v>0.00326409495548961</v>
      </c>
      <c r="Z1309" s="20">
        <f t="shared" si="344"/>
        <v>0.00177505244473132</v>
      </c>
      <c r="AA1309" s="20">
        <f t="shared" si="345"/>
        <v>0.0022256462934429</v>
      </c>
      <c r="AB1309">
        <f>IFERROR(VLOOKUP($A1309,[3]库存报告使用数据!$A$1:$D$65536,4,0),"")</f>
        <v>0.46</v>
      </c>
      <c r="AC1309">
        <f>IFERROR(VLOOKUP($A1309,[3]库存报告使用数据!$A$1:$G$65536,7,0),"")</f>
        <v>2.28</v>
      </c>
      <c r="AD1309">
        <f>IFERROR(VLOOKUP($A1309,[3]库存报告使用数据!$A$1:$J$65536,10,0),"")</f>
        <v>2.23</v>
      </c>
      <c r="AE1309">
        <f>IFERROR(VLOOKUP($A1309,[3]库存报告使用数据!$A$1:$M$65536,13,0),"")</f>
        <v>2.83</v>
      </c>
      <c r="AF1309" s="20" t="str">
        <f t="shared" si="346"/>
        <v>无销售广告费为0.46</v>
      </c>
      <c r="AG1309" s="20" t="str">
        <f t="shared" si="347"/>
        <v>无销售广告费为2.28</v>
      </c>
      <c r="AH1309" s="20" t="str">
        <f t="shared" si="348"/>
        <v>无销售广告费为2.23</v>
      </c>
      <c r="AI1309" s="20" t="str">
        <f t="shared" si="349"/>
        <v>无销售广告费为2.83</v>
      </c>
      <c r="AJ1309">
        <f>IFERROR(VLOOKUP($B1309,[4]库存报告使用数据!$A$1:$B$65536,2,0),0)</f>
        <v>1</v>
      </c>
      <c r="AK1309">
        <f>IFERROR(VLOOKUP($B1309,[4]库存报告使用数据!$A$1:$C$65536,3,0),)</f>
        <v>7</v>
      </c>
      <c r="AL1309">
        <f>IFERROR(VLOOKUP($B1309,[4]库存报告使用数据!$A$1:$D$65536,4,0),)</f>
        <v>0</v>
      </c>
      <c r="AM1309">
        <f>IFERROR(VLOOKUP($B1309,[4]库存报告使用数据!$A$1:$E$65536,5,0),)</f>
        <v>5</v>
      </c>
      <c r="AN1309" s="20">
        <f t="shared" si="350"/>
        <v>0</v>
      </c>
      <c r="AO1309" s="20">
        <f t="shared" si="351"/>
        <v>0</v>
      </c>
      <c r="AP1309" s="20" t="str">
        <f t="shared" si="352"/>
        <v/>
      </c>
      <c r="AQ1309" s="20">
        <f t="shared" si="353"/>
        <v>0</v>
      </c>
      <c r="AR1309" s="32">
        <f t="shared" si="354"/>
        <v>0</v>
      </c>
      <c r="AS1309" s="32">
        <f t="shared" si="355"/>
        <v>0</v>
      </c>
      <c r="AT1309" s="32">
        <f t="shared" si="356"/>
        <v>5</v>
      </c>
      <c r="AU1309" s="28" t="str">
        <f t="shared" si="357"/>
        <v>库存为5</v>
      </c>
      <c r="AV1309" s="34" t="str">
        <f>IFERROR(时间!$B$4+AU1309,"上周无销量")</f>
        <v>上周无销量</v>
      </c>
    </row>
    <row r="1310" spans="1:48">
      <c r="A1310" s="18" t="s">
        <v>1355</v>
      </c>
      <c r="B1310" t="str">
        <f>VLOOKUP(A1310,'[1]sku-asin（子）'!$A:$B,2,0)</f>
        <v>B07CM1ZQ51</v>
      </c>
      <c r="C1310" t="str">
        <f>VLOOKUP(A1310,'[1]子sku-父sku'!$A:$B,2,0)</f>
        <v>RE-YZ-BELK185</v>
      </c>
      <c r="D1310" s="28">
        <f>IFERROR(VLOOKUP(A1310,[2]库存报告使用数据处理!$A:$C,3,0),0)</f>
        <v>1</v>
      </c>
      <c r="E1310" s="28">
        <f>IFERROR(VLOOKUP(A1310,[2]库存报告使用数据处理!$A:$D,4,0),0)</f>
        <v>0</v>
      </c>
      <c r="F1310" s="28">
        <f>IFERROR(VLOOKUP(A1310,[2]库存报告使用数据处理!$A:$E,5,0),0)</f>
        <v>0</v>
      </c>
      <c r="G1310" s="28">
        <f>IFERROR(VLOOKUP(A1310,[2]库存报告使用数据处理!$A:$F,6,0),0)</f>
        <v>0</v>
      </c>
      <c r="H1310" s="29">
        <f>IFERROR(VLOOKUP(A1310,[2]库存报告使用数据处理!$A:$G,7,0),0)</f>
        <v>16.99</v>
      </c>
      <c r="I1310">
        <f>IFERROR(VLOOKUP(A1310,[5]数据处理!$A:$B,2,0),0)</f>
        <v>4</v>
      </c>
      <c r="J1310" s="30">
        <f>IFERROR(VLOOKUP(A1310,[5]数据处理!$A:$D,4,0),0)</f>
        <v>0</v>
      </c>
      <c r="K1310" s="30">
        <f>IFERROR(VLOOKUP(A1310,[5]数据处理!$A:$E,5,0),0)</f>
        <v>0</v>
      </c>
      <c r="L1310" s="30">
        <f>IFERROR(VLOOKUP(A1310,[5]数据处理!$A:$G,7,0),0)</f>
        <v>0</v>
      </c>
      <c r="M1310">
        <f t="shared" si="341"/>
        <v>4</v>
      </c>
      <c r="N1310">
        <f>IFERROR(VLOOKUP(A1310,[5]数据处理!$A:$C,3,0),0)</f>
        <v>0</v>
      </c>
      <c r="O1310">
        <f>IFERROR(VLOOKUP($A1310,[5]数据处理!$A:$N,14,0),0)</f>
        <v>0</v>
      </c>
      <c r="P1310">
        <f>IFERROR(VLOOKUP($A1310,[3]库存报告使用数据!$A$1:$B$65536,2,0),"")</f>
        <v>7682</v>
      </c>
      <c r="Q1310">
        <f>IFERROR(VLOOKUP($A1310,[3]库存报告使用数据!$A$1:$E$65536,5,0),"")</f>
        <v>1121</v>
      </c>
      <c r="R1310">
        <f>IFERROR(VLOOKUP($A1310,[3]库存报告使用数据!$A$1:$H$65536,8,0),"")</f>
        <v>473</v>
      </c>
      <c r="S1310">
        <f>IFERROR(VLOOKUP($A1310,[3]库存报告使用数据!$A$1:$K$65536,11,0),"")</f>
        <v>553</v>
      </c>
      <c r="T1310">
        <f>IFERROR(VLOOKUP($A1310,[3]库存报告使用数据!$A$1:$C$65536,3,0),"")</f>
        <v>22</v>
      </c>
      <c r="U1310">
        <f>IFERROR(VLOOKUP($A1310,[3]库存报告使用数据!$A$1:$F$65536,6,0),"")</f>
        <v>9</v>
      </c>
      <c r="V1310">
        <f>IFERROR(VLOOKUP($A1310,[3]库存报告使用数据!$A$1:$I$65536,9,0),"")</f>
        <v>1</v>
      </c>
      <c r="W1310">
        <f>IFERROR(VLOOKUP($A1310,[3]库存报告使用数据!$A$1:$L$65536,12,0),"")</f>
        <v>3</v>
      </c>
      <c r="X1310" s="20">
        <f t="shared" si="342"/>
        <v>0.00286383754230669</v>
      </c>
      <c r="Y1310" s="20">
        <f t="shared" si="343"/>
        <v>0.008028545941124</v>
      </c>
      <c r="Z1310" s="20">
        <f t="shared" si="344"/>
        <v>0.00211416490486258</v>
      </c>
      <c r="AA1310" s="20">
        <f t="shared" si="345"/>
        <v>0.0054249547920434</v>
      </c>
      <c r="AB1310">
        <f>IFERROR(VLOOKUP($A1310,[3]库存报告使用数据!$A$1:$D$65536,4,0),"")</f>
        <v>2.78</v>
      </c>
      <c r="AC1310">
        <f>IFERROR(VLOOKUP($A1310,[3]库存报告使用数据!$A$1:$G$65536,7,0),"")</f>
        <v>2.12</v>
      </c>
      <c r="AD1310">
        <f>IFERROR(VLOOKUP($A1310,[3]库存报告使用数据!$A$1:$J$65536,10,0),"")</f>
        <v>0.26</v>
      </c>
      <c r="AE1310">
        <f>IFERROR(VLOOKUP($A1310,[3]库存报告使用数据!$A$1:$M$65536,13,0),"")</f>
        <v>0.79</v>
      </c>
      <c r="AF1310" s="20">
        <f t="shared" si="346"/>
        <v>0.163625662154208</v>
      </c>
      <c r="AG1310" s="20" t="str">
        <f t="shared" si="347"/>
        <v>无销售广告费为2.12</v>
      </c>
      <c r="AH1310" s="20" t="str">
        <f t="shared" si="348"/>
        <v>无销售广告费为0.26</v>
      </c>
      <c r="AI1310" s="20" t="str">
        <f t="shared" si="349"/>
        <v>无销售广告费为0.79</v>
      </c>
      <c r="AJ1310">
        <f>IFERROR(VLOOKUP($B1310,[4]库存报告使用数据!$A$1:$B$65536,2,0),0)</f>
        <v>4</v>
      </c>
      <c r="AK1310">
        <f>IFERROR(VLOOKUP($B1310,[4]库存报告使用数据!$A$1:$C$65536,3,0),)</f>
        <v>1</v>
      </c>
      <c r="AL1310">
        <f>IFERROR(VLOOKUP($B1310,[4]库存报告使用数据!$A$1:$D$65536,4,0),)</f>
        <v>0</v>
      </c>
      <c r="AM1310">
        <f>IFERROR(VLOOKUP($B1310,[4]库存报告使用数据!$A$1:$E$65536,5,0),)</f>
        <v>2</v>
      </c>
      <c r="AN1310" s="20">
        <f t="shared" si="350"/>
        <v>0.25</v>
      </c>
      <c r="AO1310" s="20">
        <f t="shared" si="351"/>
        <v>0</v>
      </c>
      <c r="AP1310" s="20" t="str">
        <f t="shared" si="352"/>
        <v/>
      </c>
      <c r="AQ1310" s="20">
        <f t="shared" si="353"/>
        <v>0</v>
      </c>
      <c r="AR1310" s="32">
        <f t="shared" si="354"/>
        <v>0.142857142857143</v>
      </c>
      <c r="AS1310" s="32">
        <f t="shared" si="355"/>
        <v>8.57142857142857</v>
      </c>
      <c r="AT1310" s="32">
        <f t="shared" si="356"/>
        <v>-4.57142857142857</v>
      </c>
      <c r="AU1310" s="28">
        <f t="shared" si="357"/>
        <v>28</v>
      </c>
      <c r="AV1310" s="34">
        <f>IFERROR(时间!$B$4+AU1310,"上周无销量")</f>
        <v>43311</v>
      </c>
    </row>
    <row r="1311" spans="1:48">
      <c r="A1311" s="18" t="s">
        <v>1356</v>
      </c>
      <c r="B1311" t="str">
        <f>VLOOKUP(A1311,'[1]sku-asin（子）'!$A:$B,2,0)</f>
        <v>B07CM6788B</v>
      </c>
      <c r="C1311" t="str">
        <f>VLOOKUP(A1311,'[1]子sku-父sku'!$A:$B,2,0)</f>
        <v>RE-YZ-BELK185</v>
      </c>
      <c r="D1311" s="28">
        <f>IFERROR(VLOOKUP(A1311,[2]库存报告使用数据处理!$A:$C,3,0),0)</f>
        <v>0</v>
      </c>
      <c r="E1311" s="28">
        <f>IFERROR(VLOOKUP(A1311,[2]库存报告使用数据处理!$A:$D,4,0),0)</f>
        <v>0</v>
      </c>
      <c r="F1311" s="28">
        <f>IFERROR(VLOOKUP(A1311,[2]库存报告使用数据处理!$A:$E,5,0),0)</f>
        <v>0</v>
      </c>
      <c r="G1311" s="28">
        <f>IFERROR(VLOOKUP(A1311,[2]库存报告使用数据处理!$A:$F,6,0),0)</f>
        <v>0</v>
      </c>
      <c r="H1311" s="29">
        <f>IFERROR(VLOOKUP(A1311,[2]库存报告使用数据处理!$A:$G,7,0),0)</f>
        <v>0</v>
      </c>
      <c r="I1311">
        <f>IFERROR(VLOOKUP(A1311,[5]数据处理!$A:$B,2,0),0)</f>
        <v>5</v>
      </c>
      <c r="J1311" s="30">
        <f>IFERROR(VLOOKUP(A1311,[5]数据处理!$A:$D,4,0),0)</f>
        <v>0</v>
      </c>
      <c r="K1311" s="30">
        <f>IFERROR(VLOOKUP(A1311,[5]数据处理!$A:$E,5,0),0)</f>
        <v>0</v>
      </c>
      <c r="L1311" s="30">
        <f>IFERROR(VLOOKUP(A1311,[5]数据处理!$A:$G,7,0),0)</f>
        <v>0</v>
      </c>
      <c r="M1311">
        <f t="shared" si="341"/>
        <v>5</v>
      </c>
      <c r="N1311">
        <f>IFERROR(VLOOKUP(A1311,[5]数据处理!$A:$C,3,0),0)</f>
        <v>0</v>
      </c>
      <c r="O1311">
        <f>IFERROR(VLOOKUP($A1311,[5]数据处理!$A:$N,14,0),0)</f>
        <v>0</v>
      </c>
      <c r="P1311">
        <f>IFERROR(VLOOKUP($A1311,[3]库存报告使用数据!$A$1:$B$65536,2,0),"")</f>
        <v>1791</v>
      </c>
      <c r="Q1311">
        <f>IFERROR(VLOOKUP($A1311,[3]库存报告使用数据!$A$1:$E$65536,5,0),"")</f>
        <v>39</v>
      </c>
      <c r="R1311">
        <f>IFERROR(VLOOKUP($A1311,[3]库存报告使用数据!$A$1:$H$65536,8,0),"")</f>
        <v>55</v>
      </c>
      <c r="S1311">
        <f>IFERROR(VLOOKUP($A1311,[3]库存报告使用数据!$A$1:$K$65536,11,0),"")</f>
        <v>147</v>
      </c>
      <c r="T1311">
        <f>IFERROR(VLOOKUP($A1311,[3]库存报告使用数据!$A$1:$C$65536,3,0),"")</f>
        <v>11</v>
      </c>
      <c r="U1311">
        <f>IFERROR(VLOOKUP($A1311,[3]库存报告使用数据!$A$1:$F$65536,6,0),"")</f>
        <v>1</v>
      </c>
      <c r="V1311">
        <f>IFERROR(VLOOKUP($A1311,[3]库存报告使用数据!$A$1:$I$65536,9,0),"")</f>
        <v>0</v>
      </c>
      <c r="W1311">
        <f>IFERROR(VLOOKUP($A1311,[3]库存报告使用数据!$A$1:$L$65536,12,0),"")</f>
        <v>3</v>
      </c>
      <c r="X1311" s="20">
        <f t="shared" si="342"/>
        <v>0.00614182021217197</v>
      </c>
      <c r="Y1311" s="20">
        <f t="shared" si="343"/>
        <v>0.0256410256410256</v>
      </c>
      <c r="Z1311" s="20">
        <f t="shared" si="344"/>
        <v>0</v>
      </c>
      <c r="AA1311" s="20">
        <f t="shared" si="345"/>
        <v>0.0204081632653061</v>
      </c>
      <c r="AB1311">
        <f>IFERROR(VLOOKUP($A1311,[3]库存报告使用数据!$A$1:$D$65536,4,0),"")</f>
        <v>1.28</v>
      </c>
      <c r="AC1311">
        <f>IFERROR(VLOOKUP($A1311,[3]库存报告使用数据!$A$1:$G$65536,7,0),"")</f>
        <v>0.26</v>
      </c>
      <c r="AD1311">
        <f>IFERROR(VLOOKUP($A1311,[3]库存报告使用数据!$A$1:$J$65536,10,0),"")</f>
        <v>0</v>
      </c>
      <c r="AE1311">
        <f>IFERROR(VLOOKUP($A1311,[3]库存报告使用数据!$A$1:$M$65536,13,0),"")</f>
        <v>0.75</v>
      </c>
      <c r="AF1311" s="20" t="str">
        <f t="shared" si="346"/>
        <v>无销售广告费为1.28</v>
      </c>
      <c r="AG1311" s="20" t="str">
        <f t="shared" si="347"/>
        <v>无销售广告费为0.26</v>
      </c>
      <c r="AH1311" s="20" t="str">
        <f t="shared" si="348"/>
        <v/>
      </c>
      <c r="AI1311" s="20" t="str">
        <f t="shared" si="349"/>
        <v>无销售广告费为0.75</v>
      </c>
      <c r="AJ1311">
        <f>IFERROR(VLOOKUP($B1311,[4]库存报告使用数据!$A$1:$B$65536,2,0),0)</f>
        <v>2</v>
      </c>
      <c r="AK1311">
        <f>IFERROR(VLOOKUP($B1311,[4]库存报告使用数据!$A$1:$C$65536,3,0),)</f>
        <v>1</v>
      </c>
      <c r="AL1311">
        <f>IFERROR(VLOOKUP($B1311,[4]库存报告使用数据!$A$1:$D$65536,4,0),)</f>
        <v>0</v>
      </c>
      <c r="AM1311">
        <f>IFERROR(VLOOKUP($B1311,[4]库存报告使用数据!$A$1:$E$65536,5,0),)</f>
        <v>2</v>
      </c>
      <c r="AN1311" s="20">
        <f t="shared" si="350"/>
        <v>0</v>
      </c>
      <c r="AO1311" s="20">
        <f t="shared" si="351"/>
        <v>0</v>
      </c>
      <c r="AP1311" s="20" t="str">
        <f t="shared" si="352"/>
        <v/>
      </c>
      <c r="AQ1311" s="20">
        <f t="shared" si="353"/>
        <v>0</v>
      </c>
      <c r="AR1311" s="32">
        <f t="shared" si="354"/>
        <v>0</v>
      </c>
      <c r="AS1311" s="32">
        <f t="shared" si="355"/>
        <v>0</v>
      </c>
      <c r="AT1311" s="32">
        <f t="shared" si="356"/>
        <v>5</v>
      </c>
      <c r="AU1311" s="28" t="str">
        <f t="shared" si="357"/>
        <v>库存为5</v>
      </c>
      <c r="AV1311" s="34" t="str">
        <f>IFERROR(时间!$B$4+AU1311,"上周无销量")</f>
        <v>上周无销量</v>
      </c>
    </row>
    <row r="1312" spans="1:48">
      <c r="A1312" s="18" t="s">
        <v>1357</v>
      </c>
      <c r="B1312" t="str">
        <f>VLOOKUP(A1312,'[1]sku-asin（子）'!$A:$B,2,0)</f>
        <v>B07CM5DQYZ</v>
      </c>
      <c r="C1312" t="str">
        <f>VLOOKUP(A1312,'[1]子sku-父sku'!$A:$B,2,0)</f>
        <v>RE-YZ-BELK185</v>
      </c>
      <c r="D1312" s="28">
        <f>IFERROR(VLOOKUP(A1312,[2]库存报告使用数据处理!$A:$C,3,0),0)</f>
        <v>0</v>
      </c>
      <c r="E1312" s="28">
        <f>IFERROR(VLOOKUP(A1312,[2]库存报告使用数据处理!$A:$D,4,0),0)</f>
        <v>0</v>
      </c>
      <c r="F1312" s="28">
        <f>IFERROR(VLOOKUP(A1312,[2]库存报告使用数据处理!$A:$E,5,0),0)</f>
        <v>0</v>
      </c>
      <c r="G1312" s="28">
        <f>IFERROR(VLOOKUP(A1312,[2]库存报告使用数据处理!$A:$F,6,0),0)</f>
        <v>0</v>
      </c>
      <c r="H1312" s="29">
        <f>IFERROR(VLOOKUP(A1312,[2]库存报告使用数据处理!$A:$G,7,0),0)</f>
        <v>0</v>
      </c>
      <c r="I1312">
        <f>IFERROR(VLOOKUP(A1312,[5]数据处理!$A:$B,2,0),0)</f>
        <v>5</v>
      </c>
      <c r="J1312" s="30">
        <f>IFERROR(VLOOKUP(A1312,[5]数据处理!$A:$D,4,0),0)</f>
        <v>0</v>
      </c>
      <c r="K1312" s="30">
        <f>IFERROR(VLOOKUP(A1312,[5]数据处理!$A:$E,5,0),0)</f>
        <v>0</v>
      </c>
      <c r="L1312" s="30">
        <f>IFERROR(VLOOKUP(A1312,[5]数据处理!$A:$G,7,0),0)</f>
        <v>0</v>
      </c>
      <c r="M1312">
        <f t="shared" si="341"/>
        <v>5</v>
      </c>
      <c r="N1312">
        <f>IFERROR(VLOOKUP(A1312,[5]数据处理!$A:$C,3,0),0)</f>
        <v>0</v>
      </c>
      <c r="O1312">
        <f>IFERROR(VLOOKUP($A1312,[5]数据处理!$A:$N,14,0),0)</f>
        <v>0</v>
      </c>
      <c r="P1312" t="str">
        <f>IFERROR(VLOOKUP($A1312,[3]库存报告使用数据!$A$1:$B$65536,2,0),"")</f>
        <v/>
      </c>
      <c r="Q1312" t="str">
        <f>IFERROR(VLOOKUP($A1312,[3]库存报告使用数据!$A$1:$E$65536,5,0),"")</f>
        <v/>
      </c>
      <c r="R1312" t="str">
        <f>IFERROR(VLOOKUP($A1312,[3]库存报告使用数据!$A$1:$H$65536,8,0),"")</f>
        <v/>
      </c>
      <c r="S1312" t="str">
        <f>IFERROR(VLOOKUP($A1312,[3]库存报告使用数据!$A$1:$K$65536,11,0),"")</f>
        <v/>
      </c>
      <c r="T1312" t="str">
        <f>IFERROR(VLOOKUP($A1312,[3]库存报告使用数据!$A$1:$C$65536,3,0),"")</f>
        <v/>
      </c>
      <c r="U1312" t="str">
        <f>IFERROR(VLOOKUP($A1312,[3]库存报告使用数据!$A$1:$F$65536,6,0),"")</f>
        <v/>
      </c>
      <c r="V1312" t="str">
        <f>IFERROR(VLOOKUP($A1312,[3]库存报告使用数据!$A$1:$I$65536,9,0),"")</f>
        <v/>
      </c>
      <c r="W1312" t="str">
        <f>IFERROR(VLOOKUP($A1312,[3]库存报告使用数据!$A$1:$L$65536,12,0),"")</f>
        <v/>
      </c>
      <c r="X1312" s="20" t="str">
        <f t="shared" si="342"/>
        <v/>
      </c>
      <c r="Y1312" s="20" t="str">
        <f t="shared" si="343"/>
        <v/>
      </c>
      <c r="Z1312" s="20" t="str">
        <f t="shared" si="344"/>
        <v/>
      </c>
      <c r="AA1312" s="20" t="str">
        <f t="shared" si="345"/>
        <v/>
      </c>
      <c r="AB1312" t="str">
        <f>IFERROR(VLOOKUP($A1312,[3]库存报告使用数据!$A$1:$D$65536,4,0),"")</f>
        <v/>
      </c>
      <c r="AC1312" t="str">
        <f>IFERROR(VLOOKUP($A1312,[3]库存报告使用数据!$A$1:$G$65536,7,0),"")</f>
        <v/>
      </c>
      <c r="AD1312" t="str">
        <f>IFERROR(VLOOKUP($A1312,[3]库存报告使用数据!$A$1:$J$65536,10,0),"")</f>
        <v/>
      </c>
      <c r="AE1312" t="str">
        <f>IFERROR(VLOOKUP($A1312,[3]库存报告使用数据!$A$1:$M$65536,13,0),"")</f>
        <v/>
      </c>
      <c r="AF1312" s="20" t="str">
        <f t="shared" si="346"/>
        <v/>
      </c>
      <c r="AG1312" s="20" t="str">
        <f t="shared" si="347"/>
        <v/>
      </c>
      <c r="AH1312" s="20" t="str">
        <f t="shared" si="348"/>
        <v/>
      </c>
      <c r="AI1312" s="20" t="str">
        <f t="shared" si="349"/>
        <v/>
      </c>
      <c r="AJ1312">
        <f>IFERROR(VLOOKUP($B1312,[4]库存报告使用数据!$A$1:$B$65536,2,0),0)</f>
        <v>1</v>
      </c>
      <c r="AK1312">
        <f>IFERROR(VLOOKUP($B1312,[4]库存报告使用数据!$A$1:$C$65536,3,0),)</f>
        <v>0</v>
      </c>
      <c r="AL1312">
        <f>IFERROR(VLOOKUP($B1312,[4]库存报告使用数据!$A$1:$D$65536,4,0),)</f>
        <v>0</v>
      </c>
      <c r="AM1312">
        <f>IFERROR(VLOOKUP($B1312,[4]库存报告使用数据!$A$1:$E$65536,5,0),)</f>
        <v>0</v>
      </c>
      <c r="AN1312" s="20">
        <f t="shared" si="350"/>
        <v>0</v>
      </c>
      <c r="AO1312" s="20" t="str">
        <f t="shared" si="351"/>
        <v/>
      </c>
      <c r="AP1312" s="20" t="str">
        <f t="shared" si="352"/>
        <v/>
      </c>
      <c r="AQ1312" s="20" t="str">
        <f t="shared" si="353"/>
        <v/>
      </c>
      <c r="AR1312" s="32">
        <f t="shared" si="354"/>
        <v>0</v>
      </c>
      <c r="AS1312" s="32">
        <f t="shared" si="355"/>
        <v>0</v>
      </c>
      <c r="AT1312" s="32">
        <f t="shared" si="356"/>
        <v>5</v>
      </c>
      <c r="AU1312" s="28" t="str">
        <f t="shared" si="357"/>
        <v>库存为5</v>
      </c>
      <c r="AV1312" s="34" t="str">
        <f>IFERROR(时间!$B$4+AU1312,"上周无销量")</f>
        <v>上周无销量</v>
      </c>
    </row>
    <row r="1313" spans="1:48">
      <c r="A1313" s="18" t="s">
        <v>1358</v>
      </c>
      <c r="B1313" t="str">
        <f>VLOOKUP(A1313,'[1]sku-asin（子）'!$A:$B,2,0)</f>
        <v>B07CM17RYD</v>
      </c>
      <c r="C1313" t="str">
        <f>VLOOKUP(A1313,'[1]子sku-父sku'!$A:$B,2,0)</f>
        <v>RE-YZ-BELK185</v>
      </c>
      <c r="D1313" s="28">
        <f>IFERROR(VLOOKUP(A1313,[2]库存报告使用数据处理!$A:$C,3,0),0)</f>
        <v>0</v>
      </c>
      <c r="E1313" s="28">
        <f>IFERROR(VLOOKUP(A1313,[2]库存报告使用数据处理!$A:$D,4,0),0)</f>
        <v>0</v>
      </c>
      <c r="F1313" s="28">
        <f>IFERROR(VLOOKUP(A1313,[2]库存报告使用数据处理!$A:$E,5,0),0)</f>
        <v>0</v>
      </c>
      <c r="G1313" s="28">
        <f>IFERROR(VLOOKUP(A1313,[2]库存报告使用数据处理!$A:$F,6,0),0)</f>
        <v>0</v>
      </c>
      <c r="H1313" s="29">
        <f>IFERROR(VLOOKUP(A1313,[2]库存报告使用数据处理!$A:$G,7,0),0)</f>
        <v>0</v>
      </c>
      <c r="I1313">
        <f>IFERROR(VLOOKUP(A1313,[5]数据处理!$A:$B,2,0),0)</f>
        <v>5</v>
      </c>
      <c r="J1313" s="30">
        <f>IFERROR(VLOOKUP(A1313,[5]数据处理!$A:$D,4,0),0)</f>
        <v>0</v>
      </c>
      <c r="K1313" s="30">
        <f>IFERROR(VLOOKUP(A1313,[5]数据处理!$A:$E,5,0),0)</f>
        <v>0</v>
      </c>
      <c r="L1313" s="30">
        <f>IFERROR(VLOOKUP(A1313,[5]数据处理!$A:$G,7,0),0)</f>
        <v>0</v>
      </c>
      <c r="M1313">
        <f t="shared" si="341"/>
        <v>5</v>
      </c>
      <c r="N1313">
        <f>IFERROR(VLOOKUP(A1313,[5]数据处理!$A:$C,3,0),0)</f>
        <v>0</v>
      </c>
      <c r="O1313">
        <f>IFERROR(VLOOKUP($A1313,[5]数据处理!$A:$N,14,0),0)</f>
        <v>0</v>
      </c>
      <c r="P1313" t="str">
        <f>IFERROR(VLOOKUP($A1313,[3]库存报告使用数据!$A$1:$B$65536,2,0),"")</f>
        <v/>
      </c>
      <c r="Q1313" t="str">
        <f>IFERROR(VLOOKUP($A1313,[3]库存报告使用数据!$A$1:$E$65536,5,0),"")</f>
        <v/>
      </c>
      <c r="R1313" t="str">
        <f>IFERROR(VLOOKUP($A1313,[3]库存报告使用数据!$A$1:$H$65536,8,0),"")</f>
        <v/>
      </c>
      <c r="S1313" t="str">
        <f>IFERROR(VLOOKUP($A1313,[3]库存报告使用数据!$A$1:$K$65536,11,0),"")</f>
        <v/>
      </c>
      <c r="T1313" t="str">
        <f>IFERROR(VLOOKUP($A1313,[3]库存报告使用数据!$A$1:$C$65536,3,0),"")</f>
        <v/>
      </c>
      <c r="U1313" t="str">
        <f>IFERROR(VLOOKUP($A1313,[3]库存报告使用数据!$A$1:$F$65536,6,0),"")</f>
        <v/>
      </c>
      <c r="V1313" t="str">
        <f>IFERROR(VLOOKUP($A1313,[3]库存报告使用数据!$A$1:$I$65536,9,0),"")</f>
        <v/>
      </c>
      <c r="W1313" t="str">
        <f>IFERROR(VLOOKUP($A1313,[3]库存报告使用数据!$A$1:$L$65536,12,0),"")</f>
        <v/>
      </c>
      <c r="X1313" s="20" t="str">
        <f t="shared" si="342"/>
        <v/>
      </c>
      <c r="Y1313" s="20" t="str">
        <f t="shared" si="343"/>
        <v/>
      </c>
      <c r="Z1313" s="20" t="str">
        <f t="shared" si="344"/>
        <v/>
      </c>
      <c r="AA1313" s="20" t="str">
        <f t="shared" si="345"/>
        <v/>
      </c>
      <c r="AB1313" t="str">
        <f>IFERROR(VLOOKUP($A1313,[3]库存报告使用数据!$A$1:$D$65536,4,0),"")</f>
        <v/>
      </c>
      <c r="AC1313" t="str">
        <f>IFERROR(VLOOKUP($A1313,[3]库存报告使用数据!$A$1:$G$65536,7,0),"")</f>
        <v/>
      </c>
      <c r="AD1313" t="str">
        <f>IFERROR(VLOOKUP($A1313,[3]库存报告使用数据!$A$1:$J$65536,10,0),"")</f>
        <v/>
      </c>
      <c r="AE1313" t="str">
        <f>IFERROR(VLOOKUP($A1313,[3]库存报告使用数据!$A$1:$M$65536,13,0),"")</f>
        <v/>
      </c>
      <c r="AF1313" s="20" t="str">
        <f t="shared" si="346"/>
        <v/>
      </c>
      <c r="AG1313" s="20" t="str">
        <f t="shared" si="347"/>
        <v/>
      </c>
      <c r="AH1313" s="20" t="str">
        <f t="shared" si="348"/>
        <v/>
      </c>
      <c r="AI1313" s="20" t="str">
        <f t="shared" si="349"/>
        <v/>
      </c>
      <c r="AJ1313">
        <f>IFERROR(VLOOKUP($B1313,[4]库存报告使用数据!$A$1:$B$65536,2,0),0)</f>
        <v>0</v>
      </c>
      <c r="AK1313">
        <f>IFERROR(VLOOKUP($B1313,[4]库存报告使用数据!$A$1:$C$65536,3,0),)</f>
        <v>0</v>
      </c>
      <c r="AL1313">
        <f>IFERROR(VLOOKUP($B1313,[4]库存报告使用数据!$A$1:$D$65536,4,0),)</f>
        <v>0</v>
      </c>
      <c r="AM1313">
        <f>IFERROR(VLOOKUP($B1313,[4]库存报告使用数据!$A$1:$E$65536,5,0),)</f>
        <v>2</v>
      </c>
      <c r="AN1313" s="20" t="str">
        <f t="shared" si="350"/>
        <v/>
      </c>
      <c r="AO1313" s="20" t="str">
        <f t="shared" si="351"/>
        <v/>
      </c>
      <c r="AP1313" s="20" t="str">
        <f t="shared" si="352"/>
        <v/>
      </c>
      <c r="AQ1313" s="20">
        <f t="shared" si="353"/>
        <v>0</v>
      </c>
      <c r="AR1313" s="32">
        <f t="shared" si="354"/>
        <v>0</v>
      </c>
      <c r="AS1313" s="32">
        <f t="shared" si="355"/>
        <v>0</v>
      </c>
      <c r="AT1313" s="32">
        <f t="shared" si="356"/>
        <v>5</v>
      </c>
      <c r="AU1313" s="28" t="str">
        <f t="shared" si="357"/>
        <v>库存为5</v>
      </c>
      <c r="AV1313" s="34" t="str">
        <f>IFERROR(时间!$B$4+AU1313,"上周无销量")</f>
        <v>上周无销量</v>
      </c>
    </row>
    <row r="1314" spans="1:48">
      <c r="A1314" s="18" t="s">
        <v>1359</v>
      </c>
      <c r="B1314" t="str">
        <f>VLOOKUP(A1314,'[1]sku-asin（子）'!$A:$B,2,0)</f>
        <v>B07DCMG5PL</v>
      </c>
      <c r="C1314" t="str">
        <f>VLOOKUP(A1314,'[1]子sku-父sku'!$A:$B,2,0)</f>
        <v>RE-YZ-BETW001</v>
      </c>
      <c r="D1314" s="28">
        <f>IFERROR(VLOOKUP(A1314,[2]库存报告使用数据处理!$A:$C,3,0),0)</f>
        <v>0</v>
      </c>
      <c r="E1314" s="28">
        <f>IFERROR(VLOOKUP(A1314,[2]库存报告使用数据处理!$A:$D,4,0),0)</f>
        <v>0</v>
      </c>
      <c r="F1314" s="28">
        <f>IFERROR(VLOOKUP(A1314,[2]库存报告使用数据处理!$A:$E,5,0),0)</f>
        <v>0</v>
      </c>
      <c r="G1314" s="28">
        <f>IFERROR(VLOOKUP(A1314,[2]库存报告使用数据处理!$A:$F,6,0),0)</f>
        <v>6</v>
      </c>
      <c r="H1314" s="29">
        <f>IFERROR(VLOOKUP(A1314,[2]库存报告使用数据处理!$A:$G,7,0),0)</f>
        <v>22.99</v>
      </c>
      <c r="I1314">
        <f>IFERROR(VLOOKUP(A1314,[5]数据处理!$A:$B,2,0),0)</f>
        <v>0</v>
      </c>
      <c r="J1314" s="30">
        <f>IFERROR(VLOOKUP(A1314,[5]数据处理!$A:$D,4,0),0)</f>
        <v>0</v>
      </c>
      <c r="K1314" s="30">
        <f>IFERROR(VLOOKUP(A1314,[5]数据处理!$A:$E,5,0),0)</f>
        <v>0</v>
      </c>
      <c r="L1314" s="30">
        <f>IFERROR(VLOOKUP(A1314,[5]数据处理!$A:$G,7,0),0)</f>
        <v>0</v>
      </c>
      <c r="M1314">
        <f t="shared" si="341"/>
        <v>0</v>
      </c>
      <c r="N1314">
        <f>IFERROR(VLOOKUP(A1314,[5]数据处理!$A:$C,3,0),0)</f>
        <v>0</v>
      </c>
      <c r="O1314">
        <f>IFERROR(VLOOKUP($A1314,[5]数据处理!$A:$N,14,0),0)</f>
        <v>0</v>
      </c>
      <c r="P1314" t="str">
        <f>IFERROR(VLOOKUP($A1314,[3]库存报告使用数据!$A$1:$B$65536,2,0),"")</f>
        <v/>
      </c>
      <c r="Q1314" t="str">
        <f>IFERROR(VLOOKUP($A1314,[3]库存报告使用数据!$A$1:$E$65536,5,0),"")</f>
        <v/>
      </c>
      <c r="R1314" t="str">
        <f>IFERROR(VLOOKUP($A1314,[3]库存报告使用数据!$A$1:$H$65536,8,0),"")</f>
        <v/>
      </c>
      <c r="S1314" t="str">
        <f>IFERROR(VLOOKUP($A1314,[3]库存报告使用数据!$A$1:$K$65536,11,0),"")</f>
        <v/>
      </c>
      <c r="T1314" t="str">
        <f>IFERROR(VLOOKUP($A1314,[3]库存报告使用数据!$A$1:$C$65536,3,0),"")</f>
        <v/>
      </c>
      <c r="U1314" t="str">
        <f>IFERROR(VLOOKUP($A1314,[3]库存报告使用数据!$A$1:$F$65536,6,0),"")</f>
        <v/>
      </c>
      <c r="V1314" t="str">
        <f>IFERROR(VLOOKUP($A1314,[3]库存报告使用数据!$A$1:$I$65536,9,0),"")</f>
        <v/>
      </c>
      <c r="W1314" t="str">
        <f>IFERROR(VLOOKUP($A1314,[3]库存报告使用数据!$A$1:$L$65536,12,0),"")</f>
        <v/>
      </c>
      <c r="X1314" s="20" t="str">
        <f t="shared" si="342"/>
        <v/>
      </c>
      <c r="Y1314" s="20" t="str">
        <f t="shared" si="343"/>
        <v/>
      </c>
      <c r="Z1314" s="20" t="str">
        <f t="shared" si="344"/>
        <v/>
      </c>
      <c r="AA1314" s="20" t="str">
        <f t="shared" si="345"/>
        <v/>
      </c>
      <c r="AB1314" t="str">
        <f>IFERROR(VLOOKUP($A1314,[3]库存报告使用数据!$A$1:$D$65536,4,0),"")</f>
        <v/>
      </c>
      <c r="AC1314" t="str">
        <f>IFERROR(VLOOKUP($A1314,[3]库存报告使用数据!$A$1:$G$65536,7,0),"")</f>
        <v/>
      </c>
      <c r="AD1314" t="str">
        <f>IFERROR(VLOOKUP($A1314,[3]库存报告使用数据!$A$1:$J$65536,10,0),"")</f>
        <v/>
      </c>
      <c r="AE1314" t="str">
        <f>IFERROR(VLOOKUP($A1314,[3]库存报告使用数据!$A$1:$M$65536,13,0),"")</f>
        <v/>
      </c>
      <c r="AF1314" s="20" t="str">
        <f t="shared" si="346"/>
        <v/>
      </c>
      <c r="AG1314" s="20" t="str">
        <f t="shared" si="347"/>
        <v/>
      </c>
      <c r="AH1314" s="20" t="str">
        <f t="shared" si="348"/>
        <v/>
      </c>
      <c r="AI1314" s="20" t="str">
        <f t="shared" si="349"/>
        <v/>
      </c>
      <c r="AJ1314">
        <f>IFERROR(VLOOKUP($B1314,[4]库存报告使用数据!$A$1:$B$65536,2,0),0)</f>
        <v>0</v>
      </c>
      <c r="AK1314">
        <f>IFERROR(VLOOKUP($B1314,[4]库存报告使用数据!$A$1:$C$65536,3,0),)</f>
        <v>0</v>
      </c>
      <c r="AL1314">
        <f>IFERROR(VLOOKUP($B1314,[4]库存报告使用数据!$A$1:$D$65536,4,0),)</f>
        <v>0</v>
      </c>
      <c r="AM1314">
        <f>IFERROR(VLOOKUP($B1314,[4]库存报告使用数据!$A$1:$E$65536,5,0),)</f>
        <v>16</v>
      </c>
      <c r="AN1314" s="20" t="str">
        <f t="shared" si="350"/>
        <v/>
      </c>
      <c r="AO1314" s="20" t="str">
        <f t="shared" si="351"/>
        <v/>
      </c>
      <c r="AP1314" s="20" t="str">
        <f t="shared" si="352"/>
        <v/>
      </c>
      <c r="AQ1314" s="20">
        <f t="shared" si="353"/>
        <v>0.375</v>
      </c>
      <c r="AR1314" s="32">
        <f t="shared" si="354"/>
        <v>0</v>
      </c>
      <c r="AS1314" s="32">
        <f t="shared" si="355"/>
        <v>0</v>
      </c>
      <c r="AT1314" s="32">
        <f t="shared" si="356"/>
        <v>0</v>
      </c>
      <c r="AU1314" s="28" t="str">
        <f t="shared" si="357"/>
        <v>库存为0</v>
      </c>
      <c r="AV1314" s="34" t="str">
        <f>IFERROR(时间!$B$4+AU1314,"上周无销量")</f>
        <v>上周无销量</v>
      </c>
    </row>
    <row r="1315" spans="1:48">
      <c r="A1315" s="18" t="s">
        <v>1360</v>
      </c>
      <c r="B1315" t="str">
        <f>VLOOKUP(A1315,'[1]sku-asin（子）'!$A:$B,2,0)</f>
        <v>B07DCMDVVL</v>
      </c>
      <c r="C1315" t="str">
        <f>VLOOKUP(A1315,'[1]子sku-父sku'!$A:$B,2,0)</f>
        <v>RE-YZ-BETW001</v>
      </c>
      <c r="D1315" s="28">
        <f>IFERROR(VLOOKUP(A1315,[2]库存报告使用数据处理!$A:$C,3,0),0)</f>
        <v>0</v>
      </c>
      <c r="E1315" s="28">
        <f>IFERROR(VLOOKUP(A1315,[2]库存报告使用数据处理!$A:$D,4,0),0)</f>
        <v>0</v>
      </c>
      <c r="F1315" s="28">
        <f>IFERROR(VLOOKUP(A1315,[2]库存报告使用数据处理!$A:$E,5,0),0)</f>
        <v>0</v>
      </c>
      <c r="G1315" s="28">
        <f>IFERROR(VLOOKUP(A1315,[2]库存报告使用数据处理!$A:$F,6,0),0)</f>
        <v>0</v>
      </c>
      <c r="H1315" s="29">
        <f>IFERROR(VLOOKUP(A1315,[2]库存报告使用数据处理!$A:$G,7,0),0)</f>
        <v>0</v>
      </c>
      <c r="I1315">
        <f>IFERROR(VLOOKUP(A1315,[5]数据处理!$A:$B,2,0),0)</f>
        <v>0</v>
      </c>
      <c r="J1315" s="30">
        <f>IFERROR(VLOOKUP(A1315,[5]数据处理!$A:$D,4,0),0)</f>
        <v>0</v>
      </c>
      <c r="K1315" s="30">
        <f>IFERROR(VLOOKUP(A1315,[5]数据处理!$A:$E,5,0),0)</f>
        <v>0</v>
      </c>
      <c r="L1315" s="30">
        <f>IFERROR(VLOOKUP(A1315,[5]数据处理!$A:$G,7,0),0)</f>
        <v>0</v>
      </c>
      <c r="M1315">
        <f t="shared" si="341"/>
        <v>0</v>
      </c>
      <c r="N1315">
        <f>IFERROR(VLOOKUP(A1315,[5]数据处理!$A:$C,3,0),0)</f>
        <v>0</v>
      </c>
      <c r="O1315">
        <f>IFERROR(VLOOKUP($A1315,[5]数据处理!$A:$N,14,0),0)</f>
        <v>0</v>
      </c>
      <c r="P1315" t="str">
        <f>IFERROR(VLOOKUP($A1315,[3]库存报告使用数据!$A$1:$B$65536,2,0),"")</f>
        <v/>
      </c>
      <c r="Q1315" t="str">
        <f>IFERROR(VLOOKUP($A1315,[3]库存报告使用数据!$A$1:$E$65536,5,0),"")</f>
        <v/>
      </c>
      <c r="R1315" t="str">
        <f>IFERROR(VLOOKUP($A1315,[3]库存报告使用数据!$A$1:$H$65536,8,0),"")</f>
        <v/>
      </c>
      <c r="S1315" t="str">
        <f>IFERROR(VLOOKUP($A1315,[3]库存报告使用数据!$A$1:$K$65536,11,0),"")</f>
        <v/>
      </c>
      <c r="T1315" t="str">
        <f>IFERROR(VLOOKUP($A1315,[3]库存报告使用数据!$A$1:$C$65536,3,0),"")</f>
        <v/>
      </c>
      <c r="U1315" t="str">
        <f>IFERROR(VLOOKUP($A1315,[3]库存报告使用数据!$A$1:$F$65536,6,0),"")</f>
        <v/>
      </c>
      <c r="V1315" t="str">
        <f>IFERROR(VLOOKUP($A1315,[3]库存报告使用数据!$A$1:$I$65536,9,0),"")</f>
        <v/>
      </c>
      <c r="W1315" t="str">
        <f>IFERROR(VLOOKUP($A1315,[3]库存报告使用数据!$A$1:$L$65536,12,0),"")</f>
        <v/>
      </c>
      <c r="X1315" s="20" t="str">
        <f t="shared" si="342"/>
        <v/>
      </c>
      <c r="Y1315" s="20" t="str">
        <f t="shared" si="343"/>
        <v/>
      </c>
      <c r="Z1315" s="20" t="str">
        <f t="shared" si="344"/>
        <v/>
      </c>
      <c r="AA1315" s="20" t="str">
        <f t="shared" si="345"/>
        <v/>
      </c>
      <c r="AB1315" t="str">
        <f>IFERROR(VLOOKUP($A1315,[3]库存报告使用数据!$A$1:$D$65536,4,0),"")</f>
        <v/>
      </c>
      <c r="AC1315" t="str">
        <f>IFERROR(VLOOKUP($A1315,[3]库存报告使用数据!$A$1:$G$65536,7,0),"")</f>
        <v/>
      </c>
      <c r="AD1315" t="str">
        <f>IFERROR(VLOOKUP($A1315,[3]库存报告使用数据!$A$1:$J$65536,10,0),"")</f>
        <v/>
      </c>
      <c r="AE1315" t="str">
        <f>IFERROR(VLOOKUP($A1315,[3]库存报告使用数据!$A$1:$M$65536,13,0),"")</f>
        <v/>
      </c>
      <c r="AF1315" s="20" t="str">
        <f t="shared" si="346"/>
        <v/>
      </c>
      <c r="AG1315" s="20" t="str">
        <f t="shared" si="347"/>
        <v/>
      </c>
      <c r="AH1315" s="20" t="str">
        <f t="shared" si="348"/>
        <v/>
      </c>
      <c r="AI1315" s="20" t="str">
        <f t="shared" si="349"/>
        <v/>
      </c>
      <c r="AJ1315">
        <f>IFERROR(VLOOKUP($B1315,[4]库存报告使用数据!$A$1:$B$65536,2,0),0)</f>
        <v>0</v>
      </c>
      <c r="AK1315">
        <f>IFERROR(VLOOKUP($B1315,[4]库存报告使用数据!$A$1:$C$65536,3,0),)</f>
        <v>0</v>
      </c>
      <c r="AL1315">
        <f>IFERROR(VLOOKUP($B1315,[4]库存报告使用数据!$A$1:$D$65536,4,0),)</f>
        <v>0</v>
      </c>
      <c r="AM1315">
        <f>IFERROR(VLOOKUP($B1315,[4]库存报告使用数据!$A$1:$E$65536,5,0),)</f>
        <v>0</v>
      </c>
      <c r="AN1315" s="20" t="str">
        <f t="shared" si="350"/>
        <v/>
      </c>
      <c r="AO1315" s="20" t="str">
        <f t="shared" si="351"/>
        <v/>
      </c>
      <c r="AP1315" s="20" t="str">
        <f t="shared" si="352"/>
        <v/>
      </c>
      <c r="AQ1315" s="20" t="str">
        <f t="shared" si="353"/>
        <v/>
      </c>
      <c r="AR1315" s="32">
        <f t="shared" si="354"/>
        <v>0</v>
      </c>
      <c r="AS1315" s="32">
        <f t="shared" si="355"/>
        <v>0</v>
      </c>
      <c r="AT1315" s="32">
        <f t="shared" si="356"/>
        <v>0</v>
      </c>
      <c r="AU1315" s="28" t="str">
        <f t="shared" si="357"/>
        <v>库存为0</v>
      </c>
      <c r="AV1315" s="34" t="str">
        <f>IFERROR(时间!$B$4+AU1315,"上周无销量")</f>
        <v>上周无销量</v>
      </c>
    </row>
    <row r="1316" spans="1:48">
      <c r="A1316" s="18" t="s">
        <v>1361</v>
      </c>
      <c r="B1316" t="str">
        <f>VLOOKUP(A1316,'[1]sku-asin（子）'!$A:$B,2,0)</f>
        <v>B07DCNCNXV</v>
      </c>
      <c r="C1316" t="str">
        <f>VLOOKUP(A1316,'[1]子sku-父sku'!$A:$B,2,0)</f>
        <v>RE-YZ-BETW001</v>
      </c>
      <c r="D1316" s="28">
        <f>IFERROR(VLOOKUP(A1316,[2]库存报告使用数据处理!$A:$C,3,0),0)</f>
        <v>0</v>
      </c>
      <c r="E1316" s="28">
        <f>IFERROR(VLOOKUP(A1316,[2]库存报告使用数据处理!$A:$D,4,0),0)</f>
        <v>0</v>
      </c>
      <c r="F1316" s="28">
        <f>IFERROR(VLOOKUP(A1316,[2]库存报告使用数据处理!$A:$E,5,0),0)</f>
        <v>2</v>
      </c>
      <c r="G1316" s="28">
        <f>IFERROR(VLOOKUP(A1316,[2]库存报告使用数据处理!$A:$F,6,0),0)</f>
        <v>3</v>
      </c>
      <c r="H1316" s="29">
        <f>IFERROR(VLOOKUP(A1316,[2]库存报告使用数据处理!$A:$G,7,0),0)</f>
        <v>22.99</v>
      </c>
      <c r="I1316">
        <f>IFERROR(VLOOKUP(A1316,[5]数据处理!$A:$B,2,0),0)</f>
        <v>0</v>
      </c>
      <c r="J1316" s="30">
        <f>IFERROR(VLOOKUP(A1316,[5]数据处理!$A:$D,4,0),0)</f>
        <v>0</v>
      </c>
      <c r="K1316" s="30">
        <f>IFERROR(VLOOKUP(A1316,[5]数据处理!$A:$E,5,0),0)</f>
        <v>0</v>
      </c>
      <c r="L1316" s="30">
        <f>IFERROR(VLOOKUP(A1316,[5]数据处理!$A:$G,7,0),0)</f>
        <v>0</v>
      </c>
      <c r="M1316">
        <f t="shared" si="341"/>
        <v>0</v>
      </c>
      <c r="N1316">
        <f>IFERROR(VLOOKUP(A1316,[5]数据处理!$A:$C,3,0),0)</f>
        <v>0</v>
      </c>
      <c r="O1316">
        <f>IFERROR(VLOOKUP($A1316,[5]数据处理!$A:$N,14,0),0)</f>
        <v>0</v>
      </c>
      <c r="P1316">
        <f>IFERROR(VLOOKUP($A1316,[3]库存报告使用数据!$A$1:$B$65536,2,0),"")</f>
        <v>0</v>
      </c>
      <c r="Q1316">
        <f>IFERROR(VLOOKUP($A1316,[3]库存报告使用数据!$A$1:$E$65536,5,0),"")</f>
        <v>0</v>
      </c>
      <c r="R1316">
        <f>IFERROR(VLOOKUP($A1316,[3]库存报告使用数据!$A$1:$H$65536,8,0),"")</f>
        <v>2</v>
      </c>
      <c r="S1316">
        <f>IFERROR(VLOOKUP($A1316,[3]库存报告使用数据!$A$1:$K$65536,11,0),"")</f>
        <v>0</v>
      </c>
      <c r="T1316">
        <f>IFERROR(VLOOKUP($A1316,[3]库存报告使用数据!$A$1:$C$65536,3,0),"")</f>
        <v>0</v>
      </c>
      <c r="U1316">
        <f>IFERROR(VLOOKUP($A1316,[3]库存报告使用数据!$A$1:$F$65536,6,0),"")</f>
        <v>0</v>
      </c>
      <c r="V1316">
        <f>IFERROR(VLOOKUP($A1316,[3]库存报告使用数据!$A$1:$I$65536,9,0),"")</f>
        <v>0</v>
      </c>
      <c r="W1316">
        <f>IFERROR(VLOOKUP($A1316,[3]库存报告使用数据!$A$1:$L$65536,12,0),"")</f>
        <v>0</v>
      </c>
      <c r="X1316" s="20" t="str">
        <f t="shared" si="342"/>
        <v/>
      </c>
      <c r="Y1316" s="20" t="str">
        <f t="shared" si="343"/>
        <v/>
      </c>
      <c r="Z1316" s="20">
        <f t="shared" si="344"/>
        <v>0</v>
      </c>
      <c r="AA1316" s="20" t="str">
        <f t="shared" si="345"/>
        <v/>
      </c>
      <c r="AB1316">
        <f>IFERROR(VLOOKUP($A1316,[3]库存报告使用数据!$A$1:$D$65536,4,0),"")</f>
        <v>0</v>
      </c>
      <c r="AC1316">
        <f>IFERROR(VLOOKUP($A1316,[3]库存报告使用数据!$A$1:$G$65536,7,0),"")</f>
        <v>0</v>
      </c>
      <c r="AD1316">
        <f>IFERROR(VLOOKUP($A1316,[3]库存报告使用数据!$A$1:$J$65536,10,0),"")</f>
        <v>0</v>
      </c>
      <c r="AE1316">
        <f>IFERROR(VLOOKUP($A1316,[3]库存报告使用数据!$A$1:$M$65536,13,0),"")</f>
        <v>0</v>
      </c>
      <c r="AF1316" s="20" t="str">
        <f t="shared" si="346"/>
        <v/>
      </c>
      <c r="AG1316" s="20" t="str">
        <f t="shared" si="347"/>
        <v/>
      </c>
      <c r="AH1316" s="20" t="str">
        <f t="shared" si="348"/>
        <v/>
      </c>
      <c r="AI1316" s="20" t="str">
        <f t="shared" si="349"/>
        <v/>
      </c>
      <c r="AJ1316">
        <f>IFERROR(VLOOKUP($B1316,[4]库存报告使用数据!$A$1:$B$65536,2,0),0)</f>
        <v>0</v>
      </c>
      <c r="AK1316">
        <f>IFERROR(VLOOKUP($B1316,[4]库存报告使用数据!$A$1:$C$65536,3,0),)</f>
        <v>0</v>
      </c>
      <c r="AL1316">
        <f>IFERROR(VLOOKUP($B1316,[4]库存报告使用数据!$A$1:$D$65536,4,0),)</f>
        <v>15</v>
      </c>
      <c r="AM1316">
        <f>IFERROR(VLOOKUP($B1316,[4]库存报告使用数据!$A$1:$E$65536,5,0),)</f>
        <v>4</v>
      </c>
      <c r="AN1316" s="20" t="str">
        <f t="shared" si="350"/>
        <v/>
      </c>
      <c r="AO1316" s="20" t="str">
        <f t="shared" si="351"/>
        <v/>
      </c>
      <c r="AP1316" s="20">
        <f t="shared" si="352"/>
        <v>0.133333333333333</v>
      </c>
      <c r="AQ1316" s="20">
        <f t="shared" si="353"/>
        <v>0.75</v>
      </c>
      <c r="AR1316" s="32">
        <f t="shared" si="354"/>
        <v>0</v>
      </c>
      <c r="AS1316" s="32">
        <f t="shared" si="355"/>
        <v>0</v>
      </c>
      <c r="AT1316" s="32">
        <f t="shared" si="356"/>
        <v>0</v>
      </c>
      <c r="AU1316" s="28" t="str">
        <f t="shared" si="357"/>
        <v>库存为0</v>
      </c>
      <c r="AV1316" s="34" t="str">
        <f>IFERROR(时间!$B$4+AU1316,"上周无销量")</f>
        <v>上周无销量</v>
      </c>
    </row>
    <row r="1317" spans="1:48">
      <c r="A1317" s="18" t="s">
        <v>1362</v>
      </c>
      <c r="B1317" t="str">
        <f>VLOOKUP(A1317,'[1]sku-asin（子）'!$A:$B,2,0)</f>
        <v>B07DCM365F</v>
      </c>
      <c r="C1317" t="str">
        <f>VLOOKUP(A1317,'[1]子sku-父sku'!$A:$B,2,0)</f>
        <v>RE-YZ-BETW001</v>
      </c>
      <c r="D1317" s="28">
        <f>IFERROR(VLOOKUP(A1317,[2]库存报告使用数据处理!$A:$C,3,0),0)</f>
        <v>0</v>
      </c>
      <c r="E1317" s="28">
        <f>IFERROR(VLOOKUP(A1317,[2]库存报告使用数据处理!$A:$D,4,0),0)</f>
        <v>0</v>
      </c>
      <c r="F1317" s="28">
        <f>IFERROR(VLOOKUP(A1317,[2]库存报告使用数据处理!$A:$E,5,0),0)</f>
        <v>0</v>
      </c>
      <c r="G1317" s="28">
        <f>IFERROR(VLOOKUP(A1317,[2]库存报告使用数据处理!$A:$F,6,0),0)</f>
        <v>0</v>
      </c>
      <c r="H1317" s="29">
        <f>IFERROR(VLOOKUP(A1317,[2]库存报告使用数据处理!$A:$G,7,0),0)</f>
        <v>0</v>
      </c>
      <c r="I1317">
        <f>IFERROR(VLOOKUP(A1317,[5]数据处理!$A:$B,2,0),0)</f>
        <v>0</v>
      </c>
      <c r="J1317" s="30">
        <f>IFERROR(VLOOKUP(A1317,[5]数据处理!$A:$D,4,0),0)</f>
        <v>0</v>
      </c>
      <c r="K1317" s="30">
        <f>IFERROR(VLOOKUP(A1317,[5]数据处理!$A:$E,5,0),0)</f>
        <v>0</v>
      </c>
      <c r="L1317" s="30">
        <f>IFERROR(VLOOKUP(A1317,[5]数据处理!$A:$G,7,0),0)</f>
        <v>0</v>
      </c>
      <c r="M1317">
        <f t="shared" si="341"/>
        <v>0</v>
      </c>
      <c r="N1317">
        <f>IFERROR(VLOOKUP(A1317,[5]数据处理!$A:$C,3,0),0)</f>
        <v>0</v>
      </c>
      <c r="O1317">
        <f>IFERROR(VLOOKUP($A1317,[5]数据处理!$A:$N,14,0),0)</f>
        <v>0</v>
      </c>
      <c r="P1317" t="str">
        <f>IFERROR(VLOOKUP($A1317,[3]库存报告使用数据!$A$1:$B$65536,2,0),"")</f>
        <v/>
      </c>
      <c r="Q1317" t="str">
        <f>IFERROR(VLOOKUP($A1317,[3]库存报告使用数据!$A$1:$E$65536,5,0),"")</f>
        <v/>
      </c>
      <c r="R1317" t="str">
        <f>IFERROR(VLOOKUP($A1317,[3]库存报告使用数据!$A$1:$H$65536,8,0),"")</f>
        <v/>
      </c>
      <c r="S1317" t="str">
        <f>IFERROR(VLOOKUP($A1317,[3]库存报告使用数据!$A$1:$K$65536,11,0),"")</f>
        <v/>
      </c>
      <c r="T1317" t="str">
        <f>IFERROR(VLOOKUP($A1317,[3]库存报告使用数据!$A$1:$C$65536,3,0),"")</f>
        <v/>
      </c>
      <c r="U1317" t="str">
        <f>IFERROR(VLOOKUP($A1317,[3]库存报告使用数据!$A$1:$F$65536,6,0),"")</f>
        <v/>
      </c>
      <c r="V1317" t="str">
        <f>IFERROR(VLOOKUP($A1317,[3]库存报告使用数据!$A$1:$I$65536,9,0),"")</f>
        <v/>
      </c>
      <c r="W1317" t="str">
        <f>IFERROR(VLOOKUP($A1317,[3]库存报告使用数据!$A$1:$L$65536,12,0),"")</f>
        <v/>
      </c>
      <c r="X1317" s="20" t="str">
        <f t="shared" si="342"/>
        <v/>
      </c>
      <c r="Y1317" s="20" t="str">
        <f t="shared" si="343"/>
        <v/>
      </c>
      <c r="Z1317" s="20" t="str">
        <f t="shared" si="344"/>
        <v/>
      </c>
      <c r="AA1317" s="20" t="str">
        <f t="shared" si="345"/>
        <v/>
      </c>
      <c r="AB1317" t="str">
        <f>IFERROR(VLOOKUP($A1317,[3]库存报告使用数据!$A$1:$D$65536,4,0),"")</f>
        <v/>
      </c>
      <c r="AC1317" t="str">
        <f>IFERROR(VLOOKUP($A1317,[3]库存报告使用数据!$A$1:$G$65536,7,0),"")</f>
        <v/>
      </c>
      <c r="AD1317" t="str">
        <f>IFERROR(VLOOKUP($A1317,[3]库存报告使用数据!$A$1:$J$65536,10,0),"")</f>
        <v/>
      </c>
      <c r="AE1317" t="str">
        <f>IFERROR(VLOOKUP($A1317,[3]库存报告使用数据!$A$1:$M$65536,13,0),"")</f>
        <v/>
      </c>
      <c r="AF1317" s="20" t="str">
        <f t="shared" si="346"/>
        <v/>
      </c>
      <c r="AG1317" s="20" t="str">
        <f t="shared" si="347"/>
        <v/>
      </c>
      <c r="AH1317" s="20" t="str">
        <f t="shared" si="348"/>
        <v/>
      </c>
      <c r="AI1317" s="20" t="str">
        <f t="shared" si="349"/>
        <v/>
      </c>
      <c r="AJ1317">
        <f>IFERROR(VLOOKUP($B1317,[4]库存报告使用数据!$A$1:$B$65536,2,0),0)</f>
        <v>0</v>
      </c>
      <c r="AK1317">
        <f>IFERROR(VLOOKUP($B1317,[4]库存报告使用数据!$A$1:$C$65536,3,0),)</f>
        <v>0</v>
      </c>
      <c r="AL1317">
        <f>IFERROR(VLOOKUP($B1317,[4]库存报告使用数据!$A$1:$D$65536,4,0),)</f>
        <v>0</v>
      </c>
      <c r="AM1317">
        <f>IFERROR(VLOOKUP($B1317,[4]库存报告使用数据!$A$1:$E$65536,5,0),)</f>
        <v>0</v>
      </c>
      <c r="AN1317" s="20" t="str">
        <f t="shared" si="350"/>
        <v/>
      </c>
      <c r="AO1317" s="20" t="str">
        <f t="shared" si="351"/>
        <v/>
      </c>
      <c r="AP1317" s="20" t="str">
        <f t="shared" si="352"/>
        <v/>
      </c>
      <c r="AQ1317" s="20" t="str">
        <f t="shared" si="353"/>
        <v/>
      </c>
      <c r="AR1317" s="32">
        <f t="shared" si="354"/>
        <v>0</v>
      </c>
      <c r="AS1317" s="32">
        <f t="shared" si="355"/>
        <v>0</v>
      </c>
      <c r="AT1317" s="32">
        <f t="shared" si="356"/>
        <v>0</v>
      </c>
      <c r="AU1317" s="28" t="str">
        <f t="shared" si="357"/>
        <v>库存为0</v>
      </c>
      <c r="AV1317" s="34" t="str">
        <f>IFERROR(时间!$B$4+AU1317,"上周无销量")</f>
        <v>上周无销量</v>
      </c>
    </row>
    <row r="1318" spans="1:48">
      <c r="A1318" s="18" t="s">
        <v>1363</v>
      </c>
      <c r="B1318" t="str">
        <f>VLOOKUP(A1318,'[1]sku-asin（子）'!$A:$B,2,0)</f>
        <v>B07DCN3QFK</v>
      </c>
      <c r="C1318" t="str">
        <f>VLOOKUP(A1318,'[1]子sku-父sku'!$A:$B,2,0)</f>
        <v>RE-YZ-BETW001</v>
      </c>
      <c r="D1318" s="28">
        <f>IFERROR(VLOOKUP(A1318,[2]库存报告使用数据处理!$A:$C,3,0),0)</f>
        <v>5</v>
      </c>
      <c r="E1318" s="28">
        <f>IFERROR(VLOOKUP(A1318,[2]库存报告使用数据处理!$A:$D,4,0),0)</f>
        <v>4</v>
      </c>
      <c r="F1318" s="28">
        <f>IFERROR(VLOOKUP(A1318,[2]库存报告使用数据处理!$A:$E,5,0),0)</f>
        <v>1</v>
      </c>
      <c r="G1318" s="28">
        <f>IFERROR(VLOOKUP(A1318,[2]库存报告使用数据处理!$A:$F,6,0),0)</f>
        <v>0</v>
      </c>
      <c r="H1318" s="29">
        <f>IFERROR(VLOOKUP(A1318,[2]库存报告使用数据处理!$A:$G,7,0),0)</f>
        <v>22.99</v>
      </c>
      <c r="I1318">
        <f>IFERROR(VLOOKUP(A1318,[5]数据处理!$A:$B,2,0),0)</f>
        <v>0</v>
      </c>
      <c r="J1318" s="30">
        <f>IFERROR(VLOOKUP(A1318,[5]数据处理!$A:$D,4,0),0)</f>
        <v>0</v>
      </c>
      <c r="K1318" s="30">
        <f>IFERROR(VLOOKUP(A1318,[5]数据处理!$A:$E,5,0),0)</f>
        <v>0</v>
      </c>
      <c r="L1318" s="30">
        <f>IFERROR(VLOOKUP(A1318,[5]数据处理!$A:$G,7,0),0)</f>
        <v>0</v>
      </c>
      <c r="M1318">
        <f t="shared" si="341"/>
        <v>0</v>
      </c>
      <c r="N1318">
        <f>IFERROR(VLOOKUP(A1318,[5]数据处理!$A:$C,3,0),0)</f>
        <v>0</v>
      </c>
      <c r="O1318">
        <f>IFERROR(VLOOKUP($A1318,[5]数据处理!$A:$N,14,0),0)</f>
        <v>0</v>
      </c>
      <c r="P1318">
        <f>IFERROR(VLOOKUP($A1318,[3]库存报告使用数据!$A$1:$B$65536,2,0),"")</f>
        <v>19992</v>
      </c>
      <c r="Q1318">
        <f>IFERROR(VLOOKUP($A1318,[3]库存报告使用数据!$A$1:$E$65536,5,0),"")</f>
        <v>572</v>
      </c>
      <c r="R1318">
        <f>IFERROR(VLOOKUP($A1318,[3]库存报告使用数据!$A$1:$H$65536,8,0),"")</f>
        <v>2874</v>
      </c>
      <c r="S1318">
        <f>IFERROR(VLOOKUP($A1318,[3]库存报告使用数据!$A$1:$K$65536,11,0),"")</f>
        <v>0</v>
      </c>
      <c r="T1318">
        <f>IFERROR(VLOOKUP($A1318,[3]库存报告使用数据!$A$1:$C$65536,3,0),"")</f>
        <v>110</v>
      </c>
      <c r="U1318">
        <f>IFERROR(VLOOKUP($A1318,[3]库存报告使用数据!$A$1:$F$65536,6,0),"")</f>
        <v>1</v>
      </c>
      <c r="V1318">
        <f>IFERROR(VLOOKUP($A1318,[3]库存报告使用数据!$A$1:$I$65536,9,0),"")</f>
        <v>30</v>
      </c>
      <c r="W1318">
        <f>IFERROR(VLOOKUP($A1318,[3]库存报告使用数据!$A$1:$L$65536,12,0),"")</f>
        <v>0</v>
      </c>
      <c r="X1318" s="20">
        <f t="shared" si="342"/>
        <v>0.00550220088035214</v>
      </c>
      <c r="Y1318" s="20">
        <f t="shared" si="343"/>
        <v>0.00174825174825175</v>
      </c>
      <c r="Z1318" s="20">
        <f t="shared" si="344"/>
        <v>0.0104384133611691</v>
      </c>
      <c r="AA1318" s="20" t="str">
        <f t="shared" si="345"/>
        <v/>
      </c>
      <c r="AB1318">
        <f>IFERROR(VLOOKUP($A1318,[3]库存报告使用数据!$A$1:$D$65536,4,0),"")</f>
        <v>18.88</v>
      </c>
      <c r="AC1318">
        <f>IFERROR(VLOOKUP($A1318,[3]库存报告使用数据!$A$1:$G$65536,7,0),"")</f>
        <v>0.3</v>
      </c>
      <c r="AD1318">
        <f>IFERROR(VLOOKUP($A1318,[3]库存报告使用数据!$A$1:$J$65536,10,0),"")</f>
        <v>5.39</v>
      </c>
      <c r="AE1318">
        <f>IFERROR(VLOOKUP($A1318,[3]库存报告使用数据!$A$1:$M$65536,13,0),"")</f>
        <v>0</v>
      </c>
      <c r="AF1318" s="20">
        <f t="shared" si="346"/>
        <v>0.164245324053936</v>
      </c>
      <c r="AG1318" s="20">
        <f t="shared" si="347"/>
        <v>0.00326228795128317</v>
      </c>
      <c r="AH1318" s="20">
        <f t="shared" si="348"/>
        <v>0.23444976076555</v>
      </c>
      <c r="AI1318" s="20" t="str">
        <f t="shared" si="349"/>
        <v/>
      </c>
      <c r="AJ1318">
        <f>IFERROR(VLOOKUP($B1318,[4]库存报告使用数据!$A$1:$B$65536,2,0),0)</f>
        <v>84</v>
      </c>
      <c r="AK1318">
        <f>IFERROR(VLOOKUP($B1318,[4]库存报告使用数据!$A$1:$C$65536,3,0),)</f>
        <v>52</v>
      </c>
      <c r="AL1318">
        <f>IFERROR(VLOOKUP($B1318,[4]库存报告使用数据!$A$1:$D$65536,4,0),)</f>
        <v>26</v>
      </c>
      <c r="AM1318">
        <f>IFERROR(VLOOKUP($B1318,[4]库存报告使用数据!$A$1:$E$65536,5,0),)</f>
        <v>7</v>
      </c>
      <c r="AN1318" s="20">
        <f t="shared" si="350"/>
        <v>0.0595238095238095</v>
      </c>
      <c r="AO1318" s="20">
        <f t="shared" si="351"/>
        <v>0.0769230769230769</v>
      </c>
      <c r="AP1318" s="20">
        <f t="shared" si="352"/>
        <v>0.0384615384615385</v>
      </c>
      <c r="AQ1318" s="20">
        <f t="shared" si="353"/>
        <v>0</v>
      </c>
      <c r="AR1318" s="32">
        <f t="shared" si="354"/>
        <v>0.714285714285714</v>
      </c>
      <c r="AS1318" s="32">
        <f t="shared" si="355"/>
        <v>42.8571428571429</v>
      </c>
      <c r="AT1318" s="32">
        <f t="shared" si="356"/>
        <v>-42.8571428571429</v>
      </c>
      <c r="AU1318" s="28">
        <f t="shared" si="357"/>
        <v>0</v>
      </c>
      <c r="AV1318" s="34">
        <f>IFERROR(时间!$B$4+AU1318,"上周无销量")</f>
        <v>43283</v>
      </c>
    </row>
    <row r="1319" spans="1:48">
      <c r="A1319" s="18" t="s">
        <v>1364</v>
      </c>
      <c r="B1319" t="str">
        <f>VLOOKUP(A1319,'[1]sku-asin（子）'!$A:$B,2,0)</f>
        <v>B07CLZ8GD9</v>
      </c>
      <c r="C1319" t="str">
        <f>VLOOKUP(A1319,'[1]子sku-父sku'!$A:$B,2,0)</f>
        <v>RE-YZ-BEWS32</v>
      </c>
      <c r="D1319" s="28">
        <f>IFERROR(VLOOKUP(A1319,[2]库存报告使用数据处理!$A:$C,3,0),0)</f>
        <v>0</v>
      </c>
      <c r="E1319" s="28">
        <f>IFERROR(VLOOKUP(A1319,[2]库存报告使用数据处理!$A:$D,4,0),0)</f>
        <v>1</v>
      </c>
      <c r="F1319" s="28">
        <f>IFERROR(VLOOKUP(A1319,[2]库存报告使用数据处理!$A:$E,5,0),0)</f>
        <v>0</v>
      </c>
      <c r="G1319" s="28">
        <f>IFERROR(VLOOKUP(A1319,[2]库存报告使用数据处理!$A:$F,6,0),0)</f>
        <v>0</v>
      </c>
      <c r="H1319" s="29">
        <f>IFERROR(VLOOKUP(A1319,[2]库存报告使用数据处理!$A:$G,7,0),0)</f>
        <v>29.98</v>
      </c>
      <c r="I1319">
        <f>IFERROR(VLOOKUP(A1319,[5]数据处理!$A:$B,2,0),0)</f>
        <v>4</v>
      </c>
      <c r="J1319" s="30">
        <f>IFERROR(VLOOKUP(A1319,[5]数据处理!$A:$D,4,0),0)</f>
        <v>0</v>
      </c>
      <c r="K1319" s="30">
        <f>IFERROR(VLOOKUP(A1319,[5]数据处理!$A:$E,5,0),0)</f>
        <v>0</v>
      </c>
      <c r="L1319" s="30">
        <f>IFERROR(VLOOKUP(A1319,[5]数据处理!$A:$G,7,0),0)</f>
        <v>0</v>
      </c>
      <c r="M1319">
        <f t="shared" si="341"/>
        <v>4</v>
      </c>
      <c r="N1319">
        <f>IFERROR(VLOOKUP(A1319,[5]数据处理!$A:$C,3,0),0)</f>
        <v>0</v>
      </c>
      <c r="O1319">
        <f>IFERROR(VLOOKUP($A1319,[5]数据处理!$A:$N,14,0),0)</f>
        <v>0</v>
      </c>
      <c r="P1319">
        <f>IFERROR(VLOOKUP($A1319,[3]库存报告使用数据!$A$1:$B$65536,2,0),"")</f>
        <v>32</v>
      </c>
      <c r="Q1319">
        <f>IFERROR(VLOOKUP($A1319,[3]库存报告使用数据!$A$1:$E$65536,5,0),"")</f>
        <v>0</v>
      </c>
      <c r="R1319">
        <f>IFERROR(VLOOKUP($A1319,[3]库存报告使用数据!$A$1:$H$65536,8,0),"")</f>
        <v>0</v>
      </c>
      <c r="S1319">
        <f>IFERROR(VLOOKUP($A1319,[3]库存报告使用数据!$A$1:$K$65536,11,0),"")</f>
        <v>0</v>
      </c>
      <c r="T1319">
        <f>IFERROR(VLOOKUP($A1319,[3]库存报告使用数据!$A$1:$C$65536,3,0),"")</f>
        <v>2</v>
      </c>
      <c r="U1319">
        <f>IFERROR(VLOOKUP($A1319,[3]库存报告使用数据!$A$1:$F$65536,6,0),"")</f>
        <v>0</v>
      </c>
      <c r="V1319">
        <f>IFERROR(VLOOKUP($A1319,[3]库存报告使用数据!$A$1:$I$65536,9,0),"")</f>
        <v>0</v>
      </c>
      <c r="W1319">
        <f>IFERROR(VLOOKUP($A1319,[3]库存报告使用数据!$A$1:$L$65536,12,0),"")</f>
        <v>0</v>
      </c>
      <c r="X1319" s="20">
        <f t="shared" si="342"/>
        <v>0.0625</v>
      </c>
      <c r="Y1319" s="20" t="str">
        <f t="shared" si="343"/>
        <v/>
      </c>
      <c r="Z1319" s="20" t="str">
        <f t="shared" si="344"/>
        <v/>
      </c>
      <c r="AA1319" s="20" t="str">
        <f t="shared" si="345"/>
        <v/>
      </c>
      <c r="AB1319">
        <f>IFERROR(VLOOKUP($A1319,[3]库存报告使用数据!$A$1:$D$65536,4,0),"")</f>
        <v>0.26</v>
      </c>
      <c r="AC1319">
        <f>IFERROR(VLOOKUP($A1319,[3]库存报告使用数据!$A$1:$G$65536,7,0),"")</f>
        <v>0</v>
      </c>
      <c r="AD1319">
        <f>IFERROR(VLOOKUP($A1319,[3]库存报告使用数据!$A$1:$J$65536,10,0),"")</f>
        <v>0</v>
      </c>
      <c r="AE1319">
        <f>IFERROR(VLOOKUP($A1319,[3]库存报告使用数据!$A$1:$M$65536,13,0),"")</f>
        <v>0</v>
      </c>
      <c r="AF1319" s="20" t="str">
        <f t="shared" si="346"/>
        <v>无销售广告费为0.26</v>
      </c>
      <c r="AG1319" s="20" t="str">
        <f t="shared" si="347"/>
        <v/>
      </c>
      <c r="AH1319" s="20" t="str">
        <f t="shared" si="348"/>
        <v/>
      </c>
      <c r="AI1319" s="20" t="str">
        <f t="shared" si="349"/>
        <v/>
      </c>
      <c r="AJ1319">
        <f>IFERROR(VLOOKUP($B1319,[4]库存报告使用数据!$A$1:$B$65536,2,0),0)</f>
        <v>2</v>
      </c>
      <c r="AK1319">
        <f>IFERROR(VLOOKUP($B1319,[4]库存报告使用数据!$A$1:$C$65536,3,0),)</f>
        <v>0</v>
      </c>
      <c r="AL1319">
        <f>IFERROR(VLOOKUP($B1319,[4]库存报告使用数据!$A$1:$D$65536,4,0),)</f>
        <v>0</v>
      </c>
      <c r="AM1319">
        <f>IFERROR(VLOOKUP($B1319,[4]库存报告使用数据!$A$1:$E$65536,5,0),)</f>
        <v>1</v>
      </c>
      <c r="AN1319" s="20">
        <f t="shared" si="350"/>
        <v>0</v>
      </c>
      <c r="AO1319" s="20" t="str">
        <f t="shared" si="351"/>
        <v/>
      </c>
      <c r="AP1319" s="20" t="str">
        <f t="shared" si="352"/>
        <v/>
      </c>
      <c r="AQ1319" s="20">
        <f t="shared" si="353"/>
        <v>0</v>
      </c>
      <c r="AR1319" s="32">
        <f t="shared" si="354"/>
        <v>0</v>
      </c>
      <c r="AS1319" s="32">
        <f t="shared" si="355"/>
        <v>0</v>
      </c>
      <c r="AT1319" s="32">
        <f t="shared" si="356"/>
        <v>4</v>
      </c>
      <c r="AU1319" s="28" t="str">
        <f t="shared" si="357"/>
        <v>库存为4</v>
      </c>
      <c r="AV1319" s="34" t="str">
        <f>IFERROR(时间!$B$4+AU1319,"上周无销量")</f>
        <v>上周无销量</v>
      </c>
    </row>
    <row r="1320" spans="1:48">
      <c r="A1320" s="18" t="s">
        <v>1365</v>
      </c>
      <c r="B1320" t="str">
        <f>VLOOKUP(A1320,'[1]sku-asin（子）'!$A:$B,2,0)</f>
        <v>B07CLT7JL2</v>
      </c>
      <c r="C1320" t="str">
        <f>VLOOKUP(A1320,'[1]子sku-父sku'!$A:$B,2,0)</f>
        <v>RE-YZ-BEWS32</v>
      </c>
      <c r="D1320" s="28">
        <f>IFERROR(VLOOKUP(A1320,[2]库存报告使用数据处理!$A:$C,3,0),0)</f>
        <v>0</v>
      </c>
      <c r="E1320" s="28">
        <f>IFERROR(VLOOKUP(A1320,[2]库存报告使用数据处理!$A:$D,4,0),0)</f>
        <v>0</v>
      </c>
      <c r="F1320" s="28">
        <f>IFERROR(VLOOKUP(A1320,[2]库存报告使用数据处理!$A:$E,5,0),0)</f>
        <v>0</v>
      </c>
      <c r="G1320" s="28">
        <f>IFERROR(VLOOKUP(A1320,[2]库存报告使用数据处理!$A:$F,6,0),0)</f>
        <v>0</v>
      </c>
      <c r="H1320" s="29">
        <f>IFERROR(VLOOKUP(A1320,[2]库存报告使用数据处理!$A:$G,7,0),0)</f>
        <v>0</v>
      </c>
      <c r="I1320">
        <f>IFERROR(VLOOKUP(A1320,[5]数据处理!$A:$B,2,0),0)</f>
        <v>5</v>
      </c>
      <c r="J1320" s="30">
        <f>IFERROR(VLOOKUP(A1320,[5]数据处理!$A:$D,4,0),0)</f>
        <v>0</v>
      </c>
      <c r="K1320" s="30">
        <f>IFERROR(VLOOKUP(A1320,[5]数据处理!$A:$E,5,0),0)</f>
        <v>0</v>
      </c>
      <c r="L1320" s="30">
        <f>IFERROR(VLOOKUP(A1320,[5]数据处理!$A:$G,7,0),0)</f>
        <v>0</v>
      </c>
      <c r="M1320">
        <f t="shared" si="341"/>
        <v>5</v>
      </c>
      <c r="N1320">
        <f>IFERROR(VLOOKUP(A1320,[5]数据处理!$A:$C,3,0),0)</f>
        <v>0</v>
      </c>
      <c r="O1320">
        <f>IFERROR(VLOOKUP($A1320,[5]数据处理!$A:$N,14,0),0)</f>
        <v>0</v>
      </c>
      <c r="P1320">
        <f>IFERROR(VLOOKUP($A1320,[3]库存报告使用数据!$A$1:$B$65536,2,0),"")</f>
        <v>16</v>
      </c>
      <c r="Q1320">
        <f>IFERROR(VLOOKUP($A1320,[3]库存报告使用数据!$A$1:$E$65536,5,0),"")</f>
        <v>0</v>
      </c>
      <c r="R1320">
        <f>IFERROR(VLOOKUP($A1320,[3]库存报告使用数据!$A$1:$H$65536,8,0),"")</f>
        <v>0</v>
      </c>
      <c r="S1320">
        <f>IFERROR(VLOOKUP($A1320,[3]库存报告使用数据!$A$1:$K$65536,11,0),"")</f>
        <v>0</v>
      </c>
      <c r="T1320">
        <f>IFERROR(VLOOKUP($A1320,[3]库存报告使用数据!$A$1:$C$65536,3,0),"")</f>
        <v>0</v>
      </c>
      <c r="U1320">
        <f>IFERROR(VLOOKUP($A1320,[3]库存报告使用数据!$A$1:$F$65536,6,0),"")</f>
        <v>0</v>
      </c>
      <c r="V1320">
        <f>IFERROR(VLOOKUP($A1320,[3]库存报告使用数据!$A$1:$I$65536,9,0),"")</f>
        <v>0</v>
      </c>
      <c r="W1320">
        <f>IFERROR(VLOOKUP($A1320,[3]库存报告使用数据!$A$1:$L$65536,12,0),"")</f>
        <v>0</v>
      </c>
      <c r="X1320" s="20">
        <f t="shared" si="342"/>
        <v>0</v>
      </c>
      <c r="Y1320" s="20" t="str">
        <f t="shared" si="343"/>
        <v/>
      </c>
      <c r="Z1320" s="20" t="str">
        <f t="shared" si="344"/>
        <v/>
      </c>
      <c r="AA1320" s="20" t="str">
        <f t="shared" si="345"/>
        <v/>
      </c>
      <c r="AB1320">
        <f>IFERROR(VLOOKUP($A1320,[3]库存报告使用数据!$A$1:$D$65536,4,0),"")</f>
        <v>0</v>
      </c>
      <c r="AC1320">
        <f>IFERROR(VLOOKUP($A1320,[3]库存报告使用数据!$A$1:$G$65536,7,0),"")</f>
        <v>0</v>
      </c>
      <c r="AD1320">
        <f>IFERROR(VLOOKUP($A1320,[3]库存报告使用数据!$A$1:$J$65536,10,0),"")</f>
        <v>0</v>
      </c>
      <c r="AE1320">
        <f>IFERROR(VLOOKUP($A1320,[3]库存报告使用数据!$A$1:$M$65536,13,0),"")</f>
        <v>0</v>
      </c>
      <c r="AF1320" s="20" t="str">
        <f t="shared" si="346"/>
        <v/>
      </c>
      <c r="AG1320" s="20" t="str">
        <f t="shared" si="347"/>
        <v/>
      </c>
      <c r="AH1320" s="20" t="str">
        <f t="shared" si="348"/>
        <v/>
      </c>
      <c r="AI1320" s="20" t="str">
        <f t="shared" si="349"/>
        <v/>
      </c>
      <c r="AJ1320">
        <f>IFERROR(VLOOKUP($B1320,[4]库存报告使用数据!$A$1:$B$65536,2,0),0)</f>
        <v>1</v>
      </c>
      <c r="AK1320">
        <f>IFERROR(VLOOKUP($B1320,[4]库存报告使用数据!$A$1:$C$65536,3,0),)</f>
        <v>1</v>
      </c>
      <c r="AL1320">
        <f>IFERROR(VLOOKUP($B1320,[4]库存报告使用数据!$A$1:$D$65536,4,0),)</f>
        <v>1</v>
      </c>
      <c r="AM1320">
        <f>IFERROR(VLOOKUP($B1320,[4]库存报告使用数据!$A$1:$E$65536,5,0),)</f>
        <v>0</v>
      </c>
      <c r="AN1320" s="20">
        <f t="shared" si="350"/>
        <v>0</v>
      </c>
      <c r="AO1320" s="20">
        <f t="shared" si="351"/>
        <v>0</v>
      </c>
      <c r="AP1320" s="20">
        <f t="shared" si="352"/>
        <v>0</v>
      </c>
      <c r="AQ1320" s="20" t="str">
        <f t="shared" si="353"/>
        <v/>
      </c>
      <c r="AR1320" s="32">
        <f t="shared" si="354"/>
        <v>0</v>
      </c>
      <c r="AS1320" s="32">
        <f t="shared" si="355"/>
        <v>0</v>
      </c>
      <c r="AT1320" s="32">
        <f t="shared" si="356"/>
        <v>5</v>
      </c>
      <c r="AU1320" s="28" t="str">
        <f t="shared" si="357"/>
        <v>库存为5</v>
      </c>
      <c r="AV1320" s="34" t="str">
        <f>IFERROR(时间!$B$4+AU1320,"上周无销量")</f>
        <v>上周无销量</v>
      </c>
    </row>
    <row r="1321" spans="1:48">
      <c r="A1321" s="18" t="s">
        <v>1366</v>
      </c>
      <c r="B1321" t="str">
        <f>VLOOKUP(A1321,'[1]sku-asin（子）'!$A:$B,2,0)</f>
        <v>B07CLZ4S38</v>
      </c>
      <c r="C1321" t="str">
        <f>VLOOKUP(A1321,'[1]子sku-父sku'!$A:$B,2,0)</f>
        <v>RE-YZ-BEWS32</v>
      </c>
      <c r="D1321" s="28">
        <f>IFERROR(VLOOKUP(A1321,[2]库存报告使用数据处理!$A:$C,3,0),0)</f>
        <v>0</v>
      </c>
      <c r="E1321" s="28">
        <f>IFERROR(VLOOKUP(A1321,[2]库存报告使用数据处理!$A:$D,4,0),0)</f>
        <v>0</v>
      </c>
      <c r="F1321" s="28">
        <f>IFERROR(VLOOKUP(A1321,[2]库存报告使用数据处理!$A:$E,5,0),0)</f>
        <v>0</v>
      </c>
      <c r="G1321" s="28">
        <f>IFERROR(VLOOKUP(A1321,[2]库存报告使用数据处理!$A:$F,6,0),0)</f>
        <v>0</v>
      </c>
      <c r="H1321" s="29">
        <f>IFERROR(VLOOKUP(A1321,[2]库存报告使用数据处理!$A:$G,7,0),0)</f>
        <v>0</v>
      </c>
      <c r="I1321">
        <f>IFERROR(VLOOKUP(A1321,[5]数据处理!$A:$B,2,0),0)</f>
        <v>5</v>
      </c>
      <c r="J1321" s="30">
        <f>IFERROR(VLOOKUP(A1321,[5]数据处理!$A:$D,4,0),0)</f>
        <v>0</v>
      </c>
      <c r="K1321" s="30">
        <f>IFERROR(VLOOKUP(A1321,[5]数据处理!$A:$E,5,0),0)</f>
        <v>0</v>
      </c>
      <c r="L1321" s="30">
        <f>IFERROR(VLOOKUP(A1321,[5]数据处理!$A:$G,7,0),0)</f>
        <v>0</v>
      </c>
      <c r="M1321">
        <f t="shared" si="341"/>
        <v>5</v>
      </c>
      <c r="N1321">
        <f>IFERROR(VLOOKUP(A1321,[5]数据处理!$A:$C,3,0),0)</f>
        <v>0</v>
      </c>
      <c r="O1321">
        <f>IFERROR(VLOOKUP($A1321,[5]数据处理!$A:$N,14,0),0)</f>
        <v>0</v>
      </c>
      <c r="P1321">
        <f>IFERROR(VLOOKUP($A1321,[3]库存报告使用数据!$A$1:$B$65536,2,0),"")</f>
        <v>152</v>
      </c>
      <c r="Q1321">
        <f>IFERROR(VLOOKUP($A1321,[3]库存报告使用数据!$A$1:$E$65536,5,0),"")</f>
        <v>0</v>
      </c>
      <c r="R1321">
        <f>IFERROR(VLOOKUP($A1321,[3]库存报告使用数据!$A$1:$H$65536,8,0),"")</f>
        <v>0</v>
      </c>
      <c r="S1321">
        <f>IFERROR(VLOOKUP($A1321,[3]库存报告使用数据!$A$1:$K$65536,11,0),"")</f>
        <v>0</v>
      </c>
      <c r="T1321">
        <f>IFERROR(VLOOKUP($A1321,[3]库存报告使用数据!$A$1:$C$65536,3,0),"")</f>
        <v>0</v>
      </c>
      <c r="U1321">
        <f>IFERROR(VLOOKUP($A1321,[3]库存报告使用数据!$A$1:$F$65536,6,0),"")</f>
        <v>0</v>
      </c>
      <c r="V1321">
        <f>IFERROR(VLOOKUP($A1321,[3]库存报告使用数据!$A$1:$I$65536,9,0),"")</f>
        <v>0</v>
      </c>
      <c r="W1321">
        <f>IFERROR(VLOOKUP($A1321,[3]库存报告使用数据!$A$1:$L$65536,12,0),"")</f>
        <v>0</v>
      </c>
      <c r="X1321" s="20">
        <f t="shared" si="342"/>
        <v>0</v>
      </c>
      <c r="Y1321" s="20" t="str">
        <f t="shared" si="343"/>
        <v/>
      </c>
      <c r="Z1321" s="20" t="str">
        <f t="shared" si="344"/>
        <v/>
      </c>
      <c r="AA1321" s="20" t="str">
        <f t="shared" si="345"/>
        <v/>
      </c>
      <c r="AB1321">
        <f>IFERROR(VLOOKUP($A1321,[3]库存报告使用数据!$A$1:$D$65536,4,0),"")</f>
        <v>0</v>
      </c>
      <c r="AC1321">
        <f>IFERROR(VLOOKUP($A1321,[3]库存报告使用数据!$A$1:$G$65536,7,0),"")</f>
        <v>0</v>
      </c>
      <c r="AD1321">
        <f>IFERROR(VLOOKUP($A1321,[3]库存报告使用数据!$A$1:$J$65536,10,0),"")</f>
        <v>0</v>
      </c>
      <c r="AE1321">
        <f>IFERROR(VLOOKUP($A1321,[3]库存报告使用数据!$A$1:$M$65536,13,0),"")</f>
        <v>0</v>
      </c>
      <c r="AF1321" s="20" t="str">
        <f t="shared" si="346"/>
        <v/>
      </c>
      <c r="AG1321" s="20" t="str">
        <f t="shared" si="347"/>
        <v/>
      </c>
      <c r="AH1321" s="20" t="str">
        <f t="shared" si="348"/>
        <v/>
      </c>
      <c r="AI1321" s="20" t="str">
        <f t="shared" si="349"/>
        <v/>
      </c>
      <c r="AJ1321">
        <f>IFERROR(VLOOKUP($B1321,[4]库存报告使用数据!$A$1:$B$65536,2,0),0)</f>
        <v>1</v>
      </c>
      <c r="AK1321">
        <f>IFERROR(VLOOKUP($B1321,[4]库存报告使用数据!$A$1:$C$65536,3,0),)</f>
        <v>2</v>
      </c>
      <c r="AL1321">
        <f>IFERROR(VLOOKUP($B1321,[4]库存报告使用数据!$A$1:$D$65536,4,0),)</f>
        <v>1</v>
      </c>
      <c r="AM1321">
        <f>IFERROR(VLOOKUP($B1321,[4]库存报告使用数据!$A$1:$E$65536,5,0),)</f>
        <v>0</v>
      </c>
      <c r="AN1321" s="20">
        <f t="shared" si="350"/>
        <v>0</v>
      </c>
      <c r="AO1321" s="20">
        <f t="shared" si="351"/>
        <v>0</v>
      </c>
      <c r="AP1321" s="20">
        <f t="shared" si="352"/>
        <v>0</v>
      </c>
      <c r="AQ1321" s="20" t="str">
        <f t="shared" si="353"/>
        <v/>
      </c>
      <c r="AR1321" s="32">
        <f t="shared" si="354"/>
        <v>0</v>
      </c>
      <c r="AS1321" s="32">
        <f t="shared" si="355"/>
        <v>0</v>
      </c>
      <c r="AT1321" s="32">
        <f t="shared" si="356"/>
        <v>5</v>
      </c>
      <c r="AU1321" s="28" t="str">
        <f t="shared" si="357"/>
        <v>库存为5</v>
      </c>
      <c r="AV1321" s="34" t="str">
        <f>IFERROR(时间!$B$4+AU1321,"上周无销量")</f>
        <v>上周无销量</v>
      </c>
    </row>
    <row r="1322" spans="1:48">
      <c r="A1322" s="18" t="s">
        <v>1367</v>
      </c>
      <c r="B1322" t="str">
        <f>VLOOKUP(A1322,'[1]sku-asin（子）'!$A:$B,2,0)</f>
        <v>B07CLWY3VJ</v>
      </c>
      <c r="C1322" t="str">
        <f>VLOOKUP(A1322,'[1]子sku-父sku'!$A:$B,2,0)</f>
        <v>RE-YZ-BEWS32</v>
      </c>
      <c r="D1322" s="28">
        <f>IFERROR(VLOOKUP(A1322,[2]库存报告使用数据处理!$A:$C,3,0),0)</f>
        <v>0</v>
      </c>
      <c r="E1322" s="28">
        <f>IFERROR(VLOOKUP(A1322,[2]库存报告使用数据处理!$A:$D,4,0),0)</f>
        <v>0</v>
      </c>
      <c r="F1322" s="28">
        <f>IFERROR(VLOOKUP(A1322,[2]库存报告使用数据处理!$A:$E,5,0),0)</f>
        <v>0</v>
      </c>
      <c r="G1322" s="28">
        <f>IFERROR(VLOOKUP(A1322,[2]库存报告使用数据处理!$A:$F,6,0),0)</f>
        <v>0</v>
      </c>
      <c r="H1322" s="29">
        <f>IFERROR(VLOOKUP(A1322,[2]库存报告使用数据处理!$A:$G,7,0),0)</f>
        <v>0</v>
      </c>
      <c r="I1322">
        <f>IFERROR(VLOOKUP(A1322,[5]数据处理!$A:$B,2,0),0)</f>
        <v>5</v>
      </c>
      <c r="J1322" s="30">
        <f>IFERROR(VLOOKUP(A1322,[5]数据处理!$A:$D,4,0),0)</f>
        <v>0</v>
      </c>
      <c r="K1322" s="30">
        <f>IFERROR(VLOOKUP(A1322,[5]数据处理!$A:$E,5,0),0)</f>
        <v>0</v>
      </c>
      <c r="L1322" s="30">
        <f>IFERROR(VLOOKUP(A1322,[5]数据处理!$A:$G,7,0),0)</f>
        <v>0</v>
      </c>
      <c r="M1322">
        <f t="shared" si="341"/>
        <v>5</v>
      </c>
      <c r="N1322">
        <f>IFERROR(VLOOKUP(A1322,[5]数据处理!$A:$C,3,0),0)</f>
        <v>0</v>
      </c>
      <c r="O1322">
        <f>IFERROR(VLOOKUP($A1322,[5]数据处理!$A:$N,14,0),0)</f>
        <v>0</v>
      </c>
      <c r="P1322">
        <f>IFERROR(VLOOKUP($A1322,[3]库存报告使用数据!$A$1:$B$65536,2,0),"")</f>
        <v>26</v>
      </c>
      <c r="Q1322">
        <f>IFERROR(VLOOKUP($A1322,[3]库存报告使用数据!$A$1:$E$65536,5,0),"")</f>
        <v>0</v>
      </c>
      <c r="R1322">
        <f>IFERROR(VLOOKUP($A1322,[3]库存报告使用数据!$A$1:$H$65536,8,0),"")</f>
        <v>0</v>
      </c>
      <c r="S1322">
        <f>IFERROR(VLOOKUP($A1322,[3]库存报告使用数据!$A$1:$K$65536,11,0),"")</f>
        <v>0</v>
      </c>
      <c r="T1322">
        <f>IFERROR(VLOOKUP($A1322,[3]库存报告使用数据!$A$1:$C$65536,3,0),"")</f>
        <v>0</v>
      </c>
      <c r="U1322">
        <f>IFERROR(VLOOKUP($A1322,[3]库存报告使用数据!$A$1:$F$65536,6,0),"")</f>
        <v>0</v>
      </c>
      <c r="V1322">
        <f>IFERROR(VLOOKUP($A1322,[3]库存报告使用数据!$A$1:$I$65536,9,0),"")</f>
        <v>0</v>
      </c>
      <c r="W1322">
        <f>IFERROR(VLOOKUP($A1322,[3]库存报告使用数据!$A$1:$L$65536,12,0),"")</f>
        <v>0</v>
      </c>
      <c r="X1322" s="20">
        <f t="shared" si="342"/>
        <v>0</v>
      </c>
      <c r="Y1322" s="20" t="str">
        <f t="shared" si="343"/>
        <v/>
      </c>
      <c r="Z1322" s="20" t="str">
        <f t="shared" si="344"/>
        <v/>
      </c>
      <c r="AA1322" s="20" t="str">
        <f t="shared" si="345"/>
        <v/>
      </c>
      <c r="AB1322">
        <f>IFERROR(VLOOKUP($A1322,[3]库存报告使用数据!$A$1:$D$65536,4,0),"")</f>
        <v>0</v>
      </c>
      <c r="AC1322">
        <f>IFERROR(VLOOKUP($A1322,[3]库存报告使用数据!$A$1:$G$65536,7,0),"")</f>
        <v>0</v>
      </c>
      <c r="AD1322">
        <f>IFERROR(VLOOKUP($A1322,[3]库存报告使用数据!$A$1:$J$65536,10,0),"")</f>
        <v>0</v>
      </c>
      <c r="AE1322">
        <f>IFERROR(VLOOKUP($A1322,[3]库存报告使用数据!$A$1:$M$65536,13,0),"")</f>
        <v>0</v>
      </c>
      <c r="AF1322" s="20" t="str">
        <f t="shared" si="346"/>
        <v/>
      </c>
      <c r="AG1322" s="20" t="str">
        <f t="shared" si="347"/>
        <v/>
      </c>
      <c r="AH1322" s="20" t="str">
        <f t="shared" si="348"/>
        <v/>
      </c>
      <c r="AI1322" s="20" t="str">
        <f t="shared" si="349"/>
        <v/>
      </c>
      <c r="AJ1322">
        <f>IFERROR(VLOOKUP($B1322,[4]库存报告使用数据!$A$1:$B$65536,2,0),0)</f>
        <v>0</v>
      </c>
      <c r="AK1322">
        <f>IFERROR(VLOOKUP($B1322,[4]库存报告使用数据!$A$1:$C$65536,3,0),)</f>
        <v>1</v>
      </c>
      <c r="AL1322">
        <f>IFERROR(VLOOKUP($B1322,[4]库存报告使用数据!$A$1:$D$65536,4,0),)</f>
        <v>0</v>
      </c>
      <c r="AM1322">
        <f>IFERROR(VLOOKUP($B1322,[4]库存报告使用数据!$A$1:$E$65536,5,0),)</f>
        <v>0</v>
      </c>
      <c r="AN1322" s="20" t="str">
        <f t="shared" si="350"/>
        <v/>
      </c>
      <c r="AO1322" s="20">
        <f t="shared" si="351"/>
        <v>0</v>
      </c>
      <c r="AP1322" s="20" t="str">
        <f t="shared" si="352"/>
        <v/>
      </c>
      <c r="AQ1322" s="20" t="str">
        <f t="shared" si="353"/>
        <v/>
      </c>
      <c r="AR1322" s="32">
        <f t="shared" si="354"/>
        <v>0</v>
      </c>
      <c r="AS1322" s="32">
        <f t="shared" si="355"/>
        <v>0</v>
      </c>
      <c r="AT1322" s="32">
        <f t="shared" si="356"/>
        <v>5</v>
      </c>
      <c r="AU1322" s="28" t="str">
        <f t="shared" si="357"/>
        <v>库存为5</v>
      </c>
      <c r="AV1322" s="34" t="str">
        <f>IFERROR(时间!$B$4+AU1322,"上周无销量")</f>
        <v>上周无销量</v>
      </c>
    </row>
    <row r="1323" spans="1:48">
      <c r="A1323" s="18" t="s">
        <v>1368</v>
      </c>
      <c r="B1323" t="str">
        <f>VLOOKUP(A1323,'[1]sku-asin（子）'!$A:$B,2,0)</f>
        <v>B07CLSMWDL</v>
      </c>
      <c r="C1323" t="str">
        <f>VLOOKUP(A1323,'[1]子sku-父sku'!$A:$B,2,0)</f>
        <v>RE-YZ-BEWS32</v>
      </c>
      <c r="D1323" s="28">
        <f>IFERROR(VLOOKUP(A1323,[2]库存报告使用数据处理!$A:$C,3,0),0)</f>
        <v>0</v>
      </c>
      <c r="E1323" s="28">
        <f>IFERROR(VLOOKUP(A1323,[2]库存报告使用数据处理!$A:$D,4,0),0)</f>
        <v>0</v>
      </c>
      <c r="F1323" s="28">
        <f>IFERROR(VLOOKUP(A1323,[2]库存报告使用数据处理!$A:$E,5,0),0)</f>
        <v>0</v>
      </c>
      <c r="G1323" s="28">
        <f>IFERROR(VLOOKUP(A1323,[2]库存报告使用数据处理!$A:$F,6,0),0)</f>
        <v>0</v>
      </c>
      <c r="H1323" s="29">
        <f>IFERROR(VLOOKUP(A1323,[2]库存报告使用数据处理!$A:$G,7,0),0)</f>
        <v>0</v>
      </c>
      <c r="I1323">
        <f>IFERROR(VLOOKUP(A1323,[5]数据处理!$A:$B,2,0),0)</f>
        <v>5</v>
      </c>
      <c r="J1323" s="30">
        <f>IFERROR(VLOOKUP(A1323,[5]数据处理!$A:$D,4,0),0)</f>
        <v>0</v>
      </c>
      <c r="K1323" s="30">
        <f>IFERROR(VLOOKUP(A1323,[5]数据处理!$A:$E,5,0),0)</f>
        <v>0</v>
      </c>
      <c r="L1323" s="30">
        <f>IFERROR(VLOOKUP(A1323,[5]数据处理!$A:$G,7,0),0)</f>
        <v>0</v>
      </c>
      <c r="M1323">
        <f t="shared" si="341"/>
        <v>5</v>
      </c>
      <c r="N1323">
        <f>IFERROR(VLOOKUP(A1323,[5]数据处理!$A:$C,3,0),0)</f>
        <v>0</v>
      </c>
      <c r="O1323">
        <f>IFERROR(VLOOKUP($A1323,[5]数据处理!$A:$N,14,0),0)</f>
        <v>0</v>
      </c>
      <c r="P1323">
        <f>IFERROR(VLOOKUP($A1323,[3]库存报告使用数据!$A$1:$B$65536,2,0),"")</f>
        <v>32</v>
      </c>
      <c r="Q1323">
        <f>IFERROR(VLOOKUP($A1323,[3]库存报告使用数据!$A$1:$E$65536,5,0),"")</f>
        <v>0</v>
      </c>
      <c r="R1323">
        <f>IFERROR(VLOOKUP($A1323,[3]库存报告使用数据!$A$1:$H$65536,8,0),"")</f>
        <v>0</v>
      </c>
      <c r="S1323">
        <f>IFERROR(VLOOKUP($A1323,[3]库存报告使用数据!$A$1:$K$65536,11,0),"")</f>
        <v>0</v>
      </c>
      <c r="T1323">
        <f>IFERROR(VLOOKUP($A1323,[3]库存报告使用数据!$A$1:$C$65536,3,0),"")</f>
        <v>0</v>
      </c>
      <c r="U1323">
        <f>IFERROR(VLOOKUP($A1323,[3]库存报告使用数据!$A$1:$F$65536,6,0),"")</f>
        <v>0</v>
      </c>
      <c r="V1323">
        <f>IFERROR(VLOOKUP($A1323,[3]库存报告使用数据!$A$1:$I$65536,9,0),"")</f>
        <v>0</v>
      </c>
      <c r="W1323">
        <f>IFERROR(VLOOKUP($A1323,[3]库存报告使用数据!$A$1:$L$65536,12,0),"")</f>
        <v>0</v>
      </c>
      <c r="X1323" s="20">
        <f t="shared" si="342"/>
        <v>0</v>
      </c>
      <c r="Y1323" s="20" t="str">
        <f t="shared" si="343"/>
        <v/>
      </c>
      <c r="Z1323" s="20" t="str">
        <f t="shared" si="344"/>
        <v/>
      </c>
      <c r="AA1323" s="20" t="str">
        <f t="shared" si="345"/>
        <v/>
      </c>
      <c r="AB1323">
        <f>IFERROR(VLOOKUP($A1323,[3]库存报告使用数据!$A$1:$D$65536,4,0),"")</f>
        <v>0</v>
      </c>
      <c r="AC1323">
        <f>IFERROR(VLOOKUP($A1323,[3]库存报告使用数据!$A$1:$G$65536,7,0),"")</f>
        <v>0</v>
      </c>
      <c r="AD1323">
        <f>IFERROR(VLOOKUP($A1323,[3]库存报告使用数据!$A$1:$J$65536,10,0),"")</f>
        <v>0</v>
      </c>
      <c r="AE1323">
        <f>IFERROR(VLOOKUP($A1323,[3]库存报告使用数据!$A$1:$M$65536,13,0),"")</f>
        <v>0</v>
      </c>
      <c r="AF1323" s="20" t="str">
        <f t="shared" si="346"/>
        <v/>
      </c>
      <c r="AG1323" s="20" t="str">
        <f t="shared" si="347"/>
        <v/>
      </c>
      <c r="AH1323" s="20" t="str">
        <f t="shared" si="348"/>
        <v/>
      </c>
      <c r="AI1323" s="20" t="str">
        <f t="shared" si="349"/>
        <v/>
      </c>
      <c r="AJ1323">
        <f>IFERROR(VLOOKUP($B1323,[4]库存报告使用数据!$A$1:$B$65536,2,0),0)</f>
        <v>0</v>
      </c>
      <c r="AK1323">
        <f>IFERROR(VLOOKUP($B1323,[4]库存报告使用数据!$A$1:$C$65536,3,0),)</f>
        <v>1</v>
      </c>
      <c r="AL1323">
        <f>IFERROR(VLOOKUP($B1323,[4]库存报告使用数据!$A$1:$D$65536,4,0),)</f>
        <v>0</v>
      </c>
      <c r="AM1323">
        <f>IFERROR(VLOOKUP($B1323,[4]库存报告使用数据!$A$1:$E$65536,5,0),)</f>
        <v>0</v>
      </c>
      <c r="AN1323" s="20" t="str">
        <f t="shared" si="350"/>
        <v/>
      </c>
      <c r="AO1323" s="20">
        <f t="shared" si="351"/>
        <v>0</v>
      </c>
      <c r="AP1323" s="20" t="str">
        <f t="shared" si="352"/>
        <v/>
      </c>
      <c r="AQ1323" s="20" t="str">
        <f t="shared" si="353"/>
        <v/>
      </c>
      <c r="AR1323" s="32">
        <f t="shared" si="354"/>
        <v>0</v>
      </c>
      <c r="AS1323" s="32">
        <f t="shared" si="355"/>
        <v>0</v>
      </c>
      <c r="AT1323" s="32">
        <f t="shared" si="356"/>
        <v>5</v>
      </c>
      <c r="AU1323" s="28" t="str">
        <f t="shared" si="357"/>
        <v>库存为5</v>
      </c>
      <c r="AV1323" s="34" t="str">
        <f>IFERROR(时间!$B$4+AU1323,"上周无销量")</f>
        <v>上周无销量</v>
      </c>
    </row>
    <row r="1324" spans="1:48">
      <c r="A1324" s="18" t="s">
        <v>1369</v>
      </c>
      <c r="B1324" t="str">
        <f>VLOOKUP(A1324,'[1]sku-asin（子）'!$A:$B,2,0)</f>
        <v>B07CLZQGDL</v>
      </c>
      <c r="C1324" t="str">
        <f>VLOOKUP(A1324,'[1]子sku-父sku'!$A:$B,2,0)</f>
        <v>RE-YZ-BEWS32</v>
      </c>
      <c r="D1324" s="28">
        <f>IFERROR(VLOOKUP(A1324,[2]库存报告使用数据处理!$A:$C,3,0),0)</f>
        <v>1</v>
      </c>
      <c r="E1324" s="28">
        <f>IFERROR(VLOOKUP(A1324,[2]库存报告使用数据处理!$A:$D,4,0),0)</f>
        <v>1</v>
      </c>
      <c r="F1324" s="28">
        <f>IFERROR(VLOOKUP(A1324,[2]库存报告使用数据处理!$A:$E,5,0),0)</f>
        <v>0</v>
      </c>
      <c r="G1324" s="28">
        <f>IFERROR(VLOOKUP(A1324,[2]库存报告使用数据处理!$A:$F,6,0),0)</f>
        <v>0</v>
      </c>
      <c r="H1324" s="29">
        <f>IFERROR(VLOOKUP(A1324,[2]库存报告使用数据处理!$A:$G,7,0),0)</f>
        <v>25.99</v>
      </c>
      <c r="I1324">
        <f>IFERROR(VLOOKUP(A1324,[5]数据处理!$A:$B,2,0),0)</f>
        <v>2</v>
      </c>
      <c r="J1324" s="30">
        <f>IFERROR(VLOOKUP(A1324,[5]数据处理!$A:$D,4,0),0)</f>
        <v>0</v>
      </c>
      <c r="K1324" s="30">
        <f>IFERROR(VLOOKUP(A1324,[5]数据处理!$A:$E,5,0),0)</f>
        <v>0</v>
      </c>
      <c r="L1324" s="30">
        <f>IFERROR(VLOOKUP(A1324,[5]数据处理!$A:$G,7,0),0)</f>
        <v>0</v>
      </c>
      <c r="M1324">
        <f t="shared" si="341"/>
        <v>2</v>
      </c>
      <c r="N1324">
        <f>IFERROR(VLOOKUP(A1324,[5]数据处理!$A:$C,3,0),0)</f>
        <v>0</v>
      </c>
      <c r="O1324">
        <f>IFERROR(VLOOKUP($A1324,[5]数据处理!$A:$N,14,0),0)</f>
        <v>0</v>
      </c>
      <c r="P1324">
        <f>IFERROR(VLOOKUP($A1324,[3]库存报告使用数据!$A$1:$B$65536,2,0),"")</f>
        <v>44</v>
      </c>
      <c r="Q1324">
        <f>IFERROR(VLOOKUP($A1324,[3]库存报告使用数据!$A$1:$E$65536,5,0),"")</f>
        <v>0</v>
      </c>
      <c r="R1324">
        <f>IFERROR(VLOOKUP($A1324,[3]库存报告使用数据!$A$1:$H$65536,8,0),"")</f>
        <v>0</v>
      </c>
      <c r="S1324">
        <f>IFERROR(VLOOKUP($A1324,[3]库存报告使用数据!$A$1:$K$65536,11,0),"")</f>
        <v>0</v>
      </c>
      <c r="T1324">
        <f>IFERROR(VLOOKUP($A1324,[3]库存报告使用数据!$A$1:$C$65536,3,0),"")</f>
        <v>2</v>
      </c>
      <c r="U1324">
        <f>IFERROR(VLOOKUP($A1324,[3]库存报告使用数据!$A$1:$F$65536,6,0),"")</f>
        <v>0</v>
      </c>
      <c r="V1324">
        <f>IFERROR(VLOOKUP($A1324,[3]库存报告使用数据!$A$1:$I$65536,9,0),"")</f>
        <v>0</v>
      </c>
      <c r="W1324">
        <f>IFERROR(VLOOKUP($A1324,[3]库存报告使用数据!$A$1:$L$65536,12,0),"")</f>
        <v>0</v>
      </c>
      <c r="X1324" s="20">
        <f t="shared" si="342"/>
        <v>0.0454545454545455</v>
      </c>
      <c r="Y1324" s="20" t="str">
        <f t="shared" si="343"/>
        <v/>
      </c>
      <c r="Z1324" s="20" t="str">
        <f t="shared" si="344"/>
        <v/>
      </c>
      <c r="AA1324" s="20" t="str">
        <f t="shared" si="345"/>
        <v/>
      </c>
      <c r="AB1324">
        <f>IFERROR(VLOOKUP($A1324,[3]库存报告使用数据!$A$1:$D$65536,4,0),"")</f>
        <v>0.34</v>
      </c>
      <c r="AC1324">
        <f>IFERROR(VLOOKUP($A1324,[3]库存报告使用数据!$A$1:$G$65536,7,0),"")</f>
        <v>0</v>
      </c>
      <c r="AD1324">
        <f>IFERROR(VLOOKUP($A1324,[3]库存报告使用数据!$A$1:$J$65536,10,0),"")</f>
        <v>0</v>
      </c>
      <c r="AE1324">
        <f>IFERROR(VLOOKUP($A1324,[3]库存报告使用数据!$A$1:$M$65536,13,0),"")</f>
        <v>0</v>
      </c>
      <c r="AF1324" s="20">
        <f t="shared" si="346"/>
        <v>0.0130819545979223</v>
      </c>
      <c r="AG1324" s="20" t="str">
        <f t="shared" si="347"/>
        <v/>
      </c>
      <c r="AH1324" s="20" t="str">
        <f t="shared" si="348"/>
        <v/>
      </c>
      <c r="AI1324" s="20" t="str">
        <f t="shared" si="349"/>
        <v/>
      </c>
      <c r="AJ1324">
        <f>IFERROR(VLOOKUP($B1324,[4]库存报告使用数据!$A$1:$B$65536,2,0),0)</f>
        <v>19</v>
      </c>
      <c r="AK1324">
        <f>IFERROR(VLOOKUP($B1324,[4]库存报告使用数据!$A$1:$C$65536,3,0),)</f>
        <v>7</v>
      </c>
      <c r="AL1324">
        <f>IFERROR(VLOOKUP($B1324,[4]库存报告使用数据!$A$1:$D$65536,4,0),)</f>
        <v>0</v>
      </c>
      <c r="AM1324">
        <f>IFERROR(VLOOKUP($B1324,[4]库存报告使用数据!$A$1:$E$65536,5,0),)</f>
        <v>3</v>
      </c>
      <c r="AN1324" s="20">
        <f t="shared" si="350"/>
        <v>0.0526315789473684</v>
      </c>
      <c r="AO1324" s="20">
        <f t="shared" si="351"/>
        <v>0.142857142857143</v>
      </c>
      <c r="AP1324" s="20" t="str">
        <f t="shared" si="352"/>
        <v/>
      </c>
      <c r="AQ1324" s="20">
        <f t="shared" si="353"/>
        <v>0</v>
      </c>
      <c r="AR1324" s="32">
        <f t="shared" si="354"/>
        <v>0.142857142857143</v>
      </c>
      <c r="AS1324" s="32">
        <f t="shared" si="355"/>
        <v>8.57142857142857</v>
      </c>
      <c r="AT1324" s="32">
        <f t="shared" si="356"/>
        <v>-6.57142857142857</v>
      </c>
      <c r="AU1324" s="28">
        <f t="shared" si="357"/>
        <v>14</v>
      </c>
      <c r="AV1324" s="34">
        <f>IFERROR(时间!$B$4+AU1324,"上周无销量")</f>
        <v>43297</v>
      </c>
    </row>
    <row r="1325" spans="1:48">
      <c r="A1325" s="18" t="s">
        <v>1370</v>
      </c>
      <c r="B1325" t="str">
        <f>VLOOKUP(A1325,'[1]sku-asin（子）'!$A:$B,2,0)</f>
        <v>B07CM8X6DK</v>
      </c>
      <c r="C1325" t="str">
        <f>VLOOKUP(A1325,'[1]子sku-父sku'!$A:$B,2,0)</f>
        <v>RE-YZ-BEWS32</v>
      </c>
      <c r="D1325" s="28">
        <f>IFERROR(VLOOKUP(A1325,[2]库存报告使用数据处理!$A:$C,3,0),0)</f>
        <v>1</v>
      </c>
      <c r="E1325" s="28">
        <f>IFERROR(VLOOKUP(A1325,[2]库存报告使用数据处理!$A:$D,4,0),0)</f>
        <v>1</v>
      </c>
      <c r="F1325" s="28">
        <f>IFERROR(VLOOKUP(A1325,[2]库存报告使用数据处理!$A:$E,5,0),0)</f>
        <v>0</v>
      </c>
      <c r="G1325" s="28">
        <f>IFERROR(VLOOKUP(A1325,[2]库存报告使用数据处理!$A:$F,6,0),0)</f>
        <v>0</v>
      </c>
      <c r="H1325" s="29">
        <f>IFERROR(VLOOKUP(A1325,[2]库存报告使用数据处理!$A:$G,7,0),0)</f>
        <v>28.99</v>
      </c>
      <c r="I1325">
        <f>IFERROR(VLOOKUP(A1325,[5]数据处理!$A:$B,2,0),0)</f>
        <v>3</v>
      </c>
      <c r="J1325" s="30">
        <f>IFERROR(VLOOKUP(A1325,[5]数据处理!$A:$D,4,0),0)</f>
        <v>0</v>
      </c>
      <c r="K1325" s="30">
        <f>IFERROR(VLOOKUP(A1325,[5]数据处理!$A:$E,5,0),0)</f>
        <v>0</v>
      </c>
      <c r="L1325" s="30">
        <f>IFERROR(VLOOKUP(A1325,[5]数据处理!$A:$G,7,0),0)</f>
        <v>0</v>
      </c>
      <c r="M1325">
        <f t="shared" si="341"/>
        <v>3</v>
      </c>
      <c r="N1325">
        <f>IFERROR(VLOOKUP(A1325,[5]数据处理!$A:$C,3,0),0)</f>
        <v>0</v>
      </c>
      <c r="O1325">
        <f>IFERROR(VLOOKUP($A1325,[5]数据处理!$A:$N,14,0),0)</f>
        <v>0</v>
      </c>
      <c r="P1325">
        <f>IFERROR(VLOOKUP($A1325,[3]库存报告使用数据!$A$1:$B$65536,2,0),"")</f>
        <v>50</v>
      </c>
      <c r="Q1325">
        <f>IFERROR(VLOOKUP($A1325,[3]库存报告使用数据!$A$1:$E$65536,5,0),"")</f>
        <v>0</v>
      </c>
      <c r="R1325">
        <f>IFERROR(VLOOKUP($A1325,[3]库存报告使用数据!$A$1:$H$65536,8,0),"")</f>
        <v>0</v>
      </c>
      <c r="S1325">
        <f>IFERROR(VLOOKUP($A1325,[3]库存报告使用数据!$A$1:$K$65536,11,0),"")</f>
        <v>0</v>
      </c>
      <c r="T1325">
        <f>IFERROR(VLOOKUP($A1325,[3]库存报告使用数据!$A$1:$C$65536,3,0),"")</f>
        <v>2</v>
      </c>
      <c r="U1325">
        <f>IFERROR(VLOOKUP($A1325,[3]库存报告使用数据!$A$1:$F$65536,6,0),"")</f>
        <v>0</v>
      </c>
      <c r="V1325">
        <f>IFERROR(VLOOKUP($A1325,[3]库存报告使用数据!$A$1:$I$65536,9,0),"")</f>
        <v>0</v>
      </c>
      <c r="W1325">
        <f>IFERROR(VLOOKUP($A1325,[3]库存报告使用数据!$A$1:$L$65536,12,0),"")</f>
        <v>0</v>
      </c>
      <c r="X1325" s="20">
        <f t="shared" si="342"/>
        <v>0.04</v>
      </c>
      <c r="Y1325" s="20" t="str">
        <f t="shared" si="343"/>
        <v/>
      </c>
      <c r="Z1325" s="20" t="str">
        <f t="shared" si="344"/>
        <v/>
      </c>
      <c r="AA1325" s="20" t="str">
        <f t="shared" si="345"/>
        <v/>
      </c>
      <c r="AB1325">
        <f>IFERROR(VLOOKUP($A1325,[3]库存报告使用数据!$A$1:$D$65536,4,0),"")</f>
        <v>0.18</v>
      </c>
      <c r="AC1325">
        <f>IFERROR(VLOOKUP($A1325,[3]库存报告使用数据!$A$1:$G$65536,7,0),"")</f>
        <v>0</v>
      </c>
      <c r="AD1325">
        <f>IFERROR(VLOOKUP($A1325,[3]库存报告使用数据!$A$1:$J$65536,10,0),"")</f>
        <v>0</v>
      </c>
      <c r="AE1325">
        <f>IFERROR(VLOOKUP($A1325,[3]库存报告使用数据!$A$1:$M$65536,13,0),"")</f>
        <v>0</v>
      </c>
      <c r="AF1325" s="20">
        <f t="shared" si="346"/>
        <v>0.00620903759917213</v>
      </c>
      <c r="AG1325" s="20" t="str">
        <f t="shared" si="347"/>
        <v/>
      </c>
      <c r="AH1325" s="20" t="str">
        <f t="shared" si="348"/>
        <v/>
      </c>
      <c r="AI1325" s="20" t="str">
        <f t="shared" si="349"/>
        <v/>
      </c>
      <c r="AJ1325">
        <f>IFERROR(VLOOKUP($B1325,[4]库存报告使用数据!$A$1:$B$65536,2,0),0)</f>
        <v>2</v>
      </c>
      <c r="AK1325">
        <f>IFERROR(VLOOKUP($B1325,[4]库存报告使用数据!$A$1:$C$65536,3,0),)</f>
        <v>0</v>
      </c>
      <c r="AL1325">
        <f>IFERROR(VLOOKUP($B1325,[4]库存报告使用数据!$A$1:$D$65536,4,0),)</f>
        <v>0</v>
      </c>
      <c r="AM1325">
        <f>IFERROR(VLOOKUP($B1325,[4]库存报告使用数据!$A$1:$E$65536,5,0),)</f>
        <v>1</v>
      </c>
      <c r="AN1325" s="20">
        <f t="shared" si="350"/>
        <v>0.5</v>
      </c>
      <c r="AO1325" s="20" t="str">
        <f t="shared" si="351"/>
        <v/>
      </c>
      <c r="AP1325" s="20" t="str">
        <f t="shared" si="352"/>
        <v/>
      </c>
      <c r="AQ1325" s="20">
        <f t="shared" si="353"/>
        <v>0</v>
      </c>
      <c r="AR1325" s="32">
        <f t="shared" si="354"/>
        <v>0.142857142857143</v>
      </c>
      <c r="AS1325" s="32">
        <f t="shared" si="355"/>
        <v>8.57142857142857</v>
      </c>
      <c r="AT1325" s="32">
        <f t="shared" si="356"/>
        <v>-5.57142857142857</v>
      </c>
      <c r="AU1325" s="28">
        <f t="shared" si="357"/>
        <v>21</v>
      </c>
      <c r="AV1325" s="34">
        <f>IFERROR(时间!$B$4+AU1325,"上周无销量")</f>
        <v>43304</v>
      </c>
    </row>
    <row r="1326" spans="1:48">
      <c r="A1326" s="18" t="s">
        <v>1371</v>
      </c>
      <c r="B1326" t="str">
        <f>VLOOKUP(A1326,'[1]sku-asin（子）'!$A:$B,2,0)</f>
        <v>B07CM3XK19</v>
      </c>
      <c r="C1326" t="str">
        <f>VLOOKUP(A1326,'[1]子sku-父sku'!$A:$B,2,0)</f>
        <v>RE-YZ-BEWS32</v>
      </c>
      <c r="D1326" s="28">
        <f>IFERROR(VLOOKUP(A1326,[2]库存报告使用数据处理!$A:$C,3,0),0)</f>
        <v>0</v>
      </c>
      <c r="E1326" s="28">
        <f>IFERROR(VLOOKUP(A1326,[2]库存报告使用数据处理!$A:$D,4,0),0)</f>
        <v>1</v>
      </c>
      <c r="F1326" s="28">
        <f>IFERROR(VLOOKUP(A1326,[2]库存报告使用数据处理!$A:$E,5,0),0)</f>
        <v>0</v>
      </c>
      <c r="G1326" s="28">
        <f>IFERROR(VLOOKUP(A1326,[2]库存报告使用数据处理!$A:$F,6,0),0)</f>
        <v>0</v>
      </c>
      <c r="H1326" s="29">
        <f>IFERROR(VLOOKUP(A1326,[2]库存报告使用数据处理!$A:$G,7,0),0)</f>
        <v>28.99</v>
      </c>
      <c r="I1326">
        <f>IFERROR(VLOOKUP(A1326,[5]数据处理!$A:$B,2,0),0)</f>
        <v>3</v>
      </c>
      <c r="J1326" s="30">
        <f>IFERROR(VLOOKUP(A1326,[5]数据处理!$A:$D,4,0),0)</f>
        <v>0</v>
      </c>
      <c r="K1326" s="30">
        <f>IFERROR(VLOOKUP(A1326,[5]数据处理!$A:$E,5,0),0)</f>
        <v>0</v>
      </c>
      <c r="L1326" s="30">
        <f>IFERROR(VLOOKUP(A1326,[5]数据处理!$A:$G,7,0),0)</f>
        <v>0</v>
      </c>
      <c r="M1326">
        <f t="shared" si="341"/>
        <v>3</v>
      </c>
      <c r="N1326">
        <f>IFERROR(VLOOKUP(A1326,[5]数据处理!$A:$C,3,0),0)</f>
        <v>0</v>
      </c>
      <c r="O1326">
        <f>IFERROR(VLOOKUP($A1326,[5]数据处理!$A:$N,14,0),0)</f>
        <v>0</v>
      </c>
      <c r="P1326">
        <f>IFERROR(VLOOKUP($A1326,[3]库存报告使用数据!$A$1:$B$65536,2,0),"")</f>
        <v>14</v>
      </c>
      <c r="Q1326">
        <f>IFERROR(VLOOKUP($A1326,[3]库存报告使用数据!$A$1:$E$65536,5,0),"")</f>
        <v>0</v>
      </c>
      <c r="R1326">
        <f>IFERROR(VLOOKUP($A1326,[3]库存报告使用数据!$A$1:$H$65536,8,0),"")</f>
        <v>0</v>
      </c>
      <c r="S1326">
        <f>IFERROR(VLOOKUP($A1326,[3]库存报告使用数据!$A$1:$K$65536,11,0),"")</f>
        <v>0</v>
      </c>
      <c r="T1326">
        <f>IFERROR(VLOOKUP($A1326,[3]库存报告使用数据!$A$1:$C$65536,3,0),"")</f>
        <v>0</v>
      </c>
      <c r="U1326">
        <f>IFERROR(VLOOKUP($A1326,[3]库存报告使用数据!$A$1:$F$65536,6,0),"")</f>
        <v>0</v>
      </c>
      <c r="V1326">
        <f>IFERROR(VLOOKUP($A1326,[3]库存报告使用数据!$A$1:$I$65536,9,0),"")</f>
        <v>0</v>
      </c>
      <c r="W1326">
        <f>IFERROR(VLOOKUP($A1326,[3]库存报告使用数据!$A$1:$L$65536,12,0),"")</f>
        <v>0</v>
      </c>
      <c r="X1326" s="20">
        <f t="shared" si="342"/>
        <v>0</v>
      </c>
      <c r="Y1326" s="20" t="str">
        <f t="shared" si="343"/>
        <v/>
      </c>
      <c r="Z1326" s="20" t="str">
        <f t="shared" si="344"/>
        <v/>
      </c>
      <c r="AA1326" s="20" t="str">
        <f t="shared" si="345"/>
        <v/>
      </c>
      <c r="AB1326">
        <f>IFERROR(VLOOKUP($A1326,[3]库存报告使用数据!$A$1:$D$65536,4,0),"")</f>
        <v>0</v>
      </c>
      <c r="AC1326">
        <f>IFERROR(VLOOKUP($A1326,[3]库存报告使用数据!$A$1:$G$65536,7,0),"")</f>
        <v>0</v>
      </c>
      <c r="AD1326">
        <f>IFERROR(VLOOKUP($A1326,[3]库存报告使用数据!$A$1:$J$65536,10,0),"")</f>
        <v>0</v>
      </c>
      <c r="AE1326">
        <f>IFERROR(VLOOKUP($A1326,[3]库存报告使用数据!$A$1:$M$65536,13,0),"")</f>
        <v>0</v>
      </c>
      <c r="AF1326" s="20" t="str">
        <f t="shared" si="346"/>
        <v/>
      </c>
      <c r="AG1326" s="20" t="str">
        <f t="shared" si="347"/>
        <v/>
      </c>
      <c r="AH1326" s="20" t="str">
        <f t="shared" si="348"/>
        <v/>
      </c>
      <c r="AI1326" s="20" t="str">
        <f t="shared" si="349"/>
        <v/>
      </c>
      <c r="AJ1326">
        <f>IFERROR(VLOOKUP($B1326,[4]库存报告使用数据!$A$1:$B$65536,2,0),0)</f>
        <v>0</v>
      </c>
      <c r="AK1326">
        <f>IFERROR(VLOOKUP($B1326,[4]库存报告使用数据!$A$1:$C$65536,3,0),)</f>
        <v>0</v>
      </c>
      <c r="AL1326">
        <f>IFERROR(VLOOKUP($B1326,[4]库存报告使用数据!$A$1:$D$65536,4,0),)</f>
        <v>1</v>
      </c>
      <c r="AM1326">
        <f>IFERROR(VLOOKUP($B1326,[4]库存报告使用数据!$A$1:$E$65536,5,0),)</f>
        <v>0</v>
      </c>
      <c r="AN1326" s="20" t="str">
        <f t="shared" si="350"/>
        <v/>
      </c>
      <c r="AO1326" s="20" t="str">
        <f t="shared" si="351"/>
        <v/>
      </c>
      <c r="AP1326" s="20">
        <f t="shared" si="352"/>
        <v>0</v>
      </c>
      <c r="AQ1326" s="20" t="str">
        <f t="shared" si="353"/>
        <v/>
      </c>
      <c r="AR1326" s="32">
        <f t="shared" si="354"/>
        <v>0</v>
      </c>
      <c r="AS1326" s="32">
        <f t="shared" si="355"/>
        <v>0</v>
      </c>
      <c r="AT1326" s="32">
        <f t="shared" si="356"/>
        <v>3</v>
      </c>
      <c r="AU1326" s="28" t="str">
        <f t="shared" si="357"/>
        <v>库存为3</v>
      </c>
      <c r="AV1326" s="34" t="str">
        <f>IFERROR(时间!$B$4+AU1326,"上周无销量")</f>
        <v>上周无销量</v>
      </c>
    </row>
    <row r="1327" spans="1:48">
      <c r="A1327" s="18" t="s">
        <v>1372</v>
      </c>
      <c r="B1327" t="str">
        <f>VLOOKUP(A1327,'[1]sku-asin（子）'!$A:$B,2,0)</f>
        <v>B07CLZKYBR</v>
      </c>
      <c r="C1327" t="str">
        <f>VLOOKUP(A1327,'[1]子sku-父sku'!$A:$B,2,0)</f>
        <v>RE-YZ-BEWS32</v>
      </c>
      <c r="D1327" s="28">
        <f>IFERROR(VLOOKUP(A1327,[2]库存报告使用数据处理!$A:$C,3,0),0)</f>
        <v>0</v>
      </c>
      <c r="E1327" s="28">
        <f>IFERROR(VLOOKUP(A1327,[2]库存报告使用数据处理!$A:$D,4,0),0)</f>
        <v>0</v>
      </c>
      <c r="F1327" s="28">
        <f>IFERROR(VLOOKUP(A1327,[2]库存报告使用数据处理!$A:$E,5,0),0)</f>
        <v>0</v>
      </c>
      <c r="G1327" s="28">
        <f>IFERROR(VLOOKUP(A1327,[2]库存报告使用数据处理!$A:$F,6,0),0)</f>
        <v>0</v>
      </c>
      <c r="H1327" s="29">
        <f>IFERROR(VLOOKUP(A1327,[2]库存报告使用数据处理!$A:$G,7,0),0)</f>
        <v>0</v>
      </c>
      <c r="I1327">
        <f>IFERROR(VLOOKUP(A1327,[5]数据处理!$A:$B,2,0),0)</f>
        <v>5</v>
      </c>
      <c r="J1327" s="30">
        <f>IFERROR(VLOOKUP(A1327,[5]数据处理!$A:$D,4,0),0)</f>
        <v>0</v>
      </c>
      <c r="K1327" s="30">
        <f>IFERROR(VLOOKUP(A1327,[5]数据处理!$A:$E,5,0),0)</f>
        <v>0</v>
      </c>
      <c r="L1327" s="30">
        <f>IFERROR(VLOOKUP(A1327,[5]数据处理!$A:$G,7,0),0)</f>
        <v>0</v>
      </c>
      <c r="M1327">
        <f t="shared" si="341"/>
        <v>5</v>
      </c>
      <c r="N1327">
        <f>IFERROR(VLOOKUP(A1327,[5]数据处理!$A:$C,3,0),0)</f>
        <v>0</v>
      </c>
      <c r="O1327">
        <f>IFERROR(VLOOKUP($A1327,[5]数据处理!$A:$N,14,0),0)</f>
        <v>0</v>
      </c>
      <c r="P1327">
        <f>IFERROR(VLOOKUP($A1327,[3]库存报告使用数据!$A$1:$B$65536,2,0),"")</f>
        <v>6</v>
      </c>
      <c r="Q1327">
        <f>IFERROR(VLOOKUP($A1327,[3]库存报告使用数据!$A$1:$E$65536,5,0),"")</f>
        <v>0</v>
      </c>
      <c r="R1327">
        <f>IFERROR(VLOOKUP($A1327,[3]库存报告使用数据!$A$1:$H$65536,8,0),"")</f>
        <v>0</v>
      </c>
      <c r="S1327">
        <f>IFERROR(VLOOKUP($A1327,[3]库存报告使用数据!$A$1:$K$65536,11,0),"")</f>
        <v>0</v>
      </c>
      <c r="T1327">
        <f>IFERROR(VLOOKUP($A1327,[3]库存报告使用数据!$A$1:$C$65536,3,0),"")</f>
        <v>0</v>
      </c>
      <c r="U1327">
        <f>IFERROR(VLOOKUP($A1327,[3]库存报告使用数据!$A$1:$F$65536,6,0),"")</f>
        <v>0</v>
      </c>
      <c r="V1327">
        <f>IFERROR(VLOOKUP($A1327,[3]库存报告使用数据!$A$1:$I$65536,9,0),"")</f>
        <v>0</v>
      </c>
      <c r="W1327">
        <f>IFERROR(VLOOKUP($A1327,[3]库存报告使用数据!$A$1:$L$65536,12,0),"")</f>
        <v>0</v>
      </c>
      <c r="X1327" s="20">
        <f t="shared" si="342"/>
        <v>0</v>
      </c>
      <c r="Y1327" s="20" t="str">
        <f t="shared" si="343"/>
        <v/>
      </c>
      <c r="Z1327" s="20" t="str">
        <f t="shared" si="344"/>
        <v/>
      </c>
      <c r="AA1327" s="20" t="str">
        <f t="shared" si="345"/>
        <v/>
      </c>
      <c r="AB1327">
        <f>IFERROR(VLOOKUP($A1327,[3]库存报告使用数据!$A$1:$D$65536,4,0),"")</f>
        <v>0</v>
      </c>
      <c r="AC1327">
        <f>IFERROR(VLOOKUP($A1327,[3]库存报告使用数据!$A$1:$G$65536,7,0),"")</f>
        <v>0</v>
      </c>
      <c r="AD1327">
        <f>IFERROR(VLOOKUP($A1327,[3]库存报告使用数据!$A$1:$J$65536,10,0),"")</f>
        <v>0</v>
      </c>
      <c r="AE1327">
        <f>IFERROR(VLOOKUP($A1327,[3]库存报告使用数据!$A$1:$M$65536,13,0),"")</f>
        <v>0</v>
      </c>
      <c r="AF1327" s="20" t="str">
        <f t="shared" si="346"/>
        <v/>
      </c>
      <c r="AG1327" s="20" t="str">
        <f t="shared" si="347"/>
        <v/>
      </c>
      <c r="AH1327" s="20" t="str">
        <f t="shared" si="348"/>
        <v/>
      </c>
      <c r="AI1327" s="20" t="str">
        <f t="shared" si="349"/>
        <v/>
      </c>
      <c r="AJ1327">
        <f>IFERROR(VLOOKUP($B1327,[4]库存报告使用数据!$A$1:$B$65536,2,0),0)</f>
        <v>0</v>
      </c>
      <c r="AK1327">
        <f>IFERROR(VLOOKUP($B1327,[4]库存报告使用数据!$A$1:$C$65536,3,0),)</f>
        <v>0</v>
      </c>
      <c r="AL1327">
        <f>IFERROR(VLOOKUP($B1327,[4]库存报告使用数据!$A$1:$D$65536,4,0),)</f>
        <v>0</v>
      </c>
      <c r="AM1327">
        <f>IFERROR(VLOOKUP($B1327,[4]库存报告使用数据!$A$1:$E$65536,5,0),)</f>
        <v>0</v>
      </c>
      <c r="AN1327" s="20" t="str">
        <f t="shared" si="350"/>
        <v/>
      </c>
      <c r="AO1327" s="20" t="str">
        <f t="shared" si="351"/>
        <v/>
      </c>
      <c r="AP1327" s="20" t="str">
        <f t="shared" si="352"/>
        <v/>
      </c>
      <c r="AQ1327" s="20" t="str">
        <f t="shared" si="353"/>
        <v/>
      </c>
      <c r="AR1327" s="32">
        <f t="shared" si="354"/>
        <v>0</v>
      </c>
      <c r="AS1327" s="32">
        <f t="shared" si="355"/>
        <v>0</v>
      </c>
      <c r="AT1327" s="32">
        <f t="shared" si="356"/>
        <v>5</v>
      </c>
      <c r="AU1327" s="28" t="str">
        <f t="shared" si="357"/>
        <v>库存为5</v>
      </c>
      <c r="AV1327" s="34" t="str">
        <f>IFERROR(时间!$B$4+AU1327,"上周无销量")</f>
        <v>上周无销量</v>
      </c>
    </row>
    <row r="1328" spans="1:48">
      <c r="A1328" s="18" t="s">
        <v>1373</v>
      </c>
      <c r="B1328" t="str">
        <f>VLOOKUP(A1328,'[1]sku-asin（子）'!$A:$B,2,0)</f>
        <v>B07CM18W2C</v>
      </c>
      <c r="C1328" t="str">
        <f>VLOOKUP(A1328,'[1]子sku-父sku'!$A:$B,2,0)</f>
        <v>RE-YZ-BEWS32</v>
      </c>
      <c r="D1328" s="28">
        <f>IFERROR(VLOOKUP(A1328,[2]库存报告使用数据处理!$A:$C,3,0),0)</f>
        <v>0</v>
      </c>
      <c r="E1328" s="28">
        <f>IFERROR(VLOOKUP(A1328,[2]库存报告使用数据处理!$A:$D,4,0),0)</f>
        <v>0</v>
      </c>
      <c r="F1328" s="28">
        <f>IFERROR(VLOOKUP(A1328,[2]库存报告使用数据处理!$A:$E,5,0),0)</f>
        <v>0</v>
      </c>
      <c r="G1328" s="28">
        <f>IFERROR(VLOOKUP(A1328,[2]库存报告使用数据处理!$A:$F,6,0),0)</f>
        <v>0</v>
      </c>
      <c r="H1328" s="29">
        <f>IFERROR(VLOOKUP(A1328,[2]库存报告使用数据处理!$A:$G,7,0),0)</f>
        <v>0</v>
      </c>
      <c r="I1328">
        <f>IFERROR(VLOOKUP(A1328,[5]数据处理!$A:$B,2,0),0)</f>
        <v>5</v>
      </c>
      <c r="J1328" s="30">
        <f>IFERROR(VLOOKUP(A1328,[5]数据处理!$A:$D,4,0),0)</f>
        <v>0</v>
      </c>
      <c r="K1328" s="30">
        <f>IFERROR(VLOOKUP(A1328,[5]数据处理!$A:$E,5,0),0)</f>
        <v>0</v>
      </c>
      <c r="L1328" s="30">
        <f>IFERROR(VLOOKUP(A1328,[5]数据处理!$A:$G,7,0),0)</f>
        <v>0</v>
      </c>
      <c r="M1328">
        <f t="shared" si="341"/>
        <v>5</v>
      </c>
      <c r="N1328">
        <f>IFERROR(VLOOKUP(A1328,[5]数据处理!$A:$C,3,0),0)</f>
        <v>0</v>
      </c>
      <c r="O1328">
        <f>IFERROR(VLOOKUP($A1328,[5]数据处理!$A:$N,14,0),0)</f>
        <v>0</v>
      </c>
      <c r="P1328">
        <f>IFERROR(VLOOKUP($A1328,[3]库存报告使用数据!$A$1:$B$65536,2,0),"")</f>
        <v>36</v>
      </c>
      <c r="Q1328">
        <f>IFERROR(VLOOKUP($A1328,[3]库存报告使用数据!$A$1:$E$65536,5,0),"")</f>
        <v>0</v>
      </c>
      <c r="R1328">
        <f>IFERROR(VLOOKUP($A1328,[3]库存报告使用数据!$A$1:$H$65536,8,0),"")</f>
        <v>0</v>
      </c>
      <c r="S1328">
        <f>IFERROR(VLOOKUP($A1328,[3]库存报告使用数据!$A$1:$K$65536,11,0),"")</f>
        <v>0</v>
      </c>
      <c r="T1328">
        <f>IFERROR(VLOOKUP($A1328,[3]库存报告使用数据!$A$1:$C$65536,3,0),"")</f>
        <v>0</v>
      </c>
      <c r="U1328">
        <f>IFERROR(VLOOKUP($A1328,[3]库存报告使用数据!$A$1:$F$65536,6,0),"")</f>
        <v>0</v>
      </c>
      <c r="V1328">
        <f>IFERROR(VLOOKUP($A1328,[3]库存报告使用数据!$A$1:$I$65536,9,0),"")</f>
        <v>0</v>
      </c>
      <c r="W1328">
        <f>IFERROR(VLOOKUP($A1328,[3]库存报告使用数据!$A$1:$L$65536,12,0),"")</f>
        <v>0</v>
      </c>
      <c r="X1328" s="20">
        <f t="shared" si="342"/>
        <v>0</v>
      </c>
      <c r="Y1328" s="20" t="str">
        <f t="shared" si="343"/>
        <v/>
      </c>
      <c r="Z1328" s="20" t="str">
        <f t="shared" si="344"/>
        <v/>
      </c>
      <c r="AA1328" s="20" t="str">
        <f t="shared" si="345"/>
        <v/>
      </c>
      <c r="AB1328">
        <f>IFERROR(VLOOKUP($A1328,[3]库存报告使用数据!$A$1:$D$65536,4,0),"")</f>
        <v>0</v>
      </c>
      <c r="AC1328">
        <f>IFERROR(VLOOKUP($A1328,[3]库存报告使用数据!$A$1:$G$65536,7,0),"")</f>
        <v>0</v>
      </c>
      <c r="AD1328">
        <f>IFERROR(VLOOKUP($A1328,[3]库存报告使用数据!$A$1:$J$65536,10,0),"")</f>
        <v>0</v>
      </c>
      <c r="AE1328">
        <f>IFERROR(VLOOKUP($A1328,[3]库存报告使用数据!$A$1:$M$65536,13,0),"")</f>
        <v>0</v>
      </c>
      <c r="AF1328" s="20" t="str">
        <f t="shared" si="346"/>
        <v/>
      </c>
      <c r="AG1328" s="20" t="str">
        <f t="shared" si="347"/>
        <v/>
      </c>
      <c r="AH1328" s="20" t="str">
        <f t="shared" si="348"/>
        <v/>
      </c>
      <c r="AI1328" s="20" t="str">
        <f t="shared" si="349"/>
        <v/>
      </c>
      <c r="AJ1328">
        <f>IFERROR(VLOOKUP($B1328,[4]库存报告使用数据!$A$1:$B$65536,2,0),0)</f>
        <v>0</v>
      </c>
      <c r="AK1328">
        <f>IFERROR(VLOOKUP($B1328,[4]库存报告使用数据!$A$1:$C$65536,3,0),)</f>
        <v>0</v>
      </c>
      <c r="AL1328">
        <f>IFERROR(VLOOKUP($B1328,[4]库存报告使用数据!$A$1:$D$65536,4,0),)</f>
        <v>0</v>
      </c>
      <c r="AM1328">
        <f>IFERROR(VLOOKUP($B1328,[4]库存报告使用数据!$A$1:$E$65536,5,0),)</f>
        <v>1</v>
      </c>
      <c r="AN1328" s="20" t="str">
        <f t="shared" si="350"/>
        <v/>
      </c>
      <c r="AO1328" s="20" t="str">
        <f t="shared" si="351"/>
        <v/>
      </c>
      <c r="AP1328" s="20" t="str">
        <f t="shared" si="352"/>
        <v/>
      </c>
      <c r="AQ1328" s="20">
        <f t="shared" si="353"/>
        <v>0</v>
      </c>
      <c r="AR1328" s="32">
        <f t="shared" si="354"/>
        <v>0</v>
      </c>
      <c r="AS1328" s="32">
        <f t="shared" si="355"/>
        <v>0</v>
      </c>
      <c r="AT1328" s="32">
        <f t="shared" si="356"/>
        <v>5</v>
      </c>
      <c r="AU1328" s="28" t="str">
        <f t="shared" si="357"/>
        <v>库存为5</v>
      </c>
      <c r="AV1328" s="34" t="str">
        <f>IFERROR(时间!$B$4+AU1328,"上周无销量")</f>
        <v>上周无销量</v>
      </c>
    </row>
    <row r="1329" spans="1:48">
      <c r="A1329" s="18" t="s">
        <v>1374</v>
      </c>
      <c r="B1329" t="str">
        <f>VLOOKUP(A1329,'[1]sku-asin（子）'!$A:$B,2,0)</f>
        <v>B07CLT2QCX</v>
      </c>
      <c r="C1329" t="str">
        <f>VLOOKUP(A1329,'[1]子sku-父sku'!$A:$B,2,0)</f>
        <v>RE-YZ-BEWS32</v>
      </c>
      <c r="D1329" s="28">
        <f>IFERROR(VLOOKUP(A1329,[2]库存报告使用数据处理!$A:$C,3,0),0)</f>
        <v>0</v>
      </c>
      <c r="E1329" s="28">
        <f>IFERROR(VLOOKUP(A1329,[2]库存报告使用数据处理!$A:$D,4,0),0)</f>
        <v>0</v>
      </c>
      <c r="F1329" s="28">
        <f>IFERROR(VLOOKUP(A1329,[2]库存报告使用数据处理!$A:$E,5,0),0)</f>
        <v>0</v>
      </c>
      <c r="G1329" s="28">
        <f>IFERROR(VLOOKUP(A1329,[2]库存报告使用数据处理!$A:$F,6,0),0)</f>
        <v>0</v>
      </c>
      <c r="H1329" s="29">
        <f>IFERROR(VLOOKUP(A1329,[2]库存报告使用数据处理!$A:$G,7,0),0)</f>
        <v>0</v>
      </c>
      <c r="I1329">
        <f>IFERROR(VLOOKUP(A1329,[5]数据处理!$A:$B,2,0),0)</f>
        <v>4</v>
      </c>
      <c r="J1329" s="30">
        <f>IFERROR(VLOOKUP(A1329,[5]数据处理!$A:$D,4,0),0)</f>
        <v>0</v>
      </c>
      <c r="K1329" s="30">
        <f>IFERROR(VLOOKUP(A1329,[5]数据处理!$A:$E,5,0),0)</f>
        <v>0</v>
      </c>
      <c r="L1329" s="30">
        <f>IFERROR(VLOOKUP(A1329,[5]数据处理!$A:$G,7,0),0)</f>
        <v>0</v>
      </c>
      <c r="M1329">
        <f t="shared" si="341"/>
        <v>4</v>
      </c>
      <c r="N1329">
        <f>IFERROR(VLOOKUP(A1329,[5]数据处理!$A:$C,3,0),0)</f>
        <v>0</v>
      </c>
      <c r="O1329">
        <f>IFERROR(VLOOKUP($A1329,[5]数据处理!$A:$N,14,0),0)</f>
        <v>0</v>
      </c>
      <c r="P1329">
        <f>IFERROR(VLOOKUP($A1329,[3]库存报告使用数据!$A$1:$B$65536,2,0),"")</f>
        <v>44</v>
      </c>
      <c r="Q1329">
        <f>IFERROR(VLOOKUP($A1329,[3]库存报告使用数据!$A$1:$E$65536,5,0),"")</f>
        <v>0</v>
      </c>
      <c r="R1329">
        <f>IFERROR(VLOOKUP($A1329,[3]库存报告使用数据!$A$1:$H$65536,8,0),"")</f>
        <v>0</v>
      </c>
      <c r="S1329">
        <f>IFERROR(VLOOKUP($A1329,[3]库存报告使用数据!$A$1:$K$65536,11,0),"")</f>
        <v>0</v>
      </c>
      <c r="T1329">
        <f>IFERROR(VLOOKUP($A1329,[3]库存报告使用数据!$A$1:$C$65536,3,0),"")</f>
        <v>0</v>
      </c>
      <c r="U1329">
        <f>IFERROR(VLOOKUP($A1329,[3]库存报告使用数据!$A$1:$F$65536,6,0),"")</f>
        <v>0</v>
      </c>
      <c r="V1329">
        <f>IFERROR(VLOOKUP($A1329,[3]库存报告使用数据!$A$1:$I$65536,9,0),"")</f>
        <v>0</v>
      </c>
      <c r="W1329">
        <f>IFERROR(VLOOKUP($A1329,[3]库存报告使用数据!$A$1:$L$65536,12,0),"")</f>
        <v>0</v>
      </c>
      <c r="X1329" s="20">
        <f t="shared" si="342"/>
        <v>0</v>
      </c>
      <c r="Y1329" s="20" t="str">
        <f t="shared" si="343"/>
        <v/>
      </c>
      <c r="Z1329" s="20" t="str">
        <f t="shared" si="344"/>
        <v/>
      </c>
      <c r="AA1329" s="20" t="str">
        <f t="shared" si="345"/>
        <v/>
      </c>
      <c r="AB1329">
        <f>IFERROR(VLOOKUP($A1329,[3]库存报告使用数据!$A$1:$D$65536,4,0),"")</f>
        <v>0</v>
      </c>
      <c r="AC1329">
        <f>IFERROR(VLOOKUP($A1329,[3]库存报告使用数据!$A$1:$G$65536,7,0),"")</f>
        <v>0</v>
      </c>
      <c r="AD1329">
        <f>IFERROR(VLOOKUP($A1329,[3]库存报告使用数据!$A$1:$J$65536,10,0),"")</f>
        <v>0</v>
      </c>
      <c r="AE1329">
        <f>IFERROR(VLOOKUP($A1329,[3]库存报告使用数据!$A$1:$M$65536,13,0),"")</f>
        <v>0</v>
      </c>
      <c r="AF1329" s="20" t="str">
        <f t="shared" si="346"/>
        <v/>
      </c>
      <c r="AG1329" s="20" t="str">
        <f t="shared" si="347"/>
        <v/>
      </c>
      <c r="AH1329" s="20" t="str">
        <f t="shared" si="348"/>
        <v/>
      </c>
      <c r="AI1329" s="20" t="str">
        <f t="shared" si="349"/>
        <v/>
      </c>
      <c r="AJ1329">
        <f>IFERROR(VLOOKUP($B1329,[4]库存报告使用数据!$A$1:$B$65536,2,0),0)</f>
        <v>0</v>
      </c>
      <c r="AK1329">
        <f>IFERROR(VLOOKUP($B1329,[4]库存报告使用数据!$A$1:$C$65536,3,0),)</f>
        <v>0</v>
      </c>
      <c r="AL1329">
        <f>IFERROR(VLOOKUP($B1329,[4]库存报告使用数据!$A$1:$D$65536,4,0),)</f>
        <v>0</v>
      </c>
      <c r="AM1329">
        <f>IFERROR(VLOOKUP($B1329,[4]库存报告使用数据!$A$1:$E$65536,5,0),)</f>
        <v>1</v>
      </c>
      <c r="AN1329" s="20" t="str">
        <f t="shared" si="350"/>
        <v/>
      </c>
      <c r="AO1329" s="20" t="str">
        <f t="shared" si="351"/>
        <v/>
      </c>
      <c r="AP1329" s="20" t="str">
        <f t="shared" si="352"/>
        <v/>
      </c>
      <c r="AQ1329" s="20">
        <f t="shared" si="353"/>
        <v>0</v>
      </c>
      <c r="AR1329" s="32">
        <f t="shared" si="354"/>
        <v>0</v>
      </c>
      <c r="AS1329" s="32">
        <f t="shared" si="355"/>
        <v>0</v>
      </c>
      <c r="AT1329" s="32">
        <f t="shared" si="356"/>
        <v>4</v>
      </c>
      <c r="AU1329" s="28" t="str">
        <f t="shared" si="357"/>
        <v>库存为4</v>
      </c>
      <c r="AV1329" s="34" t="str">
        <f>IFERROR(时间!$B$4+AU1329,"上周无销量")</f>
        <v>上周无销量</v>
      </c>
    </row>
    <row r="1330" spans="1:48">
      <c r="A1330" s="18" t="s">
        <v>1375</v>
      </c>
      <c r="B1330" t="str">
        <f>VLOOKUP(A1330,'[1]sku-asin（子）'!$A:$B,2,0)</f>
        <v>B07CM1S16H</v>
      </c>
      <c r="C1330" t="str">
        <f>VLOOKUP(A1330,'[1]子sku-父sku'!$A:$B,2,0)</f>
        <v>RE-YZ-BEWS32</v>
      </c>
      <c r="D1330" s="28">
        <f>IFERROR(VLOOKUP(A1330,[2]库存报告使用数据处理!$A:$C,3,0),0)</f>
        <v>0</v>
      </c>
      <c r="E1330" s="28">
        <f>IFERROR(VLOOKUP(A1330,[2]库存报告使用数据处理!$A:$D,4,0),0)</f>
        <v>0</v>
      </c>
      <c r="F1330" s="28">
        <f>IFERROR(VLOOKUP(A1330,[2]库存报告使用数据处理!$A:$E,5,0),0)</f>
        <v>0</v>
      </c>
      <c r="G1330" s="28">
        <f>IFERROR(VLOOKUP(A1330,[2]库存报告使用数据处理!$A:$F,6,0),0)</f>
        <v>0</v>
      </c>
      <c r="H1330" s="29">
        <f>IFERROR(VLOOKUP(A1330,[2]库存报告使用数据处理!$A:$G,7,0),0)</f>
        <v>0</v>
      </c>
      <c r="I1330">
        <f>IFERROR(VLOOKUP(A1330,[5]数据处理!$A:$B,2,0),0)</f>
        <v>4</v>
      </c>
      <c r="J1330" s="30">
        <f>IFERROR(VLOOKUP(A1330,[5]数据处理!$A:$D,4,0),0)</f>
        <v>0</v>
      </c>
      <c r="K1330" s="30">
        <f>IFERROR(VLOOKUP(A1330,[5]数据处理!$A:$E,5,0),0)</f>
        <v>0</v>
      </c>
      <c r="L1330" s="30">
        <f>IFERROR(VLOOKUP(A1330,[5]数据处理!$A:$G,7,0),0)</f>
        <v>0</v>
      </c>
      <c r="M1330">
        <f t="shared" si="341"/>
        <v>4</v>
      </c>
      <c r="N1330">
        <f>IFERROR(VLOOKUP(A1330,[5]数据处理!$A:$C,3,0),0)</f>
        <v>0</v>
      </c>
      <c r="O1330">
        <f>IFERROR(VLOOKUP($A1330,[5]数据处理!$A:$N,14,0),0)</f>
        <v>0</v>
      </c>
      <c r="P1330">
        <f>IFERROR(VLOOKUP($A1330,[3]库存报告使用数据!$A$1:$B$65536,2,0),"")</f>
        <v>8</v>
      </c>
      <c r="Q1330">
        <f>IFERROR(VLOOKUP($A1330,[3]库存报告使用数据!$A$1:$E$65536,5,0),"")</f>
        <v>0</v>
      </c>
      <c r="R1330">
        <f>IFERROR(VLOOKUP($A1330,[3]库存报告使用数据!$A$1:$H$65536,8,0),"")</f>
        <v>0</v>
      </c>
      <c r="S1330">
        <f>IFERROR(VLOOKUP($A1330,[3]库存报告使用数据!$A$1:$K$65536,11,0),"")</f>
        <v>0</v>
      </c>
      <c r="T1330">
        <f>IFERROR(VLOOKUP($A1330,[3]库存报告使用数据!$A$1:$C$65536,3,0),"")</f>
        <v>2</v>
      </c>
      <c r="U1330">
        <f>IFERROR(VLOOKUP($A1330,[3]库存报告使用数据!$A$1:$F$65536,6,0),"")</f>
        <v>0</v>
      </c>
      <c r="V1330">
        <f>IFERROR(VLOOKUP($A1330,[3]库存报告使用数据!$A$1:$I$65536,9,0),"")</f>
        <v>0</v>
      </c>
      <c r="W1330">
        <f>IFERROR(VLOOKUP($A1330,[3]库存报告使用数据!$A$1:$L$65536,12,0),"")</f>
        <v>0</v>
      </c>
      <c r="X1330" s="20">
        <f t="shared" si="342"/>
        <v>0.25</v>
      </c>
      <c r="Y1330" s="20" t="str">
        <f t="shared" si="343"/>
        <v/>
      </c>
      <c r="Z1330" s="20" t="str">
        <f t="shared" si="344"/>
        <v/>
      </c>
      <c r="AA1330" s="20" t="str">
        <f t="shared" si="345"/>
        <v/>
      </c>
      <c r="AB1330">
        <f>IFERROR(VLOOKUP($A1330,[3]库存报告使用数据!$A$1:$D$65536,4,0),"")</f>
        <v>0.26</v>
      </c>
      <c r="AC1330">
        <f>IFERROR(VLOOKUP($A1330,[3]库存报告使用数据!$A$1:$G$65536,7,0),"")</f>
        <v>0</v>
      </c>
      <c r="AD1330">
        <f>IFERROR(VLOOKUP($A1330,[3]库存报告使用数据!$A$1:$J$65536,10,0),"")</f>
        <v>0</v>
      </c>
      <c r="AE1330">
        <f>IFERROR(VLOOKUP($A1330,[3]库存报告使用数据!$A$1:$M$65536,13,0),"")</f>
        <v>0</v>
      </c>
      <c r="AF1330" s="20" t="str">
        <f t="shared" si="346"/>
        <v>无销售广告费为0.26</v>
      </c>
      <c r="AG1330" s="20" t="str">
        <f t="shared" si="347"/>
        <v/>
      </c>
      <c r="AH1330" s="20" t="str">
        <f t="shared" si="348"/>
        <v/>
      </c>
      <c r="AI1330" s="20" t="str">
        <f t="shared" si="349"/>
        <v/>
      </c>
      <c r="AJ1330">
        <f>IFERROR(VLOOKUP($B1330,[4]库存报告使用数据!$A$1:$B$65536,2,0),0)</f>
        <v>2</v>
      </c>
      <c r="AK1330">
        <f>IFERROR(VLOOKUP($B1330,[4]库存报告使用数据!$A$1:$C$65536,3,0),)</f>
        <v>0</v>
      </c>
      <c r="AL1330">
        <f>IFERROR(VLOOKUP($B1330,[4]库存报告使用数据!$A$1:$D$65536,4,0),)</f>
        <v>0</v>
      </c>
      <c r="AM1330">
        <f>IFERROR(VLOOKUP($B1330,[4]库存报告使用数据!$A$1:$E$65536,5,0),)</f>
        <v>0</v>
      </c>
      <c r="AN1330" s="20">
        <f t="shared" si="350"/>
        <v>0</v>
      </c>
      <c r="AO1330" s="20" t="str">
        <f t="shared" si="351"/>
        <v/>
      </c>
      <c r="AP1330" s="20" t="str">
        <f t="shared" si="352"/>
        <v/>
      </c>
      <c r="AQ1330" s="20" t="str">
        <f t="shared" si="353"/>
        <v/>
      </c>
      <c r="AR1330" s="32">
        <f t="shared" si="354"/>
        <v>0</v>
      </c>
      <c r="AS1330" s="32">
        <f t="shared" si="355"/>
        <v>0</v>
      </c>
      <c r="AT1330" s="32">
        <f t="shared" si="356"/>
        <v>4</v>
      </c>
      <c r="AU1330" s="28" t="str">
        <f t="shared" si="357"/>
        <v>库存为4</v>
      </c>
      <c r="AV1330" s="34" t="str">
        <f>IFERROR(时间!$B$4+AU1330,"上周无销量")</f>
        <v>上周无销量</v>
      </c>
    </row>
    <row r="1331" spans="1:48">
      <c r="A1331" s="18" t="s">
        <v>1376</v>
      </c>
      <c r="B1331" t="str">
        <f>VLOOKUP(A1331,'[1]sku-asin（子）'!$A:$B,2,0)</f>
        <v>B07CM1WHZ4</v>
      </c>
      <c r="C1331" t="str">
        <f>VLOOKUP(A1331,'[1]子sku-父sku'!$A:$B,2,0)</f>
        <v>RE-YZ-BEWS32</v>
      </c>
      <c r="D1331" s="28">
        <f>IFERROR(VLOOKUP(A1331,[2]库存报告使用数据处理!$A:$C,3,0),0)</f>
        <v>0</v>
      </c>
      <c r="E1331" s="28">
        <f>IFERROR(VLOOKUP(A1331,[2]库存报告使用数据处理!$A:$D,4,0),0)</f>
        <v>0</v>
      </c>
      <c r="F1331" s="28">
        <f>IFERROR(VLOOKUP(A1331,[2]库存报告使用数据处理!$A:$E,5,0),0)</f>
        <v>0</v>
      </c>
      <c r="G1331" s="28">
        <f>IFERROR(VLOOKUP(A1331,[2]库存报告使用数据处理!$A:$F,6,0),0)</f>
        <v>0</v>
      </c>
      <c r="H1331" s="29">
        <f>IFERROR(VLOOKUP(A1331,[2]库存报告使用数据处理!$A:$G,7,0),0)</f>
        <v>0</v>
      </c>
      <c r="I1331">
        <f>IFERROR(VLOOKUP(A1331,[5]数据处理!$A:$B,2,0),0)</f>
        <v>5</v>
      </c>
      <c r="J1331" s="30">
        <f>IFERROR(VLOOKUP(A1331,[5]数据处理!$A:$D,4,0),0)</f>
        <v>0</v>
      </c>
      <c r="K1331" s="30">
        <f>IFERROR(VLOOKUP(A1331,[5]数据处理!$A:$E,5,0),0)</f>
        <v>0</v>
      </c>
      <c r="L1331" s="30">
        <f>IFERROR(VLOOKUP(A1331,[5]数据处理!$A:$G,7,0),0)</f>
        <v>0</v>
      </c>
      <c r="M1331">
        <f t="shared" si="341"/>
        <v>5</v>
      </c>
      <c r="N1331">
        <f>IFERROR(VLOOKUP(A1331,[5]数据处理!$A:$C,3,0),0)</f>
        <v>0</v>
      </c>
      <c r="O1331">
        <f>IFERROR(VLOOKUP($A1331,[5]数据处理!$A:$N,14,0),0)</f>
        <v>0</v>
      </c>
      <c r="P1331">
        <f>IFERROR(VLOOKUP($A1331,[3]库存报告使用数据!$A$1:$B$65536,2,0),"")</f>
        <v>2</v>
      </c>
      <c r="Q1331">
        <f>IFERROR(VLOOKUP($A1331,[3]库存报告使用数据!$A$1:$E$65536,5,0),"")</f>
        <v>0</v>
      </c>
      <c r="R1331">
        <f>IFERROR(VLOOKUP($A1331,[3]库存报告使用数据!$A$1:$H$65536,8,0),"")</f>
        <v>0</v>
      </c>
      <c r="S1331">
        <f>IFERROR(VLOOKUP($A1331,[3]库存报告使用数据!$A$1:$K$65536,11,0),"")</f>
        <v>0</v>
      </c>
      <c r="T1331">
        <f>IFERROR(VLOOKUP($A1331,[3]库存报告使用数据!$A$1:$C$65536,3,0),"")</f>
        <v>0</v>
      </c>
      <c r="U1331">
        <f>IFERROR(VLOOKUP($A1331,[3]库存报告使用数据!$A$1:$F$65536,6,0),"")</f>
        <v>0</v>
      </c>
      <c r="V1331">
        <f>IFERROR(VLOOKUP($A1331,[3]库存报告使用数据!$A$1:$I$65536,9,0),"")</f>
        <v>0</v>
      </c>
      <c r="W1331">
        <f>IFERROR(VLOOKUP($A1331,[3]库存报告使用数据!$A$1:$L$65536,12,0),"")</f>
        <v>0</v>
      </c>
      <c r="X1331" s="20">
        <f t="shared" si="342"/>
        <v>0</v>
      </c>
      <c r="Y1331" s="20" t="str">
        <f t="shared" si="343"/>
        <v/>
      </c>
      <c r="Z1331" s="20" t="str">
        <f t="shared" si="344"/>
        <v/>
      </c>
      <c r="AA1331" s="20" t="str">
        <f t="shared" si="345"/>
        <v/>
      </c>
      <c r="AB1331">
        <f>IFERROR(VLOOKUP($A1331,[3]库存报告使用数据!$A$1:$D$65536,4,0),"")</f>
        <v>0</v>
      </c>
      <c r="AC1331">
        <f>IFERROR(VLOOKUP($A1331,[3]库存报告使用数据!$A$1:$G$65536,7,0),"")</f>
        <v>0</v>
      </c>
      <c r="AD1331">
        <f>IFERROR(VLOOKUP($A1331,[3]库存报告使用数据!$A$1:$J$65536,10,0),"")</f>
        <v>0</v>
      </c>
      <c r="AE1331">
        <f>IFERROR(VLOOKUP($A1331,[3]库存报告使用数据!$A$1:$M$65536,13,0),"")</f>
        <v>0</v>
      </c>
      <c r="AF1331" s="20" t="str">
        <f t="shared" si="346"/>
        <v/>
      </c>
      <c r="AG1331" s="20" t="str">
        <f t="shared" si="347"/>
        <v/>
      </c>
      <c r="AH1331" s="20" t="str">
        <f t="shared" si="348"/>
        <v/>
      </c>
      <c r="AI1331" s="20" t="str">
        <f t="shared" si="349"/>
        <v/>
      </c>
      <c r="AJ1331">
        <f>IFERROR(VLOOKUP($B1331,[4]库存报告使用数据!$A$1:$B$65536,2,0),0)</f>
        <v>0</v>
      </c>
      <c r="AK1331">
        <f>IFERROR(VLOOKUP($B1331,[4]库存报告使用数据!$A$1:$C$65536,3,0),)</f>
        <v>0</v>
      </c>
      <c r="AL1331">
        <f>IFERROR(VLOOKUP($B1331,[4]库存报告使用数据!$A$1:$D$65536,4,0),)</f>
        <v>1</v>
      </c>
      <c r="AM1331">
        <f>IFERROR(VLOOKUP($B1331,[4]库存报告使用数据!$A$1:$E$65536,5,0),)</f>
        <v>0</v>
      </c>
      <c r="AN1331" s="20" t="str">
        <f t="shared" si="350"/>
        <v/>
      </c>
      <c r="AO1331" s="20" t="str">
        <f t="shared" si="351"/>
        <v/>
      </c>
      <c r="AP1331" s="20">
        <f t="shared" si="352"/>
        <v>0</v>
      </c>
      <c r="AQ1331" s="20" t="str">
        <f t="shared" si="353"/>
        <v/>
      </c>
      <c r="AR1331" s="32">
        <f t="shared" si="354"/>
        <v>0</v>
      </c>
      <c r="AS1331" s="32">
        <f t="shared" si="355"/>
        <v>0</v>
      </c>
      <c r="AT1331" s="32">
        <f t="shared" si="356"/>
        <v>5</v>
      </c>
      <c r="AU1331" s="28" t="str">
        <f t="shared" si="357"/>
        <v>库存为5</v>
      </c>
      <c r="AV1331" s="34" t="str">
        <f>IFERROR(时间!$B$4+AU1331,"上周无销量")</f>
        <v>上周无销量</v>
      </c>
    </row>
    <row r="1332" spans="1:48">
      <c r="A1332" s="18" t="s">
        <v>1377</v>
      </c>
      <c r="B1332" t="str">
        <f>VLOOKUP(A1332,'[1]sku-asin（子）'!$A:$B,2,0)</f>
        <v>B07CM67KVB</v>
      </c>
      <c r="C1332" t="str">
        <f>VLOOKUP(A1332,'[1]子sku-父sku'!$A:$B,2,0)</f>
        <v>RE-YZ-BEWS32</v>
      </c>
      <c r="D1332" s="28">
        <f>IFERROR(VLOOKUP(A1332,[2]库存报告使用数据处理!$A:$C,3,0),0)</f>
        <v>0</v>
      </c>
      <c r="E1332" s="28">
        <f>IFERROR(VLOOKUP(A1332,[2]库存报告使用数据处理!$A:$D,4,0),0)</f>
        <v>0</v>
      </c>
      <c r="F1332" s="28">
        <f>IFERROR(VLOOKUP(A1332,[2]库存报告使用数据处理!$A:$E,5,0),0)</f>
        <v>0</v>
      </c>
      <c r="G1332" s="28">
        <f>IFERROR(VLOOKUP(A1332,[2]库存报告使用数据处理!$A:$F,6,0),0)</f>
        <v>0</v>
      </c>
      <c r="H1332" s="29">
        <f>IFERROR(VLOOKUP(A1332,[2]库存报告使用数据处理!$A:$G,7,0),0)</f>
        <v>0</v>
      </c>
      <c r="I1332">
        <f>IFERROR(VLOOKUP(A1332,[5]数据处理!$A:$B,2,0),0)</f>
        <v>5</v>
      </c>
      <c r="J1332" s="30">
        <f>IFERROR(VLOOKUP(A1332,[5]数据处理!$A:$D,4,0),0)</f>
        <v>0</v>
      </c>
      <c r="K1332" s="30">
        <f>IFERROR(VLOOKUP(A1332,[5]数据处理!$A:$E,5,0),0)</f>
        <v>0</v>
      </c>
      <c r="L1332" s="30">
        <f>IFERROR(VLOOKUP(A1332,[5]数据处理!$A:$G,7,0),0)</f>
        <v>0</v>
      </c>
      <c r="M1332">
        <f t="shared" si="341"/>
        <v>5</v>
      </c>
      <c r="N1332">
        <f>IFERROR(VLOOKUP(A1332,[5]数据处理!$A:$C,3,0),0)</f>
        <v>0</v>
      </c>
      <c r="O1332">
        <f>IFERROR(VLOOKUP($A1332,[5]数据处理!$A:$N,14,0),0)</f>
        <v>0</v>
      </c>
      <c r="P1332">
        <f>IFERROR(VLOOKUP($A1332,[3]库存报告使用数据!$A$1:$B$65536,2,0),"")</f>
        <v>30</v>
      </c>
      <c r="Q1332">
        <f>IFERROR(VLOOKUP($A1332,[3]库存报告使用数据!$A$1:$E$65536,5,0),"")</f>
        <v>0</v>
      </c>
      <c r="R1332">
        <f>IFERROR(VLOOKUP($A1332,[3]库存报告使用数据!$A$1:$H$65536,8,0),"")</f>
        <v>0</v>
      </c>
      <c r="S1332">
        <f>IFERROR(VLOOKUP($A1332,[3]库存报告使用数据!$A$1:$K$65536,11,0),"")</f>
        <v>0</v>
      </c>
      <c r="T1332">
        <f>IFERROR(VLOOKUP($A1332,[3]库存报告使用数据!$A$1:$C$65536,3,0),"")</f>
        <v>0</v>
      </c>
      <c r="U1332">
        <f>IFERROR(VLOOKUP($A1332,[3]库存报告使用数据!$A$1:$F$65536,6,0),"")</f>
        <v>0</v>
      </c>
      <c r="V1332">
        <f>IFERROR(VLOOKUP($A1332,[3]库存报告使用数据!$A$1:$I$65536,9,0),"")</f>
        <v>0</v>
      </c>
      <c r="W1332">
        <f>IFERROR(VLOOKUP($A1332,[3]库存报告使用数据!$A$1:$L$65536,12,0),"")</f>
        <v>0</v>
      </c>
      <c r="X1332" s="20">
        <f t="shared" si="342"/>
        <v>0</v>
      </c>
      <c r="Y1332" s="20" t="str">
        <f t="shared" si="343"/>
        <v/>
      </c>
      <c r="Z1332" s="20" t="str">
        <f t="shared" si="344"/>
        <v/>
      </c>
      <c r="AA1332" s="20" t="str">
        <f t="shared" si="345"/>
        <v/>
      </c>
      <c r="AB1332">
        <f>IFERROR(VLOOKUP($A1332,[3]库存报告使用数据!$A$1:$D$65536,4,0),"")</f>
        <v>0</v>
      </c>
      <c r="AC1332">
        <f>IFERROR(VLOOKUP($A1332,[3]库存报告使用数据!$A$1:$G$65536,7,0),"")</f>
        <v>0</v>
      </c>
      <c r="AD1332">
        <f>IFERROR(VLOOKUP($A1332,[3]库存报告使用数据!$A$1:$J$65536,10,0),"")</f>
        <v>0</v>
      </c>
      <c r="AE1332">
        <f>IFERROR(VLOOKUP($A1332,[3]库存报告使用数据!$A$1:$M$65536,13,0),"")</f>
        <v>0</v>
      </c>
      <c r="AF1332" s="20" t="str">
        <f t="shared" si="346"/>
        <v/>
      </c>
      <c r="AG1332" s="20" t="str">
        <f t="shared" si="347"/>
        <v/>
      </c>
      <c r="AH1332" s="20" t="str">
        <f t="shared" si="348"/>
        <v/>
      </c>
      <c r="AI1332" s="20" t="str">
        <f t="shared" si="349"/>
        <v/>
      </c>
      <c r="AJ1332">
        <f>IFERROR(VLOOKUP($B1332,[4]库存报告使用数据!$A$1:$B$65536,2,0),0)</f>
        <v>0</v>
      </c>
      <c r="AK1332">
        <f>IFERROR(VLOOKUP($B1332,[4]库存报告使用数据!$A$1:$C$65536,3,0),)</f>
        <v>0</v>
      </c>
      <c r="AL1332">
        <f>IFERROR(VLOOKUP($B1332,[4]库存报告使用数据!$A$1:$D$65536,4,0),)</f>
        <v>0</v>
      </c>
      <c r="AM1332">
        <f>IFERROR(VLOOKUP($B1332,[4]库存报告使用数据!$A$1:$E$65536,5,0),)</f>
        <v>0</v>
      </c>
      <c r="AN1332" s="20" t="str">
        <f t="shared" si="350"/>
        <v/>
      </c>
      <c r="AO1332" s="20" t="str">
        <f t="shared" si="351"/>
        <v/>
      </c>
      <c r="AP1332" s="20" t="str">
        <f t="shared" si="352"/>
        <v/>
      </c>
      <c r="AQ1332" s="20" t="str">
        <f t="shared" si="353"/>
        <v/>
      </c>
      <c r="AR1332" s="32">
        <f t="shared" si="354"/>
        <v>0</v>
      </c>
      <c r="AS1332" s="32">
        <f t="shared" si="355"/>
        <v>0</v>
      </c>
      <c r="AT1332" s="32">
        <f t="shared" si="356"/>
        <v>5</v>
      </c>
      <c r="AU1332" s="28" t="str">
        <f t="shared" si="357"/>
        <v>库存为5</v>
      </c>
      <c r="AV1332" s="34" t="str">
        <f>IFERROR(时间!$B$4+AU1332,"上周无销量")</f>
        <v>上周无销量</v>
      </c>
    </row>
    <row r="1333" spans="1:48">
      <c r="A1333" s="18" t="s">
        <v>1378</v>
      </c>
      <c r="B1333" t="str">
        <f>VLOOKUP(A1333,'[1]sku-asin（子）'!$A:$B,2,0)</f>
        <v>B07CM69DS4</v>
      </c>
      <c r="C1333" t="str">
        <f>VLOOKUP(A1333,'[1]子sku-父sku'!$A:$B,2,0)</f>
        <v>RE-YZ-BEWS32</v>
      </c>
      <c r="D1333" s="28">
        <f>IFERROR(VLOOKUP(A1333,[2]库存报告使用数据处理!$A:$C,3,0),0)</f>
        <v>0</v>
      </c>
      <c r="E1333" s="28">
        <f>IFERROR(VLOOKUP(A1333,[2]库存报告使用数据处理!$A:$D,4,0),0)</f>
        <v>0</v>
      </c>
      <c r="F1333" s="28">
        <f>IFERROR(VLOOKUP(A1333,[2]库存报告使用数据处理!$A:$E,5,0),0)</f>
        <v>0</v>
      </c>
      <c r="G1333" s="28">
        <f>IFERROR(VLOOKUP(A1333,[2]库存报告使用数据处理!$A:$F,6,0),0)</f>
        <v>0</v>
      </c>
      <c r="H1333" s="29">
        <f>IFERROR(VLOOKUP(A1333,[2]库存报告使用数据处理!$A:$G,7,0),0)</f>
        <v>0</v>
      </c>
      <c r="I1333">
        <f>IFERROR(VLOOKUP(A1333,[5]数据处理!$A:$B,2,0),0)</f>
        <v>5</v>
      </c>
      <c r="J1333" s="30">
        <f>IFERROR(VLOOKUP(A1333,[5]数据处理!$A:$D,4,0),0)</f>
        <v>0</v>
      </c>
      <c r="K1333" s="30">
        <f>IFERROR(VLOOKUP(A1333,[5]数据处理!$A:$E,5,0),0)</f>
        <v>0</v>
      </c>
      <c r="L1333" s="30">
        <f>IFERROR(VLOOKUP(A1333,[5]数据处理!$A:$G,7,0),0)</f>
        <v>0</v>
      </c>
      <c r="M1333">
        <f t="shared" si="341"/>
        <v>5</v>
      </c>
      <c r="N1333">
        <f>IFERROR(VLOOKUP(A1333,[5]数据处理!$A:$C,3,0),0)</f>
        <v>0</v>
      </c>
      <c r="O1333">
        <f>IFERROR(VLOOKUP($A1333,[5]数据处理!$A:$N,14,0),0)</f>
        <v>0</v>
      </c>
      <c r="P1333">
        <f>IFERROR(VLOOKUP($A1333,[3]库存报告使用数据!$A$1:$B$65536,2,0),"")</f>
        <v>14</v>
      </c>
      <c r="Q1333">
        <f>IFERROR(VLOOKUP($A1333,[3]库存报告使用数据!$A$1:$E$65536,5,0),"")</f>
        <v>0</v>
      </c>
      <c r="R1333">
        <f>IFERROR(VLOOKUP($A1333,[3]库存报告使用数据!$A$1:$H$65536,8,0),"")</f>
        <v>0</v>
      </c>
      <c r="S1333">
        <f>IFERROR(VLOOKUP($A1333,[3]库存报告使用数据!$A$1:$K$65536,11,0),"")</f>
        <v>0</v>
      </c>
      <c r="T1333">
        <f>IFERROR(VLOOKUP($A1333,[3]库存报告使用数据!$A$1:$C$65536,3,0),"")</f>
        <v>0</v>
      </c>
      <c r="U1333">
        <f>IFERROR(VLOOKUP($A1333,[3]库存报告使用数据!$A$1:$F$65536,6,0),"")</f>
        <v>0</v>
      </c>
      <c r="V1333">
        <f>IFERROR(VLOOKUP($A1333,[3]库存报告使用数据!$A$1:$I$65536,9,0),"")</f>
        <v>0</v>
      </c>
      <c r="W1333">
        <f>IFERROR(VLOOKUP($A1333,[3]库存报告使用数据!$A$1:$L$65536,12,0),"")</f>
        <v>0</v>
      </c>
      <c r="X1333" s="20">
        <f t="shared" si="342"/>
        <v>0</v>
      </c>
      <c r="Y1333" s="20" t="str">
        <f t="shared" si="343"/>
        <v/>
      </c>
      <c r="Z1333" s="20" t="str">
        <f t="shared" si="344"/>
        <v/>
      </c>
      <c r="AA1333" s="20" t="str">
        <f t="shared" si="345"/>
        <v/>
      </c>
      <c r="AB1333">
        <f>IFERROR(VLOOKUP($A1333,[3]库存报告使用数据!$A$1:$D$65536,4,0),"")</f>
        <v>0</v>
      </c>
      <c r="AC1333">
        <f>IFERROR(VLOOKUP($A1333,[3]库存报告使用数据!$A$1:$G$65536,7,0),"")</f>
        <v>0</v>
      </c>
      <c r="AD1333">
        <f>IFERROR(VLOOKUP($A1333,[3]库存报告使用数据!$A$1:$J$65536,10,0),"")</f>
        <v>0</v>
      </c>
      <c r="AE1333">
        <f>IFERROR(VLOOKUP($A1333,[3]库存报告使用数据!$A$1:$M$65536,13,0),"")</f>
        <v>0</v>
      </c>
      <c r="AF1333" s="20" t="str">
        <f t="shared" si="346"/>
        <v/>
      </c>
      <c r="AG1333" s="20" t="str">
        <f t="shared" si="347"/>
        <v/>
      </c>
      <c r="AH1333" s="20" t="str">
        <f t="shared" si="348"/>
        <v/>
      </c>
      <c r="AI1333" s="20" t="str">
        <f t="shared" si="349"/>
        <v/>
      </c>
      <c r="AJ1333">
        <f>IFERROR(VLOOKUP($B1333,[4]库存报告使用数据!$A$1:$B$65536,2,0),0)</f>
        <v>0</v>
      </c>
      <c r="AK1333">
        <f>IFERROR(VLOOKUP($B1333,[4]库存报告使用数据!$A$1:$C$65536,3,0),)</f>
        <v>0</v>
      </c>
      <c r="AL1333">
        <f>IFERROR(VLOOKUP($B1333,[4]库存报告使用数据!$A$1:$D$65536,4,0),)</f>
        <v>0</v>
      </c>
      <c r="AM1333">
        <f>IFERROR(VLOOKUP($B1333,[4]库存报告使用数据!$A$1:$E$65536,5,0),)</f>
        <v>1</v>
      </c>
      <c r="AN1333" s="20" t="str">
        <f t="shared" si="350"/>
        <v/>
      </c>
      <c r="AO1333" s="20" t="str">
        <f t="shared" si="351"/>
        <v/>
      </c>
      <c r="AP1333" s="20" t="str">
        <f t="shared" si="352"/>
        <v/>
      </c>
      <c r="AQ1333" s="20">
        <f t="shared" si="353"/>
        <v>0</v>
      </c>
      <c r="AR1333" s="32">
        <f t="shared" si="354"/>
        <v>0</v>
      </c>
      <c r="AS1333" s="32">
        <f t="shared" si="355"/>
        <v>0</v>
      </c>
      <c r="AT1333" s="32">
        <f t="shared" si="356"/>
        <v>5</v>
      </c>
      <c r="AU1333" s="28" t="str">
        <f t="shared" si="357"/>
        <v>库存为5</v>
      </c>
      <c r="AV1333" s="34" t="str">
        <f>IFERROR(时间!$B$4+AU1333,"上周无销量")</f>
        <v>上周无销量</v>
      </c>
    </row>
    <row r="1334" spans="1:48">
      <c r="A1334" s="18" t="s">
        <v>1379</v>
      </c>
      <c r="B1334" t="str">
        <f>VLOOKUP(A1334,'[1]sku-asin（子）'!$A:$B,2,0)</f>
        <v>B0776PGKY4</v>
      </c>
      <c r="C1334" t="str">
        <f>VLOOKUP(A1334,'[1]子sku-父sku'!$A:$B,2,0)</f>
        <v>SB-YL005</v>
      </c>
      <c r="D1334" s="28">
        <f>IFERROR(VLOOKUP(A1334,[2]库存报告使用数据处理!$A:$C,3,0),0)</f>
        <v>0</v>
      </c>
      <c r="E1334" s="28">
        <f>IFERROR(VLOOKUP(A1334,[2]库存报告使用数据处理!$A:$D,4,0),0)</f>
        <v>0</v>
      </c>
      <c r="F1334" s="28">
        <f>IFERROR(VLOOKUP(A1334,[2]库存报告使用数据处理!$A:$E,5,0),0)</f>
        <v>0</v>
      </c>
      <c r="G1334" s="28">
        <f>IFERROR(VLOOKUP(A1334,[2]库存报告使用数据处理!$A:$F,6,0),0)</f>
        <v>0</v>
      </c>
      <c r="H1334" s="29">
        <f>IFERROR(VLOOKUP(A1334,[2]库存报告使用数据处理!$A:$G,7,0),0)</f>
        <v>0</v>
      </c>
      <c r="I1334">
        <f>IFERROR(VLOOKUP(A1334,[5]数据处理!$A:$B,2,0),0)</f>
        <v>1</v>
      </c>
      <c r="J1334" s="30">
        <f>IFERROR(VLOOKUP(A1334,[5]数据处理!$A:$D,4,0),0)</f>
        <v>0</v>
      </c>
      <c r="K1334" s="30">
        <f>IFERROR(VLOOKUP(A1334,[5]数据处理!$A:$E,5,0),0)</f>
        <v>0</v>
      </c>
      <c r="L1334" s="30">
        <f>IFERROR(VLOOKUP(A1334,[5]数据处理!$A:$G,7,0),0)</f>
        <v>0</v>
      </c>
      <c r="M1334">
        <f t="shared" si="341"/>
        <v>1</v>
      </c>
      <c r="N1334">
        <f>IFERROR(VLOOKUP(A1334,[5]数据处理!$A:$C,3,0),0)</f>
        <v>0</v>
      </c>
      <c r="O1334">
        <f>IFERROR(VLOOKUP($A1334,[5]数据处理!$A:$N,14,0),0)</f>
        <v>1</v>
      </c>
      <c r="P1334" t="str">
        <f>IFERROR(VLOOKUP($A1334,[3]库存报告使用数据!$A$1:$B$65536,2,0),"")</f>
        <v/>
      </c>
      <c r="Q1334" t="str">
        <f>IFERROR(VLOOKUP($A1334,[3]库存报告使用数据!$A$1:$E$65536,5,0),"")</f>
        <v/>
      </c>
      <c r="R1334" t="str">
        <f>IFERROR(VLOOKUP($A1334,[3]库存报告使用数据!$A$1:$H$65536,8,0),"")</f>
        <v/>
      </c>
      <c r="S1334" t="str">
        <f>IFERROR(VLOOKUP($A1334,[3]库存报告使用数据!$A$1:$K$65536,11,0),"")</f>
        <v/>
      </c>
      <c r="T1334" t="str">
        <f>IFERROR(VLOOKUP($A1334,[3]库存报告使用数据!$A$1:$C$65536,3,0),"")</f>
        <v/>
      </c>
      <c r="U1334" t="str">
        <f>IFERROR(VLOOKUP($A1334,[3]库存报告使用数据!$A$1:$F$65536,6,0),"")</f>
        <v/>
      </c>
      <c r="V1334" t="str">
        <f>IFERROR(VLOOKUP($A1334,[3]库存报告使用数据!$A$1:$I$65536,9,0),"")</f>
        <v/>
      </c>
      <c r="W1334" t="str">
        <f>IFERROR(VLOOKUP($A1334,[3]库存报告使用数据!$A$1:$L$65536,12,0),"")</f>
        <v/>
      </c>
      <c r="X1334" s="20" t="str">
        <f t="shared" si="342"/>
        <v/>
      </c>
      <c r="Y1334" s="20" t="str">
        <f t="shared" si="343"/>
        <v/>
      </c>
      <c r="Z1334" s="20" t="str">
        <f t="shared" si="344"/>
        <v/>
      </c>
      <c r="AA1334" s="20" t="str">
        <f t="shared" si="345"/>
        <v/>
      </c>
      <c r="AB1334" t="str">
        <f>IFERROR(VLOOKUP($A1334,[3]库存报告使用数据!$A$1:$D$65536,4,0),"")</f>
        <v/>
      </c>
      <c r="AC1334" t="str">
        <f>IFERROR(VLOOKUP($A1334,[3]库存报告使用数据!$A$1:$G$65536,7,0),"")</f>
        <v/>
      </c>
      <c r="AD1334" t="str">
        <f>IFERROR(VLOOKUP($A1334,[3]库存报告使用数据!$A$1:$J$65536,10,0),"")</f>
        <v/>
      </c>
      <c r="AE1334" t="str">
        <f>IFERROR(VLOOKUP($A1334,[3]库存报告使用数据!$A$1:$M$65536,13,0),"")</f>
        <v/>
      </c>
      <c r="AF1334" s="20" t="str">
        <f t="shared" si="346"/>
        <v/>
      </c>
      <c r="AG1334" s="20" t="str">
        <f t="shared" si="347"/>
        <v/>
      </c>
      <c r="AH1334" s="20" t="str">
        <f t="shared" si="348"/>
        <v/>
      </c>
      <c r="AI1334" s="20" t="str">
        <f t="shared" si="349"/>
        <v/>
      </c>
      <c r="AJ1334">
        <f>IFERROR(VLOOKUP($B1334,[4]库存报告使用数据!$A$1:$B$65536,2,0),0)</f>
        <v>2</v>
      </c>
      <c r="AK1334">
        <f>IFERROR(VLOOKUP($B1334,[4]库存报告使用数据!$A$1:$C$65536,3,0),)</f>
        <v>2</v>
      </c>
      <c r="AL1334">
        <f>IFERROR(VLOOKUP($B1334,[4]库存报告使用数据!$A$1:$D$65536,4,0),)</f>
        <v>4</v>
      </c>
      <c r="AM1334">
        <f>IFERROR(VLOOKUP($B1334,[4]库存报告使用数据!$A$1:$E$65536,5,0),)</f>
        <v>2</v>
      </c>
      <c r="AN1334" s="20">
        <f t="shared" si="350"/>
        <v>0</v>
      </c>
      <c r="AO1334" s="20">
        <f t="shared" si="351"/>
        <v>0</v>
      </c>
      <c r="AP1334" s="20">
        <f t="shared" si="352"/>
        <v>0</v>
      </c>
      <c r="AQ1334" s="20">
        <f t="shared" si="353"/>
        <v>0</v>
      </c>
      <c r="AR1334" s="32">
        <f t="shared" si="354"/>
        <v>0</v>
      </c>
      <c r="AS1334" s="32">
        <f t="shared" si="355"/>
        <v>0</v>
      </c>
      <c r="AT1334" s="32">
        <f t="shared" si="356"/>
        <v>1</v>
      </c>
      <c r="AU1334" s="28" t="str">
        <f t="shared" si="357"/>
        <v>库存为1</v>
      </c>
      <c r="AV1334" s="34" t="str">
        <f>IFERROR(时间!$B$4+AU1334,"上周无销量")</f>
        <v>上周无销量</v>
      </c>
    </row>
    <row r="1335" spans="1:48">
      <c r="A1335" s="18" t="s">
        <v>1380</v>
      </c>
      <c r="B1335" t="str">
        <f>VLOOKUP(A1335,'[1]sku-asin（子）'!$A:$B,2,0)</f>
        <v>B0776NZB22</v>
      </c>
      <c r="C1335" t="str">
        <f>VLOOKUP(A1335,'[1]子sku-父sku'!$A:$B,2,0)</f>
        <v>SB-YL005</v>
      </c>
      <c r="D1335" s="28">
        <f>IFERROR(VLOOKUP(A1335,[2]库存报告使用数据处理!$A:$C,3,0),0)</f>
        <v>0</v>
      </c>
      <c r="E1335" s="28">
        <f>IFERROR(VLOOKUP(A1335,[2]库存报告使用数据处理!$A:$D,4,0),0)</f>
        <v>0</v>
      </c>
      <c r="F1335" s="28">
        <f>IFERROR(VLOOKUP(A1335,[2]库存报告使用数据处理!$A:$E,5,0),0)</f>
        <v>0</v>
      </c>
      <c r="G1335" s="28">
        <f>IFERROR(VLOOKUP(A1335,[2]库存报告使用数据处理!$A:$F,6,0),0)</f>
        <v>1</v>
      </c>
      <c r="H1335" s="29">
        <f>IFERROR(VLOOKUP(A1335,[2]库存报告使用数据处理!$A:$G,7,0),0)</f>
        <v>32.99</v>
      </c>
      <c r="I1335">
        <f>IFERROR(VLOOKUP(A1335,[5]数据处理!$A:$B,2,0),0)</f>
        <v>0</v>
      </c>
      <c r="J1335" s="30">
        <f>IFERROR(VLOOKUP(A1335,[5]数据处理!$A:$D,4,0),0)</f>
        <v>0</v>
      </c>
      <c r="K1335" s="30">
        <f>IFERROR(VLOOKUP(A1335,[5]数据处理!$A:$E,5,0),0)</f>
        <v>0</v>
      </c>
      <c r="L1335" s="30">
        <f>IFERROR(VLOOKUP(A1335,[5]数据处理!$A:$G,7,0),0)</f>
        <v>0</v>
      </c>
      <c r="M1335">
        <f t="shared" si="341"/>
        <v>0</v>
      </c>
      <c r="N1335">
        <f>IFERROR(VLOOKUP(A1335,[5]数据处理!$A:$C,3,0),0)</f>
        <v>0</v>
      </c>
      <c r="O1335">
        <f>IFERROR(VLOOKUP($A1335,[5]数据处理!$A:$N,14,0),0)</f>
        <v>0</v>
      </c>
      <c r="P1335" t="str">
        <f>IFERROR(VLOOKUP($A1335,[3]库存报告使用数据!$A$1:$B$65536,2,0),"")</f>
        <v/>
      </c>
      <c r="Q1335" t="str">
        <f>IFERROR(VLOOKUP($A1335,[3]库存报告使用数据!$A$1:$E$65536,5,0),"")</f>
        <v/>
      </c>
      <c r="R1335" t="str">
        <f>IFERROR(VLOOKUP($A1335,[3]库存报告使用数据!$A$1:$H$65536,8,0),"")</f>
        <v/>
      </c>
      <c r="S1335" t="str">
        <f>IFERROR(VLOOKUP($A1335,[3]库存报告使用数据!$A$1:$K$65536,11,0),"")</f>
        <v/>
      </c>
      <c r="T1335" t="str">
        <f>IFERROR(VLOOKUP($A1335,[3]库存报告使用数据!$A$1:$C$65536,3,0),"")</f>
        <v/>
      </c>
      <c r="U1335" t="str">
        <f>IFERROR(VLOOKUP($A1335,[3]库存报告使用数据!$A$1:$F$65536,6,0),"")</f>
        <v/>
      </c>
      <c r="V1335" t="str">
        <f>IFERROR(VLOOKUP($A1335,[3]库存报告使用数据!$A$1:$I$65536,9,0),"")</f>
        <v/>
      </c>
      <c r="W1335" t="str">
        <f>IFERROR(VLOOKUP($A1335,[3]库存报告使用数据!$A$1:$L$65536,12,0),"")</f>
        <v/>
      </c>
      <c r="X1335" s="20" t="str">
        <f t="shared" si="342"/>
        <v/>
      </c>
      <c r="Y1335" s="20" t="str">
        <f t="shared" si="343"/>
        <v/>
      </c>
      <c r="Z1335" s="20" t="str">
        <f t="shared" si="344"/>
        <v/>
      </c>
      <c r="AA1335" s="20" t="str">
        <f t="shared" si="345"/>
        <v/>
      </c>
      <c r="AB1335" t="str">
        <f>IFERROR(VLOOKUP($A1335,[3]库存报告使用数据!$A$1:$D$65536,4,0),"")</f>
        <v/>
      </c>
      <c r="AC1335" t="str">
        <f>IFERROR(VLOOKUP($A1335,[3]库存报告使用数据!$A$1:$G$65536,7,0),"")</f>
        <v/>
      </c>
      <c r="AD1335" t="str">
        <f>IFERROR(VLOOKUP($A1335,[3]库存报告使用数据!$A$1:$J$65536,10,0),"")</f>
        <v/>
      </c>
      <c r="AE1335" t="str">
        <f>IFERROR(VLOOKUP($A1335,[3]库存报告使用数据!$A$1:$M$65536,13,0),"")</f>
        <v/>
      </c>
      <c r="AF1335" s="20" t="str">
        <f t="shared" si="346"/>
        <v/>
      </c>
      <c r="AG1335" s="20" t="str">
        <f t="shared" si="347"/>
        <v/>
      </c>
      <c r="AH1335" s="20" t="str">
        <f t="shared" si="348"/>
        <v/>
      </c>
      <c r="AI1335" s="20" t="str">
        <f t="shared" si="349"/>
        <v/>
      </c>
      <c r="AJ1335">
        <f>IFERROR(VLOOKUP($B1335,[4]库存报告使用数据!$A$1:$B$65536,2,0),0)</f>
        <v>0</v>
      </c>
      <c r="AK1335">
        <f>IFERROR(VLOOKUP($B1335,[4]库存报告使用数据!$A$1:$C$65536,3,0),)</f>
        <v>0</v>
      </c>
      <c r="AL1335">
        <f>IFERROR(VLOOKUP($B1335,[4]库存报告使用数据!$A$1:$D$65536,4,0),)</f>
        <v>0</v>
      </c>
      <c r="AM1335">
        <f>IFERROR(VLOOKUP($B1335,[4]库存报告使用数据!$A$1:$E$65536,5,0),)</f>
        <v>0</v>
      </c>
      <c r="AN1335" s="20" t="str">
        <f t="shared" si="350"/>
        <v/>
      </c>
      <c r="AO1335" s="20" t="str">
        <f t="shared" si="351"/>
        <v/>
      </c>
      <c r="AP1335" s="20" t="str">
        <f t="shared" si="352"/>
        <v/>
      </c>
      <c r="AQ1335" s="20" t="str">
        <f t="shared" si="353"/>
        <v/>
      </c>
      <c r="AR1335" s="32">
        <f t="shared" si="354"/>
        <v>0</v>
      </c>
      <c r="AS1335" s="32">
        <f t="shared" si="355"/>
        <v>0</v>
      </c>
      <c r="AT1335" s="32">
        <f t="shared" si="356"/>
        <v>0</v>
      </c>
      <c r="AU1335" s="28" t="str">
        <f t="shared" si="357"/>
        <v>库存为0</v>
      </c>
      <c r="AV1335" s="34" t="str">
        <f>IFERROR(时间!$B$4+AU1335,"上周无销量")</f>
        <v>上周无销量</v>
      </c>
    </row>
    <row r="1336" spans="1:48">
      <c r="A1336" s="18" t="s">
        <v>1381</v>
      </c>
      <c r="B1336" t="str">
        <f>VLOOKUP(A1336,'[1]sku-asin（子）'!$A:$B,2,0)</f>
        <v>B0776PDLH2</v>
      </c>
      <c r="C1336" t="str">
        <f>VLOOKUP(A1336,'[1]子sku-父sku'!$A:$B,2,0)</f>
        <v>SB-YL005</v>
      </c>
      <c r="D1336" s="28">
        <f>IFERROR(VLOOKUP(A1336,[2]库存报告使用数据处理!$A:$C,3,0),0)</f>
        <v>0</v>
      </c>
      <c r="E1336" s="28">
        <f>IFERROR(VLOOKUP(A1336,[2]库存报告使用数据处理!$A:$D,4,0),0)</f>
        <v>0</v>
      </c>
      <c r="F1336" s="28">
        <f>IFERROR(VLOOKUP(A1336,[2]库存报告使用数据处理!$A:$E,5,0),0)</f>
        <v>0</v>
      </c>
      <c r="G1336" s="28">
        <f>IFERROR(VLOOKUP(A1336,[2]库存报告使用数据处理!$A:$F,6,0),0)</f>
        <v>0</v>
      </c>
      <c r="H1336" s="29">
        <f>IFERROR(VLOOKUP(A1336,[2]库存报告使用数据处理!$A:$G,7,0),0)</f>
        <v>0</v>
      </c>
      <c r="I1336">
        <f>IFERROR(VLOOKUP(A1336,[5]数据处理!$A:$B,2,0),0)</f>
        <v>0</v>
      </c>
      <c r="J1336" s="30">
        <f>IFERROR(VLOOKUP(A1336,[5]数据处理!$A:$D,4,0),0)</f>
        <v>0</v>
      </c>
      <c r="K1336" s="30">
        <f>IFERROR(VLOOKUP(A1336,[5]数据处理!$A:$E,5,0),0)</f>
        <v>0</v>
      </c>
      <c r="L1336" s="30">
        <f>IFERROR(VLOOKUP(A1336,[5]数据处理!$A:$G,7,0),0)</f>
        <v>0</v>
      </c>
      <c r="M1336">
        <f t="shared" si="341"/>
        <v>0</v>
      </c>
      <c r="N1336">
        <f>IFERROR(VLOOKUP(A1336,[5]数据处理!$A:$C,3,0),0)</f>
        <v>0</v>
      </c>
      <c r="O1336">
        <f>IFERROR(VLOOKUP($A1336,[5]数据处理!$A:$N,14,0),0)</f>
        <v>0</v>
      </c>
      <c r="P1336" t="str">
        <f>IFERROR(VLOOKUP($A1336,[3]库存报告使用数据!$A$1:$B$65536,2,0),"")</f>
        <v/>
      </c>
      <c r="Q1336" t="str">
        <f>IFERROR(VLOOKUP($A1336,[3]库存报告使用数据!$A$1:$E$65536,5,0),"")</f>
        <v/>
      </c>
      <c r="R1336" t="str">
        <f>IFERROR(VLOOKUP($A1336,[3]库存报告使用数据!$A$1:$H$65536,8,0),"")</f>
        <v/>
      </c>
      <c r="S1336" t="str">
        <f>IFERROR(VLOOKUP($A1336,[3]库存报告使用数据!$A$1:$K$65536,11,0),"")</f>
        <v/>
      </c>
      <c r="T1336" t="str">
        <f>IFERROR(VLOOKUP($A1336,[3]库存报告使用数据!$A$1:$C$65536,3,0),"")</f>
        <v/>
      </c>
      <c r="U1336" t="str">
        <f>IFERROR(VLOOKUP($A1336,[3]库存报告使用数据!$A$1:$F$65536,6,0),"")</f>
        <v/>
      </c>
      <c r="V1336" t="str">
        <f>IFERROR(VLOOKUP($A1336,[3]库存报告使用数据!$A$1:$I$65536,9,0),"")</f>
        <v/>
      </c>
      <c r="W1336" t="str">
        <f>IFERROR(VLOOKUP($A1336,[3]库存报告使用数据!$A$1:$L$65536,12,0),"")</f>
        <v/>
      </c>
      <c r="X1336" s="20" t="str">
        <f t="shared" si="342"/>
        <v/>
      </c>
      <c r="Y1336" s="20" t="str">
        <f t="shared" si="343"/>
        <v/>
      </c>
      <c r="Z1336" s="20" t="str">
        <f t="shared" si="344"/>
        <v/>
      </c>
      <c r="AA1336" s="20" t="str">
        <f t="shared" si="345"/>
        <v/>
      </c>
      <c r="AB1336" t="str">
        <f>IFERROR(VLOOKUP($A1336,[3]库存报告使用数据!$A$1:$D$65536,4,0),"")</f>
        <v/>
      </c>
      <c r="AC1336" t="str">
        <f>IFERROR(VLOOKUP($A1336,[3]库存报告使用数据!$A$1:$G$65536,7,0),"")</f>
        <v/>
      </c>
      <c r="AD1336" t="str">
        <f>IFERROR(VLOOKUP($A1336,[3]库存报告使用数据!$A$1:$J$65536,10,0),"")</f>
        <v/>
      </c>
      <c r="AE1336" t="str">
        <f>IFERROR(VLOOKUP($A1336,[3]库存报告使用数据!$A$1:$M$65536,13,0),"")</f>
        <v/>
      </c>
      <c r="AF1336" s="20" t="str">
        <f t="shared" si="346"/>
        <v/>
      </c>
      <c r="AG1336" s="20" t="str">
        <f t="shared" si="347"/>
        <v/>
      </c>
      <c r="AH1336" s="20" t="str">
        <f t="shared" si="348"/>
        <v/>
      </c>
      <c r="AI1336" s="20" t="str">
        <f t="shared" si="349"/>
        <v/>
      </c>
      <c r="AJ1336">
        <f>IFERROR(VLOOKUP($B1336,[4]库存报告使用数据!$A$1:$B$65536,2,0),0)</f>
        <v>0</v>
      </c>
      <c r="AK1336">
        <f>IFERROR(VLOOKUP($B1336,[4]库存报告使用数据!$A$1:$C$65536,3,0),)</f>
        <v>0</v>
      </c>
      <c r="AL1336">
        <f>IFERROR(VLOOKUP($B1336,[4]库存报告使用数据!$A$1:$D$65536,4,0),)</f>
        <v>0</v>
      </c>
      <c r="AM1336">
        <f>IFERROR(VLOOKUP($B1336,[4]库存报告使用数据!$A$1:$E$65536,5,0),)</f>
        <v>0</v>
      </c>
      <c r="AN1336" s="20" t="str">
        <f t="shared" si="350"/>
        <v/>
      </c>
      <c r="AO1336" s="20" t="str">
        <f t="shared" si="351"/>
        <v/>
      </c>
      <c r="AP1336" s="20" t="str">
        <f t="shared" si="352"/>
        <v/>
      </c>
      <c r="AQ1336" s="20" t="str">
        <f t="shared" si="353"/>
        <v/>
      </c>
      <c r="AR1336" s="32">
        <f t="shared" si="354"/>
        <v>0</v>
      </c>
      <c r="AS1336" s="32">
        <f t="shared" si="355"/>
        <v>0</v>
      </c>
      <c r="AT1336" s="32">
        <f t="shared" si="356"/>
        <v>0</v>
      </c>
      <c r="AU1336" s="28" t="str">
        <f t="shared" si="357"/>
        <v>库存为0</v>
      </c>
      <c r="AV1336" s="34" t="str">
        <f>IFERROR(时间!$B$4+AU1336,"上周无销量")</f>
        <v>上周无销量</v>
      </c>
    </row>
    <row r="1337" spans="1:48">
      <c r="A1337" s="18" t="s">
        <v>1382</v>
      </c>
      <c r="B1337" t="str">
        <f>VLOOKUP(A1337,'[1]sku-asin（子）'!$A:$B,2,0)</f>
        <v>B075ZQLW2K</v>
      </c>
      <c r="C1337" t="str">
        <f>VLOOKUP(A1337,'[1]子sku-父sku'!$A:$B,2,0)</f>
        <v>SCF-EUA01</v>
      </c>
      <c r="D1337" s="28">
        <f>IFERROR(VLOOKUP(A1337,[2]库存报告使用数据处理!$A:$C,3,0),0)</f>
        <v>0</v>
      </c>
      <c r="E1337" s="28">
        <f>IFERROR(VLOOKUP(A1337,[2]库存报告使用数据处理!$A:$D,4,0),0)</f>
        <v>0</v>
      </c>
      <c r="F1337" s="28">
        <f>IFERROR(VLOOKUP(A1337,[2]库存报告使用数据处理!$A:$E,5,0),0)</f>
        <v>0</v>
      </c>
      <c r="G1337" s="28">
        <f>IFERROR(VLOOKUP(A1337,[2]库存报告使用数据处理!$A:$F,6,0),0)</f>
        <v>0</v>
      </c>
      <c r="H1337" s="29">
        <f>IFERROR(VLOOKUP(A1337,[2]库存报告使用数据处理!$A:$G,7,0),0)</f>
        <v>0</v>
      </c>
      <c r="I1337">
        <f>IFERROR(VLOOKUP(A1337,[5]数据处理!$A:$B,2,0),0)</f>
        <v>0</v>
      </c>
      <c r="J1337" s="30">
        <f>IFERROR(VLOOKUP(A1337,[5]数据处理!$A:$D,4,0),0)</f>
        <v>0</v>
      </c>
      <c r="K1337" s="30">
        <f>IFERROR(VLOOKUP(A1337,[5]数据处理!$A:$E,5,0),0)</f>
        <v>0</v>
      </c>
      <c r="L1337" s="30">
        <f>IFERROR(VLOOKUP(A1337,[5]数据处理!$A:$G,7,0),0)</f>
        <v>0</v>
      </c>
      <c r="M1337">
        <f t="shared" si="341"/>
        <v>0</v>
      </c>
      <c r="N1337">
        <f>IFERROR(VLOOKUP(A1337,[5]数据处理!$A:$C,3,0),0)</f>
        <v>0</v>
      </c>
      <c r="O1337">
        <f>IFERROR(VLOOKUP($A1337,[5]数据处理!$A:$N,14,0),0)</f>
        <v>0</v>
      </c>
      <c r="P1337" t="str">
        <f>IFERROR(VLOOKUP($A1337,[3]库存报告使用数据!$A$1:$B$65536,2,0),"")</f>
        <v/>
      </c>
      <c r="Q1337" t="str">
        <f>IFERROR(VLOOKUP($A1337,[3]库存报告使用数据!$A$1:$E$65536,5,0),"")</f>
        <v/>
      </c>
      <c r="R1337" t="str">
        <f>IFERROR(VLOOKUP($A1337,[3]库存报告使用数据!$A$1:$H$65536,8,0),"")</f>
        <v/>
      </c>
      <c r="S1337" t="str">
        <f>IFERROR(VLOOKUP($A1337,[3]库存报告使用数据!$A$1:$K$65536,11,0),"")</f>
        <v/>
      </c>
      <c r="T1337" t="str">
        <f>IFERROR(VLOOKUP($A1337,[3]库存报告使用数据!$A$1:$C$65536,3,0),"")</f>
        <v/>
      </c>
      <c r="U1337" t="str">
        <f>IFERROR(VLOOKUP($A1337,[3]库存报告使用数据!$A$1:$F$65536,6,0),"")</f>
        <v/>
      </c>
      <c r="V1337" t="str">
        <f>IFERROR(VLOOKUP($A1337,[3]库存报告使用数据!$A$1:$I$65536,9,0),"")</f>
        <v/>
      </c>
      <c r="W1337" t="str">
        <f>IFERROR(VLOOKUP($A1337,[3]库存报告使用数据!$A$1:$L$65536,12,0),"")</f>
        <v/>
      </c>
      <c r="X1337" s="20" t="str">
        <f t="shared" si="342"/>
        <v/>
      </c>
      <c r="Y1337" s="20" t="str">
        <f t="shared" si="343"/>
        <v/>
      </c>
      <c r="Z1337" s="20" t="str">
        <f t="shared" si="344"/>
        <v/>
      </c>
      <c r="AA1337" s="20" t="str">
        <f t="shared" si="345"/>
        <v/>
      </c>
      <c r="AB1337" t="str">
        <f>IFERROR(VLOOKUP($A1337,[3]库存报告使用数据!$A$1:$D$65536,4,0),"")</f>
        <v/>
      </c>
      <c r="AC1337" t="str">
        <f>IFERROR(VLOOKUP($A1337,[3]库存报告使用数据!$A$1:$G$65536,7,0),"")</f>
        <v/>
      </c>
      <c r="AD1337" t="str">
        <f>IFERROR(VLOOKUP($A1337,[3]库存报告使用数据!$A$1:$J$65536,10,0),"")</f>
        <v/>
      </c>
      <c r="AE1337" t="str">
        <f>IFERROR(VLOOKUP($A1337,[3]库存报告使用数据!$A$1:$M$65536,13,0),"")</f>
        <v/>
      </c>
      <c r="AF1337" s="20" t="str">
        <f t="shared" si="346"/>
        <v/>
      </c>
      <c r="AG1337" s="20" t="str">
        <f t="shared" si="347"/>
        <v/>
      </c>
      <c r="AH1337" s="20" t="str">
        <f t="shared" si="348"/>
        <v/>
      </c>
      <c r="AI1337" s="20" t="str">
        <f t="shared" si="349"/>
        <v/>
      </c>
      <c r="AJ1337">
        <f>IFERROR(VLOOKUP($B1337,[4]库存报告使用数据!$A$1:$B$65536,2,0),0)</f>
        <v>0</v>
      </c>
      <c r="AK1337">
        <f>IFERROR(VLOOKUP($B1337,[4]库存报告使用数据!$A$1:$C$65536,3,0),)</f>
        <v>0</v>
      </c>
      <c r="AL1337">
        <f>IFERROR(VLOOKUP($B1337,[4]库存报告使用数据!$A$1:$D$65536,4,0),)</f>
        <v>0</v>
      </c>
      <c r="AM1337">
        <f>IFERROR(VLOOKUP($B1337,[4]库存报告使用数据!$A$1:$E$65536,5,0),)</f>
        <v>0</v>
      </c>
      <c r="AN1337" s="20" t="str">
        <f t="shared" si="350"/>
        <v/>
      </c>
      <c r="AO1337" s="20" t="str">
        <f t="shared" si="351"/>
        <v/>
      </c>
      <c r="AP1337" s="20" t="str">
        <f t="shared" si="352"/>
        <v/>
      </c>
      <c r="AQ1337" s="20" t="str">
        <f t="shared" si="353"/>
        <v/>
      </c>
      <c r="AR1337" s="32">
        <f t="shared" si="354"/>
        <v>0</v>
      </c>
      <c r="AS1337" s="32">
        <f t="shared" si="355"/>
        <v>0</v>
      </c>
      <c r="AT1337" s="32">
        <f t="shared" si="356"/>
        <v>0</v>
      </c>
      <c r="AU1337" s="28" t="str">
        <f t="shared" si="357"/>
        <v>库存为0</v>
      </c>
      <c r="AV1337" s="34" t="str">
        <f>IFERROR(时间!$B$4+AU1337,"上周无销量")</f>
        <v>上周无销量</v>
      </c>
    </row>
    <row r="1338" spans="1:48">
      <c r="A1338" s="18" t="s">
        <v>1383</v>
      </c>
      <c r="B1338" t="str">
        <f>VLOOKUP(A1338,'[1]sku-asin（子）'!$A:$B,2,0)</f>
        <v>B075ZRDG2Z</v>
      </c>
      <c r="C1338" t="str">
        <f>VLOOKUP(A1338,'[1]子sku-父sku'!$A:$B,2,0)</f>
        <v>SCF-EUC01</v>
      </c>
      <c r="D1338" s="28">
        <f>IFERROR(VLOOKUP(A1338,[2]库存报告使用数据处理!$A:$C,3,0),0)</f>
        <v>0</v>
      </c>
      <c r="E1338" s="28">
        <f>IFERROR(VLOOKUP(A1338,[2]库存报告使用数据处理!$A:$D,4,0),0)</f>
        <v>0</v>
      </c>
      <c r="F1338" s="28">
        <f>IFERROR(VLOOKUP(A1338,[2]库存报告使用数据处理!$A:$E,5,0),0)</f>
        <v>2</v>
      </c>
      <c r="G1338" s="28">
        <f>IFERROR(VLOOKUP(A1338,[2]库存报告使用数据处理!$A:$F,6,0),0)</f>
        <v>1</v>
      </c>
      <c r="H1338" s="29">
        <f>IFERROR(VLOOKUP(A1338,[2]库存报告使用数据处理!$A:$G,7,0),0)</f>
        <v>6</v>
      </c>
      <c r="I1338">
        <f>IFERROR(VLOOKUP(A1338,[5]数据处理!$A:$B,2,0),0)</f>
        <v>0</v>
      </c>
      <c r="J1338" s="30">
        <f>IFERROR(VLOOKUP(A1338,[5]数据处理!$A:$D,4,0),0)</f>
        <v>0</v>
      </c>
      <c r="K1338" s="30">
        <f>IFERROR(VLOOKUP(A1338,[5]数据处理!$A:$E,5,0),0)</f>
        <v>0</v>
      </c>
      <c r="L1338" s="30">
        <f>IFERROR(VLOOKUP(A1338,[5]数据处理!$A:$G,7,0),0)</f>
        <v>0</v>
      </c>
      <c r="M1338">
        <f t="shared" si="341"/>
        <v>0</v>
      </c>
      <c r="N1338">
        <f>IFERROR(VLOOKUP(A1338,[5]数据处理!$A:$C,3,0),0)</f>
        <v>0</v>
      </c>
      <c r="O1338">
        <f>IFERROR(VLOOKUP($A1338,[5]数据处理!$A:$N,14,0),0)</f>
        <v>0</v>
      </c>
      <c r="P1338">
        <f>IFERROR(VLOOKUP($A1338,[3]库存报告使用数据!$A$1:$B$65536,2,0),"")</f>
        <v>0</v>
      </c>
      <c r="Q1338">
        <f>IFERROR(VLOOKUP($A1338,[3]库存报告使用数据!$A$1:$E$65536,5,0),"")</f>
        <v>0</v>
      </c>
      <c r="R1338">
        <f>IFERROR(VLOOKUP($A1338,[3]库存报告使用数据!$A$1:$H$65536,8,0),"")</f>
        <v>448</v>
      </c>
      <c r="S1338">
        <f>IFERROR(VLOOKUP($A1338,[3]库存报告使用数据!$A$1:$K$65536,11,0),"")</f>
        <v>749</v>
      </c>
      <c r="T1338">
        <f>IFERROR(VLOOKUP($A1338,[3]库存报告使用数据!$A$1:$C$65536,3,0),"")</f>
        <v>0</v>
      </c>
      <c r="U1338">
        <f>IFERROR(VLOOKUP($A1338,[3]库存报告使用数据!$A$1:$F$65536,6,0),"")</f>
        <v>0</v>
      </c>
      <c r="V1338">
        <f>IFERROR(VLOOKUP($A1338,[3]库存报告使用数据!$A$1:$I$65536,9,0),"")</f>
        <v>3</v>
      </c>
      <c r="W1338">
        <f>IFERROR(VLOOKUP($A1338,[3]库存报告使用数据!$A$1:$L$65536,12,0),"")</f>
        <v>3</v>
      </c>
      <c r="X1338" s="20" t="str">
        <f t="shared" si="342"/>
        <v/>
      </c>
      <c r="Y1338" s="20" t="str">
        <f t="shared" si="343"/>
        <v/>
      </c>
      <c r="Z1338" s="20">
        <f t="shared" si="344"/>
        <v>0.00669642857142857</v>
      </c>
      <c r="AA1338" s="20">
        <f t="shared" si="345"/>
        <v>0.00400534045393859</v>
      </c>
      <c r="AB1338">
        <f>IFERROR(VLOOKUP($A1338,[3]库存报告使用数据!$A$1:$D$65536,4,0),"")</f>
        <v>0</v>
      </c>
      <c r="AC1338">
        <f>IFERROR(VLOOKUP($A1338,[3]库存报告使用数据!$A$1:$G$65536,7,0),"")</f>
        <v>0</v>
      </c>
      <c r="AD1338">
        <f>IFERROR(VLOOKUP($A1338,[3]库存报告使用数据!$A$1:$J$65536,10,0),"")</f>
        <v>0.39</v>
      </c>
      <c r="AE1338">
        <f>IFERROR(VLOOKUP($A1338,[3]库存报告使用数据!$A$1:$M$65536,13,0),"")</f>
        <v>0.23</v>
      </c>
      <c r="AF1338" s="20" t="str">
        <f t="shared" si="346"/>
        <v/>
      </c>
      <c r="AG1338" s="20" t="str">
        <f t="shared" si="347"/>
        <v/>
      </c>
      <c r="AH1338" s="20">
        <f t="shared" si="348"/>
        <v>0.0325</v>
      </c>
      <c r="AI1338" s="20">
        <f t="shared" si="349"/>
        <v>0.0383333333333333</v>
      </c>
      <c r="AJ1338">
        <f>IFERROR(VLOOKUP($B1338,[4]库存报告使用数据!$A$1:$B$65536,2,0),0)</f>
        <v>0</v>
      </c>
      <c r="AK1338">
        <f>IFERROR(VLOOKUP($B1338,[4]库存报告使用数据!$A$1:$C$65536,3,0),)</f>
        <v>0</v>
      </c>
      <c r="AL1338">
        <f>IFERROR(VLOOKUP($B1338,[4]库存报告使用数据!$A$1:$D$65536,4,0),)</f>
        <v>4</v>
      </c>
      <c r="AM1338">
        <f>IFERROR(VLOOKUP($B1338,[4]库存报告使用数据!$A$1:$E$65536,5,0),)</f>
        <v>12</v>
      </c>
      <c r="AN1338" s="20" t="str">
        <f t="shared" si="350"/>
        <v/>
      </c>
      <c r="AO1338" s="20" t="str">
        <f t="shared" si="351"/>
        <v/>
      </c>
      <c r="AP1338" s="20">
        <f t="shared" si="352"/>
        <v>0.5</v>
      </c>
      <c r="AQ1338" s="20">
        <f t="shared" si="353"/>
        <v>0.0833333333333333</v>
      </c>
      <c r="AR1338" s="32">
        <f t="shared" si="354"/>
        <v>0</v>
      </c>
      <c r="AS1338" s="32">
        <f t="shared" si="355"/>
        <v>0</v>
      </c>
      <c r="AT1338" s="32">
        <f t="shared" si="356"/>
        <v>0</v>
      </c>
      <c r="AU1338" s="28" t="str">
        <f t="shared" si="357"/>
        <v>库存为0</v>
      </c>
      <c r="AV1338" s="34" t="str">
        <f>IFERROR(时间!$B$4+AU1338,"上周无销量")</f>
        <v>上周无销量</v>
      </c>
    </row>
    <row r="1339" spans="1:48">
      <c r="A1339" s="18" t="s">
        <v>1384</v>
      </c>
      <c r="B1339" t="str">
        <f>VLOOKUP(A1339,'[1]sku-asin（子）'!$A:$B,2,0)</f>
        <v>B075ZRK9PZ</v>
      </c>
      <c r="C1339" t="str">
        <f>VLOOKUP(A1339,'[1]子sku-父sku'!$A:$B,2,0)</f>
        <v>SCF-EUC01</v>
      </c>
      <c r="D1339" s="28">
        <f>IFERROR(VLOOKUP(A1339,[2]库存报告使用数据处理!$A:$C,3,0),0)</f>
        <v>0</v>
      </c>
      <c r="E1339" s="28">
        <f>IFERROR(VLOOKUP(A1339,[2]库存报告使用数据处理!$A:$D,4,0),0)</f>
        <v>0</v>
      </c>
      <c r="F1339" s="28">
        <f>IFERROR(VLOOKUP(A1339,[2]库存报告使用数据处理!$A:$E,5,0),0)</f>
        <v>0</v>
      </c>
      <c r="G1339" s="28">
        <f>IFERROR(VLOOKUP(A1339,[2]库存报告使用数据处理!$A:$F,6,0),0)</f>
        <v>0</v>
      </c>
      <c r="H1339" s="29">
        <f>IFERROR(VLOOKUP(A1339,[2]库存报告使用数据处理!$A:$G,7,0),0)</f>
        <v>0</v>
      </c>
      <c r="I1339">
        <f>IFERROR(VLOOKUP(A1339,[5]数据处理!$A:$B,2,0),0)</f>
        <v>0</v>
      </c>
      <c r="J1339" s="30">
        <f>IFERROR(VLOOKUP(A1339,[5]数据处理!$A:$D,4,0),0)</f>
        <v>0</v>
      </c>
      <c r="K1339" s="30">
        <f>IFERROR(VLOOKUP(A1339,[5]数据处理!$A:$E,5,0),0)</f>
        <v>0</v>
      </c>
      <c r="L1339" s="30">
        <f>IFERROR(VLOOKUP(A1339,[5]数据处理!$A:$G,7,0),0)</f>
        <v>0</v>
      </c>
      <c r="M1339">
        <f t="shared" si="341"/>
        <v>0</v>
      </c>
      <c r="N1339">
        <f>IFERROR(VLOOKUP(A1339,[5]数据处理!$A:$C,3,0),0)</f>
        <v>0</v>
      </c>
      <c r="O1339">
        <f>IFERROR(VLOOKUP($A1339,[5]数据处理!$A:$N,14,0),0)</f>
        <v>0</v>
      </c>
      <c r="P1339" t="str">
        <f>IFERROR(VLOOKUP($A1339,[3]库存报告使用数据!$A$1:$B$65536,2,0),"")</f>
        <v/>
      </c>
      <c r="Q1339" t="str">
        <f>IFERROR(VLOOKUP($A1339,[3]库存报告使用数据!$A$1:$E$65536,5,0),"")</f>
        <v/>
      </c>
      <c r="R1339" t="str">
        <f>IFERROR(VLOOKUP($A1339,[3]库存报告使用数据!$A$1:$H$65536,8,0),"")</f>
        <v/>
      </c>
      <c r="S1339" t="str">
        <f>IFERROR(VLOOKUP($A1339,[3]库存报告使用数据!$A$1:$K$65536,11,0),"")</f>
        <v/>
      </c>
      <c r="T1339" t="str">
        <f>IFERROR(VLOOKUP($A1339,[3]库存报告使用数据!$A$1:$C$65536,3,0),"")</f>
        <v/>
      </c>
      <c r="U1339" t="str">
        <f>IFERROR(VLOOKUP($A1339,[3]库存报告使用数据!$A$1:$F$65536,6,0),"")</f>
        <v/>
      </c>
      <c r="V1339" t="str">
        <f>IFERROR(VLOOKUP($A1339,[3]库存报告使用数据!$A$1:$I$65536,9,0),"")</f>
        <v/>
      </c>
      <c r="W1339" t="str">
        <f>IFERROR(VLOOKUP($A1339,[3]库存报告使用数据!$A$1:$L$65536,12,0),"")</f>
        <v/>
      </c>
      <c r="X1339" s="20" t="str">
        <f t="shared" si="342"/>
        <v/>
      </c>
      <c r="Y1339" s="20" t="str">
        <f t="shared" si="343"/>
        <v/>
      </c>
      <c r="Z1339" s="20" t="str">
        <f t="shared" si="344"/>
        <v/>
      </c>
      <c r="AA1339" s="20" t="str">
        <f t="shared" si="345"/>
        <v/>
      </c>
      <c r="AB1339" t="str">
        <f>IFERROR(VLOOKUP($A1339,[3]库存报告使用数据!$A$1:$D$65536,4,0),"")</f>
        <v/>
      </c>
      <c r="AC1339" t="str">
        <f>IFERROR(VLOOKUP($A1339,[3]库存报告使用数据!$A$1:$G$65536,7,0),"")</f>
        <v/>
      </c>
      <c r="AD1339" t="str">
        <f>IFERROR(VLOOKUP($A1339,[3]库存报告使用数据!$A$1:$J$65536,10,0),"")</f>
        <v/>
      </c>
      <c r="AE1339" t="str">
        <f>IFERROR(VLOOKUP($A1339,[3]库存报告使用数据!$A$1:$M$65536,13,0),"")</f>
        <v/>
      </c>
      <c r="AF1339" s="20" t="str">
        <f t="shared" si="346"/>
        <v/>
      </c>
      <c r="AG1339" s="20" t="str">
        <f t="shared" si="347"/>
        <v/>
      </c>
      <c r="AH1339" s="20" t="str">
        <f t="shared" si="348"/>
        <v/>
      </c>
      <c r="AI1339" s="20" t="str">
        <f t="shared" si="349"/>
        <v/>
      </c>
      <c r="AJ1339">
        <f>IFERROR(VLOOKUP($B1339,[4]库存报告使用数据!$A$1:$B$65536,2,0),0)</f>
        <v>0</v>
      </c>
      <c r="AK1339">
        <f>IFERROR(VLOOKUP($B1339,[4]库存报告使用数据!$A$1:$C$65536,3,0),)</f>
        <v>0</v>
      </c>
      <c r="AL1339">
        <f>IFERROR(VLOOKUP($B1339,[4]库存报告使用数据!$A$1:$D$65536,4,0),)</f>
        <v>0</v>
      </c>
      <c r="AM1339">
        <f>IFERROR(VLOOKUP($B1339,[4]库存报告使用数据!$A$1:$E$65536,5,0),)</f>
        <v>0</v>
      </c>
      <c r="AN1339" s="20" t="str">
        <f t="shared" si="350"/>
        <v/>
      </c>
      <c r="AO1339" s="20" t="str">
        <f t="shared" si="351"/>
        <v/>
      </c>
      <c r="AP1339" s="20" t="str">
        <f t="shared" si="352"/>
        <v/>
      </c>
      <c r="AQ1339" s="20" t="str">
        <f t="shared" si="353"/>
        <v/>
      </c>
      <c r="AR1339" s="32">
        <f t="shared" si="354"/>
        <v>0</v>
      </c>
      <c r="AS1339" s="32">
        <f t="shared" si="355"/>
        <v>0</v>
      </c>
      <c r="AT1339" s="32">
        <f t="shared" si="356"/>
        <v>0</v>
      </c>
      <c r="AU1339" s="28" t="str">
        <f t="shared" si="357"/>
        <v>库存为0</v>
      </c>
      <c r="AV1339" s="34" t="str">
        <f>IFERROR(时间!$B$4+AU1339,"上周无销量")</f>
        <v>上周无销量</v>
      </c>
    </row>
    <row r="1340" spans="1:48">
      <c r="A1340" s="18" t="s">
        <v>1385</v>
      </c>
      <c r="B1340" t="str">
        <f>VLOOKUP(A1340,'[1]sku-asin（子）'!$A:$B,2,0)</f>
        <v>B075ZRW8BS</v>
      </c>
      <c r="C1340" t="str">
        <f>VLOOKUP(A1340,'[1]子sku-父sku'!$A:$B,2,0)</f>
        <v>SCF-EUC01</v>
      </c>
      <c r="D1340" s="28">
        <f>IFERROR(VLOOKUP(A1340,[2]库存报告使用数据处理!$A:$C,3,0),0)</f>
        <v>0</v>
      </c>
      <c r="E1340" s="28">
        <f>IFERROR(VLOOKUP(A1340,[2]库存报告使用数据处理!$A:$D,4,0),0)</f>
        <v>0</v>
      </c>
      <c r="F1340" s="28">
        <f>IFERROR(VLOOKUP(A1340,[2]库存报告使用数据处理!$A:$E,5,0),0)</f>
        <v>0</v>
      </c>
      <c r="G1340" s="28">
        <f>IFERROR(VLOOKUP(A1340,[2]库存报告使用数据处理!$A:$F,6,0),0)</f>
        <v>1</v>
      </c>
      <c r="H1340" s="29">
        <f>IFERROR(VLOOKUP(A1340,[2]库存报告使用数据处理!$A:$G,7,0),0)</f>
        <v>6</v>
      </c>
      <c r="I1340">
        <f>IFERROR(VLOOKUP(A1340,[5]数据处理!$A:$B,2,0),0)</f>
        <v>0</v>
      </c>
      <c r="J1340" s="30">
        <f>IFERROR(VLOOKUP(A1340,[5]数据处理!$A:$D,4,0),0)</f>
        <v>0</v>
      </c>
      <c r="K1340" s="30">
        <f>IFERROR(VLOOKUP(A1340,[5]数据处理!$A:$E,5,0),0)</f>
        <v>0</v>
      </c>
      <c r="L1340" s="30">
        <f>IFERROR(VLOOKUP(A1340,[5]数据处理!$A:$G,7,0),0)</f>
        <v>0</v>
      </c>
      <c r="M1340">
        <f t="shared" si="341"/>
        <v>0</v>
      </c>
      <c r="N1340">
        <f>IFERROR(VLOOKUP(A1340,[5]数据处理!$A:$C,3,0),0)</f>
        <v>0</v>
      </c>
      <c r="O1340">
        <f>IFERROR(VLOOKUP($A1340,[5]数据处理!$A:$N,14,0),0)</f>
        <v>0</v>
      </c>
      <c r="P1340">
        <f>IFERROR(VLOOKUP($A1340,[3]库存报告使用数据!$A$1:$B$65536,2,0),"")</f>
        <v>0</v>
      </c>
      <c r="Q1340">
        <f>IFERROR(VLOOKUP($A1340,[3]库存报告使用数据!$A$1:$E$65536,5,0),"")</f>
        <v>0</v>
      </c>
      <c r="R1340">
        <f>IFERROR(VLOOKUP($A1340,[3]库存报告使用数据!$A$1:$H$65536,8,0),"")</f>
        <v>0</v>
      </c>
      <c r="S1340">
        <f>IFERROR(VLOOKUP($A1340,[3]库存报告使用数据!$A$1:$K$65536,11,0),"")</f>
        <v>1276</v>
      </c>
      <c r="T1340">
        <f>IFERROR(VLOOKUP($A1340,[3]库存报告使用数据!$A$1:$C$65536,3,0),"")</f>
        <v>0</v>
      </c>
      <c r="U1340">
        <f>IFERROR(VLOOKUP($A1340,[3]库存报告使用数据!$A$1:$F$65536,6,0),"")</f>
        <v>0</v>
      </c>
      <c r="V1340">
        <f>IFERROR(VLOOKUP($A1340,[3]库存报告使用数据!$A$1:$I$65536,9,0),"")</f>
        <v>0</v>
      </c>
      <c r="W1340">
        <f>IFERROR(VLOOKUP($A1340,[3]库存报告使用数据!$A$1:$L$65536,12,0),"")</f>
        <v>1</v>
      </c>
      <c r="X1340" s="20" t="str">
        <f t="shared" si="342"/>
        <v/>
      </c>
      <c r="Y1340" s="20" t="str">
        <f t="shared" si="343"/>
        <v/>
      </c>
      <c r="Z1340" s="20" t="str">
        <f t="shared" si="344"/>
        <v/>
      </c>
      <c r="AA1340" s="20">
        <f t="shared" si="345"/>
        <v>0.000783699059561128</v>
      </c>
      <c r="AB1340">
        <f>IFERROR(VLOOKUP($A1340,[3]库存报告使用数据!$A$1:$D$65536,4,0),"")</f>
        <v>0</v>
      </c>
      <c r="AC1340">
        <f>IFERROR(VLOOKUP($A1340,[3]库存报告使用数据!$A$1:$G$65536,7,0),"")</f>
        <v>0</v>
      </c>
      <c r="AD1340">
        <f>IFERROR(VLOOKUP($A1340,[3]库存报告使用数据!$A$1:$J$65536,10,0),"")</f>
        <v>0</v>
      </c>
      <c r="AE1340">
        <f>IFERROR(VLOOKUP($A1340,[3]库存报告使用数据!$A$1:$M$65536,13,0),"")</f>
        <v>0.25</v>
      </c>
      <c r="AF1340" s="20" t="str">
        <f t="shared" si="346"/>
        <v/>
      </c>
      <c r="AG1340" s="20" t="str">
        <f t="shared" si="347"/>
        <v/>
      </c>
      <c r="AH1340" s="20" t="str">
        <f t="shared" si="348"/>
        <v/>
      </c>
      <c r="AI1340" s="20">
        <f t="shared" si="349"/>
        <v>0.0416666666666667</v>
      </c>
      <c r="AJ1340">
        <f>IFERROR(VLOOKUP($B1340,[4]库存报告使用数据!$A$1:$B$65536,2,0),0)</f>
        <v>0</v>
      </c>
      <c r="AK1340">
        <f>IFERROR(VLOOKUP($B1340,[4]库存报告使用数据!$A$1:$C$65536,3,0),)</f>
        <v>0</v>
      </c>
      <c r="AL1340">
        <f>IFERROR(VLOOKUP($B1340,[4]库存报告使用数据!$A$1:$D$65536,4,0),)</f>
        <v>0</v>
      </c>
      <c r="AM1340">
        <f>IFERROR(VLOOKUP($B1340,[4]库存报告使用数据!$A$1:$E$65536,5,0),)</f>
        <v>22</v>
      </c>
      <c r="AN1340" s="20" t="str">
        <f t="shared" si="350"/>
        <v/>
      </c>
      <c r="AO1340" s="20" t="str">
        <f t="shared" si="351"/>
        <v/>
      </c>
      <c r="AP1340" s="20" t="str">
        <f t="shared" si="352"/>
        <v/>
      </c>
      <c r="AQ1340" s="20">
        <f t="shared" si="353"/>
        <v>0.0454545454545455</v>
      </c>
      <c r="AR1340" s="32">
        <f t="shared" si="354"/>
        <v>0</v>
      </c>
      <c r="AS1340" s="32">
        <f t="shared" si="355"/>
        <v>0</v>
      </c>
      <c r="AT1340" s="32">
        <f t="shared" si="356"/>
        <v>0</v>
      </c>
      <c r="AU1340" s="28" t="str">
        <f t="shared" si="357"/>
        <v>库存为0</v>
      </c>
      <c r="AV1340" s="34" t="str">
        <f>IFERROR(时间!$B$4+AU1340,"上周无销量")</f>
        <v>上周无销量</v>
      </c>
    </row>
    <row r="1341" spans="1:48">
      <c r="A1341" s="18" t="s">
        <v>1386</v>
      </c>
      <c r="B1341" t="str">
        <f>VLOOKUP(A1341,'[1]sku-asin（子）'!$A:$B,2,0)</f>
        <v>B075ZR87G7</v>
      </c>
      <c r="C1341" t="str">
        <f>VLOOKUP(A1341,'[1]子sku-父sku'!$A:$B,2,0)</f>
        <v>SCF-EUC01</v>
      </c>
      <c r="D1341" s="28">
        <f>IFERROR(VLOOKUP(A1341,[2]库存报告使用数据处理!$A:$C,3,0),0)</f>
        <v>0</v>
      </c>
      <c r="E1341" s="28">
        <f>IFERROR(VLOOKUP(A1341,[2]库存报告使用数据处理!$A:$D,4,0),0)</f>
        <v>0</v>
      </c>
      <c r="F1341" s="28">
        <f>IFERROR(VLOOKUP(A1341,[2]库存报告使用数据处理!$A:$E,5,0),0)</f>
        <v>0</v>
      </c>
      <c r="G1341" s="28">
        <f>IFERROR(VLOOKUP(A1341,[2]库存报告使用数据处理!$A:$F,6,0),0)</f>
        <v>1</v>
      </c>
      <c r="H1341" s="29">
        <f>IFERROR(VLOOKUP(A1341,[2]库存报告使用数据处理!$A:$G,7,0),0)</f>
        <v>6</v>
      </c>
      <c r="I1341">
        <f>IFERROR(VLOOKUP(A1341,[5]数据处理!$A:$B,2,0),0)</f>
        <v>0</v>
      </c>
      <c r="J1341" s="30">
        <f>IFERROR(VLOOKUP(A1341,[5]数据处理!$A:$D,4,0),0)</f>
        <v>0</v>
      </c>
      <c r="K1341" s="30">
        <f>IFERROR(VLOOKUP(A1341,[5]数据处理!$A:$E,5,0),0)</f>
        <v>0</v>
      </c>
      <c r="L1341" s="30">
        <f>IFERROR(VLOOKUP(A1341,[5]数据处理!$A:$G,7,0),0)</f>
        <v>0</v>
      </c>
      <c r="M1341">
        <f t="shared" si="341"/>
        <v>0</v>
      </c>
      <c r="N1341">
        <f>IFERROR(VLOOKUP(A1341,[5]数据处理!$A:$C,3,0),0)</f>
        <v>0</v>
      </c>
      <c r="O1341">
        <f>IFERROR(VLOOKUP($A1341,[5]数据处理!$A:$N,14,0),0)</f>
        <v>0</v>
      </c>
      <c r="P1341">
        <f>IFERROR(VLOOKUP($A1341,[3]库存报告使用数据!$A$1:$B$65536,2,0),"")</f>
        <v>0</v>
      </c>
      <c r="Q1341">
        <f>IFERROR(VLOOKUP($A1341,[3]库存报告使用数据!$A$1:$E$65536,5,0),"")</f>
        <v>0</v>
      </c>
      <c r="R1341">
        <f>IFERROR(VLOOKUP($A1341,[3]库存报告使用数据!$A$1:$H$65536,8,0),"")</f>
        <v>0</v>
      </c>
      <c r="S1341">
        <f>IFERROR(VLOOKUP($A1341,[3]库存报告使用数据!$A$1:$K$65536,11,0),"")</f>
        <v>167</v>
      </c>
      <c r="T1341">
        <f>IFERROR(VLOOKUP($A1341,[3]库存报告使用数据!$A$1:$C$65536,3,0),"")</f>
        <v>0</v>
      </c>
      <c r="U1341">
        <f>IFERROR(VLOOKUP($A1341,[3]库存报告使用数据!$A$1:$F$65536,6,0),"")</f>
        <v>0</v>
      </c>
      <c r="V1341">
        <f>IFERROR(VLOOKUP($A1341,[3]库存报告使用数据!$A$1:$I$65536,9,0),"")</f>
        <v>0</v>
      </c>
      <c r="W1341">
        <f>IFERROR(VLOOKUP($A1341,[3]库存报告使用数据!$A$1:$L$65536,12,0),"")</f>
        <v>4</v>
      </c>
      <c r="X1341" s="20" t="str">
        <f t="shared" si="342"/>
        <v/>
      </c>
      <c r="Y1341" s="20" t="str">
        <f t="shared" si="343"/>
        <v/>
      </c>
      <c r="Z1341" s="20" t="str">
        <f t="shared" si="344"/>
        <v/>
      </c>
      <c r="AA1341" s="20">
        <f t="shared" si="345"/>
        <v>0.0239520958083832</v>
      </c>
      <c r="AB1341">
        <f>IFERROR(VLOOKUP($A1341,[3]库存报告使用数据!$A$1:$D$65536,4,0),"")</f>
        <v>0</v>
      </c>
      <c r="AC1341">
        <f>IFERROR(VLOOKUP($A1341,[3]库存报告使用数据!$A$1:$G$65536,7,0),"")</f>
        <v>0</v>
      </c>
      <c r="AD1341">
        <f>IFERROR(VLOOKUP($A1341,[3]库存报告使用数据!$A$1:$J$65536,10,0),"")</f>
        <v>0</v>
      </c>
      <c r="AE1341">
        <f>IFERROR(VLOOKUP($A1341,[3]库存报告使用数据!$A$1:$M$65536,13,0),"")</f>
        <v>0.49</v>
      </c>
      <c r="AF1341" s="20" t="str">
        <f t="shared" si="346"/>
        <v/>
      </c>
      <c r="AG1341" s="20" t="str">
        <f t="shared" si="347"/>
        <v/>
      </c>
      <c r="AH1341" s="20" t="str">
        <f t="shared" si="348"/>
        <v/>
      </c>
      <c r="AI1341" s="20">
        <f t="shared" si="349"/>
        <v>0.0816666666666667</v>
      </c>
      <c r="AJ1341">
        <f>IFERROR(VLOOKUP($B1341,[4]库存报告使用数据!$A$1:$B$65536,2,0),0)</f>
        <v>0</v>
      </c>
      <c r="AK1341">
        <f>IFERROR(VLOOKUP($B1341,[4]库存报告使用数据!$A$1:$C$65536,3,0),)</f>
        <v>0</v>
      </c>
      <c r="AL1341">
        <f>IFERROR(VLOOKUP($B1341,[4]库存报告使用数据!$A$1:$D$65536,4,0),)</f>
        <v>0</v>
      </c>
      <c r="AM1341">
        <f>IFERROR(VLOOKUP($B1341,[4]库存报告使用数据!$A$1:$E$65536,5,0),)</f>
        <v>9</v>
      </c>
      <c r="AN1341" s="20" t="str">
        <f t="shared" si="350"/>
        <v/>
      </c>
      <c r="AO1341" s="20" t="str">
        <f t="shared" si="351"/>
        <v/>
      </c>
      <c r="AP1341" s="20" t="str">
        <f t="shared" si="352"/>
        <v/>
      </c>
      <c r="AQ1341" s="20">
        <f t="shared" si="353"/>
        <v>0.111111111111111</v>
      </c>
      <c r="AR1341" s="32">
        <f t="shared" si="354"/>
        <v>0</v>
      </c>
      <c r="AS1341" s="32">
        <f t="shared" si="355"/>
        <v>0</v>
      </c>
      <c r="AT1341" s="32">
        <f t="shared" si="356"/>
        <v>0</v>
      </c>
      <c r="AU1341" s="28" t="str">
        <f t="shared" si="357"/>
        <v>库存为0</v>
      </c>
      <c r="AV1341" s="34" t="str">
        <f>IFERROR(时间!$B$4+AU1341,"上周无销量")</f>
        <v>上周无销量</v>
      </c>
    </row>
    <row r="1342" spans="1:48">
      <c r="A1342" s="18" t="s">
        <v>1387</v>
      </c>
      <c r="B1342" t="str">
        <f>VLOOKUP(A1342,'[1]sku-asin（子）'!$A:$B,2,0)</f>
        <v>B075ZRHQ1Q</v>
      </c>
      <c r="C1342" t="str">
        <f>VLOOKUP(A1342,'[1]子sku-父sku'!$A:$B,2,0)</f>
        <v>SCF-EUC01</v>
      </c>
      <c r="D1342" s="28">
        <f>IFERROR(VLOOKUP(A1342,[2]库存报告使用数据处理!$A:$C,3,0),0)</f>
        <v>0</v>
      </c>
      <c r="E1342" s="28">
        <f>IFERROR(VLOOKUP(A1342,[2]库存报告使用数据处理!$A:$D,4,0),0)</f>
        <v>0</v>
      </c>
      <c r="F1342" s="28">
        <f>IFERROR(VLOOKUP(A1342,[2]库存报告使用数据处理!$A:$E,5,0),0)</f>
        <v>0</v>
      </c>
      <c r="G1342" s="28">
        <f>IFERROR(VLOOKUP(A1342,[2]库存报告使用数据处理!$A:$F,6,0),0)</f>
        <v>0</v>
      </c>
      <c r="H1342" s="29">
        <f>IFERROR(VLOOKUP(A1342,[2]库存报告使用数据处理!$A:$G,7,0),0)</f>
        <v>0</v>
      </c>
      <c r="I1342">
        <f>IFERROR(VLOOKUP(A1342,[5]数据处理!$A:$B,2,0),0)</f>
        <v>0</v>
      </c>
      <c r="J1342" s="30">
        <f>IFERROR(VLOOKUP(A1342,[5]数据处理!$A:$D,4,0),0)</f>
        <v>0</v>
      </c>
      <c r="K1342" s="30">
        <f>IFERROR(VLOOKUP(A1342,[5]数据处理!$A:$E,5,0),0)</f>
        <v>0</v>
      </c>
      <c r="L1342" s="30">
        <f>IFERROR(VLOOKUP(A1342,[5]数据处理!$A:$G,7,0),0)</f>
        <v>0</v>
      </c>
      <c r="M1342">
        <f t="shared" si="341"/>
        <v>0</v>
      </c>
      <c r="N1342">
        <f>IFERROR(VLOOKUP(A1342,[5]数据处理!$A:$C,3,0),0)</f>
        <v>0</v>
      </c>
      <c r="O1342">
        <f>IFERROR(VLOOKUP($A1342,[5]数据处理!$A:$N,14,0),0)</f>
        <v>0</v>
      </c>
      <c r="P1342" t="str">
        <f>IFERROR(VLOOKUP($A1342,[3]库存报告使用数据!$A$1:$B$65536,2,0),"")</f>
        <v/>
      </c>
      <c r="Q1342" t="str">
        <f>IFERROR(VLOOKUP($A1342,[3]库存报告使用数据!$A$1:$E$65536,5,0),"")</f>
        <v/>
      </c>
      <c r="R1342" t="str">
        <f>IFERROR(VLOOKUP($A1342,[3]库存报告使用数据!$A$1:$H$65536,8,0),"")</f>
        <v/>
      </c>
      <c r="S1342" t="str">
        <f>IFERROR(VLOOKUP($A1342,[3]库存报告使用数据!$A$1:$K$65536,11,0),"")</f>
        <v/>
      </c>
      <c r="T1342" t="str">
        <f>IFERROR(VLOOKUP($A1342,[3]库存报告使用数据!$A$1:$C$65536,3,0),"")</f>
        <v/>
      </c>
      <c r="U1342" t="str">
        <f>IFERROR(VLOOKUP($A1342,[3]库存报告使用数据!$A$1:$F$65536,6,0),"")</f>
        <v/>
      </c>
      <c r="V1342" t="str">
        <f>IFERROR(VLOOKUP($A1342,[3]库存报告使用数据!$A$1:$I$65536,9,0),"")</f>
        <v/>
      </c>
      <c r="W1342" t="str">
        <f>IFERROR(VLOOKUP($A1342,[3]库存报告使用数据!$A$1:$L$65536,12,0),"")</f>
        <v/>
      </c>
      <c r="X1342" s="20" t="str">
        <f t="shared" si="342"/>
        <v/>
      </c>
      <c r="Y1342" s="20" t="str">
        <f t="shared" si="343"/>
        <v/>
      </c>
      <c r="Z1342" s="20" t="str">
        <f t="shared" si="344"/>
        <v/>
      </c>
      <c r="AA1342" s="20" t="str">
        <f t="shared" si="345"/>
        <v/>
      </c>
      <c r="AB1342" t="str">
        <f>IFERROR(VLOOKUP($A1342,[3]库存报告使用数据!$A$1:$D$65536,4,0),"")</f>
        <v/>
      </c>
      <c r="AC1342" t="str">
        <f>IFERROR(VLOOKUP($A1342,[3]库存报告使用数据!$A$1:$G$65536,7,0),"")</f>
        <v/>
      </c>
      <c r="AD1342" t="str">
        <f>IFERROR(VLOOKUP($A1342,[3]库存报告使用数据!$A$1:$J$65536,10,0),"")</f>
        <v/>
      </c>
      <c r="AE1342" t="str">
        <f>IFERROR(VLOOKUP($A1342,[3]库存报告使用数据!$A$1:$M$65536,13,0),"")</f>
        <v/>
      </c>
      <c r="AF1342" s="20" t="str">
        <f t="shared" si="346"/>
        <v/>
      </c>
      <c r="AG1342" s="20" t="str">
        <f t="shared" si="347"/>
        <v/>
      </c>
      <c r="AH1342" s="20" t="str">
        <f t="shared" si="348"/>
        <v/>
      </c>
      <c r="AI1342" s="20" t="str">
        <f t="shared" si="349"/>
        <v/>
      </c>
      <c r="AJ1342">
        <f>IFERROR(VLOOKUP($B1342,[4]库存报告使用数据!$A$1:$B$65536,2,0),0)</f>
        <v>0</v>
      </c>
      <c r="AK1342">
        <f>IFERROR(VLOOKUP($B1342,[4]库存报告使用数据!$A$1:$C$65536,3,0),)</f>
        <v>0</v>
      </c>
      <c r="AL1342">
        <f>IFERROR(VLOOKUP($B1342,[4]库存报告使用数据!$A$1:$D$65536,4,0),)</f>
        <v>0</v>
      </c>
      <c r="AM1342">
        <f>IFERROR(VLOOKUP($B1342,[4]库存报告使用数据!$A$1:$E$65536,5,0),)</f>
        <v>0</v>
      </c>
      <c r="AN1342" s="20" t="str">
        <f t="shared" si="350"/>
        <v/>
      </c>
      <c r="AO1342" s="20" t="str">
        <f t="shared" si="351"/>
        <v/>
      </c>
      <c r="AP1342" s="20" t="str">
        <f t="shared" si="352"/>
        <v/>
      </c>
      <c r="AQ1342" s="20" t="str">
        <f t="shared" si="353"/>
        <v/>
      </c>
      <c r="AR1342" s="32">
        <f t="shared" si="354"/>
        <v>0</v>
      </c>
      <c r="AS1342" s="32">
        <f t="shared" si="355"/>
        <v>0</v>
      </c>
      <c r="AT1342" s="32">
        <f t="shared" si="356"/>
        <v>0</v>
      </c>
      <c r="AU1342" s="28" t="str">
        <f t="shared" si="357"/>
        <v>库存为0</v>
      </c>
      <c r="AV1342" s="34" t="str">
        <f>IFERROR(时间!$B$4+AU1342,"上周无销量")</f>
        <v>上周无销量</v>
      </c>
    </row>
    <row r="1343" spans="1:48">
      <c r="A1343" s="18" t="s">
        <v>1388</v>
      </c>
      <c r="B1343" t="str">
        <f>VLOOKUP(A1343,'[1]sku-asin（子）'!$A:$B,2,0)</f>
        <v>B075ZRD437</v>
      </c>
      <c r="C1343" t="str">
        <f>VLOOKUP(A1343,'[1]子sku-父sku'!$A:$B,2,0)</f>
        <v>SCF-EUC01</v>
      </c>
      <c r="D1343" s="28">
        <f>IFERROR(VLOOKUP(A1343,[2]库存报告使用数据处理!$A:$C,3,0),0)</f>
        <v>0</v>
      </c>
      <c r="E1343" s="28">
        <f>IFERROR(VLOOKUP(A1343,[2]库存报告使用数据处理!$A:$D,4,0),0)</f>
        <v>0</v>
      </c>
      <c r="F1343" s="28">
        <f>IFERROR(VLOOKUP(A1343,[2]库存报告使用数据处理!$A:$E,5,0),0)</f>
        <v>0</v>
      </c>
      <c r="G1343" s="28">
        <f>IFERROR(VLOOKUP(A1343,[2]库存报告使用数据处理!$A:$F,6,0),0)</f>
        <v>0</v>
      </c>
      <c r="H1343" s="29">
        <f>IFERROR(VLOOKUP(A1343,[2]库存报告使用数据处理!$A:$G,7,0),0)</f>
        <v>0</v>
      </c>
      <c r="I1343">
        <f>IFERROR(VLOOKUP(A1343,[5]数据处理!$A:$B,2,0),0)</f>
        <v>0</v>
      </c>
      <c r="J1343" s="30">
        <f>IFERROR(VLOOKUP(A1343,[5]数据处理!$A:$D,4,0),0)</f>
        <v>0</v>
      </c>
      <c r="K1343" s="30">
        <f>IFERROR(VLOOKUP(A1343,[5]数据处理!$A:$E,5,0),0)</f>
        <v>0</v>
      </c>
      <c r="L1343" s="30">
        <f>IFERROR(VLOOKUP(A1343,[5]数据处理!$A:$G,7,0),0)</f>
        <v>0</v>
      </c>
      <c r="M1343">
        <f t="shared" si="341"/>
        <v>0</v>
      </c>
      <c r="N1343">
        <f>IFERROR(VLOOKUP(A1343,[5]数据处理!$A:$C,3,0),0)</f>
        <v>0</v>
      </c>
      <c r="O1343">
        <f>IFERROR(VLOOKUP($A1343,[5]数据处理!$A:$N,14,0),0)</f>
        <v>0</v>
      </c>
      <c r="P1343" t="str">
        <f>IFERROR(VLOOKUP($A1343,[3]库存报告使用数据!$A$1:$B$65536,2,0),"")</f>
        <v/>
      </c>
      <c r="Q1343" t="str">
        <f>IFERROR(VLOOKUP($A1343,[3]库存报告使用数据!$A$1:$E$65536,5,0),"")</f>
        <v/>
      </c>
      <c r="R1343" t="str">
        <f>IFERROR(VLOOKUP($A1343,[3]库存报告使用数据!$A$1:$H$65536,8,0),"")</f>
        <v/>
      </c>
      <c r="S1343" t="str">
        <f>IFERROR(VLOOKUP($A1343,[3]库存报告使用数据!$A$1:$K$65536,11,0),"")</f>
        <v/>
      </c>
      <c r="T1343" t="str">
        <f>IFERROR(VLOOKUP($A1343,[3]库存报告使用数据!$A$1:$C$65536,3,0),"")</f>
        <v/>
      </c>
      <c r="U1343" t="str">
        <f>IFERROR(VLOOKUP($A1343,[3]库存报告使用数据!$A$1:$F$65536,6,0),"")</f>
        <v/>
      </c>
      <c r="V1343" t="str">
        <f>IFERROR(VLOOKUP($A1343,[3]库存报告使用数据!$A$1:$I$65536,9,0),"")</f>
        <v/>
      </c>
      <c r="W1343" t="str">
        <f>IFERROR(VLOOKUP($A1343,[3]库存报告使用数据!$A$1:$L$65536,12,0),"")</f>
        <v/>
      </c>
      <c r="X1343" s="20" t="str">
        <f t="shared" si="342"/>
        <v/>
      </c>
      <c r="Y1343" s="20" t="str">
        <f t="shared" si="343"/>
        <v/>
      </c>
      <c r="Z1343" s="20" t="str">
        <f t="shared" si="344"/>
        <v/>
      </c>
      <c r="AA1343" s="20" t="str">
        <f t="shared" si="345"/>
        <v/>
      </c>
      <c r="AB1343" t="str">
        <f>IFERROR(VLOOKUP($A1343,[3]库存报告使用数据!$A$1:$D$65536,4,0),"")</f>
        <v/>
      </c>
      <c r="AC1343" t="str">
        <f>IFERROR(VLOOKUP($A1343,[3]库存报告使用数据!$A$1:$G$65536,7,0),"")</f>
        <v/>
      </c>
      <c r="AD1343" t="str">
        <f>IFERROR(VLOOKUP($A1343,[3]库存报告使用数据!$A$1:$J$65536,10,0),"")</f>
        <v/>
      </c>
      <c r="AE1343" t="str">
        <f>IFERROR(VLOOKUP($A1343,[3]库存报告使用数据!$A$1:$M$65536,13,0),"")</f>
        <v/>
      </c>
      <c r="AF1343" s="20" t="str">
        <f t="shared" si="346"/>
        <v/>
      </c>
      <c r="AG1343" s="20" t="str">
        <f t="shared" si="347"/>
        <v/>
      </c>
      <c r="AH1343" s="20" t="str">
        <f t="shared" si="348"/>
        <v/>
      </c>
      <c r="AI1343" s="20" t="str">
        <f t="shared" si="349"/>
        <v/>
      </c>
      <c r="AJ1343">
        <f>IFERROR(VLOOKUP($B1343,[4]库存报告使用数据!$A$1:$B$65536,2,0),0)</f>
        <v>0</v>
      </c>
      <c r="AK1343">
        <f>IFERROR(VLOOKUP($B1343,[4]库存报告使用数据!$A$1:$C$65536,3,0),)</f>
        <v>0</v>
      </c>
      <c r="AL1343">
        <f>IFERROR(VLOOKUP($B1343,[4]库存报告使用数据!$A$1:$D$65536,4,0),)</f>
        <v>0</v>
      </c>
      <c r="AM1343">
        <f>IFERROR(VLOOKUP($B1343,[4]库存报告使用数据!$A$1:$E$65536,5,0),)</f>
        <v>0</v>
      </c>
      <c r="AN1343" s="20" t="str">
        <f t="shared" si="350"/>
        <v/>
      </c>
      <c r="AO1343" s="20" t="str">
        <f t="shared" si="351"/>
        <v/>
      </c>
      <c r="AP1343" s="20" t="str">
        <f t="shared" si="352"/>
        <v/>
      </c>
      <c r="AQ1343" s="20" t="str">
        <f t="shared" si="353"/>
        <v/>
      </c>
      <c r="AR1343" s="32">
        <f t="shared" si="354"/>
        <v>0</v>
      </c>
      <c r="AS1343" s="32">
        <f t="shared" si="355"/>
        <v>0</v>
      </c>
      <c r="AT1343" s="32">
        <f t="shared" si="356"/>
        <v>0</v>
      </c>
      <c r="AU1343" s="28" t="str">
        <f t="shared" si="357"/>
        <v>库存为0</v>
      </c>
      <c r="AV1343" s="34" t="str">
        <f>IFERROR(时间!$B$4+AU1343,"上周无销量")</f>
        <v>上周无销量</v>
      </c>
    </row>
    <row r="1344" spans="1:48">
      <c r="A1344" s="18" t="s">
        <v>1389</v>
      </c>
      <c r="B1344" t="str">
        <f>VLOOKUP(A1344,'[1]sku-asin（子）'!$A:$B,2,0)</f>
        <v>B075ZRP6KW</v>
      </c>
      <c r="C1344" t="str">
        <f>VLOOKUP(A1344,'[1]子sku-父sku'!$A:$B,2,0)</f>
        <v>SCF-EUC01</v>
      </c>
      <c r="D1344" s="28">
        <f>IFERROR(VLOOKUP(A1344,[2]库存报告使用数据处理!$A:$C,3,0),0)</f>
        <v>0</v>
      </c>
      <c r="E1344" s="28">
        <f>IFERROR(VLOOKUP(A1344,[2]库存报告使用数据处理!$A:$D,4,0),0)</f>
        <v>0</v>
      </c>
      <c r="F1344" s="28">
        <f>IFERROR(VLOOKUP(A1344,[2]库存报告使用数据处理!$A:$E,5,0),0)</f>
        <v>0</v>
      </c>
      <c r="G1344" s="28">
        <f>IFERROR(VLOOKUP(A1344,[2]库存报告使用数据处理!$A:$F,6,0),0)</f>
        <v>0</v>
      </c>
      <c r="H1344" s="29">
        <f>IFERROR(VLOOKUP(A1344,[2]库存报告使用数据处理!$A:$G,7,0),0)</f>
        <v>0</v>
      </c>
      <c r="I1344">
        <f>IFERROR(VLOOKUP(A1344,[5]数据处理!$A:$B,2,0),0)</f>
        <v>0</v>
      </c>
      <c r="J1344" s="30">
        <f>IFERROR(VLOOKUP(A1344,[5]数据处理!$A:$D,4,0),0)</f>
        <v>0</v>
      </c>
      <c r="K1344" s="30">
        <f>IFERROR(VLOOKUP(A1344,[5]数据处理!$A:$E,5,0),0)</f>
        <v>0</v>
      </c>
      <c r="L1344" s="30">
        <f>IFERROR(VLOOKUP(A1344,[5]数据处理!$A:$G,7,0),0)</f>
        <v>0</v>
      </c>
      <c r="M1344">
        <f t="shared" si="341"/>
        <v>0</v>
      </c>
      <c r="N1344">
        <f>IFERROR(VLOOKUP(A1344,[5]数据处理!$A:$C,3,0),0)</f>
        <v>0</v>
      </c>
      <c r="O1344">
        <f>IFERROR(VLOOKUP($A1344,[5]数据处理!$A:$N,14,0),0)</f>
        <v>0</v>
      </c>
      <c r="P1344" t="str">
        <f>IFERROR(VLOOKUP($A1344,[3]库存报告使用数据!$A$1:$B$65536,2,0),"")</f>
        <v/>
      </c>
      <c r="Q1344" t="str">
        <f>IFERROR(VLOOKUP($A1344,[3]库存报告使用数据!$A$1:$E$65536,5,0),"")</f>
        <v/>
      </c>
      <c r="R1344" t="str">
        <f>IFERROR(VLOOKUP($A1344,[3]库存报告使用数据!$A$1:$H$65536,8,0),"")</f>
        <v/>
      </c>
      <c r="S1344" t="str">
        <f>IFERROR(VLOOKUP($A1344,[3]库存报告使用数据!$A$1:$K$65536,11,0),"")</f>
        <v/>
      </c>
      <c r="T1344" t="str">
        <f>IFERROR(VLOOKUP($A1344,[3]库存报告使用数据!$A$1:$C$65536,3,0),"")</f>
        <v/>
      </c>
      <c r="U1344" t="str">
        <f>IFERROR(VLOOKUP($A1344,[3]库存报告使用数据!$A$1:$F$65536,6,0),"")</f>
        <v/>
      </c>
      <c r="V1344" t="str">
        <f>IFERROR(VLOOKUP($A1344,[3]库存报告使用数据!$A$1:$I$65536,9,0),"")</f>
        <v/>
      </c>
      <c r="W1344" t="str">
        <f>IFERROR(VLOOKUP($A1344,[3]库存报告使用数据!$A$1:$L$65536,12,0),"")</f>
        <v/>
      </c>
      <c r="X1344" s="20" t="str">
        <f t="shared" si="342"/>
        <v/>
      </c>
      <c r="Y1344" s="20" t="str">
        <f t="shared" si="343"/>
        <v/>
      </c>
      <c r="Z1344" s="20" t="str">
        <f t="shared" si="344"/>
        <v/>
      </c>
      <c r="AA1344" s="20" t="str">
        <f t="shared" si="345"/>
        <v/>
      </c>
      <c r="AB1344" t="str">
        <f>IFERROR(VLOOKUP($A1344,[3]库存报告使用数据!$A$1:$D$65536,4,0),"")</f>
        <v/>
      </c>
      <c r="AC1344" t="str">
        <f>IFERROR(VLOOKUP($A1344,[3]库存报告使用数据!$A$1:$G$65536,7,0),"")</f>
        <v/>
      </c>
      <c r="AD1344" t="str">
        <f>IFERROR(VLOOKUP($A1344,[3]库存报告使用数据!$A$1:$J$65536,10,0),"")</f>
        <v/>
      </c>
      <c r="AE1344" t="str">
        <f>IFERROR(VLOOKUP($A1344,[3]库存报告使用数据!$A$1:$M$65536,13,0),"")</f>
        <v/>
      </c>
      <c r="AF1344" s="20" t="str">
        <f t="shared" si="346"/>
        <v/>
      </c>
      <c r="AG1344" s="20" t="str">
        <f t="shared" si="347"/>
        <v/>
      </c>
      <c r="AH1344" s="20" t="str">
        <f t="shared" si="348"/>
        <v/>
      </c>
      <c r="AI1344" s="20" t="str">
        <f t="shared" si="349"/>
        <v/>
      </c>
      <c r="AJ1344">
        <f>IFERROR(VLOOKUP($B1344,[4]库存报告使用数据!$A$1:$B$65536,2,0),0)</f>
        <v>0</v>
      </c>
      <c r="AK1344">
        <f>IFERROR(VLOOKUP($B1344,[4]库存报告使用数据!$A$1:$C$65536,3,0),)</f>
        <v>0</v>
      </c>
      <c r="AL1344">
        <f>IFERROR(VLOOKUP($B1344,[4]库存报告使用数据!$A$1:$D$65536,4,0),)</f>
        <v>0</v>
      </c>
      <c r="AM1344">
        <f>IFERROR(VLOOKUP($B1344,[4]库存报告使用数据!$A$1:$E$65536,5,0),)</f>
        <v>0</v>
      </c>
      <c r="AN1344" s="20" t="str">
        <f t="shared" si="350"/>
        <v/>
      </c>
      <c r="AO1344" s="20" t="str">
        <f t="shared" si="351"/>
        <v/>
      </c>
      <c r="AP1344" s="20" t="str">
        <f t="shared" si="352"/>
        <v/>
      </c>
      <c r="AQ1344" s="20" t="str">
        <f t="shared" si="353"/>
        <v/>
      </c>
      <c r="AR1344" s="32">
        <f t="shared" si="354"/>
        <v>0</v>
      </c>
      <c r="AS1344" s="32">
        <f t="shared" si="355"/>
        <v>0</v>
      </c>
      <c r="AT1344" s="32">
        <f t="shared" si="356"/>
        <v>0</v>
      </c>
      <c r="AU1344" s="28" t="str">
        <f t="shared" si="357"/>
        <v>库存为0</v>
      </c>
      <c r="AV1344" s="34" t="str">
        <f>IFERROR(时间!$B$4+AU1344,"上周无销量")</f>
        <v>上周无销量</v>
      </c>
    </row>
    <row r="1345" spans="1:48">
      <c r="A1345" s="18" t="s">
        <v>1390</v>
      </c>
      <c r="B1345" t="str">
        <f>VLOOKUP(A1345,'[1]sku-asin（子）'!$A:$B,2,0)</f>
        <v>B075ZQYQH1</v>
      </c>
      <c r="C1345" t="str">
        <f>VLOOKUP(A1345,'[1]子sku-父sku'!$A:$B,2,0)</f>
        <v>SCF-EUC01</v>
      </c>
      <c r="D1345" s="28">
        <f>IFERROR(VLOOKUP(A1345,[2]库存报告使用数据处理!$A:$C,3,0),0)</f>
        <v>0</v>
      </c>
      <c r="E1345" s="28">
        <f>IFERROR(VLOOKUP(A1345,[2]库存报告使用数据处理!$A:$D,4,0),0)</f>
        <v>0</v>
      </c>
      <c r="F1345" s="28">
        <f>IFERROR(VLOOKUP(A1345,[2]库存报告使用数据处理!$A:$E,5,0),0)</f>
        <v>0</v>
      </c>
      <c r="G1345" s="28">
        <f>IFERROR(VLOOKUP(A1345,[2]库存报告使用数据处理!$A:$F,6,0),0)</f>
        <v>2</v>
      </c>
      <c r="H1345" s="29">
        <f>IFERROR(VLOOKUP(A1345,[2]库存报告使用数据处理!$A:$G,7,0),0)</f>
        <v>6</v>
      </c>
      <c r="I1345">
        <f>IFERROR(VLOOKUP(A1345,[5]数据处理!$A:$B,2,0),0)</f>
        <v>0</v>
      </c>
      <c r="J1345" s="30">
        <f>IFERROR(VLOOKUP(A1345,[5]数据处理!$A:$D,4,0),0)</f>
        <v>0</v>
      </c>
      <c r="K1345" s="30">
        <f>IFERROR(VLOOKUP(A1345,[5]数据处理!$A:$E,5,0),0)</f>
        <v>0</v>
      </c>
      <c r="L1345" s="30">
        <f>IFERROR(VLOOKUP(A1345,[5]数据处理!$A:$G,7,0),0)</f>
        <v>0</v>
      </c>
      <c r="M1345">
        <f t="shared" si="341"/>
        <v>0</v>
      </c>
      <c r="N1345">
        <f>IFERROR(VLOOKUP(A1345,[5]数据处理!$A:$C,3,0),0)</f>
        <v>0</v>
      </c>
      <c r="O1345">
        <f>IFERROR(VLOOKUP($A1345,[5]数据处理!$A:$N,14,0),0)</f>
        <v>0</v>
      </c>
      <c r="P1345">
        <f>IFERROR(VLOOKUP($A1345,[3]库存报告使用数据!$A$1:$B$65536,2,0),"")</f>
        <v>0</v>
      </c>
      <c r="Q1345">
        <f>IFERROR(VLOOKUP($A1345,[3]库存报告使用数据!$A$1:$E$65536,5,0),"")</f>
        <v>0</v>
      </c>
      <c r="R1345">
        <f>IFERROR(VLOOKUP($A1345,[3]库存报告使用数据!$A$1:$H$65536,8,0),"")</f>
        <v>0</v>
      </c>
      <c r="S1345">
        <f>IFERROR(VLOOKUP($A1345,[3]库存报告使用数据!$A$1:$K$65536,11,0),"")</f>
        <v>6797</v>
      </c>
      <c r="T1345">
        <f>IFERROR(VLOOKUP($A1345,[3]库存报告使用数据!$A$1:$C$65536,3,0),"")</f>
        <v>0</v>
      </c>
      <c r="U1345">
        <f>IFERROR(VLOOKUP($A1345,[3]库存报告使用数据!$A$1:$F$65536,6,0),"")</f>
        <v>0</v>
      </c>
      <c r="V1345">
        <f>IFERROR(VLOOKUP($A1345,[3]库存报告使用数据!$A$1:$I$65536,9,0),"")</f>
        <v>0</v>
      </c>
      <c r="W1345">
        <f>IFERROR(VLOOKUP($A1345,[3]库存报告使用数据!$A$1:$L$65536,12,0),"")</f>
        <v>9</v>
      </c>
      <c r="X1345" s="20" t="str">
        <f t="shared" si="342"/>
        <v/>
      </c>
      <c r="Y1345" s="20" t="str">
        <f t="shared" si="343"/>
        <v/>
      </c>
      <c r="Z1345" s="20" t="str">
        <f t="shared" si="344"/>
        <v/>
      </c>
      <c r="AA1345" s="20">
        <f t="shared" si="345"/>
        <v>0.00132411357952038</v>
      </c>
      <c r="AB1345">
        <f>IFERROR(VLOOKUP($A1345,[3]库存报告使用数据!$A$1:$D$65536,4,0),"")</f>
        <v>0</v>
      </c>
      <c r="AC1345">
        <f>IFERROR(VLOOKUP($A1345,[3]库存报告使用数据!$A$1:$G$65536,7,0),"")</f>
        <v>0</v>
      </c>
      <c r="AD1345">
        <f>IFERROR(VLOOKUP($A1345,[3]库存报告使用数据!$A$1:$J$65536,10,0),"")</f>
        <v>0</v>
      </c>
      <c r="AE1345">
        <f>IFERROR(VLOOKUP($A1345,[3]库存报告使用数据!$A$1:$M$65536,13,0),"")</f>
        <v>0.82</v>
      </c>
      <c r="AF1345" s="20" t="str">
        <f t="shared" si="346"/>
        <v/>
      </c>
      <c r="AG1345" s="20" t="str">
        <f t="shared" si="347"/>
        <v/>
      </c>
      <c r="AH1345" s="20" t="str">
        <f t="shared" si="348"/>
        <v/>
      </c>
      <c r="AI1345" s="20">
        <f t="shared" si="349"/>
        <v>0.0683333333333333</v>
      </c>
      <c r="AJ1345">
        <f>IFERROR(VLOOKUP($B1345,[4]库存报告使用数据!$A$1:$B$65536,2,0),0)</f>
        <v>0</v>
      </c>
      <c r="AK1345">
        <f>IFERROR(VLOOKUP($B1345,[4]库存报告使用数据!$A$1:$C$65536,3,0),)</f>
        <v>0</v>
      </c>
      <c r="AL1345">
        <f>IFERROR(VLOOKUP($B1345,[4]库存报告使用数据!$A$1:$D$65536,4,0),)</f>
        <v>0</v>
      </c>
      <c r="AM1345">
        <f>IFERROR(VLOOKUP($B1345,[4]库存报告使用数据!$A$1:$E$65536,5,0),)</f>
        <v>35</v>
      </c>
      <c r="AN1345" s="20" t="str">
        <f t="shared" si="350"/>
        <v/>
      </c>
      <c r="AO1345" s="20" t="str">
        <f t="shared" si="351"/>
        <v/>
      </c>
      <c r="AP1345" s="20" t="str">
        <f t="shared" si="352"/>
        <v/>
      </c>
      <c r="AQ1345" s="20">
        <f t="shared" si="353"/>
        <v>0.0571428571428571</v>
      </c>
      <c r="AR1345" s="32">
        <f t="shared" si="354"/>
        <v>0</v>
      </c>
      <c r="AS1345" s="32">
        <f t="shared" si="355"/>
        <v>0</v>
      </c>
      <c r="AT1345" s="32">
        <f t="shared" si="356"/>
        <v>0</v>
      </c>
      <c r="AU1345" s="28" t="str">
        <f t="shared" si="357"/>
        <v>库存为0</v>
      </c>
      <c r="AV1345" s="34" t="str">
        <f>IFERROR(时间!$B$4+AU1345,"上周无销量")</f>
        <v>上周无销量</v>
      </c>
    </row>
    <row r="1346" spans="1:48">
      <c r="A1346" s="18" t="s">
        <v>1391</v>
      </c>
      <c r="B1346" t="str">
        <f>VLOOKUP(A1346,'[1]sku-asin（子）'!$A:$B,2,0)</f>
        <v>B075ZR5Q7D</v>
      </c>
      <c r="C1346" t="str">
        <f>VLOOKUP(A1346,'[1]子sku-父sku'!$A:$B,2,0)</f>
        <v>SCF-EUC01</v>
      </c>
      <c r="D1346" s="28">
        <f>IFERROR(VLOOKUP(A1346,[2]库存报告使用数据处理!$A:$C,3,0),0)</f>
        <v>0</v>
      </c>
      <c r="E1346" s="28">
        <f>IFERROR(VLOOKUP(A1346,[2]库存报告使用数据处理!$A:$D,4,0),0)</f>
        <v>0</v>
      </c>
      <c r="F1346" s="28">
        <f>IFERROR(VLOOKUP(A1346,[2]库存报告使用数据处理!$A:$E,5,0),0)</f>
        <v>0</v>
      </c>
      <c r="G1346" s="28">
        <f>IFERROR(VLOOKUP(A1346,[2]库存报告使用数据处理!$A:$F,6,0),0)</f>
        <v>1</v>
      </c>
      <c r="H1346" s="29">
        <f>IFERROR(VLOOKUP(A1346,[2]库存报告使用数据处理!$A:$G,7,0),0)</f>
        <v>6</v>
      </c>
      <c r="I1346">
        <f>IFERROR(VLOOKUP(A1346,[5]数据处理!$A:$B,2,0),0)</f>
        <v>0</v>
      </c>
      <c r="J1346" s="30">
        <f>IFERROR(VLOOKUP(A1346,[5]数据处理!$A:$D,4,0),0)</f>
        <v>0</v>
      </c>
      <c r="K1346" s="30">
        <f>IFERROR(VLOOKUP(A1346,[5]数据处理!$A:$E,5,0),0)</f>
        <v>0</v>
      </c>
      <c r="L1346" s="30">
        <f>IFERROR(VLOOKUP(A1346,[5]数据处理!$A:$G,7,0),0)</f>
        <v>0</v>
      </c>
      <c r="M1346">
        <f t="shared" si="341"/>
        <v>0</v>
      </c>
      <c r="N1346">
        <f>IFERROR(VLOOKUP(A1346,[5]数据处理!$A:$C,3,0),0)</f>
        <v>0</v>
      </c>
      <c r="O1346">
        <f>IFERROR(VLOOKUP($A1346,[5]数据处理!$A:$N,14,0),0)</f>
        <v>0</v>
      </c>
      <c r="P1346">
        <f>IFERROR(VLOOKUP($A1346,[3]库存报告使用数据!$A$1:$B$65536,2,0),"")</f>
        <v>0</v>
      </c>
      <c r="Q1346">
        <f>IFERROR(VLOOKUP($A1346,[3]库存报告使用数据!$A$1:$E$65536,5,0),"")</f>
        <v>0</v>
      </c>
      <c r="R1346">
        <f>IFERROR(VLOOKUP($A1346,[3]库存报告使用数据!$A$1:$H$65536,8,0),"")</f>
        <v>0</v>
      </c>
      <c r="S1346">
        <f>IFERROR(VLOOKUP($A1346,[3]库存报告使用数据!$A$1:$K$65536,11,0),"")</f>
        <v>6754</v>
      </c>
      <c r="T1346">
        <f>IFERROR(VLOOKUP($A1346,[3]库存报告使用数据!$A$1:$C$65536,3,0),"")</f>
        <v>0</v>
      </c>
      <c r="U1346">
        <f>IFERROR(VLOOKUP($A1346,[3]库存报告使用数据!$A$1:$F$65536,6,0),"")</f>
        <v>0</v>
      </c>
      <c r="V1346">
        <f>IFERROR(VLOOKUP($A1346,[3]库存报告使用数据!$A$1:$I$65536,9,0),"")</f>
        <v>0</v>
      </c>
      <c r="W1346">
        <f>IFERROR(VLOOKUP($A1346,[3]库存报告使用数据!$A$1:$L$65536,12,0),"")</f>
        <v>8</v>
      </c>
      <c r="X1346" s="20" t="str">
        <f t="shared" si="342"/>
        <v/>
      </c>
      <c r="Y1346" s="20" t="str">
        <f t="shared" si="343"/>
        <v/>
      </c>
      <c r="Z1346" s="20" t="str">
        <f t="shared" si="344"/>
        <v/>
      </c>
      <c r="AA1346" s="20">
        <f t="shared" si="345"/>
        <v>0.00118448326917382</v>
      </c>
      <c r="AB1346">
        <f>IFERROR(VLOOKUP($A1346,[3]库存报告使用数据!$A$1:$D$65536,4,0),"")</f>
        <v>0</v>
      </c>
      <c r="AC1346">
        <f>IFERROR(VLOOKUP($A1346,[3]库存报告使用数据!$A$1:$G$65536,7,0),"")</f>
        <v>0</v>
      </c>
      <c r="AD1346">
        <f>IFERROR(VLOOKUP($A1346,[3]库存报告使用数据!$A$1:$J$65536,10,0),"")</f>
        <v>0</v>
      </c>
      <c r="AE1346">
        <f>IFERROR(VLOOKUP($A1346,[3]库存报告使用数据!$A$1:$M$65536,13,0),"")</f>
        <v>1.15</v>
      </c>
      <c r="AF1346" s="20" t="str">
        <f t="shared" si="346"/>
        <v/>
      </c>
      <c r="AG1346" s="20" t="str">
        <f t="shared" si="347"/>
        <v/>
      </c>
      <c r="AH1346" s="20" t="str">
        <f t="shared" si="348"/>
        <v/>
      </c>
      <c r="AI1346" s="20">
        <f t="shared" si="349"/>
        <v>0.191666666666667</v>
      </c>
      <c r="AJ1346">
        <f>IFERROR(VLOOKUP($B1346,[4]库存报告使用数据!$A$1:$B$65536,2,0),0)</f>
        <v>0</v>
      </c>
      <c r="AK1346">
        <f>IFERROR(VLOOKUP($B1346,[4]库存报告使用数据!$A$1:$C$65536,3,0),)</f>
        <v>0</v>
      </c>
      <c r="AL1346">
        <f>IFERROR(VLOOKUP($B1346,[4]库存报告使用数据!$A$1:$D$65536,4,0),)</f>
        <v>0</v>
      </c>
      <c r="AM1346">
        <f>IFERROR(VLOOKUP($B1346,[4]库存报告使用数据!$A$1:$E$65536,5,0),)</f>
        <v>11</v>
      </c>
      <c r="AN1346" s="20" t="str">
        <f t="shared" si="350"/>
        <v/>
      </c>
      <c r="AO1346" s="20" t="str">
        <f t="shared" si="351"/>
        <v/>
      </c>
      <c r="AP1346" s="20" t="str">
        <f t="shared" si="352"/>
        <v/>
      </c>
      <c r="AQ1346" s="20">
        <f t="shared" si="353"/>
        <v>0.0909090909090909</v>
      </c>
      <c r="AR1346" s="32">
        <f t="shared" si="354"/>
        <v>0</v>
      </c>
      <c r="AS1346" s="32">
        <f t="shared" si="355"/>
        <v>0</v>
      </c>
      <c r="AT1346" s="32">
        <f t="shared" si="356"/>
        <v>0</v>
      </c>
      <c r="AU1346" s="28" t="str">
        <f t="shared" si="357"/>
        <v>库存为0</v>
      </c>
      <c r="AV1346" s="34" t="str">
        <f>IFERROR(时间!$B$4+AU1346,"上周无销量")</f>
        <v>上周无销量</v>
      </c>
    </row>
    <row r="1347" spans="1:48">
      <c r="A1347" s="18" t="s">
        <v>1392</v>
      </c>
      <c r="B1347" t="str">
        <f>VLOOKUP(A1347,'[1]sku-asin（子）'!$A:$B,2,0)</f>
        <v>B01HGFEEFI</v>
      </c>
      <c r="C1347" t="str">
        <f>VLOOKUP(A1347,'[1]子sku-父sku'!$A:$B,2,0)</f>
        <v>SJ-BS-ZZN204</v>
      </c>
      <c r="D1347" s="28">
        <f>IFERROR(VLOOKUP(A1347,[2]库存报告使用数据处理!$A:$C,3,0),0)</f>
        <v>0</v>
      </c>
      <c r="E1347" s="28">
        <f>IFERROR(VLOOKUP(A1347,[2]库存报告使用数据处理!$A:$D,4,0),0)</f>
        <v>0</v>
      </c>
      <c r="F1347" s="28">
        <f>IFERROR(VLOOKUP(A1347,[2]库存报告使用数据处理!$A:$E,5,0),0)</f>
        <v>0</v>
      </c>
      <c r="G1347" s="28">
        <f>IFERROR(VLOOKUP(A1347,[2]库存报告使用数据处理!$A:$F,6,0),0)</f>
        <v>0</v>
      </c>
      <c r="H1347" s="29">
        <f>IFERROR(VLOOKUP(A1347,[2]库存报告使用数据处理!$A:$G,7,0),0)</f>
        <v>0</v>
      </c>
      <c r="I1347">
        <f>IFERROR(VLOOKUP(A1347,[5]数据处理!$A:$B,2,0),0)</f>
        <v>0</v>
      </c>
      <c r="J1347" s="30">
        <f>IFERROR(VLOOKUP(A1347,[5]数据处理!$A:$D,4,0),0)</f>
        <v>0</v>
      </c>
      <c r="K1347" s="30">
        <f>IFERROR(VLOOKUP(A1347,[5]数据处理!$A:$E,5,0),0)</f>
        <v>0</v>
      </c>
      <c r="L1347" s="30">
        <f>IFERROR(VLOOKUP(A1347,[5]数据处理!$A:$G,7,0),0)</f>
        <v>0</v>
      </c>
      <c r="M1347">
        <f t="shared" si="341"/>
        <v>0</v>
      </c>
      <c r="N1347">
        <f>IFERROR(VLOOKUP(A1347,[5]数据处理!$A:$C,3,0),0)</f>
        <v>0</v>
      </c>
      <c r="O1347">
        <f>IFERROR(VLOOKUP($A1347,[5]数据处理!$A:$N,14,0),0)</f>
        <v>0</v>
      </c>
      <c r="P1347" t="str">
        <f>IFERROR(VLOOKUP($A1347,[3]库存报告使用数据!$A$1:$B$65536,2,0),"")</f>
        <v/>
      </c>
      <c r="Q1347" t="str">
        <f>IFERROR(VLOOKUP($A1347,[3]库存报告使用数据!$A$1:$E$65536,5,0),"")</f>
        <v/>
      </c>
      <c r="R1347" t="str">
        <f>IFERROR(VLOOKUP($A1347,[3]库存报告使用数据!$A$1:$H$65536,8,0),"")</f>
        <v/>
      </c>
      <c r="S1347" t="str">
        <f>IFERROR(VLOOKUP($A1347,[3]库存报告使用数据!$A$1:$K$65536,11,0),"")</f>
        <v/>
      </c>
      <c r="T1347" t="str">
        <f>IFERROR(VLOOKUP($A1347,[3]库存报告使用数据!$A$1:$C$65536,3,0),"")</f>
        <v/>
      </c>
      <c r="U1347" t="str">
        <f>IFERROR(VLOOKUP($A1347,[3]库存报告使用数据!$A$1:$F$65536,6,0),"")</f>
        <v/>
      </c>
      <c r="V1347" t="str">
        <f>IFERROR(VLOOKUP($A1347,[3]库存报告使用数据!$A$1:$I$65536,9,0),"")</f>
        <v/>
      </c>
      <c r="W1347" t="str">
        <f>IFERROR(VLOOKUP($A1347,[3]库存报告使用数据!$A$1:$L$65536,12,0),"")</f>
        <v/>
      </c>
      <c r="X1347" s="20" t="str">
        <f t="shared" si="342"/>
        <v/>
      </c>
      <c r="Y1347" s="20" t="str">
        <f t="shared" si="343"/>
        <v/>
      </c>
      <c r="Z1347" s="20" t="str">
        <f t="shared" si="344"/>
        <v/>
      </c>
      <c r="AA1347" s="20" t="str">
        <f t="shared" si="345"/>
        <v/>
      </c>
      <c r="AB1347" t="str">
        <f>IFERROR(VLOOKUP($A1347,[3]库存报告使用数据!$A$1:$D$65536,4,0),"")</f>
        <v/>
      </c>
      <c r="AC1347" t="str">
        <f>IFERROR(VLOOKUP($A1347,[3]库存报告使用数据!$A$1:$G$65536,7,0),"")</f>
        <v/>
      </c>
      <c r="AD1347" t="str">
        <f>IFERROR(VLOOKUP($A1347,[3]库存报告使用数据!$A$1:$J$65536,10,0),"")</f>
        <v/>
      </c>
      <c r="AE1347" t="str">
        <f>IFERROR(VLOOKUP($A1347,[3]库存报告使用数据!$A$1:$M$65536,13,0),"")</f>
        <v/>
      </c>
      <c r="AF1347" s="20" t="str">
        <f t="shared" si="346"/>
        <v/>
      </c>
      <c r="AG1347" s="20" t="str">
        <f t="shared" si="347"/>
        <v/>
      </c>
      <c r="AH1347" s="20" t="str">
        <f t="shared" si="348"/>
        <v/>
      </c>
      <c r="AI1347" s="20" t="str">
        <f t="shared" si="349"/>
        <v/>
      </c>
      <c r="AJ1347">
        <f>IFERROR(VLOOKUP($B1347,[4]库存报告使用数据!$A$1:$B$65536,2,0),0)</f>
        <v>0</v>
      </c>
      <c r="AK1347">
        <f>IFERROR(VLOOKUP($B1347,[4]库存报告使用数据!$A$1:$C$65536,3,0),)</f>
        <v>0</v>
      </c>
      <c r="AL1347">
        <f>IFERROR(VLOOKUP($B1347,[4]库存报告使用数据!$A$1:$D$65536,4,0),)</f>
        <v>0</v>
      </c>
      <c r="AM1347">
        <f>IFERROR(VLOOKUP($B1347,[4]库存报告使用数据!$A$1:$E$65536,5,0),)</f>
        <v>0</v>
      </c>
      <c r="AN1347" s="20" t="str">
        <f t="shared" si="350"/>
        <v/>
      </c>
      <c r="AO1347" s="20" t="str">
        <f t="shared" si="351"/>
        <v/>
      </c>
      <c r="AP1347" s="20" t="str">
        <f t="shared" si="352"/>
        <v/>
      </c>
      <c r="AQ1347" s="20" t="str">
        <f t="shared" si="353"/>
        <v/>
      </c>
      <c r="AR1347" s="32">
        <f t="shared" si="354"/>
        <v>0</v>
      </c>
      <c r="AS1347" s="32">
        <f t="shared" si="355"/>
        <v>0</v>
      </c>
      <c r="AT1347" s="32">
        <f t="shared" si="356"/>
        <v>0</v>
      </c>
      <c r="AU1347" s="28" t="str">
        <f t="shared" si="357"/>
        <v>库存为0</v>
      </c>
      <c r="AV1347" s="34" t="str">
        <f>IFERROR(时间!$B$4+AU1347,"上周无销量")</f>
        <v>上周无销量</v>
      </c>
    </row>
    <row r="1348" spans="1:48">
      <c r="A1348" s="18" t="s">
        <v>1393</v>
      </c>
      <c r="B1348" t="str">
        <f>VLOOKUP(A1348,'[1]sku-asin（子）'!$A:$B,2,0)</f>
        <v>B078NLNLRQ</v>
      </c>
      <c r="C1348" t="str">
        <f>VLOOKUP(A1348,'[1]子sku-父sku'!$A:$B,2,0)</f>
        <v>TX-55554</v>
      </c>
      <c r="D1348" s="28">
        <f>IFERROR(VLOOKUP(A1348,[2]库存报告使用数据处理!$A:$C,3,0),0)</f>
        <v>0</v>
      </c>
      <c r="E1348" s="28">
        <f>IFERROR(VLOOKUP(A1348,[2]库存报告使用数据处理!$A:$D,4,0),0)</f>
        <v>0</v>
      </c>
      <c r="F1348" s="28">
        <f>IFERROR(VLOOKUP(A1348,[2]库存报告使用数据处理!$A:$E,5,0),0)</f>
        <v>0</v>
      </c>
      <c r="G1348" s="28">
        <f>IFERROR(VLOOKUP(A1348,[2]库存报告使用数据处理!$A:$F,6,0),0)</f>
        <v>0</v>
      </c>
      <c r="H1348" s="29">
        <f>IFERROR(VLOOKUP(A1348,[2]库存报告使用数据处理!$A:$G,7,0),0)</f>
        <v>0</v>
      </c>
      <c r="I1348">
        <f>IFERROR(VLOOKUP(A1348,[5]数据处理!$A:$B,2,0),0)</f>
        <v>9</v>
      </c>
      <c r="J1348" s="30">
        <f>IFERROR(VLOOKUP(A1348,[5]数据处理!$A:$D,4,0),0)</f>
        <v>0</v>
      </c>
      <c r="K1348" s="30">
        <f>IFERROR(VLOOKUP(A1348,[5]数据处理!$A:$E,5,0),0)</f>
        <v>0</v>
      </c>
      <c r="L1348" s="30">
        <f>IFERROR(VLOOKUP(A1348,[5]数据处理!$A:$G,7,0),0)</f>
        <v>0</v>
      </c>
      <c r="M1348">
        <f t="shared" si="341"/>
        <v>9</v>
      </c>
      <c r="N1348">
        <f>IFERROR(VLOOKUP(A1348,[5]数据处理!$A:$C,3,0),0)</f>
        <v>0</v>
      </c>
      <c r="O1348">
        <f>IFERROR(VLOOKUP($A1348,[5]数据处理!$A:$N,14,0),0)</f>
        <v>3</v>
      </c>
      <c r="P1348">
        <f>IFERROR(VLOOKUP($A1348,[3]库存报告使用数据!$A$1:$B$65536,2,0),"")</f>
        <v>8</v>
      </c>
      <c r="Q1348">
        <f>IFERROR(VLOOKUP($A1348,[3]库存报告使用数据!$A$1:$E$65536,5,0),"")</f>
        <v>3</v>
      </c>
      <c r="R1348">
        <f>IFERROR(VLOOKUP($A1348,[3]库存报告使用数据!$A$1:$H$65536,8,0),"")</f>
        <v>0</v>
      </c>
      <c r="S1348">
        <f>IFERROR(VLOOKUP($A1348,[3]库存报告使用数据!$A$1:$K$65536,11,0),"")</f>
        <v>40</v>
      </c>
      <c r="T1348">
        <f>IFERROR(VLOOKUP($A1348,[3]库存报告使用数据!$A$1:$C$65536,3,0),"")</f>
        <v>0</v>
      </c>
      <c r="U1348">
        <f>IFERROR(VLOOKUP($A1348,[3]库存报告使用数据!$A$1:$F$65536,6,0),"")</f>
        <v>0</v>
      </c>
      <c r="V1348">
        <f>IFERROR(VLOOKUP($A1348,[3]库存报告使用数据!$A$1:$I$65536,9,0),"")</f>
        <v>0</v>
      </c>
      <c r="W1348">
        <f>IFERROR(VLOOKUP($A1348,[3]库存报告使用数据!$A$1:$L$65536,12,0),"")</f>
        <v>0</v>
      </c>
      <c r="X1348" s="20">
        <f t="shared" si="342"/>
        <v>0</v>
      </c>
      <c r="Y1348" s="20">
        <f t="shared" si="343"/>
        <v>0</v>
      </c>
      <c r="Z1348" s="20" t="str">
        <f t="shared" si="344"/>
        <v/>
      </c>
      <c r="AA1348" s="20">
        <f t="shared" si="345"/>
        <v>0</v>
      </c>
      <c r="AB1348">
        <f>IFERROR(VLOOKUP($A1348,[3]库存报告使用数据!$A$1:$D$65536,4,0),"")</f>
        <v>0</v>
      </c>
      <c r="AC1348">
        <f>IFERROR(VLOOKUP($A1348,[3]库存报告使用数据!$A$1:$G$65536,7,0),"")</f>
        <v>0</v>
      </c>
      <c r="AD1348">
        <f>IFERROR(VLOOKUP($A1348,[3]库存报告使用数据!$A$1:$J$65536,10,0),"")</f>
        <v>0</v>
      </c>
      <c r="AE1348">
        <f>IFERROR(VLOOKUP($A1348,[3]库存报告使用数据!$A$1:$M$65536,13,0),"")</f>
        <v>0</v>
      </c>
      <c r="AF1348" s="20" t="str">
        <f t="shared" si="346"/>
        <v/>
      </c>
      <c r="AG1348" s="20" t="str">
        <f t="shared" si="347"/>
        <v/>
      </c>
      <c r="AH1348" s="20" t="str">
        <f t="shared" si="348"/>
        <v/>
      </c>
      <c r="AI1348" s="20" t="str">
        <f t="shared" si="349"/>
        <v/>
      </c>
      <c r="AJ1348">
        <f>IFERROR(VLOOKUP($B1348,[4]库存报告使用数据!$A$1:$B$65536,2,0),0)</f>
        <v>2</v>
      </c>
      <c r="AK1348">
        <f>IFERROR(VLOOKUP($B1348,[4]库存报告使用数据!$A$1:$C$65536,3,0),)</f>
        <v>0</v>
      </c>
      <c r="AL1348">
        <f>IFERROR(VLOOKUP($B1348,[4]库存报告使用数据!$A$1:$D$65536,4,0),)</f>
        <v>0</v>
      </c>
      <c r="AM1348">
        <f>IFERROR(VLOOKUP($B1348,[4]库存报告使用数据!$A$1:$E$65536,5,0),)</f>
        <v>0</v>
      </c>
      <c r="AN1348" s="20">
        <f t="shared" si="350"/>
        <v>0</v>
      </c>
      <c r="AO1348" s="20" t="str">
        <f t="shared" si="351"/>
        <v/>
      </c>
      <c r="AP1348" s="20" t="str">
        <f t="shared" si="352"/>
        <v/>
      </c>
      <c r="AQ1348" s="20" t="str">
        <f t="shared" si="353"/>
        <v/>
      </c>
      <c r="AR1348" s="32">
        <f t="shared" si="354"/>
        <v>0</v>
      </c>
      <c r="AS1348" s="32">
        <f t="shared" si="355"/>
        <v>0</v>
      </c>
      <c r="AT1348" s="32">
        <f t="shared" si="356"/>
        <v>9</v>
      </c>
      <c r="AU1348" s="28" t="str">
        <f t="shared" si="357"/>
        <v>库存为9</v>
      </c>
      <c r="AV1348" s="34" t="str">
        <f>IFERROR(时间!$B$4+AU1348,"上周无销量")</f>
        <v>上周无销量</v>
      </c>
    </row>
    <row r="1349" spans="1:48">
      <c r="A1349" s="18" t="s">
        <v>1394</v>
      </c>
      <c r="B1349" t="str">
        <f>VLOOKUP(A1349,'[1]sku-asin（子）'!$A:$B,2,0)</f>
        <v>B078NMXNKC</v>
      </c>
      <c r="C1349" t="str">
        <f>VLOOKUP(A1349,'[1]子sku-父sku'!$A:$B,2,0)</f>
        <v>TX-55554</v>
      </c>
      <c r="D1349" s="28">
        <f>IFERROR(VLOOKUP(A1349,[2]库存报告使用数据处理!$A:$C,3,0),0)</f>
        <v>0</v>
      </c>
      <c r="E1349" s="28">
        <f>IFERROR(VLOOKUP(A1349,[2]库存报告使用数据处理!$A:$D,4,0),0)</f>
        <v>0</v>
      </c>
      <c r="F1349" s="28">
        <f>IFERROR(VLOOKUP(A1349,[2]库存报告使用数据处理!$A:$E,5,0),0)</f>
        <v>0</v>
      </c>
      <c r="G1349" s="28">
        <f>IFERROR(VLOOKUP(A1349,[2]库存报告使用数据处理!$A:$F,6,0),0)</f>
        <v>0</v>
      </c>
      <c r="H1349" s="29">
        <f>IFERROR(VLOOKUP(A1349,[2]库存报告使用数据处理!$A:$G,7,0),0)</f>
        <v>0</v>
      </c>
      <c r="I1349">
        <f>IFERROR(VLOOKUP(A1349,[5]数据处理!$A:$B,2,0),0)</f>
        <v>5</v>
      </c>
      <c r="J1349" s="30">
        <f>IFERROR(VLOOKUP(A1349,[5]数据处理!$A:$D,4,0),0)</f>
        <v>0</v>
      </c>
      <c r="K1349" s="30">
        <f>IFERROR(VLOOKUP(A1349,[5]数据处理!$A:$E,5,0),0)</f>
        <v>0</v>
      </c>
      <c r="L1349" s="30">
        <f>IFERROR(VLOOKUP(A1349,[5]数据处理!$A:$G,7,0),0)</f>
        <v>0</v>
      </c>
      <c r="M1349">
        <f t="shared" si="341"/>
        <v>5</v>
      </c>
      <c r="N1349">
        <f>IFERROR(VLOOKUP(A1349,[5]数据处理!$A:$C,3,0),0)</f>
        <v>0</v>
      </c>
      <c r="O1349">
        <f>IFERROR(VLOOKUP($A1349,[5]数据处理!$A:$N,14,0),0)</f>
        <v>0</v>
      </c>
      <c r="P1349">
        <f>IFERROR(VLOOKUP($A1349,[3]库存报告使用数据!$A$1:$B$65536,2,0),"")</f>
        <v>12</v>
      </c>
      <c r="Q1349">
        <f>IFERROR(VLOOKUP($A1349,[3]库存报告使用数据!$A$1:$E$65536,5,0),"")</f>
        <v>31</v>
      </c>
      <c r="R1349">
        <f>IFERROR(VLOOKUP($A1349,[3]库存报告使用数据!$A$1:$H$65536,8,0),"")</f>
        <v>6</v>
      </c>
      <c r="S1349">
        <f>IFERROR(VLOOKUP($A1349,[3]库存报告使用数据!$A$1:$K$65536,11,0),"")</f>
        <v>55</v>
      </c>
      <c r="T1349">
        <f>IFERROR(VLOOKUP($A1349,[3]库存报告使用数据!$A$1:$C$65536,3,0),"")</f>
        <v>0</v>
      </c>
      <c r="U1349">
        <f>IFERROR(VLOOKUP($A1349,[3]库存报告使用数据!$A$1:$F$65536,6,0),"")</f>
        <v>0</v>
      </c>
      <c r="V1349">
        <f>IFERROR(VLOOKUP($A1349,[3]库存报告使用数据!$A$1:$I$65536,9,0),"")</f>
        <v>0</v>
      </c>
      <c r="W1349">
        <f>IFERROR(VLOOKUP($A1349,[3]库存报告使用数据!$A$1:$L$65536,12,0),"")</f>
        <v>0</v>
      </c>
      <c r="X1349" s="20">
        <f t="shared" si="342"/>
        <v>0</v>
      </c>
      <c r="Y1349" s="20">
        <f t="shared" si="343"/>
        <v>0</v>
      </c>
      <c r="Z1349" s="20">
        <f t="shared" si="344"/>
        <v>0</v>
      </c>
      <c r="AA1349" s="20">
        <f t="shared" si="345"/>
        <v>0</v>
      </c>
      <c r="AB1349">
        <f>IFERROR(VLOOKUP($A1349,[3]库存报告使用数据!$A$1:$D$65536,4,0),"")</f>
        <v>0</v>
      </c>
      <c r="AC1349">
        <f>IFERROR(VLOOKUP($A1349,[3]库存报告使用数据!$A$1:$G$65536,7,0),"")</f>
        <v>0</v>
      </c>
      <c r="AD1349">
        <f>IFERROR(VLOOKUP($A1349,[3]库存报告使用数据!$A$1:$J$65536,10,0),"")</f>
        <v>0</v>
      </c>
      <c r="AE1349">
        <f>IFERROR(VLOOKUP($A1349,[3]库存报告使用数据!$A$1:$M$65536,13,0),"")</f>
        <v>0</v>
      </c>
      <c r="AF1349" s="20" t="str">
        <f t="shared" si="346"/>
        <v/>
      </c>
      <c r="AG1349" s="20" t="str">
        <f t="shared" si="347"/>
        <v/>
      </c>
      <c r="AH1349" s="20" t="str">
        <f t="shared" si="348"/>
        <v/>
      </c>
      <c r="AI1349" s="20" t="str">
        <f t="shared" si="349"/>
        <v/>
      </c>
      <c r="AJ1349">
        <f>IFERROR(VLOOKUP($B1349,[4]库存报告使用数据!$A$1:$B$65536,2,0),0)</f>
        <v>0</v>
      </c>
      <c r="AK1349">
        <f>IFERROR(VLOOKUP($B1349,[4]库存报告使用数据!$A$1:$C$65536,3,0),)</f>
        <v>0</v>
      </c>
      <c r="AL1349">
        <f>IFERROR(VLOOKUP($B1349,[4]库存报告使用数据!$A$1:$D$65536,4,0),)</f>
        <v>0</v>
      </c>
      <c r="AM1349">
        <f>IFERROR(VLOOKUP($B1349,[4]库存报告使用数据!$A$1:$E$65536,5,0),)</f>
        <v>0</v>
      </c>
      <c r="AN1349" s="20" t="str">
        <f t="shared" si="350"/>
        <v/>
      </c>
      <c r="AO1349" s="20" t="str">
        <f t="shared" si="351"/>
        <v/>
      </c>
      <c r="AP1349" s="20" t="str">
        <f t="shared" si="352"/>
        <v/>
      </c>
      <c r="AQ1349" s="20" t="str">
        <f t="shared" si="353"/>
        <v/>
      </c>
      <c r="AR1349" s="32">
        <f t="shared" si="354"/>
        <v>0</v>
      </c>
      <c r="AS1349" s="32">
        <f t="shared" si="355"/>
        <v>0</v>
      </c>
      <c r="AT1349" s="32">
        <f t="shared" si="356"/>
        <v>5</v>
      </c>
      <c r="AU1349" s="28" t="str">
        <f t="shared" si="357"/>
        <v>库存为5</v>
      </c>
      <c r="AV1349" s="34" t="str">
        <f>IFERROR(时间!$B$4+AU1349,"上周无销量")</f>
        <v>上周无销量</v>
      </c>
    </row>
    <row r="1350" spans="1:48">
      <c r="A1350" s="18" t="s">
        <v>1395</v>
      </c>
      <c r="B1350" t="str">
        <f>VLOOKUP(A1350,'[1]sku-asin（子）'!$A:$B,2,0)</f>
        <v>B078NLWQHR</v>
      </c>
      <c r="C1350" t="str">
        <f>VLOOKUP(A1350,'[1]子sku-父sku'!$A:$B,2,0)</f>
        <v>TX-55554</v>
      </c>
      <c r="D1350" s="28">
        <f>IFERROR(VLOOKUP(A1350,[2]库存报告使用数据处理!$A:$C,3,0),0)</f>
        <v>0</v>
      </c>
      <c r="E1350" s="28">
        <f>IFERROR(VLOOKUP(A1350,[2]库存报告使用数据处理!$A:$D,4,0),0)</f>
        <v>0</v>
      </c>
      <c r="F1350" s="28">
        <f>IFERROR(VLOOKUP(A1350,[2]库存报告使用数据处理!$A:$E,5,0),0)</f>
        <v>0</v>
      </c>
      <c r="G1350" s="28">
        <f>IFERROR(VLOOKUP(A1350,[2]库存报告使用数据处理!$A:$F,6,0),0)</f>
        <v>0</v>
      </c>
      <c r="H1350" s="29">
        <f>IFERROR(VLOOKUP(A1350,[2]库存报告使用数据处理!$A:$G,7,0),0)</f>
        <v>0</v>
      </c>
      <c r="I1350">
        <f>IFERROR(VLOOKUP(A1350,[5]数据处理!$A:$B,2,0),0)</f>
        <v>9</v>
      </c>
      <c r="J1350" s="30">
        <f>IFERROR(VLOOKUP(A1350,[5]数据处理!$A:$D,4,0),0)</f>
        <v>0</v>
      </c>
      <c r="K1350" s="30">
        <f>IFERROR(VLOOKUP(A1350,[5]数据处理!$A:$E,5,0),0)</f>
        <v>0</v>
      </c>
      <c r="L1350" s="30">
        <f>IFERROR(VLOOKUP(A1350,[5]数据处理!$A:$G,7,0),0)</f>
        <v>0</v>
      </c>
      <c r="M1350">
        <f t="shared" ref="M1350:M1413" si="358">SUM(I1350:L1350)</f>
        <v>9</v>
      </c>
      <c r="N1350">
        <f>IFERROR(VLOOKUP(A1350,[5]数据处理!$A:$C,3,0),0)</f>
        <v>0</v>
      </c>
      <c r="O1350">
        <f>IFERROR(VLOOKUP($A1350,[5]数据处理!$A:$N,14,0),0)</f>
        <v>4</v>
      </c>
      <c r="P1350">
        <f>IFERROR(VLOOKUP($A1350,[3]库存报告使用数据!$A$1:$B$65536,2,0),"")</f>
        <v>12</v>
      </c>
      <c r="Q1350">
        <f>IFERROR(VLOOKUP($A1350,[3]库存报告使用数据!$A$1:$E$65536,5,0),"")</f>
        <v>3</v>
      </c>
      <c r="R1350">
        <f>IFERROR(VLOOKUP($A1350,[3]库存报告使用数据!$A$1:$H$65536,8,0),"")</f>
        <v>36</v>
      </c>
      <c r="S1350">
        <f>IFERROR(VLOOKUP($A1350,[3]库存报告使用数据!$A$1:$K$65536,11,0),"")</f>
        <v>101</v>
      </c>
      <c r="T1350">
        <f>IFERROR(VLOOKUP($A1350,[3]库存报告使用数据!$A$1:$C$65536,3,0),"")</f>
        <v>0</v>
      </c>
      <c r="U1350">
        <f>IFERROR(VLOOKUP($A1350,[3]库存报告使用数据!$A$1:$F$65536,6,0),"")</f>
        <v>0</v>
      </c>
      <c r="V1350">
        <f>IFERROR(VLOOKUP($A1350,[3]库存报告使用数据!$A$1:$I$65536,9,0),"")</f>
        <v>0</v>
      </c>
      <c r="W1350">
        <f>IFERROR(VLOOKUP($A1350,[3]库存报告使用数据!$A$1:$L$65536,12,0),"")</f>
        <v>0</v>
      </c>
      <c r="X1350" s="20">
        <f t="shared" ref="X1350:X1413" si="359">IFERROR(T1350/P1350,"")</f>
        <v>0</v>
      </c>
      <c r="Y1350" s="20">
        <f t="shared" ref="Y1350:Y1413" si="360">IFERROR(U1350/Q1350,"")</f>
        <v>0</v>
      </c>
      <c r="Z1350" s="20">
        <f t="shared" ref="Z1350:Z1413" si="361">IFERROR(V1350/R1350,"")</f>
        <v>0</v>
      </c>
      <c r="AA1350" s="20">
        <f t="shared" ref="AA1350:AA1413" si="362">IFERROR(W1350/S1350,"")</f>
        <v>0</v>
      </c>
      <c r="AB1350">
        <f>IFERROR(VLOOKUP($A1350,[3]库存报告使用数据!$A$1:$D$65536,4,0),"")</f>
        <v>0</v>
      </c>
      <c r="AC1350">
        <f>IFERROR(VLOOKUP($A1350,[3]库存报告使用数据!$A$1:$G$65536,7,0),"")</f>
        <v>0</v>
      </c>
      <c r="AD1350">
        <f>IFERROR(VLOOKUP($A1350,[3]库存报告使用数据!$A$1:$J$65536,10,0),"")</f>
        <v>0</v>
      </c>
      <c r="AE1350">
        <f>IFERROR(VLOOKUP($A1350,[3]库存报告使用数据!$A$1:$M$65536,13,0),"")</f>
        <v>0</v>
      </c>
      <c r="AF1350" s="20" t="str">
        <f t="shared" ref="AF1350:AF1413" si="363">IF(OR(AB1350="",AB1350=0),"",IF(AND(D1350*$H1350=0,AB1350&gt;0),"无销售广告费为"&amp;AB1350,IFERROR(AB1350/(D1350*$H1350),0)))</f>
        <v/>
      </c>
      <c r="AG1350" s="20" t="str">
        <f t="shared" ref="AG1350:AG1413" si="364">IF(OR(AC1350="",AC1350=0),"",IF(AND(E1350*$H1350=0,AC1350&gt;0),"无销售广告费为"&amp;AC1350,IFERROR(AC1350/(E1350*$H1350),0)))</f>
        <v/>
      </c>
      <c r="AH1350" s="20" t="str">
        <f t="shared" ref="AH1350:AH1413" si="365">IF(OR(AD1350="",AD1350=0),"",IF(AND(F1350*$H1350=0,AD1350&gt;0),"无销售广告费为"&amp;AD1350,IFERROR(AD1350/(F1350*$H1350),0)))</f>
        <v/>
      </c>
      <c r="AI1350" s="20" t="str">
        <f t="shared" ref="AI1350:AI1413" si="366">IF(OR(AE1350="",AE1350=0),"",IF(AND(G1350*$H1350=0,AE1350&gt;0),"无销售广告费为"&amp;AE1350,IFERROR(AE1350/(G1350*$H1350),0)))</f>
        <v/>
      </c>
      <c r="AJ1350">
        <f>IFERROR(VLOOKUP($B1350,[4]库存报告使用数据!$A$1:$B$65536,2,0),0)</f>
        <v>0</v>
      </c>
      <c r="AK1350">
        <f>IFERROR(VLOOKUP($B1350,[4]库存报告使用数据!$A$1:$C$65536,3,0),)</f>
        <v>0</v>
      </c>
      <c r="AL1350">
        <f>IFERROR(VLOOKUP($B1350,[4]库存报告使用数据!$A$1:$D$65536,4,0),)</f>
        <v>0</v>
      </c>
      <c r="AM1350">
        <f>IFERROR(VLOOKUP($B1350,[4]库存报告使用数据!$A$1:$E$65536,5,0),)</f>
        <v>0</v>
      </c>
      <c r="AN1350" s="20" t="str">
        <f t="shared" ref="AN1350:AN1413" si="367">IFERROR(D1350/AJ1350,"")</f>
        <v/>
      </c>
      <c r="AO1350" s="20" t="str">
        <f t="shared" ref="AO1350:AO1413" si="368">IFERROR(E1350/AK1350,"")</f>
        <v/>
      </c>
      <c r="AP1350" s="20" t="str">
        <f t="shared" ref="AP1350:AP1413" si="369">IFERROR(F1350/AL1350,"")</f>
        <v/>
      </c>
      <c r="AQ1350" s="20" t="str">
        <f t="shared" ref="AQ1350:AQ1413" si="370">IFERROR(G1350/AM1350,"")</f>
        <v/>
      </c>
      <c r="AR1350" s="32">
        <f t="shared" ref="AR1350:AR1413" si="371">IFERROR(D1350/7,"")</f>
        <v>0</v>
      </c>
      <c r="AS1350" s="32">
        <f t="shared" ref="AS1350:AS1413" si="372">IF(AR1350="","上周无销量",60*AR1350)</f>
        <v>0</v>
      </c>
      <c r="AT1350" s="32">
        <f t="shared" ref="AT1350:AT1413" si="373">IF(AS1350="上周无销量","上周无销量/总库存"&amp;M1350,M1350-AS1350)</f>
        <v>9</v>
      </c>
      <c r="AU1350" s="28" t="str">
        <f t="shared" ref="AU1350:AU1413" si="374">IF(AR1350="","库存为"&amp;M1350,IF(AS1350=0,"库存为"&amp;M1350,INT(M1350/AR1350)))</f>
        <v>库存为9</v>
      </c>
      <c r="AV1350" s="34" t="str">
        <f>IFERROR(时间!$B$4+AU1350,"上周无销量")</f>
        <v>上周无销量</v>
      </c>
    </row>
    <row r="1351" spans="1:48">
      <c r="A1351" s="18" t="s">
        <v>1396</v>
      </c>
      <c r="B1351" t="str">
        <f>VLOOKUP(A1351,'[1]sku-asin（子）'!$A:$B,2,0)</f>
        <v>B078NC743L</v>
      </c>
      <c r="C1351" t="str">
        <f>VLOOKUP(A1351,'[1]子sku-父sku'!$A:$B,2,0)</f>
        <v>TX-55554</v>
      </c>
      <c r="D1351" s="28">
        <f>IFERROR(VLOOKUP(A1351,[2]库存报告使用数据处理!$A:$C,3,0),0)</f>
        <v>0</v>
      </c>
      <c r="E1351" s="28">
        <f>IFERROR(VLOOKUP(A1351,[2]库存报告使用数据处理!$A:$D,4,0),0)</f>
        <v>0</v>
      </c>
      <c r="F1351" s="28">
        <f>IFERROR(VLOOKUP(A1351,[2]库存报告使用数据处理!$A:$E,5,0),0)</f>
        <v>0</v>
      </c>
      <c r="G1351" s="28">
        <f>IFERROR(VLOOKUP(A1351,[2]库存报告使用数据处理!$A:$F,6,0),0)</f>
        <v>0</v>
      </c>
      <c r="H1351" s="29">
        <f>IFERROR(VLOOKUP(A1351,[2]库存报告使用数据处理!$A:$G,7,0),0)</f>
        <v>0</v>
      </c>
      <c r="I1351">
        <f>IFERROR(VLOOKUP(A1351,[5]数据处理!$A:$B,2,0),0)</f>
        <v>10</v>
      </c>
      <c r="J1351" s="30">
        <f>IFERROR(VLOOKUP(A1351,[5]数据处理!$A:$D,4,0),0)</f>
        <v>0</v>
      </c>
      <c r="K1351" s="30">
        <f>IFERROR(VLOOKUP(A1351,[5]数据处理!$A:$E,5,0),0)</f>
        <v>0</v>
      </c>
      <c r="L1351" s="30">
        <f>IFERROR(VLOOKUP(A1351,[5]数据处理!$A:$G,7,0),0)</f>
        <v>0</v>
      </c>
      <c r="M1351">
        <f t="shared" si="358"/>
        <v>10</v>
      </c>
      <c r="N1351">
        <f>IFERROR(VLOOKUP(A1351,[5]数据处理!$A:$C,3,0),0)</f>
        <v>0</v>
      </c>
      <c r="O1351">
        <f>IFERROR(VLOOKUP($A1351,[5]数据处理!$A:$N,14,0),0)</f>
        <v>5</v>
      </c>
      <c r="P1351">
        <f>IFERROR(VLOOKUP($A1351,[3]库存报告使用数据!$A$1:$B$65536,2,0),"")</f>
        <v>906</v>
      </c>
      <c r="Q1351">
        <f>IFERROR(VLOOKUP($A1351,[3]库存报告使用数据!$A$1:$E$65536,5,0),"")</f>
        <v>254</v>
      </c>
      <c r="R1351">
        <f>IFERROR(VLOOKUP($A1351,[3]库存报告使用数据!$A$1:$H$65536,8,0),"")</f>
        <v>34</v>
      </c>
      <c r="S1351">
        <f>IFERROR(VLOOKUP($A1351,[3]库存报告使用数据!$A$1:$K$65536,11,0),"")</f>
        <v>89</v>
      </c>
      <c r="T1351">
        <f>IFERROR(VLOOKUP($A1351,[3]库存报告使用数据!$A$1:$C$65536,3,0),"")</f>
        <v>0</v>
      </c>
      <c r="U1351">
        <f>IFERROR(VLOOKUP($A1351,[3]库存报告使用数据!$A$1:$F$65536,6,0),"")</f>
        <v>0</v>
      </c>
      <c r="V1351">
        <f>IFERROR(VLOOKUP($A1351,[3]库存报告使用数据!$A$1:$I$65536,9,0),"")</f>
        <v>0</v>
      </c>
      <c r="W1351">
        <f>IFERROR(VLOOKUP($A1351,[3]库存报告使用数据!$A$1:$L$65536,12,0),"")</f>
        <v>0</v>
      </c>
      <c r="X1351" s="20">
        <f t="shared" si="359"/>
        <v>0</v>
      </c>
      <c r="Y1351" s="20">
        <f t="shared" si="360"/>
        <v>0</v>
      </c>
      <c r="Z1351" s="20">
        <f t="shared" si="361"/>
        <v>0</v>
      </c>
      <c r="AA1351" s="20">
        <f t="shared" si="362"/>
        <v>0</v>
      </c>
      <c r="AB1351">
        <f>IFERROR(VLOOKUP($A1351,[3]库存报告使用数据!$A$1:$D$65536,4,0),"")</f>
        <v>0</v>
      </c>
      <c r="AC1351">
        <f>IFERROR(VLOOKUP($A1351,[3]库存报告使用数据!$A$1:$G$65536,7,0),"")</f>
        <v>0</v>
      </c>
      <c r="AD1351">
        <f>IFERROR(VLOOKUP($A1351,[3]库存报告使用数据!$A$1:$J$65536,10,0),"")</f>
        <v>0</v>
      </c>
      <c r="AE1351">
        <f>IFERROR(VLOOKUP($A1351,[3]库存报告使用数据!$A$1:$M$65536,13,0),"")</f>
        <v>0</v>
      </c>
      <c r="AF1351" s="20" t="str">
        <f t="shared" si="363"/>
        <v/>
      </c>
      <c r="AG1351" s="20" t="str">
        <f t="shared" si="364"/>
        <v/>
      </c>
      <c r="AH1351" s="20" t="str">
        <f t="shared" si="365"/>
        <v/>
      </c>
      <c r="AI1351" s="20" t="str">
        <f t="shared" si="366"/>
        <v/>
      </c>
      <c r="AJ1351">
        <f>IFERROR(VLOOKUP($B1351,[4]库存报告使用数据!$A$1:$B$65536,2,0),0)</f>
        <v>0</v>
      </c>
      <c r="AK1351">
        <f>IFERROR(VLOOKUP($B1351,[4]库存报告使用数据!$A$1:$C$65536,3,0),)</f>
        <v>1</v>
      </c>
      <c r="AL1351">
        <f>IFERROR(VLOOKUP($B1351,[4]库存报告使用数据!$A$1:$D$65536,4,0),)</f>
        <v>0</v>
      </c>
      <c r="AM1351">
        <f>IFERROR(VLOOKUP($B1351,[4]库存报告使用数据!$A$1:$E$65536,5,0),)</f>
        <v>0</v>
      </c>
      <c r="AN1351" s="20" t="str">
        <f t="shared" si="367"/>
        <v/>
      </c>
      <c r="AO1351" s="20">
        <f t="shared" si="368"/>
        <v>0</v>
      </c>
      <c r="AP1351" s="20" t="str">
        <f t="shared" si="369"/>
        <v/>
      </c>
      <c r="AQ1351" s="20" t="str">
        <f t="shared" si="370"/>
        <v/>
      </c>
      <c r="AR1351" s="32">
        <f t="shared" si="371"/>
        <v>0</v>
      </c>
      <c r="AS1351" s="32">
        <f t="shared" si="372"/>
        <v>0</v>
      </c>
      <c r="AT1351" s="32">
        <f t="shared" si="373"/>
        <v>10</v>
      </c>
      <c r="AU1351" s="28" t="str">
        <f t="shared" si="374"/>
        <v>库存为10</v>
      </c>
      <c r="AV1351" s="34" t="str">
        <f>IFERROR(时间!$B$4+AU1351,"上周无销量")</f>
        <v>上周无销量</v>
      </c>
    </row>
    <row r="1352" spans="1:48">
      <c r="A1352" s="18" t="s">
        <v>1397</v>
      </c>
      <c r="B1352" t="str">
        <f>VLOOKUP(A1352,'[1]sku-asin（子）'!$A:$B,2,0)</f>
        <v>B078NMR4X3</v>
      </c>
      <c r="C1352" t="str">
        <f>VLOOKUP(A1352,'[1]子sku-父sku'!$A:$B,2,0)</f>
        <v>TX-55554</v>
      </c>
      <c r="D1352" s="28">
        <f>IFERROR(VLOOKUP(A1352,[2]库存报告使用数据处理!$A:$C,3,0),0)</f>
        <v>0</v>
      </c>
      <c r="E1352" s="28">
        <f>IFERROR(VLOOKUP(A1352,[2]库存报告使用数据处理!$A:$D,4,0),0)</f>
        <v>0</v>
      </c>
      <c r="F1352" s="28">
        <f>IFERROR(VLOOKUP(A1352,[2]库存报告使用数据处理!$A:$E,5,0),0)</f>
        <v>0</v>
      </c>
      <c r="G1352" s="28">
        <f>IFERROR(VLOOKUP(A1352,[2]库存报告使用数据处理!$A:$F,6,0),0)</f>
        <v>0</v>
      </c>
      <c r="H1352" s="29">
        <f>IFERROR(VLOOKUP(A1352,[2]库存报告使用数据处理!$A:$G,7,0),0)</f>
        <v>0</v>
      </c>
      <c r="I1352">
        <f>IFERROR(VLOOKUP(A1352,[5]数据处理!$A:$B,2,0),0)</f>
        <v>9</v>
      </c>
      <c r="J1352" s="30">
        <f>IFERROR(VLOOKUP(A1352,[5]数据处理!$A:$D,4,0),0)</f>
        <v>0</v>
      </c>
      <c r="K1352" s="30">
        <f>IFERROR(VLOOKUP(A1352,[5]数据处理!$A:$E,5,0),0)</f>
        <v>0</v>
      </c>
      <c r="L1352" s="30">
        <f>IFERROR(VLOOKUP(A1352,[5]数据处理!$A:$G,7,0),0)</f>
        <v>0</v>
      </c>
      <c r="M1352">
        <f t="shared" si="358"/>
        <v>9</v>
      </c>
      <c r="N1352">
        <f>IFERROR(VLOOKUP(A1352,[5]数据处理!$A:$C,3,0),0)</f>
        <v>0</v>
      </c>
      <c r="O1352">
        <f>IFERROR(VLOOKUP($A1352,[5]数据处理!$A:$N,14,0),0)</f>
        <v>3</v>
      </c>
      <c r="P1352">
        <f>IFERROR(VLOOKUP($A1352,[3]库存报告使用数据!$A$1:$B$65536,2,0),"")</f>
        <v>1928</v>
      </c>
      <c r="Q1352">
        <f>IFERROR(VLOOKUP($A1352,[3]库存报告使用数据!$A$1:$E$65536,5,0),"")</f>
        <v>698</v>
      </c>
      <c r="R1352">
        <f>IFERROR(VLOOKUP($A1352,[3]库存报告使用数据!$A$1:$H$65536,8,0),"")</f>
        <v>711</v>
      </c>
      <c r="S1352">
        <f>IFERROR(VLOOKUP($A1352,[3]库存报告使用数据!$A$1:$K$65536,11,0),"")</f>
        <v>688</v>
      </c>
      <c r="T1352">
        <f>IFERROR(VLOOKUP($A1352,[3]库存报告使用数据!$A$1:$C$65536,3,0),"")</f>
        <v>0</v>
      </c>
      <c r="U1352">
        <f>IFERROR(VLOOKUP($A1352,[3]库存报告使用数据!$A$1:$F$65536,6,0),"")</f>
        <v>0</v>
      </c>
      <c r="V1352">
        <f>IFERROR(VLOOKUP($A1352,[3]库存报告使用数据!$A$1:$I$65536,9,0),"")</f>
        <v>0</v>
      </c>
      <c r="W1352">
        <f>IFERROR(VLOOKUP($A1352,[3]库存报告使用数据!$A$1:$L$65536,12,0),"")</f>
        <v>0</v>
      </c>
      <c r="X1352" s="20">
        <f t="shared" si="359"/>
        <v>0</v>
      </c>
      <c r="Y1352" s="20">
        <f t="shared" si="360"/>
        <v>0</v>
      </c>
      <c r="Z1352" s="20">
        <f t="shared" si="361"/>
        <v>0</v>
      </c>
      <c r="AA1352" s="20">
        <f t="shared" si="362"/>
        <v>0</v>
      </c>
      <c r="AB1352">
        <f>IFERROR(VLOOKUP($A1352,[3]库存报告使用数据!$A$1:$D$65536,4,0),"")</f>
        <v>0</v>
      </c>
      <c r="AC1352">
        <f>IFERROR(VLOOKUP($A1352,[3]库存报告使用数据!$A$1:$G$65536,7,0),"")</f>
        <v>0</v>
      </c>
      <c r="AD1352">
        <f>IFERROR(VLOOKUP($A1352,[3]库存报告使用数据!$A$1:$J$65536,10,0),"")</f>
        <v>0</v>
      </c>
      <c r="AE1352">
        <f>IFERROR(VLOOKUP($A1352,[3]库存报告使用数据!$A$1:$M$65536,13,0),"")</f>
        <v>0</v>
      </c>
      <c r="AF1352" s="20" t="str">
        <f t="shared" si="363"/>
        <v/>
      </c>
      <c r="AG1352" s="20" t="str">
        <f t="shared" si="364"/>
        <v/>
      </c>
      <c r="AH1352" s="20" t="str">
        <f t="shared" si="365"/>
        <v/>
      </c>
      <c r="AI1352" s="20" t="str">
        <f t="shared" si="366"/>
        <v/>
      </c>
      <c r="AJ1352">
        <f>IFERROR(VLOOKUP($B1352,[4]库存报告使用数据!$A$1:$B$65536,2,0),0)</f>
        <v>0</v>
      </c>
      <c r="AK1352">
        <f>IFERROR(VLOOKUP($B1352,[4]库存报告使用数据!$A$1:$C$65536,3,0),)</f>
        <v>0</v>
      </c>
      <c r="AL1352">
        <f>IFERROR(VLOOKUP($B1352,[4]库存报告使用数据!$A$1:$D$65536,4,0),)</f>
        <v>0</v>
      </c>
      <c r="AM1352">
        <f>IFERROR(VLOOKUP($B1352,[4]库存报告使用数据!$A$1:$E$65536,5,0),)</f>
        <v>0</v>
      </c>
      <c r="AN1352" s="20" t="str">
        <f t="shared" si="367"/>
        <v/>
      </c>
      <c r="AO1352" s="20" t="str">
        <f t="shared" si="368"/>
        <v/>
      </c>
      <c r="AP1352" s="20" t="str">
        <f t="shared" si="369"/>
        <v/>
      </c>
      <c r="AQ1352" s="20" t="str">
        <f t="shared" si="370"/>
        <v/>
      </c>
      <c r="AR1352" s="32">
        <f t="shared" si="371"/>
        <v>0</v>
      </c>
      <c r="AS1352" s="32">
        <f t="shared" si="372"/>
        <v>0</v>
      </c>
      <c r="AT1352" s="32">
        <f t="shared" si="373"/>
        <v>9</v>
      </c>
      <c r="AU1352" s="28" t="str">
        <f t="shared" si="374"/>
        <v>库存为9</v>
      </c>
      <c r="AV1352" s="34" t="str">
        <f>IFERROR(时间!$B$4+AU1352,"上周无销量")</f>
        <v>上周无销量</v>
      </c>
    </row>
    <row r="1353" spans="1:48">
      <c r="A1353" s="18" t="s">
        <v>1398</v>
      </c>
      <c r="B1353" t="str">
        <f>VLOOKUP(A1353,'[1]sku-asin（子）'!$A:$B,2,0)</f>
        <v>B078NK245X</v>
      </c>
      <c r="C1353" t="str">
        <f>VLOOKUP(A1353,'[1]子sku-父sku'!$A:$B,2,0)</f>
        <v>TX-55554</v>
      </c>
      <c r="D1353" s="28">
        <f>IFERROR(VLOOKUP(A1353,[2]库存报告使用数据处理!$A:$C,3,0),0)</f>
        <v>0</v>
      </c>
      <c r="E1353" s="28">
        <f>IFERROR(VLOOKUP(A1353,[2]库存报告使用数据处理!$A:$D,4,0),0)</f>
        <v>0</v>
      </c>
      <c r="F1353" s="28">
        <f>IFERROR(VLOOKUP(A1353,[2]库存报告使用数据处理!$A:$E,5,0),0)</f>
        <v>0</v>
      </c>
      <c r="G1353" s="28">
        <f>IFERROR(VLOOKUP(A1353,[2]库存报告使用数据处理!$A:$F,6,0),0)</f>
        <v>1</v>
      </c>
      <c r="H1353" s="29">
        <f>IFERROR(VLOOKUP(A1353,[2]库存报告使用数据处理!$A:$G,7,0),0)</f>
        <v>8.9</v>
      </c>
      <c r="I1353">
        <f>IFERROR(VLOOKUP(A1353,[5]数据处理!$A:$B,2,0),0)</f>
        <v>8</v>
      </c>
      <c r="J1353" s="30">
        <f>IFERROR(VLOOKUP(A1353,[5]数据处理!$A:$D,4,0),0)</f>
        <v>0</v>
      </c>
      <c r="K1353" s="30">
        <f>IFERROR(VLOOKUP(A1353,[5]数据处理!$A:$E,5,0),0)</f>
        <v>0</v>
      </c>
      <c r="L1353" s="30">
        <f>IFERROR(VLOOKUP(A1353,[5]数据处理!$A:$G,7,0),0)</f>
        <v>0</v>
      </c>
      <c r="M1353">
        <f t="shared" si="358"/>
        <v>8</v>
      </c>
      <c r="N1353">
        <f>IFERROR(VLOOKUP(A1353,[5]数据处理!$A:$C,3,0),0)</f>
        <v>0</v>
      </c>
      <c r="O1353">
        <f>IFERROR(VLOOKUP($A1353,[5]数据处理!$A:$N,14,0),0)</f>
        <v>2</v>
      </c>
      <c r="P1353">
        <f>IFERROR(VLOOKUP($A1353,[3]库存报告使用数据!$A$1:$B$65536,2,0),"")</f>
        <v>16</v>
      </c>
      <c r="Q1353">
        <f>IFERROR(VLOOKUP($A1353,[3]库存报告使用数据!$A$1:$E$65536,5,0),"")</f>
        <v>3</v>
      </c>
      <c r="R1353">
        <f>IFERROR(VLOOKUP($A1353,[3]库存报告使用数据!$A$1:$H$65536,8,0),"")</f>
        <v>1</v>
      </c>
      <c r="S1353">
        <f>IFERROR(VLOOKUP($A1353,[3]库存报告使用数据!$A$1:$K$65536,11,0),"")</f>
        <v>53</v>
      </c>
      <c r="T1353">
        <f>IFERROR(VLOOKUP($A1353,[3]库存报告使用数据!$A$1:$C$65536,3,0),"")</f>
        <v>0</v>
      </c>
      <c r="U1353">
        <f>IFERROR(VLOOKUP($A1353,[3]库存报告使用数据!$A$1:$F$65536,6,0),"")</f>
        <v>0</v>
      </c>
      <c r="V1353">
        <f>IFERROR(VLOOKUP($A1353,[3]库存报告使用数据!$A$1:$I$65536,9,0),"")</f>
        <v>0</v>
      </c>
      <c r="W1353">
        <f>IFERROR(VLOOKUP($A1353,[3]库存报告使用数据!$A$1:$L$65536,12,0),"")</f>
        <v>0</v>
      </c>
      <c r="X1353" s="20">
        <f t="shared" si="359"/>
        <v>0</v>
      </c>
      <c r="Y1353" s="20">
        <f t="shared" si="360"/>
        <v>0</v>
      </c>
      <c r="Z1353" s="20">
        <f t="shared" si="361"/>
        <v>0</v>
      </c>
      <c r="AA1353" s="20">
        <f t="shared" si="362"/>
        <v>0</v>
      </c>
      <c r="AB1353">
        <f>IFERROR(VLOOKUP($A1353,[3]库存报告使用数据!$A$1:$D$65536,4,0),"")</f>
        <v>0</v>
      </c>
      <c r="AC1353">
        <f>IFERROR(VLOOKUP($A1353,[3]库存报告使用数据!$A$1:$G$65536,7,0),"")</f>
        <v>0</v>
      </c>
      <c r="AD1353">
        <f>IFERROR(VLOOKUP($A1353,[3]库存报告使用数据!$A$1:$J$65536,10,0),"")</f>
        <v>0</v>
      </c>
      <c r="AE1353">
        <f>IFERROR(VLOOKUP($A1353,[3]库存报告使用数据!$A$1:$M$65536,13,0),"")</f>
        <v>0</v>
      </c>
      <c r="AF1353" s="20" t="str">
        <f t="shared" si="363"/>
        <v/>
      </c>
      <c r="AG1353" s="20" t="str">
        <f t="shared" si="364"/>
        <v/>
      </c>
      <c r="AH1353" s="20" t="str">
        <f t="shared" si="365"/>
        <v/>
      </c>
      <c r="AI1353" s="20" t="str">
        <f t="shared" si="366"/>
        <v/>
      </c>
      <c r="AJ1353">
        <f>IFERROR(VLOOKUP($B1353,[4]库存报告使用数据!$A$1:$B$65536,2,0),0)</f>
        <v>0</v>
      </c>
      <c r="AK1353">
        <f>IFERROR(VLOOKUP($B1353,[4]库存报告使用数据!$A$1:$C$65536,3,0),)</f>
        <v>0</v>
      </c>
      <c r="AL1353">
        <f>IFERROR(VLOOKUP($B1353,[4]库存报告使用数据!$A$1:$D$65536,4,0),)</f>
        <v>0</v>
      </c>
      <c r="AM1353">
        <f>IFERROR(VLOOKUP($B1353,[4]库存报告使用数据!$A$1:$E$65536,5,0),)</f>
        <v>1</v>
      </c>
      <c r="AN1353" s="20" t="str">
        <f t="shared" si="367"/>
        <v/>
      </c>
      <c r="AO1353" s="20" t="str">
        <f t="shared" si="368"/>
        <v/>
      </c>
      <c r="AP1353" s="20" t="str">
        <f t="shared" si="369"/>
        <v/>
      </c>
      <c r="AQ1353" s="20">
        <f t="shared" si="370"/>
        <v>1</v>
      </c>
      <c r="AR1353" s="32">
        <f t="shared" si="371"/>
        <v>0</v>
      </c>
      <c r="AS1353" s="32">
        <f t="shared" si="372"/>
        <v>0</v>
      </c>
      <c r="AT1353" s="32">
        <f t="shared" si="373"/>
        <v>8</v>
      </c>
      <c r="AU1353" s="28" t="str">
        <f t="shared" si="374"/>
        <v>库存为8</v>
      </c>
      <c r="AV1353" s="34" t="str">
        <f>IFERROR(时间!$B$4+AU1353,"上周无销量")</f>
        <v>上周无销量</v>
      </c>
    </row>
    <row r="1354" spans="1:48">
      <c r="A1354" s="18" t="s">
        <v>1399</v>
      </c>
      <c r="B1354" t="str">
        <f>VLOOKUP(A1354,'[1]sku-asin（子）'!$A:$B,2,0)</f>
        <v>B078NLM1VP</v>
      </c>
      <c r="C1354" t="str">
        <f>VLOOKUP(A1354,'[1]子sku-父sku'!$A:$B,2,0)</f>
        <v>TX-55554</v>
      </c>
      <c r="D1354" s="28">
        <f>IFERROR(VLOOKUP(A1354,[2]库存报告使用数据处理!$A:$C,3,0),0)</f>
        <v>0</v>
      </c>
      <c r="E1354" s="28">
        <f>IFERROR(VLOOKUP(A1354,[2]库存报告使用数据处理!$A:$D,4,0),0)</f>
        <v>0</v>
      </c>
      <c r="F1354" s="28">
        <f>IFERROR(VLOOKUP(A1354,[2]库存报告使用数据处理!$A:$E,5,0),0)</f>
        <v>0</v>
      </c>
      <c r="G1354" s="28">
        <f>IFERROR(VLOOKUP(A1354,[2]库存报告使用数据处理!$A:$F,6,0),0)</f>
        <v>0</v>
      </c>
      <c r="H1354" s="29">
        <f>IFERROR(VLOOKUP(A1354,[2]库存报告使用数据处理!$A:$G,7,0),0)</f>
        <v>0</v>
      </c>
      <c r="I1354">
        <f>IFERROR(VLOOKUP(A1354,[5]数据处理!$A:$B,2,0),0)</f>
        <v>9</v>
      </c>
      <c r="J1354" s="30">
        <f>IFERROR(VLOOKUP(A1354,[5]数据处理!$A:$D,4,0),0)</f>
        <v>0</v>
      </c>
      <c r="K1354" s="30">
        <f>IFERROR(VLOOKUP(A1354,[5]数据处理!$A:$E,5,0),0)</f>
        <v>0</v>
      </c>
      <c r="L1354" s="30">
        <f>IFERROR(VLOOKUP(A1354,[5]数据处理!$A:$G,7,0),0)</f>
        <v>0</v>
      </c>
      <c r="M1354">
        <f t="shared" si="358"/>
        <v>9</v>
      </c>
      <c r="N1354">
        <f>IFERROR(VLOOKUP(A1354,[5]数据处理!$A:$C,3,0),0)</f>
        <v>0</v>
      </c>
      <c r="O1354">
        <f>IFERROR(VLOOKUP($A1354,[5]数据处理!$A:$N,14,0),0)</f>
        <v>4</v>
      </c>
      <c r="P1354">
        <f>IFERROR(VLOOKUP($A1354,[3]库存报告使用数据!$A$1:$B$65536,2,0),"")</f>
        <v>20</v>
      </c>
      <c r="Q1354">
        <f>IFERROR(VLOOKUP($A1354,[3]库存报告使用数据!$A$1:$E$65536,5,0),"")</f>
        <v>2</v>
      </c>
      <c r="R1354">
        <f>IFERROR(VLOOKUP($A1354,[3]库存报告使用数据!$A$1:$H$65536,8,0),"")</f>
        <v>3</v>
      </c>
      <c r="S1354">
        <f>IFERROR(VLOOKUP($A1354,[3]库存报告使用数据!$A$1:$K$65536,11,0),"")</f>
        <v>7</v>
      </c>
      <c r="T1354">
        <f>IFERROR(VLOOKUP($A1354,[3]库存报告使用数据!$A$1:$C$65536,3,0),"")</f>
        <v>0</v>
      </c>
      <c r="U1354">
        <f>IFERROR(VLOOKUP($A1354,[3]库存报告使用数据!$A$1:$F$65536,6,0),"")</f>
        <v>0</v>
      </c>
      <c r="V1354">
        <f>IFERROR(VLOOKUP($A1354,[3]库存报告使用数据!$A$1:$I$65536,9,0),"")</f>
        <v>0</v>
      </c>
      <c r="W1354">
        <f>IFERROR(VLOOKUP($A1354,[3]库存报告使用数据!$A$1:$L$65536,12,0),"")</f>
        <v>0</v>
      </c>
      <c r="X1354" s="20">
        <f t="shared" si="359"/>
        <v>0</v>
      </c>
      <c r="Y1354" s="20">
        <f t="shared" si="360"/>
        <v>0</v>
      </c>
      <c r="Z1354" s="20">
        <f t="shared" si="361"/>
        <v>0</v>
      </c>
      <c r="AA1354" s="20">
        <f t="shared" si="362"/>
        <v>0</v>
      </c>
      <c r="AB1354">
        <f>IFERROR(VLOOKUP($A1354,[3]库存报告使用数据!$A$1:$D$65536,4,0),"")</f>
        <v>0</v>
      </c>
      <c r="AC1354">
        <f>IFERROR(VLOOKUP($A1354,[3]库存报告使用数据!$A$1:$G$65536,7,0),"")</f>
        <v>0</v>
      </c>
      <c r="AD1354">
        <f>IFERROR(VLOOKUP($A1354,[3]库存报告使用数据!$A$1:$J$65536,10,0),"")</f>
        <v>0</v>
      </c>
      <c r="AE1354">
        <f>IFERROR(VLOOKUP($A1354,[3]库存报告使用数据!$A$1:$M$65536,13,0),"")</f>
        <v>0</v>
      </c>
      <c r="AF1354" s="20" t="str">
        <f t="shared" si="363"/>
        <v/>
      </c>
      <c r="AG1354" s="20" t="str">
        <f t="shared" si="364"/>
        <v/>
      </c>
      <c r="AH1354" s="20" t="str">
        <f t="shared" si="365"/>
        <v/>
      </c>
      <c r="AI1354" s="20" t="str">
        <f t="shared" si="366"/>
        <v/>
      </c>
      <c r="AJ1354">
        <f>IFERROR(VLOOKUP($B1354,[4]库存报告使用数据!$A$1:$B$65536,2,0),0)</f>
        <v>0</v>
      </c>
      <c r="AK1354">
        <f>IFERROR(VLOOKUP($B1354,[4]库存报告使用数据!$A$1:$C$65536,3,0),)</f>
        <v>1</v>
      </c>
      <c r="AL1354">
        <f>IFERROR(VLOOKUP($B1354,[4]库存报告使用数据!$A$1:$D$65536,4,0),)</f>
        <v>0</v>
      </c>
      <c r="AM1354">
        <f>IFERROR(VLOOKUP($B1354,[4]库存报告使用数据!$A$1:$E$65536,5,0),)</f>
        <v>0</v>
      </c>
      <c r="AN1354" s="20" t="str">
        <f t="shared" si="367"/>
        <v/>
      </c>
      <c r="AO1354" s="20">
        <f t="shared" si="368"/>
        <v>0</v>
      </c>
      <c r="AP1354" s="20" t="str">
        <f t="shared" si="369"/>
        <v/>
      </c>
      <c r="AQ1354" s="20" t="str">
        <f t="shared" si="370"/>
        <v/>
      </c>
      <c r="AR1354" s="32">
        <f t="shared" si="371"/>
        <v>0</v>
      </c>
      <c r="AS1354" s="32">
        <f t="shared" si="372"/>
        <v>0</v>
      </c>
      <c r="AT1354" s="32">
        <f t="shared" si="373"/>
        <v>9</v>
      </c>
      <c r="AU1354" s="28" t="str">
        <f t="shared" si="374"/>
        <v>库存为9</v>
      </c>
      <c r="AV1354" s="34" t="str">
        <f>IFERROR(时间!$B$4+AU1354,"上周无销量")</f>
        <v>上周无销量</v>
      </c>
    </row>
    <row r="1355" spans="1:48">
      <c r="A1355" s="18" t="s">
        <v>1400</v>
      </c>
      <c r="B1355" t="str">
        <f>VLOOKUP(A1355,'[1]sku-asin（子）'!$A:$B,2,0)</f>
        <v>B078NLBWP9</v>
      </c>
      <c r="C1355" t="str">
        <f>VLOOKUP(A1355,'[1]子sku-父sku'!$A:$B,2,0)</f>
        <v>TX-55554</v>
      </c>
      <c r="D1355" s="28">
        <f>IFERROR(VLOOKUP(A1355,[2]库存报告使用数据处理!$A:$C,3,0),0)</f>
        <v>0</v>
      </c>
      <c r="E1355" s="28">
        <f>IFERROR(VLOOKUP(A1355,[2]库存报告使用数据处理!$A:$D,4,0),0)</f>
        <v>0</v>
      </c>
      <c r="F1355" s="28">
        <f>IFERROR(VLOOKUP(A1355,[2]库存报告使用数据处理!$A:$E,5,0),0)</f>
        <v>0</v>
      </c>
      <c r="G1355" s="28">
        <f>IFERROR(VLOOKUP(A1355,[2]库存报告使用数据处理!$A:$F,6,0),0)</f>
        <v>0</v>
      </c>
      <c r="H1355" s="29">
        <f>IFERROR(VLOOKUP(A1355,[2]库存报告使用数据处理!$A:$G,7,0),0)</f>
        <v>0</v>
      </c>
      <c r="I1355">
        <f>IFERROR(VLOOKUP(A1355,[5]数据处理!$A:$B,2,0),0)</f>
        <v>10</v>
      </c>
      <c r="J1355" s="30">
        <f>IFERROR(VLOOKUP(A1355,[5]数据处理!$A:$D,4,0),0)</f>
        <v>0</v>
      </c>
      <c r="K1355" s="30">
        <f>IFERROR(VLOOKUP(A1355,[5]数据处理!$A:$E,5,0),0)</f>
        <v>0</v>
      </c>
      <c r="L1355" s="30">
        <f>IFERROR(VLOOKUP(A1355,[5]数据处理!$A:$G,7,0),0)</f>
        <v>0</v>
      </c>
      <c r="M1355">
        <f t="shared" si="358"/>
        <v>10</v>
      </c>
      <c r="N1355">
        <f>IFERROR(VLOOKUP(A1355,[5]数据处理!$A:$C,3,0),0)</f>
        <v>0</v>
      </c>
      <c r="O1355">
        <f>IFERROR(VLOOKUP($A1355,[5]数据处理!$A:$N,14,0),0)</f>
        <v>5</v>
      </c>
      <c r="P1355">
        <f>IFERROR(VLOOKUP($A1355,[3]库存报告使用数据!$A$1:$B$65536,2,0),"")</f>
        <v>20</v>
      </c>
      <c r="Q1355">
        <f>IFERROR(VLOOKUP($A1355,[3]库存报告使用数据!$A$1:$E$65536,5,0),"")</f>
        <v>16</v>
      </c>
      <c r="R1355">
        <f>IFERROR(VLOOKUP($A1355,[3]库存报告使用数据!$A$1:$H$65536,8,0),"")</f>
        <v>29</v>
      </c>
      <c r="S1355">
        <f>IFERROR(VLOOKUP($A1355,[3]库存报告使用数据!$A$1:$K$65536,11,0),"")</f>
        <v>60</v>
      </c>
      <c r="T1355">
        <f>IFERROR(VLOOKUP($A1355,[3]库存报告使用数据!$A$1:$C$65536,3,0),"")</f>
        <v>0</v>
      </c>
      <c r="U1355">
        <f>IFERROR(VLOOKUP($A1355,[3]库存报告使用数据!$A$1:$F$65536,6,0),"")</f>
        <v>0</v>
      </c>
      <c r="V1355">
        <f>IFERROR(VLOOKUP($A1355,[3]库存报告使用数据!$A$1:$I$65536,9,0),"")</f>
        <v>0</v>
      </c>
      <c r="W1355">
        <f>IFERROR(VLOOKUP($A1355,[3]库存报告使用数据!$A$1:$L$65536,12,0),"")</f>
        <v>0</v>
      </c>
      <c r="X1355" s="20">
        <f t="shared" si="359"/>
        <v>0</v>
      </c>
      <c r="Y1355" s="20">
        <f t="shared" si="360"/>
        <v>0</v>
      </c>
      <c r="Z1355" s="20">
        <f t="shared" si="361"/>
        <v>0</v>
      </c>
      <c r="AA1355" s="20">
        <f t="shared" si="362"/>
        <v>0</v>
      </c>
      <c r="AB1355">
        <f>IFERROR(VLOOKUP($A1355,[3]库存报告使用数据!$A$1:$D$65536,4,0),"")</f>
        <v>0</v>
      </c>
      <c r="AC1355">
        <f>IFERROR(VLOOKUP($A1355,[3]库存报告使用数据!$A$1:$G$65536,7,0),"")</f>
        <v>0</v>
      </c>
      <c r="AD1355">
        <f>IFERROR(VLOOKUP($A1355,[3]库存报告使用数据!$A$1:$J$65536,10,0),"")</f>
        <v>0</v>
      </c>
      <c r="AE1355">
        <f>IFERROR(VLOOKUP($A1355,[3]库存报告使用数据!$A$1:$M$65536,13,0),"")</f>
        <v>0</v>
      </c>
      <c r="AF1355" s="20" t="str">
        <f t="shared" si="363"/>
        <v/>
      </c>
      <c r="AG1355" s="20" t="str">
        <f t="shared" si="364"/>
        <v/>
      </c>
      <c r="AH1355" s="20" t="str">
        <f t="shared" si="365"/>
        <v/>
      </c>
      <c r="AI1355" s="20" t="str">
        <f t="shared" si="366"/>
        <v/>
      </c>
      <c r="AJ1355">
        <f>IFERROR(VLOOKUP($B1355,[4]库存报告使用数据!$A$1:$B$65536,2,0),0)</f>
        <v>0</v>
      </c>
      <c r="AK1355">
        <f>IFERROR(VLOOKUP($B1355,[4]库存报告使用数据!$A$1:$C$65536,3,0),)</f>
        <v>0</v>
      </c>
      <c r="AL1355">
        <f>IFERROR(VLOOKUP($B1355,[4]库存报告使用数据!$A$1:$D$65536,4,0),)</f>
        <v>0</v>
      </c>
      <c r="AM1355">
        <f>IFERROR(VLOOKUP($B1355,[4]库存报告使用数据!$A$1:$E$65536,5,0),)</f>
        <v>0</v>
      </c>
      <c r="AN1355" s="20" t="str">
        <f t="shared" si="367"/>
        <v/>
      </c>
      <c r="AO1355" s="20" t="str">
        <f t="shared" si="368"/>
        <v/>
      </c>
      <c r="AP1355" s="20" t="str">
        <f t="shared" si="369"/>
        <v/>
      </c>
      <c r="AQ1355" s="20" t="str">
        <f t="shared" si="370"/>
        <v/>
      </c>
      <c r="AR1355" s="32">
        <f t="shared" si="371"/>
        <v>0</v>
      </c>
      <c r="AS1355" s="32">
        <f t="shared" si="372"/>
        <v>0</v>
      </c>
      <c r="AT1355" s="32">
        <f t="shared" si="373"/>
        <v>10</v>
      </c>
      <c r="AU1355" s="28" t="str">
        <f t="shared" si="374"/>
        <v>库存为10</v>
      </c>
      <c r="AV1355" s="34" t="str">
        <f>IFERROR(时间!$B$4+AU1355,"上周无销量")</f>
        <v>上周无销量</v>
      </c>
    </row>
    <row r="1356" spans="1:48">
      <c r="A1356" s="18" t="s">
        <v>1401</v>
      </c>
      <c r="B1356" t="str">
        <f>VLOOKUP(A1356,'[1]sku-asin（子）'!$A:$B,2,0)</f>
        <v>B078NLC9JW</v>
      </c>
      <c r="C1356" t="str">
        <f>VLOOKUP(A1356,'[1]子sku-父sku'!$A:$B,2,0)</f>
        <v>TX-55554</v>
      </c>
      <c r="D1356" s="28">
        <f>IFERROR(VLOOKUP(A1356,[2]库存报告使用数据处理!$A:$C,3,0),0)</f>
        <v>0</v>
      </c>
      <c r="E1356" s="28">
        <f>IFERROR(VLOOKUP(A1356,[2]库存报告使用数据处理!$A:$D,4,0),0)</f>
        <v>0</v>
      </c>
      <c r="F1356" s="28">
        <f>IFERROR(VLOOKUP(A1356,[2]库存报告使用数据处理!$A:$E,5,0),0)</f>
        <v>0</v>
      </c>
      <c r="G1356" s="28">
        <f>IFERROR(VLOOKUP(A1356,[2]库存报告使用数据处理!$A:$F,6,0),0)</f>
        <v>0</v>
      </c>
      <c r="H1356" s="29">
        <f>IFERROR(VLOOKUP(A1356,[2]库存报告使用数据处理!$A:$G,7,0),0)</f>
        <v>0</v>
      </c>
      <c r="I1356">
        <f>IFERROR(VLOOKUP(A1356,[5]数据处理!$A:$B,2,0),0)</f>
        <v>7</v>
      </c>
      <c r="J1356" s="30">
        <f>IFERROR(VLOOKUP(A1356,[5]数据处理!$A:$D,4,0),0)</f>
        <v>0</v>
      </c>
      <c r="K1356" s="30">
        <f>IFERROR(VLOOKUP(A1356,[5]数据处理!$A:$E,5,0),0)</f>
        <v>0</v>
      </c>
      <c r="L1356" s="30">
        <f>IFERROR(VLOOKUP(A1356,[5]数据处理!$A:$G,7,0),0)</f>
        <v>0</v>
      </c>
      <c r="M1356">
        <f t="shared" si="358"/>
        <v>7</v>
      </c>
      <c r="N1356">
        <f>IFERROR(VLOOKUP(A1356,[5]数据处理!$A:$C,3,0),0)</f>
        <v>0</v>
      </c>
      <c r="O1356">
        <f>IFERROR(VLOOKUP($A1356,[5]数据处理!$A:$N,14,0),0)</f>
        <v>1</v>
      </c>
      <c r="P1356">
        <f>IFERROR(VLOOKUP($A1356,[3]库存报告使用数据!$A$1:$B$65536,2,0),"")</f>
        <v>140</v>
      </c>
      <c r="Q1356">
        <f>IFERROR(VLOOKUP($A1356,[3]库存报告使用数据!$A$1:$E$65536,5,0),"")</f>
        <v>19</v>
      </c>
      <c r="R1356">
        <f>IFERROR(VLOOKUP($A1356,[3]库存报告使用数据!$A$1:$H$65536,8,0),"")</f>
        <v>1</v>
      </c>
      <c r="S1356">
        <f>IFERROR(VLOOKUP($A1356,[3]库存报告使用数据!$A$1:$K$65536,11,0),"")</f>
        <v>44</v>
      </c>
      <c r="T1356">
        <f>IFERROR(VLOOKUP($A1356,[3]库存报告使用数据!$A$1:$C$65536,3,0),"")</f>
        <v>0</v>
      </c>
      <c r="U1356">
        <f>IFERROR(VLOOKUP($A1356,[3]库存报告使用数据!$A$1:$F$65536,6,0),"")</f>
        <v>0</v>
      </c>
      <c r="V1356">
        <f>IFERROR(VLOOKUP($A1356,[3]库存报告使用数据!$A$1:$I$65536,9,0),"")</f>
        <v>0</v>
      </c>
      <c r="W1356">
        <f>IFERROR(VLOOKUP($A1356,[3]库存报告使用数据!$A$1:$L$65536,12,0),"")</f>
        <v>0</v>
      </c>
      <c r="X1356" s="20">
        <f t="shared" si="359"/>
        <v>0</v>
      </c>
      <c r="Y1356" s="20">
        <f t="shared" si="360"/>
        <v>0</v>
      </c>
      <c r="Z1356" s="20">
        <f t="shared" si="361"/>
        <v>0</v>
      </c>
      <c r="AA1356" s="20">
        <f t="shared" si="362"/>
        <v>0</v>
      </c>
      <c r="AB1356">
        <f>IFERROR(VLOOKUP($A1356,[3]库存报告使用数据!$A$1:$D$65536,4,0),"")</f>
        <v>0</v>
      </c>
      <c r="AC1356">
        <f>IFERROR(VLOOKUP($A1356,[3]库存报告使用数据!$A$1:$G$65536,7,0),"")</f>
        <v>0</v>
      </c>
      <c r="AD1356">
        <f>IFERROR(VLOOKUP($A1356,[3]库存报告使用数据!$A$1:$J$65536,10,0),"")</f>
        <v>0</v>
      </c>
      <c r="AE1356">
        <f>IFERROR(VLOOKUP($A1356,[3]库存报告使用数据!$A$1:$M$65536,13,0),"")</f>
        <v>0</v>
      </c>
      <c r="AF1356" s="20" t="str">
        <f t="shared" si="363"/>
        <v/>
      </c>
      <c r="AG1356" s="20" t="str">
        <f t="shared" si="364"/>
        <v/>
      </c>
      <c r="AH1356" s="20" t="str">
        <f t="shared" si="365"/>
        <v/>
      </c>
      <c r="AI1356" s="20" t="str">
        <f t="shared" si="366"/>
        <v/>
      </c>
      <c r="AJ1356">
        <f>IFERROR(VLOOKUP($B1356,[4]库存报告使用数据!$A$1:$B$65536,2,0),0)</f>
        <v>1</v>
      </c>
      <c r="AK1356">
        <f>IFERROR(VLOOKUP($B1356,[4]库存报告使用数据!$A$1:$C$65536,3,0),)</f>
        <v>0</v>
      </c>
      <c r="AL1356">
        <f>IFERROR(VLOOKUP($B1356,[4]库存报告使用数据!$A$1:$D$65536,4,0),)</f>
        <v>0</v>
      </c>
      <c r="AM1356">
        <f>IFERROR(VLOOKUP($B1356,[4]库存报告使用数据!$A$1:$E$65536,5,0),)</f>
        <v>0</v>
      </c>
      <c r="AN1356" s="20">
        <f t="shared" si="367"/>
        <v>0</v>
      </c>
      <c r="AO1356" s="20" t="str">
        <f t="shared" si="368"/>
        <v/>
      </c>
      <c r="AP1356" s="20" t="str">
        <f t="shared" si="369"/>
        <v/>
      </c>
      <c r="AQ1356" s="20" t="str">
        <f t="shared" si="370"/>
        <v/>
      </c>
      <c r="AR1356" s="32">
        <f t="shared" si="371"/>
        <v>0</v>
      </c>
      <c r="AS1356" s="32">
        <f t="shared" si="372"/>
        <v>0</v>
      </c>
      <c r="AT1356" s="32">
        <f t="shared" si="373"/>
        <v>7</v>
      </c>
      <c r="AU1356" s="28" t="str">
        <f t="shared" si="374"/>
        <v>库存为7</v>
      </c>
      <c r="AV1356" s="34" t="str">
        <f>IFERROR(时间!$B$4+AU1356,"上周无销量")</f>
        <v>上周无销量</v>
      </c>
    </row>
    <row r="1357" spans="1:48">
      <c r="A1357" s="18" t="s">
        <v>1402</v>
      </c>
      <c r="B1357" t="str">
        <f>VLOOKUP(A1357,'[1]sku-asin（子）'!$A:$B,2,0)</f>
        <v>B078NC7BWX</v>
      </c>
      <c r="C1357" t="str">
        <f>VLOOKUP(A1357,'[1]子sku-父sku'!$A:$B,2,0)</f>
        <v>TX-55554</v>
      </c>
      <c r="D1357" s="28">
        <f>IFERROR(VLOOKUP(A1357,[2]库存报告使用数据处理!$A:$C,3,0),0)</f>
        <v>0</v>
      </c>
      <c r="E1357" s="28">
        <f>IFERROR(VLOOKUP(A1357,[2]库存报告使用数据处理!$A:$D,4,0),0)</f>
        <v>0</v>
      </c>
      <c r="F1357" s="28">
        <f>IFERROR(VLOOKUP(A1357,[2]库存报告使用数据处理!$A:$E,5,0),0)</f>
        <v>0</v>
      </c>
      <c r="G1357" s="28">
        <f>IFERROR(VLOOKUP(A1357,[2]库存报告使用数据处理!$A:$F,6,0),0)</f>
        <v>0</v>
      </c>
      <c r="H1357" s="29">
        <f>IFERROR(VLOOKUP(A1357,[2]库存报告使用数据处理!$A:$G,7,0),0)</f>
        <v>0</v>
      </c>
      <c r="I1357">
        <f>IFERROR(VLOOKUP(A1357,[5]数据处理!$A:$B,2,0),0)</f>
        <v>10</v>
      </c>
      <c r="J1357" s="30">
        <f>IFERROR(VLOOKUP(A1357,[5]数据处理!$A:$D,4,0),0)</f>
        <v>0</v>
      </c>
      <c r="K1357" s="30">
        <f>IFERROR(VLOOKUP(A1357,[5]数据处理!$A:$E,5,0),0)</f>
        <v>0</v>
      </c>
      <c r="L1357" s="30">
        <f>IFERROR(VLOOKUP(A1357,[5]数据处理!$A:$G,7,0),0)</f>
        <v>0</v>
      </c>
      <c r="M1357">
        <f t="shared" si="358"/>
        <v>10</v>
      </c>
      <c r="N1357">
        <f>IFERROR(VLOOKUP(A1357,[5]数据处理!$A:$C,3,0),0)</f>
        <v>0</v>
      </c>
      <c r="O1357">
        <f>IFERROR(VLOOKUP($A1357,[5]数据处理!$A:$N,14,0),0)</f>
        <v>5</v>
      </c>
      <c r="P1357">
        <f>IFERROR(VLOOKUP($A1357,[3]库存报告使用数据!$A$1:$B$65536,2,0),"")</f>
        <v>4</v>
      </c>
      <c r="Q1357">
        <f>IFERROR(VLOOKUP($A1357,[3]库存报告使用数据!$A$1:$E$65536,5,0),"")</f>
        <v>42</v>
      </c>
      <c r="R1357">
        <f>IFERROR(VLOOKUP($A1357,[3]库存报告使用数据!$A$1:$H$65536,8,0),"")</f>
        <v>3</v>
      </c>
      <c r="S1357">
        <f>IFERROR(VLOOKUP($A1357,[3]库存报告使用数据!$A$1:$K$65536,11,0),"")</f>
        <v>51</v>
      </c>
      <c r="T1357">
        <f>IFERROR(VLOOKUP($A1357,[3]库存报告使用数据!$A$1:$C$65536,3,0),"")</f>
        <v>0</v>
      </c>
      <c r="U1357">
        <f>IFERROR(VLOOKUP($A1357,[3]库存报告使用数据!$A$1:$F$65536,6,0),"")</f>
        <v>0</v>
      </c>
      <c r="V1357">
        <f>IFERROR(VLOOKUP($A1357,[3]库存报告使用数据!$A$1:$I$65536,9,0),"")</f>
        <v>0</v>
      </c>
      <c r="W1357">
        <f>IFERROR(VLOOKUP($A1357,[3]库存报告使用数据!$A$1:$L$65536,12,0),"")</f>
        <v>0</v>
      </c>
      <c r="X1357" s="20">
        <f t="shared" si="359"/>
        <v>0</v>
      </c>
      <c r="Y1357" s="20">
        <f t="shared" si="360"/>
        <v>0</v>
      </c>
      <c r="Z1357" s="20">
        <f t="shared" si="361"/>
        <v>0</v>
      </c>
      <c r="AA1357" s="20">
        <f t="shared" si="362"/>
        <v>0</v>
      </c>
      <c r="AB1357">
        <f>IFERROR(VLOOKUP($A1357,[3]库存报告使用数据!$A$1:$D$65536,4,0),"")</f>
        <v>0</v>
      </c>
      <c r="AC1357">
        <f>IFERROR(VLOOKUP($A1357,[3]库存报告使用数据!$A$1:$G$65536,7,0),"")</f>
        <v>0</v>
      </c>
      <c r="AD1357">
        <f>IFERROR(VLOOKUP($A1357,[3]库存报告使用数据!$A$1:$J$65536,10,0),"")</f>
        <v>0</v>
      </c>
      <c r="AE1357">
        <f>IFERROR(VLOOKUP($A1357,[3]库存报告使用数据!$A$1:$M$65536,13,0),"")</f>
        <v>0</v>
      </c>
      <c r="AF1357" s="20" t="str">
        <f t="shared" si="363"/>
        <v/>
      </c>
      <c r="AG1357" s="20" t="str">
        <f t="shared" si="364"/>
        <v/>
      </c>
      <c r="AH1357" s="20" t="str">
        <f t="shared" si="365"/>
        <v/>
      </c>
      <c r="AI1357" s="20" t="str">
        <f t="shared" si="366"/>
        <v/>
      </c>
      <c r="AJ1357">
        <f>IFERROR(VLOOKUP($B1357,[4]库存报告使用数据!$A$1:$B$65536,2,0),0)</f>
        <v>0</v>
      </c>
      <c r="AK1357">
        <f>IFERROR(VLOOKUP($B1357,[4]库存报告使用数据!$A$1:$C$65536,3,0),)</f>
        <v>0</v>
      </c>
      <c r="AL1357">
        <f>IFERROR(VLOOKUP($B1357,[4]库存报告使用数据!$A$1:$D$65536,4,0),)</f>
        <v>0</v>
      </c>
      <c r="AM1357">
        <f>IFERROR(VLOOKUP($B1357,[4]库存报告使用数据!$A$1:$E$65536,5,0),)</f>
        <v>0</v>
      </c>
      <c r="AN1357" s="20" t="str">
        <f t="shared" si="367"/>
        <v/>
      </c>
      <c r="AO1357" s="20" t="str">
        <f t="shared" si="368"/>
        <v/>
      </c>
      <c r="AP1357" s="20" t="str">
        <f t="shared" si="369"/>
        <v/>
      </c>
      <c r="AQ1357" s="20" t="str">
        <f t="shared" si="370"/>
        <v/>
      </c>
      <c r="AR1357" s="32">
        <f t="shared" si="371"/>
        <v>0</v>
      </c>
      <c r="AS1357" s="32">
        <f t="shared" si="372"/>
        <v>0</v>
      </c>
      <c r="AT1357" s="32">
        <f t="shared" si="373"/>
        <v>10</v>
      </c>
      <c r="AU1357" s="28" t="str">
        <f t="shared" si="374"/>
        <v>库存为10</v>
      </c>
      <c r="AV1357" s="34" t="str">
        <f>IFERROR(时间!$B$4+AU1357,"上周无销量")</f>
        <v>上周无销量</v>
      </c>
    </row>
    <row r="1358" spans="1:48">
      <c r="A1358" s="18" t="s">
        <v>1403</v>
      </c>
      <c r="B1358" t="str">
        <f>VLOOKUP(A1358,'[1]sku-asin（子）'!$A:$B,2,0)</f>
        <v>B078NL2T3C</v>
      </c>
      <c r="C1358" t="str">
        <f>VLOOKUP(A1358,'[1]子sku-父sku'!$A:$B,2,0)</f>
        <v>TX-55554</v>
      </c>
      <c r="D1358" s="28">
        <f>IFERROR(VLOOKUP(A1358,[2]库存报告使用数据处理!$A:$C,3,0),0)</f>
        <v>0</v>
      </c>
      <c r="E1358" s="28">
        <f>IFERROR(VLOOKUP(A1358,[2]库存报告使用数据处理!$A:$D,4,0),0)</f>
        <v>0</v>
      </c>
      <c r="F1358" s="28">
        <f>IFERROR(VLOOKUP(A1358,[2]库存报告使用数据处理!$A:$E,5,0),0)</f>
        <v>0</v>
      </c>
      <c r="G1358" s="28">
        <f>IFERROR(VLOOKUP(A1358,[2]库存报告使用数据处理!$A:$F,6,0),0)</f>
        <v>0</v>
      </c>
      <c r="H1358" s="29">
        <f>IFERROR(VLOOKUP(A1358,[2]库存报告使用数据处理!$A:$G,7,0),0)</f>
        <v>0</v>
      </c>
      <c r="I1358">
        <f>IFERROR(VLOOKUP(A1358,[5]数据处理!$A:$B,2,0),0)</f>
        <v>9</v>
      </c>
      <c r="J1358" s="30">
        <f>IFERROR(VLOOKUP(A1358,[5]数据处理!$A:$D,4,0),0)</f>
        <v>0</v>
      </c>
      <c r="K1358" s="30">
        <f>IFERROR(VLOOKUP(A1358,[5]数据处理!$A:$E,5,0),0)</f>
        <v>0</v>
      </c>
      <c r="L1358" s="30">
        <f>IFERROR(VLOOKUP(A1358,[5]数据处理!$A:$G,7,0),0)</f>
        <v>0</v>
      </c>
      <c r="M1358">
        <f t="shared" si="358"/>
        <v>9</v>
      </c>
      <c r="N1358">
        <f>IFERROR(VLOOKUP(A1358,[5]数据处理!$A:$C,3,0),0)</f>
        <v>0</v>
      </c>
      <c r="O1358">
        <f>IFERROR(VLOOKUP($A1358,[5]数据处理!$A:$N,14,0),0)</f>
        <v>4</v>
      </c>
      <c r="P1358">
        <f>IFERROR(VLOOKUP($A1358,[3]库存报告使用数据!$A$1:$B$65536,2,0),"")</f>
        <v>34</v>
      </c>
      <c r="Q1358">
        <f>IFERROR(VLOOKUP($A1358,[3]库存报告使用数据!$A$1:$E$65536,5,0),"")</f>
        <v>6</v>
      </c>
      <c r="R1358">
        <f>IFERROR(VLOOKUP($A1358,[3]库存报告使用数据!$A$1:$H$65536,8,0),"")</f>
        <v>4</v>
      </c>
      <c r="S1358">
        <f>IFERROR(VLOOKUP($A1358,[3]库存报告使用数据!$A$1:$K$65536,11,0),"")</f>
        <v>61</v>
      </c>
      <c r="T1358">
        <f>IFERROR(VLOOKUP($A1358,[3]库存报告使用数据!$A$1:$C$65536,3,0),"")</f>
        <v>0</v>
      </c>
      <c r="U1358">
        <f>IFERROR(VLOOKUP($A1358,[3]库存报告使用数据!$A$1:$F$65536,6,0),"")</f>
        <v>0</v>
      </c>
      <c r="V1358">
        <f>IFERROR(VLOOKUP($A1358,[3]库存报告使用数据!$A$1:$I$65536,9,0),"")</f>
        <v>0</v>
      </c>
      <c r="W1358">
        <f>IFERROR(VLOOKUP($A1358,[3]库存报告使用数据!$A$1:$L$65536,12,0),"")</f>
        <v>0</v>
      </c>
      <c r="X1358" s="20">
        <f t="shared" si="359"/>
        <v>0</v>
      </c>
      <c r="Y1358" s="20">
        <f t="shared" si="360"/>
        <v>0</v>
      </c>
      <c r="Z1358" s="20">
        <f t="shared" si="361"/>
        <v>0</v>
      </c>
      <c r="AA1358" s="20">
        <f t="shared" si="362"/>
        <v>0</v>
      </c>
      <c r="AB1358">
        <f>IFERROR(VLOOKUP($A1358,[3]库存报告使用数据!$A$1:$D$65536,4,0),"")</f>
        <v>0</v>
      </c>
      <c r="AC1358">
        <f>IFERROR(VLOOKUP($A1358,[3]库存报告使用数据!$A$1:$G$65536,7,0),"")</f>
        <v>0</v>
      </c>
      <c r="AD1358">
        <f>IFERROR(VLOOKUP($A1358,[3]库存报告使用数据!$A$1:$J$65536,10,0),"")</f>
        <v>0</v>
      </c>
      <c r="AE1358">
        <f>IFERROR(VLOOKUP($A1358,[3]库存报告使用数据!$A$1:$M$65536,13,0),"")</f>
        <v>0</v>
      </c>
      <c r="AF1358" s="20" t="str">
        <f t="shared" si="363"/>
        <v/>
      </c>
      <c r="AG1358" s="20" t="str">
        <f t="shared" si="364"/>
        <v/>
      </c>
      <c r="AH1358" s="20" t="str">
        <f t="shared" si="365"/>
        <v/>
      </c>
      <c r="AI1358" s="20" t="str">
        <f t="shared" si="366"/>
        <v/>
      </c>
      <c r="AJ1358">
        <f>IFERROR(VLOOKUP($B1358,[4]库存报告使用数据!$A$1:$B$65536,2,0),0)</f>
        <v>0</v>
      </c>
      <c r="AK1358">
        <f>IFERROR(VLOOKUP($B1358,[4]库存报告使用数据!$A$1:$C$65536,3,0),)</f>
        <v>5</v>
      </c>
      <c r="AL1358">
        <f>IFERROR(VLOOKUP($B1358,[4]库存报告使用数据!$A$1:$D$65536,4,0),)</f>
        <v>0</v>
      </c>
      <c r="AM1358">
        <f>IFERROR(VLOOKUP($B1358,[4]库存报告使用数据!$A$1:$E$65536,5,0),)</f>
        <v>0</v>
      </c>
      <c r="AN1358" s="20" t="str">
        <f t="shared" si="367"/>
        <v/>
      </c>
      <c r="AO1358" s="20">
        <f t="shared" si="368"/>
        <v>0</v>
      </c>
      <c r="AP1358" s="20" t="str">
        <f t="shared" si="369"/>
        <v/>
      </c>
      <c r="AQ1358" s="20" t="str">
        <f t="shared" si="370"/>
        <v/>
      </c>
      <c r="AR1358" s="32">
        <f t="shared" si="371"/>
        <v>0</v>
      </c>
      <c r="AS1358" s="32">
        <f t="shared" si="372"/>
        <v>0</v>
      </c>
      <c r="AT1358" s="32">
        <f t="shared" si="373"/>
        <v>9</v>
      </c>
      <c r="AU1358" s="28" t="str">
        <f t="shared" si="374"/>
        <v>库存为9</v>
      </c>
      <c r="AV1358" s="34" t="str">
        <f>IFERROR(时间!$B$4+AU1358,"上周无销量")</f>
        <v>上周无销量</v>
      </c>
    </row>
    <row r="1359" spans="1:48">
      <c r="A1359" s="18" t="s">
        <v>1404</v>
      </c>
      <c r="B1359" t="str">
        <f>VLOOKUP(A1359,'[1]sku-asin（子）'!$A:$B,2,0)</f>
        <v>B078NPZTQ6</v>
      </c>
      <c r="C1359" t="str">
        <f>VLOOKUP(A1359,'[1]子sku-父sku'!$A:$B,2,0)</f>
        <v>TX-55554</v>
      </c>
      <c r="D1359" s="28">
        <f>IFERROR(VLOOKUP(A1359,[2]库存报告使用数据处理!$A:$C,3,0),0)</f>
        <v>0</v>
      </c>
      <c r="E1359" s="28">
        <f>IFERROR(VLOOKUP(A1359,[2]库存报告使用数据处理!$A:$D,4,0),0)</f>
        <v>0</v>
      </c>
      <c r="F1359" s="28">
        <f>IFERROR(VLOOKUP(A1359,[2]库存报告使用数据处理!$A:$E,5,0),0)</f>
        <v>0</v>
      </c>
      <c r="G1359" s="28">
        <f>IFERROR(VLOOKUP(A1359,[2]库存报告使用数据处理!$A:$F,6,0),0)</f>
        <v>0</v>
      </c>
      <c r="H1359" s="29">
        <f>IFERROR(VLOOKUP(A1359,[2]库存报告使用数据处理!$A:$G,7,0),0)</f>
        <v>0</v>
      </c>
      <c r="I1359">
        <f>IFERROR(VLOOKUP(A1359,[5]数据处理!$A:$B,2,0),0)</f>
        <v>10</v>
      </c>
      <c r="J1359" s="30">
        <f>IFERROR(VLOOKUP(A1359,[5]数据处理!$A:$D,4,0),0)</f>
        <v>0</v>
      </c>
      <c r="K1359" s="30">
        <f>IFERROR(VLOOKUP(A1359,[5]数据处理!$A:$E,5,0),0)</f>
        <v>0</v>
      </c>
      <c r="L1359" s="30">
        <f>IFERROR(VLOOKUP(A1359,[5]数据处理!$A:$G,7,0),0)</f>
        <v>0</v>
      </c>
      <c r="M1359">
        <f t="shared" si="358"/>
        <v>10</v>
      </c>
      <c r="N1359">
        <f>IFERROR(VLOOKUP(A1359,[5]数据处理!$A:$C,3,0),0)</f>
        <v>0</v>
      </c>
      <c r="O1359">
        <f>IFERROR(VLOOKUP($A1359,[5]数据处理!$A:$N,14,0),0)</f>
        <v>5</v>
      </c>
      <c r="P1359">
        <f>IFERROR(VLOOKUP($A1359,[3]库存报告使用数据!$A$1:$B$65536,2,0),"")</f>
        <v>16</v>
      </c>
      <c r="Q1359">
        <f>IFERROR(VLOOKUP($A1359,[3]库存报告使用数据!$A$1:$E$65536,5,0),"")</f>
        <v>74</v>
      </c>
      <c r="R1359">
        <f>IFERROR(VLOOKUP($A1359,[3]库存报告使用数据!$A$1:$H$65536,8,0),"")</f>
        <v>192</v>
      </c>
      <c r="S1359">
        <f>IFERROR(VLOOKUP($A1359,[3]库存报告使用数据!$A$1:$K$65536,11,0),"")</f>
        <v>166</v>
      </c>
      <c r="T1359">
        <f>IFERROR(VLOOKUP($A1359,[3]库存报告使用数据!$A$1:$C$65536,3,0),"")</f>
        <v>0</v>
      </c>
      <c r="U1359">
        <f>IFERROR(VLOOKUP($A1359,[3]库存报告使用数据!$A$1:$F$65536,6,0),"")</f>
        <v>0</v>
      </c>
      <c r="V1359">
        <f>IFERROR(VLOOKUP($A1359,[3]库存报告使用数据!$A$1:$I$65536,9,0),"")</f>
        <v>0</v>
      </c>
      <c r="W1359">
        <f>IFERROR(VLOOKUP($A1359,[3]库存报告使用数据!$A$1:$L$65536,12,0),"")</f>
        <v>0</v>
      </c>
      <c r="X1359" s="20">
        <f t="shared" si="359"/>
        <v>0</v>
      </c>
      <c r="Y1359" s="20">
        <f t="shared" si="360"/>
        <v>0</v>
      </c>
      <c r="Z1359" s="20">
        <f t="shared" si="361"/>
        <v>0</v>
      </c>
      <c r="AA1359" s="20">
        <f t="shared" si="362"/>
        <v>0</v>
      </c>
      <c r="AB1359">
        <f>IFERROR(VLOOKUP($A1359,[3]库存报告使用数据!$A$1:$D$65536,4,0),"")</f>
        <v>0</v>
      </c>
      <c r="AC1359">
        <f>IFERROR(VLOOKUP($A1359,[3]库存报告使用数据!$A$1:$G$65536,7,0),"")</f>
        <v>0</v>
      </c>
      <c r="AD1359">
        <f>IFERROR(VLOOKUP($A1359,[3]库存报告使用数据!$A$1:$J$65536,10,0),"")</f>
        <v>0</v>
      </c>
      <c r="AE1359">
        <f>IFERROR(VLOOKUP($A1359,[3]库存报告使用数据!$A$1:$M$65536,13,0),"")</f>
        <v>0</v>
      </c>
      <c r="AF1359" s="20" t="str">
        <f t="shared" si="363"/>
        <v/>
      </c>
      <c r="AG1359" s="20" t="str">
        <f t="shared" si="364"/>
        <v/>
      </c>
      <c r="AH1359" s="20" t="str">
        <f t="shared" si="365"/>
        <v/>
      </c>
      <c r="AI1359" s="20" t="str">
        <f t="shared" si="366"/>
        <v/>
      </c>
      <c r="AJ1359">
        <f>IFERROR(VLOOKUP($B1359,[4]库存报告使用数据!$A$1:$B$65536,2,0),0)</f>
        <v>0</v>
      </c>
      <c r="AK1359">
        <f>IFERROR(VLOOKUP($B1359,[4]库存报告使用数据!$A$1:$C$65536,3,0),)</f>
        <v>1</v>
      </c>
      <c r="AL1359">
        <f>IFERROR(VLOOKUP($B1359,[4]库存报告使用数据!$A$1:$D$65536,4,0),)</f>
        <v>0</v>
      </c>
      <c r="AM1359">
        <f>IFERROR(VLOOKUP($B1359,[4]库存报告使用数据!$A$1:$E$65536,5,0),)</f>
        <v>0</v>
      </c>
      <c r="AN1359" s="20" t="str">
        <f t="shared" si="367"/>
        <v/>
      </c>
      <c r="AO1359" s="20">
        <f t="shared" si="368"/>
        <v>0</v>
      </c>
      <c r="AP1359" s="20" t="str">
        <f t="shared" si="369"/>
        <v/>
      </c>
      <c r="AQ1359" s="20" t="str">
        <f t="shared" si="370"/>
        <v/>
      </c>
      <c r="AR1359" s="32">
        <f t="shared" si="371"/>
        <v>0</v>
      </c>
      <c r="AS1359" s="32">
        <f t="shared" si="372"/>
        <v>0</v>
      </c>
      <c r="AT1359" s="32">
        <f t="shared" si="373"/>
        <v>10</v>
      </c>
      <c r="AU1359" s="28" t="str">
        <f t="shared" si="374"/>
        <v>库存为10</v>
      </c>
      <c r="AV1359" s="34" t="str">
        <f>IFERROR(时间!$B$4+AU1359,"上周无销量")</f>
        <v>上周无销量</v>
      </c>
    </row>
    <row r="1360" spans="1:48">
      <c r="A1360" s="18" t="s">
        <v>1405</v>
      </c>
      <c r="B1360" t="str">
        <f>VLOOKUP(A1360,'[1]sku-asin（子）'!$A:$B,2,0)</f>
        <v>B078NLC7WQ</v>
      </c>
      <c r="C1360" t="str">
        <f>VLOOKUP(A1360,'[1]子sku-父sku'!$A:$B,2,0)</f>
        <v>TX-55554</v>
      </c>
      <c r="D1360" s="28">
        <f>IFERROR(VLOOKUP(A1360,[2]库存报告使用数据处理!$A:$C,3,0),0)</f>
        <v>0</v>
      </c>
      <c r="E1360" s="28">
        <f>IFERROR(VLOOKUP(A1360,[2]库存报告使用数据处理!$A:$D,4,0),0)</f>
        <v>0</v>
      </c>
      <c r="F1360" s="28">
        <f>IFERROR(VLOOKUP(A1360,[2]库存报告使用数据处理!$A:$E,5,0),0)</f>
        <v>0</v>
      </c>
      <c r="G1360" s="28">
        <f>IFERROR(VLOOKUP(A1360,[2]库存报告使用数据处理!$A:$F,6,0),0)</f>
        <v>0</v>
      </c>
      <c r="H1360" s="29">
        <f>IFERROR(VLOOKUP(A1360,[2]库存报告使用数据处理!$A:$G,7,0),0)</f>
        <v>0</v>
      </c>
      <c r="I1360">
        <f>IFERROR(VLOOKUP(A1360,[5]数据处理!$A:$B,2,0),0)</f>
        <v>9</v>
      </c>
      <c r="J1360" s="30">
        <f>IFERROR(VLOOKUP(A1360,[5]数据处理!$A:$D,4,0),0)</f>
        <v>0</v>
      </c>
      <c r="K1360" s="30">
        <f>IFERROR(VLOOKUP(A1360,[5]数据处理!$A:$E,5,0),0)</f>
        <v>0</v>
      </c>
      <c r="L1360" s="30">
        <f>IFERROR(VLOOKUP(A1360,[5]数据处理!$A:$G,7,0),0)</f>
        <v>0</v>
      </c>
      <c r="M1360">
        <f t="shared" si="358"/>
        <v>9</v>
      </c>
      <c r="N1360">
        <f>IFERROR(VLOOKUP(A1360,[5]数据处理!$A:$C,3,0),0)</f>
        <v>0</v>
      </c>
      <c r="O1360">
        <f>IFERROR(VLOOKUP($A1360,[5]数据处理!$A:$N,14,0),0)</f>
        <v>3</v>
      </c>
      <c r="P1360">
        <f>IFERROR(VLOOKUP($A1360,[3]库存报告使用数据!$A$1:$B$65536,2,0),"")</f>
        <v>188</v>
      </c>
      <c r="Q1360">
        <f>IFERROR(VLOOKUP($A1360,[3]库存报告使用数据!$A$1:$E$65536,5,0),"")</f>
        <v>2</v>
      </c>
      <c r="R1360">
        <f>IFERROR(VLOOKUP($A1360,[3]库存报告使用数据!$A$1:$H$65536,8,0),"")</f>
        <v>53</v>
      </c>
      <c r="S1360">
        <f>IFERROR(VLOOKUP($A1360,[3]库存报告使用数据!$A$1:$K$65536,11,0),"")</f>
        <v>36</v>
      </c>
      <c r="T1360">
        <f>IFERROR(VLOOKUP($A1360,[3]库存报告使用数据!$A$1:$C$65536,3,0),"")</f>
        <v>0</v>
      </c>
      <c r="U1360">
        <f>IFERROR(VLOOKUP($A1360,[3]库存报告使用数据!$A$1:$F$65536,6,0),"")</f>
        <v>0</v>
      </c>
      <c r="V1360">
        <f>IFERROR(VLOOKUP($A1360,[3]库存报告使用数据!$A$1:$I$65536,9,0),"")</f>
        <v>0</v>
      </c>
      <c r="W1360">
        <f>IFERROR(VLOOKUP($A1360,[3]库存报告使用数据!$A$1:$L$65536,12,0),"")</f>
        <v>0</v>
      </c>
      <c r="X1360" s="20">
        <f t="shared" si="359"/>
        <v>0</v>
      </c>
      <c r="Y1360" s="20">
        <f t="shared" si="360"/>
        <v>0</v>
      </c>
      <c r="Z1360" s="20">
        <f t="shared" si="361"/>
        <v>0</v>
      </c>
      <c r="AA1360" s="20">
        <f t="shared" si="362"/>
        <v>0</v>
      </c>
      <c r="AB1360">
        <f>IFERROR(VLOOKUP($A1360,[3]库存报告使用数据!$A$1:$D$65536,4,0),"")</f>
        <v>0</v>
      </c>
      <c r="AC1360">
        <f>IFERROR(VLOOKUP($A1360,[3]库存报告使用数据!$A$1:$G$65536,7,0),"")</f>
        <v>0</v>
      </c>
      <c r="AD1360">
        <f>IFERROR(VLOOKUP($A1360,[3]库存报告使用数据!$A$1:$J$65536,10,0),"")</f>
        <v>0</v>
      </c>
      <c r="AE1360">
        <f>IFERROR(VLOOKUP($A1360,[3]库存报告使用数据!$A$1:$M$65536,13,0),"")</f>
        <v>0</v>
      </c>
      <c r="AF1360" s="20" t="str">
        <f t="shared" si="363"/>
        <v/>
      </c>
      <c r="AG1360" s="20" t="str">
        <f t="shared" si="364"/>
        <v/>
      </c>
      <c r="AH1360" s="20" t="str">
        <f t="shared" si="365"/>
        <v/>
      </c>
      <c r="AI1360" s="20" t="str">
        <f t="shared" si="366"/>
        <v/>
      </c>
      <c r="AJ1360">
        <f>IFERROR(VLOOKUP($B1360,[4]库存报告使用数据!$A$1:$B$65536,2,0),0)</f>
        <v>0</v>
      </c>
      <c r="AK1360">
        <f>IFERROR(VLOOKUP($B1360,[4]库存报告使用数据!$A$1:$C$65536,3,0),)</f>
        <v>0</v>
      </c>
      <c r="AL1360">
        <f>IFERROR(VLOOKUP($B1360,[4]库存报告使用数据!$A$1:$D$65536,4,0),)</f>
        <v>0</v>
      </c>
      <c r="AM1360">
        <f>IFERROR(VLOOKUP($B1360,[4]库存报告使用数据!$A$1:$E$65536,5,0),)</f>
        <v>0</v>
      </c>
      <c r="AN1360" s="20" t="str">
        <f t="shared" si="367"/>
        <v/>
      </c>
      <c r="AO1360" s="20" t="str">
        <f t="shared" si="368"/>
        <v/>
      </c>
      <c r="AP1360" s="20" t="str">
        <f t="shared" si="369"/>
        <v/>
      </c>
      <c r="AQ1360" s="20" t="str">
        <f t="shared" si="370"/>
        <v/>
      </c>
      <c r="AR1360" s="32">
        <f t="shared" si="371"/>
        <v>0</v>
      </c>
      <c r="AS1360" s="32">
        <f t="shared" si="372"/>
        <v>0</v>
      </c>
      <c r="AT1360" s="32">
        <f t="shared" si="373"/>
        <v>9</v>
      </c>
      <c r="AU1360" s="28" t="str">
        <f t="shared" si="374"/>
        <v>库存为9</v>
      </c>
      <c r="AV1360" s="34" t="str">
        <f>IFERROR(时间!$B$4+AU1360,"上周无销量")</f>
        <v>上周无销量</v>
      </c>
    </row>
    <row r="1361" spans="1:48">
      <c r="A1361" s="18" t="s">
        <v>1406</v>
      </c>
      <c r="B1361" t="str">
        <f>VLOOKUP(A1361,'[1]sku-asin（子）'!$A:$B,2,0)</f>
        <v>B078NLBCP2</v>
      </c>
      <c r="C1361" t="str">
        <f>VLOOKUP(A1361,'[1]子sku-父sku'!$A:$B,2,0)</f>
        <v>TX-55554</v>
      </c>
      <c r="D1361" s="28">
        <f>IFERROR(VLOOKUP(A1361,[2]库存报告使用数据处理!$A:$C,3,0),0)</f>
        <v>0</v>
      </c>
      <c r="E1361" s="28">
        <f>IFERROR(VLOOKUP(A1361,[2]库存报告使用数据处理!$A:$D,4,0),0)</f>
        <v>0</v>
      </c>
      <c r="F1361" s="28">
        <f>IFERROR(VLOOKUP(A1361,[2]库存报告使用数据处理!$A:$E,5,0),0)</f>
        <v>0</v>
      </c>
      <c r="G1361" s="28">
        <f>IFERROR(VLOOKUP(A1361,[2]库存报告使用数据处理!$A:$F,6,0),0)</f>
        <v>0</v>
      </c>
      <c r="H1361" s="29">
        <f>IFERROR(VLOOKUP(A1361,[2]库存报告使用数据处理!$A:$G,7,0),0)</f>
        <v>0</v>
      </c>
      <c r="I1361">
        <f>IFERROR(VLOOKUP(A1361,[5]数据处理!$A:$B,2,0),0)</f>
        <v>9</v>
      </c>
      <c r="J1361" s="30">
        <f>IFERROR(VLOOKUP(A1361,[5]数据处理!$A:$D,4,0),0)</f>
        <v>0</v>
      </c>
      <c r="K1361" s="30">
        <f>IFERROR(VLOOKUP(A1361,[5]数据处理!$A:$E,5,0),0)</f>
        <v>0</v>
      </c>
      <c r="L1361" s="30">
        <f>IFERROR(VLOOKUP(A1361,[5]数据处理!$A:$G,7,0),0)</f>
        <v>0</v>
      </c>
      <c r="M1361">
        <f t="shared" si="358"/>
        <v>9</v>
      </c>
      <c r="N1361">
        <f>IFERROR(VLOOKUP(A1361,[5]数据处理!$A:$C,3,0),0)</f>
        <v>0</v>
      </c>
      <c r="O1361">
        <f>IFERROR(VLOOKUP($A1361,[5]数据处理!$A:$N,14,0),0)</f>
        <v>4</v>
      </c>
      <c r="P1361">
        <f>IFERROR(VLOOKUP($A1361,[3]库存报告使用数据!$A$1:$B$65536,2,0),"")</f>
        <v>600</v>
      </c>
      <c r="Q1361">
        <f>IFERROR(VLOOKUP($A1361,[3]库存报告使用数据!$A$1:$E$65536,5,0),"")</f>
        <v>240</v>
      </c>
      <c r="R1361">
        <f>IFERROR(VLOOKUP($A1361,[3]库存报告使用数据!$A$1:$H$65536,8,0),"")</f>
        <v>485</v>
      </c>
      <c r="S1361">
        <f>IFERROR(VLOOKUP($A1361,[3]库存报告使用数据!$A$1:$K$65536,11,0),"")</f>
        <v>485</v>
      </c>
      <c r="T1361">
        <f>IFERROR(VLOOKUP($A1361,[3]库存报告使用数据!$A$1:$C$65536,3,0),"")</f>
        <v>0</v>
      </c>
      <c r="U1361">
        <f>IFERROR(VLOOKUP($A1361,[3]库存报告使用数据!$A$1:$F$65536,6,0),"")</f>
        <v>1</v>
      </c>
      <c r="V1361">
        <f>IFERROR(VLOOKUP($A1361,[3]库存报告使用数据!$A$1:$I$65536,9,0),"")</f>
        <v>0</v>
      </c>
      <c r="W1361">
        <f>IFERROR(VLOOKUP($A1361,[3]库存报告使用数据!$A$1:$L$65536,12,0),"")</f>
        <v>1</v>
      </c>
      <c r="X1361" s="20">
        <f t="shared" si="359"/>
        <v>0</v>
      </c>
      <c r="Y1361" s="20">
        <f t="shared" si="360"/>
        <v>0.00416666666666667</v>
      </c>
      <c r="Z1361" s="20">
        <f t="shared" si="361"/>
        <v>0</v>
      </c>
      <c r="AA1361" s="20">
        <f t="shared" si="362"/>
        <v>0.00206185567010309</v>
      </c>
      <c r="AB1361">
        <f>IFERROR(VLOOKUP($A1361,[3]库存报告使用数据!$A$1:$D$65536,4,0),"")</f>
        <v>0</v>
      </c>
      <c r="AC1361">
        <f>IFERROR(VLOOKUP($A1361,[3]库存报告使用数据!$A$1:$G$65536,7,0),"")</f>
        <v>0</v>
      </c>
      <c r="AD1361">
        <f>IFERROR(VLOOKUP($A1361,[3]库存报告使用数据!$A$1:$J$65536,10,0),"")</f>
        <v>0</v>
      </c>
      <c r="AE1361">
        <f>IFERROR(VLOOKUP($A1361,[3]库存报告使用数据!$A$1:$M$65536,13,0),"")</f>
        <v>0</v>
      </c>
      <c r="AF1361" s="20" t="str">
        <f t="shared" si="363"/>
        <v/>
      </c>
      <c r="AG1361" s="20" t="str">
        <f t="shared" si="364"/>
        <v/>
      </c>
      <c r="AH1361" s="20" t="str">
        <f t="shared" si="365"/>
        <v/>
      </c>
      <c r="AI1361" s="20" t="str">
        <f t="shared" si="366"/>
        <v/>
      </c>
      <c r="AJ1361">
        <f>IFERROR(VLOOKUP($B1361,[4]库存报告使用数据!$A$1:$B$65536,2,0),0)</f>
        <v>0</v>
      </c>
      <c r="AK1361">
        <f>IFERROR(VLOOKUP($B1361,[4]库存报告使用数据!$A$1:$C$65536,3,0),)</f>
        <v>0</v>
      </c>
      <c r="AL1361">
        <f>IFERROR(VLOOKUP($B1361,[4]库存报告使用数据!$A$1:$D$65536,4,0),)</f>
        <v>0</v>
      </c>
      <c r="AM1361">
        <f>IFERROR(VLOOKUP($B1361,[4]库存报告使用数据!$A$1:$E$65536,5,0),)</f>
        <v>1</v>
      </c>
      <c r="AN1361" s="20" t="str">
        <f t="shared" si="367"/>
        <v/>
      </c>
      <c r="AO1361" s="20" t="str">
        <f t="shared" si="368"/>
        <v/>
      </c>
      <c r="AP1361" s="20" t="str">
        <f t="shared" si="369"/>
        <v/>
      </c>
      <c r="AQ1361" s="20">
        <f t="shared" si="370"/>
        <v>0</v>
      </c>
      <c r="AR1361" s="32">
        <f t="shared" si="371"/>
        <v>0</v>
      </c>
      <c r="AS1361" s="32">
        <f t="shared" si="372"/>
        <v>0</v>
      </c>
      <c r="AT1361" s="32">
        <f t="shared" si="373"/>
        <v>9</v>
      </c>
      <c r="AU1361" s="28" t="str">
        <f t="shared" si="374"/>
        <v>库存为9</v>
      </c>
      <c r="AV1361" s="34" t="str">
        <f>IFERROR(时间!$B$4+AU1361,"上周无销量")</f>
        <v>上周无销量</v>
      </c>
    </row>
    <row r="1362" spans="1:48">
      <c r="A1362" s="18" t="s">
        <v>1407</v>
      </c>
      <c r="B1362" t="str">
        <f>VLOOKUP(A1362,'[1]sku-asin（子）'!$A:$B,2,0)</f>
        <v>B078NKV6N1</v>
      </c>
      <c r="C1362" t="str">
        <f>VLOOKUP(A1362,'[1]子sku-父sku'!$A:$B,2,0)</f>
        <v>TX-55554</v>
      </c>
      <c r="D1362" s="28">
        <f>IFERROR(VLOOKUP(A1362,[2]库存报告使用数据处理!$A:$C,3,0),0)</f>
        <v>0</v>
      </c>
      <c r="E1362" s="28">
        <f>IFERROR(VLOOKUP(A1362,[2]库存报告使用数据处理!$A:$D,4,0),0)</f>
        <v>0</v>
      </c>
      <c r="F1362" s="28">
        <f>IFERROR(VLOOKUP(A1362,[2]库存报告使用数据处理!$A:$E,5,0),0)</f>
        <v>0</v>
      </c>
      <c r="G1362" s="28">
        <f>IFERROR(VLOOKUP(A1362,[2]库存报告使用数据处理!$A:$F,6,0),0)</f>
        <v>0</v>
      </c>
      <c r="H1362" s="29">
        <f>IFERROR(VLOOKUP(A1362,[2]库存报告使用数据处理!$A:$G,7,0),0)</f>
        <v>0</v>
      </c>
      <c r="I1362">
        <f>IFERROR(VLOOKUP(A1362,[5]数据处理!$A:$B,2,0),0)</f>
        <v>10</v>
      </c>
      <c r="J1362" s="30">
        <f>IFERROR(VLOOKUP(A1362,[5]数据处理!$A:$D,4,0),0)</f>
        <v>0</v>
      </c>
      <c r="K1362" s="30">
        <f>IFERROR(VLOOKUP(A1362,[5]数据处理!$A:$E,5,0),0)</f>
        <v>0</v>
      </c>
      <c r="L1362" s="30">
        <f>IFERROR(VLOOKUP(A1362,[5]数据处理!$A:$G,7,0),0)</f>
        <v>0</v>
      </c>
      <c r="M1362">
        <f t="shared" si="358"/>
        <v>10</v>
      </c>
      <c r="N1362">
        <f>IFERROR(VLOOKUP(A1362,[5]数据处理!$A:$C,3,0),0)</f>
        <v>0</v>
      </c>
      <c r="O1362">
        <f>IFERROR(VLOOKUP($A1362,[5]数据处理!$A:$N,14,0),0)</f>
        <v>5</v>
      </c>
      <c r="P1362">
        <f>IFERROR(VLOOKUP($A1362,[3]库存报告使用数据!$A$1:$B$65536,2,0),"")</f>
        <v>6592</v>
      </c>
      <c r="Q1362">
        <f>IFERROR(VLOOKUP($A1362,[3]库存报告使用数据!$A$1:$E$65536,5,0),"")</f>
        <v>1</v>
      </c>
      <c r="R1362">
        <f>IFERROR(VLOOKUP($A1362,[3]库存报告使用数据!$A$1:$H$65536,8,0),"")</f>
        <v>5</v>
      </c>
      <c r="S1362">
        <f>IFERROR(VLOOKUP($A1362,[3]库存报告使用数据!$A$1:$K$65536,11,0),"")</f>
        <v>56</v>
      </c>
      <c r="T1362">
        <f>IFERROR(VLOOKUP($A1362,[3]库存报告使用数据!$A$1:$C$65536,3,0),"")</f>
        <v>0</v>
      </c>
      <c r="U1362">
        <f>IFERROR(VLOOKUP($A1362,[3]库存报告使用数据!$A$1:$F$65536,6,0),"")</f>
        <v>0</v>
      </c>
      <c r="V1362">
        <f>IFERROR(VLOOKUP($A1362,[3]库存报告使用数据!$A$1:$I$65536,9,0),"")</f>
        <v>0</v>
      </c>
      <c r="W1362">
        <f>IFERROR(VLOOKUP($A1362,[3]库存报告使用数据!$A$1:$L$65536,12,0),"")</f>
        <v>1</v>
      </c>
      <c r="X1362" s="20">
        <f t="shared" si="359"/>
        <v>0</v>
      </c>
      <c r="Y1362" s="20">
        <f t="shared" si="360"/>
        <v>0</v>
      </c>
      <c r="Z1362" s="20">
        <f t="shared" si="361"/>
        <v>0</v>
      </c>
      <c r="AA1362" s="20">
        <f t="shared" si="362"/>
        <v>0.0178571428571429</v>
      </c>
      <c r="AB1362">
        <f>IFERROR(VLOOKUP($A1362,[3]库存报告使用数据!$A$1:$D$65536,4,0),"")</f>
        <v>0</v>
      </c>
      <c r="AC1362">
        <f>IFERROR(VLOOKUP($A1362,[3]库存报告使用数据!$A$1:$G$65536,7,0),"")</f>
        <v>0</v>
      </c>
      <c r="AD1362">
        <f>IFERROR(VLOOKUP($A1362,[3]库存报告使用数据!$A$1:$J$65536,10,0),"")</f>
        <v>0</v>
      </c>
      <c r="AE1362">
        <f>IFERROR(VLOOKUP($A1362,[3]库存报告使用数据!$A$1:$M$65536,13,0),"")</f>
        <v>0.09</v>
      </c>
      <c r="AF1362" s="20" t="str">
        <f t="shared" si="363"/>
        <v/>
      </c>
      <c r="AG1362" s="20" t="str">
        <f t="shared" si="364"/>
        <v/>
      </c>
      <c r="AH1362" s="20" t="str">
        <f t="shared" si="365"/>
        <v/>
      </c>
      <c r="AI1362" s="20" t="str">
        <f t="shared" si="366"/>
        <v>无销售广告费为0.09</v>
      </c>
      <c r="AJ1362">
        <f>IFERROR(VLOOKUP($B1362,[4]库存报告使用数据!$A$1:$B$65536,2,0),0)</f>
        <v>0</v>
      </c>
      <c r="AK1362">
        <f>IFERROR(VLOOKUP($B1362,[4]库存报告使用数据!$A$1:$C$65536,3,0),)</f>
        <v>1</v>
      </c>
      <c r="AL1362">
        <f>IFERROR(VLOOKUP($B1362,[4]库存报告使用数据!$A$1:$D$65536,4,0),)</f>
        <v>0</v>
      </c>
      <c r="AM1362">
        <f>IFERROR(VLOOKUP($B1362,[4]库存报告使用数据!$A$1:$E$65536,5,0),)</f>
        <v>1</v>
      </c>
      <c r="AN1362" s="20" t="str">
        <f t="shared" si="367"/>
        <v/>
      </c>
      <c r="AO1362" s="20">
        <f t="shared" si="368"/>
        <v>0</v>
      </c>
      <c r="AP1362" s="20" t="str">
        <f t="shared" si="369"/>
        <v/>
      </c>
      <c r="AQ1362" s="20">
        <f t="shared" si="370"/>
        <v>0</v>
      </c>
      <c r="AR1362" s="32">
        <f t="shared" si="371"/>
        <v>0</v>
      </c>
      <c r="AS1362" s="32">
        <f t="shared" si="372"/>
        <v>0</v>
      </c>
      <c r="AT1362" s="32">
        <f t="shared" si="373"/>
        <v>10</v>
      </c>
      <c r="AU1362" s="28" t="str">
        <f t="shared" si="374"/>
        <v>库存为10</v>
      </c>
      <c r="AV1362" s="34" t="str">
        <f>IFERROR(时间!$B$4+AU1362,"上周无销量")</f>
        <v>上周无销量</v>
      </c>
    </row>
    <row r="1363" spans="1:48">
      <c r="A1363" s="18" t="s">
        <v>1408</v>
      </c>
      <c r="B1363" t="str">
        <f>VLOOKUP(A1363,'[1]sku-asin（子）'!$A:$B,2,0)</f>
        <v>B078NLPDT7</v>
      </c>
      <c r="C1363" t="str">
        <f>VLOOKUP(A1363,'[1]子sku-父sku'!$A:$B,2,0)</f>
        <v>TX-55554</v>
      </c>
      <c r="D1363" s="28">
        <f>IFERROR(VLOOKUP(A1363,[2]库存报告使用数据处理!$A:$C,3,0),0)</f>
        <v>0</v>
      </c>
      <c r="E1363" s="28">
        <f>IFERROR(VLOOKUP(A1363,[2]库存报告使用数据处理!$A:$D,4,0),0)</f>
        <v>0</v>
      </c>
      <c r="F1363" s="28">
        <f>IFERROR(VLOOKUP(A1363,[2]库存报告使用数据处理!$A:$E,5,0),0)</f>
        <v>0</v>
      </c>
      <c r="G1363" s="28">
        <f>IFERROR(VLOOKUP(A1363,[2]库存报告使用数据处理!$A:$F,6,0),0)</f>
        <v>0</v>
      </c>
      <c r="H1363" s="29">
        <f>IFERROR(VLOOKUP(A1363,[2]库存报告使用数据处理!$A:$G,7,0),0)</f>
        <v>0</v>
      </c>
      <c r="I1363">
        <f>IFERROR(VLOOKUP(A1363,[5]数据处理!$A:$B,2,0),0)</f>
        <v>9</v>
      </c>
      <c r="J1363" s="30">
        <f>IFERROR(VLOOKUP(A1363,[5]数据处理!$A:$D,4,0),0)</f>
        <v>0</v>
      </c>
      <c r="K1363" s="30">
        <f>IFERROR(VLOOKUP(A1363,[5]数据处理!$A:$E,5,0),0)</f>
        <v>0</v>
      </c>
      <c r="L1363" s="30">
        <f>IFERROR(VLOOKUP(A1363,[5]数据处理!$A:$G,7,0),0)</f>
        <v>0</v>
      </c>
      <c r="M1363">
        <f t="shared" si="358"/>
        <v>9</v>
      </c>
      <c r="N1363">
        <f>IFERROR(VLOOKUP(A1363,[5]数据处理!$A:$C,3,0),0)</f>
        <v>0</v>
      </c>
      <c r="O1363">
        <f>IFERROR(VLOOKUP($A1363,[5]数据处理!$A:$N,14,0),0)</f>
        <v>4</v>
      </c>
      <c r="P1363">
        <f>IFERROR(VLOOKUP($A1363,[3]库存报告使用数据!$A$1:$B$65536,2,0),"")</f>
        <v>342</v>
      </c>
      <c r="Q1363">
        <f>IFERROR(VLOOKUP($A1363,[3]库存报告使用数据!$A$1:$E$65536,5,0),"")</f>
        <v>273</v>
      </c>
      <c r="R1363">
        <f>IFERROR(VLOOKUP($A1363,[3]库存报告使用数据!$A$1:$H$65536,8,0),"")</f>
        <v>236</v>
      </c>
      <c r="S1363">
        <f>IFERROR(VLOOKUP($A1363,[3]库存报告使用数据!$A$1:$K$65536,11,0),"")</f>
        <v>272</v>
      </c>
      <c r="T1363">
        <f>IFERROR(VLOOKUP($A1363,[3]库存报告使用数据!$A$1:$C$65536,3,0),"")</f>
        <v>0</v>
      </c>
      <c r="U1363">
        <f>IFERROR(VLOOKUP($A1363,[3]库存报告使用数据!$A$1:$F$65536,6,0),"")</f>
        <v>1</v>
      </c>
      <c r="V1363">
        <f>IFERROR(VLOOKUP($A1363,[3]库存报告使用数据!$A$1:$I$65536,9,0),"")</f>
        <v>0</v>
      </c>
      <c r="W1363">
        <f>IFERROR(VLOOKUP($A1363,[3]库存报告使用数据!$A$1:$L$65536,12,0),"")</f>
        <v>1</v>
      </c>
      <c r="X1363" s="20">
        <f t="shared" si="359"/>
        <v>0</v>
      </c>
      <c r="Y1363" s="20">
        <f t="shared" si="360"/>
        <v>0.00366300366300366</v>
      </c>
      <c r="Z1363" s="20">
        <f t="shared" si="361"/>
        <v>0</v>
      </c>
      <c r="AA1363" s="20">
        <f t="shared" si="362"/>
        <v>0.00367647058823529</v>
      </c>
      <c r="AB1363">
        <f>IFERROR(VLOOKUP($A1363,[3]库存报告使用数据!$A$1:$D$65536,4,0),"")</f>
        <v>0</v>
      </c>
      <c r="AC1363">
        <f>IFERROR(VLOOKUP($A1363,[3]库存报告使用数据!$A$1:$G$65536,7,0),"")</f>
        <v>0.16</v>
      </c>
      <c r="AD1363">
        <f>IFERROR(VLOOKUP($A1363,[3]库存报告使用数据!$A$1:$J$65536,10,0),"")</f>
        <v>0</v>
      </c>
      <c r="AE1363">
        <f>IFERROR(VLOOKUP($A1363,[3]库存报告使用数据!$A$1:$M$65536,13,0),"")</f>
        <v>0.1</v>
      </c>
      <c r="AF1363" s="20" t="str">
        <f t="shared" si="363"/>
        <v/>
      </c>
      <c r="AG1363" s="20" t="str">
        <f t="shared" si="364"/>
        <v>无销售广告费为0.16</v>
      </c>
      <c r="AH1363" s="20" t="str">
        <f t="shared" si="365"/>
        <v/>
      </c>
      <c r="AI1363" s="20" t="str">
        <f t="shared" si="366"/>
        <v>无销售广告费为0.1</v>
      </c>
      <c r="AJ1363">
        <f>IFERROR(VLOOKUP($B1363,[4]库存报告使用数据!$A$1:$B$65536,2,0),0)</f>
        <v>0</v>
      </c>
      <c r="AK1363">
        <f>IFERROR(VLOOKUP($B1363,[4]库存报告使用数据!$A$1:$C$65536,3,0),)</f>
        <v>1</v>
      </c>
      <c r="AL1363">
        <f>IFERROR(VLOOKUP($B1363,[4]库存报告使用数据!$A$1:$D$65536,4,0),)</f>
        <v>0</v>
      </c>
      <c r="AM1363">
        <f>IFERROR(VLOOKUP($B1363,[4]库存报告使用数据!$A$1:$E$65536,5,0),)</f>
        <v>0</v>
      </c>
      <c r="AN1363" s="20" t="str">
        <f t="shared" si="367"/>
        <v/>
      </c>
      <c r="AO1363" s="20">
        <f t="shared" si="368"/>
        <v>0</v>
      </c>
      <c r="AP1363" s="20" t="str">
        <f t="shared" si="369"/>
        <v/>
      </c>
      <c r="AQ1363" s="20" t="str">
        <f t="shared" si="370"/>
        <v/>
      </c>
      <c r="AR1363" s="32">
        <f t="shared" si="371"/>
        <v>0</v>
      </c>
      <c r="AS1363" s="32">
        <f t="shared" si="372"/>
        <v>0</v>
      </c>
      <c r="AT1363" s="32">
        <f t="shared" si="373"/>
        <v>9</v>
      </c>
      <c r="AU1363" s="28" t="str">
        <f t="shared" si="374"/>
        <v>库存为9</v>
      </c>
      <c r="AV1363" s="34" t="str">
        <f>IFERROR(时间!$B$4+AU1363,"上周无销量")</f>
        <v>上周无销量</v>
      </c>
    </row>
    <row r="1364" spans="1:48">
      <c r="A1364" s="18" t="s">
        <v>1409</v>
      </c>
      <c r="B1364" t="str">
        <f>VLOOKUP(A1364,'[1]sku-asin（子）'!$A:$B,2,0)</f>
        <v>B078NC7H6J</v>
      </c>
      <c r="C1364" t="str">
        <f>VLOOKUP(A1364,'[1]子sku-父sku'!$A:$B,2,0)</f>
        <v>TX-55554</v>
      </c>
      <c r="D1364" s="28">
        <f>IFERROR(VLOOKUP(A1364,[2]库存报告使用数据处理!$A:$C,3,0),0)</f>
        <v>0</v>
      </c>
      <c r="E1364" s="28">
        <f>IFERROR(VLOOKUP(A1364,[2]库存报告使用数据处理!$A:$D,4,0),0)</f>
        <v>0</v>
      </c>
      <c r="F1364" s="28">
        <f>IFERROR(VLOOKUP(A1364,[2]库存报告使用数据处理!$A:$E,5,0),0)</f>
        <v>0</v>
      </c>
      <c r="G1364" s="28">
        <f>IFERROR(VLOOKUP(A1364,[2]库存报告使用数据处理!$A:$F,6,0),0)</f>
        <v>0</v>
      </c>
      <c r="H1364" s="29">
        <f>IFERROR(VLOOKUP(A1364,[2]库存报告使用数据处理!$A:$G,7,0),0)</f>
        <v>0</v>
      </c>
      <c r="I1364">
        <f>IFERROR(VLOOKUP(A1364,[5]数据处理!$A:$B,2,0),0)</f>
        <v>7</v>
      </c>
      <c r="J1364" s="30">
        <f>IFERROR(VLOOKUP(A1364,[5]数据处理!$A:$D,4,0),0)</f>
        <v>0</v>
      </c>
      <c r="K1364" s="30">
        <f>IFERROR(VLOOKUP(A1364,[5]数据处理!$A:$E,5,0),0)</f>
        <v>0</v>
      </c>
      <c r="L1364" s="30">
        <f>IFERROR(VLOOKUP(A1364,[5]数据处理!$A:$G,7,0),0)</f>
        <v>0</v>
      </c>
      <c r="M1364">
        <f t="shared" si="358"/>
        <v>7</v>
      </c>
      <c r="N1364">
        <f>IFERROR(VLOOKUP(A1364,[5]数据处理!$A:$C,3,0),0)</f>
        <v>0</v>
      </c>
      <c r="O1364">
        <f>IFERROR(VLOOKUP($A1364,[5]数据处理!$A:$N,14,0),0)</f>
        <v>1</v>
      </c>
      <c r="P1364">
        <f>IFERROR(VLOOKUP($A1364,[3]库存报告使用数据!$A$1:$B$65536,2,0),"")</f>
        <v>90</v>
      </c>
      <c r="Q1364">
        <f>IFERROR(VLOOKUP($A1364,[3]库存报告使用数据!$A$1:$E$65536,5,0),"")</f>
        <v>11</v>
      </c>
      <c r="R1364">
        <f>IFERROR(VLOOKUP($A1364,[3]库存报告使用数据!$A$1:$H$65536,8,0),"")</f>
        <v>9</v>
      </c>
      <c r="S1364">
        <f>IFERROR(VLOOKUP($A1364,[3]库存报告使用数据!$A$1:$K$65536,11,0),"")</f>
        <v>36</v>
      </c>
      <c r="T1364">
        <f>IFERROR(VLOOKUP($A1364,[3]库存报告使用数据!$A$1:$C$65536,3,0),"")</f>
        <v>0</v>
      </c>
      <c r="U1364">
        <f>IFERROR(VLOOKUP($A1364,[3]库存报告使用数据!$A$1:$F$65536,6,0),"")</f>
        <v>0</v>
      </c>
      <c r="V1364">
        <f>IFERROR(VLOOKUP($A1364,[3]库存报告使用数据!$A$1:$I$65536,9,0),"")</f>
        <v>0</v>
      </c>
      <c r="W1364">
        <f>IFERROR(VLOOKUP($A1364,[3]库存报告使用数据!$A$1:$L$65536,12,0),"")</f>
        <v>1</v>
      </c>
      <c r="X1364" s="20">
        <f t="shared" si="359"/>
        <v>0</v>
      </c>
      <c r="Y1364" s="20">
        <f t="shared" si="360"/>
        <v>0</v>
      </c>
      <c r="Z1364" s="20">
        <f t="shared" si="361"/>
        <v>0</v>
      </c>
      <c r="AA1364" s="20">
        <f t="shared" si="362"/>
        <v>0.0277777777777778</v>
      </c>
      <c r="AB1364">
        <f>IFERROR(VLOOKUP($A1364,[3]库存报告使用数据!$A$1:$D$65536,4,0),"")</f>
        <v>0</v>
      </c>
      <c r="AC1364">
        <f>IFERROR(VLOOKUP($A1364,[3]库存报告使用数据!$A$1:$G$65536,7,0),"")</f>
        <v>0</v>
      </c>
      <c r="AD1364">
        <f>IFERROR(VLOOKUP($A1364,[3]库存报告使用数据!$A$1:$J$65536,10,0),"")</f>
        <v>0</v>
      </c>
      <c r="AE1364">
        <f>IFERROR(VLOOKUP($A1364,[3]库存报告使用数据!$A$1:$M$65536,13,0),"")</f>
        <v>0.07</v>
      </c>
      <c r="AF1364" s="20" t="str">
        <f t="shared" si="363"/>
        <v/>
      </c>
      <c r="AG1364" s="20" t="str">
        <f t="shared" si="364"/>
        <v/>
      </c>
      <c r="AH1364" s="20" t="str">
        <f t="shared" si="365"/>
        <v/>
      </c>
      <c r="AI1364" s="20" t="str">
        <f t="shared" si="366"/>
        <v>无销售广告费为0.07</v>
      </c>
      <c r="AJ1364">
        <f>IFERROR(VLOOKUP($B1364,[4]库存报告使用数据!$A$1:$B$65536,2,0),0)</f>
        <v>0</v>
      </c>
      <c r="AK1364">
        <f>IFERROR(VLOOKUP($B1364,[4]库存报告使用数据!$A$1:$C$65536,3,0),)</f>
        <v>0</v>
      </c>
      <c r="AL1364">
        <f>IFERROR(VLOOKUP($B1364,[4]库存报告使用数据!$A$1:$D$65536,4,0),)</f>
        <v>0</v>
      </c>
      <c r="AM1364">
        <f>IFERROR(VLOOKUP($B1364,[4]库存报告使用数据!$A$1:$E$65536,5,0),)</f>
        <v>0</v>
      </c>
      <c r="AN1364" s="20" t="str">
        <f t="shared" si="367"/>
        <v/>
      </c>
      <c r="AO1364" s="20" t="str">
        <f t="shared" si="368"/>
        <v/>
      </c>
      <c r="AP1364" s="20" t="str">
        <f t="shared" si="369"/>
        <v/>
      </c>
      <c r="AQ1364" s="20" t="str">
        <f t="shared" si="370"/>
        <v/>
      </c>
      <c r="AR1364" s="32">
        <f t="shared" si="371"/>
        <v>0</v>
      </c>
      <c r="AS1364" s="32">
        <f t="shared" si="372"/>
        <v>0</v>
      </c>
      <c r="AT1364" s="32">
        <f t="shared" si="373"/>
        <v>7</v>
      </c>
      <c r="AU1364" s="28" t="str">
        <f t="shared" si="374"/>
        <v>库存为7</v>
      </c>
      <c r="AV1364" s="34" t="str">
        <f>IFERROR(时间!$B$4+AU1364,"上周无销量")</f>
        <v>上周无销量</v>
      </c>
    </row>
    <row r="1365" spans="1:48">
      <c r="A1365" s="18" t="s">
        <v>1410</v>
      </c>
      <c r="B1365" t="str">
        <f>VLOOKUP(A1365,'[1]sku-asin（子）'!$A:$B,2,0)</f>
        <v>B078NPXG2D</v>
      </c>
      <c r="C1365" t="str">
        <f>VLOOKUP(A1365,'[1]子sku-父sku'!$A:$B,2,0)</f>
        <v>TX-55554</v>
      </c>
      <c r="D1365" s="28">
        <f>IFERROR(VLOOKUP(A1365,[2]库存报告使用数据处理!$A:$C,3,0),0)</f>
        <v>0</v>
      </c>
      <c r="E1365" s="28">
        <f>IFERROR(VLOOKUP(A1365,[2]库存报告使用数据处理!$A:$D,4,0),0)</f>
        <v>0</v>
      </c>
      <c r="F1365" s="28">
        <f>IFERROR(VLOOKUP(A1365,[2]库存报告使用数据处理!$A:$E,5,0),0)</f>
        <v>0</v>
      </c>
      <c r="G1365" s="28">
        <f>IFERROR(VLOOKUP(A1365,[2]库存报告使用数据处理!$A:$F,6,0),0)</f>
        <v>0</v>
      </c>
      <c r="H1365" s="29">
        <f>IFERROR(VLOOKUP(A1365,[2]库存报告使用数据处理!$A:$G,7,0),0)</f>
        <v>0</v>
      </c>
      <c r="I1365">
        <f>IFERROR(VLOOKUP(A1365,[5]数据处理!$A:$B,2,0),0)</f>
        <v>5</v>
      </c>
      <c r="J1365" s="30">
        <f>IFERROR(VLOOKUP(A1365,[5]数据处理!$A:$D,4,0),0)</f>
        <v>0</v>
      </c>
      <c r="K1365" s="30">
        <f>IFERROR(VLOOKUP(A1365,[5]数据处理!$A:$E,5,0),0)</f>
        <v>0</v>
      </c>
      <c r="L1365" s="30">
        <f>IFERROR(VLOOKUP(A1365,[5]数据处理!$A:$G,7,0),0)</f>
        <v>0</v>
      </c>
      <c r="M1365">
        <f t="shared" si="358"/>
        <v>5</v>
      </c>
      <c r="N1365">
        <f>IFERROR(VLOOKUP(A1365,[5]数据处理!$A:$C,3,0),0)</f>
        <v>0</v>
      </c>
      <c r="O1365">
        <f>IFERROR(VLOOKUP($A1365,[5]数据处理!$A:$N,14,0),0)</f>
        <v>0</v>
      </c>
      <c r="P1365">
        <f>IFERROR(VLOOKUP($A1365,[3]库存报告使用数据!$A$1:$B$65536,2,0),"")</f>
        <v>36</v>
      </c>
      <c r="Q1365">
        <f>IFERROR(VLOOKUP($A1365,[3]库存报告使用数据!$A$1:$E$65536,5,0),"")</f>
        <v>243</v>
      </c>
      <c r="R1365">
        <f>IFERROR(VLOOKUP($A1365,[3]库存报告使用数据!$A$1:$H$65536,8,0),"")</f>
        <v>1121</v>
      </c>
      <c r="S1365">
        <f>IFERROR(VLOOKUP($A1365,[3]库存报告使用数据!$A$1:$K$65536,11,0),"")</f>
        <v>921</v>
      </c>
      <c r="T1365">
        <f>IFERROR(VLOOKUP($A1365,[3]库存报告使用数据!$A$1:$C$65536,3,0),"")</f>
        <v>0</v>
      </c>
      <c r="U1365">
        <f>IFERROR(VLOOKUP($A1365,[3]库存报告使用数据!$A$1:$F$65536,6,0),"")</f>
        <v>1</v>
      </c>
      <c r="V1365">
        <f>IFERROR(VLOOKUP($A1365,[3]库存报告使用数据!$A$1:$I$65536,9,0),"")</f>
        <v>1</v>
      </c>
      <c r="W1365">
        <f>IFERROR(VLOOKUP($A1365,[3]库存报告使用数据!$A$1:$L$65536,12,0),"")</f>
        <v>1</v>
      </c>
      <c r="X1365" s="20">
        <f t="shared" si="359"/>
        <v>0</v>
      </c>
      <c r="Y1365" s="20">
        <f t="shared" si="360"/>
        <v>0.00411522633744856</v>
      </c>
      <c r="Z1365" s="20">
        <f t="shared" si="361"/>
        <v>0.000892060660124889</v>
      </c>
      <c r="AA1365" s="20">
        <f t="shared" si="362"/>
        <v>0.001085776330076</v>
      </c>
      <c r="AB1365">
        <f>IFERROR(VLOOKUP($A1365,[3]库存报告使用数据!$A$1:$D$65536,4,0),"")</f>
        <v>0</v>
      </c>
      <c r="AC1365">
        <f>IFERROR(VLOOKUP($A1365,[3]库存报告使用数据!$A$1:$G$65536,7,0),"")</f>
        <v>0</v>
      </c>
      <c r="AD1365">
        <f>IFERROR(VLOOKUP($A1365,[3]库存报告使用数据!$A$1:$J$65536,10,0),"")</f>
        <v>0</v>
      </c>
      <c r="AE1365">
        <f>IFERROR(VLOOKUP($A1365,[3]库存报告使用数据!$A$1:$M$65536,13,0),"")</f>
        <v>0</v>
      </c>
      <c r="AF1365" s="20" t="str">
        <f t="shared" si="363"/>
        <v/>
      </c>
      <c r="AG1365" s="20" t="str">
        <f t="shared" si="364"/>
        <v/>
      </c>
      <c r="AH1365" s="20" t="str">
        <f t="shared" si="365"/>
        <v/>
      </c>
      <c r="AI1365" s="20" t="str">
        <f t="shared" si="366"/>
        <v/>
      </c>
      <c r="AJ1365">
        <f>IFERROR(VLOOKUP($B1365,[4]库存报告使用数据!$A$1:$B$65536,2,0),0)</f>
        <v>0</v>
      </c>
      <c r="AK1365">
        <f>IFERROR(VLOOKUP($B1365,[4]库存报告使用数据!$A$1:$C$65536,3,0),)</f>
        <v>1</v>
      </c>
      <c r="AL1365">
        <f>IFERROR(VLOOKUP($B1365,[4]库存报告使用数据!$A$1:$D$65536,4,0),)</f>
        <v>0</v>
      </c>
      <c r="AM1365">
        <f>IFERROR(VLOOKUP($B1365,[4]库存报告使用数据!$A$1:$E$65536,5,0),)</f>
        <v>2</v>
      </c>
      <c r="AN1365" s="20" t="str">
        <f t="shared" si="367"/>
        <v/>
      </c>
      <c r="AO1365" s="20">
        <f t="shared" si="368"/>
        <v>0</v>
      </c>
      <c r="AP1365" s="20" t="str">
        <f t="shared" si="369"/>
        <v/>
      </c>
      <c r="AQ1365" s="20">
        <f t="shared" si="370"/>
        <v>0</v>
      </c>
      <c r="AR1365" s="32">
        <f t="shared" si="371"/>
        <v>0</v>
      </c>
      <c r="AS1365" s="32">
        <f t="shared" si="372"/>
        <v>0</v>
      </c>
      <c r="AT1365" s="32">
        <f t="shared" si="373"/>
        <v>5</v>
      </c>
      <c r="AU1365" s="28" t="str">
        <f t="shared" si="374"/>
        <v>库存为5</v>
      </c>
      <c r="AV1365" s="34" t="str">
        <f>IFERROR(时间!$B$4+AU1365,"上周无销量")</f>
        <v>上周无销量</v>
      </c>
    </row>
    <row r="1366" spans="1:48">
      <c r="A1366" s="18" t="s">
        <v>1411</v>
      </c>
      <c r="B1366" t="str">
        <f>VLOOKUP(A1366,'[1]sku-asin（子）'!$A:$B,2,0)</f>
        <v>B078NC74C1</v>
      </c>
      <c r="C1366" t="str">
        <f>VLOOKUP(A1366,'[1]子sku-父sku'!$A:$B,2,0)</f>
        <v>TX-55554</v>
      </c>
      <c r="D1366" s="28">
        <f>IFERROR(VLOOKUP(A1366,[2]库存报告使用数据处理!$A:$C,3,0),0)</f>
        <v>0</v>
      </c>
      <c r="E1366" s="28">
        <f>IFERROR(VLOOKUP(A1366,[2]库存报告使用数据处理!$A:$D,4,0),0)</f>
        <v>0</v>
      </c>
      <c r="F1366" s="28">
        <f>IFERROR(VLOOKUP(A1366,[2]库存报告使用数据处理!$A:$E,5,0),0)</f>
        <v>1</v>
      </c>
      <c r="G1366" s="28">
        <f>IFERROR(VLOOKUP(A1366,[2]库存报告使用数据处理!$A:$F,6,0),0)</f>
        <v>0</v>
      </c>
      <c r="H1366" s="29">
        <f>IFERROR(VLOOKUP(A1366,[2]库存报告使用数据处理!$A:$G,7,0),0)</f>
        <v>12.99</v>
      </c>
      <c r="I1366">
        <f>IFERROR(VLOOKUP(A1366,[5]数据处理!$A:$B,2,0),0)</f>
        <v>2</v>
      </c>
      <c r="J1366" s="30">
        <f>IFERROR(VLOOKUP(A1366,[5]数据处理!$A:$D,4,0),0)</f>
        <v>0</v>
      </c>
      <c r="K1366" s="30">
        <f>IFERROR(VLOOKUP(A1366,[5]数据处理!$A:$E,5,0),0)</f>
        <v>0</v>
      </c>
      <c r="L1366" s="30">
        <f>IFERROR(VLOOKUP(A1366,[5]数据处理!$A:$G,7,0),0)</f>
        <v>0</v>
      </c>
      <c r="M1366">
        <f t="shared" si="358"/>
        <v>2</v>
      </c>
      <c r="N1366">
        <f>IFERROR(VLOOKUP(A1366,[5]数据处理!$A:$C,3,0),0)</f>
        <v>0</v>
      </c>
      <c r="O1366">
        <f>IFERROR(VLOOKUP($A1366,[5]数据处理!$A:$N,14,0),0)</f>
        <v>0</v>
      </c>
      <c r="P1366">
        <f>IFERROR(VLOOKUP($A1366,[3]库存报告使用数据!$A$1:$B$65536,2,0),"")</f>
        <v>1098</v>
      </c>
      <c r="Q1366">
        <f>IFERROR(VLOOKUP($A1366,[3]库存报告使用数据!$A$1:$E$65536,5,0),"")</f>
        <v>268</v>
      </c>
      <c r="R1366">
        <f>IFERROR(VLOOKUP($A1366,[3]库存报告使用数据!$A$1:$H$65536,8,0),"")</f>
        <v>703</v>
      </c>
      <c r="S1366">
        <f>IFERROR(VLOOKUP($A1366,[3]库存报告使用数据!$A$1:$K$65536,11,0),"")</f>
        <v>833</v>
      </c>
      <c r="T1366">
        <f>IFERROR(VLOOKUP($A1366,[3]库存报告使用数据!$A$1:$C$65536,3,0),"")</f>
        <v>1</v>
      </c>
      <c r="U1366">
        <f>IFERROR(VLOOKUP($A1366,[3]库存报告使用数据!$A$1:$F$65536,6,0),"")</f>
        <v>1</v>
      </c>
      <c r="V1366">
        <f>IFERROR(VLOOKUP($A1366,[3]库存报告使用数据!$A$1:$I$65536,9,0),"")</f>
        <v>2</v>
      </c>
      <c r="W1366">
        <f>IFERROR(VLOOKUP($A1366,[3]库存报告使用数据!$A$1:$L$65536,12,0),"")</f>
        <v>1</v>
      </c>
      <c r="X1366" s="20">
        <f t="shared" si="359"/>
        <v>0.000910746812386157</v>
      </c>
      <c r="Y1366" s="20">
        <f t="shared" si="360"/>
        <v>0.00373134328358209</v>
      </c>
      <c r="Z1366" s="20">
        <f t="shared" si="361"/>
        <v>0.00284495021337127</v>
      </c>
      <c r="AA1366" s="20">
        <f t="shared" si="362"/>
        <v>0.00120048019207683</v>
      </c>
      <c r="AB1366">
        <f>IFERROR(VLOOKUP($A1366,[3]库存报告使用数据!$A$1:$D$65536,4,0),"")</f>
        <v>0.28125</v>
      </c>
      <c r="AC1366">
        <f>IFERROR(VLOOKUP($A1366,[3]库存报告使用数据!$A$1:$G$65536,7,0),"")</f>
        <v>0</v>
      </c>
      <c r="AD1366">
        <f>IFERROR(VLOOKUP($A1366,[3]库存报告使用数据!$A$1:$J$65536,10,0),"")</f>
        <v>0</v>
      </c>
      <c r="AE1366">
        <f>IFERROR(VLOOKUP($A1366,[3]库存报告使用数据!$A$1:$M$65536,13,0),"")</f>
        <v>0.07</v>
      </c>
      <c r="AF1366" s="20" t="str">
        <f t="shared" si="363"/>
        <v>无销售广告费为0.28125</v>
      </c>
      <c r="AG1366" s="20" t="str">
        <f t="shared" si="364"/>
        <v/>
      </c>
      <c r="AH1366" s="20" t="str">
        <f t="shared" si="365"/>
        <v/>
      </c>
      <c r="AI1366" s="20" t="str">
        <f t="shared" si="366"/>
        <v>无销售广告费为0.07</v>
      </c>
      <c r="AJ1366">
        <f>IFERROR(VLOOKUP($B1366,[4]库存报告使用数据!$A$1:$B$65536,2,0),0)</f>
        <v>0</v>
      </c>
      <c r="AK1366">
        <f>IFERROR(VLOOKUP($B1366,[4]库存报告使用数据!$A$1:$C$65536,3,0),)</f>
        <v>1</v>
      </c>
      <c r="AL1366">
        <f>IFERROR(VLOOKUP($B1366,[4]库存报告使用数据!$A$1:$D$65536,4,0),)</f>
        <v>0</v>
      </c>
      <c r="AM1366">
        <f>IFERROR(VLOOKUP($B1366,[4]库存报告使用数据!$A$1:$E$65536,5,0),)</f>
        <v>1</v>
      </c>
      <c r="AN1366" s="20" t="str">
        <f t="shared" si="367"/>
        <v/>
      </c>
      <c r="AO1366" s="20">
        <f t="shared" si="368"/>
        <v>0</v>
      </c>
      <c r="AP1366" s="20" t="str">
        <f t="shared" si="369"/>
        <v/>
      </c>
      <c r="AQ1366" s="20">
        <f t="shared" si="370"/>
        <v>0</v>
      </c>
      <c r="AR1366" s="32">
        <f t="shared" si="371"/>
        <v>0</v>
      </c>
      <c r="AS1366" s="32">
        <f t="shared" si="372"/>
        <v>0</v>
      </c>
      <c r="AT1366" s="32">
        <f t="shared" si="373"/>
        <v>2</v>
      </c>
      <c r="AU1366" s="28" t="str">
        <f t="shared" si="374"/>
        <v>库存为2</v>
      </c>
      <c r="AV1366" s="34" t="str">
        <f>IFERROR(时间!$B$4+AU1366,"上周无销量")</f>
        <v>上周无销量</v>
      </c>
    </row>
    <row r="1367" spans="1:48">
      <c r="A1367" s="18" t="s">
        <v>1412</v>
      </c>
      <c r="B1367" t="str">
        <f>VLOOKUP(A1367,'[1]sku-asin（子）'!$A:$B,2,0)</f>
        <v>B078NPDWH9</v>
      </c>
      <c r="C1367" t="str">
        <f>VLOOKUP(A1367,'[1]子sku-父sku'!$A:$B,2,0)</f>
        <v>TX-55554</v>
      </c>
      <c r="D1367" s="28">
        <f>IFERROR(VLOOKUP(A1367,[2]库存报告使用数据处理!$A:$C,3,0),0)</f>
        <v>0</v>
      </c>
      <c r="E1367" s="28">
        <f>IFERROR(VLOOKUP(A1367,[2]库存报告使用数据处理!$A:$D,4,0),0)</f>
        <v>0</v>
      </c>
      <c r="F1367" s="28">
        <f>IFERROR(VLOOKUP(A1367,[2]库存报告使用数据处理!$A:$E,5,0),0)</f>
        <v>0</v>
      </c>
      <c r="G1367" s="28">
        <f>IFERROR(VLOOKUP(A1367,[2]库存报告使用数据处理!$A:$F,6,0),0)</f>
        <v>1</v>
      </c>
      <c r="H1367" s="29">
        <f>IFERROR(VLOOKUP(A1367,[2]库存报告使用数据处理!$A:$G,7,0),0)</f>
        <v>8.9</v>
      </c>
      <c r="I1367">
        <f>IFERROR(VLOOKUP(A1367,[5]数据处理!$A:$B,2,0),0)</f>
        <v>7</v>
      </c>
      <c r="J1367" s="30">
        <f>IFERROR(VLOOKUP(A1367,[5]数据处理!$A:$D,4,0),0)</f>
        <v>0</v>
      </c>
      <c r="K1367" s="30">
        <f>IFERROR(VLOOKUP(A1367,[5]数据处理!$A:$E,5,0),0)</f>
        <v>0</v>
      </c>
      <c r="L1367" s="30">
        <f>IFERROR(VLOOKUP(A1367,[5]数据处理!$A:$G,7,0),0)</f>
        <v>0</v>
      </c>
      <c r="M1367">
        <f t="shared" si="358"/>
        <v>7</v>
      </c>
      <c r="N1367">
        <f>IFERROR(VLOOKUP(A1367,[5]数据处理!$A:$C,3,0),0)</f>
        <v>0</v>
      </c>
      <c r="O1367">
        <f>IFERROR(VLOOKUP($A1367,[5]数据处理!$A:$N,14,0),0)</f>
        <v>3</v>
      </c>
      <c r="P1367">
        <f>IFERROR(VLOOKUP($A1367,[3]库存报告使用数据!$A$1:$B$65536,2,0),"")</f>
        <v>506</v>
      </c>
      <c r="Q1367">
        <f>IFERROR(VLOOKUP($A1367,[3]库存报告使用数据!$A$1:$E$65536,5,0),"")</f>
        <v>228</v>
      </c>
      <c r="R1367">
        <f>IFERROR(VLOOKUP($A1367,[3]库存报告使用数据!$A$1:$H$65536,8,0),"")</f>
        <v>89</v>
      </c>
      <c r="S1367">
        <f>IFERROR(VLOOKUP($A1367,[3]库存报告使用数据!$A$1:$K$65536,11,0),"")</f>
        <v>145</v>
      </c>
      <c r="T1367">
        <f>IFERROR(VLOOKUP($A1367,[3]库存报告使用数据!$A$1:$C$65536,3,0),"")</f>
        <v>0</v>
      </c>
      <c r="U1367">
        <f>IFERROR(VLOOKUP($A1367,[3]库存报告使用数据!$A$1:$F$65536,6,0),"")</f>
        <v>0</v>
      </c>
      <c r="V1367">
        <f>IFERROR(VLOOKUP($A1367,[3]库存报告使用数据!$A$1:$I$65536,9,0),"")</f>
        <v>0</v>
      </c>
      <c r="W1367">
        <f>IFERROR(VLOOKUP($A1367,[3]库存报告使用数据!$A$1:$L$65536,12,0),"")</f>
        <v>1</v>
      </c>
      <c r="X1367" s="20">
        <f t="shared" si="359"/>
        <v>0</v>
      </c>
      <c r="Y1367" s="20">
        <f t="shared" si="360"/>
        <v>0</v>
      </c>
      <c r="Z1367" s="20">
        <f t="shared" si="361"/>
        <v>0</v>
      </c>
      <c r="AA1367" s="20">
        <f t="shared" si="362"/>
        <v>0.00689655172413793</v>
      </c>
      <c r="AB1367">
        <f>IFERROR(VLOOKUP($A1367,[3]库存报告使用数据!$A$1:$D$65536,4,0),"")</f>
        <v>0</v>
      </c>
      <c r="AC1367">
        <f>IFERROR(VLOOKUP($A1367,[3]库存报告使用数据!$A$1:$G$65536,7,0),"")</f>
        <v>0</v>
      </c>
      <c r="AD1367">
        <f>IFERROR(VLOOKUP($A1367,[3]库存报告使用数据!$A$1:$J$65536,10,0),"")</f>
        <v>0</v>
      </c>
      <c r="AE1367">
        <f>IFERROR(VLOOKUP($A1367,[3]库存报告使用数据!$A$1:$M$65536,13,0),"")</f>
        <v>0.26</v>
      </c>
      <c r="AF1367" s="20" t="str">
        <f t="shared" si="363"/>
        <v/>
      </c>
      <c r="AG1367" s="20" t="str">
        <f t="shared" si="364"/>
        <v/>
      </c>
      <c r="AH1367" s="20" t="str">
        <f t="shared" si="365"/>
        <v/>
      </c>
      <c r="AI1367" s="20">
        <f t="shared" si="366"/>
        <v>0.0292134831460674</v>
      </c>
      <c r="AJ1367">
        <f>IFERROR(VLOOKUP($B1367,[4]库存报告使用数据!$A$1:$B$65536,2,0),0)</f>
        <v>0</v>
      </c>
      <c r="AK1367">
        <f>IFERROR(VLOOKUP($B1367,[4]库存报告使用数据!$A$1:$C$65536,3,0),)</f>
        <v>0</v>
      </c>
      <c r="AL1367">
        <f>IFERROR(VLOOKUP($B1367,[4]库存报告使用数据!$A$1:$D$65536,4,0),)</f>
        <v>0</v>
      </c>
      <c r="AM1367">
        <f>IFERROR(VLOOKUP($B1367,[4]库存报告使用数据!$A$1:$E$65536,5,0),)</f>
        <v>0</v>
      </c>
      <c r="AN1367" s="20" t="str">
        <f t="shared" si="367"/>
        <v/>
      </c>
      <c r="AO1367" s="20" t="str">
        <f t="shared" si="368"/>
        <v/>
      </c>
      <c r="AP1367" s="20" t="str">
        <f t="shared" si="369"/>
        <v/>
      </c>
      <c r="AQ1367" s="20" t="str">
        <f t="shared" si="370"/>
        <v/>
      </c>
      <c r="AR1367" s="32">
        <f t="shared" si="371"/>
        <v>0</v>
      </c>
      <c r="AS1367" s="32">
        <f t="shared" si="372"/>
        <v>0</v>
      </c>
      <c r="AT1367" s="32">
        <f t="shared" si="373"/>
        <v>7</v>
      </c>
      <c r="AU1367" s="28" t="str">
        <f t="shared" si="374"/>
        <v>库存为7</v>
      </c>
      <c r="AV1367" s="34" t="str">
        <f>IFERROR(时间!$B$4+AU1367,"上周无销量")</f>
        <v>上周无销量</v>
      </c>
    </row>
    <row r="1368" spans="1:48">
      <c r="A1368" s="18" t="s">
        <v>1413</v>
      </c>
      <c r="B1368" t="str">
        <f>VLOOKUP(A1368,'[1]sku-asin（子）'!$A:$B,2,0)</f>
        <v>B078NPFW3C</v>
      </c>
      <c r="C1368" t="str">
        <f>VLOOKUP(A1368,'[1]子sku-父sku'!$A:$B,2,0)</f>
        <v>TX-55554</v>
      </c>
      <c r="D1368" s="28">
        <f>IFERROR(VLOOKUP(A1368,[2]库存报告使用数据处理!$A:$C,3,0),0)</f>
        <v>0</v>
      </c>
      <c r="E1368" s="28">
        <f>IFERROR(VLOOKUP(A1368,[2]库存报告使用数据处理!$A:$D,4,0),0)</f>
        <v>0</v>
      </c>
      <c r="F1368" s="28">
        <f>IFERROR(VLOOKUP(A1368,[2]库存报告使用数据处理!$A:$E,5,0),0)</f>
        <v>0</v>
      </c>
      <c r="G1368" s="28">
        <f>IFERROR(VLOOKUP(A1368,[2]库存报告使用数据处理!$A:$F,6,0),0)</f>
        <v>0</v>
      </c>
      <c r="H1368" s="29">
        <f>IFERROR(VLOOKUP(A1368,[2]库存报告使用数据处理!$A:$G,7,0),0)</f>
        <v>0</v>
      </c>
      <c r="I1368">
        <f>IFERROR(VLOOKUP(A1368,[5]数据处理!$A:$B,2,0),0)</f>
        <v>9</v>
      </c>
      <c r="J1368" s="30">
        <f>IFERROR(VLOOKUP(A1368,[5]数据处理!$A:$D,4,0),0)</f>
        <v>0</v>
      </c>
      <c r="K1368" s="30">
        <f>IFERROR(VLOOKUP(A1368,[5]数据处理!$A:$E,5,0),0)</f>
        <v>0</v>
      </c>
      <c r="L1368" s="30">
        <f>IFERROR(VLOOKUP(A1368,[5]数据处理!$A:$G,7,0),0)</f>
        <v>0</v>
      </c>
      <c r="M1368">
        <f t="shared" si="358"/>
        <v>9</v>
      </c>
      <c r="N1368">
        <f>IFERROR(VLOOKUP(A1368,[5]数据处理!$A:$C,3,0),0)</f>
        <v>0</v>
      </c>
      <c r="O1368">
        <f>IFERROR(VLOOKUP($A1368,[5]数据处理!$A:$N,14,0),0)</f>
        <v>3</v>
      </c>
      <c r="P1368">
        <f>IFERROR(VLOOKUP($A1368,[3]库存报告使用数据!$A$1:$B$65536,2,0),"")</f>
        <v>220</v>
      </c>
      <c r="Q1368">
        <f>IFERROR(VLOOKUP($A1368,[3]库存报告使用数据!$A$1:$E$65536,5,0),"")</f>
        <v>460</v>
      </c>
      <c r="R1368">
        <f>IFERROR(VLOOKUP($A1368,[3]库存报告使用数据!$A$1:$H$65536,8,0),"")</f>
        <v>1113</v>
      </c>
      <c r="S1368">
        <f>IFERROR(VLOOKUP($A1368,[3]库存报告使用数据!$A$1:$K$65536,11,0),"")</f>
        <v>2207</v>
      </c>
      <c r="T1368">
        <f>IFERROR(VLOOKUP($A1368,[3]库存报告使用数据!$A$1:$C$65536,3,0),"")</f>
        <v>0</v>
      </c>
      <c r="U1368">
        <f>IFERROR(VLOOKUP($A1368,[3]库存报告使用数据!$A$1:$F$65536,6,0),"")</f>
        <v>0</v>
      </c>
      <c r="V1368">
        <f>IFERROR(VLOOKUP($A1368,[3]库存报告使用数据!$A$1:$I$65536,9,0),"")</f>
        <v>0</v>
      </c>
      <c r="W1368">
        <f>IFERROR(VLOOKUP($A1368,[3]库存报告使用数据!$A$1:$L$65536,12,0),"")</f>
        <v>0</v>
      </c>
      <c r="X1368" s="20">
        <f t="shared" si="359"/>
        <v>0</v>
      </c>
      <c r="Y1368" s="20">
        <f t="shared" si="360"/>
        <v>0</v>
      </c>
      <c r="Z1368" s="20">
        <f t="shared" si="361"/>
        <v>0</v>
      </c>
      <c r="AA1368" s="20">
        <f t="shared" si="362"/>
        <v>0</v>
      </c>
      <c r="AB1368">
        <f>IFERROR(VLOOKUP($A1368,[3]库存报告使用数据!$A$1:$D$65536,4,0),"")</f>
        <v>0</v>
      </c>
      <c r="AC1368">
        <f>IFERROR(VLOOKUP($A1368,[3]库存报告使用数据!$A$1:$G$65536,7,0),"")</f>
        <v>0</v>
      </c>
      <c r="AD1368">
        <f>IFERROR(VLOOKUP($A1368,[3]库存报告使用数据!$A$1:$J$65536,10,0),"")</f>
        <v>0</v>
      </c>
      <c r="AE1368">
        <f>IFERROR(VLOOKUP($A1368,[3]库存报告使用数据!$A$1:$M$65536,13,0),"")</f>
        <v>0</v>
      </c>
      <c r="AF1368" s="20" t="str">
        <f t="shared" si="363"/>
        <v/>
      </c>
      <c r="AG1368" s="20" t="str">
        <f t="shared" si="364"/>
        <v/>
      </c>
      <c r="AH1368" s="20" t="str">
        <f t="shared" si="365"/>
        <v/>
      </c>
      <c r="AI1368" s="20" t="str">
        <f t="shared" si="366"/>
        <v/>
      </c>
      <c r="AJ1368">
        <f>IFERROR(VLOOKUP($B1368,[4]库存报告使用数据!$A$1:$B$65536,2,0),0)</f>
        <v>0</v>
      </c>
      <c r="AK1368">
        <f>IFERROR(VLOOKUP($B1368,[4]库存报告使用数据!$A$1:$C$65536,3,0),)</f>
        <v>0</v>
      </c>
      <c r="AL1368">
        <f>IFERROR(VLOOKUP($B1368,[4]库存报告使用数据!$A$1:$D$65536,4,0),)</f>
        <v>0</v>
      </c>
      <c r="AM1368">
        <f>IFERROR(VLOOKUP($B1368,[4]库存报告使用数据!$A$1:$E$65536,5,0),)</f>
        <v>0</v>
      </c>
      <c r="AN1368" s="20" t="str">
        <f t="shared" si="367"/>
        <v/>
      </c>
      <c r="AO1368" s="20" t="str">
        <f t="shared" si="368"/>
        <v/>
      </c>
      <c r="AP1368" s="20" t="str">
        <f t="shared" si="369"/>
        <v/>
      </c>
      <c r="AQ1368" s="20" t="str">
        <f t="shared" si="370"/>
        <v/>
      </c>
      <c r="AR1368" s="32">
        <f t="shared" si="371"/>
        <v>0</v>
      </c>
      <c r="AS1368" s="32">
        <f t="shared" si="372"/>
        <v>0</v>
      </c>
      <c r="AT1368" s="32">
        <f t="shared" si="373"/>
        <v>9</v>
      </c>
      <c r="AU1368" s="28" t="str">
        <f t="shared" si="374"/>
        <v>库存为9</v>
      </c>
      <c r="AV1368" s="34" t="str">
        <f>IFERROR(时间!$B$4+AU1368,"上周无销量")</f>
        <v>上周无销量</v>
      </c>
    </row>
    <row r="1369" spans="1:48">
      <c r="A1369" s="18" t="s">
        <v>1414</v>
      </c>
      <c r="B1369" t="str">
        <f>VLOOKUP(A1369,'[1]sku-asin（子）'!$A:$B,2,0)</f>
        <v>B078NMS9MY</v>
      </c>
      <c r="C1369" t="str">
        <f>VLOOKUP(A1369,'[1]子sku-父sku'!$A:$B,2,0)</f>
        <v>TX-55554</v>
      </c>
      <c r="D1369" s="28">
        <f>IFERROR(VLOOKUP(A1369,[2]库存报告使用数据处理!$A:$C,3,0),0)</f>
        <v>0</v>
      </c>
      <c r="E1369" s="28">
        <f>IFERROR(VLOOKUP(A1369,[2]库存报告使用数据处理!$A:$D,4,0),0)</f>
        <v>0</v>
      </c>
      <c r="F1369" s="28">
        <f>IFERROR(VLOOKUP(A1369,[2]库存报告使用数据处理!$A:$E,5,0),0)</f>
        <v>0</v>
      </c>
      <c r="G1369" s="28">
        <f>IFERROR(VLOOKUP(A1369,[2]库存报告使用数据处理!$A:$F,6,0),0)</f>
        <v>0</v>
      </c>
      <c r="H1369" s="29">
        <f>IFERROR(VLOOKUP(A1369,[2]库存报告使用数据处理!$A:$G,7,0),0)</f>
        <v>0</v>
      </c>
      <c r="I1369">
        <f>IFERROR(VLOOKUP(A1369,[5]数据处理!$A:$B,2,0),0)</f>
        <v>10</v>
      </c>
      <c r="J1369" s="30">
        <f>IFERROR(VLOOKUP(A1369,[5]数据处理!$A:$D,4,0),0)</f>
        <v>0</v>
      </c>
      <c r="K1369" s="30">
        <f>IFERROR(VLOOKUP(A1369,[5]数据处理!$A:$E,5,0),0)</f>
        <v>0</v>
      </c>
      <c r="L1369" s="30">
        <f>IFERROR(VLOOKUP(A1369,[5]数据处理!$A:$G,7,0),0)</f>
        <v>0</v>
      </c>
      <c r="M1369">
        <f t="shared" si="358"/>
        <v>10</v>
      </c>
      <c r="N1369">
        <f>IFERROR(VLOOKUP(A1369,[5]数据处理!$A:$C,3,0),0)</f>
        <v>0</v>
      </c>
      <c r="O1369">
        <f>IFERROR(VLOOKUP($A1369,[5]数据处理!$A:$N,14,0),0)</f>
        <v>5</v>
      </c>
      <c r="P1369">
        <f>IFERROR(VLOOKUP($A1369,[3]库存报告使用数据!$A$1:$B$65536,2,0),"")</f>
        <v>1174</v>
      </c>
      <c r="Q1369">
        <f>IFERROR(VLOOKUP($A1369,[3]库存报告使用数据!$A$1:$E$65536,5,0),"")</f>
        <v>683</v>
      </c>
      <c r="R1369">
        <f>IFERROR(VLOOKUP($A1369,[3]库存报告使用数据!$A$1:$H$65536,8,0),"")</f>
        <v>55</v>
      </c>
      <c r="S1369">
        <f>IFERROR(VLOOKUP($A1369,[3]库存报告使用数据!$A$1:$K$65536,11,0),"")</f>
        <v>138</v>
      </c>
      <c r="T1369">
        <f>IFERROR(VLOOKUP($A1369,[3]库存报告使用数据!$A$1:$C$65536,3,0),"")</f>
        <v>0</v>
      </c>
      <c r="U1369">
        <f>IFERROR(VLOOKUP($A1369,[3]库存报告使用数据!$A$1:$F$65536,6,0),"")</f>
        <v>0</v>
      </c>
      <c r="V1369">
        <f>IFERROR(VLOOKUP($A1369,[3]库存报告使用数据!$A$1:$I$65536,9,0),"")</f>
        <v>0</v>
      </c>
      <c r="W1369">
        <f>IFERROR(VLOOKUP($A1369,[3]库存报告使用数据!$A$1:$L$65536,12,0),"")</f>
        <v>0</v>
      </c>
      <c r="X1369" s="20">
        <f t="shared" si="359"/>
        <v>0</v>
      </c>
      <c r="Y1369" s="20">
        <f t="shared" si="360"/>
        <v>0</v>
      </c>
      <c r="Z1369" s="20">
        <f t="shared" si="361"/>
        <v>0</v>
      </c>
      <c r="AA1369" s="20">
        <f t="shared" si="362"/>
        <v>0</v>
      </c>
      <c r="AB1369">
        <f>IFERROR(VLOOKUP($A1369,[3]库存报告使用数据!$A$1:$D$65536,4,0),"")</f>
        <v>0</v>
      </c>
      <c r="AC1369">
        <f>IFERROR(VLOOKUP($A1369,[3]库存报告使用数据!$A$1:$G$65536,7,0),"")</f>
        <v>0</v>
      </c>
      <c r="AD1369">
        <f>IFERROR(VLOOKUP($A1369,[3]库存报告使用数据!$A$1:$J$65536,10,0),"")</f>
        <v>0</v>
      </c>
      <c r="AE1369">
        <f>IFERROR(VLOOKUP($A1369,[3]库存报告使用数据!$A$1:$M$65536,13,0),"")</f>
        <v>0</v>
      </c>
      <c r="AF1369" s="20" t="str">
        <f t="shared" si="363"/>
        <v/>
      </c>
      <c r="AG1369" s="20" t="str">
        <f t="shared" si="364"/>
        <v/>
      </c>
      <c r="AH1369" s="20" t="str">
        <f t="shared" si="365"/>
        <v/>
      </c>
      <c r="AI1369" s="20" t="str">
        <f t="shared" si="366"/>
        <v/>
      </c>
      <c r="AJ1369">
        <f>IFERROR(VLOOKUP($B1369,[4]库存报告使用数据!$A$1:$B$65536,2,0),0)</f>
        <v>0</v>
      </c>
      <c r="AK1369">
        <f>IFERROR(VLOOKUP($B1369,[4]库存报告使用数据!$A$1:$C$65536,3,0),)</f>
        <v>0</v>
      </c>
      <c r="AL1369">
        <f>IFERROR(VLOOKUP($B1369,[4]库存报告使用数据!$A$1:$D$65536,4,0),)</f>
        <v>0</v>
      </c>
      <c r="AM1369">
        <f>IFERROR(VLOOKUP($B1369,[4]库存报告使用数据!$A$1:$E$65536,5,0),)</f>
        <v>2</v>
      </c>
      <c r="AN1369" s="20" t="str">
        <f t="shared" si="367"/>
        <v/>
      </c>
      <c r="AO1369" s="20" t="str">
        <f t="shared" si="368"/>
        <v/>
      </c>
      <c r="AP1369" s="20" t="str">
        <f t="shared" si="369"/>
        <v/>
      </c>
      <c r="AQ1369" s="20">
        <f t="shared" si="370"/>
        <v>0</v>
      </c>
      <c r="AR1369" s="32">
        <f t="shared" si="371"/>
        <v>0</v>
      </c>
      <c r="AS1369" s="32">
        <f t="shared" si="372"/>
        <v>0</v>
      </c>
      <c r="AT1369" s="32">
        <f t="shared" si="373"/>
        <v>10</v>
      </c>
      <c r="AU1369" s="28" t="str">
        <f t="shared" si="374"/>
        <v>库存为10</v>
      </c>
      <c r="AV1369" s="34" t="str">
        <f>IFERROR(时间!$B$4+AU1369,"上周无销量")</f>
        <v>上周无销量</v>
      </c>
    </row>
    <row r="1370" spans="1:48">
      <c r="A1370" s="18" t="s">
        <v>1415</v>
      </c>
      <c r="B1370" t="str">
        <f>VLOOKUP(A1370,'[1]sku-asin（子）'!$A:$B,2,0)</f>
        <v>B078NLVTCY</v>
      </c>
      <c r="C1370" t="str">
        <f>VLOOKUP(A1370,'[1]子sku-父sku'!$A:$B,2,0)</f>
        <v>TX-55554</v>
      </c>
      <c r="D1370" s="28">
        <f>IFERROR(VLOOKUP(A1370,[2]库存报告使用数据处理!$A:$C,3,0),0)</f>
        <v>0</v>
      </c>
      <c r="E1370" s="28">
        <f>IFERROR(VLOOKUP(A1370,[2]库存报告使用数据处理!$A:$D,4,0),0)</f>
        <v>0</v>
      </c>
      <c r="F1370" s="28">
        <f>IFERROR(VLOOKUP(A1370,[2]库存报告使用数据处理!$A:$E,5,0),0)</f>
        <v>1</v>
      </c>
      <c r="G1370" s="28">
        <f>IFERROR(VLOOKUP(A1370,[2]库存报告使用数据处理!$A:$F,6,0),0)</f>
        <v>0</v>
      </c>
      <c r="H1370" s="29">
        <f>IFERROR(VLOOKUP(A1370,[2]库存报告使用数据处理!$A:$G,7,0),0)</f>
        <v>12.99</v>
      </c>
      <c r="I1370">
        <f>IFERROR(VLOOKUP(A1370,[5]数据处理!$A:$B,2,0),0)</f>
        <v>9</v>
      </c>
      <c r="J1370" s="30">
        <f>IFERROR(VLOOKUP(A1370,[5]数据处理!$A:$D,4,0),0)</f>
        <v>0</v>
      </c>
      <c r="K1370" s="30">
        <f>IFERROR(VLOOKUP(A1370,[5]数据处理!$A:$E,5,0),0)</f>
        <v>0</v>
      </c>
      <c r="L1370" s="30">
        <f>IFERROR(VLOOKUP(A1370,[5]数据处理!$A:$G,7,0),0)</f>
        <v>0</v>
      </c>
      <c r="M1370">
        <f t="shared" si="358"/>
        <v>9</v>
      </c>
      <c r="N1370">
        <f>IFERROR(VLOOKUP(A1370,[5]数据处理!$A:$C,3,0),0)</f>
        <v>0</v>
      </c>
      <c r="O1370">
        <f>IFERROR(VLOOKUP($A1370,[5]数据处理!$A:$N,14,0),0)</f>
        <v>4</v>
      </c>
      <c r="P1370">
        <f>IFERROR(VLOOKUP($A1370,[3]库存报告使用数据!$A$1:$B$65536,2,0),"")</f>
        <v>436</v>
      </c>
      <c r="Q1370">
        <f>IFERROR(VLOOKUP($A1370,[3]库存报告使用数据!$A$1:$E$65536,5,0),"")</f>
        <v>29</v>
      </c>
      <c r="R1370">
        <f>IFERROR(VLOOKUP($A1370,[3]库存报告使用数据!$A$1:$H$65536,8,0),"")</f>
        <v>27</v>
      </c>
      <c r="S1370">
        <f>IFERROR(VLOOKUP($A1370,[3]库存报告使用数据!$A$1:$K$65536,11,0),"")</f>
        <v>79</v>
      </c>
      <c r="T1370">
        <f>IFERROR(VLOOKUP($A1370,[3]库存报告使用数据!$A$1:$C$65536,3,0),"")</f>
        <v>0</v>
      </c>
      <c r="U1370">
        <f>IFERROR(VLOOKUP($A1370,[3]库存报告使用数据!$A$1:$F$65536,6,0),"")</f>
        <v>0</v>
      </c>
      <c r="V1370">
        <f>IFERROR(VLOOKUP($A1370,[3]库存报告使用数据!$A$1:$I$65536,9,0),"")</f>
        <v>0</v>
      </c>
      <c r="W1370">
        <f>IFERROR(VLOOKUP($A1370,[3]库存报告使用数据!$A$1:$L$65536,12,0),"")</f>
        <v>0</v>
      </c>
      <c r="X1370" s="20">
        <f t="shared" si="359"/>
        <v>0</v>
      </c>
      <c r="Y1370" s="20">
        <f t="shared" si="360"/>
        <v>0</v>
      </c>
      <c r="Z1370" s="20">
        <f t="shared" si="361"/>
        <v>0</v>
      </c>
      <c r="AA1370" s="20">
        <f t="shared" si="362"/>
        <v>0</v>
      </c>
      <c r="AB1370">
        <f>IFERROR(VLOOKUP($A1370,[3]库存报告使用数据!$A$1:$D$65536,4,0),"")</f>
        <v>0</v>
      </c>
      <c r="AC1370">
        <f>IFERROR(VLOOKUP($A1370,[3]库存报告使用数据!$A$1:$G$65536,7,0),"")</f>
        <v>0</v>
      </c>
      <c r="AD1370">
        <f>IFERROR(VLOOKUP($A1370,[3]库存报告使用数据!$A$1:$J$65536,10,0),"")</f>
        <v>0</v>
      </c>
      <c r="AE1370">
        <f>IFERROR(VLOOKUP($A1370,[3]库存报告使用数据!$A$1:$M$65536,13,0),"")</f>
        <v>0</v>
      </c>
      <c r="AF1370" s="20" t="str">
        <f t="shared" si="363"/>
        <v/>
      </c>
      <c r="AG1370" s="20" t="str">
        <f t="shared" si="364"/>
        <v/>
      </c>
      <c r="AH1370" s="20" t="str">
        <f t="shared" si="365"/>
        <v/>
      </c>
      <c r="AI1370" s="20" t="str">
        <f t="shared" si="366"/>
        <v/>
      </c>
      <c r="AJ1370">
        <f>IFERROR(VLOOKUP($B1370,[4]库存报告使用数据!$A$1:$B$65536,2,0),0)</f>
        <v>0</v>
      </c>
      <c r="AK1370">
        <f>IFERROR(VLOOKUP($B1370,[4]库存报告使用数据!$A$1:$C$65536,3,0),)</f>
        <v>1</v>
      </c>
      <c r="AL1370">
        <f>IFERROR(VLOOKUP($B1370,[4]库存报告使用数据!$A$1:$D$65536,4,0),)</f>
        <v>0</v>
      </c>
      <c r="AM1370">
        <f>IFERROR(VLOOKUP($B1370,[4]库存报告使用数据!$A$1:$E$65536,5,0),)</f>
        <v>0</v>
      </c>
      <c r="AN1370" s="20" t="str">
        <f t="shared" si="367"/>
        <v/>
      </c>
      <c r="AO1370" s="20">
        <f t="shared" si="368"/>
        <v>0</v>
      </c>
      <c r="AP1370" s="20" t="str">
        <f t="shared" si="369"/>
        <v/>
      </c>
      <c r="AQ1370" s="20" t="str">
        <f t="shared" si="370"/>
        <v/>
      </c>
      <c r="AR1370" s="32">
        <f t="shared" si="371"/>
        <v>0</v>
      </c>
      <c r="AS1370" s="32">
        <f t="shared" si="372"/>
        <v>0</v>
      </c>
      <c r="AT1370" s="32">
        <f t="shared" si="373"/>
        <v>9</v>
      </c>
      <c r="AU1370" s="28" t="str">
        <f t="shared" si="374"/>
        <v>库存为9</v>
      </c>
      <c r="AV1370" s="34" t="str">
        <f>IFERROR(时间!$B$4+AU1370,"上周无销量")</f>
        <v>上周无销量</v>
      </c>
    </row>
    <row r="1371" spans="1:48">
      <c r="A1371" s="18" t="s">
        <v>1416</v>
      </c>
      <c r="B1371" t="str">
        <f>VLOOKUP(A1371,'[1]sku-asin（子）'!$A:$B,2,0)</f>
        <v>B078NLMD27</v>
      </c>
      <c r="C1371" t="str">
        <f>VLOOKUP(A1371,'[1]子sku-父sku'!$A:$B,2,0)</f>
        <v>TX-55554</v>
      </c>
      <c r="D1371" s="28">
        <f>IFERROR(VLOOKUP(A1371,[2]库存报告使用数据处理!$A:$C,3,0),0)</f>
        <v>0</v>
      </c>
      <c r="E1371" s="28">
        <f>IFERROR(VLOOKUP(A1371,[2]库存报告使用数据处理!$A:$D,4,0),0)</f>
        <v>0</v>
      </c>
      <c r="F1371" s="28">
        <f>IFERROR(VLOOKUP(A1371,[2]库存报告使用数据处理!$A:$E,5,0),0)</f>
        <v>0</v>
      </c>
      <c r="G1371" s="28">
        <f>IFERROR(VLOOKUP(A1371,[2]库存报告使用数据处理!$A:$F,6,0),0)</f>
        <v>1</v>
      </c>
      <c r="H1371" s="29">
        <f>IFERROR(VLOOKUP(A1371,[2]库存报告使用数据处理!$A:$G,7,0),0)</f>
        <v>8.9</v>
      </c>
      <c r="I1371">
        <f>IFERROR(VLOOKUP(A1371,[5]数据处理!$A:$B,2,0),0)</f>
        <v>9</v>
      </c>
      <c r="J1371" s="30">
        <f>IFERROR(VLOOKUP(A1371,[5]数据处理!$A:$D,4,0),0)</f>
        <v>0</v>
      </c>
      <c r="K1371" s="30">
        <f>IFERROR(VLOOKUP(A1371,[5]数据处理!$A:$E,5,0),0)</f>
        <v>0</v>
      </c>
      <c r="L1371" s="30">
        <f>IFERROR(VLOOKUP(A1371,[5]数据处理!$A:$G,7,0),0)</f>
        <v>0</v>
      </c>
      <c r="M1371">
        <f t="shared" si="358"/>
        <v>9</v>
      </c>
      <c r="N1371">
        <f>IFERROR(VLOOKUP(A1371,[5]数据处理!$A:$C,3,0),0)</f>
        <v>0</v>
      </c>
      <c r="O1371">
        <f>IFERROR(VLOOKUP($A1371,[5]数据处理!$A:$N,14,0),0)</f>
        <v>4</v>
      </c>
      <c r="P1371">
        <f>IFERROR(VLOOKUP($A1371,[3]库存报告使用数据!$A$1:$B$65536,2,0),"")</f>
        <v>898</v>
      </c>
      <c r="Q1371">
        <f>IFERROR(VLOOKUP($A1371,[3]库存报告使用数据!$A$1:$E$65536,5,0),"")</f>
        <v>86</v>
      </c>
      <c r="R1371">
        <f>IFERROR(VLOOKUP($A1371,[3]库存报告使用数据!$A$1:$H$65536,8,0),"")</f>
        <v>34</v>
      </c>
      <c r="S1371">
        <f>IFERROR(VLOOKUP($A1371,[3]库存报告使用数据!$A$1:$K$65536,11,0),"")</f>
        <v>66</v>
      </c>
      <c r="T1371">
        <f>IFERROR(VLOOKUP($A1371,[3]库存报告使用数据!$A$1:$C$65536,3,0),"")</f>
        <v>0</v>
      </c>
      <c r="U1371">
        <f>IFERROR(VLOOKUP($A1371,[3]库存报告使用数据!$A$1:$F$65536,6,0),"")</f>
        <v>0</v>
      </c>
      <c r="V1371">
        <f>IFERROR(VLOOKUP($A1371,[3]库存报告使用数据!$A$1:$I$65536,9,0),"")</f>
        <v>0</v>
      </c>
      <c r="W1371">
        <f>IFERROR(VLOOKUP($A1371,[3]库存报告使用数据!$A$1:$L$65536,12,0),"")</f>
        <v>0</v>
      </c>
      <c r="X1371" s="20">
        <f t="shared" si="359"/>
        <v>0</v>
      </c>
      <c r="Y1371" s="20">
        <f t="shared" si="360"/>
        <v>0</v>
      </c>
      <c r="Z1371" s="20">
        <f t="shared" si="361"/>
        <v>0</v>
      </c>
      <c r="AA1371" s="20">
        <f t="shared" si="362"/>
        <v>0</v>
      </c>
      <c r="AB1371">
        <f>IFERROR(VLOOKUP($A1371,[3]库存报告使用数据!$A$1:$D$65536,4,0),"")</f>
        <v>0</v>
      </c>
      <c r="AC1371">
        <f>IFERROR(VLOOKUP($A1371,[3]库存报告使用数据!$A$1:$G$65536,7,0),"")</f>
        <v>0</v>
      </c>
      <c r="AD1371">
        <f>IFERROR(VLOOKUP($A1371,[3]库存报告使用数据!$A$1:$J$65536,10,0),"")</f>
        <v>0</v>
      </c>
      <c r="AE1371">
        <f>IFERROR(VLOOKUP($A1371,[3]库存报告使用数据!$A$1:$M$65536,13,0),"")</f>
        <v>0</v>
      </c>
      <c r="AF1371" s="20" t="str">
        <f t="shared" si="363"/>
        <v/>
      </c>
      <c r="AG1371" s="20" t="str">
        <f t="shared" si="364"/>
        <v/>
      </c>
      <c r="AH1371" s="20" t="str">
        <f t="shared" si="365"/>
        <v/>
      </c>
      <c r="AI1371" s="20" t="str">
        <f t="shared" si="366"/>
        <v/>
      </c>
      <c r="AJ1371">
        <f>IFERROR(VLOOKUP($B1371,[4]库存报告使用数据!$A$1:$B$65536,2,0),0)</f>
        <v>0</v>
      </c>
      <c r="AK1371">
        <f>IFERROR(VLOOKUP($B1371,[4]库存报告使用数据!$A$1:$C$65536,3,0),)</f>
        <v>0</v>
      </c>
      <c r="AL1371">
        <f>IFERROR(VLOOKUP($B1371,[4]库存报告使用数据!$A$1:$D$65536,4,0),)</f>
        <v>0</v>
      </c>
      <c r="AM1371">
        <f>IFERROR(VLOOKUP($B1371,[4]库存报告使用数据!$A$1:$E$65536,5,0),)</f>
        <v>0</v>
      </c>
      <c r="AN1371" s="20" t="str">
        <f t="shared" si="367"/>
        <v/>
      </c>
      <c r="AO1371" s="20" t="str">
        <f t="shared" si="368"/>
        <v/>
      </c>
      <c r="AP1371" s="20" t="str">
        <f t="shared" si="369"/>
        <v/>
      </c>
      <c r="AQ1371" s="20" t="str">
        <f t="shared" si="370"/>
        <v/>
      </c>
      <c r="AR1371" s="32">
        <f t="shared" si="371"/>
        <v>0</v>
      </c>
      <c r="AS1371" s="32">
        <f t="shared" si="372"/>
        <v>0</v>
      </c>
      <c r="AT1371" s="32">
        <f t="shared" si="373"/>
        <v>9</v>
      </c>
      <c r="AU1371" s="28" t="str">
        <f t="shared" si="374"/>
        <v>库存为9</v>
      </c>
      <c r="AV1371" s="34" t="str">
        <f>IFERROR(时间!$B$4+AU1371,"上周无销量")</f>
        <v>上周无销量</v>
      </c>
    </row>
    <row r="1372" spans="1:48">
      <c r="A1372" s="18" t="s">
        <v>1417</v>
      </c>
      <c r="B1372" t="str">
        <f>VLOOKUP(A1372,'[1]sku-asin（子）'!$A:$B,2,0)</f>
        <v>B078NMPJ5B</v>
      </c>
      <c r="C1372" t="str">
        <f>VLOOKUP(A1372,'[1]子sku-父sku'!$A:$B,2,0)</f>
        <v>TX-55554</v>
      </c>
      <c r="D1372" s="28">
        <f>IFERROR(VLOOKUP(A1372,[2]库存报告使用数据处理!$A:$C,3,0),0)</f>
        <v>0</v>
      </c>
      <c r="E1372" s="28">
        <f>IFERROR(VLOOKUP(A1372,[2]库存报告使用数据处理!$A:$D,4,0),0)</f>
        <v>0</v>
      </c>
      <c r="F1372" s="28">
        <f>IFERROR(VLOOKUP(A1372,[2]库存报告使用数据处理!$A:$E,5,0),0)</f>
        <v>0</v>
      </c>
      <c r="G1372" s="28">
        <f>IFERROR(VLOOKUP(A1372,[2]库存报告使用数据处理!$A:$F,6,0),0)</f>
        <v>0</v>
      </c>
      <c r="H1372" s="29">
        <f>IFERROR(VLOOKUP(A1372,[2]库存报告使用数据处理!$A:$G,7,0),0)</f>
        <v>0</v>
      </c>
      <c r="I1372">
        <f>IFERROR(VLOOKUP(A1372,[5]数据处理!$A:$B,2,0),0)</f>
        <v>9</v>
      </c>
      <c r="J1372" s="30">
        <f>IFERROR(VLOOKUP(A1372,[5]数据处理!$A:$D,4,0),0)</f>
        <v>0</v>
      </c>
      <c r="K1372" s="30">
        <f>IFERROR(VLOOKUP(A1372,[5]数据处理!$A:$E,5,0),0)</f>
        <v>0</v>
      </c>
      <c r="L1372" s="30">
        <f>IFERROR(VLOOKUP(A1372,[5]数据处理!$A:$G,7,0),0)</f>
        <v>0</v>
      </c>
      <c r="M1372">
        <f t="shared" si="358"/>
        <v>9</v>
      </c>
      <c r="N1372">
        <f>IFERROR(VLOOKUP(A1372,[5]数据处理!$A:$C,3,0),0)</f>
        <v>0</v>
      </c>
      <c r="O1372">
        <f>IFERROR(VLOOKUP($A1372,[5]数据处理!$A:$N,14,0),0)</f>
        <v>3</v>
      </c>
      <c r="P1372">
        <f>IFERROR(VLOOKUP($A1372,[3]库存报告使用数据!$A$1:$B$65536,2,0),"")</f>
        <v>4</v>
      </c>
      <c r="Q1372">
        <f>IFERROR(VLOOKUP($A1372,[3]库存报告使用数据!$A$1:$E$65536,5,0),"")</f>
        <v>3</v>
      </c>
      <c r="R1372">
        <f>IFERROR(VLOOKUP($A1372,[3]库存报告使用数据!$A$1:$H$65536,8,0),"")</f>
        <v>6</v>
      </c>
      <c r="S1372">
        <f>IFERROR(VLOOKUP($A1372,[3]库存报告使用数据!$A$1:$K$65536,11,0),"")</f>
        <v>60</v>
      </c>
      <c r="T1372">
        <f>IFERROR(VLOOKUP($A1372,[3]库存报告使用数据!$A$1:$C$65536,3,0),"")</f>
        <v>0</v>
      </c>
      <c r="U1372">
        <f>IFERROR(VLOOKUP($A1372,[3]库存报告使用数据!$A$1:$F$65536,6,0),"")</f>
        <v>0</v>
      </c>
      <c r="V1372">
        <f>IFERROR(VLOOKUP($A1372,[3]库存报告使用数据!$A$1:$I$65536,9,0),"")</f>
        <v>0</v>
      </c>
      <c r="W1372">
        <f>IFERROR(VLOOKUP($A1372,[3]库存报告使用数据!$A$1:$L$65536,12,0),"")</f>
        <v>0</v>
      </c>
      <c r="X1372" s="20">
        <f t="shared" si="359"/>
        <v>0</v>
      </c>
      <c r="Y1372" s="20">
        <f t="shared" si="360"/>
        <v>0</v>
      </c>
      <c r="Z1372" s="20">
        <f t="shared" si="361"/>
        <v>0</v>
      </c>
      <c r="AA1372" s="20">
        <f t="shared" si="362"/>
        <v>0</v>
      </c>
      <c r="AB1372">
        <f>IFERROR(VLOOKUP($A1372,[3]库存报告使用数据!$A$1:$D$65536,4,0),"")</f>
        <v>0</v>
      </c>
      <c r="AC1372">
        <f>IFERROR(VLOOKUP($A1372,[3]库存报告使用数据!$A$1:$G$65536,7,0),"")</f>
        <v>0</v>
      </c>
      <c r="AD1372">
        <f>IFERROR(VLOOKUP($A1372,[3]库存报告使用数据!$A$1:$J$65536,10,0),"")</f>
        <v>0</v>
      </c>
      <c r="AE1372">
        <f>IFERROR(VLOOKUP($A1372,[3]库存报告使用数据!$A$1:$M$65536,13,0),"")</f>
        <v>0</v>
      </c>
      <c r="AF1372" s="20" t="str">
        <f t="shared" si="363"/>
        <v/>
      </c>
      <c r="AG1372" s="20" t="str">
        <f t="shared" si="364"/>
        <v/>
      </c>
      <c r="AH1372" s="20" t="str">
        <f t="shared" si="365"/>
        <v/>
      </c>
      <c r="AI1372" s="20" t="str">
        <f t="shared" si="366"/>
        <v/>
      </c>
      <c r="AJ1372">
        <f>IFERROR(VLOOKUP($B1372,[4]库存报告使用数据!$A$1:$B$65536,2,0),0)</f>
        <v>0</v>
      </c>
      <c r="AK1372">
        <f>IFERROR(VLOOKUP($B1372,[4]库存报告使用数据!$A$1:$C$65536,3,0),)</f>
        <v>0</v>
      </c>
      <c r="AL1372">
        <f>IFERROR(VLOOKUP($B1372,[4]库存报告使用数据!$A$1:$D$65536,4,0),)</f>
        <v>0</v>
      </c>
      <c r="AM1372">
        <f>IFERROR(VLOOKUP($B1372,[4]库存报告使用数据!$A$1:$E$65536,5,0),)</f>
        <v>0</v>
      </c>
      <c r="AN1372" s="20" t="str">
        <f t="shared" si="367"/>
        <v/>
      </c>
      <c r="AO1372" s="20" t="str">
        <f t="shared" si="368"/>
        <v/>
      </c>
      <c r="AP1372" s="20" t="str">
        <f t="shared" si="369"/>
        <v/>
      </c>
      <c r="AQ1372" s="20" t="str">
        <f t="shared" si="370"/>
        <v/>
      </c>
      <c r="AR1372" s="32">
        <f t="shared" si="371"/>
        <v>0</v>
      </c>
      <c r="AS1372" s="32">
        <f t="shared" si="372"/>
        <v>0</v>
      </c>
      <c r="AT1372" s="32">
        <f t="shared" si="373"/>
        <v>9</v>
      </c>
      <c r="AU1372" s="28" t="str">
        <f t="shared" si="374"/>
        <v>库存为9</v>
      </c>
      <c r="AV1372" s="34" t="str">
        <f>IFERROR(时间!$B$4+AU1372,"上周无销量")</f>
        <v>上周无销量</v>
      </c>
    </row>
    <row r="1373" spans="1:48">
      <c r="A1373" s="18" t="s">
        <v>1418</v>
      </c>
      <c r="B1373" t="str">
        <f>VLOOKUP(A1373,'[1]sku-asin（子）'!$A:$B,2,0)</f>
        <v>B078NPTNB2</v>
      </c>
      <c r="C1373" t="str">
        <f>VLOOKUP(A1373,'[1]子sku-父sku'!$A:$B,2,0)</f>
        <v>TX-55554</v>
      </c>
      <c r="D1373" s="28">
        <f>IFERROR(VLOOKUP(A1373,[2]库存报告使用数据处理!$A:$C,3,0),0)</f>
        <v>0</v>
      </c>
      <c r="E1373" s="28">
        <f>IFERROR(VLOOKUP(A1373,[2]库存报告使用数据处理!$A:$D,4,0),0)</f>
        <v>0</v>
      </c>
      <c r="F1373" s="28">
        <f>IFERROR(VLOOKUP(A1373,[2]库存报告使用数据处理!$A:$E,5,0),0)</f>
        <v>0</v>
      </c>
      <c r="G1373" s="28">
        <f>IFERROR(VLOOKUP(A1373,[2]库存报告使用数据处理!$A:$F,6,0),0)</f>
        <v>0</v>
      </c>
      <c r="H1373" s="29">
        <f>IFERROR(VLOOKUP(A1373,[2]库存报告使用数据处理!$A:$G,7,0),0)</f>
        <v>0</v>
      </c>
      <c r="I1373">
        <f>IFERROR(VLOOKUP(A1373,[5]数据处理!$A:$B,2,0),0)</f>
        <v>10</v>
      </c>
      <c r="J1373" s="30">
        <f>IFERROR(VLOOKUP(A1373,[5]数据处理!$A:$D,4,0),0)</f>
        <v>0</v>
      </c>
      <c r="K1373" s="30">
        <f>IFERROR(VLOOKUP(A1373,[5]数据处理!$A:$E,5,0),0)</f>
        <v>0</v>
      </c>
      <c r="L1373" s="30">
        <f>IFERROR(VLOOKUP(A1373,[5]数据处理!$A:$G,7,0),0)</f>
        <v>0</v>
      </c>
      <c r="M1373">
        <f t="shared" si="358"/>
        <v>10</v>
      </c>
      <c r="N1373">
        <f>IFERROR(VLOOKUP(A1373,[5]数据处理!$A:$C,3,0),0)</f>
        <v>0</v>
      </c>
      <c r="O1373">
        <f>IFERROR(VLOOKUP($A1373,[5]数据处理!$A:$N,14,0),0)</f>
        <v>5</v>
      </c>
      <c r="P1373">
        <f>IFERROR(VLOOKUP($A1373,[3]库存报告使用数据!$A$1:$B$65536,2,0),"")</f>
        <v>0</v>
      </c>
      <c r="Q1373">
        <f>IFERROR(VLOOKUP($A1373,[3]库存报告使用数据!$A$1:$E$65536,5,0),"")</f>
        <v>10</v>
      </c>
      <c r="R1373">
        <f>IFERROR(VLOOKUP($A1373,[3]库存报告使用数据!$A$1:$H$65536,8,0),"")</f>
        <v>55</v>
      </c>
      <c r="S1373">
        <f>IFERROR(VLOOKUP($A1373,[3]库存报告使用数据!$A$1:$K$65536,11,0),"")</f>
        <v>204</v>
      </c>
      <c r="T1373">
        <f>IFERROR(VLOOKUP($A1373,[3]库存报告使用数据!$A$1:$C$65536,3,0),"")</f>
        <v>0</v>
      </c>
      <c r="U1373">
        <f>IFERROR(VLOOKUP($A1373,[3]库存报告使用数据!$A$1:$F$65536,6,0),"")</f>
        <v>0</v>
      </c>
      <c r="V1373">
        <f>IFERROR(VLOOKUP($A1373,[3]库存报告使用数据!$A$1:$I$65536,9,0),"")</f>
        <v>0</v>
      </c>
      <c r="W1373">
        <f>IFERROR(VLOOKUP($A1373,[3]库存报告使用数据!$A$1:$L$65536,12,0),"")</f>
        <v>0</v>
      </c>
      <c r="X1373" s="20" t="str">
        <f t="shared" si="359"/>
        <v/>
      </c>
      <c r="Y1373" s="20">
        <f t="shared" si="360"/>
        <v>0</v>
      </c>
      <c r="Z1373" s="20">
        <f t="shared" si="361"/>
        <v>0</v>
      </c>
      <c r="AA1373" s="20">
        <f t="shared" si="362"/>
        <v>0</v>
      </c>
      <c r="AB1373">
        <f>IFERROR(VLOOKUP($A1373,[3]库存报告使用数据!$A$1:$D$65536,4,0),"")</f>
        <v>0</v>
      </c>
      <c r="AC1373">
        <f>IFERROR(VLOOKUP($A1373,[3]库存报告使用数据!$A$1:$G$65536,7,0),"")</f>
        <v>0</v>
      </c>
      <c r="AD1373">
        <f>IFERROR(VLOOKUP($A1373,[3]库存报告使用数据!$A$1:$J$65536,10,0),"")</f>
        <v>0</v>
      </c>
      <c r="AE1373">
        <f>IFERROR(VLOOKUP($A1373,[3]库存报告使用数据!$A$1:$M$65536,13,0),"")</f>
        <v>0</v>
      </c>
      <c r="AF1373" s="20" t="str">
        <f t="shared" si="363"/>
        <v/>
      </c>
      <c r="AG1373" s="20" t="str">
        <f t="shared" si="364"/>
        <v/>
      </c>
      <c r="AH1373" s="20" t="str">
        <f t="shared" si="365"/>
        <v/>
      </c>
      <c r="AI1373" s="20" t="str">
        <f t="shared" si="366"/>
        <v/>
      </c>
      <c r="AJ1373">
        <f>IFERROR(VLOOKUP($B1373,[4]库存报告使用数据!$A$1:$B$65536,2,0),0)</f>
        <v>0</v>
      </c>
      <c r="AK1373">
        <f>IFERROR(VLOOKUP($B1373,[4]库存报告使用数据!$A$1:$C$65536,3,0),)</f>
        <v>0</v>
      </c>
      <c r="AL1373">
        <f>IFERROR(VLOOKUP($B1373,[4]库存报告使用数据!$A$1:$D$65536,4,0),)</f>
        <v>0</v>
      </c>
      <c r="AM1373">
        <f>IFERROR(VLOOKUP($B1373,[4]库存报告使用数据!$A$1:$E$65536,5,0),)</f>
        <v>0</v>
      </c>
      <c r="AN1373" s="20" t="str">
        <f t="shared" si="367"/>
        <v/>
      </c>
      <c r="AO1373" s="20" t="str">
        <f t="shared" si="368"/>
        <v/>
      </c>
      <c r="AP1373" s="20" t="str">
        <f t="shared" si="369"/>
        <v/>
      </c>
      <c r="AQ1373" s="20" t="str">
        <f t="shared" si="370"/>
        <v/>
      </c>
      <c r="AR1373" s="32">
        <f t="shared" si="371"/>
        <v>0</v>
      </c>
      <c r="AS1373" s="32">
        <f t="shared" si="372"/>
        <v>0</v>
      </c>
      <c r="AT1373" s="32">
        <f t="shared" si="373"/>
        <v>10</v>
      </c>
      <c r="AU1373" s="28" t="str">
        <f t="shared" si="374"/>
        <v>库存为10</v>
      </c>
      <c r="AV1373" s="34" t="str">
        <f>IFERROR(时间!$B$4+AU1373,"上周无销量")</f>
        <v>上周无销量</v>
      </c>
    </row>
    <row r="1374" spans="1:48">
      <c r="A1374" s="18" t="s">
        <v>1419</v>
      </c>
      <c r="B1374" t="str">
        <f>VLOOKUP(A1374,'[1]sku-asin（子）'!$A:$B,2,0)</f>
        <v>B078NPD43D</v>
      </c>
      <c r="C1374" t="str">
        <f>VLOOKUP(A1374,'[1]子sku-父sku'!$A:$B,2,0)</f>
        <v>TX-55554</v>
      </c>
      <c r="D1374" s="28">
        <f>IFERROR(VLOOKUP(A1374,[2]库存报告使用数据处理!$A:$C,3,0),0)</f>
        <v>0</v>
      </c>
      <c r="E1374" s="28">
        <f>IFERROR(VLOOKUP(A1374,[2]库存报告使用数据处理!$A:$D,4,0),0)</f>
        <v>0</v>
      </c>
      <c r="F1374" s="28">
        <f>IFERROR(VLOOKUP(A1374,[2]库存报告使用数据处理!$A:$E,5,0),0)</f>
        <v>0</v>
      </c>
      <c r="G1374" s="28">
        <f>IFERROR(VLOOKUP(A1374,[2]库存报告使用数据处理!$A:$F,6,0),0)</f>
        <v>0</v>
      </c>
      <c r="H1374" s="29">
        <f>IFERROR(VLOOKUP(A1374,[2]库存报告使用数据处理!$A:$G,7,0),0)</f>
        <v>0</v>
      </c>
      <c r="I1374">
        <f>IFERROR(VLOOKUP(A1374,[5]数据处理!$A:$B,2,0),0)</f>
        <v>8</v>
      </c>
      <c r="J1374" s="30">
        <f>IFERROR(VLOOKUP(A1374,[5]数据处理!$A:$D,4,0),0)</f>
        <v>0</v>
      </c>
      <c r="K1374" s="30">
        <f>IFERROR(VLOOKUP(A1374,[5]数据处理!$A:$E,5,0),0)</f>
        <v>0</v>
      </c>
      <c r="L1374" s="30">
        <f>IFERROR(VLOOKUP(A1374,[5]数据处理!$A:$G,7,0),0)</f>
        <v>0</v>
      </c>
      <c r="M1374">
        <f t="shared" si="358"/>
        <v>8</v>
      </c>
      <c r="N1374">
        <f>IFERROR(VLOOKUP(A1374,[5]数据处理!$A:$C,3,0),0)</f>
        <v>0</v>
      </c>
      <c r="O1374">
        <f>IFERROR(VLOOKUP($A1374,[5]数据处理!$A:$N,14,0),0)</f>
        <v>3</v>
      </c>
      <c r="P1374">
        <f>IFERROR(VLOOKUP($A1374,[3]库存报告使用数据!$A$1:$B$65536,2,0),"")</f>
        <v>6</v>
      </c>
      <c r="Q1374">
        <f>IFERROR(VLOOKUP($A1374,[3]库存报告使用数据!$A$1:$E$65536,5,0),"")</f>
        <v>2</v>
      </c>
      <c r="R1374">
        <f>IFERROR(VLOOKUP($A1374,[3]库存报告使用数据!$A$1:$H$65536,8,0),"")</f>
        <v>2</v>
      </c>
      <c r="S1374">
        <f>IFERROR(VLOOKUP($A1374,[3]库存报告使用数据!$A$1:$K$65536,11,0),"")</f>
        <v>101</v>
      </c>
      <c r="T1374">
        <f>IFERROR(VLOOKUP($A1374,[3]库存报告使用数据!$A$1:$C$65536,3,0),"")</f>
        <v>0</v>
      </c>
      <c r="U1374">
        <f>IFERROR(VLOOKUP($A1374,[3]库存报告使用数据!$A$1:$F$65536,6,0),"")</f>
        <v>0</v>
      </c>
      <c r="V1374">
        <f>IFERROR(VLOOKUP($A1374,[3]库存报告使用数据!$A$1:$I$65536,9,0),"")</f>
        <v>0</v>
      </c>
      <c r="W1374">
        <f>IFERROR(VLOOKUP($A1374,[3]库存报告使用数据!$A$1:$L$65536,12,0),"")</f>
        <v>0</v>
      </c>
      <c r="X1374" s="20">
        <f t="shared" si="359"/>
        <v>0</v>
      </c>
      <c r="Y1374" s="20">
        <f t="shared" si="360"/>
        <v>0</v>
      </c>
      <c r="Z1374" s="20">
        <f t="shared" si="361"/>
        <v>0</v>
      </c>
      <c r="AA1374" s="20">
        <f t="shared" si="362"/>
        <v>0</v>
      </c>
      <c r="AB1374">
        <f>IFERROR(VLOOKUP($A1374,[3]库存报告使用数据!$A$1:$D$65536,4,0),"")</f>
        <v>0</v>
      </c>
      <c r="AC1374">
        <f>IFERROR(VLOOKUP($A1374,[3]库存报告使用数据!$A$1:$G$65536,7,0),"")</f>
        <v>0</v>
      </c>
      <c r="AD1374">
        <f>IFERROR(VLOOKUP($A1374,[3]库存报告使用数据!$A$1:$J$65536,10,0),"")</f>
        <v>0</v>
      </c>
      <c r="AE1374">
        <f>IFERROR(VLOOKUP($A1374,[3]库存报告使用数据!$A$1:$M$65536,13,0),"")</f>
        <v>0</v>
      </c>
      <c r="AF1374" s="20" t="str">
        <f t="shared" si="363"/>
        <v/>
      </c>
      <c r="AG1374" s="20" t="str">
        <f t="shared" si="364"/>
        <v/>
      </c>
      <c r="AH1374" s="20" t="str">
        <f t="shared" si="365"/>
        <v/>
      </c>
      <c r="AI1374" s="20" t="str">
        <f t="shared" si="366"/>
        <v/>
      </c>
      <c r="AJ1374">
        <f>IFERROR(VLOOKUP($B1374,[4]库存报告使用数据!$A$1:$B$65536,2,0),0)</f>
        <v>0</v>
      </c>
      <c r="AK1374">
        <f>IFERROR(VLOOKUP($B1374,[4]库存报告使用数据!$A$1:$C$65536,3,0),)</f>
        <v>0</v>
      </c>
      <c r="AL1374">
        <f>IFERROR(VLOOKUP($B1374,[4]库存报告使用数据!$A$1:$D$65536,4,0),)</f>
        <v>0</v>
      </c>
      <c r="AM1374">
        <f>IFERROR(VLOOKUP($B1374,[4]库存报告使用数据!$A$1:$E$65536,5,0),)</f>
        <v>0</v>
      </c>
      <c r="AN1374" s="20" t="str">
        <f t="shared" si="367"/>
        <v/>
      </c>
      <c r="AO1374" s="20" t="str">
        <f t="shared" si="368"/>
        <v/>
      </c>
      <c r="AP1374" s="20" t="str">
        <f t="shared" si="369"/>
        <v/>
      </c>
      <c r="AQ1374" s="20" t="str">
        <f t="shared" si="370"/>
        <v/>
      </c>
      <c r="AR1374" s="32">
        <f t="shared" si="371"/>
        <v>0</v>
      </c>
      <c r="AS1374" s="32">
        <f t="shared" si="372"/>
        <v>0</v>
      </c>
      <c r="AT1374" s="32">
        <f t="shared" si="373"/>
        <v>8</v>
      </c>
      <c r="AU1374" s="28" t="str">
        <f t="shared" si="374"/>
        <v>库存为8</v>
      </c>
      <c r="AV1374" s="34" t="str">
        <f>IFERROR(时间!$B$4+AU1374,"上周无销量")</f>
        <v>上周无销量</v>
      </c>
    </row>
    <row r="1375" spans="1:48">
      <c r="A1375" s="18" t="s">
        <v>1420</v>
      </c>
      <c r="B1375" t="str">
        <f>VLOOKUP(A1375,'[1]sku-asin（子）'!$A:$B,2,0)</f>
        <v>B078NLC7FW</v>
      </c>
      <c r="C1375" t="str">
        <f>VLOOKUP(A1375,'[1]子sku-父sku'!$A:$B,2,0)</f>
        <v>TX-55554</v>
      </c>
      <c r="D1375" s="28">
        <f>IFERROR(VLOOKUP(A1375,[2]库存报告使用数据处理!$A:$C,3,0),0)</f>
        <v>0</v>
      </c>
      <c r="E1375" s="28">
        <f>IFERROR(VLOOKUP(A1375,[2]库存报告使用数据处理!$A:$D,4,0),0)</f>
        <v>1</v>
      </c>
      <c r="F1375" s="28">
        <f>IFERROR(VLOOKUP(A1375,[2]库存报告使用数据处理!$A:$E,5,0),0)</f>
        <v>0</v>
      </c>
      <c r="G1375" s="28">
        <f>IFERROR(VLOOKUP(A1375,[2]库存报告使用数据处理!$A:$F,6,0),0)</f>
        <v>0</v>
      </c>
      <c r="H1375" s="29">
        <f>IFERROR(VLOOKUP(A1375,[2]库存报告使用数据处理!$A:$G,7,0),0)</f>
        <v>12.99</v>
      </c>
      <c r="I1375">
        <f>IFERROR(VLOOKUP(A1375,[5]数据处理!$A:$B,2,0),0)</f>
        <v>8</v>
      </c>
      <c r="J1375" s="30">
        <f>IFERROR(VLOOKUP(A1375,[5]数据处理!$A:$D,4,0),0)</f>
        <v>0</v>
      </c>
      <c r="K1375" s="30">
        <f>IFERROR(VLOOKUP(A1375,[5]数据处理!$A:$E,5,0),0)</f>
        <v>0</v>
      </c>
      <c r="L1375" s="30">
        <f>IFERROR(VLOOKUP(A1375,[5]数据处理!$A:$G,7,0),0)</f>
        <v>0</v>
      </c>
      <c r="M1375">
        <f t="shared" si="358"/>
        <v>8</v>
      </c>
      <c r="N1375">
        <f>IFERROR(VLOOKUP(A1375,[5]数据处理!$A:$C,3,0),0)</f>
        <v>0</v>
      </c>
      <c r="O1375">
        <f>IFERROR(VLOOKUP($A1375,[5]数据处理!$A:$N,14,0),0)</f>
        <v>3</v>
      </c>
      <c r="P1375">
        <f>IFERROR(VLOOKUP($A1375,[3]库存报告使用数据!$A$1:$B$65536,2,0),"")</f>
        <v>26</v>
      </c>
      <c r="Q1375">
        <f>IFERROR(VLOOKUP($A1375,[3]库存报告使用数据!$A$1:$E$65536,5,0),"")</f>
        <v>2162</v>
      </c>
      <c r="R1375">
        <f>IFERROR(VLOOKUP($A1375,[3]库存报告使用数据!$A$1:$H$65536,8,0),"")</f>
        <v>947</v>
      </c>
      <c r="S1375">
        <f>IFERROR(VLOOKUP($A1375,[3]库存报告使用数据!$A$1:$K$65536,11,0),"")</f>
        <v>2352</v>
      </c>
      <c r="T1375">
        <f>IFERROR(VLOOKUP($A1375,[3]库存报告使用数据!$A$1:$C$65536,3,0),"")</f>
        <v>1</v>
      </c>
      <c r="U1375">
        <f>IFERROR(VLOOKUP($A1375,[3]库存报告使用数据!$A$1:$F$65536,6,0),"")</f>
        <v>2</v>
      </c>
      <c r="V1375">
        <f>IFERROR(VLOOKUP($A1375,[3]库存报告使用数据!$A$1:$I$65536,9,0),"")</f>
        <v>0</v>
      </c>
      <c r="W1375">
        <f>IFERROR(VLOOKUP($A1375,[3]库存报告使用数据!$A$1:$L$65536,12,0),"")</f>
        <v>0</v>
      </c>
      <c r="X1375" s="20">
        <f t="shared" si="359"/>
        <v>0.0384615384615385</v>
      </c>
      <c r="Y1375" s="20">
        <f t="shared" si="360"/>
        <v>0.000925069380203515</v>
      </c>
      <c r="Z1375" s="20">
        <f t="shared" si="361"/>
        <v>0</v>
      </c>
      <c r="AA1375" s="20">
        <f t="shared" si="362"/>
        <v>0</v>
      </c>
      <c r="AB1375">
        <f>IFERROR(VLOOKUP($A1375,[3]库存报告使用数据!$A$1:$D$65536,4,0),"")</f>
        <v>0.25875</v>
      </c>
      <c r="AC1375">
        <f>IFERROR(VLOOKUP($A1375,[3]库存报告使用数据!$A$1:$G$65536,7,0),"")</f>
        <v>0</v>
      </c>
      <c r="AD1375">
        <f>IFERROR(VLOOKUP($A1375,[3]库存报告使用数据!$A$1:$J$65536,10,0),"")</f>
        <v>0</v>
      </c>
      <c r="AE1375">
        <f>IFERROR(VLOOKUP($A1375,[3]库存报告使用数据!$A$1:$M$65536,13,0),"")</f>
        <v>0</v>
      </c>
      <c r="AF1375" s="20" t="str">
        <f t="shared" si="363"/>
        <v>无销售广告费为0.25875</v>
      </c>
      <c r="AG1375" s="20" t="str">
        <f t="shared" si="364"/>
        <v/>
      </c>
      <c r="AH1375" s="20" t="str">
        <f t="shared" si="365"/>
        <v/>
      </c>
      <c r="AI1375" s="20" t="str">
        <f t="shared" si="366"/>
        <v/>
      </c>
      <c r="AJ1375">
        <f>IFERROR(VLOOKUP($B1375,[4]库存报告使用数据!$A$1:$B$65536,2,0),0)</f>
        <v>0</v>
      </c>
      <c r="AK1375">
        <f>IFERROR(VLOOKUP($B1375,[4]库存报告使用数据!$A$1:$C$65536,3,0),)</f>
        <v>0</v>
      </c>
      <c r="AL1375">
        <f>IFERROR(VLOOKUP($B1375,[4]库存报告使用数据!$A$1:$D$65536,4,0),)</f>
        <v>0</v>
      </c>
      <c r="AM1375">
        <f>IFERROR(VLOOKUP($B1375,[4]库存报告使用数据!$A$1:$E$65536,5,0),)</f>
        <v>0</v>
      </c>
      <c r="AN1375" s="20" t="str">
        <f t="shared" si="367"/>
        <v/>
      </c>
      <c r="AO1375" s="20" t="str">
        <f t="shared" si="368"/>
        <v/>
      </c>
      <c r="AP1375" s="20" t="str">
        <f t="shared" si="369"/>
        <v/>
      </c>
      <c r="AQ1375" s="20" t="str">
        <f t="shared" si="370"/>
        <v/>
      </c>
      <c r="AR1375" s="32">
        <f t="shared" si="371"/>
        <v>0</v>
      </c>
      <c r="AS1375" s="32">
        <f t="shared" si="372"/>
        <v>0</v>
      </c>
      <c r="AT1375" s="32">
        <f t="shared" si="373"/>
        <v>8</v>
      </c>
      <c r="AU1375" s="28" t="str">
        <f t="shared" si="374"/>
        <v>库存为8</v>
      </c>
      <c r="AV1375" s="34" t="str">
        <f>IFERROR(时间!$B$4+AU1375,"上周无销量")</f>
        <v>上周无销量</v>
      </c>
    </row>
    <row r="1376" spans="1:48">
      <c r="A1376" s="18" t="s">
        <v>1421</v>
      </c>
      <c r="B1376" t="str">
        <f>VLOOKUP(A1376,'[1]sku-asin（子）'!$A:$B,2,0)</f>
        <v>B0788K3H99</v>
      </c>
      <c r="C1376" t="str">
        <f>VLOOKUP(A1376,'[1]子sku-父sku'!$A:$B,2,0)</f>
        <v>WQS-BN-1503</v>
      </c>
      <c r="D1376" s="28">
        <f>IFERROR(VLOOKUP(A1376,[2]库存报告使用数据处理!$A:$C,3,0),0)</f>
        <v>1</v>
      </c>
      <c r="E1376" s="28">
        <f>IFERROR(VLOOKUP(A1376,[2]库存报告使用数据处理!$A:$D,4,0),0)</f>
        <v>2</v>
      </c>
      <c r="F1376" s="28">
        <f>IFERROR(VLOOKUP(A1376,[2]库存报告使用数据处理!$A:$E,5,0),0)</f>
        <v>2</v>
      </c>
      <c r="G1376" s="28">
        <f>IFERROR(VLOOKUP(A1376,[2]库存报告使用数据处理!$A:$F,6,0),0)</f>
        <v>0</v>
      </c>
      <c r="H1376" s="29">
        <f>IFERROR(VLOOKUP(A1376,[2]库存报告使用数据处理!$A:$G,7,0),0)</f>
        <v>20.476</v>
      </c>
      <c r="I1376">
        <f>IFERROR(VLOOKUP(A1376,[5]数据处理!$A:$B,2,0),0)</f>
        <v>2</v>
      </c>
      <c r="J1376" s="30">
        <f>IFERROR(VLOOKUP(A1376,[5]数据处理!$A:$D,4,0),0)</f>
        <v>0</v>
      </c>
      <c r="K1376" s="30">
        <f>IFERROR(VLOOKUP(A1376,[5]数据处理!$A:$E,5,0),0)</f>
        <v>0</v>
      </c>
      <c r="L1376" s="30">
        <f>IFERROR(VLOOKUP(A1376,[5]数据处理!$A:$G,7,0),0)</f>
        <v>0</v>
      </c>
      <c r="M1376">
        <f t="shared" si="358"/>
        <v>2</v>
      </c>
      <c r="N1376">
        <f>IFERROR(VLOOKUP(A1376,[5]数据处理!$A:$C,3,0),0)</f>
        <v>0</v>
      </c>
      <c r="O1376">
        <f>IFERROR(VLOOKUP($A1376,[5]数据处理!$A:$N,14,0),0)</f>
        <v>0</v>
      </c>
      <c r="P1376">
        <f>IFERROR(VLOOKUP($A1376,[3]库存报告使用数据!$A$1:$B$65536,2,0),"")</f>
        <v>186</v>
      </c>
      <c r="Q1376">
        <f>IFERROR(VLOOKUP($A1376,[3]库存报告使用数据!$A$1:$E$65536,5,0),"")</f>
        <v>24</v>
      </c>
      <c r="R1376">
        <f>IFERROR(VLOOKUP($A1376,[3]库存报告使用数据!$A$1:$H$65536,8,0),"")</f>
        <v>16</v>
      </c>
      <c r="S1376">
        <f>IFERROR(VLOOKUP($A1376,[3]库存报告使用数据!$A$1:$K$65536,11,0),"")</f>
        <v>30</v>
      </c>
      <c r="T1376">
        <f>IFERROR(VLOOKUP($A1376,[3]库存报告使用数据!$A$1:$C$65536,3,0),"")</f>
        <v>0</v>
      </c>
      <c r="U1376">
        <f>IFERROR(VLOOKUP($A1376,[3]库存报告使用数据!$A$1:$F$65536,6,0),"")</f>
        <v>0</v>
      </c>
      <c r="V1376">
        <f>IFERROR(VLOOKUP($A1376,[3]库存报告使用数据!$A$1:$I$65536,9,0),"")</f>
        <v>0</v>
      </c>
      <c r="W1376">
        <f>IFERROR(VLOOKUP($A1376,[3]库存报告使用数据!$A$1:$L$65536,12,0),"")</f>
        <v>0</v>
      </c>
      <c r="X1376" s="20">
        <f t="shared" si="359"/>
        <v>0</v>
      </c>
      <c r="Y1376" s="20">
        <f t="shared" si="360"/>
        <v>0</v>
      </c>
      <c r="Z1376" s="20">
        <f t="shared" si="361"/>
        <v>0</v>
      </c>
      <c r="AA1376" s="20">
        <f t="shared" si="362"/>
        <v>0</v>
      </c>
      <c r="AB1376">
        <f>IFERROR(VLOOKUP($A1376,[3]库存报告使用数据!$A$1:$D$65536,4,0),"")</f>
        <v>0</v>
      </c>
      <c r="AC1376">
        <f>IFERROR(VLOOKUP($A1376,[3]库存报告使用数据!$A$1:$G$65536,7,0),"")</f>
        <v>0</v>
      </c>
      <c r="AD1376">
        <f>IFERROR(VLOOKUP($A1376,[3]库存报告使用数据!$A$1:$J$65536,10,0),"")</f>
        <v>0</v>
      </c>
      <c r="AE1376">
        <f>IFERROR(VLOOKUP($A1376,[3]库存报告使用数据!$A$1:$M$65536,13,0),"")</f>
        <v>0</v>
      </c>
      <c r="AF1376" s="20" t="str">
        <f t="shared" si="363"/>
        <v/>
      </c>
      <c r="AG1376" s="20" t="str">
        <f t="shared" si="364"/>
        <v/>
      </c>
      <c r="AH1376" s="20" t="str">
        <f t="shared" si="365"/>
        <v/>
      </c>
      <c r="AI1376" s="20" t="str">
        <f t="shared" si="366"/>
        <v/>
      </c>
      <c r="AJ1376">
        <f>IFERROR(VLOOKUP($B1376,[4]库存报告使用数据!$A$1:$B$65536,2,0),0)</f>
        <v>17</v>
      </c>
      <c r="AK1376">
        <f>IFERROR(VLOOKUP($B1376,[4]库存报告使用数据!$A$1:$C$65536,3,0),)</f>
        <v>11</v>
      </c>
      <c r="AL1376">
        <f>IFERROR(VLOOKUP($B1376,[4]库存报告使用数据!$A$1:$D$65536,4,0),)</f>
        <v>7</v>
      </c>
      <c r="AM1376">
        <f>IFERROR(VLOOKUP($B1376,[4]库存报告使用数据!$A$1:$E$65536,5,0),)</f>
        <v>5</v>
      </c>
      <c r="AN1376" s="20">
        <f t="shared" si="367"/>
        <v>0.0588235294117647</v>
      </c>
      <c r="AO1376" s="20">
        <f t="shared" si="368"/>
        <v>0.181818181818182</v>
      </c>
      <c r="AP1376" s="20">
        <f t="shared" si="369"/>
        <v>0.285714285714286</v>
      </c>
      <c r="AQ1376" s="20">
        <f t="shared" si="370"/>
        <v>0</v>
      </c>
      <c r="AR1376" s="32">
        <f t="shared" si="371"/>
        <v>0.142857142857143</v>
      </c>
      <c r="AS1376" s="32">
        <f t="shared" si="372"/>
        <v>8.57142857142857</v>
      </c>
      <c r="AT1376" s="32">
        <f t="shared" si="373"/>
        <v>-6.57142857142857</v>
      </c>
      <c r="AU1376" s="28">
        <f t="shared" si="374"/>
        <v>14</v>
      </c>
      <c r="AV1376" s="34">
        <f>IFERROR(时间!$B$4+AU1376,"上周无销量")</f>
        <v>43297</v>
      </c>
    </row>
    <row r="1377" spans="1:48">
      <c r="A1377" s="18" t="s">
        <v>1422</v>
      </c>
      <c r="B1377" t="str">
        <f>VLOOKUP(A1377,'[1]sku-asin（子）'!$A:$B,2,0)</f>
        <v>B07897J7HY</v>
      </c>
      <c r="C1377" t="str">
        <f>VLOOKUP(A1377,'[1]子sku-父sku'!$A:$B,2,0)</f>
        <v>WQS-BN-1503</v>
      </c>
      <c r="D1377" s="28">
        <f>IFERROR(VLOOKUP(A1377,[2]库存报告使用数据处理!$A:$C,3,0),0)</f>
        <v>0</v>
      </c>
      <c r="E1377" s="28">
        <f>IFERROR(VLOOKUP(A1377,[2]库存报告使用数据处理!$A:$D,4,0),0)</f>
        <v>2</v>
      </c>
      <c r="F1377" s="28">
        <f>IFERROR(VLOOKUP(A1377,[2]库存报告使用数据处理!$A:$E,5,0),0)</f>
        <v>3</v>
      </c>
      <c r="G1377" s="28">
        <f>IFERROR(VLOOKUP(A1377,[2]库存报告使用数据处理!$A:$F,6,0),0)</f>
        <v>6</v>
      </c>
      <c r="H1377" s="29">
        <f>IFERROR(VLOOKUP(A1377,[2]库存报告使用数据处理!$A:$G,7,0),0)</f>
        <v>19.8645454545455</v>
      </c>
      <c r="I1377">
        <f>IFERROR(VLOOKUP(A1377,[5]数据处理!$A:$B,2,0),0)</f>
        <v>0</v>
      </c>
      <c r="J1377" s="30">
        <f>IFERROR(VLOOKUP(A1377,[5]数据处理!$A:$D,4,0),0)</f>
        <v>0</v>
      </c>
      <c r="K1377" s="30">
        <f>IFERROR(VLOOKUP(A1377,[5]数据处理!$A:$E,5,0),0)</f>
        <v>0</v>
      </c>
      <c r="L1377" s="30">
        <f>IFERROR(VLOOKUP(A1377,[5]数据处理!$A:$G,7,0),0)</f>
        <v>0</v>
      </c>
      <c r="M1377">
        <f t="shared" si="358"/>
        <v>0</v>
      </c>
      <c r="N1377">
        <f>IFERROR(VLOOKUP(A1377,[5]数据处理!$A:$C,3,0),0)</f>
        <v>0</v>
      </c>
      <c r="O1377">
        <f>IFERROR(VLOOKUP($A1377,[5]数据处理!$A:$N,14,0),0)</f>
        <v>0</v>
      </c>
      <c r="P1377">
        <f>IFERROR(VLOOKUP($A1377,[3]库存报告使用数据!$A$1:$B$65536,2,0),"")</f>
        <v>0</v>
      </c>
      <c r="Q1377">
        <f>IFERROR(VLOOKUP($A1377,[3]库存报告使用数据!$A$1:$E$65536,5,0),"")</f>
        <v>169</v>
      </c>
      <c r="R1377">
        <f>IFERROR(VLOOKUP($A1377,[3]库存报告使用数据!$A$1:$H$65536,8,0),"")</f>
        <v>1098</v>
      </c>
      <c r="S1377">
        <f>IFERROR(VLOOKUP($A1377,[3]库存报告使用数据!$A$1:$K$65536,11,0),"")</f>
        <v>859</v>
      </c>
      <c r="T1377">
        <f>IFERROR(VLOOKUP($A1377,[3]库存报告使用数据!$A$1:$C$65536,3,0),"")</f>
        <v>0</v>
      </c>
      <c r="U1377">
        <f>IFERROR(VLOOKUP($A1377,[3]库存报告使用数据!$A$1:$F$65536,6,0),"")</f>
        <v>0</v>
      </c>
      <c r="V1377">
        <f>IFERROR(VLOOKUP($A1377,[3]库存报告使用数据!$A$1:$I$65536,9,0),"")</f>
        <v>6</v>
      </c>
      <c r="W1377">
        <f>IFERROR(VLOOKUP($A1377,[3]库存报告使用数据!$A$1:$L$65536,12,0),"")</f>
        <v>11</v>
      </c>
      <c r="X1377" s="20" t="str">
        <f t="shared" si="359"/>
        <v/>
      </c>
      <c r="Y1377" s="20">
        <f t="shared" si="360"/>
        <v>0</v>
      </c>
      <c r="Z1377" s="20">
        <f t="shared" si="361"/>
        <v>0.00546448087431694</v>
      </c>
      <c r="AA1377" s="20">
        <f t="shared" si="362"/>
        <v>0.0128055878928987</v>
      </c>
      <c r="AB1377">
        <f>IFERROR(VLOOKUP($A1377,[3]库存报告使用数据!$A$1:$D$65536,4,0),"")</f>
        <v>0</v>
      </c>
      <c r="AC1377">
        <f>IFERROR(VLOOKUP($A1377,[3]库存报告使用数据!$A$1:$G$65536,7,0),"")</f>
        <v>0</v>
      </c>
      <c r="AD1377">
        <f>IFERROR(VLOOKUP($A1377,[3]库存报告使用数据!$A$1:$J$65536,10,0),"")</f>
        <v>0.77</v>
      </c>
      <c r="AE1377">
        <f>IFERROR(VLOOKUP($A1377,[3]库存报告使用数据!$A$1:$M$65536,13,0),"")</f>
        <v>1.72</v>
      </c>
      <c r="AF1377" s="20" t="str">
        <f t="shared" si="363"/>
        <v/>
      </c>
      <c r="AG1377" s="20" t="str">
        <f t="shared" si="364"/>
        <v/>
      </c>
      <c r="AH1377" s="20">
        <f t="shared" si="365"/>
        <v>0.0129208426769179</v>
      </c>
      <c r="AI1377" s="20">
        <f t="shared" si="366"/>
        <v>0.0144310710417524</v>
      </c>
      <c r="AJ1377">
        <f>IFERROR(VLOOKUP($B1377,[4]库存报告使用数据!$A$1:$B$65536,2,0),0)</f>
        <v>0</v>
      </c>
      <c r="AK1377">
        <f>IFERROR(VLOOKUP($B1377,[4]库存报告使用数据!$A$1:$C$65536,3,0),)</f>
        <v>12</v>
      </c>
      <c r="AL1377">
        <f>IFERROR(VLOOKUP($B1377,[4]库存报告使用数据!$A$1:$D$65536,4,0),)</f>
        <v>16</v>
      </c>
      <c r="AM1377">
        <f>IFERROR(VLOOKUP($B1377,[4]库存报告使用数据!$A$1:$E$65536,5,0),)</f>
        <v>22</v>
      </c>
      <c r="AN1377" s="20" t="str">
        <f t="shared" si="367"/>
        <v/>
      </c>
      <c r="AO1377" s="20">
        <f t="shared" si="368"/>
        <v>0.166666666666667</v>
      </c>
      <c r="AP1377" s="20">
        <f t="shared" si="369"/>
        <v>0.1875</v>
      </c>
      <c r="AQ1377" s="20">
        <f t="shared" si="370"/>
        <v>0.272727272727273</v>
      </c>
      <c r="AR1377" s="32">
        <f t="shared" si="371"/>
        <v>0</v>
      </c>
      <c r="AS1377" s="32">
        <f t="shared" si="372"/>
        <v>0</v>
      </c>
      <c r="AT1377" s="32">
        <f t="shared" si="373"/>
        <v>0</v>
      </c>
      <c r="AU1377" s="28" t="str">
        <f t="shared" si="374"/>
        <v>库存为0</v>
      </c>
      <c r="AV1377" s="34" t="str">
        <f>IFERROR(时间!$B$4+AU1377,"上周无销量")</f>
        <v>上周无销量</v>
      </c>
    </row>
    <row r="1378" spans="1:48">
      <c r="A1378" s="18" t="s">
        <v>1423</v>
      </c>
      <c r="B1378" t="str">
        <f>VLOOKUP(A1378,'[1]sku-asin（子）'!$A:$B,2,0)</f>
        <v>B0788LLYXL</v>
      </c>
      <c r="C1378" t="str">
        <f>VLOOKUP(A1378,'[1]子sku-父sku'!$A:$B,2,0)</f>
        <v>WQS-BN-1503</v>
      </c>
      <c r="D1378" s="28">
        <f>IFERROR(VLOOKUP(A1378,[2]库存报告使用数据处理!$A:$C,3,0),0)</f>
        <v>0</v>
      </c>
      <c r="E1378" s="28">
        <f>IFERROR(VLOOKUP(A1378,[2]库存报告使用数据处理!$A:$D,4,0),0)</f>
        <v>1</v>
      </c>
      <c r="F1378" s="28">
        <f>IFERROR(VLOOKUP(A1378,[2]库存报告使用数据处理!$A:$E,5,0),0)</f>
        <v>4</v>
      </c>
      <c r="G1378" s="28">
        <f>IFERROR(VLOOKUP(A1378,[2]库存报告使用数据处理!$A:$F,6,0),0)</f>
        <v>6</v>
      </c>
      <c r="H1378" s="29">
        <f>IFERROR(VLOOKUP(A1378,[2]库存报告使用数据处理!$A:$G,7,0),0)</f>
        <v>20.1763636363636</v>
      </c>
      <c r="I1378">
        <f>IFERROR(VLOOKUP(A1378,[5]数据处理!$A:$B,2,0),0)</f>
        <v>0</v>
      </c>
      <c r="J1378" s="30">
        <f>IFERROR(VLOOKUP(A1378,[5]数据处理!$A:$D,4,0),0)</f>
        <v>0</v>
      </c>
      <c r="K1378" s="30">
        <f>IFERROR(VLOOKUP(A1378,[5]数据处理!$A:$E,5,0),0)</f>
        <v>0</v>
      </c>
      <c r="L1378" s="30">
        <f>IFERROR(VLOOKUP(A1378,[5]数据处理!$A:$G,7,0),0)</f>
        <v>0</v>
      </c>
      <c r="M1378">
        <f t="shared" si="358"/>
        <v>0</v>
      </c>
      <c r="N1378">
        <f>IFERROR(VLOOKUP(A1378,[5]数据处理!$A:$C,3,0),0)</f>
        <v>0</v>
      </c>
      <c r="O1378">
        <f>IFERROR(VLOOKUP($A1378,[5]数据处理!$A:$N,14,0),0)</f>
        <v>0</v>
      </c>
      <c r="P1378">
        <f>IFERROR(VLOOKUP($A1378,[3]库存报告使用数据!$A$1:$B$65536,2,0),"")</f>
        <v>1576</v>
      </c>
      <c r="Q1378">
        <f>IFERROR(VLOOKUP($A1378,[3]库存报告使用数据!$A$1:$E$65536,5,0),"")</f>
        <v>585</v>
      </c>
      <c r="R1378">
        <f>IFERROR(VLOOKUP($A1378,[3]库存报告使用数据!$A$1:$H$65536,8,0),"")</f>
        <v>9793</v>
      </c>
      <c r="S1378">
        <f>IFERROR(VLOOKUP($A1378,[3]库存报告使用数据!$A$1:$K$65536,11,0),"")</f>
        <v>8555</v>
      </c>
      <c r="T1378">
        <f>IFERROR(VLOOKUP($A1378,[3]库存报告使用数据!$A$1:$C$65536,3,0),"")</f>
        <v>9</v>
      </c>
      <c r="U1378">
        <f>IFERROR(VLOOKUP($A1378,[3]库存报告使用数据!$A$1:$F$65536,6,0),"")</f>
        <v>2</v>
      </c>
      <c r="V1378">
        <f>IFERROR(VLOOKUP($A1378,[3]库存报告使用数据!$A$1:$I$65536,9,0),"")</f>
        <v>39</v>
      </c>
      <c r="W1378">
        <f>IFERROR(VLOOKUP($A1378,[3]库存报告使用数据!$A$1:$L$65536,12,0),"")</f>
        <v>42</v>
      </c>
      <c r="X1378" s="20">
        <f t="shared" si="359"/>
        <v>0.00571065989847716</v>
      </c>
      <c r="Y1378" s="20">
        <f t="shared" si="360"/>
        <v>0.00341880341880342</v>
      </c>
      <c r="Z1378" s="20">
        <f t="shared" si="361"/>
        <v>0.00398243643418768</v>
      </c>
      <c r="AA1378" s="20">
        <f t="shared" si="362"/>
        <v>0.0049094097019287</v>
      </c>
      <c r="AB1378">
        <f>IFERROR(VLOOKUP($A1378,[3]库存报告使用数据!$A$1:$D$65536,4,0),"")</f>
        <v>1.26</v>
      </c>
      <c r="AC1378">
        <f>IFERROR(VLOOKUP($A1378,[3]库存报告使用数据!$A$1:$G$65536,7,0),"")</f>
        <v>0.56</v>
      </c>
      <c r="AD1378">
        <f>IFERROR(VLOOKUP($A1378,[3]库存报告使用数据!$A$1:$J$65536,10,0),"")</f>
        <v>9.83</v>
      </c>
      <c r="AE1378">
        <f>IFERROR(VLOOKUP($A1378,[3]库存报告使用数据!$A$1:$M$65536,13,0),"")</f>
        <v>13.05</v>
      </c>
      <c r="AF1378" s="20" t="str">
        <f t="shared" si="363"/>
        <v>无销售广告费为1.26</v>
      </c>
      <c r="AG1378" s="20">
        <f t="shared" si="364"/>
        <v>0.0277552491664414</v>
      </c>
      <c r="AH1378" s="20">
        <f t="shared" si="365"/>
        <v>0.121800937190232</v>
      </c>
      <c r="AI1378" s="20">
        <f t="shared" si="366"/>
        <v>0.107799405244661</v>
      </c>
      <c r="AJ1378">
        <f>IFERROR(VLOOKUP($B1378,[4]库存报告使用数据!$A$1:$B$65536,2,0),0)</f>
        <v>27</v>
      </c>
      <c r="AK1378">
        <f>IFERROR(VLOOKUP($B1378,[4]库存报告使用数据!$A$1:$C$65536,3,0),)</f>
        <v>7</v>
      </c>
      <c r="AL1378">
        <f>IFERROR(VLOOKUP($B1378,[4]库存报告使用数据!$A$1:$D$65536,4,0),)</f>
        <v>27</v>
      </c>
      <c r="AM1378">
        <f>IFERROR(VLOOKUP($B1378,[4]库存报告使用数据!$A$1:$E$65536,5,0),)</f>
        <v>51</v>
      </c>
      <c r="AN1378" s="20">
        <f t="shared" si="367"/>
        <v>0</v>
      </c>
      <c r="AO1378" s="20">
        <f t="shared" si="368"/>
        <v>0.142857142857143</v>
      </c>
      <c r="AP1378" s="20">
        <f t="shared" si="369"/>
        <v>0.148148148148148</v>
      </c>
      <c r="AQ1378" s="20">
        <f t="shared" si="370"/>
        <v>0.117647058823529</v>
      </c>
      <c r="AR1378" s="32">
        <f t="shared" si="371"/>
        <v>0</v>
      </c>
      <c r="AS1378" s="32">
        <f t="shared" si="372"/>
        <v>0</v>
      </c>
      <c r="AT1378" s="32">
        <f t="shared" si="373"/>
        <v>0</v>
      </c>
      <c r="AU1378" s="28" t="str">
        <f t="shared" si="374"/>
        <v>库存为0</v>
      </c>
      <c r="AV1378" s="34" t="str">
        <f>IFERROR(时间!$B$4+AU1378,"上周无销量")</f>
        <v>上周无销量</v>
      </c>
    </row>
    <row r="1379" spans="1:48">
      <c r="A1379" s="18" t="s">
        <v>1424</v>
      </c>
      <c r="B1379" t="str">
        <f>VLOOKUP(A1379,'[1]sku-asin（子）'!$A:$B,2,0)</f>
        <v>B0788NC9MD</v>
      </c>
      <c r="C1379" t="str">
        <f>VLOOKUP(A1379,'[1]子sku-父sku'!$A:$B,2,0)</f>
        <v>WQS-BN-1503</v>
      </c>
      <c r="D1379" s="28">
        <f>IFERROR(VLOOKUP(A1379,[2]库存报告使用数据处理!$A:$C,3,0),0)</f>
        <v>1</v>
      </c>
      <c r="E1379" s="28">
        <f>IFERROR(VLOOKUP(A1379,[2]库存报告使用数据处理!$A:$D,4,0),0)</f>
        <v>2</v>
      </c>
      <c r="F1379" s="28">
        <f>IFERROR(VLOOKUP(A1379,[2]库存报告使用数据处理!$A:$E,5,0),0)</f>
        <v>1</v>
      </c>
      <c r="G1379" s="28">
        <f>IFERROR(VLOOKUP(A1379,[2]库存报告使用数据处理!$A:$F,6,0),0)</f>
        <v>2</v>
      </c>
      <c r="H1379" s="29">
        <f>IFERROR(VLOOKUP(A1379,[2]库存报告使用数据处理!$A:$G,7,0),0)</f>
        <v>20.0616666666667</v>
      </c>
      <c r="I1379">
        <f>IFERROR(VLOOKUP(A1379,[5]数据处理!$A:$B,2,0),0)</f>
        <v>0</v>
      </c>
      <c r="J1379" s="30">
        <f>IFERROR(VLOOKUP(A1379,[5]数据处理!$A:$D,4,0),0)</f>
        <v>0</v>
      </c>
      <c r="K1379" s="30">
        <f>IFERROR(VLOOKUP(A1379,[5]数据处理!$A:$E,5,0),0)</f>
        <v>0</v>
      </c>
      <c r="L1379" s="30">
        <f>IFERROR(VLOOKUP(A1379,[5]数据处理!$A:$G,7,0),0)</f>
        <v>0</v>
      </c>
      <c r="M1379">
        <f t="shared" si="358"/>
        <v>0</v>
      </c>
      <c r="N1379">
        <f>IFERROR(VLOOKUP(A1379,[5]数据处理!$A:$C,3,0),0)</f>
        <v>0</v>
      </c>
      <c r="O1379">
        <f>IFERROR(VLOOKUP($A1379,[5]数据处理!$A:$N,14,0),0)</f>
        <v>0</v>
      </c>
      <c r="P1379">
        <f>IFERROR(VLOOKUP($A1379,[3]库存报告使用数据!$A$1:$B$65536,2,0),"")</f>
        <v>40289</v>
      </c>
      <c r="Q1379">
        <f>IFERROR(VLOOKUP($A1379,[3]库存报告使用数据!$A$1:$E$65536,5,0),"")</f>
        <v>6038</v>
      </c>
      <c r="R1379">
        <f>IFERROR(VLOOKUP($A1379,[3]库存报告使用数据!$A$1:$H$65536,8,0),"")</f>
        <v>1644</v>
      </c>
      <c r="S1379">
        <f>IFERROR(VLOOKUP($A1379,[3]库存报告使用数据!$A$1:$K$65536,11,0),"")</f>
        <v>1870</v>
      </c>
      <c r="T1379">
        <f>IFERROR(VLOOKUP($A1379,[3]库存报告使用数据!$A$1:$C$65536,3,0),"")</f>
        <v>139</v>
      </c>
      <c r="U1379">
        <f>IFERROR(VLOOKUP($A1379,[3]库存报告使用数据!$A$1:$F$65536,6,0),"")</f>
        <v>23</v>
      </c>
      <c r="V1379">
        <f>IFERROR(VLOOKUP($A1379,[3]库存报告使用数据!$A$1:$I$65536,9,0),"")</f>
        <v>7</v>
      </c>
      <c r="W1379">
        <f>IFERROR(VLOOKUP($A1379,[3]库存报告使用数据!$A$1:$L$65536,12,0),"")</f>
        <v>13</v>
      </c>
      <c r="X1379" s="20">
        <f t="shared" si="359"/>
        <v>0.00345007322097843</v>
      </c>
      <c r="Y1379" s="20">
        <f t="shared" si="360"/>
        <v>0.00380920834713481</v>
      </c>
      <c r="Z1379" s="20">
        <f t="shared" si="361"/>
        <v>0.00425790754257908</v>
      </c>
      <c r="AA1379" s="20">
        <f t="shared" si="362"/>
        <v>0.00695187165775401</v>
      </c>
      <c r="AB1379">
        <f>IFERROR(VLOOKUP($A1379,[3]库存报告使用数据!$A$1:$D$65536,4,0),"")</f>
        <v>31.96</v>
      </c>
      <c r="AC1379">
        <f>IFERROR(VLOOKUP($A1379,[3]库存报告使用数据!$A$1:$G$65536,7,0),"")</f>
        <v>4.21</v>
      </c>
      <c r="AD1379">
        <f>IFERROR(VLOOKUP($A1379,[3]库存报告使用数据!$A$1:$J$65536,10,0),"")</f>
        <v>1.59</v>
      </c>
      <c r="AE1379">
        <f>IFERROR(VLOOKUP($A1379,[3]库存报告使用数据!$A$1:$M$65536,13,0),"")</f>
        <v>3.04</v>
      </c>
      <c r="AF1379" s="20">
        <f t="shared" si="363"/>
        <v>1.59308797873224</v>
      </c>
      <c r="AG1379" s="20">
        <f t="shared" si="364"/>
        <v>0.104926476696851</v>
      </c>
      <c r="AH1379" s="20">
        <f t="shared" si="365"/>
        <v>0.0792556284788567</v>
      </c>
      <c r="AI1379" s="20">
        <f t="shared" si="366"/>
        <v>0.0757663869734983</v>
      </c>
      <c r="AJ1379">
        <f>IFERROR(VLOOKUP($B1379,[4]库存报告使用数据!$A$1:$B$65536,2,0),0)</f>
        <v>67</v>
      </c>
      <c r="AK1379">
        <f>IFERROR(VLOOKUP($B1379,[4]库存报告使用数据!$A$1:$C$65536,3,0),)</f>
        <v>51</v>
      </c>
      <c r="AL1379">
        <f>IFERROR(VLOOKUP($B1379,[4]库存报告使用数据!$A$1:$D$65536,4,0),)</f>
        <v>10</v>
      </c>
      <c r="AM1379">
        <f>IFERROR(VLOOKUP($B1379,[4]库存报告使用数据!$A$1:$E$65536,5,0),)</f>
        <v>30</v>
      </c>
      <c r="AN1379" s="20">
        <f t="shared" si="367"/>
        <v>0.0149253731343284</v>
      </c>
      <c r="AO1379" s="20">
        <f t="shared" si="368"/>
        <v>0.0392156862745098</v>
      </c>
      <c r="AP1379" s="20">
        <f t="shared" si="369"/>
        <v>0.1</v>
      </c>
      <c r="AQ1379" s="20">
        <f t="shared" si="370"/>
        <v>0.0666666666666667</v>
      </c>
      <c r="AR1379" s="32">
        <f t="shared" si="371"/>
        <v>0.142857142857143</v>
      </c>
      <c r="AS1379" s="32">
        <f t="shared" si="372"/>
        <v>8.57142857142857</v>
      </c>
      <c r="AT1379" s="32">
        <f t="shared" si="373"/>
        <v>-8.57142857142857</v>
      </c>
      <c r="AU1379" s="28">
        <f t="shared" si="374"/>
        <v>0</v>
      </c>
      <c r="AV1379" s="34">
        <f>IFERROR(时间!$B$4+AU1379,"上周无销量")</f>
        <v>43283</v>
      </c>
    </row>
    <row r="1380" spans="1:48">
      <c r="A1380" s="18" t="s">
        <v>1425</v>
      </c>
      <c r="B1380" t="str">
        <f>VLOOKUP(A1380,'[1]sku-asin（子）'!$A:$B,2,0)</f>
        <v>B0788N9BWS</v>
      </c>
      <c r="C1380" t="str">
        <f>VLOOKUP(A1380,'[1]子sku-父sku'!$A:$B,2,0)</f>
        <v>WQS-BN-1503</v>
      </c>
      <c r="D1380" s="28">
        <f>IFERROR(VLOOKUP(A1380,[2]库存报告使用数据处理!$A:$C,3,0),0)</f>
        <v>2</v>
      </c>
      <c r="E1380" s="28">
        <f>IFERROR(VLOOKUP(A1380,[2]库存报告使用数据处理!$A:$D,4,0),0)</f>
        <v>2</v>
      </c>
      <c r="F1380" s="28">
        <f>IFERROR(VLOOKUP(A1380,[2]库存报告使用数据处理!$A:$E,5,0),0)</f>
        <v>3</v>
      </c>
      <c r="G1380" s="28">
        <f>IFERROR(VLOOKUP(A1380,[2]库存报告使用数据处理!$A:$F,6,0),0)</f>
        <v>1</v>
      </c>
      <c r="H1380" s="29">
        <f>IFERROR(VLOOKUP(A1380,[2]库存报告使用数据处理!$A:$G,7,0),0)</f>
        <v>21.02</v>
      </c>
      <c r="I1380">
        <f>IFERROR(VLOOKUP(A1380,[5]数据处理!$A:$B,2,0),0)</f>
        <v>0</v>
      </c>
      <c r="J1380" s="30">
        <f>IFERROR(VLOOKUP(A1380,[5]数据处理!$A:$D,4,0),0)</f>
        <v>0</v>
      </c>
      <c r="K1380" s="30">
        <f>IFERROR(VLOOKUP(A1380,[5]数据处理!$A:$E,5,0),0)</f>
        <v>0</v>
      </c>
      <c r="L1380" s="30">
        <f>IFERROR(VLOOKUP(A1380,[5]数据处理!$A:$G,7,0),0)</f>
        <v>0</v>
      </c>
      <c r="M1380">
        <f t="shared" si="358"/>
        <v>0</v>
      </c>
      <c r="N1380">
        <f>IFERROR(VLOOKUP(A1380,[5]数据处理!$A:$C,3,0),0)</f>
        <v>0</v>
      </c>
      <c r="O1380">
        <f>IFERROR(VLOOKUP($A1380,[5]数据处理!$A:$N,14,0),0)</f>
        <v>0</v>
      </c>
      <c r="P1380">
        <f>IFERROR(VLOOKUP($A1380,[3]库存报告使用数据!$A$1:$B$65536,2,0),"")</f>
        <v>6639</v>
      </c>
      <c r="Q1380">
        <f>IFERROR(VLOOKUP($A1380,[3]库存报告使用数据!$A$1:$E$65536,5,0),"")</f>
        <v>2840</v>
      </c>
      <c r="R1380">
        <f>IFERROR(VLOOKUP($A1380,[3]库存报告使用数据!$A$1:$H$65536,8,0),"")</f>
        <v>8500</v>
      </c>
      <c r="S1380">
        <f>IFERROR(VLOOKUP($A1380,[3]库存报告使用数据!$A$1:$K$65536,11,0),"")</f>
        <v>3975</v>
      </c>
      <c r="T1380">
        <f>IFERROR(VLOOKUP($A1380,[3]库存报告使用数据!$A$1:$C$65536,3,0),"")</f>
        <v>35</v>
      </c>
      <c r="U1380">
        <f>IFERROR(VLOOKUP($A1380,[3]库存报告使用数据!$A$1:$F$65536,6,0),"")</f>
        <v>15</v>
      </c>
      <c r="V1380">
        <f>IFERROR(VLOOKUP($A1380,[3]库存报告使用数据!$A$1:$I$65536,9,0),"")</f>
        <v>19</v>
      </c>
      <c r="W1380">
        <f>IFERROR(VLOOKUP($A1380,[3]库存报告使用数据!$A$1:$L$65536,12,0),"")</f>
        <v>14</v>
      </c>
      <c r="X1380" s="20">
        <f t="shared" si="359"/>
        <v>0.00527187829492393</v>
      </c>
      <c r="Y1380" s="20">
        <f t="shared" si="360"/>
        <v>0.00528169014084507</v>
      </c>
      <c r="Z1380" s="20">
        <f t="shared" si="361"/>
        <v>0.00223529411764706</v>
      </c>
      <c r="AA1380" s="20">
        <f t="shared" si="362"/>
        <v>0.00352201257861635</v>
      </c>
      <c r="AB1380">
        <f>IFERROR(VLOOKUP($A1380,[3]库存报告使用数据!$A$1:$D$65536,4,0),"")</f>
        <v>4.18</v>
      </c>
      <c r="AC1380">
        <f>IFERROR(VLOOKUP($A1380,[3]库存报告使用数据!$A$1:$G$65536,7,0),"")</f>
        <v>1.94</v>
      </c>
      <c r="AD1380">
        <f>IFERROR(VLOOKUP($A1380,[3]库存报告使用数据!$A$1:$J$65536,10,0),"")</f>
        <v>2.22</v>
      </c>
      <c r="AE1380">
        <f>IFERROR(VLOOKUP($A1380,[3]库存报告使用数据!$A$1:$M$65536,13,0),"")</f>
        <v>1.94</v>
      </c>
      <c r="AF1380" s="20">
        <f t="shared" si="363"/>
        <v>0.0994291151284491</v>
      </c>
      <c r="AG1380" s="20">
        <f t="shared" si="364"/>
        <v>0.0461465271170314</v>
      </c>
      <c r="AH1380" s="20">
        <f t="shared" si="365"/>
        <v>0.0352045670789724</v>
      </c>
      <c r="AI1380" s="20">
        <f t="shared" si="366"/>
        <v>0.0922930542340628</v>
      </c>
      <c r="AJ1380">
        <f>IFERROR(VLOOKUP($B1380,[4]库存报告使用数据!$A$1:$B$65536,2,0),0)</f>
        <v>47</v>
      </c>
      <c r="AK1380">
        <f>IFERROR(VLOOKUP($B1380,[4]库存报告使用数据!$A$1:$C$65536,3,0),)</f>
        <v>18</v>
      </c>
      <c r="AL1380">
        <f>IFERROR(VLOOKUP($B1380,[4]库存报告使用数据!$A$1:$D$65536,4,0),)</f>
        <v>13</v>
      </c>
      <c r="AM1380">
        <f>IFERROR(VLOOKUP($B1380,[4]库存报告使用数据!$A$1:$E$65536,5,0),)</f>
        <v>23</v>
      </c>
      <c r="AN1380" s="20">
        <f t="shared" si="367"/>
        <v>0.0425531914893617</v>
      </c>
      <c r="AO1380" s="20">
        <f t="shared" si="368"/>
        <v>0.111111111111111</v>
      </c>
      <c r="AP1380" s="20">
        <f t="shared" si="369"/>
        <v>0.230769230769231</v>
      </c>
      <c r="AQ1380" s="20">
        <f t="shared" si="370"/>
        <v>0.0434782608695652</v>
      </c>
      <c r="AR1380" s="32">
        <f t="shared" si="371"/>
        <v>0.285714285714286</v>
      </c>
      <c r="AS1380" s="32">
        <f t="shared" si="372"/>
        <v>17.1428571428571</v>
      </c>
      <c r="AT1380" s="32">
        <f t="shared" si="373"/>
        <v>-17.1428571428571</v>
      </c>
      <c r="AU1380" s="28">
        <f t="shared" si="374"/>
        <v>0</v>
      </c>
      <c r="AV1380" s="34">
        <f>IFERROR(时间!$B$4+AU1380,"上周无销量")</f>
        <v>43283</v>
      </c>
    </row>
    <row r="1381" spans="1:48">
      <c r="A1381" s="18" t="s">
        <v>1426</v>
      </c>
      <c r="B1381" t="str">
        <f>VLOOKUP(A1381,'[1]sku-asin（子）'!$A:$B,2,0)</f>
        <v>B0788K4417</v>
      </c>
      <c r="C1381" t="str">
        <f>VLOOKUP(A1381,'[1]子sku-父sku'!$A:$B,2,0)</f>
        <v>WQS-BN-1503</v>
      </c>
      <c r="D1381" s="28">
        <f>IFERROR(VLOOKUP(A1381,[2]库存报告使用数据处理!$A:$C,3,0),0)</f>
        <v>0</v>
      </c>
      <c r="E1381" s="28">
        <f>IFERROR(VLOOKUP(A1381,[2]库存报告使用数据处理!$A:$D,4,0),0)</f>
        <v>1</v>
      </c>
      <c r="F1381" s="28">
        <f>IFERROR(VLOOKUP(A1381,[2]库存报告使用数据处理!$A:$E,5,0),0)</f>
        <v>0</v>
      </c>
      <c r="G1381" s="28">
        <f>IFERROR(VLOOKUP(A1381,[2]库存报告使用数据处理!$A:$F,6,0),0)</f>
        <v>1</v>
      </c>
      <c r="H1381" s="29">
        <f>IFERROR(VLOOKUP(A1381,[2]库存报告使用数据处理!$A:$G,7,0),0)</f>
        <v>19.895</v>
      </c>
      <c r="I1381">
        <f>IFERROR(VLOOKUP(A1381,[5]数据处理!$A:$B,2,0),0)</f>
        <v>4</v>
      </c>
      <c r="J1381" s="30">
        <f>IFERROR(VLOOKUP(A1381,[5]数据处理!$A:$D,4,0),0)</f>
        <v>0</v>
      </c>
      <c r="K1381" s="30">
        <f>IFERROR(VLOOKUP(A1381,[5]数据处理!$A:$E,5,0),0)</f>
        <v>0</v>
      </c>
      <c r="L1381" s="30">
        <f>IFERROR(VLOOKUP(A1381,[5]数据处理!$A:$G,7,0),0)</f>
        <v>0</v>
      </c>
      <c r="M1381">
        <f t="shared" si="358"/>
        <v>4</v>
      </c>
      <c r="N1381">
        <f>IFERROR(VLOOKUP(A1381,[5]数据处理!$A:$C,3,0),0)</f>
        <v>0</v>
      </c>
      <c r="O1381">
        <f>IFERROR(VLOOKUP($A1381,[5]数据处理!$A:$N,14,0),0)</f>
        <v>0</v>
      </c>
      <c r="P1381">
        <f>IFERROR(VLOOKUP($A1381,[3]库存报告使用数据!$A$1:$B$65536,2,0),"")</f>
        <v>25267</v>
      </c>
      <c r="Q1381">
        <f>IFERROR(VLOOKUP($A1381,[3]库存报告使用数据!$A$1:$E$65536,5,0),"")</f>
        <v>13710</v>
      </c>
      <c r="R1381">
        <f>IFERROR(VLOOKUP($A1381,[3]库存报告使用数据!$A$1:$H$65536,8,0),"")</f>
        <v>1398</v>
      </c>
      <c r="S1381">
        <f>IFERROR(VLOOKUP($A1381,[3]库存报告使用数据!$A$1:$K$65536,11,0),"")</f>
        <v>1056</v>
      </c>
      <c r="T1381">
        <f>IFERROR(VLOOKUP($A1381,[3]库存报告使用数据!$A$1:$C$65536,3,0),"")</f>
        <v>83</v>
      </c>
      <c r="U1381">
        <f>IFERROR(VLOOKUP($A1381,[3]库存报告使用数据!$A$1:$F$65536,6,0),"")</f>
        <v>50</v>
      </c>
      <c r="V1381">
        <f>IFERROR(VLOOKUP($A1381,[3]库存报告使用数据!$A$1:$I$65536,9,0),"")</f>
        <v>7</v>
      </c>
      <c r="W1381">
        <f>IFERROR(VLOOKUP($A1381,[3]库存报告使用数据!$A$1:$L$65536,12,0),"")</f>
        <v>12</v>
      </c>
      <c r="X1381" s="20">
        <f t="shared" si="359"/>
        <v>0.00328491708552658</v>
      </c>
      <c r="Y1381" s="20">
        <f t="shared" si="360"/>
        <v>0.00364697301239971</v>
      </c>
      <c r="Z1381" s="20">
        <f t="shared" si="361"/>
        <v>0.0050071530758226</v>
      </c>
      <c r="AA1381" s="20">
        <f t="shared" si="362"/>
        <v>0.0113636363636364</v>
      </c>
      <c r="AB1381">
        <f>IFERROR(VLOOKUP($A1381,[3]库存报告使用数据!$A$1:$D$65536,4,0),"")</f>
        <v>19.71</v>
      </c>
      <c r="AC1381">
        <f>IFERROR(VLOOKUP($A1381,[3]库存报告使用数据!$A$1:$G$65536,7,0),"")</f>
        <v>10.48</v>
      </c>
      <c r="AD1381">
        <f>IFERROR(VLOOKUP($A1381,[3]库存报告使用数据!$A$1:$J$65536,10,0),"")</f>
        <v>1.05</v>
      </c>
      <c r="AE1381">
        <f>IFERROR(VLOOKUP($A1381,[3]库存报告使用数据!$A$1:$M$65536,13,0),"")</f>
        <v>2.44</v>
      </c>
      <c r="AF1381" s="20" t="str">
        <f t="shared" si="363"/>
        <v>无销售广告费为19.71</v>
      </c>
      <c r="AG1381" s="20">
        <f t="shared" si="364"/>
        <v>0.526765518974617</v>
      </c>
      <c r="AH1381" s="20" t="str">
        <f t="shared" si="365"/>
        <v>无销售广告费为1.05</v>
      </c>
      <c r="AI1381" s="20">
        <f t="shared" si="366"/>
        <v>0.122643880371953</v>
      </c>
      <c r="AJ1381">
        <f>IFERROR(VLOOKUP($B1381,[4]库存报告使用数据!$A$1:$B$65536,2,0),0)</f>
        <v>17</v>
      </c>
      <c r="AK1381">
        <f>IFERROR(VLOOKUP($B1381,[4]库存报告使用数据!$A$1:$C$65536,3,0),)</f>
        <v>27</v>
      </c>
      <c r="AL1381">
        <f>IFERROR(VLOOKUP($B1381,[4]库存报告使用数据!$A$1:$D$65536,4,0),)</f>
        <v>5</v>
      </c>
      <c r="AM1381">
        <f>IFERROR(VLOOKUP($B1381,[4]库存报告使用数据!$A$1:$E$65536,5,0),)</f>
        <v>13</v>
      </c>
      <c r="AN1381" s="20">
        <f t="shared" si="367"/>
        <v>0</v>
      </c>
      <c r="AO1381" s="20">
        <f t="shared" si="368"/>
        <v>0.037037037037037</v>
      </c>
      <c r="AP1381" s="20">
        <f t="shared" si="369"/>
        <v>0</v>
      </c>
      <c r="AQ1381" s="20">
        <f t="shared" si="370"/>
        <v>0.0769230769230769</v>
      </c>
      <c r="AR1381" s="32">
        <f t="shared" si="371"/>
        <v>0</v>
      </c>
      <c r="AS1381" s="32">
        <f t="shared" si="372"/>
        <v>0</v>
      </c>
      <c r="AT1381" s="32">
        <f t="shared" si="373"/>
        <v>4</v>
      </c>
      <c r="AU1381" s="28" t="str">
        <f t="shared" si="374"/>
        <v>库存为4</v>
      </c>
      <c r="AV1381" s="34" t="str">
        <f>IFERROR(时间!$B$4+AU1381,"上周无销量")</f>
        <v>上周无销量</v>
      </c>
    </row>
    <row r="1382" spans="1:48">
      <c r="A1382" s="18" t="s">
        <v>1427</v>
      </c>
      <c r="B1382" t="str">
        <f>VLOOKUP(A1382,'[1]sku-asin（子）'!$A:$B,2,0)</f>
        <v>B0788JGZ5J</v>
      </c>
      <c r="C1382" t="str">
        <f>VLOOKUP(A1382,'[1]子sku-父sku'!$A:$B,2,0)</f>
        <v>WQS-BN-1503</v>
      </c>
      <c r="D1382" s="28">
        <f>IFERROR(VLOOKUP(A1382,[2]库存报告使用数据处理!$A:$C,3,0),0)</f>
        <v>1</v>
      </c>
      <c r="E1382" s="28">
        <f>IFERROR(VLOOKUP(A1382,[2]库存报告使用数据处理!$A:$D,4,0),0)</f>
        <v>3</v>
      </c>
      <c r="F1382" s="28">
        <f>IFERROR(VLOOKUP(A1382,[2]库存报告使用数据处理!$A:$E,5,0),0)</f>
        <v>3</v>
      </c>
      <c r="G1382" s="28">
        <f>IFERROR(VLOOKUP(A1382,[2]库存报告使用数据处理!$A:$F,6,0),0)</f>
        <v>1</v>
      </c>
      <c r="H1382" s="29">
        <f>IFERROR(VLOOKUP(A1382,[2]库存报告使用数据处理!$A:$G,7,0),0)</f>
        <v>20.1925</v>
      </c>
      <c r="I1382">
        <f>IFERROR(VLOOKUP(A1382,[5]数据处理!$A:$B,2,0),0)</f>
        <v>0</v>
      </c>
      <c r="J1382" s="30">
        <f>IFERROR(VLOOKUP(A1382,[5]数据处理!$A:$D,4,0),0)</f>
        <v>0</v>
      </c>
      <c r="K1382" s="30">
        <f>IFERROR(VLOOKUP(A1382,[5]数据处理!$A:$E,5,0),0)</f>
        <v>0</v>
      </c>
      <c r="L1382" s="30">
        <f>IFERROR(VLOOKUP(A1382,[5]数据处理!$A:$G,7,0),0)</f>
        <v>0</v>
      </c>
      <c r="M1382">
        <f t="shared" si="358"/>
        <v>0</v>
      </c>
      <c r="N1382">
        <f>IFERROR(VLOOKUP(A1382,[5]数据处理!$A:$C,3,0),0)</f>
        <v>0</v>
      </c>
      <c r="O1382">
        <f>IFERROR(VLOOKUP($A1382,[5]数据处理!$A:$N,14,0),0)</f>
        <v>0</v>
      </c>
      <c r="P1382">
        <f>IFERROR(VLOOKUP($A1382,[3]库存报告使用数据!$A$1:$B$65536,2,0),"")</f>
        <v>2951</v>
      </c>
      <c r="Q1382">
        <f>IFERROR(VLOOKUP($A1382,[3]库存报告使用数据!$A$1:$E$65536,5,0),"")</f>
        <v>689</v>
      </c>
      <c r="R1382">
        <f>IFERROR(VLOOKUP($A1382,[3]库存报告使用数据!$A$1:$H$65536,8,0),"")</f>
        <v>667</v>
      </c>
      <c r="S1382">
        <f>IFERROR(VLOOKUP($A1382,[3]库存报告使用数据!$A$1:$K$65536,11,0),"")</f>
        <v>151</v>
      </c>
      <c r="T1382">
        <f>IFERROR(VLOOKUP($A1382,[3]库存报告使用数据!$A$1:$C$65536,3,0),"")</f>
        <v>4</v>
      </c>
      <c r="U1382">
        <f>IFERROR(VLOOKUP($A1382,[3]库存报告使用数据!$A$1:$F$65536,6,0),"")</f>
        <v>4</v>
      </c>
      <c r="V1382">
        <f>IFERROR(VLOOKUP($A1382,[3]库存报告使用数据!$A$1:$I$65536,9,0),"")</f>
        <v>3</v>
      </c>
      <c r="W1382">
        <f>IFERROR(VLOOKUP($A1382,[3]库存报告使用数据!$A$1:$L$65536,12,0),"")</f>
        <v>1</v>
      </c>
      <c r="X1382" s="20">
        <f t="shared" si="359"/>
        <v>0.00135547272111149</v>
      </c>
      <c r="Y1382" s="20">
        <f t="shared" si="360"/>
        <v>0.0058055152394775</v>
      </c>
      <c r="Z1382" s="20">
        <f t="shared" si="361"/>
        <v>0.00449775112443778</v>
      </c>
      <c r="AA1382" s="20">
        <f t="shared" si="362"/>
        <v>0.00662251655629139</v>
      </c>
      <c r="AB1382">
        <f>IFERROR(VLOOKUP($A1382,[3]库存报告使用数据!$A$1:$D$65536,4,0),"")</f>
        <v>0.63</v>
      </c>
      <c r="AC1382">
        <f>IFERROR(VLOOKUP($A1382,[3]库存报告使用数据!$A$1:$G$65536,7,0),"")</f>
        <v>0.61</v>
      </c>
      <c r="AD1382">
        <f>IFERROR(VLOOKUP($A1382,[3]库存报告使用数据!$A$1:$J$65536,10,0),"")</f>
        <v>0.39</v>
      </c>
      <c r="AE1382">
        <f>IFERROR(VLOOKUP($A1382,[3]库存报告使用数据!$A$1:$M$65536,13,0),"")</f>
        <v>0.08</v>
      </c>
      <c r="AF1382" s="20">
        <f t="shared" si="363"/>
        <v>0.0311997028599728</v>
      </c>
      <c r="AG1382" s="20">
        <f t="shared" si="364"/>
        <v>0.0100697453675044</v>
      </c>
      <c r="AH1382" s="20">
        <f t="shared" si="365"/>
        <v>0.00643803392348644</v>
      </c>
      <c r="AI1382" s="20">
        <f t="shared" si="366"/>
        <v>0.00396186702983781</v>
      </c>
      <c r="AJ1382">
        <f>IFERROR(VLOOKUP($B1382,[4]库存报告使用数据!$A$1:$B$65536,2,0),0)</f>
        <v>12</v>
      </c>
      <c r="AK1382">
        <f>IFERROR(VLOOKUP($B1382,[4]库存报告使用数据!$A$1:$C$65536,3,0),)</f>
        <v>19</v>
      </c>
      <c r="AL1382">
        <f>IFERROR(VLOOKUP($B1382,[4]库存报告使用数据!$A$1:$D$65536,4,0),)</f>
        <v>3</v>
      </c>
      <c r="AM1382">
        <f>IFERROR(VLOOKUP($B1382,[4]库存报告使用数据!$A$1:$E$65536,5,0),)</f>
        <v>5</v>
      </c>
      <c r="AN1382" s="20">
        <f t="shared" si="367"/>
        <v>0.0833333333333333</v>
      </c>
      <c r="AO1382" s="20">
        <f t="shared" si="368"/>
        <v>0.157894736842105</v>
      </c>
      <c r="AP1382" s="20">
        <f t="shared" si="369"/>
        <v>1</v>
      </c>
      <c r="AQ1382" s="20">
        <f t="shared" si="370"/>
        <v>0.2</v>
      </c>
      <c r="AR1382" s="32">
        <f t="shared" si="371"/>
        <v>0.142857142857143</v>
      </c>
      <c r="AS1382" s="32">
        <f t="shared" si="372"/>
        <v>8.57142857142857</v>
      </c>
      <c r="AT1382" s="32">
        <f t="shared" si="373"/>
        <v>-8.57142857142857</v>
      </c>
      <c r="AU1382" s="28">
        <f t="shared" si="374"/>
        <v>0</v>
      </c>
      <c r="AV1382" s="34">
        <f>IFERROR(时间!$B$4+AU1382,"上周无销量")</f>
        <v>43283</v>
      </c>
    </row>
    <row r="1383" spans="1:48">
      <c r="A1383" s="18" t="s">
        <v>1428</v>
      </c>
      <c r="B1383" t="str">
        <f>VLOOKUP(A1383,'[1]sku-asin（子）'!$A:$B,2,0)</f>
        <v>B0788LXZHN</v>
      </c>
      <c r="C1383" t="str">
        <f>VLOOKUP(A1383,'[1]子sku-父sku'!$A:$B,2,0)</f>
        <v>WQS-BN-1503</v>
      </c>
      <c r="D1383" s="28">
        <f>IFERROR(VLOOKUP(A1383,[2]库存报告使用数据处理!$A:$C,3,0),0)</f>
        <v>1</v>
      </c>
      <c r="E1383" s="28">
        <f>IFERROR(VLOOKUP(A1383,[2]库存报告使用数据处理!$A:$D,4,0),0)</f>
        <v>0</v>
      </c>
      <c r="F1383" s="28">
        <f>IFERROR(VLOOKUP(A1383,[2]库存报告使用数据处理!$A:$E,5,0),0)</f>
        <v>6</v>
      </c>
      <c r="G1383" s="28">
        <f>IFERROR(VLOOKUP(A1383,[2]库存报告使用数据处理!$A:$F,6,0),0)</f>
        <v>2</v>
      </c>
      <c r="H1383" s="29">
        <f>IFERROR(VLOOKUP(A1383,[2]库存报告使用数据处理!$A:$G,7,0),0)</f>
        <v>20.5933333333333</v>
      </c>
      <c r="I1383">
        <f>IFERROR(VLOOKUP(A1383,[5]数据处理!$A:$B,2,0),0)</f>
        <v>0</v>
      </c>
      <c r="J1383" s="30">
        <f>IFERROR(VLOOKUP(A1383,[5]数据处理!$A:$D,4,0),0)</f>
        <v>0</v>
      </c>
      <c r="K1383" s="30">
        <f>IFERROR(VLOOKUP(A1383,[5]数据处理!$A:$E,5,0),0)</f>
        <v>0</v>
      </c>
      <c r="L1383" s="30">
        <f>IFERROR(VLOOKUP(A1383,[5]数据处理!$A:$G,7,0),0)</f>
        <v>0</v>
      </c>
      <c r="M1383">
        <f t="shared" si="358"/>
        <v>0</v>
      </c>
      <c r="N1383">
        <f>IFERROR(VLOOKUP(A1383,[5]数据处理!$A:$C,3,0),0)</f>
        <v>0</v>
      </c>
      <c r="O1383">
        <f>IFERROR(VLOOKUP($A1383,[5]数据处理!$A:$N,14,0),0)</f>
        <v>0</v>
      </c>
      <c r="P1383">
        <f>IFERROR(VLOOKUP($A1383,[3]库存报告使用数据!$A$1:$B$65536,2,0),"")</f>
        <v>1</v>
      </c>
      <c r="Q1383">
        <f>IFERROR(VLOOKUP($A1383,[3]库存报告使用数据!$A$1:$E$65536,5,0),"")</f>
        <v>0</v>
      </c>
      <c r="R1383">
        <f>IFERROR(VLOOKUP($A1383,[3]库存报告使用数据!$A$1:$H$65536,8,0),"")</f>
        <v>17</v>
      </c>
      <c r="S1383">
        <f>IFERROR(VLOOKUP($A1383,[3]库存报告使用数据!$A$1:$K$65536,11,0),"")</f>
        <v>12</v>
      </c>
      <c r="T1383">
        <f>IFERROR(VLOOKUP($A1383,[3]库存报告使用数据!$A$1:$C$65536,3,0),"")</f>
        <v>0</v>
      </c>
      <c r="U1383">
        <f>IFERROR(VLOOKUP($A1383,[3]库存报告使用数据!$A$1:$F$65536,6,0),"")</f>
        <v>0</v>
      </c>
      <c r="V1383">
        <f>IFERROR(VLOOKUP($A1383,[3]库存报告使用数据!$A$1:$I$65536,9,0),"")</f>
        <v>0</v>
      </c>
      <c r="W1383">
        <f>IFERROR(VLOOKUP($A1383,[3]库存报告使用数据!$A$1:$L$65536,12,0),"")</f>
        <v>0</v>
      </c>
      <c r="X1383" s="20">
        <f t="shared" si="359"/>
        <v>0</v>
      </c>
      <c r="Y1383" s="20" t="str">
        <f t="shared" si="360"/>
        <v/>
      </c>
      <c r="Z1383" s="20">
        <f t="shared" si="361"/>
        <v>0</v>
      </c>
      <c r="AA1383" s="20">
        <f t="shared" si="362"/>
        <v>0</v>
      </c>
      <c r="AB1383">
        <f>IFERROR(VLOOKUP($A1383,[3]库存报告使用数据!$A$1:$D$65536,4,0),"")</f>
        <v>0</v>
      </c>
      <c r="AC1383">
        <f>IFERROR(VLOOKUP($A1383,[3]库存报告使用数据!$A$1:$G$65536,7,0),"")</f>
        <v>0</v>
      </c>
      <c r="AD1383">
        <f>IFERROR(VLOOKUP($A1383,[3]库存报告使用数据!$A$1:$J$65536,10,0),"")</f>
        <v>0</v>
      </c>
      <c r="AE1383">
        <f>IFERROR(VLOOKUP($A1383,[3]库存报告使用数据!$A$1:$M$65536,13,0),"")</f>
        <v>0</v>
      </c>
      <c r="AF1383" s="20" t="str">
        <f t="shared" si="363"/>
        <v/>
      </c>
      <c r="AG1383" s="20" t="str">
        <f t="shared" si="364"/>
        <v/>
      </c>
      <c r="AH1383" s="20" t="str">
        <f t="shared" si="365"/>
        <v/>
      </c>
      <c r="AI1383" s="20" t="str">
        <f t="shared" si="366"/>
        <v/>
      </c>
      <c r="AJ1383">
        <f>IFERROR(VLOOKUP($B1383,[4]库存报告使用数据!$A$1:$B$65536,2,0),0)</f>
        <v>1</v>
      </c>
      <c r="AK1383">
        <f>IFERROR(VLOOKUP($B1383,[4]库存报告使用数据!$A$1:$C$65536,3,0),)</f>
        <v>0</v>
      </c>
      <c r="AL1383">
        <f>IFERROR(VLOOKUP($B1383,[4]库存报告使用数据!$A$1:$D$65536,4,0),)</f>
        <v>11</v>
      </c>
      <c r="AM1383">
        <f>IFERROR(VLOOKUP($B1383,[4]库存报告使用数据!$A$1:$E$65536,5,0),)</f>
        <v>18</v>
      </c>
      <c r="AN1383" s="20">
        <f t="shared" si="367"/>
        <v>1</v>
      </c>
      <c r="AO1383" s="20" t="str">
        <f t="shared" si="368"/>
        <v/>
      </c>
      <c r="AP1383" s="20">
        <f t="shared" si="369"/>
        <v>0.545454545454545</v>
      </c>
      <c r="AQ1383" s="20">
        <f t="shared" si="370"/>
        <v>0.111111111111111</v>
      </c>
      <c r="AR1383" s="32">
        <f t="shared" si="371"/>
        <v>0.142857142857143</v>
      </c>
      <c r="AS1383" s="32">
        <f t="shared" si="372"/>
        <v>8.57142857142857</v>
      </c>
      <c r="AT1383" s="32">
        <f t="shared" si="373"/>
        <v>-8.57142857142857</v>
      </c>
      <c r="AU1383" s="28">
        <f t="shared" si="374"/>
        <v>0</v>
      </c>
      <c r="AV1383" s="34">
        <f>IFERROR(时间!$B$4+AU1383,"上周无销量")</f>
        <v>43283</v>
      </c>
    </row>
    <row r="1384" spans="1:48">
      <c r="A1384" s="18" t="s">
        <v>1429</v>
      </c>
      <c r="B1384" t="str">
        <f>VLOOKUP(A1384,'[1]sku-asin（子）'!$A:$B,2,0)</f>
        <v>B0788KFZ7Y</v>
      </c>
      <c r="C1384" t="str">
        <f>VLOOKUP(A1384,'[1]子sku-父sku'!$A:$B,2,0)</f>
        <v>WQS-BN-1503</v>
      </c>
      <c r="D1384" s="28">
        <f>IFERROR(VLOOKUP(A1384,[2]库存报告使用数据处理!$A:$C,3,0),0)</f>
        <v>0</v>
      </c>
      <c r="E1384" s="28">
        <f>IFERROR(VLOOKUP(A1384,[2]库存报告使用数据处理!$A:$D,4,0),0)</f>
        <v>3</v>
      </c>
      <c r="F1384" s="28">
        <f>IFERROR(VLOOKUP(A1384,[2]库存报告使用数据处理!$A:$E,5,0),0)</f>
        <v>0</v>
      </c>
      <c r="G1384" s="28">
        <f>IFERROR(VLOOKUP(A1384,[2]库存报告使用数据处理!$A:$F,6,0),0)</f>
        <v>0</v>
      </c>
      <c r="H1384" s="29">
        <f>IFERROR(VLOOKUP(A1384,[2]库存报告使用数据处理!$A:$G,7,0),0)</f>
        <v>19.8</v>
      </c>
      <c r="I1384">
        <f>IFERROR(VLOOKUP(A1384,[5]数据处理!$A:$B,2,0),0)</f>
        <v>3</v>
      </c>
      <c r="J1384" s="30">
        <f>IFERROR(VLOOKUP(A1384,[5]数据处理!$A:$D,4,0),0)</f>
        <v>0</v>
      </c>
      <c r="K1384" s="30">
        <f>IFERROR(VLOOKUP(A1384,[5]数据处理!$A:$E,5,0),0)</f>
        <v>0</v>
      </c>
      <c r="L1384" s="30">
        <f>IFERROR(VLOOKUP(A1384,[5]数据处理!$A:$G,7,0),0)</f>
        <v>0</v>
      </c>
      <c r="M1384">
        <f t="shared" si="358"/>
        <v>3</v>
      </c>
      <c r="N1384">
        <f>IFERROR(VLOOKUP(A1384,[5]数据处理!$A:$C,3,0),0)</f>
        <v>0</v>
      </c>
      <c r="O1384">
        <f>IFERROR(VLOOKUP($A1384,[5]数据处理!$A:$N,14,0),0)</f>
        <v>0</v>
      </c>
      <c r="P1384">
        <f>IFERROR(VLOOKUP($A1384,[3]库存报告使用数据!$A$1:$B$65536,2,0),"")</f>
        <v>645</v>
      </c>
      <c r="Q1384">
        <f>IFERROR(VLOOKUP($A1384,[3]库存报告使用数据!$A$1:$E$65536,5,0),"")</f>
        <v>127</v>
      </c>
      <c r="R1384">
        <f>IFERROR(VLOOKUP($A1384,[3]库存报告使用数据!$A$1:$H$65536,8,0),"")</f>
        <v>202</v>
      </c>
      <c r="S1384">
        <f>IFERROR(VLOOKUP($A1384,[3]库存报告使用数据!$A$1:$K$65536,11,0),"")</f>
        <v>376</v>
      </c>
      <c r="T1384">
        <f>IFERROR(VLOOKUP($A1384,[3]库存报告使用数据!$A$1:$C$65536,3,0),"")</f>
        <v>2</v>
      </c>
      <c r="U1384">
        <f>IFERROR(VLOOKUP($A1384,[3]库存报告使用数据!$A$1:$F$65536,6,0),"")</f>
        <v>2</v>
      </c>
      <c r="V1384">
        <f>IFERROR(VLOOKUP($A1384,[3]库存报告使用数据!$A$1:$I$65536,9,0),"")</f>
        <v>1</v>
      </c>
      <c r="W1384">
        <f>IFERROR(VLOOKUP($A1384,[3]库存报告使用数据!$A$1:$L$65536,12,0),"")</f>
        <v>3</v>
      </c>
      <c r="X1384" s="20">
        <f t="shared" si="359"/>
        <v>0.00310077519379845</v>
      </c>
      <c r="Y1384" s="20">
        <f t="shared" si="360"/>
        <v>0.015748031496063</v>
      </c>
      <c r="Z1384" s="20">
        <f t="shared" si="361"/>
        <v>0.00495049504950495</v>
      </c>
      <c r="AA1384" s="20">
        <f t="shared" si="362"/>
        <v>0.00797872340425532</v>
      </c>
      <c r="AB1384">
        <f>IFERROR(VLOOKUP($A1384,[3]库存报告使用数据!$A$1:$D$65536,4,0),"")</f>
        <v>0.19</v>
      </c>
      <c r="AC1384">
        <f>IFERROR(VLOOKUP($A1384,[3]库存报告使用数据!$A$1:$G$65536,7,0),"")</f>
        <v>0.32</v>
      </c>
      <c r="AD1384">
        <f>IFERROR(VLOOKUP($A1384,[3]库存报告使用数据!$A$1:$J$65536,10,0),"")</f>
        <v>0.2</v>
      </c>
      <c r="AE1384">
        <f>IFERROR(VLOOKUP($A1384,[3]库存报告使用数据!$A$1:$M$65536,13,0),"")</f>
        <v>0.38</v>
      </c>
      <c r="AF1384" s="20" t="str">
        <f t="shared" si="363"/>
        <v>无销售广告费为0.19</v>
      </c>
      <c r="AG1384" s="20">
        <f t="shared" si="364"/>
        <v>0.00538720538720539</v>
      </c>
      <c r="AH1384" s="20" t="str">
        <f t="shared" si="365"/>
        <v>无销售广告费为0.2</v>
      </c>
      <c r="AI1384" s="20" t="str">
        <f t="shared" si="366"/>
        <v>无销售广告费为0.38</v>
      </c>
      <c r="AJ1384">
        <f>IFERROR(VLOOKUP($B1384,[4]库存报告使用数据!$A$1:$B$65536,2,0),0)</f>
        <v>25</v>
      </c>
      <c r="AK1384">
        <f>IFERROR(VLOOKUP($B1384,[4]库存报告使用数据!$A$1:$C$65536,3,0),)</f>
        <v>27</v>
      </c>
      <c r="AL1384">
        <f>IFERROR(VLOOKUP($B1384,[4]库存报告使用数据!$A$1:$D$65536,4,0),)</f>
        <v>10</v>
      </c>
      <c r="AM1384">
        <f>IFERROR(VLOOKUP($B1384,[4]库存报告使用数据!$A$1:$E$65536,5,0),)</f>
        <v>25</v>
      </c>
      <c r="AN1384" s="20">
        <f t="shared" si="367"/>
        <v>0</v>
      </c>
      <c r="AO1384" s="20">
        <f t="shared" si="368"/>
        <v>0.111111111111111</v>
      </c>
      <c r="AP1384" s="20">
        <f t="shared" si="369"/>
        <v>0</v>
      </c>
      <c r="AQ1384" s="20">
        <f t="shared" si="370"/>
        <v>0</v>
      </c>
      <c r="AR1384" s="32">
        <f t="shared" si="371"/>
        <v>0</v>
      </c>
      <c r="AS1384" s="32">
        <f t="shared" si="372"/>
        <v>0</v>
      </c>
      <c r="AT1384" s="32">
        <f t="shared" si="373"/>
        <v>3</v>
      </c>
      <c r="AU1384" s="28" t="str">
        <f t="shared" si="374"/>
        <v>库存为3</v>
      </c>
      <c r="AV1384" s="34" t="str">
        <f>IFERROR(时间!$B$4+AU1384,"上周无销量")</f>
        <v>上周无销量</v>
      </c>
    </row>
    <row r="1385" spans="1:48">
      <c r="A1385" s="18" t="s">
        <v>1430</v>
      </c>
      <c r="B1385" t="str">
        <f>VLOOKUP(A1385,'[1]sku-asin（子）'!$A:$B,2,0)</f>
        <v>B0788KZ4NT</v>
      </c>
      <c r="C1385" t="str">
        <f>VLOOKUP(A1385,'[1]子sku-父sku'!$A:$B,2,0)</f>
        <v>WQS-BN-1503</v>
      </c>
      <c r="D1385" s="28">
        <f>IFERROR(VLOOKUP(A1385,[2]库存报告使用数据处理!$A:$C,3,0),0)</f>
        <v>2</v>
      </c>
      <c r="E1385" s="28">
        <f>IFERROR(VLOOKUP(A1385,[2]库存报告使用数据处理!$A:$D,4,0),0)</f>
        <v>0</v>
      </c>
      <c r="F1385" s="28">
        <f>IFERROR(VLOOKUP(A1385,[2]库存报告使用数据处理!$A:$E,5,0),0)</f>
        <v>0</v>
      </c>
      <c r="G1385" s="28">
        <f>IFERROR(VLOOKUP(A1385,[2]库存报告使用数据处理!$A:$F,6,0),0)</f>
        <v>2</v>
      </c>
      <c r="H1385" s="29">
        <f>IFERROR(VLOOKUP(A1385,[2]库存报告使用数据处理!$A:$G,7,0),0)</f>
        <v>20.5975</v>
      </c>
      <c r="I1385">
        <f>IFERROR(VLOOKUP(A1385,[5]数据处理!$A:$B,2,0),0)</f>
        <v>0</v>
      </c>
      <c r="J1385" s="30">
        <f>IFERROR(VLOOKUP(A1385,[5]数据处理!$A:$D,4,0),0)</f>
        <v>0</v>
      </c>
      <c r="K1385" s="30">
        <f>IFERROR(VLOOKUP(A1385,[5]数据处理!$A:$E,5,0),0)</f>
        <v>0</v>
      </c>
      <c r="L1385" s="30">
        <f>IFERROR(VLOOKUP(A1385,[5]数据处理!$A:$G,7,0),0)</f>
        <v>0</v>
      </c>
      <c r="M1385">
        <f t="shared" si="358"/>
        <v>0</v>
      </c>
      <c r="N1385">
        <f>IFERROR(VLOOKUP(A1385,[5]数据处理!$A:$C,3,0),0)</f>
        <v>0</v>
      </c>
      <c r="O1385">
        <f>IFERROR(VLOOKUP($A1385,[5]数据处理!$A:$N,14,0),0)</f>
        <v>0</v>
      </c>
      <c r="P1385">
        <f>IFERROR(VLOOKUP($A1385,[3]库存报告使用数据!$A$1:$B$65536,2,0),"")</f>
        <v>2773</v>
      </c>
      <c r="Q1385">
        <f>IFERROR(VLOOKUP($A1385,[3]库存报告使用数据!$A$1:$E$65536,5,0),"")</f>
        <v>1727</v>
      </c>
      <c r="R1385">
        <f>IFERROR(VLOOKUP($A1385,[3]库存报告使用数据!$A$1:$H$65536,8,0),"")</f>
        <v>932</v>
      </c>
      <c r="S1385">
        <f>IFERROR(VLOOKUP($A1385,[3]库存报告使用数据!$A$1:$K$65536,11,0),"")</f>
        <v>3551</v>
      </c>
      <c r="T1385">
        <f>IFERROR(VLOOKUP($A1385,[3]库存报告使用数据!$A$1:$C$65536,3,0),"")</f>
        <v>9</v>
      </c>
      <c r="U1385">
        <f>IFERROR(VLOOKUP($A1385,[3]库存报告使用数据!$A$1:$F$65536,6,0),"")</f>
        <v>4</v>
      </c>
      <c r="V1385">
        <f>IFERROR(VLOOKUP($A1385,[3]库存报告使用数据!$A$1:$I$65536,9,0),"")</f>
        <v>5</v>
      </c>
      <c r="W1385">
        <f>IFERROR(VLOOKUP($A1385,[3]库存报告使用数据!$A$1:$L$65536,12,0),"")</f>
        <v>5</v>
      </c>
      <c r="X1385" s="20">
        <f t="shared" si="359"/>
        <v>0.00324558240173098</v>
      </c>
      <c r="Y1385" s="20">
        <f t="shared" si="360"/>
        <v>0.00231615518239722</v>
      </c>
      <c r="Z1385" s="20">
        <f t="shared" si="361"/>
        <v>0.00536480686695279</v>
      </c>
      <c r="AA1385" s="20">
        <f t="shared" si="362"/>
        <v>0.00140805406927626</v>
      </c>
      <c r="AB1385">
        <f>IFERROR(VLOOKUP($A1385,[3]库存报告使用数据!$A$1:$D$65536,4,0),"")</f>
        <v>1.26</v>
      </c>
      <c r="AC1385">
        <f>IFERROR(VLOOKUP($A1385,[3]库存报告使用数据!$A$1:$G$65536,7,0),"")</f>
        <v>0.39</v>
      </c>
      <c r="AD1385">
        <f>IFERROR(VLOOKUP($A1385,[3]库存报告使用数据!$A$1:$J$65536,10,0),"")</f>
        <v>0.63</v>
      </c>
      <c r="AE1385">
        <f>IFERROR(VLOOKUP($A1385,[3]库存报告使用数据!$A$1:$M$65536,13,0),"")</f>
        <v>0.7</v>
      </c>
      <c r="AF1385" s="20">
        <f t="shared" si="363"/>
        <v>0.0305862361937128</v>
      </c>
      <c r="AG1385" s="20" t="str">
        <f t="shared" si="364"/>
        <v>无销售广告费为0.39</v>
      </c>
      <c r="AH1385" s="20" t="str">
        <f t="shared" si="365"/>
        <v>无销售广告费为0.63</v>
      </c>
      <c r="AI1385" s="20">
        <f t="shared" si="366"/>
        <v>0.0169923534409516</v>
      </c>
      <c r="AJ1385">
        <f>IFERROR(VLOOKUP($B1385,[4]库存报告使用数据!$A$1:$B$65536,2,0),0)</f>
        <v>14</v>
      </c>
      <c r="AK1385">
        <f>IFERROR(VLOOKUP($B1385,[4]库存报告使用数据!$A$1:$C$65536,3,0),)</f>
        <v>18</v>
      </c>
      <c r="AL1385">
        <f>IFERROR(VLOOKUP($B1385,[4]库存报告使用数据!$A$1:$D$65536,4,0),)</f>
        <v>0</v>
      </c>
      <c r="AM1385">
        <f>IFERROR(VLOOKUP($B1385,[4]库存报告使用数据!$A$1:$E$65536,5,0),)</f>
        <v>20</v>
      </c>
      <c r="AN1385" s="20">
        <f t="shared" si="367"/>
        <v>0.142857142857143</v>
      </c>
      <c r="AO1385" s="20">
        <f t="shared" si="368"/>
        <v>0</v>
      </c>
      <c r="AP1385" s="20" t="str">
        <f t="shared" si="369"/>
        <v/>
      </c>
      <c r="AQ1385" s="20">
        <f t="shared" si="370"/>
        <v>0.1</v>
      </c>
      <c r="AR1385" s="32">
        <f t="shared" si="371"/>
        <v>0.285714285714286</v>
      </c>
      <c r="AS1385" s="32">
        <f t="shared" si="372"/>
        <v>17.1428571428571</v>
      </c>
      <c r="AT1385" s="32">
        <f t="shared" si="373"/>
        <v>-17.1428571428571</v>
      </c>
      <c r="AU1385" s="28">
        <f t="shared" si="374"/>
        <v>0</v>
      </c>
      <c r="AV1385" s="34">
        <f>IFERROR(时间!$B$4+AU1385,"上周无销量")</f>
        <v>43283</v>
      </c>
    </row>
    <row r="1386" spans="1:48">
      <c r="A1386" s="18" t="s">
        <v>1431</v>
      </c>
      <c r="B1386" t="str">
        <f>VLOOKUP(A1386,'[1]sku-asin（子）'!$A:$B,2,0)</f>
        <v>B0788JMBWN</v>
      </c>
      <c r="C1386" t="str">
        <f>VLOOKUP(A1386,'[1]子sku-父sku'!$A:$B,2,0)</f>
        <v>WQS-BN-1503</v>
      </c>
      <c r="D1386" s="28">
        <f>IFERROR(VLOOKUP(A1386,[2]库存报告使用数据处理!$A:$C,3,0),0)</f>
        <v>0</v>
      </c>
      <c r="E1386" s="28">
        <f>IFERROR(VLOOKUP(A1386,[2]库存报告使用数据处理!$A:$D,4,0),0)</f>
        <v>0</v>
      </c>
      <c r="F1386" s="28">
        <f>IFERROR(VLOOKUP(A1386,[2]库存报告使用数据处理!$A:$E,5,0),0)</f>
        <v>0</v>
      </c>
      <c r="G1386" s="28">
        <f>IFERROR(VLOOKUP(A1386,[2]库存报告使用数据处理!$A:$F,6,0),0)</f>
        <v>0</v>
      </c>
      <c r="H1386" s="29">
        <f>IFERROR(VLOOKUP(A1386,[2]库存报告使用数据处理!$A:$G,7,0),0)</f>
        <v>0</v>
      </c>
      <c r="I1386">
        <f>IFERROR(VLOOKUP(A1386,[5]数据处理!$A:$B,2,0),0)</f>
        <v>0</v>
      </c>
      <c r="J1386" s="30">
        <f>IFERROR(VLOOKUP(A1386,[5]数据处理!$A:$D,4,0),0)</f>
        <v>0</v>
      </c>
      <c r="K1386" s="30">
        <f>IFERROR(VLOOKUP(A1386,[5]数据处理!$A:$E,5,0),0)</f>
        <v>0</v>
      </c>
      <c r="L1386" s="30">
        <f>IFERROR(VLOOKUP(A1386,[5]数据处理!$A:$G,7,0),0)</f>
        <v>0</v>
      </c>
      <c r="M1386">
        <f t="shared" si="358"/>
        <v>0</v>
      </c>
      <c r="N1386">
        <f>IFERROR(VLOOKUP(A1386,[5]数据处理!$A:$C,3,0),0)</f>
        <v>0</v>
      </c>
      <c r="O1386">
        <f>IFERROR(VLOOKUP($A1386,[5]数据处理!$A:$N,14,0),0)</f>
        <v>0</v>
      </c>
      <c r="P1386" t="str">
        <f>IFERROR(VLOOKUP($A1386,[3]库存报告使用数据!$A$1:$B$65536,2,0),"")</f>
        <v/>
      </c>
      <c r="Q1386" t="str">
        <f>IFERROR(VLOOKUP($A1386,[3]库存报告使用数据!$A$1:$E$65536,5,0),"")</f>
        <v/>
      </c>
      <c r="R1386" t="str">
        <f>IFERROR(VLOOKUP($A1386,[3]库存报告使用数据!$A$1:$H$65536,8,0),"")</f>
        <v/>
      </c>
      <c r="S1386" t="str">
        <f>IFERROR(VLOOKUP($A1386,[3]库存报告使用数据!$A$1:$K$65536,11,0),"")</f>
        <v/>
      </c>
      <c r="T1386" t="str">
        <f>IFERROR(VLOOKUP($A1386,[3]库存报告使用数据!$A$1:$C$65536,3,0),"")</f>
        <v/>
      </c>
      <c r="U1386" t="str">
        <f>IFERROR(VLOOKUP($A1386,[3]库存报告使用数据!$A$1:$F$65536,6,0),"")</f>
        <v/>
      </c>
      <c r="V1386" t="str">
        <f>IFERROR(VLOOKUP($A1386,[3]库存报告使用数据!$A$1:$I$65536,9,0),"")</f>
        <v/>
      </c>
      <c r="W1386" t="str">
        <f>IFERROR(VLOOKUP($A1386,[3]库存报告使用数据!$A$1:$L$65536,12,0),"")</f>
        <v/>
      </c>
      <c r="X1386" s="20" t="str">
        <f t="shared" si="359"/>
        <v/>
      </c>
      <c r="Y1386" s="20" t="str">
        <f t="shared" si="360"/>
        <v/>
      </c>
      <c r="Z1386" s="20" t="str">
        <f t="shared" si="361"/>
        <v/>
      </c>
      <c r="AA1386" s="20" t="str">
        <f t="shared" si="362"/>
        <v/>
      </c>
      <c r="AB1386" t="str">
        <f>IFERROR(VLOOKUP($A1386,[3]库存报告使用数据!$A$1:$D$65536,4,0),"")</f>
        <v/>
      </c>
      <c r="AC1386" t="str">
        <f>IFERROR(VLOOKUP($A1386,[3]库存报告使用数据!$A$1:$G$65536,7,0),"")</f>
        <v/>
      </c>
      <c r="AD1386" t="str">
        <f>IFERROR(VLOOKUP($A1386,[3]库存报告使用数据!$A$1:$J$65536,10,0),"")</f>
        <v/>
      </c>
      <c r="AE1386" t="str">
        <f>IFERROR(VLOOKUP($A1386,[3]库存报告使用数据!$A$1:$M$65536,13,0),"")</f>
        <v/>
      </c>
      <c r="AF1386" s="20" t="str">
        <f t="shared" si="363"/>
        <v/>
      </c>
      <c r="AG1386" s="20" t="str">
        <f t="shared" si="364"/>
        <v/>
      </c>
      <c r="AH1386" s="20" t="str">
        <f t="shared" si="365"/>
        <v/>
      </c>
      <c r="AI1386" s="20" t="str">
        <f t="shared" si="366"/>
        <v/>
      </c>
      <c r="AJ1386">
        <f>IFERROR(VLOOKUP($B1386,[4]库存报告使用数据!$A$1:$B$65536,2,0),0)</f>
        <v>0</v>
      </c>
      <c r="AK1386">
        <f>IFERROR(VLOOKUP($B1386,[4]库存报告使用数据!$A$1:$C$65536,3,0),)</f>
        <v>0</v>
      </c>
      <c r="AL1386">
        <f>IFERROR(VLOOKUP($B1386,[4]库存报告使用数据!$A$1:$D$65536,4,0),)</f>
        <v>0</v>
      </c>
      <c r="AM1386">
        <f>IFERROR(VLOOKUP($B1386,[4]库存报告使用数据!$A$1:$E$65536,5,0),)</f>
        <v>0</v>
      </c>
      <c r="AN1386" s="20" t="str">
        <f t="shared" si="367"/>
        <v/>
      </c>
      <c r="AO1386" s="20" t="str">
        <f t="shared" si="368"/>
        <v/>
      </c>
      <c r="AP1386" s="20" t="str">
        <f t="shared" si="369"/>
        <v/>
      </c>
      <c r="AQ1386" s="20" t="str">
        <f t="shared" si="370"/>
        <v/>
      </c>
      <c r="AR1386" s="32">
        <f t="shared" si="371"/>
        <v>0</v>
      </c>
      <c r="AS1386" s="32">
        <f t="shared" si="372"/>
        <v>0</v>
      </c>
      <c r="AT1386" s="32">
        <f t="shared" si="373"/>
        <v>0</v>
      </c>
      <c r="AU1386" s="28" t="str">
        <f t="shared" si="374"/>
        <v>库存为0</v>
      </c>
      <c r="AV1386" s="34" t="str">
        <f>IFERROR(时间!$B$4+AU1386,"上周无销量")</f>
        <v>上周无销量</v>
      </c>
    </row>
    <row r="1387" spans="1:48">
      <c r="A1387" s="18" t="s">
        <v>1432</v>
      </c>
      <c r="B1387" t="str">
        <f>VLOOKUP(A1387,'[1]sku-asin（子）'!$A:$B,2,0)</f>
        <v>B0788K43ZX</v>
      </c>
      <c r="C1387" t="str">
        <f>VLOOKUP(A1387,'[1]子sku-父sku'!$A:$B,2,0)</f>
        <v>WQS-BN-1503</v>
      </c>
      <c r="D1387" s="28">
        <f>IFERROR(VLOOKUP(A1387,[2]库存报告使用数据处理!$A:$C,3,0),0)</f>
        <v>0</v>
      </c>
      <c r="E1387" s="28">
        <f>IFERROR(VLOOKUP(A1387,[2]库存报告使用数据处理!$A:$D,4,0),0)</f>
        <v>3</v>
      </c>
      <c r="F1387" s="28">
        <f>IFERROR(VLOOKUP(A1387,[2]库存报告使用数据处理!$A:$E,5,0),0)</f>
        <v>3</v>
      </c>
      <c r="G1387" s="28">
        <f>IFERROR(VLOOKUP(A1387,[2]库存报告使用数据处理!$A:$F,6,0),0)</f>
        <v>2</v>
      </c>
      <c r="H1387" s="29">
        <f>IFERROR(VLOOKUP(A1387,[2]库存报告使用数据处理!$A:$G,7,0),0)</f>
        <v>19.895</v>
      </c>
      <c r="I1387">
        <f>IFERROR(VLOOKUP(A1387,[5]数据处理!$A:$B,2,0),0)</f>
        <v>0</v>
      </c>
      <c r="J1387" s="30">
        <f>IFERROR(VLOOKUP(A1387,[5]数据处理!$A:$D,4,0),0)</f>
        <v>0</v>
      </c>
      <c r="K1387" s="30">
        <f>IFERROR(VLOOKUP(A1387,[5]数据处理!$A:$E,5,0),0)</f>
        <v>0</v>
      </c>
      <c r="L1387" s="30">
        <f>IFERROR(VLOOKUP(A1387,[5]数据处理!$A:$G,7,0),0)</f>
        <v>0</v>
      </c>
      <c r="M1387">
        <f t="shared" si="358"/>
        <v>0</v>
      </c>
      <c r="N1387">
        <f>IFERROR(VLOOKUP(A1387,[5]数据处理!$A:$C,3,0),0)</f>
        <v>0</v>
      </c>
      <c r="O1387">
        <f>IFERROR(VLOOKUP($A1387,[5]数据处理!$A:$N,14,0),0)</f>
        <v>0</v>
      </c>
      <c r="P1387">
        <f>IFERROR(VLOOKUP($A1387,[3]库存报告使用数据!$A$1:$B$65536,2,0),"")</f>
        <v>2504</v>
      </c>
      <c r="Q1387">
        <f>IFERROR(VLOOKUP($A1387,[3]库存报告使用数据!$A$1:$E$65536,5,0),"")</f>
        <v>411</v>
      </c>
      <c r="R1387">
        <f>IFERROR(VLOOKUP($A1387,[3]库存报告使用数据!$A$1:$H$65536,8,0),"")</f>
        <v>1098</v>
      </c>
      <c r="S1387">
        <f>IFERROR(VLOOKUP($A1387,[3]库存报告使用数据!$A$1:$K$65536,11,0),"")</f>
        <v>889</v>
      </c>
      <c r="T1387">
        <f>IFERROR(VLOOKUP($A1387,[3]库存报告使用数据!$A$1:$C$65536,3,0),"")</f>
        <v>30</v>
      </c>
      <c r="U1387">
        <f>IFERROR(VLOOKUP($A1387,[3]库存报告使用数据!$A$1:$F$65536,6,0),"")</f>
        <v>10</v>
      </c>
      <c r="V1387">
        <f>IFERROR(VLOOKUP($A1387,[3]库存报告使用数据!$A$1:$I$65536,9,0),"")</f>
        <v>16</v>
      </c>
      <c r="W1387">
        <f>IFERROR(VLOOKUP($A1387,[3]库存报告使用数据!$A$1:$L$65536,12,0),"")</f>
        <v>11</v>
      </c>
      <c r="X1387" s="20">
        <f t="shared" si="359"/>
        <v>0.0119808306709265</v>
      </c>
      <c r="Y1387" s="20">
        <f t="shared" si="360"/>
        <v>0.024330900243309</v>
      </c>
      <c r="Z1387" s="20">
        <f t="shared" si="361"/>
        <v>0.0145719489981785</v>
      </c>
      <c r="AA1387" s="20">
        <f t="shared" si="362"/>
        <v>0.0123734533183352</v>
      </c>
      <c r="AB1387">
        <f>IFERROR(VLOOKUP($A1387,[3]库存报告使用数据!$A$1:$D$65536,4,0),"")</f>
        <v>3.77</v>
      </c>
      <c r="AC1387">
        <f>IFERROR(VLOOKUP($A1387,[3]库存报告使用数据!$A$1:$G$65536,7,0),"")</f>
        <v>1.17</v>
      </c>
      <c r="AD1387">
        <f>IFERROR(VLOOKUP($A1387,[3]库存报告使用数据!$A$1:$J$65536,10,0),"")</f>
        <v>2</v>
      </c>
      <c r="AE1387">
        <f>IFERROR(VLOOKUP($A1387,[3]库存报告使用数据!$A$1:$M$65536,13,0),"")</f>
        <v>1.34</v>
      </c>
      <c r="AF1387" s="20" t="str">
        <f t="shared" si="363"/>
        <v>无销售广告费为3.77</v>
      </c>
      <c r="AG1387" s="20">
        <f t="shared" si="364"/>
        <v>0.0196029153053531</v>
      </c>
      <c r="AH1387" s="20">
        <f t="shared" si="365"/>
        <v>0.0335092569322275</v>
      </c>
      <c r="AI1387" s="20">
        <f t="shared" si="366"/>
        <v>0.0336768032168887</v>
      </c>
      <c r="AJ1387">
        <f>IFERROR(VLOOKUP($B1387,[4]库存报告使用数据!$A$1:$B$65536,2,0),0)</f>
        <v>14</v>
      </c>
      <c r="AK1387">
        <f>IFERROR(VLOOKUP($B1387,[4]库存报告使用数据!$A$1:$C$65536,3,0),)</f>
        <v>11</v>
      </c>
      <c r="AL1387">
        <f>IFERROR(VLOOKUP($B1387,[4]库存报告使用数据!$A$1:$D$65536,4,0),)</f>
        <v>1</v>
      </c>
      <c r="AM1387">
        <f>IFERROR(VLOOKUP($B1387,[4]库存报告使用数据!$A$1:$E$65536,5,0),)</f>
        <v>5</v>
      </c>
      <c r="AN1387" s="20">
        <f t="shared" si="367"/>
        <v>0</v>
      </c>
      <c r="AO1387" s="20">
        <f t="shared" si="368"/>
        <v>0.272727272727273</v>
      </c>
      <c r="AP1387" s="20">
        <f t="shared" si="369"/>
        <v>3</v>
      </c>
      <c r="AQ1387" s="20">
        <f t="shared" si="370"/>
        <v>0.4</v>
      </c>
      <c r="AR1387" s="32">
        <f t="shared" si="371"/>
        <v>0</v>
      </c>
      <c r="AS1387" s="32">
        <f t="shared" si="372"/>
        <v>0</v>
      </c>
      <c r="AT1387" s="32">
        <f t="shared" si="373"/>
        <v>0</v>
      </c>
      <c r="AU1387" s="28" t="str">
        <f t="shared" si="374"/>
        <v>库存为0</v>
      </c>
      <c r="AV1387" s="34" t="str">
        <f>IFERROR(时间!$B$4+AU1387,"上周无销量")</f>
        <v>上周无销量</v>
      </c>
    </row>
    <row r="1388" spans="1:48">
      <c r="A1388" s="18" t="s">
        <v>1433</v>
      </c>
      <c r="B1388" t="str">
        <f>VLOOKUP(A1388,'[1]sku-asin（子）'!$A:$B,2,0)</f>
        <v>B0788L5FHK</v>
      </c>
      <c r="C1388" t="str">
        <f>VLOOKUP(A1388,'[1]子sku-父sku'!$A:$B,2,0)</f>
        <v>WQS-BN-1503</v>
      </c>
      <c r="D1388" s="28">
        <f>IFERROR(VLOOKUP(A1388,[2]库存报告使用数据处理!$A:$C,3,0),0)</f>
        <v>0</v>
      </c>
      <c r="E1388" s="28">
        <f>IFERROR(VLOOKUP(A1388,[2]库存报告使用数据处理!$A:$D,4,0),0)</f>
        <v>0</v>
      </c>
      <c r="F1388" s="28">
        <f>IFERROR(VLOOKUP(A1388,[2]库存报告使用数据处理!$A:$E,5,0),0)</f>
        <v>6</v>
      </c>
      <c r="G1388" s="28">
        <f>IFERROR(VLOOKUP(A1388,[2]库存报告使用数据处理!$A:$F,6,0),0)</f>
        <v>3</v>
      </c>
      <c r="H1388" s="29">
        <f>IFERROR(VLOOKUP(A1388,[2]库存报告使用数据处理!$A:$G,7,0),0)</f>
        <v>19.8844444444444</v>
      </c>
      <c r="I1388">
        <f>IFERROR(VLOOKUP(A1388,[5]数据处理!$A:$B,2,0),0)</f>
        <v>0</v>
      </c>
      <c r="J1388" s="30">
        <f>IFERROR(VLOOKUP(A1388,[5]数据处理!$A:$D,4,0),0)</f>
        <v>0</v>
      </c>
      <c r="K1388" s="30">
        <f>IFERROR(VLOOKUP(A1388,[5]数据处理!$A:$E,5,0),0)</f>
        <v>0</v>
      </c>
      <c r="L1388" s="30">
        <f>IFERROR(VLOOKUP(A1388,[5]数据处理!$A:$G,7,0),0)</f>
        <v>0</v>
      </c>
      <c r="M1388">
        <f t="shared" si="358"/>
        <v>0</v>
      </c>
      <c r="N1388">
        <f>IFERROR(VLOOKUP(A1388,[5]数据处理!$A:$C,3,0),0)</f>
        <v>0</v>
      </c>
      <c r="O1388">
        <f>IFERROR(VLOOKUP($A1388,[5]数据处理!$A:$N,14,0),0)</f>
        <v>0</v>
      </c>
      <c r="P1388">
        <f>IFERROR(VLOOKUP($A1388,[3]库存报告使用数据!$A$1:$B$65536,2,0),"")</f>
        <v>0</v>
      </c>
      <c r="Q1388">
        <f>IFERROR(VLOOKUP($A1388,[3]库存报告使用数据!$A$1:$E$65536,5,0),"")</f>
        <v>0</v>
      </c>
      <c r="R1388">
        <f>IFERROR(VLOOKUP($A1388,[3]库存报告使用数据!$A$1:$H$65536,8,0),"")</f>
        <v>4661</v>
      </c>
      <c r="S1388">
        <f>IFERROR(VLOOKUP($A1388,[3]库存报告使用数据!$A$1:$K$65536,11,0),"")</f>
        <v>1769</v>
      </c>
      <c r="T1388">
        <f>IFERROR(VLOOKUP($A1388,[3]库存报告使用数据!$A$1:$C$65536,3,0),"")</f>
        <v>0</v>
      </c>
      <c r="U1388">
        <f>IFERROR(VLOOKUP($A1388,[3]库存报告使用数据!$A$1:$F$65536,6,0),"")</f>
        <v>0</v>
      </c>
      <c r="V1388">
        <f>IFERROR(VLOOKUP($A1388,[3]库存报告使用数据!$A$1:$I$65536,9,0),"")</f>
        <v>56</v>
      </c>
      <c r="W1388">
        <f>IFERROR(VLOOKUP($A1388,[3]库存报告使用数据!$A$1:$L$65536,12,0),"")</f>
        <v>15</v>
      </c>
      <c r="X1388" s="20" t="str">
        <f t="shared" si="359"/>
        <v/>
      </c>
      <c r="Y1388" s="20" t="str">
        <f t="shared" si="360"/>
        <v/>
      </c>
      <c r="Z1388" s="20">
        <f t="shared" si="361"/>
        <v>0.0120145891439605</v>
      </c>
      <c r="AA1388" s="20">
        <f t="shared" si="362"/>
        <v>0.00847936687394008</v>
      </c>
      <c r="AB1388">
        <f>IFERROR(VLOOKUP($A1388,[3]库存报告使用数据!$A$1:$D$65536,4,0),"")</f>
        <v>0</v>
      </c>
      <c r="AC1388">
        <f>IFERROR(VLOOKUP($A1388,[3]库存报告使用数据!$A$1:$G$65536,7,0),"")</f>
        <v>0</v>
      </c>
      <c r="AD1388">
        <f>IFERROR(VLOOKUP($A1388,[3]库存报告使用数据!$A$1:$J$65536,10,0),"")</f>
        <v>8.91</v>
      </c>
      <c r="AE1388">
        <f>IFERROR(VLOOKUP($A1388,[3]库存报告使用数据!$A$1:$M$65536,13,0),"")</f>
        <v>2.12</v>
      </c>
      <c r="AF1388" s="20" t="str">
        <f t="shared" si="363"/>
        <v/>
      </c>
      <c r="AG1388" s="20" t="str">
        <f t="shared" si="364"/>
        <v/>
      </c>
      <c r="AH1388" s="20">
        <f t="shared" si="365"/>
        <v>0.0746814930710775</v>
      </c>
      <c r="AI1388" s="20">
        <f t="shared" si="366"/>
        <v>0.0355386678587395</v>
      </c>
      <c r="AJ1388">
        <f>IFERROR(VLOOKUP($B1388,[4]库存报告使用数据!$A$1:$B$65536,2,0),0)</f>
        <v>0</v>
      </c>
      <c r="AK1388">
        <f>IFERROR(VLOOKUP($B1388,[4]库存报告使用数据!$A$1:$C$65536,3,0),)</f>
        <v>0</v>
      </c>
      <c r="AL1388">
        <f>IFERROR(VLOOKUP($B1388,[4]库存报告使用数据!$A$1:$D$65536,4,0),)</f>
        <v>7</v>
      </c>
      <c r="AM1388">
        <f>IFERROR(VLOOKUP($B1388,[4]库存报告使用数据!$A$1:$E$65536,5,0),)</f>
        <v>7</v>
      </c>
      <c r="AN1388" s="20" t="str">
        <f t="shared" si="367"/>
        <v/>
      </c>
      <c r="AO1388" s="20" t="str">
        <f t="shared" si="368"/>
        <v/>
      </c>
      <c r="AP1388" s="20">
        <f t="shared" si="369"/>
        <v>0.857142857142857</v>
      </c>
      <c r="AQ1388" s="20">
        <f t="shared" si="370"/>
        <v>0.428571428571429</v>
      </c>
      <c r="AR1388" s="32">
        <f t="shared" si="371"/>
        <v>0</v>
      </c>
      <c r="AS1388" s="32">
        <f t="shared" si="372"/>
        <v>0</v>
      </c>
      <c r="AT1388" s="32">
        <f t="shared" si="373"/>
        <v>0</v>
      </c>
      <c r="AU1388" s="28" t="str">
        <f t="shared" si="374"/>
        <v>库存为0</v>
      </c>
      <c r="AV1388" s="34" t="str">
        <f>IFERROR(时间!$B$4+AU1388,"上周无销量")</f>
        <v>上周无销量</v>
      </c>
    </row>
    <row r="1389" spans="1:48">
      <c r="A1389" s="18" t="s">
        <v>1434</v>
      </c>
      <c r="B1389" t="str">
        <f>VLOOKUP(A1389,'[1]sku-asin（子）'!$A:$B,2,0)</f>
        <v>B0788MSNZ9</v>
      </c>
      <c r="C1389" t="str">
        <f>VLOOKUP(A1389,'[1]子sku-父sku'!$A:$B,2,0)</f>
        <v>WQS-BN-1503</v>
      </c>
      <c r="D1389" s="28">
        <f>IFERROR(VLOOKUP(A1389,[2]库存报告使用数据处理!$A:$C,3,0),0)</f>
        <v>0</v>
      </c>
      <c r="E1389" s="28">
        <f>IFERROR(VLOOKUP(A1389,[2]库存报告使用数据处理!$A:$D,4,0),0)</f>
        <v>3</v>
      </c>
      <c r="F1389" s="28">
        <f>IFERROR(VLOOKUP(A1389,[2]库存报告使用数据处理!$A:$E,5,0),0)</f>
        <v>0</v>
      </c>
      <c r="G1389" s="28">
        <f>IFERROR(VLOOKUP(A1389,[2]库存报告使用数据处理!$A:$F,6,0),0)</f>
        <v>2</v>
      </c>
      <c r="H1389" s="29">
        <f>IFERROR(VLOOKUP(A1389,[2]库存报告使用数据处理!$A:$G,7,0),0)</f>
        <v>20.276</v>
      </c>
      <c r="I1389">
        <f>IFERROR(VLOOKUP(A1389,[5]数据处理!$A:$B,2,0),0)</f>
        <v>0</v>
      </c>
      <c r="J1389" s="30">
        <f>IFERROR(VLOOKUP(A1389,[5]数据处理!$A:$D,4,0),0)</f>
        <v>0</v>
      </c>
      <c r="K1389" s="30">
        <f>IFERROR(VLOOKUP(A1389,[5]数据处理!$A:$E,5,0),0)</f>
        <v>0</v>
      </c>
      <c r="L1389" s="30">
        <f>IFERROR(VLOOKUP(A1389,[5]数据处理!$A:$G,7,0),0)</f>
        <v>0</v>
      </c>
      <c r="M1389">
        <f t="shared" si="358"/>
        <v>0</v>
      </c>
      <c r="N1389">
        <f>IFERROR(VLOOKUP(A1389,[5]数据处理!$A:$C,3,0),0)</f>
        <v>0</v>
      </c>
      <c r="O1389">
        <f>IFERROR(VLOOKUP($A1389,[5]数据处理!$A:$N,14,0),0)</f>
        <v>0</v>
      </c>
      <c r="P1389">
        <f>IFERROR(VLOOKUP($A1389,[3]库存报告使用数据!$A$1:$B$65536,2,0),"")</f>
        <v>0</v>
      </c>
      <c r="Q1389">
        <f>IFERROR(VLOOKUP($A1389,[3]库存报告使用数据!$A$1:$E$65536,5,0),"")</f>
        <v>2168</v>
      </c>
      <c r="R1389">
        <f>IFERROR(VLOOKUP($A1389,[3]库存报告使用数据!$A$1:$H$65536,8,0),"")</f>
        <v>1183</v>
      </c>
      <c r="S1389">
        <f>IFERROR(VLOOKUP($A1389,[3]库存报告使用数据!$A$1:$K$65536,11,0),"")</f>
        <v>965</v>
      </c>
      <c r="T1389">
        <f>IFERROR(VLOOKUP($A1389,[3]库存报告使用数据!$A$1:$C$65536,3,0),"")</f>
        <v>0</v>
      </c>
      <c r="U1389">
        <f>IFERROR(VLOOKUP($A1389,[3]库存报告使用数据!$A$1:$F$65536,6,0),"")</f>
        <v>42</v>
      </c>
      <c r="V1389">
        <f>IFERROR(VLOOKUP($A1389,[3]库存报告使用数据!$A$1:$I$65536,9,0),"")</f>
        <v>19</v>
      </c>
      <c r="W1389">
        <f>IFERROR(VLOOKUP($A1389,[3]库存报告使用数据!$A$1:$L$65536,12,0),"")</f>
        <v>15</v>
      </c>
      <c r="X1389" s="20" t="str">
        <f t="shared" si="359"/>
        <v/>
      </c>
      <c r="Y1389" s="20">
        <f t="shared" si="360"/>
        <v>0.0193726937269373</v>
      </c>
      <c r="Z1389" s="20">
        <f t="shared" si="361"/>
        <v>0.0160608622147084</v>
      </c>
      <c r="AA1389" s="20">
        <f t="shared" si="362"/>
        <v>0.0155440414507772</v>
      </c>
      <c r="AB1389">
        <f>IFERROR(VLOOKUP($A1389,[3]库存报告使用数据!$A$1:$D$65536,4,0),"")</f>
        <v>0</v>
      </c>
      <c r="AC1389">
        <f>IFERROR(VLOOKUP($A1389,[3]库存报告使用数据!$A$1:$G$65536,7,0),"")</f>
        <v>7.87</v>
      </c>
      <c r="AD1389">
        <f>IFERROR(VLOOKUP($A1389,[3]库存报告使用数据!$A$1:$J$65536,10,0),"")</f>
        <v>3.86</v>
      </c>
      <c r="AE1389">
        <f>IFERROR(VLOOKUP($A1389,[3]库存报告使用数据!$A$1:$M$65536,13,0),"")</f>
        <v>3.63</v>
      </c>
      <c r="AF1389" s="20" t="str">
        <f t="shared" si="363"/>
        <v/>
      </c>
      <c r="AG1389" s="20">
        <f t="shared" si="364"/>
        <v>0.129381206023542</v>
      </c>
      <c r="AH1389" s="20" t="str">
        <f t="shared" si="365"/>
        <v>无销售广告费为3.86</v>
      </c>
      <c r="AI1389" s="20">
        <f t="shared" si="366"/>
        <v>0.0895146971789307</v>
      </c>
      <c r="AJ1389">
        <f>IFERROR(VLOOKUP($B1389,[4]库存报告使用数据!$A$1:$B$65536,2,0),0)</f>
        <v>0</v>
      </c>
      <c r="AK1389">
        <f>IFERROR(VLOOKUP($B1389,[4]库存报告使用数据!$A$1:$C$65536,3,0),)</f>
        <v>30</v>
      </c>
      <c r="AL1389">
        <f>IFERROR(VLOOKUP($B1389,[4]库存报告使用数据!$A$1:$D$65536,4,0),)</f>
        <v>5</v>
      </c>
      <c r="AM1389">
        <f>IFERROR(VLOOKUP($B1389,[4]库存报告使用数据!$A$1:$E$65536,5,0),)</f>
        <v>21</v>
      </c>
      <c r="AN1389" s="20" t="str">
        <f t="shared" si="367"/>
        <v/>
      </c>
      <c r="AO1389" s="20">
        <f t="shared" si="368"/>
        <v>0.1</v>
      </c>
      <c r="AP1389" s="20">
        <f t="shared" si="369"/>
        <v>0</v>
      </c>
      <c r="AQ1389" s="20">
        <f t="shared" si="370"/>
        <v>0.0952380952380952</v>
      </c>
      <c r="AR1389" s="32">
        <f t="shared" si="371"/>
        <v>0</v>
      </c>
      <c r="AS1389" s="32">
        <f t="shared" si="372"/>
        <v>0</v>
      </c>
      <c r="AT1389" s="32">
        <f t="shared" si="373"/>
        <v>0</v>
      </c>
      <c r="AU1389" s="28" t="str">
        <f t="shared" si="374"/>
        <v>库存为0</v>
      </c>
      <c r="AV1389" s="34" t="str">
        <f>IFERROR(时间!$B$4+AU1389,"上周无销量")</f>
        <v>上周无销量</v>
      </c>
    </row>
    <row r="1390" spans="1:48">
      <c r="A1390" s="18" t="s">
        <v>1435</v>
      </c>
      <c r="B1390" t="str">
        <f>VLOOKUP(A1390,'[1]sku-asin（子）'!$A:$B,2,0)</f>
        <v>B0788M9Z9R</v>
      </c>
      <c r="C1390" t="str">
        <f>VLOOKUP(A1390,'[1]子sku-父sku'!$A:$B,2,0)</f>
        <v>WQS-BN-1503</v>
      </c>
      <c r="D1390" s="28">
        <f>IFERROR(VLOOKUP(A1390,[2]库存报告使用数据处理!$A:$C,3,0),0)</f>
        <v>0</v>
      </c>
      <c r="E1390" s="28">
        <f>IFERROR(VLOOKUP(A1390,[2]库存报告使用数据处理!$A:$D,4,0),0)</f>
        <v>1</v>
      </c>
      <c r="F1390" s="28">
        <f>IFERROR(VLOOKUP(A1390,[2]库存报告使用数据处理!$A:$E,5,0),0)</f>
        <v>0</v>
      </c>
      <c r="G1390" s="28">
        <f>IFERROR(VLOOKUP(A1390,[2]库存报告使用数据处理!$A:$F,6,0),0)</f>
        <v>0</v>
      </c>
      <c r="H1390" s="29">
        <f>IFERROR(VLOOKUP(A1390,[2]库存报告使用数据处理!$A:$G,7,0),0)</f>
        <v>22.99</v>
      </c>
      <c r="I1390">
        <f>IFERROR(VLOOKUP(A1390,[5]数据处理!$A:$B,2,0),0)</f>
        <v>0</v>
      </c>
      <c r="J1390" s="30">
        <f>IFERROR(VLOOKUP(A1390,[5]数据处理!$A:$D,4,0),0)</f>
        <v>0</v>
      </c>
      <c r="K1390" s="30">
        <f>IFERROR(VLOOKUP(A1390,[5]数据处理!$A:$E,5,0),0)</f>
        <v>0</v>
      </c>
      <c r="L1390" s="30">
        <f>IFERROR(VLOOKUP(A1390,[5]数据处理!$A:$G,7,0),0)</f>
        <v>0</v>
      </c>
      <c r="M1390">
        <f t="shared" si="358"/>
        <v>0</v>
      </c>
      <c r="N1390">
        <f>IFERROR(VLOOKUP(A1390,[5]数据处理!$A:$C,3,0),0)</f>
        <v>0</v>
      </c>
      <c r="O1390">
        <f>IFERROR(VLOOKUP($A1390,[5]数据处理!$A:$N,14,0),0)</f>
        <v>0</v>
      </c>
      <c r="P1390">
        <f>IFERROR(VLOOKUP($A1390,[3]库存报告使用数据!$A$1:$B$65536,2,0),"")</f>
        <v>2381</v>
      </c>
      <c r="Q1390">
        <f>IFERROR(VLOOKUP($A1390,[3]库存报告使用数据!$A$1:$E$65536,5,0),"")</f>
        <v>2583</v>
      </c>
      <c r="R1390">
        <f>IFERROR(VLOOKUP($A1390,[3]库存报告使用数据!$A$1:$H$65536,8,0),"")</f>
        <v>0</v>
      </c>
      <c r="S1390">
        <f>IFERROR(VLOOKUP($A1390,[3]库存报告使用数据!$A$1:$K$65536,11,0),"")</f>
        <v>0</v>
      </c>
      <c r="T1390">
        <f>IFERROR(VLOOKUP($A1390,[3]库存报告使用数据!$A$1:$C$65536,3,0),"")</f>
        <v>6</v>
      </c>
      <c r="U1390">
        <f>IFERROR(VLOOKUP($A1390,[3]库存报告使用数据!$A$1:$F$65536,6,0),"")</f>
        <v>9</v>
      </c>
      <c r="V1390">
        <f>IFERROR(VLOOKUP($A1390,[3]库存报告使用数据!$A$1:$I$65536,9,0),"")</f>
        <v>0</v>
      </c>
      <c r="W1390">
        <f>IFERROR(VLOOKUP($A1390,[3]库存报告使用数据!$A$1:$L$65536,12,0),"")</f>
        <v>0</v>
      </c>
      <c r="X1390" s="20">
        <f t="shared" si="359"/>
        <v>0.00251994960100798</v>
      </c>
      <c r="Y1390" s="20">
        <f t="shared" si="360"/>
        <v>0.00348432055749129</v>
      </c>
      <c r="Z1390" s="20" t="str">
        <f t="shared" si="361"/>
        <v/>
      </c>
      <c r="AA1390" s="20" t="str">
        <f t="shared" si="362"/>
        <v/>
      </c>
      <c r="AB1390">
        <f>IFERROR(VLOOKUP($A1390,[3]库存报告使用数据!$A$1:$D$65536,4,0),"")</f>
        <v>1.53</v>
      </c>
      <c r="AC1390">
        <f>IFERROR(VLOOKUP($A1390,[3]库存报告使用数据!$A$1:$G$65536,7,0),"")</f>
        <v>1.91</v>
      </c>
      <c r="AD1390">
        <f>IFERROR(VLOOKUP($A1390,[3]库存报告使用数据!$A$1:$J$65536,10,0),"")</f>
        <v>0</v>
      </c>
      <c r="AE1390">
        <f>IFERROR(VLOOKUP($A1390,[3]库存报告使用数据!$A$1:$M$65536,13,0),"")</f>
        <v>0</v>
      </c>
      <c r="AF1390" s="20" t="str">
        <f t="shared" si="363"/>
        <v>无销售广告费为1.53</v>
      </c>
      <c r="AG1390" s="20">
        <f t="shared" si="364"/>
        <v>0.0830795998260113</v>
      </c>
      <c r="AH1390" s="20" t="str">
        <f t="shared" si="365"/>
        <v/>
      </c>
      <c r="AI1390" s="20" t="str">
        <f t="shared" si="366"/>
        <v/>
      </c>
      <c r="AJ1390">
        <f>IFERROR(VLOOKUP($B1390,[4]库存报告使用数据!$A$1:$B$65536,2,0),0)</f>
        <v>0</v>
      </c>
      <c r="AK1390">
        <f>IFERROR(VLOOKUP($B1390,[4]库存报告使用数据!$A$1:$C$65536,3,0),)</f>
        <v>4</v>
      </c>
      <c r="AL1390">
        <f>IFERROR(VLOOKUP($B1390,[4]库存报告使用数据!$A$1:$D$65536,4,0),)</f>
        <v>0</v>
      </c>
      <c r="AM1390">
        <f>IFERROR(VLOOKUP($B1390,[4]库存报告使用数据!$A$1:$E$65536,5,0),)</f>
        <v>0</v>
      </c>
      <c r="AN1390" s="20" t="str">
        <f t="shared" si="367"/>
        <v/>
      </c>
      <c r="AO1390" s="20">
        <f t="shared" si="368"/>
        <v>0.25</v>
      </c>
      <c r="AP1390" s="20" t="str">
        <f t="shared" si="369"/>
        <v/>
      </c>
      <c r="AQ1390" s="20" t="str">
        <f t="shared" si="370"/>
        <v/>
      </c>
      <c r="AR1390" s="32">
        <f t="shared" si="371"/>
        <v>0</v>
      </c>
      <c r="AS1390" s="32">
        <f t="shared" si="372"/>
        <v>0</v>
      </c>
      <c r="AT1390" s="32">
        <f t="shared" si="373"/>
        <v>0</v>
      </c>
      <c r="AU1390" s="28" t="str">
        <f t="shared" si="374"/>
        <v>库存为0</v>
      </c>
      <c r="AV1390" s="34" t="str">
        <f>IFERROR(时间!$B$4+AU1390,"上周无销量")</f>
        <v>上周无销量</v>
      </c>
    </row>
    <row r="1391" spans="1:48">
      <c r="A1391" s="18" t="s">
        <v>1436</v>
      </c>
      <c r="B1391" t="str">
        <f>VLOOKUP(A1391,'[1]sku-asin（子）'!$A:$B,2,0)</f>
        <v>B0788QHJLM</v>
      </c>
      <c r="C1391" t="str">
        <f>VLOOKUP(A1391,'[1]子sku-父sku'!$A:$B,2,0)</f>
        <v>WQS-BN-1503</v>
      </c>
      <c r="D1391" s="28">
        <f>IFERROR(VLOOKUP(A1391,[2]库存报告使用数据处理!$A:$C,3,0),0)</f>
        <v>0</v>
      </c>
      <c r="E1391" s="28">
        <f>IFERROR(VLOOKUP(A1391,[2]库存报告使用数据处理!$A:$D,4,0),0)</f>
        <v>2</v>
      </c>
      <c r="F1391" s="28">
        <f>IFERROR(VLOOKUP(A1391,[2]库存报告使用数据处理!$A:$E,5,0),0)</f>
        <v>0</v>
      </c>
      <c r="G1391" s="28">
        <f>IFERROR(VLOOKUP(A1391,[2]库存报告使用数据处理!$A:$F,6,0),0)</f>
        <v>3</v>
      </c>
      <c r="H1391" s="29">
        <f>IFERROR(VLOOKUP(A1391,[2]库存报告使用数据处理!$A:$G,7,0),0)</f>
        <v>21.752</v>
      </c>
      <c r="I1391">
        <f>IFERROR(VLOOKUP(A1391,[5]数据处理!$A:$B,2,0),0)</f>
        <v>2</v>
      </c>
      <c r="J1391" s="30">
        <f>IFERROR(VLOOKUP(A1391,[5]数据处理!$A:$D,4,0),0)</f>
        <v>0</v>
      </c>
      <c r="K1391" s="30">
        <f>IFERROR(VLOOKUP(A1391,[5]数据处理!$A:$E,5,0),0)</f>
        <v>0</v>
      </c>
      <c r="L1391" s="30">
        <f>IFERROR(VLOOKUP(A1391,[5]数据处理!$A:$G,7,0),0)</f>
        <v>0</v>
      </c>
      <c r="M1391">
        <f t="shared" si="358"/>
        <v>2</v>
      </c>
      <c r="N1391">
        <f>IFERROR(VLOOKUP(A1391,[5]数据处理!$A:$C,3,0),0)</f>
        <v>0</v>
      </c>
      <c r="O1391">
        <f>IFERROR(VLOOKUP($A1391,[5]数据处理!$A:$N,14,0),0)</f>
        <v>0</v>
      </c>
      <c r="P1391">
        <f>IFERROR(VLOOKUP($A1391,[3]库存报告使用数据!$A$1:$B$65536,2,0),"")</f>
        <v>256</v>
      </c>
      <c r="Q1391">
        <f>IFERROR(VLOOKUP($A1391,[3]库存报告使用数据!$A$1:$E$65536,5,0),"")</f>
        <v>137</v>
      </c>
      <c r="R1391">
        <f>IFERROR(VLOOKUP($A1391,[3]库存报告使用数据!$A$1:$H$65536,8,0),"")</f>
        <v>348</v>
      </c>
      <c r="S1391">
        <f>IFERROR(VLOOKUP($A1391,[3]库存报告使用数据!$A$1:$K$65536,11,0),"")</f>
        <v>728</v>
      </c>
      <c r="T1391">
        <f>IFERROR(VLOOKUP($A1391,[3]库存报告使用数据!$A$1:$C$65536,3,0),"")</f>
        <v>0</v>
      </c>
      <c r="U1391">
        <f>IFERROR(VLOOKUP($A1391,[3]库存报告使用数据!$A$1:$F$65536,6,0),"")</f>
        <v>1</v>
      </c>
      <c r="V1391">
        <f>IFERROR(VLOOKUP($A1391,[3]库存报告使用数据!$A$1:$I$65536,9,0),"")</f>
        <v>1</v>
      </c>
      <c r="W1391">
        <f>IFERROR(VLOOKUP($A1391,[3]库存报告使用数据!$A$1:$L$65536,12,0),"")</f>
        <v>4</v>
      </c>
      <c r="X1391" s="20">
        <f t="shared" si="359"/>
        <v>0</v>
      </c>
      <c r="Y1391" s="20">
        <f t="shared" si="360"/>
        <v>0.0072992700729927</v>
      </c>
      <c r="Z1391" s="20">
        <f t="shared" si="361"/>
        <v>0.0028735632183908</v>
      </c>
      <c r="AA1391" s="20">
        <f t="shared" si="362"/>
        <v>0.00549450549450549</v>
      </c>
      <c r="AB1391">
        <f>IFERROR(VLOOKUP($A1391,[3]库存报告使用数据!$A$1:$D$65536,4,0),"")</f>
        <v>0</v>
      </c>
      <c r="AC1391">
        <f>IFERROR(VLOOKUP($A1391,[3]库存报告使用数据!$A$1:$G$65536,7,0),"")</f>
        <v>0.11</v>
      </c>
      <c r="AD1391">
        <f>IFERROR(VLOOKUP($A1391,[3]库存报告使用数据!$A$1:$J$65536,10,0),"")</f>
        <v>0.16</v>
      </c>
      <c r="AE1391">
        <f>IFERROR(VLOOKUP($A1391,[3]库存报告使用数据!$A$1:$M$65536,13,0),"")</f>
        <v>0.39</v>
      </c>
      <c r="AF1391" s="20" t="str">
        <f t="shared" si="363"/>
        <v/>
      </c>
      <c r="AG1391" s="20">
        <f t="shared" si="364"/>
        <v>0.00252850312614932</v>
      </c>
      <c r="AH1391" s="20" t="str">
        <f t="shared" si="365"/>
        <v>无销售广告费为0.16</v>
      </c>
      <c r="AI1391" s="20">
        <f t="shared" si="366"/>
        <v>0.00597646193453476</v>
      </c>
      <c r="AJ1391">
        <f>IFERROR(VLOOKUP($B1391,[4]库存报告使用数据!$A$1:$B$65536,2,0),0)</f>
        <v>5</v>
      </c>
      <c r="AK1391">
        <f>IFERROR(VLOOKUP($B1391,[4]库存报告使用数据!$A$1:$C$65536,3,0),)</f>
        <v>12</v>
      </c>
      <c r="AL1391">
        <f>IFERROR(VLOOKUP($B1391,[4]库存报告使用数据!$A$1:$D$65536,4,0),)</f>
        <v>4</v>
      </c>
      <c r="AM1391">
        <f>IFERROR(VLOOKUP($B1391,[4]库存报告使用数据!$A$1:$E$65536,5,0),)</f>
        <v>18</v>
      </c>
      <c r="AN1391" s="20">
        <f t="shared" si="367"/>
        <v>0</v>
      </c>
      <c r="AO1391" s="20">
        <f t="shared" si="368"/>
        <v>0.166666666666667</v>
      </c>
      <c r="AP1391" s="20">
        <f t="shared" si="369"/>
        <v>0</v>
      </c>
      <c r="AQ1391" s="20">
        <f t="shared" si="370"/>
        <v>0.166666666666667</v>
      </c>
      <c r="AR1391" s="32">
        <f t="shared" si="371"/>
        <v>0</v>
      </c>
      <c r="AS1391" s="32">
        <f t="shared" si="372"/>
        <v>0</v>
      </c>
      <c r="AT1391" s="32">
        <f t="shared" si="373"/>
        <v>2</v>
      </c>
      <c r="AU1391" s="28" t="str">
        <f t="shared" si="374"/>
        <v>库存为2</v>
      </c>
      <c r="AV1391" s="34" t="str">
        <f>IFERROR(时间!$B$4+AU1391,"上周无销量")</f>
        <v>上周无销量</v>
      </c>
    </row>
    <row r="1392" spans="1:48">
      <c r="A1392" s="18" t="s">
        <v>1437</v>
      </c>
      <c r="B1392" t="str">
        <f>VLOOKUP(A1392,'[1]sku-asin（子）'!$A:$B,2,0)</f>
        <v>B0788KNNJ7</v>
      </c>
      <c r="C1392" t="str">
        <f>VLOOKUP(A1392,'[1]子sku-父sku'!$A:$B,2,0)</f>
        <v>WQS-BN-1503</v>
      </c>
      <c r="D1392" s="28">
        <f>IFERROR(VLOOKUP(A1392,[2]库存报告使用数据处理!$A:$C,3,0),0)</f>
        <v>0</v>
      </c>
      <c r="E1392" s="28">
        <f>IFERROR(VLOOKUP(A1392,[2]库存报告使用数据处理!$A:$D,4,0),0)</f>
        <v>1</v>
      </c>
      <c r="F1392" s="28">
        <f>IFERROR(VLOOKUP(A1392,[2]库存报告使用数据处理!$A:$E,5,0),0)</f>
        <v>5</v>
      </c>
      <c r="G1392" s="28">
        <f>IFERROR(VLOOKUP(A1392,[2]库存报告使用数据处理!$A:$F,6,0),0)</f>
        <v>2</v>
      </c>
      <c r="H1392" s="29">
        <f>IFERROR(VLOOKUP(A1392,[2]库存报告使用数据处理!$A:$G,7,0),0)</f>
        <v>20.1925</v>
      </c>
      <c r="I1392">
        <f>IFERROR(VLOOKUP(A1392,[5]数据处理!$A:$B,2,0),0)</f>
        <v>0</v>
      </c>
      <c r="J1392" s="30">
        <f>IFERROR(VLOOKUP(A1392,[5]数据处理!$A:$D,4,0),0)</f>
        <v>0</v>
      </c>
      <c r="K1392" s="30">
        <f>IFERROR(VLOOKUP(A1392,[5]数据处理!$A:$E,5,0),0)</f>
        <v>0</v>
      </c>
      <c r="L1392" s="30">
        <f>IFERROR(VLOOKUP(A1392,[5]数据处理!$A:$G,7,0),0)</f>
        <v>0</v>
      </c>
      <c r="M1392">
        <f t="shared" si="358"/>
        <v>0</v>
      </c>
      <c r="N1392">
        <f>IFERROR(VLOOKUP(A1392,[5]数据处理!$A:$C,3,0),0)</f>
        <v>0</v>
      </c>
      <c r="O1392">
        <f>IFERROR(VLOOKUP($A1392,[5]数据处理!$A:$N,14,0),0)</f>
        <v>0</v>
      </c>
      <c r="P1392">
        <f>IFERROR(VLOOKUP($A1392,[3]库存报告使用数据!$A$1:$B$65536,2,0),"")</f>
        <v>0</v>
      </c>
      <c r="Q1392">
        <f>IFERROR(VLOOKUP($A1392,[3]库存报告使用数据!$A$1:$E$65536,5,0),"")</f>
        <v>893</v>
      </c>
      <c r="R1392">
        <f>IFERROR(VLOOKUP($A1392,[3]库存报告使用数据!$A$1:$H$65536,8,0),"")</f>
        <v>3097</v>
      </c>
      <c r="S1392">
        <f>IFERROR(VLOOKUP($A1392,[3]库存报告使用数据!$A$1:$K$65536,11,0),"")</f>
        <v>4156</v>
      </c>
      <c r="T1392">
        <f>IFERROR(VLOOKUP($A1392,[3]库存报告使用数据!$A$1:$C$65536,3,0),"")</f>
        <v>0</v>
      </c>
      <c r="U1392">
        <f>IFERROR(VLOOKUP($A1392,[3]库存报告使用数据!$A$1:$F$65536,6,0),"")</f>
        <v>6</v>
      </c>
      <c r="V1392">
        <f>IFERROR(VLOOKUP($A1392,[3]库存报告使用数据!$A$1:$I$65536,9,0),"")</f>
        <v>13</v>
      </c>
      <c r="W1392">
        <f>IFERROR(VLOOKUP($A1392,[3]库存报告使用数据!$A$1:$L$65536,12,0),"")</f>
        <v>23</v>
      </c>
      <c r="X1392" s="20" t="str">
        <f t="shared" si="359"/>
        <v/>
      </c>
      <c r="Y1392" s="20">
        <f t="shared" si="360"/>
        <v>0.00671892497200448</v>
      </c>
      <c r="Z1392" s="20">
        <f t="shared" si="361"/>
        <v>0.00419761059089441</v>
      </c>
      <c r="AA1392" s="20">
        <f t="shared" si="362"/>
        <v>0.00553416746871992</v>
      </c>
      <c r="AB1392">
        <f>IFERROR(VLOOKUP($A1392,[3]库存报告使用数据!$A$1:$D$65536,4,0),"")</f>
        <v>0</v>
      </c>
      <c r="AC1392">
        <f>IFERROR(VLOOKUP($A1392,[3]库存报告使用数据!$A$1:$G$65536,7,0),"")</f>
        <v>0.9</v>
      </c>
      <c r="AD1392">
        <f>IFERROR(VLOOKUP($A1392,[3]库存报告使用数据!$A$1:$J$65536,10,0),"")</f>
        <v>1.58</v>
      </c>
      <c r="AE1392">
        <f>IFERROR(VLOOKUP($A1392,[3]库存报告使用数据!$A$1:$M$65536,13,0),"")</f>
        <v>2.86</v>
      </c>
      <c r="AF1392" s="20" t="str">
        <f t="shared" si="363"/>
        <v/>
      </c>
      <c r="AG1392" s="20">
        <f t="shared" si="364"/>
        <v>0.0445710040856754</v>
      </c>
      <c r="AH1392" s="20">
        <f t="shared" si="365"/>
        <v>0.0156493747678594</v>
      </c>
      <c r="AI1392" s="20">
        <f t="shared" si="366"/>
        <v>0.0708183731583509</v>
      </c>
      <c r="AJ1392">
        <f>IFERROR(VLOOKUP($B1392,[4]库存报告使用数据!$A$1:$B$65536,2,0),0)</f>
        <v>0</v>
      </c>
      <c r="AK1392">
        <f>IFERROR(VLOOKUP($B1392,[4]库存报告使用数据!$A$1:$C$65536,3,0),)</f>
        <v>10</v>
      </c>
      <c r="AL1392">
        <f>IFERROR(VLOOKUP($B1392,[4]库存报告使用数据!$A$1:$D$65536,4,0),)</f>
        <v>6</v>
      </c>
      <c r="AM1392">
        <f>IFERROR(VLOOKUP($B1392,[4]库存报告使用数据!$A$1:$E$65536,5,0),)</f>
        <v>27</v>
      </c>
      <c r="AN1392" s="20" t="str">
        <f t="shared" si="367"/>
        <v/>
      </c>
      <c r="AO1392" s="20">
        <f t="shared" si="368"/>
        <v>0.1</v>
      </c>
      <c r="AP1392" s="20">
        <f t="shared" si="369"/>
        <v>0.833333333333333</v>
      </c>
      <c r="AQ1392" s="20">
        <f t="shared" si="370"/>
        <v>0.0740740740740741</v>
      </c>
      <c r="AR1392" s="32">
        <f t="shared" si="371"/>
        <v>0</v>
      </c>
      <c r="AS1392" s="32">
        <f t="shared" si="372"/>
        <v>0</v>
      </c>
      <c r="AT1392" s="32">
        <f t="shared" si="373"/>
        <v>0</v>
      </c>
      <c r="AU1392" s="28" t="str">
        <f t="shared" si="374"/>
        <v>库存为0</v>
      </c>
      <c r="AV1392" s="34" t="str">
        <f>IFERROR(时间!$B$4+AU1392,"上周无销量")</f>
        <v>上周无销量</v>
      </c>
    </row>
    <row r="1393" spans="1:48">
      <c r="A1393" s="18" t="s">
        <v>1438</v>
      </c>
      <c r="B1393" t="str">
        <f>VLOOKUP(A1393,'[1]sku-asin（子）'!$A:$B,2,0)</f>
        <v>B0788LK2N3</v>
      </c>
      <c r="C1393" t="str">
        <f>VLOOKUP(A1393,'[1]子sku-父sku'!$A:$B,2,0)</f>
        <v>WQS-BN-1503</v>
      </c>
      <c r="D1393" s="28">
        <f>IFERROR(VLOOKUP(A1393,[2]库存报告使用数据处理!$A:$C,3,0),0)</f>
        <v>0</v>
      </c>
      <c r="E1393" s="28">
        <f>IFERROR(VLOOKUP(A1393,[2]库存报告使用数据处理!$A:$D,4,0),0)</f>
        <v>3</v>
      </c>
      <c r="F1393" s="28">
        <f>IFERROR(VLOOKUP(A1393,[2]库存报告使用数据处理!$A:$E,5,0),0)</f>
        <v>4</v>
      </c>
      <c r="G1393" s="28">
        <f>IFERROR(VLOOKUP(A1393,[2]库存报告使用数据处理!$A:$F,6,0),0)</f>
        <v>3</v>
      </c>
      <c r="H1393" s="29">
        <f>IFERROR(VLOOKUP(A1393,[2]库存报告使用数据处理!$A:$G,7,0),0)</f>
        <v>19.857</v>
      </c>
      <c r="I1393">
        <f>IFERROR(VLOOKUP(A1393,[5]数据处理!$A:$B,2,0),0)</f>
        <v>0</v>
      </c>
      <c r="J1393" s="30">
        <f>IFERROR(VLOOKUP(A1393,[5]数据处理!$A:$D,4,0),0)</f>
        <v>0</v>
      </c>
      <c r="K1393" s="30">
        <f>IFERROR(VLOOKUP(A1393,[5]数据处理!$A:$E,5,0),0)</f>
        <v>0</v>
      </c>
      <c r="L1393" s="30">
        <f>IFERROR(VLOOKUP(A1393,[5]数据处理!$A:$G,7,0),0)</f>
        <v>0</v>
      </c>
      <c r="M1393">
        <f t="shared" si="358"/>
        <v>0</v>
      </c>
      <c r="N1393">
        <f>IFERROR(VLOOKUP(A1393,[5]数据处理!$A:$C,3,0),0)</f>
        <v>0</v>
      </c>
      <c r="O1393">
        <f>IFERROR(VLOOKUP($A1393,[5]数据处理!$A:$N,14,0),0)</f>
        <v>0</v>
      </c>
      <c r="P1393">
        <f>IFERROR(VLOOKUP($A1393,[3]库存报告使用数据!$A$1:$B$65536,2,0),"")</f>
        <v>5777</v>
      </c>
      <c r="Q1393">
        <f>IFERROR(VLOOKUP($A1393,[3]库存报告使用数据!$A$1:$E$65536,5,0),"")</f>
        <v>5863</v>
      </c>
      <c r="R1393">
        <f>IFERROR(VLOOKUP($A1393,[3]库存报告使用数据!$A$1:$H$65536,8,0),"")</f>
        <v>10895</v>
      </c>
      <c r="S1393">
        <f>IFERROR(VLOOKUP($A1393,[3]库存报告使用数据!$A$1:$K$65536,11,0),"")</f>
        <v>5297</v>
      </c>
      <c r="T1393">
        <f>IFERROR(VLOOKUP($A1393,[3]库存报告使用数据!$A$1:$C$65536,3,0),"")</f>
        <v>10</v>
      </c>
      <c r="U1393">
        <f>IFERROR(VLOOKUP($A1393,[3]库存报告使用数据!$A$1:$F$65536,6,0),"")</f>
        <v>10</v>
      </c>
      <c r="V1393">
        <f>IFERROR(VLOOKUP($A1393,[3]库存报告使用数据!$A$1:$I$65536,9,0),"")</f>
        <v>29</v>
      </c>
      <c r="W1393">
        <f>IFERROR(VLOOKUP($A1393,[3]库存报告使用数据!$A$1:$L$65536,12,0),"")</f>
        <v>11</v>
      </c>
      <c r="X1393" s="20">
        <f t="shared" si="359"/>
        <v>0.00173100225030293</v>
      </c>
      <c r="Y1393" s="20">
        <f t="shared" si="360"/>
        <v>0.00170561146170902</v>
      </c>
      <c r="Z1393" s="20">
        <f t="shared" si="361"/>
        <v>0.00266177145479578</v>
      </c>
      <c r="AA1393" s="20">
        <f t="shared" si="362"/>
        <v>0.00207664715876911</v>
      </c>
      <c r="AB1393">
        <f>IFERROR(VLOOKUP($A1393,[3]库存报告使用数据!$A$1:$D$65536,4,0),"")</f>
        <v>1.04</v>
      </c>
      <c r="AC1393">
        <f>IFERROR(VLOOKUP($A1393,[3]库存报告使用数据!$A$1:$G$65536,7,0),"")</f>
        <v>1.04</v>
      </c>
      <c r="AD1393">
        <f>IFERROR(VLOOKUP($A1393,[3]库存报告使用数据!$A$1:$J$65536,10,0),"")</f>
        <v>3.31</v>
      </c>
      <c r="AE1393">
        <f>IFERROR(VLOOKUP($A1393,[3]库存报告使用数据!$A$1:$M$65536,13,0),"")</f>
        <v>1.28</v>
      </c>
      <c r="AF1393" s="20" t="str">
        <f t="shared" si="363"/>
        <v>无销售广告费为1.04</v>
      </c>
      <c r="AG1393" s="20">
        <f t="shared" si="364"/>
        <v>0.0174581591714089</v>
      </c>
      <c r="AH1393" s="20">
        <f t="shared" si="365"/>
        <v>0.0416729616759833</v>
      </c>
      <c r="AI1393" s="20">
        <f t="shared" si="366"/>
        <v>0.0214869651340417</v>
      </c>
      <c r="AJ1393">
        <f>IFERROR(VLOOKUP($B1393,[4]库存报告使用数据!$A$1:$B$65536,2,0),0)</f>
        <v>0</v>
      </c>
      <c r="AK1393">
        <f>IFERROR(VLOOKUP($B1393,[4]库存报告使用数据!$A$1:$C$65536,3,0),)</f>
        <v>27</v>
      </c>
      <c r="AL1393">
        <f>IFERROR(VLOOKUP($B1393,[4]库存报告使用数据!$A$1:$D$65536,4,0),)</f>
        <v>21</v>
      </c>
      <c r="AM1393">
        <f>IFERROR(VLOOKUP($B1393,[4]库存报告使用数据!$A$1:$E$65536,5,0),)</f>
        <v>39</v>
      </c>
      <c r="AN1393" s="20" t="str">
        <f t="shared" si="367"/>
        <v/>
      </c>
      <c r="AO1393" s="20">
        <f t="shared" si="368"/>
        <v>0.111111111111111</v>
      </c>
      <c r="AP1393" s="20">
        <f t="shared" si="369"/>
        <v>0.19047619047619</v>
      </c>
      <c r="AQ1393" s="20">
        <f t="shared" si="370"/>
        <v>0.0769230769230769</v>
      </c>
      <c r="AR1393" s="32">
        <f t="shared" si="371"/>
        <v>0</v>
      </c>
      <c r="AS1393" s="32">
        <f t="shared" si="372"/>
        <v>0</v>
      </c>
      <c r="AT1393" s="32">
        <f t="shared" si="373"/>
        <v>0</v>
      </c>
      <c r="AU1393" s="28" t="str">
        <f t="shared" si="374"/>
        <v>库存为0</v>
      </c>
      <c r="AV1393" s="34" t="str">
        <f>IFERROR(时间!$B$4+AU1393,"上周无销量")</f>
        <v>上周无销量</v>
      </c>
    </row>
    <row r="1394" spans="1:48">
      <c r="A1394" s="18" t="s">
        <v>1439</v>
      </c>
      <c r="B1394" t="str">
        <f>VLOOKUP(A1394,'[1]sku-asin（子）'!$A:$B,2,0)</f>
        <v>B0788MQ753</v>
      </c>
      <c r="C1394" t="str">
        <f>VLOOKUP(A1394,'[1]子sku-父sku'!$A:$B,2,0)</f>
        <v>WQS-BN-1503</v>
      </c>
      <c r="D1394" s="28">
        <f>IFERROR(VLOOKUP(A1394,[2]库存报告使用数据处理!$A:$C,3,0),0)</f>
        <v>2</v>
      </c>
      <c r="E1394" s="28">
        <f>IFERROR(VLOOKUP(A1394,[2]库存报告使用数据处理!$A:$D,4,0),0)</f>
        <v>3</v>
      </c>
      <c r="F1394" s="28">
        <f>IFERROR(VLOOKUP(A1394,[2]库存报告使用数据处理!$A:$E,5,0),0)</f>
        <v>0</v>
      </c>
      <c r="G1394" s="28">
        <f>IFERROR(VLOOKUP(A1394,[2]库存报告使用数据处理!$A:$F,6,0),0)</f>
        <v>1</v>
      </c>
      <c r="H1394" s="29">
        <f>IFERROR(VLOOKUP(A1394,[2]库存报告使用数据处理!$A:$G,7,0),0)</f>
        <v>19.0616666666667</v>
      </c>
      <c r="I1394">
        <f>IFERROR(VLOOKUP(A1394,[5]数据处理!$A:$B,2,0),0)</f>
        <v>0</v>
      </c>
      <c r="J1394" s="30">
        <f>IFERROR(VLOOKUP(A1394,[5]数据处理!$A:$D,4,0),0)</f>
        <v>0</v>
      </c>
      <c r="K1394" s="30">
        <f>IFERROR(VLOOKUP(A1394,[5]数据处理!$A:$E,5,0),0)</f>
        <v>0</v>
      </c>
      <c r="L1394" s="30">
        <f>IFERROR(VLOOKUP(A1394,[5]数据处理!$A:$G,7,0),0)</f>
        <v>2</v>
      </c>
      <c r="M1394">
        <f t="shared" si="358"/>
        <v>2</v>
      </c>
      <c r="N1394">
        <f>IFERROR(VLOOKUP(A1394,[5]数据处理!$A:$C,3,0),0)</f>
        <v>1</v>
      </c>
      <c r="O1394">
        <f>IFERROR(VLOOKUP($A1394,[5]数据处理!$A:$N,14,0),0)</f>
        <v>0</v>
      </c>
      <c r="P1394">
        <f>IFERROR(VLOOKUP($A1394,[3]库存报告使用数据!$A$1:$B$65536,2,0),"")</f>
        <v>623</v>
      </c>
      <c r="Q1394">
        <f>IFERROR(VLOOKUP($A1394,[3]库存报告使用数据!$A$1:$E$65536,5,0),"")</f>
        <v>119</v>
      </c>
      <c r="R1394">
        <f>IFERROR(VLOOKUP($A1394,[3]库存报告使用数据!$A$1:$H$65536,8,0),"")</f>
        <v>140</v>
      </c>
      <c r="S1394">
        <f>IFERROR(VLOOKUP($A1394,[3]库存报告使用数据!$A$1:$K$65536,11,0),"")</f>
        <v>148</v>
      </c>
      <c r="T1394">
        <f>IFERROR(VLOOKUP($A1394,[3]库存报告使用数据!$A$1:$C$65536,3,0),"")</f>
        <v>2</v>
      </c>
      <c r="U1394">
        <f>IFERROR(VLOOKUP($A1394,[3]库存报告使用数据!$A$1:$F$65536,6,0),"")</f>
        <v>0</v>
      </c>
      <c r="V1394">
        <f>IFERROR(VLOOKUP($A1394,[3]库存报告使用数据!$A$1:$I$65536,9,0),"")</f>
        <v>0</v>
      </c>
      <c r="W1394">
        <f>IFERROR(VLOOKUP($A1394,[3]库存报告使用数据!$A$1:$L$65536,12,0),"")</f>
        <v>2</v>
      </c>
      <c r="X1394" s="20">
        <f t="shared" si="359"/>
        <v>0.00321027287319422</v>
      </c>
      <c r="Y1394" s="20">
        <f t="shared" si="360"/>
        <v>0</v>
      </c>
      <c r="Z1394" s="20">
        <f t="shared" si="361"/>
        <v>0</v>
      </c>
      <c r="AA1394" s="20">
        <f t="shared" si="362"/>
        <v>0.0135135135135135</v>
      </c>
      <c r="AB1394">
        <f>IFERROR(VLOOKUP($A1394,[3]库存报告使用数据!$A$1:$D$65536,4,0),"")</f>
        <v>0.31</v>
      </c>
      <c r="AC1394">
        <f>IFERROR(VLOOKUP($A1394,[3]库存报告使用数据!$A$1:$G$65536,7,0),"")</f>
        <v>0</v>
      </c>
      <c r="AD1394">
        <f>IFERROR(VLOOKUP($A1394,[3]库存报告使用数据!$A$1:$J$65536,10,0),"")</f>
        <v>0</v>
      </c>
      <c r="AE1394">
        <f>IFERROR(VLOOKUP($A1394,[3]库存报告使用数据!$A$1:$M$65536,13,0),"")</f>
        <v>0.24</v>
      </c>
      <c r="AF1394" s="20">
        <f t="shared" si="363"/>
        <v>0.0081315030165253</v>
      </c>
      <c r="AG1394" s="20" t="str">
        <f t="shared" si="364"/>
        <v/>
      </c>
      <c r="AH1394" s="20" t="str">
        <f t="shared" si="365"/>
        <v/>
      </c>
      <c r="AI1394" s="20">
        <f t="shared" si="366"/>
        <v>0.0125907143481682</v>
      </c>
      <c r="AJ1394">
        <f>IFERROR(VLOOKUP($B1394,[4]库存报告使用数据!$A$1:$B$65536,2,0),0)</f>
        <v>17</v>
      </c>
      <c r="AK1394">
        <f>IFERROR(VLOOKUP($B1394,[4]库存报告使用数据!$A$1:$C$65536,3,0),)</f>
        <v>27</v>
      </c>
      <c r="AL1394">
        <f>IFERROR(VLOOKUP($B1394,[4]库存报告使用数据!$A$1:$D$65536,4,0),)</f>
        <v>2</v>
      </c>
      <c r="AM1394">
        <f>IFERROR(VLOOKUP($B1394,[4]库存报告使用数据!$A$1:$E$65536,5,0),)</f>
        <v>23</v>
      </c>
      <c r="AN1394" s="20">
        <f t="shared" si="367"/>
        <v>0.117647058823529</v>
      </c>
      <c r="AO1394" s="20">
        <f t="shared" si="368"/>
        <v>0.111111111111111</v>
      </c>
      <c r="AP1394" s="20">
        <f t="shared" si="369"/>
        <v>0</v>
      </c>
      <c r="AQ1394" s="20">
        <f t="shared" si="370"/>
        <v>0.0434782608695652</v>
      </c>
      <c r="AR1394" s="32">
        <f t="shared" si="371"/>
        <v>0.285714285714286</v>
      </c>
      <c r="AS1394" s="32">
        <f t="shared" si="372"/>
        <v>17.1428571428571</v>
      </c>
      <c r="AT1394" s="32">
        <f t="shared" si="373"/>
        <v>-15.1428571428571</v>
      </c>
      <c r="AU1394" s="28">
        <f t="shared" si="374"/>
        <v>7</v>
      </c>
      <c r="AV1394" s="34">
        <f>IFERROR(时间!$B$4+AU1394,"上周无销量")</f>
        <v>43290</v>
      </c>
    </row>
    <row r="1395" spans="1:48">
      <c r="A1395" s="18" t="s">
        <v>1440</v>
      </c>
      <c r="B1395" t="str">
        <f>VLOOKUP(A1395,'[1]sku-asin（子）'!$A:$B,2,0)</f>
        <v>B0788L4FX6</v>
      </c>
      <c r="C1395" t="str">
        <f>VLOOKUP(A1395,'[1]子sku-父sku'!$A:$B,2,0)</f>
        <v>WQS-BN-1503</v>
      </c>
      <c r="D1395" s="28">
        <f>IFERROR(VLOOKUP(A1395,[2]库存报告使用数据处理!$A:$C,3,0),0)</f>
        <v>0</v>
      </c>
      <c r="E1395" s="28">
        <f>IFERROR(VLOOKUP(A1395,[2]库存报告使用数据处理!$A:$D,4,0),0)</f>
        <v>3</v>
      </c>
      <c r="F1395" s="28">
        <f>IFERROR(VLOOKUP(A1395,[2]库存报告使用数据处理!$A:$E,5,0),0)</f>
        <v>2</v>
      </c>
      <c r="G1395" s="28">
        <f>IFERROR(VLOOKUP(A1395,[2]库存报告使用数据处理!$A:$F,6,0),0)</f>
        <v>1</v>
      </c>
      <c r="H1395" s="29">
        <f>IFERROR(VLOOKUP(A1395,[2]库存报告使用数据处理!$A:$G,7,0),0)</f>
        <v>20.3633333333333</v>
      </c>
      <c r="I1395">
        <f>IFERROR(VLOOKUP(A1395,[5]数据处理!$A:$B,2,0),0)</f>
        <v>0</v>
      </c>
      <c r="J1395" s="30">
        <f>IFERROR(VLOOKUP(A1395,[5]数据处理!$A:$D,4,0),0)</f>
        <v>0</v>
      </c>
      <c r="K1395" s="30">
        <f>IFERROR(VLOOKUP(A1395,[5]数据处理!$A:$E,5,0),0)</f>
        <v>0</v>
      </c>
      <c r="L1395" s="30">
        <f>IFERROR(VLOOKUP(A1395,[5]数据处理!$A:$G,7,0),0)</f>
        <v>0</v>
      </c>
      <c r="M1395">
        <f t="shared" si="358"/>
        <v>0</v>
      </c>
      <c r="N1395">
        <f>IFERROR(VLOOKUP(A1395,[5]数据处理!$A:$C,3,0),0)</f>
        <v>0</v>
      </c>
      <c r="O1395">
        <f>IFERROR(VLOOKUP($A1395,[5]数据处理!$A:$N,14,0),0)</f>
        <v>0</v>
      </c>
      <c r="P1395">
        <f>IFERROR(VLOOKUP($A1395,[3]库存报告使用数据!$A$1:$B$65536,2,0),"")</f>
        <v>1215</v>
      </c>
      <c r="Q1395">
        <f>IFERROR(VLOOKUP($A1395,[3]库存报告使用数据!$A$1:$E$65536,5,0),"")</f>
        <v>2401</v>
      </c>
      <c r="R1395">
        <f>IFERROR(VLOOKUP($A1395,[3]库存报告使用数据!$A$1:$H$65536,8,0),"")</f>
        <v>5423</v>
      </c>
      <c r="S1395">
        <f>IFERROR(VLOOKUP($A1395,[3]库存报告使用数据!$A$1:$K$65536,11,0),"")</f>
        <v>5197</v>
      </c>
      <c r="T1395">
        <f>IFERROR(VLOOKUP($A1395,[3]库存报告使用数据!$A$1:$C$65536,3,0),"")</f>
        <v>11</v>
      </c>
      <c r="U1395">
        <f>IFERROR(VLOOKUP($A1395,[3]库存报告使用数据!$A$1:$F$65536,6,0),"")</f>
        <v>19</v>
      </c>
      <c r="V1395">
        <f>IFERROR(VLOOKUP($A1395,[3]库存报告使用数据!$A$1:$I$65536,9,0),"")</f>
        <v>84</v>
      </c>
      <c r="W1395">
        <f>IFERROR(VLOOKUP($A1395,[3]库存报告使用数据!$A$1:$L$65536,12,0),"")</f>
        <v>54</v>
      </c>
      <c r="X1395" s="20">
        <f t="shared" si="359"/>
        <v>0.00905349794238683</v>
      </c>
      <c r="Y1395" s="20">
        <f t="shared" si="360"/>
        <v>0.00791336942940441</v>
      </c>
      <c r="Z1395" s="20">
        <f t="shared" si="361"/>
        <v>0.0154895814125023</v>
      </c>
      <c r="AA1395" s="20">
        <f t="shared" si="362"/>
        <v>0.0103906099672888</v>
      </c>
      <c r="AB1395">
        <f>IFERROR(VLOOKUP($A1395,[3]库存报告使用数据!$A$1:$D$65536,4,0),"")</f>
        <v>3.74</v>
      </c>
      <c r="AC1395">
        <f>IFERROR(VLOOKUP($A1395,[3]库存报告使用数据!$A$1:$G$65536,7,0),"")</f>
        <v>5.71</v>
      </c>
      <c r="AD1395">
        <f>IFERROR(VLOOKUP($A1395,[3]库存报告使用数据!$A$1:$J$65536,10,0),"")</f>
        <v>20.38</v>
      </c>
      <c r="AE1395">
        <f>IFERROR(VLOOKUP($A1395,[3]库存报告使用数据!$A$1:$M$65536,13,0),"")</f>
        <v>12.31</v>
      </c>
      <c r="AF1395" s="20" t="str">
        <f t="shared" si="363"/>
        <v>无销售广告费为3.74</v>
      </c>
      <c r="AG1395" s="20">
        <f t="shared" si="364"/>
        <v>0.0934686528073336</v>
      </c>
      <c r="AH1395" s="20">
        <f t="shared" si="365"/>
        <v>0.500409232280243</v>
      </c>
      <c r="AI1395" s="20">
        <f t="shared" si="366"/>
        <v>0.604517924373876</v>
      </c>
      <c r="AJ1395">
        <f>IFERROR(VLOOKUP($B1395,[4]库存报告使用数据!$A$1:$B$65536,2,0),0)</f>
        <v>0</v>
      </c>
      <c r="AK1395">
        <f>IFERROR(VLOOKUP($B1395,[4]库存报告使用数据!$A$1:$C$65536,3,0),)</f>
        <v>16</v>
      </c>
      <c r="AL1395">
        <f>IFERROR(VLOOKUP($B1395,[4]库存报告使用数据!$A$1:$D$65536,4,0),)</f>
        <v>17</v>
      </c>
      <c r="AM1395">
        <f>IFERROR(VLOOKUP($B1395,[4]库存报告使用数据!$A$1:$E$65536,5,0),)</f>
        <v>28</v>
      </c>
      <c r="AN1395" s="20" t="str">
        <f t="shared" si="367"/>
        <v/>
      </c>
      <c r="AO1395" s="20">
        <f t="shared" si="368"/>
        <v>0.1875</v>
      </c>
      <c r="AP1395" s="20">
        <f t="shared" si="369"/>
        <v>0.117647058823529</v>
      </c>
      <c r="AQ1395" s="20">
        <f t="shared" si="370"/>
        <v>0.0357142857142857</v>
      </c>
      <c r="AR1395" s="32">
        <f t="shared" si="371"/>
        <v>0</v>
      </c>
      <c r="AS1395" s="32">
        <f t="shared" si="372"/>
        <v>0</v>
      </c>
      <c r="AT1395" s="32">
        <f t="shared" si="373"/>
        <v>0</v>
      </c>
      <c r="AU1395" s="28" t="str">
        <f t="shared" si="374"/>
        <v>库存为0</v>
      </c>
      <c r="AV1395" s="34" t="str">
        <f>IFERROR(时间!$B$4+AU1395,"上周无销量")</f>
        <v>上周无销量</v>
      </c>
    </row>
    <row r="1396" spans="1:48">
      <c r="A1396" s="18" t="s">
        <v>1441</v>
      </c>
      <c r="B1396" t="str">
        <f>VLOOKUP(A1396,'[1]sku-asin（子）'!$A:$B,2,0)</f>
        <v>B0788MSRBP</v>
      </c>
      <c r="C1396" t="str">
        <f>VLOOKUP(A1396,'[1]子sku-父sku'!$A:$B,2,0)</f>
        <v>WQS-BN-1503</v>
      </c>
      <c r="D1396" s="28">
        <f>IFERROR(VLOOKUP(A1396,[2]库存报告使用数据处理!$A:$C,3,0),0)</f>
        <v>0</v>
      </c>
      <c r="E1396" s="28">
        <f>IFERROR(VLOOKUP(A1396,[2]库存报告使用数据处理!$A:$D,4,0),0)</f>
        <v>1</v>
      </c>
      <c r="F1396" s="28">
        <f>IFERROR(VLOOKUP(A1396,[2]库存报告使用数据处理!$A:$E,5,0),0)</f>
        <v>1</v>
      </c>
      <c r="G1396" s="28">
        <f>IFERROR(VLOOKUP(A1396,[2]库存报告使用数据处理!$A:$F,6,0),0)</f>
        <v>2</v>
      </c>
      <c r="H1396" s="29">
        <f>IFERROR(VLOOKUP(A1396,[2]库存报告使用数据处理!$A:$G,7,0),0)</f>
        <v>19.8</v>
      </c>
      <c r="I1396">
        <f>IFERROR(VLOOKUP(A1396,[5]数据处理!$A:$B,2,0),0)</f>
        <v>3</v>
      </c>
      <c r="J1396" s="30">
        <f>IFERROR(VLOOKUP(A1396,[5]数据处理!$A:$D,4,0),0)</f>
        <v>0</v>
      </c>
      <c r="K1396" s="30">
        <f>IFERROR(VLOOKUP(A1396,[5]数据处理!$A:$E,5,0),0)</f>
        <v>0</v>
      </c>
      <c r="L1396" s="30">
        <f>IFERROR(VLOOKUP(A1396,[5]数据处理!$A:$G,7,0),0)</f>
        <v>2</v>
      </c>
      <c r="M1396">
        <f t="shared" si="358"/>
        <v>5</v>
      </c>
      <c r="N1396">
        <f>IFERROR(VLOOKUP(A1396,[5]数据处理!$A:$C,3,0),0)</f>
        <v>0</v>
      </c>
      <c r="O1396">
        <f>IFERROR(VLOOKUP($A1396,[5]数据处理!$A:$N,14,0),0)</f>
        <v>0</v>
      </c>
      <c r="P1396">
        <f>IFERROR(VLOOKUP($A1396,[3]库存报告使用数据!$A$1:$B$65536,2,0),"")</f>
        <v>601</v>
      </c>
      <c r="Q1396">
        <f>IFERROR(VLOOKUP($A1396,[3]库存报告使用数据!$A$1:$E$65536,5,0),"")</f>
        <v>73</v>
      </c>
      <c r="R1396">
        <f>IFERROR(VLOOKUP($A1396,[3]库存报告使用数据!$A$1:$H$65536,8,0),"")</f>
        <v>152</v>
      </c>
      <c r="S1396">
        <f>IFERROR(VLOOKUP($A1396,[3]库存报告使用数据!$A$1:$K$65536,11,0),"")</f>
        <v>175</v>
      </c>
      <c r="T1396">
        <f>IFERROR(VLOOKUP($A1396,[3]库存报告使用数据!$A$1:$C$65536,3,0),"")</f>
        <v>2</v>
      </c>
      <c r="U1396">
        <f>IFERROR(VLOOKUP($A1396,[3]库存报告使用数据!$A$1:$F$65536,6,0),"")</f>
        <v>0</v>
      </c>
      <c r="V1396">
        <f>IFERROR(VLOOKUP($A1396,[3]库存报告使用数据!$A$1:$I$65536,9,0),"")</f>
        <v>1</v>
      </c>
      <c r="W1396">
        <f>IFERROR(VLOOKUP($A1396,[3]库存报告使用数据!$A$1:$L$65536,12,0),"")</f>
        <v>0</v>
      </c>
      <c r="X1396" s="20">
        <f t="shared" si="359"/>
        <v>0.00332778702163062</v>
      </c>
      <c r="Y1396" s="20">
        <f t="shared" si="360"/>
        <v>0</v>
      </c>
      <c r="Z1396" s="20">
        <f t="shared" si="361"/>
        <v>0.00657894736842105</v>
      </c>
      <c r="AA1396" s="20">
        <f t="shared" si="362"/>
        <v>0</v>
      </c>
      <c r="AB1396">
        <f>IFERROR(VLOOKUP($A1396,[3]库存报告使用数据!$A$1:$D$65536,4,0),"")</f>
        <v>0.23</v>
      </c>
      <c r="AC1396">
        <f>IFERROR(VLOOKUP($A1396,[3]库存报告使用数据!$A$1:$G$65536,7,0),"")</f>
        <v>0</v>
      </c>
      <c r="AD1396">
        <f>IFERROR(VLOOKUP($A1396,[3]库存报告使用数据!$A$1:$J$65536,10,0),"")</f>
        <v>0.05</v>
      </c>
      <c r="AE1396">
        <f>IFERROR(VLOOKUP($A1396,[3]库存报告使用数据!$A$1:$M$65536,13,0),"")</f>
        <v>0</v>
      </c>
      <c r="AF1396" s="20" t="str">
        <f t="shared" si="363"/>
        <v>无销售广告费为0.23</v>
      </c>
      <c r="AG1396" s="20" t="str">
        <f t="shared" si="364"/>
        <v/>
      </c>
      <c r="AH1396" s="20">
        <f t="shared" si="365"/>
        <v>0.00252525252525253</v>
      </c>
      <c r="AI1396" s="20" t="str">
        <f t="shared" si="366"/>
        <v/>
      </c>
      <c r="AJ1396">
        <f>IFERROR(VLOOKUP($B1396,[4]库存报告使用数据!$A$1:$B$65536,2,0),0)</f>
        <v>7</v>
      </c>
      <c r="AK1396">
        <f>IFERROR(VLOOKUP($B1396,[4]库存报告使用数据!$A$1:$C$65536,3,0),)</f>
        <v>5</v>
      </c>
      <c r="AL1396">
        <f>IFERROR(VLOOKUP($B1396,[4]库存报告使用数据!$A$1:$D$65536,4,0),)</f>
        <v>3</v>
      </c>
      <c r="AM1396">
        <f>IFERROR(VLOOKUP($B1396,[4]库存报告使用数据!$A$1:$E$65536,5,0),)</f>
        <v>14</v>
      </c>
      <c r="AN1396" s="20">
        <f t="shared" si="367"/>
        <v>0</v>
      </c>
      <c r="AO1396" s="20">
        <f t="shared" si="368"/>
        <v>0.2</v>
      </c>
      <c r="AP1396" s="20">
        <f t="shared" si="369"/>
        <v>0.333333333333333</v>
      </c>
      <c r="AQ1396" s="20">
        <f t="shared" si="370"/>
        <v>0.142857142857143</v>
      </c>
      <c r="AR1396" s="32">
        <f t="shared" si="371"/>
        <v>0</v>
      </c>
      <c r="AS1396" s="32">
        <f t="shared" si="372"/>
        <v>0</v>
      </c>
      <c r="AT1396" s="32">
        <f t="shared" si="373"/>
        <v>5</v>
      </c>
      <c r="AU1396" s="28" t="str">
        <f t="shared" si="374"/>
        <v>库存为5</v>
      </c>
      <c r="AV1396" s="34" t="str">
        <f>IFERROR(时间!$B$4+AU1396,"上周无销量")</f>
        <v>上周无销量</v>
      </c>
    </row>
    <row r="1397" spans="1:48">
      <c r="A1397" s="18" t="s">
        <v>1442</v>
      </c>
      <c r="B1397" t="str">
        <f>VLOOKUP(A1397,'[1]sku-asin（子）'!$A:$B,2,0)</f>
        <v>B0788GKNWC</v>
      </c>
      <c r="C1397" t="str">
        <f>VLOOKUP(A1397,'[1]子sku-父sku'!$A:$B,2,0)</f>
        <v>WQS-BN-1503</v>
      </c>
      <c r="D1397" s="28">
        <f>IFERROR(VLOOKUP(A1397,[2]库存报告使用数据处理!$A:$C,3,0),0)</f>
        <v>1</v>
      </c>
      <c r="E1397" s="28">
        <f>IFERROR(VLOOKUP(A1397,[2]库存报告使用数据处理!$A:$D,4,0),0)</f>
        <v>3</v>
      </c>
      <c r="F1397" s="28">
        <f>IFERROR(VLOOKUP(A1397,[2]库存报告使用数据处理!$A:$E,5,0),0)</f>
        <v>5</v>
      </c>
      <c r="G1397" s="28">
        <f>IFERROR(VLOOKUP(A1397,[2]库存报告使用数据处理!$A:$F,6,0),0)</f>
        <v>0</v>
      </c>
      <c r="H1397" s="29">
        <f>IFERROR(VLOOKUP(A1397,[2]库存报告使用数据处理!$A:$G,7,0),0)</f>
        <v>20.9055555555556</v>
      </c>
      <c r="I1397">
        <f>IFERROR(VLOOKUP(A1397,[5]数据处理!$A:$B,2,0),0)</f>
        <v>0</v>
      </c>
      <c r="J1397" s="30">
        <f>IFERROR(VLOOKUP(A1397,[5]数据处理!$A:$D,4,0),0)</f>
        <v>0</v>
      </c>
      <c r="K1397" s="30">
        <f>IFERROR(VLOOKUP(A1397,[5]数据处理!$A:$E,5,0),0)</f>
        <v>0</v>
      </c>
      <c r="L1397" s="30">
        <f>IFERROR(VLOOKUP(A1397,[5]数据处理!$A:$G,7,0),0)</f>
        <v>0</v>
      </c>
      <c r="M1397">
        <f t="shared" si="358"/>
        <v>0</v>
      </c>
      <c r="N1397">
        <f>IFERROR(VLOOKUP(A1397,[5]数据处理!$A:$C,3,0),0)</f>
        <v>0</v>
      </c>
      <c r="O1397">
        <f>IFERROR(VLOOKUP($A1397,[5]数据处理!$A:$N,14,0),0)</f>
        <v>0</v>
      </c>
      <c r="P1397">
        <f>IFERROR(VLOOKUP($A1397,[3]库存报告使用数据!$A$1:$B$65536,2,0),"")</f>
        <v>1671</v>
      </c>
      <c r="Q1397">
        <f>IFERROR(VLOOKUP($A1397,[3]库存报告使用数据!$A$1:$E$65536,5,0),"")</f>
        <v>415</v>
      </c>
      <c r="R1397">
        <f>IFERROR(VLOOKUP($A1397,[3]库存报告使用数据!$A$1:$H$65536,8,0),"")</f>
        <v>268</v>
      </c>
      <c r="S1397">
        <f>IFERROR(VLOOKUP($A1397,[3]库存报告使用数据!$A$1:$K$65536,11,0),"")</f>
        <v>145</v>
      </c>
      <c r="T1397">
        <f>IFERROR(VLOOKUP($A1397,[3]库存报告使用数据!$A$1:$C$65536,3,0),"")</f>
        <v>14</v>
      </c>
      <c r="U1397">
        <f>IFERROR(VLOOKUP($A1397,[3]库存报告使用数据!$A$1:$F$65536,6,0),"")</f>
        <v>3</v>
      </c>
      <c r="V1397">
        <f>IFERROR(VLOOKUP($A1397,[3]库存报告使用数据!$A$1:$I$65536,9,0),"")</f>
        <v>1</v>
      </c>
      <c r="W1397">
        <f>IFERROR(VLOOKUP($A1397,[3]库存报告使用数据!$A$1:$L$65536,12,0),"")</f>
        <v>1</v>
      </c>
      <c r="X1397" s="20">
        <f t="shared" si="359"/>
        <v>0.00837821663674446</v>
      </c>
      <c r="Y1397" s="20">
        <f t="shared" si="360"/>
        <v>0.0072289156626506</v>
      </c>
      <c r="Z1397" s="20">
        <f t="shared" si="361"/>
        <v>0.00373134328358209</v>
      </c>
      <c r="AA1397" s="20">
        <f t="shared" si="362"/>
        <v>0.00689655172413793</v>
      </c>
      <c r="AB1397">
        <f>IFERROR(VLOOKUP($A1397,[3]库存报告使用数据!$A$1:$D$65536,4,0),"")</f>
        <v>1.76</v>
      </c>
      <c r="AC1397">
        <f>IFERROR(VLOOKUP($A1397,[3]库存报告使用数据!$A$1:$G$65536,7,0),"")</f>
        <v>0.49</v>
      </c>
      <c r="AD1397">
        <f>IFERROR(VLOOKUP($A1397,[3]库存报告使用数据!$A$1:$J$65536,10,0),"")</f>
        <v>0.19</v>
      </c>
      <c r="AE1397">
        <f>IFERROR(VLOOKUP($A1397,[3]库存报告使用数据!$A$1:$M$65536,13,0),"")</f>
        <v>0.16</v>
      </c>
      <c r="AF1397" s="20">
        <f t="shared" si="363"/>
        <v>0.084188147754451</v>
      </c>
      <c r="AG1397" s="20">
        <f t="shared" si="364"/>
        <v>0.00781291522721231</v>
      </c>
      <c r="AH1397" s="20">
        <f t="shared" si="365"/>
        <v>0.00181769864469838</v>
      </c>
      <c r="AI1397" s="20" t="str">
        <f t="shared" si="366"/>
        <v>无销售广告费为0.16</v>
      </c>
      <c r="AJ1397">
        <f>IFERROR(VLOOKUP($B1397,[4]库存报告使用数据!$A$1:$B$65536,2,0),0)</f>
        <v>22</v>
      </c>
      <c r="AK1397">
        <f>IFERROR(VLOOKUP($B1397,[4]库存报告使用数据!$A$1:$C$65536,3,0),)</f>
        <v>30</v>
      </c>
      <c r="AL1397">
        <f>IFERROR(VLOOKUP($B1397,[4]库存报告使用数据!$A$1:$D$65536,4,0),)</f>
        <v>6</v>
      </c>
      <c r="AM1397">
        <f>IFERROR(VLOOKUP($B1397,[4]库存报告使用数据!$A$1:$E$65536,5,0),)</f>
        <v>9</v>
      </c>
      <c r="AN1397" s="20">
        <f t="shared" si="367"/>
        <v>0.0454545454545455</v>
      </c>
      <c r="AO1397" s="20">
        <f t="shared" si="368"/>
        <v>0.1</v>
      </c>
      <c r="AP1397" s="20">
        <f t="shared" si="369"/>
        <v>0.833333333333333</v>
      </c>
      <c r="AQ1397" s="20">
        <f t="shared" si="370"/>
        <v>0</v>
      </c>
      <c r="AR1397" s="32">
        <f t="shared" si="371"/>
        <v>0.142857142857143</v>
      </c>
      <c r="AS1397" s="32">
        <f t="shared" si="372"/>
        <v>8.57142857142857</v>
      </c>
      <c r="AT1397" s="32">
        <f t="shared" si="373"/>
        <v>-8.57142857142857</v>
      </c>
      <c r="AU1397" s="28">
        <f t="shared" si="374"/>
        <v>0</v>
      </c>
      <c r="AV1397" s="34">
        <f>IFERROR(时间!$B$4+AU1397,"上周无销量")</f>
        <v>43283</v>
      </c>
    </row>
    <row r="1398" spans="1:48">
      <c r="A1398" s="18" t="s">
        <v>1443</v>
      </c>
      <c r="B1398" t="str">
        <f>VLOOKUP(A1398,'[1]sku-asin（子）'!$A:$B,2,0)</f>
        <v>B0788N79K3</v>
      </c>
      <c r="C1398" t="str">
        <f>VLOOKUP(A1398,'[1]子sku-父sku'!$A:$B,2,0)</f>
        <v>WQS-BN-1503</v>
      </c>
      <c r="D1398" s="28">
        <f>IFERROR(VLOOKUP(A1398,[2]库存报告使用数据处理!$A:$C,3,0),0)</f>
        <v>0</v>
      </c>
      <c r="E1398" s="28">
        <f>IFERROR(VLOOKUP(A1398,[2]库存报告使用数据处理!$A:$D,4,0),0)</f>
        <v>3</v>
      </c>
      <c r="F1398" s="28">
        <f>IFERROR(VLOOKUP(A1398,[2]库存报告使用数据处理!$A:$E,5,0),0)</f>
        <v>2</v>
      </c>
      <c r="G1398" s="28">
        <f>IFERROR(VLOOKUP(A1398,[2]库存报告使用数据处理!$A:$F,6,0),0)</f>
        <v>1</v>
      </c>
      <c r="H1398" s="29">
        <f>IFERROR(VLOOKUP(A1398,[2]库存报告使用数据处理!$A:$G,7,0),0)</f>
        <v>20.895</v>
      </c>
      <c r="I1398">
        <f>IFERROR(VLOOKUP(A1398,[5]数据处理!$A:$B,2,0),0)</f>
        <v>0</v>
      </c>
      <c r="J1398" s="30">
        <f>IFERROR(VLOOKUP(A1398,[5]数据处理!$A:$D,4,0),0)</f>
        <v>0</v>
      </c>
      <c r="K1398" s="30">
        <f>IFERROR(VLOOKUP(A1398,[5]数据处理!$A:$E,5,0),0)</f>
        <v>0</v>
      </c>
      <c r="L1398" s="30">
        <f>IFERROR(VLOOKUP(A1398,[5]数据处理!$A:$G,7,0),0)</f>
        <v>0</v>
      </c>
      <c r="M1398">
        <f t="shared" si="358"/>
        <v>0</v>
      </c>
      <c r="N1398">
        <f>IFERROR(VLOOKUP(A1398,[5]数据处理!$A:$C,3,0),0)</f>
        <v>0</v>
      </c>
      <c r="O1398">
        <f>IFERROR(VLOOKUP($A1398,[5]数据处理!$A:$N,14,0),0)</f>
        <v>0</v>
      </c>
      <c r="P1398">
        <f>IFERROR(VLOOKUP($A1398,[3]库存报告使用数据!$A$1:$B$65536,2,0),"")</f>
        <v>0</v>
      </c>
      <c r="Q1398">
        <f>IFERROR(VLOOKUP($A1398,[3]库存报告使用数据!$A$1:$E$65536,5,0),"")</f>
        <v>121</v>
      </c>
      <c r="R1398">
        <f>IFERROR(VLOOKUP($A1398,[3]库存报告使用数据!$A$1:$H$65536,8,0),"")</f>
        <v>486</v>
      </c>
      <c r="S1398">
        <f>IFERROR(VLOOKUP($A1398,[3]库存报告使用数据!$A$1:$K$65536,11,0),"")</f>
        <v>37</v>
      </c>
      <c r="T1398">
        <f>IFERROR(VLOOKUP($A1398,[3]库存报告使用数据!$A$1:$C$65536,3,0),"")</f>
        <v>0</v>
      </c>
      <c r="U1398">
        <f>IFERROR(VLOOKUP($A1398,[3]库存报告使用数据!$A$1:$F$65536,6,0),"")</f>
        <v>0</v>
      </c>
      <c r="V1398">
        <f>IFERROR(VLOOKUP($A1398,[3]库存报告使用数据!$A$1:$I$65536,9,0),"")</f>
        <v>3</v>
      </c>
      <c r="W1398">
        <f>IFERROR(VLOOKUP($A1398,[3]库存报告使用数据!$A$1:$L$65536,12,0),"")</f>
        <v>0</v>
      </c>
      <c r="X1398" s="20" t="str">
        <f t="shared" si="359"/>
        <v/>
      </c>
      <c r="Y1398" s="20">
        <f t="shared" si="360"/>
        <v>0</v>
      </c>
      <c r="Z1398" s="20">
        <f t="shared" si="361"/>
        <v>0.00617283950617284</v>
      </c>
      <c r="AA1398" s="20">
        <f t="shared" si="362"/>
        <v>0</v>
      </c>
      <c r="AB1398">
        <f>IFERROR(VLOOKUP($A1398,[3]库存报告使用数据!$A$1:$D$65536,4,0),"")</f>
        <v>0</v>
      </c>
      <c r="AC1398">
        <f>IFERROR(VLOOKUP($A1398,[3]库存报告使用数据!$A$1:$G$65536,7,0),"")</f>
        <v>0</v>
      </c>
      <c r="AD1398">
        <f>IFERROR(VLOOKUP($A1398,[3]库存报告使用数据!$A$1:$J$65536,10,0),"")</f>
        <v>0.46</v>
      </c>
      <c r="AE1398">
        <f>IFERROR(VLOOKUP($A1398,[3]库存报告使用数据!$A$1:$M$65536,13,0),"")</f>
        <v>0</v>
      </c>
      <c r="AF1398" s="20" t="str">
        <f t="shared" si="363"/>
        <v/>
      </c>
      <c r="AG1398" s="20" t="str">
        <f t="shared" si="364"/>
        <v/>
      </c>
      <c r="AH1398" s="20">
        <f t="shared" si="365"/>
        <v>0.0110074180425939</v>
      </c>
      <c r="AI1398" s="20" t="str">
        <f t="shared" si="366"/>
        <v/>
      </c>
      <c r="AJ1398">
        <f>IFERROR(VLOOKUP($B1398,[4]库存报告使用数据!$A$1:$B$65536,2,0),0)</f>
        <v>0</v>
      </c>
      <c r="AK1398">
        <f>IFERROR(VLOOKUP($B1398,[4]库存报告使用数据!$A$1:$C$65536,3,0),)</f>
        <v>13</v>
      </c>
      <c r="AL1398">
        <f>IFERROR(VLOOKUP($B1398,[4]库存报告使用数据!$A$1:$D$65536,4,0),)</f>
        <v>10</v>
      </c>
      <c r="AM1398">
        <f>IFERROR(VLOOKUP($B1398,[4]库存报告使用数据!$A$1:$E$65536,5,0),)</f>
        <v>8</v>
      </c>
      <c r="AN1398" s="20" t="str">
        <f t="shared" si="367"/>
        <v/>
      </c>
      <c r="AO1398" s="20">
        <f t="shared" si="368"/>
        <v>0.230769230769231</v>
      </c>
      <c r="AP1398" s="20">
        <f t="shared" si="369"/>
        <v>0.2</v>
      </c>
      <c r="AQ1398" s="20">
        <f t="shared" si="370"/>
        <v>0.125</v>
      </c>
      <c r="AR1398" s="32">
        <f t="shared" si="371"/>
        <v>0</v>
      </c>
      <c r="AS1398" s="32">
        <f t="shared" si="372"/>
        <v>0</v>
      </c>
      <c r="AT1398" s="32">
        <f t="shared" si="373"/>
        <v>0</v>
      </c>
      <c r="AU1398" s="28" t="str">
        <f t="shared" si="374"/>
        <v>库存为0</v>
      </c>
      <c r="AV1398" s="34" t="str">
        <f>IFERROR(时间!$B$4+AU1398,"上周无销量")</f>
        <v>上周无销量</v>
      </c>
    </row>
    <row r="1399" spans="1:48">
      <c r="A1399" s="18" t="s">
        <v>1444</v>
      </c>
      <c r="B1399" t="str">
        <f>VLOOKUP(A1399,'[1]sku-asin（子）'!$A:$B,2,0)</f>
        <v>B0788NZKVF</v>
      </c>
      <c r="C1399" t="str">
        <f>VLOOKUP(A1399,'[1]子sku-父sku'!$A:$B,2,0)</f>
        <v>WQS-BN-1503</v>
      </c>
      <c r="D1399" s="28">
        <f>IFERROR(VLOOKUP(A1399,[2]库存报告使用数据处理!$A:$C,3,0),0)</f>
        <v>2</v>
      </c>
      <c r="E1399" s="28">
        <f>IFERROR(VLOOKUP(A1399,[2]库存报告使用数据处理!$A:$D,4,0),0)</f>
        <v>2</v>
      </c>
      <c r="F1399" s="28">
        <f>IFERROR(VLOOKUP(A1399,[2]库存报告使用数据处理!$A:$E,5,0),0)</f>
        <v>2</v>
      </c>
      <c r="G1399" s="28">
        <f>IFERROR(VLOOKUP(A1399,[2]库存报告使用数据处理!$A:$F,6,0),0)</f>
        <v>1</v>
      </c>
      <c r="H1399" s="29">
        <f>IFERROR(VLOOKUP(A1399,[2]库存报告使用数据处理!$A:$G,7,0),0)</f>
        <v>19.0514285714286</v>
      </c>
      <c r="I1399">
        <f>IFERROR(VLOOKUP(A1399,[5]数据处理!$A:$B,2,0),0)</f>
        <v>0</v>
      </c>
      <c r="J1399" s="30">
        <f>IFERROR(VLOOKUP(A1399,[5]数据处理!$A:$D,4,0),0)</f>
        <v>0</v>
      </c>
      <c r="K1399" s="30">
        <f>IFERROR(VLOOKUP(A1399,[5]数据处理!$A:$E,5,0),0)</f>
        <v>0</v>
      </c>
      <c r="L1399" s="30">
        <f>IFERROR(VLOOKUP(A1399,[5]数据处理!$A:$G,7,0),0)</f>
        <v>0</v>
      </c>
      <c r="M1399">
        <f t="shared" si="358"/>
        <v>0</v>
      </c>
      <c r="N1399">
        <f>IFERROR(VLOOKUP(A1399,[5]数据处理!$A:$C,3,0),0)</f>
        <v>0</v>
      </c>
      <c r="O1399">
        <f>IFERROR(VLOOKUP($A1399,[5]数据处理!$A:$N,14,0),0)</f>
        <v>0</v>
      </c>
      <c r="P1399">
        <f>IFERROR(VLOOKUP($A1399,[3]库存报告使用数据!$A$1:$B$65536,2,0),"")</f>
        <v>1938</v>
      </c>
      <c r="Q1399">
        <f>IFERROR(VLOOKUP($A1399,[3]库存报告使用数据!$A$1:$E$65536,5,0),"")</f>
        <v>2936</v>
      </c>
      <c r="R1399">
        <f>IFERROR(VLOOKUP($A1399,[3]库存报告使用数据!$A$1:$H$65536,8,0),"")</f>
        <v>9204</v>
      </c>
      <c r="S1399">
        <f>IFERROR(VLOOKUP($A1399,[3]库存报告使用数据!$A$1:$K$65536,11,0),"")</f>
        <v>10945</v>
      </c>
      <c r="T1399">
        <f>IFERROR(VLOOKUP($A1399,[3]库存报告使用数据!$A$1:$C$65536,3,0),"")</f>
        <v>8</v>
      </c>
      <c r="U1399">
        <f>IFERROR(VLOOKUP($A1399,[3]库存报告使用数据!$A$1:$F$65536,6,0),"")</f>
        <v>25</v>
      </c>
      <c r="V1399">
        <f>IFERROR(VLOOKUP($A1399,[3]库存报告使用数据!$A$1:$I$65536,9,0),"")</f>
        <v>33</v>
      </c>
      <c r="W1399">
        <f>IFERROR(VLOOKUP($A1399,[3]库存报告使用数据!$A$1:$L$65536,12,0),"")</f>
        <v>36</v>
      </c>
      <c r="X1399" s="20">
        <f t="shared" si="359"/>
        <v>0.00412796697626419</v>
      </c>
      <c r="Y1399" s="20">
        <f t="shared" si="360"/>
        <v>0.0085149863760218</v>
      </c>
      <c r="Z1399" s="20">
        <f t="shared" si="361"/>
        <v>0.00358539765319426</v>
      </c>
      <c r="AA1399" s="20">
        <f t="shared" si="362"/>
        <v>0.00328917313841937</v>
      </c>
      <c r="AB1399">
        <f>IFERROR(VLOOKUP($A1399,[3]库存报告使用数据!$A$1:$D$65536,4,0),"")</f>
        <v>1.92</v>
      </c>
      <c r="AC1399">
        <f>IFERROR(VLOOKUP($A1399,[3]库存报告使用数据!$A$1:$G$65536,7,0),"")</f>
        <v>5.32</v>
      </c>
      <c r="AD1399">
        <f>IFERROR(VLOOKUP($A1399,[3]库存报告使用数据!$A$1:$J$65536,10,0),"")</f>
        <v>6.69</v>
      </c>
      <c r="AE1399">
        <f>IFERROR(VLOOKUP($A1399,[3]库存报告使用数据!$A$1:$M$65536,13,0),"")</f>
        <v>6.66</v>
      </c>
      <c r="AF1399" s="20">
        <f t="shared" si="363"/>
        <v>0.0503899220155968</v>
      </c>
      <c r="AG1399" s="20">
        <f t="shared" si="364"/>
        <v>0.139622075584883</v>
      </c>
      <c r="AH1399" s="20">
        <f t="shared" si="365"/>
        <v>0.175577384523095</v>
      </c>
      <c r="AI1399" s="20">
        <f t="shared" si="366"/>
        <v>0.349580083983203</v>
      </c>
      <c r="AJ1399">
        <f>IFERROR(VLOOKUP($B1399,[4]库存报告使用数据!$A$1:$B$65536,2,0),0)</f>
        <v>9</v>
      </c>
      <c r="AK1399">
        <f>IFERROR(VLOOKUP($B1399,[4]库存报告使用数据!$A$1:$C$65536,3,0),)</f>
        <v>29</v>
      </c>
      <c r="AL1399">
        <f>IFERROR(VLOOKUP($B1399,[4]库存报告使用数据!$A$1:$D$65536,4,0),)</f>
        <v>14</v>
      </c>
      <c r="AM1399">
        <f>IFERROR(VLOOKUP($B1399,[4]库存报告使用数据!$A$1:$E$65536,5,0),)</f>
        <v>31</v>
      </c>
      <c r="AN1399" s="20">
        <f t="shared" si="367"/>
        <v>0.222222222222222</v>
      </c>
      <c r="AO1399" s="20">
        <f t="shared" si="368"/>
        <v>0.0689655172413793</v>
      </c>
      <c r="AP1399" s="20">
        <f t="shared" si="369"/>
        <v>0.142857142857143</v>
      </c>
      <c r="AQ1399" s="20">
        <f t="shared" si="370"/>
        <v>0.032258064516129</v>
      </c>
      <c r="AR1399" s="32">
        <f t="shared" si="371"/>
        <v>0.285714285714286</v>
      </c>
      <c r="AS1399" s="32">
        <f t="shared" si="372"/>
        <v>17.1428571428571</v>
      </c>
      <c r="AT1399" s="32">
        <f t="shared" si="373"/>
        <v>-17.1428571428571</v>
      </c>
      <c r="AU1399" s="28">
        <f t="shared" si="374"/>
        <v>0</v>
      </c>
      <c r="AV1399" s="34">
        <f>IFERROR(时间!$B$4+AU1399,"上周无销量")</f>
        <v>43283</v>
      </c>
    </row>
    <row r="1400" spans="1:48">
      <c r="A1400" s="18" t="s">
        <v>1445</v>
      </c>
      <c r="B1400" t="str">
        <f>VLOOKUP(A1400,'[1]sku-asin（子）'!$A:$B,2,0)</f>
        <v>B0788LHPGK</v>
      </c>
      <c r="C1400" t="str">
        <f>VLOOKUP(A1400,'[1]子sku-父sku'!$A:$B,2,0)</f>
        <v>WQS-BN-1503</v>
      </c>
      <c r="D1400" s="28">
        <f>IFERROR(VLOOKUP(A1400,[2]库存报告使用数据处理!$A:$C,3,0),0)</f>
        <v>0</v>
      </c>
      <c r="E1400" s="28">
        <f>IFERROR(VLOOKUP(A1400,[2]库存报告使用数据处理!$A:$D,4,0),0)</f>
        <v>1</v>
      </c>
      <c r="F1400" s="28">
        <f>IFERROR(VLOOKUP(A1400,[2]库存报告使用数据处理!$A:$E,5,0),0)</f>
        <v>1</v>
      </c>
      <c r="G1400" s="28">
        <f>IFERROR(VLOOKUP(A1400,[2]库存报告使用数据处理!$A:$F,6,0),0)</f>
        <v>1</v>
      </c>
      <c r="H1400" s="29">
        <f>IFERROR(VLOOKUP(A1400,[2]库存报告使用数据处理!$A:$G,7,0),0)</f>
        <v>20.9266666666667</v>
      </c>
      <c r="I1400">
        <f>IFERROR(VLOOKUP(A1400,[5]数据处理!$A:$B,2,0),0)</f>
        <v>5</v>
      </c>
      <c r="J1400" s="30">
        <f>IFERROR(VLOOKUP(A1400,[5]数据处理!$A:$D,4,0),0)</f>
        <v>0</v>
      </c>
      <c r="K1400" s="30">
        <f>IFERROR(VLOOKUP(A1400,[5]数据处理!$A:$E,5,0),0)</f>
        <v>0</v>
      </c>
      <c r="L1400" s="30">
        <f>IFERROR(VLOOKUP(A1400,[5]数据处理!$A:$G,7,0),0)</f>
        <v>0</v>
      </c>
      <c r="M1400">
        <f t="shared" si="358"/>
        <v>5</v>
      </c>
      <c r="N1400">
        <f>IFERROR(VLOOKUP(A1400,[5]数据处理!$A:$C,3,0),0)</f>
        <v>0</v>
      </c>
      <c r="O1400">
        <f>IFERROR(VLOOKUP($A1400,[5]数据处理!$A:$N,14,0),0)</f>
        <v>0</v>
      </c>
      <c r="P1400">
        <f>IFERROR(VLOOKUP($A1400,[3]库存报告使用数据!$A$1:$B$65536,2,0),"")</f>
        <v>2885</v>
      </c>
      <c r="Q1400">
        <f>IFERROR(VLOOKUP($A1400,[3]库存报告使用数据!$A$1:$E$65536,5,0),"")</f>
        <v>3409</v>
      </c>
      <c r="R1400">
        <f>IFERROR(VLOOKUP($A1400,[3]库存报告使用数据!$A$1:$H$65536,8,0),"")</f>
        <v>1215</v>
      </c>
      <c r="S1400">
        <f>IFERROR(VLOOKUP($A1400,[3]库存报告使用数据!$A$1:$K$65536,11,0),"")</f>
        <v>795</v>
      </c>
      <c r="T1400">
        <f>IFERROR(VLOOKUP($A1400,[3]库存报告使用数据!$A$1:$C$65536,3,0),"")</f>
        <v>9</v>
      </c>
      <c r="U1400">
        <f>IFERROR(VLOOKUP($A1400,[3]库存报告使用数据!$A$1:$F$65536,6,0),"")</f>
        <v>15</v>
      </c>
      <c r="V1400">
        <f>IFERROR(VLOOKUP($A1400,[3]库存报告使用数据!$A$1:$I$65536,9,0),"")</f>
        <v>12</v>
      </c>
      <c r="W1400">
        <f>IFERROR(VLOOKUP($A1400,[3]库存报告使用数据!$A$1:$L$65536,12,0),"")</f>
        <v>14</v>
      </c>
      <c r="X1400" s="20">
        <f t="shared" si="359"/>
        <v>0.00311958405545927</v>
      </c>
      <c r="Y1400" s="20">
        <f t="shared" si="360"/>
        <v>0.00440011733646231</v>
      </c>
      <c r="Z1400" s="20">
        <f t="shared" si="361"/>
        <v>0.00987654320987654</v>
      </c>
      <c r="AA1400" s="20">
        <f t="shared" si="362"/>
        <v>0.0176100628930818</v>
      </c>
      <c r="AB1400">
        <f>IFERROR(VLOOKUP($A1400,[3]库存报告使用数据!$A$1:$D$65536,4,0),"")</f>
        <v>2.02</v>
      </c>
      <c r="AC1400">
        <f>IFERROR(VLOOKUP($A1400,[3]库存报告使用数据!$A$1:$G$65536,7,0),"")</f>
        <v>2.55</v>
      </c>
      <c r="AD1400">
        <f>IFERROR(VLOOKUP($A1400,[3]库存报告使用数据!$A$1:$J$65536,10,0),"")</f>
        <v>3.04</v>
      </c>
      <c r="AE1400">
        <f>IFERROR(VLOOKUP($A1400,[3]库存报告使用数据!$A$1:$M$65536,13,0),"")</f>
        <v>5.06</v>
      </c>
      <c r="AF1400" s="20" t="str">
        <f t="shared" si="363"/>
        <v>无销售广告费为2.02</v>
      </c>
      <c r="AG1400" s="20">
        <f t="shared" si="364"/>
        <v>0.121854093660401</v>
      </c>
      <c r="AH1400" s="20">
        <f t="shared" si="365"/>
        <v>0.145269194010831</v>
      </c>
      <c r="AI1400" s="20">
        <f t="shared" si="366"/>
        <v>0.241796750557502</v>
      </c>
      <c r="AJ1400">
        <f>IFERROR(VLOOKUP($B1400,[4]库存报告使用数据!$A$1:$B$65536,2,0),0)</f>
        <v>17</v>
      </c>
      <c r="AK1400">
        <f>IFERROR(VLOOKUP($B1400,[4]库存报告使用数据!$A$1:$C$65536,3,0),)</f>
        <v>14</v>
      </c>
      <c r="AL1400">
        <f>IFERROR(VLOOKUP($B1400,[4]库存报告使用数据!$A$1:$D$65536,4,0),)</f>
        <v>9</v>
      </c>
      <c r="AM1400">
        <f>IFERROR(VLOOKUP($B1400,[4]库存报告使用数据!$A$1:$E$65536,5,0),)</f>
        <v>32</v>
      </c>
      <c r="AN1400" s="20">
        <f t="shared" si="367"/>
        <v>0</v>
      </c>
      <c r="AO1400" s="20">
        <f t="shared" si="368"/>
        <v>0.0714285714285714</v>
      </c>
      <c r="AP1400" s="20">
        <f t="shared" si="369"/>
        <v>0.111111111111111</v>
      </c>
      <c r="AQ1400" s="20">
        <f t="shared" si="370"/>
        <v>0.03125</v>
      </c>
      <c r="AR1400" s="32">
        <f t="shared" si="371"/>
        <v>0</v>
      </c>
      <c r="AS1400" s="32">
        <f t="shared" si="372"/>
        <v>0</v>
      </c>
      <c r="AT1400" s="32">
        <f t="shared" si="373"/>
        <v>5</v>
      </c>
      <c r="AU1400" s="28" t="str">
        <f t="shared" si="374"/>
        <v>库存为5</v>
      </c>
      <c r="AV1400" s="34" t="str">
        <f>IFERROR(时间!$B$4+AU1400,"上周无销量")</f>
        <v>上周无销量</v>
      </c>
    </row>
    <row r="1401" spans="1:48">
      <c r="A1401" s="18" t="s">
        <v>1446</v>
      </c>
      <c r="B1401" t="str">
        <f>VLOOKUP(A1401,'[1]sku-asin（子）'!$A:$B,2,0)</f>
        <v>B071DSZCNC</v>
      </c>
      <c r="C1401" t="str">
        <f>VLOOKUP(A1401,'[1]子sku-父sku'!$A:$B,2,0)</f>
        <v>WQS-BS-BN1504</v>
      </c>
      <c r="D1401" s="28">
        <f>IFERROR(VLOOKUP(A1401,[2]库存报告使用数据处理!$A:$C,3,0),0)</f>
        <v>0</v>
      </c>
      <c r="E1401" s="28">
        <f>IFERROR(VLOOKUP(A1401,[2]库存报告使用数据处理!$A:$D,4,0),0)</f>
        <v>0</v>
      </c>
      <c r="F1401" s="28">
        <f>IFERROR(VLOOKUP(A1401,[2]库存报告使用数据处理!$A:$E,5,0),0)</f>
        <v>0</v>
      </c>
      <c r="G1401" s="28">
        <f>IFERROR(VLOOKUP(A1401,[2]库存报告使用数据处理!$A:$F,6,0),0)</f>
        <v>0</v>
      </c>
      <c r="H1401" s="29">
        <f>IFERROR(VLOOKUP(A1401,[2]库存报告使用数据处理!$A:$G,7,0),0)</f>
        <v>0</v>
      </c>
      <c r="I1401">
        <f>IFERROR(VLOOKUP(A1401,[5]数据处理!$A:$B,2,0),0)</f>
        <v>0</v>
      </c>
      <c r="J1401" s="30">
        <f>IFERROR(VLOOKUP(A1401,[5]数据处理!$A:$D,4,0),0)</f>
        <v>0</v>
      </c>
      <c r="K1401" s="30">
        <f>IFERROR(VLOOKUP(A1401,[5]数据处理!$A:$E,5,0),0)</f>
        <v>0</v>
      </c>
      <c r="L1401" s="30">
        <f>IFERROR(VLOOKUP(A1401,[5]数据处理!$A:$G,7,0),0)</f>
        <v>0</v>
      </c>
      <c r="M1401">
        <f t="shared" si="358"/>
        <v>0</v>
      </c>
      <c r="N1401">
        <f>IFERROR(VLOOKUP(A1401,[5]数据处理!$A:$C,3,0),0)</f>
        <v>0</v>
      </c>
      <c r="O1401">
        <f>IFERROR(VLOOKUP($A1401,[5]数据处理!$A:$N,14,0),0)</f>
        <v>0</v>
      </c>
      <c r="P1401" t="str">
        <f>IFERROR(VLOOKUP($A1401,[3]库存报告使用数据!$A$1:$B$65536,2,0),"")</f>
        <v/>
      </c>
      <c r="Q1401" t="str">
        <f>IFERROR(VLOOKUP($A1401,[3]库存报告使用数据!$A$1:$E$65536,5,0),"")</f>
        <v/>
      </c>
      <c r="R1401" t="str">
        <f>IFERROR(VLOOKUP($A1401,[3]库存报告使用数据!$A$1:$H$65536,8,0),"")</f>
        <v/>
      </c>
      <c r="S1401" t="str">
        <f>IFERROR(VLOOKUP($A1401,[3]库存报告使用数据!$A$1:$K$65536,11,0),"")</f>
        <v/>
      </c>
      <c r="T1401" t="str">
        <f>IFERROR(VLOOKUP($A1401,[3]库存报告使用数据!$A$1:$C$65536,3,0),"")</f>
        <v/>
      </c>
      <c r="U1401" t="str">
        <f>IFERROR(VLOOKUP($A1401,[3]库存报告使用数据!$A$1:$F$65536,6,0),"")</f>
        <v/>
      </c>
      <c r="V1401" t="str">
        <f>IFERROR(VLOOKUP($A1401,[3]库存报告使用数据!$A$1:$I$65536,9,0),"")</f>
        <v/>
      </c>
      <c r="W1401" t="str">
        <f>IFERROR(VLOOKUP($A1401,[3]库存报告使用数据!$A$1:$L$65536,12,0),"")</f>
        <v/>
      </c>
      <c r="X1401" s="20" t="str">
        <f t="shared" si="359"/>
        <v/>
      </c>
      <c r="Y1401" s="20" t="str">
        <f t="shared" si="360"/>
        <v/>
      </c>
      <c r="Z1401" s="20" t="str">
        <f t="shared" si="361"/>
        <v/>
      </c>
      <c r="AA1401" s="20" t="str">
        <f t="shared" si="362"/>
        <v/>
      </c>
      <c r="AB1401" t="str">
        <f>IFERROR(VLOOKUP($A1401,[3]库存报告使用数据!$A$1:$D$65536,4,0),"")</f>
        <v/>
      </c>
      <c r="AC1401" t="str">
        <f>IFERROR(VLOOKUP($A1401,[3]库存报告使用数据!$A$1:$G$65536,7,0),"")</f>
        <v/>
      </c>
      <c r="AD1401" t="str">
        <f>IFERROR(VLOOKUP($A1401,[3]库存报告使用数据!$A$1:$J$65536,10,0),"")</f>
        <v/>
      </c>
      <c r="AE1401" t="str">
        <f>IFERROR(VLOOKUP($A1401,[3]库存报告使用数据!$A$1:$M$65536,13,0),"")</f>
        <v/>
      </c>
      <c r="AF1401" s="20" t="str">
        <f t="shared" si="363"/>
        <v/>
      </c>
      <c r="AG1401" s="20" t="str">
        <f t="shared" si="364"/>
        <v/>
      </c>
      <c r="AH1401" s="20" t="str">
        <f t="shared" si="365"/>
        <v/>
      </c>
      <c r="AI1401" s="20" t="str">
        <f t="shared" si="366"/>
        <v/>
      </c>
      <c r="AJ1401">
        <f>IFERROR(VLOOKUP($B1401,[4]库存报告使用数据!$A$1:$B$65536,2,0),0)</f>
        <v>0</v>
      </c>
      <c r="AK1401">
        <f>IFERROR(VLOOKUP($B1401,[4]库存报告使用数据!$A$1:$C$65536,3,0),)</f>
        <v>0</v>
      </c>
      <c r="AL1401">
        <f>IFERROR(VLOOKUP($B1401,[4]库存报告使用数据!$A$1:$D$65536,4,0),)</f>
        <v>0</v>
      </c>
      <c r="AM1401">
        <f>IFERROR(VLOOKUP($B1401,[4]库存报告使用数据!$A$1:$E$65536,5,0),)</f>
        <v>0</v>
      </c>
      <c r="AN1401" s="20" t="str">
        <f t="shared" si="367"/>
        <v/>
      </c>
      <c r="AO1401" s="20" t="str">
        <f t="shared" si="368"/>
        <v/>
      </c>
      <c r="AP1401" s="20" t="str">
        <f t="shared" si="369"/>
        <v/>
      </c>
      <c r="AQ1401" s="20" t="str">
        <f t="shared" si="370"/>
        <v/>
      </c>
      <c r="AR1401" s="32">
        <f t="shared" si="371"/>
        <v>0</v>
      </c>
      <c r="AS1401" s="32">
        <f t="shared" si="372"/>
        <v>0</v>
      </c>
      <c r="AT1401" s="32">
        <f t="shared" si="373"/>
        <v>0</v>
      </c>
      <c r="AU1401" s="28" t="str">
        <f t="shared" si="374"/>
        <v>库存为0</v>
      </c>
      <c r="AV1401" s="34" t="str">
        <f>IFERROR(时间!$B$4+AU1401,"上周无销量")</f>
        <v>上周无销量</v>
      </c>
    </row>
    <row r="1402" spans="1:48">
      <c r="A1402" s="18" t="s">
        <v>1447</v>
      </c>
      <c r="B1402" t="str">
        <f>VLOOKUP(A1402,'[1]sku-asin（子）'!$A:$B,2,0)</f>
        <v>B071NLH6SF</v>
      </c>
      <c r="C1402" t="str">
        <f>VLOOKUP(A1402,'[1]子sku-父sku'!$A:$B,2,0)</f>
        <v>WQS-BS-BN1504</v>
      </c>
      <c r="D1402" s="28">
        <f>IFERROR(VLOOKUP(A1402,[2]库存报告使用数据处理!$A:$C,3,0),0)</f>
        <v>0</v>
      </c>
      <c r="E1402" s="28">
        <f>IFERROR(VLOOKUP(A1402,[2]库存报告使用数据处理!$A:$D,4,0),0)</f>
        <v>0</v>
      </c>
      <c r="F1402" s="28">
        <f>IFERROR(VLOOKUP(A1402,[2]库存报告使用数据处理!$A:$E,5,0),0)</f>
        <v>3</v>
      </c>
      <c r="G1402" s="28">
        <f>IFERROR(VLOOKUP(A1402,[2]库存报告使用数据处理!$A:$F,6,0),0)</f>
        <v>0</v>
      </c>
      <c r="H1402" s="29">
        <f>IFERROR(VLOOKUP(A1402,[2]库存报告使用数据处理!$A:$G,7,0),0)</f>
        <v>9.86333333333333</v>
      </c>
      <c r="I1402">
        <f>IFERROR(VLOOKUP(A1402,[5]数据处理!$A:$B,2,0),0)</f>
        <v>0</v>
      </c>
      <c r="J1402" s="30">
        <f>IFERROR(VLOOKUP(A1402,[5]数据处理!$A:$D,4,0),0)</f>
        <v>0</v>
      </c>
      <c r="K1402" s="30">
        <f>IFERROR(VLOOKUP(A1402,[5]数据处理!$A:$E,5,0),0)</f>
        <v>0</v>
      </c>
      <c r="L1402" s="30">
        <f>IFERROR(VLOOKUP(A1402,[5]数据处理!$A:$G,7,0),0)</f>
        <v>0</v>
      </c>
      <c r="M1402">
        <f t="shared" si="358"/>
        <v>0</v>
      </c>
      <c r="N1402">
        <f>IFERROR(VLOOKUP(A1402,[5]数据处理!$A:$C,3,0),0)</f>
        <v>0</v>
      </c>
      <c r="O1402">
        <f>IFERROR(VLOOKUP($A1402,[5]数据处理!$A:$N,14,0),0)</f>
        <v>0</v>
      </c>
      <c r="P1402">
        <f>IFERROR(VLOOKUP($A1402,[3]库存报告使用数据!$A$1:$B$65536,2,0),"")</f>
        <v>0</v>
      </c>
      <c r="Q1402">
        <f>IFERROR(VLOOKUP($A1402,[3]库存报告使用数据!$A$1:$E$65536,5,0),"")</f>
        <v>0</v>
      </c>
      <c r="R1402">
        <f>IFERROR(VLOOKUP($A1402,[3]库存报告使用数据!$A$1:$H$65536,8,0),"")</f>
        <v>567</v>
      </c>
      <c r="S1402">
        <f>IFERROR(VLOOKUP($A1402,[3]库存报告使用数据!$A$1:$K$65536,11,0),"")</f>
        <v>341</v>
      </c>
      <c r="T1402">
        <f>IFERROR(VLOOKUP($A1402,[3]库存报告使用数据!$A$1:$C$65536,3,0),"")</f>
        <v>0</v>
      </c>
      <c r="U1402">
        <f>IFERROR(VLOOKUP($A1402,[3]库存报告使用数据!$A$1:$F$65536,6,0),"")</f>
        <v>0</v>
      </c>
      <c r="V1402">
        <f>IFERROR(VLOOKUP($A1402,[3]库存报告使用数据!$A$1:$I$65536,9,0),"")</f>
        <v>0</v>
      </c>
      <c r="W1402">
        <f>IFERROR(VLOOKUP($A1402,[3]库存报告使用数据!$A$1:$L$65536,12,0),"")</f>
        <v>1</v>
      </c>
      <c r="X1402" s="20" t="str">
        <f t="shared" si="359"/>
        <v/>
      </c>
      <c r="Y1402" s="20" t="str">
        <f t="shared" si="360"/>
        <v/>
      </c>
      <c r="Z1402" s="20">
        <f t="shared" si="361"/>
        <v>0</v>
      </c>
      <c r="AA1402" s="20">
        <f t="shared" si="362"/>
        <v>0.00293255131964809</v>
      </c>
      <c r="AB1402">
        <f>IFERROR(VLOOKUP($A1402,[3]库存报告使用数据!$A$1:$D$65536,4,0),"")</f>
        <v>0</v>
      </c>
      <c r="AC1402">
        <f>IFERROR(VLOOKUP($A1402,[3]库存报告使用数据!$A$1:$G$65536,7,0),"")</f>
        <v>0</v>
      </c>
      <c r="AD1402">
        <f>IFERROR(VLOOKUP($A1402,[3]库存报告使用数据!$A$1:$J$65536,10,0),"")</f>
        <v>0</v>
      </c>
      <c r="AE1402">
        <f>IFERROR(VLOOKUP($A1402,[3]库存报告使用数据!$A$1:$M$65536,13,0),"")</f>
        <v>0.16</v>
      </c>
      <c r="AF1402" s="20" t="str">
        <f t="shared" si="363"/>
        <v/>
      </c>
      <c r="AG1402" s="20" t="str">
        <f t="shared" si="364"/>
        <v/>
      </c>
      <c r="AH1402" s="20" t="str">
        <f t="shared" si="365"/>
        <v/>
      </c>
      <c r="AI1402" s="20" t="str">
        <f t="shared" si="366"/>
        <v>无销售广告费为0.16</v>
      </c>
      <c r="AJ1402">
        <f>IFERROR(VLOOKUP($B1402,[4]库存报告使用数据!$A$1:$B$65536,2,0),0)</f>
        <v>0</v>
      </c>
      <c r="AK1402">
        <f>IFERROR(VLOOKUP($B1402,[4]库存报告使用数据!$A$1:$C$65536,3,0),)</f>
        <v>0</v>
      </c>
      <c r="AL1402">
        <f>IFERROR(VLOOKUP($B1402,[4]库存报告使用数据!$A$1:$D$65536,4,0),)</f>
        <v>3</v>
      </c>
      <c r="AM1402">
        <f>IFERROR(VLOOKUP($B1402,[4]库存报告使用数据!$A$1:$E$65536,5,0),)</f>
        <v>9</v>
      </c>
      <c r="AN1402" s="20" t="str">
        <f t="shared" si="367"/>
        <v/>
      </c>
      <c r="AO1402" s="20" t="str">
        <f t="shared" si="368"/>
        <v/>
      </c>
      <c r="AP1402" s="20">
        <f t="shared" si="369"/>
        <v>1</v>
      </c>
      <c r="AQ1402" s="20">
        <f t="shared" si="370"/>
        <v>0</v>
      </c>
      <c r="AR1402" s="32">
        <f t="shared" si="371"/>
        <v>0</v>
      </c>
      <c r="AS1402" s="32">
        <f t="shared" si="372"/>
        <v>0</v>
      </c>
      <c r="AT1402" s="32">
        <f t="shared" si="373"/>
        <v>0</v>
      </c>
      <c r="AU1402" s="28" t="str">
        <f t="shared" si="374"/>
        <v>库存为0</v>
      </c>
      <c r="AV1402" s="34" t="str">
        <f>IFERROR(时间!$B$4+AU1402,"上周无销量")</f>
        <v>上周无销量</v>
      </c>
    </row>
    <row r="1403" spans="1:48">
      <c r="A1403" s="18" t="s">
        <v>1448</v>
      </c>
      <c r="B1403" t="str">
        <f>VLOOKUP(A1403,'[1]sku-asin（子）'!$A:$B,2,0)</f>
        <v>B071HDW1TB</v>
      </c>
      <c r="C1403" t="str">
        <f>VLOOKUP(A1403,'[1]子sku-父sku'!$A:$B,2,0)</f>
        <v>WQS-BS-BN1504</v>
      </c>
      <c r="D1403" s="28">
        <f>IFERROR(VLOOKUP(A1403,[2]库存报告使用数据处理!$A:$C,3,0),0)</f>
        <v>0</v>
      </c>
      <c r="E1403" s="28">
        <f>IFERROR(VLOOKUP(A1403,[2]库存报告使用数据处理!$A:$D,4,0),0)</f>
        <v>1</v>
      </c>
      <c r="F1403" s="28">
        <f>IFERROR(VLOOKUP(A1403,[2]库存报告使用数据处理!$A:$E,5,0),0)</f>
        <v>0</v>
      </c>
      <c r="G1403" s="28">
        <f>IFERROR(VLOOKUP(A1403,[2]库存报告使用数据处理!$A:$F,6,0),0)</f>
        <v>0</v>
      </c>
      <c r="H1403" s="29">
        <f>IFERROR(VLOOKUP(A1403,[2]库存报告使用数据处理!$A:$G,7,0),0)</f>
        <v>6.8</v>
      </c>
      <c r="I1403">
        <f>IFERROR(VLOOKUP(A1403,[5]数据处理!$A:$B,2,0),0)</f>
        <v>0</v>
      </c>
      <c r="J1403" s="30">
        <f>IFERROR(VLOOKUP(A1403,[5]数据处理!$A:$D,4,0),0)</f>
        <v>0</v>
      </c>
      <c r="K1403" s="30">
        <f>IFERROR(VLOOKUP(A1403,[5]数据处理!$A:$E,5,0),0)</f>
        <v>0</v>
      </c>
      <c r="L1403" s="30">
        <f>IFERROR(VLOOKUP(A1403,[5]数据处理!$A:$G,7,0),0)</f>
        <v>0</v>
      </c>
      <c r="M1403">
        <f t="shared" si="358"/>
        <v>0</v>
      </c>
      <c r="N1403">
        <f>IFERROR(VLOOKUP(A1403,[5]数据处理!$A:$C,3,0),0)</f>
        <v>0</v>
      </c>
      <c r="O1403">
        <f>IFERROR(VLOOKUP($A1403,[5]数据处理!$A:$N,14,0),0)</f>
        <v>0</v>
      </c>
      <c r="P1403">
        <f>IFERROR(VLOOKUP($A1403,[3]库存报告使用数据!$A$1:$B$65536,2,0),"")</f>
        <v>30</v>
      </c>
      <c r="Q1403">
        <f>IFERROR(VLOOKUP($A1403,[3]库存报告使用数据!$A$1:$E$65536,5,0),"")</f>
        <v>1304</v>
      </c>
      <c r="R1403">
        <f>IFERROR(VLOOKUP($A1403,[3]库存报告使用数据!$A$1:$H$65536,8,0),"")</f>
        <v>507</v>
      </c>
      <c r="S1403">
        <f>IFERROR(VLOOKUP($A1403,[3]库存报告使用数据!$A$1:$K$65536,11,0),"")</f>
        <v>469</v>
      </c>
      <c r="T1403">
        <f>IFERROR(VLOOKUP($A1403,[3]库存报告使用数据!$A$1:$C$65536,3,0),"")</f>
        <v>2</v>
      </c>
      <c r="U1403">
        <f>IFERROR(VLOOKUP($A1403,[3]库存报告使用数据!$A$1:$F$65536,6,0),"")</f>
        <v>4</v>
      </c>
      <c r="V1403">
        <f>IFERROR(VLOOKUP($A1403,[3]库存报告使用数据!$A$1:$I$65536,9,0),"")</f>
        <v>2</v>
      </c>
      <c r="W1403">
        <f>IFERROR(VLOOKUP($A1403,[3]库存报告使用数据!$A$1:$L$65536,12,0),"")</f>
        <v>2</v>
      </c>
      <c r="X1403" s="20">
        <f t="shared" si="359"/>
        <v>0.0666666666666667</v>
      </c>
      <c r="Y1403" s="20">
        <f t="shared" si="360"/>
        <v>0.00306748466257669</v>
      </c>
      <c r="Z1403" s="20">
        <f t="shared" si="361"/>
        <v>0.00394477317554241</v>
      </c>
      <c r="AA1403" s="20">
        <f t="shared" si="362"/>
        <v>0.00426439232409382</v>
      </c>
      <c r="AB1403">
        <f>IFERROR(VLOOKUP($A1403,[3]库存报告使用数据!$A$1:$D$65536,4,0),"")</f>
        <v>0.29</v>
      </c>
      <c r="AC1403">
        <f>IFERROR(VLOOKUP($A1403,[3]库存报告使用数据!$A$1:$G$65536,7,0),"")</f>
        <v>0.72</v>
      </c>
      <c r="AD1403">
        <f>IFERROR(VLOOKUP($A1403,[3]库存报告使用数据!$A$1:$J$65536,10,0),"")</f>
        <v>0.44</v>
      </c>
      <c r="AE1403">
        <f>IFERROR(VLOOKUP($A1403,[3]库存报告使用数据!$A$1:$M$65536,13,0),"")</f>
        <v>0.36</v>
      </c>
      <c r="AF1403" s="20" t="str">
        <f t="shared" si="363"/>
        <v>无销售广告费为0.29</v>
      </c>
      <c r="AG1403" s="20">
        <f t="shared" si="364"/>
        <v>0.105882352941176</v>
      </c>
      <c r="AH1403" s="20" t="str">
        <f t="shared" si="365"/>
        <v>无销售广告费为0.44</v>
      </c>
      <c r="AI1403" s="20" t="str">
        <f t="shared" si="366"/>
        <v>无销售广告费为0.36</v>
      </c>
      <c r="AJ1403">
        <f>IFERROR(VLOOKUP($B1403,[4]库存报告使用数据!$A$1:$B$65536,2,0),0)</f>
        <v>0</v>
      </c>
      <c r="AK1403">
        <f>IFERROR(VLOOKUP($B1403,[4]库存报告使用数据!$A$1:$C$65536,3,0),)</f>
        <v>2</v>
      </c>
      <c r="AL1403">
        <f>IFERROR(VLOOKUP($B1403,[4]库存报告使用数据!$A$1:$D$65536,4,0),)</f>
        <v>4</v>
      </c>
      <c r="AM1403">
        <f>IFERROR(VLOOKUP($B1403,[4]库存报告使用数据!$A$1:$E$65536,5,0),)</f>
        <v>1</v>
      </c>
      <c r="AN1403" s="20" t="str">
        <f t="shared" si="367"/>
        <v/>
      </c>
      <c r="AO1403" s="20">
        <f t="shared" si="368"/>
        <v>0.5</v>
      </c>
      <c r="AP1403" s="20">
        <f t="shared" si="369"/>
        <v>0</v>
      </c>
      <c r="AQ1403" s="20">
        <f t="shared" si="370"/>
        <v>0</v>
      </c>
      <c r="AR1403" s="32">
        <f t="shared" si="371"/>
        <v>0</v>
      </c>
      <c r="AS1403" s="32">
        <f t="shared" si="372"/>
        <v>0</v>
      </c>
      <c r="AT1403" s="32">
        <f t="shared" si="373"/>
        <v>0</v>
      </c>
      <c r="AU1403" s="28" t="str">
        <f t="shared" si="374"/>
        <v>库存为0</v>
      </c>
      <c r="AV1403" s="34" t="str">
        <f>IFERROR(时间!$B$4+AU1403,"上周无销量")</f>
        <v>上周无销量</v>
      </c>
    </row>
    <row r="1404" spans="1:48">
      <c r="A1404" s="18" t="s">
        <v>1449</v>
      </c>
      <c r="B1404" t="str">
        <f>VLOOKUP(A1404,'[1]sku-asin（子）'!$A:$B,2,0)</f>
        <v>B0716HNHWJ</v>
      </c>
      <c r="C1404" t="str">
        <f>VLOOKUP(A1404,'[1]子sku-父sku'!$A:$B,2,0)</f>
        <v>WQS-BS-BN1504</v>
      </c>
      <c r="D1404" s="28">
        <f>IFERROR(VLOOKUP(A1404,[2]库存报告使用数据处理!$A:$C,3,0),0)</f>
        <v>0</v>
      </c>
      <c r="E1404" s="28">
        <f>IFERROR(VLOOKUP(A1404,[2]库存报告使用数据处理!$A:$D,4,0),0)</f>
        <v>0</v>
      </c>
      <c r="F1404" s="28">
        <f>IFERROR(VLOOKUP(A1404,[2]库存报告使用数据处理!$A:$E,5,0),0)</f>
        <v>0</v>
      </c>
      <c r="G1404" s="28">
        <f>IFERROR(VLOOKUP(A1404,[2]库存报告使用数据处理!$A:$F,6,0),0)</f>
        <v>1</v>
      </c>
      <c r="H1404" s="29">
        <f>IFERROR(VLOOKUP(A1404,[2]库存报告使用数据处理!$A:$G,7,0),0)</f>
        <v>6.8</v>
      </c>
      <c r="I1404">
        <f>IFERROR(VLOOKUP(A1404,[5]数据处理!$A:$B,2,0),0)</f>
        <v>0</v>
      </c>
      <c r="J1404" s="30">
        <f>IFERROR(VLOOKUP(A1404,[5]数据处理!$A:$D,4,0),0)</f>
        <v>0</v>
      </c>
      <c r="K1404" s="30">
        <f>IFERROR(VLOOKUP(A1404,[5]数据处理!$A:$E,5,0),0)</f>
        <v>0</v>
      </c>
      <c r="L1404" s="30">
        <f>IFERROR(VLOOKUP(A1404,[5]数据处理!$A:$G,7,0),0)</f>
        <v>0</v>
      </c>
      <c r="M1404">
        <f t="shared" si="358"/>
        <v>0</v>
      </c>
      <c r="N1404">
        <f>IFERROR(VLOOKUP(A1404,[5]数据处理!$A:$C,3,0),0)</f>
        <v>0</v>
      </c>
      <c r="O1404">
        <f>IFERROR(VLOOKUP($A1404,[5]数据处理!$A:$N,14,0),0)</f>
        <v>0</v>
      </c>
      <c r="P1404">
        <f>IFERROR(VLOOKUP($A1404,[3]库存报告使用数据!$A$1:$B$65536,2,0),"")</f>
        <v>0</v>
      </c>
      <c r="Q1404">
        <f>IFERROR(VLOOKUP($A1404,[3]库存报告使用数据!$A$1:$E$65536,5,0),"")</f>
        <v>0</v>
      </c>
      <c r="R1404">
        <f>IFERROR(VLOOKUP($A1404,[3]库存报告使用数据!$A$1:$H$65536,8,0),"")</f>
        <v>0</v>
      </c>
      <c r="S1404">
        <f>IFERROR(VLOOKUP($A1404,[3]库存报告使用数据!$A$1:$K$65536,11,0),"")</f>
        <v>281</v>
      </c>
      <c r="T1404">
        <f>IFERROR(VLOOKUP($A1404,[3]库存报告使用数据!$A$1:$C$65536,3,0),"")</f>
        <v>0</v>
      </c>
      <c r="U1404">
        <f>IFERROR(VLOOKUP($A1404,[3]库存报告使用数据!$A$1:$F$65536,6,0),"")</f>
        <v>0</v>
      </c>
      <c r="V1404">
        <f>IFERROR(VLOOKUP($A1404,[3]库存报告使用数据!$A$1:$I$65536,9,0),"")</f>
        <v>0</v>
      </c>
      <c r="W1404">
        <f>IFERROR(VLOOKUP($A1404,[3]库存报告使用数据!$A$1:$L$65536,12,0),"")</f>
        <v>1</v>
      </c>
      <c r="X1404" s="20" t="str">
        <f t="shared" si="359"/>
        <v/>
      </c>
      <c r="Y1404" s="20" t="str">
        <f t="shared" si="360"/>
        <v/>
      </c>
      <c r="Z1404" s="20" t="str">
        <f t="shared" si="361"/>
        <v/>
      </c>
      <c r="AA1404" s="20">
        <f t="shared" si="362"/>
        <v>0.00355871886120996</v>
      </c>
      <c r="AB1404">
        <f>IFERROR(VLOOKUP($A1404,[3]库存报告使用数据!$A$1:$D$65536,4,0),"")</f>
        <v>0</v>
      </c>
      <c r="AC1404">
        <f>IFERROR(VLOOKUP($A1404,[3]库存报告使用数据!$A$1:$G$65536,7,0),"")</f>
        <v>0</v>
      </c>
      <c r="AD1404">
        <f>IFERROR(VLOOKUP($A1404,[3]库存报告使用数据!$A$1:$J$65536,10,0),"")</f>
        <v>0</v>
      </c>
      <c r="AE1404">
        <f>IFERROR(VLOOKUP($A1404,[3]库存报告使用数据!$A$1:$M$65536,13,0),"")</f>
        <v>0.24</v>
      </c>
      <c r="AF1404" s="20" t="str">
        <f t="shared" si="363"/>
        <v/>
      </c>
      <c r="AG1404" s="20" t="str">
        <f t="shared" si="364"/>
        <v/>
      </c>
      <c r="AH1404" s="20" t="str">
        <f t="shared" si="365"/>
        <v/>
      </c>
      <c r="AI1404" s="20">
        <f t="shared" si="366"/>
        <v>0.0352941176470588</v>
      </c>
      <c r="AJ1404">
        <f>IFERROR(VLOOKUP($B1404,[4]库存报告使用数据!$A$1:$B$65536,2,0),0)</f>
        <v>0</v>
      </c>
      <c r="AK1404">
        <f>IFERROR(VLOOKUP($B1404,[4]库存报告使用数据!$A$1:$C$65536,3,0),)</f>
        <v>0</v>
      </c>
      <c r="AL1404">
        <f>IFERROR(VLOOKUP($B1404,[4]库存报告使用数据!$A$1:$D$65536,4,0),)</f>
        <v>0</v>
      </c>
      <c r="AM1404">
        <f>IFERROR(VLOOKUP($B1404,[4]库存报告使用数据!$A$1:$E$65536,5,0),)</f>
        <v>2</v>
      </c>
      <c r="AN1404" s="20" t="str">
        <f t="shared" si="367"/>
        <v/>
      </c>
      <c r="AO1404" s="20" t="str">
        <f t="shared" si="368"/>
        <v/>
      </c>
      <c r="AP1404" s="20" t="str">
        <f t="shared" si="369"/>
        <v/>
      </c>
      <c r="AQ1404" s="20">
        <f t="shared" si="370"/>
        <v>0.5</v>
      </c>
      <c r="AR1404" s="32">
        <f t="shared" si="371"/>
        <v>0</v>
      </c>
      <c r="AS1404" s="32">
        <f t="shared" si="372"/>
        <v>0</v>
      </c>
      <c r="AT1404" s="32">
        <f t="shared" si="373"/>
        <v>0</v>
      </c>
      <c r="AU1404" s="28" t="str">
        <f t="shared" si="374"/>
        <v>库存为0</v>
      </c>
      <c r="AV1404" s="34" t="str">
        <f>IFERROR(时间!$B$4+AU1404,"上周无销量")</f>
        <v>上周无销量</v>
      </c>
    </row>
    <row r="1405" spans="1:48">
      <c r="A1405" s="18" t="s">
        <v>1450</v>
      </c>
      <c r="B1405" t="str">
        <f>VLOOKUP(A1405,'[1]sku-asin（子）'!$A:$B,2,0)</f>
        <v>B071KZMSQN</v>
      </c>
      <c r="C1405" t="str">
        <f>VLOOKUP(A1405,'[1]子sku-父sku'!$A:$B,2,0)</f>
        <v>WQS-BS-BN1504</v>
      </c>
      <c r="D1405" s="28">
        <f>IFERROR(VLOOKUP(A1405,[2]库存报告使用数据处理!$A:$C,3,0),0)</f>
        <v>2</v>
      </c>
      <c r="E1405" s="28">
        <f>IFERROR(VLOOKUP(A1405,[2]库存报告使用数据处理!$A:$D,4,0),0)</f>
        <v>0</v>
      </c>
      <c r="F1405" s="28">
        <f>IFERROR(VLOOKUP(A1405,[2]库存报告使用数据处理!$A:$E,5,0),0)</f>
        <v>1</v>
      </c>
      <c r="G1405" s="28">
        <f>IFERROR(VLOOKUP(A1405,[2]库存报告使用数据处理!$A:$F,6,0),0)</f>
        <v>0</v>
      </c>
      <c r="H1405" s="29">
        <f>IFERROR(VLOOKUP(A1405,[2]库存报告使用数据处理!$A:$G,7,0),0)</f>
        <v>9.86333333333333</v>
      </c>
      <c r="I1405">
        <f>IFERROR(VLOOKUP(A1405,[5]数据处理!$A:$B,2,0),0)</f>
        <v>0</v>
      </c>
      <c r="J1405" s="30">
        <f>IFERROR(VLOOKUP(A1405,[5]数据处理!$A:$D,4,0),0)</f>
        <v>0</v>
      </c>
      <c r="K1405" s="30">
        <f>IFERROR(VLOOKUP(A1405,[5]数据处理!$A:$E,5,0),0)</f>
        <v>0</v>
      </c>
      <c r="L1405" s="30">
        <f>IFERROR(VLOOKUP(A1405,[5]数据处理!$A:$G,7,0),0)</f>
        <v>0</v>
      </c>
      <c r="M1405">
        <f t="shared" si="358"/>
        <v>0</v>
      </c>
      <c r="N1405">
        <f>IFERROR(VLOOKUP(A1405,[5]数据处理!$A:$C,3,0),0)</f>
        <v>0</v>
      </c>
      <c r="O1405">
        <f>IFERROR(VLOOKUP($A1405,[5]数据处理!$A:$N,14,0),0)</f>
        <v>2</v>
      </c>
      <c r="P1405">
        <f>IFERROR(VLOOKUP($A1405,[3]库存报告使用数据!$A$1:$B$65536,2,0),"")</f>
        <v>5701</v>
      </c>
      <c r="Q1405">
        <f>IFERROR(VLOOKUP($A1405,[3]库存报告使用数据!$A$1:$E$65536,5,0),"")</f>
        <v>3300</v>
      </c>
      <c r="R1405">
        <f>IFERROR(VLOOKUP($A1405,[3]库存报告使用数据!$A$1:$H$65536,8,0),"")</f>
        <v>711</v>
      </c>
      <c r="S1405">
        <f>IFERROR(VLOOKUP($A1405,[3]库存报告使用数据!$A$1:$K$65536,11,0),"")</f>
        <v>275</v>
      </c>
      <c r="T1405">
        <f>IFERROR(VLOOKUP($A1405,[3]库存报告使用数据!$A$1:$C$65536,3,0),"")</f>
        <v>9</v>
      </c>
      <c r="U1405">
        <f>IFERROR(VLOOKUP($A1405,[3]库存报告使用数据!$A$1:$F$65536,6,0),"")</f>
        <v>4</v>
      </c>
      <c r="V1405">
        <f>IFERROR(VLOOKUP($A1405,[3]库存报告使用数据!$A$1:$I$65536,9,0),"")</f>
        <v>2</v>
      </c>
      <c r="W1405">
        <f>IFERROR(VLOOKUP($A1405,[3]库存报告使用数据!$A$1:$L$65536,12,0),"")</f>
        <v>1</v>
      </c>
      <c r="X1405" s="20">
        <f t="shared" si="359"/>
        <v>0.00157867040870023</v>
      </c>
      <c r="Y1405" s="20">
        <f t="shared" si="360"/>
        <v>0.00121212121212121</v>
      </c>
      <c r="Z1405" s="20">
        <f t="shared" si="361"/>
        <v>0.00281293952180028</v>
      </c>
      <c r="AA1405" s="20">
        <f t="shared" si="362"/>
        <v>0.00363636363636364</v>
      </c>
      <c r="AB1405">
        <f>IFERROR(VLOOKUP($A1405,[3]库存报告使用数据!$A$1:$D$65536,4,0),"")</f>
        <v>1.61</v>
      </c>
      <c r="AC1405">
        <f>IFERROR(VLOOKUP($A1405,[3]库存报告使用数据!$A$1:$G$65536,7,0),"")</f>
        <v>0.59</v>
      </c>
      <c r="AD1405">
        <f>IFERROR(VLOOKUP($A1405,[3]库存报告使用数据!$A$1:$J$65536,10,0),"")</f>
        <v>0.34</v>
      </c>
      <c r="AE1405">
        <f>IFERROR(VLOOKUP($A1405,[3]库存报告使用数据!$A$1:$M$65536,13,0),"")</f>
        <v>0.2</v>
      </c>
      <c r="AF1405" s="20">
        <f t="shared" si="363"/>
        <v>0.0816154106116932</v>
      </c>
      <c r="AG1405" s="20" t="str">
        <f t="shared" si="364"/>
        <v>无销售广告费为0.59</v>
      </c>
      <c r="AH1405" s="20">
        <f t="shared" si="365"/>
        <v>0.0344711051030754</v>
      </c>
      <c r="AI1405" s="20" t="str">
        <f t="shared" si="366"/>
        <v>无销售广告费为0.2</v>
      </c>
      <c r="AJ1405">
        <f>IFERROR(VLOOKUP($B1405,[4]库存报告使用数据!$A$1:$B$65536,2,0),0)</f>
        <v>4</v>
      </c>
      <c r="AK1405">
        <f>IFERROR(VLOOKUP($B1405,[4]库存报告使用数据!$A$1:$C$65536,3,0),)</f>
        <v>7</v>
      </c>
      <c r="AL1405">
        <f>IFERROR(VLOOKUP($B1405,[4]库存报告使用数据!$A$1:$D$65536,4,0),)</f>
        <v>1</v>
      </c>
      <c r="AM1405">
        <f>IFERROR(VLOOKUP($B1405,[4]库存报告使用数据!$A$1:$E$65536,5,0),)</f>
        <v>7</v>
      </c>
      <c r="AN1405" s="20">
        <f t="shared" si="367"/>
        <v>0.5</v>
      </c>
      <c r="AO1405" s="20">
        <f t="shared" si="368"/>
        <v>0</v>
      </c>
      <c r="AP1405" s="20">
        <f t="shared" si="369"/>
        <v>1</v>
      </c>
      <c r="AQ1405" s="20">
        <f t="shared" si="370"/>
        <v>0</v>
      </c>
      <c r="AR1405" s="32">
        <f t="shared" si="371"/>
        <v>0.285714285714286</v>
      </c>
      <c r="AS1405" s="32">
        <f t="shared" si="372"/>
        <v>17.1428571428571</v>
      </c>
      <c r="AT1405" s="32">
        <f t="shared" si="373"/>
        <v>-17.1428571428571</v>
      </c>
      <c r="AU1405" s="28">
        <f t="shared" si="374"/>
        <v>0</v>
      </c>
      <c r="AV1405" s="34">
        <f>IFERROR(时间!$B$4+AU1405,"上周无销量")</f>
        <v>43283</v>
      </c>
    </row>
    <row r="1406" spans="1:48">
      <c r="A1406" s="18" t="s">
        <v>1451</v>
      </c>
      <c r="B1406" t="str">
        <f>VLOOKUP(A1406,'[1]sku-asin（子）'!$A:$B,2,0)</f>
        <v>B071KZMVTG</v>
      </c>
      <c r="C1406" t="str">
        <f>VLOOKUP(A1406,'[1]子sku-父sku'!$A:$B,2,0)</f>
        <v>WQS-BS-BN1504</v>
      </c>
      <c r="D1406" s="28">
        <f>IFERROR(VLOOKUP(A1406,[2]库存报告使用数据处理!$A:$C,3,0),0)</f>
        <v>1</v>
      </c>
      <c r="E1406" s="28">
        <f>IFERROR(VLOOKUP(A1406,[2]库存报告使用数据处理!$A:$D,4,0),0)</f>
        <v>0</v>
      </c>
      <c r="F1406" s="28">
        <f>IFERROR(VLOOKUP(A1406,[2]库存报告使用数据处理!$A:$E,5,0),0)</f>
        <v>0</v>
      </c>
      <c r="G1406" s="28">
        <f>IFERROR(VLOOKUP(A1406,[2]库存报告使用数据处理!$A:$F,6,0),0)</f>
        <v>0</v>
      </c>
      <c r="H1406" s="29">
        <f>IFERROR(VLOOKUP(A1406,[2]库存报告使用数据处理!$A:$G,7,0),0)</f>
        <v>6.8</v>
      </c>
      <c r="I1406">
        <f>IFERROR(VLOOKUP(A1406,[5]数据处理!$A:$B,2,0),0)</f>
        <v>5</v>
      </c>
      <c r="J1406" s="30">
        <f>IFERROR(VLOOKUP(A1406,[5]数据处理!$A:$D,4,0),0)</f>
        <v>0</v>
      </c>
      <c r="K1406" s="30">
        <f>IFERROR(VLOOKUP(A1406,[5]数据处理!$A:$E,5,0),0)</f>
        <v>0</v>
      </c>
      <c r="L1406" s="30">
        <f>IFERROR(VLOOKUP(A1406,[5]数据处理!$A:$G,7,0),0)</f>
        <v>0</v>
      </c>
      <c r="M1406">
        <f t="shared" si="358"/>
        <v>5</v>
      </c>
      <c r="N1406">
        <f>IFERROR(VLOOKUP(A1406,[5]数据处理!$A:$C,3,0),0)</f>
        <v>0</v>
      </c>
      <c r="O1406">
        <f>IFERROR(VLOOKUP($A1406,[5]数据处理!$A:$N,14,0),0)</f>
        <v>5</v>
      </c>
      <c r="P1406">
        <f>IFERROR(VLOOKUP($A1406,[3]库存报告使用数据!$A$1:$B$65536,2,0),"")</f>
        <v>23819</v>
      </c>
      <c r="Q1406">
        <f>IFERROR(VLOOKUP($A1406,[3]库存报告使用数据!$A$1:$E$65536,5,0),"")</f>
        <v>4556</v>
      </c>
      <c r="R1406">
        <f>IFERROR(VLOOKUP($A1406,[3]库存报告使用数据!$A$1:$H$65536,8,0),"")</f>
        <v>677</v>
      </c>
      <c r="S1406">
        <f>IFERROR(VLOOKUP($A1406,[3]库存报告使用数据!$A$1:$K$65536,11,0),"")</f>
        <v>562</v>
      </c>
      <c r="T1406">
        <f>IFERROR(VLOOKUP($A1406,[3]库存报告使用数据!$A$1:$C$65536,3,0),"")</f>
        <v>29</v>
      </c>
      <c r="U1406">
        <f>IFERROR(VLOOKUP($A1406,[3]库存报告使用数据!$A$1:$F$65536,6,0),"")</f>
        <v>8</v>
      </c>
      <c r="V1406">
        <f>IFERROR(VLOOKUP($A1406,[3]库存报告使用数据!$A$1:$I$65536,9,0),"")</f>
        <v>3</v>
      </c>
      <c r="W1406">
        <f>IFERROR(VLOOKUP($A1406,[3]库存报告使用数据!$A$1:$L$65536,12,0),"")</f>
        <v>4</v>
      </c>
      <c r="X1406" s="20">
        <f t="shared" si="359"/>
        <v>0.00121751542885931</v>
      </c>
      <c r="Y1406" s="20">
        <f t="shared" si="360"/>
        <v>0.00175592625109745</v>
      </c>
      <c r="Z1406" s="20">
        <f t="shared" si="361"/>
        <v>0.00443131462333826</v>
      </c>
      <c r="AA1406" s="20">
        <f t="shared" si="362"/>
        <v>0.00711743772241993</v>
      </c>
      <c r="AB1406">
        <f>IFERROR(VLOOKUP($A1406,[3]库存报告使用数据!$A$1:$D$65536,4,0),"")</f>
        <v>4.83</v>
      </c>
      <c r="AC1406">
        <f>IFERROR(VLOOKUP($A1406,[3]库存报告使用数据!$A$1:$G$65536,7,0),"")</f>
        <v>0.96</v>
      </c>
      <c r="AD1406">
        <f>IFERROR(VLOOKUP($A1406,[3]库存报告使用数据!$A$1:$J$65536,10,0),"")</f>
        <v>0.58</v>
      </c>
      <c r="AE1406">
        <f>IFERROR(VLOOKUP($A1406,[3]库存报告使用数据!$A$1:$M$65536,13,0),"")</f>
        <v>0.8</v>
      </c>
      <c r="AF1406" s="20">
        <f t="shared" si="363"/>
        <v>0.710294117647059</v>
      </c>
      <c r="AG1406" s="20" t="str">
        <f t="shared" si="364"/>
        <v>无销售广告费为0.96</v>
      </c>
      <c r="AH1406" s="20" t="str">
        <f t="shared" si="365"/>
        <v>无销售广告费为0.58</v>
      </c>
      <c r="AI1406" s="20" t="str">
        <f t="shared" si="366"/>
        <v>无销售广告费为0.8</v>
      </c>
      <c r="AJ1406">
        <f>IFERROR(VLOOKUP($B1406,[4]库存报告使用数据!$A$1:$B$65536,2,0),0)</f>
        <v>6</v>
      </c>
      <c r="AK1406">
        <f>IFERROR(VLOOKUP($B1406,[4]库存报告使用数据!$A$1:$C$65536,3,0),)</f>
        <v>1</v>
      </c>
      <c r="AL1406">
        <f>IFERROR(VLOOKUP($B1406,[4]库存报告使用数据!$A$1:$D$65536,4,0),)</f>
        <v>1</v>
      </c>
      <c r="AM1406">
        <f>IFERROR(VLOOKUP($B1406,[4]库存报告使用数据!$A$1:$E$65536,5,0),)</f>
        <v>0</v>
      </c>
      <c r="AN1406" s="20">
        <f t="shared" si="367"/>
        <v>0.166666666666667</v>
      </c>
      <c r="AO1406" s="20">
        <f t="shared" si="368"/>
        <v>0</v>
      </c>
      <c r="AP1406" s="20">
        <f t="shared" si="369"/>
        <v>0</v>
      </c>
      <c r="AQ1406" s="20" t="str">
        <f t="shared" si="370"/>
        <v/>
      </c>
      <c r="AR1406" s="32">
        <f t="shared" si="371"/>
        <v>0.142857142857143</v>
      </c>
      <c r="AS1406" s="32">
        <f t="shared" si="372"/>
        <v>8.57142857142857</v>
      </c>
      <c r="AT1406" s="32">
        <f t="shared" si="373"/>
        <v>-3.57142857142857</v>
      </c>
      <c r="AU1406" s="28">
        <f t="shared" si="374"/>
        <v>35</v>
      </c>
      <c r="AV1406" s="34">
        <f>IFERROR(时间!$B$4+AU1406,"上周无销量")</f>
        <v>43318</v>
      </c>
    </row>
    <row r="1407" spans="1:48">
      <c r="A1407" s="18" t="s">
        <v>1452</v>
      </c>
      <c r="B1407" t="str">
        <f>VLOOKUP(A1407,'[1]sku-asin（子）'!$A:$B,2,0)</f>
        <v>B071VC4T6W</v>
      </c>
      <c r="C1407" t="str">
        <f>VLOOKUP(A1407,'[1]子sku-父sku'!$A:$B,2,0)</f>
        <v>WQS-BS-BN1504</v>
      </c>
      <c r="D1407" s="28">
        <f>IFERROR(VLOOKUP(A1407,[2]库存报告使用数据处理!$A:$C,3,0),0)</f>
        <v>0</v>
      </c>
      <c r="E1407" s="28">
        <f>IFERROR(VLOOKUP(A1407,[2]库存报告使用数据处理!$A:$D,4,0),0)</f>
        <v>1</v>
      </c>
      <c r="F1407" s="28">
        <f>IFERROR(VLOOKUP(A1407,[2]库存报告使用数据处理!$A:$E,5,0),0)</f>
        <v>4</v>
      </c>
      <c r="G1407" s="28">
        <f>IFERROR(VLOOKUP(A1407,[2]库存报告使用数据处理!$A:$F,6,0),0)</f>
        <v>2</v>
      </c>
      <c r="H1407" s="29">
        <f>IFERROR(VLOOKUP(A1407,[2]库存报告使用数据处理!$A:$G,7,0),0)</f>
        <v>8.11285714285714</v>
      </c>
      <c r="I1407">
        <f>IFERROR(VLOOKUP(A1407,[5]数据处理!$A:$B,2,0),0)</f>
        <v>0</v>
      </c>
      <c r="J1407" s="30">
        <f>IFERROR(VLOOKUP(A1407,[5]数据处理!$A:$D,4,0),0)</f>
        <v>0</v>
      </c>
      <c r="K1407" s="30">
        <f>IFERROR(VLOOKUP(A1407,[5]数据处理!$A:$E,5,0),0)</f>
        <v>0</v>
      </c>
      <c r="L1407" s="30">
        <f>IFERROR(VLOOKUP(A1407,[5]数据处理!$A:$G,7,0),0)</f>
        <v>0</v>
      </c>
      <c r="M1407">
        <f t="shared" si="358"/>
        <v>0</v>
      </c>
      <c r="N1407">
        <f>IFERROR(VLOOKUP(A1407,[5]数据处理!$A:$C,3,0),0)</f>
        <v>0</v>
      </c>
      <c r="O1407">
        <f>IFERROR(VLOOKUP($A1407,[5]数据处理!$A:$N,14,0),0)</f>
        <v>0</v>
      </c>
      <c r="P1407">
        <f>IFERROR(VLOOKUP($A1407,[3]库存报告使用数据!$A$1:$B$65536,2,0),"")</f>
        <v>29</v>
      </c>
      <c r="Q1407">
        <f>IFERROR(VLOOKUP($A1407,[3]库存报告使用数据!$A$1:$E$65536,5,0),"")</f>
        <v>38</v>
      </c>
      <c r="R1407">
        <f>IFERROR(VLOOKUP($A1407,[3]库存报告使用数据!$A$1:$H$65536,8,0),"")</f>
        <v>38</v>
      </c>
      <c r="S1407">
        <f>IFERROR(VLOOKUP($A1407,[3]库存报告使用数据!$A$1:$K$65536,11,0),"")</f>
        <v>55</v>
      </c>
      <c r="T1407">
        <f>IFERROR(VLOOKUP($A1407,[3]库存报告使用数据!$A$1:$C$65536,3,0),"")</f>
        <v>0</v>
      </c>
      <c r="U1407">
        <f>IFERROR(VLOOKUP($A1407,[3]库存报告使用数据!$A$1:$F$65536,6,0),"")</f>
        <v>0</v>
      </c>
      <c r="V1407">
        <f>IFERROR(VLOOKUP($A1407,[3]库存报告使用数据!$A$1:$I$65536,9,0),"")</f>
        <v>0</v>
      </c>
      <c r="W1407">
        <f>IFERROR(VLOOKUP($A1407,[3]库存报告使用数据!$A$1:$L$65536,12,0),"")</f>
        <v>0</v>
      </c>
      <c r="X1407" s="20">
        <f t="shared" si="359"/>
        <v>0</v>
      </c>
      <c r="Y1407" s="20">
        <f t="shared" si="360"/>
        <v>0</v>
      </c>
      <c r="Z1407" s="20">
        <f t="shared" si="361"/>
        <v>0</v>
      </c>
      <c r="AA1407" s="20">
        <f t="shared" si="362"/>
        <v>0</v>
      </c>
      <c r="AB1407">
        <f>IFERROR(VLOOKUP($A1407,[3]库存报告使用数据!$A$1:$D$65536,4,0),"")</f>
        <v>0</v>
      </c>
      <c r="AC1407">
        <f>IFERROR(VLOOKUP($A1407,[3]库存报告使用数据!$A$1:$G$65536,7,0),"")</f>
        <v>0</v>
      </c>
      <c r="AD1407">
        <f>IFERROR(VLOOKUP($A1407,[3]库存报告使用数据!$A$1:$J$65536,10,0),"")</f>
        <v>0</v>
      </c>
      <c r="AE1407">
        <f>IFERROR(VLOOKUP($A1407,[3]库存报告使用数据!$A$1:$M$65536,13,0),"")</f>
        <v>0</v>
      </c>
      <c r="AF1407" s="20" t="str">
        <f t="shared" si="363"/>
        <v/>
      </c>
      <c r="AG1407" s="20" t="str">
        <f t="shared" si="364"/>
        <v/>
      </c>
      <c r="AH1407" s="20" t="str">
        <f t="shared" si="365"/>
        <v/>
      </c>
      <c r="AI1407" s="20" t="str">
        <f t="shared" si="366"/>
        <v/>
      </c>
      <c r="AJ1407">
        <f>IFERROR(VLOOKUP($B1407,[4]库存报告使用数据!$A$1:$B$65536,2,0),0)</f>
        <v>0</v>
      </c>
      <c r="AK1407">
        <f>IFERROR(VLOOKUP($B1407,[4]库存报告使用数据!$A$1:$C$65536,3,0),)</f>
        <v>6</v>
      </c>
      <c r="AL1407">
        <f>IFERROR(VLOOKUP($B1407,[4]库存报告使用数据!$A$1:$D$65536,4,0),)</f>
        <v>4</v>
      </c>
      <c r="AM1407">
        <f>IFERROR(VLOOKUP($B1407,[4]库存报告使用数据!$A$1:$E$65536,5,0),)</f>
        <v>9</v>
      </c>
      <c r="AN1407" s="20" t="str">
        <f t="shared" si="367"/>
        <v/>
      </c>
      <c r="AO1407" s="20">
        <f t="shared" si="368"/>
        <v>0.166666666666667</v>
      </c>
      <c r="AP1407" s="20">
        <f t="shared" si="369"/>
        <v>1</v>
      </c>
      <c r="AQ1407" s="20">
        <f t="shared" si="370"/>
        <v>0.222222222222222</v>
      </c>
      <c r="AR1407" s="32">
        <f t="shared" si="371"/>
        <v>0</v>
      </c>
      <c r="AS1407" s="32">
        <f t="shared" si="372"/>
        <v>0</v>
      </c>
      <c r="AT1407" s="32">
        <f t="shared" si="373"/>
        <v>0</v>
      </c>
      <c r="AU1407" s="28" t="str">
        <f t="shared" si="374"/>
        <v>库存为0</v>
      </c>
      <c r="AV1407" s="34" t="str">
        <f>IFERROR(时间!$B$4+AU1407,"上周无销量")</f>
        <v>上周无销量</v>
      </c>
    </row>
    <row r="1408" spans="1:48">
      <c r="A1408" s="18" t="s">
        <v>1453</v>
      </c>
      <c r="B1408" t="str">
        <f>VLOOKUP(A1408,'[1]sku-asin（子）'!$A:$B,2,0)</f>
        <v>B071DT5KD5</v>
      </c>
      <c r="C1408" t="str">
        <f>VLOOKUP(A1408,'[1]子sku-父sku'!$A:$B,2,0)</f>
        <v>WQS-BS-BN1504</v>
      </c>
      <c r="D1408" s="28">
        <f>IFERROR(VLOOKUP(A1408,[2]库存报告使用数据处理!$A:$C,3,0),0)</f>
        <v>1</v>
      </c>
      <c r="E1408" s="28">
        <f>IFERROR(VLOOKUP(A1408,[2]库存报告使用数据处理!$A:$D,4,0),0)</f>
        <v>0</v>
      </c>
      <c r="F1408" s="28">
        <f>IFERROR(VLOOKUP(A1408,[2]库存报告使用数据处理!$A:$E,5,0),0)</f>
        <v>0</v>
      </c>
      <c r="G1408" s="28">
        <f>IFERROR(VLOOKUP(A1408,[2]库存报告使用数据处理!$A:$F,6,0),0)</f>
        <v>1</v>
      </c>
      <c r="H1408" s="29">
        <f>IFERROR(VLOOKUP(A1408,[2]库存报告使用数据处理!$A:$G,7,0),0)</f>
        <v>6.8</v>
      </c>
      <c r="I1408">
        <f>IFERROR(VLOOKUP(A1408,[5]数据处理!$A:$B,2,0),0)</f>
        <v>3</v>
      </c>
      <c r="J1408" s="30">
        <f>IFERROR(VLOOKUP(A1408,[5]数据处理!$A:$D,4,0),0)</f>
        <v>0</v>
      </c>
      <c r="K1408" s="30">
        <f>IFERROR(VLOOKUP(A1408,[5]数据处理!$A:$E,5,0),0)</f>
        <v>0</v>
      </c>
      <c r="L1408" s="30">
        <f>IFERROR(VLOOKUP(A1408,[5]数据处理!$A:$G,7,0),0)</f>
        <v>0</v>
      </c>
      <c r="M1408">
        <f t="shared" si="358"/>
        <v>3</v>
      </c>
      <c r="N1408">
        <f>IFERROR(VLOOKUP(A1408,[5]数据处理!$A:$C,3,0),0)</f>
        <v>0</v>
      </c>
      <c r="O1408">
        <f>IFERROR(VLOOKUP($A1408,[5]数据处理!$A:$N,14,0),0)</f>
        <v>3</v>
      </c>
      <c r="P1408">
        <f>IFERROR(VLOOKUP($A1408,[3]库存报告使用数据!$A$1:$B$65536,2,0),"")</f>
        <v>688</v>
      </c>
      <c r="Q1408">
        <f>IFERROR(VLOOKUP($A1408,[3]库存报告使用数据!$A$1:$E$65536,5,0),"")</f>
        <v>161</v>
      </c>
      <c r="R1408">
        <f>IFERROR(VLOOKUP($A1408,[3]库存报告使用数据!$A$1:$H$65536,8,0),"")</f>
        <v>522</v>
      </c>
      <c r="S1408">
        <f>IFERROR(VLOOKUP($A1408,[3]库存报告使用数据!$A$1:$K$65536,11,0),"")</f>
        <v>465</v>
      </c>
      <c r="T1408">
        <f>IFERROR(VLOOKUP($A1408,[3]库存报告使用数据!$A$1:$C$65536,3,0),"")</f>
        <v>4</v>
      </c>
      <c r="U1408">
        <f>IFERROR(VLOOKUP($A1408,[3]库存报告使用数据!$A$1:$F$65536,6,0),"")</f>
        <v>0</v>
      </c>
      <c r="V1408">
        <f>IFERROR(VLOOKUP($A1408,[3]库存报告使用数据!$A$1:$I$65536,9,0),"")</f>
        <v>1</v>
      </c>
      <c r="W1408">
        <f>IFERROR(VLOOKUP($A1408,[3]库存报告使用数据!$A$1:$L$65536,12,0),"")</f>
        <v>0</v>
      </c>
      <c r="X1408" s="20">
        <f t="shared" si="359"/>
        <v>0.00581395348837209</v>
      </c>
      <c r="Y1408" s="20">
        <f t="shared" si="360"/>
        <v>0</v>
      </c>
      <c r="Z1408" s="20">
        <f t="shared" si="361"/>
        <v>0.00191570881226054</v>
      </c>
      <c r="AA1408" s="20">
        <f t="shared" si="362"/>
        <v>0</v>
      </c>
      <c r="AB1408">
        <f>IFERROR(VLOOKUP($A1408,[3]库存报告使用数据!$A$1:$D$65536,4,0),"")</f>
        <v>0.77</v>
      </c>
      <c r="AC1408">
        <f>IFERROR(VLOOKUP($A1408,[3]库存报告使用数据!$A$1:$G$65536,7,0),"")</f>
        <v>0</v>
      </c>
      <c r="AD1408">
        <f>IFERROR(VLOOKUP($A1408,[3]库存报告使用数据!$A$1:$J$65536,10,0),"")</f>
        <v>0.26</v>
      </c>
      <c r="AE1408">
        <f>IFERROR(VLOOKUP($A1408,[3]库存报告使用数据!$A$1:$M$65536,13,0),"")</f>
        <v>0</v>
      </c>
      <c r="AF1408" s="20">
        <f t="shared" si="363"/>
        <v>0.113235294117647</v>
      </c>
      <c r="AG1408" s="20" t="str">
        <f t="shared" si="364"/>
        <v/>
      </c>
      <c r="AH1408" s="20" t="str">
        <f t="shared" si="365"/>
        <v>无销售广告费为0.26</v>
      </c>
      <c r="AI1408" s="20" t="str">
        <f t="shared" si="366"/>
        <v/>
      </c>
      <c r="AJ1408">
        <f>IFERROR(VLOOKUP($B1408,[4]库存报告使用数据!$A$1:$B$65536,2,0),0)</f>
        <v>4</v>
      </c>
      <c r="AK1408">
        <f>IFERROR(VLOOKUP($B1408,[4]库存报告使用数据!$A$1:$C$65536,3,0),)</f>
        <v>2</v>
      </c>
      <c r="AL1408">
        <f>IFERROR(VLOOKUP($B1408,[4]库存报告使用数据!$A$1:$D$65536,4,0),)</f>
        <v>3</v>
      </c>
      <c r="AM1408">
        <f>IFERROR(VLOOKUP($B1408,[4]库存报告使用数据!$A$1:$E$65536,5,0),)</f>
        <v>5</v>
      </c>
      <c r="AN1408" s="20">
        <f t="shared" si="367"/>
        <v>0.25</v>
      </c>
      <c r="AO1408" s="20">
        <f t="shared" si="368"/>
        <v>0</v>
      </c>
      <c r="AP1408" s="20">
        <f t="shared" si="369"/>
        <v>0</v>
      </c>
      <c r="AQ1408" s="20">
        <f t="shared" si="370"/>
        <v>0.2</v>
      </c>
      <c r="AR1408" s="32">
        <f t="shared" si="371"/>
        <v>0.142857142857143</v>
      </c>
      <c r="AS1408" s="32">
        <f t="shared" si="372"/>
        <v>8.57142857142857</v>
      </c>
      <c r="AT1408" s="32">
        <f t="shared" si="373"/>
        <v>-5.57142857142857</v>
      </c>
      <c r="AU1408" s="28">
        <f t="shared" si="374"/>
        <v>21</v>
      </c>
      <c r="AV1408" s="34">
        <f>IFERROR(时间!$B$4+AU1408,"上周无销量")</f>
        <v>43304</v>
      </c>
    </row>
    <row r="1409" spans="1:48">
      <c r="A1409" s="18" t="s">
        <v>1454</v>
      </c>
      <c r="B1409" t="str">
        <f>VLOOKUP(A1409,'[1]sku-asin（子）'!$A:$B,2,0)</f>
        <v>B071KZMY6D</v>
      </c>
      <c r="C1409" t="str">
        <f>VLOOKUP(A1409,'[1]子sku-父sku'!$A:$B,2,0)</f>
        <v>WQS-BS-BN1504</v>
      </c>
      <c r="D1409" s="28">
        <f>IFERROR(VLOOKUP(A1409,[2]库存报告使用数据处理!$A:$C,3,0),0)</f>
        <v>0</v>
      </c>
      <c r="E1409" s="28">
        <f>IFERROR(VLOOKUP(A1409,[2]库存报告使用数据处理!$A:$D,4,0),0)</f>
        <v>0</v>
      </c>
      <c r="F1409" s="28">
        <f>IFERROR(VLOOKUP(A1409,[2]库存报告使用数据处理!$A:$E,5,0),0)</f>
        <v>0</v>
      </c>
      <c r="G1409" s="28">
        <f>IFERROR(VLOOKUP(A1409,[2]库存报告使用数据处理!$A:$F,6,0),0)</f>
        <v>0</v>
      </c>
      <c r="H1409" s="29">
        <f>IFERROR(VLOOKUP(A1409,[2]库存报告使用数据处理!$A:$G,7,0),0)</f>
        <v>0</v>
      </c>
      <c r="I1409">
        <f>IFERROR(VLOOKUP(A1409,[5]数据处理!$A:$B,2,0),0)</f>
        <v>3</v>
      </c>
      <c r="J1409" s="30">
        <f>IFERROR(VLOOKUP(A1409,[5]数据处理!$A:$D,4,0),0)</f>
        <v>0</v>
      </c>
      <c r="K1409" s="30">
        <f>IFERROR(VLOOKUP(A1409,[5]数据处理!$A:$E,5,0),0)</f>
        <v>0</v>
      </c>
      <c r="L1409" s="30">
        <f>IFERROR(VLOOKUP(A1409,[5]数据处理!$A:$G,7,0),0)</f>
        <v>0</v>
      </c>
      <c r="M1409">
        <f t="shared" si="358"/>
        <v>3</v>
      </c>
      <c r="N1409">
        <f>IFERROR(VLOOKUP(A1409,[5]数据处理!$A:$C,3,0),0)</f>
        <v>0</v>
      </c>
      <c r="O1409">
        <f>IFERROR(VLOOKUP($A1409,[5]数据处理!$A:$N,14,0),0)</f>
        <v>3</v>
      </c>
      <c r="P1409">
        <f>IFERROR(VLOOKUP($A1409,[3]库存报告使用数据!$A$1:$B$65536,2,0),"")</f>
        <v>1695</v>
      </c>
      <c r="Q1409">
        <f>IFERROR(VLOOKUP($A1409,[3]库存报告使用数据!$A$1:$E$65536,5,0),"")</f>
        <v>236</v>
      </c>
      <c r="R1409">
        <f>IFERROR(VLOOKUP($A1409,[3]库存报告使用数据!$A$1:$H$65536,8,0),"")</f>
        <v>491</v>
      </c>
      <c r="S1409">
        <f>IFERROR(VLOOKUP($A1409,[3]库存报告使用数据!$A$1:$K$65536,11,0),"")</f>
        <v>257</v>
      </c>
      <c r="T1409">
        <f>IFERROR(VLOOKUP($A1409,[3]库存报告使用数据!$A$1:$C$65536,3,0),"")</f>
        <v>0</v>
      </c>
      <c r="U1409">
        <f>IFERROR(VLOOKUP($A1409,[3]库存报告使用数据!$A$1:$F$65536,6,0),"")</f>
        <v>0</v>
      </c>
      <c r="V1409">
        <f>IFERROR(VLOOKUP($A1409,[3]库存报告使用数据!$A$1:$I$65536,9,0),"")</f>
        <v>3</v>
      </c>
      <c r="W1409">
        <f>IFERROR(VLOOKUP($A1409,[3]库存报告使用数据!$A$1:$L$65536,12,0),"")</f>
        <v>1</v>
      </c>
      <c r="X1409" s="20">
        <f t="shared" si="359"/>
        <v>0</v>
      </c>
      <c r="Y1409" s="20">
        <f t="shared" si="360"/>
        <v>0</v>
      </c>
      <c r="Z1409" s="20">
        <f t="shared" si="361"/>
        <v>0.00610997963340122</v>
      </c>
      <c r="AA1409" s="20">
        <f t="shared" si="362"/>
        <v>0.00389105058365759</v>
      </c>
      <c r="AB1409">
        <f>IFERROR(VLOOKUP($A1409,[3]库存报告使用数据!$A$1:$D$65536,4,0),"")</f>
        <v>0</v>
      </c>
      <c r="AC1409">
        <f>IFERROR(VLOOKUP($A1409,[3]库存报告使用数据!$A$1:$G$65536,7,0),"")</f>
        <v>0</v>
      </c>
      <c r="AD1409">
        <f>IFERROR(VLOOKUP($A1409,[3]库存报告使用数据!$A$1:$J$65536,10,0),"")</f>
        <v>0.45</v>
      </c>
      <c r="AE1409">
        <f>IFERROR(VLOOKUP($A1409,[3]库存报告使用数据!$A$1:$M$65536,13,0),"")</f>
        <v>0.26</v>
      </c>
      <c r="AF1409" s="20" t="str">
        <f t="shared" si="363"/>
        <v/>
      </c>
      <c r="AG1409" s="20" t="str">
        <f t="shared" si="364"/>
        <v/>
      </c>
      <c r="AH1409" s="20" t="str">
        <f t="shared" si="365"/>
        <v>无销售广告费为0.45</v>
      </c>
      <c r="AI1409" s="20" t="str">
        <f t="shared" si="366"/>
        <v>无销售广告费为0.26</v>
      </c>
      <c r="AJ1409">
        <f>IFERROR(VLOOKUP($B1409,[4]库存报告使用数据!$A$1:$B$65536,2,0),0)</f>
        <v>16</v>
      </c>
      <c r="AK1409">
        <f>IFERROR(VLOOKUP($B1409,[4]库存报告使用数据!$A$1:$C$65536,3,0),)</f>
        <v>3</v>
      </c>
      <c r="AL1409">
        <f>IFERROR(VLOOKUP($B1409,[4]库存报告使用数据!$A$1:$D$65536,4,0),)</f>
        <v>5</v>
      </c>
      <c r="AM1409">
        <f>IFERROR(VLOOKUP($B1409,[4]库存报告使用数据!$A$1:$E$65536,5,0),)</f>
        <v>1</v>
      </c>
      <c r="AN1409" s="20">
        <f t="shared" si="367"/>
        <v>0</v>
      </c>
      <c r="AO1409" s="20">
        <f t="shared" si="368"/>
        <v>0</v>
      </c>
      <c r="AP1409" s="20">
        <f t="shared" si="369"/>
        <v>0</v>
      </c>
      <c r="AQ1409" s="20">
        <f t="shared" si="370"/>
        <v>0</v>
      </c>
      <c r="AR1409" s="32">
        <f t="shared" si="371"/>
        <v>0</v>
      </c>
      <c r="AS1409" s="32">
        <f t="shared" si="372"/>
        <v>0</v>
      </c>
      <c r="AT1409" s="32">
        <f t="shared" si="373"/>
        <v>3</v>
      </c>
      <c r="AU1409" s="28" t="str">
        <f t="shared" si="374"/>
        <v>库存为3</v>
      </c>
      <c r="AV1409" s="34" t="str">
        <f>IFERROR(时间!$B$4+AU1409,"上周无销量")</f>
        <v>上周无销量</v>
      </c>
    </row>
    <row r="1410" spans="1:48">
      <c r="A1410" s="18" t="s">
        <v>1455</v>
      </c>
      <c r="B1410" t="str">
        <f>VLOOKUP(A1410,'[1]sku-asin（子）'!$A:$B,2,0)</f>
        <v>B0711B2NB8</v>
      </c>
      <c r="C1410" t="str">
        <f>VLOOKUP(A1410,'[1]子sku-父sku'!$A:$B,2,0)</f>
        <v>WQS-BS-BN1504</v>
      </c>
      <c r="D1410" s="28">
        <f>IFERROR(VLOOKUP(A1410,[2]库存报告使用数据处理!$A:$C,3,0),0)</f>
        <v>2</v>
      </c>
      <c r="E1410" s="28">
        <f>IFERROR(VLOOKUP(A1410,[2]库存报告使用数据处理!$A:$D,4,0),0)</f>
        <v>1</v>
      </c>
      <c r="F1410" s="28">
        <f>IFERROR(VLOOKUP(A1410,[2]库存报告使用数据处理!$A:$E,5,0),0)</f>
        <v>0</v>
      </c>
      <c r="G1410" s="28">
        <f>IFERROR(VLOOKUP(A1410,[2]库存报告使用数据处理!$A:$F,6,0),0)</f>
        <v>1</v>
      </c>
      <c r="H1410" s="29">
        <f>IFERROR(VLOOKUP(A1410,[2]库存报告使用数据处理!$A:$G,7,0),0)</f>
        <v>6.8</v>
      </c>
      <c r="I1410">
        <f>IFERROR(VLOOKUP(A1410,[5]数据处理!$A:$B,2,0),0)</f>
        <v>10</v>
      </c>
      <c r="J1410" s="30">
        <f>IFERROR(VLOOKUP(A1410,[5]数据处理!$A:$D,4,0),0)</f>
        <v>0</v>
      </c>
      <c r="K1410" s="30">
        <f>IFERROR(VLOOKUP(A1410,[5]数据处理!$A:$E,5,0),0)</f>
        <v>0</v>
      </c>
      <c r="L1410" s="30">
        <f>IFERROR(VLOOKUP(A1410,[5]数据处理!$A:$G,7,0),0)</f>
        <v>0</v>
      </c>
      <c r="M1410">
        <f t="shared" si="358"/>
        <v>10</v>
      </c>
      <c r="N1410">
        <f>IFERROR(VLOOKUP(A1410,[5]数据处理!$A:$C,3,0),0)</f>
        <v>0</v>
      </c>
      <c r="O1410">
        <f>IFERROR(VLOOKUP($A1410,[5]数据处理!$A:$N,14,0),0)</f>
        <v>11</v>
      </c>
      <c r="P1410">
        <f>IFERROR(VLOOKUP($A1410,[3]库存报告使用数据!$A$1:$B$65536,2,0),"")</f>
        <v>739</v>
      </c>
      <c r="Q1410">
        <f>IFERROR(VLOOKUP($A1410,[3]库存报告使用数据!$A$1:$E$65536,5,0),"")</f>
        <v>1066</v>
      </c>
      <c r="R1410">
        <f>IFERROR(VLOOKUP($A1410,[3]库存报告使用数据!$A$1:$H$65536,8,0),"")</f>
        <v>356</v>
      </c>
      <c r="S1410">
        <f>IFERROR(VLOOKUP($A1410,[3]库存报告使用数据!$A$1:$K$65536,11,0),"")</f>
        <v>283</v>
      </c>
      <c r="T1410">
        <f>IFERROR(VLOOKUP($A1410,[3]库存报告使用数据!$A$1:$C$65536,3,0),"")</f>
        <v>6</v>
      </c>
      <c r="U1410">
        <f>IFERROR(VLOOKUP($A1410,[3]库存报告使用数据!$A$1:$F$65536,6,0),"")</f>
        <v>2</v>
      </c>
      <c r="V1410">
        <f>IFERROR(VLOOKUP($A1410,[3]库存报告使用数据!$A$1:$I$65536,9,0),"")</f>
        <v>1</v>
      </c>
      <c r="W1410">
        <f>IFERROR(VLOOKUP($A1410,[3]库存报告使用数据!$A$1:$L$65536,12,0),"")</f>
        <v>4</v>
      </c>
      <c r="X1410" s="20">
        <f t="shared" si="359"/>
        <v>0.0081190798376184</v>
      </c>
      <c r="Y1410" s="20">
        <f t="shared" si="360"/>
        <v>0.00187617260787992</v>
      </c>
      <c r="Z1410" s="20">
        <f t="shared" si="361"/>
        <v>0.00280898876404494</v>
      </c>
      <c r="AA1410" s="20">
        <f t="shared" si="362"/>
        <v>0.0141342756183746</v>
      </c>
      <c r="AB1410">
        <f>IFERROR(VLOOKUP($A1410,[3]库存报告使用数据!$A$1:$D$65536,4,0),"")</f>
        <v>0.89</v>
      </c>
      <c r="AC1410">
        <f>IFERROR(VLOOKUP($A1410,[3]库存报告使用数据!$A$1:$G$65536,7,0),"")</f>
        <v>0.38</v>
      </c>
      <c r="AD1410">
        <f>IFERROR(VLOOKUP($A1410,[3]库存报告使用数据!$A$1:$J$65536,10,0),"")</f>
        <v>0.15</v>
      </c>
      <c r="AE1410">
        <f>IFERROR(VLOOKUP($A1410,[3]库存报告使用数据!$A$1:$M$65536,13,0),"")</f>
        <v>0.69</v>
      </c>
      <c r="AF1410" s="20">
        <f t="shared" si="363"/>
        <v>0.0654411764705882</v>
      </c>
      <c r="AG1410" s="20">
        <f t="shared" si="364"/>
        <v>0.0558823529411765</v>
      </c>
      <c r="AH1410" s="20" t="str">
        <f t="shared" si="365"/>
        <v>无销售广告费为0.15</v>
      </c>
      <c r="AI1410" s="20">
        <f t="shared" si="366"/>
        <v>0.101470588235294</v>
      </c>
      <c r="AJ1410">
        <f>IFERROR(VLOOKUP($B1410,[4]库存报告使用数据!$A$1:$B$65536,2,0),0)</f>
        <v>10</v>
      </c>
      <c r="AK1410">
        <f>IFERROR(VLOOKUP($B1410,[4]库存报告使用数据!$A$1:$C$65536,3,0),)</f>
        <v>19</v>
      </c>
      <c r="AL1410">
        <f>IFERROR(VLOOKUP($B1410,[4]库存报告使用数据!$A$1:$D$65536,4,0),)</f>
        <v>4</v>
      </c>
      <c r="AM1410">
        <f>IFERROR(VLOOKUP($B1410,[4]库存报告使用数据!$A$1:$E$65536,5,0),)</f>
        <v>6</v>
      </c>
      <c r="AN1410" s="20">
        <f t="shared" si="367"/>
        <v>0.2</v>
      </c>
      <c r="AO1410" s="20">
        <f t="shared" si="368"/>
        <v>0.0526315789473684</v>
      </c>
      <c r="AP1410" s="20">
        <f t="shared" si="369"/>
        <v>0</v>
      </c>
      <c r="AQ1410" s="20">
        <f t="shared" si="370"/>
        <v>0.166666666666667</v>
      </c>
      <c r="AR1410" s="32">
        <f t="shared" si="371"/>
        <v>0.285714285714286</v>
      </c>
      <c r="AS1410" s="32">
        <f t="shared" si="372"/>
        <v>17.1428571428571</v>
      </c>
      <c r="AT1410" s="32">
        <f t="shared" si="373"/>
        <v>-7.14285714285714</v>
      </c>
      <c r="AU1410" s="28">
        <f t="shared" si="374"/>
        <v>35</v>
      </c>
      <c r="AV1410" s="34">
        <f>IFERROR(时间!$B$4+AU1410,"上周无销量")</f>
        <v>43318</v>
      </c>
    </row>
    <row r="1411" spans="1:48">
      <c r="A1411" s="18" t="s">
        <v>1456</v>
      </c>
      <c r="B1411" t="str">
        <f>VLOOKUP(A1411,'[1]sku-asin（子）'!$A:$B,2,0)</f>
        <v>B071DTBYH8</v>
      </c>
      <c r="C1411" t="str">
        <f>VLOOKUP(A1411,'[1]子sku-父sku'!$A:$B,2,0)</f>
        <v>WQS-BS-BN1504</v>
      </c>
      <c r="D1411" s="28">
        <f>IFERROR(VLOOKUP(A1411,[2]库存报告使用数据处理!$A:$C,3,0),0)</f>
        <v>0</v>
      </c>
      <c r="E1411" s="28">
        <f>IFERROR(VLOOKUP(A1411,[2]库存报告使用数据处理!$A:$D,4,0),0)</f>
        <v>0</v>
      </c>
      <c r="F1411" s="28">
        <f>IFERROR(VLOOKUP(A1411,[2]库存报告使用数据处理!$A:$E,5,0),0)</f>
        <v>0</v>
      </c>
      <c r="G1411" s="28">
        <f>IFERROR(VLOOKUP(A1411,[2]库存报告使用数据处理!$A:$F,6,0),0)</f>
        <v>0</v>
      </c>
      <c r="H1411" s="29">
        <f>IFERROR(VLOOKUP(A1411,[2]库存报告使用数据处理!$A:$G,7,0),0)</f>
        <v>0</v>
      </c>
      <c r="I1411">
        <f>IFERROR(VLOOKUP(A1411,[5]数据处理!$A:$B,2,0),0)</f>
        <v>0</v>
      </c>
      <c r="J1411" s="30">
        <f>IFERROR(VLOOKUP(A1411,[5]数据处理!$A:$D,4,0),0)</f>
        <v>0</v>
      </c>
      <c r="K1411" s="30">
        <f>IFERROR(VLOOKUP(A1411,[5]数据处理!$A:$E,5,0),0)</f>
        <v>0</v>
      </c>
      <c r="L1411" s="30">
        <f>IFERROR(VLOOKUP(A1411,[5]数据处理!$A:$G,7,0),0)</f>
        <v>0</v>
      </c>
      <c r="M1411">
        <f t="shared" si="358"/>
        <v>0</v>
      </c>
      <c r="N1411">
        <f>IFERROR(VLOOKUP(A1411,[5]数据处理!$A:$C,3,0),0)</f>
        <v>0</v>
      </c>
      <c r="O1411">
        <f>IFERROR(VLOOKUP($A1411,[5]数据处理!$A:$N,14,0),0)</f>
        <v>0</v>
      </c>
      <c r="P1411" t="str">
        <f>IFERROR(VLOOKUP($A1411,[3]库存报告使用数据!$A$1:$B$65536,2,0),"")</f>
        <v/>
      </c>
      <c r="Q1411" t="str">
        <f>IFERROR(VLOOKUP($A1411,[3]库存报告使用数据!$A$1:$E$65536,5,0),"")</f>
        <v/>
      </c>
      <c r="R1411" t="str">
        <f>IFERROR(VLOOKUP($A1411,[3]库存报告使用数据!$A$1:$H$65536,8,0),"")</f>
        <v/>
      </c>
      <c r="S1411" t="str">
        <f>IFERROR(VLOOKUP($A1411,[3]库存报告使用数据!$A$1:$K$65536,11,0),"")</f>
        <v/>
      </c>
      <c r="T1411" t="str">
        <f>IFERROR(VLOOKUP($A1411,[3]库存报告使用数据!$A$1:$C$65536,3,0),"")</f>
        <v/>
      </c>
      <c r="U1411" t="str">
        <f>IFERROR(VLOOKUP($A1411,[3]库存报告使用数据!$A$1:$F$65536,6,0),"")</f>
        <v/>
      </c>
      <c r="V1411" t="str">
        <f>IFERROR(VLOOKUP($A1411,[3]库存报告使用数据!$A$1:$I$65536,9,0),"")</f>
        <v/>
      </c>
      <c r="W1411" t="str">
        <f>IFERROR(VLOOKUP($A1411,[3]库存报告使用数据!$A$1:$L$65536,12,0),"")</f>
        <v/>
      </c>
      <c r="X1411" s="20" t="str">
        <f t="shared" si="359"/>
        <v/>
      </c>
      <c r="Y1411" s="20" t="str">
        <f t="shared" si="360"/>
        <v/>
      </c>
      <c r="Z1411" s="20" t="str">
        <f t="shared" si="361"/>
        <v/>
      </c>
      <c r="AA1411" s="20" t="str">
        <f t="shared" si="362"/>
        <v/>
      </c>
      <c r="AB1411" t="str">
        <f>IFERROR(VLOOKUP($A1411,[3]库存报告使用数据!$A$1:$D$65536,4,0),"")</f>
        <v/>
      </c>
      <c r="AC1411" t="str">
        <f>IFERROR(VLOOKUP($A1411,[3]库存报告使用数据!$A$1:$G$65536,7,0),"")</f>
        <v/>
      </c>
      <c r="AD1411" t="str">
        <f>IFERROR(VLOOKUP($A1411,[3]库存报告使用数据!$A$1:$J$65536,10,0),"")</f>
        <v/>
      </c>
      <c r="AE1411" t="str">
        <f>IFERROR(VLOOKUP($A1411,[3]库存报告使用数据!$A$1:$M$65536,13,0),"")</f>
        <v/>
      </c>
      <c r="AF1411" s="20" t="str">
        <f t="shared" si="363"/>
        <v/>
      </c>
      <c r="AG1411" s="20" t="str">
        <f t="shared" si="364"/>
        <v/>
      </c>
      <c r="AH1411" s="20" t="str">
        <f t="shared" si="365"/>
        <v/>
      </c>
      <c r="AI1411" s="20" t="str">
        <f t="shared" si="366"/>
        <v/>
      </c>
      <c r="AJ1411">
        <f>IFERROR(VLOOKUP($B1411,[4]库存报告使用数据!$A$1:$B$65536,2,0),0)</f>
        <v>0</v>
      </c>
      <c r="AK1411">
        <f>IFERROR(VLOOKUP($B1411,[4]库存报告使用数据!$A$1:$C$65536,3,0),)</f>
        <v>0</v>
      </c>
      <c r="AL1411">
        <f>IFERROR(VLOOKUP($B1411,[4]库存报告使用数据!$A$1:$D$65536,4,0),)</f>
        <v>0</v>
      </c>
      <c r="AM1411">
        <f>IFERROR(VLOOKUP($B1411,[4]库存报告使用数据!$A$1:$E$65536,5,0),)</f>
        <v>0</v>
      </c>
      <c r="AN1411" s="20" t="str">
        <f t="shared" si="367"/>
        <v/>
      </c>
      <c r="AO1411" s="20" t="str">
        <f t="shared" si="368"/>
        <v/>
      </c>
      <c r="AP1411" s="20" t="str">
        <f t="shared" si="369"/>
        <v/>
      </c>
      <c r="AQ1411" s="20" t="str">
        <f t="shared" si="370"/>
        <v/>
      </c>
      <c r="AR1411" s="32">
        <f t="shared" si="371"/>
        <v>0</v>
      </c>
      <c r="AS1411" s="32">
        <f t="shared" si="372"/>
        <v>0</v>
      </c>
      <c r="AT1411" s="32">
        <f t="shared" si="373"/>
        <v>0</v>
      </c>
      <c r="AU1411" s="28" t="str">
        <f t="shared" si="374"/>
        <v>库存为0</v>
      </c>
      <c r="AV1411" s="34" t="str">
        <f>IFERROR(时间!$B$4+AU1411,"上周无销量")</f>
        <v>上周无销量</v>
      </c>
    </row>
    <row r="1412" spans="1:48">
      <c r="A1412" s="18" t="s">
        <v>1457</v>
      </c>
      <c r="B1412" t="str">
        <f>VLOOKUP(A1412,'[1]sku-asin（子）'!$A:$B,2,0)</f>
        <v>B071933NTR</v>
      </c>
      <c r="C1412" t="str">
        <f>VLOOKUP(A1412,'[1]子sku-父sku'!$A:$B,2,0)</f>
        <v>WQS-BS-BN1504</v>
      </c>
      <c r="D1412" s="28">
        <f>IFERROR(VLOOKUP(A1412,[2]库存报告使用数据处理!$A:$C,3,0),0)</f>
        <v>1</v>
      </c>
      <c r="E1412" s="28">
        <f>IFERROR(VLOOKUP(A1412,[2]库存报告使用数据处理!$A:$D,4,0),0)</f>
        <v>1</v>
      </c>
      <c r="F1412" s="28">
        <f>IFERROR(VLOOKUP(A1412,[2]库存报告使用数据处理!$A:$E,5,0),0)</f>
        <v>0</v>
      </c>
      <c r="G1412" s="28">
        <f>IFERROR(VLOOKUP(A1412,[2]库存报告使用数据处理!$A:$F,6,0),0)</f>
        <v>1</v>
      </c>
      <c r="H1412" s="29">
        <f>IFERROR(VLOOKUP(A1412,[2]库存报告使用数据处理!$A:$G,7,0),0)</f>
        <v>6.8</v>
      </c>
      <c r="I1412">
        <f>IFERROR(VLOOKUP(A1412,[5]数据处理!$A:$B,2,0),0)</f>
        <v>0</v>
      </c>
      <c r="J1412" s="30">
        <f>IFERROR(VLOOKUP(A1412,[5]数据处理!$A:$D,4,0),0)</f>
        <v>0</v>
      </c>
      <c r="K1412" s="30">
        <f>IFERROR(VLOOKUP(A1412,[5]数据处理!$A:$E,5,0),0)</f>
        <v>0</v>
      </c>
      <c r="L1412" s="30">
        <f>IFERROR(VLOOKUP(A1412,[5]数据处理!$A:$G,7,0),0)</f>
        <v>0</v>
      </c>
      <c r="M1412">
        <f t="shared" si="358"/>
        <v>0</v>
      </c>
      <c r="N1412">
        <f>IFERROR(VLOOKUP(A1412,[5]数据处理!$A:$C,3,0),0)</f>
        <v>0</v>
      </c>
      <c r="O1412">
        <f>IFERROR(VLOOKUP($A1412,[5]数据处理!$A:$N,14,0),0)</f>
        <v>0</v>
      </c>
      <c r="P1412">
        <f>IFERROR(VLOOKUP($A1412,[3]库存报告使用数据!$A$1:$B$65536,2,0),"")</f>
        <v>82</v>
      </c>
      <c r="Q1412">
        <f>IFERROR(VLOOKUP($A1412,[3]库存报告使用数据!$A$1:$E$65536,5,0),"")</f>
        <v>544</v>
      </c>
      <c r="R1412">
        <f>IFERROR(VLOOKUP($A1412,[3]库存报告使用数据!$A$1:$H$65536,8,0),"")</f>
        <v>1003</v>
      </c>
      <c r="S1412">
        <f>IFERROR(VLOOKUP($A1412,[3]库存报告使用数据!$A$1:$K$65536,11,0),"")</f>
        <v>55</v>
      </c>
      <c r="T1412">
        <f>IFERROR(VLOOKUP($A1412,[3]库存报告使用数据!$A$1:$C$65536,3,0),"")</f>
        <v>1</v>
      </c>
      <c r="U1412">
        <f>IFERROR(VLOOKUP($A1412,[3]库存报告使用数据!$A$1:$F$65536,6,0),"")</f>
        <v>1</v>
      </c>
      <c r="V1412">
        <f>IFERROR(VLOOKUP($A1412,[3]库存报告使用数据!$A$1:$I$65536,9,0),"")</f>
        <v>0</v>
      </c>
      <c r="W1412">
        <f>IFERROR(VLOOKUP($A1412,[3]库存报告使用数据!$A$1:$L$65536,12,0),"")</f>
        <v>0</v>
      </c>
      <c r="X1412" s="20">
        <f t="shared" si="359"/>
        <v>0.0121951219512195</v>
      </c>
      <c r="Y1412" s="20">
        <f t="shared" si="360"/>
        <v>0.00183823529411765</v>
      </c>
      <c r="Z1412" s="20">
        <f t="shared" si="361"/>
        <v>0</v>
      </c>
      <c r="AA1412" s="20">
        <f t="shared" si="362"/>
        <v>0</v>
      </c>
      <c r="AB1412">
        <f>IFERROR(VLOOKUP($A1412,[3]库存报告使用数据!$A$1:$D$65536,4,0),"")</f>
        <v>0.13</v>
      </c>
      <c r="AC1412">
        <f>IFERROR(VLOOKUP($A1412,[3]库存报告使用数据!$A$1:$G$65536,7,0),"")</f>
        <v>0.13</v>
      </c>
      <c r="AD1412">
        <f>IFERROR(VLOOKUP($A1412,[3]库存报告使用数据!$A$1:$J$65536,10,0),"")</f>
        <v>0</v>
      </c>
      <c r="AE1412">
        <f>IFERROR(VLOOKUP($A1412,[3]库存报告使用数据!$A$1:$M$65536,13,0),"")</f>
        <v>0</v>
      </c>
      <c r="AF1412" s="20">
        <f t="shared" si="363"/>
        <v>0.0191176470588235</v>
      </c>
      <c r="AG1412" s="20">
        <f t="shared" si="364"/>
        <v>0.0191176470588235</v>
      </c>
      <c r="AH1412" s="20" t="str">
        <f t="shared" si="365"/>
        <v/>
      </c>
      <c r="AI1412" s="20" t="str">
        <f t="shared" si="366"/>
        <v/>
      </c>
      <c r="AJ1412">
        <f>IFERROR(VLOOKUP($B1412,[4]库存报告使用数据!$A$1:$B$65536,2,0),0)</f>
        <v>1</v>
      </c>
      <c r="AK1412">
        <f>IFERROR(VLOOKUP($B1412,[4]库存报告使用数据!$A$1:$C$65536,3,0),)</f>
        <v>3</v>
      </c>
      <c r="AL1412">
        <f>IFERROR(VLOOKUP($B1412,[4]库存报告使用数据!$A$1:$D$65536,4,0),)</f>
        <v>0</v>
      </c>
      <c r="AM1412">
        <f>IFERROR(VLOOKUP($B1412,[4]库存报告使用数据!$A$1:$E$65536,5,0),)</f>
        <v>0</v>
      </c>
      <c r="AN1412" s="20">
        <f t="shared" si="367"/>
        <v>1</v>
      </c>
      <c r="AO1412" s="20">
        <f t="shared" si="368"/>
        <v>0.333333333333333</v>
      </c>
      <c r="AP1412" s="20" t="str">
        <f t="shared" si="369"/>
        <v/>
      </c>
      <c r="AQ1412" s="20" t="str">
        <f t="shared" si="370"/>
        <v/>
      </c>
      <c r="AR1412" s="32">
        <f t="shared" si="371"/>
        <v>0.142857142857143</v>
      </c>
      <c r="AS1412" s="32">
        <f t="shared" si="372"/>
        <v>8.57142857142857</v>
      </c>
      <c r="AT1412" s="32">
        <f t="shared" si="373"/>
        <v>-8.57142857142857</v>
      </c>
      <c r="AU1412" s="28">
        <f t="shared" si="374"/>
        <v>0</v>
      </c>
      <c r="AV1412" s="34">
        <f>IFERROR(时间!$B$4+AU1412,"上周无销量")</f>
        <v>43283</v>
      </c>
    </row>
    <row r="1413" spans="1:48">
      <c r="A1413" s="18" t="s">
        <v>1458</v>
      </c>
      <c r="B1413" t="str">
        <f>VLOOKUP(A1413,'[1]sku-asin（子）'!$A:$B,2,0)</f>
        <v>B078NC5QP5</v>
      </c>
      <c r="C1413" t="str">
        <f>VLOOKUP(A1413,'[1]子sku-父sku'!$A:$B,2,0)</f>
        <v>WY-SB017</v>
      </c>
      <c r="D1413" s="28">
        <f>IFERROR(VLOOKUP(A1413,[2]库存报告使用数据处理!$A:$C,3,0),0)</f>
        <v>0</v>
      </c>
      <c r="E1413" s="28">
        <f>IFERROR(VLOOKUP(A1413,[2]库存报告使用数据处理!$A:$D,4,0),0)</f>
        <v>0</v>
      </c>
      <c r="F1413" s="28">
        <f>IFERROR(VLOOKUP(A1413,[2]库存报告使用数据处理!$A:$E,5,0),0)</f>
        <v>0</v>
      </c>
      <c r="G1413" s="28">
        <f>IFERROR(VLOOKUP(A1413,[2]库存报告使用数据处理!$A:$F,6,0),0)</f>
        <v>0</v>
      </c>
      <c r="H1413" s="29">
        <f>IFERROR(VLOOKUP(A1413,[2]库存报告使用数据处理!$A:$G,7,0),0)</f>
        <v>0</v>
      </c>
      <c r="I1413">
        <f>IFERROR(VLOOKUP(A1413,[5]数据处理!$A:$B,2,0),0)</f>
        <v>1</v>
      </c>
      <c r="J1413" s="30">
        <f>IFERROR(VLOOKUP(A1413,[5]数据处理!$A:$D,4,0),0)</f>
        <v>0</v>
      </c>
      <c r="K1413" s="30">
        <f>IFERROR(VLOOKUP(A1413,[5]数据处理!$A:$E,5,0),0)</f>
        <v>0</v>
      </c>
      <c r="L1413" s="30">
        <f>IFERROR(VLOOKUP(A1413,[5]数据处理!$A:$G,7,0),0)</f>
        <v>0</v>
      </c>
      <c r="M1413">
        <f t="shared" si="358"/>
        <v>1</v>
      </c>
      <c r="N1413">
        <f>IFERROR(VLOOKUP(A1413,[5]数据处理!$A:$C,3,0),0)</f>
        <v>0</v>
      </c>
      <c r="O1413">
        <f>IFERROR(VLOOKUP($A1413,[5]数据处理!$A:$N,14,0),0)</f>
        <v>1</v>
      </c>
      <c r="P1413">
        <f>IFERROR(VLOOKUP($A1413,[3]库存报告使用数据!$A$1:$B$65536,2,0),"")</f>
        <v>64</v>
      </c>
      <c r="Q1413">
        <f>IFERROR(VLOOKUP($A1413,[3]库存报告使用数据!$A$1:$E$65536,5,0),"")</f>
        <v>5792</v>
      </c>
      <c r="R1413">
        <f>IFERROR(VLOOKUP($A1413,[3]库存报告使用数据!$A$1:$H$65536,8,0),"")</f>
        <v>15689</v>
      </c>
      <c r="S1413">
        <f>IFERROR(VLOOKUP($A1413,[3]库存报告使用数据!$A$1:$K$65536,11,0),"")</f>
        <v>15130</v>
      </c>
      <c r="T1413">
        <f>IFERROR(VLOOKUP($A1413,[3]库存报告使用数据!$A$1:$C$65536,3,0),"")</f>
        <v>5</v>
      </c>
      <c r="U1413">
        <f>IFERROR(VLOOKUP($A1413,[3]库存报告使用数据!$A$1:$F$65536,6,0),"")</f>
        <v>8</v>
      </c>
      <c r="V1413">
        <f>IFERROR(VLOOKUP($A1413,[3]库存报告使用数据!$A$1:$I$65536,9,0),"")</f>
        <v>22</v>
      </c>
      <c r="W1413">
        <f>IFERROR(VLOOKUP($A1413,[3]库存报告使用数据!$A$1:$L$65536,12,0),"")</f>
        <v>20</v>
      </c>
      <c r="X1413" s="20">
        <f t="shared" si="359"/>
        <v>0.078125</v>
      </c>
      <c r="Y1413" s="20">
        <f t="shared" si="360"/>
        <v>0.00138121546961326</v>
      </c>
      <c r="Z1413" s="20">
        <f t="shared" si="361"/>
        <v>0.0014022563579578</v>
      </c>
      <c r="AA1413" s="20">
        <f t="shared" si="362"/>
        <v>0.00132187706543291</v>
      </c>
      <c r="AB1413">
        <f>IFERROR(VLOOKUP($A1413,[3]库存报告使用数据!$A$1:$D$65536,4,0),"")</f>
        <v>2.4075</v>
      </c>
      <c r="AC1413">
        <f>IFERROR(VLOOKUP($A1413,[3]库存报告使用数据!$A$1:$G$65536,7,0),"")</f>
        <v>0</v>
      </c>
      <c r="AD1413">
        <f>IFERROR(VLOOKUP($A1413,[3]库存报告使用数据!$A$1:$J$65536,10,0),"")</f>
        <v>0.3</v>
      </c>
      <c r="AE1413">
        <f>IFERROR(VLOOKUP($A1413,[3]库存报告使用数据!$A$1:$M$65536,13,0),"")</f>
        <v>0</v>
      </c>
      <c r="AF1413" s="20" t="str">
        <f t="shared" si="363"/>
        <v>无销售广告费为2.4075</v>
      </c>
      <c r="AG1413" s="20" t="str">
        <f t="shared" si="364"/>
        <v/>
      </c>
      <c r="AH1413" s="20" t="str">
        <f t="shared" si="365"/>
        <v>无销售广告费为0.3</v>
      </c>
      <c r="AI1413" s="20" t="str">
        <f t="shared" si="366"/>
        <v/>
      </c>
      <c r="AJ1413">
        <f>IFERROR(VLOOKUP($B1413,[4]库存报告使用数据!$A$1:$B$65536,2,0),0)</f>
        <v>4</v>
      </c>
      <c r="AK1413">
        <f>IFERROR(VLOOKUP($B1413,[4]库存报告使用数据!$A$1:$C$65536,3,0),)</f>
        <v>3</v>
      </c>
      <c r="AL1413">
        <f>IFERROR(VLOOKUP($B1413,[4]库存报告使用数据!$A$1:$D$65536,4,0),)</f>
        <v>9</v>
      </c>
      <c r="AM1413">
        <f>IFERROR(VLOOKUP($B1413,[4]库存报告使用数据!$A$1:$E$65536,5,0),)</f>
        <v>9</v>
      </c>
      <c r="AN1413" s="20">
        <f t="shared" si="367"/>
        <v>0</v>
      </c>
      <c r="AO1413" s="20">
        <f t="shared" si="368"/>
        <v>0</v>
      </c>
      <c r="AP1413" s="20">
        <f t="shared" si="369"/>
        <v>0</v>
      </c>
      <c r="AQ1413" s="20">
        <f t="shared" si="370"/>
        <v>0</v>
      </c>
      <c r="AR1413" s="32">
        <f t="shared" si="371"/>
        <v>0</v>
      </c>
      <c r="AS1413" s="32">
        <f t="shared" si="372"/>
        <v>0</v>
      </c>
      <c r="AT1413" s="32">
        <f t="shared" si="373"/>
        <v>1</v>
      </c>
      <c r="AU1413" s="28" t="str">
        <f t="shared" si="374"/>
        <v>库存为1</v>
      </c>
      <c r="AV1413" s="34" t="str">
        <f>IFERROR(时间!$B$4+AU1413,"上周无销量")</f>
        <v>上周无销量</v>
      </c>
    </row>
    <row r="1414" spans="1:48">
      <c r="A1414" s="18" t="s">
        <v>1459</v>
      </c>
      <c r="B1414" t="str">
        <f>VLOOKUP(A1414,'[1]sku-asin（子）'!$A:$B,2,0)</f>
        <v>B078NNDRK2</v>
      </c>
      <c r="C1414" t="str">
        <f>VLOOKUP(A1414,'[1]子sku-父sku'!$A:$B,2,0)</f>
        <v>WY-SB017</v>
      </c>
      <c r="D1414" s="28">
        <f>IFERROR(VLOOKUP(A1414,[2]库存报告使用数据处理!$A:$C,3,0),0)</f>
        <v>0</v>
      </c>
      <c r="E1414" s="28">
        <f>IFERROR(VLOOKUP(A1414,[2]库存报告使用数据处理!$A:$D,4,0),0)</f>
        <v>0</v>
      </c>
      <c r="F1414" s="28">
        <f>IFERROR(VLOOKUP(A1414,[2]库存报告使用数据处理!$A:$E,5,0),0)</f>
        <v>0</v>
      </c>
      <c r="G1414" s="28">
        <f>IFERROR(VLOOKUP(A1414,[2]库存报告使用数据处理!$A:$F,6,0),0)</f>
        <v>0</v>
      </c>
      <c r="H1414" s="29">
        <f>IFERROR(VLOOKUP(A1414,[2]库存报告使用数据处理!$A:$G,7,0),0)</f>
        <v>0</v>
      </c>
      <c r="I1414">
        <f>IFERROR(VLOOKUP(A1414,[5]数据处理!$A:$B,2,0),0)</f>
        <v>3</v>
      </c>
      <c r="J1414" s="30">
        <f>IFERROR(VLOOKUP(A1414,[5]数据处理!$A:$D,4,0),0)</f>
        <v>0</v>
      </c>
      <c r="K1414" s="30">
        <f>IFERROR(VLOOKUP(A1414,[5]数据处理!$A:$E,5,0),0)</f>
        <v>0</v>
      </c>
      <c r="L1414" s="30">
        <f>IFERROR(VLOOKUP(A1414,[5]数据处理!$A:$G,7,0),0)</f>
        <v>0</v>
      </c>
      <c r="M1414">
        <f t="shared" ref="M1414:M1477" si="375">SUM(I1414:L1414)</f>
        <v>3</v>
      </c>
      <c r="N1414">
        <f>IFERROR(VLOOKUP(A1414,[5]数据处理!$A:$C,3,0),0)</f>
        <v>0</v>
      </c>
      <c r="O1414">
        <f>IFERROR(VLOOKUP($A1414,[5]数据处理!$A:$N,14,0),0)</f>
        <v>2</v>
      </c>
      <c r="P1414">
        <f>IFERROR(VLOOKUP($A1414,[3]库存报告使用数据!$A$1:$B$65536,2,0),"")</f>
        <v>21</v>
      </c>
      <c r="Q1414">
        <f>IFERROR(VLOOKUP($A1414,[3]库存报告使用数据!$A$1:$E$65536,5,0),"")</f>
        <v>9</v>
      </c>
      <c r="R1414">
        <f>IFERROR(VLOOKUP($A1414,[3]库存报告使用数据!$A$1:$H$65536,8,0),"")</f>
        <v>14</v>
      </c>
      <c r="S1414">
        <f>IFERROR(VLOOKUP($A1414,[3]库存报告使用数据!$A$1:$K$65536,11,0),"")</f>
        <v>28</v>
      </c>
      <c r="T1414">
        <f>IFERROR(VLOOKUP($A1414,[3]库存报告使用数据!$A$1:$C$65536,3,0),"")</f>
        <v>0</v>
      </c>
      <c r="U1414">
        <f>IFERROR(VLOOKUP($A1414,[3]库存报告使用数据!$A$1:$F$65536,6,0),"")</f>
        <v>0</v>
      </c>
      <c r="V1414">
        <f>IFERROR(VLOOKUP($A1414,[3]库存报告使用数据!$A$1:$I$65536,9,0),"")</f>
        <v>0</v>
      </c>
      <c r="W1414">
        <f>IFERROR(VLOOKUP($A1414,[3]库存报告使用数据!$A$1:$L$65536,12,0),"")</f>
        <v>0</v>
      </c>
      <c r="X1414" s="20">
        <f t="shared" ref="X1414:X1477" si="376">IFERROR(T1414/P1414,"")</f>
        <v>0</v>
      </c>
      <c r="Y1414" s="20">
        <f t="shared" ref="Y1414:Y1477" si="377">IFERROR(U1414/Q1414,"")</f>
        <v>0</v>
      </c>
      <c r="Z1414" s="20">
        <f t="shared" ref="Z1414:Z1477" si="378">IFERROR(V1414/R1414,"")</f>
        <v>0</v>
      </c>
      <c r="AA1414" s="20">
        <f t="shared" ref="AA1414:AA1477" si="379">IFERROR(W1414/S1414,"")</f>
        <v>0</v>
      </c>
      <c r="AB1414">
        <f>IFERROR(VLOOKUP($A1414,[3]库存报告使用数据!$A$1:$D$65536,4,0),"")</f>
        <v>0</v>
      </c>
      <c r="AC1414">
        <f>IFERROR(VLOOKUP($A1414,[3]库存报告使用数据!$A$1:$G$65536,7,0),"")</f>
        <v>0</v>
      </c>
      <c r="AD1414">
        <f>IFERROR(VLOOKUP($A1414,[3]库存报告使用数据!$A$1:$J$65536,10,0),"")</f>
        <v>0</v>
      </c>
      <c r="AE1414">
        <f>IFERROR(VLOOKUP($A1414,[3]库存报告使用数据!$A$1:$M$65536,13,0),"")</f>
        <v>0</v>
      </c>
      <c r="AF1414" s="20" t="str">
        <f t="shared" ref="AF1414:AF1477" si="380">IF(OR(AB1414="",AB1414=0),"",IF(AND(D1414*$H1414=0,AB1414&gt;0),"无销售广告费为"&amp;AB1414,IFERROR(AB1414/(D1414*$H1414),0)))</f>
        <v/>
      </c>
      <c r="AG1414" s="20" t="str">
        <f t="shared" ref="AG1414:AG1477" si="381">IF(OR(AC1414="",AC1414=0),"",IF(AND(E1414*$H1414=0,AC1414&gt;0),"无销售广告费为"&amp;AC1414,IFERROR(AC1414/(E1414*$H1414),0)))</f>
        <v/>
      </c>
      <c r="AH1414" s="20" t="str">
        <f t="shared" ref="AH1414:AH1477" si="382">IF(OR(AD1414="",AD1414=0),"",IF(AND(F1414*$H1414=0,AD1414&gt;0),"无销售广告费为"&amp;AD1414,IFERROR(AD1414/(F1414*$H1414),0)))</f>
        <v/>
      </c>
      <c r="AI1414" s="20" t="str">
        <f t="shared" ref="AI1414:AI1477" si="383">IF(OR(AE1414="",AE1414=0),"",IF(AND(G1414*$H1414=0,AE1414&gt;0),"无销售广告费为"&amp;AE1414,IFERROR(AE1414/(G1414*$H1414),0)))</f>
        <v/>
      </c>
      <c r="AJ1414">
        <f>IFERROR(VLOOKUP($B1414,[4]库存报告使用数据!$A$1:$B$65536,2,0),0)</f>
        <v>0</v>
      </c>
      <c r="AK1414">
        <f>IFERROR(VLOOKUP($B1414,[4]库存报告使用数据!$A$1:$C$65536,3,0),)</f>
        <v>0</v>
      </c>
      <c r="AL1414">
        <f>IFERROR(VLOOKUP($B1414,[4]库存报告使用数据!$A$1:$D$65536,4,0),)</f>
        <v>0</v>
      </c>
      <c r="AM1414">
        <f>IFERROR(VLOOKUP($B1414,[4]库存报告使用数据!$A$1:$E$65536,5,0),)</f>
        <v>1</v>
      </c>
      <c r="AN1414" s="20" t="str">
        <f t="shared" ref="AN1414:AN1477" si="384">IFERROR(D1414/AJ1414,"")</f>
        <v/>
      </c>
      <c r="AO1414" s="20" t="str">
        <f t="shared" ref="AO1414:AO1477" si="385">IFERROR(E1414/AK1414,"")</f>
        <v/>
      </c>
      <c r="AP1414" s="20" t="str">
        <f t="shared" ref="AP1414:AP1477" si="386">IFERROR(F1414/AL1414,"")</f>
        <v/>
      </c>
      <c r="AQ1414" s="20">
        <f t="shared" ref="AQ1414:AQ1477" si="387">IFERROR(G1414/AM1414,"")</f>
        <v>0</v>
      </c>
      <c r="AR1414" s="32">
        <f t="shared" ref="AR1414:AR1477" si="388">IFERROR(D1414/7,"")</f>
        <v>0</v>
      </c>
      <c r="AS1414" s="32">
        <f t="shared" ref="AS1414:AS1477" si="389">IF(AR1414="","上周无销量",60*AR1414)</f>
        <v>0</v>
      </c>
      <c r="AT1414" s="32">
        <f t="shared" ref="AT1414:AT1477" si="390">IF(AS1414="上周无销量","上周无销量/总库存"&amp;M1414,M1414-AS1414)</f>
        <v>3</v>
      </c>
      <c r="AU1414" s="28" t="str">
        <f t="shared" ref="AU1414:AU1477" si="391">IF(AR1414="","库存为"&amp;M1414,IF(AS1414=0,"库存为"&amp;M1414,INT(M1414/AR1414)))</f>
        <v>库存为3</v>
      </c>
      <c r="AV1414" s="34" t="str">
        <f>IFERROR(时间!$B$4+AU1414,"上周无销量")</f>
        <v>上周无销量</v>
      </c>
    </row>
    <row r="1415" spans="1:48">
      <c r="A1415" s="18" t="s">
        <v>1460</v>
      </c>
      <c r="B1415" t="str">
        <f>VLOOKUP(A1415,'[1]sku-asin（子）'!$A:$B,2,0)</f>
        <v>B078NMB32N</v>
      </c>
      <c r="C1415" t="str">
        <f>VLOOKUP(A1415,'[1]子sku-父sku'!$A:$B,2,0)</f>
        <v>WY-SB017</v>
      </c>
      <c r="D1415" s="28">
        <f>IFERROR(VLOOKUP(A1415,[2]库存报告使用数据处理!$A:$C,3,0),0)</f>
        <v>0</v>
      </c>
      <c r="E1415" s="28">
        <f>IFERROR(VLOOKUP(A1415,[2]库存报告使用数据处理!$A:$D,4,0),0)</f>
        <v>0</v>
      </c>
      <c r="F1415" s="28">
        <f>IFERROR(VLOOKUP(A1415,[2]库存报告使用数据处理!$A:$E,5,0),0)</f>
        <v>0</v>
      </c>
      <c r="G1415" s="28">
        <f>IFERROR(VLOOKUP(A1415,[2]库存报告使用数据处理!$A:$F,6,0),0)</f>
        <v>0</v>
      </c>
      <c r="H1415" s="29">
        <f>IFERROR(VLOOKUP(A1415,[2]库存报告使用数据处理!$A:$G,7,0),0)</f>
        <v>0</v>
      </c>
      <c r="I1415">
        <f>IFERROR(VLOOKUP(A1415,[5]数据处理!$A:$B,2,0),0)</f>
        <v>2</v>
      </c>
      <c r="J1415" s="30">
        <f>IFERROR(VLOOKUP(A1415,[5]数据处理!$A:$D,4,0),0)</f>
        <v>0</v>
      </c>
      <c r="K1415" s="30">
        <f>IFERROR(VLOOKUP(A1415,[5]数据处理!$A:$E,5,0),0)</f>
        <v>0</v>
      </c>
      <c r="L1415" s="30">
        <f>IFERROR(VLOOKUP(A1415,[5]数据处理!$A:$G,7,0),0)</f>
        <v>0</v>
      </c>
      <c r="M1415">
        <f t="shared" si="375"/>
        <v>2</v>
      </c>
      <c r="N1415">
        <f>IFERROR(VLOOKUP(A1415,[5]数据处理!$A:$C,3,0),0)</f>
        <v>0</v>
      </c>
      <c r="O1415">
        <f>IFERROR(VLOOKUP($A1415,[5]数据处理!$A:$N,14,0),0)</f>
        <v>1</v>
      </c>
      <c r="P1415">
        <f>IFERROR(VLOOKUP($A1415,[3]库存报告使用数据!$A$1:$B$65536,2,0),"")</f>
        <v>152</v>
      </c>
      <c r="Q1415">
        <f>IFERROR(VLOOKUP($A1415,[3]库存报告使用数据!$A$1:$E$65536,5,0),"")</f>
        <v>62</v>
      </c>
      <c r="R1415">
        <f>IFERROR(VLOOKUP($A1415,[3]库存报告使用数据!$A$1:$H$65536,8,0),"")</f>
        <v>34</v>
      </c>
      <c r="S1415">
        <f>IFERROR(VLOOKUP($A1415,[3]库存报告使用数据!$A$1:$K$65536,11,0),"")</f>
        <v>12</v>
      </c>
      <c r="T1415">
        <f>IFERROR(VLOOKUP($A1415,[3]库存报告使用数据!$A$1:$C$65536,3,0),"")</f>
        <v>0</v>
      </c>
      <c r="U1415">
        <f>IFERROR(VLOOKUP($A1415,[3]库存报告使用数据!$A$1:$F$65536,6,0),"")</f>
        <v>0</v>
      </c>
      <c r="V1415">
        <f>IFERROR(VLOOKUP($A1415,[3]库存报告使用数据!$A$1:$I$65536,9,0),"")</f>
        <v>0</v>
      </c>
      <c r="W1415">
        <f>IFERROR(VLOOKUP($A1415,[3]库存报告使用数据!$A$1:$L$65536,12,0),"")</f>
        <v>0</v>
      </c>
      <c r="X1415" s="20">
        <f t="shared" si="376"/>
        <v>0</v>
      </c>
      <c r="Y1415" s="20">
        <f t="shared" si="377"/>
        <v>0</v>
      </c>
      <c r="Z1415" s="20">
        <f t="shared" si="378"/>
        <v>0</v>
      </c>
      <c r="AA1415" s="20">
        <f t="shared" si="379"/>
        <v>0</v>
      </c>
      <c r="AB1415">
        <f>IFERROR(VLOOKUP($A1415,[3]库存报告使用数据!$A$1:$D$65536,4,0),"")</f>
        <v>0</v>
      </c>
      <c r="AC1415">
        <f>IFERROR(VLOOKUP($A1415,[3]库存报告使用数据!$A$1:$G$65536,7,0),"")</f>
        <v>0</v>
      </c>
      <c r="AD1415">
        <f>IFERROR(VLOOKUP($A1415,[3]库存报告使用数据!$A$1:$J$65536,10,0),"")</f>
        <v>0</v>
      </c>
      <c r="AE1415">
        <f>IFERROR(VLOOKUP($A1415,[3]库存报告使用数据!$A$1:$M$65536,13,0),"")</f>
        <v>0</v>
      </c>
      <c r="AF1415" s="20" t="str">
        <f t="shared" si="380"/>
        <v/>
      </c>
      <c r="AG1415" s="20" t="str">
        <f t="shared" si="381"/>
        <v/>
      </c>
      <c r="AH1415" s="20" t="str">
        <f t="shared" si="382"/>
        <v/>
      </c>
      <c r="AI1415" s="20" t="str">
        <f t="shared" si="383"/>
        <v/>
      </c>
      <c r="AJ1415">
        <f>IFERROR(VLOOKUP($B1415,[4]库存报告使用数据!$A$1:$B$65536,2,0),0)</f>
        <v>0</v>
      </c>
      <c r="AK1415">
        <f>IFERROR(VLOOKUP($B1415,[4]库存报告使用数据!$A$1:$C$65536,3,0),)</f>
        <v>0</v>
      </c>
      <c r="AL1415">
        <f>IFERROR(VLOOKUP($B1415,[4]库存报告使用数据!$A$1:$D$65536,4,0),)</f>
        <v>0</v>
      </c>
      <c r="AM1415">
        <f>IFERROR(VLOOKUP($B1415,[4]库存报告使用数据!$A$1:$E$65536,5,0),)</f>
        <v>1</v>
      </c>
      <c r="AN1415" s="20" t="str">
        <f t="shared" si="384"/>
        <v/>
      </c>
      <c r="AO1415" s="20" t="str">
        <f t="shared" si="385"/>
        <v/>
      </c>
      <c r="AP1415" s="20" t="str">
        <f t="shared" si="386"/>
        <v/>
      </c>
      <c r="AQ1415" s="20">
        <f t="shared" si="387"/>
        <v>0</v>
      </c>
      <c r="AR1415" s="32">
        <f t="shared" si="388"/>
        <v>0</v>
      </c>
      <c r="AS1415" s="32">
        <f t="shared" si="389"/>
        <v>0</v>
      </c>
      <c r="AT1415" s="32">
        <f t="shared" si="390"/>
        <v>2</v>
      </c>
      <c r="AU1415" s="28" t="str">
        <f t="shared" si="391"/>
        <v>库存为2</v>
      </c>
      <c r="AV1415" s="34" t="str">
        <f>IFERROR(时间!$B$4+AU1415,"上周无销量")</f>
        <v>上周无销量</v>
      </c>
    </row>
    <row r="1416" spans="1:48">
      <c r="A1416" s="18" t="s">
        <v>1461</v>
      </c>
      <c r="B1416" t="str">
        <f>VLOOKUP(A1416,'[1]sku-asin（子）'!$A:$B,2,0)</f>
        <v>B078NLT26Q</v>
      </c>
      <c r="C1416" t="str">
        <f>VLOOKUP(A1416,'[1]子sku-父sku'!$A:$B,2,0)</f>
        <v>WY-SB017</v>
      </c>
      <c r="D1416" s="28">
        <f>IFERROR(VLOOKUP(A1416,[2]库存报告使用数据处理!$A:$C,3,0),0)</f>
        <v>0</v>
      </c>
      <c r="E1416" s="28">
        <f>IFERROR(VLOOKUP(A1416,[2]库存报告使用数据处理!$A:$D,4,0),0)</f>
        <v>0</v>
      </c>
      <c r="F1416" s="28">
        <f>IFERROR(VLOOKUP(A1416,[2]库存报告使用数据处理!$A:$E,5,0),0)</f>
        <v>0</v>
      </c>
      <c r="G1416" s="28">
        <f>IFERROR(VLOOKUP(A1416,[2]库存报告使用数据处理!$A:$F,6,0),0)</f>
        <v>0</v>
      </c>
      <c r="H1416" s="29">
        <f>IFERROR(VLOOKUP(A1416,[2]库存报告使用数据处理!$A:$G,7,0),0)</f>
        <v>0</v>
      </c>
      <c r="I1416">
        <f>IFERROR(VLOOKUP(A1416,[5]数据处理!$A:$B,2,0),0)</f>
        <v>2</v>
      </c>
      <c r="J1416" s="30">
        <f>IFERROR(VLOOKUP(A1416,[5]数据处理!$A:$D,4,0),0)</f>
        <v>0</v>
      </c>
      <c r="K1416" s="30">
        <f>IFERROR(VLOOKUP(A1416,[5]数据处理!$A:$E,5,0),0)</f>
        <v>0</v>
      </c>
      <c r="L1416" s="30">
        <f>IFERROR(VLOOKUP(A1416,[5]数据处理!$A:$G,7,0),0)</f>
        <v>0</v>
      </c>
      <c r="M1416">
        <f t="shared" si="375"/>
        <v>2</v>
      </c>
      <c r="N1416">
        <f>IFERROR(VLOOKUP(A1416,[5]数据处理!$A:$C,3,0),0)</f>
        <v>0</v>
      </c>
      <c r="O1416">
        <f>IFERROR(VLOOKUP($A1416,[5]数据处理!$A:$N,14,0),0)</f>
        <v>2</v>
      </c>
      <c r="P1416">
        <f>IFERROR(VLOOKUP($A1416,[3]库存报告使用数据!$A$1:$B$65536,2,0),"")</f>
        <v>15</v>
      </c>
      <c r="Q1416">
        <f>IFERROR(VLOOKUP($A1416,[3]库存报告使用数据!$A$1:$E$65536,5,0),"")</f>
        <v>6</v>
      </c>
      <c r="R1416">
        <f>IFERROR(VLOOKUP($A1416,[3]库存报告使用数据!$A$1:$H$65536,8,0),"")</f>
        <v>14</v>
      </c>
      <c r="S1416">
        <f>IFERROR(VLOOKUP($A1416,[3]库存报告使用数据!$A$1:$K$65536,11,0),"")</f>
        <v>20</v>
      </c>
      <c r="T1416">
        <f>IFERROR(VLOOKUP($A1416,[3]库存报告使用数据!$A$1:$C$65536,3,0),"")</f>
        <v>0</v>
      </c>
      <c r="U1416">
        <f>IFERROR(VLOOKUP($A1416,[3]库存报告使用数据!$A$1:$F$65536,6,0),"")</f>
        <v>0</v>
      </c>
      <c r="V1416">
        <f>IFERROR(VLOOKUP($A1416,[3]库存报告使用数据!$A$1:$I$65536,9,0),"")</f>
        <v>0</v>
      </c>
      <c r="W1416">
        <f>IFERROR(VLOOKUP($A1416,[3]库存报告使用数据!$A$1:$L$65536,12,0),"")</f>
        <v>0</v>
      </c>
      <c r="X1416" s="20">
        <f t="shared" si="376"/>
        <v>0</v>
      </c>
      <c r="Y1416" s="20">
        <f t="shared" si="377"/>
        <v>0</v>
      </c>
      <c r="Z1416" s="20">
        <f t="shared" si="378"/>
        <v>0</v>
      </c>
      <c r="AA1416" s="20">
        <f t="shared" si="379"/>
        <v>0</v>
      </c>
      <c r="AB1416">
        <f>IFERROR(VLOOKUP($A1416,[3]库存报告使用数据!$A$1:$D$65536,4,0),"")</f>
        <v>0</v>
      </c>
      <c r="AC1416">
        <f>IFERROR(VLOOKUP($A1416,[3]库存报告使用数据!$A$1:$G$65536,7,0),"")</f>
        <v>0</v>
      </c>
      <c r="AD1416">
        <f>IFERROR(VLOOKUP($A1416,[3]库存报告使用数据!$A$1:$J$65536,10,0),"")</f>
        <v>0</v>
      </c>
      <c r="AE1416">
        <f>IFERROR(VLOOKUP($A1416,[3]库存报告使用数据!$A$1:$M$65536,13,0),"")</f>
        <v>0</v>
      </c>
      <c r="AF1416" s="20" t="str">
        <f t="shared" si="380"/>
        <v/>
      </c>
      <c r="AG1416" s="20" t="str">
        <f t="shared" si="381"/>
        <v/>
      </c>
      <c r="AH1416" s="20" t="str">
        <f t="shared" si="382"/>
        <v/>
      </c>
      <c r="AI1416" s="20" t="str">
        <f t="shared" si="383"/>
        <v/>
      </c>
      <c r="AJ1416">
        <f>IFERROR(VLOOKUP($B1416,[4]库存报告使用数据!$A$1:$B$65536,2,0),0)</f>
        <v>0</v>
      </c>
      <c r="AK1416">
        <f>IFERROR(VLOOKUP($B1416,[4]库存报告使用数据!$A$1:$C$65536,3,0),)</f>
        <v>0</v>
      </c>
      <c r="AL1416">
        <f>IFERROR(VLOOKUP($B1416,[4]库存报告使用数据!$A$1:$D$65536,4,0),)</f>
        <v>0</v>
      </c>
      <c r="AM1416">
        <f>IFERROR(VLOOKUP($B1416,[4]库存报告使用数据!$A$1:$E$65536,5,0),)</f>
        <v>0</v>
      </c>
      <c r="AN1416" s="20" t="str">
        <f t="shared" si="384"/>
        <v/>
      </c>
      <c r="AO1416" s="20" t="str">
        <f t="shared" si="385"/>
        <v/>
      </c>
      <c r="AP1416" s="20" t="str">
        <f t="shared" si="386"/>
        <v/>
      </c>
      <c r="AQ1416" s="20" t="str">
        <f t="shared" si="387"/>
        <v/>
      </c>
      <c r="AR1416" s="32">
        <f t="shared" si="388"/>
        <v>0</v>
      </c>
      <c r="AS1416" s="32">
        <f t="shared" si="389"/>
        <v>0</v>
      </c>
      <c r="AT1416" s="32">
        <f t="shared" si="390"/>
        <v>2</v>
      </c>
      <c r="AU1416" s="28" t="str">
        <f t="shared" si="391"/>
        <v>库存为2</v>
      </c>
      <c r="AV1416" s="34" t="str">
        <f>IFERROR(时间!$B$4+AU1416,"上周无销量")</f>
        <v>上周无销量</v>
      </c>
    </row>
    <row r="1417" spans="1:48">
      <c r="A1417" s="18" t="s">
        <v>1462</v>
      </c>
      <c r="B1417" t="str">
        <f>VLOOKUP(A1417,'[1]sku-asin（子）'!$A:$B,2,0)</f>
        <v>B078NC65SZ</v>
      </c>
      <c r="C1417" t="str">
        <f>VLOOKUP(A1417,'[1]子sku-父sku'!$A:$B,2,0)</f>
        <v>WY-SB017</v>
      </c>
      <c r="D1417" s="28">
        <f>IFERROR(VLOOKUP(A1417,[2]库存报告使用数据处理!$A:$C,3,0),0)</f>
        <v>0</v>
      </c>
      <c r="E1417" s="28">
        <f>IFERROR(VLOOKUP(A1417,[2]库存报告使用数据处理!$A:$D,4,0),0)</f>
        <v>0</v>
      </c>
      <c r="F1417" s="28">
        <f>IFERROR(VLOOKUP(A1417,[2]库存报告使用数据处理!$A:$E,5,0),0)</f>
        <v>0</v>
      </c>
      <c r="G1417" s="28">
        <f>IFERROR(VLOOKUP(A1417,[2]库存报告使用数据处理!$A:$F,6,0),0)</f>
        <v>0</v>
      </c>
      <c r="H1417" s="29">
        <f>IFERROR(VLOOKUP(A1417,[2]库存报告使用数据处理!$A:$G,7,0),0)</f>
        <v>0</v>
      </c>
      <c r="I1417">
        <f>IFERROR(VLOOKUP(A1417,[5]数据处理!$A:$B,2,0),0)</f>
        <v>2</v>
      </c>
      <c r="J1417" s="30">
        <f>IFERROR(VLOOKUP(A1417,[5]数据处理!$A:$D,4,0),0)</f>
        <v>0</v>
      </c>
      <c r="K1417" s="30">
        <f>IFERROR(VLOOKUP(A1417,[5]数据处理!$A:$E,5,0),0)</f>
        <v>0</v>
      </c>
      <c r="L1417" s="30">
        <f>IFERROR(VLOOKUP(A1417,[5]数据处理!$A:$G,7,0),0)</f>
        <v>0</v>
      </c>
      <c r="M1417">
        <f t="shared" si="375"/>
        <v>2</v>
      </c>
      <c r="N1417">
        <f>IFERROR(VLOOKUP(A1417,[5]数据处理!$A:$C,3,0),0)</f>
        <v>0</v>
      </c>
      <c r="O1417">
        <f>IFERROR(VLOOKUP($A1417,[5]数据处理!$A:$N,14,0),0)</f>
        <v>2</v>
      </c>
      <c r="P1417">
        <f>IFERROR(VLOOKUP($A1417,[3]库存报告使用数据!$A$1:$B$65536,2,0),"")</f>
        <v>62</v>
      </c>
      <c r="Q1417">
        <f>IFERROR(VLOOKUP($A1417,[3]库存报告使用数据!$A$1:$E$65536,5,0),"")</f>
        <v>35</v>
      </c>
      <c r="R1417">
        <f>IFERROR(VLOOKUP($A1417,[3]库存报告使用数据!$A$1:$H$65536,8,0),"")</f>
        <v>50</v>
      </c>
      <c r="S1417">
        <f>IFERROR(VLOOKUP($A1417,[3]库存报告使用数据!$A$1:$K$65536,11,0),"")</f>
        <v>45</v>
      </c>
      <c r="T1417">
        <f>IFERROR(VLOOKUP($A1417,[3]库存报告使用数据!$A$1:$C$65536,3,0),"")</f>
        <v>0</v>
      </c>
      <c r="U1417">
        <f>IFERROR(VLOOKUP($A1417,[3]库存报告使用数据!$A$1:$F$65536,6,0),"")</f>
        <v>0</v>
      </c>
      <c r="V1417">
        <f>IFERROR(VLOOKUP($A1417,[3]库存报告使用数据!$A$1:$I$65536,9,0),"")</f>
        <v>0</v>
      </c>
      <c r="W1417">
        <f>IFERROR(VLOOKUP($A1417,[3]库存报告使用数据!$A$1:$L$65536,12,0),"")</f>
        <v>0</v>
      </c>
      <c r="X1417" s="20">
        <f t="shared" si="376"/>
        <v>0</v>
      </c>
      <c r="Y1417" s="20">
        <f t="shared" si="377"/>
        <v>0</v>
      </c>
      <c r="Z1417" s="20">
        <f t="shared" si="378"/>
        <v>0</v>
      </c>
      <c r="AA1417" s="20">
        <f t="shared" si="379"/>
        <v>0</v>
      </c>
      <c r="AB1417">
        <f>IFERROR(VLOOKUP($A1417,[3]库存报告使用数据!$A$1:$D$65536,4,0),"")</f>
        <v>0</v>
      </c>
      <c r="AC1417">
        <f>IFERROR(VLOOKUP($A1417,[3]库存报告使用数据!$A$1:$G$65536,7,0),"")</f>
        <v>0</v>
      </c>
      <c r="AD1417">
        <f>IFERROR(VLOOKUP($A1417,[3]库存报告使用数据!$A$1:$J$65536,10,0),"")</f>
        <v>0</v>
      </c>
      <c r="AE1417">
        <f>IFERROR(VLOOKUP($A1417,[3]库存报告使用数据!$A$1:$M$65536,13,0),"")</f>
        <v>0</v>
      </c>
      <c r="AF1417" s="20" t="str">
        <f t="shared" si="380"/>
        <v/>
      </c>
      <c r="AG1417" s="20" t="str">
        <f t="shared" si="381"/>
        <v/>
      </c>
      <c r="AH1417" s="20" t="str">
        <f t="shared" si="382"/>
        <v/>
      </c>
      <c r="AI1417" s="20" t="str">
        <f t="shared" si="383"/>
        <v/>
      </c>
      <c r="AJ1417">
        <f>IFERROR(VLOOKUP($B1417,[4]库存报告使用数据!$A$1:$B$65536,2,0),0)</f>
        <v>0</v>
      </c>
      <c r="AK1417">
        <f>IFERROR(VLOOKUP($B1417,[4]库存报告使用数据!$A$1:$C$65536,3,0),)</f>
        <v>0</v>
      </c>
      <c r="AL1417">
        <f>IFERROR(VLOOKUP($B1417,[4]库存报告使用数据!$A$1:$D$65536,4,0),)</f>
        <v>0</v>
      </c>
      <c r="AM1417">
        <f>IFERROR(VLOOKUP($B1417,[4]库存报告使用数据!$A$1:$E$65536,5,0),)</f>
        <v>0</v>
      </c>
      <c r="AN1417" s="20" t="str">
        <f t="shared" si="384"/>
        <v/>
      </c>
      <c r="AO1417" s="20" t="str">
        <f t="shared" si="385"/>
        <v/>
      </c>
      <c r="AP1417" s="20" t="str">
        <f t="shared" si="386"/>
        <v/>
      </c>
      <c r="AQ1417" s="20" t="str">
        <f t="shared" si="387"/>
        <v/>
      </c>
      <c r="AR1417" s="32">
        <f t="shared" si="388"/>
        <v>0</v>
      </c>
      <c r="AS1417" s="32">
        <f t="shared" si="389"/>
        <v>0</v>
      </c>
      <c r="AT1417" s="32">
        <f t="shared" si="390"/>
        <v>2</v>
      </c>
      <c r="AU1417" s="28" t="str">
        <f t="shared" si="391"/>
        <v>库存为2</v>
      </c>
      <c r="AV1417" s="34" t="str">
        <f>IFERROR(时间!$B$4+AU1417,"上周无销量")</f>
        <v>上周无销量</v>
      </c>
    </row>
    <row r="1418" spans="1:48">
      <c r="A1418" s="18" t="s">
        <v>1463</v>
      </c>
      <c r="B1418" t="str">
        <f>VLOOKUP(A1418,'[1]sku-asin（子）'!$A:$B,2,0)</f>
        <v>B078NMJKLD</v>
      </c>
      <c r="C1418" t="str">
        <f>VLOOKUP(A1418,'[1]子sku-父sku'!$A:$B,2,0)</f>
        <v>WY-SB017</v>
      </c>
      <c r="D1418" s="28">
        <f>IFERROR(VLOOKUP(A1418,[2]库存报告使用数据处理!$A:$C,3,0),0)</f>
        <v>0</v>
      </c>
      <c r="E1418" s="28">
        <f>IFERROR(VLOOKUP(A1418,[2]库存报告使用数据处理!$A:$D,4,0),0)</f>
        <v>0</v>
      </c>
      <c r="F1418" s="28">
        <f>IFERROR(VLOOKUP(A1418,[2]库存报告使用数据处理!$A:$E,5,0),0)</f>
        <v>0</v>
      </c>
      <c r="G1418" s="28">
        <f>IFERROR(VLOOKUP(A1418,[2]库存报告使用数据处理!$A:$F,6,0),0)</f>
        <v>0</v>
      </c>
      <c r="H1418" s="29">
        <f>IFERROR(VLOOKUP(A1418,[2]库存报告使用数据处理!$A:$G,7,0),0)</f>
        <v>0</v>
      </c>
      <c r="I1418">
        <f>IFERROR(VLOOKUP(A1418,[5]数据处理!$A:$B,2,0),0)</f>
        <v>3</v>
      </c>
      <c r="J1418" s="30">
        <f>IFERROR(VLOOKUP(A1418,[5]数据处理!$A:$D,4,0),0)</f>
        <v>0</v>
      </c>
      <c r="K1418" s="30">
        <f>IFERROR(VLOOKUP(A1418,[5]数据处理!$A:$E,5,0),0)</f>
        <v>0</v>
      </c>
      <c r="L1418" s="30">
        <f>IFERROR(VLOOKUP(A1418,[5]数据处理!$A:$G,7,0),0)</f>
        <v>0</v>
      </c>
      <c r="M1418">
        <f t="shared" si="375"/>
        <v>3</v>
      </c>
      <c r="N1418">
        <f>IFERROR(VLOOKUP(A1418,[5]数据处理!$A:$C,3,0),0)</f>
        <v>0</v>
      </c>
      <c r="O1418">
        <f>IFERROR(VLOOKUP($A1418,[5]数据处理!$A:$N,14,0),0)</f>
        <v>3</v>
      </c>
      <c r="P1418">
        <f>IFERROR(VLOOKUP($A1418,[3]库存报告使用数据!$A$1:$B$65536,2,0),"")</f>
        <v>35</v>
      </c>
      <c r="Q1418">
        <f>IFERROR(VLOOKUP($A1418,[3]库存报告使用数据!$A$1:$E$65536,5,0),"")</f>
        <v>12</v>
      </c>
      <c r="R1418">
        <f>IFERROR(VLOOKUP($A1418,[3]库存报告使用数据!$A$1:$H$65536,8,0),"")</f>
        <v>31</v>
      </c>
      <c r="S1418">
        <f>IFERROR(VLOOKUP($A1418,[3]库存报告使用数据!$A$1:$K$65536,11,0),"")</f>
        <v>19</v>
      </c>
      <c r="T1418">
        <f>IFERROR(VLOOKUP($A1418,[3]库存报告使用数据!$A$1:$C$65536,3,0),"")</f>
        <v>0</v>
      </c>
      <c r="U1418">
        <f>IFERROR(VLOOKUP($A1418,[3]库存报告使用数据!$A$1:$F$65536,6,0),"")</f>
        <v>0</v>
      </c>
      <c r="V1418">
        <f>IFERROR(VLOOKUP($A1418,[3]库存报告使用数据!$A$1:$I$65536,9,0),"")</f>
        <v>0</v>
      </c>
      <c r="W1418">
        <f>IFERROR(VLOOKUP($A1418,[3]库存报告使用数据!$A$1:$L$65536,12,0),"")</f>
        <v>1</v>
      </c>
      <c r="X1418" s="20">
        <f t="shared" si="376"/>
        <v>0</v>
      </c>
      <c r="Y1418" s="20">
        <f t="shared" si="377"/>
        <v>0</v>
      </c>
      <c r="Z1418" s="20">
        <f t="shared" si="378"/>
        <v>0</v>
      </c>
      <c r="AA1418" s="20">
        <f t="shared" si="379"/>
        <v>0.0526315789473684</v>
      </c>
      <c r="AB1418">
        <f>IFERROR(VLOOKUP($A1418,[3]库存报告使用数据!$A$1:$D$65536,4,0),"")</f>
        <v>0</v>
      </c>
      <c r="AC1418">
        <f>IFERROR(VLOOKUP($A1418,[3]库存报告使用数据!$A$1:$G$65536,7,0),"")</f>
        <v>0</v>
      </c>
      <c r="AD1418">
        <f>IFERROR(VLOOKUP($A1418,[3]库存报告使用数据!$A$1:$J$65536,10,0),"")</f>
        <v>0</v>
      </c>
      <c r="AE1418">
        <f>IFERROR(VLOOKUP($A1418,[3]库存报告使用数据!$A$1:$M$65536,13,0),"")</f>
        <v>0.24</v>
      </c>
      <c r="AF1418" s="20" t="str">
        <f t="shared" si="380"/>
        <v/>
      </c>
      <c r="AG1418" s="20" t="str">
        <f t="shared" si="381"/>
        <v/>
      </c>
      <c r="AH1418" s="20" t="str">
        <f t="shared" si="382"/>
        <v/>
      </c>
      <c r="AI1418" s="20" t="str">
        <f t="shared" si="383"/>
        <v>无销售广告费为0.24</v>
      </c>
      <c r="AJ1418">
        <f>IFERROR(VLOOKUP($B1418,[4]库存报告使用数据!$A$1:$B$65536,2,0),0)</f>
        <v>0</v>
      </c>
      <c r="AK1418">
        <f>IFERROR(VLOOKUP($B1418,[4]库存报告使用数据!$A$1:$C$65536,3,0),)</f>
        <v>0</v>
      </c>
      <c r="AL1418">
        <f>IFERROR(VLOOKUP($B1418,[4]库存报告使用数据!$A$1:$D$65536,4,0),)</f>
        <v>2</v>
      </c>
      <c r="AM1418">
        <f>IFERROR(VLOOKUP($B1418,[4]库存报告使用数据!$A$1:$E$65536,5,0),)</f>
        <v>2</v>
      </c>
      <c r="AN1418" s="20" t="str">
        <f t="shared" si="384"/>
        <v/>
      </c>
      <c r="AO1418" s="20" t="str">
        <f t="shared" si="385"/>
        <v/>
      </c>
      <c r="AP1418" s="20">
        <f t="shared" si="386"/>
        <v>0</v>
      </c>
      <c r="AQ1418" s="20">
        <f t="shared" si="387"/>
        <v>0</v>
      </c>
      <c r="AR1418" s="32">
        <f t="shared" si="388"/>
        <v>0</v>
      </c>
      <c r="AS1418" s="32">
        <f t="shared" si="389"/>
        <v>0</v>
      </c>
      <c r="AT1418" s="32">
        <f t="shared" si="390"/>
        <v>3</v>
      </c>
      <c r="AU1418" s="28" t="str">
        <f t="shared" si="391"/>
        <v>库存为3</v>
      </c>
      <c r="AV1418" s="34" t="str">
        <f>IFERROR(时间!$B$4+AU1418,"上周无销量")</f>
        <v>上周无销量</v>
      </c>
    </row>
    <row r="1419" spans="1:48">
      <c r="A1419" s="18" t="s">
        <v>1464</v>
      </c>
      <c r="B1419" t="str">
        <f>VLOOKUP(A1419,'[1]sku-asin（子）'!$A:$B,2,0)</f>
        <v>B078NNHC7V</v>
      </c>
      <c r="C1419" t="str">
        <f>VLOOKUP(A1419,'[1]子sku-父sku'!$A:$B,2,0)</f>
        <v>WY-SB017</v>
      </c>
      <c r="D1419" s="28">
        <f>IFERROR(VLOOKUP(A1419,[2]库存报告使用数据处理!$A:$C,3,0),0)</f>
        <v>0</v>
      </c>
      <c r="E1419" s="28">
        <f>IFERROR(VLOOKUP(A1419,[2]库存报告使用数据处理!$A:$D,4,0),0)</f>
        <v>0</v>
      </c>
      <c r="F1419" s="28">
        <f>IFERROR(VLOOKUP(A1419,[2]库存报告使用数据处理!$A:$E,5,0),0)</f>
        <v>0</v>
      </c>
      <c r="G1419" s="28">
        <f>IFERROR(VLOOKUP(A1419,[2]库存报告使用数据处理!$A:$F,6,0),0)</f>
        <v>0</v>
      </c>
      <c r="H1419" s="29">
        <f>IFERROR(VLOOKUP(A1419,[2]库存报告使用数据处理!$A:$G,7,0),0)</f>
        <v>0</v>
      </c>
      <c r="I1419">
        <f>IFERROR(VLOOKUP(A1419,[5]数据处理!$A:$B,2,0),0)</f>
        <v>5</v>
      </c>
      <c r="J1419" s="30">
        <f>IFERROR(VLOOKUP(A1419,[5]数据处理!$A:$D,4,0),0)</f>
        <v>0</v>
      </c>
      <c r="K1419" s="30">
        <f>IFERROR(VLOOKUP(A1419,[5]数据处理!$A:$E,5,0),0)</f>
        <v>0</v>
      </c>
      <c r="L1419" s="30">
        <f>IFERROR(VLOOKUP(A1419,[5]数据处理!$A:$G,7,0),0)</f>
        <v>0</v>
      </c>
      <c r="M1419">
        <f t="shared" si="375"/>
        <v>5</v>
      </c>
      <c r="N1419">
        <f>IFERROR(VLOOKUP(A1419,[5]数据处理!$A:$C,3,0),0)</f>
        <v>0</v>
      </c>
      <c r="O1419">
        <f>IFERROR(VLOOKUP($A1419,[5]数据处理!$A:$N,14,0),0)</f>
        <v>5</v>
      </c>
      <c r="P1419">
        <f>IFERROR(VLOOKUP($A1419,[3]库存报告使用数据!$A$1:$B$65536,2,0),"")</f>
        <v>2066</v>
      </c>
      <c r="Q1419">
        <f>IFERROR(VLOOKUP($A1419,[3]库存报告使用数据!$A$1:$E$65536,5,0),"")</f>
        <v>794</v>
      </c>
      <c r="R1419">
        <f>IFERROR(VLOOKUP($A1419,[3]库存报告使用数据!$A$1:$H$65536,8,0),"")</f>
        <v>797</v>
      </c>
      <c r="S1419">
        <f>IFERROR(VLOOKUP($A1419,[3]库存报告使用数据!$A$1:$K$65536,11,0),"")</f>
        <v>543</v>
      </c>
      <c r="T1419">
        <f>IFERROR(VLOOKUP($A1419,[3]库存报告使用数据!$A$1:$C$65536,3,0),"")</f>
        <v>1</v>
      </c>
      <c r="U1419">
        <f>IFERROR(VLOOKUP($A1419,[3]库存报告使用数据!$A$1:$F$65536,6,0),"")</f>
        <v>0</v>
      </c>
      <c r="V1419">
        <f>IFERROR(VLOOKUP($A1419,[3]库存报告使用数据!$A$1:$I$65536,9,0),"")</f>
        <v>1</v>
      </c>
      <c r="W1419">
        <f>IFERROR(VLOOKUP($A1419,[3]库存报告使用数据!$A$1:$L$65536,12,0),"")</f>
        <v>0</v>
      </c>
      <c r="X1419" s="20">
        <f t="shared" si="376"/>
        <v>0.000484027105517909</v>
      </c>
      <c r="Y1419" s="20">
        <f t="shared" si="377"/>
        <v>0</v>
      </c>
      <c r="Z1419" s="20">
        <f t="shared" si="378"/>
        <v>0.00125470514429109</v>
      </c>
      <c r="AA1419" s="20">
        <f t="shared" si="379"/>
        <v>0</v>
      </c>
      <c r="AB1419">
        <f>IFERROR(VLOOKUP($A1419,[3]库存报告使用数据!$A$1:$D$65536,4,0),"")</f>
        <v>0.03</v>
      </c>
      <c r="AC1419">
        <f>IFERROR(VLOOKUP($A1419,[3]库存报告使用数据!$A$1:$G$65536,7,0),"")</f>
        <v>0</v>
      </c>
      <c r="AD1419">
        <f>IFERROR(VLOOKUP($A1419,[3]库存报告使用数据!$A$1:$J$65536,10,0),"")</f>
        <v>0.1</v>
      </c>
      <c r="AE1419">
        <f>IFERROR(VLOOKUP($A1419,[3]库存报告使用数据!$A$1:$M$65536,13,0),"")</f>
        <v>0</v>
      </c>
      <c r="AF1419" s="20" t="str">
        <f t="shared" si="380"/>
        <v>无销售广告费为0.03</v>
      </c>
      <c r="AG1419" s="20" t="str">
        <f t="shared" si="381"/>
        <v/>
      </c>
      <c r="AH1419" s="20" t="str">
        <f t="shared" si="382"/>
        <v>无销售广告费为0.1</v>
      </c>
      <c r="AI1419" s="20" t="str">
        <f t="shared" si="383"/>
        <v/>
      </c>
      <c r="AJ1419">
        <f>IFERROR(VLOOKUP($B1419,[4]库存报告使用数据!$A$1:$B$65536,2,0),0)</f>
        <v>0</v>
      </c>
      <c r="AK1419">
        <f>IFERROR(VLOOKUP($B1419,[4]库存报告使用数据!$A$1:$C$65536,3,0),)</f>
        <v>1</v>
      </c>
      <c r="AL1419">
        <f>IFERROR(VLOOKUP($B1419,[4]库存报告使用数据!$A$1:$D$65536,4,0),)</f>
        <v>0</v>
      </c>
      <c r="AM1419">
        <f>IFERROR(VLOOKUP($B1419,[4]库存报告使用数据!$A$1:$E$65536,5,0),)</f>
        <v>2</v>
      </c>
      <c r="AN1419" s="20" t="str">
        <f t="shared" si="384"/>
        <v/>
      </c>
      <c r="AO1419" s="20">
        <f t="shared" si="385"/>
        <v>0</v>
      </c>
      <c r="AP1419" s="20" t="str">
        <f t="shared" si="386"/>
        <v/>
      </c>
      <c r="AQ1419" s="20">
        <f t="shared" si="387"/>
        <v>0</v>
      </c>
      <c r="AR1419" s="32">
        <f t="shared" si="388"/>
        <v>0</v>
      </c>
      <c r="AS1419" s="32">
        <f t="shared" si="389"/>
        <v>0</v>
      </c>
      <c r="AT1419" s="32">
        <f t="shared" si="390"/>
        <v>5</v>
      </c>
      <c r="AU1419" s="28" t="str">
        <f t="shared" si="391"/>
        <v>库存为5</v>
      </c>
      <c r="AV1419" s="34" t="str">
        <f>IFERROR(时间!$B$4+AU1419,"上周无销量")</f>
        <v>上周无销量</v>
      </c>
    </row>
    <row r="1420" spans="1:48">
      <c r="A1420" s="18" t="s">
        <v>1465</v>
      </c>
      <c r="B1420" t="str">
        <f>VLOOKUP(A1420,'[1]sku-asin（子）'!$A:$B,2,0)</f>
        <v>B078NMTQCQ</v>
      </c>
      <c r="C1420" t="str">
        <f>VLOOKUP(A1420,'[1]子sku-父sku'!$A:$B,2,0)</f>
        <v>WY-SB017</v>
      </c>
      <c r="D1420" s="28">
        <f>IFERROR(VLOOKUP(A1420,[2]库存报告使用数据处理!$A:$C,3,0),0)</f>
        <v>0</v>
      </c>
      <c r="E1420" s="28">
        <f>IFERROR(VLOOKUP(A1420,[2]库存报告使用数据处理!$A:$D,4,0),0)</f>
        <v>0</v>
      </c>
      <c r="F1420" s="28">
        <f>IFERROR(VLOOKUP(A1420,[2]库存报告使用数据处理!$A:$E,5,0),0)</f>
        <v>0</v>
      </c>
      <c r="G1420" s="28">
        <f>IFERROR(VLOOKUP(A1420,[2]库存报告使用数据处理!$A:$F,6,0),0)</f>
        <v>0</v>
      </c>
      <c r="H1420" s="29">
        <f>IFERROR(VLOOKUP(A1420,[2]库存报告使用数据处理!$A:$G,7,0),0)</f>
        <v>0</v>
      </c>
      <c r="I1420">
        <f>IFERROR(VLOOKUP(A1420,[5]数据处理!$A:$B,2,0),0)</f>
        <v>2</v>
      </c>
      <c r="J1420" s="30">
        <f>IFERROR(VLOOKUP(A1420,[5]数据处理!$A:$D,4,0),0)</f>
        <v>0</v>
      </c>
      <c r="K1420" s="30">
        <f>IFERROR(VLOOKUP(A1420,[5]数据处理!$A:$E,5,0),0)</f>
        <v>0</v>
      </c>
      <c r="L1420" s="30">
        <f>IFERROR(VLOOKUP(A1420,[5]数据处理!$A:$G,7,0),0)</f>
        <v>0</v>
      </c>
      <c r="M1420">
        <f t="shared" si="375"/>
        <v>2</v>
      </c>
      <c r="N1420">
        <f>IFERROR(VLOOKUP(A1420,[5]数据处理!$A:$C,3,0),0)</f>
        <v>0</v>
      </c>
      <c r="O1420">
        <f>IFERROR(VLOOKUP($A1420,[5]数据处理!$A:$N,14,0),0)</f>
        <v>2</v>
      </c>
      <c r="P1420">
        <f>IFERROR(VLOOKUP($A1420,[3]库存报告使用数据!$A$1:$B$65536,2,0),"")</f>
        <v>71</v>
      </c>
      <c r="Q1420">
        <f>IFERROR(VLOOKUP($A1420,[3]库存报告使用数据!$A$1:$E$65536,5,0),"")</f>
        <v>67</v>
      </c>
      <c r="R1420">
        <f>IFERROR(VLOOKUP($A1420,[3]库存报告使用数据!$A$1:$H$65536,8,0),"")</f>
        <v>22</v>
      </c>
      <c r="S1420">
        <f>IFERROR(VLOOKUP($A1420,[3]库存报告使用数据!$A$1:$K$65536,11,0),"")</f>
        <v>21</v>
      </c>
      <c r="T1420">
        <f>IFERROR(VLOOKUP($A1420,[3]库存报告使用数据!$A$1:$C$65536,3,0),"")</f>
        <v>0</v>
      </c>
      <c r="U1420">
        <f>IFERROR(VLOOKUP($A1420,[3]库存报告使用数据!$A$1:$F$65536,6,0),"")</f>
        <v>0</v>
      </c>
      <c r="V1420">
        <f>IFERROR(VLOOKUP($A1420,[3]库存报告使用数据!$A$1:$I$65536,9,0),"")</f>
        <v>0</v>
      </c>
      <c r="W1420">
        <f>IFERROR(VLOOKUP($A1420,[3]库存报告使用数据!$A$1:$L$65536,12,0),"")</f>
        <v>0</v>
      </c>
      <c r="X1420" s="20">
        <f t="shared" si="376"/>
        <v>0</v>
      </c>
      <c r="Y1420" s="20">
        <f t="shared" si="377"/>
        <v>0</v>
      </c>
      <c r="Z1420" s="20">
        <f t="shared" si="378"/>
        <v>0</v>
      </c>
      <c r="AA1420" s="20">
        <f t="shared" si="379"/>
        <v>0</v>
      </c>
      <c r="AB1420">
        <f>IFERROR(VLOOKUP($A1420,[3]库存报告使用数据!$A$1:$D$65536,4,0),"")</f>
        <v>0</v>
      </c>
      <c r="AC1420">
        <f>IFERROR(VLOOKUP($A1420,[3]库存报告使用数据!$A$1:$G$65536,7,0),"")</f>
        <v>0</v>
      </c>
      <c r="AD1420">
        <f>IFERROR(VLOOKUP($A1420,[3]库存报告使用数据!$A$1:$J$65536,10,0),"")</f>
        <v>0</v>
      </c>
      <c r="AE1420">
        <f>IFERROR(VLOOKUP($A1420,[3]库存报告使用数据!$A$1:$M$65536,13,0),"")</f>
        <v>0</v>
      </c>
      <c r="AF1420" s="20" t="str">
        <f t="shared" si="380"/>
        <v/>
      </c>
      <c r="AG1420" s="20" t="str">
        <f t="shared" si="381"/>
        <v/>
      </c>
      <c r="AH1420" s="20" t="str">
        <f t="shared" si="382"/>
        <v/>
      </c>
      <c r="AI1420" s="20" t="str">
        <f t="shared" si="383"/>
        <v/>
      </c>
      <c r="AJ1420">
        <f>IFERROR(VLOOKUP($B1420,[4]库存报告使用数据!$A$1:$B$65536,2,0),0)</f>
        <v>0</v>
      </c>
      <c r="AK1420">
        <f>IFERROR(VLOOKUP($B1420,[4]库存报告使用数据!$A$1:$C$65536,3,0),)</f>
        <v>0</v>
      </c>
      <c r="AL1420">
        <f>IFERROR(VLOOKUP($B1420,[4]库存报告使用数据!$A$1:$D$65536,4,0),)</f>
        <v>0</v>
      </c>
      <c r="AM1420">
        <f>IFERROR(VLOOKUP($B1420,[4]库存报告使用数据!$A$1:$E$65536,5,0),)</f>
        <v>0</v>
      </c>
      <c r="AN1420" s="20" t="str">
        <f t="shared" si="384"/>
        <v/>
      </c>
      <c r="AO1420" s="20" t="str">
        <f t="shared" si="385"/>
        <v/>
      </c>
      <c r="AP1420" s="20" t="str">
        <f t="shared" si="386"/>
        <v/>
      </c>
      <c r="AQ1420" s="20" t="str">
        <f t="shared" si="387"/>
        <v/>
      </c>
      <c r="AR1420" s="32">
        <f t="shared" si="388"/>
        <v>0</v>
      </c>
      <c r="AS1420" s="32">
        <f t="shared" si="389"/>
        <v>0</v>
      </c>
      <c r="AT1420" s="32">
        <f t="shared" si="390"/>
        <v>2</v>
      </c>
      <c r="AU1420" s="28" t="str">
        <f t="shared" si="391"/>
        <v>库存为2</v>
      </c>
      <c r="AV1420" s="34" t="str">
        <f>IFERROR(时间!$B$4+AU1420,"上周无销量")</f>
        <v>上周无销量</v>
      </c>
    </row>
    <row r="1421" spans="1:48">
      <c r="A1421" s="18" t="s">
        <v>1466</v>
      </c>
      <c r="B1421" t="str">
        <f>VLOOKUP(A1421,'[1]sku-asin（子）'!$A:$B,2,0)</f>
        <v>B078NK4T2F</v>
      </c>
      <c r="C1421" t="str">
        <f>VLOOKUP(A1421,'[1]子sku-父sku'!$A:$B,2,0)</f>
        <v>WY-SB017</v>
      </c>
      <c r="D1421" s="28">
        <f>IFERROR(VLOOKUP(A1421,[2]库存报告使用数据处理!$A:$C,3,0),0)</f>
        <v>0</v>
      </c>
      <c r="E1421" s="28">
        <f>IFERROR(VLOOKUP(A1421,[2]库存报告使用数据处理!$A:$D,4,0),0)</f>
        <v>0</v>
      </c>
      <c r="F1421" s="28">
        <f>IFERROR(VLOOKUP(A1421,[2]库存报告使用数据处理!$A:$E,5,0),0)</f>
        <v>0</v>
      </c>
      <c r="G1421" s="28">
        <f>IFERROR(VLOOKUP(A1421,[2]库存报告使用数据处理!$A:$F,6,0),0)</f>
        <v>0</v>
      </c>
      <c r="H1421" s="29">
        <f>IFERROR(VLOOKUP(A1421,[2]库存报告使用数据处理!$A:$G,7,0),0)</f>
        <v>0</v>
      </c>
      <c r="I1421">
        <f>IFERROR(VLOOKUP(A1421,[5]数据处理!$A:$B,2,0),0)</f>
        <v>4</v>
      </c>
      <c r="J1421" s="30">
        <f>IFERROR(VLOOKUP(A1421,[5]数据处理!$A:$D,4,0),0)</f>
        <v>0</v>
      </c>
      <c r="K1421" s="30">
        <f>IFERROR(VLOOKUP(A1421,[5]数据处理!$A:$E,5,0),0)</f>
        <v>0</v>
      </c>
      <c r="L1421" s="30">
        <f>IFERROR(VLOOKUP(A1421,[5]数据处理!$A:$G,7,0),0)</f>
        <v>0</v>
      </c>
      <c r="M1421">
        <f t="shared" si="375"/>
        <v>4</v>
      </c>
      <c r="N1421">
        <f>IFERROR(VLOOKUP(A1421,[5]数据处理!$A:$C,3,0),0)</f>
        <v>0</v>
      </c>
      <c r="O1421">
        <f>IFERROR(VLOOKUP($A1421,[5]数据处理!$A:$N,14,0),0)</f>
        <v>4</v>
      </c>
      <c r="P1421">
        <f>IFERROR(VLOOKUP($A1421,[3]库存报告使用数据!$A$1:$B$65536,2,0),"")</f>
        <v>12</v>
      </c>
      <c r="Q1421">
        <f>IFERROR(VLOOKUP($A1421,[3]库存报告使用数据!$A$1:$E$65536,5,0),"")</f>
        <v>7</v>
      </c>
      <c r="R1421">
        <f>IFERROR(VLOOKUP($A1421,[3]库存报告使用数据!$A$1:$H$65536,8,0),"")</f>
        <v>22</v>
      </c>
      <c r="S1421">
        <f>IFERROR(VLOOKUP($A1421,[3]库存报告使用数据!$A$1:$K$65536,11,0),"")</f>
        <v>25</v>
      </c>
      <c r="T1421">
        <f>IFERROR(VLOOKUP($A1421,[3]库存报告使用数据!$A$1:$C$65536,3,0),"")</f>
        <v>0</v>
      </c>
      <c r="U1421">
        <f>IFERROR(VLOOKUP($A1421,[3]库存报告使用数据!$A$1:$F$65536,6,0),"")</f>
        <v>0</v>
      </c>
      <c r="V1421">
        <f>IFERROR(VLOOKUP($A1421,[3]库存报告使用数据!$A$1:$I$65536,9,0),"")</f>
        <v>0</v>
      </c>
      <c r="W1421">
        <f>IFERROR(VLOOKUP($A1421,[3]库存报告使用数据!$A$1:$L$65536,12,0),"")</f>
        <v>0</v>
      </c>
      <c r="X1421" s="20">
        <f t="shared" si="376"/>
        <v>0</v>
      </c>
      <c r="Y1421" s="20">
        <f t="shared" si="377"/>
        <v>0</v>
      </c>
      <c r="Z1421" s="20">
        <f t="shared" si="378"/>
        <v>0</v>
      </c>
      <c r="AA1421" s="20">
        <f t="shared" si="379"/>
        <v>0</v>
      </c>
      <c r="AB1421">
        <f>IFERROR(VLOOKUP($A1421,[3]库存报告使用数据!$A$1:$D$65536,4,0),"")</f>
        <v>0</v>
      </c>
      <c r="AC1421">
        <f>IFERROR(VLOOKUP($A1421,[3]库存报告使用数据!$A$1:$G$65536,7,0),"")</f>
        <v>0</v>
      </c>
      <c r="AD1421">
        <f>IFERROR(VLOOKUP($A1421,[3]库存报告使用数据!$A$1:$J$65536,10,0),"")</f>
        <v>0</v>
      </c>
      <c r="AE1421">
        <f>IFERROR(VLOOKUP($A1421,[3]库存报告使用数据!$A$1:$M$65536,13,0),"")</f>
        <v>0</v>
      </c>
      <c r="AF1421" s="20" t="str">
        <f t="shared" si="380"/>
        <v/>
      </c>
      <c r="AG1421" s="20" t="str">
        <f t="shared" si="381"/>
        <v/>
      </c>
      <c r="AH1421" s="20" t="str">
        <f t="shared" si="382"/>
        <v/>
      </c>
      <c r="AI1421" s="20" t="str">
        <f t="shared" si="383"/>
        <v/>
      </c>
      <c r="AJ1421">
        <f>IFERROR(VLOOKUP($B1421,[4]库存报告使用数据!$A$1:$B$65536,2,0),0)</f>
        <v>0</v>
      </c>
      <c r="AK1421">
        <f>IFERROR(VLOOKUP($B1421,[4]库存报告使用数据!$A$1:$C$65536,3,0),)</f>
        <v>0</v>
      </c>
      <c r="AL1421">
        <f>IFERROR(VLOOKUP($B1421,[4]库存报告使用数据!$A$1:$D$65536,4,0),)</f>
        <v>0</v>
      </c>
      <c r="AM1421">
        <f>IFERROR(VLOOKUP($B1421,[4]库存报告使用数据!$A$1:$E$65536,5,0),)</f>
        <v>0</v>
      </c>
      <c r="AN1421" s="20" t="str">
        <f t="shared" si="384"/>
        <v/>
      </c>
      <c r="AO1421" s="20" t="str">
        <f t="shared" si="385"/>
        <v/>
      </c>
      <c r="AP1421" s="20" t="str">
        <f t="shared" si="386"/>
        <v/>
      </c>
      <c r="AQ1421" s="20" t="str">
        <f t="shared" si="387"/>
        <v/>
      </c>
      <c r="AR1421" s="32">
        <f t="shared" si="388"/>
        <v>0</v>
      </c>
      <c r="AS1421" s="32">
        <f t="shared" si="389"/>
        <v>0</v>
      </c>
      <c r="AT1421" s="32">
        <f t="shared" si="390"/>
        <v>4</v>
      </c>
      <c r="AU1421" s="28" t="str">
        <f t="shared" si="391"/>
        <v>库存为4</v>
      </c>
      <c r="AV1421" s="34" t="str">
        <f>IFERROR(时间!$B$4+AU1421,"上周无销量")</f>
        <v>上周无销量</v>
      </c>
    </row>
    <row r="1422" spans="1:48">
      <c r="A1422" s="18" t="s">
        <v>1467</v>
      </c>
      <c r="B1422" t="str">
        <f>VLOOKUP(A1422,'[1]sku-asin（子）'!$A:$B,2,0)</f>
        <v>B078NPFZQ8</v>
      </c>
      <c r="C1422" t="str">
        <f>VLOOKUP(A1422,'[1]子sku-父sku'!$A:$B,2,0)</f>
        <v>WY-SB017</v>
      </c>
      <c r="D1422" s="28">
        <f>IFERROR(VLOOKUP(A1422,[2]库存报告使用数据处理!$A:$C,3,0),0)</f>
        <v>1</v>
      </c>
      <c r="E1422" s="28">
        <f>IFERROR(VLOOKUP(A1422,[2]库存报告使用数据处理!$A:$D,4,0),0)</f>
        <v>0</v>
      </c>
      <c r="F1422" s="28">
        <f>IFERROR(VLOOKUP(A1422,[2]库存报告使用数据处理!$A:$E,5,0),0)</f>
        <v>0</v>
      </c>
      <c r="G1422" s="28">
        <f>IFERROR(VLOOKUP(A1422,[2]库存报告使用数据处理!$A:$F,6,0),0)</f>
        <v>0</v>
      </c>
      <c r="H1422" s="29">
        <f>IFERROR(VLOOKUP(A1422,[2]库存报告使用数据处理!$A:$G,7,0),0)</f>
        <v>26.99</v>
      </c>
      <c r="I1422">
        <f>IFERROR(VLOOKUP(A1422,[5]数据处理!$A:$B,2,0),0)</f>
        <v>0</v>
      </c>
      <c r="J1422" s="30">
        <f>IFERROR(VLOOKUP(A1422,[5]数据处理!$A:$D,4,0),0)</f>
        <v>0</v>
      </c>
      <c r="K1422" s="30">
        <f>IFERROR(VLOOKUP(A1422,[5]数据处理!$A:$E,5,0),0)</f>
        <v>0</v>
      </c>
      <c r="L1422" s="30">
        <f>IFERROR(VLOOKUP(A1422,[5]数据处理!$A:$G,7,0),0)</f>
        <v>0</v>
      </c>
      <c r="M1422">
        <f t="shared" si="375"/>
        <v>0</v>
      </c>
      <c r="N1422">
        <f>IFERROR(VLOOKUP(A1422,[5]数据处理!$A:$C,3,0),0)</f>
        <v>0</v>
      </c>
      <c r="O1422">
        <f>IFERROR(VLOOKUP($A1422,[5]数据处理!$A:$N,14,0),0)</f>
        <v>0</v>
      </c>
      <c r="P1422">
        <f>IFERROR(VLOOKUP($A1422,[3]库存报告使用数据!$A$1:$B$65536,2,0),"")</f>
        <v>51</v>
      </c>
      <c r="Q1422">
        <f>IFERROR(VLOOKUP($A1422,[3]库存报告使用数据!$A$1:$E$65536,5,0),"")</f>
        <v>17</v>
      </c>
      <c r="R1422">
        <f>IFERROR(VLOOKUP($A1422,[3]库存报告使用数据!$A$1:$H$65536,8,0),"")</f>
        <v>141</v>
      </c>
      <c r="S1422">
        <f>IFERROR(VLOOKUP($A1422,[3]库存报告使用数据!$A$1:$K$65536,11,0),"")</f>
        <v>18</v>
      </c>
      <c r="T1422">
        <f>IFERROR(VLOOKUP($A1422,[3]库存报告使用数据!$A$1:$C$65536,3,0),"")</f>
        <v>0</v>
      </c>
      <c r="U1422">
        <f>IFERROR(VLOOKUP($A1422,[3]库存报告使用数据!$A$1:$F$65536,6,0),"")</f>
        <v>0</v>
      </c>
      <c r="V1422">
        <f>IFERROR(VLOOKUP($A1422,[3]库存报告使用数据!$A$1:$I$65536,9,0),"")</f>
        <v>1</v>
      </c>
      <c r="W1422">
        <f>IFERROR(VLOOKUP($A1422,[3]库存报告使用数据!$A$1:$L$65536,12,0),"")</f>
        <v>0</v>
      </c>
      <c r="X1422" s="20">
        <f t="shared" si="376"/>
        <v>0</v>
      </c>
      <c r="Y1422" s="20">
        <f t="shared" si="377"/>
        <v>0</v>
      </c>
      <c r="Z1422" s="20">
        <f t="shared" si="378"/>
        <v>0.00709219858156028</v>
      </c>
      <c r="AA1422" s="20">
        <f t="shared" si="379"/>
        <v>0</v>
      </c>
      <c r="AB1422">
        <f>IFERROR(VLOOKUP($A1422,[3]库存报告使用数据!$A$1:$D$65536,4,0),"")</f>
        <v>0</v>
      </c>
      <c r="AC1422">
        <f>IFERROR(VLOOKUP($A1422,[3]库存报告使用数据!$A$1:$G$65536,7,0),"")</f>
        <v>0</v>
      </c>
      <c r="AD1422">
        <f>IFERROR(VLOOKUP($A1422,[3]库存报告使用数据!$A$1:$J$65536,10,0),"")</f>
        <v>0.19</v>
      </c>
      <c r="AE1422">
        <f>IFERROR(VLOOKUP($A1422,[3]库存报告使用数据!$A$1:$M$65536,13,0),"")</f>
        <v>0</v>
      </c>
      <c r="AF1422" s="20" t="str">
        <f t="shared" si="380"/>
        <v/>
      </c>
      <c r="AG1422" s="20" t="str">
        <f t="shared" si="381"/>
        <v/>
      </c>
      <c r="AH1422" s="20" t="str">
        <f t="shared" si="382"/>
        <v>无销售广告费为0.19</v>
      </c>
      <c r="AI1422" s="20" t="str">
        <f t="shared" si="383"/>
        <v/>
      </c>
      <c r="AJ1422">
        <f>IFERROR(VLOOKUP($B1422,[4]库存报告使用数据!$A$1:$B$65536,2,0),0)</f>
        <v>0</v>
      </c>
      <c r="AK1422">
        <f>IFERROR(VLOOKUP($B1422,[4]库存报告使用数据!$A$1:$C$65536,3,0),)</f>
        <v>1</v>
      </c>
      <c r="AL1422">
        <f>IFERROR(VLOOKUP($B1422,[4]库存报告使用数据!$A$1:$D$65536,4,0),)</f>
        <v>0</v>
      </c>
      <c r="AM1422">
        <f>IFERROR(VLOOKUP($B1422,[4]库存报告使用数据!$A$1:$E$65536,5,0),)</f>
        <v>1</v>
      </c>
      <c r="AN1422" s="20" t="str">
        <f t="shared" si="384"/>
        <v/>
      </c>
      <c r="AO1422" s="20">
        <f t="shared" si="385"/>
        <v>0</v>
      </c>
      <c r="AP1422" s="20" t="str">
        <f t="shared" si="386"/>
        <v/>
      </c>
      <c r="AQ1422" s="20">
        <f t="shared" si="387"/>
        <v>0</v>
      </c>
      <c r="AR1422" s="32">
        <f t="shared" si="388"/>
        <v>0.142857142857143</v>
      </c>
      <c r="AS1422" s="32">
        <f t="shared" si="389"/>
        <v>8.57142857142857</v>
      </c>
      <c r="AT1422" s="32">
        <f t="shared" si="390"/>
        <v>-8.57142857142857</v>
      </c>
      <c r="AU1422" s="28">
        <f t="shared" si="391"/>
        <v>0</v>
      </c>
      <c r="AV1422" s="34">
        <f>IFERROR(时间!$B$4+AU1422,"上周无销量")</f>
        <v>43283</v>
      </c>
    </row>
    <row r="1423" spans="1:48">
      <c r="A1423" s="18" t="s">
        <v>1468</v>
      </c>
      <c r="B1423" t="str">
        <f>VLOOKUP(A1423,'[1]sku-asin（子）'!$A:$B,2,0)</f>
        <v>B078NL91J7</v>
      </c>
      <c r="C1423" t="str">
        <f>VLOOKUP(A1423,'[1]子sku-父sku'!$A:$B,2,0)</f>
        <v>WY-SB017</v>
      </c>
      <c r="D1423" s="28">
        <f>IFERROR(VLOOKUP(A1423,[2]库存报告使用数据处理!$A:$C,3,0),0)</f>
        <v>0</v>
      </c>
      <c r="E1423" s="28">
        <f>IFERROR(VLOOKUP(A1423,[2]库存报告使用数据处理!$A:$D,4,0),0)</f>
        <v>0</v>
      </c>
      <c r="F1423" s="28">
        <f>IFERROR(VLOOKUP(A1423,[2]库存报告使用数据处理!$A:$E,5,0),0)</f>
        <v>0</v>
      </c>
      <c r="G1423" s="28">
        <f>IFERROR(VLOOKUP(A1423,[2]库存报告使用数据处理!$A:$F,6,0),0)</f>
        <v>0</v>
      </c>
      <c r="H1423" s="29">
        <f>IFERROR(VLOOKUP(A1423,[2]库存报告使用数据处理!$A:$G,7,0),0)</f>
        <v>0</v>
      </c>
      <c r="I1423">
        <f>IFERROR(VLOOKUP(A1423,[5]数据处理!$A:$B,2,0),0)</f>
        <v>8</v>
      </c>
      <c r="J1423" s="30">
        <f>IFERROR(VLOOKUP(A1423,[5]数据处理!$A:$D,4,0),0)</f>
        <v>0</v>
      </c>
      <c r="K1423" s="30">
        <f>IFERROR(VLOOKUP(A1423,[5]数据处理!$A:$E,5,0),0)</f>
        <v>0</v>
      </c>
      <c r="L1423" s="30">
        <f>IFERROR(VLOOKUP(A1423,[5]数据处理!$A:$G,7,0),0)</f>
        <v>0</v>
      </c>
      <c r="M1423">
        <f t="shared" si="375"/>
        <v>8</v>
      </c>
      <c r="N1423">
        <f>IFERROR(VLOOKUP(A1423,[5]数据处理!$A:$C,3,0),0)</f>
        <v>0</v>
      </c>
      <c r="O1423">
        <f>IFERROR(VLOOKUP($A1423,[5]数据处理!$A:$N,14,0),0)</f>
        <v>8</v>
      </c>
      <c r="P1423">
        <f>IFERROR(VLOOKUP($A1423,[3]库存报告使用数据!$A$1:$B$65536,2,0),"")</f>
        <v>639</v>
      </c>
      <c r="Q1423">
        <f>IFERROR(VLOOKUP($A1423,[3]库存报告使用数据!$A$1:$E$65536,5,0),"")</f>
        <v>380</v>
      </c>
      <c r="R1423">
        <f>IFERROR(VLOOKUP($A1423,[3]库存报告使用数据!$A$1:$H$65536,8,0),"")</f>
        <v>303</v>
      </c>
      <c r="S1423">
        <f>IFERROR(VLOOKUP($A1423,[3]库存报告使用数据!$A$1:$K$65536,11,0),"")</f>
        <v>109</v>
      </c>
      <c r="T1423">
        <f>IFERROR(VLOOKUP($A1423,[3]库存报告使用数据!$A$1:$C$65536,3,0),"")</f>
        <v>0</v>
      </c>
      <c r="U1423">
        <f>IFERROR(VLOOKUP($A1423,[3]库存报告使用数据!$A$1:$F$65536,6,0),"")</f>
        <v>0</v>
      </c>
      <c r="V1423">
        <f>IFERROR(VLOOKUP($A1423,[3]库存报告使用数据!$A$1:$I$65536,9,0),"")</f>
        <v>0</v>
      </c>
      <c r="W1423">
        <f>IFERROR(VLOOKUP($A1423,[3]库存报告使用数据!$A$1:$L$65536,12,0),"")</f>
        <v>0</v>
      </c>
      <c r="X1423" s="20">
        <f t="shared" si="376"/>
        <v>0</v>
      </c>
      <c r="Y1423" s="20">
        <f t="shared" si="377"/>
        <v>0</v>
      </c>
      <c r="Z1423" s="20">
        <f t="shared" si="378"/>
        <v>0</v>
      </c>
      <c r="AA1423" s="20">
        <f t="shared" si="379"/>
        <v>0</v>
      </c>
      <c r="AB1423">
        <f>IFERROR(VLOOKUP($A1423,[3]库存报告使用数据!$A$1:$D$65536,4,0),"")</f>
        <v>0</v>
      </c>
      <c r="AC1423">
        <f>IFERROR(VLOOKUP($A1423,[3]库存报告使用数据!$A$1:$G$65536,7,0),"")</f>
        <v>0</v>
      </c>
      <c r="AD1423">
        <f>IFERROR(VLOOKUP($A1423,[3]库存报告使用数据!$A$1:$J$65536,10,0),"")</f>
        <v>0</v>
      </c>
      <c r="AE1423">
        <f>IFERROR(VLOOKUP($A1423,[3]库存报告使用数据!$A$1:$M$65536,13,0),"")</f>
        <v>0</v>
      </c>
      <c r="AF1423" s="20" t="str">
        <f t="shared" si="380"/>
        <v/>
      </c>
      <c r="AG1423" s="20" t="str">
        <f t="shared" si="381"/>
        <v/>
      </c>
      <c r="AH1423" s="20" t="str">
        <f t="shared" si="382"/>
        <v/>
      </c>
      <c r="AI1423" s="20" t="str">
        <f t="shared" si="383"/>
        <v/>
      </c>
      <c r="AJ1423">
        <f>IFERROR(VLOOKUP($B1423,[4]库存报告使用数据!$A$1:$B$65536,2,0),0)</f>
        <v>0</v>
      </c>
      <c r="AK1423">
        <f>IFERROR(VLOOKUP($B1423,[4]库存报告使用数据!$A$1:$C$65536,3,0),)</f>
        <v>0</v>
      </c>
      <c r="AL1423">
        <f>IFERROR(VLOOKUP($B1423,[4]库存报告使用数据!$A$1:$D$65536,4,0),)</f>
        <v>0</v>
      </c>
      <c r="AM1423">
        <f>IFERROR(VLOOKUP($B1423,[4]库存报告使用数据!$A$1:$E$65536,5,0),)</f>
        <v>1</v>
      </c>
      <c r="AN1423" s="20" t="str">
        <f t="shared" si="384"/>
        <v/>
      </c>
      <c r="AO1423" s="20" t="str">
        <f t="shared" si="385"/>
        <v/>
      </c>
      <c r="AP1423" s="20" t="str">
        <f t="shared" si="386"/>
        <v/>
      </c>
      <c r="AQ1423" s="20">
        <f t="shared" si="387"/>
        <v>0</v>
      </c>
      <c r="AR1423" s="32">
        <f t="shared" si="388"/>
        <v>0</v>
      </c>
      <c r="AS1423" s="32">
        <f t="shared" si="389"/>
        <v>0</v>
      </c>
      <c r="AT1423" s="32">
        <f t="shared" si="390"/>
        <v>8</v>
      </c>
      <c r="AU1423" s="28" t="str">
        <f t="shared" si="391"/>
        <v>库存为8</v>
      </c>
      <c r="AV1423" s="34" t="str">
        <f>IFERROR(时间!$B$4+AU1423,"上周无销量")</f>
        <v>上周无销量</v>
      </c>
    </row>
    <row r="1424" spans="1:48">
      <c r="A1424" s="18" t="s">
        <v>1469</v>
      </c>
      <c r="B1424" t="str">
        <f>VLOOKUP(A1424,'[1]sku-asin（子）'!$A:$B,2,0)</f>
        <v>B078NLT7K4</v>
      </c>
      <c r="C1424" t="str">
        <f>VLOOKUP(A1424,'[1]子sku-父sku'!$A:$B,2,0)</f>
        <v>WY-SB017</v>
      </c>
      <c r="D1424" s="28">
        <f>IFERROR(VLOOKUP(A1424,[2]库存报告使用数据处理!$A:$C,3,0),0)</f>
        <v>0</v>
      </c>
      <c r="E1424" s="28">
        <f>IFERROR(VLOOKUP(A1424,[2]库存报告使用数据处理!$A:$D,4,0),0)</f>
        <v>0</v>
      </c>
      <c r="F1424" s="28">
        <f>IFERROR(VLOOKUP(A1424,[2]库存报告使用数据处理!$A:$E,5,0),0)</f>
        <v>0</v>
      </c>
      <c r="G1424" s="28">
        <f>IFERROR(VLOOKUP(A1424,[2]库存报告使用数据处理!$A:$F,6,0),0)</f>
        <v>0</v>
      </c>
      <c r="H1424" s="29">
        <f>IFERROR(VLOOKUP(A1424,[2]库存报告使用数据处理!$A:$G,7,0),0)</f>
        <v>0</v>
      </c>
      <c r="I1424">
        <f>IFERROR(VLOOKUP(A1424,[5]数据处理!$A:$B,2,0),0)</f>
        <v>3</v>
      </c>
      <c r="J1424" s="30">
        <f>IFERROR(VLOOKUP(A1424,[5]数据处理!$A:$D,4,0),0)</f>
        <v>0</v>
      </c>
      <c r="K1424" s="30">
        <f>IFERROR(VLOOKUP(A1424,[5]数据处理!$A:$E,5,0),0)</f>
        <v>0</v>
      </c>
      <c r="L1424" s="30">
        <f>IFERROR(VLOOKUP(A1424,[5]数据处理!$A:$G,7,0),0)</f>
        <v>0</v>
      </c>
      <c r="M1424">
        <f t="shared" si="375"/>
        <v>3</v>
      </c>
      <c r="N1424">
        <f>IFERROR(VLOOKUP(A1424,[5]数据处理!$A:$C,3,0),0)</f>
        <v>0</v>
      </c>
      <c r="O1424">
        <f>IFERROR(VLOOKUP($A1424,[5]数据处理!$A:$N,14,0),0)</f>
        <v>3</v>
      </c>
      <c r="P1424">
        <f>IFERROR(VLOOKUP($A1424,[3]库存报告使用数据!$A$1:$B$65536,2,0),"")</f>
        <v>533</v>
      </c>
      <c r="Q1424">
        <f>IFERROR(VLOOKUP($A1424,[3]库存报告使用数据!$A$1:$E$65536,5,0),"")</f>
        <v>245</v>
      </c>
      <c r="R1424">
        <f>IFERROR(VLOOKUP($A1424,[3]库存报告使用数据!$A$1:$H$65536,8,0),"")</f>
        <v>433</v>
      </c>
      <c r="S1424">
        <f>IFERROR(VLOOKUP($A1424,[3]库存报告使用数据!$A$1:$K$65536,11,0),"")</f>
        <v>311</v>
      </c>
      <c r="T1424">
        <f>IFERROR(VLOOKUP($A1424,[3]库存报告使用数据!$A$1:$C$65536,3,0),"")</f>
        <v>0</v>
      </c>
      <c r="U1424">
        <f>IFERROR(VLOOKUP($A1424,[3]库存报告使用数据!$A$1:$F$65536,6,0),"")</f>
        <v>0</v>
      </c>
      <c r="V1424">
        <f>IFERROR(VLOOKUP($A1424,[3]库存报告使用数据!$A$1:$I$65536,9,0),"")</f>
        <v>1</v>
      </c>
      <c r="W1424">
        <f>IFERROR(VLOOKUP($A1424,[3]库存报告使用数据!$A$1:$L$65536,12,0),"")</f>
        <v>1</v>
      </c>
      <c r="X1424" s="20">
        <f t="shared" si="376"/>
        <v>0</v>
      </c>
      <c r="Y1424" s="20">
        <f t="shared" si="377"/>
        <v>0</v>
      </c>
      <c r="Z1424" s="20">
        <f t="shared" si="378"/>
        <v>0.0023094688221709</v>
      </c>
      <c r="AA1424" s="20">
        <f t="shared" si="379"/>
        <v>0.00321543408360129</v>
      </c>
      <c r="AB1424">
        <f>IFERROR(VLOOKUP($A1424,[3]库存报告使用数据!$A$1:$D$65536,4,0),"")</f>
        <v>0</v>
      </c>
      <c r="AC1424">
        <f>IFERROR(VLOOKUP($A1424,[3]库存报告使用数据!$A$1:$G$65536,7,0),"")</f>
        <v>0</v>
      </c>
      <c r="AD1424">
        <f>IFERROR(VLOOKUP($A1424,[3]库存报告使用数据!$A$1:$J$65536,10,0),"")</f>
        <v>0.29</v>
      </c>
      <c r="AE1424">
        <f>IFERROR(VLOOKUP($A1424,[3]库存报告使用数据!$A$1:$M$65536,13,0),"")</f>
        <v>0.35</v>
      </c>
      <c r="AF1424" s="20" t="str">
        <f t="shared" si="380"/>
        <v/>
      </c>
      <c r="AG1424" s="20" t="str">
        <f t="shared" si="381"/>
        <v/>
      </c>
      <c r="AH1424" s="20" t="str">
        <f t="shared" si="382"/>
        <v>无销售广告费为0.29</v>
      </c>
      <c r="AI1424" s="20" t="str">
        <f t="shared" si="383"/>
        <v>无销售广告费为0.35</v>
      </c>
      <c r="AJ1424">
        <f>IFERROR(VLOOKUP($B1424,[4]库存报告使用数据!$A$1:$B$65536,2,0),0)</f>
        <v>0</v>
      </c>
      <c r="AK1424">
        <f>IFERROR(VLOOKUP($B1424,[4]库存报告使用数据!$A$1:$C$65536,3,0),)</f>
        <v>0</v>
      </c>
      <c r="AL1424">
        <f>IFERROR(VLOOKUP($B1424,[4]库存报告使用数据!$A$1:$D$65536,4,0),)</f>
        <v>0</v>
      </c>
      <c r="AM1424">
        <f>IFERROR(VLOOKUP($B1424,[4]库存报告使用数据!$A$1:$E$65536,5,0),)</f>
        <v>0</v>
      </c>
      <c r="AN1424" s="20" t="str">
        <f t="shared" si="384"/>
        <v/>
      </c>
      <c r="AO1424" s="20" t="str">
        <f t="shared" si="385"/>
        <v/>
      </c>
      <c r="AP1424" s="20" t="str">
        <f t="shared" si="386"/>
        <v/>
      </c>
      <c r="AQ1424" s="20" t="str">
        <f t="shared" si="387"/>
        <v/>
      </c>
      <c r="AR1424" s="32">
        <f t="shared" si="388"/>
        <v>0</v>
      </c>
      <c r="AS1424" s="32">
        <f t="shared" si="389"/>
        <v>0</v>
      </c>
      <c r="AT1424" s="32">
        <f t="shared" si="390"/>
        <v>3</v>
      </c>
      <c r="AU1424" s="28" t="str">
        <f t="shared" si="391"/>
        <v>库存为3</v>
      </c>
      <c r="AV1424" s="34" t="str">
        <f>IFERROR(时间!$B$4+AU1424,"上周无销量")</f>
        <v>上周无销量</v>
      </c>
    </row>
    <row r="1425" spans="1:48">
      <c r="A1425" s="18" t="s">
        <v>1470</v>
      </c>
      <c r="B1425" t="str">
        <f>VLOOKUP(A1425,'[1]sku-asin（子）'!$A:$B,2,0)</f>
        <v>B078NPGK7L</v>
      </c>
      <c r="C1425" t="str">
        <f>VLOOKUP(A1425,'[1]子sku-父sku'!$A:$B,2,0)</f>
        <v>WY-SB017</v>
      </c>
      <c r="D1425" s="28">
        <f>IFERROR(VLOOKUP(A1425,[2]库存报告使用数据处理!$A:$C,3,0),0)</f>
        <v>0</v>
      </c>
      <c r="E1425" s="28">
        <f>IFERROR(VLOOKUP(A1425,[2]库存报告使用数据处理!$A:$D,4,0),0)</f>
        <v>0</v>
      </c>
      <c r="F1425" s="28">
        <f>IFERROR(VLOOKUP(A1425,[2]库存报告使用数据处理!$A:$E,5,0),0)</f>
        <v>0</v>
      </c>
      <c r="G1425" s="28">
        <f>IFERROR(VLOOKUP(A1425,[2]库存报告使用数据处理!$A:$F,6,0),0)</f>
        <v>0</v>
      </c>
      <c r="H1425" s="29">
        <f>IFERROR(VLOOKUP(A1425,[2]库存报告使用数据处理!$A:$G,7,0),0)</f>
        <v>0</v>
      </c>
      <c r="I1425">
        <f>IFERROR(VLOOKUP(A1425,[5]数据处理!$A:$B,2,0),0)</f>
        <v>1</v>
      </c>
      <c r="J1425" s="30">
        <f>IFERROR(VLOOKUP(A1425,[5]数据处理!$A:$D,4,0),0)</f>
        <v>0</v>
      </c>
      <c r="K1425" s="30">
        <f>IFERROR(VLOOKUP(A1425,[5]数据处理!$A:$E,5,0),0)</f>
        <v>0</v>
      </c>
      <c r="L1425" s="30">
        <f>IFERROR(VLOOKUP(A1425,[5]数据处理!$A:$G,7,0),0)</f>
        <v>0</v>
      </c>
      <c r="M1425">
        <f t="shared" si="375"/>
        <v>1</v>
      </c>
      <c r="N1425">
        <f>IFERROR(VLOOKUP(A1425,[5]数据处理!$A:$C,3,0),0)</f>
        <v>0</v>
      </c>
      <c r="O1425">
        <f>IFERROR(VLOOKUP($A1425,[5]数据处理!$A:$N,14,0),0)</f>
        <v>1</v>
      </c>
      <c r="P1425">
        <f>IFERROR(VLOOKUP($A1425,[3]库存报告使用数据!$A$1:$B$65536,2,0),"")</f>
        <v>90</v>
      </c>
      <c r="Q1425">
        <f>IFERROR(VLOOKUP($A1425,[3]库存报告使用数据!$A$1:$E$65536,5,0),"")</f>
        <v>55</v>
      </c>
      <c r="R1425">
        <f>IFERROR(VLOOKUP($A1425,[3]库存报告使用数据!$A$1:$H$65536,8,0),"")</f>
        <v>87</v>
      </c>
      <c r="S1425">
        <f>IFERROR(VLOOKUP($A1425,[3]库存报告使用数据!$A$1:$K$65536,11,0),"")</f>
        <v>62</v>
      </c>
      <c r="T1425">
        <f>IFERROR(VLOOKUP($A1425,[3]库存报告使用数据!$A$1:$C$65536,3,0),"")</f>
        <v>0</v>
      </c>
      <c r="U1425">
        <f>IFERROR(VLOOKUP($A1425,[3]库存报告使用数据!$A$1:$F$65536,6,0),"")</f>
        <v>0</v>
      </c>
      <c r="V1425">
        <f>IFERROR(VLOOKUP($A1425,[3]库存报告使用数据!$A$1:$I$65536,9,0),"")</f>
        <v>0</v>
      </c>
      <c r="W1425">
        <f>IFERROR(VLOOKUP($A1425,[3]库存报告使用数据!$A$1:$L$65536,12,0),"")</f>
        <v>0</v>
      </c>
      <c r="X1425" s="20">
        <f t="shared" si="376"/>
        <v>0</v>
      </c>
      <c r="Y1425" s="20">
        <f t="shared" si="377"/>
        <v>0</v>
      </c>
      <c r="Z1425" s="20">
        <f t="shared" si="378"/>
        <v>0</v>
      </c>
      <c r="AA1425" s="20">
        <f t="shared" si="379"/>
        <v>0</v>
      </c>
      <c r="AB1425">
        <f>IFERROR(VLOOKUP($A1425,[3]库存报告使用数据!$A$1:$D$65536,4,0),"")</f>
        <v>0</v>
      </c>
      <c r="AC1425">
        <f>IFERROR(VLOOKUP($A1425,[3]库存报告使用数据!$A$1:$G$65536,7,0),"")</f>
        <v>0</v>
      </c>
      <c r="AD1425">
        <f>IFERROR(VLOOKUP($A1425,[3]库存报告使用数据!$A$1:$J$65536,10,0),"")</f>
        <v>0</v>
      </c>
      <c r="AE1425">
        <f>IFERROR(VLOOKUP($A1425,[3]库存报告使用数据!$A$1:$M$65536,13,0),"")</f>
        <v>0</v>
      </c>
      <c r="AF1425" s="20" t="str">
        <f t="shared" si="380"/>
        <v/>
      </c>
      <c r="AG1425" s="20" t="str">
        <f t="shared" si="381"/>
        <v/>
      </c>
      <c r="AH1425" s="20" t="str">
        <f t="shared" si="382"/>
        <v/>
      </c>
      <c r="AI1425" s="20" t="str">
        <f t="shared" si="383"/>
        <v/>
      </c>
      <c r="AJ1425">
        <f>IFERROR(VLOOKUP($B1425,[4]库存报告使用数据!$A$1:$B$65536,2,0),0)</f>
        <v>0</v>
      </c>
      <c r="AK1425">
        <f>IFERROR(VLOOKUP($B1425,[4]库存报告使用数据!$A$1:$C$65536,3,0),)</f>
        <v>0</v>
      </c>
      <c r="AL1425">
        <f>IFERROR(VLOOKUP($B1425,[4]库存报告使用数据!$A$1:$D$65536,4,0),)</f>
        <v>0</v>
      </c>
      <c r="AM1425">
        <f>IFERROR(VLOOKUP($B1425,[4]库存报告使用数据!$A$1:$E$65536,5,0),)</f>
        <v>0</v>
      </c>
      <c r="AN1425" s="20" t="str">
        <f t="shared" si="384"/>
        <v/>
      </c>
      <c r="AO1425" s="20" t="str">
        <f t="shared" si="385"/>
        <v/>
      </c>
      <c r="AP1425" s="20" t="str">
        <f t="shared" si="386"/>
        <v/>
      </c>
      <c r="AQ1425" s="20" t="str">
        <f t="shared" si="387"/>
        <v/>
      </c>
      <c r="AR1425" s="32">
        <f t="shared" si="388"/>
        <v>0</v>
      </c>
      <c r="AS1425" s="32">
        <f t="shared" si="389"/>
        <v>0</v>
      </c>
      <c r="AT1425" s="32">
        <f t="shared" si="390"/>
        <v>1</v>
      </c>
      <c r="AU1425" s="28" t="str">
        <f t="shared" si="391"/>
        <v>库存为1</v>
      </c>
      <c r="AV1425" s="34" t="str">
        <f>IFERROR(时间!$B$4+AU1425,"上周无销量")</f>
        <v>上周无销量</v>
      </c>
    </row>
    <row r="1426" spans="1:48">
      <c r="A1426" s="18" t="s">
        <v>1471</v>
      </c>
      <c r="B1426" t="str">
        <f>VLOOKUP(A1426,'[1]sku-asin（子）'!$A:$B,2,0)</f>
        <v>B078NK4CN7</v>
      </c>
      <c r="C1426" t="str">
        <f>VLOOKUP(A1426,'[1]子sku-父sku'!$A:$B,2,0)</f>
        <v>WY-SB017</v>
      </c>
      <c r="D1426" s="28">
        <f>IFERROR(VLOOKUP(A1426,[2]库存报告使用数据处理!$A:$C,3,0),0)</f>
        <v>0</v>
      </c>
      <c r="E1426" s="28">
        <f>IFERROR(VLOOKUP(A1426,[2]库存报告使用数据处理!$A:$D,4,0),0)</f>
        <v>0</v>
      </c>
      <c r="F1426" s="28">
        <f>IFERROR(VLOOKUP(A1426,[2]库存报告使用数据处理!$A:$E,5,0),0)</f>
        <v>0</v>
      </c>
      <c r="G1426" s="28">
        <f>IFERROR(VLOOKUP(A1426,[2]库存报告使用数据处理!$A:$F,6,0),0)</f>
        <v>0</v>
      </c>
      <c r="H1426" s="29">
        <f>IFERROR(VLOOKUP(A1426,[2]库存报告使用数据处理!$A:$G,7,0),0)</f>
        <v>0</v>
      </c>
      <c r="I1426">
        <f>IFERROR(VLOOKUP(A1426,[5]数据处理!$A:$B,2,0),0)</f>
        <v>0</v>
      </c>
      <c r="J1426" s="30">
        <f>IFERROR(VLOOKUP(A1426,[5]数据处理!$A:$D,4,0),0)</f>
        <v>0</v>
      </c>
      <c r="K1426" s="30">
        <f>IFERROR(VLOOKUP(A1426,[5]数据处理!$A:$E,5,0),0)</f>
        <v>0</v>
      </c>
      <c r="L1426" s="30">
        <f>IFERROR(VLOOKUP(A1426,[5]数据处理!$A:$G,7,0),0)</f>
        <v>0</v>
      </c>
      <c r="M1426">
        <f t="shared" si="375"/>
        <v>0</v>
      </c>
      <c r="N1426">
        <f>IFERROR(VLOOKUP(A1426,[5]数据处理!$A:$C,3,0),0)</f>
        <v>0</v>
      </c>
      <c r="O1426">
        <f>IFERROR(VLOOKUP($A1426,[5]数据处理!$A:$N,14,0),0)</f>
        <v>0</v>
      </c>
      <c r="P1426" t="str">
        <f>IFERROR(VLOOKUP($A1426,[3]库存报告使用数据!$A$1:$B$65536,2,0),"")</f>
        <v/>
      </c>
      <c r="Q1426" t="str">
        <f>IFERROR(VLOOKUP($A1426,[3]库存报告使用数据!$A$1:$E$65536,5,0),"")</f>
        <v/>
      </c>
      <c r="R1426" t="str">
        <f>IFERROR(VLOOKUP($A1426,[3]库存报告使用数据!$A$1:$H$65536,8,0),"")</f>
        <v/>
      </c>
      <c r="S1426" t="str">
        <f>IFERROR(VLOOKUP($A1426,[3]库存报告使用数据!$A$1:$K$65536,11,0),"")</f>
        <v/>
      </c>
      <c r="T1426" t="str">
        <f>IFERROR(VLOOKUP($A1426,[3]库存报告使用数据!$A$1:$C$65536,3,0),"")</f>
        <v/>
      </c>
      <c r="U1426" t="str">
        <f>IFERROR(VLOOKUP($A1426,[3]库存报告使用数据!$A$1:$F$65536,6,0),"")</f>
        <v/>
      </c>
      <c r="V1426" t="str">
        <f>IFERROR(VLOOKUP($A1426,[3]库存报告使用数据!$A$1:$I$65536,9,0),"")</f>
        <v/>
      </c>
      <c r="W1426" t="str">
        <f>IFERROR(VLOOKUP($A1426,[3]库存报告使用数据!$A$1:$L$65536,12,0),"")</f>
        <v/>
      </c>
      <c r="X1426" s="20" t="str">
        <f t="shared" si="376"/>
        <v/>
      </c>
      <c r="Y1426" s="20" t="str">
        <f t="shared" si="377"/>
        <v/>
      </c>
      <c r="Z1426" s="20" t="str">
        <f t="shared" si="378"/>
        <v/>
      </c>
      <c r="AA1426" s="20" t="str">
        <f t="shared" si="379"/>
        <v/>
      </c>
      <c r="AB1426" t="str">
        <f>IFERROR(VLOOKUP($A1426,[3]库存报告使用数据!$A$1:$D$65536,4,0),"")</f>
        <v/>
      </c>
      <c r="AC1426" t="str">
        <f>IFERROR(VLOOKUP($A1426,[3]库存报告使用数据!$A$1:$G$65536,7,0),"")</f>
        <v/>
      </c>
      <c r="AD1426" t="str">
        <f>IFERROR(VLOOKUP($A1426,[3]库存报告使用数据!$A$1:$J$65536,10,0),"")</f>
        <v/>
      </c>
      <c r="AE1426" t="str">
        <f>IFERROR(VLOOKUP($A1426,[3]库存报告使用数据!$A$1:$M$65536,13,0),"")</f>
        <v/>
      </c>
      <c r="AF1426" s="20" t="str">
        <f t="shared" si="380"/>
        <v/>
      </c>
      <c r="AG1426" s="20" t="str">
        <f t="shared" si="381"/>
        <v/>
      </c>
      <c r="AH1426" s="20" t="str">
        <f t="shared" si="382"/>
        <v/>
      </c>
      <c r="AI1426" s="20" t="str">
        <f t="shared" si="383"/>
        <v/>
      </c>
      <c r="AJ1426">
        <f>IFERROR(VLOOKUP($B1426,[4]库存报告使用数据!$A$1:$B$65536,2,0),0)</f>
        <v>0</v>
      </c>
      <c r="AK1426">
        <f>IFERROR(VLOOKUP($B1426,[4]库存报告使用数据!$A$1:$C$65536,3,0),)</f>
        <v>0</v>
      </c>
      <c r="AL1426">
        <f>IFERROR(VLOOKUP($B1426,[4]库存报告使用数据!$A$1:$D$65536,4,0),)</f>
        <v>0</v>
      </c>
      <c r="AM1426">
        <f>IFERROR(VLOOKUP($B1426,[4]库存报告使用数据!$A$1:$E$65536,5,0),)</f>
        <v>0</v>
      </c>
      <c r="AN1426" s="20" t="str">
        <f t="shared" si="384"/>
        <v/>
      </c>
      <c r="AO1426" s="20" t="str">
        <f t="shared" si="385"/>
        <v/>
      </c>
      <c r="AP1426" s="20" t="str">
        <f t="shared" si="386"/>
        <v/>
      </c>
      <c r="AQ1426" s="20" t="str">
        <f t="shared" si="387"/>
        <v/>
      </c>
      <c r="AR1426" s="32">
        <f t="shared" si="388"/>
        <v>0</v>
      </c>
      <c r="AS1426" s="32">
        <f t="shared" si="389"/>
        <v>0</v>
      </c>
      <c r="AT1426" s="32">
        <f t="shared" si="390"/>
        <v>0</v>
      </c>
      <c r="AU1426" s="28" t="str">
        <f t="shared" si="391"/>
        <v>库存为0</v>
      </c>
      <c r="AV1426" s="34" t="str">
        <f>IFERROR(时间!$B$4+AU1426,"上周无销量")</f>
        <v>上周无销量</v>
      </c>
    </row>
    <row r="1427" spans="1:48">
      <c r="A1427" s="18" t="s">
        <v>1472</v>
      </c>
      <c r="B1427" t="str">
        <f>VLOOKUP(A1427,'[1]sku-asin（子）'!$A:$B,2,0)</f>
        <v>B078NK4W3P</v>
      </c>
      <c r="C1427" t="str">
        <f>VLOOKUP(A1427,'[1]子sku-父sku'!$A:$B,2,0)</f>
        <v>WY-SB017</v>
      </c>
      <c r="D1427" s="28">
        <f>IFERROR(VLOOKUP(A1427,[2]库存报告使用数据处理!$A:$C,3,0),0)</f>
        <v>0</v>
      </c>
      <c r="E1427" s="28">
        <f>IFERROR(VLOOKUP(A1427,[2]库存报告使用数据处理!$A:$D,4,0),0)</f>
        <v>0</v>
      </c>
      <c r="F1427" s="28">
        <f>IFERROR(VLOOKUP(A1427,[2]库存报告使用数据处理!$A:$E,5,0),0)</f>
        <v>0</v>
      </c>
      <c r="G1427" s="28">
        <f>IFERROR(VLOOKUP(A1427,[2]库存报告使用数据处理!$A:$F,6,0),0)</f>
        <v>0</v>
      </c>
      <c r="H1427" s="29">
        <f>IFERROR(VLOOKUP(A1427,[2]库存报告使用数据处理!$A:$G,7,0),0)</f>
        <v>0</v>
      </c>
      <c r="I1427">
        <f>IFERROR(VLOOKUP(A1427,[5]数据处理!$A:$B,2,0),0)</f>
        <v>5</v>
      </c>
      <c r="J1427" s="30">
        <f>IFERROR(VLOOKUP(A1427,[5]数据处理!$A:$D,4,0),0)</f>
        <v>0</v>
      </c>
      <c r="K1427" s="30">
        <f>IFERROR(VLOOKUP(A1427,[5]数据处理!$A:$E,5,0),0)</f>
        <v>0</v>
      </c>
      <c r="L1427" s="30">
        <f>IFERROR(VLOOKUP(A1427,[5]数据处理!$A:$G,7,0),0)</f>
        <v>0</v>
      </c>
      <c r="M1427">
        <f t="shared" si="375"/>
        <v>5</v>
      </c>
      <c r="N1427">
        <f>IFERROR(VLOOKUP(A1427,[5]数据处理!$A:$C,3,0),0)</f>
        <v>0</v>
      </c>
      <c r="O1427">
        <f>IFERROR(VLOOKUP($A1427,[5]数据处理!$A:$N,14,0),0)</f>
        <v>5</v>
      </c>
      <c r="P1427">
        <f>IFERROR(VLOOKUP($A1427,[3]库存报告使用数据!$A$1:$B$65536,2,0),"")</f>
        <v>61</v>
      </c>
      <c r="Q1427">
        <f>IFERROR(VLOOKUP($A1427,[3]库存报告使用数据!$A$1:$E$65536,5,0),"")</f>
        <v>42</v>
      </c>
      <c r="R1427">
        <f>IFERROR(VLOOKUP($A1427,[3]库存报告使用数据!$A$1:$H$65536,8,0),"")</f>
        <v>26</v>
      </c>
      <c r="S1427">
        <f>IFERROR(VLOOKUP($A1427,[3]库存报告使用数据!$A$1:$K$65536,11,0),"")</f>
        <v>18</v>
      </c>
      <c r="T1427">
        <f>IFERROR(VLOOKUP($A1427,[3]库存报告使用数据!$A$1:$C$65536,3,0),"")</f>
        <v>0</v>
      </c>
      <c r="U1427">
        <f>IFERROR(VLOOKUP($A1427,[3]库存报告使用数据!$A$1:$F$65536,6,0),"")</f>
        <v>0</v>
      </c>
      <c r="V1427">
        <f>IFERROR(VLOOKUP($A1427,[3]库存报告使用数据!$A$1:$I$65536,9,0),"")</f>
        <v>0</v>
      </c>
      <c r="W1427">
        <f>IFERROR(VLOOKUP($A1427,[3]库存报告使用数据!$A$1:$L$65536,12,0),"")</f>
        <v>0</v>
      </c>
      <c r="X1427" s="20">
        <f t="shared" si="376"/>
        <v>0</v>
      </c>
      <c r="Y1427" s="20">
        <f t="shared" si="377"/>
        <v>0</v>
      </c>
      <c r="Z1427" s="20">
        <f t="shared" si="378"/>
        <v>0</v>
      </c>
      <c r="AA1427" s="20">
        <f t="shared" si="379"/>
        <v>0</v>
      </c>
      <c r="AB1427">
        <f>IFERROR(VLOOKUP($A1427,[3]库存报告使用数据!$A$1:$D$65536,4,0),"")</f>
        <v>0</v>
      </c>
      <c r="AC1427">
        <f>IFERROR(VLOOKUP($A1427,[3]库存报告使用数据!$A$1:$G$65536,7,0),"")</f>
        <v>0</v>
      </c>
      <c r="AD1427">
        <f>IFERROR(VLOOKUP($A1427,[3]库存报告使用数据!$A$1:$J$65536,10,0),"")</f>
        <v>0</v>
      </c>
      <c r="AE1427">
        <f>IFERROR(VLOOKUP($A1427,[3]库存报告使用数据!$A$1:$M$65536,13,0),"")</f>
        <v>0</v>
      </c>
      <c r="AF1427" s="20" t="str">
        <f t="shared" si="380"/>
        <v/>
      </c>
      <c r="AG1427" s="20" t="str">
        <f t="shared" si="381"/>
        <v/>
      </c>
      <c r="AH1427" s="20" t="str">
        <f t="shared" si="382"/>
        <v/>
      </c>
      <c r="AI1427" s="20" t="str">
        <f t="shared" si="383"/>
        <v/>
      </c>
      <c r="AJ1427">
        <f>IFERROR(VLOOKUP($B1427,[4]库存报告使用数据!$A$1:$B$65536,2,0),0)</f>
        <v>4</v>
      </c>
      <c r="AK1427">
        <f>IFERROR(VLOOKUP($B1427,[4]库存报告使用数据!$A$1:$C$65536,3,0),)</f>
        <v>4</v>
      </c>
      <c r="AL1427">
        <f>IFERROR(VLOOKUP($B1427,[4]库存报告使用数据!$A$1:$D$65536,4,0),)</f>
        <v>0</v>
      </c>
      <c r="AM1427">
        <f>IFERROR(VLOOKUP($B1427,[4]库存报告使用数据!$A$1:$E$65536,5,0),)</f>
        <v>5</v>
      </c>
      <c r="AN1427" s="20">
        <f t="shared" si="384"/>
        <v>0</v>
      </c>
      <c r="AO1427" s="20">
        <f t="shared" si="385"/>
        <v>0</v>
      </c>
      <c r="AP1427" s="20" t="str">
        <f t="shared" si="386"/>
        <v/>
      </c>
      <c r="AQ1427" s="20">
        <f t="shared" si="387"/>
        <v>0</v>
      </c>
      <c r="AR1427" s="32">
        <f t="shared" si="388"/>
        <v>0</v>
      </c>
      <c r="AS1427" s="32">
        <f t="shared" si="389"/>
        <v>0</v>
      </c>
      <c r="AT1427" s="32">
        <f t="shared" si="390"/>
        <v>5</v>
      </c>
      <c r="AU1427" s="28" t="str">
        <f t="shared" si="391"/>
        <v>库存为5</v>
      </c>
      <c r="AV1427" s="34" t="str">
        <f>IFERROR(时间!$B$4+AU1427,"上周无销量")</f>
        <v>上周无销量</v>
      </c>
    </row>
    <row r="1428" spans="1:48">
      <c r="A1428" s="18" t="s">
        <v>1473</v>
      </c>
      <c r="B1428" t="str">
        <f>VLOOKUP(A1428,'[1]sku-asin（子）'!$A:$B,2,0)</f>
        <v>B078NL99VZ</v>
      </c>
      <c r="C1428" t="str">
        <f>VLOOKUP(A1428,'[1]子sku-父sku'!$A:$B,2,0)</f>
        <v>WY-SB017</v>
      </c>
      <c r="D1428" s="28">
        <f>IFERROR(VLOOKUP(A1428,[2]库存报告使用数据处理!$A:$C,3,0),0)</f>
        <v>0</v>
      </c>
      <c r="E1428" s="28">
        <f>IFERROR(VLOOKUP(A1428,[2]库存报告使用数据处理!$A:$D,4,0),0)</f>
        <v>0</v>
      </c>
      <c r="F1428" s="28">
        <f>IFERROR(VLOOKUP(A1428,[2]库存报告使用数据处理!$A:$E,5,0),0)</f>
        <v>0</v>
      </c>
      <c r="G1428" s="28">
        <f>IFERROR(VLOOKUP(A1428,[2]库存报告使用数据处理!$A:$F,6,0),0)</f>
        <v>0</v>
      </c>
      <c r="H1428" s="29">
        <f>IFERROR(VLOOKUP(A1428,[2]库存报告使用数据处理!$A:$G,7,0),0)</f>
        <v>0</v>
      </c>
      <c r="I1428">
        <f>IFERROR(VLOOKUP(A1428,[5]数据处理!$A:$B,2,0),0)</f>
        <v>3</v>
      </c>
      <c r="J1428" s="30">
        <f>IFERROR(VLOOKUP(A1428,[5]数据处理!$A:$D,4,0),0)</f>
        <v>0</v>
      </c>
      <c r="K1428" s="30">
        <f>IFERROR(VLOOKUP(A1428,[5]数据处理!$A:$E,5,0),0)</f>
        <v>0</v>
      </c>
      <c r="L1428" s="30">
        <f>IFERROR(VLOOKUP(A1428,[5]数据处理!$A:$G,7,0),0)</f>
        <v>0</v>
      </c>
      <c r="M1428">
        <f t="shared" si="375"/>
        <v>3</v>
      </c>
      <c r="N1428">
        <f>IFERROR(VLOOKUP(A1428,[5]数据处理!$A:$C,3,0),0)</f>
        <v>0</v>
      </c>
      <c r="O1428">
        <f>IFERROR(VLOOKUP($A1428,[5]数据处理!$A:$N,14,0),0)</f>
        <v>3</v>
      </c>
      <c r="P1428">
        <f>IFERROR(VLOOKUP($A1428,[3]库存报告使用数据!$A$1:$B$65536,2,0),"")</f>
        <v>57</v>
      </c>
      <c r="Q1428">
        <f>IFERROR(VLOOKUP($A1428,[3]库存报告使用数据!$A$1:$E$65536,5,0),"")</f>
        <v>37</v>
      </c>
      <c r="R1428">
        <f>IFERROR(VLOOKUP($A1428,[3]库存报告使用数据!$A$1:$H$65536,8,0),"")</f>
        <v>42</v>
      </c>
      <c r="S1428">
        <f>IFERROR(VLOOKUP($A1428,[3]库存报告使用数据!$A$1:$K$65536,11,0),"")</f>
        <v>49</v>
      </c>
      <c r="T1428">
        <f>IFERROR(VLOOKUP($A1428,[3]库存报告使用数据!$A$1:$C$65536,3,0),"")</f>
        <v>0</v>
      </c>
      <c r="U1428">
        <f>IFERROR(VLOOKUP($A1428,[3]库存报告使用数据!$A$1:$F$65536,6,0),"")</f>
        <v>0</v>
      </c>
      <c r="V1428">
        <f>IFERROR(VLOOKUP($A1428,[3]库存报告使用数据!$A$1:$I$65536,9,0),"")</f>
        <v>0</v>
      </c>
      <c r="W1428">
        <f>IFERROR(VLOOKUP($A1428,[3]库存报告使用数据!$A$1:$L$65536,12,0),"")</f>
        <v>0</v>
      </c>
      <c r="X1428" s="20">
        <f t="shared" si="376"/>
        <v>0</v>
      </c>
      <c r="Y1428" s="20">
        <f t="shared" si="377"/>
        <v>0</v>
      </c>
      <c r="Z1428" s="20">
        <f t="shared" si="378"/>
        <v>0</v>
      </c>
      <c r="AA1428" s="20">
        <f t="shared" si="379"/>
        <v>0</v>
      </c>
      <c r="AB1428">
        <f>IFERROR(VLOOKUP($A1428,[3]库存报告使用数据!$A$1:$D$65536,4,0),"")</f>
        <v>0</v>
      </c>
      <c r="AC1428">
        <f>IFERROR(VLOOKUP($A1428,[3]库存报告使用数据!$A$1:$G$65536,7,0),"")</f>
        <v>0</v>
      </c>
      <c r="AD1428">
        <f>IFERROR(VLOOKUP($A1428,[3]库存报告使用数据!$A$1:$J$65536,10,0),"")</f>
        <v>0</v>
      </c>
      <c r="AE1428">
        <f>IFERROR(VLOOKUP($A1428,[3]库存报告使用数据!$A$1:$M$65536,13,0),"")</f>
        <v>0</v>
      </c>
      <c r="AF1428" s="20" t="str">
        <f t="shared" si="380"/>
        <v/>
      </c>
      <c r="AG1428" s="20" t="str">
        <f t="shared" si="381"/>
        <v/>
      </c>
      <c r="AH1428" s="20" t="str">
        <f t="shared" si="382"/>
        <v/>
      </c>
      <c r="AI1428" s="20" t="str">
        <f t="shared" si="383"/>
        <v/>
      </c>
      <c r="AJ1428">
        <f>IFERROR(VLOOKUP($B1428,[4]库存报告使用数据!$A$1:$B$65536,2,0),0)</f>
        <v>0</v>
      </c>
      <c r="AK1428">
        <f>IFERROR(VLOOKUP($B1428,[4]库存报告使用数据!$A$1:$C$65536,3,0),)</f>
        <v>0</v>
      </c>
      <c r="AL1428">
        <f>IFERROR(VLOOKUP($B1428,[4]库存报告使用数据!$A$1:$D$65536,4,0),)</f>
        <v>0</v>
      </c>
      <c r="AM1428">
        <f>IFERROR(VLOOKUP($B1428,[4]库存报告使用数据!$A$1:$E$65536,5,0),)</f>
        <v>0</v>
      </c>
      <c r="AN1428" s="20" t="str">
        <f t="shared" si="384"/>
        <v/>
      </c>
      <c r="AO1428" s="20" t="str">
        <f t="shared" si="385"/>
        <v/>
      </c>
      <c r="AP1428" s="20" t="str">
        <f t="shared" si="386"/>
        <v/>
      </c>
      <c r="AQ1428" s="20" t="str">
        <f t="shared" si="387"/>
        <v/>
      </c>
      <c r="AR1428" s="32">
        <f t="shared" si="388"/>
        <v>0</v>
      </c>
      <c r="AS1428" s="32">
        <f t="shared" si="389"/>
        <v>0</v>
      </c>
      <c r="AT1428" s="32">
        <f t="shared" si="390"/>
        <v>3</v>
      </c>
      <c r="AU1428" s="28" t="str">
        <f t="shared" si="391"/>
        <v>库存为3</v>
      </c>
      <c r="AV1428" s="34" t="str">
        <f>IFERROR(时间!$B$4+AU1428,"上周无销量")</f>
        <v>上周无销量</v>
      </c>
    </row>
    <row r="1429" spans="1:48">
      <c r="A1429" s="18" t="s">
        <v>1474</v>
      </c>
      <c r="B1429" t="str">
        <f>VLOOKUP(A1429,'[1]sku-asin（子）'!$A:$B,2,0)</f>
        <v>B078NC5YWP</v>
      </c>
      <c r="C1429" t="str">
        <f>VLOOKUP(A1429,'[1]子sku-父sku'!$A:$B,2,0)</f>
        <v>WY-SB017</v>
      </c>
      <c r="D1429" s="28">
        <f>IFERROR(VLOOKUP(A1429,[2]库存报告使用数据处理!$A:$C,3,0),0)</f>
        <v>0</v>
      </c>
      <c r="E1429" s="28">
        <f>IFERROR(VLOOKUP(A1429,[2]库存报告使用数据处理!$A:$D,4,0),0)</f>
        <v>0</v>
      </c>
      <c r="F1429" s="28">
        <f>IFERROR(VLOOKUP(A1429,[2]库存报告使用数据处理!$A:$E,5,0),0)</f>
        <v>0</v>
      </c>
      <c r="G1429" s="28">
        <f>IFERROR(VLOOKUP(A1429,[2]库存报告使用数据处理!$A:$F,6,0),0)</f>
        <v>0</v>
      </c>
      <c r="H1429" s="29">
        <f>IFERROR(VLOOKUP(A1429,[2]库存报告使用数据处理!$A:$G,7,0),0)</f>
        <v>0</v>
      </c>
      <c r="I1429">
        <f>IFERROR(VLOOKUP(A1429,[5]数据处理!$A:$B,2,0),0)</f>
        <v>4</v>
      </c>
      <c r="J1429" s="30">
        <f>IFERROR(VLOOKUP(A1429,[5]数据处理!$A:$D,4,0),0)</f>
        <v>0</v>
      </c>
      <c r="K1429" s="30">
        <f>IFERROR(VLOOKUP(A1429,[5]数据处理!$A:$E,5,0),0)</f>
        <v>0</v>
      </c>
      <c r="L1429" s="30">
        <f>IFERROR(VLOOKUP(A1429,[5]数据处理!$A:$G,7,0),0)</f>
        <v>0</v>
      </c>
      <c r="M1429">
        <f t="shared" si="375"/>
        <v>4</v>
      </c>
      <c r="N1429">
        <f>IFERROR(VLOOKUP(A1429,[5]数据处理!$A:$C,3,0),0)</f>
        <v>0</v>
      </c>
      <c r="O1429">
        <f>IFERROR(VLOOKUP($A1429,[5]数据处理!$A:$N,14,0),0)</f>
        <v>4</v>
      </c>
      <c r="P1429">
        <f>IFERROR(VLOOKUP($A1429,[3]库存报告使用数据!$A$1:$B$65536,2,0),"")</f>
        <v>1024</v>
      </c>
      <c r="Q1429">
        <f>IFERROR(VLOOKUP($A1429,[3]库存报告使用数据!$A$1:$E$65536,5,0),"")</f>
        <v>528</v>
      </c>
      <c r="R1429">
        <f>IFERROR(VLOOKUP($A1429,[3]库存报告使用数据!$A$1:$H$65536,8,0),"")</f>
        <v>888</v>
      </c>
      <c r="S1429">
        <f>IFERROR(VLOOKUP($A1429,[3]库存报告使用数据!$A$1:$K$65536,11,0),"")</f>
        <v>855</v>
      </c>
      <c r="T1429">
        <f>IFERROR(VLOOKUP($A1429,[3]库存报告使用数据!$A$1:$C$65536,3,0),"")</f>
        <v>1</v>
      </c>
      <c r="U1429">
        <f>IFERROR(VLOOKUP($A1429,[3]库存报告使用数据!$A$1:$F$65536,6,0),"")</f>
        <v>1</v>
      </c>
      <c r="V1429">
        <f>IFERROR(VLOOKUP($A1429,[3]库存报告使用数据!$A$1:$I$65536,9,0),"")</f>
        <v>1</v>
      </c>
      <c r="W1429">
        <f>IFERROR(VLOOKUP($A1429,[3]库存报告使用数据!$A$1:$L$65536,12,0),"")</f>
        <v>3</v>
      </c>
      <c r="X1429" s="20">
        <f t="shared" si="376"/>
        <v>0.0009765625</v>
      </c>
      <c r="Y1429" s="20">
        <f t="shared" si="377"/>
        <v>0.00189393939393939</v>
      </c>
      <c r="Z1429" s="20">
        <f t="shared" si="378"/>
        <v>0.00112612612612613</v>
      </c>
      <c r="AA1429" s="20">
        <f t="shared" si="379"/>
        <v>0.00350877192982456</v>
      </c>
      <c r="AB1429">
        <f>IFERROR(VLOOKUP($A1429,[3]库存报告使用数据!$A$1:$D$65536,4,0),"")</f>
        <v>0.22</v>
      </c>
      <c r="AC1429">
        <f>IFERROR(VLOOKUP($A1429,[3]库存报告使用数据!$A$1:$G$65536,7,0),"")</f>
        <v>0.07</v>
      </c>
      <c r="AD1429">
        <f>IFERROR(VLOOKUP($A1429,[3]库存报告使用数据!$A$1:$J$65536,10,0),"")</f>
        <v>0.35</v>
      </c>
      <c r="AE1429">
        <f>IFERROR(VLOOKUP($A1429,[3]库存报告使用数据!$A$1:$M$65536,13,0),"")</f>
        <v>0.67</v>
      </c>
      <c r="AF1429" s="20" t="str">
        <f t="shared" si="380"/>
        <v>无销售广告费为0.22</v>
      </c>
      <c r="AG1429" s="20" t="str">
        <f t="shared" si="381"/>
        <v>无销售广告费为0.07</v>
      </c>
      <c r="AH1429" s="20" t="str">
        <f t="shared" si="382"/>
        <v>无销售广告费为0.35</v>
      </c>
      <c r="AI1429" s="20" t="str">
        <f t="shared" si="383"/>
        <v>无销售广告费为0.67</v>
      </c>
      <c r="AJ1429">
        <f>IFERROR(VLOOKUP($B1429,[4]库存报告使用数据!$A$1:$B$65536,2,0),0)</f>
        <v>0</v>
      </c>
      <c r="AK1429">
        <f>IFERROR(VLOOKUP($B1429,[4]库存报告使用数据!$A$1:$C$65536,3,0),)</f>
        <v>0</v>
      </c>
      <c r="AL1429">
        <f>IFERROR(VLOOKUP($B1429,[4]库存报告使用数据!$A$1:$D$65536,4,0),)</f>
        <v>0</v>
      </c>
      <c r="AM1429">
        <f>IFERROR(VLOOKUP($B1429,[4]库存报告使用数据!$A$1:$E$65536,5,0),)</f>
        <v>0</v>
      </c>
      <c r="AN1429" s="20" t="str">
        <f t="shared" si="384"/>
        <v/>
      </c>
      <c r="AO1429" s="20" t="str">
        <f t="shared" si="385"/>
        <v/>
      </c>
      <c r="AP1429" s="20" t="str">
        <f t="shared" si="386"/>
        <v/>
      </c>
      <c r="AQ1429" s="20" t="str">
        <f t="shared" si="387"/>
        <v/>
      </c>
      <c r="AR1429" s="32">
        <f t="shared" si="388"/>
        <v>0</v>
      </c>
      <c r="AS1429" s="32">
        <f t="shared" si="389"/>
        <v>0</v>
      </c>
      <c r="AT1429" s="32">
        <f t="shared" si="390"/>
        <v>4</v>
      </c>
      <c r="AU1429" s="28" t="str">
        <f t="shared" si="391"/>
        <v>库存为4</v>
      </c>
      <c r="AV1429" s="34" t="str">
        <f>IFERROR(时间!$B$4+AU1429,"上周无销量")</f>
        <v>上周无销量</v>
      </c>
    </row>
    <row r="1430" spans="1:48">
      <c r="A1430" s="18" t="s">
        <v>1475</v>
      </c>
      <c r="B1430" t="str">
        <f>VLOOKUP(A1430,'[1]sku-asin（子）'!$A:$B,2,0)</f>
        <v>B078NPY3QQ</v>
      </c>
      <c r="C1430" t="str">
        <f>VLOOKUP(A1430,'[1]子sku-父sku'!$A:$B,2,0)</f>
        <v>WY-SB017</v>
      </c>
      <c r="D1430" s="28">
        <f>IFERROR(VLOOKUP(A1430,[2]库存报告使用数据处理!$A:$C,3,0),0)</f>
        <v>0</v>
      </c>
      <c r="E1430" s="28">
        <f>IFERROR(VLOOKUP(A1430,[2]库存报告使用数据处理!$A:$D,4,0),0)</f>
        <v>0</v>
      </c>
      <c r="F1430" s="28">
        <f>IFERROR(VLOOKUP(A1430,[2]库存报告使用数据处理!$A:$E,5,0),0)</f>
        <v>0</v>
      </c>
      <c r="G1430" s="28">
        <f>IFERROR(VLOOKUP(A1430,[2]库存报告使用数据处理!$A:$F,6,0),0)</f>
        <v>1</v>
      </c>
      <c r="H1430" s="29">
        <f>IFERROR(VLOOKUP(A1430,[2]库存报告使用数据处理!$A:$G,7,0),0)</f>
        <v>24.99</v>
      </c>
      <c r="I1430">
        <f>IFERROR(VLOOKUP(A1430,[5]数据处理!$A:$B,2,0),0)</f>
        <v>1</v>
      </c>
      <c r="J1430" s="30">
        <f>IFERROR(VLOOKUP(A1430,[5]数据处理!$A:$D,4,0),0)</f>
        <v>0</v>
      </c>
      <c r="K1430" s="30">
        <f>IFERROR(VLOOKUP(A1430,[5]数据处理!$A:$E,5,0),0)</f>
        <v>0</v>
      </c>
      <c r="L1430" s="30">
        <f>IFERROR(VLOOKUP(A1430,[5]数据处理!$A:$G,7,0),0)</f>
        <v>0</v>
      </c>
      <c r="M1430">
        <f t="shared" si="375"/>
        <v>1</v>
      </c>
      <c r="N1430">
        <f>IFERROR(VLOOKUP(A1430,[5]数据处理!$A:$C,3,0),0)</f>
        <v>0</v>
      </c>
      <c r="O1430">
        <f>IFERROR(VLOOKUP($A1430,[5]数据处理!$A:$N,14,0),0)</f>
        <v>0</v>
      </c>
      <c r="P1430">
        <f>IFERROR(VLOOKUP($A1430,[3]库存报告使用数据!$A$1:$B$65536,2,0),"")</f>
        <v>386</v>
      </c>
      <c r="Q1430">
        <f>IFERROR(VLOOKUP($A1430,[3]库存报告使用数据!$A$1:$E$65536,5,0),"")</f>
        <v>222</v>
      </c>
      <c r="R1430">
        <f>IFERROR(VLOOKUP($A1430,[3]库存报告使用数据!$A$1:$H$65536,8,0),"")</f>
        <v>1753</v>
      </c>
      <c r="S1430">
        <f>IFERROR(VLOOKUP($A1430,[3]库存报告使用数据!$A$1:$K$65536,11,0),"")</f>
        <v>1073</v>
      </c>
      <c r="T1430">
        <f>IFERROR(VLOOKUP($A1430,[3]库存报告使用数据!$A$1:$C$65536,3,0),"")</f>
        <v>1</v>
      </c>
      <c r="U1430">
        <f>IFERROR(VLOOKUP($A1430,[3]库存报告使用数据!$A$1:$F$65536,6,0),"")</f>
        <v>0</v>
      </c>
      <c r="V1430">
        <f>IFERROR(VLOOKUP($A1430,[3]库存报告使用数据!$A$1:$I$65536,9,0),"")</f>
        <v>0</v>
      </c>
      <c r="W1430">
        <f>IFERROR(VLOOKUP($A1430,[3]库存报告使用数据!$A$1:$L$65536,12,0),"")</f>
        <v>0</v>
      </c>
      <c r="X1430" s="20">
        <f t="shared" si="376"/>
        <v>0.00259067357512953</v>
      </c>
      <c r="Y1430" s="20">
        <f t="shared" si="377"/>
        <v>0</v>
      </c>
      <c r="Z1430" s="20">
        <f t="shared" si="378"/>
        <v>0</v>
      </c>
      <c r="AA1430" s="20">
        <f t="shared" si="379"/>
        <v>0</v>
      </c>
      <c r="AB1430">
        <f>IFERROR(VLOOKUP($A1430,[3]库存报告使用数据!$A$1:$D$65536,4,0),"")</f>
        <v>0.28</v>
      </c>
      <c r="AC1430">
        <f>IFERROR(VLOOKUP($A1430,[3]库存报告使用数据!$A$1:$G$65536,7,0),"")</f>
        <v>0</v>
      </c>
      <c r="AD1430">
        <f>IFERROR(VLOOKUP($A1430,[3]库存报告使用数据!$A$1:$J$65536,10,0),"")</f>
        <v>0</v>
      </c>
      <c r="AE1430">
        <f>IFERROR(VLOOKUP($A1430,[3]库存报告使用数据!$A$1:$M$65536,13,0),"")</f>
        <v>0</v>
      </c>
      <c r="AF1430" s="20" t="str">
        <f t="shared" si="380"/>
        <v>无销售广告费为0.28</v>
      </c>
      <c r="AG1430" s="20" t="str">
        <f t="shared" si="381"/>
        <v/>
      </c>
      <c r="AH1430" s="20" t="str">
        <f t="shared" si="382"/>
        <v/>
      </c>
      <c r="AI1430" s="20" t="str">
        <f t="shared" si="383"/>
        <v/>
      </c>
      <c r="AJ1430">
        <f>IFERROR(VLOOKUP($B1430,[4]库存报告使用数据!$A$1:$B$65536,2,0),0)</f>
        <v>11</v>
      </c>
      <c r="AK1430">
        <f>IFERROR(VLOOKUP($B1430,[4]库存报告使用数据!$A$1:$C$65536,3,0),)</f>
        <v>1</v>
      </c>
      <c r="AL1430">
        <f>IFERROR(VLOOKUP($B1430,[4]库存报告使用数据!$A$1:$D$65536,4,0),)</f>
        <v>1</v>
      </c>
      <c r="AM1430">
        <f>IFERROR(VLOOKUP($B1430,[4]库存报告使用数据!$A$1:$E$65536,5,0),)</f>
        <v>4</v>
      </c>
      <c r="AN1430" s="20">
        <f t="shared" si="384"/>
        <v>0</v>
      </c>
      <c r="AO1430" s="20">
        <f t="shared" si="385"/>
        <v>0</v>
      </c>
      <c r="AP1430" s="20">
        <f t="shared" si="386"/>
        <v>0</v>
      </c>
      <c r="AQ1430" s="20">
        <f t="shared" si="387"/>
        <v>0.25</v>
      </c>
      <c r="AR1430" s="32">
        <f t="shared" si="388"/>
        <v>0</v>
      </c>
      <c r="AS1430" s="32">
        <f t="shared" si="389"/>
        <v>0</v>
      </c>
      <c r="AT1430" s="32">
        <f t="shared" si="390"/>
        <v>1</v>
      </c>
      <c r="AU1430" s="28" t="str">
        <f t="shared" si="391"/>
        <v>库存为1</v>
      </c>
      <c r="AV1430" s="34" t="str">
        <f>IFERROR(时间!$B$4+AU1430,"上周无销量")</f>
        <v>上周无销量</v>
      </c>
    </row>
    <row r="1431" spans="1:48">
      <c r="A1431" s="18" t="s">
        <v>1476</v>
      </c>
      <c r="B1431" t="str">
        <f>VLOOKUP(A1431,'[1]sku-asin（子）'!$A:$B,2,0)</f>
        <v>B078NL9L3B</v>
      </c>
      <c r="C1431" t="str">
        <f>VLOOKUP(A1431,'[1]子sku-父sku'!$A:$B,2,0)</f>
        <v>WY-SB017</v>
      </c>
      <c r="D1431" s="28">
        <f>IFERROR(VLOOKUP(A1431,[2]库存报告使用数据处理!$A:$C,3,0),0)</f>
        <v>0</v>
      </c>
      <c r="E1431" s="28">
        <f>IFERROR(VLOOKUP(A1431,[2]库存报告使用数据处理!$A:$D,4,0),0)</f>
        <v>0</v>
      </c>
      <c r="F1431" s="28">
        <f>IFERROR(VLOOKUP(A1431,[2]库存报告使用数据处理!$A:$E,5,0),0)</f>
        <v>0</v>
      </c>
      <c r="G1431" s="28">
        <f>IFERROR(VLOOKUP(A1431,[2]库存报告使用数据处理!$A:$F,6,0),0)</f>
        <v>0</v>
      </c>
      <c r="H1431" s="29">
        <f>IFERROR(VLOOKUP(A1431,[2]库存报告使用数据处理!$A:$G,7,0),0)</f>
        <v>0</v>
      </c>
      <c r="I1431">
        <f>IFERROR(VLOOKUP(A1431,[5]数据处理!$A:$B,2,0),0)</f>
        <v>4</v>
      </c>
      <c r="J1431" s="30">
        <f>IFERROR(VLOOKUP(A1431,[5]数据处理!$A:$D,4,0),0)</f>
        <v>0</v>
      </c>
      <c r="K1431" s="30">
        <f>IFERROR(VLOOKUP(A1431,[5]数据处理!$A:$E,5,0),0)</f>
        <v>0</v>
      </c>
      <c r="L1431" s="30">
        <f>IFERROR(VLOOKUP(A1431,[5]数据处理!$A:$G,7,0),0)</f>
        <v>0</v>
      </c>
      <c r="M1431">
        <f t="shared" si="375"/>
        <v>4</v>
      </c>
      <c r="N1431">
        <f>IFERROR(VLOOKUP(A1431,[5]数据处理!$A:$C,3,0),0)</f>
        <v>0</v>
      </c>
      <c r="O1431">
        <f>IFERROR(VLOOKUP($A1431,[5]数据处理!$A:$N,14,0),0)</f>
        <v>4</v>
      </c>
      <c r="P1431">
        <f>IFERROR(VLOOKUP($A1431,[3]库存报告使用数据!$A$1:$B$65536,2,0),"")</f>
        <v>627</v>
      </c>
      <c r="Q1431">
        <f>IFERROR(VLOOKUP($A1431,[3]库存报告使用数据!$A$1:$E$65536,5,0),"")</f>
        <v>147</v>
      </c>
      <c r="R1431">
        <f>IFERROR(VLOOKUP($A1431,[3]库存报告使用数据!$A$1:$H$65536,8,0),"")</f>
        <v>22</v>
      </c>
      <c r="S1431">
        <f>IFERROR(VLOOKUP($A1431,[3]库存报告使用数据!$A$1:$K$65536,11,0),"")</f>
        <v>49</v>
      </c>
      <c r="T1431">
        <f>IFERROR(VLOOKUP($A1431,[3]库存报告使用数据!$A$1:$C$65536,3,0),"")</f>
        <v>1</v>
      </c>
      <c r="U1431">
        <f>IFERROR(VLOOKUP($A1431,[3]库存报告使用数据!$A$1:$F$65536,6,0),"")</f>
        <v>0</v>
      </c>
      <c r="V1431">
        <f>IFERROR(VLOOKUP($A1431,[3]库存报告使用数据!$A$1:$I$65536,9,0),"")</f>
        <v>0</v>
      </c>
      <c r="W1431">
        <f>IFERROR(VLOOKUP($A1431,[3]库存报告使用数据!$A$1:$L$65536,12,0),"")</f>
        <v>0</v>
      </c>
      <c r="X1431" s="20">
        <f t="shared" si="376"/>
        <v>0.00159489633173844</v>
      </c>
      <c r="Y1431" s="20">
        <f t="shared" si="377"/>
        <v>0</v>
      </c>
      <c r="Z1431" s="20">
        <f t="shared" si="378"/>
        <v>0</v>
      </c>
      <c r="AA1431" s="20">
        <f t="shared" si="379"/>
        <v>0</v>
      </c>
      <c r="AB1431">
        <f>IFERROR(VLOOKUP($A1431,[3]库存报告使用数据!$A$1:$D$65536,4,0),"")</f>
        <v>0.17</v>
      </c>
      <c r="AC1431">
        <f>IFERROR(VLOOKUP($A1431,[3]库存报告使用数据!$A$1:$G$65536,7,0),"")</f>
        <v>0</v>
      </c>
      <c r="AD1431">
        <f>IFERROR(VLOOKUP($A1431,[3]库存报告使用数据!$A$1:$J$65536,10,0),"")</f>
        <v>0</v>
      </c>
      <c r="AE1431">
        <f>IFERROR(VLOOKUP($A1431,[3]库存报告使用数据!$A$1:$M$65536,13,0),"")</f>
        <v>0</v>
      </c>
      <c r="AF1431" s="20" t="str">
        <f t="shared" si="380"/>
        <v>无销售广告费为0.17</v>
      </c>
      <c r="AG1431" s="20" t="str">
        <f t="shared" si="381"/>
        <v/>
      </c>
      <c r="AH1431" s="20" t="str">
        <f t="shared" si="382"/>
        <v/>
      </c>
      <c r="AI1431" s="20" t="str">
        <f t="shared" si="383"/>
        <v/>
      </c>
      <c r="AJ1431">
        <f>IFERROR(VLOOKUP($B1431,[4]库存报告使用数据!$A$1:$B$65536,2,0),0)</f>
        <v>1</v>
      </c>
      <c r="AK1431">
        <f>IFERROR(VLOOKUP($B1431,[4]库存报告使用数据!$A$1:$C$65536,3,0),)</f>
        <v>2</v>
      </c>
      <c r="AL1431">
        <f>IFERROR(VLOOKUP($B1431,[4]库存报告使用数据!$A$1:$D$65536,4,0),)</f>
        <v>0</v>
      </c>
      <c r="AM1431">
        <f>IFERROR(VLOOKUP($B1431,[4]库存报告使用数据!$A$1:$E$65536,5,0),)</f>
        <v>1</v>
      </c>
      <c r="AN1431" s="20">
        <f t="shared" si="384"/>
        <v>0</v>
      </c>
      <c r="AO1431" s="20">
        <f t="shared" si="385"/>
        <v>0</v>
      </c>
      <c r="AP1431" s="20" t="str">
        <f t="shared" si="386"/>
        <v/>
      </c>
      <c r="AQ1431" s="20">
        <f t="shared" si="387"/>
        <v>0</v>
      </c>
      <c r="AR1431" s="32">
        <f t="shared" si="388"/>
        <v>0</v>
      </c>
      <c r="AS1431" s="32">
        <f t="shared" si="389"/>
        <v>0</v>
      </c>
      <c r="AT1431" s="32">
        <f t="shared" si="390"/>
        <v>4</v>
      </c>
      <c r="AU1431" s="28" t="str">
        <f t="shared" si="391"/>
        <v>库存为4</v>
      </c>
      <c r="AV1431" s="34" t="str">
        <f>IFERROR(时间!$B$4+AU1431,"上周无销量")</f>
        <v>上周无销量</v>
      </c>
    </row>
    <row r="1432" spans="1:48">
      <c r="A1432" s="18" t="s">
        <v>1477</v>
      </c>
      <c r="B1432" t="str">
        <f>VLOOKUP(A1432,'[1]sku-asin（子）'!$A:$B,2,0)</f>
        <v>B078NLVLNP</v>
      </c>
      <c r="C1432" t="str">
        <f>VLOOKUP(A1432,'[1]子sku-父sku'!$A:$B,2,0)</f>
        <v>WY-SB017</v>
      </c>
      <c r="D1432" s="28">
        <f>IFERROR(VLOOKUP(A1432,[2]库存报告使用数据处理!$A:$C,3,0),0)</f>
        <v>0</v>
      </c>
      <c r="E1432" s="28">
        <f>IFERROR(VLOOKUP(A1432,[2]库存报告使用数据处理!$A:$D,4,0),0)</f>
        <v>0</v>
      </c>
      <c r="F1432" s="28">
        <f>IFERROR(VLOOKUP(A1432,[2]库存报告使用数据处理!$A:$E,5,0),0)</f>
        <v>0</v>
      </c>
      <c r="G1432" s="28">
        <f>IFERROR(VLOOKUP(A1432,[2]库存报告使用数据处理!$A:$F,6,0),0)</f>
        <v>0</v>
      </c>
      <c r="H1432" s="29">
        <f>IFERROR(VLOOKUP(A1432,[2]库存报告使用数据处理!$A:$G,7,0),0)</f>
        <v>0</v>
      </c>
      <c r="I1432">
        <f>IFERROR(VLOOKUP(A1432,[5]数据处理!$A:$B,2,0),0)</f>
        <v>4</v>
      </c>
      <c r="J1432" s="30">
        <f>IFERROR(VLOOKUP(A1432,[5]数据处理!$A:$D,4,0),0)</f>
        <v>0</v>
      </c>
      <c r="K1432" s="30">
        <f>IFERROR(VLOOKUP(A1432,[5]数据处理!$A:$E,5,0),0)</f>
        <v>0</v>
      </c>
      <c r="L1432" s="30">
        <f>IFERROR(VLOOKUP(A1432,[5]数据处理!$A:$G,7,0),0)</f>
        <v>0</v>
      </c>
      <c r="M1432">
        <f t="shared" si="375"/>
        <v>4</v>
      </c>
      <c r="N1432">
        <f>IFERROR(VLOOKUP(A1432,[5]数据处理!$A:$C,3,0),0)</f>
        <v>0</v>
      </c>
      <c r="O1432">
        <f>IFERROR(VLOOKUP($A1432,[5]数据处理!$A:$N,14,0),0)</f>
        <v>4</v>
      </c>
      <c r="P1432">
        <f>IFERROR(VLOOKUP($A1432,[3]库存报告使用数据!$A$1:$B$65536,2,0),"")</f>
        <v>246</v>
      </c>
      <c r="Q1432">
        <f>IFERROR(VLOOKUP($A1432,[3]库存报告使用数据!$A$1:$E$65536,5,0),"")</f>
        <v>189</v>
      </c>
      <c r="R1432">
        <f>IFERROR(VLOOKUP($A1432,[3]库存报告使用数据!$A$1:$H$65536,8,0),"")</f>
        <v>36</v>
      </c>
      <c r="S1432">
        <f>IFERROR(VLOOKUP($A1432,[3]库存报告使用数据!$A$1:$K$65536,11,0),"")</f>
        <v>1</v>
      </c>
      <c r="T1432">
        <f>IFERROR(VLOOKUP($A1432,[3]库存报告使用数据!$A$1:$C$65536,3,0),"")</f>
        <v>0</v>
      </c>
      <c r="U1432">
        <f>IFERROR(VLOOKUP($A1432,[3]库存报告使用数据!$A$1:$F$65536,6,0),"")</f>
        <v>0</v>
      </c>
      <c r="V1432">
        <f>IFERROR(VLOOKUP($A1432,[3]库存报告使用数据!$A$1:$I$65536,9,0),"")</f>
        <v>0</v>
      </c>
      <c r="W1432">
        <f>IFERROR(VLOOKUP($A1432,[3]库存报告使用数据!$A$1:$L$65536,12,0),"")</f>
        <v>0</v>
      </c>
      <c r="X1432" s="20">
        <f t="shared" si="376"/>
        <v>0</v>
      </c>
      <c r="Y1432" s="20">
        <f t="shared" si="377"/>
        <v>0</v>
      </c>
      <c r="Z1432" s="20">
        <f t="shared" si="378"/>
        <v>0</v>
      </c>
      <c r="AA1432" s="20">
        <f t="shared" si="379"/>
        <v>0</v>
      </c>
      <c r="AB1432">
        <f>IFERROR(VLOOKUP($A1432,[3]库存报告使用数据!$A$1:$D$65536,4,0),"")</f>
        <v>0</v>
      </c>
      <c r="AC1432">
        <f>IFERROR(VLOOKUP($A1432,[3]库存报告使用数据!$A$1:$G$65536,7,0),"")</f>
        <v>0</v>
      </c>
      <c r="AD1432">
        <f>IFERROR(VLOOKUP($A1432,[3]库存报告使用数据!$A$1:$J$65536,10,0),"")</f>
        <v>0</v>
      </c>
      <c r="AE1432">
        <f>IFERROR(VLOOKUP($A1432,[3]库存报告使用数据!$A$1:$M$65536,13,0),"")</f>
        <v>0</v>
      </c>
      <c r="AF1432" s="20" t="str">
        <f t="shared" si="380"/>
        <v/>
      </c>
      <c r="AG1432" s="20" t="str">
        <f t="shared" si="381"/>
        <v/>
      </c>
      <c r="AH1432" s="20" t="str">
        <f t="shared" si="382"/>
        <v/>
      </c>
      <c r="AI1432" s="20" t="str">
        <f t="shared" si="383"/>
        <v/>
      </c>
      <c r="AJ1432">
        <f>IFERROR(VLOOKUP($B1432,[4]库存报告使用数据!$A$1:$B$65536,2,0),0)</f>
        <v>0</v>
      </c>
      <c r="AK1432">
        <f>IFERROR(VLOOKUP($B1432,[4]库存报告使用数据!$A$1:$C$65536,3,0),)</f>
        <v>1</v>
      </c>
      <c r="AL1432">
        <f>IFERROR(VLOOKUP($B1432,[4]库存报告使用数据!$A$1:$D$65536,4,0),)</f>
        <v>0</v>
      </c>
      <c r="AM1432">
        <f>IFERROR(VLOOKUP($B1432,[4]库存报告使用数据!$A$1:$E$65536,5,0),)</f>
        <v>0</v>
      </c>
      <c r="AN1432" s="20" t="str">
        <f t="shared" si="384"/>
        <v/>
      </c>
      <c r="AO1432" s="20">
        <f t="shared" si="385"/>
        <v>0</v>
      </c>
      <c r="AP1432" s="20" t="str">
        <f t="shared" si="386"/>
        <v/>
      </c>
      <c r="AQ1432" s="20" t="str">
        <f t="shared" si="387"/>
        <v/>
      </c>
      <c r="AR1432" s="32">
        <f t="shared" si="388"/>
        <v>0</v>
      </c>
      <c r="AS1432" s="32">
        <f t="shared" si="389"/>
        <v>0</v>
      </c>
      <c r="AT1432" s="32">
        <f t="shared" si="390"/>
        <v>4</v>
      </c>
      <c r="AU1432" s="28" t="str">
        <f t="shared" si="391"/>
        <v>库存为4</v>
      </c>
      <c r="AV1432" s="34" t="str">
        <f>IFERROR(时间!$B$4+AU1432,"上周无销量")</f>
        <v>上周无销量</v>
      </c>
    </row>
    <row r="1433" spans="1:48">
      <c r="A1433" s="18" t="s">
        <v>1478</v>
      </c>
      <c r="B1433" t="str">
        <f>VLOOKUP(A1433,'[1]sku-asin（子）'!$A:$B,2,0)</f>
        <v>B078NL9CDP</v>
      </c>
      <c r="C1433" t="str">
        <f>VLOOKUP(A1433,'[1]子sku-父sku'!$A:$B,2,0)</f>
        <v>WY-SB017</v>
      </c>
      <c r="D1433" s="28">
        <f>IFERROR(VLOOKUP(A1433,[2]库存报告使用数据处理!$A:$C,3,0),0)</f>
        <v>0</v>
      </c>
      <c r="E1433" s="28">
        <f>IFERROR(VLOOKUP(A1433,[2]库存报告使用数据处理!$A:$D,4,0),0)</f>
        <v>0</v>
      </c>
      <c r="F1433" s="28">
        <f>IFERROR(VLOOKUP(A1433,[2]库存报告使用数据处理!$A:$E,5,0),0)</f>
        <v>0</v>
      </c>
      <c r="G1433" s="28">
        <f>IFERROR(VLOOKUP(A1433,[2]库存报告使用数据处理!$A:$F,6,0),0)</f>
        <v>0</v>
      </c>
      <c r="H1433" s="29">
        <f>IFERROR(VLOOKUP(A1433,[2]库存报告使用数据处理!$A:$G,7,0),0)</f>
        <v>0</v>
      </c>
      <c r="I1433">
        <f>IFERROR(VLOOKUP(A1433,[5]数据处理!$A:$B,2,0),0)</f>
        <v>3</v>
      </c>
      <c r="J1433" s="30">
        <f>IFERROR(VLOOKUP(A1433,[5]数据处理!$A:$D,4,0),0)</f>
        <v>0</v>
      </c>
      <c r="K1433" s="30">
        <f>IFERROR(VLOOKUP(A1433,[5]数据处理!$A:$E,5,0),0)</f>
        <v>0</v>
      </c>
      <c r="L1433" s="30">
        <f>IFERROR(VLOOKUP(A1433,[5]数据处理!$A:$G,7,0),0)</f>
        <v>0</v>
      </c>
      <c r="M1433">
        <f t="shared" si="375"/>
        <v>3</v>
      </c>
      <c r="N1433">
        <f>IFERROR(VLOOKUP(A1433,[5]数据处理!$A:$C,3,0),0)</f>
        <v>0</v>
      </c>
      <c r="O1433">
        <f>IFERROR(VLOOKUP($A1433,[5]数据处理!$A:$N,14,0),0)</f>
        <v>3</v>
      </c>
      <c r="P1433">
        <f>IFERROR(VLOOKUP($A1433,[3]库存报告使用数据!$A$1:$B$65536,2,0),"")</f>
        <v>254</v>
      </c>
      <c r="Q1433">
        <f>IFERROR(VLOOKUP($A1433,[3]库存报告使用数据!$A$1:$E$65536,5,0),"")</f>
        <v>94</v>
      </c>
      <c r="R1433">
        <f>IFERROR(VLOOKUP($A1433,[3]库存报告使用数据!$A$1:$H$65536,8,0),"")</f>
        <v>125</v>
      </c>
      <c r="S1433">
        <f>IFERROR(VLOOKUP($A1433,[3]库存报告使用数据!$A$1:$K$65536,11,0),"")</f>
        <v>21</v>
      </c>
      <c r="T1433">
        <f>IFERROR(VLOOKUP($A1433,[3]库存报告使用数据!$A$1:$C$65536,3,0),"")</f>
        <v>0</v>
      </c>
      <c r="U1433">
        <f>IFERROR(VLOOKUP($A1433,[3]库存报告使用数据!$A$1:$F$65536,6,0),"")</f>
        <v>0</v>
      </c>
      <c r="V1433">
        <f>IFERROR(VLOOKUP($A1433,[3]库存报告使用数据!$A$1:$I$65536,9,0),"")</f>
        <v>0</v>
      </c>
      <c r="W1433">
        <f>IFERROR(VLOOKUP($A1433,[3]库存报告使用数据!$A$1:$L$65536,12,0),"")</f>
        <v>0</v>
      </c>
      <c r="X1433" s="20">
        <f t="shared" si="376"/>
        <v>0</v>
      </c>
      <c r="Y1433" s="20">
        <f t="shared" si="377"/>
        <v>0</v>
      </c>
      <c r="Z1433" s="20">
        <f t="shared" si="378"/>
        <v>0</v>
      </c>
      <c r="AA1433" s="20">
        <f t="shared" si="379"/>
        <v>0</v>
      </c>
      <c r="AB1433">
        <f>IFERROR(VLOOKUP($A1433,[3]库存报告使用数据!$A$1:$D$65536,4,0),"")</f>
        <v>0</v>
      </c>
      <c r="AC1433">
        <f>IFERROR(VLOOKUP($A1433,[3]库存报告使用数据!$A$1:$G$65536,7,0),"")</f>
        <v>0</v>
      </c>
      <c r="AD1433">
        <f>IFERROR(VLOOKUP($A1433,[3]库存报告使用数据!$A$1:$J$65536,10,0),"")</f>
        <v>0</v>
      </c>
      <c r="AE1433">
        <f>IFERROR(VLOOKUP($A1433,[3]库存报告使用数据!$A$1:$M$65536,13,0),"")</f>
        <v>0</v>
      </c>
      <c r="AF1433" s="20" t="str">
        <f t="shared" si="380"/>
        <v/>
      </c>
      <c r="AG1433" s="20" t="str">
        <f t="shared" si="381"/>
        <v/>
      </c>
      <c r="AH1433" s="20" t="str">
        <f t="shared" si="382"/>
        <v/>
      </c>
      <c r="AI1433" s="20" t="str">
        <f t="shared" si="383"/>
        <v/>
      </c>
      <c r="AJ1433">
        <f>IFERROR(VLOOKUP($B1433,[4]库存报告使用数据!$A$1:$B$65536,2,0),0)</f>
        <v>0</v>
      </c>
      <c r="AK1433">
        <f>IFERROR(VLOOKUP($B1433,[4]库存报告使用数据!$A$1:$C$65536,3,0),)</f>
        <v>0</v>
      </c>
      <c r="AL1433">
        <f>IFERROR(VLOOKUP($B1433,[4]库存报告使用数据!$A$1:$D$65536,4,0),)</f>
        <v>0</v>
      </c>
      <c r="AM1433">
        <f>IFERROR(VLOOKUP($B1433,[4]库存报告使用数据!$A$1:$E$65536,5,0),)</f>
        <v>1</v>
      </c>
      <c r="AN1433" s="20" t="str">
        <f t="shared" si="384"/>
        <v/>
      </c>
      <c r="AO1433" s="20" t="str">
        <f t="shared" si="385"/>
        <v/>
      </c>
      <c r="AP1433" s="20" t="str">
        <f t="shared" si="386"/>
        <v/>
      </c>
      <c r="AQ1433" s="20">
        <f t="shared" si="387"/>
        <v>0</v>
      </c>
      <c r="AR1433" s="32">
        <f t="shared" si="388"/>
        <v>0</v>
      </c>
      <c r="AS1433" s="32">
        <f t="shared" si="389"/>
        <v>0</v>
      </c>
      <c r="AT1433" s="32">
        <f t="shared" si="390"/>
        <v>3</v>
      </c>
      <c r="AU1433" s="28" t="str">
        <f t="shared" si="391"/>
        <v>库存为3</v>
      </c>
      <c r="AV1433" s="34" t="str">
        <f>IFERROR(时间!$B$4+AU1433,"上周无销量")</f>
        <v>上周无销量</v>
      </c>
    </row>
    <row r="1434" spans="1:48">
      <c r="A1434" s="18" t="s">
        <v>1479</v>
      </c>
      <c r="B1434" t="str">
        <f>VLOOKUP(A1434,'[1]sku-asin（子）'!$A:$B,2,0)</f>
        <v>B078NJJ4H7</v>
      </c>
      <c r="C1434" t="str">
        <f>VLOOKUP(A1434,'[1]子sku-父sku'!$A:$B,2,0)</f>
        <v>WY-SB017</v>
      </c>
      <c r="D1434" s="28">
        <f>IFERROR(VLOOKUP(A1434,[2]库存报告使用数据处理!$A:$C,3,0),0)</f>
        <v>0</v>
      </c>
      <c r="E1434" s="28">
        <f>IFERROR(VLOOKUP(A1434,[2]库存报告使用数据处理!$A:$D,4,0),0)</f>
        <v>0</v>
      </c>
      <c r="F1434" s="28">
        <f>IFERROR(VLOOKUP(A1434,[2]库存报告使用数据处理!$A:$E,5,0),0)</f>
        <v>0</v>
      </c>
      <c r="G1434" s="28">
        <f>IFERROR(VLOOKUP(A1434,[2]库存报告使用数据处理!$A:$F,6,0),0)</f>
        <v>0</v>
      </c>
      <c r="H1434" s="29">
        <f>IFERROR(VLOOKUP(A1434,[2]库存报告使用数据处理!$A:$G,7,0),0)</f>
        <v>0</v>
      </c>
      <c r="I1434">
        <f>IFERROR(VLOOKUP(A1434,[5]数据处理!$A:$B,2,0),0)</f>
        <v>4</v>
      </c>
      <c r="J1434" s="30">
        <f>IFERROR(VLOOKUP(A1434,[5]数据处理!$A:$D,4,0),0)</f>
        <v>0</v>
      </c>
      <c r="K1434" s="30">
        <f>IFERROR(VLOOKUP(A1434,[5]数据处理!$A:$E,5,0),0)</f>
        <v>0</v>
      </c>
      <c r="L1434" s="30">
        <f>IFERROR(VLOOKUP(A1434,[5]数据处理!$A:$G,7,0),0)</f>
        <v>0</v>
      </c>
      <c r="M1434">
        <f t="shared" si="375"/>
        <v>4</v>
      </c>
      <c r="N1434">
        <f>IFERROR(VLOOKUP(A1434,[5]数据处理!$A:$C,3,0),0)</f>
        <v>0</v>
      </c>
      <c r="O1434">
        <f>IFERROR(VLOOKUP($A1434,[5]数据处理!$A:$N,14,0),0)</f>
        <v>4</v>
      </c>
      <c r="P1434">
        <f>IFERROR(VLOOKUP($A1434,[3]库存报告使用数据!$A$1:$B$65536,2,0),"")</f>
        <v>28</v>
      </c>
      <c r="Q1434">
        <f>IFERROR(VLOOKUP($A1434,[3]库存报告使用数据!$A$1:$E$65536,5,0),"")</f>
        <v>19</v>
      </c>
      <c r="R1434">
        <f>IFERROR(VLOOKUP($A1434,[3]库存报告使用数据!$A$1:$H$65536,8,0),"")</f>
        <v>14</v>
      </c>
      <c r="S1434">
        <f>IFERROR(VLOOKUP($A1434,[3]库存报告使用数据!$A$1:$K$65536,11,0),"")</f>
        <v>46</v>
      </c>
      <c r="T1434">
        <f>IFERROR(VLOOKUP($A1434,[3]库存报告使用数据!$A$1:$C$65536,3,0),"")</f>
        <v>0</v>
      </c>
      <c r="U1434">
        <f>IFERROR(VLOOKUP($A1434,[3]库存报告使用数据!$A$1:$F$65536,6,0),"")</f>
        <v>0</v>
      </c>
      <c r="V1434">
        <f>IFERROR(VLOOKUP($A1434,[3]库存报告使用数据!$A$1:$I$65536,9,0),"")</f>
        <v>0</v>
      </c>
      <c r="W1434">
        <f>IFERROR(VLOOKUP($A1434,[3]库存报告使用数据!$A$1:$L$65536,12,0),"")</f>
        <v>0</v>
      </c>
      <c r="X1434" s="20">
        <f t="shared" si="376"/>
        <v>0</v>
      </c>
      <c r="Y1434" s="20">
        <f t="shared" si="377"/>
        <v>0</v>
      </c>
      <c r="Z1434" s="20">
        <f t="shared" si="378"/>
        <v>0</v>
      </c>
      <c r="AA1434" s="20">
        <f t="shared" si="379"/>
        <v>0</v>
      </c>
      <c r="AB1434">
        <f>IFERROR(VLOOKUP($A1434,[3]库存报告使用数据!$A$1:$D$65536,4,0),"")</f>
        <v>0</v>
      </c>
      <c r="AC1434">
        <f>IFERROR(VLOOKUP($A1434,[3]库存报告使用数据!$A$1:$G$65536,7,0),"")</f>
        <v>0</v>
      </c>
      <c r="AD1434">
        <f>IFERROR(VLOOKUP($A1434,[3]库存报告使用数据!$A$1:$J$65536,10,0),"")</f>
        <v>0</v>
      </c>
      <c r="AE1434">
        <f>IFERROR(VLOOKUP($A1434,[3]库存报告使用数据!$A$1:$M$65536,13,0),"")</f>
        <v>0</v>
      </c>
      <c r="AF1434" s="20" t="str">
        <f t="shared" si="380"/>
        <v/>
      </c>
      <c r="AG1434" s="20" t="str">
        <f t="shared" si="381"/>
        <v/>
      </c>
      <c r="AH1434" s="20" t="str">
        <f t="shared" si="382"/>
        <v/>
      </c>
      <c r="AI1434" s="20" t="str">
        <f t="shared" si="383"/>
        <v/>
      </c>
      <c r="AJ1434">
        <f>IFERROR(VLOOKUP($B1434,[4]库存报告使用数据!$A$1:$B$65536,2,0),0)</f>
        <v>0</v>
      </c>
      <c r="AK1434">
        <f>IFERROR(VLOOKUP($B1434,[4]库存报告使用数据!$A$1:$C$65536,3,0),)</f>
        <v>0</v>
      </c>
      <c r="AL1434">
        <f>IFERROR(VLOOKUP($B1434,[4]库存报告使用数据!$A$1:$D$65536,4,0),)</f>
        <v>0</v>
      </c>
      <c r="AM1434">
        <f>IFERROR(VLOOKUP($B1434,[4]库存报告使用数据!$A$1:$E$65536,5,0),)</f>
        <v>2</v>
      </c>
      <c r="AN1434" s="20" t="str">
        <f t="shared" si="384"/>
        <v/>
      </c>
      <c r="AO1434" s="20" t="str">
        <f t="shared" si="385"/>
        <v/>
      </c>
      <c r="AP1434" s="20" t="str">
        <f t="shared" si="386"/>
        <v/>
      </c>
      <c r="AQ1434" s="20">
        <f t="shared" si="387"/>
        <v>0</v>
      </c>
      <c r="AR1434" s="32">
        <f t="shared" si="388"/>
        <v>0</v>
      </c>
      <c r="AS1434" s="32">
        <f t="shared" si="389"/>
        <v>0</v>
      </c>
      <c r="AT1434" s="32">
        <f t="shared" si="390"/>
        <v>4</v>
      </c>
      <c r="AU1434" s="28" t="str">
        <f t="shared" si="391"/>
        <v>库存为4</v>
      </c>
      <c r="AV1434" s="34" t="str">
        <f>IFERROR(时间!$B$4+AU1434,"上周无销量")</f>
        <v>上周无销量</v>
      </c>
    </row>
    <row r="1435" spans="1:48">
      <c r="A1435" s="18" t="s">
        <v>1480</v>
      </c>
      <c r="B1435" t="str">
        <f>VLOOKUP(A1435,'[1]sku-asin（子）'!$A:$B,2,0)</f>
        <v>B078NL55Z2</v>
      </c>
      <c r="C1435" t="str">
        <f>VLOOKUP(A1435,'[1]子sku-父sku'!$A:$B,2,0)</f>
        <v>WY-SB017</v>
      </c>
      <c r="D1435" s="28">
        <f>IFERROR(VLOOKUP(A1435,[2]库存报告使用数据处理!$A:$C,3,0),0)</f>
        <v>0</v>
      </c>
      <c r="E1435" s="28">
        <f>IFERROR(VLOOKUP(A1435,[2]库存报告使用数据处理!$A:$D,4,0),0)</f>
        <v>0</v>
      </c>
      <c r="F1435" s="28">
        <f>IFERROR(VLOOKUP(A1435,[2]库存报告使用数据处理!$A:$E,5,0),0)</f>
        <v>0</v>
      </c>
      <c r="G1435" s="28">
        <f>IFERROR(VLOOKUP(A1435,[2]库存报告使用数据处理!$A:$F,6,0),0)</f>
        <v>0</v>
      </c>
      <c r="H1435" s="29">
        <f>IFERROR(VLOOKUP(A1435,[2]库存报告使用数据处理!$A:$G,7,0),0)</f>
        <v>0</v>
      </c>
      <c r="I1435">
        <f>IFERROR(VLOOKUP(A1435,[5]数据处理!$A:$B,2,0),0)</f>
        <v>5</v>
      </c>
      <c r="J1435" s="30">
        <f>IFERROR(VLOOKUP(A1435,[5]数据处理!$A:$D,4,0),0)</f>
        <v>0</v>
      </c>
      <c r="K1435" s="30">
        <f>IFERROR(VLOOKUP(A1435,[5]数据处理!$A:$E,5,0),0)</f>
        <v>0</v>
      </c>
      <c r="L1435" s="30">
        <f>IFERROR(VLOOKUP(A1435,[5]数据处理!$A:$G,7,0),0)</f>
        <v>0</v>
      </c>
      <c r="M1435">
        <f t="shared" si="375"/>
        <v>5</v>
      </c>
      <c r="N1435">
        <f>IFERROR(VLOOKUP(A1435,[5]数据处理!$A:$C,3,0),0)</f>
        <v>0</v>
      </c>
      <c r="O1435">
        <f>IFERROR(VLOOKUP($A1435,[5]数据处理!$A:$N,14,0),0)</f>
        <v>5</v>
      </c>
      <c r="P1435">
        <f>IFERROR(VLOOKUP($A1435,[3]库存报告使用数据!$A$1:$B$65536,2,0),"")</f>
        <v>124</v>
      </c>
      <c r="Q1435">
        <f>IFERROR(VLOOKUP($A1435,[3]库存报告使用数据!$A$1:$E$65536,5,0),"")</f>
        <v>114</v>
      </c>
      <c r="R1435">
        <f>IFERROR(VLOOKUP($A1435,[3]库存报告使用数据!$A$1:$H$65536,8,0),"")</f>
        <v>25</v>
      </c>
      <c r="S1435">
        <f>IFERROR(VLOOKUP($A1435,[3]库存报告使用数据!$A$1:$K$65536,11,0),"")</f>
        <v>34</v>
      </c>
      <c r="T1435">
        <f>IFERROR(VLOOKUP($A1435,[3]库存报告使用数据!$A$1:$C$65536,3,0),"")</f>
        <v>0</v>
      </c>
      <c r="U1435">
        <f>IFERROR(VLOOKUP($A1435,[3]库存报告使用数据!$A$1:$F$65536,6,0),"")</f>
        <v>0</v>
      </c>
      <c r="V1435">
        <f>IFERROR(VLOOKUP($A1435,[3]库存报告使用数据!$A$1:$I$65536,9,0),"")</f>
        <v>0</v>
      </c>
      <c r="W1435">
        <f>IFERROR(VLOOKUP($A1435,[3]库存报告使用数据!$A$1:$L$65536,12,0),"")</f>
        <v>0</v>
      </c>
      <c r="X1435" s="20">
        <f t="shared" si="376"/>
        <v>0</v>
      </c>
      <c r="Y1435" s="20">
        <f t="shared" si="377"/>
        <v>0</v>
      </c>
      <c r="Z1435" s="20">
        <f t="shared" si="378"/>
        <v>0</v>
      </c>
      <c r="AA1435" s="20">
        <f t="shared" si="379"/>
        <v>0</v>
      </c>
      <c r="AB1435">
        <f>IFERROR(VLOOKUP($A1435,[3]库存报告使用数据!$A$1:$D$65536,4,0),"")</f>
        <v>0</v>
      </c>
      <c r="AC1435">
        <f>IFERROR(VLOOKUP($A1435,[3]库存报告使用数据!$A$1:$G$65536,7,0),"")</f>
        <v>0</v>
      </c>
      <c r="AD1435">
        <f>IFERROR(VLOOKUP($A1435,[3]库存报告使用数据!$A$1:$J$65536,10,0),"")</f>
        <v>0</v>
      </c>
      <c r="AE1435">
        <f>IFERROR(VLOOKUP($A1435,[3]库存报告使用数据!$A$1:$M$65536,13,0),"")</f>
        <v>0</v>
      </c>
      <c r="AF1435" s="20" t="str">
        <f t="shared" si="380"/>
        <v/>
      </c>
      <c r="AG1435" s="20" t="str">
        <f t="shared" si="381"/>
        <v/>
      </c>
      <c r="AH1435" s="20" t="str">
        <f t="shared" si="382"/>
        <v/>
      </c>
      <c r="AI1435" s="20" t="str">
        <f t="shared" si="383"/>
        <v/>
      </c>
      <c r="AJ1435">
        <f>IFERROR(VLOOKUP($B1435,[4]库存报告使用数据!$A$1:$B$65536,2,0),0)</f>
        <v>0</v>
      </c>
      <c r="AK1435">
        <f>IFERROR(VLOOKUP($B1435,[4]库存报告使用数据!$A$1:$C$65536,3,0),)</f>
        <v>0</v>
      </c>
      <c r="AL1435">
        <f>IFERROR(VLOOKUP($B1435,[4]库存报告使用数据!$A$1:$D$65536,4,0),)</f>
        <v>0</v>
      </c>
      <c r="AM1435">
        <f>IFERROR(VLOOKUP($B1435,[4]库存报告使用数据!$A$1:$E$65536,5,0),)</f>
        <v>2</v>
      </c>
      <c r="AN1435" s="20" t="str">
        <f t="shared" si="384"/>
        <v/>
      </c>
      <c r="AO1435" s="20" t="str">
        <f t="shared" si="385"/>
        <v/>
      </c>
      <c r="AP1435" s="20" t="str">
        <f t="shared" si="386"/>
        <v/>
      </c>
      <c r="AQ1435" s="20">
        <f t="shared" si="387"/>
        <v>0</v>
      </c>
      <c r="AR1435" s="32">
        <f t="shared" si="388"/>
        <v>0</v>
      </c>
      <c r="AS1435" s="32">
        <f t="shared" si="389"/>
        <v>0</v>
      </c>
      <c r="AT1435" s="32">
        <f t="shared" si="390"/>
        <v>5</v>
      </c>
      <c r="AU1435" s="28" t="str">
        <f t="shared" si="391"/>
        <v>库存为5</v>
      </c>
      <c r="AV1435" s="34" t="str">
        <f>IFERROR(时间!$B$4+AU1435,"上周无销量")</f>
        <v>上周无销量</v>
      </c>
    </row>
    <row r="1436" spans="1:48">
      <c r="A1436" s="18" t="s">
        <v>1481</v>
      </c>
      <c r="B1436" t="str">
        <f>VLOOKUP(A1436,'[1]sku-asin（子）'!$A:$B,2,0)</f>
        <v>B078NC5RZM</v>
      </c>
      <c r="C1436" t="str">
        <f>VLOOKUP(A1436,'[1]子sku-父sku'!$A:$B,2,0)</f>
        <v>WY-SB017</v>
      </c>
      <c r="D1436" s="28">
        <f>IFERROR(VLOOKUP(A1436,[2]库存报告使用数据处理!$A:$C,3,0),0)</f>
        <v>0</v>
      </c>
      <c r="E1436" s="28">
        <f>IFERROR(VLOOKUP(A1436,[2]库存报告使用数据处理!$A:$D,4,0),0)</f>
        <v>0</v>
      </c>
      <c r="F1436" s="28">
        <f>IFERROR(VLOOKUP(A1436,[2]库存报告使用数据处理!$A:$E,5,0),0)</f>
        <v>0</v>
      </c>
      <c r="G1436" s="28">
        <f>IFERROR(VLOOKUP(A1436,[2]库存报告使用数据处理!$A:$F,6,0),0)</f>
        <v>0</v>
      </c>
      <c r="H1436" s="29">
        <f>IFERROR(VLOOKUP(A1436,[2]库存报告使用数据处理!$A:$G,7,0),0)</f>
        <v>0</v>
      </c>
      <c r="I1436">
        <f>IFERROR(VLOOKUP(A1436,[5]数据处理!$A:$B,2,0),0)</f>
        <v>3</v>
      </c>
      <c r="J1436" s="30">
        <f>IFERROR(VLOOKUP(A1436,[5]数据处理!$A:$D,4,0),0)</f>
        <v>0</v>
      </c>
      <c r="K1436" s="30">
        <f>IFERROR(VLOOKUP(A1436,[5]数据处理!$A:$E,5,0),0)</f>
        <v>0</v>
      </c>
      <c r="L1436" s="30">
        <f>IFERROR(VLOOKUP(A1436,[5]数据处理!$A:$G,7,0),0)</f>
        <v>0</v>
      </c>
      <c r="M1436">
        <f t="shared" si="375"/>
        <v>3</v>
      </c>
      <c r="N1436">
        <f>IFERROR(VLOOKUP(A1436,[5]数据处理!$A:$C,3,0),0)</f>
        <v>0</v>
      </c>
      <c r="O1436">
        <f>IFERROR(VLOOKUP($A1436,[5]数据处理!$A:$N,14,0),0)</f>
        <v>3</v>
      </c>
      <c r="P1436">
        <f>IFERROR(VLOOKUP($A1436,[3]库存报告使用数据!$A$1:$B$65536,2,0),"")</f>
        <v>27</v>
      </c>
      <c r="Q1436">
        <f>IFERROR(VLOOKUP($A1436,[3]库存报告使用数据!$A$1:$E$65536,5,0),"")</f>
        <v>15</v>
      </c>
      <c r="R1436">
        <f>IFERROR(VLOOKUP($A1436,[3]库存报告使用数据!$A$1:$H$65536,8,0),"")</f>
        <v>17</v>
      </c>
      <c r="S1436">
        <f>IFERROR(VLOOKUP($A1436,[3]库存报告使用数据!$A$1:$K$65536,11,0),"")</f>
        <v>13</v>
      </c>
      <c r="T1436">
        <f>IFERROR(VLOOKUP($A1436,[3]库存报告使用数据!$A$1:$C$65536,3,0),"")</f>
        <v>0</v>
      </c>
      <c r="U1436">
        <f>IFERROR(VLOOKUP($A1436,[3]库存报告使用数据!$A$1:$F$65536,6,0),"")</f>
        <v>0</v>
      </c>
      <c r="V1436">
        <f>IFERROR(VLOOKUP($A1436,[3]库存报告使用数据!$A$1:$I$65536,9,0),"")</f>
        <v>0</v>
      </c>
      <c r="W1436">
        <f>IFERROR(VLOOKUP($A1436,[3]库存报告使用数据!$A$1:$L$65536,12,0),"")</f>
        <v>0</v>
      </c>
      <c r="X1436" s="20">
        <f t="shared" si="376"/>
        <v>0</v>
      </c>
      <c r="Y1436" s="20">
        <f t="shared" si="377"/>
        <v>0</v>
      </c>
      <c r="Z1436" s="20">
        <f t="shared" si="378"/>
        <v>0</v>
      </c>
      <c r="AA1436" s="20">
        <f t="shared" si="379"/>
        <v>0</v>
      </c>
      <c r="AB1436">
        <f>IFERROR(VLOOKUP($A1436,[3]库存报告使用数据!$A$1:$D$65536,4,0),"")</f>
        <v>0</v>
      </c>
      <c r="AC1436">
        <f>IFERROR(VLOOKUP($A1436,[3]库存报告使用数据!$A$1:$G$65536,7,0),"")</f>
        <v>0</v>
      </c>
      <c r="AD1436">
        <f>IFERROR(VLOOKUP($A1436,[3]库存报告使用数据!$A$1:$J$65536,10,0),"")</f>
        <v>0</v>
      </c>
      <c r="AE1436">
        <f>IFERROR(VLOOKUP($A1436,[3]库存报告使用数据!$A$1:$M$65536,13,0),"")</f>
        <v>0</v>
      </c>
      <c r="AF1436" s="20" t="str">
        <f t="shared" si="380"/>
        <v/>
      </c>
      <c r="AG1436" s="20" t="str">
        <f t="shared" si="381"/>
        <v/>
      </c>
      <c r="AH1436" s="20" t="str">
        <f t="shared" si="382"/>
        <v/>
      </c>
      <c r="AI1436" s="20" t="str">
        <f t="shared" si="383"/>
        <v/>
      </c>
      <c r="AJ1436">
        <f>IFERROR(VLOOKUP($B1436,[4]库存报告使用数据!$A$1:$B$65536,2,0),0)</f>
        <v>0</v>
      </c>
      <c r="AK1436">
        <f>IFERROR(VLOOKUP($B1436,[4]库存报告使用数据!$A$1:$C$65536,3,0),)</f>
        <v>0</v>
      </c>
      <c r="AL1436">
        <f>IFERROR(VLOOKUP($B1436,[4]库存报告使用数据!$A$1:$D$65536,4,0),)</f>
        <v>0</v>
      </c>
      <c r="AM1436">
        <f>IFERROR(VLOOKUP($B1436,[4]库存报告使用数据!$A$1:$E$65536,5,0),)</f>
        <v>0</v>
      </c>
      <c r="AN1436" s="20" t="str">
        <f t="shared" si="384"/>
        <v/>
      </c>
      <c r="AO1436" s="20" t="str">
        <f t="shared" si="385"/>
        <v/>
      </c>
      <c r="AP1436" s="20" t="str">
        <f t="shared" si="386"/>
        <v/>
      </c>
      <c r="AQ1436" s="20" t="str">
        <f t="shared" si="387"/>
        <v/>
      </c>
      <c r="AR1436" s="32">
        <f t="shared" si="388"/>
        <v>0</v>
      </c>
      <c r="AS1436" s="32">
        <f t="shared" si="389"/>
        <v>0</v>
      </c>
      <c r="AT1436" s="32">
        <f t="shared" si="390"/>
        <v>3</v>
      </c>
      <c r="AU1436" s="28" t="str">
        <f t="shared" si="391"/>
        <v>库存为3</v>
      </c>
      <c r="AV1436" s="34" t="str">
        <f>IFERROR(时间!$B$4+AU1436,"上周无销量")</f>
        <v>上周无销量</v>
      </c>
    </row>
    <row r="1437" spans="1:48">
      <c r="A1437" s="18" t="s">
        <v>1482</v>
      </c>
      <c r="B1437" t="str">
        <f>VLOOKUP(A1437,'[1]sku-asin（子）'!$A:$B,2,0)</f>
        <v>B078NK51Q6</v>
      </c>
      <c r="C1437" t="str">
        <f>VLOOKUP(A1437,'[1]子sku-父sku'!$A:$B,2,0)</f>
        <v>WY-SB017</v>
      </c>
      <c r="D1437" s="28">
        <f>IFERROR(VLOOKUP(A1437,[2]库存报告使用数据处理!$A:$C,3,0),0)</f>
        <v>0</v>
      </c>
      <c r="E1437" s="28">
        <f>IFERROR(VLOOKUP(A1437,[2]库存报告使用数据处理!$A:$D,4,0),0)</f>
        <v>0</v>
      </c>
      <c r="F1437" s="28">
        <f>IFERROR(VLOOKUP(A1437,[2]库存报告使用数据处理!$A:$E,5,0),0)</f>
        <v>0</v>
      </c>
      <c r="G1437" s="28">
        <f>IFERROR(VLOOKUP(A1437,[2]库存报告使用数据处理!$A:$F,6,0),0)</f>
        <v>0</v>
      </c>
      <c r="H1437" s="29">
        <f>IFERROR(VLOOKUP(A1437,[2]库存报告使用数据处理!$A:$G,7,0),0)</f>
        <v>0</v>
      </c>
      <c r="I1437">
        <f>IFERROR(VLOOKUP(A1437,[5]数据处理!$A:$B,2,0),0)</f>
        <v>4</v>
      </c>
      <c r="J1437" s="30">
        <f>IFERROR(VLOOKUP(A1437,[5]数据处理!$A:$D,4,0),0)</f>
        <v>0</v>
      </c>
      <c r="K1437" s="30">
        <f>IFERROR(VLOOKUP(A1437,[5]数据处理!$A:$E,5,0),0)</f>
        <v>0</v>
      </c>
      <c r="L1437" s="30">
        <f>IFERROR(VLOOKUP(A1437,[5]数据处理!$A:$G,7,0),0)</f>
        <v>0</v>
      </c>
      <c r="M1437">
        <f t="shared" si="375"/>
        <v>4</v>
      </c>
      <c r="N1437">
        <f>IFERROR(VLOOKUP(A1437,[5]数据处理!$A:$C,3,0),0)</f>
        <v>0</v>
      </c>
      <c r="O1437">
        <f>IFERROR(VLOOKUP($A1437,[5]数据处理!$A:$N,14,0),0)</f>
        <v>4</v>
      </c>
      <c r="P1437">
        <f>IFERROR(VLOOKUP($A1437,[3]库存报告使用数据!$A$1:$B$65536,2,0),"")</f>
        <v>36</v>
      </c>
      <c r="Q1437">
        <f>IFERROR(VLOOKUP($A1437,[3]库存报告使用数据!$A$1:$E$65536,5,0),"")</f>
        <v>6</v>
      </c>
      <c r="R1437">
        <f>IFERROR(VLOOKUP($A1437,[3]库存报告使用数据!$A$1:$H$65536,8,0),"")</f>
        <v>551</v>
      </c>
      <c r="S1437">
        <f>IFERROR(VLOOKUP($A1437,[3]库存报告使用数据!$A$1:$K$65536,11,0),"")</f>
        <v>16</v>
      </c>
      <c r="T1437">
        <f>IFERROR(VLOOKUP($A1437,[3]库存报告使用数据!$A$1:$C$65536,3,0),"")</f>
        <v>1</v>
      </c>
      <c r="U1437">
        <f>IFERROR(VLOOKUP($A1437,[3]库存报告使用数据!$A$1:$F$65536,6,0),"")</f>
        <v>0</v>
      </c>
      <c r="V1437">
        <f>IFERROR(VLOOKUP($A1437,[3]库存报告使用数据!$A$1:$I$65536,9,0),"")</f>
        <v>0</v>
      </c>
      <c r="W1437">
        <f>IFERROR(VLOOKUP($A1437,[3]库存报告使用数据!$A$1:$L$65536,12,0),"")</f>
        <v>1</v>
      </c>
      <c r="X1437" s="20">
        <f t="shared" si="376"/>
        <v>0.0277777777777778</v>
      </c>
      <c r="Y1437" s="20">
        <f t="shared" si="377"/>
        <v>0</v>
      </c>
      <c r="Z1437" s="20">
        <f t="shared" si="378"/>
        <v>0</v>
      </c>
      <c r="AA1437" s="20">
        <f t="shared" si="379"/>
        <v>0.0625</v>
      </c>
      <c r="AB1437">
        <f>IFERROR(VLOOKUP($A1437,[3]库存报告使用数据!$A$1:$D$65536,4,0),"")</f>
        <v>0.13</v>
      </c>
      <c r="AC1437">
        <f>IFERROR(VLOOKUP($A1437,[3]库存报告使用数据!$A$1:$G$65536,7,0),"")</f>
        <v>0</v>
      </c>
      <c r="AD1437">
        <f>IFERROR(VLOOKUP($A1437,[3]库存报告使用数据!$A$1:$J$65536,10,0),"")</f>
        <v>0</v>
      </c>
      <c r="AE1437">
        <f>IFERROR(VLOOKUP($A1437,[3]库存报告使用数据!$A$1:$M$65536,13,0),"")</f>
        <v>0.25</v>
      </c>
      <c r="AF1437" s="20" t="str">
        <f t="shared" si="380"/>
        <v>无销售广告费为0.13</v>
      </c>
      <c r="AG1437" s="20" t="str">
        <f t="shared" si="381"/>
        <v/>
      </c>
      <c r="AH1437" s="20" t="str">
        <f t="shared" si="382"/>
        <v/>
      </c>
      <c r="AI1437" s="20" t="str">
        <f t="shared" si="383"/>
        <v>无销售广告费为0.25</v>
      </c>
      <c r="AJ1437">
        <f>IFERROR(VLOOKUP($B1437,[4]库存报告使用数据!$A$1:$B$65536,2,0),0)</f>
        <v>0</v>
      </c>
      <c r="AK1437">
        <f>IFERROR(VLOOKUP($B1437,[4]库存报告使用数据!$A$1:$C$65536,3,0),)</f>
        <v>0</v>
      </c>
      <c r="AL1437">
        <f>IFERROR(VLOOKUP($B1437,[4]库存报告使用数据!$A$1:$D$65536,4,0),)</f>
        <v>0</v>
      </c>
      <c r="AM1437">
        <f>IFERROR(VLOOKUP($B1437,[4]库存报告使用数据!$A$1:$E$65536,5,0),)</f>
        <v>0</v>
      </c>
      <c r="AN1437" s="20" t="str">
        <f t="shared" si="384"/>
        <v/>
      </c>
      <c r="AO1437" s="20" t="str">
        <f t="shared" si="385"/>
        <v/>
      </c>
      <c r="AP1437" s="20" t="str">
        <f t="shared" si="386"/>
        <v/>
      </c>
      <c r="AQ1437" s="20" t="str">
        <f t="shared" si="387"/>
        <v/>
      </c>
      <c r="AR1437" s="32">
        <f t="shared" si="388"/>
        <v>0</v>
      </c>
      <c r="AS1437" s="32">
        <f t="shared" si="389"/>
        <v>0</v>
      </c>
      <c r="AT1437" s="32">
        <f t="shared" si="390"/>
        <v>4</v>
      </c>
      <c r="AU1437" s="28" t="str">
        <f t="shared" si="391"/>
        <v>库存为4</v>
      </c>
      <c r="AV1437" s="34" t="str">
        <f>IFERROR(时间!$B$4+AU1437,"上周无销量")</f>
        <v>上周无销量</v>
      </c>
    </row>
    <row r="1438" spans="1:48">
      <c r="A1438" s="18" t="s">
        <v>1483</v>
      </c>
      <c r="B1438" t="str">
        <f>VLOOKUP(A1438,'[1]sku-asin（子）'!$A:$B,2,0)</f>
        <v>B01LWT9E93</v>
      </c>
      <c r="C1438" t="str">
        <f>VLOOKUP(A1438,'[1]子sku-父sku'!$A:$B,2,0)</f>
        <v>XZ-BS-007</v>
      </c>
      <c r="D1438" s="28">
        <f>IFERROR(VLOOKUP(A1438,[2]库存报告使用数据处理!$A:$C,3,0),0)</f>
        <v>1</v>
      </c>
      <c r="E1438" s="28">
        <f>IFERROR(VLOOKUP(A1438,[2]库存报告使用数据处理!$A:$D,4,0),0)</f>
        <v>0</v>
      </c>
      <c r="F1438" s="28">
        <f>IFERROR(VLOOKUP(A1438,[2]库存报告使用数据处理!$A:$E,5,0),0)</f>
        <v>1</v>
      </c>
      <c r="G1438" s="28">
        <f>IFERROR(VLOOKUP(A1438,[2]库存报告使用数据处理!$A:$F,6,0),0)</f>
        <v>1</v>
      </c>
      <c r="H1438" s="29">
        <f>IFERROR(VLOOKUP(A1438,[2]库存报告使用数据处理!$A:$G,7,0),0)</f>
        <v>6.8</v>
      </c>
      <c r="I1438">
        <f>IFERROR(VLOOKUP(A1438,[5]数据处理!$A:$B,2,0),0)</f>
        <v>5</v>
      </c>
      <c r="J1438" s="30">
        <f>IFERROR(VLOOKUP(A1438,[5]数据处理!$A:$D,4,0),0)</f>
        <v>0</v>
      </c>
      <c r="K1438" s="30">
        <f>IFERROR(VLOOKUP(A1438,[5]数据处理!$A:$E,5,0),0)</f>
        <v>0</v>
      </c>
      <c r="L1438" s="30">
        <f>IFERROR(VLOOKUP(A1438,[5]数据处理!$A:$G,7,0),0)</f>
        <v>0</v>
      </c>
      <c r="M1438">
        <f t="shared" si="375"/>
        <v>5</v>
      </c>
      <c r="N1438">
        <f>IFERROR(VLOOKUP(A1438,[5]数据处理!$A:$C,3,0),0)</f>
        <v>0</v>
      </c>
      <c r="O1438">
        <f>IFERROR(VLOOKUP($A1438,[5]数据处理!$A:$N,14,0),0)</f>
        <v>3</v>
      </c>
      <c r="P1438" t="str">
        <f>IFERROR(VLOOKUP($A1438,[3]库存报告使用数据!$A$1:$B$65536,2,0),"")</f>
        <v/>
      </c>
      <c r="Q1438" t="str">
        <f>IFERROR(VLOOKUP($A1438,[3]库存报告使用数据!$A$1:$E$65536,5,0),"")</f>
        <v/>
      </c>
      <c r="R1438" t="str">
        <f>IFERROR(VLOOKUP($A1438,[3]库存报告使用数据!$A$1:$H$65536,8,0),"")</f>
        <v/>
      </c>
      <c r="S1438" t="str">
        <f>IFERROR(VLOOKUP($A1438,[3]库存报告使用数据!$A$1:$K$65536,11,0),"")</f>
        <v/>
      </c>
      <c r="T1438" t="str">
        <f>IFERROR(VLOOKUP($A1438,[3]库存报告使用数据!$A$1:$C$65536,3,0),"")</f>
        <v/>
      </c>
      <c r="U1438" t="str">
        <f>IFERROR(VLOOKUP($A1438,[3]库存报告使用数据!$A$1:$F$65536,6,0),"")</f>
        <v/>
      </c>
      <c r="V1438" t="str">
        <f>IFERROR(VLOOKUP($A1438,[3]库存报告使用数据!$A$1:$I$65536,9,0),"")</f>
        <v/>
      </c>
      <c r="W1438" t="str">
        <f>IFERROR(VLOOKUP($A1438,[3]库存报告使用数据!$A$1:$L$65536,12,0),"")</f>
        <v/>
      </c>
      <c r="X1438" s="20" t="str">
        <f t="shared" si="376"/>
        <v/>
      </c>
      <c r="Y1438" s="20" t="str">
        <f t="shared" si="377"/>
        <v/>
      </c>
      <c r="Z1438" s="20" t="str">
        <f t="shared" si="378"/>
        <v/>
      </c>
      <c r="AA1438" s="20" t="str">
        <f t="shared" si="379"/>
        <v/>
      </c>
      <c r="AB1438" t="str">
        <f>IFERROR(VLOOKUP($A1438,[3]库存报告使用数据!$A$1:$D$65536,4,0),"")</f>
        <v/>
      </c>
      <c r="AC1438" t="str">
        <f>IFERROR(VLOOKUP($A1438,[3]库存报告使用数据!$A$1:$G$65536,7,0),"")</f>
        <v/>
      </c>
      <c r="AD1438" t="str">
        <f>IFERROR(VLOOKUP($A1438,[3]库存报告使用数据!$A$1:$J$65536,10,0),"")</f>
        <v/>
      </c>
      <c r="AE1438" t="str">
        <f>IFERROR(VLOOKUP($A1438,[3]库存报告使用数据!$A$1:$M$65536,13,0),"")</f>
        <v/>
      </c>
      <c r="AF1438" s="20" t="str">
        <f t="shared" si="380"/>
        <v/>
      </c>
      <c r="AG1438" s="20" t="str">
        <f t="shared" si="381"/>
        <v/>
      </c>
      <c r="AH1438" s="20" t="str">
        <f t="shared" si="382"/>
        <v/>
      </c>
      <c r="AI1438" s="20" t="str">
        <f t="shared" si="383"/>
        <v/>
      </c>
      <c r="AJ1438">
        <f>IFERROR(VLOOKUP($B1438,[4]库存报告使用数据!$A$1:$B$65536,2,0),0)</f>
        <v>3</v>
      </c>
      <c r="AK1438">
        <f>IFERROR(VLOOKUP($B1438,[4]库存报告使用数据!$A$1:$C$65536,3,0),)</f>
        <v>6</v>
      </c>
      <c r="AL1438">
        <f>IFERROR(VLOOKUP($B1438,[4]库存报告使用数据!$A$1:$D$65536,4,0),)</f>
        <v>2</v>
      </c>
      <c r="AM1438">
        <f>IFERROR(VLOOKUP($B1438,[4]库存报告使用数据!$A$1:$E$65536,5,0),)</f>
        <v>7</v>
      </c>
      <c r="AN1438" s="20">
        <f t="shared" si="384"/>
        <v>0.333333333333333</v>
      </c>
      <c r="AO1438" s="20">
        <f t="shared" si="385"/>
        <v>0</v>
      </c>
      <c r="AP1438" s="20">
        <f t="shared" si="386"/>
        <v>0.5</v>
      </c>
      <c r="AQ1438" s="20">
        <f t="shared" si="387"/>
        <v>0.142857142857143</v>
      </c>
      <c r="AR1438" s="32">
        <f t="shared" si="388"/>
        <v>0.142857142857143</v>
      </c>
      <c r="AS1438" s="32">
        <f t="shared" si="389"/>
        <v>8.57142857142857</v>
      </c>
      <c r="AT1438" s="32">
        <f t="shared" si="390"/>
        <v>-3.57142857142857</v>
      </c>
      <c r="AU1438" s="28">
        <f t="shared" si="391"/>
        <v>35</v>
      </c>
      <c r="AV1438" s="34">
        <f>IFERROR(时间!$B$4+AU1438,"上周无销量")</f>
        <v>43318</v>
      </c>
    </row>
    <row r="1439" spans="1:48">
      <c r="A1439" s="18" t="s">
        <v>1484</v>
      </c>
      <c r="B1439" t="str">
        <f>VLOOKUP(A1439,'[1]sku-asin（子）'!$A:$B,2,0)</f>
        <v>B01LXGQRTF</v>
      </c>
      <c r="C1439" t="str">
        <f>VLOOKUP(A1439,'[1]子sku-父sku'!$A:$B,2,0)</f>
        <v>XZ-BS-007</v>
      </c>
      <c r="D1439" s="28">
        <f>IFERROR(VLOOKUP(A1439,[2]库存报告使用数据处理!$A:$C,3,0),0)</f>
        <v>0</v>
      </c>
      <c r="E1439" s="28">
        <f>IFERROR(VLOOKUP(A1439,[2]库存报告使用数据处理!$A:$D,4,0),0)</f>
        <v>1</v>
      </c>
      <c r="F1439" s="28">
        <f>IFERROR(VLOOKUP(A1439,[2]库存报告使用数据处理!$A:$E,5,0),0)</f>
        <v>1</v>
      </c>
      <c r="G1439" s="28">
        <f>IFERROR(VLOOKUP(A1439,[2]库存报告使用数据处理!$A:$F,6,0),0)</f>
        <v>0</v>
      </c>
      <c r="H1439" s="29">
        <f>IFERROR(VLOOKUP(A1439,[2]库存报告使用数据处理!$A:$G,7,0),0)</f>
        <v>6.8</v>
      </c>
      <c r="I1439">
        <f>IFERROR(VLOOKUP(A1439,[5]数据处理!$A:$B,2,0),0)</f>
        <v>15</v>
      </c>
      <c r="J1439" s="30">
        <f>IFERROR(VLOOKUP(A1439,[5]数据处理!$A:$D,4,0),0)</f>
        <v>0</v>
      </c>
      <c r="K1439" s="30">
        <f>IFERROR(VLOOKUP(A1439,[5]数据处理!$A:$E,5,0),0)</f>
        <v>0</v>
      </c>
      <c r="L1439" s="30">
        <f>IFERROR(VLOOKUP(A1439,[5]数据处理!$A:$G,7,0),0)</f>
        <v>0</v>
      </c>
      <c r="M1439">
        <f t="shared" si="375"/>
        <v>15</v>
      </c>
      <c r="N1439">
        <f>IFERROR(VLOOKUP(A1439,[5]数据处理!$A:$C,3,0),0)</f>
        <v>0</v>
      </c>
      <c r="O1439">
        <f>IFERROR(VLOOKUP($A1439,[5]数据处理!$A:$N,14,0),0)</f>
        <v>14</v>
      </c>
      <c r="P1439" t="str">
        <f>IFERROR(VLOOKUP($A1439,[3]库存报告使用数据!$A$1:$B$65536,2,0),"")</f>
        <v/>
      </c>
      <c r="Q1439" t="str">
        <f>IFERROR(VLOOKUP($A1439,[3]库存报告使用数据!$A$1:$E$65536,5,0),"")</f>
        <v/>
      </c>
      <c r="R1439" t="str">
        <f>IFERROR(VLOOKUP($A1439,[3]库存报告使用数据!$A$1:$H$65536,8,0),"")</f>
        <v/>
      </c>
      <c r="S1439" t="str">
        <f>IFERROR(VLOOKUP($A1439,[3]库存报告使用数据!$A$1:$K$65536,11,0),"")</f>
        <v/>
      </c>
      <c r="T1439" t="str">
        <f>IFERROR(VLOOKUP($A1439,[3]库存报告使用数据!$A$1:$C$65536,3,0),"")</f>
        <v/>
      </c>
      <c r="U1439" t="str">
        <f>IFERROR(VLOOKUP($A1439,[3]库存报告使用数据!$A$1:$F$65536,6,0),"")</f>
        <v/>
      </c>
      <c r="V1439" t="str">
        <f>IFERROR(VLOOKUP($A1439,[3]库存报告使用数据!$A$1:$I$65536,9,0),"")</f>
        <v/>
      </c>
      <c r="W1439" t="str">
        <f>IFERROR(VLOOKUP($A1439,[3]库存报告使用数据!$A$1:$L$65536,12,0),"")</f>
        <v/>
      </c>
      <c r="X1439" s="20" t="str">
        <f t="shared" si="376"/>
        <v/>
      </c>
      <c r="Y1439" s="20" t="str">
        <f t="shared" si="377"/>
        <v/>
      </c>
      <c r="Z1439" s="20" t="str">
        <f t="shared" si="378"/>
        <v/>
      </c>
      <c r="AA1439" s="20" t="str">
        <f t="shared" si="379"/>
        <v/>
      </c>
      <c r="AB1439" t="str">
        <f>IFERROR(VLOOKUP($A1439,[3]库存报告使用数据!$A$1:$D$65536,4,0),"")</f>
        <v/>
      </c>
      <c r="AC1439" t="str">
        <f>IFERROR(VLOOKUP($A1439,[3]库存报告使用数据!$A$1:$G$65536,7,0),"")</f>
        <v/>
      </c>
      <c r="AD1439" t="str">
        <f>IFERROR(VLOOKUP($A1439,[3]库存报告使用数据!$A$1:$J$65536,10,0),"")</f>
        <v/>
      </c>
      <c r="AE1439" t="str">
        <f>IFERROR(VLOOKUP($A1439,[3]库存报告使用数据!$A$1:$M$65536,13,0),"")</f>
        <v/>
      </c>
      <c r="AF1439" s="20" t="str">
        <f t="shared" si="380"/>
        <v/>
      </c>
      <c r="AG1439" s="20" t="str">
        <f t="shared" si="381"/>
        <v/>
      </c>
      <c r="AH1439" s="20" t="str">
        <f t="shared" si="382"/>
        <v/>
      </c>
      <c r="AI1439" s="20" t="str">
        <f t="shared" si="383"/>
        <v/>
      </c>
      <c r="AJ1439">
        <f>IFERROR(VLOOKUP($B1439,[4]库存报告使用数据!$A$1:$B$65536,2,0),0)</f>
        <v>7</v>
      </c>
      <c r="AK1439">
        <f>IFERROR(VLOOKUP($B1439,[4]库存报告使用数据!$A$1:$C$65536,3,0),)</f>
        <v>12</v>
      </c>
      <c r="AL1439">
        <f>IFERROR(VLOOKUP($B1439,[4]库存报告使用数据!$A$1:$D$65536,4,0),)</f>
        <v>1</v>
      </c>
      <c r="AM1439">
        <f>IFERROR(VLOOKUP($B1439,[4]库存报告使用数据!$A$1:$E$65536,5,0),)</f>
        <v>9</v>
      </c>
      <c r="AN1439" s="20">
        <f t="shared" si="384"/>
        <v>0</v>
      </c>
      <c r="AO1439" s="20">
        <f t="shared" si="385"/>
        <v>0.0833333333333333</v>
      </c>
      <c r="AP1439" s="20">
        <f t="shared" si="386"/>
        <v>1</v>
      </c>
      <c r="AQ1439" s="20">
        <f t="shared" si="387"/>
        <v>0</v>
      </c>
      <c r="AR1439" s="32">
        <f t="shared" si="388"/>
        <v>0</v>
      </c>
      <c r="AS1439" s="32">
        <f t="shared" si="389"/>
        <v>0</v>
      </c>
      <c r="AT1439" s="32">
        <f t="shared" si="390"/>
        <v>15</v>
      </c>
      <c r="AU1439" s="28" t="str">
        <f t="shared" si="391"/>
        <v>库存为15</v>
      </c>
      <c r="AV1439" s="34" t="str">
        <f>IFERROR(时间!$B$4+AU1439,"上周无销量")</f>
        <v>上周无销量</v>
      </c>
    </row>
    <row r="1440" spans="1:48">
      <c r="A1440" s="18" t="s">
        <v>1485</v>
      </c>
      <c r="B1440" t="str">
        <f>VLOOKUP(A1440,'[1]sku-asin（子）'!$A:$B,2,0)</f>
        <v>B01M0OEWJO</v>
      </c>
      <c r="C1440" t="str">
        <f>VLOOKUP(A1440,'[1]子sku-父sku'!$A:$B,2,0)</f>
        <v>XZ-BS-013</v>
      </c>
      <c r="D1440" s="28">
        <f>IFERROR(VLOOKUP(A1440,[2]库存报告使用数据处理!$A:$C,3,0),0)</f>
        <v>0</v>
      </c>
      <c r="E1440" s="28">
        <f>IFERROR(VLOOKUP(A1440,[2]库存报告使用数据处理!$A:$D,4,0),0)</f>
        <v>0</v>
      </c>
      <c r="F1440" s="28">
        <f>IFERROR(VLOOKUP(A1440,[2]库存报告使用数据处理!$A:$E,5,0),0)</f>
        <v>0</v>
      </c>
      <c r="G1440" s="28">
        <f>IFERROR(VLOOKUP(A1440,[2]库存报告使用数据处理!$A:$F,6,0),0)</f>
        <v>1</v>
      </c>
      <c r="H1440" s="29">
        <f>IFERROR(VLOOKUP(A1440,[2]库存报告使用数据处理!$A:$G,7,0),0)</f>
        <v>9.99</v>
      </c>
      <c r="I1440">
        <f>IFERROR(VLOOKUP(A1440,[5]数据处理!$A:$B,2,0),0)</f>
        <v>0</v>
      </c>
      <c r="J1440" s="30">
        <f>IFERROR(VLOOKUP(A1440,[5]数据处理!$A:$D,4,0),0)</f>
        <v>0</v>
      </c>
      <c r="K1440" s="30">
        <f>IFERROR(VLOOKUP(A1440,[5]数据处理!$A:$E,5,0),0)</f>
        <v>0</v>
      </c>
      <c r="L1440" s="30">
        <f>IFERROR(VLOOKUP(A1440,[5]数据处理!$A:$G,7,0),0)</f>
        <v>0</v>
      </c>
      <c r="M1440">
        <f t="shared" si="375"/>
        <v>0</v>
      </c>
      <c r="N1440">
        <f>IFERROR(VLOOKUP(A1440,[5]数据处理!$A:$C,3,0),0)</f>
        <v>0</v>
      </c>
      <c r="O1440">
        <f>IFERROR(VLOOKUP($A1440,[5]数据处理!$A:$N,14,0),0)</f>
        <v>0</v>
      </c>
      <c r="P1440">
        <f>IFERROR(VLOOKUP($A1440,[3]库存报告使用数据!$A$1:$B$65536,2,0),"")</f>
        <v>0</v>
      </c>
      <c r="Q1440">
        <f>IFERROR(VLOOKUP($A1440,[3]库存报告使用数据!$A$1:$E$65536,5,0),"")</f>
        <v>0</v>
      </c>
      <c r="R1440">
        <f>IFERROR(VLOOKUP($A1440,[3]库存报告使用数据!$A$1:$H$65536,8,0),"")</f>
        <v>0</v>
      </c>
      <c r="S1440">
        <f>IFERROR(VLOOKUP($A1440,[3]库存报告使用数据!$A$1:$K$65536,11,0),"")</f>
        <v>105</v>
      </c>
      <c r="T1440">
        <f>IFERROR(VLOOKUP($A1440,[3]库存报告使用数据!$A$1:$C$65536,3,0),"")</f>
        <v>0</v>
      </c>
      <c r="U1440">
        <f>IFERROR(VLOOKUP($A1440,[3]库存报告使用数据!$A$1:$F$65536,6,0),"")</f>
        <v>0</v>
      </c>
      <c r="V1440">
        <f>IFERROR(VLOOKUP($A1440,[3]库存报告使用数据!$A$1:$I$65536,9,0),"")</f>
        <v>0</v>
      </c>
      <c r="W1440">
        <f>IFERROR(VLOOKUP($A1440,[3]库存报告使用数据!$A$1:$L$65536,12,0),"")</f>
        <v>0</v>
      </c>
      <c r="X1440" s="20" t="str">
        <f t="shared" si="376"/>
        <v/>
      </c>
      <c r="Y1440" s="20" t="str">
        <f t="shared" si="377"/>
        <v/>
      </c>
      <c r="Z1440" s="20" t="str">
        <f t="shared" si="378"/>
        <v/>
      </c>
      <c r="AA1440" s="20">
        <f t="shared" si="379"/>
        <v>0</v>
      </c>
      <c r="AB1440">
        <f>IFERROR(VLOOKUP($A1440,[3]库存报告使用数据!$A$1:$D$65536,4,0),"")</f>
        <v>0</v>
      </c>
      <c r="AC1440">
        <f>IFERROR(VLOOKUP($A1440,[3]库存报告使用数据!$A$1:$G$65536,7,0),"")</f>
        <v>0</v>
      </c>
      <c r="AD1440">
        <f>IFERROR(VLOOKUP($A1440,[3]库存报告使用数据!$A$1:$J$65536,10,0),"")</f>
        <v>0</v>
      </c>
      <c r="AE1440">
        <f>IFERROR(VLOOKUP($A1440,[3]库存报告使用数据!$A$1:$M$65536,13,0),"")</f>
        <v>0</v>
      </c>
      <c r="AF1440" s="20" t="str">
        <f t="shared" si="380"/>
        <v/>
      </c>
      <c r="AG1440" s="20" t="str">
        <f t="shared" si="381"/>
        <v/>
      </c>
      <c r="AH1440" s="20" t="str">
        <f t="shared" si="382"/>
        <v/>
      </c>
      <c r="AI1440" s="20" t="str">
        <f t="shared" si="383"/>
        <v/>
      </c>
      <c r="AJ1440">
        <f>IFERROR(VLOOKUP($B1440,[4]库存报告使用数据!$A$1:$B$65536,2,0),0)</f>
        <v>0</v>
      </c>
      <c r="AK1440">
        <f>IFERROR(VLOOKUP($B1440,[4]库存报告使用数据!$A$1:$C$65536,3,0),)</f>
        <v>0</v>
      </c>
      <c r="AL1440">
        <f>IFERROR(VLOOKUP($B1440,[4]库存报告使用数据!$A$1:$D$65536,4,0),)</f>
        <v>0</v>
      </c>
      <c r="AM1440">
        <f>IFERROR(VLOOKUP($B1440,[4]库存报告使用数据!$A$1:$E$65536,5,0),)</f>
        <v>5</v>
      </c>
      <c r="AN1440" s="20" t="str">
        <f t="shared" si="384"/>
        <v/>
      </c>
      <c r="AO1440" s="20" t="str">
        <f t="shared" si="385"/>
        <v/>
      </c>
      <c r="AP1440" s="20" t="str">
        <f t="shared" si="386"/>
        <v/>
      </c>
      <c r="AQ1440" s="20">
        <f t="shared" si="387"/>
        <v>0.2</v>
      </c>
      <c r="AR1440" s="32">
        <f t="shared" si="388"/>
        <v>0</v>
      </c>
      <c r="AS1440" s="32">
        <f t="shared" si="389"/>
        <v>0</v>
      </c>
      <c r="AT1440" s="32">
        <f t="shared" si="390"/>
        <v>0</v>
      </c>
      <c r="AU1440" s="28" t="str">
        <f t="shared" si="391"/>
        <v>库存为0</v>
      </c>
      <c r="AV1440" s="34" t="str">
        <f>IFERROR(时间!$B$4+AU1440,"上周无销量")</f>
        <v>上周无销量</v>
      </c>
    </row>
    <row r="1441" spans="1:48">
      <c r="A1441" s="18" t="s">
        <v>1486</v>
      </c>
      <c r="B1441" t="str">
        <f>VLOOKUP(A1441,'[1]sku-asin（子）'!$A:$B,2,0)</f>
        <v>B01LXFC29M</v>
      </c>
      <c r="C1441" t="str">
        <f>VLOOKUP(A1441,'[1]子sku-父sku'!$A:$B,2,0)</f>
        <v>XZ-BS-013</v>
      </c>
      <c r="D1441" s="28">
        <f>IFERROR(VLOOKUP(A1441,[2]库存报告使用数据处理!$A:$C,3,0),0)</f>
        <v>0</v>
      </c>
      <c r="E1441" s="28">
        <f>IFERROR(VLOOKUP(A1441,[2]库存报告使用数据处理!$A:$D,4,0),0)</f>
        <v>0</v>
      </c>
      <c r="F1441" s="28">
        <f>IFERROR(VLOOKUP(A1441,[2]库存报告使用数据处理!$A:$E,5,0),0)</f>
        <v>0</v>
      </c>
      <c r="G1441" s="28">
        <f>IFERROR(VLOOKUP(A1441,[2]库存报告使用数据处理!$A:$F,6,0),0)</f>
        <v>1</v>
      </c>
      <c r="H1441" s="29">
        <f>IFERROR(VLOOKUP(A1441,[2]库存报告使用数据处理!$A:$G,7,0),0)</f>
        <v>9.99</v>
      </c>
      <c r="I1441">
        <f>IFERROR(VLOOKUP(A1441,[5]数据处理!$A:$B,2,0),0)</f>
        <v>0</v>
      </c>
      <c r="J1441" s="30">
        <f>IFERROR(VLOOKUP(A1441,[5]数据处理!$A:$D,4,0),0)</f>
        <v>0</v>
      </c>
      <c r="K1441" s="30">
        <f>IFERROR(VLOOKUP(A1441,[5]数据处理!$A:$E,5,0),0)</f>
        <v>0</v>
      </c>
      <c r="L1441" s="30">
        <f>IFERROR(VLOOKUP(A1441,[5]数据处理!$A:$G,7,0),0)</f>
        <v>0</v>
      </c>
      <c r="M1441">
        <f t="shared" si="375"/>
        <v>0</v>
      </c>
      <c r="N1441">
        <f>IFERROR(VLOOKUP(A1441,[5]数据处理!$A:$C,3,0),0)</f>
        <v>0</v>
      </c>
      <c r="O1441">
        <f>IFERROR(VLOOKUP($A1441,[5]数据处理!$A:$N,14,0),0)</f>
        <v>0</v>
      </c>
      <c r="P1441">
        <f>IFERROR(VLOOKUP($A1441,[3]库存报告使用数据!$A$1:$B$65536,2,0),"")</f>
        <v>0</v>
      </c>
      <c r="Q1441">
        <f>IFERROR(VLOOKUP($A1441,[3]库存报告使用数据!$A$1:$E$65536,5,0),"")</f>
        <v>0</v>
      </c>
      <c r="R1441">
        <f>IFERROR(VLOOKUP($A1441,[3]库存报告使用数据!$A$1:$H$65536,8,0),"")</f>
        <v>0</v>
      </c>
      <c r="S1441">
        <f>IFERROR(VLOOKUP($A1441,[3]库存报告使用数据!$A$1:$K$65536,11,0),"")</f>
        <v>6378</v>
      </c>
      <c r="T1441">
        <f>IFERROR(VLOOKUP($A1441,[3]库存报告使用数据!$A$1:$C$65536,3,0),"")</f>
        <v>0</v>
      </c>
      <c r="U1441">
        <f>IFERROR(VLOOKUP($A1441,[3]库存报告使用数据!$A$1:$F$65536,6,0),"")</f>
        <v>0</v>
      </c>
      <c r="V1441">
        <f>IFERROR(VLOOKUP($A1441,[3]库存报告使用数据!$A$1:$I$65536,9,0),"")</f>
        <v>0</v>
      </c>
      <c r="W1441">
        <f>IFERROR(VLOOKUP($A1441,[3]库存报告使用数据!$A$1:$L$65536,12,0),"")</f>
        <v>12</v>
      </c>
      <c r="X1441" s="20" t="str">
        <f t="shared" si="376"/>
        <v/>
      </c>
      <c r="Y1441" s="20" t="str">
        <f t="shared" si="377"/>
        <v/>
      </c>
      <c r="Z1441" s="20" t="str">
        <f t="shared" si="378"/>
        <v/>
      </c>
      <c r="AA1441" s="20">
        <f t="shared" si="379"/>
        <v>0.00188146754468485</v>
      </c>
      <c r="AB1441">
        <f>IFERROR(VLOOKUP($A1441,[3]库存报告使用数据!$A$1:$D$65536,4,0),"")</f>
        <v>0</v>
      </c>
      <c r="AC1441">
        <f>IFERROR(VLOOKUP($A1441,[3]库存报告使用数据!$A$1:$G$65536,7,0),"")</f>
        <v>0</v>
      </c>
      <c r="AD1441">
        <f>IFERROR(VLOOKUP($A1441,[3]库存报告使用数据!$A$1:$J$65536,10,0),"")</f>
        <v>0</v>
      </c>
      <c r="AE1441">
        <f>IFERROR(VLOOKUP($A1441,[3]库存报告使用数据!$A$1:$M$65536,13,0),"")</f>
        <v>2.15</v>
      </c>
      <c r="AF1441" s="20" t="str">
        <f t="shared" si="380"/>
        <v/>
      </c>
      <c r="AG1441" s="20" t="str">
        <f t="shared" si="381"/>
        <v/>
      </c>
      <c r="AH1441" s="20" t="str">
        <f t="shared" si="382"/>
        <v/>
      </c>
      <c r="AI1441" s="20">
        <f t="shared" si="383"/>
        <v>0.215215215215215</v>
      </c>
      <c r="AJ1441">
        <f>IFERROR(VLOOKUP($B1441,[4]库存报告使用数据!$A$1:$B$65536,2,0),0)</f>
        <v>0</v>
      </c>
      <c r="AK1441">
        <f>IFERROR(VLOOKUP($B1441,[4]库存报告使用数据!$A$1:$C$65536,3,0),)</f>
        <v>0</v>
      </c>
      <c r="AL1441">
        <f>IFERROR(VLOOKUP($B1441,[4]库存报告使用数据!$A$1:$D$65536,4,0),)</f>
        <v>0</v>
      </c>
      <c r="AM1441">
        <f>IFERROR(VLOOKUP($B1441,[4]库存报告使用数据!$A$1:$E$65536,5,0),)</f>
        <v>9</v>
      </c>
      <c r="AN1441" s="20" t="str">
        <f t="shared" si="384"/>
        <v/>
      </c>
      <c r="AO1441" s="20" t="str">
        <f t="shared" si="385"/>
        <v/>
      </c>
      <c r="AP1441" s="20" t="str">
        <f t="shared" si="386"/>
        <v/>
      </c>
      <c r="AQ1441" s="20">
        <f t="shared" si="387"/>
        <v>0.111111111111111</v>
      </c>
      <c r="AR1441" s="32">
        <f t="shared" si="388"/>
        <v>0</v>
      </c>
      <c r="AS1441" s="32">
        <f t="shared" si="389"/>
        <v>0</v>
      </c>
      <c r="AT1441" s="32">
        <f t="shared" si="390"/>
        <v>0</v>
      </c>
      <c r="AU1441" s="28" t="str">
        <f t="shared" si="391"/>
        <v>库存为0</v>
      </c>
      <c r="AV1441" s="34" t="str">
        <f>IFERROR(时间!$B$4+AU1441,"上周无销量")</f>
        <v>上周无销量</v>
      </c>
    </row>
    <row r="1442" spans="1:48">
      <c r="A1442" s="18" t="s">
        <v>1487</v>
      </c>
      <c r="B1442" t="str">
        <f>VLOOKUP(A1442,'[1]sku-asin（子）'!$A:$B,2,0)</f>
        <v>B01LYEDGPP</v>
      </c>
      <c r="C1442" t="str">
        <f>VLOOKUP(A1442,'[1]子sku-父sku'!$A:$B,2,0)</f>
        <v>XZ-BS-013</v>
      </c>
      <c r="D1442" s="28">
        <f>IFERROR(VLOOKUP(A1442,[2]库存报告使用数据处理!$A:$C,3,0),0)</f>
        <v>0</v>
      </c>
      <c r="E1442" s="28">
        <f>IFERROR(VLOOKUP(A1442,[2]库存报告使用数据处理!$A:$D,4,0),0)</f>
        <v>0</v>
      </c>
      <c r="F1442" s="28">
        <f>IFERROR(VLOOKUP(A1442,[2]库存报告使用数据处理!$A:$E,5,0),0)</f>
        <v>0</v>
      </c>
      <c r="G1442" s="28">
        <f>IFERROR(VLOOKUP(A1442,[2]库存报告使用数据处理!$A:$F,6,0),0)</f>
        <v>0</v>
      </c>
      <c r="H1442" s="29">
        <f>IFERROR(VLOOKUP(A1442,[2]库存报告使用数据处理!$A:$G,7,0),0)</f>
        <v>0</v>
      </c>
      <c r="I1442">
        <f>IFERROR(VLOOKUP(A1442,[5]数据处理!$A:$B,2,0),0)</f>
        <v>0</v>
      </c>
      <c r="J1442" s="30">
        <f>IFERROR(VLOOKUP(A1442,[5]数据处理!$A:$D,4,0),0)</f>
        <v>0</v>
      </c>
      <c r="K1442" s="30">
        <f>IFERROR(VLOOKUP(A1442,[5]数据处理!$A:$E,5,0),0)</f>
        <v>0</v>
      </c>
      <c r="L1442" s="30">
        <f>IFERROR(VLOOKUP(A1442,[5]数据处理!$A:$G,7,0),0)</f>
        <v>0</v>
      </c>
      <c r="M1442">
        <f t="shared" si="375"/>
        <v>0</v>
      </c>
      <c r="N1442">
        <f>IFERROR(VLOOKUP(A1442,[5]数据处理!$A:$C,3,0),0)</f>
        <v>0</v>
      </c>
      <c r="O1442">
        <f>IFERROR(VLOOKUP($A1442,[5]数据处理!$A:$N,14,0),0)</f>
        <v>0</v>
      </c>
      <c r="P1442" t="str">
        <f>IFERROR(VLOOKUP($A1442,[3]库存报告使用数据!$A$1:$B$65536,2,0),"")</f>
        <v/>
      </c>
      <c r="Q1442" t="str">
        <f>IFERROR(VLOOKUP($A1442,[3]库存报告使用数据!$A$1:$E$65536,5,0),"")</f>
        <v/>
      </c>
      <c r="R1442" t="str">
        <f>IFERROR(VLOOKUP($A1442,[3]库存报告使用数据!$A$1:$H$65536,8,0),"")</f>
        <v/>
      </c>
      <c r="S1442" t="str">
        <f>IFERROR(VLOOKUP($A1442,[3]库存报告使用数据!$A$1:$K$65536,11,0),"")</f>
        <v/>
      </c>
      <c r="T1442" t="str">
        <f>IFERROR(VLOOKUP($A1442,[3]库存报告使用数据!$A$1:$C$65536,3,0),"")</f>
        <v/>
      </c>
      <c r="U1442" t="str">
        <f>IFERROR(VLOOKUP($A1442,[3]库存报告使用数据!$A$1:$F$65536,6,0),"")</f>
        <v/>
      </c>
      <c r="V1442" t="str">
        <f>IFERROR(VLOOKUP($A1442,[3]库存报告使用数据!$A$1:$I$65536,9,0),"")</f>
        <v/>
      </c>
      <c r="W1442" t="str">
        <f>IFERROR(VLOOKUP($A1442,[3]库存报告使用数据!$A$1:$L$65536,12,0),"")</f>
        <v/>
      </c>
      <c r="X1442" s="20" t="str">
        <f t="shared" si="376"/>
        <v/>
      </c>
      <c r="Y1442" s="20" t="str">
        <f t="shared" si="377"/>
        <v/>
      </c>
      <c r="Z1442" s="20" t="str">
        <f t="shared" si="378"/>
        <v/>
      </c>
      <c r="AA1442" s="20" t="str">
        <f t="shared" si="379"/>
        <v/>
      </c>
      <c r="AB1442" t="str">
        <f>IFERROR(VLOOKUP($A1442,[3]库存报告使用数据!$A$1:$D$65536,4,0),"")</f>
        <v/>
      </c>
      <c r="AC1442" t="str">
        <f>IFERROR(VLOOKUP($A1442,[3]库存报告使用数据!$A$1:$G$65536,7,0),"")</f>
        <v/>
      </c>
      <c r="AD1442" t="str">
        <f>IFERROR(VLOOKUP($A1442,[3]库存报告使用数据!$A$1:$J$65536,10,0),"")</f>
        <v/>
      </c>
      <c r="AE1442" t="str">
        <f>IFERROR(VLOOKUP($A1442,[3]库存报告使用数据!$A$1:$M$65536,13,0),"")</f>
        <v/>
      </c>
      <c r="AF1442" s="20" t="str">
        <f t="shared" si="380"/>
        <v/>
      </c>
      <c r="AG1442" s="20" t="str">
        <f t="shared" si="381"/>
        <v/>
      </c>
      <c r="AH1442" s="20" t="str">
        <f t="shared" si="382"/>
        <v/>
      </c>
      <c r="AI1442" s="20" t="str">
        <f t="shared" si="383"/>
        <v/>
      </c>
      <c r="AJ1442">
        <f>IFERROR(VLOOKUP($B1442,[4]库存报告使用数据!$A$1:$B$65536,2,0),0)</f>
        <v>0</v>
      </c>
      <c r="AK1442">
        <f>IFERROR(VLOOKUP($B1442,[4]库存报告使用数据!$A$1:$C$65536,3,0),)</f>
        <v>0</v>
      </c>
      <c r="AL1442">
        <f>IFERROR(VLOOKUP($B1442,[4]库存报告使用数据!$A$1:$D$65536,4,0),)</f>
        <v>0</v>
      </c>
      <c r="AM1442">
        <f>IFERROR(VLOOKUP($B1442,[4]库存报告使用数据!$A$1:$E$65536,5,0),)</f>
        <v>0</v>
      </c>
      <c r="AN1442" s="20" t="str">
        <f t="shared" si="384"/>
        <v/>
      </c>
      <c r="AO1442" s="20" t="str">
        <f t="shared" si="385"/>
        <v/>
      </c>
      <c r="AP1442" s="20" t="str">
        <f t="shared" si="386"/>
        <v/>
      </c>
      <c r="AQ1442" s="20" t="str">
        <f t="shared" si="387"/>
        <v/>
      </c>
      <c r="AR1442" s="32">
        <f t="shared" si="388"/>
        <v>0</v>
      </c>
      <c r="AS1442" s="32">
        <f t="shared" si="389"/>
        <v>0</v>
      </c>
      <c r="AT1442" s="32">
        <f t="shared" si="390"/>
        <v>0</v>
      </c>
      <c r="AU1442" s="28" t="str">
        <f t="shared" si="391"/>
        <v>库存为0</v>
      </c>
      <c r="AV1442" s="34" t="str">
        <f>IFERROR(时间!$B$4+AU1442,"上周无销量")</f>
        <v>上周无销量</v>
      </c>
    </row>
    <row r="1443" spans="1:48">
      <c r="A1443" s="18" t="s">
        <v>1488</v>
      </c>
      <c r="B1443" t="str">
        <f>VLOOKUP(A1443,'[1]sku-asin（子）'!$A:$B,2,0)</f>
        <v>B01LXQYPB5</v>
      </c>
      <c r="C1443" t="str">
        <f>VLOOKUP(A1443,'[1]子sku-父sku'!$A:$B,2,0)</f>
        <v>XZ-BS-013</v>
      </c>
      <c r="D1443" s="28">
        <f>IFERROR(VLOOKUP(A1443,[2]库存报告使用数据处理!$A:$C,3,0),0)</f>
        <v>0</v>
      </c>
      <c r="E1443" s="28">
        <f>IFERROR(VLOOKUP(A1443,[2]库存报告使用数据处理!$A:$D,4,0),0)</f>
        <v>0</v>
      </c>
      <c r="F1443" s="28">
        <f>IFERROR(VLOOKUP(A1443,[2]库存报告使用数据处理!$A:$E,5,0),0)</f>
        <v>1</v>
      </c>
      <c r="G1443" s="28">
        <f>IFERROR(VLOOKUP(A1443,[2]库存报告使用数据处理!$A:$F,6,0),0)</f>
        <v>0</v>
      </c>
      <c r="H1443" s="29">
        <f>IFERROR(VLOOKUP(A1443,[2]库存报告使用数据处理!$A:$G,7,0),0)</f>
        <v>12.99</v>
      </c>
      <c r="I1443">
        <f>IFERROR(VLOOKUP(A1443,[5]数据处理!$A:$B,2,0),0)</f>
        <v>0</v>
      </c>
      <c r="J1443" s="30">
        <f>IFERROR(VLOOKUP(A1443,[5]数据处理!$A:$D,4,0),0)</f>
        <v>0</v>
      </c>
      <c r="K1443" s="30">
        <f>IFERROR(VLOOKUP(A1443,[5]数据处理!$A:$E,5,0),0)</f>
        <v>0</v>
      </c>
      <c r="L1443" s="30">
        <f>IFERROR(VLOOKUP(A1443,[5]数据处理!$A:$G,7,0),0)</f>
        <v>0</v>
      </c>
      <c r="M1443">
        <f t="shared" si="375"/>
        <v>0</v>
      </c>
      <c r="N1443">
        <f>IFERROR(VLOOKUP(A1443,[5]数据处理!$A:$C,3,0),0)</f>
        <v>0</v>
      </c>
      <c r="O1443">
        <f>IFERROR(VLOOKUP($A1443,[5]数据处理!$A:$N,14,0),0)</f>
        <v>0</v>
      </c>
      <c r="P1443">
        <f>IFERROR(VLOOKUP($A1443,[3]库存报告使用数据!$A$1:$B$65536,2,0),"")</f>
        <v>0</v>
      </c>
      <c r="Q1443">
        <f>IFERROR(VLOOKUP($A1443,[3]库存报告使用数据!$A$1:$E$65536,5,0),"")</f>
        <v>0</v>
      </c>
      <c r="R1443">
        <f>IFERROR(VLOOKUP($A1443,[3]库存报告使用数据!$A$1:$H$65536,8,0),"")</f>
        <v>79</v>
      </c>
      <c r="S1443">
        <f>IFERROR(VLOOKUP($A1443,[3]库存报告使用数据!$A$1:$K$65536,11,0),"")</f>
        <v>7010</v>
      </c>
      <c r="T1443">
        <f>IFERROR(VLOOKUP($A1443,[3]库存报告使用数据!$A$1:$C$65536,3,0),"")</f>
        <v>0</v>
      </c>
      <c r="U1443">
        <f>IFERROR(VLOOKUP($A1443,[3]库存报告使用数据!$A$1:$F$65536,6,0),"")</f>
        <v>0</v>
      </c>
      <c r="V1443">
        <f>IFERROR(VLOOKUP($A1443,[3]库存报告使用数据!$A$1:$I$65536,9,0),"")</f>
        <v>0</v>
      </c>
      <c r="W1443">
        <f>IFERROR(VLOOKUP($A1443,[3]库存报告使用数据!$A$1:$L$65536,12,0),"")</f>
        <v>36</v>
      </c>
      <c r="X1443" s="20" t="str">
        <f t="shared" si="376"/>
        <v/>
      </c>
      <c r="Y1443" s="20" t="str">
        <f t="shared" si="377"/>
        <v/>
      </c>
      <c r="Z1443" s="20">
        <f t="shared" si="378"/>
        <v>0</v>
      </c>
      <c r="AA1443" s="20">
        <f t="shared" si="379"/>
        <v>0.00513552068473609</v>
      </c>
      <c r="AB1443">
        <f>IFERROR(VLOOKUP($A1443,[3]库存报告使用数据!$A$1:$D$65536,4,0),"")</f>
        <v>0</v>
      </c>
      <c r="AC1443">
        <f>IFERROR(VLOOKUP($A1443,[3]库存报告使用数据!$A$1:$G$65536,7,0),"")</f>
        <v>0</v>
      </c>
      <c r="AD1443">
        <f>IFERROR(VLOOKUP($A1443,[3]库存报告使用数据!$A$1:$J$65536,10,0),"")</f>
        <v>0</v>
      </c>
      <c r="AE1443">
        <f>IFERROR(VLOOKUP($A1443,[3]库存报告使用数据!$A$1:$M$65536,13,0),"")</f>
        <v>7.66</v>
      </c>
      <c r="AF1443" s="20" t="str">
        <f t="shared" si="380"/>
        <v/>
      </c>
      <c r="AG1443" s="20" t="str">
        <f t="shared" si="381"/>
        <v/>
      </c>
      <c r="AH1443" s="20" t="str">
        <f t="shared" si="382"/>
        <v/>
      </c>
      <c r="AI1443" s="20" t="str">
        <f t="shared" si="383"/>
        <v>无销售广告费为7.66</v>
      </c>
      <c r="AJ1443">
        <f>IFERROR(VLOOKUP($B1443,[4]库存报告使用数据!$A$1:$B$65536,2,0),0)</f>
        <v>0</v>
      </c>
      <c r="AK1443">
        <f>IFERROR(VLOOKUP($B1443,[4]库存报告使用数据!$A$1:$C$65536,3,0),)</f>
        <v>0</v>
      </c>
      <c r="AL1443">
        <f>IFERROR(VLOOKUP($B1443,[4]库存报告使用数据!$A$1:$D$65536,4,0),)</f>
        <v>2</v>
      </c>
      <c r="AM1443">
        <f>IFERROR(VLOOKUP($B1443,[4]库存报告使用数据!$A$1:$E$65536,5,0),)</f>
        <v>23</v>
      </c>
      <c r="AN1443" s="20" t="str">
        <f t="shared" si="384"/>
        <v/>
      </c>
      <c r="AO1443" s="20" t="str">
        <f t="shared" si="385"/>
        <v/>
      </c>
      <c r="AP1443" s="20">
        <f t="shared" si="386"/>
        <v>0.5</v>
      </c>
      <c r="AQ1443" s="20">
        <f t="shared" si="387"/>
        <v>0</v>
      </c>
      <c r="AR1443" s="32">
        <f t="shared" si="388"/>
        <v>0</v>
      </c>
      <c r="AS1443" s="32">
        <f t="shared" si="389"/>
        <v>0</v>
      </c>
      <c r="AT1443" s="32">
        <f t="shared" si="390"/>
        <v>0</v>
      </c>
      <c r="AU1443" s="28" t="str">
        <f t="shared" si="391"/>
        <v>库存为0</v>
      </c>
      <c r="AV1443" s="34" t="str">
        <f>IFERROR(时间!$B$4+AU1443,"上周无销量")</f>
        <v>上周无销量</v>
      </c>
    </row>
    <row r="1444" spans="1:48">
      <c r="A1444" s="18" t="s">
        <v>1489</v>
      </c>
      <c r="B1444" t="str">
        <f>VLOOKUP(A1444,'[1]sku-asin（子）'!$A:$B,2,0)</f>
        <v>B01M0131YJ</v>
      </c>
      <c r="C1444" t="str">
        <f>VLOOKUP(A1444,'[1]子sku-父sku'!$A:$B,2,0)</f>
        <v>XZ-BS-013</v>
      </c>
      <c r="D1444" s="28">
        <f>IFERROR(VLOOKUP(A1444,[2]库存报告使用数据处理!$A:$C,3,0),0)</f>
        <v>0</v>
      </c>
      <c r="E1444" s="28">
        <f>IFERROR(VLOOKUP(A1444,[2]库存报告使用数据处理!$A:$D,4,0),0)</f>
        <v>0</v>
      </c>
      <c r="F1444" s="28">
        <f>IFERROR(VLOOKUP(A1444,[2]库存报告使用数据处理!$A:$E,5,0),0)</f>
        <v>0</v>
      </c>
      <c r="G1444" s="28">
        <f>IFERROR(VLOOKUP(A1444,[2]库存报告使用数据处理!$A:$F,6,0),0)</f>
        <v>0</v>
      </c>
      <c r="H1444" s="29">
        <f>IFERROR(VLOOKUP(A1444,[2]库存报告使用数据处理!$A:$G,7,0),0)</f>
        <v>0</v>
      </c>
      <c r="I1444">
        <f>IFERROR(VLOOKUP(A1444,[5]数据处理!$A:$B,2,0),0)</f>
        <v>0</v>
      </c>
      <c r="J1444" s="30">
        <f>IFERROR(VLOOKUP(A1444,[5]数据处理!$A:$D,4,0),0)</f>
        <v>0</v>
      </c>
      <c r="K1444" s="30">
        <f>IFERROR(VLOOKUP(A1444,[5]数据处理!$A:$E,5,0),0)</f>
        <v>0</v>
      </c>
      <c r="L1444" s="30">
        <f>IFERROR(VLOOKUP(A1444,[5]数据处理!$A:$G,7,0),0)</f>
        <v>0</v>
      </c>
      <c r="M1444">
        <f t="shared" si="375"/>
        <v>0</v>
      </c>
      <c r="N1444">
        <f>IFERROR(VLOOKUP(A1444,[5]数据处理!$A:$C,3,0),0)</f>
        <v>0</v>
      </c>
      <c r="O1444">
        <f>IFERROR(VLOOKUP($A1444,[5]数据处理!$A:$N,14,0),0)</f>
        <v>0</v>
      </c>
      <c r="P1444" t="str">
        <f>IFERROR(VLOOKUP($A1444,[3]库存报告使用数据!$A$1:$B$65536,2,0),"")</f>
        <v/>
      </c>
      <c r="Q1444" t="str">
        <f>IFERROR(VLOOKUP($A1444,[3]库存报告使用数据!$A$1:$E$65536,5,0),"")</f>
        <v/>
      </c>
      <c r="R1444" t="str">
        <f>IFERROR(VLOOKUP($A1444,[3]库存报告使用数据!$A$1:$H$65536,8,0),"")</f>
        <v/>
      </c>
      <c r="S1444" t="str">
        <f>IFERROR(VLOOKUP($A1444,[3]库存报告使用数据!$A$1:$K$65536,11,0),"")</f>
        <v/>
      </c>
      <c r="T1444" t="str">
        <f>IFERROR(VLOOKUP($A1444,[3]库存报告使用数据!$A$1:$C$65536,3,0),"")</f>
        <v/>
      </c>
      <c r="U1444" t="str">
        <f>IFERROR(VLOOKUP($A1444,[3]库存报告使用数据!$A$1:$F$65536,6,0),"")</f>
        <v/>
      </c>
      <c r="V1444" t="str">
        <f>IFERROR(VLOOKUP($A1444,[3]库存报告使用数据!$A$1:$I$65536,9,0),"")</f>
        <v/>
      </c>
      <c r="W1444" t="str">
        <f>IFERROR(VLOOKUP($A1444,[3]库存报告使用数据!$A$1:$L$65536,12,0),"")</f>
        <v/>
      </c>
      <c r="X1444" s="20" t="str">
        <f t="shared" si="376"/>
        <v/>
      </c>
      <c r="Y1444" s="20" t="str">
        <f t="shared" si="377"/>
        <v/>
      </c>
      <c r="Z1444" s="20" t="str">
        <f t="shared" si="378"/>
        <v/>
      </c>
      <c r="AA1444" s="20" t="str">
        <f t="shared" si="379"/>
        <v/>
      </c>
      <c r="AB1444" t="str">
        <f>IFERROR(VLOOKUP($A1444,[3]库存报告使用数据!$A$1:$D$65536,4,0),"")</f>
        <v/>
      </c>
      <c r="AC1444" t="str">
        <f>IFERROR(VLOOKUP($A1444,[3]库存报告使用数据!$A$1:$G$65536,7,0),"")</f>
        <v/>
      </c>
      <c r="AD1444" t="str">
        <f>IFERROR(VLOOKUP($A1444,[3]库存报告使用数据!$A$1:$J$65536,10,0),"")</f>
        <v/>
      </c>
      <c r="AE1444" t="str">
        <f>IFERROR(VLOOKUP($A1444,[3]库存报告使用数据!$A$1:$M$65536,13,0),"")</f>
        <v/>
      </c>
      <c r="AF1444" s="20" t="str">
        <f t="shared" si="380"/>
        <v/>
      </c>
      <c r="AG1444" s="20" t="str">
        <f t="shared" si="381"/>
        <v/>
      </c>
      <c r="AH1444" s="20" t="str">
        <f t="shared" si="382"/>
        <v/>
      </c>
      <c r="AI1444" s="20" t="str">
        <f t="shared" si="383"/>
        <v/>
      </c>
      <c r="AJ1444">
        <f>IFERROR(VLOOKUP($B1444,[4]库存报告使用数据!$A$1:$B$65536,2,0),0)</f>
        <v>0</v>
      </c>
      <c r="AK1444">
        <f>IFERROR(VLOOKUP($B1444,[4]库存报告使用数据!$A$1:$C$65536,3,0),)</f>
        <v>0</v>
      </c>
      <c r="AL1444">
        <f>IFERROR(VLOOKUP($B1444,[4]库存报告使用数据!$A$1:$D$65536,4,0),)</f>
        <v>0</v>
      </c>
      <c r="AM1444">
        <f>IFERROR(VLOOKUP($B1444,[4]库存报告使用数据!$A$1:$E$65536,5,0),)</f>
        <v>0</v>
      </c>
      <c r="AN1444" s="20" t="str">
        <f t="shared" si="384"/>
        <v/>
      </c>
      <c r="AO1444" s="20" t="str">
        <f t="shared" si="385"/>
        <v/>
      </c>
      <c r="AP1444" s="20" t="str">
        <f t="shared" si="386"/>
        <v/>
      </c>
      <c r="AQ1444" s="20" t="str">
        <f t="shared" si="387"/>
        <v/>
      </c>
      <c r="AR1444" s="32">
        <f t="shared" si="388"/>
        <v>0</v>
      </c>
      <c r="AS1444" s="32">
        <f t="shared" si="389"/>
        <v>0</v>
      </c>
      <c r="AT1444" s="32">
        <f t="shared" si="390"/>
        <v>0</v>
      </c>
      <c r="AU1444" s="28" t="str">
        <f t="shared" si="391"/>
        <v>库存为0</v>
      </c>
      <c r="AV1444" s="34" t="str">
        <f>IFERROR(时间!$B$4+AU1444,"上周无销量")</f>
        <v>上周无销量</v>
      </c>
    </row>
    <row r="1445" spans="1:48">
      <c r="A1445" s="18" t="s">
        <v>1490</v>
      </c>
      <c r="B1445" t="str">
        <f>VLOOKUP(A1445,'[1]sku-asin（子）'!$A:$B,2,0)</f>
        <v>B01LYEDDKM</v>
      </c>
      <c r="C1445" t="str">
        <f>VLOOKUP(A1445,'[1]子sku-父sku'!$A:$B,2,0)</f>
        <v>XZ-BS-013</v>
      </c>
      <c r="D1445" s="28">
        <f>IFERROR(VLOOKUP(A1445,[2]库存报告使用数据处理!$A:$C,3,0),0)</f>
        <v>0</v>
      </c>
      <c r="E1445" s="28">
        <f>IFERROR(VLOOKUP(A1445,[2]库存报告使用数据处理!$A:$D,4,0),0)</f>
        <v>0</v>
      </c>
      <c r="F1445" s="28">
        <f>IFERROR(VLOOKUP(A1445,[2]库存报告使用数据处理!$A:$E,5,0),0)</f>
        <v>0</v>
      </c>
      <c r="G1445" s="28">
        <f>IFERROR(VLOOKUP(A1445,[2]库存报告使用数据处理!$A:$F,6,0),0)</f>
        <v>0</v>
      </c>
      <c r="H1445" s="29">
        <f>IFERROR(VLOOKUP(A1445,[2]库存报告使用数据处理!$A:$G,7,0),0)</f>
        <v>0</v>
      </c>
      <c r="I1445">
        <f>IFERROR(VLOOKUP(A1445,[5]数据处理!$A:$B,2,0),0)</f>
        <v>0</v>
      </c>
      <c r="J1445" s="30">
        <f>IFERROR(VLOOKUP(A1445,[5]数据处理!$A:$D,4,0),0)</f>
        <v>0</v>
      </c>
      <c r="K1445" s="30">
        <f>IFERROR(VLOOKUP(A1445,[5]数据处理!$A:$E,5,0),0)</f>
        <v>0</v>
      </c>
      <c r="L1445" s="30">
        <f>IFERROR(VLOOKUP(A1445,[5]数据处理!$A:$G,7,0),0)</f>
        <v>0</v>
      </c>
      <c r="M1445">
        <f t="shared" si="375"/>
        <v>0</v>
      </c>
      <c r="N1445">
        <f>IFERROR(VLOOKUP(A1445,[5]数据处理!$A:$C,3,0),0)</f>
        <v>0</v>
      </c>
      <c r="O1445">
        <f>IFERROR(VLOOKUP($A1445,[5]数据处理!$A:$N,14,0),0)</f>
        <v>0</v>
      </c>
      <c r="P1445" t="str">
        <f>IFERROR(VLOOKUP($A1445,[3]库存报告使用数据!$A$1:$B$65536,2,0),"")</f>
        <v/>
      </c>
      <c r="Q1445" t="str">
        <f>IFERROR(VLOOKUP($A1445,[3]库存报告使用数据!$A$1:$E$65536,5,0),"")</f>
        <v/>
      </c>
      <c r="R1445" t="str">
        <f>IFERROR(VLOOKUP($A1445,[3]库存报告使用数据!$A$1:$H$65536,8,0),"")</f>
        <v/>
      </c>
      <c r="S1445" t="str">
        <f>IFERROR(VLOOKUP($A1445,[3]库存报告使用数据!$A$1:$K$65536,11,0),"")</f>
        <v/>
      </c>
      <c r="T1445" t="str">
        <f>IFERROR(VLOOKUP($A1445,[3]库存报告使用数据!$A$1:$C$65536,3,0),"")</f>
        <v/>
      </c>
      <c r="U1445" t="str">
        <f>IFERROR(VLOOKUP($A1445,[3]库存报告使用数据!$A$1:$F$65536,6,0),"")</f>
        <v/>
      </c>
      <c r="V1445" t="str">
        <f>IFERROR(VLOOKUP($A1445,[3]库存报告使用数据!$A$1:$I$65536,9,0),"")</f>
        <v/>
      </c>
      <c r="W1445" t="str">
        <f>IFERROR(VLOOKUP($A1445,[3]库存报告使用数据!$A$1:$L$65536,12,0),"")</f>
        <v/>
      </c>
      <c r="X1445" s="20" t="str">
        <f t="shared" si="376"/>
        <v/>
      </c>
      <c r="Y1445" s="20" t="str">
        <f t="shared" si="377"/>
        <v/>
      </c>
      <c r="Z1445" s="20" t="str">
        <f t="shared" si="378"/>
        <v/>
      </c>
      <c r="AA1445" s="20" t="str">
        <f t="shared" si="379"/>
        <v/>
      </c>
      <c r="AB1445" t="str">
        <f>IFERROR(VLOOKUP($A1445,[3]库存报告使用数据!$A$1:$D$65536,4,0),"")</f>
        <v/>
      </c>
      <c r="AC1445" t="str">
        <f>IFERROR(VLOOKUP($A1445,[3]库存报告使用数据!$A$1:$G$65536,7,0),"")</f>
        <v/>
      </c>
      <c r="AD1445" t="str">
        <f>IFERROR(VLOOKUP($A1445,[3]库存报告使用数据!$A$1:$J$65536,10,0),"")</f>
        <v/>
      </c>
      <c r="AE1445" t="str">
        <f>IFERROR(VLOOKUP($A1445,[3]库存报告使用数据!$A$1:$M$65536,13,0),"")</f>
        <v/>
      </c>
      <c r="AF1445" s="20" t="str">
        <f t="shared" si="380"/>
        <v/>
      </c>
      <c r="AG1445" s="20" t="str">
        <f t="shared" si="381"/>
        <v/>
      </c>
      <c r="AH1445" s="20" t="str">
        <f t="shared" si="382"/>
        <v/>
      </c>
      <c r="AI1445" s="20" t="str">
        <f t="shared" si="383"/>
        <v/>
      </c>
      <c r="AJ1445">
        <f>IFERROR(VLOOKUP($B1445,[4]库存报告使用数据!$A$1:$B$65536,2,0),0)</f>
        <v>0</v>
      </c>
      <c r="AK1445">
        <f>IFERROR(VLOOKUP($B1445,[4]库存报告使用数据!$A$1:$C$65536,3,0),)</f>
        <v>0</v>
      </c>
      <c r="AL1445">
        <f>IFERROR(VLOOKUP($B1445,[4]库存报告使用数据!$A$1:$D$65536,4,0),)</f>
        <v>0</v>
      </c>
      <c r="AM1445">
        <f>IFERROR(VLOOKUP($B1445,[4]库存报告使用数据!$A$1:$E$65536,5,0),)</f>
        <v>0</v>
      </c>
      <c r="AN1445" s="20" t="str">
        <f t="shared" si="384"/>
        <v/>
      </c>
      <c r="AO1445" s="20" t="str">
        <f t="shared" si="385"/>
        <v/>
      </c>
      <c r="AP1445" s="20" t="str">
        <f t="shared" si="386"/>
        <v/>
      </c>
      <c r="AQ1445" s="20" t="str">
        <f t="shared" si="387"/>
        <v/>
      </c>
      <c r="AR1445" s="32">
        <f t="shared" si="388"/>
        <v>0</v>
      </c>
      <c r="AS1445" s="32">
        <f t="shared" si="389"/>
        <v>0</v>
      </c>
      <c r="AT1445" s="32">
        <f t="shared" si="390"/>
        <v>0</v>
      </c>
      <c r="AU1445" s="28" t="str">
        <f t="shared" si="391"/>
        <v>库存为0</v>
      </c>
      <c r="AV1445" s="34" t="str">
        <f>IFERROR(时间!$B$4+AU1445,"上周无销量")</f>
        <v>上周无销量</v>
      </c>
    </row>
    <row r="1446" spans="1:48">
      <c r="A1446" s="18" t="s">
        <v>1491</v>
      </c>
      <c r="B1446" t="str">
        <f>VLOOKUP(A1446,'[1]sku-asin（子）'!$A:$B,2,0)</f>
        <v>B01M0CR4EK</v>
      </c>
      <c r="C1446" t="str">
        <f>VLOOKUP(A1446,'[1]子sku-父sku'!$A:$B,2,0)</f>
        <v>XZ-BS-013</v>
      </c>
      <c r="D1446" s="28">
        <f>IFERROR(VLOOKUP(A1446,[2]库存报告使用数据处理!$A:$C,3,0),0)</f>
        <v>1</v>
      </c>
      <c r="E1446" s="28">
        <f>IFERROR(VLOOKUP(A1446,[2]库存报告使用数据处理!$A:$D,4,0),0)</f>
        <v>2</v>
      </c>
      <c r="F1446" s="28">
        <f>IFERROR(VLOOKUP(A1446,[2]库存报告使用数据处理!$A:$E,5,0),0)</f>
        <v>2</v>
      </c>
      <c r="G1446" s="28">
        <f>IFERROR(VLOOKUP(A1446,[2]库存报告使用数据处理!$A:$F,6,0),0)</f>
        <v>1</v>
      </c>
      <c r="H1446" s="29">
        <f>IFERROR(VLOOKUP(A1446,[2]库存报告使用数据处理!$A:$G,7,0),0)</f>
        <v>9.99</v>
      </c>
      <c r="I1446">
        <f>IFERROR(VLOOKUP(A1446,[5]数据处理!$A:$B,2,0),0)</f>
        <v>5</v>
      </c>
      <c r="J1446" s="30">
        <f>IFERROR(VLOOKUP(A1446,[5]数据处理!$A:$D,4,0),0)</f>
        <v>0</v>
      </c>
      <c r="K1446" s="30">
        <f>IFERROR(VLOOKUP(A1446,[5]数据处理!$A:$E,5,0),0)</f>
        <v>0</v>
      </c>
      <c r="L1446" s="30">
        <f>IFERROR(VLOOKUP(A1446,[5]数据处理!$A:$G,7,0),0)</f>
        <v>0</v>
      </c>
      <c r="M1446">
        <f t="shared" si="375"/>
        <v>5</v>
      </c>
      <c r="N1446">
        <f>IFERROR(VLOOKUP(A1446,[5]数据处理!$A:$C,3,0),0)</f>
        <v>0</v>
      </c>
      <c r="O1446">
        <f>IFERROR(VLOOKUP($A1446,[5]数据处理!$A:$N,14,0),0)</f>
        <v>1</v>
      </c>
      <c r="P1446">
        <f>IFERROR(VLOOKUP($A1446,[3]库存报告使用数据!$A$1:$B$65536,2,0),"")</f>
        <v>21471</v>
      </c>
      <c r="Q1446">
        <f>IFERROR(VLOOKUP($A1446,[3]库存报告使用数据!$A$1:$E$65536,5,0),"")</f>
        <v>26272</v>
      </c>
      <c r="R1446">
        <f>IFERROR(VLOOKUP($A1446,[3]库存报告使用数据!$A$1:$H$65536,8,0),"")</f>
        <v>143788</v>
      </c>
      <c r="S1446">
        <f>IFERROR(VLOOKUP($A1446,[3]库存报告使用数据!$A$1:$K$65536,11,0),"")</f>
        <v>155024</v>
      </c>
      <c r="T1446">
        <f>IFERROR(VLOOKUP($A1446,[3]库存报告使用数据!$A$1:$C$65536,3,0),"")</f>
        <v>35</v>
      </c>
      <c r="U1446">
        <f>IFERROR(VLOOKUP($A1446,[3]库存报告使用数据!$A$1:$F$65536,6,0),"")</f>
        <v>31</v>
      </c>
      <c r="V1446">
        <f>IFERROR(VLOOKUP($A1446,[3]库存报告使用数据!$A$1:$I$65536,9,0),"")</f>
        <v>82</v>
      </c>
      <c r="W1446">
        <f>IFERROR(VLOOKUP($A1446,[3]库存报告使用数据!$A$1:$L$65536,12,0),"")</f>
        <v>82</v>
      </c>
      <c r="X1446" s="20">
        <f t="shared" si="376"/>
        <v>0.00163010572399981</v>
      </c>
      <c r="Y1446" s="20">
        <f t="shared" si="377"/>
        <v>0.0011799634591961</v>
      </c>
      <c r="Z1446" s="20">
        <f t="shared" si="378"/>
        <v>0.000570284029265307</v>
      </c>
      <c r="AA1446" s="20">
        <f t="shared" si="379"/>
        <v>0.000528950356073898</v>
      </c>
      <c r="AB1446">
        <f>IFERROR(VLOOKUP($A1446,[3]库存报告使用数据!$A$1:$D$65536,4,0),"")</f>
        <v>6.29375</v>
      </c>
      <c r="AC1446">
        <f>IFERROR(VLOOKUP($A1446,[3]库存报告使用数据!$A$1:$G$65536,7,0),"")</f>
        <v>3.39</v>
      </c>
      <c r="AD1446">
        <f>IFERROR(VLOOKUP($A1446,[3]库存报告使用数据!$A$1:$J$65536,10,0),"")</f>
        <v>14.29</v>
      </c>
      <c r="AE1446">
        <f>IFERROR(VLOOKUP($A1446,[3]库存报告使用数据!$A$1:$M$65536,13,0),"")</f>
        <v>14.4</v>
      </c>
      <c r="AF1446" s="20">
        <f t="shared" si="380"/>
        <v>0.630005005005005</v>
      </c>
      <c r="AG1446" s="20">
        <f t="shared" si="381"/>
        <v>0.16966966966967</v>
      </c>
      <c r="AH1446" s="20">
        <f t="shared" si="382"/>
        <v>0.715215215215215</v>
      </c>
      <c r="AI1446" s="20">
        <f t="shared" si="383"/>
        <v>1.44144144144144</v>
      </c>
      <c r="AJ1446">
        <f>IFERROR(VLOOKUP($B1446,[4]库存报告使用数据!$A$1:$B$65536,2,0),0)</f>
        <v>21</v>
      </c>
      <c r="AK1446">
        <f>IFERROR(VLOOKUP($B1446,[4]库存报告使用数据!$A$1:$C$65536,3,0),)</f>
        <v>16</v>
      </c>
      <c r="AL1446">
        <f>IFERROR(VLOOKUP($B1446,[4]库存报告使用数据!$A$1:$D$65536,4,0),)</f>
        <v>24</v>
      </c>
      <c r="AM1446">
        <f>IFERROR(VLOOKUP($B1446,[4]库存报告使用数据!$A$1:$E$65536,5,0),)</f>
        <v>49</v>
      </c>
      <c r="AN1446" s="20">
        <f t="shared" si="384"/>
        <v>0.0476190476190476</v>
      </c>
      <c r="AO1446" s="20">
        <f t="shared" si="385"/>
        <v>0.125</v>
      </c>
      <c r="AP1446" s="20">
        <f t="shared" si="386"/>
        <v>0.0833333333333333</v>
      </c>
      <c r="AQ1446" s="20">
        <f t="shared" si="387"/>
        <v>0.0204081632653061</v>
      </c>
      <c r="AR1446" s="32">
        <f t="shared" si="388"/>
        <v>0.142857142857143</v>
      </c>
      <c r="AS1446" s="32">
        <f t="shared" si="389"/>
        <v>8.57142857142857</v>
      </c>
      <c r="AT1446" s="32">
        <f t="shared" si="390"/>
        <v>-3.57142857142857</v>
      </c>
      <c r="AU1446" s="28">
        <f t="shared" si="391"/>
        <v>35</v>
      </c>
      <c r="AV1446" s="34">
        <f>IFERROR(时间!$B$4+AU1446,"上周无销量")</f>
        <v>43318</v>
      </c>
    </row>
    <row r="1447" spans="1:48">
      <c r="A1447" s="18" t="s">
        <v>1492</v>
      </c>
      <c r="B1447" t="str">
        <f>VLOOKUP(A1447,'[1]sku-asin（子）'!$A:$B,2,0)</f>
        <v>B01M0OEW4R</v>
      </c>
      <c r="C1447" t="str">
        <f>VLOOKUP(A1447,'[1]子sku-父sku'!$A:$B,2,0)</f>
        <v>XZ-BS-013</v>
      </c>
      <c r="D1447" s="28">
        <f>IFERROR(VLOOKUP(A1447,[2]库存报告使用数据处理!$A:$C,3,0),0)</f>
        <v>0</v>
      </c>
      <c r="E1447" s="28">
        <f>IFERROR(VLOOKUP(A1447,[2]库存报告使用数据处理!$A:$D,4,0),0)</f>
        <v>0</v>
      </c>
      <c r="F1447" s="28">
        <f>IFERROR(VLOOKUP(A1447,[2]库存报告使用数据处理!$A:$E,5,0),0)</f>
        <v>0</v>
      </c>
      <c r="G1447" s="28">
        <f>IFERROR(VLOOKUP(A1447,[2]库存报告使用数据处理!$A:$F,6,0),0)</f>
        <v>0</v>
      </c>
      <c r="H1447" s="29">
        <f>IFERROR(VLOOKUP(A1447,[2]库存报告使用数据处理!$A:$G,7,0),0)</f>
        <v>0</v>
      </c>
      <c r="I1447">
        <f>IFERROR(VLOOKUP(A1447,[5]数据处理!$A:$B,2,0),0)</f>
        <v>0</v>
      </c>
      <c r="J1447" s="30">
        <f>IFERROR(VLOOKUP(A1447,[5]数据处理!$A:$D,4,0),0)</f>
        <v>0</v>
      </c>
      <c r="K1447" s="30">
        <f>IFERROR(VLOOKUP(A1447,[5]数据处理!$A:$E,5,0),0)</f>
        <v>0</v>
      </c>
      <c r="L1447" s="30">
        <f>IFERROR(VLOOKUP(A1447,[5]数据处理!$A:$G,7,0),0)</f>
        <v>0</v>
      </c>
      <c r="M1447">
        <f t="shared" si="375"/>
        <v>0</v>
      </c>
      <c r="N1447">
        <f>IFERROR(VLOOKUP(A1447,[5]数据处理!$A:$C,3,0),0)</f>
        <v>0</v>
      </c>
      <c r="O1447">
        <f>IFERROR(VLOOKUP($A1447,[5]数据处理!$A:$N,14,0),0)</f>
        <v>0</v>
      </c>
      <c r="P1447" t="str">
        <f>IFERROR(VLOOKUP($A1447,[3]库存报告使用数据!$A$1:$B$65536,2,0),"")</f>
        <v/>
      </c>
      <c r="Q1447" t="str">
        <f>IFERROR(VLOOKUP($A1447,[3]库存报告使用数据!$A$1:$E$65536,5,0),"")</f>
        <v/>
      </c>
      <c r="R1447" t="str">
        <f>IFERROR(VLOOKUP($A1447,[3]库存报告使用数据!$A$1:$H$65536,8,0),"")</f>
        <v/>
      </c>
      <c r="S1447" t="str">
        <f>IFERROR(VLOOKUP($A1447,[3]库存报告使用数据!$A$1:$K$65536,11,0),"")</f>
        <v/>
      </c>
      <c r="T1447" t="str">
        <f>IFERROR(VLOOKUP($A1447,[3]库存报告使用数据!$A$1:$C$65536,3,0),"")</f>
        <v/>
      </c>
      <c r="U1447" t="str">
        <f>IFERROR(VLOOKUP($A1447,[3]库存报告使用数据!$A$1:$F$65536,6,0),"")</f>
        <v/>
      </c>
      <c r="V1447" t="str">
        <f>IFERROR(VLOOKUP($A1447,[3]库存报告使用数据!$A$1:$I$65536,9,0),"")</f>
        <v/>
      </c>
      <c r="W1447" t="str">
        <f>IFERROR(VLOOKUP($A1447,[3]库存报告使用数据!$A$1:$L$65536,12,0),"")</f>
        <v/>
      </c>
      <c r="X1447" s="20" t="str">
        <f t="shared" si="376"/>
        <v/>
      </c>
      <c r="Y1447" s="20" t="str">
        <f t="shared" si="377"/>
        <v/>
      </c>
      <c r="Z1447" s="20" t="str">
        <f t="shared" si="378"/>
        <v/>
      </c>
      <c r="AA1447" s="20" t="str">
        <f t="shared" si="379"/>
        <v/>
      </c>
      <c r="AB1447" t="str">
        <f>IFERROR(VLOOKUP($A1447,[3]库存报告使用数据!$A$1:$D$65536,4,0),"")</f>
        <v/>
      </c>
      <c r="AC1447" t="str">
        <f>IFERROR(VLOOKUP($A1447,[3]库存报告使用数据!$A$1:$G$65536,7,0),"")</f>
        <v/>
      </c>
      <c r="AD1447" t="str">
        <f>IFERROR(VLOOKUP($A1447,[3]库存报告使用数据!$A$1:$J$65536,10,0),"")</f>
        <v/>
      </c>
      <c r="AE1447" t="str">
        <f>IFERROR(VLOOKUP($A1447,[3]库存报告使用数据!$A$1:$M$65536,13,0),"")</f>
        <v/>
      </c>
      <c r="AF1447" s="20" t="str">
        <f t="shared" si="380"/>
        <v/>
      </c>
      <c r="AG1447" s="20" t="str">
        <f t="shared" si="381"/>
        <v/>
      </c>
      <c r="AH1447" s="20" t="str">
        <f t="shared" si="382"/>
        <v/>
      </c>
      <c r="AI1447" s="20" t="str">
        <f t="shared" si="383"/>
        <v/>
      </c>
      <c r="AJ1447">
        <f>IFERROR(VLOOKUP($B1447,[4]库存报告使用数据!$A$1:$B$65536,2,0),0)</f>
        <v>0</v>
      </c>
      <c r="AK1447">
        <f>IFERROR(VLOOKUP($B1447,[4]库存报告使用数据!$A$1:$C$65536,3,0),)</f>
        <v>0</v>
      </c>
      <c r="AL1447">
        <f>IFERROR(VLOOKUP($B1447,[4]库存报告使用数据!$A$1:$D$65536,4,0),)</f>
        <v>0</v>
      </c>
      <c r="AM1447">
        <f>IFERROR(VLOOKUP($B1447,[4]库存报告使用数据!$A$1:$E$65536,5,0),)</f>
        <v>0</v>
      </c>
      <c r="AN1447" s="20" t="str">
        <f t="shared" si="384"/>
        <v/>
      </c>
      <c r="AO1447" s="20" t="str">
        <f t="shared" si="385"/>
        <v/>
      </c>
      <c r="AP1447" s="20" t="str">
        <f t="shared" si="386"/>
        <v/>
      </c>
      <c r="AQ1447" s="20" t="str">
        <f t="shared" si="387"/>
        <v/>
      </c>
      <c r="AR1447" s="32">
        <f t="shared" si="388"/>
        <v>0</v>
      </c>
      <c r="AS1447" s="32">
        <f t="shared" si="389"/>
        <v>0</v>
      </c>
      <c r="AT1447" s="32">
        <f t="shared" si="390"/>
        <v>0</v>
      </c>
      <c r="AU1447" s="28" t="str">
        <f t="shared" si="391"/>
        <v>库存为0</v>
      </c>
      <c r="AV1447" s="34" t="str">
        <f>IFERROR(时间!$B$4+AU1447,"上周无销量")</f>
        <v>上周无销量</v>
      </c>
    </row>
    <row r="1448" spans="1:48">
      <c r="A1448" s="18" t="s">
        <v>1493</v>
      </c>
      <c r="B1448" t="str">
        <f>VLOOKUP(A1448,'[1]sku-asin（子）'!$A:$B,2,0)</f>
        <v>B01LXGQM0J</v>
      </c>
      <c r="C1448" t="str">
        <f>VLOOKUP(A1448,'[1]子sku-父sku'!$A:$B,2,0)</f>
        <v>XZ-BS-013</v>
      </c>
      <c r="D1448" s="28">
        <f>IFERROR(VLOOKUP(A1448,[2]库存报告使用数据处理!$A:$C,3,0),0)</f>
        <v>0</v>
      </c>
      <c r="E1448" s="28">
        <f>IFERROR(VLOOKUP(A1448,[2]库存报告使用数据处理!$A:$D,4,0),0)</f>
        <v>0</v>
      </c>
      <c r="F1448" s="28">
        <f>IFERROR(VLOOKUP(A1448,[2]库存报告使用数据处理!$A:$E,5,0),0)</f>
        <v>0</v>
      </c>
      <c r="G1448" s="28">
        <f>IFERROR(VLOOKUP(A1448,[2]库存报告使用数据处理!$A:$F,6,0),0)</f>
        <v>0</v>
      </c>
      <c r="H1448" s="29">
        <f>IFERROR(VLOOKUP(A1448,[2]库存报告使用数据处理!$A:$G,7,0),0)</f>
        <v>0</v>
      </c>
      <c r="I1448">
        <f>IFERROR(VLOOKUP(A1448,[5]数据处理!$A:$B,2,0),0)</f>
        <v>0</v>
      </c>
      <c r="J1448" s="30">
        <f>IFERROR(VLOOKUP(A1448,[5]数据处理!$A:$D,4,0),0)</f>
        <v>0</v>
      </c>
      <c r="K1448" s="30">
        <f>IFERROR(VLOOKUP(A1448,[5]数据处理!$A:$E,5,0),0)</f>
        <v>0</v>
      </c>
      <c r="L1448" s="30">
        <f>IFERROR(VLOOKUP(A1448,[5]数据处理!$A:$G,7,0),0)</f>
        <v>0</v>
      </c>
      <c r="M1448">
        <f t="shared" si="375"/>
        <v>0</v>
      </c>
      <c r="N1448">
        <f>IFERROR(VLOOKUP(A1448,[5]数据处理!$A:$C,3,0),0)</f>
        <v>0</v>
      </c>
      <c r="O1448">
        <f>IFERROR(VLOOKUP($A1448,[5]数据处理!$A:$N,14,0),0)</f>
        <v>0</v>
      </c>
      <c r="P1448" t="str">
        <f>IFERROR(VLOOKUP($A1448,[3]库存报告使用数据!$A$1:$B$65536,2,0),"")</f>
        <v/>
      </c>
      <c r="Q1448" t="str">
        <f>IFERROR(VLOOKUP($A1448,[3]库存报告使用数据!$A$1:$E$65536,5,0),"")</f>
        <v/>
      </c>
      <c r="R1448" t="str">
        <f>IFERROR(VLOOKUP($A1448,[3]库存报告使用数据!$A$1:$H$65536,8,0),"")</f>
        <v/>
      </c>
      <c r="S1448" t="str">
        <f>IFERROR(VLOOKUP($A1448,[3]库存报告使用数据!$A$1:$K$65536,11,0),"")</f>
        <v/>
      </c>
      <c r="T1448" t="str">
        <f>IFERROR(VLOOKUP($A1448,[3]库存报告使用数据!$A$1:$C$65536,3,0),"")</f>
        <v/>
      </c>
      <c r="U1448" t="str">
        <f>IFERROR(VLOOKUP($A1448,[3]库存报告使用数据!$A$1:$F$65536,6,0),"")</f>
        <v/>
      </c>
      <c r="V1448" t="str">
        <f>IFERROR(VLOOKUP($A1448,[3]库存报告使用数据!$A$1:$I$65536,9,0),"")</f>
        <v/>
      </c>
      <c r="W1448" t="str">
        <f>IFERROR(VLOOKUP($A1448,[3]库存报告使用数据!$A$1:$L$65536,12,0),"")</f>
        <v/>
      </c>
      <c r="X1448" s="20" t="str">
        <f t="shared" si="376"/>
        <v/>
      </c>
      <c r="Y1448" s="20" t="str">
        <f t="shared" si="377"/>
        <v/>
      </c>
      <c r="Z1448" s="20" t="str">
        <f t="shared" si="378"/>
        <v/>
      </c>
      <c r="AA1448" s="20" t="str">
        <f t="shared" si="379"/>
        <v/>
      </c>
      <c r="AB1448" t="str">
        <f>IFERROR(VLOOKUP($A1448,[3]库存报告使用数据!$A$1:$D$65536,4,0),"")</f>
        <v/>
      </c>
      <c r="AC1448" t="str">
        <f>IFERROR(VLOOKUP($A1448,[3]库存报告使用数据!$A$1:$G$65536,7,0),"")</f>
        <v/>
      </c>
      <c r="AD1448" t="str">
        <f>IFERROR(VLOOKUP($A1448,[3]库存报告使用数据!$A$1:$J$65536,10,0),"")</f>
        <v/>
      </c>
      <c r="AE1448" t="str">
        <f>IFERROR(VLOOKUP($A1448,[3]库存报告使用数据!$A$1:$M$65536,13,0),"")</f>
        <v/>
      </c>
      <c r="AF1448" s="20" t="str">
        <f t="shared" si="380"/>
        <v/>
      </c>
      <c r="AG1448" s="20" t="str">
        <f t="shared" si="381"/>
        <v/>
      </c>
      <c r="AH1448" s="20" t="str">
        <f t="shared" si="382"/>
        <v/>
      </c>
      <c r="AI1448" s="20" t="str">
        <f t="shared" si="383"/>
        <v/>
      </c>
      <c r="AJ1448">
        <f>IFERROR(VLOOKUP($B1448,[4]库存报告使用数据!$A$1:$B$65536,2,0),0)</f>
        <v>0</v>
      </c>
      <c r="AK1448">
        <f>IFERROR(VLOOKUP($B1448,[4]库存报告使用数据!$A$1:$C$65536,3,0),)</f>
        <v>0</v>
      </c>
      <c r="AL1448">
        <f>IFERROR(VLOOKUP($B1448,[4]库存报告使用数据!$A$1:$D$65536,4,0),)</f>
        <v>0</v>
      </c>
      <c r="AM1448">
        <f>IFERROR(VLOOKUP($B1448,[4]库存报告使用数据!$A$1:$E$65536,5,0),)</f>
        <v>0</v>
      </c>
      <c r="AN1448" s="20" t="str">
        <f t="shared" si="384"/>
        <v/>
      </c>
      <c r="AO1448" s="20" t="str">
        <f t="shared" si="385"/>
        <v/>
      </c>
      <c r="AP1448" s="20" t="str">
        <f t="shared" si="386"/>
        <v/>
      </c>
      <c r="AQ1448" s="20" t="str">
        <f t="shared" si="387"/>
        <v/>
      </c>
      <c r="AR1448" s="32">
        <f t="shared" si="388"/>
        <v>0</v>
      </c>
      <c r="AS1448" s="32">
        <f t="shared" si="389"/>
        <v>0</v>
      </c>
      <c r="AT1448" s="32">
        <f t="shared" si="390"/>
        <v>0</v>
      </c>
      <c r="AU1448" s="28" t="str">
        <f t="shared" si="391"/>
        <v>库存为0</v>
      </c>
      <c r="AV1448" s="34" t="str">
        <f>IFERROR(时间!$B$4+AU1448,"上周无销量")</f>
        <v>上周无销量</v>
      </c>
    </row>
    <row r="1449" spans="1:48">
      <c r="A1449" s="18" t="s">
        <v>1494</v>
      </c>
      <c r="B1449" t="str">
        <f>VLOOKUP(A1449,'[1]sku-asin（子）'!$A:$B,2,0)</f>
        <v>B01LZPAUY9</v>
      </c>
      <c r="C1449" t="str">
        <f>VLOOKUP(A1449,'[1]子sku-父sku'!$A:$B,2,0)</f>
        <v>XZ-BS-013</v>
      </c>
      <c r="D1449" s="28">
        <f>IFERROR(VLOOKUP(A1449,[2]库存报告使用数据处理!$A:$C,3,0),0)</f>
        <v>0</v>
      </c>
      <c r="E1449" s="28">
        <f>IFERROR(VLOOKUP(A1449,[2]库存报告使用数据处理!$A:$D,4,0),0)</f>
        <v>0</v>
      </c>
      <c r="F1449" s="28">
        <f>IFERROR(VLOOKUP(A1449,[2]库存报告使用数据处理!$A:$E,5,0),0)</f>
        <v>0</v>
      </c>
      <c r="G1449" s="28">
        <f>IFERROR(VLOOKUP(A1449,[2]库存报告使用数据处理!$A:$F,6,0),0)</f>
        <v>0</v>
      </c>
      <c r="H1449" s="29">
        <f>IFERROR(VLOOKUP(A1449,[2]库存报告使用数据处理!$A:$G,7,0),0)</f>
        <v>0</v>
      </c>
      <c r="I1449">
        <f>IFERROR(VLOOKUP(A1449,[5]数据处理!$A:$B,2,0),0)</f>
        <v>0</v>
      </c>
      <c r="J1449" s="30">
        <f>IFERROR(VLOOKUP(A1449,[5]数据处理!$A:$D,4,0),0)</f>
        <v>0</v>
      </c>
      <c r="K1449" s="30">
        <f>IFERROR(VLOOKUP(A1449,[5]数据处理!$A:$E,5,0),0)</f>
        <v>0</v>
      </c>
      <c r="L1449" s="30">
        <f>IFERROR(VLOOKUP(A1449,[5]数据处理!$A:$G,7,0),0)</f>
        <v>0</v>
      </c>
      <c r="M1449">
        <f t="shared" si="375"/>
        <v>0</v>
      </c>
      <c r="N1449">
        <f>IFERROR(VLOOKUP(A1449,[5]数据处理!$A:$C,3,0),0)</f>
        <v>0</v>
      </c>
      <c r="O1449">
        <f>IFERROR(VLOOKUP($A1449,[5]数据处理!$A:$N,14,0),0)</f>
        <v>0</v>
      </c>
      <c r="P1449" t="str">
        <f>IFERROR(VLOOKUP($A1449,[3]库存报告使用数据!$A$1:$B$65536,2,0),"")</f>
        <v/>
      </c>
      <c r="Q1449" t="str">
        <f>IFERROR(VLOOKUP($A1449,[3]库存报告使用数据!$A$1:$E$65536,5,0),"")</f>
        <v/>
      </c>
      <c r="R1449" t="str">
        <f>IFERROR(VLOOKUP($A1449,[3]库存报告使用数据!$A$1:$H$65536,8,0),"")</f>
        <v/>
      </c>
      <c r="S1449" t="str">
        <f>IFERROR(VLOOKUP($A1449,[3]库存报告使用数据!$A$1:$K$65536,11,0),"")</f>
        <v/>
      </c>
      <c r="T1449" t="str">
        <f>IFERROR(VLOOKUP($A1449,[3]库存报告使用数据!$A$1:$C$65536,3,0),"")</f>
        <v/>
      </c>
      <c r="U1449" t="str">
        <f>IFERROR(VLOOKUP($A1449,[3]库存报告使用数据!$A$1:$F$65536,6,0),"")</f>
        <v/>
      </c>
      <c r="V1449" t="str">
        <f>IFERROR(VLOOKUP($A1449,[3]库存报告使用数据!$A$1:$I$65536,9,0),"")</f>
        <v/>
      </c>
      <c r="W1449" t="str">
        <f>IFERROR(VLOOKUP($A1449,[3]库存报告使用数据!$A$1:$L$65536,12,0),"")</f>
        <v/>
      </c>
      <c r="X1449" s="20" t="str">
        <f t="shared" si="376"/>
        <v/>
      </c>
      <c r="Y1449" s="20" t="str">
        <f t="shared" si="377"/>
        <v/>
      </c>
      <c r="Z1449" s="20" t="str">
        <f t="shared" si="378"/>
        <v/>
      </c>
      <c r="AA1449" s="20" t="str">
        <f t="shared" si="379"/>
        <v/>
      </c>
      <c r="AB1449" t="str">
        <f>IFERROR(VLOOKUP($A1449,[3]库存报告使用数据!$A$1:$D$65536,4,0),"")</f>
        <v/>
      </c>
      <c r="AC1449" t="str">
        <f>IFERROR(VLOOKUP($A1449,[3]库存报告使用数据!$A$1:$G$65536,7,0),"")</f>
        <v/>
      </c>
      <c r="AD1449" t="str">
        <f>IFERROR(VLOOKUP($A1449,[3]库存报告使用数据!$A$1:$J$65536,10,0),"")</f>
        <v/>
      </c>
      <c r="AE1449" t="str">
        <f>IFERROR(VLOOKUP($A1449,[3]库存报告使用数据!$A$1:$M$65536,13,0),"")</f>
        <v/>
      </c>
      <c r="AF1449" s="20" t="str">
        <f t="shared" si="380"/>
        <v/>
      </c>
      <c r="AG1449" s="20" t="str">
        <f t="shared" si="381"/>
        <v/>
      </c>
      <c r="AH1449" s="20" t="str">
        <f t="shared" si="382"/>
        <v/>
      </c>
      <c r="AI1449" s="20" t="str">
        <f t="shared" si="383"/>
        <v/>
      </c>
      <c r="AJ1449">
        <f>IFERROR(VLOOKUP($B1449,[4]库存报告使用数据!$A$1:$B$65536,2,0),0)</f>
        <v>0</v>
      </c>
      <c r="AK1449">
        <f>IFERROR(VLOOKUP($B1449,[4]库存报告使用数据!$A$1:$C$65536,3,0),)</f>
        <v>0</v>
      </c>
      <c r="AL1449">
        <f>IFERROR(VLOOKUP($B1449,[4]库存报告使用数据!$A$1:$D$65536,4,0),)</f>
        <v>0</v>
      </c>
      <c r="AM1449">
        <f>IFERROR(VLOOKUP($B1449,[4]库存报告使用数据!$A$1:$E$65536,5,0),)</f>
        <v>0</v>
      </c>
      <c r="AN1449" s="20" t="str">
        <f t="shared" si="384"/>
        <v/>
      </c>
      <c r="AO1449" s="20" t="str">
        <f t="shared" si="385"/>
        <v/>
      </c>
      <c r="AP1449" s="20" t="str">
        <f t="shared" si="386"/>
        <v/>
      </c>
      <c r="AQ1449" s="20" t="str">
        <f t="shared" si="387"/>
        <v/>
      </c>
      <c r="AR1449" s="32">
        <f t="shared" si="388"/>
        <v>0</v>
      </c>
      <c r="AS1449" s="32">
        <f t="shared" si="389"/>
        <v>0</v>
      </c>
      <c r="AT1449" s="32">
        <f t="shared" si="390"/>
        <v>0</v>
      </c>
      <c r="AU1449" s="28" t="str">
        <f t="shared" si="391"/>
        <v>库存为0</v>
      </c>
      <c r="AV1449" s="34" t="str">
        <f>IFERROR(时间!$B$4+AU1449,"上周无销量")</f>
        <v>上周无销量</v>
      </c>
    </row>
    <row r="1450" spans="1:48">
      <c r="A1450" s="18" t="s">
        <v>1495</v>
      </c>
      <c r="B1450" t="str">
        <f>VLOOKUP(A1450,'[1]sku-asin（子）'!$A:$B,2,0)</f>
        <v>B01LZPAT8J</v>
      </c>
      <c r="C1450" t="str">
        <f>VLOOKUP(A1450,'[1]子sku-父sku'!$A:$B,2,0)</f>
        <v>XZ-BS-013</v>
      </c>
      <c r="D1450" s="28">
        <f>IFERROR(VLOOKUP(A1450,[2]库存报告使用数据处理!$A:$C,3,0),0)</f>
        <v>0</v>
      </c>
      <c r="E1450" s="28">
        <f>IFERROR(VLOOKUP(A1450,[2]库存报告使用数据处理!$A:$D,4,0),0)</f>
        <v>0</v>
      </c>
      <c r="F1450" s="28">
        <f>IFERROR(VLOOKUP(A1450,[2]库存报告使用数据处理!$A:$E,5,0),0)</f>
        <v>0</v>
      </c>
      <c r="G1450" s="28">
        <f>IFERROR(VLOOKUP(A1450,[2]库存报告使用数据处理!$A:$F,6,0),0)</f>
        <v>0</v>
      </c>
      <c r="H1450" s="29">
        <f>IFERROR(VLOOKUP(A1450,[2]库存报告使用数据处理!$A:$G,7,0),0)</f>
        <v>0</v>
      </c>
      <c r="I1450">
        <f>IFERROR(VLOOKUP(A1450,[5]数据处理!$A:$B,2,0),0)</f>
        <v>0</v>
      </c>
      <c r="J1450" s="30">
        <f>IFERROR(VLOOKUP(A1450,[5]数据处理!$A:$D,4,0),0)</f>
        <v>0</v>
      </c>
      <c r="K1450" s="30">
        <f>IFERROR(VLOOKUP(A1450,[5]数据处理!$A:$E,5,0),0)</f>
        <v>0</v>
      </c>
      <c r="L1450" s="30">
        <f>IFERROR(VLOOKUP(A1450,[5]数据处理!$A:$G,7,0),0)</f>
        <v>0</v>
      </c>
      <c r="M1450">
        <f t="shared" si="375"/>
        <v>0</v>
      </c>
      <c r="N1450">
        <f>IFERROR(VLOOKUP(A1450,[5]数据处理!$A:$C,3,0),0)</f>
        <v>0</v>
      </c>
      <c r="O1450">
        <f>IFERROR(VLOOKUP($A1450,[5]数据处理!$A:$N,14,0),0)</f>
        <v>0</v>
      </c>
      <c r="P1450" t="str">
        <f>IFERROR(VLOOKUP($A1450,[3]库存报告使用数据!$A$1:$B$65536,2,0),"")</f>
        <v/>
      </c>
      <c r="Q1450" t="str">
        <f>IFERROR(VLOOKUP($A1450,[3]库存报告使用数据!$A$1:$E$65536,5,0),"")</f>
        <v/>
      </c>
      <c r="R1450" t="str">
        <f>IFERROR(VLOOKUP($A1450,[3]库存报告使用数据!$A$1:$H$65536,8,0),"")</f>
        <v/>
      </c>
      <c r="S1450" t="str">
        <f>IFERROR(VLOOKUP($A1450,[3]库存报告使用数据!$A$1:$K$65536,11,0),"")</f>
        <v/>
      </c>
      <c r="T1450" t="str">
        <f>IFERROR(VLOOKUP($A1450,[3]库存报告使用数据!$A$1:$C$65536,3,0),"")</f>
        <v/>
      </c>
      <c r="U1450" t="str">
        <f>IFERROR(VLOOKUP($A1450,[3]库存报告使用数据!$A$1:$F$65536,6,0),"")</f>
        <v/>
      </c>
      <c r="V1450" t="str">
        <f>IFERROR(VLOOKUP($A1450,[3]库存报告使用数据!$A$1:$I$65536,9,0),"")</f>
        <v/>
      </c>
      <c r="W1450" t="str">
        <f>IFERROR(VLOOKUP($A1450,[3]库存报告使用数据!$A$1:$L$65536,12,0),"")</f>
        <v/>
      </c>
      <c r="X1450" s="20" t="str">
        <f t="shared" si="376"/>
        <v/>
      </c>
      <c r="Y1450" s="20" t="str">
        <f t="shared" si="377"/>
        <v/>
      </c>
      <c r="Z1450" s="20" t="str">
        <f t="shared" si="378"/>
        <v/>
      </c>
      <c r="AA1450" s="20" t="str">
        <f t="shared" si="379"/>
        <v/>
      </c>
      <c r="AB1450" t="str">
        <f>IFERROR(VLOOKUP($A1450,[3]库存报告使用数据!$A$1:$D$65536,4,0),"")</f>
        <v/>
      </c>
      <c r="AC1450" t="str">
        <f>IFERROR(VLOOKUP($A1450,[3]库存报告使用数据!$A$1:$G$65536,7,0),"")</f>
        <v/>
      </c>
      <c r="AD1450" t="str">
        <f>IFERROR(VLOOKUP($A1450,[3]库存报告使用数据!$A$1:$J$65536,10,0),"")</f>
        <v/>
      </c>
      <c r="AE1450" t="str">
        <f>IFERROR(VLOOKUP($A1450,[3]库存报告使用数据!$A$1:$M$65536,13,0),"")</f>
        <v/>
      </c>
      <c r="AF1450" s="20" t="str">
        <f t="shared" si="380"/>
        <v/>
      </c>
      <c r="AG1450" s="20" t="str">
        <f t="shared" si="381"/>
        <v/>
      </c>
      <c r="AH1450" s="20" t="str">
        <f t="shared" si="382"/>
        <v/>
      </c>
      <c r="AI1450" s="20" t="str">
        <f t="shared" si="383"/>
        <v/>
      </c>
      <c r="AJ1450">
        <f>IFERROR(VLOOKUP($B1450,[4]库存报告使用数据!$A$1:$B$65536,2,0),0)</f>
        <v>0</v>
      </c>
      <c r="AK1450">
        <f>IFERROR(VLOOKUP($B1450,[4]库存报告使用数据!$A$1:$C$65536,3,0),)</f>
        <v>0</v>
      </c>
      <c r="AL1450">
        <f>IFERROR(VLOOKUP($B1450,[4]库存报告使用数据!$A$1:$D$65536,4,0),)</f>
        <v>0</v>
      </c>
      <c r="AM1450">
        <f>IFERROR(VLOOKUP($B1450,[4]库存报告使用数据!$A$1:$E$65536,5,0),)</f>
        <v>0</v>
      </c>
      <c r="AN1450" s="20" t="str">
        <f t="shared" si="384"/>
        <v/>
      </c>
      <c r="AO1450" s="20" t="str">
        <f t="shared" si="385"/>
        <v/>
      </c>
      <c r="AP1450" s="20" t="str">
        <f t="shared" si="386"/>
        <v/>
      </c>
      <c r="AQ1450" s="20" t="str">
        <f t="shared" si="387"/>
        <v/>
      </c>
      <c r="AR1450" s="32">
        <f t="shared" si="388"/>
        <v>0</v>
      </c>
      <c r="AS1450" s="32">
        <f t="shared" si="389"/>
        <v>0</v>
      </c>
      <c r="AT1450" s="32">
        <f t="shared" si="390"/>
        <v>0</v>
      </c>
      <c r="AU1450" s="28" t="str">
        <f t="shared" si="391"/>
        <v>库存为0</v>
      </c>
      <c r="AV1450" s="34" t="str">
        <f>IFERROR(时间!$B$4+AU1450,"上周无销量")</f>
        <v>上周无销量</v>
      </c>
    </row>
    <row r="1451" spans="1:48">
      <c r="A1451" s="18" t="s">
        <v>1496</v>
      </c>
      <c r="B1451" t="str">
        <f>VLOOKUP(A1451,'[1]sku-asin（子）'!$A:$B,2,0)</f>
        <v>B01M013099</v>
      </c>
      <c r="C1451" t="str">
        <f>VLOOKUP(A1451,'[1]子sku-父sku'!$A:$B,2,0)</f>
        <v>XZ-BS-013</v>
      </c>
      <c r="D1451" s="28">
        <f>IFERROR(VLOOKUP(A1451,[2]库存报告使用数据处理!$A:$C,3,0),0)</f>
        <v>0</v>
      </c>
      <c r="E1451" s="28">
        <f>IFERROR(VLOOKUP(A1451,[2]库存报告使用数据处理!$A:$D,4,0),0)</f>
        <v>0</v>
      </c>
      <c r="F1451" s="28">
        <f>IFERROR(VLOOKUP(A1451,[2]库存报告使用数据处理!$A:$E,5,0),0)</f>
        <v>0</v>
      </c>
      <c r="G1451" s="28">
        <f>IFERROR(VLOOKUP(A1451,[2]库存报告使用数据处理!$A:$F,6,0),0)</f>
        <v>2</v>
      </c>
      <c r="H1451" s="29">
        <f>IFERROR(VLOOKUP(A1451,[2]库存报告使用数据处理!$A:$G,7,0),0)</f>
        <v>12.99</v>
      </c>
      <c r="I1451">
        <f>IFERROR(VLOOKUP(A1451,[5]数据处理!$A:$B,2,0),0)</f>
        <v>0</v>
      </c>
      <c r="J1451" s="30">
        <f>IFERROR(VLOOKUP(A1451,[5]数据处理!$A:$D,4,0),0)</f>
        <v>0</v>
      </c>
      <c r="K1451" s="30">
        <f>IFERROR(VLOOKUP(A1451,[5]数据处理!$A:$E,5,0),0)</f>
        <v>0</v>
      </c>
      <c r="L1451" s="30">
        <f>IFERROR(VLOOKUP(A1451,[5]数据处理!$A:$G,7,0),0)</f>
        <v>0</v>
      </c>
      <c r="M1451">
        <f t="shared" si="375"/>
        <v>0</v>
      </c>
      <c r="N1451">
        <f>IFERROR(VLOOKUP(A1451,[5]数据处理!$A:$C,3,0),0)</f>
        <v>0</v>
      </c>
      <c r="O1451">
        <f>IFERROR(VLOOKUP($A1451,[5]数据处理!$A:$N,14,0),0)</f>
        <v>0</v>
      </c>
      <c r="P1451">
        <f>IFERROR(VLOOKUP($A1451,[3]库存报告使用数据!$A$1:$B$65536,2,0),"")</f>
        <v>0</v>
      </c>
      <c r="Q1451">
        <f>IFERROR(VLOOKUP($A1451,[3]库存报告使用数据!$A$1:$E$65536,5,0),"")</f>
        <v>0</v>
      </c>
      <c r="R1451">
        <f>IFERROR(VLOOKUP($A1451,[3]库存报告使用数据!$A$1:$H$65536,8,0),"")</f>
        <v>0</v>
      </c>
      <c r="S1451">
        <f>IFERROR(VLOOKUP($A1451,[3]库存报告使用数据!$A$1:$K$65536,11,0),"")</f>
        <v>1820</v>
      </c>
      <c r="T1451">
        <f>IFERROR(VLOOKUP($A1451,[3]库存报告使用数据!$A$1:$C$65536,3,0),"")</f>
        <v>0</v>
      </c>
      <c r="U1451">
        <f>IFERROR(VLOOKUP($A1451,[3]库存报告使用数据!$A$1:$F$65536,6,0),"")</f>
        <v>0</v>
      </c>
      <c r="V1451">
        <f>IFERROR(VLOOKUP($A1451,[3]库存报告使用数据!$A$1:$I$65536,9,0),"")</f>
        <v>0</v>
      </c>
      <c r="W1451">
        <f>IFERROR(VLOOKUP($A1451,[3]库存报告使用数据!$A$1:$L$65536,12,0),"")</f>
        <v>10</v>
      </c>
      <c r="X1451" s="20" t="str">
        <f t="shared" si="376"/>
        <v/>
      </c>
      <c r="Y1451" s="20" t="str">
        <f t="shared" si="377"/>
        <v/>
      </c>
      <c r="Z1451" s="20" t="str">
        <f t="shared" si="378"/>
        <v/>
      </c>
      <c r="AA1451" s="20">
        <f t="shared" si="379"/>
        <v>0.00549450549450549</v>
      </c>
      <c r="AB1451">
        <f>IFERROR(VLOOKUP($A1451,[3]库存报告使用数据!$A$1:$D$65536,4,0),"")</f>
        <v>0</v>
      </c>
      <c r="AC1451">
        <f>IFERROR(VLOOKUP($A1451,[3]库存报告使用数据!$A$1:$G$65536,7,0),"")</f>
        <v>0</v>
      </c>
      <c r="AD1451">
        <f>IFERROR(VLOOKUP($A1451,[3]库存报告使用数据!$A$1:$J$65536,10,0),"")</f>
        <v>0</v>
      </c>
      <c r="AE1451">
        <f>IFERROR(VLOOKUP($A1451,[3]库存报告使用数据!$A$1:$M$65536,13,0),"")</f>
        <v>2.84</v>
      </c>
      <c r="AF1451" s="20" t="str">
        <f t="shared" si="380"/>
        <v/>
      </c>
      <c r="AG1451" s="20" t="str">
        <f t="shared" si="381"/>
        <v/>
      </c>
      <c r="AH1451" s="20" t="str">
        <f t="shared" si="382"/>
        <v/>
      </c>
      <c r="AI1451" s="20">
        <f t="shared" si="383"/>
        <v>0.109314857582756</v>
      </c>
      <c r="AJ1451">
        <f>IFERROR(VLOOKUP($B1451,[4]库存报告使用数据!$A$1:$B$65536,2,0),0)</f>
        <v>0</v>
      </c>
      <c r="AK1451">
        <f>IFERROR(VLOOKUP($B1451,[4]库存报告使用数据!$A$1:$C$65536,3,0),)</f>
        <v>0</v>
      </c>
      <c r="AL1451">
        <f>IFERROR(VLOOKUP($B1451,[4]库存报告使用数据!$A$1:$D$65536,4,0),)</f>
        <v>0</v>
      </c>
      <c r="AM1451">
        <f>IFERROR(VLOOKUP($B1451,[4]库存报告使用数据!$A$1:$E$65536,5,0),)</f>
        <v>8</v>
      </c>
      <c r="AN1451" s="20" t="str">
        <f t="shared" si="384"/>
        <v/>
      </c>
      <c r="AO1451" s="20" t="str">
        <f t="shared" si="385"/>
        <v/>
      </c>
      <c r="AP1451" s="20" t="str">
        <f t="shared" si="386"/>
        <v/>
      </c>
      <c r="AQ1451" s="20">
        <f t="shared" si="387"/>
        <v>0.25</v>
      </c>
      <c r="AR1451" s="32">
        <f t="shared" si="388"/>
        <v>0</v>
      </c>
      <c r="AS1451" s="32">
        <f t="shared" si="389"/>
        <v>0</v>
      </c>
      <c r="AT1451" s="32">
        <f t="shared" si="390"/>
        <v>0</v>
      </c>
      <c r="AU1451" s="28" t="str">
        <f t="shared" si="391"/>
        <v>库存为0</v>
      </c>
      <c r="AV1451" s="34" t="str">
        <f>IFERROR(时间!$B$4+AU1451,"上周无销量")</f>
        <v>上周无销量</v>
      </c>
    </row>
    <row r="1452" spans="1:48">
      <c r="A1452" s="18" t="s">
        <v>1497</v>
      </c>
      <c r="B1452" t="str">
        <f>VLOOKUP(A1452,'[1]sku-asin（子）'!$A:$B,2,0)</f>
        <v>B01LX3HM92</v>
      </c>
      <c r="C1452" t="str">
        <f>VLOOKUP(A1452,'[1]子sku-父sku'!$A:$B,2,0)</f>
        <v>XZ-BS-013</v>
      </c>
      <c r="D1452" s="28">
        <f>IFERROR(VLOOKUP(A1452,[2]库存报告使用数据处理!$A:$C,3,0),0)</f>
        <v>0</v>
      </c>
      <c r="E1452" s="28">
        <f>IFERROR(VLOOKUP(A1452,[2]库存报告使用数据处理!$A:$D,4,0),0)</f>
        <v>0</v>
      </c>
      <c r="F1452" s="28">
        <f>IFERROR(VLOOKUP(A1452,[2]库存报告使用数据处理!$A:$E,5,0),0)</f>
        <v>1</v>
      </c>
      <c r="G1452" s="28">
        <f>IFERROR(VLOOKUP(A1452,[2]库存报告使用数据处理!$A:$F,6,0),0)</f>
        <v>0</v>
      </c>
      <c r="H1452" s="29">
        <f>IFERROR(VLOOKUP(A1452,[2]库存报告使用数据处理!$A:$G,7,0),0)</f>
        <v>9.99</v>
      </c>
      <c r="I1452">
        <f>IFERROR(VLOOKUP(A1452,[5]数据处理!$A:$B,2,0),0)</f>
        <v>1</v>
      </c>
      <c r="J1452" s="30">
        <f>IFERROR(VLOOKUP(A1452,[5]数据处理!$A:$D,4,0),0)</f>
        <v>0</v>
      </c>
      <c r="K1452" s="30">
        <f>IFERROR(VLOOKUP(A1452,[5]数据处理!$A:$E,5,0),0)</f>
        <v>0</v>
      </c>
      <c r="L1452" s="30">
        <f>IFERROR(VLOOKUP(A1452,[5]数据处理!$A:$G,7,0),0)</f>
        <v>0</v>
      </c>
      <c r="M1452">
        <f t="shared" si="375"/>
        <v>1</v>
      </c>
      <c r="N1452">
        <f>IFERROR(VLOOKUP(A1452,[5]数据处理!$A:$C,3,0),0)</f>
        <v>0</v>
      </c>
      <c r="O1452">
        <f>IFERROR(VLOOKUP($A1452,[5]数据处理!$A:$N,14,0),0)</f>
        <v>0</v>
      </c>
      <c r="P1452">
        <f>IFERROR(VLOOKUP($A1452,[3]库存报告使用数据!$A$1:$B$65536,2,0),"")</f>
        <v>8364</v>
      </c>
      <c r="Q1452">
        <f>IFERROR(VLOOKUP($A1452,[3]库存报告使用数据!$A$1:$E$65536,5,0),"")</f>
        <v>3933</v>
      </c>
      <c r="R1452">
        <f>IFERROR(VLOOKUP($A1452,[3]库存报告使用数据!$A$1:$H$65536,8,0),"")</f>
        <v>1297</v>
      </c>
      <c r="S1452">
        <f>IFERROR(VLOOKUP($A1452,[3]库存报告使用数据!$A$1:$K$65536,11,0),"")</f>
        <v>1802</v>
      </c>
      <c r="T1452">
        <f>IFERROR(VLOOKUP($A1452,[3]库存报告使用数据!$A$1:$C$65536,3,0),"")</f>
        <v>11</v>
      </c>
      <c r="U1452">
        <f>IFERROR(VLOOKUP($A1452,[3]库存报告使用数据!$A$1:$F$65536,6,0),"")</f>
        <v>5</v>
      </c>
      <c r="V1452">
        <f>IFERROR(VLOOKUP($A1452,[3]库存报告使用数据!$A$1:$I$65536,9,0),"")</f>
        <v>2</v>
      </c>
      <c r="W1452">
        <f>IFERROR(VLOOKUP($A1452,[3]库存报告使用数据!$A$1:$L$65536,12,0),"")</f>
        <v>7</v>
      </c>
      <c r="X1452" s="20">
        <f t="shared" si="376"/>
        <v>0.00131516021042563</v>
      </c>
      <c r="Y1452" s="20">
        <f t="shared" si="377"/>
        <v>0.00127129417747267</v>
      </c>
      <c r="Z1452" s="20">
        <f t="shared" si="378"/>
        <v>0.0015420200462606</v>
      </c>
      <c r="AA1452" s="20">
        <f t="shared" si="379"/>
        <v>0.00388457269700333</v>
      </c>
      <c r="AB1452">
        <f>IFERROR(VLOOKUP($A1452,[3]库存报告使用数据!$A$1:$D$65536,4,0),"")</f>
        <v>1.94</v>
      </c>
      <c r="AC1452">
        <f>IFERROR(VLOOKUP($A1452,[3]库存报告使用数据!$A$1:$G$65536,7,0),"")</f>
        <v>0.88</v>
      </c>
      <c r="AD1452">
        <f>IFERROR(VLOOKUP($A1452,[3]库存报告使用数据!$A$1:$J$65536,10,0),"")</f>
        <v>0.53</v>
      </c>
      <c r="AE1452">
        <f>IFERROR(VLOOKUP($A1452,[3]库存报告使用数据!$A$1:$M$65536,13,0),"")</f>
        <v>1.39</v>
      </c>
      <c r="AF1452" s="20" t="str">
        <f t="shared" si="380"/>
        <v>无销售广告费为1.94</v>
      </c>
      <c r="AG1452" s="20" t="str">
        <f t="shared" si="381"/>
        <v>无销售广告费为0.88</v>
      </c>
      <c r="AH1452" s="20">
        <f t="shared" si="382"/>
        <v>0.0530530530530531</v>
      </c>
      <c r="AI1452" s="20" t="str">
        <f t="shared" si="383"/>
        <v>无销售广告费为1.39</v>
      </c>
      <c r="AJ1452">
        <f>IFERROR(VLOOKUP($B1452,[4]库存报告使用数据!$A$1:$B$65536,2,0),0)</f>
        <v>12</v>
      </c>
      <c r="AK1452">
        <f>IFERROR(VLOOKUP($B1452,[4]库存报告使用数据!$A$1:$C$65536,3,0),)</f>
        <v>13</v>
      </c>
      <c r="AL1452">
        <f>IFERROR(VLOOKUP($B1452,[4]库存报告使用数据!$A$1:$D$65536,4,0),)</f>
        <v>6</v>
      </c>
      <c r="AM1452">
        <f>IFERROR(VLOOKUP($B1452,[4]库存报告使用数据!$A$1:$E$65536,5,0),)</f>
        <v>11</v>
      </c>
      <c r="AN1452" s="20">
        <f t="shared" si="384"/>
        <v>0</v>
      </c>
      <c r="AO1452" s="20">
        <f t="shared" si="385"/>
        <v>0</v>
      </c>
      <c r="AP1452" s="20">
        <f t="shared" si="386"/>
        <v>0.166666666666667</v>
      </c>
      <c r="AQ1452" s="20">
        <f t="shared" si="387"/>
        <v>0</v>
      </c>
      <c r="AR1452" s="32">
        <f t="shared" si="388"/>
        <v>0</v>
      </c>
      <c r="AS1452" s="32">
        <f t="shared" si="389"/>
        <v>0</v>
      </c>
      <c r="AT1452" s="32">
        <f t="shared" si="390"/>
        <v>1</v>
      </c>
      <c r="AU1452" s="28" t="str">
        <f t="shared" si="391"/>
        <v>库存为1</v>
      </c>
      <c r="AV1452" s="34" t="str">
        <f>IFERROR(时间!$B$4+AU1452,"上周无销量")</f>
        <v>上周无销量</v>
      </c>
    </row>
    <row r="1453" spans="1:48">
      <c r="A1453" s="18" t="s">
        <v>1498</v>
      </c>
      <c r="B1453" t="str">
        <f>VLOOKUP(A1453,'[1]sku-asin（子）'!$A:$B,2,0)</f>
        <v>B01LZBG4B7</v>
      </c>
      <c r="C1453" t="str">
        <f>VLOOKUP(A1453,'[1]子sku-父sku'!$A:$B,2,0)</f>
        <v>XZ-BS-013</v>
      </c>
      <c r="D1453" s="28">
        <f>IFERROR(VLOOKUP(A1453,[2]库存报告使用数据处理!$A:$C,3,0),0)</f>
        <v>0</v>
      </c>
      <c r="E1453" s="28">
        <f>IFERROR(VLOOKUP(A1453,[2]库存报告使用数据处理!$A:$D,4,0),0)</f>
        <v>0</v>
      </c>
      <c r="F1453" s="28">
        <f>IFERROR(VLOOKUP(A1453,[2]库存报告使用数据处理!$A:$E,5,0),0)</f>
        <v>0</v>
      </c>
      <c r="G1453" s="28">
        <f>IFERROR(VLOOKUP(A1453,[2]库存报告使用数据处理!$A:$F,6,0),0)</f>
        <v>0</v>
      </c>
      <c r="H1453" s="29">
        <f>IFERROR(VLOOKUP(A1453,[2]库存报告使用数据处理!$A:$G,7,0),0)</f>
        <v>0</v>
      </c>
      <c r="I1453">
        <f>IFERROR(VLOOKUP(A1453,[5]数据处理!$A:$B,2,0),0)</f>
        <v>0</v>
      </c>
      <c r="J1453" s="30">
        <f>IFERROR(VLOOKUP(A1453,[5]数据处理!$A:$D,4,0),0)</f>
        <v>0</v>
      </c>
      <c r="K1453" s="30">
        <f>IFERROR(VLOOKUP(A1453,[5]数据处理!$A:$E,5,0),0)</f>
        <v>0</v>
      </c>
      <c r="L1453" s="30">
        <f>IFERROR(VLOOKUP(A1453,[5]数据处理!$A:$G,7,0),0)</f>
        <v>0</v>
      </c>
      <c r="M1453">
        <f t="shared" si="375"/>
        <v>0</v>
      </c>
      <c r="N1453">
        <f>IFERROR(VLOOKUP(A1453,[5]数据处理!$A:$C,3,0),0)</f>
        <v>0</v>
      </c>
      <c r="O1453">
        <f>IFERROR(VLOOKUP($A1453,[5]数据处理!$A:$N,14,0),0)</f>
        <v>0</v>
      </c>
      <c r="P1453" t="str">
        <f>IFERROR(VLOOKUP($A1453,[3]库存报告使用数据!$A$1:$B$65536,2,0),"")</f>
        <v/>
      </c>
      <c r="Q1453" t="str">
        <f>IFERROR(VLOOKUP($A1453,[3]库存报告使用数据!$A$1:$E$65536,5,0),"")</f>
        <v/>
      </c>
      <c r="R1453" t="str">
        <f>IFERROR(VLOOKUP($A1453,[3]库存报告使用数据!$A$1:$H$65536,8,0),"")</f>
        <v/>
      </c>
      <c r="S1453" t="str">
        <f>IFERROR(VLOOKUP($A1453,[3]库存报告使用数据!$A$1:$K$65536,11,0),"")</f>
        <v/>
      </c>
      <c r="T1453" t="str">
        <f>IFERROR(VLOOKUP($A1453,[3]库存报告使用数据!$A$1:$C$65536,3,0),"")</f>
        <v/>
      </c>
      <c r="U1453" t="str">
        <f>IFERROR(VLOOKUP($A1453,[3]库存报告使用数据!$A$1:$F$65536,6,0),"")</f>
        <v/>
      </c>
      <c r="V1453" t="str">
        <f>IFERROR(VLOOKUP($A1453,[3]库存报告使用数据!$A$1:$I$65536,9,0),"")</f>
        <v/>
      </c>
      <c r="W1453" t="str">
        <f>IFERROR(VLOOKUP($A1453,[3]库存报告使用数据!$A$1:$L$65536,12,0),"")</f>
        <v/>
      </c>
      <c r="X1453" s="20" t="str">
        <f t="shared" si="376"/>
        <v/>
      </c>
      <c r="Y1453" s="20" t="str">
        <f t="shared" si="377"/>
        <v/>
      </c>
      <c r="Z1453" s="20" t="str">
        <f t="shared" si="378"/>
        <v/>
      </c>
      <c r="AA1453" s="20" t="str">
        <f t="shared" si="379"/>
        <v/>
      </c>
      <c r="AB1453" t="str">
        <f>IFERROR(VLOOKUP($A1453,[3]库存报告使用数据!$A$1:$D$65536,4,0),"")</f>
        <v/>
      </c>
      <c r="AC1453" t="str">
        <f>IFERROR(VLOOKUP($A1453,[3]库存报告使用数据!$A$1:$G$65536,7,0),"")</f>
        <v/>
      </c>
      <c r="AD1453" t="str">
        <f>IFERROR(VLOOKUP($A1453,[3]库存报告使用数据!$A$1:$J$65536,10,0),"")</f>
        <v/>
      </c>
      <c r="AE1453" t="str">
        <f>IFERROR(VLOOKUP($A1453,[3]库存报告使用数据!$A$1:$M$65536,13,0),"")</f>
        <v/>
      </c>
      <c r="AF1453" s="20" t="str">
        <f t="shared" si="380"/>
        <v/>
      </c>
      <c r="AG1453" s="20" t="str">
        <f t="shared" si="381"/>
        <v/>
      </c>
      <c r="AH1453" s="20" t="str">
        <f t="shared" si="382"/>
        <v/>
      </c>
      <c r="AI1453" s="20" t="str">
        <f t="shared" si="383"/>
        <v/>
      </c>
      <c r="AJ1453">
        <f>IFERROR(VLOOKUP($B1453,[4]库存报告使用数据!$A$1:$B$65536,2,0),0)</f>
        <v>0</v>
      </c>
      <c r="AK1453">
        <f>IFERROR(VLOOKUP($B1453,[4]库存报告使用数据!$A$1:$C$65536,3,0),)</f>
        <v>0</v>
      </c>
      <c r="AL1453">
        <f>IFERROR(VLOOKUP($B1453,[4]库存报告使用数据!$A$1:$D$65536,4,0),)</f>
        <v>0</v>
      </c>
      <c r="AM1453">
        <f>IFERROR(VLOOKUP($B1453,[4]库存报告使用数据!$A$1:$E$65536,5,0),)</f>
        <v>0</v>
      </c>
      <c r="AN1453" s="20" t="str">
        <f t="shared" si="384"/>
        <v/>
      </c>
      <c r="AO1453" s="20" t="str">
        <f t="shared" si="385"/>
        <v/>
      </c>
      <c r="AP1453" s="20" t="str">
        <f t="shared" si="386"/>
        <v/>
      </c>
      <c r="AQ1453" s="20" t="str">
        <f t="shared" si="387"/>
        <v/>
      </c>
      <c r="AR1453" s="32">
        <f t="shared" si="388"/>
        <v>0</v>
      </c>
      <c r="AS1453" s="32">
        <f t="shared" si="389"/>
        <v>0</v>
      </c>
      <c r="AT1453" s="32">
        <f t="shared" si="390"/>
        <v>0</v>
      </c>
      <c r="AU1453" s="28" t="str">
        <f t="shared" si="391"/>
        <v>库存为0</v>
      </c>
      <c r="AV1453" s="34" t="str">
        <f>IFERROR(时间!$B$4+AU1453,"上周无销量")</f>
        <v>上周无销量</v>
      </c>
    </row>
    <row r="1454" spans="1:48">
      <c r="A1454" s="18" t="s">
        <v>1499</v>
      </c>
      <c r="B1454" t="str">
        <f>VLOOKUP(A1454,'[1]sku-asin（子）'!$A:$B,2,0)</f>
        <v>B01LWPSOUT</v>
      </c>
      <c r="C1454" t="str">
        <f>VLOOKUP(A1454,'[1]子sku-父sku'!$A:$B,2,0)</f>
        <v>XZ-BS-013</v>
      </c>
      <c r="D1454" s="28">
        <f>IFERROR(VLOOKUP(A1454,[2]库存报告使用数据处理!$A:$C,3,0),0)</f>
        <v>0</v>
      </c>
      <c r="E1454" s="28">
        <f>IFERROR(VLOOKUP(A1454,[2]库存报告使用数据处理!$A:$D,4,0),0)</f>
        <v>0</v>
      </c>
      <c r="F1454" s="28">
        <f>IFERROR(VLOOKUP(A1454,[2]库存报告使用数据处理!$A:$E,5,0),0)</f>
        <v>0</v>
      </c>
      <c r="G1454" s="28">
        <f>IFERROR(VLOOKUP(A1454,[2]库存报告使用数据处理!$A:$F,6,0),0)</f>
        <v>0</v>
      </c>
      <c r="H1454" s="29">
        <f>IFERROR(VLOOKUP(A1454,[2]库存报告使用数据处理!$A:$G,7,0),0)</f>
        <v>0</v>
      </c>
      <c r="I1454">
        <f>IFERROR(VLOOKUP(A1454,[5]数据处理!$A:$B,2,0),0)</f>
        <v>0</v>
      </c>
      <c r="J1454" s="30">
        <f>IFERROR(VLOOKUP(A1454,[5]数据处理!$A:$D,4,0),0)</f>
        <v>0</v>
      </c>
      <c r="K1454" s="30">
        <f>IFERROR(VLOOKUP(A1454,[5]数据处理!$A:$E,5,0),0)</f>
        <v>0</v>
      </c>
      <c r="L1454" s="30">
        <f>IFERROR(VLOOKUP(A1454,[5]数据处理!$A:$G,7,0),0)</f>
        <v>0</v>
      </c>
      <c r="M1454">
        <f t="shared" si="375"/>
        <v>0</v>
      </c>
      <c r="N1454">
        <f>IFERROR(VLOOKUP(A1454,[5]数据处理!$A:$C,3,0),0)</f>
        <v>0</v>
      </c>
      <c r="O1454">
        <f>IFERROR(VLOOKUP($A1454,[5]数据处理!$A:$N,14,0),0)</f>
        <v>0</v>
      </c>
      <c r="P1454" t="str">
        <f>IFERROR(VLOOKUP($A1454,[3]库存报告使用数据!$A$1:$B$65536,2,0),"")</f>
        <v/>
      </c>
      <c r="Q1454" t="str">
        <f>IFERROR(VLOOKUP($A1454,[3]库存报告使用数据!$A$1:$E$65536,5,0),"")</f>
        <v/>
      </c>
      <c r="R1454" t="str">
        <f>IFERROR(VLOOKUP($A1454,[3]库存报告使用数据!$A$1:$H$65536,8,0),"")</f>
        <v/>
      </c>
      <c r="S1454" t="str">
        <f>IFERROR(VLOOKUP($A1454,[3]库存报告使用数据!$A$1:$K$65536,11,0),"")</f>
        <v/>
      </c>
      <c r="T1454" t="str">
        <f>IFERROR(VLOOKUP($A1454,[3]库存报告使用数据!$A$1:$C$65536,3,0),"")</f>
        <v/>
      </c>
      <c r="U1454" t="str">
        <f>IFERROR(VLOOKUP($A1454,[3]库存报告使用数据!$A$1:$F$65536,6,0),"")</f>
        <v/>
      </c>
      <c r="V1454" t="str">
        <f>IFERROR(VLOOKUP($A1454,[3]库存报告使用数据!$A$1:$I$65536,9,0),"")</f>
        <v/>
      </c>
      <c r="W1454" t="str">
        <f>IFERROR(VLOOKUP($A1454,[3]库存报告使用数据!$A$1:$L$65536,12,0),"")</f>
        <v/>
      </c>
      <c r="X1454" s="20" t="str">
        <f t="shared" si="376"/>
        <v/>
      </c>
      <c r="Y1454" s="20" t="str">
        <f t="shared" si="377"/>
        <v/>
      </c>
      <c r="Z1454" s="20" t="str">
        <f t="shared" si="378"/>
        <v/>
      </c>
      <c r="AA1454" s="20" t="str">
        <f t="shared" si="379"/>
        <v/>
      </c>
      <c r="AB1454" t="str">
        <f>IFERROR(VLOOKUP($A1454,[3]库存报告使用数据!$A$1:$D$65536,4,0),"")</f>
        <v/>
      </c>
      <c r="AC1454" t="str">
        <f>IFERROR(VLOOKUP($A1454,[3]库存报告使用数据!$A$1:$G$65536,7,0),"")</f>
        <v/>
      </c>
      <c r="AD1454" t="str">
        <f>IFERROR(VLOOKUP($A1454,[3]库存报告使用数据!$A$1:$J$65536,10,0),"")</f>
        <v/>
      </c>
      <c r="AE1454" t="str">
        <f>IFERROR(VLOOKUP($A1454,[3]库存报告使用数据!$A$1:$M$65536,13,0),"")</f>
        <v/>
      </c>
      <c r="AF1454" s="20" t="str">
        <f t="shared" si="380"/>
        <v/>
      </c>
      <c r="AG1454" s="20" t="str">
        <f t="shared" si="381"/>
        <v/>
      </c>
      <c r="AH1454" s="20" t="str">
        <f t="shared" si="382"/>
        <v/>
      </c>
      <c r="AI1454" s="20" t="str">
        <f t="shared" si="383"/>
        <v/>
      </c>
      <c r="AJ1454">
        <f>IFERROR(VLOOKUP($B1454,[4]库存报告使用数据!$A$1:$B$65536,2,0),0)</f>
        <v>0</v>
      </c>
      <c r="AK1454">
        <f>IFERROR(VLOOKUP($B1454,[4]库存报告使用数据!$A$1:$C$65536,3,0),)</f>
        <v>0</v>
      </c>
      <c r="AL1454">
        <f>IFERROR(VLOOKUP($B1454,[4]库存报告使用数据!$A$1:$D$65536,4,0),)</f>
        <v>0</v>
      </c>
      <c r="AM1454">
        <f>IFERROR(VLOOKUP($B1454,[4]库存报告使用数据!$A$1:$E$65536,5,0),)</f>
        <v>0</v>
      </c>
      <c r="AN1454" s="20" t="str">
        <f t="shared" si="384"/>
        <v/>
      </c>
      <c r="AO1454" s="20" t="str">
        <f t="shared" si="385"/>
        <v/>
      </c>
      <c r="AP1454" s="20" t="str">
        <f t="shared" si="386"/>
        <v/>
      </c>
      <c r="AQ1454" s="20" t="str">
        <f t="shared" si="387"/>
        <v/>
      </c>
      <c r="AR1454" s="32">
        <f t="shared" si="388"/>
        <v>0</v>
      </c>
      <c r="AS1454" s="32">
        <f t="shared" si="389"/>
        <v>0</v>
      </c>
      <c r="AT1454" s="32">
        <f t="shared" si="390"/>
        <v>0</v>
      </c>
      <c r="AU1454" s="28" t="str">
        <f t="shared" si="391"/>
        <v>库存为0</v>
      </c>
      <c r="AV1454" s="34" t="str">
        <f>IFERROR(时间!$B$4+AU1454,"上周无销量")</f>
        <v>上周无销量</v>
      </c>
    </row>
    <row r="1455" spans="1:48">
      <c r="A1455" s="18" t="s">
        <v>1500</v>
      </c>
      <c r="B1455" t="str">
        <f>VLOOKUP(A1455,'[1]sku-asin（子）'!$A:$B,2,0)</f>
        <v>B01M4QQA9K</v>
      </c>
      <c r="C1455" t="str">
        <f>VLOOKUP(A1455,'[1]子sku-父sku'!$A:$B,2,0)</f>
        <v>XZ-BS-013</v>
      </c>
      <c r="D1455" s="28">
        <f>IFERROR(VLOOKUP(A1455,[2]库存报告使用数据处理!$A:$C,3,0),0)</f>
        <v>0</v>
      </c>
      <c r="E1455" s="28">
        <f>IFERROR(VLOOKUP(A1455,[2]库存报告使用数据处理!$A:$D,4,0),0)</f>
        <v>0</v>
      </c>
      <c r="F1455" s="28">
        <f>IFERROR(VLOOKUP(A1455,[2]库存报告使用数据处理!$A:$E,5,0),0)</f>
        <v>0</v>
      </c>
      <c r="G1455" s="28">
        <f>IFERROR(VLOOKUP(A1455,[2]库存报告使用数据处理!$A:$F,6,0),0)</f>
        <v>0</v>
      </c>
      <c r="H1455" s="29">
        <f>IFERROR(VLOOKUP(A1455,[2]库存报告使用数据处理!$A:$G,7,0),0)</f>
        <v>0</v>
      </c>
      <c r="I1455">
        <f>IFERROR(VLOOKUP(A1455,[5]数据处理!$A:$B,2,0),0)</f>
        <v>7</v>
      </c>
      <c r="J1455" s="30">
        <f>IFERROR(VLOOKUP(A1455,[5]数据处理!$A:$D,4,0),0)</f>
        <v>0</v>
      </c>
      <c r="K1455" s="30">
        <f>IFERROR(VLOOKUP(A1455,[5]数据处理!$A:$E,5,0),0)</f>
        <v>0</v>
      </c>
      <c r="L1455" s="30">
        <f>IFERROR(VLOOKUP(A1455,[5]数据处理!$A:$G,7,0),0)</f>
        <v>0</v>
      </c>
      <c r="M1455">
        <f t="shared" si="375"/>
        <v>7</v>
      </c>
      <c r="N1455">
        <f>IFERROR(VLOOKUP(A1455,[5]数据处理!$A:$C,3,0),0)</f>
        <v>0</v>
      </c>
      <c r="O1455">
        <f>IFERROR(VLOOKUP($A1455,[5]数据处理!$A:$N,14,0),0)</f>
        <v>0</v>
      </c>
      <c r="P1455">
        <f>IFERROR(VLOOKUP($A1455,[3]库存报告使用数据!$A$1:$B$65536,2,0),"")</f>
        <v>27051</v>
      </c>
      <c r="Q1455">
        <f>IFERROR(VLOOKUP($A1455,[3]库存报告使用数据!$A$1:$E$65536,5,0),"")</f>
        <v>28706</v>
      </c>
      <c r="R1455">
        <f>IFERROR(VLOOKUP($A1455,[3]库存报告使用数据!$A$1:$H$65536,8,0),"")</f>
        <v>9504</v>
      </c>
      <c r="S1455">
        <f>IFERROR(VLOOKUP($A1455,[3]库存报告使用数据!$A$1:$K$65536,11,0),"")</f>
        <v>9240</v>
      </c>
      <c r="T1455">
        <f>IFERROR(VLOOKUP($A1455,[3]库存报告使用数据!$A$1:$C$65536,3,0),"")</f>
        <v>17</v>
      </c>
      <c r="U1455">
        <f>IFERROR(VLOOKUP($A1455,[3]库存报告使用数据!$A$1:$F$65536,6,0),"")</f>
        <v>15</v>
      </c>
      <c r="V1455">
        <f>IFERROR(VLOOKUP($A1455,[3]库存报告使用数据!$A$1:$I$65536,9,0),"")</f>
        <v>25</v>
      </c>
      <c r="W1455">
        <f>IFERROR(VLOOKUP($A1455,[3]库存报告使用数据!$A$1:$L$65536,12,0),"")</f>
        <v>24</v>
      </c>
      <c r="X1455" s="20">
        <f t="shared" si="376"/>
        <v>0.000628442571439134</v>
      </c>
      <c r="Y1455" s="20">
        <f t="shared" si="377"/>
        <v>0.000522538842053926</v>
      </c>
      <c r="Z1455" s="20">
        <f t="shared" si="378"/>
        <v>0.00263047138047138</v>
      </c>
      <c r="AA1455" s="20">
        <f t="shared" si="379"/>
        <v>0.0025974025974026</v>
      </c>
      <c r="AB1455">
        <f>IFERROR(VLOOKUP($A1455,[3]库存报告使用数据!$A$1:$D$65536,4,0),"")</f>
        <v>3.14625</v>
      </c>
      <c r="AC1455">
        <f>IFERROR(VLOOKUP($A1455,[3]库存报告使用数据!$A$1:$G$65536,7,0),"")</f>
        <v>2.64</v>
      </c>
      <c r="AD1455">
        <f>IFERROR(VLOOKUP($A1455,[3]库存报告使用数据!$A$1:$J$65536,10,0),"")</f>
        <v>2.2</v>
      </c>
      <c r="AE1455">
        <f>IFERROR(VLOOKUP($A1455,[3]库存报告使用数据!$A$1:$M$65536,13,0),"")</f>
        <v>1.88</v>
      </c>
      <c r="AF1455" s="20" t="str">
        <f t="shared" si="380"/>
        <v>无销售广告费为3.14625</v>
      </c>
      <c r="AG1455" s="20" t="str">
        <f t="shared" si="381"/>
        <v>无销售广告费为2.64</v>
      </c>
      <c r="AH1455" s="20" t="str">
        <f t="shared" si="382"/>
        <v>无销售广告费为2.2</v>
      </c>
      <c r="AI1455" s="20" t="str">
        <f t="shared" si="383"/>
        <v>无销售广告费为1.88</v>
      </c>
      <c r="AJ1455">
        <f>IFERROR(VLOOKUP($B1455,[4]库存报告使用数据!$A$1:$B$65536,2,0),0)</f>
        <v>8</v>
      </c>
      <c r="AK1455">
        <f>IFERROR(VLOOKUP($B1455,[4]库存报告使用数据!$A$1:$C$65536,3,0),)</f>
        <v>21</v>
      </c>
      <c r="AL1455">
        <f>IFERROR(VLOOKUP($B1455,[4]库存报告使用数据!$A$1:$D$65536,4,0),)</f>
        <v>8</v>
      </c>
      <c r="AM1455">
        <f>IFERROR(VLOOKUP($B1455,[4]库存报告使用数据!$A$1:$E$65536,5,0),)</f>
        <v>34</v>
      </c>
      <c r="AN1455" s="20">
        <f t="shared" si="384"/>
        <v>0</v>
      </c>
      <c r="AO1455" s="20">
        <f t="shared" si="385"/>
        <v>0</v>
      </c>
      <c r="AP1455" s="20">
        <f t="shared" si="386"/>
        <v>0</v>
      </c>
      <c r="AQ1455" s="20">
        <f t="shared" si="387"/>
        <v>0</v>
      </c>
      <c r="AR1455" s="32">
        <f t="shared" si="388"/>
        <v>0</v>
      </c>
      <c r="AS1455" s="32">
        <f t="shared" si="389"/>
        <v>0</v>
      </c>
      <c r="AT1455" s="32">
        <f t="shared" si="390"/>
        <v>7</v>
      </c>
      <c r="AU1455" s="28" t="str">
        <f t="shared" si="391"/>
        <v>库存为7</v>
      </c>
      <c r="AV1455" s="34" t="str">
        <f>IFERROR(时间!$B$4+AU1455,"上周无销量")</f>
        <v>上周无销量</v>
      </c>
    </row>
    <row r="1456" spans="1:48">
      <c r="A1456" s="18" t="s">
        <v>1501</v>
      </c>
      <c r="B1456" t="str">
        <f>VLOOKUP(A1456,'[1]sku-asin（子）'!$A:$B,2,0)</f>
        <v>B01M0CR3GE</v>
      </c>
      <c r="C1456" t="str">
        <f>VLOOKUP(A1456,'[1]子sku-父sku'!$A:$B,2,0)</f>
        <v>XZ-BS-013</v>
      </c>
      <c r="D1456" s="28">
        <f>IFERROR(VLOOKUP(A1456,[2]库存报告使用数据处理!$A:$C,3,0),0)</f>
        <v>0</v>
      </c>
      <c r="E1456" s="28">
        <f>IFERROR(VLOOKUP(A1456,[2]库存报告使用数据处理!$A:$D,4,0),0)</f>
        <v>0</v>
      </c>
      <c r="F1456" s="28">
        <f>IFERROR(VLOOKUP(A1456,[2]库存报告使用数据处理!$A:$E,5,0),0)</f>
        <v>0</v>
      </c>
      <c r="G1456" s="28">
        <f>IFERROR(VLOOKUP(A1456,[2]库存报告使用数据处理!$A:$F,6,0),0)</f>
        <v>0</v>
      </c>
      <c r="H1456" s="29">
        <f>IFERROR(VLOOKUP(A1456,[2]库存报告使用数据处理!$A:$G,7,0),0)</f>
        <v>0</v>
      </c>
      <c r="I1456">
        <f>IFERROR(VLOOKUP(A1456,[5]数据处理!$A:$B,2,0),0)</f>
        <v>0</v>
      </c>
      <c r="J1456" s="30">
        <f>IFERROR(VLOOKUP(A1456,[5]数据处理!$A:$D,4,0),0)</f>
        <v>0</v>
      </c>
      <c r="K1456" s="30">
        <f>IFERROR(VLOOKUP(A1456,[5]数据处理!$A:$E,5,0),0)</f>
        <v>0</v>
      </c>
      <c r="L1456" s="30">
        <f>IFERROR(VLOOKUP(A1456,[5]数据处理!$A:$G,7,0),0)</f>
        <v>0</v>
      </c>
      <c r="M1456">
        <f t="shared" si="375"/>
        <v>0</v>
      </c>
      <c r="N1456">
        <f>IFERROR(VLOOKUP(A1456,[5]数据处理!$A:$C,3,0),0)</f>
        <v>0</v>
      </c>
      <c r="O1456">
        <f>IFERROR(VLOOKUP($A1456,[5]数据处理!$A:$N,14,0),0)</f>
        <v>0</v>
      </c>
      <c r="P1456" t="str">
        <f>IFERROR(VLOOKUP($A1456,[3]库存报告使用数据!$A$1:$B$65536,2,0),"")</f>
        <v/>
      </c>
      <c r="Q1456" t="str">
        <f>IFERROR(VLOOKUP($A1456,[3]库存报告使用数据!$A$1:$E$65536,5,0),"")</f>
        <v/>
      </c>
      <c r="R1456" t="str">
        <f>IFERROR(VLOOKUP($A1456,[3]库存报告使用数据!$A$1:$H$65536,8,0),"")</f>
        <v/>
      </c>
      <c r="S1456" t="str">
        <f>IFERROR(VLOOKUP($A1456,[3]库存报告使用数据!$A$1:$K$65536,11,0),"")</f>
        <v/>
      </c>
      <c r="T1456" t="str">
        <f>IFERROR(VLOOKUP($A1456,[3]库存报告使用数据!$A$1:$C$65536,3,0),"")</f>
        <v/>
      </c>
      <c r="U1456" t="str">
        <f>IFERROR(VLOOKUP($A1456,[3]库存报告使用数据!$A$1:$F$65536,6,0),"")</f>
        <v/>
      </c>
      <c r="V1456" t="str">
        <f>IFERROR(VLOOKUP($A1456,[3]库存报告使用数据!$A$1:$I$65536,9,0),"")</f>
        <v/>
      </c>
      <c r="W1456" t="str">
        <f>IFERROR(VLOOKUP($A1456,[3]库存报告使用数据!$A$1:$L$65536,12,0),"")</f>
        <v/>
      </c>
      <c r="X1456" s="20" t="str">
        <f t="shared" si="376"/>
        <v/>
      </c>
      <c r="Y1456" s="20" t="str">
        <f t="shared" si="377"/>
        <v/>
      </c>
      <c r="Z1456" s="20" t="str">
        <f t="shared" si="378"/>
        <v/>
      </c>
      <c r="AA1456" s="20" t="str">
        <f t="shared" si="379"/>
        <v/>
      </c>
      <c r="AB1456" t="str">
        <f>IFERROR(VLOOKUP($A1456,[3]库存报告使用数据!$A$1:$D$65536,4,0),"")</f>
        <v/>
      </c>
      <c r="AC1456" t="str">
        <f>IFERROR(VLOOKUP($A1456,[3]库存报告使用数据!$A$1:$G$65536,7,0),"")</f>
        <v/>
      </c>
      <c r="AD1456" t="str">
        <f>IFERROR(VLOOKUP($A1456,[3]库存报告使用数据!$A$1:$J$65536,10,0),"")</f>
        <v/>
      </c>
      <c r="AE1456" t="str">
        <f>IFERROR(VLOOKUP($A1456,[3]库存报告使用数据!$A$1:$M$65536,13,0),"")</f>
        <v/>
      </c>
      <c r="AF1456" s="20" t="str">
        <f t="shared" si="380"/>
        <v/>
      </c>
      <c r="AG1456" s="20" t="str">
        <f t="shared" si="381"/>
        <v/>
      </c>
      <c r="AH1456" s="20" t="str">
        <f t="shared" si="382"/>
        <v/>
      </c>
      <c r="AI1456" s="20" t="str">
        <f t="shared" si="383"/>
        <v/>
      </c>
      <c r="AJ1456">
        <f>IFERROR(VLOOKUP($B1456,[4]库存报告使用数据!$A$1:$B$65536,2,0),0)</f>
        <v>0</v>
      </c>
      <c r="AK1456">
        <f>IFERROR(VLOOKUP($B1456,[4]库存报告使用数据!$A$1:$C$65536,3,0),)</f>
        <v>0</v>
      </c>
      <c r="AL1456">
        <f>IFERROR(VLOOKUP($B1456,[4]库存报告使用数据!$A$1:$D$65536,4,0),)</f>
        <v>0</v>
      </c>
      <c r="AM1456">
        <f>IFERROR(VLOOKUP($B1456,[4]库存报告使用数据!$A$1:$E$65536,5,0),)</f>
        <v>0</v>
      </c>
      <c r="AN1456" s="20" t="str">
        <f t="shared" si="384"/>
        <v/>
      </c>
      <c r="AO1456" s="20" t="str">
        <f t="shared" si="385"/>
        <v/>
      </c>
      <c r="AP1456" s="20" t="str">
        <f t="shared" si="386"/>
        <v/>
      </c>
      <c r="AQ1456" s="20" t="str">
        <f t="shared" si="387"/>
        <v/>
      </c>
      <c r="AR1456" s="32">
        <f t="shared" si="388"/>
        <v>0</v>
      </c>
      <c r="AS1456" s="32">
        <f t="shared" si="389"/>
        <v>0</v>
      </c>
      <c r="AT1456" s="32">
        <f t="shared" si="390"/>
        <v>0</v>
      </c>
      <c r="AU1456" s="28" t="str">
        <f t="shared" si="391"/>
        <v>库存为0</v>
      </c>
      <c r="AV1456" s="34" t="str">
        <f>IFERROR(时间!$B$4+AU1456,"上周无销量")</f>
        <v>上周无销量</v>
      </c>
    </row>
    <row r="1457" spans="1:48">
      <c r="A1457" s="18" t="s">
        <v>1502</v>
      </c>
      <c r="B1457" t="str">
        <f>VLOOKUP(A1457,'[1]sku-asin（子）'!$A:$B,2,0)</f>
        <v>B01LXQYMXU</v>
      </c>
      <c r="C1457" t="str">
        <f>VLOOKUP(A1457,'[1]子sku-父sku'!$A:$B,2,0)</f>
        <v>XZ-BS-013</v>
      </c>
      <c r="D1457" s="28">
        <f>IFERROR(VLOOKUP(A1457,[2]库存报告使用数据处理!$A:$C,3,0),0)</f>
        <v>0</v>
      </c>
      <c r="E1457" s="28">
        <f>IFERROR(VLOOKUP(A1457,[2]库存报告使用数据处理!$A:$D,4,0),0)</f>
        <v>1</v>
      </c>
      <c r="F1457" s="28">
        <f>IFERROR(VLOOKUP(A1457,[2]库存报告使用数据处理!$A:$E,5,0),0)</f>
        <v>1</v>
      </c>
      <c r="G1457" s="28">
        <f>IFERROR(VLOOKUP(A1457,[2]库存报告使用数据处理!$A:$F,6,0),0)</f>
        <v>0</v>
      </c>
      <c r="H1457" s="29">
        <f>IFERROR(VLOOKUP(A1457,[2]库存报告使用数据处理!$A:$G,7,0),0)</f>
        <v>11.49</v>
      </c>
      <c r="I1457">
        <f>IFERROR(VLOOKUP(A1457,[5]数据处理!$A:$B,2,0),0)</f>
        <v>2</v>
      </c>
      <c r="J1457" s="30">
        <f>IFERROR(VLOOKUP(A1457,[5]数据处理!$A:$D,4,0),0)</f>
        <v>0</v>
      </c>
      <c r="K1457" s="30">
        <f>IFERROR(VLOOKUP(A1457,[5]数据处理!$A:$E,5,0),0)</f>
        <v>0</v>
      </c>
      <c r="L1457" s="30">
        <f>IFERROR(VLOOKUP(A1457,[5]数据处理!$A:$G,7,0),0)</f>
        <v>0</v>
      </c>
      <c r="M1457">
        <f t="shared" si="375"/>
        <v>2</v>
      </c>
      <c r="N1457">
        <f>IFERROR(VLOOKUP(A1457,[5]数据处理!$A:$C,3,0),0)</f>
        <v>0</v>
      </c>
      <c r="O1457">
        <f>IFERROR(VLOOKUP($A1457,[5]数据处理!$A:$N,14,0),0)</f>
        <v>0</v>
      </c>
      <c r="P1457">
        <f>IFERROR(VLOOKUP($A1457,[3]库存报告使用数据!$A$1:$B$65536,2,0),"")</f>
        <v>11906</v>
      </c>
      <c r="Q1457">
        <f>IFERROR(VLOOKUP($A1457,[3]库存报告使用数据!$A$1:$E$65536,5,0),"")</f>
        <v>1468</v>
      </c>
      <c r="R1457">
        <f>IFERROR(VLOOKUP($A1457,[3]库存报告使用数据!$A$1:$H$65536,8,0),"")</f>
        <v>1449</v>
      </c>
      <c r="S1457">
        <f>IFERROR(VLOOKUP($A1457,[3]库存报告使用数据!$A$1:$K$65536,11,0),"")</f>
        <v>1503</v>
      </c>
      <c r="T1457">
        <f>IFERROR(VLOOKUP($A1457,[3]库存报告使用数据!$A$1:$C$65536,3,0),"")</f>
        <v>13</v>
      </c>
      <c r="U1457">
        <f>IFERROR(VLOOKUP($A1457,[3]库存报告使用数据!$A$1:$F$65536,6,0),"")</f>
        <v>6</v>
      </c>
      <c r="V1457">
        <f>IFERROR(VLOOKUP($A1457,[3]库存报告使用数据!$A$1:$I$65536,9,0),"")</f>
        <v>9</v>
      </c>
      <c r="W1457">
        <f>IFERROR(VLOOKUP($A1457,[3]库存报告使用数据!$A$1:$L$65536,12,0),"")</f>
        <v>5</v>
      </c>
      <c r="X1457" s="20">
        <f t="shared" si="376"/>
        <v>0.00109188644380984</v>
      </c>
      <c r="Y1457" s="20">
        <f t="shared" si="377"/>
        <v>0.00408719346049046</v>
      </c>
      <c r="Z1457" s="20">
        <f t="shared" si="378"/>
        <v>0.0062111801242236</v>
      </c>
      <c r="AA1457" s="20">
        <f t="shared" si="379"/>
        <v>0.00332667997338656</v>
      </c>
      <c r="AB1457">
        <f>IFERROR(VLOOKUP($A1457,[3]库存报告使用数据!$A$1:$D$65536,4,0),"")</f>
        <v>1.87125</v>
      </c>
      <c r="AC1457">
        <f>IFERROR(VLOOKUP($A1457,[3]库存报告使用数据!$A$1:$G$65536,7,0),"")</f>
        <v>0.27</v>
      </c>
      <c r="AD1457">
        <f>IFERROR(VLOOKUP($A1457,[3]库存报告使用数据!$A$1:$J$65536,10,0),"")</f>
        <v>0.25</v>
      </c>
      <c r="AE1457">
        <f>IFERROR(VLOOKUP($A1457,[3]库存报告使用数据!$A$1:$M$65536,13,0),"")</f>
        <v>0.14</v>
      </c>
      <c r="AF1457" s="20" t="str">
        <f t="shared" si="380"/>
        <v>无销售广告费为1.87125</v>
      </c>
      <c r="AG1457" s="20">
        <f t="shared" si="381"/>
        <v>0.0234986945169713</v>
      </c>
      <c r="AH1457" s="20">
        <f t="shared" si="382"/>
        <v>0.0217580504786771</v>
      </c>
      <c r="AI1457" s="20" t="str">
        <f t="shared" si="383"/>
        <v>无销售广告费为0.14</v>
      </c>
      <c r="AJ1457">
        <f>IFERROR(VLOOKUP($B1457,[4]库存报告使用数据!$A$1:$B$65536,2,0),0)</f>
        <v>15</v>
      </c>
      <c r="AK1457">
        <f>IFERROR(VLOOKUP($B1457,[4]库存报告使用数据!$A$1:$C$65536,3,0),)</f>
        <v>10</v>
      </c>
      <c r="AL1457">
        <f>IFERROR(VLOOKUP($B1457,[4]库存报告使用数据!$A$1:$D$65536,4,0),)</f>
        <v>4</v>
      </c>
      <c r="AM1457">
        <f>IFERROR(VLOOKUP($B1457,[4]库存报告使用数据!$A$1:$E$65536,5,0),)</f>
        <v>10</v>
      </c>
      <c r="AN1457" s="20">
        <f t="shared" si="384"/>
        <v>0</v>
      </c>
      <c r="AO1457" s="20">
        <f t="shared" si="385"/>
        <v>0.1</v>
      </c>
      <c r="AP1457" s="20">
        <f t="shared" si="386"/>
        <v>0.25</v>
      </c>
      <c r="AQ1457" s="20">
        <f t="shared" si="387"/>
        <v>0</v>
      </c>
      <c r="AR1457" s="32">
        <f t="shared" si="388"/>
        <v>0</v>
      </c>
      <c r="AS1457" s="32">
        <f t="shared" si="389"/>
        <v>0</v>
      </c>
      <c r="AT1457" s="32">
        <f t="shared" si="390"/>
        <v>2</v>
      </c>
      <c r="AU1457" s="28" t="str">
        <f t="shared" si="391"/>
        <v>库存为2</v>
      </c>
      <c r="AV1457" s="34" t="str">
        <f>IFERROR(时间!$B$4+AU1457,"上周无销量")</f>
        <v>上周无销量</v>
      </c>
    </row>
    <row r="1458" spans="1:48">
      <c r="A1458" s="18" t="s">
        <v>1503</v>
      </c>
      <c r="B1458" t="str">
        <f>VLOOKUP(A1458,'[1]sku-asin（子）'!$A:$B,2,0)</f>
        <v>B01LXFC2V6</v>
      </c>
      <c r="C1458" t="str">
        <f>VLOOKUP(A1458,'[1]子sku-父sku'!$A:$B,2,0)</f>
        <v>XZ-BS-013</v>
      </c>
      <c r="D1458" s="28">
        <f>IFERROR(VLOOKUP(A1458,[2]库存报告使用数据处理!$A:$C,3,0),0)</f>
        <v>0</v>
      </c>
      <c r="E1458" s="28">
        <f>IFERROR(VLOOKUP(A1458,[2]库存报告使用数据处理!$A:$D,4,0),0)</f>
        <v>0</v>
      </c>
      <c r="F1458" s="28">
        <f>IFERROR(VLOOKUP(A1458,[2]库存报告使用数据处理!$A:$E,5,0),0)</f>
        <v>0</v>
      </c>
      <c r="G1458" s="28">
        <f>IFERROR(VLOOKUP(A1458,[2]库存报告使用数据处理!$A:$F,6,0),0)</f>
        <v>0</v>
      </c>
      <c r="H1458" s="29">
        <f>IFERROR(VLOOKUP(A1458,[2]库存报告使用数据处理!$A:$G,7,0),0)</f>
        <v>0</v>
      </c>
      <c r="I1458">
        <f>IFERROR(VLOOKUP(A1458,[5]数据处理!$A:$B,2,0),0)</f>
        <v>0</v>
      </c>
      <c r="J1458" s="30">
        <f>IFERROR(VLOOKUP(A1458,[5]数据处理!$A:$D,4,0),0)</f>
        <v>0</v>
      </c>
      <c r="K1458" s="30">
        <f>IFERROR(VLOOKUP(A1458,[5]数据处理!$A:$E,5,0),0)</f>
        <v>0</v>
      </c>
      <c r="L1458" s="30">
        <f>IFERROR(VLOOKUP(A1458,[5]数据处理!$A:$G,7,0),0)</f>
        <v>0</v>
      </c>
      <c r="M1458">
        <f t="shared" si="375"/>
        <v>0</v>
      </c>
      <c r="N1458">
        <f>IFERROR(VLOOKUP(A1458,[5]数据处理!$A:$C,3,0),0)</f>
        <v>0</v>
      </c>
      <c r="O1458">
        <f>IFERROR(VLOOKUP($A1458,[5]数据处理!$A:$N,14,0),0)</f>
        <v>0</v>
      </c>
      <c r="P1458" t="str">
        <f>IFERROR(VLOOKUP($A1458,[3]库存报告使用数据!$A$1:$B$65536,2,0),"")</f>
        <v/>
      </c>
      <c r="Q1458" t="str">
        <f>IFERROR(VLOOKUP($A1458,[3]库存报告使用数据!$A$1:$E$65536,5,0),"")</f>
        <v/>
      </c>
      <c r="R1458" t="str">
        <f>IFERROR(VLOOKUP($A1458,[3]库存报告使用数据!$A$1:$H$65536,8,0),"")</f>
        <v/>
      </c>
      <c r="S1458" t="str">
        <f>IFERROR(VLOOKUP($A1458,[3]库存报告使用数据!$A$1:$K$65536,11,0),"")</f>
        <v/>
      </c>
      <c r="T1458" t="str">
        <f>IFERROR(VLOOKUP($A1458,[3]库存报告使用数据!$A$1:$C$65536,3,0),"")</f>
        <v/>
      </c>
      <c r="U1458" t="str">
        <f>IFERROR(VLOOKUP($A1458,[3]库存报告使用数据!$A$1:$F$65536,6,0),"")</f>
        <v/>
      </c>
      <c r="V1458" t="str">
        <f>IFERROR(VLOOKUP($A1458,[3]库存报告使用数据!$A$1:$I$65536,9,0),"")</f>
        <v/>
      </c>
      <c r="W1458" t="str">
        <f>IFERROR(VLOOKUP($A1458,[3]库存报告使用数据!$A$1:$L$65536,12,0),"")</f>
        <v/>
      </c>
      <c r="X1458" s="20" t="str">
        <f t="shared" si="376"/>
        <v/>
      </c>
      <c r="Y1458" s="20" t="str">
        <f t="shared" si="377"/>
        <v/>
      </c>
      <c r="Z1458" s="20" t="str">
        <f t="shared" si="378"/>
        <v/>
      </c>
      <c r="AA1458" s="20" t="str">
        <f t="shared" si="379"/>
        <v/>
      </c>
      <c r="AB1458" t="str">
        <f>IFERROR(VLOOKUP($A1458,[3]库存报告使用数据!$A$1:$D$65536,4,0),"")</f>
        <v/>
      </c>
      <c r="AC1458" t="str">
        <f>IFERROR(VLOOKUP($A1458,[3]库存报告使用数据!$A$1:$G$65536,7,0),"")</f>
        <v/>
      </c>
      <c r="AD1458" t="str">
        <f>IFERROR(VLOOKUP($A1458,[3]库存报告使用数据!$A$1:$J$65536,10,0),"")</f>
        <v/>
      </c>
      <c r="AE1458" t="str">
        <f>IFERROR(VLOOKUP($A1458,[3]库存报告使用数据!$A$1:$M$65536,13,0),"")</f>
        <v/>
      </c>
      <c r="AF1458" s="20" t="str">
        <f t="shared" si="380"/>
        <v/>
      </c>
      <c r="AG1458" s="20" t="str">
        <f t="shared" si="381"/>
        <v/>
      </c>
      <c r="AH1458" s="20" t="str">
        <f t="shared" si="382"/>
        <v/>
      </c>
      <c r="AI1458" s="20" t="str">
        <f t="shared" si="383"/>
        <v/>
      </c>
      <c r="AJ1458">
        <f>IFERROR(VLOOKUP($B1458,[4]库存报告使用数据!$A$1:$B$65536,2,0),0)</f>
        <v>0</v>
      </c>
      <c r="AK1458">
        <f>IFERROR(VLOOKUP($B1458,[4]库存报告使用数据!$A$1:$C$65536,3,0),)</f>
        <v>0</v>
      </c>
      <c r="AL1458">
        <f>IFERROR(VLOOKUP($B1458,[4]库存报告使用数据!$A$1:$D$65536,4,0),)</f>
        <v>0</v>
      </c>
      <c r="AM1458">
        <f>IFERROR(VLOOKUP($B1458,[4]库存报告使用数据!$A$1:$E$65536,5,0),)</f>
        <v>0</v>
      </c>
      <c r="AN1458" s="20" t="str">
        <f t="shared" si="384"/>
        <v/>
      </c>
      <c r="AO1458" s="20" t="str">
        <f t="shared" si="385"/>
        <v/>
      </c>
      <c r="AP1458" s="20" t="str">
        <f t="shared" si="386"/>
        <v/>
      </c>
      <c r="AQ1458" s="20" t="str">
        <f t="shared" si="387"/>
        <v/>
      </c>
      <c r="AR1458" s="32">
        <f t="shared" si="388"/>
        <v>0</v>
      </c>
      <c r="AS1458" s="32">
        <f t="shared" si="389"/>
        <v>0</v>
      </c>
      <c r="AT1458" s="32">
        <f t="shared" si="390"/>
        <v>0</v>
      </c>
      <c r="AU1458" s="28" t="str">
        <f t="shared" si="391"/>
        <v>库存为0</v>
      </c>
      <c r="AV1458" s="34" t="str">
        <f>IFERROR(时间!$B$4+AU1458,"上周无销量")</f>
        <v>上周无销量</v>
      </c>
    </row>
    <row r="1459" spans="1:48">
      <c r="A1459" s="18" t="s">
        <v>1504</v>
      </c>
      <c r="B1459" t="str">
        <f>VLOOKUP(A1459,'[1]sku-asin（子）'!$A:$B,2,0)</f>
        <v>B01LXFC3LH</v>
      </c>
      <c r="C1459" t="str">
        <f>VLOOKUP(A1459,'[1]子sku-父sku'!$A:$B,2,0)</f>
        <v>XZ-BS-013</v>
      </c>
      <c r="D1459" s="28">
        <f>IFERROR(VLOOKUP(A1459,[2]库存报告使用数据处理!$A:$C,3,0),0)</f>
        <v>1</v>
      </c>
      <c r="E1459" s="28">
        <f>IFERROR(VLOOKUP(A1459,[2]库存报告使用数据处理!$A:$D,4,0),0)</f>
        <v>0</v>
      </c>
      <c r="F1459" s="28">
        <f>IFERROR(VLOOKUP(A1459,[2]库存报告使用数据处理!$A:$E,5,0),0)</f>
        <v>0</v>
      </c>
      <c r="G1459" s="28">
        <f>IFERROR(VLOOKUP(A1459,[2]库存报告使用数据处理!$A:$F,6,0),0)</f>
        <v>1</v>
      </c>
      <c r="H1459" s="29">
        <f>IFERROR(VLOOKUP(A1459,[2]库存报告使用数据处理!$A:$G,7,0),0)</f>
        <v>11.49</v>
      </c>
      <c r="I1459">
        <f>IFERROR(VLOOKUP(A1459,[5]数据处理!$A:$B,2,0),0)</f>
        <v>2</v>
      </c>
      <c r="J1459" s="30">
        <f>IFERROR(VLOOKUP(A1459,[5]数据处理!$A:$D,4,0),0)</f>
        <v>0</v>
      </c>
      <c r="K1459" s="30">
        <f>IFERROR(VLOOKUP(A1459,[5]数据处理!$A:$E,5,0),0)</f>
        <v>0</v>
      </c>
      <c r="L1459" s="30">
        <f>IFERROR(VLOOKUP(A1459,[5]数据处理!$A:$G,7,0),0)</f>
        <v>0</v>
      </c>
      <c r="M1459">
        <f t="shared" si="375"/>
        <v>2</v>
      </c>
      <c r="N1459">
        <f>IFERROR(VLOOKUP(A1459,[5]数据处理!$A:$C,3,0),0)</f>
        <v>0</v>
      </c>
      <c r="O1459">
        <f>IFERROR(VLOOKUP($A1459,[5]数据处理!$A:$N,14,0),0)</f>
        <v>1</v>
      </c>
      <c r="P1459">
        <f>IFERROR(VLOOKUP($A1459,[3]库存报告使用数据!$A$1:$B$65536,2,0),"")</f>
        <v>10603</v>
      </c>
      <c r="Q1459">
        <f>IFERROR(VLOOKUP($A1459,[3]库存报告使用数据!$A$1:$E$65536,5,0),"")</f>
        <v>9906</v>
      </c>
      <c r="R1459">
        <f>IFERROR(VLOOKUP($A1459,[3]库存报告使用数据!$A$1:$H$65536,8,0),"")</f>
        <v>3323</v>
      </c>
      <c r="S1459">
        <f>IFERROR(VLOOKUP($A1459,[3]库存报告使用数据!$A$1:$K$65536,11,0),"")</f>
        <v>3761</v>
      </c>
      <c r="T1459">
        <f>IFERROR(VLOOKUP($A1459,[3]库存报告使用数据!$A$1:$C$65536,3,0),"")</f>
        <v>19</v>
      </c>
      <c r="U1459">
        <f>IFERROR(VLOOKUP($A1459,[3]库存报告使用数据!$A$1:$F$65536,6,0),"")</f>
        <v>16</v>
      </c>
      <c r="V1459">
        <f>IFERROR(VLOOKUP($A1459,[3]库存报告使用数据!$A$1:$I$65536,9,0),"")</f>
        <v>17</v>
      </c>
      <c r="W1459">
        <f>IFERROR(VLOOKUP($A1459,[3]库存报告使用数据!$A$1:$L$65536,12,0),"")</f>
        <v>23</v>
      </c>
      <c r="X1459" s="20">
        <f t="shared" si="376"/>
        <v>0.00179194567575215</v>
      </c>
      <c r="Y1459" s="20">
        <f t="shared" si="377"/>
        <v>0.00161518271754492</v>
      </c>
      <c r="Z1459" s="20">
        <f t="shared" si="378"/>
        <v>0.00511585916340656</v>
      </c>
      <c r="AA1459" s="20">
        <f t="shared" si="379"/>
        <v>0.00611539484179739</v>
      </c>
      <c r="AB1459">
        <f>IFERROR(VLOOKUP($A1459,[3]库存报告使用数据!$A$1:$D$65536,4,0),"")</f>
        <v>3.2175</v>
      </c>
      <c r="AC1459">
        <f>IFERROR(VLOOKUP($A1459,[3]库存报告使用数据!$A$1:$G$65536,7,0),"")</f>
        <v>2.3</v>
      </c>
      <c r="AD1459">
        <f>IFERROR(VLOOKUP($A1459,[3]库存报告使用数据!$A$1:$J$65536,10,0),"")</f>
        <v>2.35</v>
      </c>
      <c r="AE1459">
        <f>IFERROR(VLOOKUP($A1459,[3]库存报告使用数据!$A$1:$M$65536,13,0),"")</f>
        <v>3.71</v>
      </c>
      <c r="AF1459" s="20">
        <f t="shared" si="380"/>
        <v>0.280026109660574</v>
      </c>
      <c r="AG1459" s="20" t="str">
        <f t="shared" si="381"/>
        <v>无销售广告费为2.3</v>
      </c>
      <c r="AH1459" s="20" t="str">
        <f t="shared" si="382"/>
        <v>无销售广告费为2.35</v>
      </c>
      <c r="AI1459" s="20">
        <f t="shared" si="383"/>
        <v>0.322889469103568</v>
      </c>
      <c r="AJ1459">
        <f>IFERROR(VLOOKUP($B1459,[4]库存报告使用数据!$A$1:$B$65536,2,0),0)</f>
        <v>11</v>
      </c>
      <c r="AK1459">
        <f>IFERROR(VLOOKUP($B1459,[4]库存报告使用数据!$A$1:$C$65536,3,0),)</f>
        <v>22</v>
      </c>
      <c r="AL1459">
        <f>IFERROR(VLOOKUP($B1459,[4]库存报告使用数据!$A$1:$D$65536,4,0),)</f>
        <v>7</v>
      </c>
      <c r="AM1459">
        <f>IFERROR(VLOOKUP($B1459,[4]库存报告使用数据!$A$1:$E$65536,5,0),)</f>
        <v>16</v>
      </c>
      <c r="AN1459" s="20">
        <f t="shared" si="384"/>
        <v>0.0909090909090909</v>
      </c>
      <c r="AO1459" s="20">
        <f t="shared" si="385"/>
        <v>0</v>
      </c>
      <c r="AP1459" s="20">
        <f t="shared" si="386"/>
        <v>0</v>
      </c>
      <c r="AQ1459" s="20">
        <f t="shared" si="387"/>
        <v>0.0625</v>
      </c>
      <c r="AR1459" s="32">
        <f t="shared" si="388"/>
        <v>0.142857142857143</v>
      </c>
      <c r="AS1459" s="32">
        <f t="shared" si="389"/>
        <v>8.57142857142857</v>
      </c>
      <c r="AT1459" s="32">
        <f t="shared" si="390"/>
        <v>-6.57142857142857</v>
      </c>
      <c r="AU1459" s="28">
        <f t="shared" si="391"/>
        <v>14</v>
      </c>
      <c r="AV1459" s="34">
        <f>IFERROR(时间!$B$4+AU1459,"上周无销量")</f>
        <v>43297</v>
      </c>
    </row>
    <row r="1460" spans="1:48">
      <c r="A1460" s="18" t="s">
        <v>1505</v>
      </c>
      <c r="B1460" t="str">
        <f>VLOOKUP(A1460,'[1]sku-asin（子）'!$A:$B,2,0)</f>
        <v>B01M1BW4HV</v>
      </c>
      <c r="C1460" t="str">
        <f>VLOOKUP(A1460,'[1]子sku-父sku'!$A:$B,2,0)</f>
        <v>XZ-BS-013</v>
      </c>
      <c r="D1460" s="28">
        <f>IFERROR(VLOOKUP(A1460,[2]库存报告使用数据处理!$A:$C,3,0),0)</f>
        <v>0</v>
      </c>
      <c r="E1460" s="28">
        <f>IFERROR(VLOOKUP(A1460,[2]库存报告使用数据处理!$A:$D,4,0),0)</f>
        <v>0</v>
      </c>
      <c r="F1460" s="28">
        <f>IFERROR(VLOOKUP(A1460,[2]库存报告使用数据处理!$A:$E,5,0),0)</f>
        <v>1</v>
      </c>
      <c r="G1460" s="28">
        <f>IFERROR(VLOOKUP(A1460,[2]库存报告使用数据处理!$A:$F,6,0),0)</f>
        <v>0</v>
      </c>
      <c r="H1460" s="29">
        <f>IFERROR(VLOOKUP(A1460,[2]库存报告使用数据处理!$A:$G,7,0),0)</f>
        <v>9.99</v>
      </c>
      <c r="I1460">
        <f>IFERROR(VLOOKUP(A1460,[5]数据处理!$A:$B,2,0),0)</f>
        <v>0</v>
      </c>
      <c r="J1460" s="30">
        <f>IFERROR(VLOOKUP(A1460,[5]数据处理!$A:$D,4,0),0)</f>
        <v>0</v>
      </c>
      <c r="K1460" s="30">
        <f>IFERROR(VLOOKUP(A1460,[5]数据处理!$A:$E,5,0),0)</f>
        <v>0</v>
      </c>
      <c r="L1460" s="30">
        <f>IFERROR(VLOOKUP(A1460,[5]数据处理!$A:$G,7,0),0)</f>
        <v>0</v>
      </c>
      <c r="M1460">
        <f t="shared" si="375"/>
        <v>0</v>
      </c>
      <c r="N1460">
        <f>IFERROR(VLOOKUP(A1460,[5]数据处理!$A:$C,3,0),0)</f>
        <v>0</v>
      </c>
      <c r="O1460">
        <f>IFERROR(VLOOKUP($A1460,[5]数据处理!$A:$N,14,0),0)</f>
        <v>0</v>
      </c>
      <c r="P1460">
        <f>IFERROR(VLOOKUP($A1460,[3]库存报告使用数据!$A$1:$B$65536,2,0),"")</f>
        <v>0</v>
      </c>
      <c r="Q1460">
        <f>IFERROR(VLOOKUP($A1460,[3]库存报告使用数据!$A$1:$E$65536,5,0),"")</f>
        <v>0</v>
      </c>
      <c r="R1460">
        <f>IFERROR(VLOOKUP($A1460,[3]库存报告使用数据!$A$1:$H$65536,8,0),"")</f>
        <v>32</v>
      </c>
      <c r="S1460">
        <f>IFERROR(VLOOKUP($A1460,[3]库存报告使用数据!$A$1:$K$65536,11,0),"")</f>
        <v>0</v>
      </c>
      <c r="T1460">
        <f>IFERROR(VLOOKUP($A1460,[3]库存报告使用数据!$A$1:$C$65536,3,0),"")</f>
        <v>0</v>
      </c>
      <c r="U1460">
        <f>IFERROR(VLOOKUP($A1460,[3]库存报告使用数据!$A$1:$F$65536,6,0),"")</f>
        <v>0</v>
      </c>
      <c r="V1460">
        <f>IFERROR(VLOOKUP($A1460,[3]库存报告使用数据!$A$1:$I$65536,9,0),"")</f>
        <v>0</v>
      </c>
      <c r="W1460">
        <f>IFERROR(VLOOKUP($A1460,[3]库存报告使用数据!$A$1:$L$65536,12,0),"")</f>
        <v>0</v>
      </c>
      <c r="X1460" s="20" t="str">
        <f t="shared" si="376"/>
        <v/>
      </c>
      <c r="Y1460" s="20" t="str">
        <f t="shared" si="377"/>
        <v/>
      </c>
      <c r="Z1460" s="20">
        <f t="shared" si="378"/>
        <v>0</v>
      </c>
      <c r="AA1460" s="20" t="str">
        <f t="shared" si="379"/>
        <v/>
      </c>
      <c r="AB1460">
        <f>IFERROR(VLOOKUP($A1460,[3]库存报告使用数据!$A$1:$D$65536,4,0),"")</f>
        <v>0</v>
      </c>
      <c r="AC1460">
        <f>IFERROR(VLOOKUP($A1460,[3]库存报告使用数据!$A$1:$G$65536,7,0),"")</f>
        <v>0</v>
      </c>
      <c r="AD1460">
        <f>IFERROR(VLOOKUP($A1460,[3]库存报告使用数据!$A$1:$J$65536,10,0),"")</f>
        <v>0</v>
      </c>
      <c r="AE1460">
        <f>IFERROR(VLOOKUP($A1460,[3]库存报告使用数据!$A$1:$M$65536,13,0),"")</f>
        <v>0</v>
      </c>
      <c r="AF1460" s="20" t="str">
        <f t="shared" si="380"/>
        <v/>
      </c>
      <c r="AG1460" s="20" t="str">
        <f t="shared" si="381"/>
        <v/>
      </c>
      <c r="AH1460" s="20" t="str">
        <f t="shared" si="382"/>
        <v/>
      </c>
      <c r="AI1460" s="20" t="str">
        <f t="shared" si="383"/>
        <v/>
      </c>
      <c r="AJ1460">
        <f>IFERROR(VLOOKUP($B1460,[4]库存报告使用数据!$A$1:$B$65536,2,0),0)</f>
        <v>0</v>
      </c>
      <c r="AK1460">
        <f>IFERROR(VLOOKUP($B1460,[4]库存报告使用数据!$A$1:$C$65536,3,0),)</f>
        <v>0</v>
      </c>
      <c r="AL1460">
        <f>IFERROR(VLOOKUP($B1460,[4]库存报告使用数据!$A$1:$D$65536,4,0),)</f>
        <v>0</v>
      </c>
      <c r="AM1460">
        <f>IFERROR(VLOOKUP($B1460,[4]库存报告使用数据!$A$1:$E$65536,5,0),)</f>
        <v>0</v>
      </c>
      <c r="AN1460" s="20" t="str">
        <f t="shared" si="384"/>
        <v/>
      </c>
      <c r="AO1460" s="20" t="str">
        <f t="shared" si="385"/>
        <v/>
      </c>
      <c r="AP1460" s="20" t="str">
        <f t="shared" si="386"/>
        <v/>
      </c>
      <c r="AQ1460" s="20" t="str">
        <f t="shared" si="387"/>
        <v/>
      </c>
      <c r="AR1460" s="32">
        <f t="shared" si="388"/>
        <v>0</v>
      </c>
      <c r="AS1460" s="32">
        <f t="shared" si="389"/>
        <v>0</v>
      </c>
      <c r="AT1460" s="32">
        <f t="shared" si="390"/>
        <v>0</v>
      </c>
      <c r="AU1460" s="28" t="str">
        <f t="shared" si="391"/>
        <v>库存为0</v>
      </c>
      <c r="AV1460" s="34" t="str">
        <f>IFERROR(时间!$B$4+AU1460,"上周无销量")</f>
        <v>上周无销量</v>
      </c>
    </row>
    <row r="1461" spans="1:48">
      <c r="A1461" s="18" t="s">
        <v>1506</v>
      </c>
      <c r="B1461" t="str">
        <f>VLOOKUP(A1461,'[1]sku-asin（子）'!$A:$B,2,0)</f>
        <v>B01LYQ5KCH</v>
      </c>
      <c r="C1461" t="str">
        <f>VLOOKUP(A1461,'[1]子sku-父sku'!$A:$B,2,0)</f>
        <v>XZ-BS-013</v>
      </c>
      <c r="D1461" s="28">
        <f>IFERROR(VLOOKUP(A1461,[2]库存报告使用数据处理!$A:$C,3,0),0)</f>
        <v>0</v>
      </c>
      <c r="E1461" s="28">
        <f>IFERROR(VLOOKUP(A1461,[2]库存报告使用数据处理!$A:$D,4,0),0)</f>
        <v>0</v>
      </c>
      <c r="F1461" s="28">
        <f>IFERROR(VLOOKUP(A1461,[2]库存报告使用数据处理!$A:$E,5,0),0)</f>
        <v>0</v>
      </c>
      <c r="G1461" s="28">
        <f>IFERROR(VLOOKUP(A1461,[2]库存报告使用数据处理!$A:$F,6,0),0)</f>
        <v>0</v>
      </c>
      <c r="H1461" s="29">
        <f>IFERROR(VLOOKUP(A1461,[2]库存报告使用数据处理!$A:$G,7,0),0)</f>
        <v>0</v>
      </c>
      <c r="I1461">
        <f>IFERROR(VLOOKUP(A1461,[5]数据处理!$A:$B,2,0),0)</f>
        <v>0</v>
      </c>
      <c r="J1461" s="30">
        <f>IFERROR(VLOOKUP(A1461,[5]数据处理!$A:$D,4,0),0)</f>
        <v>0</v>
      </c>
      <c r="K1461" s="30">
        <f>IFERROR(VLOOKUP(A1461,[5]数据处理!$A:$E,5,0),0)</f>
        <v>0</v>
      </c>
      <c r="L1461" s="30">
        <f>IFERROR(VLOOKUP(A1461,[5]数据处理!$A:$G,7,0),0)</f>
        <v>0</v>
      </c>
      <c r="M1461">
        <f t="shared" si="375"/>
        <v>0</v>
      </c>
      <c r="N1461">
        <f>IFERROR(VLOOKUP(A1461,[5]数据处理!$A:$C,3,0),0)</f>
        <v>0</v>
      </c>
      <c r="O1461">
        <f>IFERROR(VLOOKUP($A1461,[5]数据处理!$A:$N,14,0),0)</f>
        <v>0</v>
      </c>
      <c r="P1461" t="str">
        <f>IFERROR(VLOOKUP($A1461,[3]库存报告使用数据!$A$1:$B$65536,2,0),"")</f>
        <v/>
      </c>
      <c r="Q1461" t="str">
        <f>IFERROR(VLOOKUP($A1461,[3]库存报告使用数据!$A$1:$E$65536,5,0),"")</f>
        <v/>
      </c>
      <c r="R1461" t="str">
        <f>IFERROR(VLOOKUP($A1461,[3]库存报告使用数据!$A$1:$H$65536,8,0),"")</f>
        <v/>
      </c>
      <c r="S1461" t="str">
        <f>IFERROR(VLOOKUP($A1461,[3]库存报告使用数据!$A$1:$K$65536,11,0),"")</f>
        <v/>
      </c>
      <c r="T1461" t="str">
        <f>IFERROR(VLOOKUP($A1461,[3]库存报告使用数据!$A$1:$C$65536,3,0),"")</f>
        <v/>
      </c>
      <c r="U1461" t="str">
        <f>IFERROR(VLOOKUP($A1461,[3]库存报告使用数据!$A$1:$F$65536,6,0),"")</f>
        <v/>
      </c>
      <c r="V1461" t="str">
        <f>IFERROR(VLOOKUP($A1461,[3]库存报告使用数据!$A$1:$I$65536,9,0),"")</f>
        <v/>
      </c>
      <c r="W1461" t="str">
        <f>IFERROR(VLOOKUP($A1461,[3]库存报告使用数据!$A$1:$L$65536,12,0),"")</f>
        <v/>
      </c>
      <c r="X1461" s="20" t="str">
        <f t="shared" si="376"/>
        <v/>
      </c>
      <c r="Y1461" s="20" t="str">
        <f t="shared" si="377"/>
        <v/>
      </c>
      <c r="Z1461" s="20" t="str">
        <f t="shared" si="378"/>
        <v/>
      </c>
      <c r="AA1461" s="20" t="str">
        <f t="shared" si="379"/>
        <v/>
      </c>
      <c r="AB1461" t="str">
        <f>IFERROR(VLOOKUP($A1461,[3]库存报告使用数据!$A$1:$D$65536,4,0),"")</f>
        <v/>
      </c>
      <c r="AC1461" t="str">
        <f>IFERROR(VLOOKUP($A1461,[3]库存报告使用数据!$A$1:$G$65536,7,0),"")</f>
        <v/>
      </c>
      <c r="AD1461" t="str">
        <f>IFERROR(VLOOKUP($A1461,[3]库存报告使用数据!$A$1:$J$65536,10,0),"")</f>
        <v/>
      </c>
      <c r="AE1461" t="str">
        <f>IFERROR(VLOOKUP($A1461,[3]库存报告使用数据!$A$1:$M$65536,13,0),"")</f>
        <v/>
      </c>
      <c r="AF1461" s="20" t="str">
        <f t="shared" si="380"/>
        <v/>
      </c>
      <c r="AG1461" s="20" t="str">
        <f t="shared" si="381"/>
        <v/>
      </c>
      <c r="AH1461" s="20" t="str">
        <f t="shared" si="382"/>
        <v/>
      </c>
      <c r="AI1461" s="20" t="str">
        <f t="shared" si="383"/>
        <v/>
      </c>
      <c r="AJ1461">
        <f>IFERROR(VLOOKUP($B1461,[4]库存报告使用数据!$A$1:$B$65536,2,0),0)</f>
        <v>0</v>
      </c>
      <c r="AK1461">
        <f>IFERROR(VLOOKUP($B1461,[4]库存报告使用数据!$A$1:$C$65536,3,0),)</f>
        <v>0</v>
      </c>
      <c r="AL1461">
        <f>IFERROR(VLOOKUP($B1461,[4]库存报告使用数据!$A$1:$D$65536,4,0),)</f>
        <v>0</v>
      </c>
      <c r="AM1461">
        <f>IFERROR(VLOOKUP($B1461,[4]库存报告使用数据!$A$1:$E$65536,5,0),)</f>
        <v>0</v>
      </c>
      <c r="AN1461" s="20" t="str">
        <f t="shared" si="384"/>
        <v/>
      </c>
      <c r="AO1461" s="20" t="str">
        <f t="shared" si="385"/>
        <v/>
      </c>
      <c r="AP1461" s="20" t="str">
        <f t="shared" si="386"/>
        <v/>
      </c>
      <c r="AQ1461" s="20" t="str">
        <f t="shared" si="387"/>
        <v/>
      </c>
      <c r="AR1461" s="32">
        <f t="shared" si="388"/>
        <v>0</v>
      </c>
      <c r="AS1461" s="32">
        <f t="shared" si="389"/>
        <v>0</v>
      </c>
      <c r="AT1461" s="32">
        <f t="shared" si="390"/>
        <v>0</v>
      </c>
      <c r="AU1461" s="28" t="str">
        <f t="shared" si="391"/>
        <v>库存为0</v>
      </c>
      <c r="AV1461" s="34" t="str">
        <f>IFERROR(时间!$B$4+AU1461,"上周无销量")</f>
        <v>上周无销量</v>
      </c>
    </row>
    <row r="1462" spans="1:48">
      <c r="A1462" s="18" t="s">
        <v>1507</v>
      </c>
      <c r="B1462" t="str">
        <f>VLOOKUP(A1462,'[1]sku-asin（子）'!$A:$B,2,0)</f>
        <v>B01M0131LI</v>
      </c>
      <c r="C1462" t="str">
        <f>VLOOKUP(A1462,'[1]子sku-父sku'!$A:$B,2,0)</f>
        <v>XZ-BS-013</v>
      </c>
      <c r="D1462" s="28">
        <f>IFERROR(VLOOKUP(A1462,[2]库存报告使用数据处理!$A:$C,3,0),0)</f>
        <v>0</v>
      </c>
      <c r="E1462" s="28">
        <f>IFERROR(VLOOKUP(A1462,[2]库存报告使用数据处理!$A:$D,4,0),0)</f>
        <v>0</v>
      </c>
      <c r="F1462" s="28">
        <f>IFERROR(VLOOKUP(A1462,[2]库存报告使用数据处理!$A:$E,5,0),0)</f>
        <v>0</v>
      </c>
      <c r="G1462" s="28">
        <f>IFERROR(VLOOKUP(A1462,[2]库存报告使用数据处理!$A:$F,6,0),0)</f>
        <v>0</v>
      </c>
      <c r="H1462" s="29">
        <f>IFERROR(VLOOKUP(A1462,[2]库存报告使用数据处理!$A:$G,7,0),0)</f>
        <v>0</v>
      </c>
      <c r="I1462">
        <f>IFERROR(VLOOKUP(A1462,[5]数据处理!$A:$B,2,0),0)</f>
        <v>10</v>
      </c>
      <c r="J1462" s="30">
        <f>IFERROR(VLOOKUP(A1462,[5]数据处理!$A:$D,4,0),0)</f>
        <v>0</v>
      </c>
      <c r="K1462" s="30">
        <f>IFERROR(VLOOKUP(A1462,[5]数据处理!$A:$E,5,0),0)</f>
        <v>0</v>
      </c>
      <c r="L1462" s="30">
        <f>IFERROR(VLOOKUP(A1462,[5]数据处理!$A:$G,7,0),0)</f>
        <v>0</v>
      </c>
      <c r="M1462">
        <f t="shared" si="375"/>
        <v>10</v>
      </c>
      <c r="N1462">
        <f>IFERROR(VLOOKUP(A1462,[5]数据处理!$A:$C,3,0),0)</f>
        <v>0</v>
      </c>
      <c r="O1462">
        <f>IFERROR(VLOOKUP($A1462,[5]数据处理!$A:$N,14,0),0)</f>
        <v>7</v>
      </c>
      <c r="P1462">
        <f>IFERROR(VLOOKUP($A1462,[3]库存报告使用数据!$A$1:$B$65536,2,0),"")</f>
        <v>6080</v>
      </c>
      <c r="Q1462">
        <f>IFERROR(VLOOKUP($A1462,[3]库存报告使用数据!$A$1:$E$65536,5,0),"")</f>
        <v>1435</v>
      </c>
      <c r="R1462">
        <f>IFERROR(VLOOKUP($A1462,[3]库存报告使用数据!$A$1:$H$65536,8,0),"")</f>
        <v>1219</v>
      </c>
      <c r="S1462">
        <f>IFERROR(VLOOKUP($A1462,[3]库存报告使用数据!$A$1:$K$65536,11,0),"")</f>
        <v>911</v>
      </c>
      <c r="T1462">
        <f>IFERROR(VLOOKUP($A1462,[3]库存报告使用数据!$A$1:$C$65536,3,0),"")</f>
        <v>6</v>
      </c>
      <c r="U1462">
        <f>IFERROR(VLOOKUP($A1462,[3]库存报告使用数据!$A$1:$F$65536,6,0),"")</f>
        <v>5</v>
      </c>
      <c r="V1462">
        <f>IFERROR(VLOOKUP($A1462,[3]库存报告使用数据!$A$1:$I$65536,9,0),"")</f>
        <v>4</v>
      </c>
      <c r="W1462">
        <f>IFERROR(VLOOKUP($A1462,[3]库存报告使用数据!$A$1:$L$65536,12,0),"")</f>
        <v>0</v>
      </c>
      <c r="X1462" s="20">
        <f t="shared" si="376"/>
        <v>0.000986842105263158</v>
      </c>
      <c r="Y1462" s="20">
        <f t="shared" si="377"/>
        <v>0.00348432055749129</v>
      </c>
      <c r="Z1462" s="20">
        <f t="shared" si="378"/>
        <v>0.00328137817883511</v>
      </c>
      <c r="AA1462" s="20">
        <f t="shared" si="379"/>
        <v>0</v>
      </c>
      <c r="AB1462">
        <f>IFERROR(VLOOKUP($A1462,[3]库存报告使用数据!$A$1:$D$65536,4,0),"")</f>
        <v>0.86625</v>
      </c>
      <c r="AC1462">
        <f>IFERROR(VLOOKUP($A1462,[3]库存报告使用数据!$A$1:$G$65536,7,0),"")</f>
        <v>0.47</v>
      </c>
      <c r="AD1462">
        <f>IFERROR(VLOOKUP($A1462,[3]库存报告使用数据!$A$1:$J$65536,10,0),"")</f>
        <v>0.5</v>
      </c>
      <c r="AE1462">
        <f>IFERROR(VLOOKUP($A1462,[3]库存报告使用数据!$A$1:$M$65536,13,0),"")</f>
        <v>0</v>
      </c>
      <c r="AF1462" s="20" t="str">
        <f t="shared" si="380"/>
        <v>无销售广告费为0.86625</v>
      </c>
      <c r="AG1462" s="20" t="str">
        <f t="shared" si="381"/>
        <v>无销售广告费为0.47</v>
      </c>
      <c r="AH1462" s="20" t="str">
        <f t="shared" si="382"/>
        <v>无销售广告费为0.5</v>
      </c>
      <c r="AI1462" s="20" t="str">
        <f t="shared" si="383"/>
        <v/>
      </c>
      <c r="AJ1462">
        <f>IFERROR(VLOOKUP($B1462,[4]库存报告使用数据!$A$1:$B$65536,2,0),0)</f>
        <v>10</v>
      </c>
      <c r="AK1462">
        <f>IFERROR(VLOOKUP($B1462,[4]库存报告使用数据!$A$1:$C$65536,3,0),)</f>
        <v>11</v>
      </c>
      <c r="AL1462">
        <f>IFERROR(VLOOKUP($B1462,[4]库存报告使用数据!$A$1:$D$65536,4,0),)</f>
        <v>6</v>
      </c>
      <c r="AM1462">
        <f>IFERROR(VLOOKUP($B1462,[4]库存报告使用数据!$A$1:$E$65536,5,0),)</f>
        <v>8</v>
      </c>
      <c r="AN1462" s="20">
        <f t="shared" si="384"/>
        <v>0</v>
      </c>
      <c r="AO1462" s="20">
        <f t="shared" si="385"/>
        <v>0</v>
      </c>
      <c r="AP1462" s="20">
        <f t="shared" si="386"/>
        <v>0</v>
      </c>
      <c r="AQ1462" s="20">
        <f t="shared" si="387"/>
        <v>0</v>
      </c>
      <c r="AR1462" s="32">
        <f t="shared" si="388"/>
        <v>0</v>
      </c>
      <c r="AS1462" s="32">
        <f t="shared" si="389"/>
        <v>0</v>
      </c>
      <c r="AT1462" s="32">
        <f t="shared" si="390"/>
        <v>10</v>
      </c>
      <c r="AU1462" s="28" t="str">
        <f t="shared" si="391"/>
        <v>库存为10</v>
      </c>
      <c r="AV1462" s="34" t="str">
        <f>IFERROR(时间!$B$4+AU1462,"上周无销量")</f>
        <v>上周无销量</v>
      </c>
    </row>
    <row r="1463" spans="1:48">
      <c r="A1463" s="18" t="s">
        <v>1508</v>
      </c>
      <c r="B1463" t="str">
        <f>VLOOKUP(A1463,'[1]sku-asin（子）'!$A:$B,2,0)</f>
        <v>B01M1BALWK</v>
      </c>
      <c r="C1463" t="str">
        <f>VLOOKUP(A1463,'[1]子sku-父sku'!$A:$B,2,0)</f>
        <v>XZ-BS-2115</v>
      </c>
      <c r="D1463" s="28">
        <f>IFERROR(VLOOKUP(A1463,[2]库存报告使用数据处理!$A:$C,3,0),0)</f>
        <v>0</v>
      </c>
      <c r="E1463" s="28">
        <f>IFERROR(VLOOKUP(A1463,[2]库存报告使用数据处理!$A:$D,4,0),0)</f>
        <v>0</v>
      </c>
      <c r="F1463" s="28">
        <f>IFERROR(VLOOKUP(A1463,[2]库存报告使用数据处理!$A:$E,5,0),0)</f>
        <v>2</v>
      </c>
      <c r="G1463" s="28">
        <f>IFERROR(VLOOKUP(A1463,[2]库存报告使用数据处理!$A:$F,6,0),0)</f>
        <v>1</v>
      </c>
      <c r="H1463" s="29">
        <f>IFERROR(VLOOKUP(A1463,[2]库存报告使用数据处理!$A:$G,7,0),0)</f>
        <v>6.8</v>
      </c>
      <c r="I1463">
        <f>IFERROR(VLOOKUP(A1463,[5]数据处理!$A:$B,2,0),0)</f>
        <v>1</v>
      </c>
      <c r="J1463" s="30">
        <f>IFERROR(VLOOKUP(A1463,[5]数据处理!$A:$D,4,0),0)</f>
        <v>0</v>
      </c>
      <c r="K1463" s="30">
        <f>IFERROR(VLOOKUP(A1463,[5]数据处理!$A:$E,5,0),0)</f>
        <v>0</v>
      </c>
      <c r="L1463" s="30">
        <f>IFERROR(VLOOKUP(A1463,[5]数据处理!$A:$G,7,0),0)</f>
        <v>0</v>
      </c>
      <c r="M1463">
        <f t="shared" si="375"/>
        <v>1</v>
      </c>
      <c r="N1463">
        <f>IFERROR(VLOOKUP(A1463,[5]数据处理!$A:$C,3,0),0)</f>
        <v>0</v>
      </c>
      <c r="O1463">
        <f>IFERROR(VLOOKUP($A1463,[5]数据处理!$A:$N,14,0),0)</f>
        <v>1</v>
      </c>
      <c r="P1463">
        <f>IFERROR(VLOOKUP($A1463,[3]库存报告使用数据!$A$1:$B$65536,2,0),"")</f>
        <v>10754</v>
      </c>
      <c r="Q1463">
        <f>IFERROR(VLOOKUP($A1463,[3]库存报告使用数据!$A$1:$E$65536,5,0),"")</f>
        <v>9732</v>
      </c>
      <c r="R1463">
        <f>IFERROR(VLOOKUP($A1463,[3]库存报告使用数据!$A$1:$H$65536,8,0),"")</f>
        <v>5569</v>
      </c>
      <c r="S1463">
        <f>IFERROR(VLOOKUP($A1463,[3]库存报告使用数据!$A$1:$K$65536,11,0),"")</f>
        <v>5172</v>
      </c>
      <c r="T1463">
        <f>IFERROR(VLOOKUP($A1463,[3]库存报告使用数据!$A$1:$C$65536,3,0),"")</f>
        <v>17</v>
      </c>
      <c r="U1463">
        <f>IFERROR(VLOOKUP($A1463,[3]库存报告使用数据!$A$1:$F$65536,6,0),"")</f>
        <v>21</v>
      </c>
      <c r="V1463">
        <f>IFERROR(VLOOKUP($A1463,[3]库存报告使用数据!$A$1:$I$65536,9,0),"")</f>
        <v>14</v>
      </c>
      <c r="W1463">
        <f>IFERROR(VLOOKUP($A1463,[3]库存报告使用数据!$A$1:$L$65536,12,0),"")</f>
        <v>17</v>
      </c>
      <c r="X1463" s="20">
        <f t="shared" si="376"/>
        <v>0.00158080714152873</v>
      </c>
      <c r="Y1463" s="20">
        <f t="shared" si="377"/>
        <v>0.00215782983970407</v>
      </c>
      <c r="Z1463" s="20">
        <f t="shared" si="378"/>
        <v>0.00251391632249955</v>
      </c>
      <c r="AA1463" s="20">
        <f t="shared" si="379"/>
        <v>0.00328692962103635</v>
      </c>
      <c r="AB1463">
        <f>IFERROR(VLOOKUP($A1463,[3]库存报告使用数据!$A$1:$D$65536,4,0),"")</f>
        <v>3.95</v>
      </c>
      <c r="AC1463">
        <f>IFERROR(VLOOKUP($A1463,[3]库存报告使用数据!$A$1:$G$65536,7,0),"")</f>
        <v>5.44</v>
      </c>
      <c r="AD1463">
        <f>IFERROR(VLOOKUP($A1463,[3]库存报告使用数据!$A$1:$J$65536,10,0),"")</f>
        <v>3.33</v>
      </c>
      <c r="AE1463">
        <f>IFERROR(VLOOKUP($A1463,[3]库存报告使用数据!$A$1:$M$65536,13,0),"")</f>
        <v>3.98</v>
      </c>
      <c r="AF1463" s="20" t="str">
        <f t="shared" si="380"/>
        <v>无销售广告费为3.95</v>
      </c>
      <c r="AG1463" s="20" t="str">
        <f t="shared" si="381"/>
        <v>无销售广告费为5.44</v>
      </c>
      <c r="AH1463" s="20">
        <f t="shared" si="382"/>
        <v>0.244852941176471</v>
      </c>
      <c r="AI1463" s="20">
        <f t="shared" si="383"/>
        <v>0.585294117647059</v>
      </c>
      <c r="AJ1463">
        <f>IFERROR(VLOOKUP($B1463,[4]库存报告使用数据!$A$1:$B$65536,2,0),0)</f>
        <v>23</v>
      </c>
      <c r="AK1463">
        <f>IFERROR(VLOOKUP($B1463,[4]库存报告使用数据!$A$1:$C$65536,3,0),)</f>
        <v>11</v>
      </c>
      <c r="AL1463">
        <f>IFERROR(VLOOKUP($B1463,[4]库存报告使用数据!$A$1:$D$65536,4,0),)</f>
        <v>5</v>
      </c>
      <c r="AM1463">
        <f>IFERROR(VLOOKUP($B1463,[4]库存报告使用数据!$A$1:$E$65536,5,0),)</f>
        <v>24</v>
      </c>
      <c r="AN1463" s="20">
        <f t="shared" si="384"/>
        <v>0</v>
      </c>
      <c r="AO1463" s="20">
        <f t="shared" si="385"/>
        <v>0</v>
      </c>
      <c r="AP1463" s="20">
        <f t="shared" si="386"/>
        <v>0.4</v>
      </c>
      <c r="AQ1463" s="20">
        <f t="shared" si="387"/>
        <v>0.0416666666666667</v>
      </c>
      <c r="AR1463" s="32">
        <f t="shared" si="388"/>
        <v>0</v>
      </c>
      <c r="AS1463" s="32">
        <f t="shared" si="389"/>
        <v>0</v>
      </c>
      <c r="AT1463" s="32">
        <f t="shared" si="390"/>
        <v>1</v>
      </c>
      <c r="AU1463" s="28" t="str">
        <f t="shared" si="391"/>
        <v>库存为1</v>
      </c>
      <c r="AV1463" s="34" t="str">
        <f>IFERROR(时间!$B$4+AU1463,"上周无销量")</f>
        <v>上周无销量</v>
      </c>
    </row>
    <row r="1464" spans="1:48">
      <c r="A1464" s="18" t="s">
        <v>1509</v>
      </c>
      <c r="B1464" t="str">
        <f>VLOOKUP(A1464,'[1]sku-asin（子）'!$A:$B,2,0)</f>
        <v>B01LX3HQWI</v>
      </c>
      <c r="C1464" t="str">
        <f>VLOOKUP(A1464,'[1]子sku-父sku'!$A:$B,2,0)</f>
        <v>XZ-BS-2115</v>
      </c>
      <c r="D1464" s="28">
        <f>IFERROR(VLOOKUP(A1464,[2]库存报告使用数据处理!$A:$C,3,0),0)</f>
        <v>0</v>
      </c>
      <c r="E1464" s="28">
        <f>IFERROR(VLOOKUP(A1464,[2]库存报告使用数据处理!$A:$D,4,0),0)</f>
        <v>0</v>
      </c>
      <c r="F1464" s="28">
        <f>IFERROR(VLOOKUP(A1464,[2]库存报告使用数据处理!$A:$E,5,0),0)</f>
        <v>0</v>
      </c>
      <c r="G1464" s="28">
        <f>IFERROR(VLOOKUP(A1464,[2]库存报告使用数据处理!$A:$F,6,0),0)</f>
        <v>0</v>
      </c>
      <c r="H1464" s="29">
        <f>IFERROR(VLOOKUP(A1464,[2]库存报告使用数据处理!$A:$G,7,0),0)</f>
        <v>0</v>
      </c>
      <c r="I1464">
        <f>IFERROR(VLOOKUP(A1464,[5]数据处理!$A:$B,2,0),0)</f>
        <v>0</v>
      </c>
      <c r="J1464" s="30">
        <f>IFERROR(VLOOKUP(A1464,[5]数据处理!$A:$D,4,0),0)</f>
        <v>0</v>
      </c>
      <c r="K1464" s="30">
        <f>IFERROR(VLOOKUP(A1464,[5]数据处理!$A:$E,5,0),0)</f>
        <v>0</v>
      </c>
      <c r="L1464" s="30">
        <f>IFERROR(VLOOKUP(A1464,[5]数据处理!$A:$G,7,0),0)</f>
        <v>0</v>
      </c>
      <c r="M1464">
        <f t="shared" si="375"/>
        <v>0</v>
      </c>
      <c r="N1464">
        <f>IFERROR(VLOOKUP(A1464,[5]数据处理!$A:$C,3,0),0)</f>
        <v>0</v>
      </c>
      <c r="O1464">
        <f>IFERROR(VLOOKUP($A1464,[5]数据处理!$A:$N,14,0),0)</f>
        <v>0</v>
      </c>
      <c r="P1464" t="str">
        <f>IFERROR(VLOOKUP($A1464,[3]库存报告使用数据!$A$1:$B$65536,2,0),"")</f>
        <v/>
      </c>
      <c r="Q1464" t="str">
        <f>IFERROR(VLOOKUP($A1464,[3]库存报告使用数据!$A$1:$E$65536,5,0),"")</f>
        <v/>
      </c>
      <c r="R1464" t="str">
        <f>IFERROR(VLOOKUP($A1464,[3]库存报告使用数据!$A$1:$H$65536,8,0),"")</f>
        <v/>
      </c>
      <c r="S1464" t="str">
        <f>IFERROR(VLOOKUP($A1464,[3]库存报告使用数据!$A$1:$K$65536,11,0),"")</f>
        <v/>
      </c>
      <c r="T1464" t="str">
        <f>IFERROR(VLOOKUP($A1464,[3]库存报告使用数据!$A$1:$C$65536,3,0),"")</f>
        <v/>
      </c>
      <c r="U1464" t="str">
        <f>IFERROR(VLOOKUP($A1464,[3]库存报告使用数据!$A$1:$F$65536,6,0),"")</f>
        <v/>
      </c>
      <c r="V1464" t="str">
        <f>IFERROR(VLOOKUP($A1464,[3]库存报告使用数据!$A$1:$I$65536,9,0),"")</f>
        <v/>
      </c>
      <c r="W1464" t="str">
        <f>IFERROR(VLOOKUP($A1464,[3]库存报告使用数据!$A$1:$L$65536,12,0),"")</f>
        <v/>
      </c>
      <c r="X1464" s="20" t="str">
        <f t="shared" si="376"/>
        <v/>
      </c>
      <c r="Y1464" s="20" t="str">
        <f t="shared" si="377"/>
        <v/>
      </c>
      <c r="Z1464" s="20" t="str">
        <f t="shared" si="378"/>
        <v/>
      </c>
      <c r="AA1464" s="20" t="str">
        <f t="shared" si="379"/>
        <v/>
      </c>
      <c r="AB1464" t="str">
        <f>IFERROR(VLOOKUP($A1464,[3]库存报告使用数据!$A$1:$D$65536,4,0),"")</f>
        <v/>
      </c>
      <c r="AC1464" t="str">
        <f>IFERROR(VLOOKUP($A1464,[3]库存报告使用数据!$A$1:$G$65536,7,0),"")</f>
        <v/>
      </c>
      <c r="AD1464" t="str">
        <f>IFERROR(VLOOKUP($A1464,[3]库存报告使用数据!$A$1:$J$65536,10,0),"")</f>
        <v/>
      </c>
      <c r="AE1464" t="str">
        <f>IFERROR(VLOOKUP($A1464,[3]库存报告使用数据!$A$1:$M$65536,13,0),"")</f>
        <v/>
      </c>
      <c r="AF1464" s="20" t="str">
        <f t="shared" si="380"/>
        <v/>
      </c>
      <c r="AG1464" s="20" t="str">
        <f t="shared" si="381"/>
        <v/>
      </c>
      <c r="AH1464" s="20" t="str">
        <f t="shared" si="382"/>
        <v/>
      </c>
      <c r="AI1464" s="20" t="str">
        <f t="shared" si="383"/>
        <v/>
      </c>
      <c r="AJ1464">
        <f>IFERROR(VLOOKUP($B1464,[4]库存报告使用数据!$A$1:$B$65536,2,0),0)</f>
        <v>0</v>
      </c>
      <c r="AK1464">
        <f>IFERROR(VLOOKUP($B1464,[4]库存报告使用数据!$A$1:$C$65536,3,0),)</f>
        <v>0</v>
      </c>
      <c r="AL1464">
        <f>IFERROR(VLOOKUP($B1464,[4]库存报告使用数据!$A$1:$D$65536,4,0),)</f>
        <v>0</v>
      </c>
      <c r="AM1464">
        <f>IFERROR(VLOOKUP($B1464,[4]库存报告使用数据!$A$1:$E$65536,5,0),)</f>
        <v>0</v>
      </c>
      <c r="AN1464" s="20" t="str">
        <f t="shared" si="384"/>
        <v/>
      </c>
      <c r="AO1464" s="20" t="str">
        <f t="shared" si="385"/>
        <v/>
      </c>
      <c r="AP1464" s="20" t="str">
        <f t="shared" si="386"/>
        <v/>
      </c>
      <c r="AQ1464" s="20" t="str">
        <f t="shared" si="387"/>
        <v/>
      </c>
      <c r="AR1464" s="32">
        <f t="shared" si="388"/>
        <v>0</v>
      </c>
      <c r="AS1464" s="32">
        <f t="shared" si="389"/>
        <v>0</v>
      </c>
      <c r="AT1464" s="32">
        <f t="shared" si="390"/>
        <v>0</v>
      </c>
      <c r="AU1464" s="28" t="str">
        <f t="shared" si="391"/>
        <v>库存为0</v>
      </c>
      <c r="AV1464" s="34" t="str">
        <f>IFERROR(时间!$B$4+AU1464,"上周无销量")</f>
        <v>上周无销量</v>
      </c>
    </row>
    <row r="1465" spans="1:48">
      <c r="A1465" s="18" t="s">
        <v>1510</v>
      </c>
      <c r="B1465" t="str">
        <f>VLOOKUP(A1465,'[1]sku-asin（子）'!$A:$B,2,0)</f>
        <v>B01LZPAU53</v>
      </c>
      <c r="C1465" t="str">
        <f>VLOOKUP(A1465,'[1]子sku-父sku'!$A:$B,2,0)</f>
        <v>XZ-BS-2115</v>
      </c>
      <c r="D1465" s="28">
        <f>IFERROR(VLOOKUP(A1465,[2]库存报告使用数据处理!$A:$C,3,0),0)</f>
        <v>0</v>
      </c>
      <c r="E1465" s="28">
        <f>IFERROR(VLOOKUP(A1465,[2]库存报告使用数据处理!$A:$D,4,0),0)</f>
        <v>2</v>
      </c>
      <c r="F1465" s="28">
        <f>IFERROR(VLOOKUP(A1465,[2]库存报告使用数据处理!$A:$E,5,0),0)</f>
        <v>1</v>
      </c>
      <c r="G1465" s="28">
        <f>IFERROR(VLOOKUP(A1465,[2]库存报告使用数据处理!$A:$F,6,0),0)</f>
        <v>1</v>
      </c>
      <c r="H1465" s="29">
        <f>IFERROR(VLOOKUP(A1465,[2]库存报告使用数据处理!$A:$G,7,0),0)</f>
        <v>6.8</v>
      </c>
      <c r="I1465">
        <f>IFERROR(VLOOKUP(A1465,[5]数据处理!$A:$B,2,0),0)</f>
        <v>4</v>
      </c>
      <c r="J1465" s="30">
        <f>IFERROR(VLOOKUP(A1465,[5]数据处理!$A:$D,4,0),0)</f>
        <v>0</v>
      </c>
      <c r="K1465" s="30">
        <f>IFERROR(VLOOKUP(A1465,[5]数据处理!$A:$E,5,0),0)</f>
        <v>0</v>
      </c>
      <c r="L1465" s="30">
        <f>IFERROR(VLOOKUP(A1465,[5]数据处理!$A:$G,7,0),0)</f>
        <v>0</v>
      </c>
      <c r="M1465">
        <f t="shared" si="375"/>
        <v>4</v>
      </c>
      <c r="N1465">
        <f>IFERROR(VLOOKUP(A1465,[5]数据处理!$A:$C,3,0),0)</f>
        <v>0</v>
      </c>
      <c r="O1465">
        <f>IFERROR(VLOOKUP($A1465,[5]数据处理!$A:$N,14,0),0)</f>
        <v>4</v>
      </c>
      <c r="P1465">
        <f>IFERROR(VLOOKUP($A1465,[3]库存报告使用数据!$A$1:$B$65536,2,0),"")</f>
        <v>50036</v>
      </c>
      <c r="Q1465">
        <f>IFERROR(VLOOKUP($A1465,[3]库存报告使用数据!$A$1:$E$65536,5,0),"")</f>
        <v>45512</v>
      </c>
      <c r="R1465">
        <f>IFERROR(VLOOKUP($A1465,[3]库存报告使用数据!$A$1:$H$65536,8,0),"")</f>
        <v>2216</v>
      </c>
      <c r="S1465">
        <f>IFERROR(VLOOKUP($A1465,[3]库存报告使用数据!$A$1:$K$65536,11,0),"")</f>
        <v>1939</v>
      </c>
      <c r="T1465">
        <f>IFERROR(VLOOKUP($A1465,[3]库存报告使用数据!$A$1:$C$65536,3,0),"")</f>
        <v>32</v>
      </c>
      <c r="U1465">
        <f>IFERROR(VLOOKUP($A1465,[3]库存报告使用数据!$A$1:$F$65536,6,0),"")</f>
        <v>25</v>
      </c>
      <c r="V1465">
        <f>IFERROR(VLOOKUP($A1465,[3]库存报告使用数据!$A$1:$I$65536,9,0),"")</f>
        <v>9</v>
      </c>
      <c r="W1465">
        <f>IFERROR(VLOOKUP($A1465,[3]库存报告使用数据!$A$1:$L$65536,12,0),"")</f>
        <v>12</v>
      </c>
      <c r="X1465" s="20">
        <f t="shared" si="376"/>
        <v>0.000639539531537293</v>
      </c>
      <c r="Y1465" s="20">
        <f t="shared" si="377"/>
        <v>0.000549305677623484</v>
      </c>
      <c r="Z1465" s="20">
        <f t="shared" si="378"/>
        <v>0.00406137184115523</v>
      </c>
      <c r="AA1465" s="20">
        <f t="shared" si="379"/>
        <v>0.00618875709128417</v>
      </c>
      <c r="AB1465">
        <f>IFERROR(VLOOKUP($A1465,[3]库存报告使用数据!$A$1:$D$65536,4,0),"")</f>
        <v>5.68</v>
      </c>
      <c r="AC1465">
        <f>IFERROR(VLOOKUP($A1465,[3]库存报告使用数据!$A$1:$G$65536,7,0),"")</f>
        <v>4.63</v>
      </c>
      <c r="AD1465">
        <f>IFERROR(VLOOKUP($A1465,[3]库存报告使用数据!$A$1:$J$65536,10,0),"")</f>
        <v>1.4</v>
      </c>
      <c r="AE1465">
        <f>IFERROR(VLOOKUP($A1465,[3]库存报告使用数据!$A$1:$M$65536,13,0),"")</f>
        <v>2.09</v>
      </c>
      <c r="AF1465" s="20" t="str">
        <f t="shared" si="380"/>
        <v>无销售广告费为5.68</v>
      </c>
      <c r="AG1465" s="20">
        <f t="shared" si="381"/>
        <v>0.340441176470588</v>
      </c>
      <c r="AH1465" s="20">
        <f t="shared" si="382"/>
        <v>0.205882352941176</v>
      </c>
      <c r="AI1465" s="20">
        <f t="shared" si="383"/>
        <v>0.307352941176471</v>
      </c>
      <c r="AJ1465">
        <f>IFERROR(VLOOKUP($B1465,[4]库存报告使用数据!$A$1:$B$65536,2,0),0)</f>
        <v>7</v>
      </c>
      <c r="AK1465">
        <f>IFERROR(VLOOKUP($B1465,[4]库存报告使用数据!$A$1:$C$65536,3,0),)</f>
        <v>25</v>
      </c>
      <c r="AL1465">
        <f>IFERROR(VLOOKUP($B1465,[4]库存报告使用数据!$A$1:$D$65536,4,0),)</f>
        <v>8</v>
      </c>
      <c r="AM1465">
        <f>IFERROR(VLOOKUP($B1465,[4]库存报告使用数据!$A$1:$E$65536,5,0),)</f>
        <v>15</v>
      </c>
      <c r="AN1465" s="20">
        <f t="shared" si="384"/>
        <v>0</v>
      </c>
      <c r="AO1465" s="20">
        <f t="shared" si="385"/>
        <v>0.08</v>
      </c>
      <c r="AP1465" s="20">
        <f t="shared" si="386"/>
        <v>0.125</v>
      </c>
      <c r="AQ1465" s="20">
        <f t="shared" si="387"/>
        <v>0.0666666666666667</v>
      </c>
      <c r="AR1465" s="32">
        <f t="shared" si="388"/>
        <v>0</v>
      </c>
      <c r="AS1465" s="32">
        <f t="shared" si="389"/>
        <v>0</v>
      </c>
      <c r="AT1465" s="32">
        <f t="shared" si="390"/>
        <v>4</v>
      </c>
      <c r="AU1465" s="28" t="str">
        <f t="shared" si="391"/>
        <v>库存为4</v>
      </c>
      <c r="AV1465" s="34" t="str">
        <f>IFERROR(时间!$B$4+AU1465,"上周无销量")</f>
        <v>上周无销量</v>
      </c>
    </row>
    <row r="1466" spans="1:48">
      <c r="A1466" s="18" t="s">
        <v>1511</v>
      </c>
      <c r="B1466" t="str">
        <f>VLOOKUP(A1466,'[1]sku-asin（子）'!$A:$B,2,0)</f>
        <v>B01LY584YG</v>
      </c>
      <c r="C1466" t="str">
        <f>VLOOKUP(A1466,'[1]子sku-父sku'!$A:$B,2,0)</f>
        <v>XZ-BS-HM168</v>
      </c>
      <c r="D1466" s="28">
        <f>IFERROR(VLOOKUP(A1466,[2]库存报告使用数据处理!$A:$C,3,0),0)</f>
        <v>1</v>
      </c>
      <c r="E1466" s="28">
        <f>IFERROR(VLOOKUP(A1466,[2]库存报告使用数据处理!$A:$D,4,0),0)</f>
        <v>0</v>
      </c>
      <c r="F1466" s="28">
        <f>IFERROR(VLOOKUP(A1466,[2]库存报告使用数据处理!$A:$E,5,0),0)</f>
        <v>4</v>
      </c>
      <c r="G1466" s="28">
        <f>IFERROR(VLOOKUP(A1466,[2]库存报告使用数据处理!$A:$F,6,0),0)</f>
        <v>0</v>
      </c>
      <c r="H1466" s="29">
        <f>IFERROR(VLOOKUP(A1466,[2]库存报告使用数据处理!$A:$G,7,0),0)</f>
        <v>6.8</v>
      </c>
      <c r="I1466">
        <f>IFERROR(VLOOKUP(A1466,[5]数据处理!$A:$B,2,0),0)</f>
        <v>2</v>
      </c>
      <c r="J1466" s="30">
        <f>IFERROR(VLOOKUP(A1466,[5]数据处理!$A:$D,4,0),0)</f>
        <v>0</v>
      </c>
      <c r="K1466" s="30">
        <f>IFERROR(VLOOKUP(A1466,[5]数据处理!$A:$E,5,0),0)</f>
        <v>0</v>
      </c>
      <c r="L1466" s="30">
        <f>IFERROR(VLOOKUP(A1466,[5]数据处理!$A:$G,7,0),0)</f>
        <v>0</v>
      </c>
      <c r="M1466">
        <f t="shared" si="375"/>
        <v>2</v>
      </c>
      <c r="N1466">
        <f>IFERROR(VLOOKUP(A1466,[5]数据处理!$A:$C,3,0),0)</f>
        <v>0</v>
      </c>
      <c r="O1466">
        <f>IFERROR(VLOOKUP($A1466,[5]数据处理!$A:$N,14,0),0)</f>
        <v>2</v>
      </c>
      <c r="P1466" t="str">
        <f>IFERROR(VLOOKUP($A1466,[3]库存报告使用数据!$A$1:$B$65536,2,0),"")</f>
        <v/>
      </c>
      <c r="Q1466" t="str">
        <f>IFERROR(VLOOKUP($A1466,[3]库存报告使用数据!$A$1:$E$65536,5,0),"")</f>
        <v/>
      </c>
      <c r="R1466" t="str">
        <f>IFERROR(VLOOKUP($A1466,[3]库存报告使用数据!$A$1:$H$65536,8,0),"")</f>
        <v/>
      </c>
      <c r="S1466" t="str">
        <f>IFERROR(VLOOKUP($A1466,[3]库存报告使用数据!$A$1:$K$65536,11,0),"")</f>
        <v/>
      </c>
      <c r="T1466" t="str">
        <f>IFERROR(VLOOKUP($A1466,[3]库存报告使用数据!$A$1:$C$65536,3,0),"")</f>
        <v/>
      </c>
      <c r="U1466" t="str">
        <f>IFERROR(VLOOKUP($A1466,[3]库存报告使用数据!$A$1:$F$65536,6,0),"")</f>
        <v/>
      </c>
      <c r="V1466" t="str">
        <f>IFERROR(VLOOKUP($A1466,[3]库存报告使用数据!$A$1:$I$65536,9,0),"")</f>
        <v/>
      </c>
      <c r="W1466" t="str">
        <f>IFERROR(VLOOKUP($A1466,[3]库存报告使用数据!$A$1:$L$65536,12,0),"")</f>
        <v/>
      </c>
      <c r="X1466" s="20" t="str">
        <f t="shared" si="376"/>
        <v/>
      </c>
      <c r="Y1466" s="20" t="str">
        <f t="shared" si="377"/>
        <v/>
      </c>
      <c r="Z1466" s="20" t="str">
        <f t="shared" si="378"/>
        <v/>
      </c>
      <c r="AA1466" s="20" t="str">
        <f t="shared" si="379"/>
        <v/>
      </c>
      <c r="AB1466" t="str">
        <f>IFERROR(VLOOKUP($A1466,[3]库存报告使用数据!$A$1:$D$65536,4,0),"")</f>
        <v/>
      </c>
      <c r="AC1466" t="str">
        <f>IFERROR(VLOOKUP($A1466,[3]库存报告使用数据!$A$1:$G$65536,7,0),"")</f>
        <v/>
      </c>
      <c r="AD1466" t="str">
        <f>IFERROR(VLOOKUP($A1466,[3]库存报告使用数据!$A$1:$J$65536,10,0),"")</f>
        <v/>
      </c>
      <c r="AE1466" t="str">
        <f>IFERROR(VLOOKUP($A1466,[3]库存报告使用数据!$A$1:$M$65536,13,0),"")</f>
        <v/>
      </c>
      <c r="AF1466" s="20" t="str">
        <f t="shared" si="380"/>
        <v/>
      </c>
      <c r="AG1466" s="20" t="str">
        <f t="shared" si="381"/>
        <v/>
      </c>
      <c r="AH1466" s="20" t="str">
        <f t="shared" si="382"/>
        <v/>
      </c>
      <c r="AI1466" s="20" t="str">
        <f t="shared" si="383"/>
        <v/>
      </c>
      <c r="AJ1466">
        <f>IFERROR(VLOOKUP($B1466,[4]库存报告使用数据!$A$1:$B$65536,2,0),0)</f>
        <v>8</v>
      </c>
      <c r="AK1466">
        <f>IFERROR(VLOOKUP($B1466,[4]库存报告使用数据!$A$1:$C$65536,3,0),)</f>
        <v>3</v>
      </c>
      <c r="AL1466">
        <f>IFERROR(VLOOKUP($B1466,[4]库存报告使用数据!$A$1:$D$65536,4,0),)</f>
        <v>2</v>
      </c>
      <c r="AM1466">
        <f>IFERROR(VLOOKUP($B1466,[4]库存报告使用数据!$A$1:$E$65536,5,0),)</f>
        <v>3</v>
      </c>
      <c r="AN1466" s="20">
        <f t="shared" si="384"/>
        <v>0.125</v>
      </c>
      <c r="AO1466" s="20">
        <f t="shared" si="385"/>
        <v>0</v>
      </c>
      <c r="AP1466" s="20">
        <f t="shared" si="386"/>
        <v>2</v>
      </c>
      <c r="AQ1466" s="20">
        <f t="shared" si="387"/>
        <v>0</v>
      </c>
      <c r="AR1466" s="32">
        <f t="shared" si="388"/>
        <v>0.142857142857143</v>
      </c>
      <c r="AS1466" s="32">
        <f t="shared" si="389"/>
        <v>8.57142857142857</v>
      </c>
      <c r="AT1466" s="32">
        <f t="shared" si="390"/>
        <v>-6.57142857142857</v>
      </c>
      <c r="AU1466" s="28">
        <f t="shared" si="391"/>
        <v>14</v>
      </c>
      <c r="AV1466" s="34">
        <f>IFERROR(时间!$B$4+AU1466,"上周无销量")</f>
        <v>43297</v>
      </c>
    </row>
    <row r="1467" spans="1:48">
      <c r="A1467" s="18" t="s">
        <v>1512</v>
      </c>
      <c r="B1467" t="str">
        <f>VLOOKUP(A1467,'[1]sku-asin（子）'!$A:$B,2,0)</f>
        <v>B01LZ4BQUZ</v>
      </c>
      <c r="C1467" t="str">
        <f>VLOOKUP(A1467,'[1]子sku-父sku'!$A:$B,2,0)</f>
        <v>XZ-BS-HM168</v>
      </c>
      <c r="D1467" s="28">
        <f>IFERROR(VLOOKUP(A1467,[2]库存报告使用数据处理!$A:$C,3,0),0)</f>
        <v>1</v>
      </c>
      <c r="E1467" s="28">
        <f>IFERROR(VLOOKUP(A1467,[2]库存报告使用数据处理!$A:$D,4,0),0)</f>
        <v>1</v>
      </c>
      <c r="F1467" s="28">
        <f>IFERROR(VLOOKUP(A1467,[2]库存报告使用数据处理!$A:$E,5,0),0)</f>
        <v>0</v>
      </c>
      <c r="G1467" s="28">
        <f>IFERROR(VLOOKUP(A1467,[2]库存报告使用数据处理!$A:$F,6,0),0)</f>
        <v>0</v>
      </c>
      <c r="H1467" s="29">
        <f>IFERROR(VLOOKUP(A1467,[2]库存报告使用数据处理!$A:$G,7,0),0)</f>
        <v>6.8</v>
      </c>
      <c r="I1467">
        <f>IFERROR(VLOOKUP(A1467,[5]数据处理!$A:$B,2,0),0)</f>
        <v>2</v>
      </c>
      <c r="J1467" s="30">
        <f>IFERROR(VLOOKUP(A1467,[5]数据处理!$A:$D,4,0),0)</f>
        <v>0</v>
      </c>
      <c r="K1467" s="30">
        <f>IFERROR(VLOOKUP(A1467,[5]数据处理!$A:$E,5,0),0)</f>
        <v>0</v>
      </c>
      <c r="L1467" s="30">
        <f>IFERROR(VLOOKUP(A1467,[5]数据处理!$A:$G,7,0),0)</f>
        <v>0</v>
      </c>
      <c r="M1467">
        <f t="shared" si="375"/>
        <v>2</v>
      </c>
      <c r="N1467">
        <f>IFERROR(VLOOKUP(A1467,[5]数据处理!$A:$C,3,0),0)</f>
        <v>0</v>
      </c>
      <c r="O1467">
        <f>IFERROR(VLOOKUP($A1467,[5]数据处理!$A:$N,14,0),0)</f>
        <v>0</v>
      </c>
      <c r="P1467">
        <f>IFERROR(VLOOKUP($A1467,[3]库存报告使用数据!$A$1:$B$65536,2,0),"")</f>
        <v>0</v>
      </c>
      <c r="Q1467">
        <f>IFERROR(VLOOKUP($A1467,[3]库存报告使用数据!$A$1:$E$65536,5,0),"")</f>
        <v>3264</v>
      </c>
      <c r="R1467">
        <f>IFERROR(VLOOKUP($A1467,[3]库存报告使用数据!$A$1:$H$65536,8,0),"")</f>
        <v>7365</v>
      </c>
      <c r="S1467">
        <f>IFERROR(VLOOKUP($A1467,[3]库存报告使用数据!$A$1:$K$65536,11,0),"")</f>
        <v>7201</v>
      </c>
      <c r="T1467">
        <f>IFERROR(VLOOKUP($A1467,[3]库存报告使用数据!$A$1:$C$65536,3,0),"")</f>
        <v>6</v>
      </c>
      <c r="U1467">
        <f>IFERROR(VLOOKUP($A1467,[3]库存报告使用数据!$A$1:$F$65536,6,0),"")</f>
        <v>12</v>
      </c>
      <c r="V1467">
        <f>IFERROR(VLOOKUP($A1467,[3]库存报告使用数据!$A$1:$I$65536,9,0),"")</f>
        <v>12</v>
      </c>
      <c r="W1467">
        <f>IFERROR(VLOOKUP($A1467,[3]库存报告使用数据!$A$1:$L$65536,12,0),"")</f>
        <v>15</v>
      </c>
      <c r="X1467" s="20" t="str">
        <f t="shared" si="376"/>
        <v/>
      </c>
      <c r="Y1467" s="20">
        <f t="shared" si="377"/>
        <v>0.00367647058823529</v>
      </c>
      <c r="Z1467" s="20">
        <f t="shared" si="378"/>
        <v>0.00162932790224033</v>
      </c>
      <c r="AA1467" s="20">
        <f t="shared" si="379"/>
        <v>0.00208304402166366</v>
      </c>
      <c r="AB1467">
        <f>IFERROR(VLOOKUP($A1467,[3]库存报告使用数据!$A$1:$D$65536,4,0),"")</f>
        <v>1.62</v>
      </c>
      <c r="AC1467">
        <f>IFERROR(VLOOKUP($A1467,[3]库存报告使用数据!$A$1:$G$65536,7,0),"")</f>
        <v>0</v>
      </c>
      <c r="AD1467">
        <f>IFERROR(VLOOKUP($A1467,[3]库存报告使用数据!$A$1:$J$65536,10,0),"")</f>
        <v>0</v>
      </c>
      <c r="AE1467">
        <f>IFERROR(VLOOKUP($A1467,[3]库存报告使用数据!$A$1:$M$65536,13,0),"")</f>
        <v>0</v>
      </c>
      <c r="AF1467" s="20">
        <f t="shared" si="380"/>
        <v>0.238235294117647</v>
      </c>
      <c r="AG1467" s="20" t="str">
        <f t="shared" si="381"/>
        <v/>
      </c>
      <c r="AH1467" s="20" t="str">
        <f t="shared" si="382"/>
        <v/>
      </c>
      <c r="AI1467" s="20" t="str">
        <f t="shared" si="383"/>
        <v/>
      </c>
      <c r="AJ1467">
        <f>IFERROR(VLOOKUP($B1467,[4]库存报告使用数据!$A$1:$B$65536,2,0),0)</f>
        <v>5</v>
      </c>
      <c r="AK1467">
        <f>IFERROR(VLOOKUP($B1467,[4]库存报告使用数据!$A$1:$C$65536,3,0),)</f>
        <v>7</v>
      </c>
      <c r="AL1467">
        <f>IFERROR(VLOOKUP($B1467,[4]库存报告使用数据!$A$1:$D$65536,4,0),)</f>
        <v>4</v>
      </c>
      <c r="AM1467">
        <f>IFERROR(VLOOKUP($B1467,[4]库存报告使用数据!$A$1:$E$65536,5,0),)</f>
        <v>12</v>
      </c>
      <c r="AN1467" s="20">
        <f t="shared" si="384"/>
        <v>0.2</v>
      </c>
      <c r="AO1467" s="20">
        <f t="shared" si="385"/>
        <v>0.142857142857143</v>
      </c>
      <c r="AP1467" s="20">
        <f t="shared" si="386"/>
        <v>0</v>
      </c>
      <c r="AQ1467" s="20">
        <f t="shared" si="387"/>
        <v>0</v>
      </c>
      <c r="AR1467" s="32">
        <f t="shared" si="388"/>
        <v>0.142857142857143</v>
      </c>
      <c r="AS1467" s="32">
        <f t="shared" si="389"/>
        <v>8.57142857142857</v>
      </c>
      <c r="AT1467" s="32">
        <f t="shared" si="390"/>
        <v>-6.57142857142857</v>
      </c>
      <c r="AU1467" s="28">
        <f t="shared" si="391"/>
        <v>14</v>
      </c>
      <c r="AV1467" s="34">
        <f>IFERROR(时间!$B$4+AU1467,"上周无销量")</f>
        <v>43297</v>
      </c>
    </row>
    <row r="1468" spans="1:48">
      <c r="A1468" s="18" t="s">
        <v>1513</v>
      </c>
      <c r="B1468" t="str">
        <f>VLOOKUP(A1468,'[1]sku-asin（子）'!$A:$B,2,0)</f>
        <v>B01M1DZELB</v>
      </c>
      <c r="C1468" t="str">
        <f>VLOOKUP(A1468,'[1]子sku-父sku'!$A:$B,2,0)</f>
        <v>XZ-BS-HM168</v>
      </c>
      <c r="D1468" s="28">
        <f>IFERROR(VLOOKUP(A1468,[2]库存报告使用数据处理!$A:$C,3,0),0)</f>
        <v>0</v>
      </c>
      <c r="E1468" s="28">
        <f>IFERROR(VLOOKUP(A1468,[2]库存报告使用数据处理!$A:$D,4,0),0)</f>
        <v>0</v>
      </c>
      <c r="F1468" s="28">
        <f>IFERROR(VLOOKUP(A1468,[2]库存报告使用数据处理!$A:$E,5,0),0)</f>
        <v>0</v>
      </c>
      <c r="G1468" s="28">
        <f>IFERROR(VLOOKUP(A1468,[2]库存报告使用数据处理!$A:$F,6,0),0)</f>
        <v>1</v>
      </c>
      <c r="H1468" s="29">
        <f>IFERROR(VLOOKUP(A1468,[2]库存报告使用数据处理!$A:$G,7,0),0)</f>
        <v>6.8</v>
      </c>
      <c r="I1468">
        <f>IFERROR(VLOOKUP(A1468,[5]数据处理!$A:$B,2,0),0)</f>
        <v>1</v>
      </c>
      <c r="J1468" s="30">
        <f>IFERROR(VLOOKUP(A1468,[5]数据处理!$A:$D,4,0),0)</f>
        <v>0</v>
      </c>
      <c r="K1468" s="30">
        <f>IFERROR(VLOOKUP(A1468,[5]数据处理!$A:$E,5,0),0)</f>
        <v>0</v>
      </c>
      <c r="L1468" s="30">
        <f>IFERROR(VLOOKUP(A1468,[5]数据处理!$A:$G,7,0),0)</f>
        <v>0</v>
      </c>
      <c r="M1468">
        <f t="shared" si="375"/>
        <v>1</v>
      </c>
      <c r="N1468">
        <f>IFERROR(VLOOKUP(A1468,[5]数据处理!$A:$C,3,0),0)</f>
        <v>0</v>
      </c>
      <c r="O1468">
        <f>IFERROR(VLOOKUP($A1468,[5]数据处理!$A:$N,14,0),0)</f>
        <v>1</v>
      </c>
      <c r="P1468" t="str">
        <f>IFERROR(VLOOKUP($A1468,[3]库存报告使用数据!$A$1:$B$65536,2,0),"")</f>
        <v/>
      </c>
      <c r="Q1468" t="str">
        <f>IFERROR(VLOOKUP($A1468,[3]库存报告使用数据!$A$1:$E$65536,5,0),"")</f>
        <v/>
      </c>
      <c r="R1468" t="str">
        <f>IFERROR(VLOOKUP($A1468,[3]库存报告使用数据!$A$1:$H$65536,8,0),"")</f>
        <v/>
      </c>
      <c r="S1468" t="str">
        <f>IFERROR(VLOOKUP($A1468,[3]库存报告使用数据!$A$1:$K$65536,11,0),"")</f>
        <v/>
      </c>
      <c r="T1468" t="str">
        <f>IFERROR(VLOOKUP($A1468,[3]库存报告使用数据!$A$1:$C$65536,3,0),"")</f>
        <v/>
      </c>
      <c r="U1468" t="str">
        <f>IFERROR(VLOOKUP($A1468,[3]库存报告使用数据!$A$1:$F$65536,6,0),"")</f>
        <v/>
      </c>
      <c r="V1468" t="str">
        <f>IFERROR(VLOOKUP($A1468,[3]库存报告使用数据!$A$1:$I$65536,9,0),"")</f>
        <v/>
      </c>
      <c r="W1468" t="str">
        <f>IFERROR(VLOOKUP($A1468,[3]库存报告使用数据!$A$1:$L$65536,12,0),"")</f>
        <v/>
      </c>
      <c r="X1468" s="20" t="str">
        <f t="shared" si="376"/>
        <v/>
      </c>
      <c r="Y1468" s="20" t="str">
        <f t="shared" si="377"/>
        <v/>
      </c>
      <c r="Z1468" s="20" t="str">
        <f t="shared" si="378"/>
        <v/>
      </c>
      <c r="AA1468" s="20" t="str">
        <f t="shared" si="379"/>
        <v/>
      </c>
      <c r="AB1468" t="str">
        <f>IFERROR(VLOOKUP($A1468,[3]库存报告使用数据!$A$1:$D$65536,4,0),"")</f>
        <v/>
      </c>
      <c r="AC1468" t="str">
        <f>IFERROR(VLOOKUP($A1468,[3]库存报告使用数据!$A$1:$G$65536,7,0),"")</f>
        <v/>
      </c>
      <c r="AD1468" t="str">
        <f>IFERROR(VLOOKUP($A1468,[3]库存报告使用数据!$A$1:$J$65536,10,0),"")</f>
        <v/>
      </c>
      <c r="AE1468" t="str">
        <f>IFERROR(VLOOKUP($A1468,[3]库存报告使用数据!$A$1:$M$65536,13,0),"")</f>
        <v/>
      </c>
      <c r="AF1468" s="20" t="str">
        <f t="shared" si="380"/>
        <v/>
      </c>
      <c r="AG1468" s="20" t="str">
        <f t="shared" si="381"/>
        <v/>
      </c>
      <c r="AH1468" s="20" t="str">
        <f t="shared" si="382"/>
        <v/>
      </c>
      <c r="AI1468" s="20" t="str">
        <f t="shared" si="383"/>
        <v/>
      </c>
      <c r="AJ1468">
        <f>IFERROR(VLOOKUP($B1468,[4]库存报告使用数据!$A$1:$B$65536,2,0),0)</f>
        <v>1</v>
      </c>
      <c r="AK1468">
        <f>IFERROR(VLOOKUP($B1468,[4]库存报告使用数据!$A$1:$C$65536,3,0),)</f>
        <v>3</v>
      </c>
      <c r="AL1468">
        <f>IFERROR(VLOOKUP($B1468,[4]库存报告使用数据!$A$1:$D$65536,4,0),)</f>
        <v>4</v>
      </c>
      <c r="AM1468">
        <f>IFERROR(VLOOKUP($B1468,[4]库存报告使用数据!$A$1:$E$65536,5,0),)</f>
        <v>4</v>
      </c>
      <c r="AN1468" s="20">
        <f t="shared" si="384"/>
        <v>0</v>
      </c>
      <c r="AO1468" s="20">
        <f t="shared" si="385"/>
        <v>0</v>
      </c>
      <c r="AP1468" s="20">
        <f t="shared" si="386"/>
        <v>0</v>
      </c>
      <c r="AQ1468" s="20">
        <f t="shared" si="387"/>
        <v>0.25</v>
      </c>
      <c r="AR1468" s="32">
        <f t="shared" si="388"/>
        <v>0</v>
      </c>
      <c r="AS1468" s="32">
        <f t="shared" si="389"/>
        <v>0</v>
      </c>
      <c r="AT1468" s="32">
        <f t="shared" si="390"/>
        <v>1</v>
      </c>
      <c r="AU1468" s="28" t="str">
        <f t="shared" si="391"/>
        <v>库存为1</v>
      </c>
      <c r="AV1468" s="34" t="str">
        <f>IFERROR(时间!$B$4+AU1468,"上周无销量")</f>
        <v>上周无销量</v>
      </c>
    </row>
    <row r="1469" spans="1:48">
      <c r="A1469" s="18" t="s">
        <v>1514</v>
      </c>
      <c r="B1469" t="str">
        <f>VLOOKUP(A1469,'[1]sku-asin（子）'!$A:$B,2,0)</f>
        <v>B01M0F8496</v>
      </c>
      <c r="C1469" t="str">
        <f>VLOOKUP(A1469,'[1]子sku-父sku'!$A:$B,2,0)</f>
        <v>XZ-BS-HM168</v>
      </c>
      <c r="D1469" s="28">
        <f>IFERROR(VLOOKUP(A1469,[2]库存报告使用数据处理!$A:$C,3,0),0)</f>
        <v>0</v>
      </c>
      <c r="E1469" s="28">
        <f>IFERROR(VLOOKUP(A1469,[2]库存报告使用数据处理!$A:$D,4,0),0)</f>
        <v>0</v>
      </c>
      <c r="F1469" s="28">
        <f>IFERROR(VLOOKUP(A1469,[2]库存报告使用数据处理!$A:$E,5,0),0)</f>
        <v>0</v>
      </c>
      <c r="G1469" s="28">
        <f>IFERROR(VLOOKUP(A1469,[2]库存报告使用数据处理!$A:$F,6,0),0)</f>
        <v>1</v>
      </c>
      <c r="H1469" s="29">
        <f>IFERROR(VLOOKUP(A1469,[2]库存报告使用数据处理!$A:$G,7,0),0)</f>
        <v>14.4</v>
      </c>
      <c r="I1469">
        <f>IFERROR(VLOOKUP(A1469,[5]数据处理!$A:$B,2,0),0)</f>
        <v>0</v>
      </c>
      <c r="J1469" s="30">
        <f>IFERROR(VLOOKUP(A1469,[5]数据处理!$A:$D,4,0),0)</f>
        <v>0</v>
      </c>
      <c r="K1469" s="30">
        <f>IFERROR(VLOOKUP(A1469,[5]数据处理!$A:$E,5,0),0)</f>
        <v>0</v>
      </c>
      <c r="L1469" s="30">
        <f>IFERROR(VLOOKUP(A1469,[5]数据处理!$A:$G,7,0),0)</f>
        <v>0</v>
      </c>
      <c r="M1469">
        <f t="shared" si="375"/>
        <v>0</v>
      </c>
      <c r="N1469">
        <f>IFERROR(VLOOKUP(A1469,[5]数据处理!$A:$C,3,0),0)</f>
        <v>0</v>
      </c>
      <c r="O1469">
        <f>IFERROR(VLOOKUP($A1469,[5]数据处理!$A:$N,14,0),0)</f>
        <v>0</v>
      </c>
      <c r="P1469" t="str">
        <f>IFERROR(VLOOKUP($A1469,[3]库存报告使用数据!$A$1:$B$65536,2,0),"")</f>
        <v/>
      </c>
      <c r="Q1469" t="str">
        <f>IFERROR(VLOOKUP($A1469,[3]库存报告使用数据!$A$1:$E$65536,5,0),"")</f>
        <v/>
      </c>
      <c r="R1469" t="str">
        <f>IFERROR(VLOOKUP($A1469,[3]库存报告使用数据!$A$1:$H$65536,8,0),"")</f>
        <v/>
      </c>
      <c r="S1469" t="str">
        <f>IFERROR(VLOOKUP($A1469,[3]库存报告使用数据!$A$1:$K$65536,11,0),"")</f>
        <v/>
      </c>
      <c r="T1469" t="str">
        <f>IFERROR(VLOOKUP($A1469,[3]库存报告使用数据!$A$1:$C$65536,3,0),"")</f>
        <v/>
      </c>
      <c r="U1469" t="str">
        <f>IFERROR(VLOOKUP($A1469,[3]库存报告使用数据!$A$1:$F$65536,6,0),"")</f>
        <v/>
      </c>
      <c r="V1469" t="str">
        <f>IFERROR(VLOOKUP($A1469,[3]库存报告使用数据!$A$1:$I$65536,9,0),"")</f>
        <v/>
      </c>
      <c r="W1469" t="str">
        <f>IFERROR(VLOOKUP($A1469,[3]库存报告使用数据!$A$1:$L$65536,12,0),"")</f>
        <v/>
      </c>
      <c r="X1469" s="20" t="str">
        <f t="shared" si="376"/>
        <v/>
      </c>
      <c r="Y1469" s="20" t="str">
        <f t="shared" si="377"/>
        <v/>
      </c>
      <c r="Z1469" s="20" t="str">
        <f t="shared" si="378"/>
        <v/>
      </c>
      <c r="AA1469" s="20" t="str">
        <f t="shared" si="379"/>
        <v/>
      </c>
      <c r="AB1469" t="str">
        <f>IFERROR(VLOOKUP($A1469,[3]库存报告使用数据!$A$1:$D$65536,4,0),"")</f>
        <v/>
      </c>
      <c r="AC1469" t="str">
        <f>IFERROR(VLOOKUP($A1469,[3]库存报告使用数据!$A$1:$G$65536,7,0),"")</f>
        <v/>
      </c>
      <c r="AD1469" t="str">
        <f>IFERROR(VLOOKUP($A1469,[3]库存报告使用数据!$A$1:$J$65536,10,0),"")</f>
        <v/>
      </c>
      <c r="AE1469" t="str">
        <f>IFERROR(VLOOKUP($A1469,[3]库存报告使用数据!$A$1:$M$65536,13,0),"")</f>
        <v/>
      </c>
      <c r="AF1469" s="20" t="str">
        <f t="shared" si="380"/>
        <v/>
      </c>
      <c r="AG1469" s="20" t="str">
        <f t="shared" si="381"/>
        <v/>
      </c>
      <c r="AH1469" s="20" t="str">
        <f t="shared" si="382"/>
        <v/>
      </c>
      <c r="AI1469" s="20" t="str">
        <f t="shared" si="383"/>
        <v/>
      </c>
      <c r="AJ1469">
        <f>IFERROR(VLOOKUP($B1469,[4]库存报告使用数据!$A$1:$B$65536,2,0),0)</f>
        <v>0</v>
      </c>
      <c r="AK1469">
        <f>IFERROR(VLOOKUP($B1469,[4]库存报告使用数据!$A$1:$C$65536,3,0),)</f>
        <v>0</v>
      </c>
      <c r="AL1469">
        <f>IFERROR(VLOOKUP($B1469,[4]库存报告使用数据!$A$1:$D$65536,4,0),)</f>
        <v>0</v>
      </c>
      <c r="AM1469">
        <f>IFERROR(VLOOKUP($B1469,[4]库存报告使用数据!$A$1:$E$65536,5,0),)</f>
        <v>0</v>
      </c>
      <c r="AN1469" s="20" t="str">
        <f t="shared" si="384"/>
        <v/>
      </c>
      <c r="AO1469" s="20" t="str">
        <f t="shared" si="385"/>
        <v/>
      </c>
      <c r="AP1469" s="20" t="str">
        <f t="shared" si="386"/>
        <v/>
      </c>
      <c r="AQ1469" s="20" t="str">
        <f t="shared" si="387"/>
        <v/>
      </c>
      <c r="AR1469" s="32">
        <f t="shared" si="388"/>
        <v>0</v>
      </c>
      <c r="AS1469" s="32">
        <f t="shared" si="389"/>
        <v>0</v>
      </c>
      <c r="AT1469" s="32">
        <f t="shared" si="390"/>
        <v>0</v>
      </c>
      <c r="AU1469" s="28" t="str">
        <f t="shared" si="391"/>
        <v>库存为0</v>
      </c>
      <c r="AV1469" s="34" t="str">
        <f>IFERROR(时间!$B$4+AU1469,"上周无销量")</f>
        <v>上周无销量</v>
      </c>
    </row>
    <row r="1470" spans="1:48">
      <c r="A1470" s="18" t="s">
        <v>1515</v>
      </c>
      <c r="B1470" t="str">
        <f>VLOOKUP(A1470,'[1]sku-asin（子）'!$A:$B,2,0)</f>
        <v>B01LWIMJ43</v>
      </c>
      <c r="C1470" t="str">
        <f>VLOOKUP(A1470,'[1]子sku-父sku'!$A:$B,2,0)</f>
        <v>XZ-BS-HM168</v>
      </c>
      <c r="D1470" s="28">
        <f>IFERROR(VLOOKUP(A1470,[2]库存报告使用数据处理!$A:$C,3,0),0)</f>
        <v>0</v>
      </c>
      <c r="E1470" s="28">
        <f>IFERROR(VLOOKUP(A1470,[2]库存报告使用数据处理!$A:$D,4,0),0)</f>
        <v>0</v>
      </c>
      <c r="F1470" s="28">
        <f>IFERROR(VLOOKUP(A1470,[2]库存报告使用数据处理!$A:$E,5,0),0)</f>
        <v>0</v>
      </c>
      <c r="G1470" s="28">
        <f>IFERROR(VLOOKUP(A1470,[2]库存报告使用数据处理!$A:$F,6,0),0)</f>
        <v>0</v>
      </c>
      <c r="H1470" s="29">
        <f>IFERROR(VLOOKUP(A1470,[2]库存报告使用数据处理!$A:$G,7,0),0)</f>
        <v>0</v>
      </c>
      <c r="I1470">
        <f>IFERROR(VLOOKUP(A1470,[5]数据处理!$A:$B,2,0),0)</f>
        <v>0</v>
      </c>
      <c r="J1470" s="30">
        <f>IFERROR(VLOOKUP(A1470,[5]数据处理!$A:$D,4,0),0)</f>
        <v>0</v>
      </c>
      <c r="K1470" s="30">
        <f>IFERROR(VLOOKUP(A1470,[5]数据处理!$A:$E,5,0),0)</f>
        <v>0</v>
      </c>
      <c r="L1470" s="30">
        <f>IFERROR(VLOOKUP(A1470,[5]数据处理!$A:$G,7,0),0)</f>
        <v>0</v>
      </c>
      <c r="M1470">
        <f t="shared" si="375"/>
        <v>0</v>
      </c>
      <c r="N1470">
        <f>IFERROR(VLOOKUP(A1470,[5]数据处理!$A:$C,3,0),0)</f>
        <v>0</v>
      </c>
      <c r="O1470">
        <f>IFERROR(VLOOKUP($A1470,[5]数据处理!$A:$N,14,0),0)</f>
        <v>0</v>
      </c>
      <c r="P1470" t="str">
        <f>IFERROR(VLOOKUP($A1470,[3]库存报告使用数据!$A$1:$B$65536,2,0),"")</f>
        <v/>
      </c>
      <c r="Q1470" t="str">
        <f>IFERROR(VLOOKUP($A1470,[3]库存报告使用数据!$A$1:$E$65536,5,0),"")</f>
        <v/>
      </c>
      <c r="R1470" t="str">
        <f>IFERROR(VLOOKUP($A1470,[3]库存报告使用数据!$A$1:$H$65536,8,0),"")</f>
        <v/>
      </c>
      <c r="S1470" t="str">
        <f>IFERROR(VLOOKUP($A1470,[3]库存报告使用数据!$A$1:$K$65536,11,0),"")</f>
        <v/>
      </c>
      <c r="T1470" t="str">
        <f>IFERROR(VLOOKUP($A1470,[3]库存报告使用数据!$A$1:$C$65536,3,0),"")</f>
        <v/>
      </c>
      <c r="U1470" t="str">
        <f>IFERROR(VLOOKUP($A1470,[3]库存报告使用数据!$A$1:$F$65536,6,0),"")</f>
        <v/>
      </c>
      <c r="V1470" t="str">
        <f>IFERROR(VLOOKUP($A1470,[3]库存报告使用数据!$A$1:$I$65536,9,0),"")</f>
        <v/>
      </c>
      <c r="W1470" t="str">
        <f>IFERROR(VLOOKUP($A1470,[3]库存报告使用数据!$A$1:$L$65536,12,0),"")</f>
        <v/>
      </c>
      <c r="X1470" s="20" t="str">
        <f t="shared" si="376"/>
        <v/>
      </c>
      <c r="Y1470" s="20" t="str">
        <f t="shared" si="377"/>
        <v/>
      </c>
      <c r="Z1470" s="20" t="str">
        <f t="shared" si="378"/>
        <v/>
      </c>
      <c r="AA1470" s="20" t="str">
        <f t="shared" si="379"/>
        <v/>
      </c>
      <c r="AB1470" t="str">
        <f>IFERROR(VLOOKUP($A1470,[3]库存报告使用数据!$A$1:$D$65536,4,0),"")</f>
        <v/>
      </c>
      <c r="AC1470" t="str">
        <f>IFERROR(VLOOKUP($A1470,[3]库存报告使用数据!$A$1:$G$65536,7,0),"")</f>
        <v/>
      </c>
      <c r="AD1470" t="str">
        <f>IFERROR(VLOOKUP($A1470,[3]库存报告使用数据!$A$1:$J$65536,10,0),"")</f>
        <v/>
      </c>
      <c r="AE1470" t="str">
        <f>IFERROR(VLOOKUP($A1470,[3]库存报告使用数据!$A$1:$M$65536,13,0),"")</f>
        <v/>
      </c>
      <c r="AF1470" s="20" t="str">
        <f t="shared" si="380"/>
        <v/>
      </c>
      <c r="AG1470" s="20" t="str">
        <f t="shared" si="381"/>
        <v/>
      </c>
      <c r="AH1470" s="20" t="str">
        <f t="shared" si="382"/>
        <v/>
      </c>
      <c r="AI1470" s="20" t="str">
        <f t="shared" si="383"/>
        <v/>
      </c>
      <c r="AJ1470">
        <f>IFERROR(VLOOKUP($B1470,[4]库存报告使用数据!$A$1:$B$65536,2,0),0)</f>
        <v>0</v>
      </c>
      <c r="AK1470">
        <f>IFERROR(VLOOKUP($B1470,[4]库存报告使用数据!$A$1:$C$65536,3,0),)</f>
        <v>0</v>
      </c>
      <c r="AL1470">
        <f>IFERROR(VLOOKUP($B1470,[4]库存报告使用数据!$A$1:$D$65536,4,0),)</f>
        <v>0</v>
      </c>
      <c r="AM1470">
        <f>IFERROR(VLOOKUP($B1470,[4]库存报告使用数据!$A$1:$E$65536,5,0),)</f>
        <v>0</v>
      </c>
      <c r="AN1470" s="20" t="str">
        <f t="shared" si="384"/>
        <v/>
      </c>
      <c r="AO1470" s="20" t="str">
        <f t="shared" si="385"/>
        <v/>
      </c>
      <c r="AP1470" s="20" t="str">
        <f t="shared" si="386"/>
        <v/>
      </c>
      <c r="AQ1470" s="20" t="str">
        <f t="shared" si="387"/>
        <v/>
      </c>
      <c r="AR1470" s="32">
        <f t="shared" si="388"/>
        <v>0</v>
      </c>
      <c r="AS1470" s="32">
        <f t="shared" si="389"/>
        <v>0</v>
      </c>
      <c r="AT1470" s="32">
        <f t="shared" si="390"/>
        <v>0</v>
      </c>
      <c r="AU1470" s="28" t="str">
        <f t="shared" si="391"/>
        <v>库存为0</v>
      </c>
      <c r="AV1470" s="34" t="str">
        <f>IFERROR(时间!$B$4+AU1470,"上周无销量")</f>
        <v>上周无销量</v>
      </c>
    </row>
    <row r="1471" spans="1:48">
      <c r="A1471" s="18" t="s">
        <v>1516</v>
      </c>
      <c r="B1471" t="str">
        <f>VLOOKUP(A1471,'[1]sku-asin（子）'!$A:$B,2,0)</f>
        <v>B01M0QZATI</v>
      </c>
      <c r="C1471" t="str">
        <f>VLOOKUP(A1471,'[1]子sku-父sku'!$A:$B,2,0)</f>
        <v>XZ-BS-HM168</v>
      </c>
      <c r="D1471" s="28">
        <f>IFERROR(VLOOKUP(A1471,[2]库存报告使用数据处理!$A:$C,3,0),0)</f>
        <v>3</v>
      </c>
      <c r="E1471" s="28">
        <f>IFERROR(VLOOKUP(A1471,[2]库存报告使用数据处理!$A:$D,4,0),0)</f>
        <v>0</v>
      </c>
      <c r="F1471" s="28">
        <f>IFERROR(VLOOKUP(A1471,[2]库存报告使用数据处理!$A:$E,5,0),0)</f>
        <v>1</v>
      </c>
      <c r="G1471" s="28">
        <f>IFERROR(VLOOKUP(A1471,[2]库存报告使用数据处理!$A:$F,6,0),0)</f>
        <v>0</v>
      </c>
      <c r="H1471" s="29">
        <f>IFERROR(VLOOKUP(A1471,[2]库存报告使用数据处理!$A:$G,7,0),0)</f>
        <v>6.8</v>
      </c>
      <c r="I1471">
        <f>IFERROR(VLOOKUP(A1471,[5]数据处理!$A:$B,2,0),0)</f>
        <v>13</v>
      </c>
      <c r="J1471" s="30">
        <f>IFERROR(VLOOKUP(A1471,[5]数据处理!$A:$D,4,0),0)</f>
        <v>0</v>
      </c>
      <c r="K1471" s="30">
        <f>IFERROR(VLOOKUP(A1471,[5]数据处理!$A:$E,5,0),0)</f>
        <v>0</v>
      </c>
      <c r="L1471" s="30">
        <f>IFERROR(VLOOKUP(A1471,[5]数据处理!$A:$G,7,0),0)</f>
        <v>0</v>
      </c>
      <c r="M1471">
        <f t="shared" si="375"/>
        <v>13</v>
      </c>
      <c r="N1471">
        <f>IFERROR(VLOOKUP(A1471,[5]数据处理!$A:$C,3,0),0)</f>
        <v>0</v>
      </c>
      <c r="O1471">
        <f>IFERROR(VLOOKUP($A1471,[5]数据处理!$A:$N,14,0),0)</f>
        <v>16</v>
      </c>
      <c r="P1471" t="str">
        <f>IFERROR(VLOOKUP($A1471,[3]库存报告使用数据!$A$1:$B$65536,2,0),"")</f>
        <v/>
      </c>
      <c r="Q1471" t="str">
        <f>IFERROR(VLOOKUP($A1471,[3]库存报告使用数据!$A$1:$E$65536,5,0),"")</f>
        <v/>
      </c>
      <c r="R1471" t="str">
        <f>IFERROR(VLOOKUP($A1471,[3]库存报告使用数据!$A$1:$H$65536,8,0),"")</f>
        <v/>
      </c>
      <c r="S1471" t="str">
        <f>IFERROR(VLOOKUP($A1471,[3]库存报告使用数据!$A$1:$K$65536,11,0),"")</f>
        <v/>
      </c>
      <c r="T1471" t="str">
        <f>IFERROR(VLOOKUP($A1471,[3]库存报告使用数据!$A$1:$C$65536,3,0),"")</f>
        <v/>
      </c>
      <c r="U1471" t="str">
        <f>IFERROR(VLOOKUP($A1471,[3]库存报告使用数据!$A$1:$F$65536,6,0),"")</f>
        <v/>
      </c>
      <c r="V1471" t="str">
        <f>IFERROR(VLOOKUP($A1471,[3]库存报告使用数据!$A$1:$I$65536,9,0),"")</f>
        <v/>
      </c>
      <c r="W1471" t="str">
        <f>IFERROR(VLOOKUP($A1471,[3]库存报告使用数据!$A$1:$L$65536,12,0),"")</f>
        <v/>
      </c>
      <c r="X1471" s="20" t="str">
        <f t="shared" si="376"/>
        <v/>
      </c>
      <c r="Y1471" s="20" t="str">
        <f t="shared" si="377"/>
        <v/>
      </c>
      <c r="Z1471" s="20" t="str">
        <f t="shared" si="378"/>
        <v/>
      </c>
      <c r="AA1471" s="20" t="str">
        <f t="shared" si="379"/>
        <v/>
      </c>
      <c r="AB1471" t="str">
        <f>IFERROR(VLOOKUP($A1471,[3]库存报告使用数据!$A$1:$D$65536,4,0),"")</f>
        <v/>
      </c>
      <c r="AC1471" t="str">
        <f>IFERROR(VLOOKUP($A1471,[3]库存报告使用数据!$A$1:$G$65536,7,0),"")</f>
        <v/>
      </c>
      <c r="AD1471" t="str">
        <f>IFERROR(VLOOKUP($A1471,[3]库存报告使用数据!$A$1:$J$65536,10,0),"")</f>
        <v/>
      </c>
      <c r="AE1471" t="str">
        <f>IFERROR(VLOOKUP($A1471,[3]库存报告使用数据!$A$1:$M$65536,13,0),"")</f>
        <v/>
      </c>
      <c r="AF1471" s="20" t="str">
        <f t="shared" si="380"/>
        <v/>
      </c>
      <c r="AG1471" s="20" t="str">
        <f t="shared" si="381"/>
        <v/>
      </c>
      <c r="AH1471" s="20" t="str">
        <f t="shared" si="382"/>
        <v/>
      </c>
      <c r="AI1471" s="20" t="str">
        <f t="shared" si="383"/>
        <v/>
      </c>
      <c r="AJ1471">
        <f>IFERROR(VLOOKUP($B1471,[4]库存报告使用数据!$A$1:$B$65536,2,0),0)</f>
        <v>4</v>
      </c>
      <c r="AK1471">
        <f>IFERROR(VLOOKUP($B1471,[4]库存报告使用数据!$A$1:$C$65536,3,0),)</f>
        <v>2</v>
      </c>
      <c r="AL1471">
        <f>IFERROR(VLOOKUP($B1471,[4]库存报告使用数据!$A$1:$D$65536,4,0),)</f>
        <v>1</v>
      </c>
      <c r="AM1471">
        <f>IFERROR(VLOOKUP($B1471,[4]库存报告使用数据!$A$1:$E$65536,5,0),)</f>
        <v>4</v>
      </c>
      <c r="AN1471" s="20">
        <f t="shared" si="384"/>
        <v>0.75</v>
      </c>
      <c r="AO1471" s="20">
        <f t="shared" si="385"/>
        <v>0</v>
      </c>
      <c r="AP1471" s="20">
        <f t="shared" si="386"/>
        <v>1</v>
      </c>
      <c r="AQ1471" s="20">
        <f t="shared" si="387"/>
        <v>0</v>
      </c>
      <c r="AR1471" s="32">
        <f t="shared" si="388"/>
        <v>0.428571428571429</v>
      </c>
      <c r="AS1471" s="32">
        <f t="shared" si="389"/>
        <v>25.7142857142857</v>
      </c>
      <c r="AT1471" s="32">
        <f t="shared" si="390"/>
        <v>-12.7142857142857</v>
      </c>
      <c r="AU1471" s="28">
        <f t="shared" si="391"/>
        <v>30</v>
      </c>
      <c r="AV1471" s="34">
        <f>IFERROR(时间!$B$4+AU1471,"上周无销量")</f>
        <v>43313</v>
      </c>
    </row>
    <row r="1472" spans="1:48">
      <c r="A1472" s="18" t="s">
        <v>1517</v>
      </c>
      <c r="B1472" t="str">
        <f>VLOOKUP(A1472,'[1]sku-asin（子）'!$A:$B,2,0)</f>
        <v>B01M0F8HR7</v>
      </c>
      <c r="C1472" t="str">
        <f>VLOOKUP(A1472,'[1]子sku-父sku'!$A:$B,2,0)</f>
        <v>XZ-BS-HM168</v>
      </c>
      <c r="D1472" s="28">
        <f>IFERROR(VLOOKUP(A1472,[2]库存报告使用数据处理!$A:$C,3,0),0)</f>
        <v>2</v>
      </c>
      <c r="E1472" s="28">
        <f>IFERROR(VLOOKUP(A1472,[2]库存报告使用数据处理!$A:$D,4,0),0)</f>
        <v>1</v>
      </c>
      <c r="F1472" s="28">
        <f>IFERROR(VLOOKUP(A1472,[2]库存报告使用数据处理!$A:$E,5,0),0)</f>
        <v>1</v>
      </c>
      <c r="G1472" s="28">
        <f>IFERROR(VLOOKUP(A1472,[2]库存报告使用数据处理!$A:$F,6,0),0)</f>
        <v>1</v>
      </c>
      <c r="H1472" s="29">
        <f>IFERROR(VLOOKUP(A1472,[2]库存报告使用数据处理!$A:$G,7,0),0)</f>
        <v>6.8</v>
      </c>
      <c r="I1472">
        <f>IFERROR(VLOOKUP(A1472,[5]数据处理!$A:$B,2,0),0)</f>
        <v>4</v>
      </c>
      <c r="J1472" s="30">
        <f>IFERROR(VLOOKUP(A1472,[5]数据处理!$A:$D,4,0),0)</f>
        <v>0</v>
      </c>
      <c r="K1472" s="30">
        <f>IFERROR(VLOOKUP(A1472,[5]数据处理!$A:$E,5,0),0)</f>
        <v>0</v>
      </c>
      <c r="L1472" s="30">
        <f>IFERROR(VLOOKUP(A1472,[5]数据处理!$A:$G,7,0),0)</f>
        <v>0</v>
      </c>
      <c r="M1472">
        <f t="shared" si="375"/>
        <v>4</v>
      </c>
      <c r="N1472">
        <f>IFERROR(VLOOKUP(A1472,[5]数据处理!$A:$C,3,0),0)</f>
        <v>0</v>
      </c>
      <c r="O1472">
        <f>IFERROR(VLOOKUP($A1472,[5]数据处理!$A:$N,14,0),0)</f>
        <v>5</v>
      </c>
      <c r="P1472" t="str">
        <f>IFERROR(VLOOKUP($A1472,[3]库存报告使用数据!$A$1:$B$65536,2,0),"")</f>
        <v/>
      </c>
      <c r="Q1472" t="str">
        <f>IFERROR(VLOOKUP($A1472,[3]库存报告使用数据!$A$1:$E$65536,5,0),"")</f>
        <v/>
      </c>
      <c r="R1472" t="str">
        <f>IFERROR(VLOOKUP($A1472,[3]库存报告使用数据!$A$1:$H$65536,8,0),"")</f>
        <v/>
      </c>
      <c r="S1472" t="str">
        <f>IFERROR(VLOOKUP($A1472,[3]库存报告使用数据!$A$1:$K$65536,11,0),"")</f>
        <v/>
      </c>
      <c r="T1472" t="str">
        <f>IFERROR(VLOOKUP($A1472,[3]库存报告使用数据!$A$1:$C$65536,3,0),"")</f>
        <v/>
      </c>
      <c r="U1472" t="str">
        <f>IFERROR(VLOOKUP($A1472,[3]库存报告使用数据!$A$1:$F$65536,6,0),"")</f>
        <v/>
      </c>
      <c r="V1472" t="str">
        <f>IFERROR(VLOOKUP($A1472,[3]库存报告使用数据!$A$1:$I$65536,9,0),"")</f>
        <v/>
      </c>
      <c r="W1472" t="str">
        <f>IFERROR(VLOOKUP($A1472,[3]库存报告使用数据!$A$1:$L$65536,12,0),"")</f>
        <v/>
      </c>
      <c r="X1472" s="20" t="str">
        <f t="shared" si="376"/>
        <v/>
      </c>
      <c r="Y1472" s="20" t="str">
        <f t="shared" si="377"/>
        <v/>
      </c>
      <c r="Z1472" s="20" t="str">
        <f t="shared" si="378"/>
        <v/>
      </c>
      <c r="AA1472" s="20" t="str">
        <f t="shared" si="379"/>
        <v/>
      </c>
      <c r="AB1472" t="str">
        <f>IFERROR(VLOOKUP($A1472,[3]库存报告使用数据!$A$1:$D$65536,4,0),"")</f>
        <v/>
      </c>
      <c r="AC1472" t="str">
        <f>IFERROR(VLOOKUP($A1472,[3]库存报告使用数据!$A$1:$G$65536,7,0),"")</f>
        <v/>
      </c>
      <c r="AD1472" t="str">
        <f>IFERROR(VLOOKUP($A1472,[3]库存报告使用数据!$A$1:$J$65536,10,0),"")</f>
        <v/>
      </c>
      <c r="AE1472" t="str">
        <f>IFERROR(VLOOKUP($A1472,[3]库存报告使用数据!$A$1:$M$65536,13,0),"")</f>
        <v/>
      </c>
      <c r="AF1472" s="20" t="str">
        <f t="shared" si="380"/>
        <v/>
      </c>
      <c r="AG1472" s="20" t="str">
        <f t="shared" si="381"/>
        <v/>
      </c>
      <c r="AH1472" s="20" t="str">
        <f t="shared" si="382"/>
        <v/>
      </c>
      <c r="AI1472" s="20" t="str">
        <f t="shared" si="383"/>
        <v/>
      </c>
      <c r="AJ1472">
        <f>IFERROR(VLOOKUP($B1472,[4]库存报告使用数据!$A$1:$B$65536,2,0),0)</f>
        <v>6</v>
      </c>
      <c r="AK1472">
        <f>IFERROR(VLOOKUP($B1472,[4]库存报告使用数据!$A$1:$C$65536,3,0),)</f>
        <v>10</v>
      </c>
      <c r="AL1472">
        <f>IFERROR(VLOOKUP($B1472,[4]库存报告使用数据!$A$1:$D$65536,4,0),)</f>
        <v>5</v>
      </c>
      <c r="AM1472">
        <f>IFERROR(VLOOKUP($B1472,[4]库存报告使用数据!$A$1:$E$65536,5,0),)</f>
        <v>2</v>
      </c>
      <c r="AN1472" s="20">
        <f t="shared" si="384"/>
        <v>0.333333333333333</v>
      </c>
      <c r="AO1472" s="20">
        <f t="shared" si="385"/>
        <v>0.1</v>
      </c>
      <c r="AP1472" s="20">
        <f t="shared" si="386"/>
        <v>0.2</v>
      </c>
      <c r="AQ1472" s="20">
        <f t="shared" si="387"/>
        <v>0.5</v>
      </c>
      <c r="AR1472" s="32">
        <f t="shared" si="388"/>
        <v>0.285714285714286</v>
      </c>
      <c r="AS1472" s="32">
        <f t="shared" si="389"/>
        <v>17.1428571428571</v>
      </c>
      <c r="AT1472" s="32">
        <f t="shared" si="390"/>
        <v>-13.1428571428571</v>
      </c>
      <c r="AU1472" s="28">
        <f t="shared" si="391"/>
        <v>14</v>
      </c>
      <c r="AV1472" s="34">
        <f>IFERROR(时间!$B$4+AU1472,"上周无销量")</f>
        <v>43297</v>
      </c>
    </row>
    <row r="1473" spans="1:48">
      <c r="A1473" s="18" t="s">
        <v>1518</v>
      </c>
      <c r="B1473" t="str">
        <f>VLOOKUP(A1473,'[1]sku-asin（子）'!$A:$B,2,0)</f>
        <v>B01N3L1AIZ</v>
      </c>
      <c r="C1473" t="str">
        <f>VLOOKUP(A1473,'[1]子sku-父sku'!$A:$B,2,0)</f>
        <v>XZ-BS-HMMF360</v>
      </c>
      <c r="D1473" s="28">
        <f>IFERROR(VLOOKUP(A1473,[2]库存报告使用数据处理!$A:$C,3,0),0)</f>
        <v>0</v>
      </c>
      <c r="E1473" s="28">
        <f>IFERROR(VLOOKUP(A1473,[2]库存报告使用数据处理!$A:$D,4,0),0)</f>
        <v>0</v>
      </c>
      <c r="F1473" s="28">
        <f>IFERROR(VLOOKUP(A1473,[2]库存报告使用数据处理!$A:$E,5,0),0)</f>
        <v>0</v>
      </c>
      <c r="G1473" s="28">
        <f>IFERROR(VLOOKUP(A1473,[2]库存报告使用数据处理!$A:$F,6,0),0)</f>
        <v>0</v>
      </c>
      <c r="H1473" s="29">
        <f>IFERROR(VLOOKUP(A1473,[2]库存报告使用数据处理!$A:$G,7,0),0)</f>
        <v>0</v>
      </c>
      <c r="I1473">
        <f>IFERROR(VLOOKUP(A1473,[5]数据处理!$A:$B,2,0),0)</f>
        <v>12</v>
      </c>
      <c r="J1473" s="30">
        <f>IFERROR(VLOOKUP(A1473,[5]数据处理!$A:$D,4,0),0)</f>
        <v>0</v>
      </c>
      <c r="K1473" s="30">
        <f>IFERROR(VLOOKUP(A1473,[5]数据处理!$A:$E,5,0),0)</f>
        <v>0</v>
      </c>
      <c r="L1473" s="30">
        <f>IFERROR(VLOOKUP(A1473,[5]数据处理!$A:$G,7,0),0)</f>
        <v>0</v>
      </c>
      <c r="M1473">
        <f t="shared" si="375"/>
        <v>12</v>
      </c>
      <c r="N1473">
        <f>IFERROR(VLOOKUP(A1473,[5]数据处理!$A:$C,3,0),0)</f>
        <v>0</v>
      </c>
      <c r="O1473">
        <f>IFERROR(VLOOKUP($A1473,[5]数据处理!$A:$N,14,0),0)</f>
        <v>12</v>
      </c>
      <c r="P1473">
        <f>IFERROR(VLOOKUP($A1473,[3]库存报告使用数据!$A$1:$B$65536,2,0),"")</f>
        <v>997</v>
      </c>
      <c r="Q1473">
        <f>IFERROR(VLOOKUP($A1473,[3]库存报告使用数据!$A$1:$E$65536,5,0),"")</f>
        <v>2278</v>
      </c>
      <c r="R1473">
        <f>IFERROR(VLOOKUP($A1473,[3]库存报告使用数据!$A$1:$H$65536,8,0),"")</f>
        <v>103</v>
      </c>
      <c r="S1473">
        <f>IFERROR(VLOOKUP($A1473,[3]库存报告使用数据!$A$1:$K$65536,11,0),"")</f>
        <v>105</v>
      </c>
      <c r="T1473">
        <f>IFERROR(VLOOKUP($A1473,[3]库存报告使用数据!$A$1:$C$65536,3,0),"")</f>
        <v>3</v>
      </c>
      <c r="U1473">
        <f>IFERROR(VLOOKUP($A1473,[3]库存报告使用数据!$A$1:$F$65536,6,0),"")</f>
        <v>2</v>
      </c>
      <c r="V1473">
        <f>IFERROR(VLOOKUP($A1473,[3]库存报告使用数据!$A$1:$I$65536,9,0),"")</f>
        <v>2</v>
      </c>
      <c r="W1473">
        <f>IFERROR(VLOOKUP($A1473,[3]库存报告使用数据!$A$1:$L$65536,12,0),"")</f>
        <v>1</v>
      </c>
      <c r="X1473" s="20">
        <f t="shared" si="376"/>
        <v>0.00300902708124373</v>
      </c>
      <c r="Y1473" s="20">
        <f t="shared" si="377"/>
        <v>0.000877963125548727</v>
      </c>
      <c r="Z1473" s="20">
        <f t="shared" si="378"/>
        <v>0.0194174757281553</v>
      </c>
      <c r="AA1473" s="20">
        <f t="shared" si="379"/>
        <v>0.00952380952380952</v>
      </c>
      <c r="AB1473">
        <f>IFERROR(VLOOKUP($A1473,[3]库存报告使用数据!$A$1:$D$65536,4,0),"")</f>
        <v>0.89</v>
      </c>
      <c r="AC1473">
        <f>IFERROR(VLOOKUP($A1473,[3]库存报告使用数据!$A$1:$G$65536,7,0),"")</f>
        <v>0.61</v>
      </c>
      <c r="AD1473">
        <f>IFERROR(VLOOKUP($A1473,[3]库存报告使用数据!$A$1:$J$65536,10,0),"")</f>
        <v>0.55</v>
      </c>
      <c r="AE1473">
        <f>IFERROR(VLOOKUP($A1473,[3]库存报告使用数据!$A$1:$M$65536,13,0),"")</f>
        <v>0.19</v>
      </c>
      <c r="AF1473" s="20" t="str">
        <f t="shared" si="380"/>
        <v>无销售广告费为0.89</v>
      </c>
      <c r="AG1473" s="20" t="str">
        <f t="shared" si="381"/>
        <v>无销售广告费为0.61</v>
      </c>
      <c r="AH1473" s="20" t="str">
        <f t="shared" si="382"/>
        <v>无销售广告费为0.55</v>
      </c>
      <c r="AI1473" s="20" t="str">
        <f t="shared" si="383"/>
        <v>无销售广告费为0.19</v>
      </c>
      <c r="AJ1473">
        <f>IFERROR(VLOOKUP($B1473,[4]库存报告使用数据!$A$1:$B$65536,2,0),0)</f>
        <v>0</v>
      </c>
      <c r="AK1473">
        <f>IFERROR(VLOOKUP($B1473,[4]库存报告使用数据!$A$1:$C$65536,3,0),)</f>
        <v>2</v>
      </c>
      <c r="AL1473">
        <f>IFERROR(VLOOKUP($B1473,[4]库存报告使用数据!$A$1:$D$65536,4,0),)</f>
        <v>0</v>
      </c>
      <c r="AM1473">
        <f>IFERROR(VLOOKUP($B1473,[4]库存报告使用数据!$A$1:$E$65536,5,0),)</f>
        <v>0</v>
      </c>
      <c r="AN1473" s="20" t="str">
        <f t="shared" si="384"/>
        <v/>
      </c>
      <c r="AO1473" s="20">
        <f t="shared" si="385"/>
        <v>0</v>
      </c>
      <c r="AP1473" s="20" t="str">
        <f t="shared" si="386"/>
        <v/>
      </c>
      <c r="AQ1473" s="20" t="str">
        <f t="shared" si="387"/>
        <v/>
      </c>
      <c r="AR1473" s="32">
        <f t="shared" si="388"/>
        <v>0</v>
      </c>
      <c r="AS1473" s="32">
        <f t="shared" si="389"/>
        <v>0</v>
      </c>
      <c r="AT1473" s="32">
        <f t="shared" si="390"/>
        <v>12</v>
      </c>
      <c r="AU1473" s="28" t="str">
        <f t="shared" si="391"/>
        <v>库存为12</v>
      </c>
      <c r="AV1473" s="34" t="str">
        <f>IFERROR(时间!$B$4+AU1473,"上周无销量")</f>
        <v>上周无销量</v>
      </c>
    </row>
    <row r="1474" spans="1:48">
      <c r="A1474" s="18" t="s">
        <v>1519</v>
      </c>
      <c r="B1474" t="str">
        <f>VLOOKUP(A1474,'[1]sku-asin（子）'!$A:$B,2,0)</f>
        <v>B01MXHXWAM</v>
      </c>
      <c r="C1474" t="str">
        <f>VLOOKUP(A1474,'[1]子sku-父sku'!$A:$B,2,0)</f>
        <v>XZ-BS-HMMF360</v>
      </c>
      <c r="D1474" s="28">
        <f>IFERROR(VLOOKUP(A1474,[2]库存报告使用数据处理!$A:$C,3,0),0)</f>
        <v>0</v>
      </c>
      <c r="E1474" s="28">
        <f>IFERROR(VLOOKUP(A1474,[2]库存报告使用数据处理!$A:$D,4,0),0)</f>
        <v>1</v>
      </c>
      <c r="F1474" s="28">
        <f>IFERROR(VLOOKUP(A1474,[2]库存报告使用数据处理!$A:$E,5,0),0)</f>
        <v>1</v>
      </c>
      <c r="G1474" s="28">
        <f>IFERROR(VLOOKUP(A1474,[2]库存报告使用数据处理!$A:$F,6,0),0)</f>
        <v>0</v>
      </c>
      <c r="H1474" s="29">
        <f>IFERROR(VLOOKUP(A1474,[2]库存报告使用数据处理!$A:$G,7,0),0)</f>
        <v>6.8</v>
      </c>
      <c r="I1474">
        <f>IFERROR(VLOOKUP(A1474,[5]数据处理!$A:$B,2,0),0)</f>
        <v>3</v>
      </c>
      <c r="J1474" s="30">
        <f>IFERROR(VLOOKUP(A1474,[5]数据处理!$A:$D,4,0),0)</f>
        <v>0</v>
      </c>
      <c r="K1474" s="30">
        <f>IFERROR(VLOOKUP(A1474,[5]数据处理!$A:$E,5,0),0)</f>
        <v>0</v>
      </c>
      <c r="L1474" s="30">
        <f>IFERROR(VLOOKUP(A1474,[5]数据处理!$A:$G,7,0),0)</f>
        <v>0</v>
      </c>
      <c r="M1474">
        <f t="shared" si="375"/>
        <v>3</v>
      </c>
      <c r="N1474">
        <f>IFERROR(VLOOKUP(A1474,[5]数据处理!$A:$C,3,0),0)</f>
        <v>0</v>
      </c>
      <c r="O1474">
        <f>IFERROR(VLOOKUP($A1474,[5]数据处理!$A:$N,14,0),0)</f>
        <v>3</v>
      </c>
      <c r="P1474" t="str">
        <f>IFERROR(VLOOKUP($A1474,[3]库存报告使用数据!$A$1:$B$65536,2,0),"")</f>
        <v/>
      </c>
      <c r="Q1474" t="str">
        <f>IFERROR(VLOOKUP($A1474,[3]库存报告使用数据!$A$1:$E$65536,5,0),"")</f>
        <v/>
      </c>
      <c r="R1474" t="str">
        <f>IFERROR(VLOOKUP($A1474,[3]库存报告使用数据!$A$1:$H$65536,8,0),"")</f>
        <v/>
      </c>
      <c r="S1474" t="str">
        <f>IFERROR(VLOOKUP($A1474,[3]库存报告使用数据!$A$1:$K$65536,11,0),"")</f>
        <v/>
      </c>
      <c r="T1474" t="str">
        <f>IFERROR(VLOOKUP($A1474,[3]库存报告使用数据!$A$1:$C$65536,3,0),"")</f>
        <v/>
      </c>
      <c r="U1474" t="str">
        <f>IFERROR(VLOOKUP($A1474,[3]库存报告使用数据!$A$1:$F$65536,6,0),"")</f>
        <v/>
      </c>
      <c r="V1474" t="str">
        <f>IFERROR(VLOOKUP($A1474,[3]库存报告使用数据!$A$1:$I$65536,9,0),"")</f>
        <v/>
      </c>
      <c r="W1474" t="str">
        <f>IFERROR(VLOOKUP($A1474,[3]库存报告使用数据!$A$1:$L$65536,12,0),"")</f>
        <v/>
      </c>
      <c r="X1474" s="20" t="str">
        <f t="shared" si="376"/>
        <v/>
      </c>
      <c r="Y1474" s="20" t="str">
        <f t="shared" si="377"/>
        <v/>
      </c>
      <c r="Z1474" s="20" t="str">
        <f t="shared" si="378"/>
        <v/>
      </c>
      <c r="AA1474" s="20" t="str">
        <f t="shared" si="379"/>
        <v/>
      </c>
      <c r="AB1474" t="str">
        <f>IFERROR(VLOOKUP($A1474,[3]库存报告使用数据!$A$1:$D$65536,4,0),"")</f>
        <v/>
      </c>
      <c r="AC1474" t="str">
        <f>IFERROR(VLOOKUP($A1474,[3]库存报告使用数据!$A$1:$G$65536,7,0),"")</f>
        <v/>
      </c>
      <c r="AD1474" t="str">
        <f>IFERROR(VLOOKUP($A1474,[3]库存报告使用数据!$A$1:$J$65536,10,0),"")</f>
        <v/>
      </c>
      <c r="AE1474" t="str">
        <f>IFERROR(VLOOKUP($A1474,[3]库存报告使用数据!$A$1:$M$65536,13,0),"")</f>
        <v/>
      </c>
      <c r="AF1474" s="20" t="str">
        <f t="shared" si="380"/>
        <v/>
      </c>
      <c r="AG1474" s="20" t="str">
        <f t="shared" si="381"/>
        <v/>
      </c>
      <c r="AH1474" s="20" t="str">
        <f t="shared" si="382"/>
        <v/>
      </c>
      <c r="AI1474" s="20" t="str">
        <f t="shared" si="383"/>
        <v/>
      </c>
      <c r="AJ1474">
        <f>IFERROR(VLOOKUP($B1474,[4]库存报告使用数据!$A$1:$B$65536,2,0),0)</f>
        <v>5</v>
      </c>
      <c r="AK1474">
        <f>IFERROR(VLOOKUP($B1474,[4]库存报告使用数据!$A$1:$C$65536,3,0),)</f>
        <v>18</v>
      </c>
      <c r="AL1474">
        <f>IFERROR(VLOOKUP($B1474,[4]库存报告使用数据!$A$1:$D$65536,4,0),)</f>
        <v>2</v>
      </c>
      <c r="AM1474">
        <f>IFERROR(VLOOKUP($B1474,[4]库存报告使用数据!$A$1:$E$65536,5,0),)</f>
        <v>9</v>
      </c>
      <c r="AN1474" s="20">
        <f t="shared" si="384"/>
        <v>0</v>
      </c>
      <c r="AO1474" s="20">
        <f t="shared" si="385"/>
        <v>0.0555555555555556</v>
      </c>
      <c r="AP1474" s="20">
        <f t="shared" si="386"/>
        <v>0.5</v>
      </c>
      <c r="AQ1474" s="20">
        <f t="shared" si="387"/>
        <v>0</v>
      </c>
      <c r="AR1474" s="32">
        <f t="shared" si="388"/>
        <v>0</v>
      </c>
      <c r="AS1474" s="32">
        <f t="shared" si="389"/>
        <v>0</v>
      </c>
      <c r="AT1474" s="32">
        <f t="shared" si="390"/>
        <v>3</v>
      </c>
      <c r="AU1474" s="28" t="str">
        <f t="shared" si="391"/>
        <v>库存为3</v>
      </c>
      <c r="AV1474" s="34" t="str">
        <f>IFERROR(时间!$B$4+AU1474,"上周无销量")</f>
        <v>上周无销量</v>
      </c>
    </row>
    <row r="1475" spans="1:48">
      <c r="A1475" s="18" t="s">
        <v>1520</v>
      </c>
      <c r="B1475" t="str">
        <f>VLOOKUP(A1475,'[1]sku-asin（子）'!$A:$B,2,0)</f>
        <v>B01MSITHMG</v>
      </c>
      <c r="C1475" t="str">
        <f>VLOOKUP(A1475,'[1]子sku-父sku'!$A:$B,2,0)</f>
        <v>XZ-BS-HMMF360</v>
      </c>
      <c r="D1475" s="28">
        <f>IFERROR(VLOOKUP(A1475,[2]库存报告使用数据处理!$A:$C,3,0),0)</f>
        <v>0</v>
      </c>
      <c r="E1475" s="28">
        <f>IFERROR(VLOOKUP(A1475,[2]库存报告使用数据处理!$A:$D,4,0),0)</f>
        <v>0</v>
      </c>
      <c r="F1475" s="28">
        <f>IFERROR(VLOOKUP(A1475,[2]库存报告使用数据处理!$A:$E,5,0),0)</f>
        <v>0</v>
      </c>
      <c r="G1475" s="28">
        <f>IFERROR(VLOOKUP(A1475,[2]库存报告使用数据处理!$A:$F,6,0),0)</f>
        <v>0</v>
      </c>
      <c r="H1475" s="29">
        <f>IFERROR(VLOOKUP(A1475,[2]库存报告使用数据处理!$A:$G,7,0),0)</f>
        <v>0</v>
      </c>
      <c r="I1475">
        <f>IFERROR(VLOOKUP(A1475,[5]数据处理!$A:$B,2,0),0)</f>
        <v>0</v>
      </c>
      <c r="J1475" s="30">
        <f>IFERROR(VLOOKUP(A1475,[5]数据处理!$A:$D,4,0),0)</f>
        <v>0</v>
      </c>
      <c r="K1475" s="30">
        <f>IFERROR(VLOOKUP(A1475,[5]数据处理!$A:$E,5,0),0)</f>
        <v>0</v>
      </c>
      <c r="L1475" s="30">
        <f>IFERROR(VLOOKUP(A1475,[5]数据处理!$A:$G,7,0),0)</f>
        <v>0</v>
      </c>
      <c r="M1475">
        <f t="shared" si="375"/>
        <v>0</v>
      </c>
      <c r="N1475">
        <f>IFERROR(VLOOKUP(A1475,[5]数据处理!$A:$C,3,0),0)</f>
        <v>0</v>
      </c>
      <c r="O1475">
        <f>IFERROR(VLOOKUP($A1475,[5]数据处理!$A:$N,14,0),0)</f>
        <v>0</v>
      </c>
      <c r="P1475" t="str">
        <f>IFERROR(VLOOKUP($A1475,[3]库存报告使用数据!$A$1:$B$65536,2,0),"")</f>
        <v/>
      </c>
      <c r="Q1475" t="str">
        <f>IFERROR(VLOOKUP($A1475,[3]库存报告使用数据!$A$1:$E$65536,5,0),"")</f>
        <v/>
      </c>
      <c r="R1475" t="str">
        <f>IFERROR(VLOOKUP($A1475,[3]库存报告使用数据!$A$1:$H$65536,8,0),"")</f>
        <v/>
      </c>
      <c r="S1475" t="str">
        <f>IFERROR(VLOOKUP($A1475,[3]库存报告使用数据!$A$1:$K$65536,11,0),"")</f>
        <v/>
      </c>
      <c r="T1475" t="str">
        <f>IFERROR(VLOOKUP($A1475,[3]库存报告使用数据!$A$1:$C$65536,3,0),"")</f>
        <v/>
      </c>
      <c r="U1475" t="str">
        <f>IFERROR(VLOOKUP($A1475,[3]库存报告使用数据!$A$1:$F$65536,6,0),"")</f>
        <v/>
      </c>
      <c r="V1475" t="str">
        <f>IFERROR(VLOOKUP($A1475,[3]库存报告使用数据!$A$1:$I$65536,9,0),"")</f>
        <v/>
      </c>
      <c r="W1475" t="str">
        <f>IFERROR(VLOOKUP($A1475,[3]库存报告使用数据!$A$1:$L$65536,12,0),"")</f>
        <v/>
      </c>
      <c r="X1475" s="20" t="str">
        <f t="shared" si="376"/>
        <v/>
      </c>
      <c r="Y1475" s="20" t="str">
        <f t="shared" si="377"/>
        <v/>
      </c>
      <c r="Z1475" s="20" t="str">
        <f t="shared" si="378"/>
        <v/>
      </c>
      <c r="AA1475" s="20" t="str">
        <f t="shared" si="379"/>
        <v/>
      </c>
      <c r="AB1475" t="str">
        <f>IFERROR(VLOOKUP($A1475,[3]库存报告使用数据!$A$1:$D$65536,4,0),"")</f>
        <v/>
      </c>
      <c r="AC1475" t="str">
        <f>IFERROR(VLOOKUP($A1475,[3]库存报告使用数据!$A$1:$G$65536,7,0),"")</f>
        <v/>
      </c>
      <c r="AD1475" t="str">
        <f>IFERROR(VLOOKUP($A1475,[3]库存报告使用数据!$A$1:$J$65536,10,0),"")</f>
        <v/>
      </c>
      <c r="AE1475" t="str">
        <f>IFERROR(VLOOKUP($A1475,[3]库存报告使用数据!$A$1:$M$65536,13,0),"")</f>
        <v/>
      </c>
      <c r="AF1475" s="20" t="str">
        <f t="shared" si="380"/>
        <v/>
      </c>
      <c r="AG1475" s="20" t="str">
        <f t="shared" si="381"/>
        <v/>
      </c>
      <c r="AH1475" s="20" t="str">
        <f t="shared" si="382"/>
        <v/>
      </c>
      <c r="AI1475" s="20" t="str">
        <f t="shared" si="383"/>
        <v/>
      </c>
      <c r="AJ1475">
        <f>IFERROR(VLOOKUP($B1475,[4]库存报告使用数据!$A$1:$B$65536,2,0),0)</f>
        <v>0</v>
      </c>
      <c r="AK1475">
        <f>IFERROR(VLOOKUP($B1475,[4]库存报告使用数据!$A$1:$C$65536,3,0),)</f>
        <v>0</v>
      </c>
      <c r="AL1475">
        <f>IFERROR(VLOOKUP($B1475,[4]库存报告使用数据!$A$1:$D$65536,4,0),)</f>
        <v>0</v>
      </c>
      <c r="AM1475">
        <f>IFERROR(VLOOKUP($B1475,[4]库存报告使用数据!$A$1:$E$65536,5,0),)</f>
        <v>0</v>
      </c>
      <c r="AN1475" s="20" t="str">
        <f t="shared" si="384"/>
        <v/>
      </c>
      <c r="AO1475" s="20" t="str">
        <f t="shared" si="385"/>
        <v/>
      </c>
      <c r="AP1475" s="20" t="str">
        <f t="shared" si="386"/>
        <v/>
      </c>
      <c r="AQ1475" s="20" t="str">
        <f t="shared" si="387"/>
        <v/>
      </c>
      <c r="AR1475" s="32">
        <f t="shared" si="388"/>
        <v>0</v>
      </c>
      <c r="AS1475" s="32">
        <f t="shared" si="389"/>
        <v>0</v>
      </c>
      <c r="AT1475" s="32">
        <f t="shared" si="390"/>
        <v>0</v>
      </c>
      <c r="AU1475" s="28" t="str">
        <f t="shared" si="391"/>
        <v>库存为0</v>
      </c>
      <c r="AV1475" s="34" t="str">
        <f>IFERROR(时间!$B$4+AU1475,"上周无销量")</f>
        <v>上周无销量</v>
      </c>
    </row>
    <row r="1476" spans="1:48">
      <c r="A1476" s="18" t="s">
        <v>1521</v>
      </c>
      <c r="B1476" t="str">
        <f>VLOOKUP(A1476,'[1]sku-asin（子）'!$A:$B,2,0)</f>
        <v>B01N3L3LBW</v>
      </c>
      <c r="C1476" t="str">
        <f>VLOOKUP(A1476,'[1]子sku-父sku'!$A:$B,2,0)</f>
        <v>XZ-BS-HMMF360</v>
      </c>
      <c r="D1476" s="28">
        <f>IFERROR(VLOOKUP(A1476,[2]库存报告使用数据处理!$A:$C,3,0),0)</f>
        <v>0</v>
      </c>
      <c r="E1476" s="28">
        <f>IFERROR(VLOOKUP(A1476,[2]库存报告使用数据处理!$A:$D,4,0),0)</f>
        <v>1</v>
      </c>
      <c r="F1476" s="28">
        <f>IFERROR(VLOOKUP(A1476,[2]库存报告使用数据处理!$A:$E,5,0),0)</f>
        <v>1</v>
      </c>
      <c r="G1476" s="28">
        <f>IFERROR(VLOOKUP(A1476,[2]库存报告使用数据处理!$A:$F,6,0),0)</f>
        <v>0</v>
      </c>
      <c r="H1476" s="29">
        <f>IFERROR(VLOOKUP(A1476,[2]库存报告使用数据处理!$A:$G,7,0),0)</f>
        <v>6.8</v>
      </c>
      <c r="I1476">
        <f>IFERROR(VLOOKUP(A1476,[5]数据处理!$A:$B,2,0),0)</f>
        <v>0</v>
      </c>
      <c r="J1476" s="30">
        <f>IFERROR(VLOOKUP(A1476,[5]数据处理!$A:$D,4,0),0)</f>
        <v>0</v>
      </c>
      <c r="K1476" s="30">
        <f>IFERROR(VLOOKUP(A1476,[5]数据处理!$A:$E,5,0),0)</f>
        <v>0</v>
      </c>
      <c r="L1476" s="30">
        <f>IFERROR(VLOOKUP(A1476,[5]数据处理!$A:$G,7,0),0)</f>
        <v>0</v>
      </c>
      <c r="M1476">
        <f t="shared" si="375"/>
        <v>0</v>
      </c>
      <c r="N1476">
        <f>IFERROR(VLOOKUP(A1476,[5]数据处理!$A:$C,3,0),0)</f>
        <v>0</v>
      </c>
      <c r="O1476">
        <f>IFERROR(VLOOKUP($A1476,[5]数据处理!$A:$N,14,0),0)</f>
        <v>0</v>
      </c>
      <c r="P1476">
        <f>IFERROR(VLOOKUP($A1476,[3]库存报告使用数据!$A$1:$B$65536,2,0),"")</f>
        <v>0</v>
      </c>
      <c r="Q1476">
        <f>IFERROR(VLOOKUP($A1476,[3]库存报告使用数据!$A$1:$E$65536,5,0),"")</f>
        <v>547</v>
      </c>
      <c r="R1476">
        <f>IFERROR(VLOOKUP($A1476,[3]库存报告使用数据!$A$1:$H$65536,8,0),"")</f>
        <v>2800</v>
      </c>
      <c r="S1476">
        <f>IFERROR(VLOOKUP($A1476,[3]库存报告使用数据!$A$1:$K$65536,11,0),"")</f>
        <v>3492</v>
      </c>
      <c r="T1476">
        <f>IFERROR(VLOOKUP($A1476,[3]库存报告使用数据!$A$1:$C$65536,3,0),"")</f>
        <v>0</v>
      </c>
      <c r="U1476">
        <f>IFERROR(VLOOKUP($A1476,[3]库存报告使用数据!$A$1:$F$65536,6,0),"")</f>
        <v>6</v>
      </c>
      <c r="V1476">
        <f>IFERROR(VLOOKUP($A1476,[3]库存报告使用数据!$A$1:$I$65536,9,0),"")</f>
        <v>16</v>
      </c>
      <c r="W1476">
        <f>IFERROR(VLOOKUP($A1476,[3]库存报告使用数据!$A$1:$L$65536,12,0),"")</f>
        <v>30</v>
      </c>
      <c r="X1476" s="20" t="str">
        <f t="shared" si="376"/>
        <v/>
      </c>
      <c r="Y1476" s="20">
        <f t="shared" si="377"/>
        <v>0.0109689213893967</v>
      </c>
      <c r="Z1476" s="20">
        <f t="shared" si="378"/>
        <v>0.00571428571428571</v>
      </c>
      <c r="AA1476" s="20">
        <f t="shared" si="379"/>
        <v>0.00859106529209622</v>
      </c>
      <c r="AB1476">
        <f>IFERROR(VLOOKUP($A1476,[3]库存报告使用数据!$A$1:$D$65536,4,0),"")</f>
        <v>0</v>
      </c>
      <c r="AC1476">
        <f>IFERROR(VLOOKUP($A1476,[3]库存报告使用数据!$A$1:$G$65536,7,0),"")</f>
        <v>0.97</v>
      </c>
      <c r="AD1476">
        <f>IFERROR(VLOOKUP($A1476,[3]库存报告使用数据!$A$1:$J$65536,10,0),"")</f>
        <v>2.8</v>
      </c>
      <c r="AE1476">
        <f>IFERROR(VLOOKUP($A1476,[3]库存报告使用数据!$A$1:$M$65536,13,0),"")</f>
        <v>5.51</v>
      </c>
      <c r="AF1476" s="20" t="str">
        <f t="shared" si="380"/>
        <v/>
      </c>
      <c r="AG1476" s="20">
        <f t="shared" si="381"/>
        <v>0.142647058823529</v>
      </c>
      <c r="AH1476" s="20">
        <f t="shared" si="382"/>
        <v>0.411764705882353</v>
      </c>
      <c r="AI1476" s="20" t="str">
        <f t="shared" si="383"/>
        <v>无销售广告费为5.51</v>
      </c>
      <c r="AJ1476">
        <f>IFERROR(VLOOKUP($B1476,[4]库存报告使用数据!$A$1:$B$65536,2,0),0)</f>
        <v>0</v>
      </c>
      <c r="AK1476">
        <f>IFERROR(VLOOKUP($B1476,[4]库存报告使用数据!$A$1:$C$65536,3,0),)</f>
        <v>0</v>
      </c>
      <c r="AL1476">
        <f>IFERROR(VLOOKUP($B1476,[4]库存报告使用数据!$A$1:$D$65536,4,0),)</f>
        <v>2</v>
      </c>
      <c r="AM1476">
        <f>IFERROR(VLOOKUP($B1476,[4]库存报告使用数据!$A$1:$E$65536,5,0),)</f>
        <v>2</v>
      </c>
      <c r="AN1476" s="20" t="str">
        <f t="shared" si="384"/>
        <v/>
      </c>
      <c r="AO1476" s="20" t="str">
        <f t="shared" si="385"/>
        <v/>
      </c>
      <c r="AP1476" s="20">
        <f t="shared" si="386"/>
        <v>0.5</v>
      </c>
      <c r="AQ1476" s="20">
        <f t="shared" si="387"/>
        <v>0</v>
      </c>
      <c r="AR1476" s="32">
        <f t="shared" si="388"/>
        <v>0</v>
      </c>
      <c r="AS1476" s="32">
        <f t="shared" si="389"/>
        <v>0</v>
      </c>
      <c r="AT1476" s="32">
        <f t="shared" si="390"/>
        <v>0</v>
      </c>
      <c r="AU1476" s="28" t="str">
        <f t="shared" si="391"/>
        <v>库存为0</v>
      </c>
      <c r="AV1476" s="34" t="str">
        <f>IFERROR(时间!$B$4+AU1476,"上周无销量")</f>
        <v>上周无销量</v>
      </c>
    </row>
    <row r="1477" spans="1:48">
      <c r="A1477" s="18" t="s">
        <v>1522</v>
      </c>
      <c r="B1477" t="str">
        <f>VLOOKUP(A1477,'[1]sku-asin（子）'!$A:$B,2,0)</f>
        <v>B01N8SKR48</v>
      </c>
      <c r="C1477" t="str">
        <f>VLOOKUP(A1477,'[1]子sku-父sku'!$A:$B,2,0)</f>
        <v>XZ-BS-HMMF360</v>
      </c>
      <c r="D1477" s="28">
        <f>IFERROR(VLOOKUP(A1477,[2]库存报告使用数据处理!$A:$C,3,0),0)</f>
        <v>0</v>
      </c>
      <c r="E1477" s="28">
        <f>IFERROR(VLOOKUP(A1477,[2]库存报告使用数据处理!$A:$D,4,0),0)</f>
        <v>1</v>
      </c>
      <c r="F1477" s="28">
        <f>IFERROR(VLOOKUP(A1477,[2]库存报告使用数据处理!$A:$E,5,0),0)</f>
        <v>3</v>
      </c>
      <c r="G1477" s="28">
        <f>IFERROR(VLOOKUP(A1477,[2]库存报告使用数据处理!$A:$F,6,0),0)</f>
        <v>1</v>
      </c>
      <c r="H1477" s="29">
        <f>IFERROR(VLOOKUP(A1477,[2]库存报告使用数据处理!$A:$G,7,0),0)</f>
        <v>6.8</v>
      </c>
      <c r="I1477">
        <f>IFERROR(VLOOKUP(A1477,[5]数据处理!$A:$B,2,0),0)</f>
        <v>0</v>
      </c>
      <c r="J1477" s="30">
        <f>IFERROR(VLOOKUP(A1477,[5]数据处理!$A:$D,4,0),0)</f>
        <v>0</v>
      </c>
      <c r="K1477" s="30">
        <f>IFERROR(VLOOKUP(A1477,[5]数据处理!$A:$E,5,0),0)</f>
        <v>0</v>
      </c>
      <c r="L1477" s="30">
        <f>IFERROR(VLOOKUP(A1477,[5]数据处理!$A:$G,7,0),0)</f>
        <v>0</v>
      </c>
      <c r="M1477">
        <f t="shared" si="375"/>
        <v>0</v>
      </c>
      <c r="N1477">
        <f>IFERROR(VLOOKUP(A1477,[5]数据处理!$A:$C,3,0),0)</f>
        <v>0</v>
      </c>
      <c r="O1477">
        <f>IFERROR(VLOOKUP($A1477,[5]数据处理!$A:$N,14,0),0)</f>
        <v>0</v>
      </c>
      <c r="P1477" t="str">
        <f>IFERROR(VLOOKUP($A1477,[3]库存报告使用数据!$A$1:$B$65536,2,0),"")</f>
        <v/>
      </c>
      <c r="Q1477" t="str">
        <f>IFERROR(VLOOKUP($A1477,[3]库存报告使用数据!$A$1:$E$65536,5,0),"")</f>
        <v/>
      </c>
      <c r="R1477" t="str">
        <f>IFERROR(VLOOKUP($A1477,[3]库存报告使用数据!$A$1:$H$65536,8,0),"")</f>
        <v/>
      </c>
      <c r="S1477" t="str">
        <f>IFERROR(VLOOKUP($A1477,[3]库存报告使用数据!$A$1:$K$65536,11,0),"")</f>
        <v/>
      </c>
      <c r="T1477" t="str">
        <f>IFERROR(VLOOKUP($A1477,[3]库存报告使用数据!$A$1:$C$65536,3,0),"")</f>
        <v/>
      </c>
      <c r="U1477" t="str">
        <f>IFERROR(VLOOKUP($A1477,[3]库存报告使用数据!$A$1:$F$65536,6,0),"")</f>
        <v/>
      </c>
      <c r="V1477" t="str">
        <f>IFERROR(VLOOKUP($A1477,[3]库存报告使用数据!$A$1:$I$65536,9,0),"")</f>
        <v/>
      </c>
      <c r="W1477" t="str">
        <f>IFERROR(VLOOKUP($A1477,[3]库存报告使用数据!$A$1:$L$65536,12,0),"")</f>
        <v/>
      </c>
      <c r="X1477" s="20" t="str">
        <f t="shared" si="376"/>
        <v/>
      </c>
      <c r="Y1477" s="20" t="str">
        <f t="shared" si="377"/>
        <v/>
      </c>
      <c r="Z1477" s="20" t="str">
        <f t="shared" si="378"/>
        <v/>
      </c>
      <c r="AA1477" s="20" t="str">
        <f t="shared" si="379"/>
        <v/>
      </c>
      <c r="AB1477" t="str">
        <f>IFERROR(VLOOKUP($A1477,[3]库存报告使用数据!$A$1:$D$65536,4,0),"")</f>
        <v/>
      </c>
      <c r="AC1477" t="str">
        <f>IFERROR(VLOOKUP($A1477,[3]库存报告使用数据!$A$1:$G$65536,7,0),"")</f>
        <v/>
      </c>
      <c r="AD1477" t="str">
        <f>IFERROR(VLOOKUP($A1477,[3]库存报告使用数据!$A$1:$J$65536,10,0),"")</f>
        <v/>
      </c>
      <c r="AE1477" t="str">
        <f>IFERROR(VLOOKUP($A1477,[3]库存报告使用数据!$A$1:$M$65536,13,0),"")</f>
        <v/>
      </c>
      <c r="AF1477" s="20" t="str">
        <f t="shared" si="380"/>
        <v/>
      </c>
      <c r="AG1477" s="20" t="str">
        <f t="shared" si="381"/>
        <v/>
      </c>
      <c r="AH1477" s="20" t="str">
        <f t="shared" si="382"/>
        <v/>
      </c>
      <c r="AI1477" s="20" t="str">
        <f t="shared" si="383"/>
        <v/>
      </c>
      <c r="AJ1477">
        <f>IFERROR(VLOOKUP($B1477,[4]库存报告使用数据!$A$1:$B$65536,2,0),0)</f>
        <v>0</v>
      </c>
      <c r="AK1477">
        <f>IFERROR(VLOOKUP($B1477,[4]库存报告使用数据!$A$1:$C$65536,3,0),)</f>
        <v>9</v>
      </c>
      <c r="AL1477">
        <f>IFERROR(VLOOKUP($B1477,[4]库存报告使用数据!$A$1:$D$65536,4,0),)</f>
        <v>0</v>
      </c>
      <c r="AM1477">
        <f>IFERROR(VLOOKUP($B1477,[4]库存报告使用数据!$A$1:$E$65536,5,0),)</f>
        <v>7</v>
      </c>
      <c r="AN1477" s="20" t="str">
        <f t="shared" si="384"/>
        <v/>
      </c>
      <c r="AO1477" s="20">
        <f t="shared" si="385"/>
        <v>0.111111111111111</v>
      </c>
      <c r="AP1477" s="20" t="str">
        <f t="shared" si="386"/>
        <v/>
      </c>
      <c r="AQ1477" s="20">
        <f t="shared" si="387"/>
        <v>0.142857142857143</v>
      </c>
      <c r="AR1477" s="32">
        <f t="shared" si="388"/>
        <v>0</v>
      </c>
      <c r="AS1477" s="32">
        <f t="shared" si="389"/>
        <v>0</v>
      </c>
      <c r="AT1477" s="32">
        <f t="shared" si="390"/>
        <v>0</v>
      </c>
      <c r="AU1477" s="28" t="str">
        <f t="shared" si="391"/>
        <v>库存为0</v>
      </c>
      <c r="AV1477" s="34" t="str">
        <f>IFERROR(时间!$B$4+AU1477,"上周无销量")</f>
        <v>上周无销量</v>
      </c>
    </row>
    <row r="1478" spans="1:48">
      <c r="A1478" s="18" t="s">
        <v>1523</v>
      </c>
      <c r="B1478" t="str">
        <f>VLOOKUP(A1478,'[1]sku-asin（子）'!$A:$B,2,0)</f>
        <v>B01N8PE78Y</v>
      </c>
      <c r="C1478" t="str">
        <f>VLOOKUP(A1478,'[1]子sku-父sku'!$A:$B,2,0)</f>
        <v>XZ-BS-HMMF360</v>
      </c>
      <c r="D1478" s="28">
        <f>IFERROR(VLOOKUP(A1478,[2]库存报告使用数据处理!$A:$C,3,0),0)</f>
        <v>1</v>
      </c>
      <c r="E1478" s="28">
        <f>IFERROR(VLOOKUP(A1478,[2]库存报告使用数据处理!$A:$D,4,0),0)</f>
        <v>0</v>
      </c>
      <c r="F1478" s="28">
        <f>IFERROR(VLOOKUP(A1478,[2]库存报告使用数据处理!$A:$E,5,0),0)</f>
        <v>0</v>
      </c>
      <c r="G1478" s="28">
        <f>IFERROR(VLOOKUP(A1478,[2]库存报告使用数据处理!$A:$F,6,0),0)</f>
        <v>1</v>
      </c>
      <c r="H1478" s="29">
        <f>IFERROR(VLOOKUP(A1478,[2]库存报告使用数据处理!$A:$G,7,0),0)</f>
        <v>17.245</v>
      </c>
      <c r="I1478">
        <f>IFERROR(VLOOKUP(A1478,[5]数据处理!$A:$B,2,0),0)</f>
        <v>4</v>
      </c>
      <c r="J1478" s="30">
        <f>IFERROR(VLOOKUP(A1478,[5]数据处理!$A:$D,4,0),0)</f>
        <v>0</v>
      </c>
      <c r="K1478" s="30">
        <f>IFERROR(VLOOKUP(A1478,[5]数据处理!$A:$E,5,0),0)</f>
        <v>0</v>
      </c>
      <c r="L1478" s="30">
        <f>IFERROR(VLOOKUP(A1478,[5]数据处理!$A:$G,7,0),0)</f>
        <v>0</v>
      </c>
      <c r="M1478">
        <f t="shared" ref="M1478:M1541" si="392">SUM(I1478:L1478)</f>
        <v>4</v>
      </c>
      <c r="N1478">
        <f>IFERROR(VLOOKUP(A1478,[5]数据处理!$A:$C,3,0),0)</f>
        <v>0</v>
      </c>
      <c r="O1478">
        <f>IFERROR(VLOOKUP($A1478,[5]数据处理!$A:$N,14,0),0)</f>
        <v>4</v>
      </c>
      <c r="P1478" t="str">
        <f>IFERROR(VLOOKUP($A1478,[3]库存报告使用数据!$A$1:$B$65536,2,0),"")</f>
        <v/>
      </c>
      <c r="Q1478" t="str">
        <f>IFERROR(VLOOKUP($A1478,[3]库存报告使用数据!$A$1:$E$65536,5,0),"")</f>
        <v/>
      </c>
      <c r="R1478" t="str">
        <f>IFERROR(VLOOKUP($A1478,[3]库存报告使用数据!$A$1:$H$65536,8,0),"")</f>
        <v/>
      </c>
      <c r="S1478" t="str">
        <f>IFERROR(VLOOKUP($A1478,[3]库存报告使用数据!$A$1:$K$65536,11,0),"")</f>
        <v/>
      </c>
      <c r="T1478" t="str">
        <f>IFERROR(VLOOKUP($A1478,[3]库存报告使用数据!$A$1:$C$65536,3,0),"")</f>
        <v/>
      </c>
      <c r="U1478" t="str">
        <f>IFERROR(VLOOKUP($A1478,[3]库存报告使用数据!$A$1:$F$65536,6,0),"")</f>
        <v/>
      </c>
      <c r="V1478" t="str">
        <f>IFERROR(VLOOKUP($A1478,[3]库存报告使用数据!$A$1:$I$65536,9,0),"")</f>
        <v/>
      </c>
      <c r="W1478" t="str">
        <f>IFERROR(VLOOKUP($A1478,[3]库存报告使用数据!$A$1:$L$65536,12,0),"")</f>
        <v/>
      </c>
      <c r="X1478" s="20" t="str">
        <f t="shared" ref="X1478:X1541" si="393">IFERROR(T1478/P1478,"")</f>
        <v/>
      </c>
      <c r="Y1478" s="20" t="str">
        <f t="shared" ref="Y1478:Y1541" si="394">IFERROR(U1478/Q1478,"")</f>
        <v/>
      </c>
      <c r="Z1478" s="20" t="str">
        <f t="shared" ref="Z1478:Z1541" si="395">IFERROR(V1478/R1478,"")</f>
        <v/>
      </c>
      <c r="AA1478" s="20" t="str">
        <f t="shared" ref="AA1478:AA1541" si="396">IFERROR(W1478/S1478,"")</f>
        <v/>
      </c>
      <c r="AB1478" t="str">
        <f>IFERROR(VLOOKUP($A1478,[3]库存报告使用数据!$A$1:$D$65536,4,0),"")</f>
        <v/>
      </c>
      <c r="AC1478" t="str">
        <f>IFERROR(VLOOKUP($A1478,[3]库存报告使用数据!$A$1:$G$65536,7,0),"")</f>
        <v/>
      </c>
      <c r="AD1478" t="str">
        <f>IFERROR(VLOOKUP($A1478,[3]库存报告使用数据!$A$1:$J$65536,10,0),"")</f>
        <v/>
      </c>
      <c r="AE1478" t="str">
        <f>IFERROR(VLOOKUP($A1478,[3]库存报告使用数据!$A$1:$M$65536,13,0),"")</f>
        <v/>
      </c>
      <c r="AF1478" s="20" t="str">
        <f t="shared" ref="AF1478:AF1541" si="397">IF(OR(AB1478="",AB1478=0),"",IF(AND(D1478*$H1478=0,AB1478&gt;0),"无销售广告费为"&amp;AB1478,IFERROR(AB1478/(D1478*$H1478),0)))</f>
        <v/>
      </c>
      <c r="AG1478" s="20" t="str">
        <f t="shared" ref="AG1478:AG1541" si="398">IF(OR(AC1478="",AC1478=0),"",IF(AND(E1478*$H1478=0,AC1478&gt;0),"无销售广告费为"&amp;AC1478,IFERROR(AC1478/(E1478*$H1478),0)))</f>
        <v/>
      </c>
      <c r="AH1478" s="20" t="str">
        <f t="shared" ref="AH1478:AH1541" si="399">IF(OR(AD1478="",AD1478=0),"",IF(AND(F1478*$H1478=0,AD1478&gt;0),"无销售广告费为"&amp;AD1478,IFERROR(AD1478/(F1478*$H1478),0)))</f>
        <v/>
      </c>
      <c r="AI1478" s="20" t="str">
        <f t="shared" ref="AI1478:AI1541" si="400">IF(OR(AE1478="",AE1478=0),"",IF(AND(G1478*$H1478=0,AE1478&gt;0),"无销售广告费为"&amp;AE1478,IFERROR(AE1478/(G1478*$H1478),0)))</f>
        <v/>
      </c>
      <c r="AJ1478">
        <f>IFERROR(VLOOKUP($B1478,[4]库存报告使用数据!$A$1:$B$65536,2,0),0)</f>
        <v>4</v>
      </c>
      <c r="AK1478">
        <f>IFERROR(VLOOKUP($B1478,[4]库存报告使用数据!$A$1:$C$65536,3,0),)</f>
        <v>1</v>
      </c>
      <c r="AL1478">
        <f>IFERROR(VLOOKUP($B1478,[4]库存报告使用数据!$A$1:$D$65536,4,0),)</f>
        <v>0</v>
      </c>
      <c r="AM1478">
        <f>IFERROR(VLOOKUP($B1478,[4]库存报告使用数据!$A$1:$E$65536,5,0),)</f>
        <v>1</v>
      </c>
      <c r="AN1478" s="20">
        <f t="shared" ref="AN1478:AN1541" si="401">IFERROR(D1478/AJ1478,"")</f>
        <v>0.25</v>
      </c>
      <c r="AO1478" s="20">
        <f t="shared" ref="AO1478:AO1541" si="402">IFERROR(E1478/AK1478,"")</f>
        <v>0</v>
      </c>
      <c r="AP1478" s="20" t="str">
        <f t="shared" ref="AP1478:AP1541" si="403">IFERROR(F1478/AL1478,"")</f>
        <v/>
      </c>
      <c r="AQ1478" s="20">
        <f t="shared" ref="AQ1478:AQ1541" si="404">IFERROR(G1478/AM1478,"")</f>
        <v>1</v>
      </c>
      <c r="AR1478" s="32">
        <f t="shared" ref="AR1478:AR1541" si="405">IFERROR(D1478/7,"")</f>
        <v>0.142857142857143</v>
      </c>
      <c r="AS1478" s="32">
        <f t="shared" ref="AS1478:AS1541" si="406">IF(AR1478="","上周无销量",60*AR1478)</f>
        <v>8.57142857142857</v>
      </c>
      <c r="AT1478" s="32">
        <f t="shared" ref="AT1478:AT1541" si="407">IF(AS1478="上周无销量","上周无销量/总库存"&amp;M1478,M1478-AS1478)</f>
        <v>-4.57142857142857</v>
      </c>
      <c r="AU1478" s="28">
        <f t="shared" ref="AU1478:AU1541" si="408">IF(AR1478="","库存为"&amp;M1478,IF(AS1478=0,"库存为"&amp;M1478,INT(M1478/AR1478)))</f>
        <v>28</v>
      </c>
      <c r="AV1478" s="34">
        <f>IFERROR(时间!$B$4+AU1478,"上周无销量")</f>
        <v>43311</v>
      </c>
    </row>
    <row r="1479" spans="1:48">
      <c r="A1479" s="18" t="s">
        <v>1524</v>
      </c>
      <c r="B1479" t="str">
        <f>VLOOKUP(A1479,'[1]sku-asin（子）'!$A:$B,2,0)</f>
        <v>B01N3XXG1T</v>
      </c>
      <c r="C1479" t="str">
        <f>VLOOKUP(A1479,'[1]子sku-父sku'!$A:$B,2,0)</f>
        <v>XZ-BS-HMMX360</v>
      </c>
      <c r="D1479" s="28">
        <f>IFERROR(VLOOKUP(A1479,[2]库存报告使用数据处理!$A:$C,3,0),0)</f>
        <v>0</v>
      </c>
      <c r="E1479" s="28">
        <f>IFERROR(VLOOKUP(A1479,[2]库存报告使用数据处理!$A:$D,4,0),0)</f>
        <v>0</v>
      </c>
      <c r="F1479" s="28">
        <f>IFERROR(VLOOKUP(A1479,[2]库存报告使用数据处理!$A:$E,5,0),0)</f>
        <v>0</v>
      </c>
      <c r="G1479" s="28">
        <f>IFERROR(VLOOKUP(A1479,[2]库存报告使用数据处理!$A:$F,6,0),0)</f>
        <v>1</v>
      </c>
      <c r="H1479" s="29">
        <f>IFERROR(VLOOKUP(A1479,[2]库存报告使用数据处理!$A:$G,7,0),0)</f>
        <v>17.5</v>
      </c>
      <c r="I1479">
        <f>IFERROR(VLOOKUP(A1479,[5]数据处理!$A:$B,2,0),0)</f>
        <v>12</v>
      </c>
      <c r="J1479" s="30">
        <f>IFERROR(VLOOKUP(A1479,[5]数据处理!$A:$D,4,0),0)</f>
        <v>0</v>
      </c>
      <c r="K1479" s="30">
        <f>IFERROR(VLOOKUP(A1479,[5]数据处理!$A:$E,5,0),0)</f>
        <v>0</v>
      </c>
      <c r="L1479" s="30">
        <f>IFERROR(VLOOKUP(A1479,[5]数据处理!$A:$G,7,0),0)</f>
        <v>0</v>
      </c>
      <c r="M1479">
        <f t="shared" si="392"/>
        <v>12</v>
      </c>
      <c r="N1479">
        <f>IFERROR(VLOOKUP(A1479,[5]数据处理!$A:$C,3,0),0)</f>
        <v>0</v>
      </c>
      <c r="O1479">
        <f>IFERROR(VLOOKUP($A1479,[5]数据处理!$A:$N,14,0),0)</f>
        <v>12</v>
      </c>
      <c r="P1479" t="str">
        <f>IFERROR(VLOOKUP($A1479,[3]库存报告使用数据!$A$1:$B$65536,2,0),"")</f>
        <v/>
      </c>
      <c r="Q1479" t="str">
        <f>IFERROR(VLOOKUP($A1479,[3]库存报告使用数据!$A$1:$E$65536,5,0),"")</f>
        <v/>
      </c>
      <c r="R1479" t="str">
        <f>IFERROR(VLOOKUP($A1479,[3]库存报告使用数据!$A$1:$H$65536,8,0),"")</f>
        <v/>
      </c>
      <c r="S1479" t="str">
        <f>IFERROR(VLOOKUP($A1479,[3]库存报告使用数据!$A$1:$K$65536,11,0),"")</f>
        <v/>
      </c>
      <c r="T1479" t="str">
        <f>IFERROR(VLOOKUP($A1479,[3]库存报告使用数据!$A$1:$C$65536,3,0),"")</f>
        <v/>
      </c>
      <c r="U1479" t="str">
        <f>IFERROR(VLOOKUP($A1479,[3]库存报告使用数据!$A$1:$F$65536,6,0),"")</f>
        <v/>
      </c>
      <c r="V1479" t="str">
        <f>IFERROR(VLOOKUP($A1479,[3]库存报告使用数据!$A$1:$I$65536,9,0),"")</f>
        <v/>
      </c>
      <c r="W1479" t="str">
        <f>IFERROR(VLOOKUP($A1479,[3]库存报告使用数据!$A$1:$L$65536,12,0),"")</f>
        <v/>
      </c>
      <c r="X1479" s="20" t="str">
        <f t="shared" si="393"/>
        <v/>
      </c>
      <c r="Y1479" s="20" t="str">
        <f t="shared" si="394"/>
        <v/>
      </c>
      <c r="Z1479" s="20" t="str">
        <f t="shared" si="395"/>
        <v/>
      </c>
      <c r="AA1479" s="20" t="str">
        <f t="shared" si="396"/>
        <v/>
      </c>
      <c r="AB1479" t="str">
        <f>IFERROR(VLOOKUP($A1479,[3]库存报告使用数据!$A$1:$D$65536,4,0),"")</f>
        <v/>
      </c>
      <c r="AC1479" t="str">
        <f>IFERROR(VLOOKUP($A1479,[3]库存报告使用数据!$A$1:$G$65536,7,0),"")</f>
        <v/>
      </c>
      <c r="AD1479" t="str">
        <f>IFERROR(VLOOKUP($A1479,[3]库存报告使用数据!$A$1:$J$65536,10,0),"")</f>
        <v/>
      </c>
      <c r="AE1479" t="str">
        <f>IFERROR(VLOOKUP($A1479,[3]库存报告使用数据!$A$1:$M$65536,13,0),"")</f>
        <v/>
      </c>
      <c r="AF1479" s="20" t="str">
        <f t="shared" si="397"/>
        <v/>
      </c>
      <c r="AG1479" s="20" t="str">
        <f t="shared" si="398"/>
        <v/>
      </c>
      <c r="AH1479" s="20" t="str">
        <f t="shared" si="399"/>
        <v/>
      </c>
      <c r="AI1479" s="20" t="str">
        <f t="shared" si="400"/>
        <v/>
      </c>
      <c r="AJ1479">
        <f>IFERROR(VLOOKUP($B1479,[4]库存报告使用数据!$A$1:$B$65536,2,0),0)</f>
        <v>2</v>
      </c>
      <c r="AK1479">
        <f>IFERROR(VLOOKUP($B1479,[4]库存报告使用数据!$A$1:$C$65536,3,0),)</f>
        <v>0</v>
      </c>
      <c r="AL1479">
        <f>IFERROR(VLOOKUP($B1479,[4]库存报告使用数据!$A$1:$D$65536,4,0),)</f>
        <v>0</v>
      </c>
      <c r="AM1479">
        <f>IFERROR(VLOOKUP($B1479,[4]库存报告使用数据!$A$1:$E$65536,5,0),)</f>
        <v>2</v>
      </c>
      <c r="AN1479" s="20">
        <f t="shared" si="401"/>
        <v>0</v>
      </c>
      <c r="AO1479" s="20" t="str">
        <f t="shared" si="402"/>
        <v/>
      </c>
      <c r="AP1479" s="20" t="str">
        <f t="shared" si="403"/>
        <v/>
      </c>
      <c r="AQ1479" s="20">
        <f t="shared" si="404"/>
        <v>0.5</v>
      </c>
      <c r="AR1479" s="32">
        <f t="shared" si="405"/>
        <v>0</v>
      </c>
      <c r="AS1479" s="32">
        <f t="shared" si="406"/>
        <v>0</v>
      </c>
      <c r="AT1479" s="32">
        <f t="shared" si="407"/>
        <v>12</v>
      </c>
      <c r="AU1479" s="28" t="str">
        <f t="shared" si="408"/>
        <v>库存为12</v>
      </c>
      <c r="AV1479" s="34" t="str">
        <f>IFERROR(时间!$B$4+AU1479,"上周无销量")</f>
        <v>上周无销量</v>
      </c>
    </row>
    <row r="1480" spans="1:48">
      <c r="A1480" s="18" t="s">
        <v>1525</v>
      </c>
      <c r="B1480" t="str">
        <f>VLOOKUP(A1480,'[1]sku-asin（子）'!$A:$B,2,0)</f>
        <v>B01MRI5P26</v>
      </c>
      <c r="C1480" t="str">
        <f>VLOOKUP(A1480,'[1]子sku-父sku'!$A:$B,2,0)</f>
        <v>XZ-BS-HMSD269</v>
      </c>
      <c r="D1480" s="28">
        <f>IFERROR(VLOOKUP(A1480,[2]库存报告使用数据处理!$A:$C,3,0),0)</f>
        <v>1</v>
      </c>
      <c r="E1480" s="28">
        <f>IFERROR(VLOOKUP(A1480,[2]库存报告使用数据处理!$A:$D,4,0),0)</f>
        <v>0</v>
      </c>
      <c r="F1480" s="28">
        <f>IFERROR(VLOOKUP(A1480,[2]库存报告使用数据处理!$A:$E,5,0),0)</f>
        <v>0</v>
      </c>
      <c r="G1480" s="28">
        <f>IFERROR(VLOOKUP(A1480,[2]库存报告使用数据处理!$A:$F,6,0),0)</f>
        <v>0</v>
      </c>
      <c r="H1480" s="29">
        <f>IFERROR(VLOOKUP(A1480,[2]库存报告使用数据处理!$A:$G,7,0),0)</f>
        <v>6.8</v>
      </c>
      <c r="I1480">
        <f>IFERROR(VLOOKUP(A1480,[5]数据处理!$A:$B,2,0),0)</f>
        <v>0</v>
      </c>
      <c r="J1480" s="30">
        <f>IFERROR(VLOOKUP(A1480,[5]数据处理!$A:$D,4,0),0)</f>
        <v>0</v>
      </c>
      <c r="K1480" s="30">
        <f>IFERROR(VLOOKUP(A1480,[5]数据处理!$A:$E,5,0),0)</f>
        <v>0</v>
      </c>
      <c r="L1480" s="30">
        <f>IFERROR(VLOOKUP(A1480,[5]数据处理!$A:$G,7,0),0)</f>
        <v>0</v>
      </c>
      <c r="M1480">
        <f t="shared" si="392"/>
        <v>0</v>
      </c>
      <c r="N1480">
        <f>IFERROR(VLOOKUP(A1480,[5]数据处理!$A:$C,3,0),0)</f>
        <v>0</v>
      </c>
      <c r="O1480">
        <f>IFERROR(VLOOKUP($A1480,[5]数据处理!$A:$N,14,0),0)</f>
        <v>0</v>
      </c>
      <c r="P1480" t="str">
        <f>IFERROR(VLOOKUP($A1480,[3]库存报告使用数据!$A$1:$B$65536,2,0),"")</f>
        <v/>
      </c>
      <c r="Q1480" t="str">
        <f>IFERROR(VLOOKUP($A1480,[3]库存报告使用数据!$A$1:$E$65536,5,0),"")</f>
        <v/>
      </c>
      <c r="R1480" t="str">
        <f>IFERROR(VLOOKUP($A1480,[3]库存报告使用数据!$A$1:$H$65536,8,0),"")</f>
        <v/>
      </c>
      <c r="S1480" t="str">
        <f>IFERROR(VLOOKUP($A1480,[3]库存报告使用数据!$A$1:$K$65536,11,0),"")</f>
        <v/>
      </c>
      <c r="T1480" t="str">
        <f>IFERROR(VLOOKUP($A1480,[3]库存报告使用数据!$A$1:$C$65536,3,0),"")</f>
        <v/>
      </c>
      <c r="U1480" t="str">
        <f>IFERROR(VLOOKUP($A1480,[3]库存报告使用数据!$A$1:$F$65536,6,0),"")</f>
        <v/>
      </c>
      <c r="V1480" t="str">
        <f>IFERROR(VLOOKUP($A1480,[3]库存报告使用数据!$A$1:$I$65536,9,0),"")</f>
        <v/>
      </c>
      <c r="W1480" t="str">
        <f>IFERROR(VLOOKUP($A1480,[3]库存报告使用数据!$A$1:$L$65536,12,0),"")</f>
        <v/>
      </c>
      <c r="X1480" s="20" t="str">
        <f t="shared" si="393"/>
        <v/>
      </c>
      <c r="Y1480" s="20" t="str">
        <f t="shared" si="394"/>
        <v/>
      </c>
      <c r="Z1480" s="20" t="str">
        <f t="shared" si="395"/>
        <v/>
      </c>
      <c r="AA1480" s="20" t="str">
        <f t="shared" si="396"/>
        <v/>
      </c>
      <c r="AB1480" t="str">
        <f>IFERROR(VLOOKUP($A1480,[3]库存报告使用数据!$A$1:$D$65536,4,0),"")</f>
        <v/>
      </c>
      <c r="AC1480" t="str">
        <f>IFERROR(VLOOKUP($A1480,[3]库存报告使用数据!$A$1:$G$65536,7,0),"")</f>
        <v/>
      </c>
      <c r="AD1480" t="str">
        <f>IFERROR(VLOOKUP($A1480,[3]库存报告使用数据!$A$1:$J$65536,10,0),"")</f>
        <v/>
      </c>
      <c r="AE1480" t="str">
        <f>IFERROR(VLOOKUP($A1480,[3]库存报告使用数据!$A$1:$M$65536,13,0),"")</f>
        <v/>
      </c>
      <c r="AF1480" s="20" t="str">
        <f t="shared" si="397"/>
        <v/>
      </c>
      <c r="AG1480" s="20" t="str">
        <f t="shared" si="398"/>
        <v/>
      </c>
      <c r="AH1480" s="20" t="str">
        <f t="shared" si="399"/>
        <v/>
      </c>
      <c r="AI1480" s="20" t="str">
        <f t="shared" si="400"/>
        <v/>
      </c>
      <c r="AJ1480">
        <f>IFERROR(VLOOKUP($B1480,[4]库存报告使用数据!$A$1:$B$65536,2,0),0)</f>
        <v>6</v>
      </c>
      <c r="AK1480">
        <f>IFERROR(VLOOKUP($B1480,[4]库存报告使用数据!$A$1:$C$65536,3,0),)</f>
        <v>12</v>
      </c>
      <c r="AL1480">
        <f>IFERROR(VLOOKUP($B1480,[4]库存报告使用数据!$A$1:$D$65536,4,0),)</f>
        <v>1</v>
      </c>
      <c r="AM1480">
        <f>IFERROR(VLOOKUP($B1480,[4]库存报告使用数据!$A$1:$E$65536,5,0),)</f>
        <v>0</v>
      </c>
      <c r="AN1480" s="20">
        <f t="shared" si="401"/>
        <v>0.166666666666667</v>
      </c>
      <c r="AO1480" s="20">
        <f t="shared" si="402"/>
        <v>0</v>
      </c>
      <c r="AP1480" s="20">
        <f t="shared" si="403"/>
        <v>0</v>
      </c>
      <c r="AQ1480" s="20" t="str">
        <f t="shared" si="404"/>
        <v/>
      </c>
      <c r="AR1480" s="32">
        <f t="shared" si="405"/>
        <v>0.142857142857143</v>
      </c>
      <c r="AS1480" s="32">
        <f t="shared" si="406"/>
        <v>8.57142857142857</v>
      </c>
      <c r="AT1480" s="32">
        <f t="shared" si="407"/>
        <v>-8.57142857142857</v>
      </c>
      <c r="AU1480" s="28">
        <f t="shared" si="408"/>
        <v>0</v>
      </c>
      <c r="AV1480" s="34">
        <f>IFERROR(时间!$B$4+AU1480,"上周无销量")</f>
        <v>43283</v>
      </c>
    </row>
    <row r="1481" spans="1:48">
      <c r="A1481" s="18" t="s">
        <v>1526</v>
      </c>
      <c r="B1481" t="str">
        <f>VLOOKUP(A1481,'[1]sku-asin（子）'!$A:$B,2,0)</f>
        <v>B01MQVW9DX</v>
      </c>
      <c r="C1481" t="str">
        <f>VLOOKUP(A1481,'[1]子sku-父sku'!$A:$B,2,0)</f>
        <v>XZ-BS-PW-2001</v>
      </c>
      <c r="D1481" s="28">
        <f>IFERROR(VLOOKUP(A1481,[2]库存报告使用数据处理!$A:$C,3,0),0)</f>
        <v>0</v>
      </c>
      <c r="E1481" s="28">
        <f>IFERROR(VLOOKUP(A1481,[2]库存报告使用数据处理!$A:$D,4,0),0)</f>
        <v>0</v>
      </c>
      <c r="F1481" s="28">
        <f>IFERROR(VLOOKUP(A1481,[2]库存报告使用数据处理!$A:$E,5,0),0)</f>
        <v>1</v>
      </c>
      <c r="G1481" s="28">
        <f>IFERROR(VLOOKUP(A1481,[2]库存报告使用数据处理!$A:$F,6,0),0)</f>
        <v>0</v>
      </c>
      <c r="H1481" s="29">
        <f>IFERROR(VLOOKUP(A1481,[2]库存报告使用数据处理!$A:$G,7,0),0)</f>
        <v>6.99</v>
      </c>
      <c r="I1481">
        <f>IFERROR(VLOOKUP(A1481,[5]数据处理!$A:$B,2,0),0)</f>
        <v>4</v>
      </c>
      <c r="J1481" s="30">
        <f>IFERROR(VLOOKUP(A1481,[5]数据处理!$A:$D,4,0),0)</f>
        <v>0</v>
      </c>
      <c r="K1481" s="30">
        <f>IFERROR(VLOOKUP(A1481,[5]数据处理!$A:$E,5,0),0)</f>
        <v>0</v>
      </c>
      <c r="L1481" s="30">
        <f>IFERROR(VLOOKUP(A1481,[5]数据处理!$A:$G,7,0),0)</f>
        <v>0</v>
      </c>
      <c r="M1481">
        <f t="shared" si="392"/>
        <v>4</v>
      </c>
      <c r="N1481">
        <f>IFERROR(VLOOKUP(A1481,[5]数据处理!$A:$C,3,0),0)</f>
        <v>0</v>
      </c>
      <c r="O1481">
        <f>IFERROR(VLOOKUP($A1481,[5]数据处理!$A:$N,14,0),0)</f>
        <v>2</v>
      </c>
      <c r="P1481">
        <f>IFERROR(VLOOKUP($A1481,[3]库存报告使用数据!$A$1:$B$65536,2,0),"")</f>
        <v>6434</v>
      </c>
      <c r="Q1481">
        <f>IFERROR(VLOOKUP($A1481,[3]库存报告使用数据!$A$1:$E$65536,5,0),"")</f>
        <v>10737</v>
      </c>
      <c r="R1481">
        <f>IFERROR(VLOOKUP($A1481,[3]库存报告使用数据!$A$1:$H$65536,8,0),"")</f>
        <v>4160</v>
      </c>
      <c r="S1481">
        <f>IFERROR(VLOOKUP($A1481,[3]库存报告使用数据!$A$1:$K$65536,11,0),"")</f>
        <v>5091</v>
      </c>
      <c r="T1481">
        <f>IFERROR(VLOOKUP($A1481,[3]库存报告使用数据!$A$1:$C$65536,3,0),"")</f>
        <v>27</v>
      </c>
      <c r="U1481">
        <f>IFERROR(VLOOKUP($A1481,[3]库存报告使用数据!$A$1:$F$65536,6,0),"")</f>
        <v>32</v>
      </c>
      <c r="V1481">
        <f>IFERROR(VLOOKUP($A1481,[3]库存报告使用数据!$A$1:$I$65536,9,0),"")</f>
        <v>15</v>
      </c>
      <c r="W1481">
        <f>IFERROR(VLOOKUP($A1481,[3]库存报告使用数据!$A$1:$L$65536,12,0),"")</f>
        <v>24</v>
      </c>
      <c r="X1481" s="20">
        <f t="shared" si="393"/>
        <v>0.00419645632576935</v>
      </c>
      <c r="Y1481" s="20">
        <f t="shared" si="394"/>
        <v>0.00298034832821086</v>
      </c>
      <c r="Z1481" s="20">
        <f t="shared" si="395"/>
        <v>0.00360576923076923</v>
      </c>
      <c r="AA1481" s="20">
        <f t="shared" si="396"/>
        <v>0.0047142015321155</v>
      </c>
      <c r="AB1481">
        <f>IFERROR(VLOOKUP($A1481,[3]库存报告使用数据!$A$1:$D$65536,4,0),"")</f>
        <v>3</v>
      </c>
      <c r="AC1481">
        <f>IFERROR(VLOOKUP($A1481,[3]库存报告使用数据!$A$1:$G$65536,7,0),"")</f>
        <v>4</v>
      </c>
      <c r="AD1481">
        <f>IFERROR(VLOOKUP($A1481,[3]库存报告使用数据!$A$1:$J$65536,10,0),"")</f>
        <v>1.8</v>
      </c>
      <c r="AE1481">
        <f>IFERROR(VLOOKUP($A1481,[3]库存报告使用数据!$A$1:$M$65536,13,0),"")</f>
        <v>2.63</v>
      </c>
      <c r="AF1481" s="20" t="str">
        <f t="shared" si="397"/>
        <v>无销售广告费为3</v>
      </c>
      <c r="AG1481" s="20" t="str">
        <f t="shared" si="398"/>
        <v>无销售广告费为4</v>
      </c>
      <c r="AH1481" s="20">
        <f t="shared" si="399"/>
        <v>0.257510729613734</v>
      </c>
      <c r="AI1481" s="20" t="str">
        <f t="shared" si="400"/>
        <v>无销售广告费为2.63</v>
      </c>
      <c r="AJ1481">
        <f>IFERROR(VLOOKUP($B1481,[4]库存报告使用数据!$A$1:$B$65536,2,0),0)</f>
        <v>9</v>
      </c>
      <c r="AK1481">
        <f>IFERROR(VLOOKUP($B1481,[4]库存报告使用数据!$A$1:$C$65536,3,0),)</f>
        <v>18</v>
      </c>
      <c r="AL1481">
        <f>IFERROR(VLOOKUP($B1481,[4]库存报告使用数据!$A$1:$D$65536,4,0),)</f>
        <v>6</v>
      </c>
      <c r="AM1481">
        <f>IFERROR(VLOOKUP($B1481,[4]库存报告使用数据!$A$1:$E$65536,5,0),)</f>
        <v>25</v>
      </c>
      <c r="AN1481" s="20">
        <f t="shared" si="401"/>
        <v>0</v>
      </c>
      <c r="AO1481" s="20">
        <f t="shared" si="402"/>
        <v>0</v>
      </c>
      <c r="AP1481" s="20">
        <f t="shared" si="403"/>
        <v>0.166666666666667</v>
      </c>
      <c r="AQ1481" s="20">
        <f t="shared" si="404"/>
        <v>0</v>
      </c>
      <c r="AR1481" s="32">
        <f t="shared" si="405"/>
        <v>0</v>
      </c>
      <c r="AS1481" s="32">
        <f t="shared" si="406"/>
        <v>0</v>
      </c>
      <c r="AT1481" s="32">
        <f t="shared" si="407"/>
        <v>4</v>
      </c>
      <c r="AU1481" s="28" t="str">
        <f t="shared" si="408"/>
        <v>库存为4</v>
      </c>
      <c r="AV1481" s="34" t="str">
        <f>IFERROR(时间!$B$4+AU1481,"上周无销量")</f>
        <v>上周无销量</v>
      </c>
    </row>
    <row r="1482" spans="1:48">
      <c r="A1482" s="18" t="s">
        <v>1527</v>
      </c>
      <c r="B1482" t="str">
        <f>VLOOKUP(A1482,'[1]sku-asin（子）'!$A:$B,2,0)</f>
        <v>B01N6GPIRQ</v>
      </c>
      <c r="C1482" t="str">
        <f>VLOOKUP(A1482,'[1]子sku-父sku'!$A:$B,2,0)</f>
        <v>XZ-BS-PW-2001</v>
      </c>
      <c r="D1482" s="28">
        <f>IFERROR(VLOOKUP(A1482,[2]库存报告使用数据处理!$A:$C,3,0),0)</f>
        <v>0</v>
      </c>
      <c r="E1482" s="28">
        <f>IFERROR(VLOOKUP(A1482,[2]库存报告使用数据处理!$A:$D,4,0),0)</f>
        <v>0</v>
      </c>
      <c r="F1482" s="28">
        <f>IFERROR(VLOOKUP(A1482,[2]库存报告使用数据处理!$A:$E,5,0),0)</f>
        <v>0</v>
      </c>
      <c r="G1482" s="28">
        <f>IFERROR(VLOOKUP(A1482,[2]库存报告使用数据处理!$A:$F,6,0),0)</f>
        <v>0</v>
      </c>
      <c r="H1482" s="29">
        <f>IFERROR(VLOOKUP(A1482,[2]库存报告使用数据处理!$A:$G,7,0),0)</f>
        <v>0</v>
      </c>
      <c r="I1482">
        <f>IFERROR(VLOOKUP(A1482,[5]数据处理!$A:$B,2,0),0)</f>
        <v>0</v>
      </c>
      <c r="J1482" s="30">
        <f>IFERROR(VLOOKUP(A1482,[5]数据处理!$A:$D,4,0),0)</f>
        <v>0</v>
      </c>
      <c r="K1482" s="30">
        <f>IFERROR(VLOOKUP(A1482,[5]数据处理!$A:$E,5,0),0)</f>
        <v>0</v>
      </c>
      <c r="L1482" s="30">
        <f>IFERROR(VLOOKUP(A1482,[5]数据处理!$A:$G,7,0),0)</f>
        <v>0</v>
      </c>
      <c r="M1482">
        <f t="shared" si="392"/>
        <v>0</v>
      </c>
      <c r="N1482">
        <f>IFERROR(VLOOKUP(A1482,[5]数据处理!$A:$C,3,0),0)</f>
        <v>0</v>
      </c>
      <c r="O1482">
        <f>IFERROR(VLOOKUP($A1482,[5]数据处理!$A:$N,14,0),0)</f>
        <v>0</v>
      </c>
      <c r="P1482" t="str">
        <f>IFERROR(VLOOKUP($A1482,[3]库存报告使用数据!$A$1:$B$65536,2,0),"")</f>
        <v/>
      </c>
      <c r="Q1482" t="str">
        <f>IFERROR(VLOOKUP($A1482,[3]库存报告使用数据!$A$1:$E$65536,5,0),"")</f>
        <v/>
      </c>
      <c r="R1482" t="str">
        <f>IFERROR(VLOOKUP($A1482,[3]库存报告使用数据!$A$1:$H$65536,8,0),"")</f>
        <v/>
      </c>
      <c r="S1482" t="str">
        <f>IFERROR(VLOOKUP($A1482,[3]库存报告使用数据!$A$1:$K$65536,11,0),"")</f>
        <v/>
      </c>
      <c r="T1482" t="str">
        <f>IFERROR(VLOOKUP($A1482,[3]库存报告使用数据!$A$1:$C$65536,3,0),"")</f>
        <v/>
      </c>
      <c r="U1482" t="str">
        <f>IFERROR(VLOOKUP($A1482,[3]库存报告使用数据!$A$1:$F$65536,6,0),"")</f>
        <v/>
      </c>
      <c r="V1482" t="str">
        <f>IFERROR(VLOOKUP($A1482,[3]库存报告使用数据!$A$1:$I$65536,9,0),"")</f>
        <v/>
      </c>
      <c r="W1482" t="str">
        <f>IFERROR(VLOOKUP($A1482,[3]库存报告使用数据!$A$1:$L$65536,12,0),"")</f>
        <v/>
      </c>
      <c r="X1482" s="20" t="str">
        <f t="shared" si="393"/>
        <v/>
      </c>
      <c r="Y1482" s="20" t="str">
        <f t="shared" si="394"/>
        <v/>
      </c>
      <c r="Z1482" s="20" t="str">
        <f t="shared" si="395"/>
        <v/>
      </c>
      <c r="AA1482" s="20" t="str">
        <f t="shared" si="396"/>
        <v/>
      </c>
      <c r="AB1482" t="str">
        <f>IFERROR(VLOOKUP($A1482,[3]库存报告使用数据!$A$1:$D$65536,4,0),"")</f>
        <v/>
      </c>
      <c r="AC1482" t="str">
        <f>IFERROR(VLOOKUP($A1482,[3]库存报告使用数据!$A$1:$G$65536,7,0),"")</f>
        <v/>
      </c>
      <c r="AD1482" t="str">
        <f>IFERROR(VLOOKUP($A1482,[3]库存报告使用数据!$A$1:$J$65536,10,0),"")</f>
        <v/>
      </c>
      <c r="AE1482" t="str">
        <f>IFERROR(VLOOKUP($A1482,[3]库存报告使用数据!$A$1:$M$65536,13,0),"")</f>
        <v/>
      </c>
      <c r="AF1482" s="20" t="str">
        <f t="shared" si="397"/>
        <v/>
      </c>
      <c r="AG1482" s="20" t="str">
        <f t="shared" si="398"/>
        <v/>
      </c>
      <c r="AH1482" s="20" t="str">
        <f t="shared" si="399"/>
        <v/>
      </c>
      <c r="AI1482" s="20" t="str">
        <f t="shared" si="400"/>
        <v/>
      </c>
      <c r="AJ1482">
        <f>IFERROR(VLOOKUP($B1482,[4]库存报告使用数据!$A$1:$B$65536,2,0),0)</f>
        <v>0</v>
      </c>
      <c r="AK1482">
        <f>IFERROR(VLOOKUP($B1482,[4]库存报告使用数据!$A$1:$C$65536,3,0),)</f>
        <v>0</v>
      </c>
      <c r="AL1482">
        <f>IFERROR(VLOOKUP($B1482,[4]库存报告使用数据!$A$1:$D$65536,4,0),)</f>
        <v>0</v>
      </c>
      <c r="AM1482">
        <f>IFERROR(VLOOKUP($B1482,[4]库存报告使用数据!$A$1:$E$65536,5,0),)</f>
        <v>0</v>
      </c>
      <c r="AN1482" s="20" t="str">
        <f t="shared" si="401"/>
        <v/>
      </c>
      <c r="AO1482" s="20" t="str">
        <f t="shared" si="402"/>
        <v/>
      </c>
      <c r="AP1482" s="20" t="str">
        <f t="shared" si="403"/>
        <v/>
      </c>
      <c r="AQ1482" s="20" t="str">
        <f t="shared" si="404"/>
        <v/>
      </c>
      <c r="AR1482" s="32">
        <f t="shared" si="405"/>
        <v>0</v>
      </c>
      <c r="AS1482" s="32">
        <f t="shared" si="406"/>
        <v>0</v>
      </c>
      <c r="AT1482" s="32">
        <f t="shared" si="407"/>
        <v>0</v>
      </c>
      <c r="AU1482" s="28" t="str">
        <f t="shared" si="408"/>
        <v>库存为0</v>
      </c>
      <c r="AV1482" s="34" t="str">
        <f>IFERROR(时间!$B$4+AU1482,"上周无销量")</f>
        <v>上周无销量</v>
      </c>
    </row>
    <row r="1483" spans="1:48">
      <c r="A1483" s="18" t="s">
        <v>1528</v>
      </c>
      <c r="B1483" t="str">
        <f>VLOOKUP(A1483,'[1]sku-asin（子）'!$A:$B,2,0)</f>
        <v>B01MXY3DD8</v>
      </c>
      <c r="C1483" t="str">
        <f>VLOOKUP(A1483,'[1]子sku-父sku'!$A:$B,2,0)</f>
        <v>XZ-BS-PW-2001</v>
      </c>
      <c r="D1483" s="28">
        <f>IFERROR(VLOOKUP(A1483,[2]库存报告使用数据处理!$A:$C,3,0),0)</f>
        <v>0</v>
      </c>
      <c r="E1483" s="28">
        <f>IFERROR(VLOOKUP(A1483,[2]库存报告使用数据处理!$A:$D,4,0),0)</f>
        <v>0</v>
      </c>
      <c r="F1483" s="28">
        <f>IFERROR(VLOOKUP(A1483,[2]库存报告使用数据处理!$A:$E,5,0),0)</f>
        <v>0</v>
      </c>
      <c r="G1483" s="28">
        <f>IFERROR(VLOOKUP(A1483,[2]库存报告使用数据处理!$A:$F,6,0),0)</f>
        <v>0</v>
      </c>
      <c r="H1483" s="29">
        <f>IFERROR(VLOOKUP(A1483,[2]库存报告使用数据处理!$A:$G,7,0),0)</f>
        <v>0</v>
      </c>
      <c r="I1483">
        <f>IFERROR(VLOOKUP(A1483,[5]数据处理!$A:$B,2,0),0)</f>
        <v>0</v>
      </c>
      <c r="J1483" s="30">
        <f>IFERROR(VLOOKUP(A1483,[5]数据处理!$A:$D,4,0),0)</f>
        <v>0</v>
      </c>
      <c r="K1483" s="30">
        <f>IFERROR(VLOOKUP(A1483,[5]数据处理!$A:$E,5,0),0)</f>
        <v>0</v>
      </c>
      <c r="L1483" s="30">
        <f>IFERROR(VLOOKUP(A1483,[5]数据处理!$A:$G,7,0),0)</f>
        <v>0</v>
      </c>
      <c r="M1483">
        <f t="shared" si="392"/>
        <v>0</v>
      </c>
      <c r="N1483">
        <f>IFERROR(VLOOKUP(A1483,[5]数据处理!$A:$C,3,0),0)</f>
        <v>0</v>
      </c>
      <c r="O1483">
        <f>IFERROR(VLOOKUP($A1483,[5]数据处理!$A:$N,14,0),0)</f>
        <v>0</v>
      </c>
      <c r="P1483" t="str">
        <f>IFERROR(VLOOKUP($A1483,[3]库存报告使用数据!$A$1:$B$65536,2,0),"")</f>
        <v/>
      </c>
      <c r="Q1483" t="str">
        <f>IFERROR(VLOOKUP($A1483,[3]库存报告使用数据!$A$1:$E$65536,5,0),"")</f>
        <v/>
      </c>
      <c r="R1483" t="str">
        <f>IFERROR(VLOOKUP($A1483,[3]库存报告使用数据!$A$1:$H$65536,8,0),"")</f>
        <v/>
      </c>
      <c r="S1483" t="str">
        <f>IFERROR(VLOOKUP($A1483,[3]库存报告使用数据!$A$1:$K$65536,11,0),"")</f>
        <v/>
      </c>
      <c r="T1483" t="str">
        <f>IFERROR(VLOOKUP($A1483,[3]库存报告使用数据!$A$1:$C$65536,3,0),"")</f>
        <v/>
      </c>
      <c r="U1483" t="str">
        <f>IFERROR(VLOOKUP($A1483,[3]库存报告使用数据!$A$1:$F$65536,6,0),"")</f>
        <v/>
      </c>
      <c r="V1483" t="str">
        <f>IFERROR(VLOOKUP($A1483,[3]库存报告使用数据!$A$1:$I$65536,9,0),"")</f>
        <v/>
      </c>
      <c r="W1483" t="str">
        <f>IFERROR(VLOOKUP($A1483,[3]库存报告使用数据!$A$1:$L$65536,12,0),"")</f>
        <v/>
      </c>
      <c r="X1483" s="20" t="str">
        <f t="shared" si="393"/>
        <v/>
      </c>
      <c r="Y1483" s="20" t="str">
        <f t="shared" si="394"/>
        <v/>
      </c>
      <c r="Z1483" s="20" t="str">
        <f t="shared" si="395"/>
        <v/>
      </c>
      <c r="AA1483" s="20" t="str">
        <f t="shared" si="396"/>
        <v/>
      </c>
      <c r="AB1483" t="str">
        <f>IFERROR(VLOOKUP($A1483,[3]库存报告使用数据!$A$1:$D$65536,4,0),"")</f>
        <v/>
      </c>
      <c r="AC1483" t="str">
        <f>IFERROR(VLOOKUP($A1483,[3]库存报告使用数据!$A$1:$G$65536,7,0),"")</f>
        <v/>
      </c>
      <c r="AD1483" t="str">
        <f>IFERROR(VLOOKUP($A1483,[3]库存报告使用数据!$A$1:$J$65536,10,0),"")</f>
        <v/>
      </c>
      <c r="AE1483" t="str">
        <f>IFERROR(VLOOKUP($A1483,[3]库存报告使用数据!$A$1:$M$65536,13,0),"")</f>
        <v/>
      </c>
      <c r="AF1483" s="20" t="str">
        <f t="shared" si="397"/>
        <v/>
      </c>
      <c r="AG1483" s="20" t="str">
        <f t="shared" si="398"/>
        <v/>
      </c>
      <c r="AH1483" s="20" t="str">
        <f t="shared" si="399"/>
        <v/>
      </c>
      <c r="AI1483" s="20" t="str">
        <f t="shared" si="400"/>
        <v/>
      </c>
      <c r="AJ1483">
        <f>IFERROR(VLOOKUP($B1483,[4]库存报告使用数据!$A$1:$B$65536,2,0),0)</f>
        <v>0</v>
      </c>
      <c r="AK1483">
        <f>IFERROR(VLOOKUP($B1483,[4]库存报告使用数据!$A$1:$C$65536,3,0),)</f>
        <v>0</v>
      </c>
      <c r="AL1483">
        <f>IFERROR(VLOOKUP($B1483,[4]库存报告使用数据!$A$1:$D$65536,4,0),)</f>
        <v>0</v>
      </c>
      <c r="AM1483">
        <f>IFERROR(VLOOKUP($B1483,[4]库存报告使用数据!$A$1:$E$65536,5,0),)</f>
        <v>0</v>
      </c>
      <c r="AN1483" s="20" t="str">
        <f t="shared" si="401"/>
        <v/>
      </c>
      <c r="AO1483" s="20" t="str">
        <f t="shared" si="402"/>
        <v/>
      </c>
      <c r="AP1483" s="20" t="str">
        <f t="shared" si="403"/>
        <v/>
      </c>
      <c r="AQ1483" s="20" t="str">
        <f t="shared" si="404"/>
        <v/>
      </c>
      <c r="AR1483" s="32">
        <f t="shared" si="405"/>
        <v>0</v>
      </c>
      <c r="AS1483" s="32">
        <f t="shared" si="406"/>
        <v>0</v>
      </c>
      <c r="AT1483" s="32">
        <f t="shared" si="407"/>
        <v>0</v>
      </c>
      <c r="AU1483" s="28" t="str">
        <f t="shared" si="408"/>
        <v>库存为0</v>
      </c>
      <c r="AV1483" s="34" t="str">
        <f>IFERROR(时间!$B$4+AU1483,"上周无销量")</f>
        <v>上周无销量</v>
      </c>
    </row>
    <row r="1484" spans="1:48">
      <c r="A1484" s="18" t="s">
        <v>1529</v>
      </c>
      <c r="B1484" t="str">
        <f>VLOOKUP(A1484,'[1]sku-asin（子）'!$A:$B,2,0)</f>
        <v>B01N5F9PMS</v>
      </c>
      <c r="C1484" t="str">
        <f>VLOOKUP(A1484,'[1]子sku-父sku'!$A:$B,2,0)</f>
        <v>XZ-BS-PW-2001</v>
      </c>
      <c r="D1484" s="28">
        <f>IFERROR(VLOOKUP(A1484,[2]库存报告使用数据处理!$A:$C,3,0),0)</f>
        <v>0</v>
      </c>
      <c r="E1484" s="28">
        <f>IFERROR(VLOOKUP(A1484,[2]库存报告使用数据处理!$A:$D,4,0),0)</f>
        <v>0</v>
      </c>
      <c r="F1484" s="28">
        <f>IFERROR(VLOOKUP(A1484,[2]库存报告使用数据处理!$A:$E,5,0),0)</f>
        <v>0</v>
      </c>
      <c r="G1484" s="28">
        <f>IFERROR(VLOOKUP(A1484,[2]库存报告使用数据处理!$A:$F,6,0),0)</f>
        <v>0</v>
      </c>
      <c r="H1484" s="29">
        <f>IFERROR(VLOOKUP(A1484,[2]库存报告使用数据处理!$A:$G,7,0),0)</f>
        <v>0</v>
      </c>
      <c r="I1484">
        <f>IFERROR(VLOOKUP(A1484,[5]数据处理!$A:$B,2,0),0)</f>
        <v>0</v>
      </c>
      <c r="J1484" s="30">
        <f>IFERROR(VLOOKUP(A1484,[5]数据处理!$A:$D,4,0),0)</f>
        <v>0</v>
      </c>
      <c r="K1484" s="30">
        <f>IFERROR(VLOOKUP(A1484,[5]数据处理!$A:$E,5,0),0)</f>
        <v>0</v>
      </c>
      <c r="L1484" s="30">
        <f>IFERROR(VLOOKUP(A1484,[5]数据处理!$A:$G,7,0),0)</f>
        <v>0</v>
      </c>
      <c r="M1484">
        <f t="shared" si="392"/>
        <v>0</v>
      </c>
      <c r="N1484">
        <f>IFERROR(VLOOKUP(A1484,[5]数据处理!$A:$C,3,0),0)</f>
        <v>0</v>
      </c>
      <c r="O1484">
        <f>IFERROR(VLOOKUP($A1484,[5]数据处理!$A:$N,14,0),0)</f>
        <v>0</v>
      </c>
      <c r="P1484" t="str">
        <f>IFERROR(VLOOKUP($A1484,[3]库存报告使用数据!$A$1:$B$65536,2,0),"")</f>
        <v/>
      </c>
      <c r="Q1484" t="str">
        <f>IFERROR(VLOOKUP($A1484,[3]库存报告使用数据!$A$1:$E$65536,5,0),"")</f>
        <v/>
      </c>
      <c r="R1484" t="str">
        <f>IFERROR(VLOOKUP($A1484,[3]库存报告使用数据!$A$1:$H$65536,8,0),"")</f>
        <v/>
      </c>
      <c r="S1484" t="str">
        <f>IFERROR(VLOOKUP($A1484,[3]库存报告使用数据!$A$1:$K$65536,11,0),"")</f>
        <v/>
      </c>
      <c r="T1484" t="str">
        <f>IFERROR(VLOOKUP($A1484,[3]库存报告使用数据!$A$1:$C$65536,3,0),"")</f>
        <v/>
      </c>
      <c r="U1484" t="str">
        <f>IFERROR(VLOOKUP($A1484,[3]库存报告使用数据!$A$1:$F$65536,6,0),"")</f>
        <v/>
      </c>
      <c r="V1484" t="str">
        <f>IFERROR(VLOOKUP($A1484,[3]库存报告使用数据!$A$1:$I$65536,9,0),"")</f>
        <v/>
      </c>
      <c r="W1484" t="str">
        <f>IFERROR(VLOOKUP($A1484,[3]库存报告使用数据!$A$1:$L$65536,12,0),"")</f>
        <v/>
      </c>
      <c r="X1484" s="20" t="str">
        <f t="shared" si="393"/>
        <v/>
      </c>
      <c r="Y1484" s="20" t="str">
        <f t="shared" si="394"/>
        <v/>
      </c>
      <c r="Z1484" s="20" t="str">
        <f t="shared" si="395"/>
        <v/>
      </c>
      <c r="AA1484" s="20" t="str">
        <f t="shared" si="396"/>
        <v/>
      </c>
      <c r="AB1484" t="str">
        <f>IFERROR(VLOOKUP($A1484,[3]库存报告使用数据!$A$1:$D$65536,4,0),"")</f>
        <v/>
      </c>
      <c r="AC1484" t="str">
        <f>IFERROR(VLOOKUP($A1484,[3]库存报告使用数据!$A$1:$G$65536,7,0),"")</f>
        <v/>
      </c>
      <c r="AD1484" t="str">
        <f>IFERROR(VLOOKUP($A1484,[3]库存报告使用数据!$A$1:$J$65536,10,0),"")</f>
        <v/>
      </c>
      <c r="AE1484" t="str">
        <f>IFERROR(VLOOKUP($A1484,[3]库存报告使用数据!$A$1:$M$65536,13,0),"")</f>
        <v/>
      </c>
      <c r="AF1484" s="20" t="str">
        <f t="shared" si="397"/>
        <v/>
      </c>
      <c r="AG1484" s="20" t="str">
        <f t="shared" si="398"/>
        <v/>
      </c>
      <c r="AH1484" s="20" t="str">
        <f t="shared" si="399"/>
        <v/>
      </c>
      <c r="AI1484" s="20" t="str">
        <f t="shared" si="400"/>
        <v/>
      </c>
      <c r="AJ1484">
        <f>IFERROR(VLOOKUP($B1484,[4]库存报告使用数据!$A$1:$B$65536,2,0),0)</f>
        <v>0</v>
      </c>
      <c r="AK1484">
        <f>IFERROR(VLOOKUP($B1484,[4]库存报告使用数据!$A$1:$C$65536,3,0),)</f>
        <v>0</v>
      </c>
      <c r="AL1484">
        <f>IFERROR(VLOOKUP($B1484,[4]库存报告使用数据!$A$1:$D$65536,4,0),)</f>
        <v>0</v>
      </c>
      <c r="AM1484">
        <f>IFERROR(VLOOKUP($B1484,[4]库存报告使用数据!$A$1:$E$65536,5,0),)</f>
        <v>0</v>
      </c>
      <c r="AN1484" s="20" t="str">
        <f t="shared" si="401"/>
        <v/>
      </c>
      <c r="AO1484" s="20" t="str">
        <f t="shared" si="402"/>
        <v/>
      </c>
      <c r="AP1484" s="20" t="str">
        <f t="shared" si="403"/>
        <v/>
      </c>
      <c r="AQ1484" s="20" t="str">
        <f t="shared" si="404"/>
        <v/>
      </c>
      <c r="AR1484" s="32">
        <f t="shared" si="405"/>
        <v>0</v>
      </c>
      <c r="AS1484" s="32">
        <f t="shared" si="406"/>
        <v>0</v>
      </c>
      <c r="AT1484" s="32">
        <f t="shared" si="407"/>
        <v>0</v>
      </c>
      <c r="AU1484" s="28" t="str">
        <f t="shared" si="408"/>
        <v>库存为0</v>
      </c>
      <c r="AV1484" s="34" t="str">
        <f>IFERROR(时间!$B$4+AU1484,"上周无销量")</f>
        <v>上周无销量</v>
      </c>
    </row>
    <row r="1485" spans="1:48">
      <c r="A1485" s="18" t="s">
        <v>1530</v>
      </c>
      <c r="B1485" t="str">
        <f>VLOOKUP(A1485,'[1]sku-asin（子）'!$A:$B,2,0)</f>
        <v>B01NBKHGT7</v>
      </c>
      <c r="C1485" t="str">
        <f>VLOOKUP(A1485,'[1]子sku-父sku'!$A:$B,2,0)</f>
        <v>XZ-BS-PW-2001</v>
      </c>
      <c r="D1485" s="28">
        <f>IFERROR(VLOOKUP(A1485,[2]库存报告使用数据处理!$A:$C,3,0),0)</f>
        <v>0</v>
      </c>
      <c r="E1485" s="28">
        <f>IFERROR(VLOOKUP(A1485,[2]库存报告使用数据处理!$A:$D,4,0),0)</f>
        <v>0</v>
      </c>
      <c r="F1485" s="28">
        <f>IFERROR(VLOOKUP(A1485,[2]库存报告使用数据处理!$A:$E,5,0),0)</f>
        <v>0</v>
      </c>
      <c r="G1485" s="28">
        <f>IFERROR(VLOOKUP(A1485,[2]库存报告使用数据处理!$A:$F,6,0),0)</f>
        <v>0</v>
      </c>
      <c r="H1485" s="29">
        <f>IFERROR(VLOOKUP(A1485,[2]库存报告使用数据处理!$A:$G,7,0),0)</f>
        <v>0</v>
      </c>
      <c r="I1485">
        <f>IFERROR(VLOOKUP(A1485,[5]数据处理!$A:$B,2,0),0)</f>
        <v>0</v>
      </c>
      <c r="J1485" s="30">
        <f>IFERROR(VLOOKUP(A1485,[5]数据处理!$A:$D,4,0),0)</f>
        <v>0</v>
      </c>
      <c r="K1485" s="30">
        <f>IFERROR(VLOOKUP(A1485,[5]数据处理!$A:$E,5,0),0)</f>
        <v>0</v>
      </c>
      <c r="L1485" s="30">
        <f>IFERROR(VLOOKUP(A1485,[5]数据处理!$A:$G,7,0),0)</f>
        <v>0</v>
      </c>
      <c r="M1485">
        <f t="shared" si="392"/>
        <v>0</v>
      </c>
      <c r="N1485">
        <f>IFERROR(VLOOKUP(A1485,[5]数据处理!$A:$C,3,0),0)</f>
        <v>0</v>
      </c>
      <c r="O1485">
        <f>IFERROR(VLOOKUP($A1485,[5]数据处理!$A:$N,14,0),0)</f>
        <v>0</v>
      </c>
      <c r="P1485" t="str">
        <f>IFERROR(VLOOKUP($A1485,[3]库存报告使用数据!$A$1:$B$65536,2,0),"")</f>
        <v/>
      </c>
      <c r="Q1485" t="str">
        <f>IFERROR(VLOOKUP($A1485,[3]库存报告使用数据!$A$1:$E$65536,5,0),"")</f>
        <v/>
      </c>
      <c r="R1485" t="str">
        <f>IFERROR(VLOOKUP($A1485,[3]库存报告使用数据!$A$1:$H$65536,8,0),"")</f>
        <v/>
      </c>
      <c r="S1485" t="str">
        <f>IFERROR(VLOOKUP($A1485,[3]库存报告使用数据!$A$1:$K$65536,11,0),"")</f>
        <v/>
      </c>
      <c r="T1485" t="str">
        <f>IFERROR(VLOOKUP($A1485,[3]库存报告使用数据!$A$1:$C$65536,3,0),"")</f>
        <v/>
      </c>
      <c r="U1485" t="str">
        <f>IFERROR(VLOOKUP($A1485,[3]库存报告使用数据!$A$1:$F$65536,6,0),"")</f>
        <v/>
      </c>
      <c r="V1485" t="str">
        <f>IFERROR(VLOOKUP($A1485,[3]库存报告使用数据!$A$1:$I$65536,9,0),"")</f>
        <v/>
      </c>
      <c r="W1485" t="str">
        <f>IFERROR(VLOOKUP($A1485,[3]库存报告使用数据!$A$1:$L$65536,12,0),"")</f>
        <v/>
      </c>
      <c r="X1485" s="20" t="str">
        <f t="shared" si="393"/>
        <v/>
      </c>
      <c r="Y1485" s="20" t="str">
        <f t="shared" si="394"/>
        <v/>
      </c>
      <c r="Z1485" s="20" t="str">
        <f t="shared" si="395"/>
        <v/>
      </c>
      <c r="AA1485" s="20" t="str">
        <f t="shared" si="396"/>
        <v/>
      </c>
      <c r="AB1485" t="str">
        <f>IFERROR(VLOOKUP($A1485,[3]库存报告使用数据!$A$1:$D$65536,4,0),"")</f>
        <v/>
      </c>
      <c r="AC1485" t="str">
        <f>IFERROR(VLOOKUP($A1485,[3]库存报告使用数据!$A$1:$G$65536,7,0),"")</f>
        <v/>
      </c>
      <c r="AD1485" t="str">
        <f>IFERROR(VLOOKUP($A1485,[3]库存报告使用数据!$A$1:$J$65536,10,0),"")</f>
        <v/>
      </c>
      <c r="AE1485" t="str">
        <f>IFERROR(VLOOKUP($A1485,[3]库存报告使用数据!$A$1:$M$65536,13,0),"")</f>
        <v/>
      </c>
      <c r="AF1485" s="20" t="str">
        <f t="shared" si="397"/>
        <v/>
      </c>
      <c r="AG1485" s="20" t="str">
        <f t="shared" si="398"/>
        <v/>
      </c>
      <c r="AH1485" s="20" t="str">
        <f t="shared" si="399"/>
        <v/>
      </c>
      <c r="AI1485" s="20" t="str">
        <f t="shared" si="400"/>
        <v/>
      </c>
      <c r="AJ1485">
        <f>IFERROR(VLOOKUP($B1485,[4]库存报告使用数据!$A$1:$B$65536,2,0),0)</f>
        <v>0</v>
      </c>
      <c r="AK1485">
        <f>IFERROR(VLOOKUP($B1485,[4]库存报告使用数据!$A$1:$C$65536,3,0),)</f>
        <v>0</v>
      </c>
      <c r="AL1485">
        <f>IFERROR(VLOOKUP($B1485,[4]库存报告使用数据!$A$1:$D$65536,4,0),)</f>
        <v>0</v>
      </c>
      <c r="AM1485">
        <f>IFERROR(VLOOKUP($B1485,[4]库存报告使用数据!$A$1:$E$65536,5,0),)</f>
        <v>0</v>
      </c>
      <c r="AN1485" s="20" t="str">
        <f t="shared" si="401"/>
        <v/>
      </c>
      <c r="AO1485" s="20" t="str">
        <f t="shared" si="402"/>
        <v/>
      </c>
      <c r="AP1485" s="20" t="str">
        <f t="shared" si="403"/>
        <v/>
      </c>
      <c r="AQ1485" s="20" t="str">
        <f t="shared" si="404"/>
        <v/>
      </c>
      <c r="AR1485" s="32">
        <f t="shared" si="405"/>
        <v>0</v>
      </c>
      <c r="AS1485" s="32">
        <f t="shared" si="406"/>
        <v>0</v>
      </c>
      <c r="AT1485" s="32">
        <f t="shared" si="407"/>
        <v>0</v>
      </c>
      <c r="AU1485" s="28" t="str">
        <f t="shared" si="408"/>
        <v>库存为0</v>
      </c>
      <c r="AV1485" s="34" t="str">
        <f>IFERROR(时间!$B$4+AU1485,"上周无销量")</f>
        <v>上周无销量</v>
      </c>
    </row>
    <row r="1486" spans="1:48">
      <c r="A1486" s="18" t="s">
        <v>1531</v>
      </c>
      <c r="B1486" t="str">
        <f>VLOOKUP(A1486,'[1]sku-asin（子）'!$A:$B,2,0)</f>
        <v>B01N1S6RLP</v>
      </c>
      <c r="C1486" t="str">
        <f>VLOOKUP(A1486,'[1]子sku-父sku'!$A:$B,2,0)</f>
        <v>XZ-BS-PW-2001</v>
      </c>
      <c r="D1486" s="28">
        <f>IFERROR(VLOOKUP(A1486,[2]库存报告使用数据处理!$A:$C,3,0),0)</f>
        <v>0</v>
      </c>
      <c r="E1486" s="28">
        <f>IFERROR(VLOOKUP(A1486,[2]库存报告使用数据处理!$A:$D,4,0),0)</f>
        <v>0</v>
      </c>
      <c r="F1486" s="28">
        <f>IFERROR(VLOOKUP(A1486,[2]库存报告使用数据处理!$A:$E,5,0),0)</f>
        <v>0</v>
      </c>
      <c r="G1486" s="28">
        <f>IFERROR(VLOOKUP(A1486,[2]库存报告使用数据处理!$A:$F,6,0),0)</f>
        <v>0</v>
      </c>
      <c r="H1486" s="29">
        <f>IFERROR(VLOOKUP(A1486,[2]库存报告使用数据处理!$A:$G,7,0),0)</f>
        <v>0</v>
      </c>
      <c r="I1486">
        <f>IFERROR(VLOOKUP(A1486,[5]数据处理!$A:$B,2,0),0)</f>
        <v>1</v>
      </c>
      <c r="J1486" s="30">
        <f>IFERROR(VLOOKUP(A1486,[5]数据处理!$A:$D,4,0),0)</f>
        <v>0</v>
      </c>
      <c r="K1486" s="30">
        <f>IFERROR(VLOOKUP(A1486,[5]数据处理!$A:$E,5,0),0)</f>
        <v>0</v>
      </c>
      <c r="L1486" s="30">
        <f>IFERROR(VLOOKUP(A1486,[5]数据处理!$A:$G,7,0),0)</f>
        <v>0</v>
      </c>
      <c r="M1486">
        <f t="shared" si="392"/>
        <v>1</v>
      </c>
      <c r="N1486">
        <f>IFERROR(VLOOKUP(A1486,[5]数据处理!$A:$C,3,0),0)</f>
        <v>0</v>
      </c>
      <c r="O1486">
        <f>IFERROR(VLOOKUP($A1486,[5]数据处理!$A:$N,14,0),0)</f>
        <v>1</v>
      </c>
      <c r="P1486">
        <f>IFERROR(VLOOKUP($A1486,[3]库存报告使用数据!$A$1:$B$65536,2,0),"")</f>
        <v>2960</v>
      </c>
      <c r="Q1486">
        <f>IFERROR(VLOOKUP($A1486,[3]库存报告使用数据!$A$1:$E$65536,5,0),"")</f>
        <v>486</v>
      </c>
      <c r="R1486">
        <f>IFERROR(VLOOKUP($A1486,[3]库存报告使用数据!$A$1:$H$65536,8,0),"")</f>
        <v>348</v>
      </c>
      <c r="S1486">
        <f>IFERROR(VLOOKUP($A1486,[3]库存报告使用数据!$A$1:$K$65536,11,0),"")</f>
        <v>539</v>
      </c>
      <c r="T1486">
        <f>IFERROR(VLOOKUP($A1486,[3]库存报告使用数据!$A$1:$C$65536,3,0),"")</f>
        <v>10</v>
      </c>
      <c r="U1486">
        <f>IFERROR(VLOOKUP($A1486,[3]库存报告使用数据!$A$1:$F$65536,6,0),"")</f>
        <v>1</v>
      </c>
      <c r="V1486">
        <f>IFERROR(VLOOKUP($A1486,[3]库存报告使用数据!$A$1:$I$65536,9,0),"")</f>
        <v>0</v>
      </c>
      <c r="W1486">
        <f>IFERROR(VLOOKUP($A1486,[3]库存报告使用数据!$A$1:$L$65536,12,0),"")</f>
        <v>1</v>
      </c>
      <c r="X1486" s="20">
        <f t="shared" si="393"/>
        <v>0.00337837837837838</v>
      </c>
      <c r="Y1486" s="20">
        <f t="shared" si="394"/>
        <v>0.00205761316872428</v>
      </c>
      <c r="Z1486" s="20">
        <f t="shared" si="395"/>
        <v>0</v>
      </c>
      <c r="AA1486" s="20">
        <f t="shared" si="396"/>
        <v>0.00185528756957328</v>
      </c>
      <c r="AB1486">
        <f>IFERROR(VLOOKUP($A1486,[3]库存报告使用数据!$A$1:$D$65536,4,0),"")</f>
        <v>1.09</v>
      </c>
      <c r="AC1486">
        <f>IFERROR(VLOOKUP($A1486,[3]库存报告使用数据!$A$1:$G$65536,7,0),"")</f>
        <v>0.15</v>
      </c>
      <c r="AD1486">
        <f>IFERROR(VLOOKUP($A1486,[3]库存报告使用数据!$A$1:$J$65536,10,0),"")</f>
        <v>0</v>
      </c>
      <c r="AE1486">
        <f>IFERROR(VLOOKUP($A1486,[3]库存报告使用数据!$A$1:$M$65536,13,0),"")</f>
        <v>0.18</v>
      </c>
      <c r="AF1486" s="20" t="str">
        <f t="shared" si="397"/>
        <v>无销售广告费为1.09</v>
      </c>
      <c r="AG1486" s="20" t="str">
        <f t="shared" si="398"/>
        <v>无销售广告费为0.15</v>
      </c>
      <c r="AH1486" s="20" t="str">
        <f t="shared" si="399"/>
        <v/>
      </c>
      <c r="AI1486" s="20" t="str">
        <f t="shared" si="400"/>
        <v>无销售广告费为0.18</v>
      </c>
      <c r="AJ1486">
        <f>IFERROR(VLOOKUP($B1486,[4]库存报告使用数据!$A$1:$B$65536,2,0),0)</f>
        <v>5</v>
      </c>
      <c r="AK1486">
        <f>IFERROR(VLOOKUP($B1486,[4]库存报告使用数据!$A$1:$C$65536,3,0),)</f>
        <v>4</v>
      </c>
      <c r="AL1486">
        <f>IFERROR(VLOOKUP($B1486,[4]库存报告使用数据!$A$1:$D$65536,4,0),)</f>
        <v>1</v>
      </c>
      <c r="AM1486">
        <f>IFERROR(VLOOKUP($B1486,[4]库存报告使用数据!$A$1:$E$65536,5,0),)</f>
        <v>13</v>
      </c>
      <c r="AN1486" s="20">
        <f t="shared" si="401"/>
        <v>0</v>
      </c>
      <c r="AO1486" s="20">
        <f t="shared" si="402"/>
        <v>0</v>
      </c>
      <c r="AP1486" s="20">
        <f t="shared" si="403"/>
        <v>0</v>
      </c>
      <c r="AQ1486" s="20">
        <f t="shared" si="404"/>
        <v>0</v>
      </c>
      <c r="AR1486" s="32">
        <f t="shared" si="405"/>
        <v>0</v>
      </c>
      <c r="AS1486" s="32">
        <f t="shared" si="406"/>
        <v>0</v>
      </c>
      <c r="AT1486" s="32">
        <f t="shared" si="407"/>
        <v>1</v>
      </c>
      <c r="AU1486" s="28" t="str">
        <f t="shared" si="408"/>
        <v>库存为1</v>
      </c>
      <c r="AV1486" s="34" t="str">
        <f>IFERROR(时间!$B$4+AU1486,"上周无销量")</f>
        <v>上周无销量</v>
      </c>
    </row>
    <row r="1487" spans="1:48">
      <c r="A1487" s="18" t="s">
        <v>1532</v>
      </c>
      <c r="B1487" t="str">
        <f>VLOOKUP(A1487,'[1]sku-asin（子）'!$A:$B,2,0)</f>
        <v>B01MYZMRWZ</v>
      </c>
      <c r="C1487" t="str">
        <f>VLOOKUP(A1487,'[1]子sku-父sku'!$A:$B,2,0)</f>
        <v>XZ-BS-PW-2001</v>
      </c>
      <c r="D1487" s="28">
        <f>IFERROR(VLOOKUP(A1487,[2]库存报告使用数据处理!$A:$C,3,0),0)</f>
        <v>0</v>
      </c>
      <c r="E1487" s="28">
        <f>IFERROR(VLOOKUP(A1487,[2]库存报告使用数据处理!$A:$D,4,0),0)</f>
        <v>0</v>
      </c>
      <c r="F1487" s="28">
        <f>IFERROR(VLOOKUP(A1487,[2]库存报告使用数据处理!$A:$E,5,0),0)</f>
        <v>0</v>
      </c>
      <c r="G1487" s="28">
        <f>IFERROR(VLOOKUP(A1487,[2]库存报告使用数据处理!$A:$F,6,0),0)</f>
        <v>0</v>
      </c>
      <c r="H1487" s="29">
        <f>IFERROR(VLOOKUP(A1487,[2]库存报告使用数据处理!$A:$G,7,0),0)</f>
        <v>0</v>
      </c>
      <c r="I1487">
        <f>IFERROR(VLOOKUP(A1487,[5]数据处理!$A:$B,2,0),0)</f>
        <v>1</v>
      </c>
      <c r="J1487" s="30">
        <f>IFERROR(VLOOKUP(A1487,[5]数据处理!$A:$D,4,0),0)</f>
        <v>0</v>
      </c>
      <c r="K1487" s="30">
        <f>IFERROR(VLOOKUP(A1487,[5]数据处理!$A:$E,5,0),0)</f>
        <v>0</v>
      </c>
      <c r="L1487" s="30">
        <f>IFERROR(VLOOKUP(A1487,[5]数据处理!$A:$G,7,0),0)</f>
        <v>0</v>
      </c>
      <c r="M1487">
        <f t="shared" si="392"/>
        <v>1</v>
      </c>
      <c r="N1487">
        <f>IFERROR(VLOOKUP(A1487,[5]数据处理!$A:$C,3,0),0)</f>
        <v>0</v>
      </c>
      <c r="O1487">
        <f>IFERROR(VLOOKUP($A1487,[5]数据处理!$A:$N,14,0),0)</f>
        <v>1</v>
      </c>
      <c r="P1487">
        <f>IFERROR(VLOOKUP($A1487,[3]库存报告使用数据!$A$1:$B$65536,2,0),"")</f>
        <v>3114</v>
      </c>
      <c r="Q1487">
        <f>IFERROR(VLOOKUP($A1487,[3]库存报告使用数据!$A$1:$E$65536,5,0),"")</f>
        <v>800</v>
      </c>
      <c r="R1487">
        <f>IFERROR(VLOOKUP($A1487,[3]库存报告使用数据!$A$1:$H$65536,8,0),"")</f>
        <v>1632</v>
      </c>
      <c r="S1487">
        <f>IFERROR(VLOOKUP($A1487,[3]库存报告使用数据!$A$1:$K$65536,11,0),"")</f>
        <v>2051</v>
      </c>
      <c r="T1487">
        <f>IFERROR(VLOOKUP($A1487,[3]库存报告使用数据!$A$1:$C$65536,3,0),"")</f>
        <v>5</v>
      </c>
      <c r="U1487">
        <f>IFERROR(VLOOKUP($A1487,[3]库存报告使用数据!$A$1:$F$65536,6,0),"")</f>
        <v>3</v>
      </c>
      <c r="V1487">
        <f>IFERROR(VLOOKUP($A1487,[3]库存报告使用数据!$A$1:$I$65536,9,0),"")</f>
        <v>11</v>
      </c>
      <c r="W1487">
        <f>IFERROR(VLOOKUP($A1487,[3]库存报告使用数据!$A$1:$L$65536,12,0),"")</f>
        <v>6</v>
      </c>
      <c r="X1487" s="20">
        <f t="shared" si="393"/>
        <v>0.00160565189466924</v>
      </c>
      <c r="Y1487" s="20">
        <f t="shared" si="394"/>
        <v>0.00375</v>
      </c>
      <c r="Z1487" s="20">
        <f t="shared" si="395"/>
        <v>0.00674019607843137</v>
      </c>
      <c r="AA1487" s="20">
        <f t="shared" si="396"/>
        <v>0.00292540224280839</v>
      </c>
      <c r="AB1487">
        <f>IFERROR(VLOOKUP($A1487,[3]库存报告使用数据!$A$1:$D$65536,4,0),"")</f>
        <v>0.49</v>
      </c>
      <c r="AC1487">
        <f>IFERROR(VLOOKUP($A1487,[3]库存报告使用数据!$A$1:$G$65536,7,0),"")</f>
        <v>0.31</v>
      </c>
      <c r="AD1487">
        <f>IFERROR(VLOOKUP($A1487,[3]库存报告使用数据!$A$1:$J$65536,10,0),"")</f>
        <v>1.57</v>
      </c>
      <c r="AE1487">
        <f>IFERROR(VLOOKUP($A1487,[3]库存报告使用数据!$A$1:$M$65536,13,0),"")</f>
        <v>0.79</v>
      </c>
      <c r="AF1487" s="20" t="str">
        <f t="shared" si="397"/>
        <v>无销售广告费为0.49</v>
      </c>
      <c r="AG1487" s="20" t="str">
        <f t="shared" si="398"/>
        <v>无销售广告费为0.31</v>
      </c>
      <c r="AH1487" s="20" t="str">
        <f t="shared" si="399"/>
        <v>无销售广告费为1.57</v>
      </c>
      <c r="AI1487" s="20" t="str">
        <f t="shared" si="400"/>
        <v>无销售广告费为0.79</v>
      </c>
      <c r="AJ1487">
        <f>IFERROR(VLOOKUP($B1487,[4]库存报告使用数据!$A$1:$B$65536,2,0),0)</f>
        <v>7</v>
      </c>
      <c r="AK1487">
        <f>IFERROR(VLOOKUP($B1487,[4]库存报告使用数据!$A$1:$C$65536,3,0),)</f>
        <v>5</v>
      </c>
      <c r="AL1487">
        <f>IFERROR(VLOOKUP($B1487,[4]库存报告使用数据!$A$1:$D$65536,4,0),)</f>
        <v>1</v>
      </c>
      <c r="AM1487">
        <f>IFERROR(VLOOKUP($B1487,[4]库存报告使用数据!$A$1:$E$65536,5,0),)</f>
        <v>19</v>
      </c>
      <c r="AN1487" s="20">
        <f t="shared" si="401"/>
        <v>0</v>
      </c>
      <c r="AO1487" s="20">
        <f t="shared" si="402"/>
        <v>0</v>
      </c>
      <c r="AP1487" s="20">
        <f t="shared" si="403"/>
        <v>0</v>
      </c>
      <c r="AQ1487" s="20">
        <f t="shared" si="404"/>
        <v>0</v>
      </c>
      <c r="AR1487" s="32">
        <f t="shared" si="405"/>
        <v>0</v>
      </c>
      <c r="AS1487" s="32">
        <f t="shared" si="406"/>
        <v>0</v>
      </c>
      <c r="AT1487" s="32">
        <f t="shared" si="407"/>
        <v>1</v>
      </c>
      <c r="AU1487" s="28" t="str">
        <f t="shared" si="408"/>
        <v>库存为1</v>
      </c>
      <c r="AV1487" s="34" t="str">
        <f>IFERROR(时间!$B$4+AU1487,"上周无销量")</f>
        <v>上周无销量</v>
      </c>
    </row>
    <row r="1488" spans="1:48">
      <c r="A1488" s="18" t="s">
        <v>1533</v>
      </c>
      <c r="B1488" t="str">
        <f>VLOOKUP(A1488,'[1]sku-asin（子）'!$A:$B,2,0)</f>
        <v>B01NAJ29TF</v>
      </c>
      <c r="C1488" t="str">
        <f>VLOOKUP(A1488,'[1]子sku-父sku'!$A:$B,2,0)</f>
        <v>XZ-BS-PW-2001</v>
      </c>
      <c r="D1488" s="28">
        <f>IFERROR(VLOOKUP(A1488,[2]库存报告使用数据处理!$A:$C,3,0),0)</f>
        <v>0</v>
      </c>
      <c r="E1488" s="28">
        <f>IFERROR(VLOOKUP(A1488,[2]库存报告使用数据处理!$A:$D,4,0),0)</f>
        <v>0</v>
      </c>
      <c r="F1488" s="28">
        <f>IFERROR(VLOOKUP(A1488,[2]库存报告使用数据处理!$A:$E,5,0),0)</f>
        <v>0</v>
      </c>
      <c r="G1488" s="28">
        <f>IFERROR(VLOOKUP(A1488,[2]库存报告使用数据处理!$A:$F,6,0),0)</f>
        <v>0</v>
      </c>
      <c r="H1488" s="29">
        <f>IFERROR(VLOOKUP(A1488,[2]库存报告使用数据处理!$A:$G,7,0),0)</f>
        <v>0</v>
      </c>
      <c r="I1488">
        <f>IFERROR(VLOOKUP(A1488,[5]数据处理!$A:$B,2,0),0)</f>
        <v>0</v>
      </c>
      <c r="J1488" s="30">
        <f>IFERROR(VLOOKUP(A1488,[5]数据处理!$A:$D,4,0),0)</f>
        <v>0</v>
      </c>
      <c r="K1488" s="30">
        <f>IFERROR(VLOOKUP(A1488,[5]数据处理!$A:$E,5,0),0)</f>
        <v>0</v>
      </c>
      <c r="L1488" s="30">
        <f>IFERROR(VLOOKUP(A1488,[5]数据处理!$A:$G,7,0),0)</f>
        <v>0</v>
      </c>
      <c r="M1488">
        <f t="shared" si="392"/>
        <v>0</v>
      </c>
      <c r="N1488">
        <f>IFERROR(VLOOKUP(A1488,[5]数据处理!$A:$C,3,0),0)</f>
        <v>0</v>
      </c>
      <c r="O1488">
        <f>IFERROR(VLOOKUP($A1488,[5]数据处理!$A:$N,14,0),0)</f>
        <v>0</v>
      </c>
      <c r="P1488" t="str">
        <f>IFERROR(VLOOKUP($A1488,[3]库存报告使用数据!$A$1:$B$65536,2,0),"")</f>
        <v/>
      </c>
      <c r="Q1488" t="str">
        <f>IFERROR(VLOOKUP($A1488,[3]库存报告使用数据!$A$1:$E$65536,5,0),"")</f>
        <v/>
      </c>
      <c r="R1488" t="str">
        <f>IFERROR(VLOOKUP($A1488,[3]库存报告使用数据!$A$1:$H$65536,8,0),"")</f>
        <v/>
      </c>
      <c r="S1488" t="str">
        <f>IFERROR(VLOOKUP($A1488,[3]库存报告使用数据!$A$1:$K$65536,11,0),"")</f>
        <v/>
      </c>
      <c r="T1488" t="str">
        <f>IFERROR(VLOOKUP($A1488,[3]库存报告使用数据!$A$1:$C$65536,3,0),"")</f>
        <v/>
      </c>
      <c r="U1488" t="str">
        <f>IFERROR(VLOOKUP($A1488,[3]库存报告使用数据!$A$1:$F$65536,6,0),"")</f>
        <v/>
      </c>
      <c r="V1488" t="str">
        <f>IFERROR(VLOOKUP($A1488,[3]库存报告使用数据!$A$1:$I$65536,9,0),"")</f>
        <v/>
      </c>
      <c r="W1488" t="str">
        <f>IFERROR(VLOOKUP($A1488,[3]库存报告使用数据!$A$1:$L$65536,12,0),"")</f>
        <v/>
      </c>
      <c r="X1488" s="20" t="str">
        <f t="shared" si="393"/>
        <v/>
      </c>
      <c r="Y1488" s="20" t="str">
        <f t="shared" si="394"/>
        <v/>
      </c>
      <c r="Z1488" s="20" t="str">
        <f t="shared" si="395"/>
        <v/>
      </c>
      <c r="AA1488" s="20" t="str">
        <f t="shared" si="396"/>
        <v/>
      </c>
      <c r="AB1488" t="str">
        <f>IFERROR(VLOOKUP($A1488,[3]库存报告使用数据!$A$1:$D$65536,4,0),"")</f>
        <v/>
      </c>
      <c r="AC1488" t="str">
        <f>IFERROR(VLOOKUP($A1488,[3]库存报告使用数据!$A$1:$G$65536,7,0),"")</f>
        <v/>
      </c>
      <c r="AD1488" t="str">
        <f>IFERROR(VLOOKUP($A1488,[3]库存报告使用数据!$A$1:$J$65536,10,0),"")</f>
        <v/>
      </c>
      <c r="AE1488" t="str">
        <f>IFERROR(VLOOKUP($A1488,[3]库存报告使用数据!$A$1:$M$65536,13,0),"")</f>
        <v/>
      </c>
      <c r="AF1488" s="20" t="str">
        <f t="shared" si="397"/>
        <v/>
      </c>
      <c r="AG1488" s="20" t="str">
        <f t="shared" si="398"/>
        <v/>
      </c>
      <c r="AH1488" s="20" t="str">
        <f t="shared" si="399"/>
        <v/>
      </c>
      <c r="AI1488" s="20" t="str">
        <f t="shared" si="400"/>
        <v/>
      </c>
      <c r="AJ1488">
        <f>IFERROR(VLOOKUP($B1488,[4]库存报告使用数据!$A$1:$B$65536,2,0),0)</f>
        <v>0</v>
      </c>
      <c r="AK1488">
        <f>IFERROR(VLOOKUP($B1488,[4]库存报告使用数据!$A$1:$C$65536,3,0),)</f>
        <v>0</v>
      </c>
      <c r="AL1488">
        <f>IFERROR(VLOOKUP($B1488,[4]库存报告使用数据!$A$1:$D$65536,4,0),)</f>
        <v>0</v>
      </c>
      <c r="AM1488">
        <f>IFERROR(VLOOKUP($B1488,[4]库存报告使用数据!$A$1:$E$65536,5,0),)</f>
        <v>0</v>
      </c>
      <c r="AN1488" s="20" t="str">
        <f t="shared" si="401"/>
        <v/>
      </c>
      <c r="AO1488" s="20" t="str">
        <f t="shared" si="402"/>
        <v/>
      </c>
      <c r="AP1488" s="20" t="str">
        <f t="shared" si="403"/>
        <v/>
      </c>
      <c r="AQ1488" s="20" t="str">
        <f t="shared" si="404"/>
        <v/>
      </c>
      <c r="AR1488" s="32">
        <f t="shared" si="405"/>
        <v>0</v>
      </c>
      <c r="AS1488" s="32">
        <f t="shared" si="406"/>
        <v>0</v>
      </c>
      <c r="AT1488" s="32">
        <f t="shared" si="407"/>
        <v>0</v>
      </c>
      <c r="AU1488" s="28" t="str">
        <f t="shared" si="408"/>
        <v>库存为0</v>
      </c>
      <c r="AV1488" s="34" t="str">
        <f>IFERROR(时间!$B$4+AU1488,"上周无销量")</f>
        <v>上周无销量</v>
      </c>
    </row>
    <row r="1489" spans="1:48">
      <c r="A1489" s="18" t="s">
        <v>1534</v>
      </c>
      <c r="B1489" t="str">
        <f>VLOOKUP(A1489,'[1]sku-asin（子）'!$A:$B,2,0)</f>
        <v>B01NAJ29TG</v>
      </c>
      <c r="C1489" t="str">
        <f>VLOOKUP(A1489,'[1]子sku-父sku'!$A:$B,2,0)</f>
        <v>XZ-BS-PW-2001</v>
      </c>
      <c r="D1489" s="28">
        <f>IFERROR(VLOOKUP(A1489,[2]库存报告使用数据处理!$A:$C,3,0),0)</f>
        <v>0</v>
      </c>
      <c r="E1489" s="28">
        <f>IFERROR(VLOOKUP(A1489,[2]库存报告使用数据处理!$A:$D,4,0),0)</f>
        <v>0</v>
      </c>
      <c r="F1489" s="28">
        <f>IFERROR(VLOOKUP(A1489,[2]库存报告使用数据处理!$A:$E,5,0),0)</f>
        <v>1</v>
      </c>
      <c r="G1489" s="28">
        <f>IFERROR(VLOOKUP(A1489,[2]库存报告使用数据处理!$A:$F,6,0),0)</f>
        <v>0</v>
      </c>
      <c r="H1489" s="29">
        <f>IFERROR(VLOOKUP(A1489,[2]库存报告使用数据处理!$A:$G,7,0),0)</f>
        <v>6.99</v>
      </c>
      <c r="I1489">
        <f>IFERROR(VLOOKUP(A1489,[5]数据处理!$A:$B,2,0),0)</f>
        <v>0</v>
      </c>
      <c r="J1489" s="30">
        <f>IFERROR(VLOOKUP(A1489,[5]数据处理!$A:$D,4,0),0)</f>
        <v>0</v>
      </c>
      <c r="K1489" s="30">
        <f>IFERROR(VLOOKUP(A1489,[5]数据处理!$A:$E,5,0),0)</f>
        <v>0</v>
      </c>
      <c r="L1489" s="30">
        <f>IFERROR(VLOOKUP(A1489,[5]数据处理!$A:$G,7,0),0)</f>
        <v>0</v>
      </c>
      <c r="M1489">
        <f t="shared" si="392"/>
        <v>0</v>
      </c>
      <c r="N1489">
        <f>IFERROR(VLOOKUP(A1489,[5]数据处理!$A:$C,3,0),0)</f>
        <v>0</v>
      </c>
      <c r="O1489">
        <f>IFERROR(VLOOKUP($A1489,[5]数据处理!$A:$N,14,0),0)</f>
        <v>0</v>
      </c>
      <c r="P1489">
        <f>IFERROR(VLOOKUP($A1489,[3]库存报告使用数据!$A$1:$B$65536,2,0),"")</f>
        <v>0</v>
      </c>
      <c r="Q1489">
        <f>IFERROR(VLOOKUP($A1489,[3]库存报告使用数据!$A$1:$E$65536,5,0),"")</f>
        <v>0</v>
      </c>
      <c r="R1489">
        <f>IFERROR(VLOOKUP($A1489,[3]库存报告使用数据!$A$1:$H$65536,8,0),"")</f>
        <v>528</v>
      </c>
      <c r="S1489">
        <f>IFERROR(VLOOKUP($A1489,[3]库存报告使用数据!$A$1:$K$65536,11,0),"")</f>
        <v>0</v>
      </c>
      <c r="T1489">
        <f>IFERROR(VLOOKUP($A1489,[3]库存报告使用数据!$A$1:$C$65536,3,0),"")</f>
        <v>0</v>
      </c>
      <c r="U1489">
        <f>IFERROR(VLOOKUP($A1489,[3]库存报告使用数据!$A$1:$F$65536,6,0),"")</f>
        <v>0</v>
      </c>
      <c r="V1489">
        <f>IFERROR(VLOOKUP($A1489,[3]库存报告使用数据!$A$1:$I$65536,9,0),"")</f>
        <v>1</v>
      </c>
      <c r="W1489">
        <f>IFERROR(VLOOKUP($A1489,[3]库存报告使用数据!$A$1:$L$65536,12,0),"")</f>
        <v>0</v>
      </c>
      <c r="X1489" s="20" t="str">
        <f t="shared" si="393"/>
        <v/>
      </c>
      <c r="Y1489" s="20" t="str">
        <f t="shared" si="394"/>
        <v/>
      </c>
      <c r="Z1489" s="20">
        <f t="shared" si="395"/>
        <v>0.00189393939393939</v>
      </c>
      <c r="AA1489" s="20" t="str">
        <f t="shared" si="396"/>
        <v/>
      </c>
      <c r="AB1489">
        <f>IFERROR(VLOOKUP($A1489,[3]库存报告使用数据!$A$1:$D$65536,4,0),"")</f>
        <v>0</v>
      </c>
      <c r="AC1489">
        <f>IFERROR(VLOOKUP($A1489,[3]库存报告使用数据!$A$1:$G$65536,7,0),"")</f>
        <v>0</v>
      </c>
      <c r="AD1489">
        <f>IFERROR(VLOOKUP($A1489,[3]库存报告使用数据!$A$1:$J$65536,10,0),"")</f>
        <v>0.16</v>
      </c>
      <c r="AE1489">
        <f>IFERROR(VLOOKUP($A1489,[3]库存报告使用数据!$A$1:$M$65536,13,0),"")</f>
        <v>0</v>
      </c>
      <c r="AF1489" s="20" t="str">
        <f t="shared" si="397"/>
        <v/>
      </c>
      <c r="AG1489" s="20" t="str">
        <f t="shared" si="398"/>
        <v/>
      </c>
      <c r="AH1489" s="20">
        <f t="shared" si="399"/>
        <v>0.0228898426323319</v>
      </c>
      <c r="AI1489" s="20" t="str">
        <f t="shared" si="400"/>
        <v/>
      </c>
      <c r="AJ1489">
        <f>IFERROR(VLOOKUP($B1489,[4]库存报告使用数据!$A$1:$B$65536,2,0),0)</f>
        <v>0</v>
      </c>
      <c r="AK1489">
        <f>IFERROR(VLOOKUP($B1489,[4]库存报告使用数据!$A$1:$C$65536,3,0),)</f>
        <v>0</v>
      </c>
      <c r="AL1489">
        <f>IFERROR(VLOOKUP($B1489,[4]库存报告使用数据!$A$1:$D$65536,4,0),)</f>
        <v>2</v>
      </c>
      <c r="AM1489">
        <f>IFERROR(VLOOKUP($B1489,[4]库存报告使用数据!$A$1:$E$65536,5,0),)</f>
        <v>0</v>
      </c>
      <c r="AN1489" s="20" t="str">
        <f t="shared" si="401"/>
        <v/>
      </c>
      <c r="AO1489" s="20" t="str">
        <f t="shared" si="402"/>
        <v/>
      </c>
      <c r="AP1489" s="20">
        <f t="shared" si="403"/>
        <v>0.5</v>
      </c>
      <c r="AQ1489" s="20" t="str">
        <f t="shared" si="404"/>
        <v/>
      </c>
      <c r="AR1489" s="32">
        <f t="shared" si="405"/>
        <v>0</v>
      </c>
      <c r="AS1489" s="32">
        <f t="shared" si="406"/>
        <v>0</v>
      </c>
      <c r="AT1489" s="32">
        <f t="shared" si="407"/>
        <v>0</v>
      </c>
      <c r="AU1489" s="28" t="str">
        <f t="shared" si="408"/>
        <v>库存为0</v>
      </c>
      <c r="AV1489" s="34" t="str">
        <f>IFERROR(时间!$B$4+AU1489,"上周无销量")</f>
        <v>上周无销量</v>
      </c>
    </row>
    <row r="1490" spans="1:48">
      <c r="A1490" s="18" t="s">
        <v>1535</v>
      </c>
      <c r="B1490" t="str">
        <f>VLOOKUP(A1490,'[1]sku-asin（子）'!$A:$B,2,0)</f>
        <v>B01MRXAZGN</v>
      </c>
      <c r="C1490" t="str">
        <f>VLOOKUP(A1490,'[1]子sku-父sku'!$A:$B,2,0)</f>
        <v>XZ-BS-PW-2001</v>
      </c>
      <c r="D1490" s="28">
        <f>IFERROR(VLOOKUP(A1490,[2]库存报告使用数据处理!$A:$C,3,0),0)</f>
        <v>0</v>
      </c>
      <c r="E1490" s="28">
        <f>IFERROR(VLOOKUP(A1490,[2]库存报告使用数据处理!$A:$D,4,0),0)</f>
        <v>0</v>
      </c>
      <c r="F1490" s="28">
        <f>IFERROR(VLOOKUP(A1490,[2]库存报告使用数据处理!$A:$E,5,0),0)</f>
        <v>0</v>
      </c>
      <c r="G1490" s="28">
        <f>IFERROR(VLOOKUP(A1490,[2]库存报告使用数据处理!$A:$F,6,0),0)</f>
        <v>0</v>
      </c>
      <c r="H1490" s="29">
        <f>IFERROR(VLOOKUP(A1490,[2]库存报告使用数据处理!$A:$G,7,0),0)</f>
        <v>0</v>
      </c>
      <c r="I1490">
        <f>IFERROR(VLOOKUP(A1490,[5]数据处理!$A:$B,2,0),0)</f>
        <v>0</v>
      </c>
      <c r="J1490" s="30">
        <f>IFERROR(VLOOKUP(A1490,[5]数据处理!$A:$D,4,0),0)</f>
        <v>0</v>
      </c>
      <c r="K1490" s="30">
        <f>IFERROR(VLOOKUP(A1490,[5]数据处理!$A:$E,5,0),0)</f>
        <v>0</v>
      </c>
      <c r="L1490" s="30">
        <f>IFERROR(VLOOKUP(A1490,[5]数据处理!$A:$G,7,0),0)</f>
        <v>0</v>
      </c>
      <c r="M1490">
        <f t="shared" si="392"/>
        <v>0</v>
      </c>
      <c r="N1490">
        <f>IFERROR(VLOOKUP(A1490,[5]数据处理!$A:$C,3,0),0)</f>
        <v>0</v>
      </c>
      <c r="O1490">
        <f>IFERROR(VLOOKUP($A1490,[5]数据处理!$A:$N,14,0),0)</f>
        <v>0</v>
      </c>
      <c r="P1490" t="str">
        <f>IFERROR(VLOOKUP($A1490,[3]库存报告使用数据!$A$1:$B$65536,2,0),"")</f>
        <v/>
      </c>
      <c r="Q1490" t="str">
        <f>IFERROR(VLOOKUP($A1490,[3]库存报告使用数据!$A$1:$E$65536,5,0),"")</f>
        <v/>
      </c>
      <c r="R1490" t="str">
        <f>IFERROR(VLOOKUP($A1490,[3]库存报告使用数据!$A$1:$H$65536,8,0),"")</f>
        <v/>
      </c>
      <c r="S1490" t="str">
        <f>IFERROR(VLOOKUP($A1490,[3]库存报告使用数据!$A$1:$K$65536,11,0),"")</f>
        <v/>
      </c>
      <c r="T1490" t="str">
        <f>IFERROR(VLOOKUP($A1490,[3]库存报告使用数据!$A$1:$C$65536,3,0),"")</f>
        <v/>
      </c>
      <c r="U1490" t="str">
        <f>IFERROR(VLOOKUP($A1490,[3]库存报告使用数据!$A$1:$F$65536,6,0),"")</f>
        <v/>
      </c>
      <c r="V1490" t="str">
        <f>IFERROR(VLOOKUP($A1490,[3]库存报告使用数据!$A$1:$I$65536,9,0),"")</f>
        <v/>
      </c>
      <c r="W1490" t="str">
        <f>IFERROR(VLOOKUP($A1490,[3]库存报告使用数据!$A$1:$L$65536,12,0),"")</f>
        <v/>
      </c>
      <c r="X1490" s="20" t="str">
        <f t="shared" si="393"/>
        <v/>
      </c>
      <c r="Y1490" s="20" t="str">
        <f t="shared" si="394"/>
        <v/>
      </c>
      <c r="Z1490" s="20" t="str">
        <f t="shared" si="395"/>
        <v/>
      </c>
      <c r="AA1490" s="20" t="str">
        <f t="shared" si="396"/>
        <v/>
      </c>
      <c r="AB1490" t="str">
        <f>IFERROR(VLOOKUP($A1490,[3]库存报告使用数据!$A$1:$D$65536,4,0),"")</f>
        <v/>
      </c>
      <c r="AC1490" t="str">
        <f>IFERROR(VLOOKUP($A1490,[3]库存报告使用数据!$A$1:$G$65536,7,0),"")</f>
        <v/>
      </c>
      <c r="AD1490" t="str">
        <f>IFERROR(VLOOKUP($A1490,[3]库存报告使用数据!$A$1:$J$65536,10,0),"")</f>
        <v/>
      </c>
      <c r="AE1490" t="str">
        <f>IFERROR(VLOOKUP($A1490,[3]库存报告使用数据!$A$1:$M$65536,13,0),"")</f>
        <v/>
      </c>
      <c r="AF1490" s="20" t="str">
        <f t="shared" si="397"/>
        <v/>
      </c>
      <c r="AG1490" s="20" t="str">
        <f t="shared" si="398"/>
        <v/>
      </c>
      <c r="AH1490" s="20" t="str">
        <f t="shared" si="399"/>
        <v/>
      </c>
      <c r="AI1490" s="20" t="str">
        <f t="shared" si="400"/>
        <v/>
      </c>
      <c r="AJ1490">
        <f>IFERROR(VLOOKUP($B1490,[4]库存报告使用数据!$A$1:$B$65536,2,0),0)</f>
        <v>0</v>
      </c>
      <c r="AK1490">
        <f>IFERROR(VLOOKUP($B1490,[4]库存报告使用数据!$A$1:$C$65536,3,0),)</f>
        <v>0</v>
      </c>
      <c r="AL1490">
        <f>IFERROR(VLOOKUP($B1490,[4]库存报告使用数据!$A$1:$D$65536,4,0),)</f>
        <v>0</v>
      </c>
      <c r="AM1490">
        <f>IFERROR(VLOOKUP($B1490,[4]库存报告使用数据!$A$1:$E$65536,5,0),)</f>
        <v>0</v>
      </c>
      <c r="AN1490" s="20" t="str">
        <f t="shared" si="401"/>
        <v/>
      </c>
      <c r="AO1490" s="20" t="str">
        <f t="shared" si="402"/>
        <v/>
      </c>
      <c r="AP1490" s="20" t="str">
        <f t="shared" si="403"/>
        <v/>
      </c>
      <c r="AQ1490" s="20" t="str">
        <f t="shared" si="404"/>
        <v/>
      </c>
      <c r="AR1490" s="32">
        <f t="shared" si="405"/>
        <v>0</v>
      </c>
      <c r="AS1490" s="32">
        <f t="shared" si="406"/>
        <v>0</v>
      </c>
      <c r="AT1490" s="32">
        <f t="shared" si="407"/>
        <v>0</v>
      </c>
      <c r="AU1490" s="28" t="str">
        <f t="shared" si="408"/>
        <v>库存为0</v>
      </c>
      <c r="AV1490" s="34" t="str">
        <f>IFERROR(时间!$B$4+AU1490,"上周无销量")</f>
        <v>上周无销量</v>
      </c>
    </row>
    <row r="1491" spans="1:48">
      <c r="A1491" s="18" t="s">
        <v>1536</v>
      </c>
      <c r="B1491" t="str">
        <f>VLOOKUP(A1491,'[1]sku-asin（子）'!$A:$B,2,0)</f>
        <v>B01N0QORKW</v>
      </c>
      <c r="C1491" t="str">
        <f>VLOOKUP(A1491,'[1]子sku-父sku'!$A:$B,2,0)</f>
        <v>XZ-BS-PW-2001</v>
      </c>
      <c r="D1491" s="28">
        <f>IFERROR(VLOOKUP(A1491,[2]库存报告使用数据处理!$A:$C,3,0),0)</f>
        <v>0</v>
      </c>
      <c r="E1491" s="28">
        <f>IFERROR(VLOOKUP(A1491,[2]库存报告使用数据处理!$A:$D,4,0),0)</f>
        <v>0</v>
      </c>
      <c r="F1491" s="28">
        <f>IFERROR(VLOOKUP(A1491,[2]库存报告使用数据处理!$A:$E,5,0),0)</f>
        <v>1</v>
      </c>
      <c r="G1491" s="28">
        <f>IFERROR(VLOOKUP(A1491,[2]库存报告使用数据处理!$A:$F,6,0),0)</f>
        <v>0</v>
      </c>
      <c r="H1491" s="29">
        <f>IFERROR(VLOOKUP(A1491,[2]库存报告使用数据处理!$A:$G,7,0),0)</f>
        <v>6.99</v>
      </c>
      <c r="I1491">
        <f>IFERROR(VLOOKUP(A1491,[5]数据处理!$A:$B,2,0),0)</f>
        <v>0</v>
      </c>
      <c r="J1491" s="30">
        <f>IFERROR(VLOOKUP(A1491,[5]数据处理!$A:$D,4,0),0)</f>
        <v>0</v>
      </c>
      <c r="K1491" s="30">
        <f>IFERROR(VLOOKUP(A1491,[5]数据处理!$A:$E,5,0),0)</f>
        <v>0</v>
      </c>
      <c r="L1491" s="30">
        <f>IFERROR(VLOOKUP(A1491,[5]数据处理!$A:$G,7,0),0)</f>
        <v>0</v>
      </c>
      <c r="M1491">
        <f t="shared" si="392"/>
        <v>0</v>
      </c>
      <c r="N1491">
        <f>IFERROR(VLOOKUP(A1491,[5]数据处理!$A:$C,3,0),0)</f>
        <v>0</v>
      </c>
      <c r="O1491">
        <f>IFERROR(VLOOKUP($A1491,[5]数据处理!$A:$N,14,0),0)</f>
        <v>0</v>
      </c>
      <c r="P1491">
        <f>IFERROR(VLOOKUP($A1491,[3]库存报告使用数据!$A$1:$B$65536,2,0),"")</f>
        <v>0</v>
      </c>
      <c r="Q1491">
        <f>IFERROR(VLOOKUP($A1491,[3]库存报告使用数据!$A$1:$E$65536,5,0),"")</f>
        <v>0</v>
      </c>
      <c r="R1491">
        <f>IFERROR(VLOOKUP($A1491,[3]库存报告使用数据!$A$1:$H$65536,8,0),"")</f>
        <v>8706</v>
      </c>
      <c r="S1491">
        <f>IFERROR(VLOOKUP($A1491,[3]库存报告使用数据!$A$1:$K$65536,11,0),"")</f>
        <v>4783</v>
      </c>
      <c r="T1491">
        <f>IFERROR(VLOOKUP($A1491,[3]库存报告使用数据!$A$1:$C$65536,3,0),"")</f>
        <v>0</v>
      </c>
      <c r="U1491">
        <f>IFERROR(VLOOKUP($A1491,[3]库存报告使用数据!$A$1:$F$65536,6,0),"")</f>
        <v>0</v>
      </c>
      <c r="V1491">
        <f>IFERROR(VLOOKUP($A1491,[3]库存报告使用数据!$A$1:$I$65536,9,0),"")</f>
        <v>15</v>
      </c>
      <c r="W1491">
        <f>IFERROR(VLOOKUP($A1491,[3]库存报告使用数据!$A$1:$L$65536,12,0),"")</f>
        <v>8</v>
      </c>
      <c r="X1491" s="20" t="str">
        <f t="shared" si="393"/>
        <v/>
      </c>
      <c r="Y1491" s="20" t="str">
        <f t="shared" si="394"/>
        <v/>
      </c>
      <c r="Z1491" s="20">
        <f t="shared" si="395"/>
        <v>0.00172294968986906</v>
      </c>
      <c r="AA1491" s="20">
        <f t="shared" si="396"/>
        <v>0.00167259042441982</v>
      </c>
      <c r="AB1491">
        <f>IFERROR(VLOOKUP($A1491,[3]库存报告使用数据!$A$1:$D$65536,4,0),"")</f>
        <v>0</v>
      </c>
      <c r="AC1491">
        <f>IFERROR(VLOOKUP($A1491,[3]库存报告使用数据!$A$1:$G$65536,7,0),"")</f>
        <v>0</v>
      </c>
      <c r="AD1491">
        <f>IFERROR(VLOOKUP($A1491,[3]库存报告使用数据!$A$1:$J$65536,10,0),"")</f>
        <v>0.9</v>
      </c>
      <c r="AE1491">
        <f>IFERROR(VLOOKUP($A1491,[3]库存报告使用数据!$A$1:$M$65536,13,0),"")</f>
        <v>0.18</v>
      </c>
      <c r="AF1491" s="20" t="str">
        <f t="shared" si="397"/>
        <v/>
      </c>
      <c r="AG1491" s="20" t="str">
        <f t="shared" si="398"/>
        <v/>
      </c>
      <c r="AH1491" s="20">
        <f t="shared" si="399"/>
        <v>0.128755364806867</v>
      </c>
      <c r="AI1491" s="20" t="str">
        <f t="shared" si="400"/>
        <v>无销售广告费为0.18</v>
      </c>
      <c r="AJ1491">
        <f>IFERROR(VLOOKUP($B1491,[4]库存报告使用数据!$A$1:$B$65536,2,0),0)</f>
        <v>0</v>
      </c>
      <c r="AK1491">
        <f>IFERROR(VLOOKUP($B1491,[4]库存报告使用数据!$A$1:$C$65536,3,0),)</f>
        <v>0</v>
      </c>
      <c r="AL1491">
        <f>IFERROR(VLOOKUP($B1491,[4]库存报告使用数据!$A$1:$D$65536,4,0),)</f>
        <v>18</v>
      </c>
      <c r="AM1491">
        <f>IFERROR(VLOOKUP($B1491,[4]库存报告使用数据!$A$1:$E$65536,5,0),)</f>
        <v>9</v>
      </c>
      <c r="AN1491" s="20" t="str">
        <f t="shared" si="401"/>
        <v/>
      </c>
      <c r="AO1491" s="20" t="str">
        <f t="shared" si="402"/>
        <v/>
      </c>
      <c r="AP1491" s="20">
        <f t="shared" si="403"/>
        <v>0.0555555555555556</v>
      </c>
      <c r="AQ1491" s="20">
        <f t="shared" si="404"/>
        <v>0</v>
      </c>
      <c r="AR1491" s="32">
        <f t="shared" si="405"/>
        <v>0</v>
      </c>
      <c r="AS1491" s="32">
        <f t="shared" si="406"/>
        <v>0</v>
      </c>
      <c r="AT1491" s="32">
        <f t="shared" si="407"/>
        <v>0</v>
      </c>
      <c r="AU1491" s="28" t="str">
        <f t="shared" si="408"/>
        <v>库存为0</v>
      </c>
      <c r="AV1491" s="34" t="str">
        <f>IFERROR(时间!$B$4+AU1491,"上周无销量")</f>
        <v>上周无销量</v>
      </c>
    </row>
    <row r="1492" spans="1:48">
      <c r="A1492" s="18" t="s">
        <v>1537</v>
      </c>
      <c r="B1492" t="str">
        <f>VLOOKUP(A1492,'[1]sku-asin（子）'!$A:$B,2,0)</f>
        <v>B01MYZMV1J</v>
      </c>
      <c r="C1492" t="str">
        <f>VLOOKUP(A1492,'[1]子sku-父sku'!$A:$B,2,0)</f>
        <v>XZ-BS-PW-2001</v>
      </c>
      <c r="D1492" s="28">
        <f>IFERROR(VLOOKUP(A1492,[2]库存报告使用数据处理!$A:$C,3,0),0)</f>
        <v>1</v>
      </c>
      <c r="E1492" s="28">
        <f>IFERROR(VLOOKUP(A1492,[2]库存报告使用数据处理!$A:$D,4,0),0)</f>
        <v>0</v>
      </c>
      <c r="F1492" s="28">
        <f>IFERROR(VLOOKUP(A1492,[2]库存报告使用数据处理!$A:$E,5,0),0)</f>
        <v>0</v>
      </c>
      <c r="G1492" s="28">
        <f>IFERROR(VLOOKUP(A1492,[2]库存报告使用数据处理!$A:$F,6,0),0)</f>
        <v>0</v>
      </c>
      <c r="H1492" s="29">
        <f>IFERROR(VLOOKUP(A1492,[2]库存报告使用数据处理!$A:$G,7,0),0)</f>
        <v>6.99</v>
      </c>
      <c r="I1492">
        <f>IFERROR(VLOOKUP(A1492,[5]数据处理!$A:$B,2,0),0)</f>
        <v>8</v>
      </c>
      <c r="J1492" s="30">
        <f>IFERROR(VLOOKUP(A1492,[5]数据处理!$A:$D,4,0),0)</f>
        <v>0</v>
      </c>
      <c r="K1492" s="30">
        <f>IFERROR(VLOOKUP(A1492,[5]数据处理!$A:$E,5,0),0)</f>
        <v>0</v>
      </c>
      <c r="L1492" s="30">
        <f>IFERROR(VLOOKUP(A1492,[5]数据处理!$A:$G,7,0),0)</f>
        <v>0</v>
      </c>
      <c r="M1492">
        <f t="shared" si="392"/>
        <v>8</v>
      </c>
      <c r="N1492">
        <f>IFERROR(VLOOKUP(A1492,[5]数据处理!$A:$C,3,0),0)</f>
        <v>0</v>
      </c>
      <c r="O1492">
        <f>IFERROR(VLOOKUP($A1492,[5]数据处理!$A:$N,14,0),0)</f>
        <v>8</v>
      </c>
      <c r="P1492">
        <f>IFERROR(VLOOKUP($A1492,[3]库存报告使用数据!$A$1:$B$65536,2,0),"")</f>
        <v>624</v>
      </c>
      <c r="Q1492">
        <f>IFERROR(VLOOKUP($A1492,[3]库存报告使用数据!$A$1:$E$65536,5,0),"")</f>
        <v>893</v>
      </c>
      <c r="R1492">
        <f>IFERROR(VLOOKUP($A1492,[3]库存报告使用数据!$A$1:$H$65536,8,0),"")</f>
        <v>3637</v>
      </c>
      <c r="S1492">
        <f>IFERROR(VLOOKUP($A1492,[3]库存报告使用数据!$A$1:$K$65536,11,0),"")</f>
        <v>6124</v>
      </c>
      <c r="T1492">
        <f>IFERROR(VLOOKUP($A1492,[3]库存报告使用数据!$A$1:$C$65536,3,0),"")</f>
        <v>6</v>
      </c>
      <c r="U1492">
        <f>IFERROR(VLOOKUP($A1492,[3]库存报告使用数据!$A$1:$F$65536,6,0),"")</f>
        <v>0</v>
      </c>
      <c r="V1492">
        <f>IFERROR(VLOOKUP($A1492,[3]库存报告使用数据!$A$1:$I$65536,9,0),"")</f>
        <v>7</v>
      </c>
      <c r="W1492">
        <f>IFERROR(VLOOKUP($A1492,[3]库存报告使用数据!$A$1:$L$65536,12,0),"")</f>
        <v>6</v>
      </c>
      <c r="X1492" s="20">
        <f t="shared" si="393"/>
        <v>0.00961538461538462</v>
      </c>
      <c r="Y1492" s="20">
        <f t="shared" si="394"/>
        <v>0</v>
      </c>
      <c r="Z1492" s="20">
        <f t="shared" si="395"/>
        <v>0.00192466318394281</v>
      </c>
      <c r="AA1492" s="20">
        <f t="shared" si="396"/>
        <v>0.000979751796211626</v>
      </c>
      <c r="AB1492">
        <f>IFERROR(VLOOKUP($A1492,[3]库存报告使用数据!$A$1:$D$65536,4,0),"")</f>
        <v>0.54</v>
      </c>
      <c r="AC1492">
        <f>IFERROR(VLOOKUP($A1492,[3]库存报告使用数据!$A$1:$G$65536,7,0),"")</f>
        <v>0</v>
      </c>
      <c r="AD1492">
        <f>IFERROR(VLOOKUP($A1492,[3]库存报告使用数据!$A$1:$J$65536,10,0),"")</f>
        <v>0.44</v>
      </c>
      <c r="AE1492">
        <f>IFERROR(VLOOKUP($A1492,[3]库存报告使用数据!$A$1:$M$65536,13,0),"")</f>
        <v>0.62</v>
      </c>
      <c r="AF1492" s="20">
        <f t="shared" si="397"/>
        <v>0.0772532188841202</v>
      </c>
      <c r="AG1492" s="20" t="str">
        <f t="shared" si="398"/>
        <v/>
      </c>
      <c r="AH1492" s="20" t="str">
        <f t="shared" si="399"/>
        <v>无销售广告费为0.44</v>
      </c>
      <c r="AI1492" s="20" t="str">
        <f t="shared" si="400"/>
        <v>无销售广告费为0.62</v>
      </c>
      <c r="AJ1492">
        <f>IFERROR(VLOOKUP($B1492,[4]库存报告使用数据!$A$1:$B$65536,2,0),0)</f>
        <v>3</v>
      </c>
      <c r="AK1492">
        <f>IFERROR(VLOOKUP($B1492,[4]库存报告使用数据!$A$1:$C$65536,3,0),)</f>
        <v>7</v>
      </c>
      <c r="AL1492">
        <f>IFERROR(VLOOKUP($B1492,[4]库存报告使用数据!$A$1:$D$65536,4,0),)</f>
        <v>6</v>
      </c>
      <c r="AM1492">
        <f>IFERROR(VLOOKUP($B1492,[4]库存报告使用数据!$A$1:$E$65536,5,0),)</f>
        <v>22</v>
      </c>
      <c r="AN1492" s="20">
        <f t="shared" si="401"/>
        <v>0.333333333333333</v>
      </c>
      <c r="AO1492" s="20">
        <f t="shared" si="402"/>
        <v>0</v>
      </c>
      <c r="AP1492" s="20">
        <f t="shared" si="403"/>
        <v>0</v>
      </c>
      <c r="AQ1492" s="20">
        <f t="shared" si="404"/>
        <v>0</v>
      </c>
      <c r="AR1492" s="32">
        <f t="shared" si="405"/>
        <v>0.142857142857143</v>
      </c>
      <c r="AS1492" s="32">
        <f t="shared" si="406"/>
        <v>8.57142857142857</v>
      </c>
      <c r="AT1492" s="32">
        <f t="shared" si="407"/>
        <v>-0.571428571428571</v>
      </c>
      <c r="AU1492" s="28">
        <f t="shared" si="408"/>
        <v>56</v>
      </c>
      <c r="AV1492" s="34">
        <f>IFERROR(时间!$B$4+AU1492,"上周无销量")</f>
        <v>43339</v>
      </c>
    </row>
    <row r="1493" spans="1:48">
      <c r="A1493" s="18" t="s">
        <v>1538</v>
      </c>
      <c r="B1493" t="str">
        <f>VLOOKUP(A1493,'[1]sku-asin（子）'!$A:$B,2,0)</f>
        <v>B01N5F9PC6</v>
      </c>
      <c r="C1493" t="str">
        <f>VLOOKUP(A1493,'[1]子sku-父sku'!$A:$B,2,0)</f>
        <v>XZ-BS-PW-2001</v>
      </c>
      <c r="D1493" s="28">
        <f>IFERROR(VLOOKUP(A1493,[2]库存报告使用数据处理!$A:$C,3,0),0)</f>
        <v>0</v>
      </c>
      <c r="E1493" s="28">
        <f>IFERROR(VLOOKUP(A1493,[2]库存报告使用数据处理!$A:$D,4,0),0)</f>
        <v>0</v>
      </c>
      <c r="F1493" s="28">
        <f>IFERROR(VLOOKUP(A1493,[2]库存报告使用数据处理!$A:$E,5,0),0)</f>
        <v>0</v>
      </c>
      <c r="G1493" s="28">
        <f>IFERROR(VLOOKUP(A1493,[2]库存报告使用数据处理!$A:$F,6,0),0)</f>
        <v>1</v>
      </c>
      <c r="H1493" s="29">
        <f>IFERROR(VLOOKUP(A1493,[2]库存报告使用数据处理!$A:$G,7,0),0)</f>
        <v>12.99</v>
      </c>
      <c r="I1493">
        <f>IFERROR(VLOOKUP(A1493,[5]数据处理!$A:$B,2,0),0)</f>
        <v>0</v>
      </c>
      <c r="J1493" s="30">
        <f>IFERROR(VLOOKUP(A1493,[5]数据处理!$A:$D,4,0),0)</f>
        <v>0</v>
      </c>
      <c r="K1493" s="30">
        <f>IFERROR(VLOOKUP(A1493,[5]数据处理!$A:$E,5,0),0)</f>
        <v>0</v>
      </c>
      <c r="L1493" s="30">
        <f>IFERROR(VLOOKUP(A1493,[5]数据处理!$A:$G,7,0),0)</f>
        <v>0</v>
      </c>
      <c r="M1493">
        <f t="shared" si="392"/>
        <v>0</v>
      </c>
      <c r="N1493">
        <f>IFERROR(VLOOKUP(A1493,[5]数据处理!$A:$C,3,0),0)</f>
        <v>0</v>
      </c>
      <c r="O1493">
        <f>IFERROR(VLOOKUP($A1493,[5]数据处理!$A:$N,14,0),0)</f>
        <v>0</v>
      </c>
      <c r="P1493">
        <f>IFERROR(VLOOKUP($A1493,[3]库存报告使用数据!$A$1:$B$65536,2,0),"")</f>
        <v>0</v>
      </c>
      <c r="Q1493">
        <f>IFERROR(VLOOKUP($A1493,[3]库存报告使用数据!$A$1:$E$65536,5,0),"")</f>
        <v>0</v>
      </c>
      <c r="R1493">
        <f>IFERROR(VLOOKUP($A1493,[3]库存报告使用数据!$A$1:$H$65536,8,0),"")</f>
        <v>0</v>
      </c>
      <c r="S1493">
        <f>IFERROR(VLOOKUP($A1493,[3]库存报告使用数据!$A$1:$K$65536,11,0),"")</f>
        <v>732</v>
      </c>
      <c r="T1493">
        <f>IFERROR(VLOOKUP($A1493,[3]库存报告使用数据!$A$1:$C$65536,3,0),"")</f>
        <v>0</v>
      </c>
      <c r="U1493">
        <f>IFERROR(VLOOKUP($A1493,[3]库存报告使用数据!$A$1:$F$65536,6,0),"")</f>
        <v>0</v>
      </c>
      <c r="V1493">
        <f>IFERROR(VLOOKUP($A1493,[3]库存报告使用数据!$A$1:$I$65536,9,0),"")</f>
        <v>0</v>
      </c>
      <c r="W1493">
        <f>IFERROR(VLOOKUP($A1493,[3]库存报告使用数据!$A$1:$L$65536,12,0),"")</f>
        <v>3</v>
      </c>
      <c r="X1493" s="20" t="str">
        <f t="shared" si="393"/>
        <v/>
      </c>
      <c r="Y1493" s="20" t="str">
        <f t="shared" si="394"/>
        <v/>
      </c>
      <c r="Z1493" s="20" t="str">
        <f t="shared" si="395"/>
        <v/>
      </c>
      <c r="AA1493" s="20">
        <f t="shared" si="396"/>
        <v>0.00409836065573771</v>
      </c>
      <c r="AB1493">
        <f>IFERROR(VLOOKUP($A1493,[3]库存报告使用数据!$A$1:$D$65536,4,0),"")</f>
        <v>0</v>
      </c>
      <c r="AC1493">
        <f>IFERROR(VLOOKUP($A1493,[3]库存报告使用数据!$A$1:$G$65536,7,0),"")</f>
        <v>0</v>
      </c>
      <c r="AD1493">
        <f>IFERROR(VLOOKUP($A1493,[3]库存报告使用数据!$A$1:$J$65536,10,0),"")</f>
        <v>0</v>
      </c>
      <c r="AE1493">
        <f>IFERROR(VLOOKUP($A1493,[3]库存报告使用数据!$A$1:$M$65536,13,0),"")</f>
        <v>0.54</v>
      </c>
      <c r="AF1493" s="20" t="str">
        <f t="shared" si="397"/>
        <v/>
      </c>
      <c r="AG1493" s="20" t="str">
        <f t="shared" si="398"/>
        <v/>
      </c>
      <c r="AH1493" s="20" t="str">
        <f t="shared" si="399"/>
        <v/>
      </c>
      <c r="AI1493" s="20">
        <f t="shared" si="400"/>
        <v>0.0415704387990762</v>
      </c>
      <c r="AJ1493">
        <f>IFERROR(VLOOKUP($B1493,[4]库存报告使用数据!$A$1:$B$65536,2,0),0)</f>
        <v>0</v>
      </c>
      <c r="AK1493">
        <f>IFERROR(VLOOKUP($B1493,[4]库存报告使用数据!$A$1:$C$65536,3,0),)</f>
        <v>0</v>
      </c>
      <c r="AL1493">
        <f>IFERROR(VLOOKUP($B1493,[4]库存报告使用数据!$A$1:$D$65536,4,0),)</f>
        <v>0</v>
      </c>
      <c r="AM1493">
        <f>IFERROR(VLOOKUP($B1493,[4]库存报告使用数据!$A$1:$E$65536,5,0),)</f>
        <v>3</v>
      </c>
      <c r="AN1493" s="20" t="str">
        <f t="shared" si="401"/>
        <v/>
      </c>
      <c r="AO1493" s="20" t="str">
        <f t="shared" si="402"/>
        <v/>
      </c>
      <c r="AP1493" s="20" t="str">
        <f t="shared" si="403"/>
        <v/>
      </c>
      <c r="AQ1493" s="20">
        <f t="shared" si="404"/>
        <v>0.333333333333333</v>
      </c>
      <c r="AR1493" s="32">
        <f t="shared" si="405"/>
        <v>0</v>
      </c>
      <c r="AS1493" s="32">
        <f t="shared" si="406"/>
        <v>0</v>
      </c>
      <c r="AT1493" s="32">
        <f t="shared" si="407"/>
        <v>0</v>
      </c>
      <c r="AU1493" s="28" t="str">
        <f t="shared" si="408"/>
        <v>库存为0</v>
      </c>
      <c r="AV1493" s="34" t="str">
        <f>IFERROR(时间!$B$4+AU1493,"上周无销量")</f>
        <v>上周无销量</v>
      </c>
    </row>
    <row r="1494" spans="1:48">
      <c r="A1494" s="18" t="s">
        <v>1539</v>
      </c>
      <c r="B1494" t="str">
        <f>VLOOKUP(A1494,'[1]sku-asin（子）'!$A:$B,2,0)</f>
        <v>B01MYZMSK4</v>
      </c>
      <c r="C1494" t="str">
        <f>VLOOKUP(A1494,'[1]子sku-父sku'!$A:$B,2,0)</f>
        <v>XZ-BS-PW-2001</v>
      </c>
      <c r="D1494" s="28">
        <f>IFERROR(VLOOKUP(A1494,[2]库存报告使用数据处理!$A:$C,3,0),0)</f>
        <v>0</v>
      </c>
      <c r="E1494" s="28">
        <f>IFERROR(VLOOKUP(A1494,[2]库存报告使用数据处理!$A:$D,4,0),0)</f>
        <v>0</v>
      </c>
      <c r="F1494" s="28">
        <f>IFERROR(VLOOKUP(A1494,[2]库存报告使用数据处理!$A:$E,5,0),0)</f>
        <v>0</v>
      </c>
      <c r="G1494" s="28">
        <f>IFERROR(VLOOKUP(A1494,[2]库存报告使用数据处理!$A:$F,6,0),0)</f>
        <v>1</v>
      </c>
      <c r="H1494" s="29">
        <f>IFERROR(VLOOKUP(A1494,[2]库存报告使用数据处理!$A:$G,7,0),0)</f>
        <v>12.99</v>
      </c>
      <c r="I1494">
        <f>IFERROR(VLOOKUP(A1494,[5]数据处理!$A:$B,2,0),0)</f>
        <v>0</v>
      </c>
      <c r="J1494" s="30">
        <f>IFERROR(VLOOKUP(A1494,[5]数据处理!$A:$D,4,0),0)</f>
        <v>0</v>
      </c>
      <c r="K1494" s="30">
        <f>IFERROR(VLOOKUP(A1494,[5]数据处理!$A:$E,5,0),0)</f>
        <v>0</v>
      </c>
      <c r="L1494" s="30">
        <f>IFERROR(VLOOKUP(A1494,[5]数据处理!$A:$G,7,0),0)</f>
        <v>0</v>
      </c>
      <c r="M1494">
        <f t="shared" si="392"/>
        <v>0</v>
      </c>
      <c r="N1494">
        <f>IFERROR(VLOOKUP(A1494,[5]数据处理!$A:$C,3,0),0)</f>
        <v>0</v>
      </c>
      <c r="O1494">
        <f>IFERROR(VLOOKUP($A1494,[5]数据处理!$A:$N,14,0),0)</f>
        <v>0</v>
      </c>
      <c r="P1494">
        <f>IFERROR(VLOOKUP($A1494,[3]库存报告使用数据!$A$1:$B$65536,2,0),"")</f>
        <v>0</v>
      </c>
      <c r="Q1494">
        <f>IFERROR(VLOOKUP($A1494,[3]库存报告使用数据!$A$1:$E$65536,5,0),"")</f>
        <v>0</v>
      </c>
      <c r="R1494">
        <f>IFERROR(VLOOKUP($A1494,[3]库存报告使用数据!$A$1:$H$65536,8,0),"")</f>
        <v>0</v>
      </c>
      <c r="S1494">
        <f>IFERROR(VLOOKUP($A1494,[3]库存报告使用数据!$A$1:$K$65536,11,0),"")</f>
        <v>940</v>
      </c>
      <c r="T1494">
        <f>IFERROR(VLOOKUP($A1494,[3]库存报告使用数据!$A$1:$C$65536,3,0),"")</f>
        <v>0</v>
      </c>
      <c r="U1494">
        <f>IFERROR(VLOOKUP($A1494,[3]库存报告使用数据!$A$1:$F$65536,6,0),"")</f>
        <v>0</v>
      </c>
      <c r="V1494">
        <f>IFERROR(VLOOKUP($A1494,[3]库存报告使用数据!$A$1:$I$65536,9,0),"")</f>
        <v>0</v>
      </c>
      <c r="W1494">
        <f>IFERROR(VLOOKUP($A1494,[3]库存报告使用数据!$A$1:$L$65536,12,0),"")</f>
        <v>5</v>
      </c>
      <c r="X1494" s="20" t="str">
        <f t="shared" si="393"/>
        <v/>
      </c>
      <c r="Y1494" s="20" t="str">
        <f t="shared" si="394"/>
        <v/>
      </c>
      <c r="Z1494" s="20" t="str">
        <f t="shared" si="395"/>
        <v/>
      </c>
      <c r="AA1494" s="20">
        <f t="shared" si="396"/>
        <v>0.00531914893617021</v>
      </c>
      <c r="AB1494">
        <f>IFERROR(VLOOKUP($A1494,[3]库存报告使用数据!$A$1:$D$65536,4,0),"")</f>
        <v>0</v>
      </c>
      <c r="AC1494">
        <f>IFERROR(VLOOKUP($A1494,[3]库存报告使用数据!$A$1:$G$65536,7,0),"")</f>
        <v>0</v>
      </c>
      <c r="AD1494">
        <f>IFERROR(VLOOKUP($A1494,[3]库存报告使用数据!$A$1:$J$65536,10,0),"")</f>
        <v>0</v>
      </c>
      <c r="AE1494">
        <f>IFERROR(VLOOKUP($A1494,[3]库存报告使用数据!$A$1:$M$65536,13,0),"")</f>
        <v>0.7</v>
      </c>
      <c r="AF1494" s="20" t="str">
        <f t="shared" si="397"/>
        <v/>
      </c>
      <c r="AG1494" s="20" t="str">
        <f t="shared" si="398"/>
        <v/>
      </c>
      <c r="AH1494" s="20" t="str">
        <f t="shared" si="399"/>
        <v/>
      </c>
      <c r="AI1494" s="20">
        <f t="shared" si="400"/>
        <v>0.0538876058506543</v>
      </c>
      <c r="AJ1494">
        <f>IFERROR(VLOOKUP($B1494,[4]库存报告使用数据!$A$1:$B$65536,2,0),0)</f>
        <v>0</v>
      </c>
      <c r="AK1494">
        <f>IFERROR(VLOOKUP($B1494,[4]库存报告使用数据!$A$1:$C$65536,3,0),)</f>
        <v>0</v>
      </c>
      <c r="AL1494">
        <f>IFERROR(VLOOKUP($B1494,[4]库存报告使用数据!$A$1:$D$65536,4,0),)</f>
        <v>0</v>
      </c>
      <c r="AM1494">
        <f>IFERROR(VLOOKUP($B1494,[4]库存报告使用数据!$A$1:$E$65536,5,0),)</f>
        <v>14</v>
      </c>
      <c r="AN1494" s="20" t="str">
        <f t="shared" si="401"/>
        <v/>
      </c>
      <c r="AO1494" s="20" t="str">
        <f t="shared" si="402"/>
        <v/>
      </c>
      <c r="AP1494" s="20" t="str">
        <f t="shared" si="403"/>
        <v/>
      </c>
      <c r="AQ1494" s="20">
        <f t="shared" si="404"/>
        <v>0.0714285714285714</v>
      </c>
      <c r="AR1494" s="32">
        <f t="shared" si="405"/>
        <v>0</v>
      </c>
      <c r="AS1494" s="32">
        <f t="shared" si="406"/>
        <v>0</v>
      </c>
      <c r="AT1494" s="32">
        <f t="shared" si="407"/>
        <v>0</v>
      </c>
      <c r="AU1494" s="28" t="str">
        <f t="shared" si="408"/>
        <v>库存为0</v>
      </c>
      <c r="AV1494" s="34" t="str">
        <f>IFERROR(时间!$B$4+AU1494,"上周无销量")</f>
        <v>上周无销量</v>
      </c>
    </row>
    <row r="1495" spans="1:48">
      <c r="A1495" s="18" t="s">
        <v>1540</v>
      </c>
      <c r="B1495" t="str">
        <f>VLOOKUP(A1495,'[1]sku-asin（子）'!$A:$B,2,0)</f>
        <v>B01N7I2KU3</v>
      </c>
      <c r="C1495" t="str">
        <f>VLOOKUP(A1495,'[1]子sku-父sku'!$A:$B,2,0)</f>
        <v>XZ-BS-PW-2001</v>
      </c>
      <c r="D1495" s="28">
        <f>IFERROR(VLOOKUP(A1495,[2]库存报告使用数据处理!$A:$C,3,0),0)</f>
        <v>0</v>
      </c>
      <c r="E1495" s="28">
        <f>IFERROR(VLOOKUP(A1495,[2]库存报告使用数据处理!$A:$D,4,0),0)</f>
        <v>0</v>
      </c>
      <c r="F1495" s="28">
        <f>IFERROR(VLOOKUP(A1495,[2]库存报告使用数据处理!$A:$E,5,0),0)</f>
        <v>0</v>
      </c>
      <c r="G1495" s="28">
        <f>IFERROR(VLOOKUP(A1495,[2]库存报告使用数据处理!$A:$F,6,0),0)</f>
        <v>0</v>
      </c>
      <c r="H1495" s="29">
        <f>IFERROR(VLOOKUP(A1495,[2]库存报告使用数据处理!$A:$G,7,0),0)</f>
        <v>0</v>
      </c>
      <c r="I1495">
        <f>IFERROR(VLOOKUP(A1495,[5]数据处理!$A:$B,2,0),0)</f>
        <v>0</v>
      </c>
      <c r="J1495" s="30">
        <f>IFERROR(VLOOKUP(A1495,[5]数据处理!$A:$D,4,0),0)</f>
        <v>0</v>
      </c>
      <c r="K1495" s="30">
        <f>IFERROR(VLOOKUP(A1495,[5]数据处理!$A:$E,5,0),0)</f>
        <v>0</v>
      </c>
      <c r="L1495" s="30">
        <f>IFERROR(VLOOKUP(A1495,[5]数据处理!$A:$G,7,0),0)</f>
        <v>0</v>
      </c>
      <c r="M1495">
        <f t="shared" si="392"/>
        <v>0</v>
      </c>
      <c r="N1495">
        <f>IFERROR(VLOOKUP(A1495,[5]数据处理!$A:$C,3,0),0)</f>
        <v>0</v>
      </c>
      <c r="O1495">
        <f>IFERROR(VLOOKUP($A1495,[5]数据处理!$A:$N,14,0),0)</f>
        <v>0</v>
      </c>
      <c r="P1495" t="str">
        <f>IFERROR(VLOOKUP($A1495,[3]库存报告使用数据!$A$1:$B$65536,2,0),"")</f>
        <v/>
      </c>
      <c r="Q1495" t="str">
        <f>IFERROR(VLOOKUP($A1495,[3]库存报告使用数据!$A$1:$E$65536,5,0),"")</f>
        <v/>
      </c>
      <c r="R1495" t="str">
        <f>IFERROR(VLOOKUP($A1495,[3]库存报告使用数据!$A$1:$H$65536,8,0),"")</f>
        <v/>
      </c>
      <c r="S1495" t="str">
        <f>IFERROR(VLOOKUP($A1495,[3]库存报告使用数据!$A$1:$K$65536,11,0),"")</f>
        <v/>
      </c>
      <c r="T1495" t="str">
        <f>IFERROR(VLOOKUP($A1495,[3]库存报告使用数据!$A$1:$C$65536,3,0),"")</f>
        <v/>
      </c>
      <c r="U1495" t="str">
        <f>IFERROR(VLOOKUP($A1495,[3]库存报告使用数据!$A$1:$F$65536,6,0),"")</f>
        <v/>
      </c>
      <c r="V1495" t="str">
        <f>IFERROR(VLOOKUP($A1495,[3]库存报告使用数据!$A$1:$I$65536,9,0),"")</f>
        <v/>
      </c>
      <c r="W1495" t="str">
        <f>IFERROR(VLOOKUP($A1495,[3]库存报告使用数据!$A$1:$L$65536,12,0),"")</f>
        <v/>
      </c>
      <c r="X1495" s="20" t="str">
        <f t="shared" si="393"/>
        <v/>
      </c>
      <c r="Y1495" s="20" t="str">
        <f t="shared" si="394"/>
        <v/>
      </c>
      <c r="Z1495" s="20" t="str">
        <f t="shared" si="395"/>
        <v/>
      </c>
      <c r="AA1495" s="20" t="str">
        <f t="shared" si="396"/>
        <v/>
      </c>
      <c r="AB1495" t="str">
        <f>IFERROR(VLOOKUP($A1495,[3]库存报告使用数据!$A$1:$D$65536,4,0),"")</f>
        <v/>
      </c>
      <c r="AC1495" t="str">
        <f>IFERROR(VLOOKUP($A1495,[3]库存报告使用数据!$A$1:$G$65536,7,0),"")</f>
        <v/>
      </c>
      <c r="AD1495" t="str">
        <f>IFERROR(VLOOKUP($A1495,[3]库存报告使用数据!$A$1:$J$65536,10,0),"")</f>
        <v/>
      </c>
      <c r="AE1495" t="str">
        <f>IFERROR(VLOOKUP($A1495,[3]库存报告使用数据!$A$1:$M$65536,13,0),"")</f>
        <v/>
      </c>
      <c r="AF1495" s="20" t="str">
        <f t="shared" si="397"/>
        <v/>
      </c>
      <c r="AG1495" s="20" t="str">
        <f t="shared" si="398"/>
        <v/>
      </c>
      <c r="AH1495" s="20" t="str">
        <f t="shared" si="399"/>
        <v/>
      </c>
      <c r="AI1495" s="20" t="str">
        <f t="shared" si="400"/>
        <v/>
      </c>
      <c r="AJ1495">
        <f>IFERROR(VLOOKUP($B1495,[4]库存报告使用数据!$A$1:$B$65536,2,0),0)</f>
        <v>0</v>
      </c>
      <c r="AK1495">
        <f>IFERROR(VLOOKUP($B1495,[4]库存报告使用数据!$A$1:$C$65536,3,0),)</f>
        <v>0</v>
      </c>
      <c r="AL1495">
        <f>IFERROR(VLOOKUP($B1495,[4]库存报告使用数据!$A$1:$D$65536,4,0),)</f>
        <v>0</v>
      </c>
      <c r="AM1495">
        <f>IFERROR(VLOOKUP($B1495,[4]库存报告使用数据!$A$1:$E$65536,5,0),)</f>
        <v>0</v>
      </c>
      <c r="AN1495" s="20" t="str">
        <f t="shared" si="401"/>
        <v/>
      </c>
      <c r="AO1495" s="20" t="str">
        <f t="shared" si="402"/>
        <v/>
      </c>
      <c r="AP1495" s="20" t="str">
        <f t="shared" si="403"/>
        <v/>
      </c>
      <c r="AQ1495" s="20" t="str">
        <f t="shared" si="404"/>
        <v/>
      </c>
      <c r="AR1495" s="32">
        <f t="shared" si="405"/>
        <v>0</v>
      </c>
      <c r="AS1495" s="32">
        <f t="shared" si="406"/>
        <v>0</v>
      </c>
      <c r="AT1495" s="32">
        <f t="shared" si="407"/>
        <v>0</v>
      </c>
      <c r="AU1495" s="28" t="str">
        <f t="shared" si="408"/>
        <v>库存为0</v>
      </c>
      <c r="AV1495" s="34" t="str">
        <f>IFERROR(时间!$B$4+AU1495,"上周无销量")</f>
        <v>上周无销量</v>
      </c>
    </row>
    <row r="1496" spans="1:48">
      <c r="A1496" s="18" t="s">
        <v>1541</v>
      </c>
      <c r="B1496" t="str">
        <f>VLOOKUP(A1496,'[1]sku-asin（子）'!$A:$B,2,0)</f>
        <v>B01MSYY5II</v>
      </c>
      <c r="C1496" t="str">
        <f>VLOOKUP(A1496,'[1]子sku-父sku'!$A:$B,2,0)</f>
        <v>XZ-BS-PW-2001</v>
      </c>
      <c r="D1496" s="28">
        <f>IFERROR(VLOOKUP(A1496,[2]库存报告使用数据处理!$A:$C,3,0),0)</f>
        <v>0</v>
      </c>
      <c r="E1496" s="28">
        <f>IFERROR(VLOOKUP(A1496,[2]库存报告使用数据处理!$A:$D,4,0),0)</f>
        <v>0</v>
      </c>
      <c r="F1496" s="28">
        <f>IFERROR(VLOOKUP(A1496,[2]库存报告使用数据处理!$A:$E,5,0),0)</f>
        <v>0</v>
      </c>
      <c r="G1496" s="28">
        <f>IFERROR(VLOOKUP(A1496,[2]库存报告使用数据处理!$A:$F,6,0),0)</f>
        <v>0</v>
      </c>
      <c r="H1496" s="29">
        <f>IFERROR(VLOOKUP(A1496,[2]库存报告使用数据处理!$A:$G,7,0),0)</f>
        <v>0</v>
      </c>
      <c r="I1496">
        <f>IFERROR(VLOOKUP(A1496,[5]数据处理!$A:$B,2,0),0)</f>
        <v>0</v>
      </c>
      <c r="J1496" s="30">
        <f>IFERROR(VLOOKUP(A1496,[5]数据处理!$A:$D,4,0),0)</f>
        <v>0</v>
      </c>
      <c r="K1496" s="30">
        <f>IFERROR(VLOOKUP(A1496,[5]数据处理!$A:$E,5,0),0)</f>
        <v>0</v>
      </c>
      <c r="L1496" s="30">
        <f>IFERROR(VLOOKUP(A1496,[5]数据处理!$A:$G,7,0),0)</f>
        <v>0</v>
      </c>
      <c r="M1496">
        <f t="shared" si="392"/>
        <v>0</v>
      </c>
      <c r="N1496">
        <f>IFERROR(VLOOKUP(A1496,[5]数据处理!$A:$C,3,0),0)</f>
        <v>0</v>
      </c>
      <c r="O1496">
        <f>IFERROR(VLOOKUP($A1496,[5]数据处理!$A:$N,14,0),0)</f>
        <v>0</v>
      </c>
      <c r="P1496" t="str">
        <f>IFERROR(VLOOKUP($A1496,[3]库存报告使用数据!$A$1:$B$65536,2,0),"")</f>
        <v/>
      </c>
      <c r="Q1496" t="str">
        <f>IFERROR(VLOOKUP($A1496,[3]库存报告使用数据!$A$1:$E$65536,5,0),"")</f>
        <v/>
      </c>
      <c r="R1496" t="str">
        <f>IFERROR(VLOOKUP($A1496,[3]库存报告使用数据!$A$1:$H$65536,8,0),"")</f>
        <v/>
      </c>
      <c r="S1496" t="str">
        <f>IFERROR(VLOOKUP($A1496,[3]库存报告使用数据!$A$1:$K$65536,11,0),"")</f>
        <v/>
      </c>
      <c r="T1496" t="str">
        <f>IFERROR(VLOOKUP($A1496,[3]库存报告使用数据!$A$1:$C$65536,3,0),"")</f>
        <v/>
      </c>
      <c r="U1496" t="str">
        <f>IFERROR(VLOOKUP($A1496,[3]库存报告使用数据!$A$1:$F$65536,6,0),"")</f>
        <v/>
      </c>
      <c r="V1496" t="str">
        <f>IFERROR(VLOOKUP($A1496,[3]库存报告使用数据!$A$1:$I$65536,9,0),"")</f>
        <v/>
      </c>
      <c r="W1496" t="str">
        <f>IFERROR(VLOOKUP($A1496,[3]库存报告使用数据!$A$1:$L$65536,12,0),"")</f>
        <v/>
      </c>
      <c r="X1496" s="20" t="str">
        <f t="shared" si="393"/>
        <v/>
      </c>
      <c r="Y1496" s="20" t="str">
        <f t="shared" si="394"/>
        <v/>
      </c>
      <c r="Z1496" s="20" t="str">
        <f t="shared" si="395"/>
        <v/>
      </c>
      <c r="AA1496" s="20" t="str">
        <f t="shared" si="396"/>
        <v/>
      </c>
      <c r="AB1496" t="str">
        <f>IFERROR(VLOOKUP($A1496,[3]库存报告使用数据!$A$1:$D$65536,4,0),"")</f>
        <v/>
      </c>
      <c r="AC1496" t="str">
        <f>IFERROR(VLOOKUP($A1496,[3]库存报告使用数据!$A$1:$G$65536,7,0),"")</f>
        <v/>
      </c>
      <c r="AD1496" t="str">
        <f>IFERROR(VLOOKUP($A1496,[3]库存报告使用数据!$A$1:$J$65536,10,0),"")</f>
        <v/>
      </c>
      <c r="AE1496" t="str">
        <f>IFERROR(VLOOKUP($A1496,[3]库存报告使用数据!$A$1:$M$65536,13,0),"")</f>
        <v/>
      </c>
      <c r="AF1496" s="20" t="str">
        <f t="shared" si="397"/>
        <v/>
      </c>
      <c r="AG1496" s="20" t="str">
        <f t="shared" si="398"/>
        <v/>
      </c>
      <c r="AH1496" s="20" t="str">
        <f t="shared" si="399"/>
        <v/>
      </c>
      <c r="AI1496" s="20" t="str">
        <f t="shared" si="400"/>
        <v/>
      </c>
      <c r="AJ1496">
        <f>IFERROR(VLOOKUP($B1496,[4]库存报告使用数据!$A$1:$B$65536,2,0),0)</f>
        <v>0</v>
      </c>
      <c r="AK1496">
        <f>IFERROR(VLOOKUP($B1496,[4]库存报告使用数据!$A$1:$C$65536,3,0),)</f>
        <v>0</v>
      </c>
      <c r="AL1496">
        <f>IFERROR(VLOOKUP($B1496,[4]库存报告使用数据!$A$1:$D$65536,4,0),)</f>
        <v>0</v>
      </c>
      <c r="AM1496">
        <f>IFERROR(VLOOKUP($B1496,[4]库存报告使用数据!$A$1:$E$65536,5,0),)</f>
        <v>0</v>
      </c>
      <c r="AN1496" s="20" t="str">
        <f t="shared" si="401"/>
        <v/>
      </c>
      <c r="AO1496" s="20" t="str">
        <f t="shared" si="402"/>
        <v/>
      </c>
      <c r="AP1496" s="20" t="str">
        <f t="shared" si="403"/>
        <v/>
      </c>
      <c r="AQ1496" s="20" t="str">
        <f t="shared" si="404"/>
        <v/>
      </c>
      <c r="AR1496" s="32">
        <f t="shared" si="405"/>
        <v>0</v>
      </c>
      <c r="AS1496" s="32">
        <f t="shared" si="406"/>
        <v>0</v>
      </c>
      <c r="AT1496" s="32">
        <f t="shared" si="407"/>
        <v>0</v>
      </c>
      <c r="AU1496" s="28" t="str">
        <f t="shared" si="408"/>
        <v>库存为0</v>
      </c>
      <c r="AV1496" s="34" t="str">
        <f>IFERROR(时间!$B$4+AU1496,"上周无销量")</f>
        <v>上周无销量</v>
      </c>
    </row>
    <row r="1497" spans="1:48">
      <c r="A1497" s="18" t="s">
        <v>1542</v>
      </c>
      <c r="B1497" t="str">
        <f>VLOOKUP(A1497,'[1]sku-asin（子）'!$A:$B,2,0)</f>
        <v>B01N2TSW95</v>
      </c>
      <c r="C1497" t="str">
        <f>VLOOKUP(A1497,'[1]子sku-父sku'!$A:$B,2,0)</f>
        <v>XZ-BS-PW-2001</v>
      </c>
      <c r="D1497" s="28">
        <f>IFERROR(VLOOKUP(A1497,[2]库存报告使用数据处理!$A:$C,3,0),0)</f>
        <v>0</v>
      </c>
      <c r="E1497" s="28">
        <f>IFERROR(VLOOKUP(A1497,[2]库存报告使用数据处理!$A:$D,4,0),0)</f>
        <v>0</v>
      </c>
      <c r="F1497" s="28">
        <f>IFERROR(VLOOKUP(A1497,[2]库存报告使用数据处理!$A:$E,5,0),0)</f>
        <v>0</v>
      </c>
      <c r="G1497" s="28">
        <f>IFERROR(VLOOKUP(A1497,[2]库存报告使用数据处理!$A:$F,6,0),0)</f>
        <v>1</v>
      </c>
      <c r="H1497" s="29">
        <f>IFERROR(VLOOKUP(A1497,[2]库存报告使用数据处理!$A:$G,7,0),0)</f>
        <v>12.99</v>
      </c>
      <c r="I1497">
        <f>IFERROR(VLOOKUP(A1497,[5]数据处理!$A:$B,2,0),0)</f>
        <v>0</v>
      </c>
      <c r="J1497" s="30">
        <f>IFERROR(VLOOKUP(A1497,[5]数据处理!$A:$D,4,0),0)</f>
        <v>0</v>
      </c>
      <c r="K1497" s="30">
        <f>IFERROR(VLOOKUP(A1497,[5]数据处理!$A:$E,5,0),0)</f>
        <v>0</v>
      </c>
      <c r="L1497" s="30">
        <f>IFERROR(VLOOKUP(A1497,[5]数据处理!$A:$G,7,0),0)</f>
        <v>0</v>
      </c>
      <c r="M1497">
        <f t="shared" si="392"/>
        <v>0</v>
      </c>
      <c r="N1497">
        <f>IFERROR(VLOOKUP(A1497,[5]数据处理!$A:$C,3,0),0)</f>
        <v>0</v>
      </c>
      <c r="O1497">
        <f>IFERROR(VLOOKUP($A1497,[5]数据处理!$A:$N,14,0),0)</f>
        <v>0</v>
      </c>
      <c r="P1497">
        <f>IFERROR(VLOOKUP($A1497,[3]库存报告使用数据!$A$1:$B$65536,2,0),"")</f>
        <v>0</v>
      </c>
      <c r="Q1497">
        <f>IFERROR(VLOOKUP($A1497,[3]库存报告使用数据!$A$1:$E$65536,5,0),"")</f>
        <v>0</v>
      </c>
      <c r="R1497">
        <f>IFERROR(VLOOKUP($A1497,[3]库存报告使用数据!$A$1:$H$65536,8,0),"")</f>
        <v>0</v>
      </c>
      <c r="S1497">
        <f>IFERROR(VLOOKUP($A1497,[3]库存报告使用数据!$A$1:$K$65536,11,0),"")</f>
        <v>1696</v>
      </c>
      <c r="T1497">
        <f>IFERROR(VLOOKUP($A1497,[3]库存报告使用数据!$A$1:$C$65536,3,0),"")</f>
        <v>0</v>
      </c>
      <c r="U1497">
        <f>IFERROR(VLOOKUP($A1497,[3]库存报告使用数据!$A$1:$F$65536,6,0),"")</f>
        <v>0</v>
      </c>
      <c r="V1497">
        <f>IFERROR(VLOOKUP($A1497,[3]库存报告使用数据!$A$1:$I$65536,9,0),"")</f>
        <v>0</v>
      </c>
      <c r="W1497">
        <f>IFERROR(VLOOKUP($A1497,[3]库存报告使用数据!$A$1:$L$65536,12,0),"")</f>
        <v>9</v>
      </c>
      <c r="X1497" s="20" t="str">
        <f t="shared" si="393"/>
        <v/>
      </c>
      <c r="Y1497" s="20" t="str">
        <f t="shared" si="394"/>
        <v/>
      </c>
      <c r="Z1497" s="20" t="str">
        <f t="shared" si="395"/>
        <v/>
      </c>
      <c r="AA1497" s="20">
        <f t="shared" si="396"/>
        <v>0.00530660377358491</v>
      </c>
      <c r="AB1497">
        <f>IFERROR(VLOOKUP($A1497,[3]库存报告使用数据!$A$1:$D$65536,4,0),"")</f>
        <v>0</v>
      </c>
      <c r="AC1497">
        <f>IFERROR(VLOOKUP($A1497,[3]库存报告使用数据!$A$1:$G$65536,7,0),"")</f>
        <v>0</v>
      </c>
      <c r="AD1497">
        <f>IFERROR(VLOOKUP($A1497,[3]库存报告使用数据!$A$1:$J$65536,10,0),"")</f>
        <v>0</v>
      </c>
      <c r="AE1497">
        <f>IFERROR(VLOOKUP($A1497,[3]库存报告使用数据!$A$1:$M$65536,13,0),"")</f>
        <v>1.06</v>
      </c>
      <c r="AF1497" s="20" t="str">
        <f t="shared" si="397"/>
        <v/>
      </c>
      <c r="AG1497" s="20" t="str">
        <f t="shared" si="398"/>
        <v/>
      </c>
      <c r="AH1497" s="20" t="str">
        <f t="shared" si="399"/>
        <v/>
      </c>
      <c r="AI1497" s="20">
        <f t="shared" si="400"/>
        <v>0.0816012317167052</v>
      </c>
      <c r="AJ1497">
        <f>IFERROR(VLOOKUP($B1497,[4]库存报告使用数据!$A$1:$B$65536,2,0),0)</f>
        <v>0</v>
      </c>
      <c r="AK1497">
        <f>IFERROR(VLOOKUP($B1497,[4]库存报告使用数据!$A$1:$C$65536,3,0),)</f>
        <v>0</v>
      </c>
      <c r="AL1497">
        <f>IFERROR(VLOOKUP($B1497,[4]库存报告使用数据!$A$1:$D$65536,4,0),)</f>
        <v>0</v>
      </c>
      <c r="AM1497">
        <f>IFERROR(VLOOKUP($B1497,[4]库存报告使用数据!$A$1:$E$65536,5,0),)</f>
        <v>14</v>
      </c>
      <c r="AN1497" s="20" t="str">
        <f t="shared" si="401"/>
        <v/>
      </c>
      <c r="AO1497" s="20" t="str">
        <f t="shared" si="402"/>
        <v/>
      </c>
      <c r="AP1497" s="20" t="str">
        <f t="shared" si="403"/>
        <v/>
      </c>
      <c r="AQ1497" s="20">
        <f t="shared" si="404"/>
        <v>0.0714285714285714</v>
      </c>
      <c r="AR1497" s="32">
        <f t="shared" si="405"/>
        <v>0</v>
      </c>
      <c r="AS1497" s="32">
        <f t="shared" si="406"/>
        <v>0</v>
      </c>
      <c r="AT1497" s="32">
        <f t="shared" si="407"/>
        <v>0</v>
      </c>
      <c r="AU1497" s="28" t="str">
        <f t="shared" si="408"/>
        <v>库存为0</v>
      </c>
      <c r="AV1497" s="34" t="str">
        <f>IFERROR(时间!$B$4+AU1497,"上周无销量")</f>
        <v>上周无销量</v>
      </c>
    </row>
    <row r="1498" spans="1:48">
      <c r="A1498" s="18" t="s">
        <v>1543</v>
      </c>
      <c r="B1498" t="str">
        <f>VLOOKUP(A1498,'[1]sku-asin（子）'!$A:$B,2,0)</f>
        <v>B01N1S6RRW</v>
      </c>
      <c r="C1498" t="str">
        <f>VLOOKUP(A1498,'[1]子sku-父sku'!$A:$B,2,0)</f>
        <v>XZ-BS-PW-2001</v>
      </c>
      <c r="D1498" s="28">
        <f>IFERROR(VLOOKUP(A1498,[2]库存报告使用数据处理!$A:$C,3,0),0)</f>
        <v>0</v>
      </c>
      <c r="E1498" s="28">
        <f>IFERROR(VLOOKUP(A1498,[2]库存报告使用数据处理!$A:$D,4,0),0)</f>
        <v>0</v>
      </c>
      <c r="F1498" s="28">
        <f>IFERROR(VLOOKUP(A1498,[2]库存报告使用数据处理!$A:$E,5,0),0)</f>
        <v>0</v>
      </c>
      <c r="G1498" s="28">
        <f>IFERROR(VLOOKUP(A1498,[2]库存报告使用数据处理!$A:$F,6,0),0)</f>
        <v>0</v>
      </c>
      <c r="H1498" s="29">
        <f>IFERROR(VLOOKUP(A1498,[2]库存报告使用数据处理!$A:$G,7,0),0)</f>
        <v>0</v>
      </c>
      <c r="I1498">
        <f>IFERROR(VLOOKUP(A1498,[5]数据处理!$A:$B,2,0),0)</f>
        <v>8</v>
      </c>
      <c r="J1498" s="30">
        <f>IFERROR(VLOOKUP(A1498,[5]数据处理!$A:$D,4,0),0)</f>
        <v>0</v>
      </c>
      <c r="K1498" s="30">
        <f>IFERROR(VLOOKUP(A1498,[5]数据处理!$A:$E,5,0),0)</f>
        <v>0</v>
      </c>
      <c r="L1498" s="30">
        <f>IFERROR(VLOOKUP(A1498,[5]数据处理!$A:$G,7,0),0)</f>
        <v>0</v>
      </c>
      <c r="M1498">
        <f t="shared" si="392"/>
        <v>8</v>
      </c>
      <c r="N1498">
        <f>IFERROR(VLOOKUP(A1498,[5]数据处理!$A:$C,3,0),0)</f>
        <v>0</v>
      </c>
      <c r="O1498">
        <f>IFERROR(VLOOKUP($A1498,[5]数据处理!$A:$N,14,0),0)</f>
        <v>8</v>
      </c>
      <c r="P1498">
        <f>IFERROR(VLOOKUP($A1498,[3]库存报告使用数据!$A$1:$B$65536,2,0),"")</f>
        <v>6276</v>
      </c>
      <c r="Q1498">
        <f>IFERROR(VLOOKUP($A1498,[3]库存报告使用数据!$A$1:$E$65536,5,0),"")</f>
        <v>518</v>
      </c>
      <c r="R1498">
        <f>IFERROR(VLOOKUP($A1498,[3]库存报告使用数据!$A$1:$H$65536,8,0),"")</f>
        <v>701</v>
      </c>
      <c r="S1498">
        <f>IFERROR(VLOOKUP($A1498,[3]库存报告使用数据!$A$1:$K$65536,11,0),"")</f>
        <v>1089</v>
      </c>
      <c r="T1498">
        <f>IFERROR(VLOOKUP($A1498,[3]库存报告使用数据!$A$1:$C$65536,3,0),"")</f>
        <v>7</v>
      </c>
      <c r="U1498">
        <f>IFERROR(VLOOKUP($A1498,[3]库存报告使用数据!$A$1:$F$65536,6,0),"")</f>
        <v>2</v>
      </c>
      <c r="V1498">
        <f>IFERROR(VLOOKUP($A1498,[3]库存报告使用数据!$A$1:$I$65536,9,0),"")</f>
        <v>4</v>
      </c>
      <c r="W1498">
        <f>IFERROR(VLOOKUP($A1498,[3]库存报告使用数据!$A$1:$L$65536,12,0),"")</f>
        <v>5</v>
      </c>
      <c r="X1498" s="20">
        <f t="shared" si="393"/>
        <v>0.00111536010197578</v>
      </c>
      <c r="Y1498" s="20">
        <f t="shared" si="394"/>
        <v>0.00386100386100386</v>
      </c>
      <c r="Z1498" s="20">
        <f t="shared" si="395"/>
        <v>0.00570613409415121</v>
      </c>
      <c r="AA1498" s="20">
        <f t="shared" si="396"/>
        <v>0.00459136822773186</v>
      </c>
      <c r="AB1498">
        <f>IFERROR(VLOOKUP($A1498,[3]库存报告使用数据!$A$1:$D$65536,4,0),"")</f>
        <v>0.98</v>
      </c>
      <c r="AC1498">
        <f>IFERROR(VLOOKUP($A1498,[3]库存报告使用数据!$A$1:$G$65536,7,0),"")</f>
        <v>0.28</v>
      </c>
      <c r="AD1498">
        <f>IFERROR(VLOOKUP($A1498,[3]库存报告使用数据!$A$1:$J$65536,10,0),"")</f>
        <v>0.53</v>
      </c>
      <c r="AE1498">
        <f>IFERROR(VLOOKUP($A1498,[3]库存报告使用数据!$A$1:$M$65536,13,0),"")</f>
        <v>0.69</v>
      </c>
      <c r="AF1498" s="20" t="str">
        <f t="shared" si="397"/>
        <v>无销售广告费为0.98</v>
      </c>
      <c r="AG1498" s="20" t="str">
        <f t="shared" si="398"/>
        <v>无销售广告费为0.28</v>
      </c>
      <c r="AH1498" s="20" t="str">
        <f t="shared" si="399"/>
        <v>无销售广告费为0.53</v>
      </c>
      <c r="AI1498" s="20" t="str">
        <f t="shared" si="400"/>
        <v>无销售广告费为0.69</v>
      </c>
      <c r="AJ1498">
        <f>IFERROR(VLOOKUP($B1498,[4]库存报告使用数据!$A$1:$B$65536,2,0),0)</f>
        <v>4</v>
      </c>
      <c r="AK1498">
        <f>IFERROR(VLOOKUP($B1498,[4]库存报告使用数据!$A$1:$C$65536,3,0),)</f>
        <v>6</v>
      </c>
      <c r="AL1498">
        <f>IFERROR(VLOOKUP($B1498,[4]库存报告使用数据!$A$1:$D$65536,4,0),)</f>
        <v>5</v>
      </c>
      <c r="AM1498">
        <f>IFERROR(VLOOKUP($B1498,[4]库存报告使用数据!$A$1:$E$65536,5,0),)</f>
        <v>13</v>
      </c>
      <c r="AN1498" s="20">
        <f t="shared" si="401"/>
        <v>0</v>
      </c>
      <c r="AO1498" s="20">
        <f t="shared" si="402"/>
        <v>0</v>
      </c>
      <c r="AP1498" s="20">
        <f t="shared" si="403"/>
        <v>0</v>
      </c>
      <c r="AQ1498" s="20">
        <f t="shared" si="404"/>
        <v>0</v>
      </c>
      <c r="AR1498" s="32">
        <f t="shared" si="405"/>
        <v>0</v>
      </c>
      <c r="AS1498" s="32">
        <f t="shared" si="406"/>
        <v>0</v>
      </c>
      <c r="AT1498" s="32">
        <f t="shared" si="407"/>
        <v>8</v>
      </c>
      <c r="AU1498" s="28" t="str">
        <f t="shared" si="408"/>
        <v>库存为8</v>
      </c>
      <c r="AV1498" s="34" t="str">
        <f>IFERROR(时间!$B$4+AU1498,"上周无销量")</f>
        <v>上周无销量</v>
      </c>
    </row>
    <row r="1499" spans="1:48">
      <c r="A1499" s="18" t="s">
        <v>1544</v>
      </c>
      <c r="B1499" t="str">
        <f>VLOOKUP(A1499,'[1]sku-asin（子）'!$A:$B,2,0)</f>
        <v>B01NAJ2DY7</v>
      </c>
      <c r="C1499" t="str">
        <f>VLOOKUP(A1499,'[1]子sku-父sku'!$A:$B,2,0)</f>
        <v>XZ-BS-PW-2001</v>
      </c>
      <c r="D1499" s="28">
        <f>IFERROR(VLOOKUP(A1499,[2]库存报告使用数据处理!$A:$C,3,0),0)</f>
        <v>1</v>
      </c>
      <c r="E1499" s="28">
        <f>IFERROR(VLOOKUP(A1499,[2]库存报告使用数据处理!$A:$D,4,0),0)</f>
        <v>1</v>
      </c>
      <c r="F1499" s="28">
        <f>IFERROR(VLOOKUP(A1499,[2]库存报告使用数据处理!$A:$E,5,0),0)</f>
        <v>0</v>
      </c>
      <c r="G1499" s="28">
        <f>IFERROR(VLOOKUP(A1499,[2]库存报告使用数据处理!$A:$F,6,0),0)</f>
        <v>1</v>
      </c>
      <c r="H1499" s="29">
        <f>IFERROR(VLOOKUP(A1499,[2]库存报告使用数据处理!$A:$G,7,0),0)</f>
        <v>8.99</v>
      </c>
      <c r="I1499">
        <f>IFERROR(VLOOKUP(A1499,[5]数据处理!$A:$B,2,0),0)</f>
        <v>9</v>
      </c>
      <c r="J1499" s="30">
        <f>IFERROR(VLOOKUP(A1499,[5]数据处理!$A:$D,4,0),0)</f>
        <v>0</v>
      </c>
      <c r="K1499" s="30">
        <f>IFERROR(VLOOKUP(A1499,[5]数据处理!$A:$E,5,0),0)</f>
        <v>0</v>
      </c>
      <c r="L1499" s="30">
        <f>IFERROR(VLOOKUP(A1499,[5]数据处理!$A:$G,7,0),0)</f>
        <v>0</v>
      </c>
      <c r="M1499">
        <f t="shared" si="392"/>
        <v>9</v>
      </c>
      <c r="N1499">
        <f>IFERROR(VLOOKUP(A1499,[5]数据处理!$A:$C,3,0),0)</f>
        <v>0</v>
      </c>
      <c r="O1499">
        <f>IFERROR(VLOOKUP($A1499,[5]数据处理!$A:$N,14,0),0)</f>
        <v>8</v>
      </c>
      <c r="P1499">
        <f>IFERROR(VLOOKUP($A1499,[3]库存报告使用数据!$A$1:$B$65536,2,0),"")</f>
        <v>1402</v>
      </c>
      <c r="Q1499">
        <f>IFERROR(VLOOKUP($A1499,[3]库存报告使用数据!$A$1:$E$65536,5,0),"")</f>
        <v>4915</v>
      </c>
      <c r="R1499">
        <f>IFERROR(VLOOKUP($A1499,[3]库存报告使用数据!$A$1:$H$65536,8,0),"")</f>
        <v>6695</v>
      </c>
      <c r="S1499">
        <f>IFERROR(VLOOKUP($A1499,[3]库存报告使用数据!$A$1:$K$65536,11,0),"")</f>
        <v>12624</v>
      </c>
      <c r="T1499">
        <f>IFERROR(VLOOKUP($A1499,[3]库存报告使用数据!$A$1:$C$65536,3,0),"")</f>
        <v>15</v>
      </c>
      <c r="U1499">
        <f>IFERROR(VLOOKUP($A1499,[3]库存报告使用数据!$A$1:$F$65536,6,0),"")</f>
        <v>12</v>
      </c>
      <c r="V1499">
        <f>IFERROR(VLOOKUP($A1499,[3]库存报告使用数据!$A$1:$I$65536,9,0),"")</f>
        <v>16</v>
      </c>
      <c r="W1499">
        <f>IFERROR(VLOOKUP($A1499,[3]库存报告使用数据!$A$1:$L$65536,12,0),"")</f>
        <v>19</v>
      </c>
      <c r="X1499" s="20">
        <f t="shared" si="393"/>
        <v>0.0106990014265335</v>
      </c>
      <c r="Y1499" s="20">
        <f t="shared" si="394"/>
        <v>0.00244150559511699</v>
      </c>
      <c r="Z1499" s="20">
        <f t="shared" si="395"/>
        <v>0.0023898431665422</v>
      </c>
      <c r="AA1499" s="20">
        <f t="shared" si="396"/>
        <v>0.00150506970849176</v>
      </c>
      <c r="AB1499">
        <f>IFERROR(VLOOKUP($A1499,[3]库存报告使用数据!$A$1:$D$65536,4,0),"")</f>
        <v>2.27625</v>
      </c>
      <c r="AC1499">
        <f>IFERROR(VLOOKUP($A1499,[3]库存报告使用数据!$A$1:$G$65536,7,0),"")</f>
        <v>1.37</v>
      </c>
      <c r="AD1499">
        <f>IFERROR(VLOOKUP($A1499,[3]库存报告使用数据!$A$1:$J$65536,10,0),"")</f>
        <v>1.5</v>
      </c>
      <c r="AE1499">
        <f>IFERROR(VLOOKUP($A1499,[3]库存报告使用数据!$A$1:$M$65536,13,0),"")</f>
        <v>1.52</v>
      </c>
      <c r="AF1499" s="20">
        <f t="shared" si="397"/>
        <v>0.253197997775306</v>
      </c>
      <c r="AG1499" s="20">
        <f t="shared" si="398"/>
        <v>0.152391546162403</v>
      </c>
      <c r="AH1499" s="20" t="str">
        <f t="shared" si="399"/>
        <v>无销售广告费为1.5</v>
      </c>
      <c r="AI1499" s="20">
        <f t="shared" si="400"/>
        <v>0.169076751946607</v>
      </c>
      <c r="AJ1499">
        <f>IFERROR(VLOOKUP($B1499,[4]库存报告使用数据!$A$1:$B$65536,2,0),0)</f>
        <v>16</v>
      </c>
      <c r="AK1499">
        <f>IFERROR(VLOOKUP($B1499,[4]库存报告使用数据!$A$1:$C$65536,3,0),)</f>
        <v>13</v>
      </c>
      <c r="AL1499">
        <f>IFERROR(VLOOKUP($B1499,[4]库存报告使用数据!$A$1:$D$65536,4,0),)</f>
        <v>9</v>
      </c>
      <c r="AM1499">
        <f>IFERROR(VLOOKUP($B1499,[4]库存报告使用数据!$A$1:$E$65536,5,0),)</f>
        <v>16</v>
      </c>
      <c r="AN1499" s="20">
        <f t="shared" si="401"/>
        <v>0.0625</v>
      </c>
      <c r="AO1499" s="20">
        <f t="shared" si="402"/>
        <v>0.0769230769230769</v>
      </c>
      <c r="AP1499" s="20">
        <f t="shared" si="403"/>
        <v>0</v>
      </c>
      <c r="AQ1499" s="20">
        <f t="shared" si="404"/>
        <v>0.0625</v>
      </c>
      <c r="AR1499" s="32">
        <f t="shared" si="405"/>
        <v>0.142857142857143</v>
      </c>
      <c r="AS1499" s="32">
        <f t="shared" si="406"/>
        <v>8.57142857142857</v>
      </c>
      <c r="AT1499" s="32">
        <f t="shared" si="407"/>
        <v>0.428571428571429</v>
      </c>
      <c r="AU1499" s="28">
        <f t="shared" si="408"/>
        <v>63</v>
      </c>
      <c r="AV1499" s="34">
        <f>IFERROR(时间!$B$4+AU1499,"上周无销量")</f>
        <v>43346</v>
      </c>
    </row>
    <row r="1500" spans="1:48">
      <c r="A1500" s="18" t="s">
        <v>1545</v>
      </c>
      <c r="B1500" t="str">
        <f>VLOOKUP(A1500,'[1]sku-asin（子）'!$A:$B,2,0)</f>
        <v>B01N7I2K24</v>
      </c>
      <c r="C1500" t="str">
        <f>VLOOKUP(A1500,'[1]子sku-父sku'!$A:$B,2,0)</f>
        <v>XZ-BS-PW-2001</v>
      </c>
      <c r="D1500" s="28">
        <f>IFERROR(VLOOKUP(A1500,[2]库存报告使用数据处理!$A:$C,3,0),0)</f>
        <v>0</v>
      </c>
      <c r="E1500" s="28">
        <f>IFERROR(VLOOKUP(A1500,[2]库存报告使用数据处理!$A:$D,4,0),0)</f>
        <v>0</v>
      </c>
      <c r="F1500" s="28">
        <f>IFERROR(VLOOKUP(A1500,[2]库存报告使用数据处理!$A:$E,5,0),0)</f>
        <v>0</v>
      </c>
      <c r="G1500" s="28">
        <f>IFERROR(VLOOKUP(A1500,[2]库存报告使用数据处理!$A:$F,6,0),0)</f>
        <v>0</v>
      </c>
      <c r="H1500" s="29">
        <f>IFERROR(VLOOKUP(A1500,[2]库存报告使用数据处理!$A:$G,7,0),0)</f>
        <v>0</v>
      </c>
      <c r="I1500">
        <f>IFERROR(VLOOKUP(A1500,[5]数据处理!$A:$B,2,0),0)</f>
        <v>0</v>
      </c>
      <c r="J1500" s="30">
        <f>IFERROR(VLOOKUP(A1500,[5]数据处理!$A:$D,4,0),0)</f>
        <v>0</v>
      </c>
      <c r="K1500" s="30">
        <f>IFERROR(VLOOKUP(A1500,[5]数据处理!$A:$E,5,0),0)</f>
        <v>0</v>
      </c>
      <c r="L1500" s="30">
        <f>IFERROR(VLOOKUP(A1500,[5]数据处理!$A:$G,7,0),0)</f>
        <v>0</v>
      </c>
      <c r="M1500">
        <f t="shared" si="392"/>
        <v>0</v>
      </c>
      <c r="N1500">
        <f>IFERROR(VLOOKUP(A1500,[5]数据处理!$A:$C,3,0),0)</f>
        <v>0</v>
      </c>
      <c r="O1500">
        <f>IFERROR(VLOOKUP($A1500,[5]数据处理!$A:$N,14,0),0)</f>
        <v>0</v>
      </c>
      <c r="P1500" t="str">
        <f>IFERROR(VLOOKUP($A1500,[3]库存报告使用数据!$A$1:$B$65536,2,0),"")</f>
        <v/>
      </c>
      <c r="Q1500" t="str">
        <f>IFERROR(VLOOKUP($A1500,[3]库存报告使用数据!$A$1:$E$65536,5,0),"")</f>
        <v/>
      </c>
      <c r="R1500" t="str">
        <f>IFERROR(VLOOKUP($A1500,[3]库存报告使用数据!$A$1:$H$65536,8,0),"")</f>
        <v/>
      </c>
      <c r="S1500" t="str">
        <f>IFERROR(VLOOKUP($A1500,[3]库存报告使用数据!$A$1:$K$65536,11,0),"")</f>
        <v/>
      </c>
      <c r="T1500" t="str">
        <f>IFERROR(VLOOKUP($A1500,[3]库存报告使用数据!$A$1:$C$65536,3,0),"")</f>
        <v/>
      </c>
      <c r="U1500" t="str">
        <f>IFERROR(VLOOKUP($A1500,[3]库存报告使用数据!$A$1:$F$65536,6,0),"")</f>
        <v/>
      </c>
      <c r="V1500" t="str">
        <f>IFERROR(VLOOKUP($A1500,[3]库存报告使用数据!$A$1:$I$65536,9,0),"")</f>
        <v/>
      </c>
      <c r="W1500" t="str">
        <f>IFERROR(VLOOKUP($A1500,[3]库存报告使用数据!$A$1:$L$65536,12,0),"")</f>
        <v/>
      </c>
      <c r="X1500" s="20" t="str">
        <f t="shared" si="393"/>
        <v/>
      </c>
      <c r="Y1500" s="20" t="str">
        <f t="shared" si="394"/>
        <v/>
      </c>
      <c r="Z1500" s="20" t="str">
        <f t="shared" si="395"/>
        <v/>
      </c>
      <c r="AA1500" s="20" t="str">
        <f t="shared" si="396"/>
        <v/>
      </c>
      <c r="AB1500" t="str">
        <f>IFERROR(VLOOKUP($A1500,[3]库存报告使用数据!$A$1:$D$65536,4,0),"")</f>
        <v/>
      </c>
      <c r="AC1500" t="str">
        <f>IFERROR(VLOOKUP($A1500,[3]库存报告使用数据!$A$1:$G$65536,7,0),"")</f>
        <v/>
      </c>
      <c r="AD1500" t="str">
        <f>IFERROR(VLOOKUP($A1500,[3]库存报告使用数据!$A$1:$J$65536,10,0),"")</f>
        <v/>
      </c>
      <c r="AE1500" t="str">
        <f>IFERROR(VLOOKUP($A1500,[3]库存报告使用数据!$A$1:$M$65536,13,0),"")</f>
        <v/>
      </c>
      <c r="AF1500" s="20" t="str">
        <f t="shared" si="397"/>
        <v/>
      </c>
      <c r="AG1500" s="20" t="str">
        <f t="shared" si="398"/>
        <v/>
      </c>
      <c r="AH1500" s="20" t="str">
        <f t="shared" si="399"/>
        <v/>
      </c>
      <c r="AI1500" s="20" t="str">
        <f t="shared" si="400"/>
        <v/>
      </c>
      <c r="AJ1500">
        <f>IFERROR(VLOOKUP($B1500,[4]库存报告使用数据!$A$1:$B$65536,2,0),0)</f>
        <v>0</v>
      </c>
      <c r="AK1500">
        <f>IFERROR(VLOOKUP($B1500,[4]库存报告使用数据!$A$1:$C$65536,3,0),)</f>
        <v>0</v>
      </c>
      <c r="AL1500">
        <f>IFERROR(VLOOKUP($B1500,[4]库存报告使用数据!$A$1:$D$65536,4,0),)</f>
        <v>0</v>
      </c>
      <c r="AM1500">
        <f>IFERROR(VLOOKUP($B1500,[4]库存报告使用数据!$A$1:$E$65536,5,0),)</f>
        <v>0</v>
      </c>
      <c r="AN1500" s="20" t="str">
        <f t="shared" si="401"/>
        <v/>
      </c>
      <c r="AO1500" s="20" t="str">
        <f t="shared" si="402"/>
        <v/>
      </c>
      <c r="AP1500" s="20" t="str">
        <f t="shared" si="403"/>
        <v/>
      </c>
      <c r="AQ1500" s="20" t="str">
        <f t="shared" si="404"/>
        <v/>
      </c>
      <c r="AR1500" s="32">
        <f t="shared" si="405"/>
        <v>0</v>
      </c>
      <c r="AS1500" s="32">
        <f t="shared" si="406"/>
        <v>0</v>
      </c>
      <c r="AT1500" s="32">
        <f t="shared" si="407"/>
        <v>0</v>
      </c>
      <c r="AU1500" s="28" t="str">
        <f t="shared" si="408"/>
        <v>库存为0</v>
      </c>
      <c r="AV1500" s="34" t="str">
        <f>IFERROR(时间!$B$4+AU1500,"上周无销量")</f>
        <v>上周无销量</v>
      </c>
    </row>
    <row r="1501" spans="1:48">
      <c r="A1501" s="18" t="s">
        <v>1546</v>
      </c>
      <c r="B1501" t="str">
        <f>VLOOKUP(A1501,'[1]sku-asin（子）'!$A:$B,2,0)</f>
        <v>B01NBKHGA6</v>
      </c>
      <c r="C1501" t="str">
        <f>VLOOKUP(A1501,'[1]子sku-父sku'!$A:$B,2,0)</f>
        <v>XZ-BS-PW-2001</v>
      </c>
      <c r="D1501" s="28">
        <f>IFERROR(VLOOKUP(A1501,[2]库存报告使用数据处理!$A:$C,3,0),0)</f>
        <v>0</v>
      </c>
      <c r="E1501" s="28">
        <f>IFERROR(VLOOKUP(A1501,[2]库存报告使用数据处理!$A:$D,4,0),0)</f>
        <v>0</v>
      </c>
      <c r="F1501" s="28">
        <f>IFERROR(VLOOKUP(A1501,[2]库存报告使用数据处理!$A:$E,5,0),0)</f>
        <v>0</v>
      </c>
      <c r="G1501" s="28">
        <f>IFERROR(VLOOKUP(A1501,[2]库存报告使用数据处理!$A:$F,6,0),0)</f>
        <v>0</v>
      </c>
      <c r="H1501" s="29">
        <f>IFERROR(VLOOKUP(A1501,[2]库存报告使用数据处理!$A:$G,7,0),0)</f>
        <v>0</v>
      </c>
      <c r="I1501">
        <f>IFERROR(VLOOKUP(A1501,[5]数据处理!$A:$B,2,0),0)</f>
        <v>15</v>
      </c>
      <c r="J1501" s="30">
        <f>IFERROR(VLOOKUP(A1501,[5]数据处理!$A:$D,4,0),0)</f>
        <v>0</v>
      </c>
      <c r="K1501" s="30">
        <f>IFERROR(VLOOKUP(A1501,[5]数据处理!$A:$E,5,0),0)</f>
        <v>0</v>
      </c>
      <c r="L1501" s="30">
        <f>IFERROR(VLOOKUP(A1501,[5]数据处理!$A:$G,7,0),0)</f>
        <v>0</v>
      </c>
      <c r="M1501">
        <f t="shared" si="392"/>
        <v>15</v>
      </c>
      <c r="N1501">
        <f>IFERROR(VLOOKUP(A1501,[5]数据处理!$A:$C,3,0),0)</f>
        <v>0</v>
      </c>
      <c r="O1501">
        <f>IFERROR(VLOOKUP($A1501,[5]数据处理!$A:$N,14,0),0)</f>
        <v>15</v>
      </c>
      <c r="P1501">
        <f>IFERROR(VLOOKUP($A1501,[3]库存报告使用数据!$A$1:$B$65536,2,0),"")</f>
        <v>2586</v>
      </c>
      <c r="Q1501">
        <f>IFERROR(VLOOKUP($A1501,[3]库存报告使用数据!$A$1:$E$65536,5,0),"")</f>
        <v>889</v>
      </c>
      <c r="R1501">
        <f>IFERROR(VLOOKUP($A1501,[3]库存报告使用数据!$A$1:$H$65536,8,0),"")</f>
        <v>1734</v>
      </c>
      <c r="S1501">
        <f>IFERROR(VLOOKUP($A1501,[3]库存报告使用数据!$A$1:$K$65536,11,0),"")</f>
        <v>2346</v>
      </c>
      <c r="T1501">
        <f>IFERROR(VLOOKUP($A1501,[3]库存报告使用数据!$A$1:$C$65536,3,0),"")</f>
        <v>14</v>
      </c>
      <c r="U1501">
        <f>IFERROR(VLOOKUP($A1501,[3]库存报告使用数据!$A$1:$F$65536,6,0),"")</f>
        <v>4</v>
      </c>
      <c r="V1501">
        <f>IFERROR(VLOOKUP($A1501,[3]库存报告使用数据!$A$1:$I$65536,9,0),"")</f>
        <v>11</v>
      </c>
      <c r="W1501">
        <f>IFERROR(VLOOKUP($A1501,[3]库存报告使用数据!$A$1:$L$65536,12,0),"")</f>
        <v>11</v>
      </c>
      <c r="X1501" s="20">
        <f t="shared" si="393"/>
        <v>0.00541376643464811</v>
      </c>
      <c r="Y1501" s="20">
        <f t="shared" si="394"/>
        <v>0.00449943757030371</v>
      </c>
      <c r="Z1501" s="20">
        <f t="shared" si="395"/>
        <v>0.0063437139561707</v>
      </c>
      <c r="AA1501" s="20">
        <f t="shared" si="396"/>
        <v>0.00468883205456096</v>
      </c>
      <c r="AB1501">
        <f>IFERROR(VLOOKUP($A1501,[3]库存报告使用数据!$A$1:$D$65536,4,0),"")</f>
        <v>1.7</v>
      </c>
      <c r="AC1501">
        <f>IFERROR(VLOOKUP($A1501,[3]库存报告使用数据!$A$1:$G$65536,7,0),"")</f>
        <v>0.44</v>
      </c>
      <c r="AD1501">
        <f>IFERROR(VLOOKUP($A1501,[3]库存报告使用数据!$A$1:$J$65536,10,0),"")</f>
        <v>1.77</v>
      </c>
      <c r="AE1501">
        <f>IFERROR(VLOOKUP($A1501,[3]库存报告使用数据!$A$1:$M$65536,13,0),"")</f>
        <v>1.72</v>
      </c>
      <c r="AF1501" s="20" t="str">
        <f t="shared" si="397"/>
        <v>无销售广告费为1.7</v>
      </c>
      <c r="AG1501" s="20" t="str">
        <f t="shared" si="398"/>
        <v>无销售广告费为0.44</v>
      </c>
      <c r="AH1501" s="20" t="str">
        <f t="shared" si="399"/>
        <v>无销售广告费为1.77</v>
      </c>
      <c r="AI1501" s="20" t="str">
        <f t="shared" si="400"/>
        <v>无销售广告费为1.72</v>
      </c>
      <c r="AJ1501">
        <f>IFERROR(VLOOKUP($B1501,[4]库存报告使用数据!$A$1:$B$65536,2,0),0)</f>
        <v>8</v>
      </c>
      <c r="AK1501">
        <f>IFERROR(VLOOKUP($B1501,[4]库存报告使用数据!$A$1:$C$65536,3,0),)</f>
        <v>5</v>
      </c>
      <c r="AL1501">
        <f>IFERROR(VLOOKUP($B1501,[4]库存报告使用数据!$A$1:$D$65536,4,0),)</f>
        <v>2</v>
      </c>
      <c r="AM1501">
        <f>IFERROR(VLOOKUP($B1501,[4]库存报告使用数据!$A$1:$E$65536,5,0),)</f>
        <v>10</v>
      </c>
      <c r="AN1501" s="20">
        <f t="shared" si="401"/>
        <v>0</v>
      </c>
      <c r="AO1501" s="20">
        <f t="shared" si="402"/>
        <v>0</v>
      </c>
      <c r="AP1501" s="20">
        <f t="shared" si="403"/>
        <v>0</v>
      </c>
      <c r="AQ1501" s="20">
        <f t="shared" si="404"/>
        <v>0</v>
      </c>
      <c r="AR1501" s="32">
        <f t="shared" si="405"/>
        <v>0</v>
      </c>
      <c r="AS1501" s="32">
        <f t="shared" si="406"/>
        <v>0</v>
      </c>
      <c r="AT1501" s="32">
        <f t="shared" si="407"/>
        <v>15</v>
      </c>
      <c r="AU1501" s="28" t="str">
        <f t="shared" si="408"/>
        <v>库存为15</v>
      </c>
      <c r="AV1501" s="34" t="str">
        <f>IFERROR(时间!$B$4+AU1501,"上周无销量")</f>
        <v>上周无销量</v>
      </c>
    </row>
    <row r="1502" spans="1:48">
      <c r="A1502" s="18" t="s">
        <v>1547</v>
      </c>
      <c r="B1502" t="str">
        <f>VLOOKUP(A1502,'[1]sku-asin（子）'!$A:$B,2,0)</f>
        <v>B01MYZMU7D</v>
      </c>
      <c r="C1502" t="str">
        <f>VLOOKUP(A1502,'[1]子sku-父sku'!$A:$B,2,0)</f>
        <v>XZ-BS-PW-2001</v>
      </c>
      <c r="D1502" s="28">
        <f>IFERROR(VLOOKUP(A1502,[2]库存报告使用数据处理!$A:$C,3,0),0)</f>
        <v>0</v>
      </c>
      <c r="E1502" s="28">
        <f>IFERROR(VLOOKUP(A1502,[2]库存报告使用数据处理!$A:$D,4,0),0)</f>
        <v>0</v>
      </c>
      <c r="F1502" s="28">
        <f>IFERROR(VLOOKUP(A1502,[2]库存报告使用数据处理!$A:$E,5,0),0)</f>
        <v>0</v>
      </c>
      <c r="G1502" s="28">
        <f>IFERROR(VLOOKUP(A1502,[2]库存报告使用数据处理!$A:$F,6,0),0)</f>
        <v>0</v>
      </c>
      <c r="H1502" s="29">
        <f>IFERROR(VLOOKUP(A1502,[2]库存报告使用数据处理!$A:$G,7,0),0)</f>
        <v>0</v>
      </c>
      <c r="I1502">
        <f>IFERROR(VLOOKUP(A1502,[5]数据处理!$A:$B,2,0),0)</f>
        <v>0</v>
      </c>
      <c r="J1502" s="30">
        <f>IFERROR(VLOOKUP(A1502,[5]数据处理!$A:$D,4,0),0)</f>
        <v>0</v>
      </c>
      <c r="K1502" s="30">
        <f>IFERROR(VLOOKUP(A1502,[5]数据处理!$A:$E,5,0),0)</f>
        <v>0</v>
      </c>
      <c r="L1502" s="30">
        <f>IFERROR(VLOOKUP(A1502,[5]数据处理!$A:$G,7,0),0)</f>
        <v>0</v>
      </c>
      <c r="M1502">
        <f t="shared" si="392"/>
        <v>0</v>
      </c>
      <c r="N1502">
        <f>IFERROR(VLOOKUP(A1502,[5]数据处理!$A:$C,3,0),0)</f>
        <v>0</v>
      </c>
      <c r="O1502">
        <f>IFERROR(VLOOKUP($A1502,[5]数据处理!$A:$N,14,0),0)</f>
        <v>0</v>
      </c>
      <c r="P1502" t="str">
        <f>IFERROR(VLOOKUP($A1502,[3]库存报告使用数据!$A$1:$B$65536,2,0),"")</f>
        <v/>
      </c>
      <c r="Q1502" t="str">
        <f>IFERROR(VLOOKUP($A1502,[3]库存报告使用数据!$A$1:$E$65536,5,0),"")</f>
        <v/>
      </c>
      <c r="R1502" t="str">
        <f>IFERROR(VLOOKUP($A1502,[3]库存报告使用数据!$A$1:$H$65536,8,0),"")</f>
        <v/>
      </c>
      <c r="S1502" t="str">
        <f>IFERROR(VLOOKUP($A1502,[3]库存报告使用数据!$A$1:$K$65536,11,0),"")</f>
        <v/>
      </c>
      <c r="T1502" t="str">
        <f>IFERROR(VLOOKUP($A1502,[3]库存报告使用数据!$A$1:$C$65536,3,0),"")</f>
        <v/>
      </c>
      <c r="U1502" t="str">
        <f>IFERROR(VLOOKUP($A1502,[3]库存报告使用数据!$A$1:$F$65536,6,0),"")</f>
        <v/>
      </c>
      <c r="V1502" t="str">
        <f>IFERROR(VLOOKUP($A1502,[3]库存报告使用数据!$A$1:$I$65536,9,0),"")</f>
        <v/>
      </c>
      <c r="W1502" t="str">
        <f>IFERROR(VLOOKUP($A1502,[3]库存报告使用数据!$A$1:$L$65536,12,0),"")</f>
        <v/>
      </c>
      <c r="X1502" s="20" t="str">
        <f t="shared" si="393"/>
        <v/>
      </c>
      <c r="Y1502" s="20" t="str">
        <f t="shared" si="394"/>
        <v/>
      </c>
      <c r="Z1502" s="20" t="str">
        <f t="shared" si="395"/>
        <v/>
      </c>
      <c r="AA1502" s="20" t="str">
        <f t="shared" si="396"/>
        <v/>
      </c>
      <c r="AB1502" t="str">
        <f>IFERROR(VLOOKUP($A1502,[3]库存报告使用数据!$A$1:$D$65536,4,0),"")</f>
        <v/>
      </c>
      <c r="AC1502" t="str">
        <f>IFERROR(VLOOKUP($A1502,[3]库存报告使用数据!$A$1:$G$65536,7,0),"")</f>
        <v/>
      </c>
      <c r="AD1502" t="str">
        <f>IFERROR(VLOOKUP($A1502,[3]库存报告使用数据!$A$1:$J$65536,10,0),"")</f>
        <v/>
      </c>
      <c r="AE1502" t="str">
        <f>IFERROR(VLOOKUP($A1502,[3]库存报告使用数据!$A$1:$M$65536,13,0),"")</f>
        <v/>
      </c>
      <c r="AF1502" s="20" t="str">
        <f t="shared" si="397"/>
        <v/>
      </c>
      <c r="AG1502" s="20" t="str">
        <f t="shared" si="398"/>
        <v/>
      </c>
      <c r="AH1502" s="20" t="str">
        <f t="shared" si="399"/>
        <v/>
      </c>
      <c r="AI1502" s="20" t="str">
        <f t="shared" si="400"/>
        <v/>
      </c>
      <c r="AJ1502">
        <f>IFERROR(VLOOKUP($B1502,[4]库存报告使用数据!$A$1:$B$65536,2,0),0)</f>
        <v>0</v>
      </c>
      <c r="AK1502">
        <f>IFERROR(VLOOKUP($B1502,[4]库存报告使用数据!$A$1:$C$65536,3,0),)</f>
        <v>0</v>
      </c>
      <c r="AL1502">
        <f>IFERROR(VLOOKUP($B1502,[4]库存报告使用数据!$A$1:$D$65536,4,0),)</f>
        <v>0</v>
      </c>
      <c r="AM1502">
        <f>IFERROR(VLOOKUP($B1502,[4]库存报告使用数据!$A$1:$E$65536,5,0),)</f>
        <v>0</v>
      </c>
      <c r="AN1502" s="20" t="str">
        <f t="shared" si="401"/>
        <v/>
      </c>
      <c r="AO1502" s="20" t="str">
        <f t="shared" si="402"/>
        <v/>
      </c>
      <c r="AP1502" s="20" t="str">
        <f t="shared" si="403"/>
        <v/>
      </c>
      <c r="AQ1502" s="20" t="str">
        <f t="shared" si="404"/>
        <v/>
      </c>
      <c r="AR1502" s="32">
        <f t="shared" si="405"/>
        <v>0</v>
      </c>
      <c r="AS1502" s="32">
        <f t="shared" si="406"/>
        <v>0</v>
      </c>
      <c r="AT1502" s="32">
        <f t="shared" si="407"/>
        <v>0</v>
      </c>
      <c r="AU1502" s="28" t="str">
        <f t="shared" si="408"/>
        <v>库存为0</v>
      </c>
      <c r="AV1502" s="34" t="str">
        <f>IFERROR(时间!$B$4+AU1502,"上周无销量")</f>
        <v>上周无销量</v>
      </c>
    </row>
    <row r="1503" spans="1:48">
      <c r="A1503" s="18" t="s">
        <v>1548</v>
      </c>
      <c r="B1503" t="str">
        <f>VLOOKUP(A1503,'[1]sku-asin（子）'!$A:$B,2,0)</f>
        <v>B01MSYXY7Z</v>
      </c>
      <c r="C1503" t="str">
        <f>VLOOKUP(A1503,'[1]子sku-父sku'!$A:$B,2,0)</f>
        <v>XZ-BS-PW-2001</v>
      </c>
      <c r="D1503" s="28">
        <f>IFERROR(VLOOKUP(A1503,[2]库存报告使用数据处理!$A:$C,3,0),0)</f>
        <v>0</v>
      </c>
      <c r="E1503" s="28">
        <f>IFERROR(VLOOKUP(A1503,[2]库存报告使用数据处理!$A:$D,4,0),0)</f>
        <v>0</v>
      </c>
      <c r="F1503" s="28">
        <f>IFERROR(VLOOKUP(A1503,[2]库存报告使用数据处理!$A:$E,5,0),0)</f>
        <v>0</v>
      </c>
      <c r="G1503" s="28">
        <f>IFERROR(VLOOKUP(A1503,[2]库存报告使用数据处理!$A:$F,6,0),0)</f>
        <v>0</v>
      </c>
      <c r="H1503" s="29">
        <f>IFERROR(VLOOKUP(A1503,[2]库存报告使用数据处理!$A:$G,7,0),0)</f>
        <v>0</v>
      </c>
      <c r="I1503">
        <f>IFERROR(VLOOKUP(A1503,[5]数据处理!$A:$B,2,0),0)</f>
        <v>0</v>
      </c>
      <c r="J1503" s="30">
        <f>IFERROR(VLOOKUP(A1503,[5]数据处理!$A:$D,4,0),0)</f>
        <v>0</v>
      </c>
      <c r="K1503" s="30">
        <f>IFERROR(VLOOKUP(A1503,[5]数据处理!$A:$E,5,0),0)</f>
        <v>0</v>
      </c>
      <c r="L1503" s="30">
        <f>IFERROR(VLOOKUP(A1503,[5]数据处理!$A:$G,7,0),0)</f>
        <v>0</v>
      </c>
      <c r="M1503">
        <f t="shared" si="392"/>
        <v>0</v>
      </c>
      <c r="N1503">
        <f>IFERROR(VLOOKUP(A1503,[5]数据处理!$A:$C,3,0),0)</f>
        <v>0</v>
      </c>
      <c r="O1503">
        <f>IFERROR(VLOOKUP($A1503,[5]数据处理!$A:$N,14,0),0)</f>
        <v>0</v>
      </c>
      <c r="P1503" t="str">
        <f>IFERROR(VLOOKUP($A1503,[3]库存报告使用数据!$A$1:$B$65536,2,0),"")</f>
        <v/>
      </c>
      <c r="Q1503" t="str">
        <f>IFERROR(VLOOKUP($A1503,[3]库存报告使用数据!$A$1:$E$65536,5,0),"")</f>
        <v/>
      </c>
      <c r="R1503" t="str">
        <f>IFERROR(VLOOKUP($A1503,[3]库存报告使用数据!$A$1:$H$65536,8,0),"")</f>
        <v/>
      </c>
      <c r="S1503" t="str">
        <f>IFERROR(VLOOKUP($A1503,[3]库存报告使用数据!$A$1:$K$65536,11,0),"")</f>
        <v/>
      </c>
      <c r="T1503" t="str">
        <f>IFERROR(VLOOKUP($A1503,[3]库存报告使用数据!$A$1:$C$65536,3,0),"")</f>
        <v/>
      </c>
      <c r="U1503" t="str">
        <f>IFERROR(VLOOKUP($A1503,[3]库存报告使用数据!$A$1:$F$65536,6,0),"")</f>
        <v/>
      </c>
      <c r="V1503" t="str">
        <f>IFERROR(VLOOKUP($A1503,[3]库存报告使用数据!$A$1:$I$65536,9,0),"")</f>
        <v/>
      </c>
      <c r="W1503" t="str">
        <f>IFERROR(VLOOKUP($A1503,[3]库存报告使用数据!$A$1:$L$65536,12,0),"")</f>
        <v/>
      </c>
      <c r="X1503" s="20" t="str">
        <f t="shared" si="393"/>
        <v/>
      </c>
      <c r="Y1503" s="20" t="str">
        <f t="shared" si="394"/>
        <v/>
      </c>
      <c r="Z1503" s="20" t="str">
        <f t="shared" si="395"/>
        <v/>
      </c>
      <c r="AA1503" s="20" t="str">
        <f t="shared" si="396"/>
        <v/>
      </c>
      <c r="AB1503" t="str">
        <f>IFERROR(VLOOKUP($A1503,[3]库存报告使用数据!$A$1:$D$65536,4,0),"")</f>
        <v/>
      </c>
      <c r="AC1503" t="str">
        <f>IFERROR(VLOOKUP($A1503,[3]库存报告使用数据!$A$1:$G$65536,7,0),"")</f>
        <v/>
      </c>
      <c r="AD1503" t="str">
        <f>IFERROR(VLOOKUP($A1503,[3]库存报告使用数据!$A$1:$J$65536,10,0),"")</f>
        <v/>
      </c>
      <c r="AE1503" t="str">
        <f>IFERROR(VLOOKUP($A1503,[3]库存报告使用数据!$A$1:$M$65536,13,0),"")</f>
        <v/>
      </c>
      <c r="AF1503" s="20" t="str">
        <f t="shared" si="397"/>
        <v/>
      </c>
      <c r="AG1503" s="20" t="str">
        <f t="shared" si="398"/>
        <v/>
      </c>
      <c r="AH1503" s="20" t="str">
        <f t="shared" si="399"/>
        <v/>
      </c>
      <c r="AI1503" s="20" t="str">
        <f t="shared" si="400"/>
        <v/>
      </c>
      <c r="AJ1503">
        <f>IFERROR(VLOOKUP($B1503,[4]库存报告使用数据!$A$1:$B$65536,2,0),0)</f>
        <v>0</v>
      </c>
      <c r="AK1503">
        <f>IFERROR(VLOOKUP($B1503,[4]库存报告使用数据!$A$1:$C$65536,3,0),)</f>
        <v>0</v>
      </c>
      <c r="AL1503">
        <f>IFERROR(VLOOKUP($B1503,[4]库存报告使用数据!$A$1:$D$65536,4,0),)</f>
        <v>0</v>
      </c>
      <c r="AM1503">
        <f>IFERROR(VLOOKUP($B1503,[4]库存报告使用数据!$A$1:$E$65536,5,0),)</f>
        <v>0</v>
      </c>
      <c r="AN1503" s="20" t="str">
        <f t="shared" si="401"/>
        <v/>
      </c>
      <c r="AO1503" s="20" t="str">
        <f t="shared" si="402"/>
        <v/>
      </c>
      <c r="AP1503" s="20" t="str">
        <f t="shared" si="403"/>
        <v/>
      </c>
      <c r="AQ1503" s="20" t="str">
        <f t="shared" si="404"/>
        <v/>
      </c>
      <c r="AR1503" s="32">
        <f t="shared" si="405"/>
        <v>0</v>
      </c>
      <c r="AS1503" s="32">
        <f t="shared" si="406"/>
        <v>0</v>
      </c>
      <c r="AT1503" s="32">
        <f t="shared" si="407"/>
        <v>0</v>
      </c>
      <c r="AU1503" s="28" t="str">
        <f t="shared" si="408"/>
        <v>库存为0</v>
      </c>
      <c r="AV1503" s="34" t="str">
        <f>IFERROR(时间!$B$4+AU1503,"上周无销量")</f>
        <v>上周无销量</v>
      </c>
    </row>
    <row r="1504" spans="1:48">
      <c r="A1504" s="18" t="s">
        <v>1549</v>
      </c>
      <c r="B1504" t="str">
        <f>VLOOKUP(A1504,'[1]sku-asin（子）'!$A:$B,2,0)</f>
        <v>B01MZ3H0X3</v>
      </c>
      <c r="C1504" t="str">
        <f>VLOOKUP(A1504,'[1]子sku-父sku'!$A:$B,2,0)</f>
        <v>XZ-BS-WH771</v>
      </c>
      <c r="D1504" s="28">
        <f>IFERROR(VLOOKUP(A1504,[2]库存报告使用数据处理!$A:$C,3,0),0)</f>
        <v>0</v>
      </c>
      <c r="E1504" s="28">
        <f>IFERROR(VLOOKUP(A1504,[2]库存报告使用数据处理!$A:$D,4,0),0)</f>
        <v>0</v>
      </c>
      <c r="F1504" s="28">
        <f>IFERROR(VLOOKUP(A1504,[2]库存报告使用数据处理!$A:$E,5,0),0)</f>
        <v>0</v>
      </c>
      <c r="G1504" s="28">
        <f>IFERROR(VLOOKUP(A1504,[2]库存报告使用数据处理!$A:$F,6,0),0)</f>
        <v>0</v>
      </c>
      <c r="H1504" s="29">
        <f>IFERROR(VLOOKUP(A1504,[2]库存报告使用数据处理!$A:$G,7,0),0)</f>
        <v>0</v>
      </c>
      <c r="I1504">
        <f>IFERROR(VLOOKUP(A1504,[5]数据处理!$A:$B,2,0),0)</f>
        <v>1</v>
      </c>
      <c r="J1504" s="30">
        <f>IFERROR(VLOOKUP(A1504,[5]数据处理!$A:$D,4,0),0)</f>
        <v>0</v>
      </c>
      <c r="K1504" s="30">
        <f>IFERROR(VLOOKUP(A1504,[5]数据处理!$A:$E,5,0),0)</f>
        <v>0</v>
      </c>
      <c r="L1504" s="30">
        <f>IFERROR(VLOOKUP(A1504,[5]数据处理!$A:$G,7,0),0)</f>
        <v>0</v>
      </c>
      <c r="M1504">
        <f t="shared" si="392"/>
        <v>1</v>
      </c>
      <c r="N1504">
        <f>IFERROR(VLOOKUP(A1504,[5]数据处理!$A:$C,3,0),0)</f>
        <v>0</v>
      </c>
      <c r="O1504">
        <f>IFERROR(VLOOKUP($A1504,[5]数据处理!$A:$N,14,0),0)</f>
        <v>1</v>
      </c>
      <c r="P1504" t="str">
        <f>IFERROR(VLOOKUP($A1504,[3]库存报告使用数据!$A$1:$B$65536,2,0),"")</f>
        <v/>
      </c>
      <c r="Q1504" t="str">
        <f>IFERROR(VLOOKUP($A1504,[3]库存报告使用数据!$A$1:$E$65536,5,0),"")</f>
        <v/>
      </c>
      <c r="R1504" t="str">
        <f>IFERROR(VLOOKUP($A1504,[3]库存报告使用数据!$A$1:$H$65536,8,0),"")</f>
        <v/>
      </c>
      <c r="S1504" t="str">
        <f>IFERROR(VLOOKUP($A1504,[3]库存报告使用数据!$A$1:$K$65536,11,0),"")</f>
        <v/>
      </c>
      <c r="T1504" t="str">
        <f>IFERROR(VLOOKUP($A1504,[3]库存报告使用数据!$A$1:$C$65536,3,0),"")</f>
        <v/>
      </c>
      <c r="U1504" t="str">
        <f>IFERROR(VLOOKUP($A1504,[3]库存报告使用数据!$A$1:$F$65536,6,0),"")</f>
        <v/>
      </c>
      <c r="V1504" t="str">
        <f>IFERROR(VLOOKUP($A1504,[3]库存报告使用数据!$A$1:$I$65536,9,0),"")</f>
        <v/>
      </c>
      <c r="W1504" t="str">
        <f>IFERROR(VLOOKUP($A1504,[3]库存报告使用数据!$A$1:$L$65536,12,0),"")</f>
        <v/>
      </c>
      <c r="X1504" s="20" t="str">
        <f t="shared" si="393"/>
        <v/>
      </c>
      <c r="Y1504" s="20" t="str">
        <f t="shared" si="394"/>
        <v/>
      </c>
      <c r="Z1504" s="20" t="str">
        <f t="shared" si="395"/>
        <v/>
      </c>
      <c r="AA1504" s="20" t="str">
        <f t="shared" si="396"/>
        <v/>
      </c>
      <c r="AB1504" t="str">
        <f>IFERROR(VLOOKUP($A1504,[3]库存报告使用数据!$A$1:$D$65536,4,0),"")</f>
        <v/>
      </c>
      <c r="AC1504" t="str">
        <f>IFERROR(VLOOKUP($A1504,[3]库存报告使用数据!$A$1:$G$65536,7,0),"")</f>
        <v/>
      </c>
      <c r="AD1504" t="str">
        <f>IFERROR(VLOOKUP($A1504,[3]库存报告使用数据!$A$1:$J$65536,10,0),"")</f>
        <v/>
      </c>
      <c r="AE1504" t="str">
        <f>IFERROR(VLOOKUP($A1504,[3]库存报告使用数据!$A$1:$M$65536,13,0),"")</f>
        <v/>
      </c>
      <c r="AF1504" s="20" t="str">
        <f t="shared" si="397"/>
        <v/>
      </c>
      <c r="AG1504" s="20" t="str">
        <f t="shared" si="398"/>
        <v/>
      </c>
      <c r="AH1504" s="20" t="str">
        <f t="shared" si="399"/>
        <v/>
      </c>
      <c r="AI1504" s="20" t="str">
        <f t="shared" si="400"/>
        <v/>
      </c>
      <c r="AJ1504">
        <f>IFERROR(VLOOKUP($B1504,[4]库存报告使用数据!$A$1:$B$65536,2,0),0)</f>
        <v>0</v>
      </c>
      <c r="AK1504">
        <f>IFERROR(VLOOKUP($B1504,[4]库存报告使用数据!$A$1:$C$65536,3,0),)</f>
        <v>2</v>
      </c>
      <c r="AL1504">
        <f>IFERROR(VLOOKUP($B1504,[4]库存报告使用数据!$A$1:$D$65536,4,0),)</f>
        <v>0</v>
      </c>
      <c r="AM1504">
        <f>IFERROR(VLOOKUP($B1504,[4]库存报告使用数据!$A$1:$E$65536,5,0),)</f>
        <v>2</v>
      </c>
      <c r="AN1504" s="20" t="str">
        <f t="shared" si="401"/>
        <v/>
      </c>
      <c r="AO1504" s="20">
        <f t="shared" si="402"/>
        <v>0</v>
      </c>
      <c r="AP1504" s="20" t="str">
        <f t="shared" si="403"/>
        <v/>
      </c>
      <c r="AQ1504" s="20">
        <f t="shared" si="404"/>
        <v>0</v>
      </c>
      <c r="AR1504" s="32">
        <f t="shared" si="405"/>
        <v>0</v>
      </c>
      <c r="AS1504" s="32">
        <f t="shared" si="406"/>
        <v>0</v>
      </c>
      <c r="AT1504" s="32">
        <f t="shared" si="407"/>
        <v>1</v>
      </c>
      <c r="AU1504" s="28" t="str">
        <f t="shared" si="408"/>
        <v>库存为1</v>
      </c>
      <c r="AV1504" s="34" t="str">
        <f>IFERROR(时间!$B$4+AU1504,"上周无销量")</f>
        <v>上周无销量</v>
      </c>
    </row>
    <row r="1505" spans="1:48">
      <c r="A1505" s="18" t="s">
        <v>1550</v>
      </c>
      <c r="B1505" t="str">
        <f>VLOOKUP(A1505,'[1]sku-asin（子）'!$A:$B,2,0)</f>
        <v>B01N6KIYFP</v>
      </c>
      <c r="C1505" t="str">
        <f>VLOOKUP(A1505,'[1]子sku-父sku'!$A:$B,2,0)</f>
        <v>XZ-BS-WH771</v>
      </c>
      <c r="D1505" s="28">
        <f>IFERROR(VLOOKUP(A1505,[2]库存报告使用数据处理!$A:$C,3,0),0)</f>
        <v>0</v>
      </c>
      <c r="E1505" s="28">
        <f>IFERROR(VLOOKUP(A1505,[2]库存报告使用数据处理!$A:$D,4,0),0)</f>
        <v>0</v>
      </c>
      <c r="F1505" s="28">
        <f>IFERROR(VLOOKUP(A1505,[2]库存报告使用数据处理!$A:$E,5,0),0)</f>
        <v>0</v>
      </c>
      <c r="G1505" s="28">
        <f>IFERROR(VLOOKUP(A1505,[2]库存报告使用数据处理!$A:$F,6,0),0)</f>
        <v>0</v>
      </c>
      <c r="H1505" s="29">
        <f>IFERROR(VLOOKUP(A1505,[2]库存报告使用数据处理!$A:$G,7,0),0)</f>
        <v>0</v>
      </c>
      <c r="I1505">
        <f>IFERROR(VLOOKUP(A1505,[5]数据处理!$A:$B,2,0),0)</f>
        <v>1</v>
      </c>
      <c r="J1505" s="30">
        <f>IFERROR(VLOOKUP(A1505,[5]数据处理!$A:$D,4,0),0)</f>
        <v>0</v>
      </c>
      <c r="K1505" s="30">
        <f>IFERROR(VLOOKUP(A1505,[5]数据处理!$A:$E,5,0),0)</f>
        <v>0</v>
      </c>
      <c r="L1505" s="30">
        <f>IFERROR(VLOOKUP(A1505,[5]数据处理!$A:$G,7,0),0)</f>
        <v>0</v>
      </c>
      <c r="M1505">
        <f t="shared" si="392"/>
        <v>1</v>
      </c>
      <c r="N1505">
        <f>IFERROR(VLOOKUP(A1505,[5]数据处理!$A:$C,3,0),0)</f>
        <v>0</v>
      </c>
      <c r="O1505">
        <f>IFERROR(VLOOKUP($A1505,[5]数据处理!$A:$N,14,0),0)</f>
        <v>1</v>
      </c>
      <c r="P1505" t="str">
        <f>IFERROR(VLOOKUP($A1505,[3]库存报告使用数据!$A$1:$B$65536,2,0),"")</f>
        <v/>
      </c>
      <c r="Q1505" t="str">
        <f>IFERROR(VLOOKUP($A1505,[3]库存报告使用数据!$A$1:$E$65536,5,0),"")</f>
        <v/>
      </c>
      <c r="R1505" t="str">
        <f>IFERROR(VLOOKUP($A1505,[3]库存报告使用数据!$A$1:$H$65536,8,0),"")</f>
        <v/>
      </c>
      <c r="S1505" t="str">
        <f>IFERROR(VLOOKUP($A1505,[3]库存报告使用数据!$A$1:$K$65536,11,0),"")</f>
        <v/>
      </c>
      <c r="T1505" t="str">
        <f>IFERROR(VLOOKUP($A1505,[3]库存报告使用数据!$A$1:$C$65536,3,0),"")</f>
        <v/>
      </c>
      <c r="U1505" t="str">
        <f>IFERROR(VLOOKUP($A1505,[3]库存报告使用数据!$A$1:$F$65536,6,0),"")</f>
        <v/>
      </c>
      <c r="V1505" t="str">
        <f>IFERROR(VLOOKUP($A1505,[3]库存报告使用数据!$A$1:$I$65536,9,0),"")</f>
        <v/>
      </c>
      <c r="W1505" t="str">
        <f>IFERROR(VLOOKUP($A1505,[3]库存报告使用数据!$A$1:$L$65536,12,0),"")</f>
        <v/>
      </c>
      <c r="X1505" s="20" t="str">
        <f t="shared" si="393"/>
        <v/>
      </c>
      <c r="Y1505" s="20" t="str">
        <f t="shared" si="394"/>
        <v/>
      </c>
      <c r="Z1505" s="20" t="str">
        <f t="shared" si="395"/>
        <v/>
      </c>
      <c r="AA1505" s="20" t="str">
        <f t="shared" si="396"/>
        <v/>
      </c>
      <c r="AB1505" t="str">
        <f>IFERROR(VLOOKUP($A1505,[3]库存报告使用数据!$A$1:$D$65536,4,0),"")</f>
        <v/>
      </c>
      <c r="AC1505" t="str">
        <f>IFERROR(VLOOKUP($A1505,[3]库存报告使用数据!$A$1:$G$65536,7,0),"")</f>
        <v/>
      </c>
      <c r="AD1505" t="str">
        <f>IFERROR(VLOOKUP($A1505,[3]库存报告使用数据!$A$1:$J$65536,10,0),"")</f>
        <v/>
      </c>
      <c r="AE1505" t="str">
        <f>IFERROR(VLOOKUP($A1505,[3]库存报告使用数据!$A$1:$M$65536,13,0),"")</f>
        <v/>
      </c>
      <c r="AF1505" s="20" t="str">
        <f t="shared" si="397"/>
        <v/>
      </c>
      <c r="AG1505" s="20" t="str">
        <f t="shared" si="398"/>
        <v/>
      </c>
      <c r="AH1505" s="20" t="str">
        <f t="shared" si="399"/>
        <v/>
      </c>
      <c r="AI1505" s="20" t="str">
        <f t="shared" si="400"/>
        <v/>
      </c>
      <c r="AJ1505">
        <f>IFERROR(VLOOKUP($B1505,[4]库存报告使用数据!$A$1:$B$65536,2,0),0)</f>
        <v>6</v>
      </c>
      <c r="AK1505">
        <f>IFERROR(VLOOKUP($B1505,[4]库存报告使用数据!$A$1:$C$65536,3,0),)</f>
        <v>9</v>
      </c>
      <c r="AL1505">
        <f>IFERROR(VLOOKUP($B1505,[4]库存报告使用数据!$A$1:$D$65536,4,0),)</f>
        <v>0</v>
      </c>
      <c r="AM1505">
        <f>IFERROR(VLOOKUP($B1505,[4]库存报告使用数据!$A$1:$E$65536,5,0),)</f>
        <v>3</v>
      </c>
      <c r="AN1505" s="20">
        <f t="shared" si="401"/>
        <v>0</v>
      </c>
      <c r="AO1505" s="20">
        <f t="shared" si="402"/>
        <v>0</v>
      </c>
      <c r="AP1505" s="20" t="str">
        <f t="shared" si="403"/>
        <v/>
      </c>
      <c r="AQ1505" s="20">
        <f t="shared" si="404"/>
        <v>0</v>
      </c>
      <c r="AR1505" s="32">
        <f t="shared" si="405"/>
        <v>0</v>
      </c>
      <c r="AS1505" s="32">
        <f t="shared" si="406"/>
        <v>0</v>
      </c>
      <c r="AT1505" s="32">
        <f t="shared" si="407"/>
        <v>1</v>
      </c>
      <c r="AU1505" s="28" t="str">
        <f t="shared" si="408"/>
        <v>库存为1</v>
      </c>
      <c r="AV1505" s="34" t="str">
        <f>IFERROR(时间!$B$4+AU1505,"上周无销量")</f>
        <v>上周无销量</v>
      </c>
    </row>
    <row r="1506" spans="1:48">
      <c r="A1506" s="18" t="s">
        <v>1551</v>
      </c>
      <c r="B1506" t="str">
        <f>VLOOKUP(A1506,'[1]sku-asin（子）'!$A:$B,2,0)</f>
        <v>B01M0OETK1</v>
      </c>
      <c r="C1506" t="str">
        <f>VLOOKUP(A1506,'[1]子sku-父sku'!$A:$B,2,0)</f>
        <v>XZ-BS-YG7223</v>
      </c>
      <c r="D1506" s="28">
        <f>IFERROR(VLOOKUP(A1506,[2]库存报告使用数据处理!$A:$C,3,0),0)</f>
        <v>0</v>
      </c>
      <c r="E1506" s="28">
        <f>IFERROR(VLOOKUP(A1506,[2]库存报告使用数据处理!$A:$D,4,0),0)</f>
        <v>0</v>
      </c>
      <c r="F1506" s="28">
        <f>IFERROR(VLOOKUP(A1506,[2]库存报告使用数据处理!$A:$E,5,0),0)</f>
        <v>1</v>
      </c>
      <c r="G1506" s="28">
        <f>IFERROR(VLOOKUP(A1506,[2]库存报告使用数据处理!$A:$F,6,0),0)</f>
        <v>1</v>
      </c>
      <c r="H1506" s="29">
        <f>IFERROR(VLOOKUP(A1506,[2]库存报告使用数据处理!$A:$G,7,0),0)</f>
        <v>9.945</v>
      </c>
      <c r="I1506">
        <f>IFERROR(VLOOKUP(A1506,[5]数据处理!$A:$B,2,0),0)</f>
        <v>6</v>
      </c>
      <c r="J1506" s="30">
        <f>IFERROR(VLOOKUP(A1506,[5]数据处理!$A:$D,4,0),0)</f>
        <v>0</v>
      </c>
      <c r="K1506" s="30">
        <f>IFERROR(VLOOKUP(A1506,[5]数据处理!$A:$E,5,0),0)</f>
        <v>0</v>
      </c>
      <c r="L1506" s="30">
        <f>IFERROR(VLOOKUP(A1506,[5]数据处理!$A:$G,7,0),0)</f>
        <v>0</v>
      </c>
      <c r="M1506">
        <f t="shared" si="392"/>
        <v>6</v>
      </c>
      <c r="N1506">
        <f>IFERROR(VLOOKUP(A1506,[5]数据处理!$A:$C,3,0),0)</f>
        <v>0</v>
      </c>
      <c r="O1506">
        <f>IFERROR(VLOOKUP($A1506,[5]数据处理!$A:$N,14,0),0)</f>
        <v>7</v>
      </c>
      <c r="P1506">
        <f>IFERROR(VLOOKUP($A1506,[3]库存报告使用数据!$A$1:$B$65536,2,0),"")</f>
        <v>127</v>
      </c>
      <c r="Q1506">
        <f>IFERROR(VLOOKUP($A1506,[3]库存报告使用数据!$A$1:$E$65536,5,0),"")</f>
        <v>65</v>
      </c>
      <c r="R1506">
        <f>IFERROR(VLOOKUP($A1506,[3]库存报告使用数据!$A$1:$H$65536,8,0),"")</f>
        <v>77</v>
      </c>
      <c r="S1506">
        <f>IFERROR(VLOOKUP($A1506,[3]库存报告使用数据!$A$1:$K$65536,11,0),"")</f>
        <v>69</v>
      </c>
      <c r="T1506">
        <f>IFERROR(VLOOKUP($A1506,[3]库存报告使用数据!$A$1:$C$65536,3,0),"")</f>
        <v>2</v>
      </c>
      <c r="U1506">
        <f>IFERROR(VLOOKUP($A1506,[3]库存报告使用数据!$A$1:$F$65536,6,0),"")</f>
        <v>1</v>
      </c>
      <c r="V1506">
        <f>IFERROR(VLOOKUP($A1506,[3]库存报告使用数据!$A$1:$I$65536,9,0),"")</f>
        <v>3</v>
      </c>
      <c r="W1506">
        <f>IFERROR(VLOOKUP($A1506,[3]库存报告使用数据!$A$1:$L$65536,12,0),"")</f>
        <v>1</v>
      </c>
      <c r="X1506" s="20">
        <f t="shared" si="393"/>
        <v>0.015748031496063</v>
      </c>
      <c r="Y1506" s="20">
        <f t="shared" si="394"/>
        <v>0.0153846153846154</v>
      </c>
      <c r="Z1506" s="20">
        <f t="shared" si="395"/>
        <v>0.038961038961039</v>
      </c>
      <c r="AA1506" s="20">
        <f t="shared" si="396"/>
        <v>0.0144927536231884</v>
      </c>
      <c r="AB1506">
        <f>IFERROR(VLOOKUP($A1506,[3]库存报告使用数据!$A$1:$D$65536,4,0),"")</f>
        <v>0.63</v>
      </c>
      <c r="AC1506">
        <f>IFERROR(VLOOKUP($A1506,[3]库存报告使用数据!$A$1:$G$65536,7,0),"")</f>
        <v>0.31</v>
      </c>
      <c r="AD1506">
        <f>IFERROR(VLOOKUP($A1506,[3]库存报告使用数据!$A$1:$J$65536,10,0),"")</f>
        <v>0.66</v>
      </c>
      <c r="AE1506">
        <f>IFERROR(VLOOKUP($A1506,[3]库存报告使用数据!$A$1:$M$65536,13,0),"")</f>
        <v>0.25</v>
      </c>
      <c r="AF1506" s="20" t="str">
        <f t="shared" si="397"/>
        <v>无销售广告费为0.63</v>
      </c>
      <c r="AG1506" s="20" t="str">
        <f t="shared" si="398"/>
        <v>无销售广告费为0.31</v>
      </c>
      <c r="AH1506" s="20">
        <f t="shared" si="399"/>
        <v>0.0663650075414781</v>
      </c>
      <c r="AI1506" s="20">
        <f t="shared" si="400"/>
        <v>0.0251382604323781</v>
      </c>
      <c r="AJ1506">
        <f>IFERROR(VLOOKUP($B1506,[4]库存报告使用数据!$A$1:$B$65536,2,0),0)</f>
        <v>4</v>
      </c>
      <c r="AK1506">
        <f>IFERROR(VLOOKUP($B1506,[4]库存报告使用数据!$A$1:$C$65536,3,0),)</f>
        <v>8</v>
      </c>
      <c r="AL1506">
        <f>IFERROR(VLOOKUP($B1506,[4]库存报告使用数据!$A$1:$D$65536,4,0),)</f>
        <v>5</v>
      </c>
      <c r="AM1506">
        <f>IFERROR(VLOOKUP($B1506,[4]库存报告使用数据!$A$1:$E$65536,5,0),)</f>
        <v>5</v>
      </c>
      <c r="AN1506" s="20">
        <f t="shared" si="401"/>
        <v>0</v>
      </c>
      <c r="AO1506" s="20">
        <f t="shared" si="402"/>
        <v>0</v>
      </c>
      <c r="AP1506" s="20">
        <f t="shared" si="403"/>
        <v>0.2</v>
      </c>
      <c r="AQ1506" s="20">
        <f t="shared" si="404"/>
        <v>0.2</v>
      </c>
      <c r="AR1506" s="32">
        <f t="shared" si="405"/>
        <v>0</v>
      </c>
      <c r="AS1506" s="32">
        <f t="shared" si="406"/>
        <v>0</v>
      </c>
      <c r="AT1506" s="32">
        <f t="shared" si="407"/>
        <v>6</v>
      </c>
      <c r="AU1506" s="28" t="str">
        <f t="shared" si="408"/>
        <v>库存为6</v>
      </c>
      <c r="AV1506" s="34" t="str">
        <f>IFERROR(时间!$B$4+AU1506,"上周无销量")</f>
        <v>上周无销量</v>
      </c>
    </row>
    <row r="1507" spans="1:48">
      <c r="A1507" s="18" t="s">
        <v>1552</v>
      </c>
      <c r="B1507" t="str">
        <f>VLOOKUP(A1507,'[1]sku-asin（子）'!$A:$B,2,0)</f>
        <v>B01LZDHSE8</v>
      </c>
      <c r="C1507" t="str">
        <f>VLOOKUP(A1507,'[1]子sku-父sku'!$A:$B,2,0)</f>
        <v>XZ-BS-YG7223</v>
      </c>
      <c r="D1507" s="28">
        <f>IFERROR(VLOOKUP(A1507,[2]库存报告使用数据处理!$A:$C,3,0),0)</f>
        <v>0</v>
      </c>
      <c r="E1507" s="28">
        <f>IFERROR(VLOOKUP(A1507,[2]库存报告使用数据处理!$A:$D,4,0),0)</f>
        <v>0</v>
      </c>
      <c r="F1507" s="28">
        <f>IFERROR(VLOOKUP(A1507,[2]库存报告使用数据处理!$A:$E,5,0),0)</f>
        <v>1</v>
      </c>
      <c r="G1507" s="28">
        <f>IFERROR(VLOOKUP(A1507,[2]库存报告使用数据处理!$A:$F,6,0),0)</f>
        <v>0</v>
      </c>
      <c r="H1507" s="29">
        <f>IFERROR(VLOOKUP(A1507,[2]库存报告使用数据处理!$A:$G,7,0),0)</f>
        <v>9.99</v>
      </c>
      <c r="I1507">
        <f>IFERROR(VLOOKUP(A1507,[5]数据处理!$A:$B,2,0),0)</f>
        <v>40</v>
      </c>
      <c r="J1507" s="30">
        <f>IFERROR(VLOOKUP(A1507,[5]数据处理!$A:$D,4,0),0)</f>
        <v>0</v>
      </c>
      <c r="K1507" s="30">
        <f>IFERROR(VLOOKUP(A1507,[5]数据处理!$A:$E,5,0),0)</f>
        <v>0</v>
      </c>
      <c r="L1507" s="30">
        <f>IFERROR(VLOOKUP(A1507,[5]数据处理!$A:$G,7,0),0)</f>
        <v>0</v>
      </c>
      <c r="M1507">
        <f t="shared" si="392"/>
        <v>40</v>
      </c>
      <c r="N1507">
        <f>IFERROR(VLOOKUP(A1507,[5]数据处理!$A:$C,3,0),0)</f>
        <v>0</v>
      </c>
      <c r="O1507">
        <f>IFERROR(VLOOKUP($A1507,[5]数据处理!$A:$N,14,0),0)</f>
        <v>40</v>
      </c>
      <c r="P1507">
        <f>IFERROR(VLOOKUP($A1507,[3]库存报告使用数据!$A$1:$B$65536,2,0),"")</f>
        <v>2928</v>
      </c>
      <c r="Q1507">
        <f>IFERROR(VLOOKUP($A1507,[3]库存报告使用数据!$A$1:$E$65536,5,0),"")</f>
        <v>1544</v>
      </c>
      <c r="R1507">
        <f>IFERROR(VLOOKUP($A1507,[3]库存报告使用数据!$A$1:$H$65536,8,0),"")</f>
        <v>136</v>
      </c>
      <c r="S1507">
        <f>IFERROR(VLOOKUP($A1507,[3]库存报告使用数据!$A$1:$K$65536,11,0),"")</f>
        <v>117</v>
      </c>
      <c r="T1507">
        <f>IFERROR(VLOOKUP($A1507,[3]库存报告使用数据!$A$1:$C$65536,3,0),"")</f>
        <v>13</v>
      </c>
      <c r="U1507">
        <f>IFERROR(VLOOKUP($A1507,[3]库存报告使用数据!$A$1:$F$65536,6,0),"")</f>
        <v>6</v>
      </c>
      <c r="V1507">
        <f>IFERROR(VLOOKUP($A1507,[3]库存报告使用数据!$A$1:$I$65536,9,0),"")</f>
        <v>4</v>
      </c>
      <c r="W1507">
        <f>IFERROR(VLOOKUP($A1507,[3]库存报告使用数据!$A$1:$L$65536,12,0),"")</f>
        <v>0</v>
      </c>
      <c r="X1507" s="20">
        <f t="shared" si="393"/>
        <v>0.00443989071038251</v>
      </c>
      <c r="Y1507" s="20">
        <f t="shared" si="394"/>
        <v>0.0038860103626943</v>
      </c>
      <c r="Z1507" s="20">
        <f t="shared" si="395"/>
        <v>0.0294117647058824</v>
      </c>
      <c r="AA1507" s="20">
        <f t="shared" si="396"/>
        <v>0</v>
      </c>
      <c r="AB1507">
        <f>IFERROR(VLOOKUP($A1507,[3]库存报告使用数据!$A$1:$D$65536,4,0),"")</f>
        <v>2.64</v>
      </c>
      <c r="AC1507">
        <f>IFERROR(VLOOKUP($A1507,[3]库存报告使用数据!$A$1:$G$65536,7,0),"")</f>
        <v>1.29</v>
      </c>
      <c r="AD1507">
        <f>IFERROR(VLOOKUP($A1507,[3]库存报告使用数据!$A$1:$J$65536,10,0),"")</f>
        <v>0.64</v>
      </c>
      <c r="AE1507">
        <f>IFERROR(VLOOKUP($A1507,[3]库存报告使用数据!$A$1:$M$65536,13,0),"")</f>
        <v>0</v>
      </c>
      <c r="AF1507" s="20" t="str">
        <f t="shared" si="397"/>
        <v>无销售广告费为2.64</v>
      </c>
      <c r="AG1507" s="20" t="str">
        <f t="shared" si="398"/>
        <v>无销售广告费为1.29</v>
      </c>
      <c r="AH1507" s="20">
        <f t="shared" si="399"/>
        <v>0.0640640640640641</v>
      </c>
      <c r="AI1507" s="20" t="str">
        <f t="shared" si="400"/>
        <v/>
      </c>
      <c r="AJ1507">
        <f>IFERROR(VLOOKUP($B1507,[4]库存报告使用数据!$A$1:$B$65536,2,0),0)</f>
        <v>5</v>
      </c>
      <c r="AK1507">
        <f>IFERROR(VLOOKUP($B1507,[4]库存报告使用数据!$A$1:$C$65536,3,0),)</f>
        <v>10</v>
      </c>
      <c r="AL1507">
        <f>IFERROR(VLOOKUP($B1507,[4]库存报告使用数据!$A$1:$D$65536,4,0),)</f>
        <v>3</v>
      </c>
      <c r="AM1507">
        <f>IFERROR(VLOOKUP($B1507,[4]库存报告使用数据!$A$1:$E$65536,5,0),)</f>
        <v>2</v>
      </c>
      <c r="AN1507" s="20">
        <f t="shared" si="401"/>
        <v>0</v>
      </c>
      <c r="AO1507" s="20">
        <f t="shared" si="402"/>
        <v>0</v>
      </c>
      <c r="AP1507" s="20">
        <f t="shared" si="403"/>
        <v>0.333333333333333</v>
      </c>
      <c r="AQ1507" s="20">
        <f t="shared" si="404"/>
        <v>0</v>
      </c>
      <c r="AR1507" s="32">
        <f t="shared" si="405"/>
        <v>0</v>
      </c>
      <c r="AS1507" s="32">
        <f t="shared" si="406"/>
        <v>0</v>
      </c>
      <c r="AT1507" s="32">
        <f t="shared" si="407"/>
        <v>40</v>
      </c>
      <c r="AU1507" s="28" t="str">
        <f t="shared" si="408"/>
        <v>库存为40</v>
      </c>
      <c r="AV1507" s="34" t="str">
        <f>IFERROR(时间!$B$4+AU1507,"上周无销量")</f>
        <v>上周无销量</v>
      </c>
    </row>
    <row r="1508" spans="1:48">
      <c r="A1508" s="18" t="s">
        <v>1553</v>
      </c>
      <c r="B1508" t="str">
        <f>VLOOKUP(A1508,'[1]sku-asin（子）'!$A:$B,2,0)</f>
        <v>B01LZ1VBJE</v>
      </c>
      <c r="C1508" t="str">
        <f>VLOOKUP(A1508,'[1]子sku-父sku'!$A:$B,2,0)</f>
        <v>XZ-BS-YG7223</v>
      </c>
      <c r="D1508" s="28">
        <f>IFERROR(VLOOKUP(A1508,[2]库存报告使用数据处理!$A:$C,3,0),0)</f>
        <v>0</v>
      </c>
      <c r="E1508" s="28">
        <f>IFERROR(VLOOKUP(A1508,[2]库存报告使用数据处理!$A:$D,4,0),0)</f>
        <v>1</v>
      </c>
      <c r="F1508" s="28">
        <f>IFERROR(VLOOKUP(A1508,[2]库存报告使用数据处理!$A:$E,5,0),0)</f>
        <v>2</v>
      </c>
      <c r="G1508" s="28">
        <f>IFERROR(VLOOKUP(A1508,[2]库存报告使用数据处理!$A:$F,6,0),0)</f>
        <v>0</v>
      </c>
      <c r="H1508" s="29">
        <f>IFERROR(VLOOKUP(A1508,[2]库存报告使用数据处理!$A:$G,7,0),0)</f>
        <v>9.93</v>
      </c>
      <c r="I1508">
        <f>IFERROR(VLOOKUP(A1508,[5]数据处理!$A:$B,2,0),0)</f>
        <v>6</v>
      </c>
      <c r="J1508" s="30">
        <f>IFERROR(VLOOKUP(A1508,[5]数据处理!$A:$D,4,0),0)</f>
        <v>0</v>
      </c>
      <c r="K1508" s="30">
        <f>IFERROR(VLOOKUP(A1508,[5]数据处理!$A:$E,5,0),0)</f>
        <v>0</v>
      </c>
      <c r="L1508" s="30">
        <f>IFERROR(VLOOKUP(A1508,[5]数据处理!$A:$G,7,0),0)</f>
        <v>0</v>
      </c>
      <c r="M1508">
        <f t="shared" si="392"/>
        <v>6</v>
      </c>
      <c r="N1508">
        <f>IFERROR(VLOOKUP(A1508,[5]数据处理!$A:$C,3,0),0)</f>
        <v>0</v>
      </c>
      <c r="O1508">
        <f>IFERROR(VLOOKUP($A1508,[5]数据处理!$A:$N,14,0),0)</f>
        <v>6</v>
      </c>
      <c r="P1508">
        <f>IFERROR(VLOOKUP($A1508,[3]库存报告使用数据!$A$1:$B$65536,2,0),"")</f>
        <v>2232</v>
      </c>
      <c r="Q1508">
        <f>IFERROR(VLOOKUP($A1508,[3]库存报告使用数据!$A$1:$E$65536,5,0),"")</f>
        <v>2350</v>
      </c>
      <c r="R1508">
        <f>IFERROR(VLOOKUP($A1508,[3]库存报告使用数据!$A$1:$H$65536,8,0),"")</f>
        <v>4437</v>
      </c>
      <c r="S1508">
        <f>IFERROR(VLOOKUP($A1508,[3]库存报告使用数据!$A$1:$K$65536,11,0),"")</f>
        <v>5016</v>
      </c>
      <c r="T1508">
        <f>IFERROR(VLOOKUP($A1508,[3]库存报告使用数据!$A$1:$C$65536,3,0),"")</f>
        <v>6</v>
      </c>
      <c r="U1508">
        <f>IFERROR(VLOOKUP($A1508,[3]库存报告使用数据!$A$1:$F$65536,6,0),"")</f>
        <v>6</v>
      </c>
      <c r="V1508">
        <f>IFERROR(VLOOKUP($A1508,[3]库存报告使用数据!$A$1:$I$65536,9,0),"")</f>
        <v>22</v>
      </c>
      <c r="W1508">
        <f>IFERROR(VLOOKUP($A1508,[3]库存报告使用数据!$A$1:$L$65536,12,0),"")</f>
        <v>16</v>
      </c>
      <c r="X1508" s="20">
        <f t="shared" si="393"/>
        <v>0.00268817204301075</v>
      </c>
      <c r="Y1508" s="20">
        <f t="shared" si="394"/>
        <v>0.0025531914893617</v>
      </c>
      <c r="Z1508" s="20">
        <f t="shared" si="395"/>
        <v>0.00495830516114492</v>
      </c>
      <c r="AA1508" s="20">
        <f t="shared" si="396"/>
        <v>0.00318979266347687</v>
      </c>
      <c r="AB1508">
        <f>IFERROR(VLOOKUP($A1508,[3]库存报告使用数据!$A$1:$D$65536,4,0),"")</f>
        <v>0.87</v>
      </c>
      <c r="AC1508">
        <f>IFERROR(VLOOKUP($A1508,[3]库存报告使用数据!$A$1:$G$65536,7,0),"")</f>
        <v>0.64</v>
      </c>
      <c r="AD1508">
        <f>IFERROR(VLOOKUP($A1508,[3]库存报告使用数据!$A$1:$J$65536,10,0),"")</f>
        <v>2.35</v>
      </c>
      <c r="AE1508">
        <f>IFERROR(VLOOKUP($A1508,[3]库存报告使用数据!$A$1:$M$65536,13,0),"")</f>
        <v>1.41</v>
      </c>
      <c r="AF1508" s="20" t="str">
        <f t="shared" si="397"/>
        <v>无销售广告费为0.87</v>
      </c>
      <c r="AG1508" s="20">
        <f t="shared" si="398"/>
        <v>0.0644511581067472</v>
      </c>
      <c r="AH1508" s="20">
        <f t="shared" si="399"/>
        <v>0.118328298086606</v>
      </c>
      <c r="AI1508" s="20" t="str">
        <f t="shared" si="400"/>
        <v>无销售广告费为1.41</v>
      </c>
      <c r="AJ1508">
        <f>IFERROR(VLOOKUP($B1508,[4]库存报告使用数据!$A$1:$B$65536,2,0),0)</f>
        <v>8</v>
      </c>
      <c r="AK1508">
        <f>IFERROR(VLOOKUP($B1508,[4]库存报告使用数据!$A$1:$C$65536,3,0),)</f>
        <v>10</v>
      </c>
      <c r="AL1508">
        <f>IFERROR(VLOOKUP($B1508,[4]库存报告使用数据!$A$1:$D$65536,4,0),)</f>
        <v>11</v>
      </c>
      <c r="AM1508">
        <f>IFERROR(VLOOKUP($B1508,[4]库存报告使用数据!$A$1:$E$65536,5,0),)</f>
        <v>8</v>
      </c>
      <c r="AN1508" s="20">
        <f t="shared" si="401"/>
        <v>0</v>
      </c>
      <c r="AO1508" s="20">
        <f t="shared" si="402"/>
        <v>0.1</v>
      </c>
      <c r="AP1508" s="20">
        <f t="shared" si="403"/>
        <v>0.181818181818182</v>
      </c>
      <c r="AQ1508" s="20">
        <f t="shared" si="404"/>
        <v>0</v>
      </c>
      <c r="AR1508" s="32">
        <f t="shared" si="405"/>
        <v>0</v>
      </c>
      <c r="AS1508" s="32">
        <f t="shared" si="406"/>
        <v>0</v>
      </c>
      <c r="AT1508" s="32">
        <f t="shared" si="407"/>
        <v>6</v>
      </c>
      <c r="AU1508" s="28" t="str">
        <f t="shared" si="408"/>
        <v>库存为6</v>
      </c>
      <c r="AV1508" s="34" t="str">
        <f>IFERROR(时间!$B$4+AU1508,"上周无销量")</f>
        <v>上周无销量</v>
      </c>
    </row>
    <row r="1509" spans="1:48">
      <c r="A1509" s="18" t="s">
        <v>1554</v>
      </c>
      <c r="B1509" t="str">
        <f>VLOOKUP(A1509,'[1]sku-asin（子）'!$A:$B,2,0)</f>
        <v>B01LZDHMA7</v>
      </c>
      <c r="C1509" t="str">
        <f>VLOOKUP(A1509,'[1]子sku-父sku'!$A:$B,2,0)</f>
        <v>XZ-BS-YG7223</v>
      </c>
      <c r="D1509" s="28">
        <f>IFERROR(VLOOKUP(A1509,[2]库存报告使用数据处理!$A:$C,3,0),0)</f>
        <v>0</v>
      </c>
      <c r="E1509" s="28">
        <f>IFERROR(VLOOKUP(A1509,[2]库存报告使用数据处理!$A:$D,4,0),0)</f>
        <v>1</v>
      </c>
      <c r="F1509" s="28">
        <f>IFERROR(VLOOKUP(A1509,[2]库存报告使用数据处理!$A:$E,5,0),0)</f>
        <v>0</v>
      </c>
      <c r="G1509" s="28">
        <f>IFERROR(VLOOKUP(A1509,[2]库存报告使用数据处理!$A:$F,6,0),0)</f>
        <v>2</v>
      </c>
      <c r="H1509" s="29">
        <f>IFERROR(VLOOKUP(A1509,[2]库存报告使用数据处理!$A:$G,7,0),0)</f>
        <v>9.9</v>
      </c>
      <c r="I1509">
        <f>IFERROR(VLOOKUP(A1509,[5]数据处理!$A:$B,2,0),0)</f>
        <v>19</v>
      </c>
      <c r="J1509" s="30">
        <f>IFERROR(VLOOKUP(A1509,[5]数据处理!$A:$D,4,0),0)</f>
        <v>0</v>
      </c>
      <c r="K1509" s="30">
        <f>IFERROR(VLOOKUP(A1509,[5]数据处理!$A:$E,5,0),0)</f>
        <v>0</v>
      </c>
      <c r="L1509" s="30">
        <f>IFERROR(VLOOKUP(A1509,[5]数据处理!$A:$G,7,0),0)</f>
        <v>0</v>
      </c>
      <c r="M1509">
        <f t="shared" si="392"/>
        <v>19</v>
      </c>
      <c r="N1509">
        <f>IFERROR(VLOOKUP(A1509,[5]数据处理!$A:$C,3,0),0)</f>
        <v>0</v>
      </c>
      <c r="O1509">
        <f>IFERROR(VLOOKUP($A1509,[5]数据处理!$A:$N,14,0),0)</f>
        <v>18</v>
      </c>
      <c r="P1509">
        <f>IFERROR(VLOOKUP($A1509,[3]库存报告使用数据!$A$1:$B$65536,2,0),"")</f>
        <v>108</v>
      </c>
      <c r="Q1509">
        <f>IFERROR(VLOOKUP($A1509,[3]库存报告使用数据!$A$1:$E$65536,5,0),"")</f>
        <v>56</v>
      </c>
      <c r="R1509">
        <f>IFERROR(VLOOKUP($A1509,[3]库存报告使用数据!$A$1:$H$65536,8,0),"")</f>
        <v>104</v>
      </c>
      <c r="S1509">
        <f>IFERROR(VLOOKUP($A1509,[3]库存报告使用数据!$A$1:$K$65536,11,0),"")</f>
        <v>62</v>
      </c>
      <c r="T1509">
        <f>IFERROR(VLOOKUP($A1509,[3]库存报告使用数据!$A$1:$C$65536,3,0),"")</f>
        <v>3</v>
      </c>
      <c r="U1509">
        <f>IFERROR(VLOOKUP($A1509,[3]库存报告使用数据!$A$1:$F$65536,6,0),"")</f>
        <v>0</v>
      </c>
      <c r="V1509">
        <f>IFERROR(VLOOKUP($A1509,[3]库存报告使用数据!$A$1:$I$65536,9,0),"")</f>
        <v>3</v>
      </c>
      <c r="W1509">
        <f>IFERROR(VLOOKUP($A1509,[3]库存报告使用数据!$A$1:$L$65536,12,0),"")</f>
        <v>0</v>
      </c>
      <c r="X1509" s="20">
        <f t="shared" si="393"/>
        <v>0.0277777777777778</v>
      </c>
      <c r="Y1509" s="20">
        <f t="shared" si="394"/>
        <v>0</v>
      </c>
      <c r="Z1509" s="20">
        <f t="shared" si="395"/>
        <v>0.0288461538461538</v>
      </c>
      <c r="AA1509" s="20">
        <f t="shared" si="396"/>
        <v>0</v>
      </c>
      <c r="AB1509">
        <f>IFERROR(VLOOKUP($A1509,[3]库存报告使用数据!$A$1:$D$65536,4,0),"")</f>
        <v>0.5</v>
      </c>
      <c r="AC1509">
        <f>IFERROR(VLOOKUP($A1509,[3]库存报告使用数据!$A$1:$G$65536,7,0),"")</f>
        <v>0</v>
      </c>
      <c r="AD1509">
        <f>IFERROR(VLOOKUP($A1509,[3]库存报告使用数据!$A$1:$J$65536,10,0),"")</f>
        <v>0.49</v>
      </c>
      <c r="AE1509">
        <f>IFERROR(VLOOKUP($A1509,[3]库存报告使用数据!$A$1:$M$65536,13,0),"")</f>
        <v>0</v>
      </c>
      <c r="AF1509" s="20" t="str">
        <f t="shared" si="397"/>
        <v>无销售广告费为0.5</v>
      </c>
      <c r="AG1509" s="20" t="str">
        <f t="shared" si="398"/>
        <v/>
      </c>
      <c r="AH1509" s="20" t="str">
        <f t="shared" si="399"/>
        <v>无销售广告费为0.49</v>
      </c>
      <c r="AI1509" s="20" t="str">
        <f t="shared" si="400"/>
        <v/>
      </c>
      <c r="AJ1509">
        <f>IFERROR(VLOOKUP($B1509,[4]库存报告使用数据!$A$1:$B$65536,2,0),0)</f>
        <v>3</v>
      </c>
      <c r="AK1509">
        <f>IFERROR(VLOOKUP($B1509,[4]库存报告使用数据!$A$1:$C$65536,3,0),)</f>
        <v>2</v>
      </c>
      <c r="AL1509">
        <f>IFERROR(VLOOKUP($B1509,[4]库存报告使用数据!$A$1:$D$65536,4,0),)</f>
        <v>1</v>
      </c>
      <c r="AM1509">
        <f>IFERROR(VLOOKUP($B1509,[4]库存报告使用数据!$A$1:$E$65536,5,0),)</f>
        <v>5</v>
      </c>
      <c r="AN1509" s="20">
        <f t="shared" si="401"/>
        <v>0</v>
      </c>
      <c r="AO1509" s="20">
        <f t="shared" si="402"/>
        <v>0.5</v>
      </c>
      <c r="AP1509" s="20">
        <f t="shared" si="403"/>
        <v>0</v>
      </c>
      <c r="AQ1509" s="20">
        <f t="shared" si="404"/>
        <v>0.4</v>
      </c>
      <c r="AR1509" s="32">
        <f t="shared" si="405"/>
        <v>0</v>
      </c>
      <c r="AS1509" s="32">
        <f t="shared" si="406"/>
        <v>0</v>
      </c>
      <c r="AT1509" s="32">
        <f t="shared" si="407"/>
        <v>19</v>
      </c>
      <c r="AU1509" s="28" t="str">
        <f t="shared" si="408"/>
        <v>库存为19</v>
      </c>
      <c r="AV1509" s="34" t="str">
        <f>IFERROR(时间!$B$4+AU1509,"上周无销量")</f>
        <v>上周无销量</v>
      </c>
    </row>
    <row r="1510" spans="1:48">
      <c r="A1510" s="18" t="s">
        <v>1555</v>
      </c>
      <c r="B1510" t="str">
        <f>VLOOKUP(A1510,'[1]sku-asin（子）'!$A:$B,2,0)</f>
        <v>B01LYEDFLG</v>
      </c>
      <c r="C1510" t="str">
        <f>VLOOKUP(A1510,'[1]子sku-父sku'!$A:$B,2,0)</f>
        <v>XZ-BS-YG7223</v>
      </c>
      <c r="D1510" s="28">
        <f>IFERROR(VLOOKUP(A1510,[2]库存报告使用数据处理!$A:$C,3,0),0)</f>
        <v>1</v>
      </c>
      <c r="E1510" s="28">
        <f>IFERROR(VLOOKUP(A1510,[2]库存报告使用数据处理!$A:$D,4,0),0)</f>
        <v>0</v>
      </c>
      <c r="F1510" s="28">
        <f>IFERROR(VLOOKUP(A1510,[2]库存报告使用数据处理!$A:$E,5,0),0)</f>
        <v>0</v>
      </c>
      <c r="G1510" s="28">
        <f>IFERROR(VLOOKUP(A1510,[2]库存报告使用数据处理!$A:$F,6,0),0)</f>
        <v>1</v>
      </c>
      <c r="H1510" s="29">
        <f>IFERROR(VLOOKUP(A1510,[2]库存报告使用数据处理!$A:$G,7,0),0)</f>
        <v>9.9</v>
      </c>
      <c r="I1510">
        <f>IFERROR(VLOOKUP(A1510,[5]数据处理!$A:$B,2,0),0)</f>
        <v>1</v>
      </c>
      <c r="J1510" s="30">
        <f>IFERROR(VLOOKUP(A1510,[5]数据处理!$A:$D,4,0),0)</f>
        <v>0</v>
      </c>
      <c r="K1510" s="30">
        <f>IFERROR(VLOOKUP(A1510,[5]数据处理!$A:$E,5,0),0)</f>
        <v>0</v>
      </c>
      <c r="L1510" s="30">
        <f>IFERROR(VLOOKUP(A1510,[5]数据处理!$A:$G,7,0),0)</f>
        <v>0</v>
      </c>
      <c r="M1510">
        <f t="shared" si="392"/>
        <v>1</v>
      </c>
      <c r="N1510">
        <f>IFERROR(VLOOKUP(A1510,[5]数据处理!$A:$C,3,0),0)</f>
        <v>0</v>
      </c>
      <c r="O1510">
        <f>IFERROR(VLOOKUP($A1510,[5]数据处理!$A:$N,14,0),0)</f>
        <v>1</v>
      </c>
      <c r="P1510">
        <f>IFERROR(VLOOKUP($A1510,[3]库存报告使用数据!$A$1:$B$65536,2,0),"")</f>
        <v>239</v>
      </c>
      <c r="Q1510">
        <f>IFERROR(VLOOKUP($A1510,[3]库存报告使用数据!$A$1:$E$65536,5,0),"")</f>
        <v>43</v>
      </c>
      <c r="R1510">
        <f>IFERROR(VLOOKUP($A1510,[3]库存报告使用数据!$A$1:$H$65536,8,0),"")</f>
        <v>48</v>
      </c>
      <c r="S1510">
        <f>IFERROR(VLOOKUP($A1510,[3]库存报告使用数据!$A$1:$K$65536,11,0),"")</f>
        <v>44</v>
      </c>
      <c r="T1510">
        <f>IFERROR(VLOOKUP($A1510,[3]库存报告使用数据!$A$1:$C$65536,3,0),"")</f>
        <v>0</v>
      </c>
      <c r="U1510">
        <f>IFERROR(VLOOKUP($A1510,[3]库存报告使用数据!$A$1:$F$65536,6,0),"")</f>
        <v>0</v>
      </c>
      <c r="V1510">
        <f>IFERROR(VLOOKUP($A1510,[3]库存报告使用数据!$A$1:$I$65536,9,0),"")</f>
        <v>1</v>
      </c>
      <c r="W1510">
        <f>IFERROR(VLOOKUP($A1510,[3]库存报告使用数据!$A$1:$L$65536,12,0),"")</f>
        <v>0</v>
      </c>
      <c r="X1510" s="20">
        <f t="shared" si="393"/>
        <v>0</v>
      </c>
      <c r="Y1510" s="20">
        <f t="shared" si="394"/>
        <v>0</v>
      </c>
      <c r="Z1510" s="20">
        <f t="shared" si="395"/>
        <v>0.0208333333333333</v>
      </c>
      <c r="AA1510" s="20">
        <f t="shared" si="396"/>
        <v>0</v>
      </c>
      <c r="AB1510">
        <f>IFERROR(VLOOKUP($A1510,[3]库存报告使用数据!$A$1:$D$65536,4,0),"")</f>
        <v>0</v>
      </c>
      <c r="AC1510">
        <f>IFERROR(VLOOKUP($A1510,[3]库存报告使用数据!$A$1:$G$65536,7,0),"")</f>
        <v>0</v>
      </c>
      <c r="AD1510">
        <f>IFERROR(VLOOKUP($A1510,[3]库存报告使用数据!$A$1:$J$65536,10,0),"")</f>
        <v>0.22</v>
      </c>
      <c r="AE1510">
        <f>IFERROR(VLOOKUP($A1510,[3]库存报告使用数据!$A$1:$M$65536,13,0),"")</f>
        <v>0</v>
      </c>
      <c r="AF1510" s="20" t="str">
        <f t="shared" si="397"/>
        <v/>
      </c>
      <c r="AG1510" s="20" t="str">
        <f t="shared" si="398"/>
        <v/>
      </c>
      <c r="AH1510" s="20" t="str">
        <f t="shared" si="399"/>
        <v>无销售广告费为0.22</v>
      </c>
      <c r="AI1510" s="20" t="str">
        <f t="shared" si="400"/>
        <v/>
      </c>
      <c r="AJ1510">
        <f>IFERROR(VLOOKUP($B1510,[4]库存报告使用数据!$A$1:$B$65536,2,0),0)</f>
        <v>4</v>
      </c>
      <c r="AK1510">
        <f>IFERROR(VLOOKUP($B1510,[4]库存报告使用数据!$A$1:$C$65536,3,0),)</f>
        <v>8</v>
      </c>
      <c r="AL1510">
        <f>IFERROR(VLOOKUP($B1510,[4]库存报告使用数据!$A$1:$D$65536,4,0),)</f>
        <v>4</v>
      </c>
      <c r="AM1510">
        <f>IFERROR(VLOOKUP($B1510,[4]库存报告使用数据!$A$1:$E$65536,5,0),)</f>
        <v>5</v>
      </c>
      <c r="AN1510" s="20">
        <f t="shared" si="401"/>
        <v>0.25</v>
      </c>
      <c r="AO1510" s="20">
        <f t="shared" si="402"/>
        <v>0</v>
      </c>
      <c r="AP1510" s="20">
        <f t="shared" si="403"/>
        <v>0</v>
      </c>
      <c r="AQ1510" s="20">
        <f t="shared" si="404"/>
        <v>0.2</v>
      </c>
      <c r="AR1510" s="32">
        <f t="shared" si="405"/>
        <v>0.142857142857143</v>
      </c>
      <c r="AS1510" s="32">
        <f t="shared" si="406"/>
        <v>8.57142857142857</v>
      </c>
      <c r="AT1510" s="32">
        <f t="shared" si="407"/>
        <v>-7.57142857142857</v>
      </c>
      <c r="AU1510" s="28">
        <f t="shared" si="408"/>
        <v>7</v>
      </c>
      <c r="AV1510" s="34">
        <f>IFERROR(时间!$B$4+AU1510,"上周无销量")</f>
        <v>43290</v>
      </c>
    </row>
    <row r="1511" spans="1:48">
      <c r="A1511" s="18" t="s">
        <v>1556</v>
      </c>
      <c r="B1511" t="str">
        <f>VLOOKUP(A1511,'[1]sku-asin（子）'!$A:$B,2,0)</f>
        <v>B01M1BC6I7</v>
      </c>
      <c r="C1511" t="str">
        <f>VLOOKUP(A1511,'[1]子sku-父sku'!$A:$B,2,0)</f>
        <v>XZ-BS-YG7223</v>
      </c>
      <c r="D1511" s="28">
        <f>IFERROR(VLOOKUP(A1511,[2]库存报告使用数据处理!$A:$C,3,0),0)</f>
        <v>0</v>
      </c>
      <c r="E1511" s="28">
        <f>IFERROR(VLOOKUP(A1511,[2]库存报告使用数据处理!$A:$D,4,0),0)</f>
        <v>0</v>
      </c>
      <c r="F1511" s="28">
        <f>IFERROR(VLOOKUP(A1511,[2]库存报告使用数据处理!$A:$E,5,0),0)</f>
        <v>0</v>
      </c>
      <c r="G1511" s="28">
        <f>IFERROR(VLOOKUP(A1511,[2]库存报告使用数据处理!$A:$F,6,0),0)</f>
        <v>1</v>
      </c>
      <c r="H1511" s="29">
        <f>IFERROR(VLOOKUP(A1511,[2]库存报告使用数据处理!$A:$G,7,0),0)</f>
        <v>9.99</v>
      </c>
      <c r="I1511">
        <f>IFERROR(VLOOKUP(A1511,[5]数据处理!$A:$B,2,0),0)</f>
        <v>3</v>
      </c>
      <c r="J1511" s="30">
        <f>IFERROR(VLOOKUP(A1511,[5]数据处理!$A:$D,4,0),0)</f>
        <v>0</v>
      </c>
      <c r="K1511" s="30">
        <f>IFERROR(VLOOKUP(A1511,[5]数据处理!$A:$E,5,0),0)</f>
        <v>0</v>
      </c>
      <c r="L1511" s="30">
        <f>IFERROR(VLOOKUP(A1511,[5]数据处理!$A:$G,7,0),0)</f>
        <v>0</v>
      </c>
      <c r="M1511">
        <f t="shared" si="392"/>
        <v>3</v>
      </c>
      <c r="N1511">
        <f>IFERROR(VLOOKUP(A1511,[5]数据处理!$A:$C,3,0),0)</f>
        <v>0</v>
      </c>
      <c r="O1511">
        <f>IFERROR(VLOOKUP($A1511,[5]数据处理!$A:$N,14,0),0)</f>
        <v>3</v>
      </c>
      <c r="P1511">
        <f>IFERROR(VLOOKUP($A1511,[3]库存报告使用数据!$A$1:$B$65536,2,0),"")</f>
        <v>198</v>
      </c>
      <c r="Q1511">
        <f>IFERROR(VLOOKUP($A1511,[3]库存报告使用数据!$A$1:$E$65536,5,0),"")</f>
        <v>108</v>
      </c>
      <c r="R1511">
        <f>IFERROR(VLOOKUP($A1511,[3]库存报告使用数据!$A$1:$H$65536,8,0),"")</f>
        <v>64</v>
      </c>
      <c r="S1511">
        <f>IFERROR(VLOOKUP($A1511,[3]库存报告使用数据!$A$1:$K$65536,11,0),"")</f>
        <v>44</v>
      </c>
      <c r="T1511">
        <f>IFERROR(VLOOKUP($A1511,[3]库存报告使用数据!$A$1:$C$65536,3,0),"")</f>
        <v>2</v>
      </c>
      <c r="U1511">
        <f>IFERROR(VLOOKUP($A1511,[3]库存报告使用数据!$A$1:$F$65536,6,0),"")</f>
        <v>1</v>
      </c>
      <c r="V1511">
        <f>IFERROR(VLOOKUP($A1511,[3]库存报告使用数据!$A$1:$I$65536,9,0),"")</f>
        <v>0</v>
      </c>
      <c r="W1511">
        <f>IFERROR(VLOOKUP($A1511,[3]库存报告使用数据!$A$1:$L$65536,12,0),"")</f>
        <v>0</v>
      </c>
      <c r="X1511" s="20">
        <f t="shared" si="393"/>
        <v>0.0101010101010101</v>
      </c>
      <c r="Y1511" s="20">
        <f t="shared" si="394"/>
        <v>0.00925925925925926</v>
      </c>
      <c r="Z1511" s="20">
        <f t="shared" si="395"/>
        <v>0</v>
      </c>
      <c r="AA1511" s="20">
        <f t="shared" si="396"/>
        <v>0</v>
      </c>
      <c r="AB1511">
        <f>IFERROR(VLOOKUP($A1511,[3]库存报告使用数据!$A$1:$D$65536,4,0),"")</f>
        <v>0.52</v>
      </c>
      <c r="AC1511">
        <f>IFERROR(VLOOKUP($A1511,[3]库存报告使用数据!$A$1:$G$65536,7,0),"")</f>
        <v>0.21</v>
      </c>
      <c r="AD1511">
        <f>IFERROR(VLOOKUP($A1511,[3]库存报告使用数据!$A$1:$J$65536,10,0),"")</f>
        <v>0</v>
      </c>
      <c r="AE1511">
        <f>IFERROR(VLOOKUP($A1511,[3]库存报告使用数据!$A$1:$M$65536,13,0),"")</f>
        <v>0</v>
      </c>
      <c r="AF1511" s="20" t="str">
        <f t="shared" si="397"/>
        <v>无销售广告费为0.52</v>
      </c>
      <c r="AG1511" s="20" t="str">
        <f t="shared" si="398"/>
        <v>无销售广告费为0.21</v>
      </c>
      <c r="AH1511" s="20" t="str">
        <f t="shared" si="399"/>
        <v/>
      </c>
      <c r="AI1511" s="20" t="str">
        <f t="shared" si="400"/>
        <v/>
      </c>
      <c r="AJ1511">
        <f>IFERROR(VLOOKUP($B1511,[4]库存报告使用数据!$A$1:$B$65536,2,0),0)</f>
        <v>3</v>
      </c>
      <c r="AK1511">
        <f>IFERROR(VLOOKUP($B1511,[4]库存报告使用数据!$A$1:$C$65536,3,0),)</f>
        <v>4</v>
      </c>
      <c r="AL1511">
        <f>IFERROR(VLOOKUP($B1511,[4]库存报告使用数据!$A$1:$D$65536,4,0),)</f>
        <v>1</v>
      </c>
      <c r="AM1511">
        <f>IFERROR(VLOOKUP($B1511,[4]库存报告使用数据!$A$1:$E$65536,5,0),)</f>
        <v>6</v>
      </c>
      <c r="AN1511" s="20">
        <f t="shared" si="401"/>
        <v>0</v>
      </c>
      <c r="AO1511" s="20">
        <f t="shared" si="402"/>
        <v>0</v>
      </c>
      <c r="AP1511" s="20">
        <f t="shared" si="403"/>
        <v>0</v>
      </c>
      <c r="AQ1511" s="20">
        <f t="shared" si="404"/>
        <v>0.166666666666667</v>
      </c>
      <c r="AR1511" s="32">
        <f t="shared" si="405"/>
        <v>0</v>
      </c>
      <c r="AS1511" s="32">
        <f t="shared" si="406"/>
        <v>0</v>
      </c>
      <c r="AT1511" s="32">
        <f t="shared" si="407"/>
        <v>3</v>
      </c>
      <c r="AU1511" s="28" t="str">
        <f t="shared" si="408"/>
        <v>库存为3</v>
      </c>
      <c r="AV1511" s="34" t="str">
        <f>IFERROR(时间!$B$4+AU1511,"上周无销量")</f>
        <v>上周无销量</v>
      </c>
    </row>
    <row r="1512" spans="1:48">
      <c r="A1512" s="18" t="s">
        <v>1557</v>
      </c>
      <c r="B1512" t="str">
        <f>VLOOKUP(A1512,'[1]sku-asin（子）'!$A:$B,2,0)</f>
        <v>B01N3OVPP5</v>
      </c>
      <c r="C1512" t="str">
        <f>VLOOKUP(A1512,'[1]子sku-父sku'!$A:$B,2,0)</f>
        <v>XZ-BS-ZQ7032</v>
      </c>
      <c r="D1512" s="28">
        <f>IFERROR(VLOOKUP(A1512,[2]库存报告使用数据处理!$A:$C,3,0),0)</f>
        <v>0</v>
      </c>
      <c r="E1512" s="28">
        <f>IFERROR(VLOOKUP(A1512,[2]库存报告使用数据处理!$A:$D,4,0),0)</f>
        <v>0</v>
      </c>
      <c r="F1512" s="28">
        <f>IFERROR(VLOOKUP(A1512,[2]库存报告使用数据处理!$A:$E,5,0),0)</f>
        <v>0</v>
      </c>
      <c r="G1512" s="28">
        <f>IFERROR(VLOOKUP(A1512,[2]库存报告使用数据处理!$A:$F,6,0),0)</f>
        <v>0</v>
      </c>
      <c r="H1512" s="29">
        <f>IFERROR(VLOOKUP(A1512,[2]库存报告使用数据处理!$A:$G,7,0),0)</f>
        <v>0</v>
      </c>
      <c r="I1512">
        <f>IFERROR(VLOOKUP(A1512,[5]数据处理!$A:$B,2,0),0)</f>
        <v>9</v>
      </c>
      <c r="J1512" s="30">
        <f>IFERROR(VLOOKUP(A1512,[5]数据处理!$A:$D,4,0),0)</f>
        <v>0</v>
      </c>
      <c r="K1512" s="30">
        <f>IFERROR(VLOOKUP(A1512,[5]数据处理!$A:$E,5,0),0)</f>
        <v>0</v>
      </c>
      <c r="L1512" s="30">
        <f>IFERROR(VLOOKUP(A1512,[5]数据处理!$A:$G,7,0),0)</f>
        <v>0</v>
      </c>
      <c r="M1512">
        <f t="shared" si="392"/>
        <v>9</v>
      </c>
      <c r="N1512">
        <f>IFERROR(VLOOKUP(A1512,[5]数据处理!$A:$C,3,0),0)</f>
        <v>0</v>
      </c>
      <c r="O1512">
        <f>IFERROR(VLOOKUP($A1512,[5]数据处理!$A:$N,14,0),0)</f>
        <v>9</v>
      </c>
      <c r="P1512" t="str">
        <f>IFERROR(VLOOKUP($A1512,[3]库存报告使用数据!$A$1:$B$65536,2,0),"")</f>
        <v/>
      </c>
      <c r="Q1512" t="str">
        <f>IFERROR(VLOOKUP($A1512,[3]库存报告使用数据!$A$1:$E$65536,5,0),"")</f>
        <v/>
      </c>
      <c r="R1512" t="str">
        <f>IFERROR(VLOOKUP($A1512,[3]库存报告使用数据!$A$1:$H$65536,8,0),"")</f>
        <v/>
      </c>
      <c r="S1512" t="str">
        <f>IFERROR(VLOOKUP($A1512,[3]库存报告使用数据!$A$1:$K$65536,11,0),"")</f>
        <v/>
      </c>
      <c r="T1512" t="str">
        <f>IFERROR(VLOOKUP($A1512,[3]库存报告使用数据!$A$1:$C$65536,3,0),"")</f>
        <v/>
      </c>
      <c r="U1512" t="str">
        <f>IFERROR(VLOOKUP($A1512,[3]库存报告使用数据!$A$1:$F$65536,6,0),"")</f>
        <v/>
      </c>
      <c r="V1512" t="str">
        <f>IFERROR(VLOOKUP($A1512,[3]库存报告使用数据!$A$1:$I$65536,9,0),"")</f>
        <v/>
      </c>
      <c r="W1512" t="str">
        <f>IFERROR(VLOOKUP($A1512,[3]库存报告使用数据!$A$1:$L$65536,12,0),"")</f>
        <v/>
      </c>
      <c r="X1512" s="20" t="str">
        <f t="shared" si="393"/>
        <v/>
      </c>
      <c r="Y1512" s="20" t="str">
        <f t="shared" si="394"/>
        <v/>
      </c>
      <c r="Z1512" s="20" t="str">
        <f t="shared" si="395"/>
        <v/>
      </c>
      <c r="AA1512" s="20" t="str">
        <f t="shared" si="396"/>
        <v/>
      </c>
      <c r="AB1512" t="str">
        <f>IFERROR(VLOOKUP($A1512,[3]库存报告使用数据!$A$1:$D$65536,4,0),"")</f>
        <v/>
      </c>
      <c r="AC1512" t="str">
        <f>IFERROR(VLOOKUP($A1512,[3]库存报告使用数据!$A$1:$G$65536,7,0),"")</f>
        <v/>
      </c>
      <c r="AD1512" t="str">
        <f>IFERROR(VLOOKUP($A1512,[3]库存报告使用数据!$A$1:$J$65536,10,0),"")</f>
        <v/>
      </c>
      <c r="AE1512" t="str">
        <f>IFERROR(VLOOKUP($A1512,[3]库存报告使用数据!$A$1:$M$65536,13,0),"")</f>
        <v/>
      </c>
      <c r="AF1512" s="20" t="str">
        <f t="shared" si="397"/>
        <v/>
      </c>
      <c r="AG1512" s="20" t="str">
        <f t="shared" si="398"/>
        <v/>
      </c>
      <c r="AH1512" s="20" t="str">
        <f t="shared" si="399"/>
        <v/>
      </c>
      <c r="AI1512" s="20" t="str">
        <f t="shared" si="400"/>
        <v/>
      </c>
      <c r="AJ1512">
        <f>IFERROR(VLOOKUP($B1512,[4]库存报告使用数据!$A$1:$B$65536,2,0),0)</f>
        <v>3</v>
      </c>
      <c r="AK1512">
        <f>IFERROR(VLOOKUP($B1512,[4]库存报告使用数据!$A$1:$C$65536,3,0),)</f>
        <v>4</v>
      </c>
      <c r="AL1512">
        <f>IFERROR(VLOOKUP($B1512,[4]库存报告使用数据!$A$1:$D$65536,4,0),)</f>
        <v>3</v>
      </c>
      <c r="AM1512">
        <f>IFERROR(VLOOKUP($B1512,[4]库存报告使用数据!$A$1:$E$65536,5,0),)</f>
        <v>8</v>
      </c>
      <c r="AN1512" s="20">
        <f t="shared" si="401"/>
        <v>0</v>
      </c>
      <c r="AO1512" s="20">
        <f t="shared" si="402"/>
        <v>0</v>
      </c>
      <c r="AP1512" s="20">
        <f t="shared" si="403"/>
        <v>0</v>
      </c>
      <c r="AQ1512" s="20">
        <f t="shared" si="404"/>
        <v>0</v>
      </c>
      <c r="AR1512" s="32">
        <f t="shared" si="405"/>
        <v>0</v>
      </c>
      <c r="AS1512" s="32">
        <f t="shared" si="406"/>
        <v>0</v>
      </c>
      <c r="AT1512" s="32">
        <f t="shared" si="407"/>
        <v>9</v>
      </c>
      <c r="AU1512" s="28" t="str">
        <f t="shared" si="408"/>
        <v>库存为9</v>
      </c>
      <c r="AV1512" s="34" t="str">
        <f>IFERROR(时间!$B$4+AU1512,"上周无销量")</f>
        <v>上周无销量</v>
      </c>
    </row>
    <row r="1513" spans="1:48">
      <c r="A1513" s="18" t="s">
        <v>1558</v>
      </c>
      <c r="B1513" t="str">
        <f>VLOOKUP(A1513,'[1]sku-asin（子）'!$A:$B,2,0)</f>
        <v>B01MRGTK3G</v>
      </c>
      <c r="C1513" t="str">
        <f>VLOOKUP(A1513,'[1]子sku-父sku'!$A:$B,2,0)</f>
        <v>XZ-BS-ZQ7032</v>
      </c>
      <c r="D1513" s="28">
        <f>IFERROR(VLOOKUP(A1513,[2]库存报告使用数据处理!$A:$C,3,0),0)</f>
        <v>1</v>
      </c>
      <c r="E1513" s="28">
        <f>IFERROR(VLOOKUP(A1513,[2]库存报告使用数据处理!$A:$D,4,0),0)</f>
        <v>0</v>
      </c>
      <c r="F1513" s="28">
        <f>IFERROR(VLOOKUP(A1513,[2]库存报告使用数据处理!$A:$E,5,0),0)</f>
        <v>1</v>
      </c>
      <c r="G1513" s="28">
        <f>IFERROR(VLOOKUP(A1513,[2]库存报告使用数据处理!$A:$F,6,0),0)</f>
        <v>0</v>
      </c>
      <c r="H1513" s="29">
        <f>IFERROR(VLOOKUP(A1513,[2]库存报告使用数据处理!$A:$G,7,0),0)</f>
        <v>9.9</v>
      </c>
      <c r="I1513">
        <f>IFERROR(VLOOKUP(A1513,[5]数据处理!$A:$B,2,0),0)</f>
        <v>5</v>
      </c>
      <c r="J1513" s="30">
        <f>IFERROR(VLOOKUP(A1513,[5]数据处理!$A:$D,4,0),0)</f>
        <v>0</v>
      </c>
      <c r="K1513" s="30">
        <f>IFERROR(VLOOKUP(A1513,[5]数据处理!$A:$E,5,0),0)</f>
        <v>0</v>
      </c>
      <c r="L1513" s="30">
        <f>IFERROR(VLOOKUP(A1513,[5]数据处理!$A:$G,7,0),0)</f>
        <v>0</v>
      </c>
      <c r="M1513">
        <f t="shared" si="392"/>
        <v>5</v>
      </c>
      <c r="N1513">
        <f>IFERROR(VLOOKUP(A1513,[5]数据处理!$A:$C,3,0),0)</f>
        <v>0</v>
      </c>
      <c r="O1513">
        <f>IFERROR(VLOOKUP($A1513,[5]数据处理!$A:$N,14,0),0)</f>
        <v>6</v>
      </c>
      <c r="P1513" t="str">
        <f>IFERROR(VLOOKUP($A1513,[3]库存报告使用数据!$A$1:$B$65536,2,0),"")</f>
        <v/>
      </c>
      <c r="Q1513" t="str">
        <f>IFERROR(VLOOKUP($A1513,[3]库存报告使用数据!$A$1:$E$65536,5,0),"")</f>
        <v/>
      </c>
      <c r="R1513" t="str">
        <f>IFERROR(VLOOKUP($A1513,[3]库存报告使用数据!$A$1:$H$65536,8,0),"")</f>
        <v/>
      </c>
      <c r="S1513" t="str">
        <f>IFERROR(VLOOKUP($A1513,[3]库存报告使用数据!$A$1:$K$65536,11,0),"")</f>
        <v/>
      </c>
      <c r="T1513" t="str">
        <f>IFERROR(VLOOKUP($A1513,[3]库存报告使用数据!$A$1:$C$65536,3,0),"")</f>
        <v/>
      </c>
      <c r="U1513" t="str">
        <f>IFERROR(VLOOKUP($A1513,[3]库存报告使用数据!$A$1:$F$65536,6,0),"")</f>
        <v/>
      </c>
      <c r="V1513" t="str">
        <f>IFERROR(VLOOKUP($A1513,[3]库存报告使用数据!$A$1:$I$65536,9,0),"")</f>
        <v/>
      </c>
      <c r="W1513" t="str">
        <f>IFERROR(VLOOKUP($A1513,[3]库存报告使用数据!$A$1:$L$65536,12,0),"")</f>
        <v/>
      </c>
      <c r="X1513" s="20" t="str">
        <f t="shared" si="393"/>
        <v/>
      </c>
      <c r="Y1513" s="20" t="str">
        <f t="shared" si="394"/>
        <v/>
      </c>
      <c r="Z1513" s="20" t="str">
        <f t="shared" si="395"/>
        <v/>
      </c>
      <c r="AA1513" s="20" t="str">
        <f t="shared" si="396"/>
        <v/>
      </c>
      <c r="AB1513" t="str">
        <f>IFERROR(VLOOKUP($A1513,[3]库存报告使用数据!$A$1:$D$65536,4,0),"")</f>
        <v/>
      </c>
      <c r="AC1513" t="str">
        <f>IFERROR(VLOOKUP($A1513,[3]库存报告使用数据!$A$1:$G$65536,7,0),"")</f>
        <v/>
      </c>
      <c r="AD1513" t="str">
        <f>IFERROR(VLOOKUP($A1513,[3]库存报告使用数据!$A$1:$J$65536,10,0),"")</f>
        <v/>
      </c>
      <c r="AE1513" t="str">
        <f>IFERROR(VLOOKUP($A1513,[3]库存报告使用数据!$A$1:$M$65536,13,0),"")</f>
        <v/>
      </c>
      <c r="AF1513" s="20" t="str">
        <f t="shared" si="397"/>
        <v/>
      </c>
      <c r="AG1513" s="20" t="str">
        <f t="shared" si="398"/>
        <v/>
      </c>
      <c r="AH1513" s="20" t="str">
        <f t="shared" si="399"/>
        <v/>
      </c>
      <c r="AI1513" s="20" t="str">
        <f t="shared" si="400"/>
        <v/>
      </c>
      <c r="AJ1513">
        <f>IFERROR(VLOOKUP($B1513,[4]库存报告使用数据!$A$1:$B$65536,2,0),0)</f>
        <v>6</v>
      </c>
      <c r="AK1513">
        <f>IFERROR(VLOOKUP($B1513,[4]库存报告使用数据!$A$1:$C$65536,3,0),)</f>
        <v>11</v>
      </c>
      <c r="AL1513">
        <f>IFERROR(VLOOKUP($B1513,[4]库存报告使用数据!$A$1:$D$65536,4,0),)</f>
        <v>4</v>
      </c>
      <c r="AM1513">
        <f>IFERROR(VLOOKUP($B1513,[4]库存报告使用数据!$A$1:$E$65536,5,0),)</f>
        <v>8</v>
      </c>
      <c r="AN1513" s="20">
        <f t="shared" si="401"/>
        <v>0.166666666666667</v>
      </c>
      <c r="AO1513" s="20">
        <f t="shared" si="402"/>
        <v>0</v>
      </c>
      <c r="AP1513" s="20">
        <f t="shared" si="403"/>
        <v>0.25</v>
      </c>
      <c r="AQ1513" s="20">
        <f t="shared" si="404"/>
        <v>0</v>
      </c>
      <c r="AR1513" s="32">
        <f t="shared" si="405"/>
        <v>0.142857142857143</v>
      </c>
      <c r="AS1513" s="32">
        <f t="shared" si="406"/>
        <v>8.57142857142857</v>
      </c>
      <c r="AT1513" s="32">
        <f t="shared" si="407"/>
        <v>-3.57142857142857</v>
      </c>
      <c r="AU1513" s="28">
        <f t="shared" si="408"/>
        <v>35</v>
      </c>
      <c r="AV1513" s="34">
        <f>IFERROR(时间!$B$4+AU1513,"上周无销量")</f>
        <v>43318</v>
      </c>
    </row>
    <row r="1514" spans="1:48">
      <c r="A1514" s="18" t="s">
        <v>1559</v>
      </c>
      <c r="B1514" t="str">
        <f>VLOOKUP(A1514,'[1]sku-asin（子）'!$A:$B,2,0)</f>
        <v>B01MRGTJEZ</v>
      </c>
      <c r="C1514" t="str">
        <f>VLOOKUP(A1514,'[1]子sku-父sku'!$A:$B,2,0)</f>
        <v>XZ-BS-ZQ7032</v>
      </c>
      <c r="D1514" s="28">
        <f>IFERROR(VLOOKUP(A1514,[2]库存报告使用数据处理!$A:$C,3,0),0)</f>
        <v>1</v>
      </c>
      <c r="E1514" s="28">
        <f>IFERROR(VLOOKUP(A1514,[2]库存报告使用数据处理!$A:$D,4,0),0)</f>
        <v>0</v>
      </c>
      <c r="F1514" s="28">
        <f>IFERROR(VLOOKUP(A1514,[2]库存报告使用数据处理!$A:$E,5,0),0)</f>
        <v>2</v>
      </c>
      <c r="G1514" s="28">
        <f>IFERROR(VLOOKUP(A1514,[2]库存报告使用数据处理!$A:$F,6,0),0)</f>
        <v>1</v>
      </c>
      <c r="H1514" s="29">
        <f>IFERROR(VLOOKUP(A1514,[2]库存报告使用数据处理!$A:$G,7,0),0)</f>
        <v>7.9</v>
      </c>
      <c r="I1514">
        <f>IFERROR(VLOOKUP(A1514,[5]数据处理!$A:$B,2,0),0)</f>
        <v>0</v>
      </c>
      <c r="J1514" s="30">
        <f>IFERROR(VLOOKUP(A1514,[5]数据处理!$A:$D,4,0),0)</f>
        <v>0</v>
      </c>
      <c r="K1514" s="30">
        <f>IFERROR(VLOOKUP(A1514,[5]数据处理!$A:$E,5,0),0)</f>
        <v>0</v>
      </c>
      <c r="L1514" s="30">
        <f>IFERROR(VLOOKUP(A1514,[5]数据处理!$A:$G,7,0),0)</f>
        <v>0</v>
      </c>
      <c r="M1514">
        <f t="shared" si="392"/>
        <v>0</v>
      </c>
      <c r="N1514">
        <f>IFERROR(VLOOKUP(A1514,[5]数据处理!$A:$C,3,0),0)</f>
        <v>0</v>
      </c>
      <c r="O1514">
        <f>IFERROR(VLOOKUP($A1514,[5]数据处理!$A:$N,14,0),0)</f>
        <v>0</v>
      </c>
      <c r="P1514" t="str">
        <f>IFERROR(VLOOKUP($A1514,[3]库存报告使用数据!$A$1:$B$65536,2,0),"")</f>
        <v/>
      </c>
      <c r="Q1514" t="str">
        <f>IFERROR(VLOOKUP($A1514,[3]库存报告使用数据!$A$1:$E$65536,5,0),"")</f>
        <v/>
      </c>
      <c r="R1514" t="str">
        <f>IFERROR(VLOOKUP($A1514,[3]库存报告使用数据!$A$1:$H$65536,8,0),"")</f>
        <v/>
      </c>
      <c r="S1514" t="str">
        <f>IFERROR(VLOOKUP($A1514,[3]库存报告使用数据!$A$1:$K$65536,11,0),"")</f>
        <v/>
      </c>
      <c r="T1514" t="str">
        <f>IFERROR(VLOOKUP($A1514,[3]库存报告使用数据!$A$1:$C$65536,3,0),"")</f>
        <v/>
      </c>
      <c r="U1514" t="str">
        <f>IFERROR(VLOOKUP($A1514,[3]库存报告使用数据!$A$1:$F$65536,6,0),"")</f>
        <v/>
      </c>
      <c r="V1514" t="str">
        <f>IFERROR(VLOOKUP($A1514,[3]库存报告使用数据!$A$1:$I$65536,9,0),"")</f>
        <v/>
      </c>
      <c r="W1514" t="str">
        <f>IFERROR(VLOOKUP($A1514,[3]库存报告使用数据!$A$1:$L$65536,12,0),"")</f>
        <v/>
      </c>
      <c r="X1514" s="20" t="str">
        <f t="shared" si="393"/>
        <v/>
      </c>
      <c r="Y1514" s="20" t="str">
        <f t="shared" si="394"/>
        <v/>
      </c>
      <c r="Z1514" s="20" t="str">
        <f t="shared" si="395"/>
        <v/>
      </c>
      <c r="AA1514" s="20" t="str">
        <f t="shared" si="396"/>
        <v/>
      </c>
      <c r="AB1514" t="str">
        <f>IFERROR(VLOOKUP($A1514,[3]库存报告使用数据!$A$1:$D$65536,4,0),"")</f>
        <v/>
      </c>
      <c r="AC1514" t="str">
        <f>IFERROR(VLOOKUP($A1514,[3]库存报告使用数据!$A$1:$G$65536,7,0),"")</f>
        <v/>
      </c>
      <c r="AD1514" t="str">
        <f>IFERROR(VLOOKUP($A1514,[3]库存报告使用数据!$A$1:$J$65536,10,0),"")</f>
        <v/>
      </c>
      <c r="AE1514" t="str">
        <f>IFERROR(VLOOKUP($A1514,[3]库存报告使用数据!$A$1:$M$65536,13,0),"")</f>
        <v/>
      </c>
      <c r="AF1514" s="20" t="str">
        <f t="shared" si="397"/>
        <v/>
      </c>
      <c r="AG1514" s="20" t="str">
        <f t="shared" si="398"/>
        <v/>
      </c>
      <c r="AH1514" s="20" t="str">
        <f t="shared" si="399"/>
        <v/>
      </c>
      <c r="AI1514" s="20" t="str">
        <f t="shared" si="400"/>
        <v/>
      </c>
      <c r="AJ1514">
        <f>IFERROR(VLOOKUP($B1514,[4]库存报告使用数据!$A$1:$B$65536,2,0),0)</f>
        <v>0</v>
      </c>
      <c r="AK1514">
        <f>IFERROR(VLOOKUP($B1514,[4]库存报告使用数据!$A$1:$C$65536,3,0),)</f>
        <v>9</v>
      </c>
      <c r="AL1514">
        <f>IFERROR(VLOOKUP($B1514,[4]库存报告使用数据!$A$1:$D$65536,4,0),)</f>
        <v>4</v>
      </c>
      <c r="AM1514">
        <f>IFERROR(VLOOKUP($B1514,[4]库存报告使用数据!$A$1:$E$65536,5,0),)</f>
        <v>4</v>
      </c>
      <c r="AN1514" s="20" t="str">
        <f t="shared" si="401"/>
        <v/>
      </c>
      <c r="AO1514" s="20">
        <f t="shared" si="402"/>
        <v>0</v>
      </c>
      <c r="AP1514" s="20">
        <f t="shared" si="403"/>
        <v>0.5</v>
      </c>
      <c r="AQ1514" s="20">
        <f t="shared" si="404"/>
        <v>0.25</v>
      </c>
      <c r="AR1514" s="32">
        <f t="shared" si="405"/>
        <v>0.142857142857143</v>
      </c>
      <c r="AS1514" s="32">
        <f t="shared" si="406"/>
        <v>8.57142857142857</v>
      </c>
      <c r="AT1514" s="32">
        <f t="shared" si="407"/>
        <v>-8.57142857142857</v>
      </c>
      <c r="AU1514" s="28">
        <f t="shared" si="408"/>
        <v>0</v>
      </c>
      <c r="AV1514" s="34">
        <f>IFERROR(时间!$B$4+AU1514,"上周无销量")</f>
        <v>43283</v>
      </c>
    </row>
    <row r="1515" spans="1:48">
      <c r="A1515" s="18" t="s">
        <v>1560</v>
      </c>
      <c r="B1515" t="str">
        <f>VLOOKUP(A1515,'[1]sku-asin（子）'!$A:$B,2,0)</f>
        <v>B01MRGTJF3</v>
      </c>
      <c r="C1515" t="str">
        <f>VLOOKUP(A1515,'[1]子sku-父sku'!$A:$B,2,0)</f>
        <v>XZ-BS-ZQ7032</v>
      </c>
      <c r="D1515" s="28">
        <f>IFERROR(VLOOKUP(A1515,[2]库存报告使用数据处理!$A:$C,3,0),0)</f>
        <v>0</v>
      </c>
      <c r="E1515" s="28">
        <f>IFERROR(VLOOKUP(A1515,[2]库存报告使用数据处理!$A:$D,4,0),0)</f>
        <v>0</v>
      </c>
      <c r="F1515" s="28">
        <f>IFERROR(VLOOKUP(A1515,[2]库存报告使用数据处理!$A:$E,5,0),0)</f>
        <v>0</v>
      </c>
      <c r="G1515" s="28">
        <f>IFERROR(VLOOKUP(A1515,[2]库存报告使用数据处理!$A:$F,6,0),0)</f>
        <v>0</v>
      </c>
      <c r="H1515" s="29">
        <f>IFERROR(VLOOKUP(A1515,[2]库存报告使用数据处理!$A:$G,7,0),0)</f>
        <v>0</v>
      </c>
      <c r="I1515">
        <f>IFERROR(VLOOKUP(A1515,[5]数据处理!$A:$B,2,0),0)</f>
        <v>10</v>
      </c>
      <c r="J1515" s="30">
        <f>IFERROR(VLOOKUP(A1515,[5]数据处理!$A:$D,4,0),0)</f>
        <v>0</v>
      </c>
      <c r="K1515" s="30">
        <f>IFERROR(VLOOKUP(A1515,[5]数据处理!$A:$E,5,0),0)</f>
        <v>0</v>
      </c>
      <c r="L1515" s="30">
        <f>IFERROR(VLOOKUP(A1515,[5]数据处理!$A:$G,7,0),0)</f>
        <v>0</v>
      </c>
      <c r="M1515">
        <f t="shared" si="392"/>
        <v>10</v>
      </c>
      <c r="N1515">
        <f>IFERROR(VLOOKUP(A1515,[5]数据处理!$A:$C,3,0),0)</f>
        <v>0</v>
      </c>
      <c r="O1515">
        <f>IFERROR(VLOOKUP($A1515,[5]数据处理!$A:$N,14,0),0)</f>
        <v>10</v>
      </c>
      <c r="P1515" t="str">
        <f>IFERROR(VLOOKUP($A1515,[3]库存报告使用数据!$A$1:$B$65536,2,0),"")</f>
        <v/>
      </c>
      <c r="Q1515" t="str">
        <f>IFERROR(VLOOKUP($A1515,[3]库存报告使用数据!$A$1:$E$65536,5,0),"")</f>
        <v/>
      </c>
      <c r="R1515" t="str">
        <f>IFERROR(VLOOKUP($A1515,[3]库存报告使用数据!$A$1:$H$65536,8,0),"")</f>
        <v/>
      </c>
      <c r="S1515" t="str">
        <f>IFERROR(VLOOKUP($A1515,[3]库存报告使用数据!$A$1:$K$65536,11,0),"")</f>
        <v/>
      </c>
      <c r="T1515" t="str">
        <f>IFERROR(VLOOKUP($A1515,[3]库存报告使用数据!$A$1:$C$65536,3,0),"")</f>
        <v/>
      </c>
      <c r="U1515" t="str">
        <f>IFERROR(VLOOKUP($A1515,[3]库存报告使用数据!$A$1:$F$65536,6,0),"")</f>
        <v/>
      </c>
      <c r="V1515" t="str">
        <f>IFERROR(VLOOKUP($A1515,[3]库存报告使用数据!$A$1:$I$65536,9,0),"")</f>
        <v/>
      </c>
      <c r="W1515" t="str">
        <f>IFERROR(VLOOKUP($A1515,[3]库存报告使用数据!$A$1:$L$65536,12,0),"")</f>
        <v/>
      </c>
      <c r="X1515" s="20" t="str">
        <f t="shared" si="393"/>
        <v/>
      </c>
      <c r="Y1515" s="20" t="str">
        <f t="shared" si="394"/>
        <v/>
      </c>
      <c r="Z1515" s="20" t="str">
        <f t="shared" si="395"/>
        <v/>
      </c>
      <c r="AA1515" s="20" t="str">
        <f t="shared" si="396"/>
        <v/>
      </c>
      <c r="AB1515" t="str">
        <f>IFERROR(VLOOKUP($A1515,[3]库存报告使用数据!$A$1:$D$65536,4,0),"")</f>
        <v/>
      </c>
      <c r="AC1515" t="str">
        <f>IFERROR(VLOOKUP($A1515,[3]库存报告使用数据!$A$1:$G$65536,7,0),"")</f>
        <v/>
      </c>
      <c r="AD1515" t="str">
        <f>IFERROR(VLOOKUP($A1515,[3]库存报告使用数据!$A$1:$J$65536,10,0),"")</f>
        <v/>
      </c>
      <c r="AE1515" t="str">
        <f>IFERROR(VLOOKUP($A1515,[3]库存报告使用数据!$A$1:$M$65536,13,0),"")</f>
        <v/>
      </c>
      <c r="AF1515" s="20" t="str">
        <f t="shared" si="397"/>
        <v/>
      </c>
      <c r="AG1515" s="20" t="str">
        <f t="shared" si="398"/>
        <v/>
      </c>
      <c r="AH1515" s="20" t="str">
        <f t="shared" si="399"/>
        <v/>
      </c>
      <c r="AI1515" s="20" t="str">
        <f t="shared" si="400"/>
        <v/>
      </c>
      <c r="AJ1515">
        <f>IFERROR(VLOOKUP($B1515,[4]库存报告使用数据!$A$1:$B$65536,2,0),0)</f>
        <v>7</v>
      </c>
      <c r="AK1515">
        <f>IFERROR(VLOOKUP($B1515,[4]库存报告使用数据!$A$1:$C$65536,3,0),)</f>
        <v>1</v>
      </c>
      <c r="AL1515">
        <f>IFERROR(VLOOKUP($B1515,[4]库存报告使用数据!$A$1:$D$65536,4,0),)</f>
        <v>1</v>
      </c>
      <c r="AM1515">
        <f>IFERROR(VLOOKUP($B1515,[4]库存报告使用数据!$A$1:$E$65536,5,0),)</f>
        <v>5</v>
      </c>
      <c r="AN1515" s="20">
        <f t="shared" si="401"/>
        <v>0</v>
      </c>
      <c r="AO1515" s="20">
        <f t="shared" si="402"/>
        <v>0</v>
      </c>
      <c r="AP1515" s="20">
        <f t="shared" si="403"/>
        <v>0</v>
      </c>
      <c r="AQ1515" s="20">
        <f t="shared" si="404"/>
        <v>0</v>
      </c>
      <c r="AR1515" s="32">
        <f t="shared" si="405"/>
        <v>0</v>
      </c>
      <c r="AS1515" s="32">
        <f t="shared" si="406"/>
        <v>0</v>
      </c>
      <c r="AT1515" s="32">
        <f t="shared" si="407"/>
        <v>10</v>
      </c>
      <c r="AU1515" s="28" t="str">
        <f t="shared" si="408"/>
        <v>库存为10</v>
      </c>
      <c r="AV1515" s="34" t="str">
        <f>IFERROR(时间!$B$4+AU1515,"上周无销量")</f>
        <v>上周无销量</v>
      </c>
    </row>
    <row r="1516" spans="1:48">
      <c r="A1516" s="18" t="s">
        <v>1561</v>
      </c>
      <c r="B1516" t="str">
        <f>VLOOKUP(A1516,'[1]sku-asin（子）'!$A:$B,2,0)</f>
        <v>B01N77WSH0</v>
      </c>
      <c r="C1516" t="str">
        <f>VLOOKUP(A1516,'[1]子sku-父sku'!$A:$B,2,0)</f>
        <v>XZ-BS-ZQCB3056</v>
      </c>
      <c r="D1516" s="28">
        <f>IFERROR(VLOOKUP(A1516,[2]库存报告使用数据处理!$A:$C,3,0),0)</f>
        <v>0</v>
      </c>
      <c r="E1516" s="28">
        <f>IFERROR(VLOOKUP(A1516,[2]库存报告使用数据处理!$A:$D,4,0),0)</f>
        <v>0</v>
      </c>
      <c r="F1516" s="28">
        <f>IFERROR(VLOOKUP(A1516,[2]库存报告使用数据处理!$A:$E,5,0),0)</f>
        <v>0</v>
      </c>
      <c r="G1516" s="28">
        <f>IFERROR(VLOOKUP(A1516,[2]库存报告使用数据处理!$A:$F,6,0),0)</f>
        <v>0</v>
      </c>
      <c r="H1516" s="29">
        <f>IFERROR(VLOOKUP(A1516,[2]库存报告使用数据处理!$A:$G,7,0),0)</f>
        <v>0</v>
      </c>
      <c r="I1516">
        <f>IFERROR(VLOOKUP(A1516,[5]数据处理!$A:$B,2,0),0)</f>
        <v>4</v>
      </c>
      <c r="J1516" s="30">
        <f>IFERROR(VLOOKUP(A1516,[5]数据处理!$A:$D,4,0),0)</f>
        <v>0</v>
      </c>
      <c r="K1516" s="30">
        <f>IFERROR(VLOOKUP(A1516,[5]数据处理!$A:$E,5,0),0)</f>
        <v>0</v>
      </c>
      <c r="L1516" s="30">
        <f>IFERROR(VLOOKUP(A1516,[5]数据处理!$A:$G,7,0),0)</f>
        <v>0</v>
      </c>
      <c r="M1516">
        <f t="shared" si="392"/>
        <v>4</v>
      </c>
      <c r="N1516">
        <f>IFERROR(VLOOKUP(A1516,[5]数据处理!$A:$C,3,0),0)</f>
        <v>0</v>
      </c>
      <c r="O1516">
        <f>IFERROR(VLOOKUP($A1516,[5]数据处理!$A:$N,14,0),0)</f>
        <v>4</v>
      </c>
      <c r="P1516">
        <f>IFERROR(VLOOKUP($A1516,[3]库存报告使用数据!$A$1:$B$65536,2,0),"")</f>
        <v>1538</v>
      </c>
      <c r="Q1516">
        <f>IFERROR(VLOOKUP($A1516,[3]库存报告使用数据!$A$1:$E$65536,5,0),"")</f>
        <v>1357</v>
      </c>
      <c r="R1516">
        <f>IFERROR(VLOOKUP($A1516,[3]库存报告使用数据!$A$1:$H$65536,8,0),"")</f>
        <v>1505</v>
      </c>
      <c r="S1516">
        <f>IFERROR(VLOOKUP($A1516,[3]库存报告使用数据!$A$1:$K$65536,11,0),"")</f>
        <v>1102</v>
      </c>
      <c r="T1516">
        <f>IFERROR(VLOOKUP($A1516,[3]库存报告使用数据!$A$1:$C$65536,3,0),"")</f>
        <v>5</v>
      </c>
      <c r="U1516">
        <f>IFERROR(VLOOKUP($A1516,[3]库存报告使用数据!$A$1:$F$65536,6,0),"")</f>
        <v>5</v>
      </c>
      <c r="V1516">
        <f>IFERROR(VLOOKUP($A1516,[3]库存报告使用数据!$A$1:$I$65536,9,0),"")</f>
        <v>1</v>
      </c>
      <c r="W1516">
        <f>IFERROR(VLOOKUP($A1516,[3]库存报告使用数据!$A$1:$L$65536,12,0),"")</f>
        <v>5</v>
      </c>
      <c r="X1516" s="20">
        <f t="shared" si="393"/>
        <v>0.00325097529258778</v>
      </c>
      <c r="Y1516" s="20">
        <f t="shared" si="394"/>
        <v>0.00368459837877671</v>
      </c>
      <c r="Z1516" s="20">
        <f t="shared" si="395"/>
        <v>0.000664451827242525</v>
      </c>
      <c r="AA1516" s="20">
        <f t="shared" si="396"/>
        <v>0.00453720508166969</v>
      </c>
      <c r="AB1516">
        <f>IFERROR(VLOOKUP($A1516,[3]库存报告使用数据!$A$1:$D$65536,4,0),"")</f>
        <v>0.99</v>
      </c>
      <c r="AC1516">
        <f>IFERROR(VLOOKUP($A1516,[3]库存报告使用数据!$A$1:$G$65536,7,0),"")</f>
        <v>1.13</v>
      </c>
      <c r="AD1516">
        <f>IFERROR(VLOOKUP($A1516,[3]库存报告使用数据!$A$1:$J$65536,10,0),"")</f>
        <v>0.21</v>
      </c>
      <c r="AE1516">
        <f>IFERROR(VLOOKUP($A1516,[3]库存报告使用数据!$A$1:$M$65536,13,0),"")</f>
        <v>1.07</v>
      </c>
      <c r="AF1516" s="20" t="str">
        <f t="shared" si="397"/>
        <v>无销售广告费为0.99</v>
      </c>
      <c r="AG1516" s="20" t="str">
        <f t="shared" si="398"/>
        <v>无销售广告费为1.13</v>
      </c>
      <c r="AH1516" s="20" t="str">
        <f t="shared" si="399"/>
        <v>无销售广告费为0.21</v>
      </c>
      <c r="AI1516" s="20" t="str">
        <f t="shared" si="400"/>
        <v>无销售广告费为1.07</v>
      </c>
      <c r="AJ1516">
        <f>IFERROR(VLOOKUP($B1516,[4]库存报告使用数据!$A$1:$B$65536,2,0),0)</f>
        <v>2</v>
      </c>
      <c r="AK1516">
        <f>IFERROR(VLOOKUP($B1516,[4]库存报告使用数据!$A$1:$C$65536,3,0),)</f>
        <v>2</v>
      </c>
      <c r="AL1516">
        <f>IFERROR(VLOOKUP($B1516,[4]库存报告使用数据!$A$1:$D$65536,4,0),)</f>
        <v>0</v>
      </c>
      <c r="AM1516">
        <f>IFERROR(VLOOKUP($B1516,[4]库存报告使用数据!$A$1:$E$65536,5,0),)</f>
        <v>2</v>
      </c>
      <c r="AN1516" s="20">
        <f t="shared" si="401"/>
        <v>0</v>
      </c>
      <c r="AO1516" s="20">
        <f t="shared" si="402"/>
        <v>0</v>
      </c>
      <c r="AP1516" s="20" t="str">
        <f t="shared" si="403"/>
        <v/>
      </c>
      <c r="AQ1516" s="20">
        <f t="shared" si="404"/>
        <v>0</v>
      </c>
      <c r="AR1516" s="32">
        <f t="shared" si="405"/>
        <v>0</v>
      </c>
      <c r="AS1516" s="32">
        <f t="shared" si="406"/>
        <v>0</v>
      </c>
      <c r="AT1516" s="32">
        <f t="shared" si="407"/>
        <v>4</v>
      </c>
      <c r="AU1516" s="28" t="str">
        <f t="shared" si="408"/>
        <v>库存为4</v>
      </c>
      <c r="AV1516" s="34" t="str">
        <f>IFERROR(时间!$B$4+AU1516,"上周无销量")</f>
        <v>上周无销量</v>
      </c>
    </row>
    <row r="1517" spans="1:48">
      <c r="A1517" s="18" t="s">
        <v>1562</v>
      </c>
      <c r="B1517" t="str">
        <f>VLOOKUP(A1517,'[1]sku-asin（子）'!$A:$B,2,0)</f>
        <v>B01MYPF70O</v>
      </c>
      <c r="C1517" t="str">
        <f>VLOOKUP(A1517,'[1]子sku-父sku'!$A:$B,2,0)</f>
        <v>XZ-BS-ZQCB3056</v>
      </c>
      <c r="D1517" s="28">
        <f>IFERROR(VLOOKUP(A1517,[2]库存报告使用数据处理!$A:$C,3,0),0)</f>
        <v>0</v>
      </c>
      <c r="E1517" s="28">
        <f>IFERROR(VLOOKUP(A1517,[2]库存报告使用数据处理!$A:$D,4,0),0)</f>
        <v>0</v>
      </c>
      <c r="F1517" s="28">
        <f>IFERROR(VLOOKUP(A1517,[2]库存报告使用数据处理!$A:$E,5,0),0)</f>
        <v>0</v>
      </c>
      <c r="G1517" s="28">
        <f>IFERROR(VLOOKUP(A1517,[2]库存报告使用数据处理!$A:$F,6,0),0)</f>
        <v>0</v>
      </c>
      <c r="H1517" s="29">
        <f>IFERROR(VLOOKUP(A1517,[2]库存报告使用数据处理!$A:$G,7,0),0)</f>
        <v>0</v>
      </c>
      <c r="I1517">
        <f>IFERROR(VLOOKUP(A1517,[5]数据处理!$A:$B,2,0),0)</f>
        <v>9</v>
      </c>
      <c r="J1517" s="30">
        <f>IFERROR(VLOOKUP(A1517,[5]数据处理!$A:$D,4,0),0)</f>
        <v>0</v>
      </c>
      <c r="K1517" s="30">
        <f>IFERROR(VLOOKUP(A1517,[5]数据处理!$A:$E,5,0),0)</f>
        <v>0</v>
      </c>
      <c r="L1517" s="30">
        <f>IFERROR(VLOOKUP(A1517,[5]数据处理!$A:$G,7,0),0)</f>
        <v>0</v>
      </c>
      <c r="M1517">
        <f t="shared" si="392"/>
        <v>9</v>
      </c>
      <c r="N1517">
        <f>IFERROR(VLOOKUP(A1517,[5]数据处理!$A:$C,3,0),0)</f>
        <v>0</v>
      </c>
      <c r="O1517">
        <f>IFERROR(VLOOKUP($A1517,[5]数据处理!$A:$N,14,0),0)</f>
        <v>9</v>
      </c>
      <c r="P1517" t="str">
        <f>IFERROR(VLOOKUP($A1517,[3]库存报告使用数据!$A$1:$B$65536,2,0),"")</f>
        <v/>
      </c>
      <c r="Q1517" t="str">
        <f>IFERROR(VLOOKUP($A1517,[3]库存报告使用数据!$A$1:$E$65536,5,0),"")</f>
        <v/>
      </c>
      <c r="R1517" t="str">
        <f>IFERROR(VLOOKUP($A1517,[3]库存报告使用数据!$A$1:$H$65536,8,0),"")</f>
        <v/>
      </c>
      <c r="S1517" t="str">
        <f>IFERROR(VLOOKUP($A1517,[3]库存报告使用数据!$A$1:$K$65536,11,0),"")</f>
        <v/>
      </c>
      <c r="T1517" t="str">
        <f>IFERROR(VLOOKUP($A1517,[3]库存报告使用数据!$A$1:$C$65536,3,0),"")</f>
        <v/>
      </c>
      <c r="U1517" t="str">
        <f>IFERROR(VLOOKUP($A1517,[3]库存报告使用数据!$A$1:$F$65536,6,0),"")</f>
        <v/>
      </c>
      <c r="V1517" t="str">
        <f>IFERROR(VLOOKUP($A1517,[3]库存报告使用数据!$A$1:$I$65536,9,0),"")</f>
        <v/>
      </c>
      <c r="W1517" t="str">
        <f>IFERROR(VLOOKUP($A1517,[3]库存报告使用数据!$A$1:$L$65536,12,0),"")</f>
        <v/>
      </c>
      <c r="X1517" s="20" t="str">
        <f t="shared" si="393"/>
        <v/>
      </c>
      <c r="Y1517" s="20" t="str">
        <f t="shared" si="394"/>
        <v/>
      </c>
      <c r="Z1517" s="20" t="str">
        <f t="shared" si="395"/>
        <v/>
      </c>
      <c r="AA1517" s="20" t="str">
        <f t="shared" si="396"/>
        <v/>
      </c>
      <c r="AB1517" t="str">
        <f>IFERROR(VLOOKUP($A1517,[3]库存报告使用数据!$A$1:$D$65536,4,0),"")</f>
        <v/>
      </c>
      <c r="AC1517" t="str">
        <f>IFERROR(VLOOKUP($A1517,[3]库存报告使用数据!$A$1:$G$65536,7,0),"")</f>
        <v/>
      </c>
      <c r="AD1517" t="str">
        <f>IFERROR(VLOOKUP($A1517,[3]库存报告使用数据!$A$1:$J$65536,10,0),"")</f>
        <v/>
      </c>
      <c r="AE1517" t="str">
        <f>IFERROR(VLOOKUP($A1517,[3]库存报告使用数据!$A$1:$M$65536,13,0),"")</f>
        <v/>
      </c>
      <c r="AF1517" s="20" t="str">
        <f t="shared" si="397"/>
        <v/>
      </c>
      <c r="AG1517" s="20" t="str">
        <f t="shared" si="398"/>
        <v/>
      </c>
      <c r="AH1517" s="20" t="str">
        <f t="shared" si="399"/>
        <v/>
      </c>
      <c r="AI1517" s="20" t="str">
        <f t="shared" si="400"/>
        <v/>
      </c>
      <c r="AJ1517">
        <f>IFERROR(VLOOKUP($B1517,[4]库存报告使用数据!$A$1:$B$65536,2,0),0)</f>
        <v>0</v>
      </c>
      <c r="AK1517">
        <f>IFERROR(VLOOKUP($B1517,[4]库存报告使用数据!$A$1:$C$65536,3,0),)</f>
        <v>1</v>
      </c>
      <c r="AL1517">
        <f>IFERROR(VLOOKUP($B1517,[4]库存报告使用数据!$A$1:$D$65536,4,0),)</f>
        <v>0</v>
      </c>
      <c r="AM1517">
        <f>IFERROR(VLOOKUP($B1517,[4]库存报告使用数据!$A$1:$E$65536,5,0),)</f>
        <v>0</v>
      </c>
      <c r="AN1517" s="20" t="str">
        <f t="shared" si="401"/>
        <v/>
      </c>
      <c r="AO1517" s="20">
        <f t="shared" si="402"/>
        <v>0</v>
      </c>
      <c r="AP1517" s="20" t="str">
        <f t="shared" si="403"/>
        <v/>
      </c>
      <c r="AQ1517" s="20" t="str">
        <f t="shared" si="404"/>
        <v/>
      </c>
      <c r="AR1517" s="32">
        <f t="shared" si="405"/>
        <v>0</v>
      </c>
      <c r="AS1517" s="32">
        <f t="shared" si="406"/>
        <v>0</v>
      </c>
      <c r="AT1517" s="32">
        <f t="shared" si="407"/>
        <v>9</v>
      </c>
      <c r="AU1517" s="28" t="str">
        <f t="shared" si="408"/>
        <v>库存为9</v>
      </c>
      <c r="AV1517" s="34" t="str">
        <f>IFERROR(时间!$B$4+AU1517,"上周无销量")</f>
        <v>上周无销量</v>
      </c>
    </row>
    <row r="1518" spans="1:48">
      <c r="A1518" s="18" t="s">
        <v>1563</v>
      </c>
      <c r="B1518" t="str">
        <f>VLOOKUP(A1518,'[1]sku-asin（子）'!$A:$B,2,0)</f>
        <v>B01N2JHQGV</v>
      </c>
      <c r="C1518" t="str">
        <f>VLOOKUP(A1518,'[1]子sku-父sku'!$A:$B,2,0)</f>
        <v>XZ-BS-ZQCB3056</v>
      </c>
      <c r="D1518" s="28">
        <f>IFERROR(VLOOKUP(A1518,[2]库存报告使用数据处理!$A:$C,3,0),0)</f>
        <v>0</v>
      </c>
      <c r="E1518" s="28">
        <f>IFERROR(VLOOKUP(A1518,[2]库存报告使用数据处理!$A:$D,4,0),0)</f>
        <v>0</v>
      </c>
      <c r="F1518" s="28">
        <f>IFERROR(VLOOKUP(A1518,[2]库存报告使用数据处理!$A:$E,5,0),0)</f>
        <v>0</v>
      </c>
      <c r="G1518" s="28">
        <f>IFERROR(VLOOKUP(A1518,[2]库存报告使用数据处理!$A:$F,6,0),0)</f>
        <v>0</v>
      </c>
      <c r="H1518" s="29">
        <f>IFERROR(VLOOKUP(A1518,[2]库存报告使用数据处理!$A:$G,7,0),0)</f>
        <v>0</v>
      </c>
      <c r="I1518">
        <f>IFERROR(VLOOKUP(A1518,[5]数据处理!$A:$B,2,0),0)</f>
        <v>2</v>
      </c>
      <c r="J1518" s="30">
        <f>IFERROR(VLOOKUP(A1518,[5]数据处理!$A:$D,4,0),0)</f>
        <v>0</v>
      </c>
      <c r="K1518" s="30">
        <f>IFERROR(VLOOKUP(A1518,[5]数据处理!$A:$E,5,0),0)</f>
        <v>0</v>
      </c>
      <c r="L1518" s="30">
        <f>IFERROR(VLOOKUP(A1518,[5]数据处理!$A:$G,7,0),0)</f>
        <v>0</v>
      </c>
      <c r="M1518">
        <f t="shared" si="392"/>
        <v>2</v>
      </c>
      <c r="N1518">
        <f>IFERROR(VLOOKUP(A1518,[5]数据处理!$A:$C,3,0),0)</f>
        <v>0</v>
      </c>
      <c r="O1518">
        <f>IFERROR(VLOOKUP($A1518,[5]数据处理!$A:$N,14,0),0)</f>
        <v>2</v>
      </c>
      <c r="P1518" t="str">
        <f>IFERROR(VLOOKUP($A1518,[3]库存报告使用数据!$A$1:$B$65536,2,0),"")</f>
        <v/>
      </c>
      <c r="Q1518" t="str">
        <f>IFERROR(VLOOKUP($A1518,[3]库存报告使用数据!$A$1:$E$65536,5,0),"")</f>
        <v/>
      </c>
      <c r="R1518" t="str">
        <f>IFERROR(VLOOKUP($A1518,[3]库存报告使用数据!$A$1:$H$65536,8,0),"")</f>
        <v/>
      </c>
      <c r="S1518" t="str">
        <f>IFERROR(VLOOKUP($A1518,[3]库存报告使用数据!$A$1:$K$65536,11,0),"")</f>
        <v/>
      </c>
      <c r="T1518" t="str">
        <f>IFERROR(VLOOKUP($A1518,[3]库存报告使用数据!$A$1:$C$65536,3,0),"")</f>
        <v/>
      </c>
      <c r="U1518" t="str">
        <f>IFERROR(VLOOKUP($A1518,[3]库存报告使用数据!$A$1:$F$65536,6,0),"")</f>
        <v/>
      </c>
      <c r="V1518" t="str">
        <f>IFERROR(VLOOKUP($A1518,[3]库存报告使用数据!$A$1:$I$65536,9,0),"")</f>
        <v/>
      </c>
      <c r="W1518" t="str">
        <f>IFERROR(VLOOKUP($A1518,[3]库存报告使用数据!$A$1:$L$65536,12,0),"")</f>
        <v/>
      </c>
      <c r="X1518" s="20" t="str">
        <f t="shared" si="393"/>
        <v/>
      </c>
      <c r="Y1518" s="20" t="str">
        <f t="shared" si="394"/>
        <v/>
      </c>
      <c r="Z1518" s="20" t="str">
        <f t="shared" si="395"/>
        <v/>
      </c>
      <c r="AA1518" s="20" t="str">
        <f t="shared" si="396"/>
        <v/>
      </c>
      <c r="AB1518" t="str">
        <f>IFERROR(VLOOKUP($A1518,[3]库存报告使用数据!$A$1:$D$65536,4,0),"")</f>
        <v/>
      </c>
      <c r="AC1518" t="str">
        <f>IFERROR(VLOOKUP($A1518,[3]库存报告使用数据!$A$1:$G$65536,7,0),"")</f>
        <v/>
      </c>
      <c r="AD1518" t="str">
        <f>IFERROR(VLOOKUP($A1518,[3]库存报告使用数据!$A$1:$J$65536,10,0),"")</f>
        <v/>
      </c>
      <c r="AE1518" t="str">
        <f>IFERROR(VLOOKUP($A1518,[3]库存报告使用数据!$A$1:$M$65536,13,0),"")</f>
        <v/>
      </c>
      <c r="AF1518" s="20" t="str">
        <f t="shared" si="397"/>
        <v/>
      </c>
      <c r="AG1518" s="20" t="str">
        <f t="shared" si="398"/>
        <v/>
      </c>
      <c r="AH1518" s="20" t="str">
        <f t="shared" si="399"/>
        <v/>
      </c>
      <c r="AI1518" s="20" t="str">
        <f t="shared" si="400"/>
        <v/>
      </c>
      <c r="AJ1518">
        <f>IFERROR(VLOOKUP($B1518,[4]库存报告使用数据!$A$1:$B$65536,2,0),0)</f>
        <v>0</v>
      </c>
      <c r="AK1518">
        <f>IFERROR(VLOOKUP($B1518,[4]库存报告使用数据!$A$1:$C$65536,3,0),)</f>
        <v>0</v>
      </c>
      <c r="AL1518">
        <f>IFERROR(VLOOKUP($B1518,[4]库存报告使用数据!$A$1:$D$65536,4,0),)</f>
        <v>0</v>
      </c>
      <c r="AM1518">
        <f>IFERROR(VLOOKUP($B1518,[4]库存报告使用数据!$A$1:$E$65536,5,0),)</f>
        <v>0</v>
      </c>
      <c r="AN1518" s="20" t="str">
        <f t="shared" si="401"/>
        <v/>
      </c>
      <c r="AO1518" s="20" t="str">
        <f t="shared" si="402"/>
        <v/>
      </c>
      <c r="AP1518" s="20" t="str">
        <f t="shared" si="403"/>
        <v/>
      </c>
      <c r="AQ1518" s="20" t="str">
        <f t="shared" si="404"/>
        <v/>
      </c>
      <c r="AR1518" s="32">
        <f t="shared" si="405"/>
        <v>0</v>
      </c>
      <c r="AS1518" s="32">
        <f t="shared" si="406"/>
        <v>0</v>
      </c>
      <c r="AT1518" s="32">
        <f t="shared" si="407"/>
        <v>2</v>
      </c>
      <c r="AU1518" s="28" t="str">
        <f t="shared" si="408"/>
        <v>库存为2</v>
      </c>
      <c r="AV1518" s="34" t="str">
        <f>IFERROR(时间!$B$4+AU1518,"上周无销量")</f>
        <v>上周无销量</v>
      </c>
    </row>
    <row r="1519" spans="1:48">
      <c r="A1519" s="18" t="s">
        <v>1564</v>
      </c>
      <c r="B1519" t="str">
        <f>VLOOKUP(A1519,'[1]sku-asin（子）'!$A:$B,2,0)</f>
        <v>B01MRN2YFV</v>
      </c>
      <c r="C1519" t="str">
        <f>VLOOKUP(A1519,'[1]子sku-父sku'!$A:$B,2,0)</f>
        <v>XZ-BS-ZQCB3056</v>
      </c>
      <c r="D1519" s="28">
        <f>IFERROR(VLOOKUP(A1519,[2]库存报告使用数据处理!$A:$C,3,0),0)</f>
        <v>0</v>
      </c>
      <c r="E1519" s="28">
        <f>IFERROR(VLOOKUP(A1519,[2]库存报告使用数据处理!$A:$D,4,0),0)</f>
        <v>0</v>
      </c>
      <c r="F1519" s="28">
        <f>IFERROR(VLOOKUP(A1519,[2]库存报告使用数据处理!$A:$E,5,0),0)</f>
        <v>0</v>
      </c>
      <c r="G1519" s="28">
        <f>IFERROR(VLOOKUP(A1519,[2]库存报告使用数据处理!$A:$F,6,0),0)</f>
        <v>0</v>
      </c>
      <c r="H1519" s="29">
        <f>IFERROR(VLOOKUP(A1519,[2]库存报告使用数据处理!$A:$G,7,0),0)</f>
        <v>0</v>
      </c>
      <c r="I1519">
        <f>IFERROR(VLOOKUP(A1519,[5]数据处理!$A:$B,2,0),0)</f>
        <v>5</v>
      </c>
      <c r="J1519" s="30">
        <f>IFERROR(VLOOKUP(A1519,[5]数据处理!$A:$D,4,0),0)</f>
        <v>0</v>
      </c>
      <c r="K1519" s="30">
        <f>IFERROR(VLOOKUP(A1519,[5]数据处理!$A:$E,5,0),0)</f>
        <v>0</v>
      </c>
      <c r="L1519" s="30">
        <f>IFERROR(VLOOKUP(A1519,[5]数据处理!$A:$G,7,0),0)</f>
        <v>0</v>
      </c>
      <c r="M1519">
        <f t="shared" si="392"/>
        <v>5</v>
      </c>
      <c r="N1519">
        <f>IFERROR(VLOOKUP(A1519,[5]数据处理!$A:$C,3,0),0)</f>
        <v>0</v>
      </c>
      <c r="O1519">
        <f>IFERROR(VLOOKUP($A1519,[5]数据处理!$A:$N,14,0),0)</f>
        <v>5</v>
      </c>
      <c r="P1519" t="str">
        <f>IFERROR(VLOOKUP($A1519,[3]库存报告使用数据!$A$1:$B$65536,2,0),"")</f>
        <v/>
      </c>
      <c r="Q1519" t="str">
        <f>IFERROR(VLOOKUP($A1519,[3]库存报告使用数据!$A$1:$E$65536,5,0),"")</f>
        <v/>
      </c>
      <c r="R1519" t="str">
        <f>IFERROR(VLOOKUP($A1519,[3]库存报告使用数据!$A$1:$H$65536,8,0),"")</f>
        <v/>
      </c>
      <c r="S1519" t="str">
        <f>IFERROR(VLOOKUP($A1519,[3]库存报告使用数据!$A$1:$K$65536,11,0),"")</f>
        <v/>
      </c>
      <c r="T1519" t="str">
        <f>IFERROR(VLOOKUP($A1519,[3]库存报告使用数据!$A$1:$C$65536,3,0),"")</f>
        <v/>
      </c>
      <c r="U1519" t="str">
        <f>IFERROR(VLOOKUP($A1519,[3]库存报告使用数据!$A$1:$F$65536,6,0),"")</f>
        <v/>
      </c>
      <c r="V1519" t="str">
        <f>IFERROR(VLOOKUP($A1519,[3]库存报告使用数据!$A$1:$I$65536,9,0),"")</f>
        <v/>
      </c>
      <c r="W1519" t="str">
        <f>IFERROR(VLOOKUP($A1519,[3]库存报告使用数据!$A$1:$L$65536,12,0),"")</f>
        <v/>
      </c>
      <c r="X1519" s="20" t="str">
        <f t="shared" si="393"/>
        <v/>
      </c>
      <c r="Y1519" s="20" t="str">
        <f t="shared" si="394"/>
        <v/>
      </c>
      <c r="Z1519" s="20" t="str">
        <f t="shared" si="395"/>
        <v/>
      </c>
      <c r="AA1519" s="20" t="str">
        <f t="shared" si="396"/>
        <v/>
      </c>
      <c r="AB1519" t="str">
        <f>IFERROR(VLOOKUP($A1519,[3]库存报告使用数据!$A$1:$D$65536,4,0),"")</f>
        <v/>
      </c>
      <c r="AC1519" t="str">
        <f>IFERROR(VLOOKUP($A1519,[3]库存报告使用数据!$A$1:$G$65536,7,0),"")</f>
        <v/>
      </c>
      <c r="AD1519" t="str">
        <f>IFERROR(VLOOKUP($A1519,[3]库存报告使用数据!$A$1:$J$65536,10,0),"")</f>
        <v/>
      </c>
      <c r="AE1519" t="str">
        <f>IFERROR(VLOOKUP($A1519,[3]库存报告使用数据!$A$1:$M$65536,13,0),"")</f>
        <v/>
      </c>
      <c r="AF1519" s="20" t="str">
        <f t="shared" si="397"/>
        <v/>
      </c>
      <c r="AG1519" s="20" t="str">
        <f t="shared" si="398"/>
        <v/>
      </c>
      <c r="AH1519" s="20" t="str">
        <f t="shared" si="399"/>
        <v/>
      </c>
      <c r="AI1519" s="20" t="str">
        <f t="shared" si="400"/>
        <v/>
      </c>
      <c r="AJ1519">
        <f>IFERROR(VLOOKUP($B1519,[4]库存报告使用数据!$A$1:$B$65536,2,0),0)</f>
        <v>0</v>
      </c>
      <c r="AK1519">
        <f>IFERROR(VLOOKUP($B1519,[4]库存报告使用数据!$A$1:$C$65536,3,0),)</f>
        <v>2</v>
      </c>
      <c r="AL1519">
        <f>IFERROR(VLOOKUP($B1519,[4]库存报告使用数据!$A$1:$D$65536,4,0),)</f>
        <v>0</v>
      </c>
      <c r="AM1519">
        <f>IFERROR(VLOOKUP($B1519,[4]库存报告使用数据!$A$1:$E$65536,5,0),)</f>
        <v>0</v>
      </c>
      <c r="AN1519" s="20" t="str">
        <f t="shared" si="401"/>
        <v/>
      </c>
      <c r="AO1519" s="20">
        <f t="shared" si="402"/>
        <v>0</v>
      </c>
      <c r="AP1519" s="20" t="str">
        <f t="shared" si="403"/>
        <v/>
      </c>
      <c r="AQ1519" s="20" t="str">
        <f t="shared" si="404"/>
        <v/>
      </c>
      <c r="AR1519" s="32">
        <f t="shared" si="405"/>
        <v>0</v>
      </c>
      <c r="AS1519" s="32">
        <f t="shared" si="406"/>
        <v>0</v>
      </c>
      <c r="AT1519" s="32">
        <f t="shared" si="407"/>
        <v>5</v>
      </c>
      <c r="AU1519" s="28" t="str">
        <f t="shared" si="408"/>
        <v>库存为5</v>
      </c>
      <c r="AV1519" s="34" t="str">
        <f>IFERROR(时间!$B$4+AU1519,"上周无销量")</f>
        <v>上周无销量</v>
      </c>
    </row>
    <row r="1520" spans="1:48">
      <c r="A1520" s="18" t="s">
        <v>1565</v>
      </c>
      <c r="B1520" t="str">
        <f>VLOOKUP(A1520,'[1]sku-asin（子）'!$A:$B,2,0)</f>
        <v>B01MQLQYKR</v>
      </c>
      <c r="C1520" t="str">
        <f>VLOOKUP(A1520,'[1]子sku-父sku'!$A:$B,2,0)</f>
        <v>XZ-BS-ZQCB3056</v>
      </c>
      <c r="D1520" s="28">
        <f>IFERROR(VLOOKUP(A1520,[2]库存报告使用数据处理!$A:$C,3,0),0)</f>
        <v>0</v>
      </c>
      <c r="E1520" s="28">
        <f>IFERROR(VLOOKUP(A1520,[2]库存报告使用数据处理!$A:$D,4,0),0)</f>
        <v>0</v>
      </c>
      <c r="F1520" s="28">
        <f>IFERROR(VLOOKUP(A1520,[2]库存报告使用数据处理!$A:$E,5,0),0)</f>
        <v>0</v>
      </c>
      <c r="G1520" s="28">
        <f>IFERROR(VLOOKUP(A1520,[2]库存报告使用数据处理!$A:$F,6,0),0)</f>
        <v>0</v>
      </c>
      <c r="H1520" s="29">
        <f>IFERROR(VLOOKUP(A1520,[2]库存报告使用数据处理!$A:$G,7,0),0)</f>
        <v>0</v>
      </c>
      <c r="I1520">
        <f>IFERROR(VLOOKUP(A1520,[5]数据处理!$A:$B,2,0),0)</f>
        <v>1</v>
      </c>
      <c r="J1520" s="30">
        <f>IFERROR(VLOOKUP(A1520,[5]数据处理!$A:$D,4,0),0)</f>
        <v>0</v>
      </c>
      <c r="K1520" s="30">
        <f>IFERROR(VLOOKUP(A1520,[5]数据处理!$A:$E,5,0),0)</f>
        <v>0</v>
      </c>
      <c r="L1520" s="30">
        <f>IFERROR(VLOOKUP(A1520,[5]数据处理!$A:$G,7,0),0)</f>
        <v>0</v>
      </c>
      <c r="M1520">
        <f t="shared" si="392"/>
        <v>1</v>
      </c>
      <c r="N1520">
        <f>IFERROR(VLOOKUP(A1520,[5]数据处理!$A:$C,3,0),0)</f>
        <v>0</v>
      </c>
      <c r="O1520">
        <f>IFERROR(VLOOKUP($A1520,[5]数据处理!$A:$N,14,0),0)</f>
        <v>1</v>
      </c>
      <c r="P1520" t="str">
        <f>IFERROR(VLOOKUP($A1520,[3]库存报告使用数据!$A$1:$B$65536,2,0),"")</f>
        <v/>
      </c>
      <c r="Q1520" t="str">
        <f>IFERROR(VLOOKUP($A1520,[3]库存报告使用数据!$A$1:$E$65536,5,0),"")</f>
        <v/>
      </c>
      <c r="R1520" t="str">
        <f>IFERROR(VLOOKUP($A1520,[3]库存报告使用数据!$A$1:$H$65536,8,0),"")</f>
        <v/>
      </c>
      <c r="S1520" t="str">
        <f>IFERROR(VLOOKUP($A1520,[3]库存报告使用数据!$A$1:$K$65536,11,0),"")</f>
        <v/>
      </c>
      <c r="T1520" t="str">
        <f>IFERROR(VLOOKUP($A1520,[3]库存报告使用数据!$A$1:$C$65536,3,0),"")</f>
        <v/>
      </c>
      <c r="U1520" t="str">
        <f>IFERROR(VLOOKUP($A1520,[3]库存报告使用数据!$A$1:$F$65536,6,0),"")</f>
        <v/>
      </c>
      <c r="V1520" t="str">
        <f>IFERROR(VLOOKUP($A1520,[3]库存报告使用数据!$A$1:$I$65536,9,0),"")</f>
        <v/>
      </c>
      <c r="W1520" t="str">
        <f>IFERROR(VLOOKUP($A1520,[3]库存报告使用数据!$A$1:$L$65536,12,0),"")</f>
        <v/>
      </c>
      <c r="X1520" s="20" t="str">
        <f t="shared" si="393"/>
        <v/>
      </c>
      <c r="Y1520" s="20" t="str">
        <f t="shared" si="394"/>
        <v/>
      </c>
      <c r="Z1520" s="20" t="str">
        <f t="shared" si="395"/>
        <v/>
      </c>
      <c r="AA1520" s="20" t="str">
        <f t="shared" si="396"/>
        <v/>
      </c>
      <c r="AB1520" t="str">
        <f>IFERROR(VLOOKUP($A1520,[3]库存报告使用数据!$A$1:$D$65536,4,0),"")</f>
        <v/>
      </c>
      <c r="AC1520" t="str">
        <f>IFERROR(VLOOKUP($A1520,[3]库存报告使用数据!$A$1:$G$65536,7,0),"")</f>
        <v/>
      </c>
      <c r="AD1520" t="str">
        <f>IFERROR(VLOOKUP($A1520,[3]库存报告使用数据!$A$1:$J$65536,10,0),"")</f>
        <v/>
      </c>
      <c r="AE1520" t="str">
        <f>IFERROR(VLOOKUP($A1520,[3]库存报告使用数据!$A$1:$M$65536,13,0),"")</f>
        <v/>
      </c>
      <c r="AF1520" s="20" t="str">
        <f t="shared" si="397"/>
        <v/>
      </c>
      <c r="AG1520" s="20" t="str">
        <f t="shared" si="398"/>
        <v/>
      </c>
      <c r="AH1520" s="20" t="str">
        <f t="shared" si="399"/>
        <v/>
      </c>
      <c r="AI1520" s="20" t="str">
        <f t="shared" si="400"/>
        <v/>
      </c>
      <c r="AJ1520">
        <f>IFERROR(VLOOKUP($B1520,[4]库存报告使用数据!$A$1:$B$65536,2,0),0)</f>
        <v>0</v>
      </c>
      <c r="AK1520">
        <f>IFERROR(VLOOKUP($B1520,[4]库存报告使用数据!$A$1:$C$65536,3,0),)</f>
        <v>0</v>
      </c>
      <c r="AL1520">
        <f>IFERROR(VLOOKUP($B1520,[4]库存报告使用数据!$A$1:$D$65536,4,0),)</f>
        <v>0</v>
      </c>
      <c r="AM1520">
        <f>IFERROR(VLOOKUP($B1520,[4]库存报告使用数据!$A$1:$E$65536,5,0),)</f>
        <v>0</v>
      </c>
      <c r="AN1520" s="20" t="str">
        <f t="shared" si="401"/>
        <v/>
      </c>
      <c r="AO1520" s="20" t="str">
        <f t="shared" si="402"/>
        <v/>
      </c>
      <c r="AP1520" s="20" t="str">
        <f t="shared" si="403"/>
        <v/>
      </c>
      <c r="AQ1520" s="20" t="str">
        <f t="shared" si="404"/>
        <v/>
      </c>
      <c r="AR1520" s="32">
        <f t="shared" si="405"/>
        <v>0</v>
      </c>
      <c r="AS1520" s="32">
        <f t="shared" si="406"/>
        <v>0</v>
      </c>
      <c r="AT1520" s="32">
        <f t="shared" si="407"/>
        <v>1</v>
      </c>
      <c r="AU1520" s="28" t="str">
        <f t="shared" si="408"/>
        <v>库存为1</v>
      </c>
      <c r="AV1520" s="34" t="str">
        <f>IFERROR(时间!$B$4+AU1520,"上周无销量")</f>
        <v>上周无销量</v>
      </c>
    </row>
    <row r="1521" spans="1:48">
      <c r="A1521" s="18" t="s">
        <v>1566</v>
      </c>
      <c r="B1521" t="str">
        <f>VLOOKUP(A1521,'[1]sku-asin（子）'!$A:$B,2,0)</f>
        <v>B01N0GIJRR</v>
      </c>
      <c r="C1521" t="str">
        <f>VLOOKUP(A1521,'[1]子sku-父sku'!$A:$B,2,0)</f>
        <v>XZ-BS-ZQCB3056</v>
      </c>
      <c r="D1521" s="28">
        <f>IFERROR(VLOOKUP(A1521,[2]库存报告使用数据处理!$A:$C,3,0),0)</f>
        <v>0</v>
      </c>
      <c r="E1521" s="28">
        <f>IFERROR(VLOOKUP(A1521,[2]库存报告使用数据处理!$A:$D,4,0),0)</f>
        <v>0</v>
      </c>
      <c r="F1521" s="28">
        <f>IFERROR(VLOOKUP(A1521,[2]库存报告使用数据处理!$A:$E,5,0),0)</f>
        <v>0</v>
      </c>
      <c r="G1521" s="28">
        <f>IFERROR(VLOOKUP(A1521,[2]库存报告使用数据处理!$A:$F,6,0),0)</f>
        <v>0</v>
      </c>
      <c r="H1521" s="29">
        <f>IFERROR(VLOOKUP(A1521,[2]库存报告使用数据处理!$A:$G,7,0),0)</f>
        <v>0</v>
      </c>
      <c r="I1521">
        <f>IFERROR(VLOOKUP(A1521,[5]数据处理!$A:$B,2,0),0)</f>
        <v>2</v>
      </c>
      <c r="J1521" s="30">
        <f>IFERROR(VLOOKUP(A1521,[5]数据处理!$A:$D,4,0),0)</f>
        <v>0</v>
      </c>
      <c r="K1521" s="30">
        <f>IFERROR(VLOOKUP(A1521,[5]数据处理!$A:$E,5,0),0)</f>
        <v>0</v>
      </c>
      <c r="L1521" s="30">
        <f>IFERROR(VLOOKUP(A1521,[5]数据处理!$A:$G,7,0),0)</f>
        <v>0</v>
      </c>
      <c r="M1521">
        <f t="shared" si="392"/>
        <v>2</v>
      </c>
      <c r="N1521">
        <f>IFERROR(VLOOKUP(A1521,[5]数据处理!$A:$C,3,0),0)</f>
        <v>0</v>
      </c>
      <c r="O1521">
        <f>IFERROR(VLOOKUP($A1521,[5]数据处理!$A:$N,14,0),0)</f>
        <v>2</v>
      </c>
      <c r="P1521">
        <f>IFERROR(VLOOKUP($A1521,[3]库存报告使用数据!$A$1:$B$65536,2,0),"")</f>
        <v>1565</v>
      </c>
      <c r="Q1521">
        <f>IFERROR(VLOOKUP($A1521,[3]库存报告使用数据!$A$1:$E$65536,5,0),"")</f>
        <v>810</v>
      </c>
      <c r="R1521">
        <f>IFERROR(VLOOKUP($A1521,[3]库存报告使用数据!$A$1:$H$65536,8,0),"")</f>
        <v>1453</v>
      </c>
      <c r="S1521">
        <f>IFERROR(VLOOKUP($A1521,[3]库存报告使用数据!$A$1:$K$65536,11,0),"")</f>
        <v>1195</v>
      </c>
      <c r="T1521">
        <f>IFERROR(VLOOKUP($A1521,[3]库存报告使用数据!$A$1:$C$65536,3,0),"")</f>
        <v>4</v>
      </c>
      <c r="U1521">
        <f>IFERROR(VLOOKUP($A1521,[3]库存报告使用数据!$A$1:$F$65536,6,0),"")</f>
        <v>1</v>
      </c>
      <c r="V1521">
        <f>IFERROR(VLOOKUP($A1521,[3]库存报告使用数据!$A$1:$I$65536,9,0),"")</f>
        <v>2</v>
      </c>
      <c r="W1521">
        <f>IFERROR(VLOOKUP($A1521,[3]库存报告使用数据!$A$1:$L$65536,12,0),"")</f>
        <v>2</v>
      </c>
      <c r="X1521" s="20">
        <f t="shared" si="393"/>
        <v>0.00255591054313099</v>
      </c>
      <c r="Y1521" s="20">
        <f t="shared" si="394"/>
        <v>0.00123456790123457</v>
      </c>
      <c r="Z1521" s="20">
        <f t="shared" si="395"/>
        <v>0.00137646249139711</v>
      </c>
      <c r="AA1521" s="20">
        <f t="shared" si="396"/>
        <v>0.00167364016736402</v>
      </c>
      <c r="AB1521">
        <f>IFERROR(VLOOKUP($A1521,[3]库存报告使用数据!$A$1:$D$65536,4,0),"")</f>
        <v>1.02</v>
      </c>
      <c r="AC1521">
        <f>IFERROR(VLOOKUP($A1521,[3]库存报告使用数据!$A$1:$G$65536,7,0),"")</f>
        <v>0.27</v>
      </c>
      <c r="AD1521">
        <f>IFERROR(VLOOKUP($A1521,[3]库存报告使用数据!$A$1:$J$65536,10,0),"")</f>
        <v>0.64</v>
      </c>
      <c r="AE1521">
        <f>IFERROR(VLOOKUP($A1521,[3]库存报告使用数据!$A$1:$M$65536,13,0),"")</f>
        <v>0.56</v>
      </c>
      <c r="AF1521" s="20" t="str">
        <f t="shared" si="397"/>
        <v>无销售广告费为1.02</v>
      </c>
      <c r="AG1521" s="20" t="str">
        <f t="shared" si="398"/>
        <v>无销售广告费为0.27</v>
      </c>
      <c r="AH1521" s="20" t="str">
        <f t="shared" si="399"/>
        <v>无销售广告费为0.64</v>
      </c>
      <c r="AI1521" s="20" t="str">
        <f t="shared" si="400"/>
        <v>无销售广告费为0.56</v>
      </c>
      <c r="AJ1521">
        <f>IFERROR(VLOOKUP($B1521,[4]库存报告使用数据!$A$1:$B$65536,2,0),0)</f>
        <v>2</v>
      </c>
      <c r="AK1521">
        <f>IFERROR(VLOOKUP($B1521,[4]库存报告使用数据!$A$1:$C$65536,3,0),)</f>
        <v>1</v>
      </c>
      <c r="AL1521">
        <f>IFERROR(VLOOKUP($B1521,[4]库存报告使用数据!$A$1:$D$65536,4,0),)</f>
        <v>0</v>
      </c>
      <c r="AM1521">
        <f>IFERROR(VLOOKUP($B1521,[4]库存报告使用数据!$A$1:$E$65536,5,0),)</f>
        <v>0</v>
      </c>
      <c r="AN1521" s="20">
        <f t="shared" si="401"/>
        <v>0</v>
      </c>
      <c r="AO1521" s="20">
        <f t="shared" si="402"/>
        <v>0</v>
      </c>
      <c r="AP1521" s="20" t="str">
        <f t="shared" si="403"/>
        <v/>
      </c>
      <c r="AQ1521" s="20" t="str">
        <f t="shared" si="404"/>
        <v/>
      </c>
      <c r="AR1521" s="32">
        <f t="shared" si="405"/>
        <v>0</v>
      </c>
      <c r="AS1521" s="32">
        <f t="shared" si="406"/>
        <v>0</v>
      </c>
      <c r="AT1521" s="32">
        <f t="shared" si="407"/>
        <v>2</v>
      </c>
      <c r="AU1521" s="28" t="str">
        <f t="shared" si="408"/>
        <v>库存为2</v>
      </c>
      <c r="AV1521" s="34" t="str">
        <f>IFERROR(时间!$B$4+AU1521,"上周无销量")</f>
        <v>上周无销量</v>
      </c>
    </row>
    <row r="1522" spans="1:48">
      <c r="A1522" s="18" t="s">
        <v>1567</v>
      </c>
      <c r="B1522" t="str">
        <f>VLOOKUP(A1522,'[1]sku-asin（子）'!$A:$B,2,0)</f>
        <v>B075DD2ZZY</v>
      </c>
      <c r="C1522" t="str">
        <f>VLOOKUP(A1522,'[1]子sku-父sku'!$A:$B,2,0)</f>
        <v>XZ-WH1509</v>
      </c>
      <c r="D1522" s="28">
        <f>IFERROR(VLOOKUP(A1522,[2]库存报告使用数据处理!$A:$C,3,0),0)</f>
        <v>0</v>
      </c>
      <c r="E1522" s="28">
        <f>IFERROR(VLOOKUP(A1522,[2]库存报告使用数据处理!$A:$D,4,0),0)</f>
        <v>0</v>
      </c>
      <c r="F1522" s="28">
        <f>IFERROR(VLOOKUP(A1522,[2]库存报告使用数据处理!$A:$E,5,0),0)</f>
        <v>0</v>
      </c>
      <c r="G1522" s="28">
        <f>IFERROR(VLOOKUP(A1522,[2]库存报告使用数据处理!$A:$F,6,0),0)</f>
        <v>0</v>
      </c>
      <c r="H1522" s="29">
        <f>IFERROR(VLOOKUP(A1522,[2]库存报告使用数据处理!$A:$G,7,0),0)</f>
        <v>0</v>
      </c>
      <c r="I1522">
        <f>IFERROR(VLOOKUP(A1522,[5]数据处理!$A:$B,2,0),0)</f>
        <v>6</v>
      </c>
      <c r="J1522" s="30">
        <f>IFERROR(VLOOKUP(A1522,[5]数据处理!$A:$D,4,0),0)</f>
        <v>0</v>
      </c>
      <c r="K1522" s="30">
        <f>IFERROR(VLOOKUP(A1522,[5]数据处理!$A:$E,5,0),0)</f>
        <v>0</v>
      </c>
      <c r="L1522" s="30">
        <f>IFERROR(VLOOKUP(A1522,[5]数据处理!$A:$G,7,0),0)</f>
        <v>0</v>
      </c>
      <c r="M1522">
        <f t="shared" si="392"/>
        <v>6</v>
      </c>
      <c r="N1522">
        <f>IFERROR(VLOOKUP(A1522,[5]数据处理!$A:$C,3,0),0)</f>
        <v>0</v>
      </c>
      <c r="O1522">
        <f>IFERROR(VLOOKUP($A1522,[5]数据处理!$A:$N,14,0),0)</f>
        <v>6</v>
      </c>
      <c r="P1522">
        <f>IFERROR(VLOOKUP($A1522,[3]库存报告使用数据!$A$1:$B$65536,2,0),"")</f>
        <v>7671</v>
      </c>
      <c r="Q1522">
        <f>IFERROR(VLOOKUP($A1522,[3]库存报告使用数据!$A$1:$E$65536,5,0),"")</f>
        <v>9277</v>
      </c>
      <c r="R1522">
        <f>IFERROR(VLOOKUP($A1522,[3]库存报告使用数据!$A$1:$H$65536,8,0),"")</f>
        <v>4498</v>
      </c>
      <c r="S1522">
        <f>IFERROR(VLOOKUP($A1522,[3]库存报告使用数据!$A$1:$K$65536,11,0),"")</f>
        <v>4056</v>
      </c>
      <c r="T1522">
        <f>IFERROR(VLOOKUP($A1522,[3]库存报告使用数据!$A$1:$C$65536,3,0),"")</f>
        <v>11</v>
      </c>
      <c r="U1522">
        <f>IFERROR(VLOOKUP($A1522,[3]库存报告使用数据!$A$1:$F$65536,6,0),"")</f>
        <v>12</v>
      </c>
      <c r="V1522">
        <f>IFERROR(VLOOKUP($A1522,[3]库存报告使用数据!$A$1:$I$65536,9,0),"")</f>
        <v>10</v>
      </c>
      <c r="W1522">
        <f>IFERROR(VLOOKUP($A1522,[3]库存报告使用数据!$A$1:$L$65536,12,0),"")</f>
        <v>8</v>
      </c>
      <c r="X1522" s="20">
        <f t="shared" si="393"/>
        <v>0.00143397210272455</v>
      </c>
      <c r="Y1522" s="20">
        <f t="shared" si="394"/>
        <v>0.00129352161259028</v>
      </c>
      <c r="Z1522" s="20">
        <f t="shared" si="395"/>
        <v>0.00222321031569586</v>
      </c>
      <c r="AA1522" s="20">
        <f t="shared" si="396"/>
        <v>0.0019723865877712</v>
      </c>
      <c r="AB1522">
        <f>IFERROR(VLOOKUP($A1522,[3]库存报告使用数据!$A$1:$D$65536,4,0),"")</f>
        <v>2.72</v>
      </c>
      <c r="AC1522">
        <f>IFERROR(VLOOKUP($A1522,[3]库存报告使用数据!$A$1:$G$65536,7,0),"")</f>
        <v>3.08</v>
      </c>
      <c r="AD1522">
        <f>IFERROR(VLOOKUP($A1522,[3]库存报告使用数据!$A$1:$J$65536,10,0),"")</f>
        <v>2.68</v>
      </c>
      <c r="AE1522">
        <f>IFERROR(VLOOKUP($A1522,[3]库存报告使用数据!$A$1:$M$65536,13,0),"")</f>
        <v>2.54</v>
      </c>
      <c r="AF1522" s="20" t="str">
        <f t="shared" si="397"/>
        <v>无销售广告费为2.72</v>
      </c>
      <c r="AG1522" s="20" t="str">
        <f t="shared" si="398"/>
        <v>无销售广告费为3.08</v>
      </c>
      <c r="AH1522" s="20" t="str">
        <f t="shared" si="399"/>
        <v>无销售广告费为2.68</v>
      </c>
      <c r="AI1522" s="20" t="str">
        <f t="shared" si="400"/>
        <v>无销售广告费为2.54</v>
      </c>
      <c r="AJ1522">
        <f>IFERROR(VLOOKUP($B1522,[4]库存报告使用数据!$A$1:$B$65536,2,0),0)</f>
        <v>0</v>
      </c>
      <c r="AK1522">
        <f>IFERROR(VLOOKUP($B1522,[4]库存报告使用数据!$A$1:$C$65536,3,0),)</f>
        <v>0</v>
      </c>
      <c r="AL1522">
        <f>IFERROR(VLOOKUP($B1522,[4]库存报告使用数据!$A$1:$D$65536,4,0),)</f>
        <v>0</v>
      </c>
      <c r="AM1522">
        <f>IFERROR(VLOOKUP($B1522,[4]库存报告使用数据!$A$1:$E$65536,5,0),)</f>
        <v>0</v>
      </c>
      <c r="AN1522" s="20" t="str">
        <f t="shared" si="401"/>
        <v/>
      </c>
      <c r="AO1522" s="20" t="str">
        <f t="shared" si="402"/>
        <v/>
      </c>
      <c r="AP1522" s="20" t="str">
        <f t="shared" si="403"/>
        <v/>
      </c>
      <c r="AQ1522" s="20" t="str">
        <f t="shared" si="404"/>
        <v/>
      </c>
      <c r="AR1522" s="32">
        <f t="shared" si="405"/>
        <v>0</v>
      </c>
      <c r="AS1522" s="32">
        <f t="shared" si="406"/>
        <v>0</v>
      </c>
      <c r="AT1522" s="32">
        <f t="shared" si="407"/>
        <v>6</v>
      </c>
      <c r="AU1522" s="28" t="str">
        <f t="shared" si="408"/>
        <v>库存为6</v>
      </c>
      <c r="AV1522" s="34" t="str">
        <f>IFERROR(时间!$B$4+AU1522,"上周无销量")</f>
        <v>上周无销量</v>
      </c>
    </row>
    <row r="1523" spans="1:48">
      <c r="A1523" s="18" t="s">
        <v>1568</v>
      </c>
      <c r="B1523" t="str">
        <f>VLOOKUP(A1523,'[1]sku-asin（子）'!$A:$B,2,0)</f>
        <v>B075D4T7JT</v>
      </c>
      <c r="C1523" t="str">
        <f>VLOOKUP(A1523,'[1]子sku-父sku'!$A:$B,2,0)</f>
        <v>XZ-WH1509</v>
      </c>
      <c r="D1523" s="28">
        <f>IFERROR(VLOOKUP(A1523,[2]库存报告使用数据处理!$A:$C,3,0),0)</f>
        <v>0</v>
      </c>
      <c r="E1523" s="28">
        <f>IFERROR(VLOOKUP(A1523,[2]库存报告使用数据处理!$A:$D,4,0),0)</f>
        <v>0</v>
      </c>
      <c r="F1523" s="28">
        <f>IFERROR(VLOOKUP(A1523,[2]库存报告使用数据处理!$A:$E,5,0),0)</f>
        <v>0</v>
      </c>
      <c r="G1523" s="28">
        <f>IFERROR(VLOOKUP(A1523,[2]库存报告使用数据处理!$A:$F,6,0),0)</f>
        <v>0</v>
      </c>
      <c r="H1523" s="29">
        <f>IFERROR(VLOOKUP(A1523,[2]库存报告使用数据处理!$A:$G,7,0),0)</f>
        <v>0</v>
      </c>
      <c r="I1523">
        <f>IFERROR(VLOOKUP(A1523,[5]数据处理!$A:$B,2,0),0)</f>
        <v>2</v>
      </c>
      <c r="J1523" s="30">
        <f>IFERROR(VLOOKUP(A1523,[5]数据处理!$A:$D,4,0),0)</f>
        <v>0</v>
      </c>
      <c r="K1523" s="30">
        <f>IFERROR(VLOOKUP(A1523,[5]数据处理!$A:$E,5,0),0)</f>
        <v>0</v>
      </c>
      <c r="L1523" s="30">
        <f>IFERROR(VLOOKUP(A1523,[5]数据处理!$A:$G,7,0),0)</f>
        <v>0</v>
      </c>
      <c r="M1523">
        <f t="shared" si="392"/>
        <v>2</v>
      </c>
      <c r="N1523">
        <f>IFERROR(VLOOKUP(A1523,[5]数据处理!$A:$C,3,0),0)</f>
        <v>0</v>
      </c>
      <c r="O1523">
        <f>IFERROR(VLOOKUP($A1523,[5]数据处理!$A:$N,14,0),0)</f>
        <v>2</v>
      </c>
      <c r="P1523" t="str">
        <f>IFERROR(VLOOKUP($A1523,[3]库存报告使用数据!$A$1:$B$65536,2,0),"")</f>
        <v/>
      </c>
      <c r="Q1523" t="str">
        <f>IFERROR(VLOOKUP($A1523,[3]库存报告使用数据!$A$1:$E$65536,5,0),"")</f>
        <v/>
      </c>
      <c r="R1523" t="str">
        <f>IFERROR(VLOOKUP($A1523,[3]库存报告使用数据!$A$1:$H$65536,8,0),"")</f>
        <v/>
      </c>
      <c r="S1523" t="str">
        <f>IFERROR(VLOOKUP($A1523,[3]库存报告使用数据!$A$1:$K$65536,11,0),"")</f>
        <v/>
      </c>
      <c r="T1523" t="str">
        <f>IFERROR(VLOOKUP($A1523,[3]库存报告使用数据!$A$1:$C$65536,3,0),"")</f>
        <v/>
      </c>
      <c r="U1523" t="str">
        <f>IFERROR(VLOOKUP($A1523,[3]库存报告使用数据!$A$1:$F$65536,6,0),"")</f>
        <v/>
      </c>
      <c r="V1523" t="str">
        <f>IFERROR(VLOOKUP($A1523,[3]库存报告使用数据!$A$1:$I$65536,9,0),"")</f>
        <v/>
      </c>
      <c r="W1523" t="str">
        <f>IFERROR(VLOOKUP($A1523,[3]库存报告使用数据!$A$1:$L$65536,12,0),"")</f>
        <v/>
      </c>
      <c r="X1523" s="20" t="str">
        <f t="shared" si="393"/>
        <v/>
      </c>
      <c r="Y1523" s="20" t="str">
        <f t="shared" si="394"/>
        <v/>
      </c>
      <c r="Z1523" s="20" t="str">
        <f t="shared" si="395"/>
        <v/>
      </c>
      <c r="AA1523" s="20" t="str">
        <f t="shared" si="396"/>
        <v/>
      </c>
      <c r="AB1523" t="str">
        <f>IFERROR(VLOOKUP($A1523,[3]库存报告使用数据!$A$1:$D$65536,4,0),"")</f>
        <v/>
      </c>
      <c r="AC1523" t="str">
        <f>IFERROR(VLOOKUP($A1523,[3]库存报告使用数据!$A$1:$G$65536,7,0),"")</f>
        <v/>
      </c>
      <c r="AD1523" t="str">
        <f>IFERROR(VLOOKUP($A1523,[3]库存报告使用数据!$A$1:$J$65536,10,0),"")</f>
        <v/>
      </c>
      <c r="AE1523" t="str">
        <f>IFERROR(VLOOKUP($A1523,[3]库存报告使用数据!$A$1:$M$65536,13,0),"")</f>
        <v/>
      </c>
      <c r="AF1523" s="20" t="str">
        <f t="shared" si="397"/>
        <v/>
      </c>
      <c r="AG1523" s="20" t="str">
        <f t="shared" si="398"/>
        <v/>
      </c>
      <c r="AH1523" s="20" t="str">
        <f t="shared" si="399"/>
        <v/>
      </c>
      <c r="AI1523" s="20" t="str">
        <f t="shared" si="400"/>
        <v/>
      </c>
      <c r="AJ1523">
        <f>IFERROR(VLOOKUP($B1523,[4]库存报告使用数据!$A$1:$B$65536,2,0),0)</f>
        <v>0</v>
      </c>
      <c r="AK1523">
        <f>IFERROR(VLOOKUP($B1523,[4]库存报告使用数据!$A$1:$C$65536,3,0),)</f>
        <v>0</v>
      </c>
      <c r="AL1523">
        <f>IFERROR(VLOOKUP($B1523,[4]库存报告使用数据!$A$1:$D$65536,4,0),)</f>
        <v>0</v>
      </c>
      <c r="AM1523">
        <f>IFERROR(VLOOKUP($B1523,[4]库存报告使用数据!$A$1:$E$65536,5,0),)</f>
        <v>0</v>
      </c>
      <c r="AN1523" s="20" t="str">
        <f t="shared" si="401"/>
        <v/>
      </c>
      <c r="AO1523" s="20" t="str">
        <f t="shared" si="402"/>
        <v/>
      </c>
      <c r="AP1523" s="20" t="str">
        <f t="shared" si="403"/>
        <v/>
      </c>
      <c r="AQ1523" s="20" t="str">
        <f t="shared" si="404"/>
        <v/>
      </c>
      <c r="AR1523" s="32">
        <f t="shared" si="405"/>
        <v>0</v>
      </c>
      <c r="AS1523" s="32">
        <f t="shared" si="406"/>
        <v>0</v>
      </c>
      <c r="AT1523" s="32">
        <f t="shared" si="407"/>
        <v>2</v>
      </c>
      <c r="AU1523" s="28" t="str">
        <f t="shared" si="408"/>
        <v>库存为2</v>
      </c>
      <c r="AV1523" s="34" t="str">
        <f>IFERROR(时间!$B$4+AU1523,"上周无销量")</f>
        <v>上周无销量</v>
      </c>
    </row>
    <row r="1524" spans="1:48">
      <c r="A1524" s="18" t="s">
        <v>1569</v>
      </c>
      <c r="B1524" t="str">
        <f>VLOOKUP(A1524,'[1]sku-asin（子）'!$A:$B,2,0)</f>
        <v>B075D4WP3Z</v>
      </c>
      <c r="C1524" t="str">
        <f>VLOOKUP(A1524,'[1]子sku-父sku'!$A:$B,2,0)</f>
        <v>XZ-WH1509</v>
      </c>
      <c r="D1524" s="28">
        <f>IFERROR(VLOOKUP(A1524,[2]库存报告使用数据处理!$A:$C,3,0),0)</f>
        <v>0</v>
      </c>
      <c r="E1524" s="28">
        <f>IFERROR(VLOOKUP(A1524,[2]库存报告使用数据处理!$A:$D,4,0),0)</f>
        <v>0</v>
      </c>
      <c r="F1524" s="28">
        <f>IFERROR(VLOOKUP(A1524,[2]库存报告使用数据处理!$A:$E,5,0),0)</f>
        <v>0</v>
      </c>
      <c r="G1524" s="28">
        <f>IFERROR(VLOOKUP(A1524,[2]库存报告使用数据处理!$A:$F,6,0),0)</f>
        <v>0</v>
      </c>
      <c r="H1524" s="29">
        <f>IFERROR(VLOOKUP(A1524,[2]库存报告使用数据处理!$A:$G,7,0),0)</f>
        <v>0</v>
      </c>
      <c r="I1524">
        <f>IFERROR(VLOOKUP(A1524,[5]数据处理!$A:$B,2,0),0)</f>
        <v>4</v>
      </c>
      <c r="J1524" s="30">
        <f>IFERROR(VLOOKUP(A1524,[5]数据处理!$A:$D,4,0),0)</f>
        <v>0</v>
      </c>
      <c r="K1524" s="30">
        <f>IFERROR(VLOOKUP(A1524,[5]数据处理!$A:$E,5,0),0)</f>
        <v>0</v>
      </c>
      <c r="L1524" s="30">
        <f>IFERROR(VLOOKUP(A1524,[5]数据处理!$A:$G,7,0),0)</f>
        <v>0</v>
      </c>
      <c r="M1524">
        <f t="shared" si="392"/>
        <v>4</v>
      </c>
      <c r="N1524">
        <f>IFERROR(VLOOKUP(A1524,[5]数据处理!$A:$C,3,0),0)</f>
        <v>0</v>
      </c>
      <c r="O1524">
        <f>IFERROR(VLOOKUP($A1524,[5]数据处理!$A:$N,14,0),0)</f>
        <v>4</v>
      </c>
      <c r="P1524">
        <f>IFERROR(VLOOKUP($A1524,[3]库存报告使用数据!$A$1:$B$65536,2,0),"")</f>
        <v>12811</v>
      </c>
      <c r="Q1524">
        <f>IFERROR(VLOOKUP($A1524,[3]库存报告使用数据!$A$1:$E$65536,5,0),"")</f>
        <v>16054</v>
      </c>
      <c r="R1524">
        <f>IFERROR(VLOOKUP($A1524,[3]库存报告使用数据!$A$1:$H$65536,8,0),"")</f>
        <v>11477</v>
      </c>
      <c r="S1524">
        <f>IFERROR(VLOOKUP($A1524,[3]库存报告使用数据!$A$1:$K$65536,11,0),"")</f>
        <v>11258</v>
      </c>
      <c r="T1524">
        <f>IFERROR(VLOOKUP($A1524,[3]库存报告使用数据!$A$1:$C$65536,3,0),"")</f>
        <v>24</v>
      </c>
      <c r="U1524">
        <f>IFERROR(VLOOKUP($A1524,[3]库存报告使用数据!$A$1:$F$65536,6,0),"")</f>
        <v>29</v>
      </c>
      <c r="V1524">
        <f>IFERROR(VLOOKUP($A1524,[3]库存报告使用数据!$A$1:$I$65536,9,0),"")</f>
        <v>21</v>
      </c>
      <c r="W1524">
        <f>IFERROR(VLOOKUP($A1524,[3]库存报告使用数据!$A$1:$L$65536,12,0),"")</f>
        <v>23</v>
      </c>
      <c r="X1524" s="20">
        <f t="shared" si="393"/>
        <v>0.00187339005542112</v>
      </c>
      <c r="Y1524" s="20">
        <f t="shared" si="394"/>
        <v>0.0018064033885636</v>
      </c>
      <c r="Z1524" s="20">
        <f t="shared" si="395"/>
        <v>0.00182974644942058</v>
      </c>
      <c r="AA1524" s="20">
        <f t="shared" si="396"/>
        <v>0.00204299165038195</v>
      </c>
      <c r="AB1524">
        <f>IFERROR(VLOOKUP($A1524,[3]库存报告使用数据!$A$1:$D$65536,4,0),"")</f>
        <v>5.5275</v>
      </c>
      <c r="AC1524">
        <f>IFERROR(VLOOKUP($A1524,[3]库存报告使用数据!$A$1:$G$65536,7,0),"")</f>
        <v>6.13</v>
      </c>
      <c r="AD1524">
        <f>IFERROR(VLOOKUP($A1524,[3]库存报告使用数据!$A$1:$J$65536,10,0),"")</f>
        <v>5.16</v>
      </c>
      <c r="AE1524">
        <f>IFERROR(VLOOKUP($A1524,[3]库存报告使用数据!$A$1:$M$65536,13,0),"")</f>
        <v>6.23</v>
      </c>
      <c r="AF1524" s="20" t="str">
        <f t="shared" si="397"/>
        <v>无销售广告费为5.5275</v>
      </c>
      <c r="AG1524" s="20" t="str">
        <f t="shared" si="398"/>
        <v>无销售广告费为6.13</v>
      </c>
      <c r="AH1524" s="20" t="str">
        <f t="shared" si="399"/>
        <v>无销售广告费为5.16</v>
      </c>
      <c r="AI1524" s="20" t="str">
        <f t="shared" si="400"/>
        <v>无销售广告费为6.23</v>
      </c>
      <c r="AJ1524">
        <f>IFERROR(VLOOKUP($B1524,[4]库存报告使用数据!$A$1:$B$65536,2,0),0)</f>
        <v>0</v>
      </c>
      <c r="AK1524">
        <f>IFERROR(VLOOKUP($B1524,[4]库存报告使用数据!$A$1:$C$65536,3,0),)</f>
        <v>3</v>
      </c>
      <c r="AL1524">
        <f>IFERROR(VLOOKUP($B1524,[4]库存报告使用数据!$A$1:$D$65536,4,0),)</f>
        <v>2</v>
      </c>
      <c r="AM1524">
        <f>IFERROR(VLOOKUP($B1524,[4]库存报告使用数据!$A$1:$E$65536,5,0),)</f>
        <v>3</v>
      </c>
      <c r="AN1524" s="20" t="str">
        <f t="shared" si="401"/>
        <v/>
      </c>
      <c r="AO1524" s="20">
        <f t="shared" si="402"/>
        <v>0</v>
      </c>
      <c r="AP1524" s="20">
        <f t="shared" si="403"/>
        <v>0</v>
      </c>
      <c r="AQ1524" s="20">
        <f t="shared" si="404"/>
        <v>0</v>
      </c>
      <c r="AR1524" s="32">
        <f t="shared" si="405"/>
        <v>0</v>
      </c>
      <c r="AS1524" s="32">
        <f t="shared" si="406"/>
        <v>0</v>
      </c>
      <c r="AT1524" s="32">
        <f t="shared" si="407"/>
        <v>4</v>
      </c>
      <c r="AU1524" s="28" t="str">
        <f t="shared" si="408"/>
        <v>库存为4</v>
      </c>
      <c r="AV1524" s="34" t="str">
        <f>IFERROR(时间!$B$4+AU1524,"上周无销量")</f>
        <v>上周无销量</v>
      </c>
    </row>
    <row r="1525" spans="1:48">
      <c r="A1525" s="18" t="s">
        <v>1570</v>
      </c>
      <c r="B1525" t="str">
        <f>VLOOKUP(A1525,'[1]sku-asin（子）'!$A:$B,2,0)</f>
        <v>B075D512BH</v>
      </c>
      <c r="C1525" t="str">
        <f>VLOOKUP(A1525,'[1]子sku-父sku'!$A:$B,2,0)</f>
        <v>XZ-WH1509</v>
      </c>
      <c r="D1525" s="28">
        <f>IFERROR(VLOOKUP(A1525,[2]库存报告使用数据处理!$A:$C,3,0),0)</f>
        <v>0</v>
      </c>
      <c r="E1525" s="28">
        <f>IFERROR(VLOOKUP(A1525,[2]库存报告使用数据处理!$A:$D,4,0),0)</f>
        <v>0</v>
      </c>
      <c r="F1525" s="28">
        <f>IFERROR(VLOOKUP(A1525,[2]库存报告使用数据处理!$A:$E,5,0),0)</f>
        <v>0</v>
      </c>
      <c r="G1525" s="28">
        <f>IFERROR(VLOOKUP(A1525,[2]库存报告使用数据处理!$A:$F,6,0),0)</f>
        <v>0</v>
      </c>
      <c r="H1525" s="29">
        <f>IFERROR(VLOOKUP(A1525,[2]库存报告使用数据处理!$A:$G,7,0),0)</f>
        <v>0</v>
      </c>
      <c r="I1525">
        <f>IFERROR(VLOOKUP(A1525,[5]数据处理!$A:$B,2,0),0)</f>
        <v>6</v>
      </c>
      <c r="J1525" s="30">
        <f>IFERROR(VLOOKUP(A1525,[5]数据处理!$A:$D,4,0),0)</f>
        <v>0</v>
      </c>
      <c r="K1525" s="30">
        <f>IFERROR(VLOOKUP(A1525,[5]数据处理!$A:$E,5,0),0)</f>
        <v>0</v>
      </c>
      <c r="L1525" s="30">
        <f>IFERROR(VLOOKUP(A1525,[5]数据处理!$A:$G,7,0),0)</f>
        <v>0</v>
      </c>
      <c r="M1525">
        <f t="shared" si="392"/>
        <v>6</v>
      </c>
      <c r="N1525">
        <f>IFERROR(VLOOKUP(A1525,[5]数据处理!$A:$C,3,0),0)</f>
        <v>0</v>
      </c>
      <c r="O1525">
        <f>IFERROR(VLOOKUP($A1525,[5]数据处理!$A:$N,14,0),0)</f>
        <v>6</v>
      </c>
      <c r="P1525" t="str">
        <f>IFERROR(VLOOKUP($A1525,[3]库存报告使用数据!$A$1:$B$65536,2,0),"")</f>
        <v/>
      </c>
      <c r="Q1525" t="str">
        <f>IFERROR(VLOOKUP($A1525,[3]库存报告使用数据!$A$1:$E$65536,5,0),"")</f>
        <v/>
      </c>
      <c r="R1525" t="str">
        <f>IFERROR(VLOOKUP($A1525,[3]库存报告使用数据!$A$1:$H$65536,8,0),"")</f>
        <v/>
      </c>
      <c r="S1525" t="str">
        <f>IFERROR(VLOOKUP($A1525,[3]库存报告使用数据!$A$1:$K$65536,11,0),"")</f>
        <v/>
      </c>
      <c r="T1525" t="str">
        <f>IFERROR(VLOOKUP($A1525,[3]库存报告使用数据!$A$1:$C$65536,3,0),"")</f>
        <v/>
      </c>
      <c r="U1525" t="str">
        <f>IFERROR(VLOOKUP($A1525,[3]库存报告使用数据!$A$1:$F$65536,6,0),"")</f>
        <v/>
      </c>
      <c r="V1525" t="str">
        <f>IFERROR(VLOOKUP($A1525,[3]库存报告使用数据!$A$1:$I$65536,9,0),"")</f>
        <v/>
      </c>
      <c r="W1525" t="str">
        <f>IFERROR(VLOOKUP($A1525,[3]库存报告使用数据!$A$1:$L$65536,12,0),"")</f>
        <v/>
      </c>
      <c r="X1525" s="20" t="str">
        <f t="shared" si="393"/>
        <v/>
      </c>
      <c r="Y1525" s="20" t="str">
        <f t="shared" si="394"/>
        <v/>
      </c>
      <c r="Z1525" s="20" t="str">
        <f t="shared" si="395"/>
        <v/>
      </c>
      <c r="AA1525" s="20" t="str">
        <f t="shared" si="396"/>
        <v/>
      </c>
      <c r="AB1525" t="str">
        <f>IFERROR(VLOOKUP($A1525,[3]库存报告使用数据!$A$1:$D$65536,4,0),"")</f>
        <v/>
      </c>
      <c r="AC1525" t="str">
        <f>IFERROR(VLOOKUP($A1525,[3]库存报告使用数据!$A$1:$G$65536,7,0),"")</f>
        <v/>
      </c>
      <c r="AD1525" t="str">
        <f>IFERROR(VLOOKUP($A1525,[3]库存报告使用数据!$A$1:$J$65536,10,0),"")</f>
        <v/>
      </c>
      <c r="AE1525" t="str">
        <f>IFERROR(VLOOKUP($A1525,[3]库存报告使用数据!$A$1:$M$65536,13,0),"")</f>
        <v/>
      </c>
      <c r="AF1525" s="20" t="str">
        <f t="shared" si="397"/>
        <v/>
      </c>
      <c r="AG1525" s="20" t="str">
        <f t="shared" si="398"/>
        <v/>
      </c>
      <c r="AH1525" s="20" t="str">
        <f t="shared" si="399"/>
        <v/>
      </c>
      <c r="AI1525" s="20" t="str">
        <f t="shared" si="400"/>
        <v/>
      </c>
      <c r="AJ1525">
        <f>IFERROR(VLOOKUP($B1525,[4]库存报告使用数据!$A$1:$B$65536,2,0),0)</f>
        <v>0</v>
      </c>
      <c r="AK1525">
        <f>IFERROR(VLOOKUP($B1525,[4]库存报告使用数据!$A$1:$C$65536,3,0),)</f>
        <v>0</v>
      </c>
      <c r="AL1525">
        <f>IFERROR(VLOOKUP($B1525,[4]库存报告使用数据!$A$1:$D$65536,4,0),)</f>
        <v>0</v>
      </c>
      <c r="AM1525">
        <f>IFERROR(VLOOKUP($B1525,[4]库存报告使用数据!$A$1:$E$65536,5,0),)</f>
        <v>0</v>
      </c>
      <c r="AN1525" s="20" t="str">
        <f t="shared" si="401"/>
        <v/>
      </c>
      <c r="AO1525" s="20" t="str">
        <f t="shared" si="402"/>
        <v/>
      </c>
      <c r="AP1525" s="20" t="str">
        <f t="shared" si="403"/>
        <v/>
      </c>
      <c r="AQ1525" s="20" t="str">
        <f t="shared" si="404"/>
        <v/>
      </c>
      <c r="AR1525" s="32">
        <f t="shared" si="405"/>
        <v>0</v>
      </c>
      <c r="AS1525" s="32">
        <f t="shared" si="406"/>
        <v>0</v>
      </c>
      <c r="AT1525" s="32">
        <f t="shared" si="407"/>
        <v>6</v>
      </c>
      <c r="AU1525" s="28" t="str">
        <f t="shared" si="408"/>
        <v>库存为6</v>
      </c>
      <c r="AV1525" s="34" t="str">
        <f>IFERROR(时间!$B$4+AU1525,"上周无销量")</f>
        <v>上周无销量</v>
      </c>
    </row>
    <row r="1526" spans="1:48">
      <c r="A1526" s="18" t="s">
        <v>1571</v>
      </c>
      <c r="B1526" t="str">
        <f>VLOOKUP(A1526,'[1]sku-asin（子）'!$A:$B,2,0)</f>
        <v>B075D1Z8VQ</v>
      </c>
      <c r="C1526" t="str">
        <f>VLOOKUP(A1526,'[1]子sku-父sku'!$A:$B,2,0)</f>
        <v>XZ-WH1509</v>
      </c>
      <c r="D1526" s="28">
        <f>IFERROR(VLOOKUP(A1526,[2]库存报告使用数据处理!$A:$C,3,0),0)</f>
        <v>0</v>
      </c>
      <c r="E1526" s="28">
        <f>IFERROR(VLOOKUP(A1526,[2]库存报告使用数据处理!$A:$D,4,0),0)</f>
        <v>0</v>
      </c>
      <c r="F1526" s="28">
        <f>IFERROR(VLOOKUP(A1526,[2]库存报告使用数据处理!$A:$E,5,0),0)</f>
        <v>0</v>
      </c>
      <c r="G1526" s="28">
        <f>IFERROR(VLOOKUP(A1526,[2]库存报告使用数据处理!$A:$F,6,0),0)</f>
        <v>0</v>
      </c>
      <c r="H1526" s="29">
        <f>IFERROR(VLOOKUP(A1526,[2]库存报告使用数据处理!$A:$G,7,0),0)</f>
        <v>0</v>
      </c>
      <c r="I1526">
        <f>IFERROR(VLOOKUP(A1526,[5]数据处理!$A:$B,2,0),0)</f>
        <v>6</v>
      </c>
      <c r="J1526" s="30">
        <f>IFERROR(VLOOKUP(A1526,[5]数据处理!$A:$D,4,0),0)</f>
        <v>0</v>
      </c>
      <c r="K1526" s="30">
        <f>IFERROR(VLOOKUP(A1526,[5]数据处理!$A:$E,5,0),0)</f>
        <v>0</v>
      </c>
      <c r="L1526" s="30">
        <f>IFERROR(VLOOKUP(A1526,[5]数据处理!$A:$G,7,0),0)</f>
        <v>0</v>
      </c>
      <c r="M1526">
        <f t="shared" si="392"/>
        <v>6</v>
      </c>
      <c r="N1526">
        <f>IFERROR(VLOOKUP(A1526,[5]数据处理!$A:$C,3,0),0)</f>
        <v>0</v>
      </c>
      <c r="O1526">
        <f>IFERROR(VLOOKUP($A1526,[5]数据处理!$A:$N,14,0),0)</f>
        <v>6</v>
      </c>
      <c r="P1526">
        <f>IFERROR(VLOOKUP($A1526,[3]库存报告使用数据!$A$1:$B$65536,2,0),"")</f>
        <v>4395</v>
      </c>
      <c r="Q1526">
        <f>IFERROR(VLOOKUP($A1526,[3]库存报告使用数据!$A$1:$E$65536,5,0),"")</f>
        <v>2588</v>
      </c>
      <c r="R1526">
        <f>IFERROR(VLOOKUP($A1526,[3]库存报告使用数据!$A$1:$H$65536,8,0),"")</f>
        <v>2595</v>
      </c>
      <c r="S1526">
        <f>IFERROR(VLOOKUP($A1526,[3]库存报告使用数据!$A$1:$K$65536,11,0),"")</f>
        <v>1953</v>
      </c>
      <c r="T1526">
        <f>IFERROR(VLOOKUP($A1526,[3]库存报告使用数据!$A$1:$C$65536,3,0),"")</f>
        <v>9</v>
      </c>
      <c r="U1526">
        <f>IFERROR(VLOOKUP($A1526,[3]库存报告使用数据!$A$1:$F$65536,6,0),"")</f>
        <v>9</v>
      </c>
      <c r="V1526">
        <f>IFERROR(VLOOKUP($A1526,[3]库存报告使用数据!$A$1:$I$65536,9,0),"")</f>
        <v>3</v>
      </c>
      <c r="W1526">
        <f>IFERROR(VLOOKUP($A1526,[3]库存报告使用数据!$A$1:$L$65536,12,0),"")</f>
        <v>0</v>
      </c>
      <c r="X1526" s="20">
        <f t="shared" si="393"/>
        <v>0.00204778156996587</v>
      </c>
      <c r="Y1526" s="20">
        <f t="shared" si="394"/>
        <v>0.00347758887171561</v>
      </c>
      <c r="Z1526" s="20">
        <f t="shared" si="395"/>
        <v>0.00115606936416185</v>
      </c>
      <c r="AA1526" s="20">
        <f t="shared" si="396"/>
        <v>0</v>
      </c>
      <c r="AB1526">
        <f>IFERROR(VLOOKUP($A1526,[3]库存报告使用数据!$A$1:$D$65536,4,0),"")</f>
        <v>1.46625</v>
      </c>
      <c r="AC1526">
        <f>IFERROR(VLOOKUP($A1526,[3]库存报告使用数据!$A$1:$G$65536,7,0),"")</f>
        <v>2.68</v>
      </c>
      <c r="AD1526">
        <f>IFERROR(VLOOKUP($A1526,[3]库存报告使用数据!$A$1:$J$65536,10,0),"")</f>
        <v>0.84</v>
      </c>
      <c r="AE1526">
        <f>IFERROR(VLOOKUP($A1526,[3]库存报告使用数据!$A$1:$M$65536,13,0),"")</f>
        <v>0</v>
      </c>
      <c r="AF1526" s="20" t="str">
        <f t="shared" si="397"/>
        <v>无销售广告费为1.46625</v>
      </c>
      <c r="AG1526" s="20" t="str">
        <f t="shared" si="398"/>
        <v>无销售广告费为2.68</v>
      </c>
      <c r="AH1526" s="20" t="str">
        <f t="shared" si="399"/>
        <v>无销售广告费为0.84</v>
      </c>
      <c r="AI1526" s="20" t="str">
        <f t="shared" si="400"/>
        <v/>
      </c>
      <c r="AJ1526">
        <f>IFERROR(VLOOKUP($B1526,[4]库存报告使用数据!$A$1:$B$65536,2,0),0)</f>
        <v>4</v>
      </c>
      <c r="AK1526">
        <f>IFERROR(VLOOKUP($B1526,[4]库存报告使用数据!$A$1:$C$65536,3,0),)</f>
        <v>0</v>
      </c>
      <c r="AL1526">
        <f>IFERROR(VLOOKUP($B1526,[4]库存报告使用数据!$A$1:$D$65536,4,0),)</f>
        <v>0</v>
      </c>
      <c r="AM1526">
        <f>IFERROR(VLOOKUP($B1526,[4]库存报告使用数据!$A$1:$E$65536,5,0),)</f>
        <v>0</v>
      </c>
      <c r="AN1526" s="20">
        <f t="shared" si="401"/>
        <v>0</v>
      </c>
      <c r="AO1526" s="20" t="str">
        <f t="shared" si="402"/>
        <v/>
      </c>
      <c r="AP1526" s="20" t="str">
        <f t="shared" si="403"/>
        <v/>
      </c>
      <c r="AQ1526" s="20" t="str">
        <f t="shared" si="404"/>
        <v/>
      </c>
      <c r="AR1526" s="32">
        <f t="shared" si="405"/>
        <v>0</v>
      </c>
      <c r="AS1526" s="32">
        <f t="shared" si="406"/>
        <v>0</v>
      </c>
      <c r="AT1526" s="32">
        <f t="shared" si="407"/>
        <v>6</v>
      </c>
      <c r="AU1526" s="28" t="str">
        <f t="shared" si="408"/>
        <v>库存为6</v>
      </c>
      <c r="AV1526" s="34" t="str">
        <f>IFERROR(时间!$B$4+AU1526,"上周无销量")</f>
        <v>上周无销量</v>
      </c>
    </row>
    <row r="1527" spans="1:48">
      <c r="A1527" s="18" t="s">
        <v>1572</v>
      </c>
      <c r="B1527" t="str">
        <f>VLOOKUP(A1527,'[1]sku-asin（子）'!$A:$B,2,0)</f>
        <v>B075D4YVXR</v>
      </c>
      <c r="C1527" t="str">
        <f>VLOOKUP(A1527,'[1]子sku-父sku'!$A:$B,2,0)</f>
        <v>XZ-WH1509</v>
      </c>
      <c r="D1527" s="28">
        <f>IFERROR(VLOOKUP(A1527,[2]库存报告使用数据处理!$A:$C,3,0),0)</f>
        <v>0</v>
      </c>
      <c r="E1527" s="28">
        <f>IFERROR(VLOOKUP(A1527,[2]库存报告使用数据处理!$A:$D,4,0),0)</f>
        <v>0</v>
      </c>
      <c r="F1527" s="28">
        <f>IFERROR(VLOOKUP(A1527,[2]库存报告使用数据处理!$A:$E,5,0),0)</f>
        <v>0</v>
      </c>
      <c r="G1527" s="28">
        <f>IFERROR(VLOOKUP(A1527,[2]库存报告使用数据处理!$A:$F,6,0),0)</f>
        <v>0</v>
      </c>
      <c r="H1527" s="29">
        <f>IFERROR(VLOOKUP(A1527,[2]库存报告使用数据处理!$A:$G,7,0),0)</f>
        <v>0</v>
      </c>
      <c r="I1527">
        <f>IFERROR(VLOOKUP(A1527,[5]数据处理!$A:$B,2,0),0)</f>
        <v>0</v>
      </c>
      <c r="J1527" s="30">
        <f>IFERROR(VLOOKUP(A1527,[5]数据处理!$A:$D,4,0),0)</f>
        <v>0</v>
      </c>
      <c r="K1527" s="30">
        <f>IFERROR(VLOOKUP(A1527,[5]数据处理!$A:$E,5,0),0)</f>
        <v>0</v>
      </c>
      <c r="L1527" s="30">
        <f>IFERROR(VLOOKUP(A1527,[5]数据处理!$A:$G,7,0),0)</f>
        <v>0</v>
      </c>
      <c r="M1527">
        <f t="shared" si="392"/>
        <v>0</v>
      </c>
      <c r="N1527">
        <f>IFERROR(VLOOKUP(A1527,[5]数据处理!$A:$C,3,0),0)</f>
        <v>0</v>
      </c>
      <c r="O1527">
        <f>IFERROR(VLOOKUP($A1527,[5]数据处理!$A:$N,14,0),0)</f>
        <v>0</v>
      </c>
      <c r="P1527" t="str">
        <f>IFERROR(VLOOKUP($A1527,[3]库存报告使用数据!$A$1:$B$65536,2,0),"")</f>
        <v/>
      </c>
      <c r="Q1527" t="str">
        <f>IFERROR(VLOOKUP($A1527,[3]库存报告使用数据!$A$1:$E$65536,5,0),"")</f>
        <v/>
      </c>
      <c r="R1527" t="str">
        <f>IFERROR(VLOOKUP($A1527,[3]库存报告使用数据!$A$1:$H$65536,8,0),"")</f>
        <v/>
      </c>
      <c r="S1527" t="str">
        <f>IFERROR(VLOOKUP($A1527,[3]库存报告使用数据!$A$1:$K$65536,11,0),"")</f>
        <v/>
      </c>
      <c r="T1527" t="str">
        <f>IFERROR(VLOOKUP($A1527,[3]库存报告使用数据!$A$1:$C$65536,3,0),"")</f>
        <v/>
      </c>
      <c r="U1527" t="str">
        <f>IFERROR(VLOOKUP($A1527,[3]库存报告使用数据!$A$1:$F$65536,6,0),"")</f>
        <v/>
      </c>
      <c r="V1527" t="str">
        <f>IFERROR(VLOOKUP($A1527,[3]库存报告使用数据!$A$1:$I$65536,9,0),"")</f>
        <v/>
      </c>
      <c r="W1527" t="str">
        <f>IFERROR(VLOOKUP($A1527,[3]库存报告使用数据!$A$1:$L$65536,12,0),"")</f>
        <v/>
      </c>
      <c r="X1527" s="20" t="str">
        <f t="shared" si="393"/>
        <v/>
      </c>
      <c r="Y1527" s="20" t="str">
        <f t="shared" si="394"/>
        <v/>
      </c>
      <c r="Z1527" s="20" t="str">
        <f t="shared" si="395"/>
        <v/>
      </c>
      <c r="AA1527" s="20" t="str">
        <f t="shared" si="396"/>
        <v/>
      </c>
      <c r="AB1527" t="str">
        <f>IFERROR(VLOOKUP($A1527,[3]库存报告使用数据!$A$1:$D$65536,4,0),"")</f>
        <v/>
      </c>
      <c r="AC1527" t="str">
        <f>IFERROR(VLOOKUP($A1527,[3]库存报告使用数据!$A$1:$G$65536,7,0),"")</f>
        <v/>
      </c>
      <c r="AD1527" t="str">
        <f>IFERROR(VLOOKUP($A1527,[3]库存报告使用数据!$A$1:$J$65536,10,0),"")</f>
        <v/>
      </c>
      <c r="AE1527" t="str">
        <f>IFERROR(VLOOKUP($A1527,[3]库存报告使用数据!$A$1:$M$65536,13,0),"")</f>
        <v/>
      </c>
      <c r="AF1527" s="20" t="str">
        <f t="shared" si="397"/>
        <v/>
      </c>
      <c r="AG1527" s="20" t="str">
        <f t="shared" si="398"/>
        <v/>
      </c>
      <c r="AH1527" s="20" t="str">
        <f t="shared" si="399"/>
        <v/>
      </c>
      <c r="AI1527" s="20" t="str">
        <f t="shared" si="400"/>
        <v/>
      </c>
      <c r="AJ1527">
        <f>IFERROR(VLOOKUP($B1527,[4]库存报告使用数据!$A$1:$B$65536,2,0),0)</f>
        <v>0</v>
      </c>
      <c r="AK1527">
        <f>IFERROR(VLOOKUP($B1527,[4]库存报告使用数据!$A$1:$C$65536,3,0),)</f>
        <v>0</v>
      </c>
      <c r="AL1527">
        <f>IFERROR(VLOOKUP($B1527,[4]库存报告使用数据!$A$1:$D$65536,4,0),)</f>
        <v>0</v>
      </c>
      <c r="AM1527">
        <f>IFERROR(VLOOKUP($B1527,[4]库存报告使用数据!$A$1:$E$65536,5,0),)</f>
        <v>0</v>
      </c>
      <c r="AN1527" s="20" t="str">
        <f t="shared" si="401"/>
        <v/>
      </c>
      <c r="AO1527" s="20" t="str">
        <f t="shared" si="402"/>
        <v/>
      </c>
      <c r="AP1527" s="20" t="str">
        <f t="shared" si="403"/>
        <v/>
      </c>
      <c r="AQ1527" s="20" t="str">
        <f t="shared" si="404"/>
        <v/>
      </c>
      <c r="AR1527" s="32">
        <f t="shared" si="405"/>
        <v>0</v>
      </c>
      <c r="AS1527" s="32">
        <f t="shared" si="406"/>
        <v>0</v>
      </c>
      <c r="AT1527" s="32">
        <f t="shared" si="407"/>
        <v>0</v>
      </c>
      <c r="AU1527" s="28" t="str">
        <f t="shared" si="408"/>
        <v>库存为0</v>
      </c>
      <c r="AV1527" s="34" t="str">
        <f>IFERROR(时间!$B$4+AU1527,"上周无销量")</f>
        <v>上周无销量</v>
      </c>
    </row>
    <row r="1528" spans="1:48">
      <c r="A1528" s="18" t="s">
        <v>1573</v>
      </c>
      <c r="B1528" t="str">
        <f>VLOOKUP(A1528,'[1]sku-asin（子）'!$A:$B,2,0)</f>
        <v>B075D85KM5</v>
      </c>
      <c r="C1528" t="str">
        <f>VLOOKUP(A1528,'[1]子sku-父sku'!$A:$B,2,0)</f>
        <v>XZ-WH150903</v>
      </c>
      <c r="D1528" s="28">
        <f>IFERROR(VLOOKUP(A1528,[2]库存报告使用数据处理!$A:$C,3,0),0)</f>
        <v>0</v>
      </c>
      <c r="E1528" s="28">
        <f>IFERROR(VLOOKUP(A1528,[2]库存报告使用数据处理!$A:$D,4,0),0)</f>
        <v>0</v>
      </c>
      <c r="F1528" s="28">
        <f>IFERROR(VLOOKUP(A1528,[2]库存报告使用数据处理!$A:$E,5,0),0)</f>
        <v>0</v>
      </c>
      <c r="G1528" s="28">
        <f>IFERROR(VLOOKUP(A1528,[2]库存报告使用数据处理!$A:$F,6,0),0)</f>
        <v>0</v>
      </c>
      <c r="H1528" s="29">
        <f>IFERROR(VLOOKUP(A1528,[2]库存报告使用数据处理!$A:$G,7,0),0)</f>
        <v>0</v>
      </c>
      <c r="I1528">
        <f>IFERROR(VLOOKUP(A1528,[5]数据处理!$A:$B,2,0),0)</f>
        <v>12</v>
      </c>
      <c r="J1528" s="30">
        <f>IFERROR(VLOOKUP(A1528,[5]数据处理!$A:$D,4,0),0)</f>
        <v>0</v>
      </c>
      <c r="K1528" s="30">
        <f>IFERROR(VLOOKUP(A1528,[5]数据处理!$A:$E,5,0),0)</f>
        <v>0</v>
      </c>
      <c r="L1528" s="30">
        <f>IFERROR(VLOOKUP(A1528,[5]数据处理!$A:$G,7,0),0)</f>
        <v>0</v>
      </c>
      <c r="M1528">
        <f t="shared" si="392"/>
        <v>12</v>
      </c>
      <c r="N1528">
        <f>IFERROR(VLOOKUP(A1528,[5]数据处理!$A:$C,3,0),0)</f>
        <v>0</v>
      </c>
      <c r="O1528">
        <f>IFERROR(VLOOKUP($A1528,[5]数据处理!$A:$N,14,0),0)</f>
        <v>12</v>
      </c>
      <c r="P1528" t="str">
        <f>IFERROR(VLOOKUP($A1528,[3]库存报告使用数据!$A$1:$B$65536,2,0),"")</f>
        <v/>
      </c>
      <c r="Q1528" t="str">
        <f>IFERROR(VLOOKUP($A1528,[3]库存报告使用数据!$A$1:$E$65536,5,0),"")</f>
        <v/>
      </c>
      <c r="R1528" t="str">
        <f>IFERROR(VLOOKUP($A1528,[3]库存报告使用数据!$A$1:$H$65536,8,0),"")</f>
        <v/>
      </c>
      <c r="S1528" t="str">
        <f>IFERROR(VLOOKUP($A1528,[3]库存报告使用数据!$A$1:$K$65536,11,0),"")</f>
        <v/>
      </c>
      <c r="T1528" t="str">
        <f>IFERROR(VLOOKUP($A1528,[3]库存报告使用数据!$A$1:$C$65536,3,0),"")</f>
        <v/>
      </c>
      <c r="U1528" t="str">
        <f>IFERROR(VLOOKUP($A1528,[3]库存报告使用数据!$A$1:$F$65536,6,0),"")</f>
        <v/>
      </c>
      <c r="V1528" t="str">
        <f>IFERROR(VLOOKUP($A1528,[3]库存报告使用数据!$A$1:$I$65536,9,0),"")</f>
        <v/>
      </c>
      <c r="W1528" t="str">
        <f>IFERROR(VLOOKUP($A1528,[3]库存报告使用数据!$A$1:$L$65536,12,0),"")</f>
        <v/>
      </c>
      <c r="X1528" s="20" t="str">
        <f t="shared" si="393"/>
        <v/>
      </c>
      <c r="Y1528" s="20" t="str">
        <f t="shared" si="394"/>
        <v/>
      </c>
      <c r="Z1528" s="20" t="str">
        <f t="shared" si="395"/>
        <v/>
      </c>
      <c r="AA1528" s="20" t="str">
        <f t="shared" si="396"/>
        <v/>
      </c>
      <c r="AB1528" t="str">
        <f>IFERROR(VLOOKUP($A1528,[3]库存报告使用数据!$A$1:$D$65536,4,0),"")</f>
        <v/>
      </c>
      <c r="AC1528" t="str">
        <f>IFERROR(VLOOKUP($A1528,[3]库存报告使用数据!$A$1:$G$65536,7,0),"")</f>
        <v/>
      </c>
      <c r="AD1528" t="str">
        <f>IFERROR(VLOOKUP($A1528,[3]库存报告使用数据!$A$1:$J$65536,10,0),"")</f>
        <v/>
      </c>
      <c r="AE1528" t="str">
        <f>IFERROR(VLOOKUP($A1528,[3]库存报告使用数据!$A$1:$M$65536,13,0),"")</f>
        <v/>
      </c>
      <c r="AF1528" s="20" t="str">
        <f t="shared" si="397"/>
        <v/>
      </c>
      <c r="AG1528" s="20" t="str">
        <f t="shared" si="398"/>
        <v/>
      </c>
      <c r="AH1528" s="20" t="str">
        <f t="shared" si="399"/>
        <v/>
      </c>
      <c r="AI1528" s="20" t="str">
        <f t="shared" si="400"/>
        <v/>
      </c>
      <c r="AJ1528">
        <f>IFERROR(VLOOKUP($B1528,[4]库存报告使用数据!$A$1:$B$65536,2,0),0)</f>
        <v>0</v>
      </c>
      <c r="AK1528">
        <f>IFERROR(VLOOKUP($B1528,[4]库存报告使用数据!$A$1:$C$65536,3,0),)</f>
        <v>0</v>
      </c>
      <c r="AL1528">
        <f>IFERROR(VLOOKUP($B1528,[4]库存报告使用数据!$A$1:$D$65536,4,0),)</f>
        <v>0</v>
      </c>
      <c r="AM1528">
        <f>IFERROR(VLOOKUP($B1528,[4]库存报告使用数据!$A$1:$E$65536,5,0),)</f>
        <v>0</v>
      </c>
      <c r="AN1528" s="20" t="str">
        <f t="shared" si="401"/>
        <v/>
      </c>
      <c r="AO1528" s="20" t="str">
        <f t="shared" si="402"/>
        <v/>
      </c>
      <c r="AP1528" s="20" t="str">
        <f t="shared" si="403"/>
        <v/>
      </c>
      <c r="AQ1528" s="20" t="str">
        <f t="shared" si="404"/>
        <v/>
      </c>
      <c r="AR1528" s="32">
        <f t="shared" si="405"/>
        <v>0</v>
      </c>
      <c r="AS1528" s="32">
        <f t="shared" si="406"/>
        <v>0</v>
      </c>
      <c r="AT1528" s="32">
        <f t="shared" si="407"/>
        <v>12</v>
      </c>
      <c r="AU1528" s="28" t="str">
        <f t="shared" si="408"/>
        <v>库存为12</v>
      </c>
      <c r="AV1528" s="34" t="str">
        <f>IFERROR(时间!$B$4+AU1528,"上周无销量")</f>
        <v>上周无销量</v>
      </c>
    </row>
    <row r="1529" spans="1:48">
      <c r="A1529" s="18" t="s">
        <v>1574</v>
      </c>
      <c r="B1529" t="str">
        <f>VLOOKUP(A1529,'[1]sku-asin（子）'!$A:$B,2,0)</f>
        <v>B075D4935V</v>
      </c>
      <c r="C1529" t="str">
        <f>VLOOKUP(A1529,'[1]子sku-父sku'!$A:$B,2,0)</f>
        <v>XZ-WH150903</v>
      </c>
      <c r="D1529" s="28">
        <f>IFERROR(VLOOKUP(A1529,[2]库存报告使用数据处理!$A:$C,3,0),0)</f>
        <v>0</v>
      </c>
      <c r="E1529" s="28">
        <f>IFERROR(VLOOKUP(A1529,[2]库存报告使用数据处理!$A:$D,4,0),0)</f>
        <v>0</v>
      </c>
      <c r="F1529" s="28">
        <f>IFERROR(VLOOKUP(A1529,[2]库存报告使用数据处理!$A:$E,5,0),0)</f>
        <v>0</v>
      </c>
      <c r="G1529" s="28">
        <f>IFERROR(VLOOKUP(A1529,[2]库存报告使用数据处理!$A:$F,6,0),0)</f>
        <v>0</v>
      </c>
      <c r="H1529" s="29">
        <f>IFERROR(VLOOKUP(A1529,[2]库存报告使用数据处理!$A:$G,7,0),0)</f>
        <v>0</v>
      </c>
      <c r="I1529">
        <f>IFERROR(VLOOKUP(A1529,[5]数据处理!$A:$B,2,0),0)</f>
        <v>19</v>
      </c>
      <c r="J1529" s="30">
        <f>IFERROR(VLOOKUP(A1529,[5]数据处理!$A:$D,4,0),0)</f>
        <v>0</v>
      </c>
      <c r="K1529" s="30">
        <f>IFERROR(VLOOKUP(A1529,[5]数据处理!$A:$E,5,0),0)</f>
        <v>0</v>
      </c>
      <c r="L1529" s="30">
        <f>IFERROR(VLOOKUP(A1529,[5]数据处理!$A:$G,7,0),0)</f>
        <v>0</v>
      </c>
      <c r="M1529">
        <f t="shared" si="392"/>
        <v>19</v>
      </c>
      <c r="N1529">
        <f>IFERROR(VLOOKUP(A1529,[5]数据处理!$A:$C,3,0),0)</f>
        <v>0</v>
      </c>
      <c r="O1529">
        <f>IFERROR(VLOOKUP($A1529,[5]数据处理!$A:$N,14,0),0)</f>
        <v>19</v>
      </c>
      <c r="P1529">
        <f>IFERROR(VLOOKUP($A1529,[3]库存报告使用数据!$A$1:$B$65536,2,0),"")</f>
        <v>10075</v>
      </c>
      <c r="Q1529">
        <f>IFERROR(VLOOKUP($A1529,[3]库存报告使用数据!$A$1:$E$65536,5,0),"")</f>
        <v>5417</v>
      </c>
      <c r="R1529">
        <f>IFERROR(VLOOKUP($A1529,[3]库存报告使用数据!$A$1:$H$65536,8,0),"")</f>
        <v>7823</v>
      </c>
      <c r="S1529">
        <f>IFERROR(VLOOKUP($A1529,[3]库存报告使用数据!$A$1:$K$65536,11,0),"")</f>
        <v>6484</v>
      </c>
      <c r="T1529">
        <f>IFERROR(VLOOKUP($A1529,[3]库存报告使用数据!$A$1:$C$65536,3,0),"")</f>
        <v>12</v>
      </c>
      <c r="U1529">
        <f>IFERROR(VLOOKUP($A1529,[3]库存报告使用数据!$A$1:$F$65536,6,0),"")</f>
        <v>9</v>
      </c>
      <c r="V1529">
        <f>IFERROR(VLOOKUP($A1529,[3]库存报告使用数据!$A$1:$I$65536,9,0),"")</f>
        <v>3</v>
      </c>
      <c r="W1529">
        <f>IFERROR(VLOOKUP($A1529,[3]库存报告使用数据!$A$1:$L$65536,12,0),"")</f>
        <v>6</v>
      </c>
      <c r="X1529" s="20">
        <f t="shared" si="393"/>
        <v>0.00119106699751861</v>
      </c>
      <c r="Y1529" s="20">
        <f t="shared" si="394"/>
        <v>0.00166143621930958</v>
      </c>
      <c r="Z1529" s="20">
        <f t="shared" si="395"/>
        <v>0.000383484596702032</v>
      </c>
      <c r="AA1529" s="20">
        <f t="shared" si="396"/>
        <v>0.000925354719309068</v>
      </c>
      <c r="AB1529">
        <f>IFERROR(VLOOKUP($A1529,[3]库存报告使用数据!$A$1:$D$65536,4,0),"")</f>
        <v>3.7</v>
      </c>
      <c r="AC1529">
        <f>IFERROR(VLOOKUP($A1529,[3]库存报告使用数据!$A$1:$G$65536,7,0),"")</f>
        <v>2.93</v>
      </c>
      <c r="AD1529">
        <f>IFERROR(VLOOKUP($A1529,[3]库存报告使用数据!$A$1:$J$65536,10,0),"")</f>
        <v>1.04</v>
      </c>
      <c r="AE1529">
        <f>IFERROR(VLOOKUP($A1529,[3]库存报告使用数据!$A$1:$M$65536,13,0),"")</f>
        <v>2.33</v>
      </c>
      <c r="AF1529" s="20" t="str">
        <f t="shared" si="397"/>
        <v>无销售广告费为3.7</v>
      </c>
      <c r="AG1529" s="20" t="str">
        <f t="shared" si="398"/>
        <v>无销售广告费为2.93</v>
      </c>
      <c r="AH1529" s="20" t="str">
        <f t="shared" si="399"/>
        <v>无销售广告费为1.04</v>
      </c>
      <c r="AI1529" s="20" t="str">
        <f t="shared" si="400"/>
        <v>无销售广告费为2.33</v>
      </c>
      <c r="AJ1529">
        <f>IFERROR(VLOOKUP($B1529,[4]库存报告使用数据!$A$1:$B$65536,2,0),0)</f>
        <v>2</v>
      </c>
      <c r="AK1529">
        <f>IFERROR(VLOOKUP($B1529,[4]库存报告使用数据!$A$1:$C$65536,3,0),)</f>
        <v>6</v>
      </c>
      <c r="AL1529">
        <f>IFERROR(VLOOKUP($B1529,[4]库存报告使用数据!$A$1:$D$65536,4,0),)</f>
        <v>2</v>
      </c>
      <c r="AM1529">
        <f>IFERROR(VLOOKUP($B1529,[4]库存报告使用数据!$A$1:$E$65536,5,0),)</f>
        <v>0</v>
      </c>
      <c r="AN1529" s="20">
        <f t="shared" si="401"/>
        <v>0</v>
      </c>
      <c r="AO1529" s="20">
        <f t="shared" si="402"/>
        <v>0</v>
      </c>
      <c r="AP1529" s="20">
        <f t="shared" si="403"/>
        <v>0</v>
      </c>
      <c r="AQ1529" s="20" t="str">
        <f t="shared" si="404"/>
        <v/>
      </c>
      <c r="AR1529" s="32">
        <f t="shared" si="405"/>
        <v>0</v>
      </c>
      <c r="AS1529" s="32">
        <f t="shared" si="406"/>
        <v>0</v>
      </c>
      <c r="AT1529" s="32">
        <f t="shared" si="407"/>
        <v>19</v>
      </c>
      <c r="AU1529" s="28" t="str">
        <f t="shared" si="408"/>
        <v>库存为19</v>
      </c>
      <c r="AV1529" s="34" t="str">
        <f>IFERROR(时间!$B$4+AU1529,"上周无销量")</f>
        <v>上周无销量</v>
      </c>
    </row>
    <row r="1530" spans="1:48">
      <c r="A1530" s="18" t="s">
        <v>1575</v>
      </c>
      <c r="B1530" t="str">
        <f>VLOOKUP(A1530,'[1]sku-asin（子）'!$A:$B,2,0)</f>
        <v>B075D7D1S1</v>
      </c>
      <c r="C1530" t="str">
        <f>VLOOKUP(A1530,'[1]子sku-父sku'!$A:$B,2,0)</f>
        <v>XZ-WH150903</v>
      </c>
      <c r="D1530" s="28">
        <f>IFERROR(VLOOKUP(A1530,[2]库存报告使用数据处理!$A:$C,3,0),0)</f>
        <v>0</v>
      </c>
      <c r="E1530" s="28">
        <f>IFERROR(VLOOKUP(A1530,[2]库存报告使用数据处理!$A:$D,4,0),0)</f>
        <v>0</v>
      </c>
      <c r="F1530" s="28">
        <f>IFERROR(VLOOKUP(A1530,[2]库存报告使用数据处理!$A:$E,5,0),0)</f>
        <v>0</v>
      </c>
      <c r="G1530" s="28">
        <f>IFERROR(VLOOKUP(A1530,[2]库存报告使用数据处理!$A:$F,6,0),0)</f>
        <v>0</v>
      </c>
      <c r="H1530" s="29">
        <f>IFERROR(VLOOKUP(A1530,[2]库存报告使用数据处理!$A:$G,7,0),0)</f>
        <v>0</v>
      </c>
      <c r="I1530">
        <f>IFERROR(VLOOKUP(A1530,[5]数据处理!$A:$B,2,0),0)</f>
        <v>11</v>
      </c>
      <c r="J1530" s="30">
        <f>IFERROR(VLOOKUP(A1530,[5]数据处理!$A:$D,4,0),0)</f>
        <v>0</v>
      </c>
      <c r="K1530" s="30">
        <f>IFERROR(VLOOKUP(A1530,[5]数据处理!$A:$E,5,0),0)</f>
        <v>0</v>
      </c>
      <c r="L1530" s="30">
        <f>IFERROR(VLOOKUP(A1530,[5]数据处理!$A:$G,7,0),0)</f>
        <v>0</v>
      </c>
      <c r="M1530">
        <f t="shared" si="392"/>
        <v>11</v>
      </c>
      <c r="N1530">
        <f>IFERROR(VLOOKUP(A1530,[5]数据处理!$A:$C,3,0),0)</f>
        <v>0</v>
      </c>
      <c r="O1530">
        <f>IFERROR(VLOOKUP($A1530,[5]数据处理!$A:$N,14,0),0)</f>
        <v>11</v>
      </c>
      <c r="P1530" t="str">
        <f>IFERROR(VLOOKUP($A1530,[3]库存报告使用数据!$A$1:$B$65536,2,0),"")</f>
        <v/>
      </c>
      <c r="Q1530" t="str">
        <f>IFERROR(VLOOKUP($A1530,[3]库存报告使用数据!$A$1:$E$65536,5,0),"")</f>
        <v/>
      </c>
      <c r="R1530" t="str">
        <f>IFERROR(VLOOKUP($A1530,[3]库存报告使用数据!$A$1:$H$65536,8,0),"")</f>
        <v/>
      </c>
      <c r="S1530" t="str">
        <f>IFERROR(VLOOKUP($A1530,[3]库存报告使用数据!$A$1:$K$65536,11,0),"")</f>
        <v/>
      </c>
      <c r="T1530" t="str">
        <f>IFERROR(VLOOKUP($A1530,[3]库存报告使用数据!$A$1:$C$65536,3,0),"")</f>
        <v/>
      </c>
      <c r="U1530" t="str">
        <f>IFERROR(VLOOKUP($A1530,[3]库存报告使用数据!$A$1:$F$65536,6,0),"")</f>
        <v/>
      </c>
      <c r="V1530" t="str">
        <f>IFERROR(VLOOKUP($A1530,[3]库存报告使用数据!$A$1:$I$65536,9,0),"")</f>
        <v/>
      </c>
      <c r="W1530" t="str">
        <f>IFERROR(VLOOKUP($A1530,[3]库存报告使用数据!$A$1:$L$65536,12,0),"")</f>
        <v/>
      </c>
      <c r="X1530" s="20" t="str">
        <f t="shared" si="393"/>
        <v/>
      </c>
      <c r="Y1530" s="20" t="str">
        <f t="shared" si="394"/>
        <v/>
      </c>
      <c r="Z1530" s="20" t="str">
        <f t="shared" si="395"/>
        <v/>
      </c>
      <c r="AA1530" s="20" t="str">
        <f t="shared" si="396"/>
        <v/>
      </c>
      <c r="AB1530" t="str">
        <f>IFERROR(VLOOKUP($A1530,[3]库存报告使用数据!$A$1:$D$65536,4,0),"")</f>
        <v/>
      </c>
      <c r="AC1530" t="str">
        <f>IFERROR(VLOOKUP($A1530,[3]库存报告使用数据!$A$1:$G$65536,7,0),"")</f>
        <v/>
      </c>
      <c r="AD1530" t="str">
        <f>IFERROR(VLOOKUP($A1530,[3]库存报告使用数据!$A$1:$J$65536,10,0),"")</f>
        <v/>
      </c>
      <c r="AE1530" t="str">
        <f>IFERROR(VLOOKUP($A1530,[3]库存报告使用数据!$A$1:$M$65536,13,0),"")</f>
        <v/>
      </c>
      <c r="AF1530" s="20" t="str">
        <f t="shared" si="397"/>
        <v/>
      </c>
      <c r="AG1530" s="20" t="str">
        <f t="shared" si="398"/>
        <v/>
      </c>
      <c r="AH1530" s="20" t="str">
        <f t="shared" si="399"/>
        <v/>
      </c>
      <c r="AI1530" s="20" t="str">
        <f t="shared" si="400"/>
        <v/>
      </c>
      <c r="AJ1530">
        <f>IFERROR(VLOOKUP($B1530,[4]库存报告使用数据!$A$1:$B$65536,2,0),0)</f>
        <v>0</v>
      </c>
      <c r="AK1530">
        <f>IFERROR(VLOOKUP($B1530,[4]库存报告使用数据!$A$1:$C$65536,3,0),)</f>
        <v>3</v>
      </c>
      <c r="AL1530">
        <f>IFERROR(VLOOKUP($B1530,[4]库存报告使用数据!$A$1:$D$65536,4,0),)</f>
        <v>0</v>
      </c>
      <c r="AM1530">
        <f>IFERROR(VLOOKUP($B1530,[4]库存报告使用数据!$A$1:$E$65536,5,0),)</f>
        <v>0</v>
      </c>
      <c r="AN1530" s="20" t="str">
        <f t="shared" si="401"/>
        <v/>
      </c>
      <c r="AO1530" s="20">
        <f t="shared" si="402"/>
        <v>0</v>
      </c>
      <c r="AP1530" s="20" t="str">
        <f t="shared" si="403"/>
        <v/>
      </c>
      <c r="AQ1530" s="20" t="str">
        <f t="shared" si="404"/>
        <v/>
      </c>
      <c r="AR1530" s="32">
        <f t="shared" si="405"/>
        <v>0</v>
      </c>
      <c r="AS1530" s="32">
        <f t="shared" si="406"/>
        <v>0</v>
      </c>
      <c r="AT1530" s="32">
        <f t="shared" si="407"/>
        <v>11</v>
      </c>
      <c r="AU1530" s="28" t="str">
        <f t="shared" si="408"/>
        <v>库存为11</v>
      </c>
      <c r="AV1530" s="34" t="str">
        <f>IFERROR(时间!$B$4+AU1530,"上周无销量")</f>
        <v>上周无销量</v>
      </c>
    </row>
    <row r="1531" spans="1:48">
      <c r="A1531" s="18" t="s">
        <v>1576</v>
      </c>
      <c r="B1531" t="str">
        <f>VLOOKUP(A1531,'[1]sku-asin（子）'!$A:$B,2,0)</f>
        <v>B075D9M8H4</v>
      </c>
      <c r="C1531" t="str">
        <f>VLOOKUP(A1531,'[1]子sku-父sku'!$A:$B,2,0)</f>
        <v>XZ-WH150903</v>
      </c>
      <c r="D1531" s="28">
        <f>IFERROR(VLOOKUP(A1531,[2]库存报告使用数据处理!$A:$C,3,0),0)</f>
        <v>0</v>
      </c>
      <c r="E1531" s="28">
        <f>IFERROR(VLOOKUP(A1531,[2]库存报告使用数据处理!$A:$D,4,0),0)</f>
        <v>0</v>
      </c>
      <c r="F1531" s="28">
        <f>IFERROR(VLOOKUP(A1531,[2]库存报告使用数据处理!$A:$E,5,0),0)</f>
        <v>0</v>
      </c>
      <c r="G1531" s="28">
        <f>IFERROR(VLOOKUP(A1531,[2]库存报告使用数据处理!$A:$F,6,0),0)</f>
        <v>0</v>
      </c>
      <c r="H1531" s="29">
        <f>IFERROR(VLOOKUP(A1531,[2]库存报告使用数据处理!$A:$G,7,0),0)</f>
        <v>0</v>
      </c>
      <c r="I1531">
        <f>IFERROR(VLOOKUP(A1531,[5]数据处理!$A:$B,2,0),0)</f>
        <v>4</v>
      </c>
      <c r="J1531" s="30">
        <f>IFERROR(VLOOKUP(A1531,[5]数据处理!$A:$D,4,0),0)</f>
        <v>0</v>
      </c>
      <c r="K1531" s="30">
        <f>IFERROR(VLOOKUP(A1531,[5]数据处理!$A:$E,5,0),0)</f>
        <v>0</v>
      </c>
      <c r="L1531" s="30">
        <f>IFERROR(VLOOKUP(A1531,[5]数据处理!$A:$G,7,0),0)</f>
        <v>0</v>
      </c>
      <c r="M1531">
        <f t="shared" si="392"/>
        <v>4</v>
      </c>
      <c r="N1531">
        <f>IFERROR(VLOOKUP(A1531,[5]数据处理!$A:$C,3,0),0)</f>
        <v>0</v>
      </c>
      <c r="O1531">
        <f>IFERROR(VLOOKUP($A1531,[5]数据处理!$A:$N,14,0),0)</f>
        <v>4</v>
      </c>
      <c r="P1531" t="str">
        <f>IFERROR(VLOOKUP($A1531,[3]库存报告使用数据!$A$1:$B$65536,2,0),"")</f>
        <v/>
      </c>
      <c r="Q1531" t="str">
        <f>IFERROR(VLOOKUP($A1531,[3]库存报告使用数据!$A$1:$E$65536,5,0),"")</f>
        <v/>
      </c>
      <c r="R1531" t="str">
        <f>IFERROR(VLOOKUP($A1531,[3]库存报告使用数据!$A$1:$H$65536,8,0),"")</f>
        <v/>
      </c>
      <c r="S1531" t="str">
        <f>IFERROR(VLOOKUP($A1531,[3]库存报告使用数据!$A$1:$K$65536,11,0),"")</f>
        <v/>
      </c>
      <c r="T1531" t="str">
        <f>IFERROR(VLOOKUP($A1531,[3]库存报告使用数据!$A$1:$C$65536,3,0),"")</f>
        <v/>
      </c>
      <c r="U1531" t="str">
        <f>IFERROR(VLOOKUP($A1531,[3]库存报告使用数据!$A$1:$F$65536,6,0),"")</f>
        <v/>
      </c>
      <c r="V1531" t="str">
        <f>IFERROR(VLOOKUP($A1531,[3]库存报告使用数据!$A$1:$I$65536,9,0),"")</f>
        <v/>
      </c>
      <c r="W1531" t="str">
        <f>IFERROR(VLOOKUP($A1531,[3]库存报告使用数据!$A$1:$L$65536,12,0),"")</f>
        <v/>
      </c>
      <c r="X1531" s="20" t="str">
        <f t="shared" si="393"/>
        <v/>
      </c>
      <c r="Y1531" s="20" t="str">
        <f t="shared" si="394"/>
        <v/>
      </c>
      <c r="Z1531" s="20" t="str">
        <f t="shared" si="395"/>
        <v/>
      </c>
      <c r="AA1531" s="20" t="str">
        <f t="shared" si="396"/>
        <v/>
      </c>
      <c r="AB1531" t="str">
        <f>IFERROR(VLOOKUP($A1531,[3]库存报告使用数据!$A$1:$D$65536,4,0),"")</f>
        <v/>
      </c>
      <c r="AC1531" t="str">
        <f>IFERROR(VLOOKUP($A1531,[3]库存报告使用数据!$A$1:$G$65536,7,0),"")</f>
        <v/>
      </c>
      <c r="AD1531" t="str">
        <f>IFERROR(VLOOKUP($A1531,[3]库存报告使用数据!$A$1:$J$65536,10,0),"")</f>
        <v/>
      </c>
      <c r="AE1531" t="str">
        <f>IFERROR(VLOOKUP($A1531,[3]库存报告使用数据!$A$1:$M$65536,13,0),"")</f>
        <v/>
      </c>
      <c r="AF1531" s="20" t="str">
        <f t="shared" si="397"/>
        <v/>
      </c>
      <c r="AG1531" s="20" t="str">
        <f t="shared" si="398"/>
        <v/>
      </c>
      <c r="AH1531" s="20" t="str">
        <f t="shared" si="399"/>
        <v/>
      </c>
      <c r="AI1531" s="20" t="str">
        <f t="shared" si="400"/>
        <v/>
      </c>
      <c r="AJ1531">
        <f>IFERROR(VLOOKUP($B1531,[4]库存报告使用数据!$A$1:$B$65536,2,0),0)</f>
        <v>0</v>
      </c>
      <c r="AK1531">
        <f>IFERROR(VLOOKUP($B1531,[4]库存报告使用数据!$A$1:$C$65536,3,0),)</f>
        <v>1</v>
      </c>
      <c r="AL1531">
        <f>IFERROR(VLOOKUP($B1531,[4]库存报告使用数据!$A$1:$D$65536,4,0),)</f>
        <v>0</v>
      </c>
      <c r="AM1531">
        <f>IFERROR(VLOOKUP($B1531,[4]库存报告使用数据!$A$1:$E$65536,5,0),)</f>
        <v>0</v>
      </c>
      <c r="AN1531" s="20" t="str">
        <f t="shared" si="401"/>
        <v/>
      </c>
      <c r="AO1531" s="20">
        <f t="shared" si="402"/>
        <v>0</v>
      </c>
      <c r="AP1531" s="20" t="str">
        <f t="shared" si="403"/>
        <v/>
      </c>
      <c r="AQ1531" s="20" t="str">
        <f t="shared" si="404"/>
        <v/>
      </c>
      <c r="AR1531" s="32">
        <f t="shared" si="405"/>
        <v>0</v>
      </c>
      <c r="AS1531" s="32">
        <f t="shared" si="406"/>
        <v>0</v>
      </c>
      <c r="AT1531" s="32">
        <f t="shared" si="407"/>
        <v>4</v>
      </c>
      <c r="AU1531" s="28" t="str">
        <f t="shared" si="408"/>
        <v>库存为4</v>
      </c>
      <c r="AV1531" s="34" t="str">
        <f>IFERROR(时间!$B$4+AU1531,"上周无销量")</f>
        <v>上周无销量</v>
      </c>
    </row>
    <row r="1532" spans="1:48">
      <c r="A1532" s="18" t="s">
        <v>1577</v>
      </c>
      <c r="B1532" t="str">
        <f>VLOOKUP(A1532,'[1]sku-asin（子）'!$A:$B,2,0)</f>
        <v>B075CZ2YNY</v>
      </c>
      <c r="C1532" t="str">
        <f>VLOOKUP(A1532,'[1]子sku-父sku'!$A:$B,2,0)</f>
        <v>XZ-WH150903</v>
      </c>
      <c r="D1532" s="28">
        <f>IFERROR(VLOOKUP(A1532,[2]库存报告使用数据处理!$A:$C,3,0),0)</f>
        <v>0</v>
      </c>
      <c r="E1532" s="28">
        <f>IFERROR(VLOOKUP(A1532,[2]库存报告使用数据处理!$A:$D,4,0),0)</f>
        <v>0</v>
      </c>
      <c r="F1532" s="28">
        <f>IFERROR(VLOOKUP(A1532,[2]库存报告使用数据处理!$A:$E,5,0),0)</f>
        <v>0</v>
      </c>
      <c r="G1532" s="28">
        <f>IFERROR(VLOOKUP(A1532,[2]库存报告使用数据处理!$A:$F,6,0),0)</f>
        <v>0</v>
      </c>
      <c r="H1532" s="29">
        <f>IFERROR(VLOOKUP(A1532,[2]库存报告使用数据处理!$A:$G,7,0),0)</f>
        <v>0</v>
      </c>
      <c r="I1532">
        <f>IFERROR(VLOOKUP(A1532,[5]数据处理!$A:$B,2,0),0)</f>
        <v>15</v>
      </c>
      <c r="J1532" s="30">
        <f>IFERROR(VLOOKUP(A1532,[5]数据处理!$A:$D,4,0),0)</f>
        <v>0</v>
      </c>
      <c r="K1532" s="30">
        <f>IFERROR(VLOOKUP(A1532,[5]数据处理!$A:$E,5,0),0)</f>
        <v>0</v>
      </c>
      <c r="L1532" s="30">
        <f>IFERROR(VLOOKUP(A1532,[5]数据处理!$A:$G,7,0),0)</f>
        <v>0</v>
      </c>
      <c r="M1532">
        <f t="shared" si="392"/>
        <v>15</v>
      </c>
      <c r="N1532">
        <f>IFERROR(VLOOKUP(A1532,[5]数据处理!$A:$C,3,0),0)</f>
        <v>0</v>
      </c>
      <c r="O1532">
        <f>IFERROR(VLOOKUP($A1532,[5]数据处理!$A:$N,14,0),0)</f>
        <v>15</v>
      </c>
      <c r="P1532" t="str">
        <f>IFERROR(VLOOKUP($A1532,[3]库存报告使用数据!$A$1:$B$65536,2,0),"")</f>
        <v/>
      </c>
      <c r="Q1532" t="str">
        <f>IFERROR(VLOOKUP($A1532,[3]库存报告使用数据!$A$1:$E$65536,5,0),"")</f>
        <v/>
      </c>
      <c r="R1532" t="str">
        <f>IFERROR(VLOOKUP($A1532,[3]库存报告使用数据!$A$1:$H$65536,8,0),"")</f>
        <v/>
      </c>
      <c r="S1532" t="str">
        <f>IFERROR(VLOOKUP($A1532,[3]库存报告使用数据!$A$1:$K$65536,11,0),"")</f>
        <v/>
      </c>
      <c r="T1532" t="str">
        <f>IFERROR(VLOOKUP($A1532,[3]库存报告使用数据!$A$1:$C$65536,3,0),"")</f>
        <v/>
      </c>
      <c r="U1532" t="str">
        <f>IFERROR(VLOOKUP($A1532,[3]库存报告使用数据!$A$1:$F$65536,6,0),"")</f>
        <v/>
      </c>
      <c r="V1532" t="str">
        <f>IFERROR(VLOOKUP($A1532,[3]库存报告使用数据!$A$1:$I$65536,9,0),"")</f>
        <v/>
      </c>
      <c r="W1532" t="str">
        <f>IFERROR(VLOOKUP($A1532,[3]库存报告使用数据!$A$1:$L$65536,12,0),"")</f>
        <v/>
      </c>
      <c r="X1532" s="20" t="str">
        <f t="shared" si="393"/>
        <v/>
      </c>
      <c r="Y1532" s="20" t="str">
        <f t="shared" si="394"/>
        <v/>
      </c>
      <c r="Z1532" s="20" t="str">
        <f t="shared" si="395"/>
        <v/>
      </c>
      <c r="AA1532" s="20" t="str">
        <f t="shared" si="396"/>
        <v/>
      </c>
      <c r="AB1532" t="str">
        <f>IFERROR(VLOOKUP($A1532,[3]库存报告使用数据!$A$1:$D$65536,4,0),"")</f>
        <v/>
      </c>
      <c r="AC1532" t="str">
        <f>IFERROR(VLOOKUP($A1532,[3]库存报告使用数据!$A$1:$G$65536,7,0),"")</f>
        <v/>
      </c>
      <c r="AD1532" t="str">
        <f>IFERROR(VLOOKUP($A1532,[3]库存报告使用数据!$A$1:$J$65536,10,0),"")</f>
        <v/>
      </c>
      <c r="AE1532" t="str">
        <f>IFERROR(VLOOKUP($A1532,[3]库存报告使用数据!$A$1:$M$65536,13,0),"")</f>
        <v/>
      </c>
      <c r="AF1532" s="20" t="str">
        <f t="shared" si="397"/>
        <v/>
      </c>
      <c r="AG1532" s="20" t="str">
        <f t="shared" si="398"/>
        <v/>
      </c>
      <c r="AH1532" s="20" t="str">
        <f t="shared" si="399"/>
        <v/>
      </c>
      <c r="AI1532" s="20" t="str">
        <f t="shared" si="400"/>
        <v/>
      </c>
      <c r="AJ1532">
        <f>IFERROR(VLOOKUP($B1532,[4]库存报告使用数据!$A$1:$B$65536,2,0),0)</f>
        <v>0</v>
      </c>
      <c r="AK1532">
        <f>IFERROR(VLOOKUP($B1532,[4]库存报告使用数据!$A$1:$C$65536,3,0),)</f>
        <v>0</v>
      </c>
      <c r="AL1532">
        <f>IFERROR(VLOOKUP($B1532,[4]库存报告使用数据!$A$1:$D$65536,4,0),)</f>
        <v>1</v>
      </c>
      <c r="AM1532">
        <f>IFERROR(VLOOKUP($B1532,[4]库存报告使用数据!$A$1:$E$65536,5,0),)</f>
        <v>0</v>
      </c>
      <c r="AN1532" s="20" t="str">
        <f t="shared" si="401"/>
        <v/>
      </c>
      <c r="AO1532" s="20" t="str">
        <f t="shared" si="402"/>
        <v/>
      </c>
      <c r="AP1532" s="20">
        <f t="shared" si="403"/>
        <v>0</v>
      </c>
      <c r="AQ1532" s="20" t="str">
        <f t="shared" si="404"/>
        <v/>
      </c>
      <c r="AR1532" s="32">
        <f t="shared" si="405"/>
        <v>0</v>
      </c>
      <c r="AS1532" s="32">
        <f t="shared" si="406"/>
        <v>0</v>
      </c>
      <c r="AT1532" s="32">
        <f t="shared" si="407"/>
        <v>15</v>
      </c>
      <c r="AU1532" s="28" t="str">
        <f t="shared" si="408"/>
        <v>库存为15</v>
      </c>
      <c r="AV1532" s="34" t="str">
        <f>IFERROR(时间!$B$4+AU1532,"上周无销量")</f>
        <v>上周无销量</v>
      </c>
    </row>
    <row r="1533" spans="1:48">
      <c r="A1533" s="18" t="s">
        <v>1578</v>
      </c>
      <c r="B1533" t="str">
        <f>VLOOKUP(A1533,'[1]sku-asin（子）'!$A:$B,2,0)</f>
        <v>B075D4FC9J</v>
      </c>
      <c r="C1533" t="str">
        <f>VLOOKUP(A1533,'[1]子sku-父sku'!$A:$B,2,0)</f>
        <v>XZ-WH150903</v>
      </c>
      <c r="D1533" s="28">
        <f>IFERROR(VLOOKUP(A1533,[2]库存报告使用数据处理!$A:$C,3,0),0)</f>
        <v>0</v>
      </c>
      <c r="E1533" s="28">
        <f>IFERROR(VLOOKUP(A1533,[2]库存报告使用数据处理!$A:$D,4,0),0)</f>
        <v>0</v>
      </c>
      <c r="F1533" s="28">
        <f>IFERROR(VLOOKUP(A1533,[2]库存报告使用数据处理!$A:$E,5,0),0)</f>
        <v>0</v>
      </c>
      <c r="G1533" s="28">
        <f>IFERROR(VLOOKUP(A1533,[2]库存报告使用数据处理!$A:$F,6,0),0)</f>
        <v>0</v>
      </c>
      <c r="H1533" s="29">
        <f>IFERROR(VLOOKUP(A1533,[2]库存报告使用数据处理!$A:$G,7,0),0)</f>
        <v>0</v>
      </c>
      <c r="I1533">
        <f>IFERROR(VLOOKUP(A1533,[5]数据处理!$A:$B,2,0),0)</f>
        <v>11</v>
      </c>
      <c r="J1533" s="30">
        <f>IFERROR(VLOOKUP(A1533,[5]数据处理!$A:$D,4,0),0)</f>
        <v>0</v>
      </c>
      <c r="K1533" s="30">
        <f>IFERROR(VLOOKUP(A1533,[5]数据处理!$A:$E,5,0),0)</f>
        <v>0</v>
      </c>
      <c r="L1533" s="30">
        <f>IFERROR(VLOOKUP(A1533,[5]数据处理!$A:$G,7,0),0)</f>
        <v>0</v>
      </c>
      <c r="M1533">
        <f t="shared" si="392"/>
        <v>11</v>
      </c>
      <c r="N1533">
        <f>IFERROR(VLOOKUP(A1533,[5]数据处理!$A:$C,3,0),0)</f>
        <v>0</v>
      </c>
      <c r="O1533">
        <f>IFERROR(VLOOKUP($A1533,[5]数据处理!$A:$N,14,0),0)</f>
        <v>11</v>
      </c>
      <c r="P1533" t="str">
        <f>IFERROR(VLOOKUP($A1533,[3]库存报告使用数据!$A$1:$B$65536,2,0),"")</f>
        <v/>
      </c>
      <c r="Q1533" t="str">
        <f>IFERROR(VLOOKUP($A1533,[3]库存报告使用数据!$A$1:$E$65536,5,0),"")</f>
        <v/>
      </c>
      <c r="R1533" t="str">
        <f>IFERROR(VLOOKUP($A1533,[3]库存报告使用数据!$A$1:$H$65536,8,0),"")</f>
        <v/>
      </c>
      <c r="S1533" t="str">
        <f>IFERROR(VLOOKUP($A1533,[3]库存报告使用数据!$A$1:$K$65536,11,0),"")</f>
        <v/>
      </c>
      <c r="T1533" t="str">
        <f>IFERROR(VLOOKUP($A1533,[3]库存报告使用数据!$A$1:$C$65536,3,0),"")</f>
        <v/>
      </c>
      <c r="U1533" t="str">
        <f>IFERROR(VLOOKUP($A1533,[3]库存报告使用数据!$A$1:$F$65536,6,0),"")</f>
        <v/>
      </c>
      <c r="V1533" t="str">
        <f>IFERROR(VLOOKUP($A1533,[3]库存报告使用数据!$A$1:$I$65536,9,0),"")</f>
        <v/>
      </c>
      <c r="W1533" t="str">
        <f>IFERROR(VLOOKUP($A1533,[3]库存报告使用数据!$A$1:$L$65536,12,0),"")</f>
        <v/>
      </c>
      <c r="X1533" s="20" t="str">
        <f t="shared" si="393"/>
        <v/>
      </c>
      <c r="Y1533" s="20" t="str">
        <f t="shared" si="394"/>
        <v/>
      </c>
      <c r="Z1533" s="20" t="str">
        <f t="shared" si="395"/>
        <v/>
      </c>
      <c r="AA1533" s="20" t="str">
        <f t="shared" si="396"/>
        <v/>
      </c>
      <c r="AB1533" t="str">
        <f>IFERROR(VLOOKUP($A1533,[3]库存报告使用数据!$A$1:$D$65536,4,0),"")</f>
        <v/>
      </c>
      <c r="AC1533" t="str">
        <f>IFERROR(VLOOKUP($A1533,[3]库存报告使用数据!$A$1:$G$65536,7,0),"")</f>
        <v/>
      </c>
      <c r="AD1533" t="str">
        <f>IFERROR(VLOOKUP($A1533,[3]库存报告使用数据!$A$1:$J$65536,10,0),"")</f>
        <v/>
      </c>
      <c r="AE1533" t="str">
        <f>IFERROR(VLOOKUP($A1533,[3]库存报告使用数据!$A$1:$M$65536,13,0),"")</f>
        <v/>
      </c>
      <c r="AF1533" s="20" t="str">
        <f t="shared" si="397"/>
        <v/>
      </c>
      <c r="AG1533" s="20" t="str">
        <f t="shared" si="398"/>
        <v/>
      </c>
      <c r="AH1533" s="20" t="str">
        <f t="shared" si="399"/>
        <v/>
      </c>
      <c r="AI1533" s="20" t="str">
        <f t="shared" si="400"/>
        <v/>
      </c>
      <c r="AJ1533">
        <f>IFERROR(VLOOKUP($B1533,[4]库存报告使用数据!$A$1:$B$65536,2,0),0)</f>
        <v>0</v>
      </c>
      <c r="AK1533">
        <f>IFERROR(VLOOKUP($B1533,[4]库存报告使用数据!$A$1:$C$65536,3,0),)</f>
        <v>0</v>
      </c>
      <c r="AL1533">
        <f>IFERROR(VLOOKUP($B1533,[4]库存报告使用数据!$A$1:$D$65536,4,0),)</f>
        <v>1</v>
      </c>
      <c r="AM1533">
        <f>IFERROR(VLOOKUP($B1533,[4]库存报告使用数据!$A$1:$E$65536,5,0),)</f>
        <v>0</v>
      </c>
      <c r="AN1533" s="20" t="str">
        <f t="shared" si="401"/>
        <v/>
      </c>
      <c r="AO1533" s="20" t="str">
        <f t="shared" si="402"/>
        <v/>
      </c>
      <c r="AP1533" s="20">
        <f t="shared" si="403"/>
        <v>0</v>
      </c>
      <c r="AQ1533" s="20" t="str">
        <f t="shared" si="404"/>
        <v/>
      </c>
      <c r="AR1533" s="32">
        <f t="shared" si="405"/>
        <v>0</v>
      </c>
      <c r="AS1533" s="32">
        <f t="shared" si="406"/>
        <v>0</v>
      </c>
      <c r="AT1533" s="32">
        <f t="shared" si="407"/>
        <v>11</v>
      </c>
      <c r="AU1533" s="28" t="str">
        <f t="shared" si="408"/>
        <v>库存为11</v>
      </c>
      <c r="AV1533" s="34" t="str">
        <f>IFERROR(时间!$B$4+AU1533,"上周无销量")</f>
        <v>上周无销量</v>
      </c>
    </row>
    <row r="1534" spans="1:48">
      <c r="A1534" s="18" t="s">
        <v>1579</v>
      </c>
      <c r="B1534" t="str">
        <f>VLOOKUP(A1534,'[1]sku-asin（子）'!$A:$B,2,0)</f>
        <v>B07541KCSG</v>
      </c>
      <c r="C1534" t="str">
        <f>VLOOKUP(A1534,'[1]子sku-父sku'!$A:$B,2,0)</f>
        <v>XZ-WH6606</v>
      </c>
      <c r="D1534" s="28">
        <f>IFERROR(VLOOKUP(A1534,[2]库存报告使用数据处理!$A:$C,3,0),0)</f>
        <v>0</v>
      </c>
      <c r="E1534" s="28">
        <f>IFERROR(VLOOKUP(A1534,[2]库存报告使用数据处理!$A:$D,4,0),0)</f>
        <v>0</v>
      </c>
      <c r="F1534" s="28">
        <f>IFERROR(VLOOKUP(A1534,[2]库存报告使用数据处理!$A:$E,5,0),0)</f>
        <v>0</v>
      </c>
      <c r="G1534" s="28">
        <f>IFERROR(VLOOKUP(A1534,[2]库存报告使用数据处理!$A:$F,6,0),0)</f>
        <v>0</v>
      </c>
      <c r="H1534" s="29">
        <f>IFERROR(VLOOKUP(A1534,[2]库存报告使用数据处理!$A:$G,7,0),0)</f>
        <v>0</v>
      </c>
      <c r="I1534">
        <f>IFERROR(VLOOKUP(A1534,[5]数据处理!$A:$B,2,0),0)</f>
        <v>8</v>
      </c>
      <c r="J1534" s="30">
        <f>IFERROR(VLOOKUP(A1534,[5]数据处理!$A:$D,4,0),0)</f>
        <v>0</v>
      </c>
      <c r="K1534" s="30">
        <f>IFERROR(VLOOKUP(A1534,[5]数据处理!$A:$E,5,0),0)</f>
        <v>0</v>
      </c>
      <c r="L1534" s="30">
        <f>IFERROR(VLOOKUP(A1534,[5]数据处理!$A:$G,7,0),0)</f>
        <v>0</v>
      </c>
      <c r="M1534">
        <f t="shared" si="392"/>
        <v>8</v>
      </c>
      <c r="N1534">
        <f>IFERROR(VLOOKUP(A1534,[5]数据处理!$A:$C,3,0),0)</f>
        <v>0</v>
      </c>
      <c r="O1534">
        <f>IFERROR(VLOOKUP($A1534,[5]数据处理!$A:$N,14,0),0)</f>
        <v>8</v>
      </c>
      <c r="P1534" t="str">
        <f>IFERROR(VLOOKUP($A1534,[3]库存报告使用数据!$A$1:$B$65536,2,0),"")</f>
        <v/>
      </c>
      <c r="Q1534" t="str">
        <f>IFERROR(VLOOKUP($A1534,[3]库存报告使用数据!$A$1:$E$65536,5,0),"")</f>
        <v/>
      </c>
      <c r="R1534" t="str">
        <f>IFERROR(VLOOKUP($A1534,[3]库存报告使用数据!$A$1:$H$65536,8,0),"")</f>
        <v/>
      </c>
      <c r="S1534" t="str">
        <f>IFERROR(VLOOKUP($A1534,[3]库存报告使用数据!$A$1:$K$65536,11,0),"")</f>
        <v/>
      </c>
      <c r="T1534" t="str">
        <f>IFERROR(VLOOKUP($A1534,[3]库存报告使用数据!$A$1:$C$65536,3,0),"")</f>
        <v/>
      </c>
      <c r="U1534" t="str">
        <f>IFERROR(VLOOKUP($A1534,[3]库存报告使用数据!$A$1:$F$65536,6,0),"")</f>
        <v/>
      </c>
      <c r="V1534" t="str">
        <f>IFERROR(VLOOKUP($A1534,[3]库存报告使用数据!$A$1:$I$65536,9,0),"")</f>
        <v/>
      </c>
      <c r="W1534" t="str">
        <f>IFERROR(VLOOKUP($A1534,[3]库存报告使用数据!$A$1:$L$65536,12,0),"")</f>
        <v/>
      </c>
      <c r="X1534" s="20" t="str">
        <f t="shared" si="393"/>
        <v/>
      </c>
      <c r="Y1534" s="20" t="str">
        <f t="shared" si="394"/>
        <v/>
      </c>
      <c r="Z1534" s="20" t="str">
        <f t="shared" si="395"/>
        <v/>
      </c>
      <c r="AA1534" s="20" t="str">
        <f t="shared" si="396"/>
        <v/>
      </c>
      <c r="AB1534" t="str">
        <f>IFERROR(VLOOKUP($A1534,[3]库存报告使用数据!$A$1:$D$65536,4,0),"")</f>
        <v/>
      </c>
      <c r="AC1534" t="str">
        <f>IFERROR(VLOOKUP($A1534,[3]库存报告使用数据!$A$1:$G$65536,7,0),"")</f>
        <v/>
      </c>
      <c r="AD1534" t="str">
        <f>IFERROR(VLOOKUP($A1534,[3]库存报告使用数据!$A$1:$J$65536,10,0),"")</f>
        <v/>
      </c>
      <c r="AE1534" t="str">
        <f>IFERROR(VLOOKUP($A1534,[3]库存报告使用数据!$A$1:$M$65536,13,0),"")</f>
        <v/>
      </c>
      <c r="AF1534" s="20" t="str">
        <f t="shared" si="397"/>
        <v/>
      </c>
      <c r="AG1534" s="20" t="str">
        <f t="shared" si="398"/>
        <v/>
      </c>
      <c r="AH1534" s="20" t="str">
        <f t="shared" si="399"/>
        <v/>
      </c>
      <c r="AI1534" s="20" t="str">
        <f t="shared" si="400"/>
        <v/>
      </c>
      <c r="AJ1534">
        <f>IFERROR(VLOOKUP($B1534,[4]库存报告使用数据!$A$1:$B$65536,2,0),0)</f>
        <v>0</v>
      </c>
      <c r="AK1534">
        <f>IFERROR(VLOOKUP($B1534,[4]库存报告使用数据!$A$1:$C$65536,3,0),)</f>
        <v>0</v>
      </c>
      <c r="AL1534">
        <f>IFERROR(VLOOKUP($B1534,[4]库存报告使用数据!$A$1:$D$65536,4,0),)</f>
        <v>0</v>
      </c>
      <c r="AM1534">
        <f>IFERROR(VLOOKUP($B1534,[4]库存报告使用数据!$A$1:$E$65536,5,0),)</f>
        <v>0</v>
      </c>
      <c r="AN1534" s="20" t="str">
        <f t="shared" si="401"/>
        <v/>
      </c>
      <c r="AO1534" s="20" t="str">
        <f t="shared" si="402"/>
        <v/>
      </c>
      <c r="AP1534" s="20" t="str">
        <f t="shared" si="403"/>
        <v/>
      </c>
      <c r="AQ1534" s="20" t="str">
        <f t="shared" si="404"/>
        <v/>
      </c>
      <c r="AR1534" s="32">
        <f t="shared" si="405"/>
        <v>0</v>
      </c>
      <c r="AS1534" s="32">
        <f t="shared" si="406"/>
        <v>0</v>
      </c>
      <c r="AT1534" s="32">
        <f t="shared" si="407"/>
        <v>8</v>
      </c>
      <c r="AU1534" s="28" t="str">
        <f t="shared" si="408"/>
        <v>库存为8</v>
      </c>
      <c r="AV1534" s="34" t="str">
        <f>IFERROR(时间!$B$4+AU1534,"上周无销量")</f>
        <v>上周无销量</v>
      </c>
    </row>
    <row r="1535" spans="1:48">
      <c r="A1535" s="18" t="s">
        <v>1580</v>
      </c>
      <c r="B1535" t="str">
        <f>VLOOKUP(A1535,'[1]sku-asin（子）'!$A:$B,2,0)</f>
        <v>B07541KCSH</v>
      </c>
      <c r="C1535" t="str">
        <f>VLOOKUP(A1535,'[1]子sku-父sku'!$A:$B,2,0)</f>
        <v>XZ-WH6606</v>
      </c>
      <c r="D1535" s="28">
        <f>IFERROR(VLOOKUP(A1535,[2]库存报告使用数据处理!$A:$C,3,0),0)</f>
        <v>0</v>
      </c>
      <c r="E1535" s="28">
        <f>IFERROR(VLOOKUP(A1535,[2]库存报告使用数据处理!$A:$D,4,0),0)</f>
        <v>0</v>
      </c>
      <c r="F1535" s="28">
        <f>IFERROR(VLOOKUP(A1535,[2]库存报告使用数据处理!$A:$E,5,0),0)</f>
        <v>0</v>
      </c>
      <c r="G1535" s="28">
        <f>IFERROR(VLOOKUP(A1535,[2]库存报告使用数据处理!$A:$F,6,0),0)</f>
        <v>0</v>
      </c>
      <c r="H1535" s="29">
        <f>IFERROR(VLOOKUP(A1535,[2]库存报告使用数据处理!$A:$G,7,0),0)</f>
        <v>0</v>
      </c>
      <c r="I1535">
        <f>IFERROR(VLOOKUP(A1535,[5]数据处理!$A:$B,2,0),0)</f>
        <v>5</v>
      </c>
      <c r="J1535" s="30">
        <f>IFERROR(VLOOKUP(A1535,[5]数据处理!$A:$D,4,0),0)</f>
        <v>0</v>
      </c>
      <c r="K1535" s="30">
        <f>IFERROR(VLOOKUP(A1535,[5]数据处理!$A:$E,5,0),0)</f>
        <v>0</v>
      </c>
      <c r="L1535" s="30">
        <f>IFERROR(VLOOKUP(A1535,[5]数据处理!$A:$G,7,0),0)</f>
        <v>0</v>
      </c>
      <c r="M1535">
        <f t="shared" si="392"/>
        <v>5</v>
      </c>
      <c r="N1535">
        <f>IFERROR(VLOOKUP(A1535,[5]数据处理!$A:$C,3,0),0)</f>
        <v>0</v>
      </c>
      <c r="O1535">
        <f>IFERROR(VLOOKUP($A1535,[5]数据处理!$A:$N,14,0),0)</f>
        <v>4</v>
      </c>
      <c r="P1535">
        <f>IFERROR(VLOOKUP($A1535,[3]库存报告使用数据!$A$1:$B$65536,2,0),"")</f>
        <v>0</v>
      </c>
      <c r="Q1535">
        <f>IFERROR(VLOOKUP($A1535,[3]库存报告使用数据!$A$1:$E$65536,5,0),"")</f>
        <v>66</v>
      </c>
      <c r="R1535">
        <f>IFERROR(VLOOKUP($A1535,[3]库存报告使用数据!$A$1:$H$65536,8,0),"")</f>
        <v>146</v>
      </c>
      <c r="S1535">
        <f>IFERROR(VLOOKUP($A1535,[3]库存报告使用数据!$A$1:$K$65536,11,0),"")</f>
        <v>70</v>
      </c>
      <c r="T1535">
        <f>IFERROR(VLOOKUP($A1535,[3]库存报告使用数据!$A$1:$C$65536,3,0),"")</f>
        <v>0</v>
      </c>
      <c r="U1535">
        <f>IFERROR(VLOOKUP($A1535,[3]库存报告使用数据!$A$1:$F$65536,6,0),"")</f>
        <v>0</v>
      </c>
      <c r="V1535">
        <f>IFERROR(VLOOKUP($A1535,[3]库存报告使用数据!$A$1:$I$65536,9,0),"")</f>
        <v>0</v>
      </c>
      <c r="W1535">
        <f>IFERROR(VLOOKUP($A1535,[3]库存报告使用数据!$A$1:$L$65536,12,0),"")</f>
        <v>1</v>
      </c>
      <c r="X1535" s="20" t="str">
        <f t="shared" si="393"/>
        <v/>
      </c>
      <c r="Y1535" s="20">
        <f t="shared" si="394"/>
        <v>0</v>
      </c>
      <c r="Z1535" s="20">
        <f t="shared" si="395"/>
        <v>0</v>
      </c>
      <c r="AA1535" s="20">
        <f t="shared" si="396"/>
        <v>0.0142857142857143</v>
      </c>
      <c r="AB1535">
        <f>IFERROR(VLOOKUP($A1535,[3]库存报告使用数据!$A$1:$D$65536,4,0),"")</f>
        <v>0</v>
      </c>
      <c r="AC1535">
        <f>IFERROR(VLOOKUP($A1535,[3]库存报告使用数据!$A$1:$G$65536,7,0),"")</f>
        <v>0</v>
      </c>
      <c r="AD1535">
        <f>IFERROR(VLOOKUP($A1535,[3]库存报告使用数据!$A$1:$J$65536,10,0),"")</f>
        <v>0</v>
      </c>
      <c r="AE1535">
        <f>IFERROR(VLOOKUP($A1535,[3]库存报告使用数据!$A$1:$M$65536,13,0),"")</f>
        <v>0</v>
      </c>
      <c r="AF1535" s="20" t="str">
        <f t="shared" si="397"/>
        <v/>
      </c>
      <c r="AG1535" s="20" t="str">
        <f t="shared" si="398"/>
        <v/>
      </c>
      <c r="AH1535" s="20" t="str">
        <f t="shared" si="399"/>
        <v/>
      </c>
      <c r="AI1535" s="20" t="str">
        <f t="shared" si="400"/>
        <v/>
      </c>
      <c r="AJ1535">
        <f>IFERROR(VLOOKUP($B1535,[4]库存报告使用数据!$A$1:$B$65536,2,0),0)</f>
        <v>0</v>
      </c>
      <c r="AK1535">
        <f>IFERROR(VLOOKUP($B1535,[4]库存报告使用数据!$A$1:$C$65536,3,0),)</f>
        <v>0</v>
      </c>
      <c r="AL1535">
        <f>IFERROR(VLOOKUP($B1535,[4]库存报告使用数据!$A$1:$D$65536,4,0),)</f>
        <v>0</v>
      </c>
      <c r="AM1535">
        <f>IFERROR(VLOOKUP($B1535,[4]库存报告使用数据!$A$1:$E$65536,5,0),)</f>
        <v>0</v>
      </c>
      <c r="AN1535" s="20" t="str">
        <f t="shared" si="401"/>
        <v/>
      </c>
      <c r="AO1535" s="20" t="str">
        <f t="shared" si="402"/>
        <v/>
      </c>
      <c r="AP1535" s="20" t="str">
        <f t="shared" si="403"/>
        <v/>
      </c>
      <c r="AQ1535" s="20" t="str">
        <f t="shared" si="404"/>
        <v/>
      </c>
      <c r="AR1535" s="32">
        <f t="shared" si="405"/>
        <v>0</v>
      </c>
      <c r="AS1535" s="32">
        <f t="shared" si="406"/>
        <v>0</v>
      </c>
      <c r="AT1535" s="32">
        <f t="shared" si="407"/>
        <v>5</v>
      </c>
      <c r="AU1535" s="28" t="str">
        <f t="shared" si="408"/>
        <v>库存为5</v>
      </c>
      <c r="AV1535" s="34" t="str">
        <f>IFERROR(时间!$B$4+AU1535,"上周无销量")</f>
        <v>上周无销量</v>
      </c>
    </row>
    <row r="1536" spans="1:48">
      <c r="A1536" s="18" t="s">
        <v>1581</v>
      </c>
      <c r="B1536" t="str">
        <f>VLOOKUP(A1536,'[1]sku-asin（子）'!$A:$B,2,0)</f>
        <v>B07546CC9L</v>
      </c>
      <c r="C1536" t="str">
        <f>VLOOKUP(A1536,'[1]子sku-父sku'!$A:$B,2,0)</f>
        <v>XZ-WH6606</v>
      </c>
      <c r="D1536" s="28">
        <f>IFERROR(VLOOKUP(A1536,[2]库存报告使用数据处理!$A:$C,3,0),0)</f>
        <v>0</v>
      </c>
      <c r="E1536" s="28">
        <f>IFERROR(VLOOKUP(A1536,[2]库存报告使用数据处理!$A:$D,4,0),0)</f>
        <v>0</v>
      </c>
      <c r="F1536" s="28">
        <f>IFERROR(VLOOKUP(A1536,[2]库存报告使用数据处理!$A:$E,5,0),0)</f>
        <v>0</v>
      </c>
      <c r="G1536" s="28">
        <f>IFERROR(VLOOKUP(A1536,[2]库存报告使用数据处理!$A:$F,6,0),0)</f>
        <v>0</v>
      </c>
      <c r="H1536" s="29">
        <f>IFERROR(VLOOKUP(A1536,[2]库存报告使用数据处理!$A:$G,7,0),0)</f>
        <v>0</v>
      </c>
      <c r="I1536">
        <f>IFERROR(VLOOKUP(A1536,[5]数据处理!$A:$B,2,0),0)</f>
        <v>12</v>
      </c>
      <c r="J1536" s="30">
        <f>IFERROR(VLOOKUP(A1536,[5]数据处理!$A:$D,4,0),0)</f>
        <v>0</v>
      </c>
      <c r="K1536" s="30">
        <f>IFERROR(VLOOKUP(A1536,[5]数据处理!$A:$E,5,0),0)</f>
        <v>0</v>
      </c>
      <c r="L1536" s="30">
        <f>IFERROR(VLOOKUP(A1536,[5]数据处理!$A:$G,7,0),0)</f>
        <v>0</v>
      </c>
      <c r="M1536">
        <f t="shared" si="392"/>
        <v>12</v>
      </c>
      <c r="N1536">
        <f>IFERROR(VLOOKUP(A1536,[5]数据处理!$A:$C,3,0),0)</f>
        <v>0</v>
      </c>
      <c r="O1536">
        <f>IFERROR(VLOOKUP($A1536,[5]数据处理!$A:$N,14,0),0)</f>
        <v>11</v>
      </c>
      <c r="P1536" t="str">
        <f>IFERROR(VLOOKUP($A1536,[3]库存报告使用数据!$A$1:$B$65536,2,0),"")</f>
        <v/>
      </c>
      <c r="Q1536" t="str">
        <f>IFERROR(VLOOKUP($A1536,[3]库存报告使用数据!$A$1:$E$65536,5,0),"")</f>
        <v/>
      </c>
      <c r="R1536" t="str">
        <f>IFERROR(VLOOKUP($A1536,[3]库存报告使用数据!$A$1:$H$65536,8,0),"")</f>
        <v/>
      </c>
      <c r="S1536" t="str">
        <f>IFERROR(VLOOKUP($A1536,[3]库存报告使用数据!$A$1:$K$65536,11,0),"")</f>
        <v/>
      </c>
      <c r="T1536" t="str">
        <f>IFERROR(VLOOKUP($A1536,[3]库存报告使用数据!$A$1:$C$65536,3,0),"")</f>
        <v/>
      </c>
      <c r="U1536" t="str">
        <f>IFERROR(VLOOKUP($A1536,[3]库存报告使用数据!$A$1:$F$65536,6,0),"")</f>
        <v/>
      </c>
      <c r="V1536" t="str">
        <f>IFERROR(VLOOKUP($A1536,[3]库存报告使用数据!$A$1:$I$65536,9,0),"")</f>
        <v/>
      </c>
      <c r="W1536" t="str">
        <f>IFERROR(VLOOKUP($A1536,[3]库存报告使用数据!$A$1:$L$65536,12,0),"")</f>
        <v/>
      </c>
      <c r="X1536" s="20" t="str">
        <f t="shared" si="393"/>
        <v/>
      </c>
      <c r="Y1536" s="20" t="str">
        <f t="shared" si="394"/>
        <v/>
      </c>
      <c r="Z1536" s="20" t="str">
        <f t="shared" si="395"/>
        <v/>
      </c>
      <c r="AA1536" s="20" t="str">
        <f t="shared" si="396"/>
        <v/>
      </c>
      <c r="AB1536" t="str">
        <f>IFERROR(VLOOKUP($A1536,[3]库存报告使用数据!$A$1:$D$65536,4,0),"")</f>
        <v/>
      </c>
      <c r="AC1536" t="str">
        <f>IFERROR(VLOOKUP($A1536,[3]库存报告使用数据!$A$1:$G$65536,7,0),"")</f>
        <v/>
      </c>
      <c r="AD1536" t="str">
        <f>IFERROR(VLOOKUP($A1536,[3]库存报告使用数据!$A$1:$J$65536,10,0),"")</f>
        <v/>
      </c>
      <c r="AE1536" t="str">
        <f>IFERROR(VLOOKUP($A1536,[3]库存报告使用数据!$A$1:$M$65536,13,0),"")</f>
        <v/>
      </c>
      <c r="AF1536" s="20" t="str">
        <f t="shared" si="397"/>
        <v/>
      </c>
      <c r="AG1536" s="20" t="str">
        <f t="shared" si="398"/>
        <v/>
      </c>
      <c r="AH1536" s="20" t="str">
        <f t="shared" si="399"/>
        <v/>
      </c>
      <c r="AI1536" s="20" t="str">
        <f t="shared" si="400"/>
        <v/>
      </c>
      <c r="AJ1536">
        <f>IFERROR(VLOOKUP($B1536,[4]库存报告使用数据!$A$1:$B$65536,2,0),0)</f>
        <v>0</v>
      </c>
      <c r="AK1536">
        <f>IFERROR(VLOOKUP($B1536,[4]库存报告使用数据!$A$1:$C$65536,3,0),)</f>
        <v>0</v>
      </c>
      <c r="AL1536">
        <f>IFERROR(VLOOKUP($B1536,[4]库存报告使用数据!$A$1:$D$65536,4,0),)</f>
        <v>0</v>
      </c>
      <c r="AM1536">
        <f>IFERROR(VLOOKUP($B1536,[4]库存报告使用数据!$A$1:$E$65536,5,0),)</f>
        <v>0</v>
      </c>
      <c r="AN1536" s="20" t="str">
        <f t="shared" si="401"/>
        <v/>
      </c>
      <c r="AO1536" s="20" t="str">
        <f t="shared" si="402"/>
        <v/>
      </c>
      <c r="AP1536" s="20" t="str">
        <f t="shared" si="403"/>
        <v/>
      </c>
      <c r="AQ1536" s="20" t="str">
        <f t="shared" si="404"/>
        <v/>
      </c>
      <c r="AR1536" s="32">
        <f t="shared" si="405"/>
        <v>0</v>
      </c>
      <c r="AS1536" s="32">
        <f t="shared" si="406"/>
        <v>0</v>
      </c>
      <c r="AT1536" s="32">
        <f t="shared" si="407"/>
        <v>12</v>
      </c>
      <c r="AU1536" s="28" t="str">
        <f t="shared" si="408"/>
        <v>库存为12</v>
      </c>
      <c r="AV1536" s="34" t="str">
        <f>IFERROR(时间!$B$4+AU1536,"上周无销量")</f>
        <v>上周无销量</v>
      </c>
    </row>
    <row r="1537" spans="1:48">
      <c r="A1537" s="18" t="s">
        <v>1582</v>
      </c>
      <c r="B1537" t="str">
        <f>VLOOKUP(A1537,'[1]sku-asin（子）'!$A:$B,2,0)</f>
        <v>B07546TF8F</v>
      </c>
      <c r="C1537" t="str">
        <f>VLOOKUP(A1537,'[1]子sku-父sku'!$A:$B,2,0)</f>
        <v>XZ-WH6606</v>
      </c>
      <c r="D1537" s="28">
        <f>IFERROR(VLOOKUP(A1537,[2]库存报告使用数据处理!$A:$C,3,0),0)</f>
        <v>0</v>
      </c>
      <c r="E1537" s="28">
        <f>IFERROR(VLOOKUP(A1537,[2]库存报告使用数据处理!$A:$D,4,0),0)</f>
        <v>1</v>
      </c>
      <c r="F1537" s="28">
        <f>IFERROR(VLOOKUP(A1537,[2]库存报告使用数据处理!$A:$E,5,0),0)</f>
        <v>0</v>
      </c>
      <c r="G1537" s="28">
        <f>IFERROR(VLOOKUP(A1537,[2]库存报告使用数据处理!$A:$F,6,0),0)</f>
        <v>0</v>
      </c>
      <c r="H1537" s="29">
        <f>IFERROR(VLOOKUP(A1537,[2]库存报告使用数据处理!$A:$G,7,0),0)</f>
        <v>20.99</v>
      </c>
      <c r="I1537">
        <f>IFERROR(VLOOKUP(A1537,[5]数据处理!$A:$B,2,0),0)</f>
        <v>0</v>
      </c>
      <c r="J1537" s="30">
        <f>IFERROR(VLOOKUP(A1537,[5]数据处理!$A:$D,4,0),0)</f>
        <v>0</v>
      </c>
      <c r="K1537" s="30">
        <f>IFERROR(VLOOKUP(A1537,[5]数据处理!$A:$E,5,0),0)</f>
        <v>0</v>
      </c>
      <c r="L1537" s="30">
        <f>IFERROR(VLOOKUP(A1537,[5]数据处理!$A:$G,7,0),0)</f>
        <v>0</v>
      </c>
      <c r="M1537">
        <f t="shared" si="392"/>
        <v>0</v>
      </c>
      <c r="N1537">
        <f>IFERROR(VLOOKUP(A1537,[5]数据处理!$A:$C,3,0),0)</f>
        <v>0</v>
      </c>
      <c r="O1537">
        <f>IFERROR(VLOOKUP($A1537,[5]数据处理!$A:$N,14,0),0)</f>
        <v>0</v>
      </c>
      <c r="P1537" t="str">
        <f>IFERROR(VLOOKUP($A1537,[3]库存报告使用数据!$A$1:$B$65536,2,0),"")</f>
        <v/>
      </c>
      <c r="Q1537" t="str">
        <f>IFERROR(VLOOKUP($A1537,[3]库存报告使用数据!$A$1:$E$65536,5,0),"")</f>
        <v/>
      </c>
      <c r="R1537" t="str">
        <f>IFERROR(VLOOKUP($A1537,[3]库存报告使用数据!$A$1:$H$65536,8,0),"")</f>
        <v/>
      </c>
      <c r="S1537" t="str">
        <f>IFERROR(VLOOKUP($A1537,[3]库存报告使用数据!$A$1:$K$65536,11,0),"")</f>
        <v/>
      </c>
      <c r="T1537" t="str">
        <f>IFERROR(VLOOKUP($A1537,[3]库存报告使用数据!$A$1:$C$65536,3,0),"")</f>
        <v/>
      </c>
      <c r="U1537" t="str">
        <f>IFERROR(VLOOKUP($A1537,[3]库存报告使用数据!$A$1:$F$65536,6,0),"")</f>
        <v/>
      </c>
      <c r="V1537" t="str">
        <f>IFERROR(VLOOKUP($A1537,[3]库存报告使用数据!$A$1:$I$65536,9,0),"")</f>
        <v/>
      </c>
      <c r="W1537" t="str">
        <f>IFERROR(VLOOKUP($A1537,[3]库存报告使用数据!$A$1:$L$65536,12,0),"")</f>
        <v/>
      </c>
      <c r="X1537" s="20" t="str">
        <f t="shared" si="393"/>
        <v/>
      </c>
      <c r="Y1537" s="20" t="str">
        <f t="shared" si="394"/>
        <v/>
      </c>
      <c r="Z1537" s="20" t="str">
        <f t="shared" si="395"/>
        <v/>
      </c>
      <c r="AA1537" s="20" t="str">
        <f t="shared" si="396"/>
        <v/>
      </c>
      <c r="AB1537" t="str">
        <f>IFERROR(VLOOKUP($A1537,[3]库存报告使用数据!$A$1:$D$65536,4,0),"")</f>
        <v/>
      </c>
      <c r="AC1537" t="str">
        <f>IFERROR(VLOOKUP($A1537,[3]库存报告使用数据!$A$1:$G$65536,7,0),"")</f>
        <v/>
      </c>
      <c r="AD1537" t="str">
        <f>IFERROR(VLOOKUP($A1537,[3]库存报告使用数据!$A$1:$J$65536,10,0),"")</f>
        <v/>
      </c>
      <c r="AE1537" t="str">
        <f>IFERROR(VLOOKUP($A1537,[3]库存报告使用数据!$A$1:$M$65536,13,0),"")</f>
        <v/>
      </c>
      <c r="AF1537" s="20" t="str">
        <f t="shared" si="397"/>
        <v/>
      </c>
      <c r="AG1537" s="20" t="str">
        <f t="shared" si="398"/>
        <v/>
      </c>
      <c r="AH1537" s="20" t="str">
        <f t="shared" si="399"/>
        <v/>
      </c>
      <c r="AI1537" s="20" t="str">
        <f t="shared" si="400"/>
        <v/>
      </c>
      <c r="AJ1537">
        <f>IFERROR(VLOOKUP($B1537,[4]库存报告使用数据!$A$1:$B$65536,2,0),0)</f>
        <v>0</v>
      </c>
      <c r="AK1537">
        <f>IFERROR(VLOOKUP($B1537,[4]库存报告使用数据!$A$1:$C$65536,3,0),)</f>
        <v>0</v>
      </c>
      <c r="AL1537">
        <f>IFERROR(VLOOKUP($B1537,[4]库存报告使用数据!$A$1:$D$65536,4,0),)</f>
        <v>0</v>
      </c>
      <c r="AM1537">
        <f>IFERROR(VLOOKUP($B1537,[4]库存报告使用数据!$A$1:$E$65536,5,0),)</f>
        <v>0</v>
      </c>
      <c r="AN1537" s="20" t="str">
        <f t="shared" si="401"/>
        <v/>
      </c>
      <c r="AO1537" s="20" t="str">
        <f t="shared" si="402"/>
        <v/>
      </c>
      <c r="AP1537" s="20" t="str">
        <f t="shared" si="403"/>
        <v/>
      </c>
      <c r="AQ1537" s="20" t="str">
        <f t="shared" si="404"/>
        <v/>
      </c>
      <c r="AR1537" s="32">
        <f t="shared" si="405"/>
        <v>0</v>
      </c>
      <c r="AS1537" s="32">
        <f t="shared" si="406"/>
        <v>0</v>
      </c>
      <c r="AT1537" s="32">
        <f t="shared" si="407"/>
        <v>0</v>
      </c>
      <c r="AU1537" s="28" t="str">
        <f t="shared" si="408"/>
        <v>库存为0</v>
      </c>
      <c r="AV1537" s="34" t="str">
        <f>IFERROR(时间!$B$4+AU1537,"上周无销量")</f>
        <v>上周无销量</v>
      </c>
    </row>
    <row r="1538" spans="1:48">
      <c r="A1538" s="18" t="s">
        <v>1583</v>
      </c>
      <c r="B1538" t="str">
        <f>VLOOKUP(A1538,'[1]sku-asin（子）'!$A:$B,2,0)</f>
        <v>B07546TF8G</v>
      </c>
      <c r="C1538" t="str">
        <f>VLOOKUP(A1538,'[1]子sku-父sku'!$A:$B,2,0)</f>
        <v>XZ-WH6606</v>
      </c>
      <c r="D1538" s="28">
        <f>IFERROR(VLOOKUP(A1538,[2]库存报告使用数据处理!$A:$C,3,0),0)</f>
        <v>0</v>
      </c>
      <c r="E1538" s="28">
        <f>IFERROR(VLOOKUP(A1538,[2]库存报告使用数据处理!$A:$D,4,0),0)</f>
        <v>0</v>
      </c>
      <c r="F1538" s="28">
        <f>IFERROR(VLOOKUP(A1538,[2]库存报告使用数据处理!$A:$E,5,0),0)</f>
        <v>0</v>
      </c>
      <c r="G1538" s="28">
        <f>IFERROR(VLOOKUP(A1538,[2]库存报告使用数据处理!$A:$F,6,0),0)</f>
        <v>0</v>
      </c>
      <c r="H1538" s="29">
        <f>IFERROR(VLOOKUP(A1538,[2]库存报告使用数据处理!$A:$G,7,0),0)</f>
        <v>0</v>
      </c>
      <c r="I1538">
        <f>IFERROR(VLOOKUP(A1538,[5]数据处理!$A:$B,2,0),0)</f>
        <v>4</v>
      </c>
      <c r="J1538" s="30">
        <f>IFERROR(VLOOKUP(A1538,[5]数据处理!$A:$D,4,0),0)</f>
        <v>0</v>
      </c>
      <c r="K1538" s="30">
        <f>IFERROR(VLOOKUP(A1538,[5]数据处理!$A:$E,5,0),0)</f>
        <v>0</v>
      </c>
      <c r="L1538" s="30">
        <f>IFERROR(VLOOKUP(A1538,[5]数据处理!$A:$G,7,0),0)</f>
        <v>0</v>
      </c>
      <c r="M1538">
        <f t="shared" si="392"/>
        <v>4</v>
      </c>
      <c r="N1538">
        <f>IFERROR(VLOOKUP(A1538,[5]数据处理!$A:$C,3,0),0)</f>
        <v>0</v>
      </c>
      <c r="O1538">
        <f>IFERROR(VLOOKUP($A1538,[5]数据处理!$A:$N,14,0),0)</f>
        <v>2</v>
      </c>
      <c r="P1538">
        <f>IFERROR(VLOOKUP($A1538,[3]库存报告使用数据!$A$1:$B$65536,2,0),"")</f>
        <v>45</v>
      </c>
      <c r="Q1538">
        <f>IFERROR(VLOOKUP($A1538,[3]库存报告使用数据!$A$1:$E$65536,5,0),"")</f>
        <v>59</v>
      </c>
      <c r="R1538">
        <f>IFERROR(VLOOKUP($A1538,[3]库存报告使用数据!$A$1:$H$65536,8,0),"")</f>
        <v>106</v>
      </c>
      <c r="S1538">
        <f>IFERROR(VLOOKUP($A1538,[3]库存报告使用数据!$A$1:$K$65536,11,0),"")</f>
        <v>174</v>
      </c>
      <c r="T1538">
        <f>IFERROR(VLOOKUP($A1538,[3]库存报告使用数据!$A$1:$C$65536,3,0),"")</f>
        <v>1</v>
      </c>
      <c r="U1538">
        <f>IFERROR(VLOOKUP($A1538,[3]库存报告使用数据!$A$1:$F$65536,6,0),"")</f>
        <v>1</v>
      </c>
      <c r="V1538">
        <f>IFERROR(VLOOKUP($A1538,[3]库存报告使用数据!$A$1:$I$65536,9,0),"")</f>
        <v>0</v>
      </c>
      <c r="W1538">
        <f>IFERROR(VLOOKUP($A1538,[3]库存报告使用数据!$A$1:$L$65536,12,0),"")</f>
        <v>1</v>
      </c>
      <c r="X1538" s="20">
        <f t="shared" si="393"/>
        <v>0.0222222222222222</v>
      </c>
      <c r="Y1538" s="20">
        <f t="shared" si="394"/>
        <v>0.0169491525423729</v>
      </c>
      <c r="Z1538" s="20">
        <f t="shared" si="395"/>
        <v>0</v>
      </c>
      <c r="AA1538" s="20">
        <f t="shared" si="396"/>
        <v>0.00574712643678161</v>
      </c>
      <c r="AB1538">
        <f>IFERROR(VLOOKUP($A1538,[3]库存报告使用数据!$A$1:$D$65536,4,0),"")</f>
        <v>0.07</v>
      </c>
      <c r="AC1538">
        <f>IFERROR(VLOOKUP($A1538,[3]库存报告使用数据!$A$1:$G$65536,7,0),"")</f>
        <v>0.06</v>
      </c>
      <c r="AD1538">
        <f>IFERROR(VLOOKUP($A1538,[3]库存报告使用数据!$A$1:$J$65536,10,0),"")</f>
        <v>0</v>
      </c>
      <c r="AE1538">
        <f>IFERROR(VLOOKUP($A1538,[3]库存报告使用数据!$A$1:$M$65536,13,0),"")</f>
        <v>0.06</v>
      </c>
      <c r="AF1538" s="20" t="str">
        <f t="shared" si="397"/>
        <v>无销售广告费为0.07</v>
      </c>
      <c r="AG1538" s="20" t="str">
        <f t="shared" si="398"/>
        <v>无销售广告费为0.06</v>
      </c>
      <c r="AH1538" s="20" t="str">
        <f t="shared" si="399"/>
        <v/>
      </c>
      <c r="AI1538" s="20" t="str">
        <f t="shared" si="400"/>
        <v>无销售广告费为0.06</v>
      </c>
      <c r="AJ1538">
        <f>IFERROR(VLOOKUP($B1538,[4]库存报告使用数据!$A$1:$B$65536,2,0),0)</f>
        <v>0</v>
      </c>
      <c r="AK1538">
        <f>IFERROR(VLOOKUP($B1538,[4]库存报告使用数据!$A$1:$C$65536,3,0),)</f>
        <v>0</v>
      </c>
      <c r="AL1538">
        <f>IFERROR(VLOOKUP($B1538,[4]库存报告使用数据!$A$1:$D$65536,4,0),)</f>
        <v>0</v>
      </c>
      <c r="AM1538">
        <f>IFERROR(VLOOKUP($B1538,[4]库存报告使用数据!$A$1:$E$65536,5,0),)</f>
        <v>1</v>
      </c>
      <c r="AN1538" s="20" t="str">
        <f t="shared" si="401"/>
        <v/>
      </c>
      <c r="AO1538" s="20" t="str">
        <f t="shared" si="402"/>
        <v/>
      </c>
      <c r="AP1538" s="20" t="str">
        <f t="shared" si="403"/>
        <v/>
      </c>
      <c r="AQ1538" s="20">
        <f t="shared" si="404"/>
        <v>0</v>
      </c>
      <c r="AR1538" s="32">
        <f t="shared" si="405"/>
        <v>0</v>
      </c>
      <c r="AS1538" s="32">
        <f t="shared" si="406"/>
        <v>0</v>
      </c>
      <c r="AT1538" s="32">
        <f t="shared" si="407"/>
        <v>4</v>
      </c>
      <c r="AU1538" s="28" t="str">
        <f t="shared" si="408"/>
        <v>库存为4</v>
      </c>
      <c r="AV1538" s="34" t="str">
        <f>IFERROR(时间!$B$4+AU1538,"上周无销量")</f>
        <v>上周无销量</v>
      </c>
    </row>
    <row r="1539" spans="1:48">
      <c r="A1539" s="18" t="s">
        <v>1584</v>
      </c>
      <c r="B1539" t="str">
        <f>VLOOKUP(A1539,'[1]sku-asin（子）'!$A:$B,2,0)</f>
        <v>B07545D76P</v>
      </c>
      <c r="C1539" t="str">
        <f>VLOOKUP(A1539,'[1]子sku-父sku'!$A:$B,2,0)</f>
        <v>XZ-WH6606</v>
      </c>
      <c r="D1539" s="28">
        <f>IFERROR(VLOOKUP(A1539,[2]库存报告使用数据处理!$A:$C,3,0),0)</f>
        <v>0</v>
      </c>
      <c r="E1539" s="28">
        <f>IFERROR(VLOOKUP(A1539,[2]库存报告使用数据处理!$A:$D,4,0),0)</f>
        <v>0</v>
      </c>
      <c r="F1539" s="28">
        <f>IFERROR(VLOOKUP(A1539,[2]库存报告使用数据处理!$A:$E,5,0),0)</f>
        <v>0</v>
      </c>
      <c r="G1539" s="28">
        <f>IFERROR(VLOOKUP(A1539,[2]库存报告使用数据处理!$A:$F,6,0),0)</f>
        <v>0</v>
      </c>
      <c r="H1539" s="29">
        <f>IFERROR(VLOOKUP(A1539,[2]库存报告使用数据处理!$A:$G,7,0),0)</f>
        <v>0</v>
      </c>
      <c r="I1539">
        <f>IFERROR(VLOOKUP(A1539,[5]数据处理!$A:$B,2,0),0)</f>
        <v>7</v>
      </c>
      <c r="J1539" s="30">
        <f>IFERROR(VLOOKUP(A1539,[5]数据处理!$A:$D,4,0),0)</f>
        <v>0</v>
      </c>
      <c r="K1539" s="30">
        <f>IFERROR(VLOOKUP(A1539,[5]数据处理!$A:$E,5,0),0)</f>
        <v>0</v>
      </c>
      <c r="L1539" s="30">
        <f>IFERROR(VLOOKUP(A1539,[5]数据处理!$A:$G,7,0),0)</f>
        <v>0</v>
      </c>
      <c r="M1539">
        <f t="shared" si="392"/>
        <v>7</v>
      </c>
      <c r="N1539">
        <f>IFERROR(VLOOKUP(A1539,[5]数据处理!$A:$C,3,0),0)</f>
        <v>0</v>
      </c>
      <c r="O1539">
        <f>IFERROR(VLOOKUP($A1539,[5]数据处理!$A:$N,14,0),0)</f>
        <v>7</v>
      </c>
      <c r="P1539">
        <f>IFERROR(VLOOKUP($A1539,[3]库存报告使用数据!$A$1:$B$65536,2,0),"")</f>
        <v>266</v>
      </c>
      <c r="Q1539">
        <f>IFERROR(VLOOKUP($A1539,[3]库存报告使用数据!$A$1:$E$65536,5,0),"")</f>
        <v>314</v>
      </c>
      <c r="R1539">
        <f>IFERROR(VLOOKUP($A1539,[3]库存报告使用数据!$A$1:$H$65536,8,0),"")</f>
        <v>821</v>
      </c>
      <c r="S1539">
        <f>IFERROR(VLOOKUP($A1539,[3]库存报告使用数据!$A$1:$K$65536,11,0),"")</f>
        <v>1206</v>
      </c>
      <c r="T1539">
        <f>IFERROR(VLOOKUP($A1539,[3]库存报告使用数据!$A$1:$C$65536,3,0),"")</f>
        <v>1</v>
      </c>
      <c r="U1539">
        <f>IFERROR(VLOOKUP($A1539,[3]库存报告使用数据!$A$1:$F$65536,6,0),"")</f>
        <v>2</v>
      </c>
      <c r="V1539">
        <f>IFERROR(VLOOKUP($A1539,[3]库存报告使用数据!$A$1:$I$65536,9,0),"")</f>
        <v>5</v>
      </c>
      <c r="W1539">
        <f>IFERROR(VLOOKUP($A1539,[3]库存报告使用数据!$A$1:$L$65536,12,0),"")</f>
        <v>0</v>
      </c>
      <c r="X1539" s="20">
        <f t="shared" si="393"/>
        <v>0.0037593984962406</v>
      </c>
      <c r="Y1539" s="20">
        <f t="shared" si="394"/>
        <v>0.00636942675159236</v>
      </c>
      <c r="Z1539" s="20">
        <f t="shared" si="395"/>
        <v>0.00609013398294762</v>
      </c>
      <c r="AA1539" s="20">
        <f t="shared" si="396"/>
        <v>0</v>
      </c>
      <c r="AB1539">
        <f>IFERROR(VLOOKUP($A1539,[3]库存报告使用数据!$A$1:$D$65536,4,0),"")</f>
        <v>0.2</v>
      </c>
      <c r="AC1539">
        <f>IFERROR(VLOOKUP($A1539,[3]库存报告使用数据!$A$1:$G$65536,7,0),"")</f>
        <v>0.45</v>
      </c>
      <c r="AD1539">
        <f>IFERROR(VLOOKUP($A1539,[3]库存报告使用数据!$A$1:$J$65536,10,0),"")</f>
        <v>0.91</v>
      </c>
      <c r="AE1539">
        <f>IFERROR(VLOOKUP($A1539,[3]库存报告使用数据!$A$1:$M$65536,13,0),"")</f>
        <v>0</v>
      </c>
      <c r="AF1539" s="20" t="str">
        <f t="shared" si="397"/>
        <v>无销售广告费为0.2</v>
      </c>
      <c r="AG1539" s="20" t="str">
        <f t="shared" si="398"/>
        <v>无销售广告费为0.45</v>
      </c>
      <c r="AH1539" s="20" t="str">
        <f t="shared" si="399"/>
        <v>无销售广告费为0.91</v>
      </c>
      <c r="AI1539" s="20" t="str">
        <f t="shared" si="400"/>
        <v/>
      </c>
      <c r="AJ1539">
        <f>IFERROR(VLOOKUP($B1539,[4]库存报告使用数据!$A$1:$B$65536,2,0),0)</f>
        <v>0</v>
      </c>
      <c r="AK1539">
        <f>IFERROR(VLOOKUP($B1539,[4]库存报告使用数据!$A$1:$C$65536,3,0),)</f>
        <v>0</v>
      </c>
      <c r="AL1539">
        <f>IFERROR(VLOOKUP($B1539,[4]库存报告使用数据!$A$1:$D$65536,4,0),)</f>
        <v>0</v>
      </c>
      <c r="AM1539">
        <f>IFERROR(VLOOKUP($B1539,[4]库存报告使用数据!$A$1:$E$65536,5,0),)</f>
        <v>0</v>
      </c>
      <c r="AN1539" s="20" t="str">
        <f t="shared" si="401"/>
        <v/>
      </c>
      <c r="AO1539" s="20" t="str">
        <f t="shared" si="402"/>
        <v/>
      </c>
      <c r="AP1539" s="20" t="str">
        <f t="shared" si="403"/>
        <v/>
      </c>
      <c r="AQ1539" s="20" t="str">
        <f t="shared" si="404"/>
        <v/>
      </c>
      <c r="AR1539" s="32">
        <f t="shared" si="405"/>
        <v>0</v>
      </c>
      <c r="AS1539" s="32">
        <f t="shared" si="406"/>
        <v>0</v>
      </c>
      <c r="AT1539" s="32">
        <f t="shared" si="407"/>
        <v>7</v>
      </c>
      <c r="AU1539" s="28" t="str">
        <f t="shared" si="408"/>
        <v>库存为7</v>
      </c>
      <c r="AV1539" s="34" t="str">
        <f>IFERROR(时间!$B$4+AU1539,"上周无销量")</f>
        <v>上周无销量</v>
      </c>
    </row>
    <row r="1540" spans="1:48">
      <c r="A1540" s="18" t="s">
        <v>1585</v>
      </c>
      <c r="B1540" t="str">
        <f>VLOOKUP(A1540,'[1]sku-asin（子）'!$A:$B,2,0)</f>
        <v>B07545TD18</v>
      </c>
      <c r="C1540" t="str">
        <f>VLOOKUP(A1540,'[1]子sku-父sku'!$A:$B,2,0)</f>
        <v>XZ-WH6606</v>
      </c>
      <c r="D1540" s="28">
        <f>IFERROR(VLOOKUP(A1540,[2]库存报告使用数据处理!$A:$C,3,0),0)</f>
        <v>0</v>
      </c>
      <c r="E1540" s="28">
        <f>IFERROR(VLOOKUP(A1540,[2]库存报告使用数据处理!$A:$D,4,0),0)</f>
        <v>0</v>
      </c>
      <c r="F1540" s="28">
        <f>IFERROR(VLOOKUP(A1540,[2]库存报告使用数据处理!$A:$E,5,0),0)</f>
        <v>0</v>
      </c>
      <c r="G1540" s="28">
        <f>IFERROR(VLOOKUP(A1540,[2]库存报告使用数据处理!$A:$F,6,0),0)</f>
        <v>0</v>
      </c>
      <c r="H1540" s="29">
        <f>IFERROR(VLOOKUP(A1540,[2]库存报告使用数据处理!$A:$G,7,0),0)</f>
        <v>0</v>
      </c>
      <c r="I1540">
        <f>IFERROR(VLOOKUP(A1540,[5]数据处理!$A:$B,2,0),0)</f>
        <v>9</v>
      </c>
      <c r="J1540" s="30">
        <f>IFERROR(VLOOKUP(A1540,[5]数据处理!$A:$D,4,0),0)</f>
        <v>0</v>
      </c>
      <c r="K1540" s="30">
        <f>IFERROR(VLOOKUP(A1540,[5]数据处理!$A:$E,5,0),0)</f>
        <v>0</v>
      </c>
      <c r="L1540" s="30">
        <f>IFERROR(VLOOKUP(A1540,[5]数据处理!$A:$G,7,0),0)</f>
        <v>0</v>
      </c>
      <c r="M1540">
        <f t="shared" si="392"/>
        <v>9</v>
      </c>
      <c r="N1540">
        <f>IFERROR(VLOOKUP(A1540,[5]数据处理!$A:$C,3,0),0)</f>
        <v>0</v>
      </c>
      <c r="O1540">
        <f>IFERROR(VLOOKUP($A1540,[5]数据处理!$A:$N,14,0),0)</f>
        <v>9</v>
      </c>
      <c r="P1540">
        <f>IFERROR(VLOOKUP($A1540,[3]库存报告使用数据!$A$1:$B$65536,2,0),"")</f>
        <v>102</v>
      </c>
      <c r="Q1540">
        <f>IFERROR(VLOOKUP($A1540,[3]库存报告使用数据!$A$1:$E$65536,5,0),"")</f>
        <v>7586</v>
      </c>
      <c r="R1540">
        <f>IFERROR(VLOOKUP($A1540,[3]库存报告使用数据!$A$1:$H$65536,8,0),"")</f>
        <v>198</v>
      </c>
      <c r="S1540">
        <f>IFERROR(VLOOKUP($A1540,[3]库存报告使用数据!$A$1:$K$65536,11,0),"")</f>
        <v>262</v>
      </c>
      <c r="T1540">
        <f>IFERROR(VLOOKUP($A1540,[3]库存报告使用数据!$A$1:$C$65536,3,0),"")</f>
        <v>0</v>
      </c>
      <c r="U1540">
        <f>IFERROR(VLOOKUP($A1540,[3]库存报告使用数据!$A$1:$F$65536,6,0),"")</f>
        <v>7</v>
      </c>
      <c r="V1540">
        <f>IFERROR(VLOOKUP($A1540,[3]库存报告使用数据!$A$1:$I$65536,9,0),"")</f>
        <v>1</v>
      </c>
      <c r="W1540">
        <f>IFERROR(VLOOKUP($A1540,[3]库存报告使用数据!$A$1:$L$65536,12,0),"")</f>
        <v>0</v>
      </c>
      <c r="X1540" s="20">
        <f t="shared" si="393"/>
        <v>0</v>
      </c>
      <c r="Y1540" s="20">
        <f t="shared" si="394"/>
        <v>0.000922752438702874</v>
      </c>
      <c r="Z1540" s="20">
        <f t="shared" si="395"/>
        <v>0.00505050505050505</v>
      </c>
      <c r="AA1540" s="20">
        <f t="shared" si="396"/>
        <v>0</v>
      </c>
      <c r="AB1540">
        <f>IFERROR(VLOOKUP($A1540,[3]库存报告使用数据!$A$1:$D$65536,4,0),"")</f>
        <v>0</v>
      </c>
      <c r="AC1540">
        <f>IFERROR(VLOOKUP($A1540,[3]库存报告使用数据!$A$1:$G$65536,7,0),"")</f>
        <v>1.02</v>
      </c>
      <c r="AD1540">
        <f>IFERROR(VLOOKUP($A1540,[3]库存报告使用数据!$A$1:$J$65536,10,0),"")</f>
        <v>0.15</v>
      </c>
      <c r="AE1540">
        <f>IFERROR(VLOOKUP($A1540,[3]库存报告使用数据!$A$1:$M$65536,13,0),"")</f>
        <v>0</v>
      </c>
      <c r="AF1540" s="20" t="str">
        <f t="shared" si="397"/>
        <v/>
      </c>
      <c r="AG1540" s="20" t="str">
        <f t="shared" si="398"/>
        <v>无销售广告费为1.02</v>
      </c>
      <c r="AH1540" s="20" t="str">
        <f t="shared" si="399"/>
        <v>无销售广告费为0.15</v>
      </c>
      <c r="AI1540" s="20" t="str">
        <f t="shared" si="400"/>
        <v/>
      </c>
      <c r="AJ1540">
        <f>IFERROR(VLOOKUP($B1540,[4]库存报告使用数据!$A$1:$B$65536,2,0),0)</f>
        <v>0</v>
      </c>
      <c r="AK1540">
        <f>IFERROR(VLOOKUP($B1540,[4]库存报告使用数据!$A$1:$C$65536,3,0),)</f>
        <v>5</v>
      </c>
      <c r="AL1540">
        <f>IFERROR(VLOOKUP($B1540,[4]库存报告使用数据!$A$1:$D$65536,4,0),)</f>
        <v>0</v>
      </c>
      <c r="AM1540">
        <f>IFERROR(VLOOKUP($B1540,[4]库存报告使用数据!$A$1:$E$65536,5,0),)</f>
        <v>0</v>
      </c>
      <c r="AN1540" s="20" t="str">
        <f t="shared" si="401"/>
        <v/>
      </c>
      <c r="AO1540" s="20">
        <f t="shared" si="402"/>
        <v>0</v>
      </c>
      <c r="AP1540" s="20" t="str">
        <f t="shared" si="403"/>
        <v/>
      </c>
      <c r="AQ1540" s="20" t="str">
        <f t="shared" si="404"/>
        <v/>
      </c>
      <c r="AR1540" s="32">
        <f t="shared" si="405"/>
        <v>0</v>
      </c>
      <c r="AS1540" s="32">
        <f t="shared" si="406"/>
        <v>0</v>
      </c>
      <c r="AT1540" s="32">
        <f t="shared" si="407"/>
        <v>9</v>
      </c>
      <c r="AU1540" s="28" t="str">
        <f t="shared" si="408"/>
        <v>库存为9</v>
      </c>
      <c r="AV1540" s="34" t="str">
        <f>IFERROR(时间!$B$4+AU1540,"上周无销量")</f>
        <v>上周无销量</v>
      </c>
    </row>
    <row r="1541" spans="1:48">
      <c r="A1541" s="18" t="s">
        <v>1586</v>
      </c>
      <c r="B1541" t="str">
        <f>VLOOKUP(A1541,'[1]sku-asin（子）'!$A:$B,2,0)</f>
        <v>B07545XZJT</v>
      </c>
      <c r="C1541" t="str">
        <f>VLOOKUP(A1541,'[1]子sku-父sku'!$A:$B,2,0)</f>
        <v>XZ-WH6606</v>
      </c>
      <c r="D1541" s="28">
        <f>IFERROR(VLOOKUP(A1541,[2]库存报告使用数据处理!$A:$C,3,0),0)</f>
        <v>0</v>
      </c>
      <c r="E1541" s="28">
        <f>IFERROR(VLOOKUP(A1541,[2]库存报告使用数据处理!$A:$D,4,0),0)</f>
        <v>0</v>
      </c>
      <c r="F1541" s="28">
        <f>IFERROR(VLOOKUP(A1541,[2]库存报告使用数据处理!$A:$E,5,0),0)</f>
        <v>0</v>
      </c>
      <c r="G1541" s="28">
        <f>IFERROR(VLOOKUP(A1541,[2]库存报告使用数据处理!$A:$F,6,0),0)</f>
        <v>0</v>
      </c>
      <c r="H1541" s="29">
        <f>IFERROR(VLOOKUP(A1541,[2]库存报告使用数据处理!$A:$G,7,0),0)</f>
        <v>0</v>
      </c>
      <c r="I1541">
        <f>IFERROR(VLOOKUP(A1541,[5]数据处理!$A:$B,2,0),0)</f>
        <v>9</v>
      </c>
      <c r="J1541" s="30">
        <f>IFERROR(VLOOKUP(A1541,[5]数据处理!$A:$D,4,0),0)</f>
        <v>0</v>
      </c>
      <c r="K1541" s="30">
        <f>IFERROR(VLOOKUP(A1541,[5]数据处理!$A:$E,5,0),0)</f>
        <v>0</v>
      </c>
      <c r="L1541" s="30">
        <f>IFERROR(VLOOKUP(A1541,[5]数据处理!$A:$G,7,0),0)</f>
        <v>0</v>
      </c>
      <c r="M1541">
        <f t="shared" si="392"/>
        <v>9</v>
      </c>
      <c r="N1541">
        <f>IFERROR(VLOOKUP(A1541,[5]数据处理!$A:$C,3,0),0)</f>
        <v>0</v>
      </c>
      <c r="O1541">
        <f>IFERROR(VLOOKUP($A1541,[5]数据处理!$A:$N,14,0),0)</f>
        <v>9</v>
      </c>
      <c r="P1541" t="str">
        <f>IFERROR(VLOOKUP($A1541,[3]库存报告使用数据!$A$1:$B$65536,2,0),"")</f>
        <v/>
      </c>
      <c r="Q1541" t="str">
        <f>IFERROR(VLOOKUP($A1541,[3]库存报告使用数据!$A$1:$E$65536,5,0),"")</f>
        <v/>
      </c>
      <c r="R1541" t="str">
        <f>IFERROR(VLOOKUP($A1541,[3]库存报告使用数据!$A$1:$H$65536,8,0),"")</f>
        <v/>
      </c>
      <c r="S1541" t="str">
        <f>IFERROR(VLOOKUP($A1541,[3]库存报告使用数据!$A$1:$K$65536,11,0),"")</f>
        <v/>
      </c>
      <c r="T1541" t="str">
        <f>IFERROR(VLOOKUP($A1541,[3]库存报告使用数据!$A$1:$C$65536,3,0),"")</f>
        <v/>
      </c>
      <c r="U1541" t="str">
        <f>IFERROR(VLOOKUP($A1541,[3]库存报告使用数据!$A$1:$F$65536,6,0),"")</f>
        <v/>
      </c>
      <c r="V1541" t="str">
        <f>IFERROR(VLOOKUP($A1541,[3]库存报告使用数据!$A$1:$I$65536,9,0),"")</f>
        <v/>
      </c>
      <c r="W1541" t="str">
        <f>IFERROR(VLOOKUP($A1541,[3]库存报告使用数据!$A$1:$L$65536,12,0),"")</f>
        <v/>
      </c>
      <c r="X1541" s="20" t="str">
        <f t="shared" si="393"/>
        <v/>
      </c>
      <c r="Y1541" s="20" t="str">
        <f t="shared" si="394"/>
        <v/>
      </c>
      <c r="Z1541" s="20" t="str">
        <f t="shared" si="395"/>
        <v/>
      </c>
      <c r="AA1541" s="20" t="str">
        <f t="shared" si="396"/>
        <v/>
      </c>
      <c r="AB1541" t="str">
        <f>IFERROR(VLOOKUP($A1541,[3]库存报告使用数据!$A$1:$D$65536,4,0),"")</f>
        <v/>
      </c>
      <c r="AC1541" t="str">
        <f>IFERROR(VLOOKUP($A1541,[3]库存报告使用数据!$A$1:$G$65536,7,0),"")</f>
        <v/>
      </c>
      <c r="AD1541" t="str">
        <f>IFERROR(VLOOKUP($A1541,[3]库存报告使用数据!$A$1:$J$65536,10,0),"")</f>
        <v/>
      </c>
      <c r="AE1541" t="str">
        <f>IFERROR(VLOOKUP($A1541,[3]库存报告使用数据!$A$1:$M$65536,13,0),"")</f>
        <v/>
      </c>
      <c r="AF1541" s="20" t="str">
        <f t="shared" si="397"/>
        <v/>
      </c>
      <c r="AG1541" s="20" t="str">
        <f t="shared" si="398"/>
        <v/>
      </c>
      <c r="AH1541" s="20" t="str">
        <f t="shared" si="399"/>
        <v/>
      </c>
      <c r="AI1541" s="20" t="str">
        <f t="shared" si="400"/>
        <v/>
      </c>
      <c r="AJ1541">
        <f>IFERROR(VLOOKUP($B1541,[4]库存报告使用数据!$A$1:$B$65536,2,0),0)</f>
        <v>0</v>
      </c>
      <c r="AK1541">
        <f>IFERROR(VLOOKUP($B1541,[4]库存报告使用数据!$A$1:$C$65536,3,0),)</f>
        <v>0</v>
      </c>
      <c r="AL1541">
        <f>IFERROR(VLOOKUP($B1541,[4]库存报告使用数据!$A$1:$D$65536,4,0),)</f>
        <v>0</v>
      </c>
      <c r="AM1541">
        <f>IFERROR(VLOOKUP($B1541,[4]库存报告使用数据!$A$1:$E$65536,5,0),)</f>
        <v>0</v>
      </c>
      <c r="AN1541" s="20" t="str">
        <f t="shared" si="401"/>
        <v/>
      </c>
      <c r="AO1541" s="20" t="str">
        <f t="shared" si="402"/>
        <v/>
      </c>
      <c r="AP1541" s="20" t="str">
        <f t="shared" si="403"/>
        <v/>
      </c>
      <c r="AQ1541" s="20" t="str">
        <f t="shared" si="404"/>
        <v/>
      </c>
      <c r="AR1541" s="32">
        <f t="shared" si="405"/>
        <v>0</v>
      </c>
      <c r="AS1541" s="32">
        <f t="shared" si="406"/>
        <v>0</v>
      </c>
      <c r="AT1541" s="32">
        <f t="shared" si="407"/>
        <v>9</v>
      </c>
      <c r="AU1541" s="28" t="str">
        <f t="shared" si="408"/>
        <v>库存为9</v>
      </c>
      <c r="AV1541" s="34" t="str">
        <f>IFERROR(时间!$B$4+AU1541,"上周无销量")</f>
        <v>上周无销量</v>
      </c>
    </row>
    <row r="1542" spans="1:48">
      <c r="A1542" s="18" t="s">
        <v>1587</v>
      </c>
      <c r="B1542" t="str">
        <f>VLOOKUP(A1542,'[1]sku-asin（子）'!$A:$B,2,0)</f>
        <v>B07545QCLC</v>
      </c>
      <c r="C1542" t="str">
        <f>VLOOKUP(A1542,'[1]子sku-父sku'!$A:$B,2,0)</f>
        <v>XZ-WH6606</v>
      </c>
      <c r="D1542" s="28">
        <f>IFERROR(VLOOKUP(A1542,[2]库存报告使用数据处理!$A:$C,3,0),0)</f>
        <v>0</v>
      </c>
      <c r="E1542" s="28">
        <f>IFERROR(VLOOKUP(A1542,[2]库存报告使用数据处理!$A:$D,4,0),0)</f>
        <v>0</v>
      </c>
      <c r="F1542" s="28">
        <f>IFERROR(VLOOKUP(A1542,[2]库存报告使用数据处理!$A:$E,5,0),0)</f>
        <v>0</v>
      </c>
      <c r="G1542" s="28">
        <f>IFERROR(VLOOKUP(A1542,[2]库存报告使用数据处理!$A:$F,6,0),0)</f>
        <v>0</v>
      </c>
      <c r="H1542" s="29">
        <f>IFERROR(VLOOKUP(A1542,[2]库存报告使用数据处理!$A:$G,7,0),0)</f>
        <v>0</v>
      </c>
      <c r="I1542">
        <f>IFERROR(VLOOKUP(A1542,[5]数据处理!$A:$B,2,0),0)</f>
        <v>2</v>
      </c>
      <c r="J1542" s="30">
        <f>IFERROR(VLOOKUP(A1542,[5]数据处理!$A:$D,4,0),0)</f>
        <v>0</v>
      </c>
      <c r="K1542" s="30">
        <f>IFERROR(VLOOKUP(A1542,[5]数据处理!$A:$E,5,0),0)</f>
        <v>0</v>
      </c>
      <c r="L1542" s="30">
        <f>IFERROR(VLOOKUP(A1542,[5]数据处理!$A:$G,7,0),0)</f>
        <v>0</v>
      </c>
      <c r="M1542">
        <f t="shared" ref="M1542:M1605" si="409">SUM(I1542:L1542)</f>
        <v>2</v>
      </c>
      <c r="N1542">
        <f>IFERROR(VLOOKUP(A1542,[5]数据处理!$A:$C,3,0),0)</f>
        <v>0</v>
      </c>
      <c r="O1542">
        <f>IFERROR(VLOOKUP($A1542,[5]数据处理!$A:$N,14,0),0)</f>
        <v>2</v>
      </c>
      <c r="P1542" t="str">
        <f>IFERROR(VLOOKUP($A1542,[3]库存报告使用数据!$A$1:$B$65536,2,0),"")</f>
        <v/>
      </c>
      <c r="Q1542" t="str">
        <f>IFERROR(VLOOKUP($A1542,[3]库存报告使用数据!$A$1:$E$65536,5,0),"")</f>
        <v/>
      </c>
      <c r="R1542" t="str">
        <f>IFERROR(VLOOKUP($A1542,[3]库存报告使用数据!$A$1:$H$65536,8,0),"")</f>
        <v/>
      </c>
      <c r="S1542" t="str">
        <f>IFERROR(VLOOKUP($A1542,[3]库存报告使用数据!$A$1:$K$65536,11,0),"")</f>
        <v/>
      </c>
      <c r="T1542" t="str">
        <f>IFERROR(VLOOKUP($A1542,[3]库存报告使用数据!$A$1:$C$65536,3,0),"")</f>
        <v/>
      </c>
      <c r="U1542" t="str">
        <f>IFERROR(VLOOKUP($A1542,[3]库存报告使用数据!$A$1:$F$65536,6,0),"")</f>
        <v/>
      </c>
      <c r="V1542" t="str">
        <f>IFERROR(VLOOKUP($A1542,[3]库存报告使用数据!$A$1:$I$65536,9,0),"")</f>
        <v/>
      </c>
      <c r="W1542" t="str">
        <f>IFERROR(VLOOKUP($A1542,[3]库存报告使用数据!$A$1:$L$65536,12,0),"")</f>
        <v/>
      </c>
      <c r="X1542" s="20" t="str">
        <f t="shared" ref="X1542:X1605" si="410">IFERROR(T1542/P1542,"")</f>
        <v/>
      </c>
      <c r="Y1542" s="20" t="str">
        <f t="shared" ref="Y1542:Y1605" si="411">IFERROR(U1542/Q1542,"")</f>
        <v/>
      </c>
      <c r="Z1542" s="20" t="str">
        <f t="shared" ref="Z1542:Z1605" si="412">IFERROR(V1542/R1542,"")</f>
        <v/>
      </c>
      <c r="AA1542" s="20" t="str">
        <f t="shared" ref="AA1542:AA1605" si="413">IFERROR(W1542/S1542,"")</f>
        <v/>
      </c>
      <c r="AB1542" t="str">
        <f>IFERROR(VLOOKUP($A1542,[3]库存报告使用数据!$A$1:$D$65536,4,0),"")</f>
        <v/>
      </c>
      <c r="AC1542" t="str">
        <f>IFERROR(VLOOKUP($A1542,[3]库存报告使用数据!$A$1:$G$65536,7,0),"")</f>
        <v/>
      </c>
      <c r="AD1542" t="str">
        <f>IFERROR(VLOOKUP($A1542,[3]库存报告使用数据!$A$1:$J$65536,10,0),"")</f>
        <v/>
      </c>
      <c r="AE1542" t="str">
        <f>IFERROR(VLOOKUP($A1542,[3]库存报告使用数据!$A$1:$M$65536,13,0),"")</f>
        <v/>
      </c>
      <c r="AF1542" s="20" t="str">
        <f t="shared" ref="AF1542:AF1605" si="414">IF(OR(AB1542="",AB1542=0),"",IF(AND(D1542*$H1542=0,AB1542&gt;0),"无销售广告费为"&amp;AB1542,IFERROR(AB1542/(D1542*$H1542),0)))</f>
        <v/>
      </c>
      <c r="AG1542" s="20" t="str">
        <f t="shared" ref="AG1542:AG1605" si="415">IF(OR(AC1542="",AC1542=0),"",IF(AND(E1542*$H1542=0,AC1542&gt;0),"无销售广告费为"&amp;AC1542,IFERROR(AC1542/(E1542*$H1542),0)))</f>
        <v/>
      </c>
      <c r="AH1542" s="20" t="str">
        <f t="shared" ref="AH1542:AH1605" si="416">IF(OR(AD1542="",AD1542=0),"",IF(AND(F1542*$H1542=0,AD1542&gt;0),"无销售广告费为"&amp;AD1542,IFERROR(AD1542/(F1542*$H1542),0)))</f>
        <v/>
      </c>
      <c r="AI1542" s="20" t="str">
        <f t="shared" ref="AI1542:AI1605" si="417">IF(OR(AE1542="",AE1542=0),"",IF(AND(G1542*$H1542=0,AE1542&gt;0),"无销售广告费为"&amp;AE1542,IFERROR(AE1542/(G1542*$H1542),0)))</f>
        <v/>
      </c>
      <c r="AJ1542">
        <f>IFERROR(VLOOKUP($B1542,[4]库存报告使用数据!$A$1:$B$65536,2,0),0)</f>
        <v>0</v>
      </c>
      <c r="AK1542">
        <f>IFERROR(VLOOKUP($B1542,[4]库存报告使用数据!$A$1:$C$65536,3,0),)</f>
        <v>0</v>
      </c>
      <c r="AL1542">
        <f>IFERROR(VLOOKUP($B1542,[4]库存报告使用数据!$A$1:$D$65536,4,0),)</f>
        <v>0</v>
      </c>
      <c r="AM1542">
        <f>IFERROR(VLOOKUP($B1542,[4]库存报告使用数据!$A$1:$E$65536,5,0),)</f>
        <v>0</v>
      </c>
      <c r="AN1542" s="20" t="str">
        <f t="shared" ref="AN1542:AN1605" si="418">IFERROR(D1542/AJ1542,"")</f>
        <v/>
      </c>
      <c r="AO1542" s="20" t="str">
        <f t="shared" ref="AO1542:AO1605" si="419">IFERROR(E1542/AK1542,"")</f>
        <v/>
      </c>
      <c r="AP1542" s="20" t="str">
        <f t="shared" ref="AP1542:AP1605" si="420">IFERROR(F1542/AL1542,"")</f>
        <v/>
      </c>
      <c r="AQ1542" s="20" t="str">
        <f t="shared" ref="AQ1542:AQ1605" si="421">IFERROR(G1542/AM1542,"")</f>
        <v/>
      </c>
      <c r="AR1542" s="32">
        <f t="shared" ref="AR1542:AR1605" si="422">IFERROR(D1542/7,"")</f>
        <v>0</v>
      </c>
      <c r="AS1542" s="32">
        <f t="shared" ref="AS1542:AS1605" si="423">IF(AR1542="","上周无销量",60*AR1542)</f>
        <v>0</v>
      </c>
      <c r="AT1542" s="32">
        <f t="shared" ref="AT1542:AT1605" si="424">IF(AS1542="上周无销量","上周无销量/总库存"&amp;M1542,M1542-AS1542)</f>
        <v>2</v>
      </c>
      <c r="AU1542" s="28" t="str">
        <f t="shared" ref="AU1542:AU1605" si="425">IF(AR1542="","库存为"&amp;M1542,IF(AS1542=0,"库存为"&amp;M1542,INT(M1542/AR1542)))</f>
        <v>库存为2</v>
      </c>
      <c r="AV1542" s="34" t="str">
        <f>IFERROR(时间!$B$4+AU1542,"上周无销量")</f>
        <v>上周无销量</v>
      </c>
    </row>
    <row r="1543" spans="1:48">
      <c r="A1543" s="18" t="s">
        <v>1588</v>
      </c>
      <c r="B1543" t="str">
        <f>VLOOKUP(A1543,'[1]sku-asin（子）'!$A:$B,2,0)</f>
        <v>B07545GZJJ</v>
      </c>
      <c r="C1543" t="str">
        <f>VLOOKUP(A1543,'[1]子sku-父sku'!$A:$B,2,0)</f>
        <v>XZ-WH6606</v>
      </c>
      <c r="D1543" s="28">
        <f>IFERROR(VLOOKUP(A1543,[2]库存报告使用数据处理!$A:$C,3,0),0)</f>
        <v>1</v>
      </c>
      <c r="E1543" s="28">
        <f>IFERROR(VLOOKUP(A1543,[2]库存报告使用数据处理!$A:$D,4,0),0)</f>
        <v>0</v>
      </c>
      <c r="F1543" s="28">
        <f>IFERROR(VLOOKUP(A1543,[2]库存报告使用数据处理!$A:$E,5,0),0)</f>
        <v>0</v>
      </c>
      <c r="G1543" s="28">
        <f>IFERROR(VLOOKUP(A1543,[2]库存报告使用数据处理!$A:$F,6,0),0)</f>
        <v>0</v>
      </c>
      <c r="H1543" s="29">
        <f>IFERROR(VLOOKUP(A1543,[2]库存报告使用数据处理!$A:$G,7,0),0)</f>
        <v>9.99</v>
      </c>
      <c r="I1543">
        <f>IFERROR(VLOOKUP(A1543,[5]数据处理!$A:$B,2,0),0)</f>
        <v>2</v>
      </c>
      <c r="J1543" s="30">
        <f>IFERROR(VLOOKUP(A1543,[5]数据处理!$A:$D,4,0),0)</f>
        <v>0</v>
      </c>
      <c r="K1543" s="30">
        <f>IFERROR(VLOOKUP(A1543,[5]数据处理!$A:$E,5,0),0)</f>
        <v>0</v>
      </c>
      <c r="L1543" s="30">
        <f>IFERROR(VLOOKUP(A1543,[5]数据处理!$A:$G,7,0),0)</f>
        <v>0</v>
      </c>
      <c r="M1543">
        <f t="shared" si="409"/>
        <v>2</v>
      </c>
      <c r="N1543">
        <f>IFERROR(VLOOKUP(A1543,[5]数据处理!$A:$C,3,0),0)</f>
        <v>0</v>
      </c>
      <c r="O1543">
        <f>IFERROR(VLOOKUP($A1543,[5]数据处理!$A:$N,14,0),0)</f>
        <v>2</v>
      </c>
      <c r="P1543" t="str">
        <f>IFERROR(VLOOKUP($A1543,[3]库存报告使用数据!$A$1:$B$65536,2,0),"")</f>
        <v/>
      </c>
      <c r="Q1543" t="str">
        <f>IFERROR(VLOOKUP($A1543,[3]库存报告使用数据!$A$1:$E$65536,5,0),"")</f>
        <v/>
      </c>
      <c r="R1543" t="str">
        <f>IFERROR(VLOOKUP($A1543,[3]库存报告使用数据!$A$1:$H$65536,8,0),"")</f>
        <v/>
      </c>
      <c r="S1543" t="str">
        <f>IFERROR(VLOOKUP($A1543,[3]库存报告使用数据!$A$1:$K$65536,11,0),"")</f>
        <v/>
      </c>
      <c r="T1543" t="str">
        <f>IFERROR(VLOOKUP($A1543,[3]库存报告使用数据!$A$1:$C$65536,3,0),"")</f>
        <v/>
      </c>
      <c r="U1543" t="str">
        <f>IFERROR(VLOOKUP($A1543,[3]库存报告使用数据!$A$1:$F$65536,6,0),"")</f>
        <v/>
      </c>
      <c r="V1543" t="str">
        <f>IFERROR(VLOOKUP($A1543,[3]库存报告使用数据!$A$1:$I$65536,9,0),"")</f>
        <v/>
      </c>
      <c r="W1543" t="str">
        <f>IFERROR(VLOOKUP($A1543,[3]库存报告使用数据!$A$1:$L$65536,12,0),"")</f>
        <v/>
      </c>
      <c r="X1543" s="20" t="str">
        <f t="shared" si="410"/>
        <v/>
      </c>
      <c r="Y1543" s="20" t="str">
        <f t="shared" si="411"/>
        <v/>
      </c>
      <c r="Z1543" s="20" t="str">
        <f t="shared" si="412"/>
        <v/>
      </c>
      <c r="AA1543" s="20" t="str">
        <f t="shared" si="413"/>
        <v/>
      </c>
      <c r="AB1543" t="str">
        <f>IFERROR(VLOOKUP($A1543,[3]库存报告使用数据!$A$1:$D$65536,4,0),"")</f>
        <v/>
      </c>
      <c r="AC1543" t="str">
        <f>IFERROR(VLOOKUP($A1543,[3]库存报告使用数据!$A$1:$G$65536,7,0),"")</f>
        <v/>
      </c>
      <c r="AD1543" t="str">
        <f>IFERROR(VLOOKUP($A1543,[3]库存报告使用数据!$A$1:$J$65536,10,0),"")</f>
        <v/>
      </c>
      <c r="AE1543" t="str">
        <f>IFERROR(VLOOKUP($A1543,[3]库存报告使用数据!$A$1:$M$65536,13,0),"")</f>
        <v/>
      </c>
      <c r="AF1543" s="20" t="str">
        <f t="shared" si="414"/>
        <v/>
      </c>
      <c r="AG1543" s="20" t="str">
        <f t="shared" si="415"/>
        <v/>
      </c>
      <c r="AH1543" s="20" t="str">
        <f t="shared" si="416"/>
        <v/>
      </c>
      <c r="AI1543" s="20" t="str">
        <f t="shared" si="417"/>
        <v/>
      </c>
      <c r="AJ1543">
        <f>IFERROR(VLOOKUP($B1543,[4]库存报告使用数据!$A$1:$B$65536,2,0),0)</f>
        <v>7</v>
      </c>
      <c r="AK1543">
        <f>IFERROR(VLOOKUP($B1543,[4]库存报告使用数据!$A$1:$C$65536,3,0),)</f>
        <v>5</v>
      </c>
      <c r="AL1543">
        <f>IFERROR(VLOOKUP($B1543,[4]库存报告使用数据!$A$1:$D$65536,4,0),)</f>
        <v>1</v>
      </c>
      <c r="AM1543">
        <f>IFERROR(VLOOKUP($B1543,[4]库存报告使用数据!$A$1:$E$65536,5,0),)</f>
        <v>5</v>
      </c>
      <c r="AN1543" s="20">
        <f t="shared" si="418"/>
        <v>0.142857142857143</v>
      </c>
      <c r="AO1543" s="20">
        <f t="shared" si="419"/>
        <v>0</v>
      </c>
      <c r="AP1543" s="20">
        <f t="shared" si="420"/>
        <v>0</v>
      </c>
      <c r="AQ1543" s="20">
        <f t="shared" si="421"/>
        <v>0</v>
      </c>
      <c r="AR1543" s="32">
        <f t="shared" si="422"/>
        <v>0.142857142857143</v>
      </c>
      <c r="AS1543" s="32">
        <f t="shared" si="423"/>
        <v>8.57142857142857</v>
      </c>
      <c r="AT1543" s="32">
        <f t="shared" si="424"/>
        <v>-6.57142857142857</v>
      </c>
      <c r="AU1543" s="28">
        <f t="shared" si="425"/>
        <v>14</v>
      </c>
      <c r="AV1543" s="34">
        <f>IFERROR(时间!$B$4+AU1543,"上周无销量")</f>
        <v>43297</v>
      </c>
    </row>
    <row r="1544" spans="1:48">
      <c r="A1544" s="18" t="s">
        <v>1589</v>
      </c>
      <c r="B1544" t="str">
        <f>VLOOKUP(A1544,'[1]sku-asin（子）'!$A:$B,2,0)</f>
        <v>B07541K287</v>
      </c>
      <c r="C1544" t="str">
        <f>VLOOKUP(A1544,'[1]子sku-父sku'!$A:$B,2,0)</f>
        <v>XZ-WH6606</v>
      </c>
      <c r="D1544" s="28">
        <f>IFERROR(VLOOKUP(A1544,[2]库存报告使用数据处理!$A:$C,3,0),0)</f>
        <v>0</v>
      </c>
      <c r="E1544" s="28">
        <f>IFERROR(VLOOKUP(A1544,[2]库存报告使用数据处理!$A:$D,4,0),0)</f>
        <v>0</v>
      </c>
      <c r="F1544" s="28">
        <f>IFERROR(VLOOKUP(A1544,[2]库存报告使用数据处理!$A:$E,5,0),0)</f>
        <v>0</v>
      </c>
      <c r="G1544" s="28">
        <f>IFERROR(VLOOKUP(A1544,[2]库存报告使用数据处理!$A:$F,6,0),0)</f>
        <v>0</v>
      </c>
      <c r="H1544" s="29">
        <f>IFERROR(VLOOKUP(A1544,[2]库存报告使用数据处理!$A:$G,7,0),0)</f>
        <v>0</v>
      </c>
      <c r="I1544">
        <f>IFERROR(VLOOKUP(A1544,[5]数据处理!$A:$B,2,0),0)</f>
        <v>1</v>
      </c>
      <c r="J1544" s="30">
        <f>IFERROR(VLOOKUP(A1544,[5]数据处理!$A:$D,4,0),0)</f>
        <v>0</v>
      </c>
      <c r="K1544" s="30">
        <f>IFERROR(VLOOKUP(A1544,[5]数据处理!$A:$E,5,0),0)</f>
        <v>0</v>
      </c>
      <c r="L1544" s="30">
        <f>IFERROR(VLOOKUP(A1544,[5]数据处理!$A:$G,7,0),0)</f>
        <v>0</v>
      </c>
      <c r="M1544">
        <f t="shared" si="409"/>
        <v>1</v>
      </c>
      <c r="N1544">
        <f>IFERROR(VLOOKUP(A1544,[5]数据处理!$A:$C,3,0),0)</f>
        <v>0</v>
      </c>
      <c r="O1544">
        <f>IFERROR(VLOOKUP($A1544,[5]数据处理!$A:$N,14,0),0)</f>
        <v>1</v>
      </c>
      <c r="P1544" t="str">
        <f>IFERROR(VLOOKUP($A1544,[3]库存报告使用数据!$A$1:$B$65536,2,0),"")</f>
        <v/>
      </c>
      <c r="Q1544" t="str">
        <f>IFERROR(VLOOKUP($A1544,[3]库存报告使用数据!$A$1:$E$65536,5,0),"")</f>
        <v/>
      </c>
      <c r="R1544" t="str">
        <f>IFERROR(VLOOKUP($A1544,[3]库存报告使用数据!$A$1:$H$65536,8,0),"")</f>
        <v/>
      </c>
      <c r="S1544" t="str">
        <f>IFERROR(VLOOKUP($A1544,[3]库存报告使用数据!$A$1:$K$65536,11,0),"")</f>
        <v/>
      </c>
      <c r="T1544" t="str">
        <f>IFERROR(VLOOKUP($A1544,[3]库存报告使用数据!$A$1:$C$65536,3,0),"")</f>
        <v/>
      </c>
      <c r="U1544" t="str">
        <f>IFERROR(VLOOKUP($A1544,[3]库存报告使用数据!$A$1:$F$65536,6,0),"")</f>
        <v/>
      </c>
      <c r="V1544" t="str">
        <f>IFERROR(VLOOKUP($A1544,[3]库存报告使用数据!$A$1:$I$65536,9,0),"")</f>
        <v/>
      </c>
      <c r="W1544" t="str">
        <f>IFERROR(VLOOKUP($A1544,[3]库存报告使用数据!$A$1:$L$65536,12,0),"")</f>
        <v/>
      </c>
      <c r="X1544" s="20" t="str">
        <f t="shared" si="410"/>
        <v/>
      </c>
      <c r="Y1544" s="20" t="str">
        <f t="shared" si="411"/>
        <v/>
      </c>
      <c r="Z1544" s="20" t="str">
        <f t="shared" si="412"/>
        <v/>
      </c>
      <c r="AA1544" s="20" t="str">
        <f t="shared" si="413"/>
        <v/>
      </c>
      <c r="AB1544" t="str">
        <f>IFERROR(VLOOKUP($A1544,[3]库存报告使用数据!$A$1:$D$65536,4,0),"")</f>
        <v/>
      </c>
      <c r="AC1544" t="str">
        <f>IFERROR(VLOOKUP($A1544,[3]库存报告使用数据!$A$1:$G$65536,7,0),"")</f>
        <v/>
      </c>
      <c r="AD1544" t="str">
        <f>IFERROR(VLOOKUP($A1544,[3]库存报告使用数据!$A$1:$J$65536,10,0),"")</f>
        <v/>
      </c>
      <c r="AE1544" t="str">
        <f>IFERROR(VLOOKUP($A1544,[3]库存报告使用数据!$A$1:$M$65536,13,0),"")</f>
        <v/>
      </c>
      <c r="AF1544" s="20" t="str">
        <f t="shared" si="414"/>
        <v/>
      </c>
      <c r="AG1544" s="20" t="str">
        <f t="shared" si="415"/>
        <v/>
      </c>
      <c r="AH1544" s="20" t="str">
        <f t="shared" si="416"/>
        <v/>
      </c>
      <c r="AI1544" s="20" t="str">
        <f t="shared" si="417"/>
        <v/>
      </c>
      <c r="AJ1544">
        <f>IFERROR(VLOOKUP($B1544,[4]库存报告使用数据!$A$1:$B$65536,2,0),0)</f>
        <v>0</v>
      </c>
      <c r="AK1544">
        <f>IFERROR(VLOOKUP($B1544,[4]库存报告使用数据!$A$1:$C$65536,3,0),)</f>
        <v>0</v>
      </c>
      <c r="AL1544">
        <f>IFERROR(VLOOKUP($B1544,[4]库存报告使用数据!$A$1:$D$65536,4,0),)</f>
        <v>0</v>
      </c>
      <c r="AM1544">
        <f>IFERROR(VLOOKUP($B1544,[4]库存报告使用数据!$A$1:$E$65536,5,0),)</f>
        <v>1</v>
      </c>
      <c r="AN1544" s="20" t="str">
        <f t="shared" si="418"/>
        <v/>
      </c>
      <c r="AO1544" s="20" t="str">
        <f t="shared" si="419"/>
        <v/>
      </c>
      <c r="AP1544" s="20" t="str">
        <f t="shared" si="420"/>
        <v/>
      </c>
      <c r="AQ1544" s="20">
        <f t="shared" si="421"/>
        <v>0</v>
      </c>
      <c r="AR1544" s="32">
        <f t="shared" si="422"/>
        <v>0</v>
      </c>
      <c r="AS1544" s="32">
        <f t="shared" si="423"/>
        <v>0</v>
      </c>
      <c r="AT1544" s="32">
        <f t="shared" si="424"/>
        <v>1</v>
      </c>
      <c r="AU1544" s="28" t="str">
        <f t="shared" si="425"/>
        <v>库存为1</v>
      </c>
      <c r="AV1544" s="34" t="str">
        <f>IFERROR(时间!$B$4+AU1544,"上周无销量")</f>
        <v>上周无销量</v>
      </c>
    </row>
    <row r="1545" spans="1:48">
      <c r="A1545" s="18" t="s">
        <v>1590</v>
      </c>
      <c r="B1545" t="str">
        <f>VLOOKUP(A1545,'[1]sku-asin（子）'!$A:$B,2,0)</f>
        <v>B07545TLXJ</v>
      </c>
      <c r="C1545" t="str">
        <f>VLOOKUP(A1545,'[1]子sku-父sku'!$A:$B,2,0)</f>
        <v>XZ-WH6606</v>
      </c>
      <c r="D1545" s="28">
        <f>IFERROR(VLOOKUP(A1545,[2]库存报告使用数据处理!$A:$C,3,0),0)</f>
        <v>0</v>
      </c>
      <c r="E1545" s="28">
        <f>IFERROR(VLOOKUP(A1545,[2]库存报告使用数据处理!$A:$D,4,0),0)</f>
        <v>0</v>
      </c>
      <c r="F1545" s="28">
        <f>IFERROR(VLOOKUP(A1545,[2]库存报告使用数据处理!$A:$E,5,0),0)</f>
        <v>0</v>
      </c>
      <c r="G1545" s="28">
        <f>IFERROR(VLOOKUP(A1545,[2]库存报告使用数据处理!$A:$F,6,0),0)</f>
        <v>0</v>
      </c>
      <c r="H1545" s="29">
        <f>IFERROR(VLOOKUP(A1545,[2]库存报告使用数据处理!$A:$G,7,0),0)</f>
        <v>0</v>
      </c>
      <c r="I1545">
        <f>IFERROR(VLOOKUP(A1545,[5]数据处理!$A:$B,2,0),0)</f>
        <v>2</v>
      </c>
      <c r="J1545" s="30">
        <f>IFERROR(VLOOKUP(A1545,[5]数据处理!$A:$D,4,0),0)</f>
        <v>0</v>
      </c>
      <c r="K1545" s="30">
        <f>IFERROR(VLOOKUP(A1545,[5]数据处理!$A:$E,5,0),0)</f>
        <v>0</v>
      </c>
      <c r="L1545" s="30">
        <f>IFERROR(VLOOKUP(A1545,[5]数据处理!$A:$G,7,0),0)</f>
        <v>0</v>
      </c>
      <c r="M1545">
        <f t="shared" si="409"/>
        <v>2</v>
      </c>
      <c r="N1545">
        <f>IFERROR(VLOOKUP(A1545,[5]数据处理!$A:$C,3,0),0)</f>
        <v>0</v>
      </c>
      <c r="O1545">
        <f>IFERROR(VLOOKUP($A1545,[5]数据处理!$A:$N,14,0),0)</f>
        <v>2</v>
      </c>
      <c r="P1545" t="str">
        <f>IFERROR(VLOOKUP($A1545,[3]库存报告使用数据!$A$1:$B$65536,2,0),"")</f>
        <v/>
      </c>
      <c r="Q1545" t="str">
        <f>IFERROR(VLOOKUP($A1545,[3]库存报告使用数据!$A$1:$E$65536,5,0),"")</f>
        <v/>
      </c>
      <c r="R1545" t="str">
        <f>IFERROR(VLOOKUP($A1545,[3]库存报告使用数据!$A$1:$H$65536,8,0),"")</f>
        <v/>
      </c>
      <c r="S1545" t="str">
        <f>IFERROR(VLOOKUP($A1545,[3]库存报告使用数据!$A$1:$K$65536,11,0),"")</f>
        <v/>
      </c>
      <c r="T1545" t="str">
        <f>IFERROR(VLOOKUP($A1545,[3]库存报告使用数据!$A$1:$C$65536,3,0),"")</f>
        <v/>
      </c>
      <c r="U1545" t="str">
        <f>IFERROR(VLOOKUP($A1545,[3]库存报告使用数据!$A$1:$F$65536,6,0),"")</f>
        <v/>
      </c>
      <c r="V1545" t="str">
        <f>IFERROR(VLOOKUP($A1545,[3]库存报告使用数据!$A$1:$I$65536,9,0),"")</f>
        <v/>
      </c>
      <c r="W1545" t="str">
        <f>IFERROR(VLOOKUP($A1545,[3]库存报告使用数据!$A$1:$L$65536,12,0),"")</f>
        <v/>
      </c>
      <c r="X1545" s="20" t="str">
        <f t="shared" si="410"/>
        <v/>
      </c>
      <c r="Y1545" s="20" t="str">
        <f t="shared" si="411"/>
        <v/>
      </c>
      <c r="Z1545" s="20" t="str">
        <f t="shared" si="412"/>
        <v/>
      </c>
      <c r="AA1545" s="20" t="str">
        <f t="shared" si="413"/>
        <v/>
      </c>
      <c r="AB1545" t="str">
        <f>IFERROR(VLOOKUP($A1545,[3]库存报告使用数据!$A$1:$D$65536,4,0),"")</f>
        <v/>
      </c>
      <c r="AC1545" t="str">
        <f>IFERROR(VLOOKUP($A1545,[3]库存报告使用数据!$A$1:$G$65536,7,0),"")</f>
        <v/>
      </c>
      <c r="AD1545" t="str">
        <f>IFERROR(VLOOKUP($A1545,[3]库存报告使用数据!$A$1:$J$65536,10,0),"")</f>
        <v/>
      </c>
      <c r="AE1545" t="str">
        <f>IFERROR(VLOOKUP($A1545,[3]库存报告使用数据!$A$1:$M$65536,13,0),"")</f>
        <v/>
      </c>
      <c r="AF1545" s="20" t="str">
        <f t="shared" si="414"/>
        <v/>
      </c>
      <c r="AG1545" s="20" t="str">
        <f t="shared" si="415"/>
        <v/>
      </c>
      <c r="AH1545" s="20" t="str">
        <f t="shared" si="416"/>
        <v/>
      </c>
      <c r="AI1545" s="20" t="str">
        <f t="shared" si="417"/>
        <v/>
      </c>
      <c r="AJ1545">
        <f>IFERROR(VLOOKUP($B1545,[4]库存报告使用数据!$A$1:$B$65536,2,0),0)</f>
        <v>0</v>
      </c>
      <c r="AK1545">
        <f>IFERROR(VLOOKUP($B1545,[4]库存报告使用数据!$A$1:$C$65536,3,0),)</f>
        <v>0</v>
      </c>
      <c r="AL1545">
        <f>IFERROR(VLOOKUP($B1545,[4]库存报告使用数据!$A$1:$D$65536,4,0),)</f>
        <v>0</v>
      </c>
      <c r="AM1545">
        <f>IFERROR(VLOOKUP($B1545,[4]库存报告使用数据!$A$1:$E$65536,5,0),)</f>
        <v>0</v>
      </c>
      <c r="AN1545" s="20" t="str">
        <f t="shared" si="418"/>
        <v/>
      </c>
      <c r="AO1545" s="20" t="str">
        <f t="shared" si="419"/>
        <v/>
      </c>
      <c r="AP1545" s="20" t="str">
        <f t="shared" si="420"/>
        <v/>
      </c>
      <c r="AQ1545" s="20" t="str">
        <f t="shared" si="421"/>
        <v/>
      </c>
      <c r="AR1545" s="32">
        <f t="shared" si="422"/>
        <v>0</v>
      </c>
      <c r="AS1545" s="32">
        <f t="shared" si="423"/>
        <v>0</v>
      </c>
      <c r="AT1545" s="32">
        <f t="shared" si="424"/>
        <v>2</v>
      </c>
      <c r="AU1545" s="28" t="str">
        <f t="shared" si="425"/>
        <v>库存为2</v>
      </c>
      <c r="AV1545" s="34" t="str">
        <f>IFERROR(时间!$B$4+AU1545,"上周无销量")</f>
        <v>上周无销量</v>
      </c>
    </row>
    <row r="1546" spans="1:48">
      <c r="A1546" s="18" t="s">
        <v>1591</v>
      </c>
      <c r="B1546" t="str">
        <f>VLOOKUP(A1546,'[1]sku-asin（子）'!$A:$B,2,0)</f>
        <v>B07545N2FV</v>
      </c>
      <c r="C1546" t="str">
        <f>VLOOKUP(A1546,'[1]子sku-父sku'!$A:$B,2,0)</f>
        <v>XZ-WH6606</v>
      </c>
      <c r="D1546" s="28">
        <f>IFERROR(VLOOKUP(A1546,[2]库存报告使用数据处理!$A:$C,3,0),0)</f>
        <v>0</v>
      </c>
      <c r="E1546" s="28">
        <f>IFERROR(VLOOKUP(A1546,[2]库存报告使用数据处理!$A:$D,4,0),0)</f>
        <v>0</v>
      </c>
      <c r="F1546" s="28">
        <f>IFERROR(VLOOKUP(A1546,[2]库存报告使用数据处理!$A:$E,5,0),0)</f>
        <v>0</v>
      </c>
      <c r="G1546" s="28">
        <f>IFERROR(VLOOKUP(A1546,[2]库存报告使用数据处理!$A:$F,6,0),0)</f>
        <v>0</v>
      </c>
      <c r="H1546" s="29">
        <f>IFERROR(VLOOKUP(A1546,[2]库存报告使用数据处理!$A:$G,7,0),0)</f>
        <v>0</v>
      </c>
      <c r="I1546">
        <f>IFERROR(VLOOKUP(A1546,[5]数据处理!$A:$B,2,0),0)</f>
        <v>8</v>
      </c>
      <c r="J1546" s="30">
        <f>IFERROR(VLOOKUP(A1546,[5]数据处理!$A:$D,4,0),0)</f>
        <v>0</v>
      </c>
      <c r="K1546" s="30">
        <f>IFERROR(VLOOKUP(A1546,[5]数据处理!$A:$E,5,0),0)</f>
        <v>0</v>
      </c>
      <c r="L1546" s="30">
        <f>IFERROR(VLOOKUP(A1546,[5]数据处理!$A:$G,7,0),0)</f>
        <v>0</v>
      </c>
      <c r="M1546">
        <f t="shared" si="409"/>
        <v>8</v>
      </c>
      <c r="N1546">
        <f>IFERROR(VLOOKUP(A1546,[5]数据处理!$A:$C,3,0),0)</f>
        <v>0</v>
      </c>
      <c r="O1546">
        <f>IFERROR(VLOOKUP($A1546,[5]数据处理!$A:$N,14,0),0)</f>
        <v>8</v>
      </c>
      <c r="P1546" t="str">
        <f>IFERROR(VLOOKUP($A1546,[3]库存报告使用数据!$A$1:$B$65536,2,0),"")</f>
        <v/>
      </c>
      <c r="Q1546" t="str">
        <f>IFERROR(VLOOKUP($A1546,[3]库存报告使用数据!$A$1:$E$65536,5,0),"")</f>
        <v/>
      </c>
      <c r="R1546" t="str">
        <f>IFERROR(VLOOKUP($A1546,[3]库存报告使用数据!$A$1:$H$65536,8,0),"")</f>
        <v/>
      </c>
      <c r="S1546" t="str">
        <f>IFERROR(VLOOKUP($A1546,[3]库存报告使用数据!$A$1:$K$65536,11,0),"")</f>
        <v/>
      </c>
      <c r="T1546" t="str">
        <f>IFERROR(VLOOKUP($A1546,[3]库存报告使用数据!$A$1:$C$65536,3,0),"")</f>
        <v/>
      </c>
      <c r="U1546" t="str">
        <f>IFERROR(VLOOKUP($A1546,[3]库存报告使用数据!$A$1:$F$65536,6,0),"")</f>
        <v/>
      </c>
      <c r="V1546" t="str">
        <f>IFERROR(VLOOKUP($A1546,[3]库存报告使用数据!$A$1:$I$65536,9,0),"")</f>
        <v/>
      </c>
      <c r="W1546" t="str">
        <f>IFERROR(VLOOKUP($A1546,[3]库存报告使用数据!$A$1:$L$65536,12,0),"")</f>
        <v/>
      </c>
      <c r="X1546" s="20" t="str">
        <f t="shared" si="410"/>
        <v/>
      </c>
      <c r="Y1546" s="20" t="str">
        <f t="shared" si="411"/>
        <v/>
      </c>
      <c r="Z1546" s="20" t="str">
        <f t="shared" si="412"/>
        <v/>
      </c>
      <c r="AA1546" s="20" t="str">
        <f t="shared" si="413"/>
        <v/>
      </c>
      <c r="AB1546" t="str">
        <f>IFERROR(VLOOKUP($A1546,[3]库存报告使用数据!$A$1:$D$65536,4,0),"")</f>
        <v/>
      </c>
      <c r="AC1546" t="str">
        <f>IFERROR(VLOOKUP($A1546,[3]库存报告使用数据!$A$1:$G$65536,7,0),"")</f>
        <v/>
      </c>
      <c r="AD1546" t="str">
        <f>IFERROR(VLOOKUP($A1546,[3]库存报告使用数据!$A$1:$J$65536,10,0),"")</f>
        <v/>
      </c>
      <c r="AE1546" t="str">
        <f>IFERROR(VLOOKUP($A1546,[3]库存报告使用数据!$A$1:$M$65536,13,0),"")</f>
        <v/>
      </c>
      <c r="AF1546" s="20" t="str">
        <f t="shared" si="414"/>
        <v/>
      </c>
      <c r="AG1546" s="20" t="str">
        <f t="shared" si="415"/>
        <v/>
      </c>
      <c r="AH1546" s="20" t="str">
        <f t="shared" si="416"/>
        <v/>
      </c>
      <c r="AI1546" s="20" t="str">
        <f t="shared" si="417"/>
        <v/>
      </c>
      <c r="AJ1546">
        <f>IFERROR(VLOOKUP($B1546,[4]库存报告使用数据!$A$1:$B$65536,2,0),0)</f>
        <v>0</v>
      </c>
      <c r="AK1546">
        <f>IFERROR(VLOOKUP($B1546,[4]库存报告使用数据!$A$1:$C$65536,3,0),)</f>
        <v>0</v>
      </c>
      <c r="AL1546">
        <f>IFERROR(VLOOKUP($B1546,[4]库存报告使用数据!$A$1:$D$65536,4,0),)</f>
        <v>0</v>
      </c>
      <c r="AM1546">
        <f>IFERROR(VLOOKUP($B1546,[4]库存报告使用数据!$A$1:$E$65536,5,0),)</f>
        <v>0</v>
      </c>
      <c r="AN1546" s="20" t="str">
        <f t="shared" si="418"/>
        <v/>
      </c>
      <c r="AO1546" s="20" t="str">
        <f t="shared" si="419"/>
        <v/>
      </c>
      <c r="AP1546" s="20" t="str">
        <f t="shared" si="420"/>
        <v/>
      </c>
      <c r="AQ1546" s="20" t="str">
        <f t="shared" si="421"/>
        <v/>
      </c>
      <c r="AR1546" s="32">
        <f t="shared" si="422"/>
        <v>0</v>
      </c>
      <c r="AS1546" s="32">
        <f t="shared" si="423"/>
        <v>0</v>
      </c>
      <c r="AT1546" s="32">
        <f t="shared" si="424"/>
        <v>8</v>
      </c>
      <c r="AU1546" s="28" t="str">
        <f t="shared" si="425"/>
        <v>库存为8</v>
      </c>
      <c r="AV1546" s="34" t="str">
        <f>IFERROR(时间!$B$4+AU1546,"上周无销量")</f>
        <v>上周无销量</v>
      </c>
    </row>
    <row r="1547" spans="1:48">
      <c r="A1547" s="18" t="s">
        <v>1592</v>
      </c>
      <c r="B1547" t="str">
        <f>VLOOKUP(A1547,'[1]sku-asin（子）'!$A:$B,2,0)</f>
        <v>B07545TX8S</v>
      </c>
      <c r="C1547" t="str">
        <f>VLOOKUP(A1547,'[1]子sku-父sku'!$A:$B,2,0)</f>
        <v>XZ-WH6606</v>
      </c>
      <c r="D1547" s="28">
        <f>IFERROR(VLOOKUP(A1547,[2]库存报告使用数据处理!$A:$C,3,0),0)</f>
        <v>0</v>
      </c>
      <c r="E1547" s="28">
        <f>IFERROR(VLOOKUP(A1547,[2]库存报告使用数据处理!$A:$D,4,0),0)</f>
        <v>0</v>
      </c>
      <c r="F1547" s="28">
        <f>IFERROR(VLOOKUP(A1547,[2]库存报告使用数据处理!$A:$E,5,0),0)</f>
        <v>0</v>
      </c>
      <c r="G1547" s="28">
        <f>IFERROR(VLOOKUP(A1547,[2]库存报告使用数据处理!$A:$F,6,0),0)</f>
        <v>0</v>
      </c>
      <c r="H1547" s="29">
        <f>IFERROR(VLOOKUP(A1547,[2]库存报告使用数据处理!$A:$G,7,0),0)</f>
        <v>0</v>
      </c>
      <c r="I1547">
        <f>IFERROR(VLOOKUP(A1547,[5]数据处理!$A:$B,2,0),0)</f>
        <v>4</v>
      </c>
      <c r="J1547" s="30">
        <f>IFERROR(VLOOKUP(A1547,[5]数据处理!$A:$D,4,0),0)</f>
        <v>0</v>
      </c>
      <c r="K1547" s="30">
        <f>IFERROR(VLOOKUP(A1547,[5]数据处理!$A:$E,5,0),0)</f>
        <v>0</v>
      </c>
      <c r="L1547" s="30">
        <f>IFERROR(VLOOKUP(A1547,[5]数据处理!$A:$G,7,0),0)</f>
        <v>0</v>
      </c>
      <c r="M1547">
        <f t="shared" si="409"/>
        <v>4</v>
      </c>
      <c r="N1547">
        <f>IFERROR(VLOOKUP(A1547,[5]数据处理!$A:$C,3,0),0)</f>
        <v>0</v>
      </c>
      <c r="O1547">
        <f>IFERROR(VLOOKUP($A1547,[5]数据处理!$A:$N,14,0),0)</f>
        <v>4</v>
      </c>
      <c r="P1547">
        <f>IFERROR(VLOOKUP($A1547,[3]库存报告使用数据!$A$1:$B$65536,2,0),"")</f>
        <v>0</v>
      </c>
      <c r="Q1547">
        <f>IFERROR(VLOOKUP($A1547,[3]库存报告使用数据!$A$1:$E$65536,5,0),"")</f>
        <v>921</v>
      </c>
      <c r="R1547">
        <f>IFERROR(VLOOKUP($A1547,[3]库存报告使用数据!$A$1:$H$65536,8,0),"")</f>
        <v>5203</v>
      </c>
      <c r="S1547">
        <f>IFERROR(VLOOKUP($A1547,[3]库存报告使用数据!$A$1:$K$65536,11,0),"")</f>
        <v>6451</v>
      </c>
      <c r="T1547">
        <f>IFERROR(VLOOKUP($A1547,[3]库存报告使用数据!$A$1:$C$65536,3,0),"")</f>
        <v>3</v>
      </c>
      <c r="U1547">
        <f>IFERROR(VLOOKUP($A1547,[3]库存报告使用数据!$A$1:$F$65536,6,0),"")</f>
        <v>1</v>
      </c>
      <c r="V1547">
        <f>IFERROR(VLOOKUP($A1547,[3]库存报告使用数据!$A$1:$I$65536,9,0),"")</f>
        <v>4</v>
      </c>
      <c r="W1547">
        <f>IFERROR(VLOOKUP($A1547,[3]库存报告使用数据!$A$1:$L$65536,12,0),"")</f>
        <v>2</v>
      </c>
      <c r="X1547" s="20" t="str">
        <f t="shared" si="410"/>
        <v/>
      </c>
      <c r="Y1547" s="20">
        <f t="shared" si="411"/>
        <v>0.001085776330076</v>
      </c>
      <c r="Z1547" s="20">
        <f t="shared" si="412"/>
        <v>0.000768787238131847</v>
      </c>
      <c r="AA1547" s="20">
        <f t="shared" si="413"/>
        <v>0.000310029452798016</v>
      </c>
      <c r="AB1547">
        <f>IFERROR(VLOOKUP($A1547,[3]库存报告使用数据!$A$1:$D$65536,4,0),"")</f>
        <v>0.57375</v>
      </c>
      <c r="AC1547">
        <f>IFERROR(VLOOKUP($A1547,[3]库存报告使用数据!$A$1:$G$65536,7,0),"")</f>
        <v>0</v>
      </c>
      <c r="AD1547">
        <f>IFERROR(VLOOKUP($A1547,[3]库存报告使用数据!$A$1:$J$65536,10,0),"")</f>
        <v>0</v>
      </c>
      <c r="AE1547">
        <f>IFERROR(VLOOKUP($A1547,[3]库存报告使用数据!$A$1:$M$65536,13,0),"")</f>
        <v>0</v>
      </c>
      <c r="AF1547" s="20" t="str">
        <f t="shared" si="414"/>
        <v>无销售广告费为0.57375</v>
      </c>
      <c r="AG1547" s="20" t="str">
        <f t="shared" si="415"/>
        <v/>
      </c>
      <c r="AH1547" s="20" t="str">
        <f t="shared" si="416"/>
        <v/>
      </c>
      <c r="AI1547" s="20" t="str">
        <f t="shared" si="417"/>
        <v/>
      </c>
      <c r="AJ1547">
        <f>IFERROR(VLOOKUP($B1547,[4]库存报告使用数据!$A$1:$B$65536,2,0),0)</f>
        <v>2</v>
      </c>
      <c r="AK1547">
        <f>IFERROR(VLOOKUP($B1547,[4]库存报告使用数据!$A$1:$C$65536,3,0),)</f>
        <v>2</v>
      </c>
      <c r="AL1547">
        <f>IFERROR(VLOOKUP($B1547,[4]库存报告使用数据!$A$1:$D$65536,4,0),)</f>
        <v>0</v>
      </c>
      <c r="AM1547">
        <f>IFERROR(VLOOKUP($B1547,[4]库存报告使用数据!$A$1:$E$65536,5,0),)</f>
        <v>2</v>
      </c>
      <c r="AN1547" s="20">
        <f t="shared" si="418"/>
        <v>0</v>
      </c>
      <c r="AO1547" s="20">
        <f t="shared" si="419"/>
        <v>0</v>
      </c>
      <c r="AP1547" s="20" t="str">
        <f t="shared" si="420"/>
        <v/>
      </c>
      <c r="AQ1547" s="20">
        <f t="shared" si="421"/>
        <v>0</v>
      </c>
      <c r="AR1547" s="32">
        <f t="shared" si="422"/>
        <v>0</v>
      </c>
      <c r="AS1547" s="32">
        <f t="shared" si="423"/>
        <v>0</v>
      </c>
      <c r="AT1547" s="32">
        <f t="shared" si="424"/>
        <v>4</v>
      </c>
      <c r="AU1547" s="28" t="str">
        <f t="shared" si="425"/>
        <v>库存为4</v>
      </c>
      <c r="AV1547" s="34" t="str">
        <f>IFERROR(时间!$B$4+AU1547,"上周无销量")</f>
        <v>上周无销量</v>
      </c>
    </row>
    <row r="1548" spans="1:48">
      <c r="A1548" s="18" t="s">
        <v>1593</v>
      </c>
      <c r="B1548" t="str">
        <f>VLOOKUP(A1548,'[1]sku-asin（子）'!$A:$B,2,0)</f>
        <v>B07541F41Z</v>
      </c>
      <c r="C1548" t="str">
        <f>VLOOKUP(A1548,'[1]子sku-父sku'!$A:$B,2,0)</f>
        <v>XZ-WH6606</v>
      </c>
      <c r="D1548" s="28">
        <f>IFERROR(VLOOKUP(A1548,[2]库存报告使用数据处理!$A:$C,3,0),0)</f>
        <v>0</v>
      </c>
      <c r="E1548" s="28">
        <f>IFERROR(VLOOKUP(A1548,[2]库存报告使用数据处理!$A:$D,4,0),0)</f>
        <v>0</v>
      </c>
      <c r="F1548" s="28">
        <f>IFERROR(VLOOKUP(A1548,[2]库存报告使用数据处理!$A:$E,5,0),0)</f>
        <v>0</v>
      </c>
      <c r="G1548" s="28">
        <f>IFERROR(VLOOKUP(A1548,[2]库存报告使用数据处理!$A:$F,6,0),0)</f>
        <v>0</v>
      </c>
      <c r="H1548" s="29">
        <f>IFERROR(VLOOKUP(A1548,[2]库存报告使用数据处理!$A:$G,7,0),0)</f>
        <v>0</v>
      </c>
      <c r="I1548">
        <f>IFERROR(VLOOKUP(A1548,[5]数据处理!$A:$B,2,0),0)</f>
        <v>9</v>
      </c>
      <c r="J1548" s="30">
        <f>IFERROR(VLOOKUP(A1548,[5]数据处理!$A:$D,4,0),0)</f>
        <v>0</v>
      </c>
      <c r="K1548" s="30">
        <f>IFERROR(VLOOKUP(A1548,[5]数据处理!$A:$E,5,0),0)</f>
        <v>0</v>
      </c>
      <c r="L1548" s="30">
        <f>IFERROR(VLOOKUP(A1548,[5]数据处理!$A:$G,7,0),0)</f>
        <v>0</v>
      </c>
      <c r="M1548">
        <f t="shared" si="409"/>
        <v>9</v>
      </c>
      <c r="N1548">
        <f>IFERROR(VLOOKUP(A1548,[5]数据处理!$A:$C,3,0),0)</f>
        <v>0</v>
      </c>
      <c r="O1548">
        <f>IFERROR(VLOOKUP($A1548,[5]数据处理!$A:$N,14,0),0)</f>
        <v>9</v>
      </c>
      <c r="P1548" t="str">
        <f>IFERROR(VLOOKUP($A1548,[3]库存报告使用数据!$A$1:$B$65536,2,0),"")</f>
        <v/>
      </c>
      <c r="Q1548" t="str">
        <f>IFERROR(VLOOKUP($A1548,[3]库存报告使用数据!$A$1:$E$65536,5,0),"")</f>
        <v/>
      </c>
      <c r="R1548" t="str">
        <f>IFERROR(VLOOKUP($A1548,[3]库存报告使用数据!$A$1:$H$65536,8,0),"")</f>
        <v/>
      </c>
      <c r="S1548" t="str">
        <f>IFERROR(VLOOKUP($A1548,[3]库存报告使用数据!$A$1:$K$65536,11,0),"")</f>
        <v/>
      </c>
      <c r="T1548" t="str">
        <f>IFERROR(VLOOKUP($A1548,[3]库存报告使用数据!$A$1:$C$65536,3,0),"")</f>
        <v/>
      </c>
      <c r="U1548" t="str">
        <f>IFERROR(VLOOKUP($A1548,[3]库存报告使用数据!$A$1:$F$65536,6,0),"")</f>
        <v/>
      </c>
      <c r="V1548" t="str">
        <f>IFERROR(VLOOKUP($A1548,[3]库存报告使用数据!$A$1:$I$65536,9,0),"")</f>
        <v/>
      </c>
      <c r="W1548" t="str">
        <f>IFERROR(VLOOKUP($A1548,[3]库存报告使用数据!$A$1:$L$65536,12,0),"")</f>
        <v/>
      </c>
      <c r="X1548" s="20" t="str">
        <f t="shared" si="410"/>
        <v/>
      </c>
      <c r="Y1548" s="20" t="str">
        <f t="shared" si="411"/>
        <v/>
      </c>
      <c r="Z1548" s="20" t="str">
        <f t="shared" si="412"/>
        <v/>
      </c>
      <c r="AA1548" s="20" t="str">
        <f t="shared" si="413"/>
        <v/>
      </c>
      <c r="AB1548" t="str">
        <f>IFERROR(VLOOKUP($A1548,[3]库存报告使用数据!$A$1:$D$65536,4,0),"")</f>
        <v/>
      </c>
      <c r="AC1548" t="str">
        <f>IFERROR(VLOOKUP($A1548,[3]库存报告使用数据!$A$1:$G$65536,7,0),"")</f>
        <v/>
      </c>
      <c r="AD1548" t="str">
        <f>IFERROR(VLOOKUP($A1548,[3]库存报告使用数据!$A$1:$J$65536,10,0),"")</f>
        <v/>
      </c>
      <c r="AE1548" t="str">
        <f>IFERROR(VLOOKUP($A1548,[3]库存报告使用数据!$A$1:$M$65536,13,0),"")</f>
        <v/>
      </c>
      <c r="AF1548" s="20" t="str">
        <f t="shared" si="414"/>
        <v/>
      </c>
      <c r="AG1548" s="20" t="str">
        <f t="shared" si="415"/>
        <v/>
      </c>
      <c r="AH1548" s="20" t="str">
        <f t="shared" si="416"/>
        <v/>
      </c>
      <c r="AI1548" s="20" t="str">
        <f t="shared" si="417"/>
        <v/>
      </c>
      <c r="AJ1548">
        <f>IFERROR(VLOOKUP($B1548,[4]库存报告使用数据!$A$1:$B$65536,2,0),0)</f>
        <v>6</v>
      </c>
      <c r="AK1548">
        <f>IFERROR(VLOOKUP($B1548,[4]库存报告使用数据!$A$1:$C$65536,3,0),)</f>
        <v>0</v>
      </c>
      <c r="AL1548">
        <f>IFERROR(VLOOKUP($B1548,[4]库存报告使用数据!$A$1:$D$65536,4,0),)</f>
        <v>0</v>
      </c>
      <c r="AM1548">
        <f>IFERROR(VLOOKUP($B1548,[4]库存报告使用数据!$A$1:$E$65536,5,0),)</f>
        <v>1</v>
      </c>
      <c r="AN1548" s="20">
        <f t="shared" si="418"/>
        <v>0</v>
      </c>
      <c r="AO1548" s="20" t="str">
        <f t="shared" si="419"/>
        <v/>
      </c>
      <c r="AP1548" s="20" t="str">
        <f t="shared" si="420"/>
        <v/>
      </c>
      <c r="AQ1548" s="20">
        <f t="shared" si="421"/>
        <v>0</v>
      </c>
      <c r="AR1548" s="32">
        <f t="shared" si="422"/>
        <v>0</v>
      </c>
      <c r="AS1548" s="32">
        <f t="shared" si="423"/>
        <v>0</v>
      </c>
      <c r="AT1548" s="32">
        <f t="shared" si="424"/>
        <v>9</v>
      </c>
      <c r="AU1548" s="28" t="str">
        <f t="shared" si="425"/>
        <v>库存为9</v>
      </c>
      <c r="AV1548" s="34" t="str">
        <f>IFERROR(时间!$B$4+AU1548,"上周无销量")</f>
        <v>上周无销量</v>
      </c>
    </row>
    <row r="1549" spans="1:48">
      <c r="A1549" s="18" t="s">
        <v>1594</v>
      </c>
      <c r="B1549" t="str">
        <f>VLOOKUP(A1549,'[1]sku-asin（子）'!$A:$B,2,0)</f>
        <v>B07545G7FW</v>
      </c>
      <c r="C1549" t="str">
        <f>VLOOKUP(A1549,'[1]子sku-父sku'!$A:$B,2,0)</f>
        <v>XZ-WH6606</v>
      </c>
      <c r="D1549" s="28">
        <f>IFERROR(VLOOKUP(A1549,[2]库存报告使用数据处理!$A:$C,3,0),0)</f>
        <v>0</v>
      </c>
      <c r="E1549" s="28">
        <f>IFERROR(VLOOKUP(A1549,[2]库存报告使用数据处理!$A:$D,4,0),0)</f>
        <v>0</v>
      </c>
      <c r="F1549" s="28">
        <f>IFERROR(VLOOKUP(A1549,[2]库存报告使用数据处理!$A:$E,5,0),0)</f>
        <v>0</v>
      </c>
      <c r="G1549" s="28">
        <f>IFERROR(VLOOKUP(A1549,[2]库存报告使用数据处理!$A:$F,6,0),0)</f>
        <v>0</v>
      </c>
      <c r="H1549" s="29">
        <f>IFERROR(VLOOKUP(A1549,[2]库存报告使用数据处理!$A:$G,7,0),0)</f>
        <v>0</v>
      </c>
      <c r="I1549">
        <f>IFERROR(VLOOKUP(A1549,[5]数据处理!$A:$B,2,0),0)</f>
        <v>6</v>
      </c>
      <c r="J1549" s="30">
        <f>IFERROR(VLOOKUP(A1549,[5]数据处理!$A:$D,4,0),0)</f>
        <v>0</v>
      </c>
      <c r="K1549" s="30">
        <f>IFERROR(VLOOKUP(A1549,[5]数据处理!$A:$E,5,0),0)</f>
        <v>0</v>
      </c>
      <c r="L1549" s="30">
        <f>IFERROR(VLOOKUP(A1549,[5]数据处理!$A:$G,7,0),0)</f>
        <v>0</v>
      </c>
      <c r="M1549">
        <f t="shared" si="409"/>
        <v>6</v>
      </c>
      <c r="N1549">
        <f>IFERROR(VLOOKUP(A1549,[5]数据处理!$A:$C,3,0),0)</f>
        <v>0</v>
      </c>
      <c r="O1549">
        <f>IFERROR(VLOOKUP($A1549,[5]数据处理!$A:$N,14,0),0)</f>
        <v>6</v>
      </c>
      <c r="P1549">
        <f>IFERROR(VLOOKUP($A1549,[3]库存报告使用数据!$A$1:$B$65536,2,0),"")</f>
        <v>44</v>
      </c>
      <c r="Q1549">
        <f>IFERROR(VLOOKUP($A1549,[3]库存报告使用数据!$A$1:$E$65536,5,0),"")</f>
        <v>1230</v>
      </c>
      <c r="R1549">
        <f>IFERROR(VLOOKUP($A1549,[3]库存报告使用数据!$A$1:$H$65536,8,0),"")</f>
        <v>7010</v>
      </c>
      <c r="S1549">
        <f>IFERROR(VLOOKUP($A1549,[3]库存报告使用数据!$A$1:$K$65536,11,0),"")</f>
        <v>7857</v>
      </c>
      <c r="T1549">
        <f>IFERROR(VLOOKUP($A1549,[3]库存报告使用数据!$A$1:$C$65536,3,0),"")</f>
        <v>0</v>
      </c>
      <c r="U1549">
        <f>IFERROR(VLOOKUP($A1549,[3]库存报告使用数据!$A$1:$F$65536,6,0),"")</f>
        <v>1</v>
      </c>
      <c r="V1549">
        <f>IFERROR(VLOOKUP($A1549,[3]库存报告使用数据!$A$1:$I$65536,9,0),"")</f>
        <v>2</v>
      </c>
      <c r="W1549">
        <f>IFERROR(VLOOKUP($A1549,[3]库存报告使用数据!$A$1:$L$65536,12,0),"")</f>
        <v>8</v>
      </c>
      <c r="X1549" s="20">
        <f t="shared" si="410"/>
        <v>0</v>
      </c>
      <c r="Y1549" s="20">
        <f t="shared" si="411"/>
        <v>0.000813008130081301</v>
      </c>
      <c r="Z1549" s="20">
        <f t="shared" si="412"/>
        <v>0.000285306704707561</v>
      </c>
      <c r="AA1549" s="20">
        <f t="shared" si="413"/>
        <v>0.00101820033091511</v>
      </c>
      <c r="AB1549">
        <f>IFERROR(VLOOKUP($A1549,[3]库存报告使用数据!$A$1:$D$65536,4,0),"")</f>
        <v>0</v>
      </c>
      <c r="AC1549">
        <f>IFERROR(VLOOKUP($A1549,[3]库存报告使用数据!$A$1:$G$65536,7,0),"")</f>
        <v>0.22</v>
      </c>
      <c r="AD1549">
        <f>IFERROR(VLOOKUP($A1549,[3]库存报告使用数据!$A$1:$J$65536,10,0),"")</f>
        <v>0.13</v>
      </c>
      <c r="AE1549">
        <f>IFERROR(VLOOKUP($A1549,[3]库存报告使用数据!$A$1:$M$65536,13,0),"")</f>
        <v>1.2</v>
      </c>
      <c r="AF1549" s="20" t="str">
        <f t="shared" si="414"/>
        <v/>
      </c>
      <c r="AG1549" s="20" t="str">
        <f t="shared" si="415"/>
        <v>无销售广告费为0.22</v>
      </c>
      <c r="AH1549" s="20" t="str">
        <f t="shared" si="416"/>
        <v>无销售广告费为0.13</v>
      </c>
      <c r="AI1549" s="20" t="str">
        <f t="shared" si="417"/>
        <v>无销售广告费为1.2</v>
      </c>
      <c r="AJ1549">
        <f>IFERROR(VLOOKUP($B1549,[4]库存报告使用数据!$A$1:$B$65536,2,0),0)</f>
        <v>0</v>
      </c>
      <c r="AK1549">
        <f>IFERROR(VLOOKUP($B1549,[4]库存报告使用数据!$A$1:$C$65536,3,0),)</f>
        <v>2</v>
      </c>
      <c r="AL1549">
        <f>IFERROR(VLOOKUP($B1549,[4]库存报告使用数据!$A$1:$D$65536,4,0),)</f>
        <v>1</v>
      </c>
      <c r="AM1549">
        <f>IFERROR(VLOOKUP($B1549,[4]库存报告使用数据!$A$1:$E$65536,5,0),)</f>
        <v>7</v>
      </c>
      <c r="AN1549" s="20" t="str">
        <f t="shared" si="418"/>
        <v/>
      </c>
      <c r="AO1549" s="20">
        <f t="shared" si="419"/>
        <v>0</v>
      </c>
      <c r="AP1549" s="20">
        <f t="shared" si="420"/>
        <v>0</v>
      </c>
      <c r="AQ1549" s="20">
        <f t="shared" si="421"/>
        <v>0</v>
      </c>
      <c r="AR1549" s="32">
        <f t="shared" si="422"/>
        <v>0</v>
      </c>
      <c r="AS1549" s="32">
        <f t="shared" si="423"/>
        <v>0</v>
      </c>
      <c r="AT1549" s="32">
        <f t="shared" si="424"/>
        <v>6</v>
      </c>
      <c r="AU1549" s="28" t="str">
        <f t="shared" si="425"/>
        <v>库存为6</v>
      </c>
      <c r="AV1549" s="34" t="str">
        <f>IFERROR(时间!$B$4+AU1549,"上周无销量")</f>
        <v>上周无销量</v>
      </c>
    </row>
    <row r="1550" spans="1:48">
      <c r="A1550" s="18" t="s">
        <v>1595</v>
      </c>
      <c r="B1550" t="str">
        <f>VLOOKUP(A1550,'[1]sku-asin（子）'!$A:$B,2,0)</f>
        <v>B075466RWL</v>
      </c>
      <c r="C1550" t="str">
        <f>VLOOKUP(A1550,'[1]子sku-父sku'!$A:$B,2,0)</f>
        <v>XZ-WH6606</v>
      </c>
      <c r="D1550" s="28">
        <f>IFERROR(VLOOKUP(A1550,[2]库存报告使用数据处理!$A:$C,3,0),0)</f>
        <v>0</v>
      </c>
      <c r="E1550" s="28">
        <f>IFERROR(VLOOKUP(A1550,[2]库存报告使用数据处理!$A:$D,4,0),0)</f>
        <v>0</v>
      </c>
      <c r="F1550" s="28">
        <f>IFERROR(VLOOKUP(A1550,[2]库存报告使用数据处理!$A:$E,5,0),0)</f>
        <v>0</v>
      </c>
      <c r="G1550" s="28">
        <f>IFERROR(VLOOKUP(A1550,[2]库存报告使用数据处理!$A:$F,6,0),0)</f>
        <v>0</v>
      </c>
      <c r="H1550" s="29">
        <f>IFERROR(VLOOKUP(A1550,[2]库存报告使用数据处理!$A:$G,7,0),0)</f>
        <v>0</v>
      </c>
      <c r="I1550">
        <f>IFERROR(VLOOKUP(A1550,[5]数据处理!$A:$B,2,0),0)</f>
        <v>13</v>
      </c>
      <c r="J1550" s="30">
        <f>IFERROR(VLOOKUP(A1550,[5]数据处理!$A:$D,4,0),0)</f>
        <v>0</v>
      </c>
      <c r="K1550" s="30">
        <f>IFERROR(VLOOKUP(A1550,[5]数据处理!$A:$E,5,0),0)</f>
        <v>0</v>
      </c>
      <c r="L1550" s="30">
        <f>IFERROR(VLOOKUP(A1550,[5]数据处理!$A:$G,7,0),0)</f>
        <v>0</v>
      </c>
      <c r="M1550">
        <f t="shared" si="409"/>
        <v>13</v>
      </c>
      <c r="N1550">
        <f>IFERROR(VLOOKUP(A1550,[5]数据处理!$A:$C,3,0),0)</f>
        <v>0</v>
      </c>
      <c r="O1550">
        <f>IFERROR(VLOOKUP($A1550,[5]数据处理!$A:$N,14,0),0)</f>
        <v>13</v>
      </c>
      <c r="P1550" t="str">
        <f>IFERROR(VLOOKUP($A1550,[3]库存报告使用数据!$A$1:$B$65536,2,0),"")</f>
        <v/>
      </c>
      <c r="Q1550" t="str">
        <f>IFERROR(VLOOKUP($A1550,[3]库存报告使用数据!$A$1:$E$65536,5,0),"")</f>
        <v/>
      </c>
      <c r="R1550" t="str">
        <f>IFERROR(VLOOKUP($A1550,[3]库存报告使用数据!$A$1:$H$65536,8,0),"")</f>
        <v/>
      </c>
      <c r="S1550" t="str">
        <f>IFERROR(VLOOKUP($A1550,[3]库存报告使用数据!$A$1:$K$65536,11,0),"")</f>
        <v/>
      </c>
      <c r="T1550" t="str">
        <f>IFERROR(VLOOKUP($A1550,[3]库存报告使用数据!$A$1:$C$65536,3,0),"")</f>
        <v/>
      </c>
      <c r="U1550" t="str">
        <f>IFERROR(VLOOKUP($A1550,[3]库存报告使用数据!$A$1:$F$65536,6,0),"")</f>
        <v/>
      </c>
      <c r="V1550" t="str">
        <f>IFERROR(VLOOKUP($A1550,[3]库存报告使用数据!$A$1:$I$65536,9,0),"")</f>
        <v/>
      </c>
      <c r="W1550" t="str">
        <f>IFERROR(VLOOKUP($A1550,[3]库存报告使用数据!$A$1:$L$65536,12,0),"")</f>
        <v/>
      </c>
      <c r="X1550" s="20" t="str">
        <f t="shared" si="410"/>
        <v/>
      </c>
      <c r="Y1550" s="20" t="str">
        <f t="shared" si="411"/>
        <v/>
      </c>
      <c r="Z1550" s="20" t="str">
        <f t="shared" si="412"/>
        <v/>
      </c>
      <c r="AA1550" s="20" t="str">
        <f t="shared" si="413"/>
        <v/>
      </c>
      <c r="AB1550" t="str">
        <f>IFERROR(VLOOKUP($A1550,[3]库存报告使用数据!$A$1:$D$65536,4,0),"")</f>
        <v/>
      </c>
      <c r="AC1550" t="str">
        <f>IFERROR(VLOOKUP($A1550,[3]库存报告使用数据!$A$1:$G$65536,7,0),"")</f>
        <v/>
      </c>
      <c r="AD1550" t="str">
        <f>IFERROR(VLOOKUP($A1550,[3]库存报告使用数据!$A$1:$J$65536,10,0),"")</f>
        <v/>
      </c>
      <c r="AE1550" t="str">
        <f>IFERROR(VLOOKUP($A1550,[3]库存报告使用数据!$A$1:$M$65536,13,0),"")</f>
        <v/>
      </c>
      <c r="AF1550" s="20" t="str">
        <f t="shared" si="414"/>
        <v/>
      </c>
      <c r="AG1550" s="20" t="str">
        <f t="shared" si="415"/>
        <v/>
      </c>
      <c r="AH1550" s="20" t="str">
        <f t="shared" si="416"/>
        <v/>
      </c>
      <c r="AI1550" s="20" t="str">
        <f t="shared" si="417"/>
        <v/>
      </c>
      <c r="AJ1550">
        <f>IFERROR(VLOOKUP($B1550,[4]库存报告使用数据!$A$1:$B$65536,2,0),0)</f>
        <v>0</v>
      </c>
      <c r="AK1550">
        <f>IFERROR(VLOOKUP($B1550,[4]库存报告使用数据!$A$1:$C$65536,3,0),)</f>
        <v>0</v>
      </c>
      <c r="AL1550">
        <f>IFERROR(VLOOKUP($B1550,[4]库存报告使用数据!$A$1:$D$65536,4,0),)</f>
        <v>0</v>
      </c>
      <c r="AM1550">
        <f>IFERROR(VLOOKUP($B1550,[4]库存报告使用数据!$A$1:$E$65536,5,0),)</f>
        <v>0</v>
      </c>
      <c r="AN1550" s="20" t="str">
        <f t="shared" si="418"/>
        <v/>
      </c>
      <c r="AO1550" s="20" t="str">
        <f t="shared" si="419"/>
        <v/>
      </c>
      <c r="AP1550" s="20" t="str">
        <f t="shared" si="420"/>
        <v/>
      </c>
      <c r="AQ1550" s="20" t="str">
        <f t="shared" si="421"/>
        <v/>
      </c>
      <c r="AR1550" s="32">
        <f t="shared" si="422"/>
        <v>0</v>
      </c>
      <c r="AS1550" s="32">
        <f t="shared" si="423"/>
        <v>0</v>
      </c>
      <c r="AT1550" s="32">
        <f t="shared" si="424"/>
        <v>13</v>
      </c>
      <c r="AU1550" s="28" t="str">
        <f t="shared" si="425"/>
        <v>库存为13</v>
      </c>
      <c r="AV1550" s="34" t="str">
        <f>IFERROR(时间!$B$4+AU1550,"上周无销量")</f>
        <v>上周无销量</v>
      </c>
    </row>
    <row r="1551" spans="1:48">
      <c r="A1551" s="18" t="s">
        <v>1596</v>
      </c>
      <c r="B1551" t="str">
        <f>VLOOKUP(A1551,'[1]sku-asin（子）'!$A:$B,2,0)</f>
        <v>B07541F7QC</v>
      </c>
      <c r="C1551" t="str">
        <f>VLOOKUP(A1551,'[1]子sku-父sku'!$A:$B,2,0)</f>
        <v>XZ-WH6606</v>
      </c>
      <c r="D1551" s="28">
        <f>IFERROR(VLOOKUP(A1551,[2]库存报告使用数据处理!$A:$C,3,0),0)</f>
        <v>0</v>
      </c>
      <c r="E1551" s="28">
        <f>IFERROR(VLOOKUP(A1551,[2]库存报告使用数据处理!$A:$D,4,0),0)</f>
        <v>0</v>
      </c>
      <c r="F1551" s="28">
        <f>IFERROR(VLOOKUP(A1551,[2]库存报告使用数据处理!$A:$E,5,0),0)</f>
        <v>0</v>
      </c>
      <c r="G1551" s="28">
        <f>IFERROR(VLOOKUP(A1551,[2]库存报告使用数据处理!$A:$F,6,0),0)</f>
        <v>0</v>
      </c>
      <c r="H1551" s="29">
        <f>IFERROR(VLOOKUP(A1551,[2]库存报告使用数据处理!$A:$G,7,0),0)</f>
        <v>0</v>
      </c>
      <c r="I1551">
        <f>IFERROR(VLOOKUP(A1551,[5]数据处理!$A:$B,2,0),0)</f>
        <v>8</v>
      </c>
      <c r="J1551" s="30">
        <f>IFERROR(VLOOKUP(A1551,[5]数据处理!$A:$D,4,0),0)</f>
        <v>0</v>
      </c>
      <c r="K1551" s="30">
        <f>IFERROR(VLOOKUP(A1551,[5]数据处理!$A:$E,5,0),0)</f>
        <v>0</v>
      </c>
      <c r="L1551" s="30">
        <f>IFERROR(VLOOKUP(A1551,[5]数据处理!$A:$G,7,0),0)</f>
        <v>0</v>
      </c>
      <c r="M1551">
        <f t="shared" si="409"/>
        <v>8</v>
      </c>
      <c r="N1551">
        <f>IFERROR(VLOOKUP(A1551,[5]数据处理!$A:$C,3,0),0)</f>
        <v>0</v>
      </c>
      <c r="O1551">
        <f>IFERROR(VLOOKUP($A1551,[5]数据处理!$A:$N,14,0),0)</f>
        <v>8</v>
      </c>
      <c r="P1551" t="str">
        <f>IFERROR(VLOOKUP($A1551,[3]库存报告使用数据!$A$1:$B$65536,2,0),"")</f>
        <v/>
      </c>
      <c r="Q1551" t="str">
        <f>IFERROR(VLOOKUP($A1551,[3]库存报告使用数据!$A$1:$E$65536,5,0),"")</f>
        <v/>
      </c>
      <c r="R1551" t="str">
        <f>IFERROR(VLOOKUP($A1551,[3]库存报告使用数据!$A$1:$H$65536,8,0),"")</f>
        <v/>
      </c>
      <c r="S1551" t="str">
        <f>IFERROR(VLOOKUP($A1551,[3]库存报告使用数据!$A$1:$K$65536,11,0),"")</f>
        <v/>
      </c>
      <c r="T1551" t="str">
        <f>IFERROR(VLOOKUP($A1551,[3]库存报告使用数据!$A$1:$C$65536,3,0),"")</f>
        <v/>
      </c>
      <c r="U1551" t="str">
        <f>IFERROR(VLOOKUP($A1551,[3]库存报告使用数据!$A$1:$F$65536,6,0),"")</f>
        <v/>
      </c>
      <c r="V1551" t="str">
        <f>IFERROR(VLOOKUP($A1551,[3]库存报告使用数据!$A$1:$I$65536,9,0),"")</f>
        <v/>
      </c>
      <c r="W1551" t="str">
        <f>IFERROR(VLOOKUP($A1551,[3]库存报告使用数据!$A$1:$L$65536,12,0),"")</f>
        <v/>
      </c>
      <c r="X1551" s="20" t="str">
        <f t="shared" si="410"/>
        <v/>
      </c>
      <c r="Y1551" s="20" t="str">
        <f t="shared" si="411"/>
        <v/>
      </c>
      <c r="Z1551" s="20" t="str">
        <f t="shared" si="412"/>
        <v/>
      </c>
      <c r="AA1551" s="20" t="str">
        <f t="shared" si="413"/>
        <v/>
      </c>
      <c r="AB1551" t="str">
        <f>IFERROR(VLOOKUP($A1551,[3]库存报告使用数据!$A$1:$D$65536,4,0),"")</f>
        <v/>
      </c>
      <c r="AC1551" t="str">
        <f>IFERROR(VLOOKUP($A1551,[3]库存报告使用数据!$A$1:$G$65536,7,0),"")</f>
        <v/>
      </c>
      <c r="AD1551" t="str">
        <f>IFERROR(VLOOKUP($A1551,[3]库存报告使用数据!$A$1:$J$65536,10,0),"")</f>
        <v/>
      </c>
      <c r="AE1551" t="str">
        <f>IFERROR(VLOOKUP($A1551,[3]库存报告使用数据!$A$1:$M$65536,13,0),"")</f>
        <v/>
      </c>
      <c r="AF1551" s="20" t="str">
        <f t="shared" si="414"/>
        <v/>
      </c>
      <c r="AG1551" s="20" t="str">
        <f t="shared" si="415"/>
        <v/>
      </c>
      <c r="AH1551" s="20" t="str">
        <f t="shared" si="416"/>
        <v/>
      </c>
      <c r="AI1551" s="20" t="str">
        <f t="shared" si="417"/>
        <v/>
      </c>
      <c r="AJ1551">
        <f>IFERROR(VLOOKUP($B1551,[4]库存报告使用数据!$A$1:$B$65536,2,0),0)</f>
        <v>0</v>
      </c>
      <c r="AK1551">
        <f>IFERROR(VLOOKUP($B1551,[4]库存报告使用数据!$A$1:$C$65536,3,0),)</f>
        <v>0</v>
      </c>
      <c r="AL1551">
        <f>IFERROR(VLOOKUP($B1551,[4]库存报告使用数据!$A$1:$D$65536,4,0),)</f>
        <v>0</v>
      </c>
      <c r="AM1551">
        <f>IFERROR(VLOOKUP($B1551,[4]库存报告使用数据!$A$1:$E$65536,5,0),)</f>
        <v>0</v>
      </c>
      <c r="AN1551" s="20" t="str">
        <f t="shared" si="418"/>
        <v/>
      </c>
      <c r="AO1551" s="20" t="str">
        <f t="shared" si="419"/>
        <v/>
      </c>
      <c r="AP1551" s="20" t="str">
        <f t="shared" si="420"/>
        <v/>
      </c>
      <c r="AQ1551" s="20" t="str">
        <f t="shared" si="421"/>
        <v/>
      </c>
      <c r="AR1551" s="32">
        <f t="shared" si="422"/>
        <v>0</v>
      </c>
      <c r="AS1551" s="32">
        <f t="shared" si="423"/>
        <v>0</v>
      </c>
      <c r="AT1551" s="32">
        <f t="shared" si="424"/>
        <v>8</v>
      </c>
      <c r="AU1551" s="28" t="str">
        <f t="shared" si="425"/>
        <v>库存为8</v>
      </c>
      <c r="AV1551" s="34" t="str">
        <f>IFERROR(时间!$B$4+AU1551,"上周无销量")</f>
        <v>上周无销量</v>
      </c>
    </row>
    <row r="1552" spans="1:48">
      <c r="A1552" s="18" t="s">
        <v>1597</v>
      </c>
      <c r="B1552" t="str">
        <f>VLOOKUP(A1552,'[1]sku-asin（子）'!$A:$B,2,0)</f>
        <v>B07541F1HS</v>
      </c>
      <c r="C1552" t="str">
        <f>VLOOKUP(A1552,'[1]子sku-父sku'!$A:$B,2,0)</f>
        <v>XZ-WH6606</v>
      </c>
      <c r="D1552" s="28">
        <f>IFERROR(VLOOKUP(A1552,[2]库存报告使用数据处理!$A:$C,3,0),0)</f>
        <v>0</v>
      </c>
      <c r="E1552" s="28">
        <f>IFERROR(VLOOKUP(A1552,[2]库存报告使用数据处理!$A:$D,4,0),0)</f>
        <v>0</v>
      </c>
      <c r="F1552" s="28">
        <f>IFERROR(VLOOKUP(A1552,[2]库存报告使用数据处理!$A:$E,5,0),0)</f>
        <v>0</v>
      </c>
      <c r="G1552" s="28">
        <f>IFERROR(VLOOKUP(A1552,[2]库存报告使用数据处理!$A:$F,6,0),0)</f>
        <v>0</v>
      </c>
      <c r="H1552" s="29">
        <f>IFERROR(VLOOKUP(A1552,[2]库存报告使用数据处理!$A:$G,7,0),0)</f>
        <v>0</v>
      </c>
      <c r="I1552">
        <f>IFERROR(VLOOKUP(A1552,[5]数据处理!$A:$B,2,0),0)</f>
        <v>7</v>
      </c>
      <c r="J1552" s="30">
        <f>IFERROR(VLOOKUP(A1552,[5]数据处理!$A:$D,4,0),0)</f>
        <v>0</v>
      </c>
      <c r="K1552" s="30">
        <f>IFERROR(VLOOKUP(A1552,[5]数据处理!$A:$E,5,0),0)</f>
        <v>0</v>
      </c>
      <c r="L1552" s="30">
        <f>IFERROR(VLOOKUP(A1552,[5]数据处理!$A:$G,7,0),0)</f>
        <v>0</v>
      </c>
      <c r="M1552">
        <f t="shared" si="409"/>
        <v>7</v>
      </c>
      <c r="N1552">
        <f>IFERROR(VLOOKUP(A1552,[5]数据处理!$A:$C,3,0),0)</f>
        <v>0</v>
      </c>
      <c r="O1552">
        <f>IFERROR(VLOOKUP($A1552,[5]数据处理!$A:$N,14,0),0)</f>
        <v>7</v>
      </c>
      <c r="P1552">
        <f>IFERROR(VLOOKUP($A1552,[3]库存报告使用数据!$A$1:$B$65536,2,0),"")</f>
        <v>0</v>
      </c>
      <c r="Q1552">
        <f>IFERROR(VLOOKUP($A1552,[3]库存报告使用数据!$A$1:$E$65536,5,0),"")</f>
        <v>241</v>
      </c>
      <c r="R1552">
        <f>IFERROR(VLOOKUP($A1552,[3]库存报告使用数据!$A$1:$H$65536,8,0),"")</f>
        <v>209</v>
      </c>
      <c r="S1552">
        <f>IFERROR(VLOOKUP($A1552,[3]库存报告使用数据!$A$1:$K$65536,11,0),"")</f>
        <v>116</v>
      </c>
      <c r="T1552">
        <f>IFERROR(VLOOKUP($A1552,[3]库存报告使用数据!$A$1:$C$65536,3,0),"")</f>
        <v>0</v>
      </c>
      <c r="U1552">
        <f>IFERROR(VLOOKUP($A1552,[3]库存报告使用数据!$A$1:$F$65536,6,0),"")</f>
        <v>0</v>
      </c>
      <c r="V1552">
        <f>IFERROR(VLOOKUP($A1552,[3]库存报告使用数据!$A$1:$I$65536,9,0),"")</f>
        <v>0</v>
      </c>
      <c r="W1552">
        <f>IFERROR(VLOOKUP($A1552,[3]库存报告使用数据!$A$1:$L$65536,12,0),"")</f>
        <v>0</v>
      </c>
      <c r="X1552" s="20" t="str">
        <f t="shared" si="410"/>
        <v/>
      </c>
      <c r="Y1552" s="20">
        <f t="shared" si="411"/>
        <v>0</v>
      </c>
      <c r="Z1552" s="20">
        <f t="shared" si="412"/>
        <v>0</v>
      </c>
      <c r="AA1552" s="20">
        <f t="shared" si="413"/>
        <v>0</v>
      </c>
      <c r="AB1552">
        <f>IFERROR(VLOOKUP($A1552,[3]库存报告使用数据!$A$1:$D$65536,4,0),"")</f>
        <v>0</v>
      </c>
      <c r="AC1552">
        <f>IFERROR(VLOOKUP($A1552,[3]库存报告使用数据!$A$1:$G$65536,7,0),"")</f>
        <v>0</v>
      </c>
      <c r="AD1552">
        <f>IFERROR(VLOOKUP($A1552,[3]库存报告使用数据!$A$1:$J$65536,10,0),"")</f>
        <v>0</v>
      </c>
      <c r="AE1552">
        <f>IFERROR(VLOOKUP($A1552,[3]库存报告使用数据!$A$1:$M$65536,13,0),"")</f>
        <v>0</v>
      </c>
      <c r="AF1552" s="20" t="str">
        <f t="shared" si="414"/>
        <v/>
      </c>
      <c r="AG1552" s="20" t="str">
        <f t="shared" si="415"/>
        <v/>
      </c>
      <c r="AH1552" s="20" t="str">
        <f t="shared" si="416"/>
        <v/>
      </c>
      <c r="AI1552" s="20" t="str">
        <f t="shared" si="417"/>
        <v/>
      </c>
      <c r="AJ1552">
        <f>IFERROR(VLOOKUP($B1552,[4]库存报告使用数据!$A$1:$B$65536,2,0),0)</f>
        <v>0</v>
      </c>
      <c r="AK1552">
        <f>IFERROR(VLOOKUP($B1552,[4]库存报告使用数据!$A$1:$C$65536,3,0),)</f>
        <v>0</v>
      </c>
      <c r="AL1552">
        <f>IFERROR(VLOOKUP($B1552,[4]库存报告使用数据!$A$1:$D$65536,4,0),)</f>
        <v>0</v>
      </c>
      <c r="AM1552">
        <f>IFERROR(VLOOKUP($B1552,[4]库存报告使用数据!$A$1:$E$65536,5,0),)</f>
        <v>0</v>
      </c>
      <c r="AN1552" s="20" t="str">
        <f t="shared" si="418"/>
        <v/>
      </c>
      <c r="AO1552" s="20" t="str">
        <f t="shared" si="419"/>
        <v/>
      </c>
      <c r="AP1552" s="20" t="str">
        <f t="shared" si="420"/>
        <v/>
      </c>
      <c r="AQ1552" s="20" t="str">
        <f t="shared" si="421"/>
        <v/>
      </c>
      <c r="AR1552" s="32">
        <f t="shared" si="422"/>
        <v>0</v>
      </c>
      <c r="AS1552" s="32">
        <f t="shared" si="423"/>
        <v>0</v>
      </c>
      <c r="AT1552" s="32">
        <f t="shared" si="424"/>
        <v>7</v>
      </c>
      <c r="AU1552" s="28" t="str">
        <f t="shared" si="425"/>
        <v>库存为7</v>
      </c>
      <c r="AV1552" s="34" t="str">
        <f>IFERROR(时间!$B$4+AU1552,"上周无销量")</f>
        <v>上周无销量</v>
      </c>
    </row>
    <row r="1553" spans="1:48">
      <c r="A1553" s="18" t="s">
        <v>1598</v>
      </c>
      <c r="B1553" t="str">
        <f>VLOOKUP(A1553,'[1]sku-asin（子）'!$A:$B,2,0)</f>
        <v>B07541FGZZ</v>
      </c>
      <c r="C1553" t="str">
        <f>VLOOKUP(A1553,'[1]子sku-父sku'!$A:$B,2,0)</f>
        <v>XZ-WH6606</v>
      </c>
      <c r="D1553" s="28">
        <f>IFERROR(VLOOKUP(A1553,[2]库存报告使用数据处理!$A:$C,3,0),0)</f>
        <v>0</v>
      </c>
      <c r="E1553" s="28">
        <f>IFERROR(VLOOKUP(A1553,[2]库存报告使用数据处理!$A:$D,4,0),0)</f>
        <v>0</v>
      </c>
      <c r="F1553" s="28">
        <f>IFERROR(VLOOKUP(A1553,[2]库存报告使用数据处理!$A:$E,5,0),0)</f>
        <v>0</v>
      </c>
      <c r="G1553" s="28">
        <f>IFERROR(VLOOKUP(A1553,[2]库存报告使用数据处理!$A:$F,6,0),0)</f>
        <v>0</v>
      </c>
      <c r="H1553" s="29">
        <f>IFERROR(VLOOKUP(A1553,[2]库存报告使用数据处理!$A:$G,7,0),0)</f>
        <v>0</v>
      </c>
      <c r="I1553">
        <f>IFERROR(VLOOKUP(A1553,[5]数据处理!$A:$B,2,0),0)</f>
        <v>5</v>
      </c>
      <c r="J1553" s="30">
        <f>IFERROR(VLOOKUP(A1553,[5]数据处理!$A:$D,4,0),0)</f>
        <v>0</v>
      </c>
      <c r="K1553" s="30">
        <f>IFERROR(VLOOKUP(A1553,[5]数据处理!$A:$E,5,0),0)</f>
        <v>0</v>
      </c>
      <c r="L1553" s="30">
        <f>IFERROR(VLOOKUP(A1553,[5]数据处理!$A:$G,7,0),0)</f>
        <v>0</v>
      </c>
      <c r="M1553">
        <f t="shared" si="409"/>
        <v>5</v>
      </c>
      <c r="N1553">
        <f>IFERROR(VLOOKUP(A1553,[5]数据处理!$A:$C,3,0),0)</f>
        <v>0</v>
      </c>
      <c r="O1553">
        <f>IFERROR(VLOOKUP($A1553,[5]数据处理!$A:$N,14,0),0)</f>
        <v>5</v>
      </c>
      <c r="P1553" t="str">
        <f>IFERROR(VLOOKUP($A1553,[3]库存报告使用数据!$A$1:$B$65536,2,0),"")</f>
        <v/>
      </c>
      <c r="Q1553" t="str">
        <f>IFERROR(VLOOKUP($A1553,[3]库存报告使用数据!$A$1:$E$65536,5,0),"")</f>
        <v/>
      </c>
      <c r="R1553" t="str">
        <f>IFERROR(VLOOKUP($A1553,[3]库存报告使用数据!$A$1:$H$65536,8,0),"")</f>
        <v/>
      </c>
      <c r="S1553" t="str">
        <f>IFERROR(VLOOKUP($A1553,[3]库存报告使用数据!$A$1:$K$65536,11,0),"")</f>
        <v/>
      </c>
      <c r="T1553" t="str">
        <f>IFERROR(VLOOKUP($A1553,[3]库存报告使用数据!$A$1:$C$65536,3,0),"")</f>
        <v/>
      </c>
      <c r="U1553" t="str">
        <f>IFERROR(VLOOKUP($A1553,[3]库存报告使用数据!$A$1:$F$65536,6,0),"")</f>
        <v/>
      </c>
      <c r="V1553" t="str">
        <f>IFERROR(VLOOKUP($A1553,[3]库存报告使用数据!$A$1:$I$65536,9,0),"")</f>
        <v/>
      </c>
      <c r="W1553" t="str">
        <f>IFERROR(VLOOKUP($A1553,[3]库存报告使用数据!$A$1:$L$65536,12,0),"")</f>
        <v/>
      </c>
      <c r="X1553" s="20" t="str">
        <f t="shared" si="410"/>
        <v/>
      </c>
      <c r="Y1553" s="20" t="str">
        <f t="shared" si="411"/>
        <v/>
      </c>
      <c r="Z1553" s="20" t="str">
        <f t="shared" si="412"/>
        <v/>
      </c>
      <c r="AA1553" s="20" t="str">
        <f t="shared" si="413"/>
        <v/>
      </c>
      <c r="AB1553" t="str">
        <f>IFERROR(VLOOKUP($A1553,[3]库存报告使用数据!$A$1:$D$65536,4,0),"")</f>
        <v/>
      </c>
      <c r="AC1553" t="str">
        <f>IFERROR(VLOOKUP($A1553,[3]库存报告使用数据!$A$1:$G$65536,7,0),"")</f>
        <v/>
      </c>
      <c r="AD1553" t="str">
        <f>IFERROR(VLOOKUP($A1553,[3]库存报告使用数据!$A$1:$J$65536,10,0),"")</f>
        <v/>
      </c>
      <c r="AE1553" t="str">
        <f>IFERROR(VLOOKUP($A1553,[3]库存报告使用数据!$A$1:$M$65536,13,0),"")</f>
        <v/>
      </c>
      <c r="AF1553" s="20" t="str">
        <f t="shared" si="414"/>
        <v/>
      </c>
      <c r="AG1553" s="20" t="str">
        <f t="shared" si="415"/>
        <v/>
      </c>
      <c r="AH1553" s="20" t="str">
        <f t="shared" si="416"/>
        <v/>
      </c>
      <c r="AI1553" s="20" t="str">
        <f t="shared" si="417"/>
        <v/>
      </c>
      <c r="AJ1553">
        <f>IFERROR(VLOOKUP($B1553,[4]库存报告使用数据!$A$1:$B$65536,2,0),0)</f>
        <v>0</v>
      </c>
      <c r="AK1553">
        <f>IFERROR(VLOOKUP($B1553,[4]库存报告使用数据!$A$1:$C$65536,3,0),)</f>
        <v>0</v>
      </c>
      <c r="AL1553">
        <f>IFERROR(VLOOKUP($B1553,[4]库存报告使用数据!$A$1:$D$65536,4,0),)</f>
        <v>0</v>
      </c>
      <c r="AM1553">
        <f>IFERROR(VLOOKUP($B1553,[4]库存报告使用数据!$A$1:$E$65536,5,0),)</f>
        <v>0</v>
      </c>
      <c r="AN1553" s="20" t="str">
        <f t="shared" si="418"/>
        <v/>
      </c>
      <c r="AO1553" s="20" t="str">
        <f t="shared" si="419"/>
        <v/>
      </c>
      <c r="AP1553" s="20" t="str">
        <f t="shared" si="420"/>
        <v/>
      </c>
      <c r="AQ1553" s="20" t="str">
        <f t="shared" si="421"/>
        <v/>
      </c>
      <c r="AR1553" s="32">
        <f t="shared" si="422"/>
        <v>0</v>
      </c>
      <c r="AS1553" s="32">
        <f t="shared" si="423"/>
        <v>0</v>
      </c>
      <c r="AT1553" s="32">
        <f t="shared" si="424"/>
        <v>5</v>
      </c>
      <c r="AU1553" s="28" t="str">
        <f t="shared" si="425"/>
        <v>库存为5</v>
      </c>
      <c r="AV1553" s="34" t="str">
        <f>IFERROR(时间!$B$4+AU1553,"上周无销量")</f>
        <v>上周无销量</v>
      </c>
    </row>
    <row r="1554" spans="1:48">
      <c r="A1554" s="18" t="s">
        <v>1599</v>
      </c>
      <c r="B1554" t="str">
        <f>VLOOKUP(A1554,'[1]sku-asin（子）'!$A:$B,2,0)</f>
        <v>B07545JJ6N</v>
      </c>
      <c r="C1554" t="str">
        <f>VLOOKUP(A1554,'[1]子sku-父sku'!$A:$B,2,0)</f>
        <v>XZ-WH6606</v>
      </c>
      <c r="D1554" s="28">
        <f>IFERROR(VLOOKUP(A1554,[2]库存报告使用数据处理!$A:$C,3,0),0)</f>
        <v>0</v>
      </c>
      <c r="E1554" s="28">
        <f>IFERROR(VLOOKUP(A1554,[2]库存报告使用数据处理!$A:$D,4,0),0)</f>
        <v>0</v>
      </c>
      <c r="F1554" s="28">
        <f>IFERROR(VLOOKUP(A1554,[2]库存报告使用数据处理!$A:$E,5,0),0)</f>
        <v>0</v>
      </c>
      <c r="G1554" s="28">
        <f>IFERROR(VLOOKUP(A1554,[2]库存报告使用数据处理!$A:$F,6,0),0)</f>
        <v>0</v>
      </c>
      <c r="H1554" s="29">
        <f>IFERROR(VLOOKUP(A1554,[2]库存报告使用数据处理!$A:$G,7,0),0)</f>
        <v>0</v>
      </c>
      <c r="I1554">
        <f>IFERROR(VLOOKUP(A1554,[5]数据处理!$A:$B,2,0),0)</f>
        <v>2</v>
      </c>
      <c r="J1554" s="30">
        <f>IFERROR(VLOOKUP(A1554,[5]数据处理!$A:$D,4,0),0)</f>
        <v>0</v>
      </c>
      <c r="K1554" s="30">
        <f>IFERROR(VLOOKUP(A1554,[5]数据处理!$A:$E,5,0),0)</f>
        <v>0</v>
      </c>
      <c r="L1554" s="30">
        <f>IFERROR(VLOOKUP(A1554,[5]数据处理!$A:$G,7,0),0)</f>
        <v>0</v>
      </c>
      <c r="M1554">
        <f t="shared" si="409"/>
        <v>2</v>
      </c>
      <c r="N1554">
        <f>IFERROR(VLOOKUP(A1554,[5]数据处理!$A:$C,3,0),0)</f>
        <v>0</v>
      </c>
      <c r="O1554">
        <f>IFERROR(VLOOKUP($A1554,[5]数据处理!$A:$N,14,0),0)</f>
        <v>2</v>
      </c>
      <c r="P1554" t="str">
        <f>IFERROR(VLOOKUP($A1554,[3]库存报告使用数据!$A$1:$B$65536,2,0),"")</f>
        <v/>
      </c>
      <c r="Q1554" t="str">
        <f>IFERROR(VLOOKUP($A1554,[3]库存报告使用数据!$A$1:$E$65536,5,0),"")</f>
        <v/>
      </c>
      <c r="R1554" t="str">
        <f>IFERROR(VLOOKUP($A1554,[3]库存报告使用数据!$A$1:$H$65536,8,0),"")</f>
        <v/>
      </c>
      <c r="S1554" t="str">
        <f>IFERROR(VLOOKUP($A1554,[3]库存报告使用数据!$A$1:$K$65536,11,0),"")</f>
        <v/>
      </c>
      <c r="T1554" t="str">
        <f>IFERROR(VLOOKUP($A1554,[3]库存报告使用数据!$A$1:$C$65536,3,0),"")</f>
        <v/>
      </c>
      <c r="U1554" t="str">
        <f>IFERROR(VLOOKUP($A1554,[3]库存报告使用数据!$A$1:$F$65536,6,0),"")</f>
        <v/>
      </c>
      <c r="V1554" t="str">
        <f>IFERROR(VLOOKUP($A1554,[3]库存报告使用数据!$A$1:$I$65536,9,0),"")</f>
        <v/>
      </c>
      <c r="W1554" t="str">
        <f>IFERROR(VLOOKUP($A1554,[3]库存报告使用数据!$A$1:$L$65536,12,0),"")</f>
        <v/>
      </c>
      <c r="X1554" s="20" t="str">
        <f t="shared" si="410"/>
        <v/>
      </c>
      <c r="Y1554" s="20" t="str">
        <f t="shared" si="411"/>
        <v/>
      </c>
      <c r="Z1554" s="20" t="str">
        <f t="shared" si="412"/>
        <v/>
      </c>
      <c r="AA1554" s="20" t="str">
        <f t="shared" si="413"/>
        <v/>
      </c>
      <c r="AB1554" t="str">
        <f>IFERROR(VLOOKUP($A1554,[3]库存报告使用数据!$A$1:$D$65536,4,0),"")</f>
        <v/>
      </c>
      <c r="AC1554" t="str">
        <f>IFERROR(VLOOKUP($A1554,[3]库存报告使用数据!$A$1:$G$65536,7,0),"")</f>
        <v/>
      </c>
      <c r="AD1554" t="str">
        <f>IFERROR(VLOOKUP($A1554,[3]库存报告使用数据!$A$1:$J$65536,10,0),"")</f>
        <v/>
      </c>
      <c r="AE1554" t="str">
        <f>IFERROR(VLOOKUP($A1554,[3]库存报告使用数据!$A$1:$M$65536,13,0),"")</f>
        <v/>
      </c>
      <c r="AF1554" s="20" t="str">
        <f t="shared" si="414"/>
        <v/>
      </c>
      <c r="AG1554" s="20" t="str">
        <f t="shared" si="415"/>
        <v/>
      </c>
      <c r="AH1554" s="20" t="str">
        <f t="shared" si="416"/>
        <v/>
      </c>
      <c r="AI1554" s="20" t="str">
        <f t="shared" si="417"/>
        <v/>
      </c>
      <c r="AJ1554">
        <f>IFERROR(VLOOKUP($B1554,[4]库存报告使用数据!$A$1:$B$65536,2,0),0)</f>
        <v>0</v>
      </c>
      <c r="AK1554">
        <f>IFERROR(VLOOKUP($B1554,[4]库存报告使用数据!$A$1:$C$65536,3,0),)</f>
        <v>0</v>
      </c>
      <c r="AL1554">
        <f>IFERROR(VLOOKUP($B1554,[4]库存报告使用数据!$A$1:$D$65536,4,0),)</f>
        <v>0</v>
      </c>
      <c r="AM1554">
        <f>IFERROR(VLOOKUP($B1554,[4]库存报告使用数据!$A$1:$E$65536,5,0),)</f>
        <v>0</v>
      </c>
      <c r="AN1554" s="20" t="str">
        <f t="shared" si="418"/>
        <v/>
      </c>
      <c r="AO1554" s="20" t="str">
        <f t="shared" si="419"/>
        <v/>
      </c>
      <c r="AP1554" s="20" t="str">
        <f t="shared" si="420"/>
        <v/>
      </c>
      <c r="AQ1554" s="20" t="str">
        <f t="shared" si="421"/>
        <v/>
      </c>
      <c r="AR1554" s="32">
        <f t="shared" si="422"/>
        <v>0</v>
      </c>
      <c r="AS1554" s="32">
        <f t="shared" si="423"/>
        <v>0</v>
      </c>
      <c r="AT1554" s="32">
        <f t="shared" si="424"/>
        <v>2</v>
      </c>
      <c r="AU1554" s="28" t="str">
        <f t="shared" si="425"/>
        <v>库存为2</v>
      </c>
      <c r="AV1554" s="34" t="str">
        <f>IFERROR(时间!$B$4+AU1554,"上周无销量")</f>
        <v>上周无销量</v>
      </c>
    </row>
    <row r="1555" spans="1:48">
      <c r="A1555" s="18" t="s">
        <v>1600</v>
      </c>
      <c r="B1555" t="str">
        <f>VLOOKUP(A1555,'[1]sku-asin（子）'!$A:$B,2,0)</f>
        <v>B07541F2N7</v>
      </c>
      <c r="C1555" t="str">
        <f>VLOOKUP(A1555,'[1]子sku-父sku'!$A:$B,2,0)</f>
        <v>XZ-WH6606</v>
      </c>
      <c r="D1555" s="28">
        <f>IFERROR(VLOOKUP(A1555,[2]库存报告使用数据处理!$A:$C,3,0),0)</f>
        <v>0</v>
      </c>
      <c r="E1555" s="28">
        <f>IFERROR(VLOOKUP(A1555,[2]库存报告使用数据处理!$A:$D,4,0),0)</f>
        <v>0</v>
      </c>
      <c r="F1555" s="28">
        <f>IFERROR(VLOOKUP(A1555,[2]库存报告使用数据处理!$A:$E,5,0),0)</f>
        <v>0</v>
      </c>
      <c r="G1555" s="28">
        <f>IFERROR(VLOOKUP(A1555,[2]库存报告使用数据处理!$A:$F,6,0),0)</f>
        <v>0</v>
      </c>
      <c r="H1555" s="29">
        <f>IFERROR(VLOOKUP(A1555,[2]库存报告使用数据处理!$A:$G,7,0),0)</f>
        <v>0</v>
      </c>
      <c r="I1555">
        <f>IFERROR(VLOOKUP(A1555,[5]数据处理!$A:$B,2,0),0)</f>
        <v>1</v>
      </c>
      <c r="J1555" s="30">
        <f>IFERROR(VLOOKUP(A1555,[5]数据处理!$A:$D,4,0),0)</f>
        <v>0</v>
      </c>
      <c r="K1555" s="30">
        <f>IFERROR(VLOOKUP(A1555,[5]数据处理!$A:$E,5,0),0)</f>
        <v>0</v>
      </c>
      <c r="L1555" s="30">
        <f>IFERROR(VLOOKUP(A1555,[5]数据处理!$A:$G,7,0),0)</f>
        <v>0</v>
      </c>
      <c r="M1555">
        <f t="shared" si="409"/>
        <v>1</v>
      </c>
      <c r="N1555">
        <f>IFERROR(VLOOKUP(A1555,[5]数据处理!$A:$C,3,0),0)</f>
        <v>0</v>
      </c>
      <c r="O1555">
        <f>IFERROR(VLOOKUP($A1555,[5]数据处理!$A:$N,14,0),0)</f>
        <v>1</v>
      </c>
      <c r="P1555" t="str">
        <f>IFERROR(VLOOKUP($A1555,[3]库存报告使用数据!$A$1:$B$65536,2,0),"")</f>
        <v/>
      </c>
      <c r="Q1555" t="str">
        <f>IFERROR(VLOOKUP($A1555,[3]库存报告使用数据!$A$1:$E$65536,5,0),"")</f>
        <v/>
      </c>
      <c r="R1555" t="str">
        <f>IFERROR(VLOOKUP($A1555,[3]库存报告使用数据!$A$1:$H$65536,8,0),"")</f>
        <v/>
      </c>
      <c r="S1555" t="str">
        <f>IFERROR(VLOOKUP($A1555,[3]库存报告使用数据!$A$1:$K$65536,11,0),"")</f>
        <v/>
      </c>
      <c r="T1555" t="str">
        <f>IFERROR(VLOOKUP($A1555,[3]库存报告使用数据!$A$1:$C$65536,3,0),"")</f>
        <v/>
      </c>
      <c r="U1555" t="str">
        <f>IFERROR(VLOOKUP($A1555,[3]库存报告使用数据!$A$1:$F$65536,6,0),"")</f>
        <v/>
      </c>
      <c r="V1555" t="str">
        <f>IFERROR(VLOOKUP($A1555,[3]库存报告使用数据!$A$1:$I$65536,9,0),"")</f>
        <v/>
      </c>
      <c r="W1555" t="str">
        <f>IFERROR(VLOOKUP($A1555,[3]库存报告使用数据!$A$1:$L$65536,12,0),"")</f>
        <v/>
      </c>
      <c r="X1555" s="20" t="str">
        <f t="shared" si="410"/>
        <v/>
      </c>
      <c r="Y1555" s="20" t="str">
        <f t="shared" si="411"/>
        <v/>
      </c>
      <c r="Z1555" s="20" t="str">
        <f t="shared" si="412"/>
        <v/>
      </c>
      <c r="AA1555" s="20" t="str">
        <f t="shared" si="413"/>
        <v/>
      </c>
      <c r="AB1555" t="str">
        <f>IFERROR(VLOOKUP($A1555,[3]库存报告使用数据!$A$1:$D$65536,4,0),"")</f>
        <v/>
      </c>
      <c r="AC1555" t="str">
        <f>IFERROR(VLOOKUP($A1555,[3]库存报告使用数据!$A$1:$G$65536,7,0),"")</f>
        <v/>
      </c>
      <c r="AD1555" t="str">
        <f>IFERROR(VLOOKUP($A1555,[3]库存报告使用数据!$A$1:$J$65536,10,0),"")</f>
        <v/>
      </c>
      <c r="AE1555" t="str">
        <f>IFERROR(VLOOKUP($A1555,[3]库存报告使用数据!$A$1:$M$65536,13,0),"")</f>
        <v/>
      </c>
      <c r="AF1555" s="20" t="str">
        <f t="shared" si="414"/>
        <v/>
      </c>
      <c r="AG1555" s="20" t="str">
        <f t="shared" si="415"/>
        <v/>
      </c>
      <c r="AH1555" s="20" t="str">
        <f t="shared" si="416"/>
        <v/>
      </c>
      <c r="AI1555" s="20" t="str">
        <f t="shared" si="417"/>
        <v/>
      </c>
      <c r="AJ1555">
        <f>IFERROR(VLOOKUP($B1555,[4]库存报告使用数据!$A$1:$B$65536,2,0),0)</f>
        <v>0</v>
      </c>
      <c r="AK1555">
        <f>IFERROR(VLOOKUP($B1555,[4]库存报告使用数据!$A$1:$C$65536,3,0),)</f>
        <v>2</v>
      </c>
      <c r="AL1555">
        <f>IFERROR(VLOOKUP($B1555,[4]库存报告使用数据!$A$1:$D$65536,4,0),)</f>
        <v>0</v>
      </c>
      <c r="AM1555">
        <f>IFERROR(VLOOKUP($B1555,[4]库存报告使用数据!$A$1:$E$65536,5,0),)</f>
        <v>0</v>
      </c>
      <c r="AN1555" s="20" t="str">
        <f t="shared" si="418"/>
        <v/>
      </c>
      <c r="AO1555" s="20">
        <f t="shared" si="419"/>
        <v>0</v>
      </c>
      <c r="AP1555" s="20" t="str">
        <f t="shared" si="420"/>
        <v/>
      </c>
      <c r="AQ1555" s="20" t="str">
        <f t="shared" si="421"/>
        <v/>
      </c>
      <c r="AR1555" s="32">
        <f t="shared" si="422"/>
        <v>0</v>
      </c>
      <c r="AS1555" s="32">
        <f t="shared" si="423"/>
        <v>0</v>
      </c>
      <c r="AT1555" s="32">
        <f t="shared" si="424"/>
        <v>1</v>
      </c>
      <c r="AU1555" s="28" t="str">
        <f t="shared" si="425"/>
        <v>库存为1</v>
      </c>
      <c r="AV1555" s="34" t="str">
        <f>IFERROR(时间!$B$4+AU1555,"上周无销量")</f>
        <v>上周无销量</v>
      </c>
    </row>
    <row r="1556" spans="1:48">
      <c r="A1556" s="18" t="s">
        <v>1601</v>
      </c>
      <c r="B1556" t="str">
        <f>VLOOKUP(A1556,'[1]sku-asin（子）'!$A:$B,2,0)</f>
        <v>B07545L9QH</v>
      </c>
      <c r="C1556" t="str">
        <f>VLOOKUP(A1556,'[1]子sku-父sku'!$A:$B,2,0)</f>
        <v>XZ-WH6606</v>
      </c>
      <c r="D1556" s="28">
        <f>IFERROR(VLOOKUP(A1556,[2]库存报告使用数据处理!$A:$C,3,0),0)</f>
        <v>0</v>
      </c>
      <c r="E1556" s="28">
        <f>IFERROR(VLOOKUP(A1556,[2]库存报告使用数据处理!$A:$D,4,0),0)</f>
        <v>0</v>
      </c>
      <c r="F1556" s="28">
        <f>IFERROR(VLOOKUP(A1556,[2]库存报告使用数据处理!$A:$E,5,0),0)</f>
        <v>0</v>
      </c>
      <c r="G1556" s="28">
        <f>IFERROR(VLOOKUP(A1556,[2]库存报告使用数据处理!$A:$F,6,0),0)</f>
        <v>0</v>
      </c>
      <c r="H1556" s="29">
        <f>IFERROR(VLOOKUP(A1556,[2]库存报告使用数据处理!$A:$G,7,0),0)</f>
        <v>0</v>
      </c>
      <c r="I1556">
        <f>IFERROR(VLOOKUP(A1556,[5]数据处理!$A:$B,2,0),0)</f>
        <v>1</v>
      </c>
      <c r="J1556" s="30">
        <f>IFERROR(VLOOKUP(A1556,[5]数据处理!$A:$D,4,0),0)</f>
        <v>0</v>
      </c>
      <c r="K1556" s="30">
        <f>IFERROR(VLOOKUP(A1556,[5]数据处理!$A:$E,5,0),0)</f>
        <v>0</v>
      </c>
      <c r="L1556" s="30">
        <f>IFERROR(VLOOKUP(A1556,[5]数据处理!$A:$G,7,0),0)</f>
        <v>0</v>
      </c>
      <c r="M1556">
        <f t="shared" si="409"/>
        <v>1</v>
      </c>
      <c r="N1556">
        <f>IFERROR(VLOOKUP(A1556,[5]数据处理!$A:$C,3,0),0)</f>
        <v>0</v>
      </c>
      <c r="O1556">
        <f>IFERROR(VLOOKUP($A1556,[5]数据处理!$A:$N,14,0),0)</f>
        <v>1</v>
      </c>
      <c r="P1556">
        <f>IFERROR(VLOOKUP($A1556,[3]库存报告使用数据!$A$1:$B$65536,2,0),"")</f>
        <v>93</v>
      </c>
      <c r="Q1556">
        <f>IFERROR(VLOOKUP($A1556,[3]库存报告使用数据!$A$1:$E$65536,5,0),"")</f>
        <v>36</v>
      </c>
      <c r="R1556">
        <f>IFERROR(VLOOKUP($A1556,[3]库存报告使用数据!$A$1:$H$65536,8,0),"")</f>
        <v>105</v>
      </c>
      <c r="S1556">
        <f>IFERROR(VLOOKUP($A1556,[3]库存报告使用数据!$A$1:$K$65536,11,0),"")</f>
        <v>125</v>
      </c>
      <c r="T1556">
        <f>IFERROR(VLOOKUP($A1556,[3]库存报告使用数据!$A$1:$C$65536,3,0),"")</f>
        <v>0</v>
      </c>
      <c r="U1556">
        <f>IFERROR(VLOOKUP($A1556,[3]库存报告使用数据!$A$1:$F$65536,6,0),"")</f>
        <v>1</v>
      </c>
      <c r="V1556">
        <f>IFERROR(VLOOKUP($A1556,[3]库存报告使用数据!$A$1:$I$65536,9,0),"")</f>
        <v>0</v>
      </c>
      <c r="W1556">
        <f>IFERROR(VLOOKUP($A1556,[3]库存报告使用数据!$A$1:$L$65536,12,0),"")</f>
        <v>0</v>
      </c>
      <c r="X1556" s="20">
        <f t="shared" si="410"/>
        <v>0</v>
      </c>
      <c r="Y1556" s="20">
        <f t="shared" si="411"/>
        <v>0.0277777777777778</v>
      </c>
      <c r="Z1556" s="20">
        <f t="shared" si="412"/>
        <v>0</v>
      </c>
      <c r="AA1556" s="20">
        <f t="shared" si="413"/>
        <v>0</v>
      </c>
      <c r="AB1556">
        <f>IFERROR(VLOOKUP($A1556,[3]库存报告使用数据!$A$1:$D$65536,4,0),"")</f>
        <v>0</v>
      </c>
      <c r="AC1556">
        <f>IFERROR(VLOOKUP($A1556,[3]库存报告使用数据!$A$1:$G$65536,7,0),"")</f>
        <v>0.26</v>
      </c>
      <c r="AD1556">
        <f>IFERROR(VLOOKUP($A1556,[3]库存报告使用数据!$A$1:$J$65536,10,0),"")</f>
        <v>0</v>
      </c>
      <c r="AE1556">
        <f>IFERROR(VLOOKUP($A1556,[3]库存报告使用数据!$A$1:$M$65536,13,0),"")</f>
        <v>0</v>
      </c>
      <c r="AF1556" s="20" t="str">
        <f t="shared" si="414"/>
        <v/>
      </c>
      <c r="AG1556" s="20" t="str">
        <f t="shared" si="415"/>
        <v>无销售广告费为0.26</v>
      </c>
      <c r="AH1556" s="20" t="str">
        <f t="shared" si="416"/>
        <v/>
      </c>
      <c r="AI1556" s="20" t="str">
        <f t="shared" si="417"/>
        <v/>
      </c>
      <c r="AJ1556">
        <f>IFERROR(VLOOKUP($B1556,[4]库存报告使用数据!$A$1:$B$65536,2,0),0)</f>
        <v>0</v>
      </c>
      <c r="AK1556">
        <f>IFERROR(VLOOKUP($B1556,[4]库存报告使用数据!$A$1:$C$65536,3,0),)</f>
        <v>0</v>
      </c>
      <c r="AL1556">
        <f>IFERROR(VLOOKUP($B1556,[4]库存报告使用数据!$A$1:$D$65536,4,0),)</f>
        <v>0</v>
      </c>
      <c r="AM1556">
        <f>IFERROR(VLOOKUP($B1556,[4]库存报告使用数据!$A$1:$E$65536,5,0),)</f>
        <v>0</v>
      </c>
      <c r="AN1556" s="20" t="str">
        <f t="shared" si="418"/>
        <v/>
      </c>
      <c r="AO1556" s="20" t="str">
        <f t="shared" si="419"/>
        <v/>
      </c>
      <c r="AP1556" s="20" t="str">
        <f t="shared" si="420"/>
        <v/>
      </c>
      <c r="AQ1556" s="20" t="str">
        <f t="shared" si="421"/>
        <v/>
      </c>
      <c r="AR1556" s="32">
        <f t="shared" si="422"/>
        <v>0</v>
      </c>
      <c r="AS1556" s="32">
        <f t="shared" si="423"/>
        <v>0</v>
      </c>
      <c r="AT1556" s="32">
        <f t="shared" si="424"/>
        <v>1</v>
      </c>
      <c r="AU1556" s="28" t="str">
        <f t="shared" si="425"/>
        <v>库存为1</v>
      </c>
      <c r="AV1556" s="34" t="str">
        <f>IFERROR(时间!$B$4+AU1556,"上周无销量")</f>
        <v>上周无销量</v>
      </c>
    </row>
    <row r="1557" spans="1:48">
      <c r="A1557" s="18" t="s">
        <v>1602</v>
      </c>
      <c r="B1557" t="str">
        <f>VLOOKUP(A1557,'[1]sku-asin（子）'!$A:$B,2,0)</f>
        <v>B07541JWHK</v>
      </c>
      <c r="C1557" t="str">
        <f>VLOOKUP(A1557,'[1]子sku-父sku'!$A:$B,2,0)</f>
        <v>XZ-WH6606</v>
      </c>
      <c r="D1557" s="28">
        <f>IFERROR(VLOOKUP(A1557,[2]库存报告使用数据处理!$A:$C,3,0),0)</f>
        <v>0</v>
      </c>
      <c r="E1557" s="28">
        <f>IFERROR(VLOOKUP(A1557,[2]库存报告使用数据处理!$A:$D,4,0),0)</f>
        <v>0</v>
      </c>
      <c r="F1557" s="28">
        <f>IFERROR(VLOOKUP(A1557,[2]库存报告使用数据处理!$A:$E,5,0),0)</f>
        <v>0</v>
      </c>
      <c r="G1557" s="28">
        <f>IFERROR(VLOOKUP(A1557,[2]库存报告使用数据处理!$A:$F,6,0),0)</f>
        <v>0</v>
      </c>
      <c r="H1557" s="29">
        <f>IFERROR(VLOOKUP(A1557,[2]库存报告使用数据处理!$A:$G,7,0),0)</f>
        <v>0</v>
      </c>
      <c r="I1557">
        <f>IFERROR(VLOOKUP(A1557,[5]数据处理!$A:$B,2,0),0)</f>
        <v>10</v>
      </c>
      <c r="J1557" s="30">
        <f>IFERROR(VLOOKUP(A1557,[5]数据处理!$A:$D,4,0),0)</f>
        <v>0</v>
      </c>
      <c r="K1557" s="30">
        <f>IFERROR(VLOOKUP(A1557,[5]数据处理!$A:$E,5,0),0)</f>
        <v>0</v>
      </c>
      <c r="L1557" s="30">
        <f>IFERROR(VLOOKUP(A1557,[5]数据处理!$A:$G,7,0),0)</f>
        <v>0</v>
      </c>
      <c r="M1557">
        <f t="shared" si="409"/>
        <v>10</v>
      </c>
      <c r="N1557">
        <f>IFERROR(VLOOKUP(A1557,[5]数据处理!$A:$C,3,0),0)</f>
        <v>0</v>
      </c>
      <c r="O1557">
        <f>IFERROR(VLOOKUP($A1557,[5]数据处理!$A:$N,14,0),0)</f>
        <v>10</v>
      </c>
      <c r="P1557">
        <f>IFERROR(VLOOKUP($A1557,[3]库存报告使用数据!$A$1:$B$65536,2,0),"")</f>
        <v>304</v>
      </c>
      <c r="Q1557">
        <f>IFERROR(VLOOKUP($A1557,[3]库存报告使用数据!$A$1:$E$65536,5,0),"")</f>
        <v>839</v>
      </c>
      <c r="R1557">
        <f>IFERROR(VLOOKUP($A1557,[3]库存报告使用数据!$A$1:$H$65536,8,0),"")</f>
        <v>309</v>
      </c>
      <c r="S1557">
        <f>IFERROR(VLOOKUP($A1557,[3]库存报告使用数据!$A$1:$K$65536,11,0),"")</f>
        <v>489</v>
      </c>
      <c r="T1557">
        <f>IFERROR(VLOOKUP($A1557,[3]库存报告使用数据!$A$1:$C$65536,3,0),"")</f>
        <v>0</v>
      </c>
      <c r="U1557">
        <f>IFERROR(VLOOKUP($A1557,[3]库存报告使用数据!$A$1:$F$65536,6,0),"")</f>
        <v>0</v>
      </c>
      <c r="V1557">
        <f>IFERROR(VLOOKUP($A1557,[3]库存报告使用数据!$A$1:$I$65536,9,0),"")</f>
        <v>1</v>
      </c>
      <c r="W1557">
        <f>IFERROR(VLOOKUP($A1557,[3]库存报告使用数据!$A$1:$L$65536,12,0),"")</f>
        <v>0</v>
      </c>
      <c r="X1557" s="20">
        <f t="shared" si="410"/>
        <v>0</v>
      </c>
      <c r="Y1557" s="20">
        <f t="shared" si="411"/>
        <v>0</v>
      </c>
      <c r="Z1557" s="20">
        <f t="shared" si="412"/>
        <v>0.00323624595469256</v>
      </c>
      <c r="AA1557" s="20">
        <f t="shared" si="413"/>
        <v>0</v>
      </c>
      <c r="AB1557">
        <f>IFERROR(VLOOKUP($A1557,[3]库存报告使用数据!$A$1:$D$65536,4,0),"")</f>
        <v>0</v>
      </c>
      <c r="AC1557">
        <f>IFERROR(VLOOKUP($A1557,[3]库存报告使用数据!$A$1:$G$65536,7,0),"")</f>
        <v>0</v>
      </c>
      <c r="AD1557">
        <f>IFERROR(VLOOKUP($A1557,[3]库存报告使用数据!$A$1:$J$65536,10,0),"")</f>
        <v>0.09</v>
      </c>
      <c r="AE1557">
        <f>IFERROR(VLOOKUP($A1557,[3]库存报告使用数据!$A$1:$M$65536,13,0),"")</f>
        <v>0</v>
      </c>
      <c r="AF1557" s="20" t="str">
        <f t="shared" si="414"/>
        <v/>
      </c>
      <c r="AG1557" s="20" t="str">
        <f t="shared" si="415"/>
        <v/>
      </c>
      <c r="AH1557" s="20" t="str">
        <f t="shared" si="416"/>
        <v>无销售广告费为0.09</v>
      </c>
      <c r="AI1557" s="20" t="str">
        <f t="shared" si="417"/>
        <v/>
      </c>
      <c r="AJ1557">
        <f>IFERROR(VLOOKUP($B1557,[4]库存报告使用数据!$A$1:$B$65536,2,0),0)</f>
        <v>0</v>
      </c>
      <c r="AK1557">
        <f>IFERROR(VLOOKUP($B1557,[4]库存报告使用数据!$A$1:$C$65536,3,0),)</f>
        <v>0</v>
      </c>
      <c r="AL1557">
        <f>IFERROR(VLOOKUP($B1557,[4]库存报告使用数据!$A$1:$D$65536,4,0),)</f>
        <v>1</v>
      </c>
      <c r="AM1557">
        <f>IFERROR(VLOOKUP($B1557,[4]库存报告使用数据!$A$1:$E$65536,5,0),)</f>
        <v>0</v>
      </c>
      <c r="AN1557" s="20" t="str">
        <f t="shared" si="418"/>
        <v/>
      </c>
      <c r="AO1557" s="20" t="str">
        <f t="shared" si="419"/>
        <v/>
      </c>
      <c r="AP1557" s="20">
        <f t="shared" si="420"/>
        <v>0</v>
      </c>
      <c r="AQ1557" s="20" t="str">
        <f t="shared" si="421"/>
        <v/>
      </c>
      <c r="AR1557" s="32">
        <f t="shared" si="422"/>
        <v>0</v>
      </c>
      <c r="AS1557" s="32">
        <f t="shared" si="423"/>
        <v>0</v>
      </c>
      <c r="AT1557" s="32">
        <f t="shared" si="424"/>
        <v>10</v>
      </c>
      <c r="AU1557" s="28" t="str">
        <f t="shared" si="425"/>
        <v>库存为10</v>
      </c>
      <c r="AV1557" s="34" t="str">
        <f>IFERROR(时间!$B$4+AU1557,"上周无销量")</f>
        <v>上周无销量</v>
      </c>
    </row>
    <row r="1558" spans="1:48">
      <c r="A1558" s="18" t="s">
        <v>1603</v>
      </c>
      <c r="B1558" t="str">
        <f>VLOOKUP(A1558,'[1]sku-asin（子）'!$A:$B,2,0)</f>
        <v>B07541FHLB</v>
      </c>
      <c r="C1558" t="str">
        <f>VLOOKUP(A1558,'[1]子sku-父sku'!$A:$B,2,0)</f>
        <v>XZ-WH6606</v>
      </c>
      <c r="D1558" s="28">
        <f>IFERROR(VLOOKUP(A1558,[2]库存报告使用数据处理!$A:$C,3,0),0)</f>
        <v>0</v>
      </c>
      <c r="E1558" s="28">
        <f>IFERROR(VLOOKUP(A1558,[2]库存报告使用数据处理!$A:$D,4,0),0)</f>
        <v>0</v>
      </c>
      <c r="F1558" s="28">
        <f>IFERROR(VLOOKUP(A1558,[2]库存报告使用数据处理!$A:$E,5,0),0)</f>
        <v>0</v>
      </c>
      <c r="G1558" s="28">
        <f>IFERROR(VLOOKUP(A1558,[2]库存报告使用数据处理!$A:$F,6,0),0)</f>
        <v>0</v>
      </c>
      <c r="H1558" s="29">
        <f>IFERROR(VLOOKUP(A1558,[2]库存报告使用数据处理!$A:$G,7,0),0)</f>
        <v>0</v>
      </c>
      <c r="I1558">
        <f>IFERROR(VLOOKUP(A1558,[5]数据处理!$A:$B,2,0),0)</f>
        <v>7</v>
      </c>
      <c r="J1558" s="30">
        <f>IFERROR(VLOOKUP(A1558,[5]数据处理!$A:$D,4,0),0)</f>
        <v>0</v>
      </c>
      <c r="K1558" s="30">
        <f>IFERROR(VLOOKUP(A1558,[5]数据处理!$A:$E,5,0),0)</f>
        <v>0</v>
      </c>
      <c r="L1558" s="30">
        <f>IFERROR(VLOOKUP(A1558,[5]数据处理!$A:$G,7,0),0)</f>
        <v>0</v>
      </c>
      <c r="M1558">
        <f t="shared" si="409"/>
        <v>7</v>
      </c>
      <c r="N1558">
        <f>IFERROR(VLOOKUP(A1558,[5]数据处理!$A:$C,3,0),0)</f>
        <v>0</v>
      </c>
      <c r="O1558">
        <f>IFERROR(VLOOKUP($A1558,[5]数据处理!$A:$N,14,0),0)</f>
        <v>7</v>
      </c>
      <c r="P1558">
        <f>IFERROR(VLOOKUP($A1558,[3]库存报告使用数据!$A$1:$B$65536,2,0),"")</f>
        <v>0</v>
      </c>
      <c r="Q1558">
        <f>IFERROR(VLOOKUP($A1558,[3]库存报告使用数据!$A$1:$E$65536,5,0),"")</f>
        <v>3629</v>
      </c>
      <c r="R1558">
        <f>IFERROR(VLOOKUP($A1558,[3]库存报告使用数据!$A$1:$H$65536,8,0),"")</f>
        <v>2485</v>
      </c>
      <c r="S1558">
        <f>IFERROR(VLOOKUP($A1558,[3]库存报告使用数据!$A$1:$K$65536,11,0),"")</f>
        <v>2563</v>
      </c>
      <c r="T1558">
        <f>IFERROR(VLOOKUP($A1558,[3]库存报告使用数据!$A$1:$C$65536,3,0),"")</f>
        <v>0</v>
      </c>
      <c r="U1558">
        <f>IFERROR(VLOOKUP($A1558,[3]库存报告使用数据!$A$1:$F$65536,6,0),"")</f>
        <v>2</v>
      </c>
      <c r="V1558">
        <f>IFERROR(VLOOKUP($A1558,[3]库存报告使用数据!$A$1:$I$65536,9,0),"")</f>
        <v>3</v>
      </c>
      <c r="W1558">
        <f>IFERROR(VLOOKUP($A1558,[3]库存报告使用数据!$A$1:$L$65536,12,0),"")</f>
        <v>2</v>
      </c>
      <c r="X1558" s="20" t="str">
        <f t="shared" si="410"/>
        <v/>
      </c>
      <c r="Y1558" s="20">
        <f t="shared" si="411"/>
        <v>0.000551116009920088</v>
      </c>
      <c r="Z1558" s="20">
        <f t="shared" si="412"/>
        <v>0.00120724346076459</v>
      </c>
      <c r="AA1558" s="20">
        <f t="shared" si="413"/>
        <v>0.000780335544284042</v>
      </c>
      <c r="AB1558">
        <f>IFERROR(VLOOKUP($A1558,[3]库存报告使用数据!$A$1:$D$65536,4,0),"")</f>
        <v>0</v>
      </c>
      <c r="AC1558">
        <f>IFERROR(VLOOKUP($A1558,[3]库存报告使用数据!$A$1:$G$65536,7,0),"")</f>
        <v>0</v>
      </c>
      <c r="AD1558">
        <f>IFERROR(VLOOKUP($A1558,[3]库存报告使用数据!$A$1:$J$65536,10,0),"")</f>
        <v>0</v>
      </c>
      <c r="AE1558">
        <f>IFERROR(VLOOKUP($A1558,[3]库存报告使用数据!$A$1:$M$65536,13,0),"")</f>
        <v>0</v>
      </c>
      <c r="AF1558" s="20" t="str">
        <f t="shared" si="414"/>
        <v/>
      </c>
      <c r="AG1558" s="20" t="str">
        <f t="shared" si="415"/>
        <v/>
      </c>
      <c r="AH1558" s="20" t="str">
        <f t="shared" si="416"/>
        <v/>
      </c>
      <c r="AI1558" s="20" t="str">
        <f t="shared" si="417"/>
        <v/>
      </c>
      <c r="AJ1558">
        <f>IFERROR(VLOOKUP($B1558,[4]库存报告使用数据!$A$1:$B$65536,2,0),0)</f>
        <v>0</v>
      </c>
      <c r="AK1558">
        <f>IFERROR(VLOOKUP($B1558,[4]库存报告使用数据!$A$1:$C$65536,3,0),)</f>
        <v>2</v>
      </c>
      <c r="AL1558">
        <f>IFERROR(VLOOKUP($B1558,[4]库存报告使用数据!$A$1:$D$65536,4,0),)</f>
        <v>1</v>
      </c>
      <c r="AM1558">
        <f>IFERROR(VLOOKUP($B1558,[4]库存报告使用数据!$A$1:$E$65536,5,0),)</f>
        <v>1</v>
      </c>
      <c r="AN1558" s="20" t="str">
        <f t="shared" si="418"/>
        <v/>
      </c>
      <c r="AO1558" s="20">
        <f t="shared" si="419"/>
        <v>0</v>
      </c>
      <c r="AP1558" s="20">
        <f t="shared" si="420"/>
        <v>0</v>
      </c>
      <c r="AQ1558" s="20">
        <f t="shared" si="421"/>
        <v>0</v>
      </c>
      <c r="AR1558" s="32">
        <f t="shared" si="422"/>
        <v>0</v>
      </c>
      <c r="AS1558" s="32">
        <f t="shared" si="423"/>
        <v>0</v>
      </c>
      <c r="AT1558" s="32">
        <f t="shared" si="424"/>
        <v>7</v>
      </c>
      <c r="AU1558" s="28" t="str">
        <f t="shared" si="425"/>
        <v>库存为7</v>
      </c>
      <c r="AV1558" s="34" t="str">
        <f>IFERROR(时间!$B$4+AU1558,"上周无销量")</f>
        <v>上周无销量</v>
      </c>
    </row>
    <row r="1559" spans="1:48">
      <c r="A1559" s="18" t="s">
        <v>1604</v>
      </c>
      <c r="B1559" t="str">
        <f>VLOOKUP(A1559,'[1]sku-asin（子）'!$A:$B,2,0)</f>
        <v>B07544T8S1</v>
      </c>
      <c r="C1559" t="str">
        <f>VLOOKUP(A1559,'[1]子sku-父sku'!$A:$B,2,0)</f>
        <v>XZ-WH6606</v>
      </c>
      <c r="D1559" s="28">
        <f>IFERROR(VLOOKUP(A1559,[2]库存报告使用数据处理!$A:$C,3,0),0)</f>
        <v>0</v>
      </c>
      <c r="E1559" s="28">
        <f>IFERROR(VLOOKUP(A1559,[2]库存报告使用数据处理!$A:$D,4,0),0)</f>
        <v>0</v>
      </c>
      <c r="F1559" s="28">
        <f>IFERROR(VLOOKUP(A1559,[2]库存报告使用数据处理!$A:$E,5,0),0)</f>
        <v>0</v>
      </c>
      <c r="G1559" s="28">
        <f>IFERROR(VLOOKUP(A1559,[2]库存报告使用数据处理!$A:$F,6,0),0)</f>
        <v>0</v>
      </c>
      <c r="H1559" s="29">
        <f>IFERROR(VLOOKUP(A1559,[2]库存报告使用数据处理!$A:$G,7,0),0)</f>
        <v>0</v>
      </c>
      <c r="I1559">
        <f>IFERROR(VLOOKUP(A1559,[5]数据处理!$A:$B,2,0),0)</f>
        <v>5</v>
      </c>
      <c r="J1559" s="30">
        <f>IFERROR(VLOOKUP(A1559,[5]数据处理!$A:$D,4,0),0)</f>
        <v>0</v>
      </c>
      <c r="K1559" s="30">
        <f>IFERROR(VLOOKUP(A1559,[5]数据处理!$A:$E,5,0),0)</f>
        <v>0</v>
      </c>
      <c r="L1559" s="30">
        <f>IFERROR(VLOOKUP(A1559,[5]数据处理!$A:$G,7,0),0)</f>
        <v>0</v>
      </c>
      <c r="M1559">
        <f t="shared" si="409"/>
        <v>5</v>
      </c>
      <c r="N1559">
        <f>IFERROR(VLOOKUP(A1559,[5]数据处理!$A:$C,3,0),0)</f>
        <v>0</v>
      </c>
      <c r="O1559">
        <f>IFERROR(VLOOKUP($A1559,[5]数据处理!$A:$N,14,0),0)</f>
        <v>5</v>
      </c>
      <c r="P1559" t="str">
        <f>IFERROR(VLOOKUP($A1559,[3]库存报告使用数据!$A$1:$B$65536,2,0),"")</f>
        <v/>
      </c>
      <c r="Q1559" t="str">
        <f>IFERROR(VLOOKUP($A1559,[3]库存报告使用数据!$A$1:$E$65536,5,0),"")</f>
        <v/>
      </c>
      <c r="R1559" t="str">
        <f>IFERROR(VLOOKUP($A1559,[3]库存报告使用数据!$A$1:$H$65536,8,0),"")</f>
        <v/>
      </c>
      <c r="S1559" t="str">
        <f>IFERROR(VLOOKUP($A1559,[3]库存报告使用数据!$A$1:$K$65536,11,0),"")</f>
        <v/>
      </c>
      <c r="T1559" t="str">
        <f>IFERROR(VLOOKUP($A1559,[3]库存报告使用数据!$A$1:$C$65536,3,0),"")</f>
        <v/>
      </c>
      <c r="U1559" t="str">
        <f>IFERROR(VLOOKUP($A1559,[3]库存报告使用数据!$A$1:$F$65536,6,0),"")</f>
        <v/>
      </c>
      <c r="V1559" t="str">
        <f>IFERROR(VLOOKUP($A1559,[3]库存报告使用数据!$A$1:$I$65536,9,0),"")</f>
        <v/>
      </c>
      <c r="W1559" t="str">
        <f>IFERROR(VLOOKUP($A1559,[3]库存报告使用数据!$A$1:$L$65536,12,0),"")</f>
        <v/>
      </c>
      <c r="X1559" s="20" t="str">
        <f t="shared" si="410"/>
        <v/>
      </c>
      <c r="Y1559" s="20" t="str">
        <f t="shared" si="411"/>
        <v/>
      </c>
      <c r="Z1559" s="20" t="str">
        <f t="shared" si="412"/>
        <v/>
      </c>
      <c r="AA1559" s="20" t="str">
        <f t="shared" si="413"/>
        <v/>
      </c>
      <c r="AB1559" t="str">
        <f>IFERROR(VLOOKUP($A1559,[3]库存报告使用数据!$A$1:$D$65536,4,0),"")</f>
        <v/>
      </c>
      <c r="AC1559" t="str">
        <f>IFERROR(VLOOKUP($A1559,[3]库存报告使用数据!$A$1:$G$65536,7,0),"")</f>
        <v/>
      </c>
      <c r="AD1559" t="str">
        <f>IFERROR(VLOOKUP($A1559,[3]库存报告使用数据!$A$1:$J$65536,10,0),"")</f>
        <v/>
      </c>
      <c r="AE1559" t="str">
        <f>IFERROR(VLOOKUP($A1559,[3]库存报告使用数据!$A$1:$M$65536,13,0),"")</f>
        <v/>
      </c>
      <c r="AF1559" s="20" t="str">
        <f t="shared" si="414"/>
        <v/>
      </c>
      <c r="AG1559" s="20" t="str">
        <f t="shared" si="415"/>
        <v/>
      </c>
      <c r="AH1559" s="20" t="str">
        <f t="shared" si="416"/>
        <v/>
      </c>
      <c r="AI1559" s="20" t="str">
        <f t="shared" si="417"/>
        <v/>
      </c>
      <c r="AJ1559">
        <f>IFERROR(VLOOKUP($B1559,[4]库存报告使用数据!$A$1:$B$65536,2,0),0)</f>
        <v>0</v>
      </c>
      <c r="AK1559">
        <f>IFERROR(VLOOKUP($B1559,[4]库存报告使用数据!$A$1:$C$65536,3,0),)</f>
        <v>0</v>
      </c>
      <c r="AL1559">
        <f>IFERROR(VLOOKUP($B1559,[4]库存报告使用数据!$A$1:$D$65536,4,0),)</f>
        <v>0</v>
      </c>
      <c r="AM1559">
        <f>IFERROR(VLOOKUP($B1559,[4]库存报告使用数据!$A$1:$E$65536,5,0),)</f>
        <v>0</v>
      </c>
      <c r="AN1559" s="20" t="str">
        <f t="shared" si="418"/>
        <v/>
      </c>
      <c r="AO1559" s="20" t="str">
        <f t="shared" si="419"/>
        <v/>
      </c>
      <c r="AP1559" s="20" t="str">
        <f t="shared" si="420"/>
        <v/>
      </c>
      <c r="AQ1559" s="20" t="str">
        <f t="shared" si="421"/>
        <v/>
      </c>
      <c r="AR1559" s="32">
        <f t="shared" si="422"/>
        <v>0</v>
      </c>
      <c r="AS1559" s="32">
        <f t="shared" si="423"/>
        <v>0</v>
      </c>
      <c r="AT1559" s="32">
        <f t="shared" si="424"/>
        <v>5</v>
      </c>
      <c r="AU1559" s="28" t="str">
        <f t="shared" si="425"/>
        <v>库存为5</v>
      </c>
      <c r="AV1559" s="34" t="str">
        <f>IFERROR(时间!$B$4+AU1559,"上周无销量")</f>
        <v>上周无销量</v>
      </c>
    </row>
    <row r="1560" spans="1:48">
      <c r="A1560" s="18" t="s">
        <v>1605</v>
      </c>
      <c r="B1560" t="str">
        <f>VLOOKUP(A1560,'[1]sku-asin（子）'!$A:$B,2,0)</f>
        <v>B07545N3Q5</v>
      </c>
      <c r="C1560" t="str">
        <f>VLOOKUP(A1560,'[1]子sku-父sku'!$A:$B,2,0)</f>
        <v>XZ-WH6606</v>
      </c>
      <c r="D1560" s="28">
        <f>IFERROR(VLOOKUP(A1560,[2]库存报告使用数据处理!$A:$C,3,0),0)</f>
        <v>0</v>
      </c>
      <c r="E1560" s="28">
        <f>IFERROR(VLOOKUP(A1560,[2]库存报告使用数据处理!$A:$D,4,0),0)</f>
        <v>0</v>
      </c>
      <c r="F1560" s="28">
        <f>IFERROR(VLOOKUP(A1560,[2]库存报告使用数据处理!$A:$E,5,0),0)</f>
        <v>0</v>
      </c>
      <c r="G1560" s="28">
        <f>IFERROR(VLOOKUP(A1560,[2]库存报告使用数据处理!$A:$F,6,0),0)</f>
        <v>0</v>
      </c>
      <c r="H1560" s="29">
        <f>IFERROR(VLOOKUP(A1560,[2]库存报告使用数据处理!$A:$G,7,0),0)</f>
        <v>0</v>
      </c>
      <c r="I1560">
        <f>IFERROR(VLOOKUP(A1560,[5]数据处理!$A:$B,2,0),0)</f>
        <v>5</v>
      </c>
      <c r="J1560" s="30">
        <f>IFERROR(VLOOKUP(A1560,[5]数据处理!$A:$D,4,0),0)</f>
        <v>0</v>
      </c>
      <c r="K1560" s="30">
        <f>IFERROR(VLOOKUP(A1560,[5]数据处理!$A:$E,5,0),0)</f>
        <v>0</v>
      </c>
      <c r="L1560" s="30">
        <f>IFERROR(VLOOKUP(A1560,[5]数据处理!$A:$G,7,0),0)</f>
        <v>0</v>
      </c>
      <c r="M1560">
        <f t="shared" si="409"/>
        <v>5</v>
      </c>
      <c r="N1560">
        <f>IFERROR(VLOOKUP(A1560,[5]数据处理!$A:$C,3,0),0)</f>
        <v>0</v>
      </c>
      <c r="O1560">
        <f>IFERROR(VLOOKUP($A1560,[5]数据处理!$A:$N,14,0),0)</f>
        <v>5</v>
      </c>
      <c r="P1560" t="str">
        <f>IFERROR(VLOOKUP($A1560,[3]库存报告使用数据!$A$1:$B$65536,2,0),"")</f>
        <v/>
      </c>
      <c r="Q1560" t="str">
        <f>IFERROR(VLOOKUP($A1560,[3]库存报告使用数据!$A$1:$E$65536,5,0),"")</f>
        <v/>
      </c>
      <c r="R1560" t="str">
        <f>IFERROR(VLOOKUP($A1560,[3]库存报告使用数据!$A$1:$H$65536,8,0),"")</f>
        <v/>
      </c>
      <c r="S1560" t="str">
        <f>IFERROR(VLOOKUP($A1560,[3]库存报告使用数据!$A$1:$K$65536,11,0),"")</f>
        <v/>
      </c>
      <c r="T1560" t="str">
        <f>IFERROR(VLOOKUP($A1560,[3]库存报告使用数据!$A$1:$C$65536,3,0),"")</f>
        <v/>
      </c>
      <c r="U1560" t="str">
        <f>IFERROR(VLOOKUP($A1560,[3]库存报告使用数据!$A$1:$F$65536,6,0),"")</f>
        <v/>
      </c>
      <c r="V1560" t="str">
        <f>IFERROR(VLOOKUP($A1560,[3]库存报告使用数据!$A$1:$I$65536,9,0),"")</f>
        <v/>
      </c>
      <c r="W1560" t="str">
        <f>IFERROR(VLOOKUP($A1560,[3]库存报告使用数据!$A$1:$L$65536,12,0),"")</f>
        <v/>
      </c>
      <c r="X1560" s="20" t="str">
        <f t="shared" si="410"/>
        <v/>
      </c>
      <c r="Y1560" s="20" t="str">
        <f t="shared" si="411"/>
        <v/>
      </c>
      <c r="Z1560" s="20" t="str">
        <f t="shared" si="412"/>
        <v/>
      </c>
      <c r="AA1560" s="20" t="str">
        <f t="shared" si="413"/>
        <v/>
      </c>
      <c r="AB1560" t="str">
        <f>IFERROR(VLOOKUP($A1560,[3]库存报告使用数据!$A$1:$D$65536,4,0),"")</f>
        <v/>
      </c>
      <c r="AC1560" t="str">
        <f>IFERROR(VLOOKUP($A1560,[3]库存报告使用数据!$A$1:$G$65536,7,0),"")</f>
        <v/>
      </c>
      <c r="AD1560" t="str">
        <f>IFERROR(VLOOKUP($A1560,[3]库存报告使用数据!$A$1:$J$65536,10,0),"")</f>
        <v/>
      </c>
      <c r="AE1560" t="str">
        <f>IFERROR(VLOOKUP($A1560,[3]库存报告使用数据!$A$1:$M$65536,13,0),"")</f>
        <v/>
      </c>
      <c r="AF1560" s="20" t="str">
        <f t="shared" si="414"/>
        <v/>
      </c>
      <c r="AG1560" s="20" t="str">
        <f t="shared" si="415"/>
        <v/>
      </c>
      <c r="AH1560" s="20" t="str">
        <f t="shared" si="416"/>
        <v/>
      </c>
      <c r="AI1560" s="20" t="str">
        <f t="shared" si="417"/>
        <v/>
      </c>
      <c r="AJ1560">
        <f>IFERROR(VLOOKUP($B1560,[4]库存报告使用数据!$A$1:$B$65536,2,0),0)</f>
        <v>0</v>
      </c>
      <c r="AK1560">
        <f>IFERROR(VLOOKUP($B1560,[4]库存报告使用数据!$A$1:$C$65536,3,0),)</f>
        <v>0</v>
      </c>
      <c r="AL1560">
        <f>IFERROR(VLOOKUP($B1560,[4]库存报告使用数据!$A$1:$D$65536,4,0),)</f>
        <v>0</v>
      </c>
      <c r="AM1560">
        <f>IFERROR(VLOOKUP($B1560,[4]库存报告使用数据!$A$1:$E$65536,5,0),)</f>
        <v>0</v>
      </c>
      <c r="AN1560" s="20" t="str">
        <f t="shared" si="418"/>
        <v/>
      </c>
      <c r="AO1560" s="20" t="str">
        <f t="shared" si="419"/>
        <v/>
      </c>
      <c r="AP1560" s="20" t="str">
        <f t="shared" si="420"/>
        <v/>
      </c>
      <c r="AQ1560" s="20" t="str">
        <f t="shared" si="421"/>
        <v/>
      </c>
      <c r="AR1560" s="32">
        <f t="shared" si="422"/>
        <v>0</v>
      </c>
      <c r="AS1560" s="32">
        <f t="shared" si="423"/>
        <v>0</v>
      </c>
      <c r="AT1560" s="32">
        <f t="shared" si="424"/>
        <v>5</v>
      </c>
      <c r="AU1560" s="28" t="str">
        <f t="shared" si="425"/>
        <v>库存为5</v>
      </c>
      <c r="AV1560" s="34" t="str">
        <f>IFERROR(时间!$B$4+AU1560,"上周无销量")</f>
        <v>上周无销量</v>
      </c>
    </row>
    <row r="1561" spans="1:48">
      <c r="A1561" s="18" t="s">
        <v>1606</v>
      </c>
      <c r="B1561" t="str">
        <f>VLOOKUP(A1561,'[1]sku-asin（子）'!$A:$B,2,0)</f>
        <v>B07541F9CF</v>
      </c>
      <c r="C1561" t="str">
        <f>VLOOKUP(A1561,'[1]子sku-父sku'!$A:$B,2,0)</f>
        <v>XZ-WH6606</v>
      </c>
      <c r="D1561" s="28">
        <f>IFERROR(VLOOKUP(A1561,[2]库存报告使用数据处理!$A:$C,3,0),0)</f>
        <v>0</v>
      </c>
      <c r="E1561" s="28">
        <f>IFERROR(VLOOKUP(A1561,[2]库存报告使用数据处理!$A:$D,4,0),0)</f>
        <v>0</v>
      </c>
      <c r="F1561" s="28">
        <f>IFERROR(VLOOKUP(A1561,[2]库存报告使用数据处理!$A:$E,5,0),0)</f>
        <v>0</v>
      </c>
      <c r="G1561" s="28">
        <f>IFERROR(VLOOKUP(A1561,[2]库存报告使用数据处理!$A:$F,6,0),0)</f>
        <v>0</v>
      </c>
      <c r="H1561" s="29">
        <f>IFERROR(VLOOKUP(A1561,[2]库存报告使用数据处理!$A:$G,7,0),0)</f>
        <v>0</v>
      </c>
      <c r="I1561">
        <f>IFERROR(VLOOKUP(A1561,[5]数据处理!$A:$B,2,0),0)</f>
        <v>4</v>
      </c>
      <c r="J1561" s="30">
        <f>IFERROR(VLOOKUP(A1561,[5]数据处理!$A:$D,4,0),0)</f>
        <v>0</v>
      </c>
      <c r="K1561" s="30">
        <f>IFERROR(VLOOKUP(A1561,[5]数据处理!$A:$E,5,0),0)</f>
        <v>0</v>
      </c>
      <c r="L1561" s="30">
        <f>IFERROR(VLOOKUP(A1561,[5]数据处理!$A:$G,7,0),0)</f>
        <v>0</v>
      </c>
      <c r="M1561">
        <f t="shared" si="409"/>
        <v>4</v>
      </c>
      <c r="N1561">
        <f>IFERROR(VLOOKUP(A1561,[5]数据处理!$A:$C,3,0),0)</f>
        <v>0</v>
      </c>
      <c r="O1561">
        <f>IFERROR(VLOOKUP($A1561,[5]数据处理!$A:$N,14,0),0)</f>
        <v>4</v>
      </c>
      <c r="P1561" t="str">
        <f>IFERROR(VLOOKUP($A1561,[3]库存报告使用数据!$A$1:$B$65536,2,0),"")</f>
        <v/>
      </c>
      <c r="Q1561" t="str">
        <f>IFERROR(VLOOKUP($A1561,[3]库存报告使用数据!$A$1:$E$65536,5,0),"")</f>
        <v/>
      </c>
      <c r="R1561" t="str">
        <f>IFERROR(VLOOKUP($A1561,[3]库存报告使用数据!$A$1:$H$65536,8,0),"")</f>
        <v/>
      </c>
      <c r="S1561" t="str">
        <f>IFERROR(VLOOKUP($A1561,[3]库存报告使用数据!$A$1:$K$65536,11,0),"")</f>
        <v/>
      </c>
      <c r="T1561" t="str">
        <f>IFERROR(VLOOKUP($A1561,[3]库存报告使用数据!$A$1:$C$65536,3,0),"")</f>
        <v/>
      </c>
      <c r="U1561" t="str">
        <f>IFERROR(VLOOKUP($A1561,[3]库存报告使用数据!$A$1:$F$65536,6,0),"")</f>
        <v/>
      </c>
      <c r="V1561" t="str">
        <f>IFERROR(VLOOKUP($A1561,[3]库存报告使用数据!$A$1:$I$65536,9,0),"")</f>
        <v/>
      </c>
      <c r="W1561" t="str">
        <f>IFERROR(VLOOKUP($A1561,[3]库存报告使用数据!$A$1:$L$65536,12,0),"")</f>
        <v/>
      </c>
      <c r="X1561" s="20" t="str">
        <f t="shared" si="410"/>
        <v/>
      </c>
      <c r="Y1561" s="20" t="str">
        <f t="shared" si="411"/>
        <v/>
      </c>
      <c r="Z1561" s="20" t="str">
        <f t="shared" si="412"/>
        <v/>
      </c>
      <c r="AA1561" s="20" t="str">
        <f t="shared" si="413"/>
        <v/>
      </c>
      <c r="AB1561" t="str">
        <f>IFERROR(VLOOKUP($A1561,[3]库存报告使用数据!$A$1:$D$65536,4,0),"")</f>
        <v/>
      </c>
      <c r="AC1561" t="str">
        <f>IFERROR(VLOOKUP($A1561,[3]库存报告使用数据!$A$1:$G$65536,7,0),"")</f>
        <v/>
      </c>
      <c r="AD1561" t="str">
        <f>IFERROR(VLOOKUP($A1561,[3]库存报告使用数据!$A$1:$J$65536,10,0),"")</f>
        <v/>
      </c>
      <c r="AE1561" t="str">
        <f>IFERROR(VLOOKUP($A1561,[3]库存报告使用数据!$A$1:$M$65536,13,0),"")</f>
        <v/>
      </c>
      <c r="AF1561" s="20" t="str">
        <f t="shared" si="414"/>
        <v/>
      </c>
      <c r="AG1561" s="20" t="str">
        <f t="shared" si="415"/>
        <v/>
      </c>
      <c r="AH1561" s="20" t="str">
        <f t="shared" si="416"/>
        <v/>
      </c>
      <c r="AI1561" s="20" t="str">
        <f t="shared" si="417"/>
        <v/>
      </c>
      <c r="AJ1561">
        <f>IFERROR(VLOOKUP($B1561,[4]库存报告使用数据!$A$1:$B$65536,2,0),0)</f>
        <v>0</v>
      </c>
      <c r="AK1561">
        <f>IFERROR(VLOOKUP($B1561,[4]库存报告使用数据!$A$1:$C$65536,3,0),)</f>
        <v>0</v>
      </c>
      <c r="AL1561">
        <f>IFERROR(VLOOKUP($B1561,[4]库存报告使用数据!$A$1:$D$65536,4,0),)</f>
        <v>0</v>
      </c>
      <c r="AM1561">
        <f>IFERROR(VLOOKUP($B1561,[4]库存报告使用数据!$A$1:$E$65536,5,0),)</f>
        <v>0</v>
      </c>
      <c r="AN1561" s="20" t="str">
        <f t="shared" si="418"/>
        <v/>
      </c>
      <c r="AO1561" s="20" t="str">
        <f t="shared" si="419"/>
        <v/>
      </c>
      <c r="AP1561" s="20" t="str">
        <f t="shared" si="420"/>
        <v/>
      </c>
      <c r="AQ1561" s="20" t="str">
        <f t="shared" si="421"/>
        <v/>
      </c>
      <c r="AR1561" s="32">
        <f t="shared" si="422"/>
        <v>0</v>
      </c>
      <c r="AS1561" s="32">
        <f t="shared" si="423"/>
        <v>0</v>
      </c>
      <c r="AT1561" s="32">
        <f t="shared" si="424"/>
        <v>4</v>
      </c>
      <c r="AU1561" s="28" t="str">
        <f t="shared" si="425"/>
        <v>库存为4</v>
      </c>
      <c r="AV1561" s="34" t="str">
        <f>IFERROR(时间!$B$4+AU1561,"上周无销量")</f>
        <v>上周无销量</v>
      </c>
    </row>
    <row r="1562" spans="1:48">
      <c r="A1562" s="18" t="s">
        <v>1607</v>
      </c>
      <c r="B1562" t="str">
        <f>VLOOKUP(A1562,'[1]sku-asin（子）'!$A:$B,2,0)</f>
        <v>B07546N57Z</v>
      </c>
      <c r="C1562" t="str">
        <f>VLOOKUP(A1562,'[1]子sku-父sku'!$A:$B,2,0)</f>
        <v>XZ-WH6606</v>
      </c>
      <c r="D1562" s="28">
        <f>IFERROR(VLOOKUP(A1562,[2]库存报告使用数据处理!$A:$C,3,0),0)</f>
        <v>0</v>
      </c>
      <c r="E1562" s="28">
        <f>IFERROR(VLOOKUP(A1562,[2]库存报告使用数据处理!$A:$D,4,0),0)</f>
        <v>0</v>
      </c>
      <c r="F1562" s="28">
        <f>IFERROR(VLOOKUP(A1562,[2]库存报告使用数据处理!$A:$E,5,0),0)</f>
        <v>0</v>
      </c>
      <c r="G1562" s="28">
        <f>IFERROR(VLOOKUP(A1562,[2]库存报告使用数据处理!$A:$F,6,0),0)</f>
        <v>0</v>
      </c>
      <c r="H1562" s="29">
        <f>IFERROR(VLOOKUP(A1562,[2]库存报告使用数据处理!$A:$G,7,0),0)</f>
        <v>0</v>
      </c>
      <c r="I1562">
        <f>IFERROR(VLOOKUP(A1562,[5]数据处理!$A:$B,2,0),0)</f>
        <v>5</v>
      </c>
      <c r="J1562" s="30">
        <f>IFERROR(VLOOKUP(A1562,[5]数据处理!$A:$D,4,0),0)</f>
        <v>0</v>
      </c>
      <c r="K1562" s="30">
        <f>IFERROR(VLOOKUP(A1562,[5]数据处理!$A:$E,5,0),0)</f>
        <v>0</v>
      </c>
      <c r="L1562" s="30">
        <f>IFERROR(VLOOKUP(A1562,[5]数据处理!$A:$G,7,0),0)</f>
        <v>0</v>
      </c>
      <c r="M1562">
        <f t="shared" si="409"/>
        <v>5</v>
      </c>
      <c r="N1562">
        <f>IFERROR(VLOOKUP(A1562,[5]数据处理!$A:$C,3,0),0)</f>
        <v>0</v>
      </c>
      <c r="O1562">
        <f>IFERROR(VLOOKUP($A1562,[5]数据处理!$A:$N,14,0),0)</f>
        <v>5</v>
      </c>
      <c r="P1562" t="str">
        <f>IFERROR(VLOOKUP($A1562,[3]库存报告使用数据!$A$1:$B$65536,2,0),"")</f>
        <v/>
      </c>
      <c r="Q1562" t="str">
        <f>IFERROR(VLOOKUP($A1562,[3]库存报告使用数据!$A$1:$E$65536,5,0),"")</f>
        <v/>
      </c>
      <c r="R1562" t="str">
        <f>IFERROR(VLOOKUP($A1562,[3]库存报告使用数据!$A$1:$H$65536,8,0),"")</f>
        <v/>
      </c>
      <c r="S1562" t="str">
        <f>IFERROR(VLOOKUP($A1562,[3]库存报告使用数据!$A$1:$K$65536,11,0),"")</f>
        <v/>
      </c>
      <c r="T1562" t="str">
        <f>IFERROR(VLOOKUP($A1562,[3]库存报告使用数据!$A$1:$C$65536,3,0),"")</f>
        <v/>
      </c>
      <c r="U1562" t="str">
        <f>IFERROR(VLOOKUP($A1562,[3]库存报告使用数据!$A$1:$F$65536,6,0),"")</f>
        <v/>
      </c>
      <c r="V1562" t="str">
        <f>IFERROR(VLOOKUP($A1562,[3]库存报告使用数据!$A$1:$I$65536,9,0),"")</f>
        <v/>
      </c>
      <c r="W1562" t="str">
        <f>IFERROR(VLOOKUP($A1562,[3]库存报告使用数据!$A$1:$L$65536,12,0),"")</f>
        <v/>
      </c>
      <c r="X1562" s="20" t="str">
        <f t="shared" si="410"/>
        <v/>
      </c>
      <c r="Y1562" s="20" t="str">
        <f t="shared" si="411"/>
        <v/>
      </c>
      <c r="Z1562" s="20" t="str">
        <f t="shared" si="412"/>
        <v/>
      </c>
      <c r="AA1562" s="20" t="str">
        <f t="shared" si="413"/>
        <v/>
      </c>
      <c r="AB1562" t="str">
        <f>IFERROR(VLOOKUP($A1562,[3]库存报告使用数据!$A$1:$D$65536,4,0),"")</f>
        <v/>
      </c>
      <c r="AC1562" t="str">
        <f>IFERROR(VLOOKUP($A1562,[3]库存报告使用数据!$A$1:$G$65536,7,0),"")</f>
        <v/>
      </c>
      <c r="AD1562" t="str">
        <f>IFERROR(VLOOKUP($A1562,[3]库存报告使用数据!$A$1:$J$65536,10,0),"")</f>
        <v/>
      </c>
      <c r="AE1562" t="str">
        <f>IFERROR(VLOOKUP($A1562,[3]库存报告使用数据!$A$1:$M$65536,13,0),"")</f>
        <v/>
      </c>
      <c r="AF1562" s="20" t="str">
        <f t="shared" si="414"/>
        <v/>
      </c>
      <c r="AG1562" s="20" t="str">
        <f t="shared" si="415"/>
        <v/>
      </c>
      <c r="AH1562" s="20" t="str">
        <f t="shared" si="416"/>
        <v/>
      </c>
      <c r="AI1562" s="20" t="str">
        <f t="shared" si="417"/>
        <v/>
      </c>
      <c r="AJ1562">
        <f>IFERROR(VLOOKUP($B1562,[4]库存报告使用数据!$A$1:$B$65536,2,0),0)</f>
        <v>0</v>
      </c>
      <c r="AK1562">
        <f>IFERROR(VLOOKUP($B1562,[4]库存报告使用数据!$A$1:$C$65536,3,0),)</f>
        <v>0</v>
      </c>
      <c r="AL1562">
        <f>IFERROR(VLOOKUP($B1562,[4]库存报告使用数据!$A$1:$D$65536,4,0),)</f>
        <v>0</v>
      </c>
      <c r="AM1562">
        <f>IFERROR(VLOOKUP($B1562,[4]库存报告使用数据!$A$1:$E$65536,5,0),)</f>
        <v>0</v>
      </c>
      <c r="AN1562" s="20" t="str">
        <f t="shared" si="418"/>
        <v/>
      </c>
      <c r="AO1562" s="20" t="str">
        <f t="shared" si="419"/>
        <v/>
      </c>
      <c r="AP1562" s="20" t="str">
        <f t="shared" si="420"/>
        <v/>
      </c>
      <c r="AQ1562" s="20" t="str">
        <f t="shared" si="421"/>
        <v/>
      </c>
      <c r="AR1562" s="32">
        <f t="shared" si="422"/>
        <v>0</v>
      </c>
      <c r="AS1562" s="32">
        <f t="shared" si="423"/>
        <v>0</v>
      </c>
      <c r="AT1562" s="32">
        <f t="shared" si="424"/>
        <v>5</v>
      </c>
      <c r="AU1562" s="28" t="str">
        <f t="shared" si="425"/>
        <v>库存为5</v>
      </c>
      <c r="AV1562" s="34" t="str">
        <f>IFERROR(时间!$B$4+AU1562,"上周无销量")</f>
        <v>上周无销量</v>
      </c>
    </row>
    <row r="1563" spans="1:48">
      <c r="A1563" s="18" t="s">
        <v>1608</v>
      </c>
      <c r="B1563" t="str">
        <f>VLOOKUP(A1563,'[1]sku-asin（子）'!$A:$B,2,0)</f>
        <v>B07542R99S</v>
      </c>
      <c r="C1563" t="str">
        <f>VLOOKUP(A1563,'[1]子sku-父sku'!$A:$B,2,0)</f>
        <v>XZ-WH6606</v>
      </c>
      <c r="D1563" s="28">
        <f>IFERROR(VLOOKUP(A1563,[2]库存报告使用数据处理!$A:$C,3,0),0)</f>
        <v>0</v>
      </c>
      <c r="E1563" s="28">
        <f>IFERROR(VLOOKUP(A1563,[2]库存报告使用数据处理!$A:$D,4,0),0)</f>
        <v>0</v>
      </c>
      <c r="F1563" s="28">
        <f>IFERROR(VLOOKUP(A1563,[2]库存报告使用数据处理!$A:$E,5,0),0)</f>
        <v>0</v>
      </c>
      <c r="G1563" s="28">
        <f>IFERROR(VLOOKUP(A1563,[2]库存报告使用数据处理!$A:$F,6,0),0)</f>
        <v>0</v>
      </c>
      <c r="H1563" s="29">
        <f>IFERROR(VLOOKUP(A1563,[2]库存报告使用数据处理!$A:$G,7,0),0)</f>
        <v>0</v>
      </c>
      <c r="I1563">
        <f>IFERROR(VLOOKUP(A1563,[5]数据处理!$A:$B,2,0),0)</f>
        <v>4</v>
      </c>
      <c r="J1563" s="30">
        <f>IFERROR(VLOOKUP(A1563,[5]数据处理!$A:$D,4,0),0)</f>
        <v>0</v>
      </c>
      <c r="K1563" s="30">
        <f>IFERROR(VLOOKUP(A1563,[5]数据处理!$A:$E,5,0),0)</f>
        <v>0</v>
      </c>
      <c r="L1563" s="30">
        <f>IFERROR(VLOOKUP(A1563,[5]数据处理!$A:$G,7,0),0)</f>
        <v>0</v>
      </c>
      <c r="M1563">
        <f t="shared" si="409"/>
        <v>4</v>
      </c>
      <c r="N1563">
        <f>IFERROR(VLOOKUP(A1563,[5]数据处理!$A:$C,3,0),0)</f>
        <v>0</v>
      </c>
      <c r="O1563">
        <f>IFERROR(VLOOKUP($A1563,[5]数据处理!$A:$N,14,0),0)</f>
        <v>4</v>
      </c>
      <c r="P1563" t="str">
        <f>IFERROR(VLOOKUP($A1563,[3]库存报告使用数据!$A$1:$B$65536,2,0),"")</f>
        <v/>
      </c>
      <c r="Q1563" t="str">
        <f>IFERROR(VLOOKUP($A1563,[3]库存报告使用数据!$A$1:$E$65536,5,0),"")</f>
        <v/>
      </c>
      <c r="R1563" t="str">
        <f>IFERROR(VLOOKUP($A1563,[3]库存报告使用数据!$A$1:$H$65536,8,0),"")</f>
        <v/>
      </c>
      <c r="S1563" t="str">
        <f>IFERROR(VLOOKUP($A1563,[3]库存报告使用数据!$A$1:$K$65536,11,0),"")</f>
        <v/>
      </c>
      <c r="T1563" t="str">
        <f>IFERROR(VLOOKUP($A1563,[3]库存报告使用数据!$A$1:$C$65536,3,0),"")</f>
        <v/>
      </c>
      <c r="U1563" t="str">
        <f>IFERROR(VLOOKUP($A1563,[3]库存报告使用数据!$A$1:$F$65536,6,0),"")</f>
        <v/>
      </c>
      <c r="V1563" t="str">
        <f>IFERROR(VLOOKUP($A1563,[3]库存报告使用数据!$A$1:$I$65536,9,0),"")</f>
        <v/>
      </c>
      <c r="W1563" t="str">
        <f>IFERROR(VLOOKUP($A1563,[3]库存报告使用数据!$A$1:$L$65536,12,0),"")</f>
        <v/>
      </c>
      <c r="X1563" s="20" t="str">
        <f t="shared" si="410"/>
        <v/>
      </c>
      <c r="Y1563" s="20" t="str">
        <f t="shared" si="411"/>
        <v/>
      </c>
      <c r="Z1563" s="20" t="str">
        <f t="shared" si="412"/>
        <v/>
      </c>
      <c r="AA1563" s="20" t="str">
        <f t="shared" si="413"/>
        <v/>
      </c>
      <c r="AB1563" t="str">
        <f>IFERROR(VLOOKUP($A1563,[3]库存报告使用数据!$A$1:$D$65536,4,0),"")</f>
        <v/>
      </c>
      <c r="AC1563" t="str">
        <f>IFERROR(VLOOKUP($A1563,[3]库存报告使用数据!$A$1:$G$65536,7,0),"")</f>
        <v/>
      </c>
      <c r="AD1563" t="str">
        <f>IFERROR(VLOOKUP($A1563,[3]库存报告使用数据!$A$1:$J$65536,10,0),"")</f>
        <v/>
      </c>
      <c r="AE1563" t="str">
        <f>IFERROR(VLOOKUP($A1563,[3]库存报告使用数据!$A$1:$M$65536,13,0),"")</f>
        <v/>
      </c>
      <c r="AF1563" s="20" t="str">
        <f t="shared" si="414"/>
        <v/>
      </c>
      <c r="AG1563" s="20" t="str">
        <f t="shared" si="415"/>
        <v/>
      </c>
      <c r="AH1563" s="20" t="str">
        <f t="shared" si="416"/>
        <v/>
      </c>
      <c r="AI1563" s="20" t="str">
        <f t="shared" si="417"/>
        <v/>
      </c>
      <c r="AJ1563">
        <f>IFERROR(VLOOKUP($B1563,[4]库存报告使用数据!$A$1:$B$65536,2,0),0)</f>
        <v>0</v>
      </c>
      <c r="AK1563">
        <f>IFERROR(VLOOKUP($B1563,[4]库存报告使用数据!$A$1:$C$65536,3,0),)</f>
        <v>3</v>
      </c>
      <c r="AL1563">
        <f>IFERROR(VLOOKUP($B1563,[4]库存报告使用数据!$A$1:$D$65536,4,0),)</f>
        <v>0</v>
      </c>
      <c r="AM1563">
        <f>IFERROR(VLOOKUP($B1563,[4]库存报告使用数据!$A$1:$E$65536,5,0),)</f>
        <v>0</v>
      </c>
      <c r="AN1563" s="20" t="str">
        <f t="shared" si="418"/>
        <v/>
      </c>
      <c r="AO1563" s="20">
        <f t="shared" si="419"/>
        <v>0</v>
      </c>
      <c r="AP1563" s="20" t="str">
        <f t="shared" si="420"/>
        <v/>
      </c>
      <c r="AQ1563" s="20" t="str">
        <f t="shared" si="421"/>
        <v/>
      </c>
      <c r="AR1563" s="32">
        <f t="shared" si="422"/>
        <v>0</v>
      </c>
      <c r="AS1563" s="32">
        <f t="shared" si="423"/>
        <v>0</v>
      </c>
      <c r="AT1563" s="32">
        <f t="shared" si="424"/>
        <v>4</v>
      </c>
      <c r="AU1563" s="28" t="str">
        <f t="shared" si="425"/>
        <v>库存为4</v>
      </c>
      <c r="AV1563" s="34" t="str">
        <f>IFERROR(时间!$B$4+AU1563,"上周无销量")</f>
        <v>上周无销量</v>
      </c>
    </row>
    <row r="1564" spans="1:48">
      <c r="A1564" s="18" t="s">
        <v>1609</v>
      </c>
      <c r="B1564" t="str">
        <f>VLOOKUP(A1564,'[1]sku-asin（子）'!$A:$B,2,0)</f>
        <v>B07545XZJY</v>
      </c>
      <c r="C1564" t="str">
        <f>VLOOKUP(A1564,'[1]子sku-父sku'!$A:$B,2,0)</f>
        <v>XZ-WH6606</v>
      </c>
      <c r="D1564" s="28">
        <f>IFERROR(VLOOKUP(A1564,[2]库存报告使用数据处理!$A:$C,3,0),0)</f>
        <v>0</v>
      </c>
      <c r="E1564" s="28">
        <f>IFERROR(VLOOKUP(A1564,[2]库存报告使用数据处理!$A:$D,4,0),0)</f>
        <v>0</v>
      </c>
      <c r="F1564" s="28">
        <f>IFERROR(VLOOKUP(A1564,[2]库存报告使用数据处理!$A:$E,5,0),0)</f>
        <v>0</v>
      </c>
      <c r="G1564" s="28">
        <f>IFERROR(VLOOKUP(A1564,[2]库存报告使用数据处理!$A:$F,6,0),0)</f>
        <v>0</v>
      </c>
      <c r="H1564" s="29">
        <f>IFERROR(VLOOKUP(A1564,[2]库存报告使用数据处理!$A:$G,7,0),0)</f>
        <v>0</v>
      </c>
      <c r="I1564">
        <f>IFERROR(VLOOKUP(A1564,[5]数据处理!$A:$B,2,0),0)</f>
        <v>6</v>
      </c>
      <c r="J1564" s="30">
        <f>IFERROR(VLOOKUP(A1564,[5]数据处理!$A:$D,4,0),0)</f>
        <v>0</v>
      </c>
      <c r="K1564" s="30">
        <f>IFERROR(VLOOKUP(A1564,[5]数据处理!$A:$E,5,0),0)</f>
        <v>0</v>
      </c>
      <c r="L1564" s="30">
        <f>IFERROR(VLOOKUP(A1564,[5]数据处理!$A:$G,7,0),0)</f>
        <v>0</v>
      </c>
      <c r="M1564">
        <f t="shared" si="409"/>
        <v>6</v>
      </c>
      <c r="N1564">
        <f>IFERROR(VLOOKUP(A1564,[5]数据处理!$A:$C,3,0),0)</f>
        <v>0</v>
      </c>
      <c r="O1564">
        <f>IFERROR(VLOOKUP($A1564,[5]数据处理!$A:$N,14,0),0)</f>
        <v>6</v>
      </c>
      <c r="P1564">
        <f>IFERROR(VLOOKUP($A1564,[3]库存报告使用数据!$A$1:$B$65536,2,0),"")</f>
        <v>0</v>
      </c>
      <c r="Q1564">
        <f>IFERROR(VLOOKUP($A1564,[3]库存报告使用数据!$A$1:$E$65536,5,0),"")</f>
        <v>84</v>
      </c>
      <c r="R1564">
        <f>IFERROR(VLOOKUP($A1564,[3]库存报告使用数据!$A$1:$H$65536,8,0),"")</f>
        <v>81</v>
      </c>
      <c r="S1564">
        <f>IFERROR(VLOOKUP($A1564,[3]库存报告使用数据!$A$1:$K$65536,11,0),"")</f>
        <v>92</v>
      </c>
      <c r="T1564">
        <f>IFERROR(VLOOKUP($A1564,[3]库存报告使用数据!$A$1:$C$65536,3,0),"")</f>
        <v>1</v>
      </c>
      <c r="U1564">
        <f>IFERROR(VLOOKUP($A1564,[3]库存报告使用数据!$A$1:$F$65536,6,0),"")</f>
        <v>0</v>
      </c>
      <c r="V1564">
        <f>IFERROR(VLOOKUP($A1564,[3]库存报告使用数据!$A$1:$I$65536,9,0),"")</f>
        <v>0</v>
      </c>
      <c r="W1564">
        <f>IFERROR(VLOOKUP($A1564,[3]库存报告使用数据!$A$1:$L$65536,12,0),"")</f>
        <v>0</v>
      </c>
      <c r="X1564" s="20" t="str">
        <f t="shared" si="410"/>
        <v/>
      </c>
      <c r="Y1564" s="20">
        <f t="shared" si="411"/>
        <v>0</v>
      </c>
      <c r="Z1564" s="20">
        <f t="shared" si="412"/>
        <v>0</v>
      </c>
      <c r="AA1564" s="20">
        <f t="shared" si="413"/>
        <v>0</v>
      </c>
      <c r="AB1564">
        <f>IFERROR(VLOOKUP($A1564,[3]库存报告使用数据!$A$1:$D$65536,4,0),"")</f>
        <v>0.18</v>
      </c>
      <c r="AC1564">
        <f>IFERROR(VLOOKUP($A1564,[3]库存报告使用数据!$A$1:$G$65536,7,0),"")</f>
        <v>0</v>
      </c>
      <c r="AD1564">
        <f>IFERROR(VLOOKUP($A1564,[3]库存报告使用数据!$A$1:$J$65536,10,0),"")</f>
        <v>0</v>
      </c>
      <c r="AE1564">
        <f>IFERROR(VLOOKUP($A1564,[3]库存报告使用数据!$A$1:$M$65536,13,0),"")</f>
        <v>0</v>
      </c>
      <c r="AF1564" s="20" t="str">
        <f t="shared" si="414"/>
        <v>无销售广告费为0.18</v>
      </c>
      <c r="AG1564" s="20" t="str">
        <f t="shared" si="415"/>
        <v/>
      </c>
      <c r="AH1564" s="20" t="str">
        <f t="shared" si="416"/>
        <v/>
      </c>
      <c r="AI1564" s="20" t="str">
        <f t="shared" si="417"/>
        <v/>
      </c>
      <c r="AJ1564">
        <f>IFERROR(VLOOKUP($B1564,[4]库存报告使用数据!$A$1:$B$65536,2,0),0)</f>
        <v>1</v>
      </c>
      <c r="AK1564">
        <f>IFERROR(VLOOKUP($B1564,[4]库存报告使用数据!$A$1:$C$65536,3,0),)</f>
        <v>2</v>
      </c>
      <c r="AL1564">
        <f>IFERROR(VLOOKUP($B1564,[4]库存报告使用数据!$A$1:$D$65536,4,0),)</f>
        <v>0</v>
      </c>
      <c r="AM1564">
        <f>IFERROR(VLOOKUP($B1564,[4]库存报告使用数据!$A$1:$E$65536,5,0),)</f>
        <v>1</v>
      </c>
      <c r="AN1564" s="20">
        <f t="shared" si="418"/>
        <v>0</v>
      </c>
      <c r="AO1564" s="20">
        <f t="shared" si="419"/>
        <v>0</v>
      </c>
      <c r="AP1564" s="20" t="str">
        <f t="shared" si="420"/>
        <v/>
      </c>
      <c r="AQ1564" s="20">
        <f t="shared" si="421"/>
        <v>0</v>
      </c>
      <c r="AR1564" s="32">
        <f t="shared" si="422"/>
        <v>0</v>
      </c>
      <c r="AS1564" s="32">
        <f t="shared" si="423"/>
        <v>0</v>
      </c>
      <c r="AT1564" s="32">
        <f t="shared" si="424"/>
        <v>6</v>
      </c>
      <c r="AU1564" s="28" t="str">
        <f t="shared" si="425"/>
        <v>库存为6</v>
      </c>
      <c r="AV1564" s="34" t="str">
        <f>IFERROR(时间!$B$4+AU1564,"上周无销量")</f>
        <v>上周无销量</v>
      </c>
    </row>
    <row r="1565" spans="1:48">
      <c r="A1565" s="18" t="s">
        <v>1610</v>
      </c>
      <c r="B1565" t="str">
        <f>VLOOKUP(A1565,'[1]sku-asin（子）'!$A:$B,2,0)</f>
        <v>B07546CN45</v>
      </c>
      <c r="C1565" t="str">
        <f>VLOOKUP(A1565,'[1]子sku-父sku'!$A:$B,2,0)</f>
        <v>XZ-WH6606</v>
      </c>
      <c r="D1565" s="28">
        <f>IFERROR(VLOOKUP(A1565,[2]库存报告使用数据处理!$A:$C,3,0),0)</f>
        <v>0</v>
      </c>
      <c r="E1565" s="28">
        <f>IFERROR(VLOOKUP(A1565,[2]库存报告使用数据处理!$A:$D,4,0),0)</f>
        <v>0</v>
      </c>
      <c r="F1565" s="28">
        <f>IFERROR(VLOOKUP(A1565,[2]库存报告使用数据处理!$A:$E,5,0),0)</f>
        <v>0</v>
      </c>
      <c r="G1565" s="28">
        <f>IFERROR(VLOOKUP(A1565,[2]库存报告使用数据处理!$A:$F,6,0),0)</f>
        <v>0</v>
      </c>
      <c r="H1565" s="29">
        <f>IFERROR(VLOOKUP(A1565,[2]库存报告使用数据处理!$A:$G,7,0),0)</f>
        <v>0</v>
      </c>
      <c r="I1565">
        <f>IFERROR(VLOOKUP(A1565,[5]数据处理!$A:$B,2,0),0)</f>
        <v>15</v>
      </c>
      <c r="J1565" s="30">
        <f>IFERROR(VLOOKUP(A1565,[5]数据处理!$A:$D,4,0),0)</f>
        <v>0</v>
      </c>
      <c r="K1565" s="30">
        <f>IFERROR(VLOOKUP(A1565,[5]数据处理!$A:$E,5,0),0)</f>
        <v>0</v>
      </c>
      <c r="L1565" s="30">
        <f>IFERROR(VLOOKUP(A1565,[5]数据处理!$A:$G,7,0),0)</f>
        <v>0</v>
      </c>
      <c r="M1565">
        <f t="shared" si="409"/>
        <v>15</v>
      </c>
      <c r="N1565">
        <f>IFERROR(VLOOKUP(A1565,[5]数据处理!$A:$C,3,0),0)</f>
        <v>0</v>
      </c>
      <c r="O1565">
        <f>IFERROR(VLOOKUP($A1565,[5]数据处理!$A:$N,14,0),0)</f>
        <v>15</v>
      </c>
      <c r="P1565" t="str">
        <f>IFERROR(VLOOKUP($A1565,[3]库存报告使用数据!$A$1:$B$65536,2,0),"")</f>
        <v/>
      </c>
      <c r="Q1565" t="str">
        <f>IFERROR(VLOOKUP($A1565,[3]库存报告使用数据!$A$1:$E$65536,5,0),"")</f>
        <v/>
      </c>
      <c r="R1565" t="str">
        <f>IFERROR(VLOOKUP($A1565,[3]库存报告使用数据!$A$1:$H$65536,8,0),"")</f>
        <v/>
      </c>
      <c r="S1565" t="str">
        <f>IFERROR(VLOOKUP($A1565,[3]库存报告使用数据!$A$1:$K$65536,11,0),"")</f>
        <v/>
      </c>
      <c r="T1565" t="str">
        <f>IFERROR(VLOOKUP($A1565,[3]库存报告使用数据!$A$1:$C$65536,3,0),"")</f>
        <v/>
      </c>
      <c r="U1565" t="str">
        <f>IFERROR(VLOOKUP($A1565,[3]库存报告使用数据!$A$1:$F$65536,6,0),"")</f>
        <v/>
      </c>
      <c r="V1565" t="str">
        <f>IFERROR(VLOOKUP($A1565,[3]库存报告使用数据!$A$1:$I$65536,9,0),"")</f>
        <v/>
      </c>
      <c r="W1565" t="str">
        <f>IFERROR(VLOOKUP($A1565,[3]库存报告使用数据!$A$1:$L$65536,12,0),"")</f>
        <v/>
      </c>
      <c r="X1565" s="20" t="str">
        <f t="shared" si="410"/>
        <v/>
      </c>
      <c r="Y1565" s="20" t="str">
        <f t="shared" si="411"/>
        <v/>
      </c>
      <c r="Z1565" s="20" t="str">
        <f t="shared" si="412"/>
        <v/>
      </c>
      <c r="AA1565" s="20" t="str">
        <f t="shared" si="413"/>
        <v/>
      </c>
      <c r="AB1565" t="str">
        <f>IFERROR(VLOOKUP($A1565,[3]库存报告使用数据!$A$1:$D$65536,4,0),"")</f>
        <v/>
      </c>
      <c r="AC1565" t="str">
        <f>IFERROR(VLOOKUP($A1565,[3]库存报告使用数据!$A$1:$G$65536,7,0),"")</f>
        <v/>
      </c>
      <c r="AD1565" t="str">
        <f>IFERROR(VLOOKUP($A1565,[3]库存报告使用数据!$A$1:$J$65536,10,0),"")</f>
        <v/>
      </c>
      <c r="AE1565" t="str">
        <f>IFERROR(VLOOKUP($A1565,[3]库存报告使用数据!$A$1:$M$65536,13,0),"")</f>
        <v/>
      </c>
      <c r="AF1565" s="20" t="str">
        <f t="shared" si="414"/>
        <v/>
      </c>
      <c r="AG1565" s="20" t="str">
        <f t="shared" si="415"/>
        <v/>
      </c>
      <c r="AH1565" s="20" t="str">
        <f t="shared" si="416"/>
        <v/>
      </c>
      <c r="AI1565" s="20" t="str">
        <f t="shared" si="417"/>
        <v/>
      </c>
      <c r="AJ1565">
        <f>IFERROR(VLOOKUP($B1565,[4]库存报告使用数据!$A$1:$B$65536,2,0),0)</f>
        <v>0</v>
      </c>
      <c r="AK1565">
        <f>IFERROR(VLOOKUP($B1565,[4]库存报告使用数据!$A$1:$C$65536,3,0),)</f>
        <v>0</v>
      </c>
      <c r="AL1565">
        <f>IFERROR(VLOOKUP($B1565,[4]库存报告使用数据!$A$1:$D$65536,4,0),)</f>
        <v>0</v>
      </c>
      <c r="AM1565">
        <f>IFERROR(VLOOKUP($B1565,[4]库存报告使用数据!$A$1:$E$65536,5,0),)</f>
        <v>0</v>
      </c>
      <c r="AN1565" s="20" t="str">
        <f t="shared" si="418"/>
        <v/>
      </c>
      <c r="AO1565" s="20" t="str">
        <f t="shared" si="419"/>
        <v/>
      </c>
      <c r="AP1565" s="20" t="str">
        <f t="shared" si="420"/>
        <v/>
      </c>
      <c r="AQ1565" s="20" t="str">
        <f t="shared" si="421"/>
        <v/>
      </c>
      <c r="AR1565" s="32">
        <f t="shared" si="422"/>
        <v>0</v>
      </c>
      <c r="AS1565" s="32">
        <f t="shared" si="423"/>
        <v>0</v>
      </c>
      <c r="AT1565" s="32">
        <f t="shared" si="424"/>
        <v>15</v>
      </c>
      <c r="AU1565" s="28" t="str">
        <f t="shared" si="425"/>
        <v>库存为15</v>
      </c>
      <c r="AV1565" s="34" t="str">
        <f>IFERROR(时间!$B$4+AU1565,"上周无销量")</f>
        <v>上周无销量</v>
      </c>
    </row>
    <row r="1566" spans="1:48">
      <c r="A1566" s="18" t="s">
        <v>1611</v>
      </c>
      <c r="B1566" t="str">
        <f>VLOOKUP(A1566,'[1]sku-asin（子）'!$A:$B,2,0)</f>
        <v>B07545HBFQ</v>
      </c>
      <c r="C1566" t="str">
        <f>VLOOKUP(A1566,'[1]子sku-父sku'!$A:$B,2,0)</f>
        <v>XZ-WH6606</v>
      </c>
      <c r="D1566" s="28">
        <f>IFERROR(VLOOKUP(A1566,[2]库存报告使用数据处理!$A:$C,3,0),0)</f>
        <v>0</v>
      </c>
      <c r="E1566" s="28">
        <f>IFERROR(VLOOKUP(A1566,[2]库存报告使用数据处理!$A:$D,4,0),0)</f>
        <v>0</v>
      </c>
      <c r="F1566" s="28">
        <f>IFERROR(VLOOKUP(A1566,[2]库存报告使用数据处理!$A:$E,5,0),0)</f>
        <v>0</v>
      </c>
      <c r="G1566" s="28">
        <f>IFERROR(VLOOKUP(A1566,[2]库存报告使用数据处理!$A:$F,6,0),0)</f>
        <v>1</v>
      </c>
      <c r="H1566" s="29">
        <f>IFERROR(VLOOKUP(A1566,[2]库存报告使用数据处理!$A:$G,7,0),0)</f>
        <v>20.99</v>
      </c>
      <c r="I1566">
        <f>IFERROR(VLOOKUP(A1566,[5]数据处理!$A:$B,2,0),0)</f>
        <v>2</v>
      </c>
      <c r="J1566" s="30">
        <f>IFERROR(VLOOKUP(A1566,[5]数据处理!$A:$D,4,0),0)</f>
        <v>0</v>
      </c>
      <c r="K1566" s="30">
        <f>IFERROR(VLOOKUP(A1566,[5]数据处理!$A:$E,5,0),0)</f>
        <v>0</v>
      </c>
      <c r="L1566" s="30">
        <f>IFERROR(VLOOKUP(A1566,[5]数据处理!$A:$G,7,0),0)</f>
        <v>0</v>
      </c>
      <c r="M1566">
        <f t="shared" si="409"/>
        <v>2</v>
      </c>
      <c r="N1566">
        <f>IFERROR(VLOOKUP(A1566,[5]数据处理!$A:$C,3,0),0)</f>
        <v>0</v>
      </c>
      <c r="O1566">
        <f>IFERROR(VLOOKUP($A1566,[5]数据处理!$A:$N,14,0),0)</f>
        <v>1</v>
      </c>
      <c r="P1566">
        <f>IFERROR(VLOOKUP($A1566,[3]库存报告使用数据!$A$1:$B$65536,2,0),"")</f>
        <v>599</v>
      </c>
      <c r="Q1566">
        <f>IFERROR(VLOOKUP($A1566,[3]库存报告使用数据!$A$1:$E$65536,5,0),"")</f>
        <v>1046</v>
      </c>
      <c r="R1566">
        <f>IFERROR(VLOOKUP($A1566,[3]库存报告使用数据!$A$1:$H$65536,8,0),"")</f>
        <v>466</v>
      </c>
      <c r="S1566">
        <f>IFERROR(VLOOKUP($A1566,[3]库存报告使用数据!$A$1:$K$65536,11,0),"")</f>
        <v>780</v>
      </c>
      <c r="T1566">
        <f>IFERROR(VLOOKUP($A1566,[3]库存报告使用数据!$A$1:$C$65536,3,0),"")</f>
        <v>1</v>
      </c>
      <c r="U1566">
        <f>IFERROR(VLOOKUP($A1566,[3]库存报告使用数据!$A$1:$F$65536,6,0),"")</f>
        <v>3</v>
      </c>
      <c r="V1566">
        <f>IFERROR(VLOOKUP($A1566,[3]库存报告使用数据!$A$1:$I$65536,9,0),"")</f>
        <v>1</v>
      </c>
      <c r="W1566">
        <f>IFERROR(VLOOKUP($A1566,[3]库存报告使用数据!$A$1:$L$65536,12,0),"")</f>
        <v>1</v>
      </c>
      <c r="X1566" s="20">
        <f t="shared" si="410"/>
        <v>0.00166944908180301</v>
      </c>
      <c r="Y1566" s="20">
        <f t="shared" si="411"/>
        <v>0.00286806883365201</v>
      </c>
      <c r="Z1566" s="20">
        <f t="shared" si="412"/>
        <v>0.00214592274678112</v>
      </c>
      <c r="AA1566" s="20">
        <f t="shared" si="413"/>
        <v>0.00128205128205128</v>
      </c>
      <c r="AB1566">
        <f>IFERROR(VLOOKUP($A1566,[3]库存报告使用数据!$A$1:$D$65536,4,0),"")</f>
        <v>0.26</v>
      </c>
      <c r="AC1566">
        <f>IFERROR(VLOOKUP($A1566,[3]库存报告使用数据!$A$1:$G$65536,7,0),"")</f>
        <v>0.43</v>
      </c>
      <c r="AD1566">
        <f>IFERROR(VLOOKUP($A1566,[3]库存报告使用数据!$A$1:$J$65536,10,0),"")</f>
        <v>0.2</v>
      </c>
      <c r="AE1566">
        <f>IFERROR(VLOOKUP($A1566,[3]库存报告使用数据!$A$1:$M$65536,13,0),"")</f>
        <v>0.08</v>
      </c>
      <c r="AF1566" s="20" t="str">
        <f t="shared" si="414"/>
        <v>无销售广告费为0.26</v>
      </c>
      <c r="AG1566" s="20" t="str">
        <f t="shared" si="415"/>
        <v>无销售广告费为0.43</v>
      </c>
      <c r="AH1566" s="20" t="str">
        <f t="shared" si="416"/>
        <v>无销售广告费为0.2</v>
      </c>
      <c r="AI1566" s="20">
        <f t="shared" si="417"/>
        <v>0.00381133873272987</v>
      </c>
      <c r="AJ1566">
        <f>IFERROR(VLOOKUP($B1566,[4]库存报告使用数据!$A$1:$B$65536,2,0),0)</f>
        <v>0</v>
      </c>
      <c r="AK1566">
        <f>IFERROR(VLOOKUP($B1566,[4]库存报告使用数据!$A$1:$C$65536,3,0),)</f>
        <v>2</v>
      </c>
      <c r="AL1566">
        <f>IFERROR(VLOOKUP($B1566,[4]库存报告使用数据!$A$1:$D$65536,4,0),)</f>
        <v>0</v>
      </c>
      <c r="AM1566">
        <f>IFERROR(VLOOKUP($B1566,[4]库存报告使用数据!$A$1:$E$65536,5,0),)</f>
        <v>2</v>
      </c>
      <c r="AN1566" s="20" t="str">
        <f t="shared" si="418"/>
        <v/>
      </c>
      <c r="AO1566" s="20">
        <f t="shared" si="419"/>
        <v>0</v>
      </c>
      <c r="AP1566" s="20" t="str">
        <f t="shared" si="420"/>
        <v/>
      </c>
      <c r="AQ1566" s="20">
        <f t="shared" si="421"/>
        <v>0.5</v>
      </c>
      <c r="AR1566" s="32">
        <f t="shared" si="422"/>
        <v>0</v>
      </c>
      <c r="AS1566" s="32">
        <f t="shared" si="423"/>
        <v>0</v>
      </c>
      <c r="AT1566" s="32">
        <f t="shared" si="424"/>
        <v>2</v>
      </c>
      <c r="AU1566" s="28" t="str">
        <f t="shared" si="425"/>
        <v>库存为2</v>
      </c>
      <c r="AV1566" s="34" t="str">
        <f>IFERROR(时间!$B$4+AU1566,"上周无销量")</f>
        <v>上周无销量</v>
      </c>
    </row>
    <row r="1567" spans="1:48">
      <c r="A1567" s="18" t="s">
        <v>1612</v>
      </c>
      <c r="B1567" t="str">
        <f>VLOOKUP(A1567,'[1]sku-asin（子）'!$A:$B,2,0)</f>
        <v>B075467ZF2</v>
      </c>
      <c r="C1567" t="str">
        <f>VLOOKUP(A1567,'[1]子sku-父sku'!$A:$B,2,0)</f>
        <v>XZ-WH6606</v>
      </c>
      <c r="D1567" s="28">
        <f>IFERROR(VLOOKUP(A1567,[2]库存报告使用数据处理!$A:$C,3,0),0)</f>
        <v>0</v>
      </c>
      <c r="E1567" s="28">
        <f>IFERROR(VLOOKUP(A1567,[2]库存报告使用数据处理!$A:$D,4,0),0)</f>
        <v>1</v>
      </c>
      <c r="F1567" s="28">
        <f>IFERROR(VLOOKUP(A1567,[2]库存报告使用数据处理!$A:$E,5,0),0)</f>
        <v>0</v>
      </c>
      <c r="G1567" s="28">
        <f>IFERROR(VLOOKUP(A1567,[2]库存报告使用数据处理!$A:$F,6,0),0)</f>
        <v>0</v>
      </c>
      <c r="H1567" s="29">
        <f>IFERROR(VLOOKUP(A1567,[2]库存报告使用数据处理!$A:$G,7,0),0)</f>
        <v>20.99</v>
      </c>
      <c r="I1567">
        <f>IFERROR(VLOOKUP(A1567,[5]数据处理!$A:$B,2,0),0)</f>
        <v>0</v>
      </c>
      <c r="J1567" s="30">
        <f>IFERROR(VLOOKUP(A1567,[5]数据处理!$A:$D,4,0),0)</f>
        <v>0</v>
      </c>
      <c r="K1567" s="30">
        <f>IFERROR(VLOOKUP(A1567,[5]数据处理!$A:$E,5,0),0)</f>
        <v>0</v>
      </c>
      <c r="L1567" s="30">
        <f>IFERROR(VLOOKUP(A1567,[5]数据处理!$A:$G,7,0),0)</f>
        <v>0</v>
      </c>
      <c r="M1567">
        <f t="shared" si="409"/>
        <v>0</v>
      </c>
      <c r="N1567">
        <f>IFERROR(VLOOKUP(A1567,[5]数据处理!$A:$C,3,0),0)</f>
        <v>0</v>
      </c>
      <c r="O1567">
        <f>IFERROR(VLOOKUP($A1567,[5]数据处理!$A:$N,14,0),0)</f>
        <v>0</v>
      </c>
      <c r="P1567">
        <f>IFERROR(VLOOKUP($A1567,[3]库存报告使用数据!$A$1:$B$65536,2,0),"")</f>
        <v>91</v>
      </c>
      <c r="Q1567">
        <f>IFERROR(VLOOKUP($A1567,[3]库存报告使用数据!$A$1:$E$65536,5,0),"")</f>
        <v>91</v>
      </c>
      <c r="R1567">
        <f>IFERROR(VLOOKUP($A1567,[3]库存报告使用数据!$A$1:$H$65536,8,0),"")</f>
        <v>563</v>
      </c>
      <c r="S1567">
        <f>IFERROR(VLOOKUP($A1567,[3]库存报告使用数据!$A$1:$K$65536,11,0),"")</f>
        <v>350</v>
      </c>
      <c r="T1567">
        <f>IFERROR(VLOOKUP($A1567,[3]库存报告使用数据!$A$1:$C$65536,3,0),"")</f>
        <v>1</v>
      </c>
      <c r="U1567">
        <f>IFERROR(VLOOKUP($A1567,[3]库存报告使用数据!$A$1:$F$65536,6,0),"")</f>
        <v>1</v>
      </c>
      <c r="V1567">
        <f>IFERROR(VLOOKUP($A1567,[3]库存报告使用数据!$A$1:$I$65536,9,0),"")</f>
        <v>3</v>
      </c>
      <c r="W1567">
        <f>IFERROR(VLOOKUP($A1567,[3]库存报告使用数据!$A$1:$L$65536,12,0),"")</f>
        <v>1</v>
      </c>
      <c r="X1567" s="20">
        <f t="shared" si="410"/>
        <v>0.010989010989011</v>
      </c>
      <c r="Y1567" s="20">
        <f t="shared" si="411"/>
        <v>0.010989010989011</v>
      </c>
      <c r="Z1567" s="20">
        <f t="shared" si="412"/>
        <v>0.00532859680284192</v>
      </c>
      <c r="AA1567" s="20">
        <f t="shared" si="413"/>
        <v>0.00285714285714286</v>
      </c>
      <c r="AB1567">
        <f>IFERROR(VLOOKUP($A1567,[3]库存报告使用数据!$A$1:$D$65536,4,0),"")</f>
        <v>0.11</v>
      </c>
      <c r="AC1567">
        <f>IFERROR(VLOOKUP($A1567,[3]库存报告使用数据!$A$1:$G$65536,7,0),"")</f>
        <v>0.11</v>
      </c>
      <c r="AD1567">
        <f>IFERROR(VLOOKUP($A1567,[3]库存报告使用数据!$A$1:$J$65536,10,0),"")</f>
        <v>0.31</v>
      </c>
      <c r="AE1567">
        <f>IFERROR(VLOOKUP($A1567,[3]库存报告使用数据!$A$1:$M$65536,13,0),"")</f>
        <v>0.02</v>
      </c>
      <c r="AF1567" s="20" t="str">
        <f t="shared" si="414"/>
        <v>无销售广告费为0.11</v>
      </c>
      <c r="AG1567" s="20">
        <f t="shared" si="415"/>
        <v>0.00524059075750357</v>
      </c>
      <c r="AH1567" s="20" t="str">
        <f t="shared" si="416"/>
        <v>无销售广告费为0.31</v>
      </c>
      <c r="AI1567" s="20" t="str">
        <f t="shared" si="417"/>
        <v>无销售广告费为0.02</v>
      </c>
      <c r="AJ1567">
        <f>IFERROR(VLOOKUP($B1567,[4]库存报告使用数据!$A$1:$B$65536,2,0),0)</f>
        <v>0</v>
      </c>
      <c r="AK1567">
        <f>IFERROR(VLOOKUP($B1567,[4]库存报告使用数据!$A$1:$C$65536,3,0),)</f>
        <v>3</v>
      </c>
      <c r="AL1567">
        <f>IFERROR(VLOOKUP($B1567,[4]库存报告使用数据!$A$1:$D$65536,4,0),)</f>
        <v>0</v>
      </c>
      <c r="AM1567">
        <f>IFERROR(VLOOKUP($B1567,[4]库存报告使用数据!$A$1:$E$65536,5,0),)</f>
        <v>2</v>
      </c>
      <c r="AN1567" s="20" t="str">
        <f t="shared" si="418"/>
        <v/>
      </c>
      <c r="AO1567" s="20">
        <f t="shared" si="419"/>
        <v>0.333333333333333</v>
      </c>
      <c r="AP1567" s="20" t="str">
        <f t="shared" si="420"/>
        <v/>
      </c>
      <c r="AQ1567" s="20">
        <f t="shared" si="421"/>
        <v>0</v>
      </c>
      <c r="AR1567" s="32">
        <f t="shared" si="422"/>
        <v>0</v>
      </c>
      <c r="AS1567" s="32">
        <f t="shared" si="423"/>
        <v>0</v>
      </c>
      <c r="AT1567" s="32">
        <f t="shared" si="424"/>
        <v>0</v>
      </c>
      <c r="AU1567" s="28" t="str">
        <f t="shared" si="425"/>
        <v>库存为0</v>
      </c>
      <c r="AV1567" s="34" t="str">
        <f>IFERROR(时间!$B$4+AU1567,"上周无销量")</f>
        <v>上周无销量</v>
      </c>
    </row>
    <row r="1568" spans="1:48">
      <c r="A1568" s="18" t="s">
        <v>1613</v>
      </c>
      <c r="B1568" t="str">
        <f>VLOOKUP(A1568,'[1]sku-asin（子）'!$A:$B,2,0)</f>
        <v>B075D4V7MT</v>
      </c>
      <c r="C1568" t="str">
        <f>VLOOKUP(A1568,'[1]子sku-父sku'!$A:$B,2,0)</f>
        <v>XZ-WHBH004</v>
      </c>
      <c r="D1568" s="28">
        <f>IFERROR(VLOOKUP(A1568,[2]库存报告使用数据处理!$A:$C,3,0),0)</f>
        <v>0</v>
      </c>
      <c r="E1568" s="28">
        <f>IFERROR(VLOOKUP(A1568,[2]库存报告使用数据处理!$A:$D,4,0),0)</f>
        <v>0</v>
      </c>
      <c r="F1568" s="28">
        <f>IFERROR(VLOOKUP(A1568,[2]库存报告使用数据处理!$A:$E,5,0),0)</f>
        <v>1</v>
      </c>
      <c r="G1568" s="28">
        <f>IFERROR(VLOOKUP(A1568,[2]库存报告使用数据处理!$A:$F,6,0),0)</f>
        <v>0</v>
      </c>
      <c r="H1568" s="29">
        <f>IFERROR(VLOOKUP(A1568,[2]库存报告使用数据处理!$A:$G,7,0),0)</f>
        <v>18.99</v>
      </c>
      <c r="I1568">
        <f>IFERROR(VLOOKUP(A1568,[5]数据处理!$A:$B,2,0),0)</f>
        <v>0</v>
      </c>
      <c r="J1568" s="30">
        <f>IFERROR(VLOOKUP(A1568,[5]数据处理!$A:$D,4,0),0)</f>
        <v>0</v>
      </c>
      <c r="K1568" s="30">
        <f>IFERROR(VLOOKUP(A1568,[5]数据处理!$A:$E,5,0),0)</f>
        <v>0</v>
      </c>
      <c r="L1568" s="30">
        <f>IFERROR(VLOOKUP(A1568,[5]数据处理!$A:$G,7,0),0)</f>
        <v>0</v>
      </c>
      <c r="M1568">
        <f t="shared" si="409"/>
        <v>0</v>
      </c>
      <c r="N1568">
        <f>IFERROR(VLOOKUP(A1568,[5]数据处理!$A:$C,3,0),0)</f>
        <v>0</v>
      </c>
      <c r="O1568">
        <f>IFERROR(VLOOKUP($A1568,[5]数据处理!$A:$N,14,0),0)</f>
        <v>0</v>
      </c>
      <c r="P1568">
        <f>IFERROR(VLOOKUP($A1568,[3]库存报告使用数据!$A$1:$B$65536,2,0),"")</f>
        <v>0</v>
      </c>
      <c r="Q1568">
        <f>IFERROR(VLOOKUP($A1568,[3]库存报告使用数据!$A$1:$E$65536,5,0),"")</f>
        <v>0</v>
      </c>
      <c r="R1568">
        <f>IFERROR(VLOOKUP($A1568,[3]库存报告使用数据!$A$1:$H$65536,8,0),"")</f>
        <v>689</v>
      </c>
      <c r="S1568">
        <f>IFERROR(VLOOKUP($A1568,[3]库存报告使用数据!$A$1:$K$65536,11,0),"")</f>
        <v>599</v>
      </c>
      <c r="T1568">
        <f>IFERROR(VLOOKUP($A1568,[3]库存报告使用数据!$A$1:$C$65536,3,0),"")</f>
        <v>0</v>
      </c>
      <c r="U1568">
        <f>IFERROR(VLOOKUP($A1568,[3]库存报告使用数据!$A$1:$F$65536,6,0),"")</f>
        <v>0</v>
      </c>
      <c r="V1568">
        <f>IFERROR(VLOOKUP($A1568,[3]库存报告使用数据!$A$1:$I$65536,9,0),"")</f>
        <v>3</v>
      </c>
      <c r="W1568">
        <f>IFERROR(VLOOKUP($A1568,[3]库存报告使用数据!$A$1:$L$65536,12,0),"")</f>
        <v>2</v>
      </c>
      <c r="X1568" s="20" t="str">
        <f t="shared" si="410"/>
        <v/>
      </c>
      <c r="Y1568" s="20" t="str">
        <f t="shared" si="411"/>
        <v/>
      </c>
      <c r="Z1568" s="20">
        <f t="shared" si="412"/>
        <v>0.00435413642960813</v>
      </c>
      <c r="AA1568" s="20">
        <f t="shared" si="413"/>
        <v>0.00333889816360601</v>
      </c>
      <c r="AB1568">
        <f>IFERROR(VLOOKUP($A1568,[3]库存报告使用数据!$A$1:$D$65536,4,0),"")</f>
        <v>0</v>
      </c>
      <c r="AC1568">
        <f>IFERROR(VLOOKUP($A1568,[3]库存报告使用数据!$A$1:$G$65536,7,0),"")</f>
        <v>0</v>
      </c>
      <c r="AD1568">
        <f>IFERROR(VLOOKUP($A1568,[3]库存报告使用数据!$A$1:$J$65536,10,0),"")</f>
        <v>0</v>
      </c>
      <c r="AE1568">
        <f>IFERROR(VLOOKUP($A1568,[3]库存报告使用数据!$A$1:$M$65536,13,0),"")</f>
        <v>0</v>
      </c>
      <c r="AF1568" s="20" t="str">
        <f t="shared" si="414"/>
        <v/>
      </c>
      <c r="AG1568" s="20" t="str">
        <f t="shared" si="415"/>
        <v/>
      </c>
      <c r="AH1568" s="20" t="str">
        <f t="shared" si="416"/>
        <v/>
      </c>
      <c r="AI1568" s="20" t="str">
        <f t="shared" si="417"/>
        <v/>
      </c>
      <c r="AJ1568">
        <f>IFERROR(VLOOKUP($B1568,[4]库存报告使用数据!$A$1:$B$65536,2,0),0)</f>
        <v>0</v>
      </c>
      <c r="AK1568">
        <f>IFERROR(VLOOKUP($B1568,[4]库存报告使用数据!$A$1:$C$65536,3,0),)</f>
        <v>0</v>
      </c>
      <c r="AL1568">
        <f>IFERROR(VLOOKUP($B1568,[4]库存报告使用数据!$A$1:$D$65536,4,0),)</f>
        <v>3</v>
      </c>
      <c r="AM1568">
        <f>IFERROR(VLOOKUP($B1568,[4]库存报告使用数据!$A$1:$E$65536,5,0),)</f>
        <v>5</v>
      </c>
      <c r="AN1568" s="20" t="str">
        <f t="shared" si="418"/>
        <v/>
      </c>
      <c r="AO1568" s="20" t="str">
        <f t="shared" si="419"/>
        <v/>
      </c>
      <c r="AP1568" s="20">
        <f t="shared" si="420"/>
        <v>0.333333333333333</v>
      </c>
      <c r="AQ1568" s="20">
        <f t="shared" si="421"/>
        <v>0</v>
      </c>
      <c r="AR1568" s="32">
        <f t="shared" si="422"/>
        <v>0</v>
      </c>
      <c r="AS1568" s="32">
        <f t="shared" si="423"/>
        <v>0</v>
      </c>
      <c r="AT1568" s="32">
        <f t="shared" si="424"/>
        <v>0</v>
      </c>
      <c r="AU1568" s="28" t="str">
        <f t="shared" si="425"/>
        <v>库存为0</v>
      </c>
      <c r="AV1568" s="34" t="str">
        <f>IFERROR(时间!$B$4+AU1568,"上周无销量")</f>
        <v>上周无销量</v>
      </c>
    </row>
    <row r="1569" spans="1:48">
      <c r="A1569" s="18" t="s">
        <v>1614</v>
      </c>
      <c r="B1569" t="str">
        <f>VLOOKUP(A1569,'[1]sku-asin（子）'!$A:$B,2,0)</f>
        <v>B075D7RWCP</v>
      </c>
      <c r="C1569" t="str">
        <f>VLOOKUP(A1569,'[1]子sku-父sku'!$A:$B,2,0)</f>
        <v>XZ-WHBH004</v>
      </c>
      <c r="D1569" s="28">
        <f>IFERROR(VLOOKUP(A1569,[2]库存报告使用数据处理!$A:$C,3,0),0)</f>
        <v>0</v>
      </c>
      <c r="E1569" s="28">
        <f>IFERROR(VLOOKUP(A1569,[2]库存报告使用数据处理!$A:$D,4,0),0)</f>
        <v>0</v>
      </c>
      <c r="F1569" s="28">
        <f>IFERROR(VLOOKUP(A1569,[2]库存报告使用数据处理!$A:$E,5,0),0)</f>
        <v>0</v>
      </c>
      <c r="G1569" s="28">
        <f>IFERROR(VLOOKUP(A1569,[2]库存报告使用数据处理!$A:$F,6,0),0)</f>
        <v>0</v>
      </c>
      <c r="H1569" s="29">
        <f>IFERROR(VLOOKUP(A1569,[2]库存报告使用数据处理!$A:$G,7,0),0)</f>
        <v>0</v>
      </c>
      <c r="I1569">
        <f>IFERROR(VLOOKUP(A1569,[5]数据处理!$A:$B,2,0),0)</f>
        <v>0</v>
      </c>
      <c r="J1569" s="30">
        <f>IFERROR(VLOOKUP(A1569,[5]数据处理!$A:$D,4,0),0)</f>
        <v>0</v>
      </c>
      <c r="K1569" s="30">
        <f>IFERROR(VLOOKUP(A1569,[5]数据处理!$A:$E,5,0),0)</f>
        <v>0</v>
      </c>
      <c r="L1569" s="30">
        <f>IFERROR(VLOOKUP(A1569,[5]数据处理!$A:$G,7,0),0)</f>
        <v>0</v>
      </c>
      <c r="M1569">
        <f t="shared" si="409"/>
        <v>0</v>
      </c>
      <c r="N1569">
        <f>IFERROR(VLOOKUP(A1569,[5]数据处理!$A:$C,3,0),0)</f>
        <v>0</v>
      </c>
      <c r="O1569">
        <f>IFERROR(VLOOKUP($A1569,[5]数据处理!$A:$N,14,0),0)</f>
        <v>0</v>
      </c>
      <c r="P1569" t="str">
        <f>IFERROR(VLOOKUP($A1569,[3]库存报告使用数据!$A$1:$B$65536,2,0),"")</f>
        <v/>
      </c>
      <c r="Q1569" t="str">
        <f>IFERROR(VLOOKUP($A1569,[3]库存报告使用数据!$A$1:$E$65536,5,0),"")</f>
        <v/>
      </c>
      <c r="R1569" t="str">
        <f>IFERROR(VLOOKUP($A1569,[3]库存报告使用数据!$A$1:$H$65536,8,0),"")</f>
        <v/>
      </c>
      <c r="S1569" t="str">
        <f>IFERROR(VLOOKUP($A1569,[3]库存报告使用数据!$A$1:$K$65536,11,0),"")</f>
        <v/>
      </c>
      <c r="T1569" t="str">
        <f>IFERROR(VLOOKUP($A1569,[3]库存报告使用数据!$A$1:$C$65536,3,0),"")</f>
        <v/>
      </c>
      <c r="U1569" t="str">
        <f>IFERROR(VLOOKUP($A1569,[3]库存报告使用数据!$A$1:$F$65536,6,0),"")</f>
        <v/>
      </c>
      <c r="V1569" t="str">
        <f>IFERROR(VLOOKUP($A1569,[3]库存报告使用数据!$A$1:$I$65536,9,0),"")</f>
        <v/>
      </c>
      <c r="W1569" t="str">
        <f>IFERROR(VLOOKUP($A1569,[3]库存报告使用数据!$A$1:$L$65536,12,0),"")</f>
        <v/>
      </c>
      <c r="X1569" s="20" t="str">
        <f t="shared" si="410"/>
        <v/>
      </c>
      <c r="Y1569" s="20" t="str">
        <f t="shared" si="411"/>
        <v/>
      </c>
      <c r="Z1569" s="20" t="str">
        <f t="shared" si="412"/>
        <v/>
      </c>
      <c r="AA1569" s="20" t="str">
        <f t="shared" si="413"/>
        <v/>
      </c>
      <c r="AB1569" t="str">
        <f>IFERROR(VLOOKUP($A1569,[3]库存报告使用数据!$A$1:$D$65536,4,0),"")</f>
        <v/>
      </c>
      <c r="AC1569" t="str">
        <f>IFERROR(VLOOKUP($A1569,[3]库存报告使用数据!$A$1:$G$65536,7,0),"")</f>
        <v/>
      </c>
      <c r="AD1569" t="str">
        <f>IFERROR(VLOOKUP($A1569,[3]库存报告使用数据!$A$1:$J$65536,10,0),"")</f>
        <v/>
      </c>
      <c r="AE1569" t="str">
        <f>IFERROR(VLOOKUP($A1569,[3]库存报告使用数据!$A$1:$M$65536,13,0),"")</f>
        <v/>
      </c>
      <c r="AF1569" s="20" t="str">
        <f t="shared" si="414"/>
        <v/>
      </c>
      <c r="AG1569" s="20" t="str">
        <f t="shared" si="415"/>
        <v/>
      </c>
      <c r="AH1569" s="20" t="str">
        <f t="shared" si="416"/>
        <v/>
      </c>
      <c r="AI1569" s="20" t="str">
        <f t="shared" si="417"/>
        <v/>
      </c>
      <c r="AJ1569">
        <f>IFERROR(VLOOKUP($B1569,[4]库存报告使用数据!$A$1:$B$65536,2,0),0)</f>
        <v>0</v>
      </c>
      <c r="AK1569">
        <f>IFERROR(VLOOKUP($B1569,[4]库存报告使用数据!$A$1:$C$65536,3,0),)</f>
        <v>0</v>
      </c>
      <c r="AL1569">
        <f>IFERROR(VLOOKUP($B1569,[4]库存报告使用数据!$A$1:$D$65536,4,0),)</f>
        <v>0</v>
      </c>
      <c r="AM1569">
        <f>IFERROR(VLOOKUP($B1569,[4]库存报告使用数据!$A$1:$E$65536,5,0),)</f>
        <v>0</v>
      </c>
      <c r="AN1569" s="20" t="str">
        <f t="shared" si="418"/>
        <v/>
      </c>
      <c r="AO1569" s="20" t="str">
        <f t="shared" si="419"/>
        <v/>
      </c>
      <c r="AP1569" s="20" t="str">
        <f t="shared" si="420"/>
        <v/>
      </c>
      <c r="AQ1569" s="20" t="str">
        <f t="shared" si="421"/>
        <v/>
      </c>
      <c r="AR1569" s="32">
        <f t="shared" si="422"/>
        <v>0</v>
      </c>
      <c r="AS1569" s="32">
        <f t="shared" si="423"/>
        <v>0</v>
      </c>
      <c r="AT1569" s="32">
        <f t="shared" si="424"/>
        <v>0</v>
      </c>
      <c r="AU1569" s="28" t="str">
        <f t="shared" si="425"/>
        <v>库存为0</v>
      </c>
      <c r="AV1569" s="34" t="str">
        <f>IFERROR(时间!$B$4+AU1569,"上周无销量")</f>
        <v>上周无销量</v>
      </c>
    </row>
    <row r="1570" spans="1:48">
      <c r="A1570" s="18" t="s">
        <v>1615</v>
      </c>
      <c r="B1570" t="str">
        <f>VLOOKUP(A1570,'[1]sku-asin（子）'!$A:$B,2,0)</f>
        <v>B075D7R3MX</v>
      </c>
      <c r="C1570" t="str">
        <f>VLOOKUP(A1570,'[1]子sku-父sku'!$A:$B,2,0)</f>
        <v>XZ-WHBH004</v>
      </c>
      <c r="D1570" s="28">
        <f>IFERROR(VLOOKUP(A1570,[2]库存报告使用数据处理!$A:$C,3,0),0)</f>
        <v>1</v>
      </c>
      <c r="E1570" s="28">
        <f>IFERROR(VLOOKUP(A1570,[2]库存报告使用数据处理!$A:$D,4,0),0)</f>
        <v>2</v>
      </c>
      <c r="F1570" s="28">
        <f>IFERROR(VLOOKUP(A1570,[2]库存报告使用数据处理!$A:$E,5,0),0)</f>
        <v>0</v>
      </c>
      <c r="G1570" s="28">
        <f>IFERROR(VLOOKUP(A1570,[2]库存报告使用数据处理!$A:$F,6,0),0)</f>
        <v>1</v>
      </c>
      <c r="H1570" s="29">
        <f>IFERROR(VLOOKUP(A1570,[2]库存报告使用数据处理!$A:$G,7,0),0)</f>
        <v>14.99</v>
      </c>
      <c r="I1570">
        <f>IFERROR(VLOOKUP(A1570,[5]数据处理!$A:$B,2,0),0)</f>
        <v>13</v>
      </c>
      <c r="J1570" s="30">
        <f>IFERROR(VLOOKUP(A1570,[5]数据处理!$A:$D,4,0),0)</f>
        <v>0</v>
      </c>
      <c r="K1570" s="30">
        <f>IFERROR(VLOOKUP(A1570,[5]数据处理!$A:$E,5,0),0)</f>
        <v>0</v>
      </c>
      <c r="L1570" s="30">
        <f>IFERROR(VLOOKUP(A1570,[5]数据处理!$A:$G,7,0),0)</f>
        <v>0</v>
      </c>
      <c r="M1570">
        <f t="shared" si="409"/>
        <v>13</v>
      </c>
      <c r="N1570">
        <f>IFERROR(VLOOKUP(A1570,[5]数据处理!$A:$C,3,0),0)</f>
        <v>0</v>
      </c>
      <c r="O1570">
        <f>IFERROR(VLOOKUP($A1570,[5]数据处理!$A:$N,14,0),0)</f>
        <v>6</v>
      </c>
      <c r="P1570">
        <f>IFERROR(VLOOKUP($A1570,[3]库存报告使用数据!$A$1:$B$65536,2,0),"")</f>
        <v>4569</v>
      </c>
      <c r="Q1570">
        <f>IFERROR(VLOOKUP($A1570,[3]库存报告使用数据!$A$1:$E$65536,5,0),"")</f>
        <v>1909</v>
      </c>
      <c r="R1570">
        <f>IFERROR(VLOOKUP($A1570,[3]库存报告使用数据!$A$1:$H$65536,8,0),"")</f>
        <v>2896</v>
      </c>
      <c r="S1570">
        <f>IFERROR(VLOOKUP($A1570,[3]库存报告使用数据!$A$1:$K$65536,11,0),"")</f>
        <v>2546</v>
      </c>
      <c r="T1570">
        <f>IFERROR(VLOOKUP($A1570,[3]库存报告使用数据!$A$1:$C$65536,3,0),"")</f>
        <v>11</v>
      </c>
      <c r="U1570">
        <f>IFERROR(VLOOKUP($A1570,[3]库存报告使用数据!$A$1:$F$65536,6,0),"")</f>
        <v>8</v>
      </c>
      <c r="V1570">
        <f>IFERROR(VLOOKUP($A1570,[3]库存报告使用数据!$A$1:$I$65536,9,0),"")</f>
        <v>3</v>
      </c>
      <c r="W1570">
        <f>IFERROR(VLOOKUP($A1570,[3]库存报告使用数据!$A$1:$L$65536,12,0),"")</f>
        <v>3</v>
      </c>
      <c r="X1570" s="20">
        <f t="shared" si="410"/>
        <v>0.00240752899978113</v>
      </c>
      <c r="Y1570" s="20">
        <f t="shared" si="411"/>
        <v>0.00419067574646412</v>
      </c>
      <c r="Z1570" s="20">
        <f t="shared" si="412"/>
        <v>0.00103591160220994</v>
      </c>
      <c r="AA1570" s="20">
        <f t="shared" si="413"/>
        <v>0.0011783189316575</v>
      </c>
      <c r="AB1570">
        <f>IFERROR(VLOOKUP($A1570,[3]库存报告使用数据!$A$1:$D$65536,4,0),"")</f>
        <v>1.65</v>
      </c>
      <c r="AC1570">
        <f>IFERROR(VLOOKUP($A1570,[3]库存报告使用数据!$A$1:$G$65536,7,0),"")</f>
        <v>1.44</v>
      </c>
      <c r="AD1570">
        <f>IFERROR(VLOOKUP($A1570,[3]库存报告使用数据!$A$1:$J$65536,10,0),"")</f>
        <v>0.43</v>
      </c>
      <c r="AE1570">
        <f>IFERROR(VLOOKUP($A1570,[3]库存报告使用数据!$A$1:$M$65536,13,0),"")</f>
        <v>0.6</v>
      </c>
      <c r="AF1570" s="20">
        <f t="shared" si="414"/>
        <v>0.110073382254837</v>
      </c>
      <c r="AG1570" s="20">
        <f t="shared" si="415"/>
        <v>0.048032021347565</v>
      </c>
      <c r="AH1570" s="20" t="str">
        <f t="shared" si="416"/>
        <v>无销售广告费为0.43</v>
      </c>
      <c r="AI1570" s="20">
        <f t="shared" si="417"/>
        <v>0.0400266844563042</v>
      </c>
      <c r="AJ1570">
        <f>IFERROR(VLOOKUP($B1570,[4]库存报告使用数据!$A$1:$B$65536,2,0),0)</f>
        <v>12</v>
      </c>
      <c r="AK1570">
        <f>IFERROR(VLOOKUP($B1570,[4]库存报告使用数据!$A$1:$C$65536,3,0),)</f>
        <v>8</v>
      </c>
      <c r="AL1570">
        <f>IFERROR(VLOOKUP($B1570,[4]库存报告使用数据!$A$1:$D$65536,4,0),)</f>
        <v>3</v>
      </c>
      <c r="AM1570">
        <f>IFERROR(VLOOKUP($B1570,[4]库存报告使用数据!$A$1:$E$65536,5,0),)</f>
        <v>5</v>
      </c>
      <c r="AN1570" s="20">
        <f t="shared" si="418"/>
        <v>0.0833333333333333</v>
      </c>
      <c r="AO1570" s="20">
        <f t="shared" si="419"/>
        <v>0.25</v>
      </c>
      <c r="AP1570" s="20">
        <f t="shared" si="420"/>
        <v>0</v>
      </c>
      <c r="AQ1570" s="20">
        <f t="shared" si="421"/>
        <v>0.2</v>
      </c>
      <c r="AR1570" s="32">
        <f t="shared" si="422"/>
        <v>0.142857142857143</v>
      </c>
      <c r="AS1570" s="32">
        <f t="shared" si="423"/>
        <v>8.57142857142857</v>
      </c>
      <c r="AT1570" s="32">
        <f t="shared" si="424"/>
        <v>4.42857142857143</v>
      </c>
      <c r="AU1570" s="28">
        <f t="shared" si="425"/>
        <v>91</v>
      </c>
      <c r="AV1570" s="34">
        <f>IFERROR(时间!$B$4+AU1570,"上周无销量")</f>
        <v>43374</v>
      </c>
    </row>
    <row r="1571" spans="1:48">
      <c r="A1571" s="18" t="s">
        <v>1616</v>
      </c>
      <c r="B1571" t="str">
        <f>VLOOKUP(A1571,'[1]sku-asin（子）'!$A:$B,2,0)</f>
        <v>B075D4X29W</v>
      </c>
      <c r="C1571" t="str">
        <f>VLOOKUP(A1571,'[1]子sku-父sku'!$A:$B,2,0)</f>
        <v>XZ-WHBH004</v>
      </c>
      <c r="D1571" s="28">
        <f>IFERROR(VLOOKUP(A1571,[2]库存报告使用数据处理!$A:$C,3,0),0)</f>
        <v>1</v>
      </c>
      <c r="E1571" s="28">
        <f>IFERROR(VLOOKUP(A1571,[2]库存报告使用数据处理!$A:$D,4,0),0)</f>
        <v>2</v>
      </c>
      <c r="F1571" s="28">
        <f>IFERROR(VLOOKUP(A1571,[2]库存报告使用数据处理!$A:$E,5,0),0)</f>
        <v>0</v>
      </c>
      <c r="G1571" s="28">
        <f>IFERROR(VLOOKUP(A1571,[2]库存报告使用数据处理!$A:$F,6,0),0)</f>
        <v>1</v>
      </c>
      <c r="H1571" s="29">
        <f>IFERROR(VLOOKUP(A1571,[2]库存报告使用数据处理!$A:$G,7,0),0)</f>
        <v>14.99</v>
      </c>
      <c r="I1571">
        <f>IFERROR(VLOOKUP(A1571,[5]数据处理!$A:$B,2,0),0)</f>
        <v>4</v>
      </c>
      <c r="J1571" s="30">
        <f>IFERROR(VLOOKUP(A1571,[5]数据处理!$A:$D,4,0),0)</f>
        <v>0</v>
      </c>
      <c r="K1571" s="30">
        <f>IFERROR(VLOOKUP(A1571,[5]数据处理!$A:$E,5,0),0)</f>
        <v>0</v>
      </c>
      <c r="L1571" s="30">
        <f>IFERROR(VLOOKUP(A1571,[5]数据处理!$A:$G,7,0),0)</f>
        <v>0</v>
      </c>
      <c r="M1571">
        <f t="shared" si="409"/>
        <v>4</v>
      </c>
      <c r="N1571">
        <f>IFERROR(VLOOKUP(A1571,[5]数据处理!$A:$C,3,0),0)</f>
        <v>0</v>
      </c>
      <c r="O1571">
        <f>IFERROR(VLOOKUP($A1571,[5]数据处理!$A:$N,14,0),0)</f>
        <v>0</v>
      </c>
      <c r="P1571" t="str">
        <f>IFERROR(VLOOKUP($A1571,[3]库存报告使用数据!$A$1:$B$65536,2,0),"")</f>
        <v/>
      </c>
      <c r="Q1571" t="str">
        <f>IFERROR(VLOOKUP($A1571,[3]库存报告使用数据!$A$1:$E$65536,5,0),"")</f>
        <v/>
      </c>
      <c r="R1571" t="str">
        <f>IFERROR(VLOOKUP($A1571,[3]库存报告使用数据!$A$1:$H$65536,8,0),"")</f>
        <v/>
      </c>
      <c r="S1571" t="str">
        <f>IFERROR(VLOOKUP($A1571,[3]库存报告使用数据!$A$1:$K$65536,11,0),"")</f>
        <v/>
      </c>
      <c r="T1571" t="str">
        <f>IFERROR(VLOOKUP($A1571,[3]库存报告使用数据!$A$1:$C$65536,3,0),"")</f>
        <v/>
      </c>
      <c r="U1571" t="str">
        <f>IFERROR(VLOOKUP($A1571,[3]库存报告使用数据!$A$1:$F$65536,6,0),"")</f>
        <v/>
      </c>
      <c r="V1571" t="str">
        <f>IFERROR(VLOOKUP($A1571,[3]库存报告使用数据!$A$1:$I$65536,9,0),"")</f>
        <v/>
      </c>
      <c r="W1571" t="str">
        <f>IFERROR(VLOOKUP($A1571,[3]库存报告使用数据!$A$1:$L$65536,12,0),"")</f>
        <v/>
      </c>
      <c r="X1571" s="20" t="str">
        <f t="shared" si="410"/>
        <v/>
      </c>
      <c r="Y1571" s="20" t="str">
        <f t="shared" si="411"/>
        <v/>
      </c>
      <c r="Z1571" s="20" t="str">
        <f t="shared" si="412"/>
        <v/>
      </c>
      <c r="AA1571" s="20" t="str">
        <f t="shared" si="413"/>
        <v/>
      </c>
      <c r="AB1571" t="str">
        <f>IFERROR(VLOOKUP($A1571,[3]库存报告使用数据!$A$1:$D$65536,4,0),"")</f>
        <v/>
      </c>
      <c r="AC1571" t="str">
        <f>IFERROR(VLOOKUP($A1571,[3]库存报告使用数据!$A$1:$G$65536,7,0),"")</f>
        <v/>
      </c>
      <c r="AD1571" t="str">
        <f>IFERROR(VLOOKUP($A1571,[3]库存报告使用数据!$A$1:$J$65536,10,0),"")</f>
        <v/>
      </c>
      <c r="AE1571" t="str">
        <f>IFERROR(VLOOKUP($A1571,[3]库存报告使用数据!$A$1:$M$65536,13,0),"")</f>
        <v/>
      </c>
      <c r="AF1571" s="20" t="str">
        <f t="shared" si="414"/>
        <v/>
      </c>
      <c r="AG1571" s="20" t="str">
        <f t="shared" si="415"/>
        <v/>
      </c>
      <c r="AH1571" s="20" t="str">
        <f t="shared" si="416"/>
        <v/>
      </c>
      <c r="AI1571" s="20" t="str">
        <f t="shared" si="417"/>
        <v/>
      </c>
      <c r="AJ1571">
        <f>IFERROR(VLOOKUP($B1571,[4]库存报告使用数据!$A$1:$B$65536,2,0),0)</f>
        <v>0</v>
      </c>
      <c r="AK1571">
        <f>IFERROR(VLOOKUP($B1571,[4]库存报告使用数据!$A$1:$C$65536,3,0),)</f>
        <v>8</v>
      </c>
      <c r="AL1571">
        <f>IFERROR(VLOOKUP($B1571,[4]库存报告使用数据!$A$1:$D$65536,4,0),)</f>
        <v>1</v>
      </c>
      <c r="AM1571">
        <f>IFERROR(VLOOKUP($B1571,[4]库存报告使用数据!$A$1:$E$65536,5,0),)</f>
        <v>3</v>
      </c>
      <c r="AN1571" s="20" t="str">
        <f t="shared" si="418"/>
        <v/>
      </c>
      <c r="AO1571" s="20">
        <f t="shared" si="419"/>
        <v>0.25</v>
      </c>
      <c r="AP1571" s="20">
        <f t="shared" si="420"/>
        <v>0</v>
      </c>
      <c r="AQ1571" s="20">
        <f t="shared" si="421"/>
        <v>0.333333333333333</v>
      </c>
      <c r="AR1571" s="32">
        <f t="shared" si="422"/>
        <v>0.142857142857143</v>
      </c>
      <c r="AS1571" s="32">
        <f t="shared" si="423"/>
        <v>8.57142857142857</v>
      </c>
      <c r="AT1571" s="32">
        <f t="shared" si="424"/>
        <v>-4.57142857142857</v>
      </c>
      <c r="AU1571" s="28">
        <f t="shared" si="425"/>
        <v>28</v>
      </c>
      <c r="AV1571" s="34">
        <f>IFERROR(时间!$B$4+AU1571,"上周无销量")</f>
        <v>43311</v>
      </c>
    </row>
    <row r="1572" spans="1:48">
      <c r="A1572" s="18" t="s">
        <v>1617</v>
      </c>
      <c r="B1572" t="str">
        <f>VLOOKUP(A1572,'[1]sku-asin（子）'!$A:$B,2,0)</f>
        <v>B075D4VDY4</v>
      </c>
      <c r="C1572" t="str">
        <f>VLOOKUP(A1572,'[1]子sku-父sku'!$A:$B,2,0)</f>
        <v>XZ-WHBH004</v>
      </c>
      <c r="D1572" s="28">
        <f>IFERROR(VLOOKUP(A1572,[2]库存报告使用数据处理!$A:$C,3,0),0)</f>
        <v>0</v>
      </c>
      <c r="E1572" s="28">
        <f>IFERROR(VLOOKUP(A1572,[2]库存报告使用数据处理!$A:$D,4,0),0)</f>
        <v>1</v>
      </c>
      <c r="F1572" s="28">
        <f>IFERROR(VLOOKUP(A1572,[2]库存报告使用数据处理!$A:$E,5,0),0)</f>
        <v>1</v>
      </c>
      <c r="G1572" s="28">
        <f>IFERROR(VLOOKUP(A1572,[2]库存报告使用数据处理!$A:$F,6,0),0)</f>
        <v>0</v>
      </c>
      <c r="H1572" s="29">
        <f>IFERROR(VLOOKUP(A1572,[2]库存报告使用数据处理!$A:$G,7,0),0)</f>
        <v>18.99</v>
      </c>
      <c r="I1572">
        <f>IFERROR(VLOOKUP(A1572,[5]数据处理!$A:$B,2,0),0)</f>
        <v>0</v>
      </c>
      <c r="J1572" s="30">
        <f>IFERROR(VLOOKUP(A1572,[5]数据处理!$A:$D,4,0),0)</f>
        <v>0</v>
      </c>
      <c r="K1572" s="30">
        <f>IFERROR(VLOOKUP(A1572,[5]数据处理!$A:$E,5,0),0)</f>
        <v>0</v>
      </c>
      <c r="L1572" s="30">
        <f>IFERROR(VLOOKUP(A1572,[5]数据处理!$A:$G,7,0),0)</f>
        <v>0</v>
      </c>
      <c r="M1572">
        <f t="shared" si="409"/>
        <v>0</v>
      </c>
      <c r="N1572">
        <f>IFERROR(VLOOKUP(A1572,[5]数据处理!$A:$C,3,0),0)</f>
        <v>0</v>
      </c>
      <c r="O1572">
        <f>IFERROR(VLOOKUP($A1572,[5]数据处理!$A:$N,14,0),0)</f>
        <v>0</v>
      </c>
      <c r="P1572">
        <f>IFERROR(VLOOKUP($A1572,[3]库存报告使用数据!$A$1:$B$65536,2,0),"")</f>
        <v>901</v>
      </c>
      <c r="Q1572">
        <f>IFERROR(VLOOKUP($A1572,[3]库存报告使用数据!$A$1:$E$65536,5,0),"")</f>
        <v>426</v>
      </c>
      <c r="R1572">
        <f>IFERROR(VLOOKUP($A1572,[3]库存报告使用数据!$A$1:$H$65536,8,0),"")</f>
        <v>609</v>
      </c>
      <c r="S1572">
        <f>IFERROR(VLOOKUP($A1572,[3]库存报告使用数据!$A$1:$K$65536,11,0),"")</f>
        <v>864</v>
      </c>
      <c r="T1572">
        <f>IFERROR(VLOOKUP($A1572,[3]库存报告使用数据!$A$1:$C$65536,3,0),"")</f>
        <v>1</v>
      </c>
      <c r="U1572">
        <f>IFERROR(VLOOKUP($A1572,[3]库存报告使用数据!$A$1:$F$65536,6,0),"")</f>
        <v>2</v>
      </c>
      <c r="V1572">
        <f>IFERROR(VLOOKUP($A1572,[3]库存报告使用数据!$A$1:$I$65536,9,0),"")</f>
        <v>0</v>
      </c>
      <c r="W1572">
        <f>IFERROR(VLOOKUP($A1572,[3]库存报告使用数据!$A$1:$L$65536,12,0),"")</f>
        <v>1</v>
      </c>
      <c r="X1572" s="20">
        <f t="shared" si="410"/>
        <v>0.00110987791342952</v>
      </c>
      <c r="Y1572" s="20">
        <f t="shared" si="411"/>
        <v>0.00469483568075117</v>
      </c>
      <c r="Z1572" s="20">
        <f t="shared" si="412"/>
        <v>0</v>
      </c>
      <c r="AA1572" s="20">
        <f t="shared" si="413"/>
        <v>0.00115740740740741</v>
      </c>
      <c r="AB1572">
        <f>IFERROR(VLOOKUP($A1572,[3]库存报告使用数据!$A$1:$D$65536,4,0),"")</f>
        <v>0.2</v>
      </c>
      <c r="AC1572">
        <f>IFERROR(VLOOKUP($A1572,[3]库存报告使用数据!$A$1:$G$65536,7,0),"")</f>
        <v>0.3</v>
      </c>
      <c r="AD1572">
        <f>IFERROR(VLOOKUP($A1572,[3]库存报告使用数据!$A$1:$J$65536,10,0),"")</f>
        <v>0</v>
      </c>
      <c r="AE1572">
        <f>IFERROR(VLOOKUP($A1572,[3]库存报告使用数据!$A$1:$M$65536,13,0),"")</f>
        <v>0.04</v>
      </c>
      <c r="AF1572" s="20" t="str">
        <f t="shared" si="414"/>
        <v>无销售广告费为0.2</v>
      </c>
      <c r="AG1572" s="20">
        <f t="shared" si="415"/>
        <v>0.0157977883096367</v>
      </c>
      <c r="AH1572" s="20" t="str">
        <f t="shared" si="416"/>
        <v/>
      </c>
      <c r="AI1572" s="20" t="str">
        <f t="shared" si="417"/>
        <v>无销售广告费为0.04</v>
      </c>
      <c r="AJ1572">
        <f>IFERROR(VLOOKUP($B1572,[4]库存报告使用数据!$A$1:$B$65536,2,0),0)</f>
        <v>1</v>
      </c>
      <c r="AK1572">
        <f>IFERROR(VLOOKUP($B1572,[4]库存报告使用数据!$A$1:$C$65536,3,0),)</f>
        <v>4</v>
      </c>
      <c r="AL1572">
        <f>IFERROR(VLOOKUP($B1572,[4]库存报告使用数据!$A$1:$D$65536,4,0),)</f>
        <v>0</v>
      </c>
      <c r="AM1572">
        <f>IFERROR(VLOOKUP($B1572,[4]库存报告使用数据!$A$1:$E$65536,5,0),)</f>
        <v>2</v>
      </c>
      <c r="AN1572" s="20">
        <f t="shared" si="418"/>
        <v>0</v>
      </c>
      <c r="AO1572" s="20">
        <f t="shared" si="419"/>
        <v>0.25</v>
      </c>
      <c r="AP1572" s="20" t="str">
        <f t="shared" si="420"/>
        <v/>
      </c>
      <c r="AQ1572" s="20">
        <f t="shared" si="421"/>
        <v>0</v>
      </c>
      <c r="AR1572" s="32">
        <f t="shared" si="422"/>
        <v>0</v>
      </c>
      <c r="AS1572" s="32">
        <f t="shared" si="423"/>
        <v>0</v>
      </c>
      <c r="AT1572" s="32">
        <f t="shared" si="424"/>
        <v>0</v>
      </c>
      <c r="AU1572" s="28" t="str">
        <f t="shared" si="425"/>
        <v>库存为0</v>
      </c>
      <c r="AV1572" s="34" t="str">
        <f>IFERROR(时间!$B$4+AU1572,"上周无销量")</f>
        <v>上周无销量</v>
      </c>
    </row>
    <row r="1573" spans="1:48">
      <c r="A1573" s="18" t="s">
        <v>1618</v>
      </c>
      <c r="B1573" t="str">
        <f>VLOOKUP(A1573,'[1]sku-asin（子）'!$A:$B,2,0)</f>
        <v>B075D6DJGX</v>
      </c>
      <c r="C1573" t="str">
        <f>VLOOKUP(A1573,'[1]子sku-父sku'!$A:$B,2,0)</f>
        <v>XZ-WHMX006</v>
      </c>
      <c r="D1573" s="28">
        <f>IFERROR(VLOOKUP(A1573,[2]库存报告使用数据处理!$A:$C,3,0),0)</f>
        <v>0</v>
      </c>
      <c r="E1573" s="28">
        <f>IFERROR(VLOOKUP(A1573,[2]库存报告使用数据处理!$A:$D,4,0),0)</f>
        <v>0</v>
      </c>
      <c r="F1573" s="28">
        <f>IFERROR(VLOOKUP(A1573,[2]库存报告使用数据处理!$A:$E,5,0),0)</f>
        <v>0</v>
      </c>
      <c r="G1573" s="28">
        <f>IFERROR(VLOOKUP(A1573,[2]库存报告使用数据处理!$A:$F,6,0),0)</f>
        <v>0</v>
      </c>
      <c r="H1573" s="29">
        <f>IFERROR(VLOOKUP(A1573,[2]库存报告使用数据处理!$A:$G,7,0),0)</f>
        <v>0</v>
      </c>
      <c r="I1573">
        <f>IFERROR(VLOOKUP(A1573,[5]数据处理!$A:$B,2,0),0)</f>
        <v>6</v>
      </c>
      <c r="J1573" s="30">
        <f>IFERROR(VLOOKUP(A1573,[5]数据处理!$A:$D,4,0),0)</f>
        <v>0</v>
      </c>
      <c r="K1573" s="30">
        <f>IFERROR(VLOOKUP(A1573,[5]数据处理!$A:$E,5,0),0)</f>
        <v>0</v>
      </c>
      <c r="L1573" s="30">
        <f>IFERROR(VLOOKUP(A1573,[5]数据处理!$A:$G,7,0),0)</f>
        <v>0</v>
      </c>
      <c r="M1573">
        <f t="shared" si="409"/>
        <v>6</v>
      </c>
      <c r="N1573">
        <f>IFERROR(VLOOKUP(A1573,[5]数据处理!$A:$C,3,0),0)</f>
        <v>0</v>
      </c>
      <c r="O1573">
        <f>IFERROR(VLOOKUP($A1573,[5]数据处理!$A:$N,14,0),0)</f>
        <v>6</v>
      </c>
      <c r="P1573" t="str">
        <f>IFERROR(VLOOKUP($A1573,[3]库存报告使用数据!$A$1:$B$65536,2,0),"")</f>
        <v/>
      </c>
      <c r="Q1573" t="str">
        <f>IFERROR(VLOOKUP($A1573,[3]库存报告使用数据!$A$1:$E$65536,5,0),"")</f>
        <v/>
      </c>
      <c r="R1573" t="str">
        <f>IFERROR(VLOOKUP($A1573,[3]库存报告使用数据!$A$1:$H$65536,8,0),"")</f>
        <v/>
      </c>
      <c r="S1573" t="str">
        <f>IFERROR(VLOOKUP($A1573,[3]库存报告使用数据!$A$1:$K$65536,11,0),"")</f>
        <v/>
      </c>
      <c r="T1573" t="str">
        <f>IFERROR(VLOOKUP($A1573,[3]库存报告使用数据!$A$1:$C$65536,3,0),"")</f>
        <v/>
      </c>
      <c r="U1573" t="str">
        <f>IFERROR(VLOOKUP($A1573,[3]库存报告使用数据!$A$1:$F$65536,6,0),"")</f>
        <v/>
      </c>
      <c r="V1573" t="str">
        <f>IFERROR(VLOOKUP($A1573,[3]库存报告使用数据!$A$1:$I$65536,9,0),"")</f>
        <v/>
      </c>
      <c r="W1573" t="str">
        <f>IFERROR(VLOOKUP($A1573,[3]库存报告使用数据!$A$1:$L$65536,12,0),"")</f>
        <v/>
      </c>
      <c r="X1573" s="20" t="str">
        <f t="shared" si="410"/>
        <v/>
      </c>
      <c r="Y1573" s="20" t="str">
        <f t="shared" si="411"/>
        <v/>
      </c>
      <c r="Z1573" s="20" t="str">
        <f t="shared" si="412"/>
        <v/>
      </c>
      <c r="AA1573" s="20" t="str">
        <f t="shared" si="413"/>
        <v/>
      </c>
      <c r="AB1573" t="str">
        <f>IFERROR(VLOOKUP($A1573,[3]库存报告使用数据!$A$1:$D$65536,4,0),"")</f>
        <v/>
      </c>
      <c r="AC1573" t="str">
        <f>IFERROR(VLOOKUP($A1573,[3]库存报告使用数据!$A$1:$G$65536,7,0),"")</f>
        <v/>
      </c>
      <c r="AD1573" t="str">
        <f>IFERROR(VLOOKUP($A1573,[3]库存报告使用数据!$A$1:$J$65536,10,0),"")</f>
        <v/>
      </c>
      <c r="AE1573" t="str">
        <f>IFERROR(VLOOKUP($A1573,[3]库存报告使用数据!$A$1:$M$65536,13,0),"")</f>
        <v/>
      </c>
      <c r="AF1573" s="20" t="str">
        <f t="shared" si="414"/>
        <v/>
      </c>
      <c r="AG1573" s="20" t="str">
        <f t="shared" si="415"/>
        <v/>
      </c>
      <c r="AH1573" s="20" t="str">
        <f t="shared" si="416"/>
        <v/>
      </c>
      <c r="AI1573" s="20" t="str">
        <f t="shared" si="417"/>
        <v/>
      </c>
      <c r="AJ1573">
        <f>IFERROR(VLOOKUP($B1573,[4]库存报告使用数据!$A$1:$B$65536,2,0),0)</f>
        <v>0</v>
      </c>
      <c r="AK1573">
        <f>IFERROR(VLOOKUP($B1573,[4]库存报告使用数据!$A$1:$C$65536,3,0),)</f>
        <v>0</v>
      </c>
      <c r="AL1573">
        <f>IFERROR(VLOOKUP($B1573,[4]库存报告使用数据!$A$1:$D$65536,4,0),)</f>
        <v>0</v>
      </c>
      <c r="AM1573">
        <f>IFERROR(VLOOKUP($B1573,[4]库存报告使用数据!$A$1:$E$65536,5,0),)</f>
        <v>0</v>
      </c>
      <c r="AN1573" s="20" t="str">
        <f t="shared" si="418"/>
        <v/>
      </c>
      <c r="AO1573" s="20" t="str">
        <f t="shared" si="419"/>
        <v/>
      </c>
      <c r="AP1573" s="20" t="str">
        <f t="shared" si="420"/>
        <v/>
      </c>
      <c r="AQ1573" s="20" t="str">
        <f t="shared" si="421"/>
        <v/>
      </c>
      <c r="AR1573" s="32">
        <f t="shared" si="422"/>
        <v>0</v>
      </c>
      <c r="AS1573" s="32">
        <f t="shared" si="423"/>
        <v>0</v>
      </c>
      <c r="AT1573" s="32">
        <f t="shared" si="424"/>
        <v>6</v>
      </c>
      <c r="AU1573" s="28" t="str">
        <f t="shared" si="425"/>
        <v>库存为6</v>
      </c>
      <c r="AV1573" s="34" t="str">
        <f>IFERROR(时间!$B$4+AU1573,"上周无销量")</f>
        <v>上周无销量</v>
      </c>
    </row>
    <row r="1574" spans="1:48">
      <c r="A1574" s="18" t="s">
        <v>1619</v>
      </c>
      <c r="B1574" t="str">
        <f>VLOOKUP(A1574,'[1]sku-asin（子）'!$A:$B,2,0)</f>
        <v>B075D4R6B4</v>
      </c>
      <c r="C1574" t="str">
        <f>VLOOKUP(A1574,'[1]子sku-父sku'!$A:$B,2,0)</f>
        <v>XZ-WHMX006</v>
      </c>
      <c r="D1574" s="28">
        <f>IFERROR(VLOOKUP(A1574,[2]库存报告使用数据处理!$A:$C,3,0),0)</f>
        <v>0</v>
      </c>
      <c r="E1574" s="28">
        <f>IFERROR(VLOOKUP(A1574,[2]库存报告使用数据处理!$A:$D,4,0),0)</f>
        <v>0</v>
      </c>
      <c r="F1574" s="28">
        <f>IFERROR(VLOOKUP(A1574,[2]库存报告使用数据处理!$A:$E,5,0),0)</f>
        <v>0</v>
      </c>
      <c r="G1574" s="28">
        <f>IFERROR(VLOOKUP(A1574,[2]库存报告使用数据处理!$A:$F,6,0),0)</f>
        <v>0</v>
      </c>
      <c r="H1574" s="29">
        <f>IFERROR(VLOOKUP(A1574,[2]库存报告使用数据处理!$A:$G,7,0),0)</f>
        <v>0</v>
      </c>
      <c r="I1574">
        <f>IFERROR(VLOOKUP(A1574,[5]数据处理!$A:$B,2,0),0)</f>
        <v>6</v>
      </c>
      <c r="J1574" s="30">
        <f>IFERROR(VLOOKUP(A1574,[5]数据处理!$A:$D,4,0),0)</f>
        <v>0</v>
      </c>
      <c r="K1574" s="30">
        <f>IFERROR(VLOOKUP(A1574,[5]数据处理!$A:$E,5,0),0)</f>
        <v>0</v>
      </c>
      <c r="L1574" s="30">
        <f>IFERROR(VLOOKUP(A1574,[5]数据处理!$A:$G,7,0),0)</f>
        <v>0</v>
      </c>
      <c r="M1574">
        <f t="shared" si="409"/>
        <v>6</v>
      </c>
      <c r="N1574">
        <f>IFERROR(VLOOKUP(A1574,[5]数据处理!$A:$C,3,0),0)</f>
        <v>0</v>
      </c>
      <c r="O1574">
        <f>IFERROR(VLOOKUP($A1574,[5]数据处理!$A:$N,14,0),0)</f>
        <v>6</v>
      </c>
      <c r="P1574">
        <f>IFERROR(VLOOKUP($A1574,[3]库存报告使用数据!$A$1:$B$65536,2,0),"")</f>
        <v>1240</v>
      </c>
      <c r="Q1574">
        <f>IFERROR(VLOOKUP($A1574,[3]库存报告使用数据!$A$1:$E$65536,5,0),"")</f>
        <v>3492</v>
      </c>
      <c r="R1574">
        <f>IFERROR(VLOOKUP($A1574,[3]库存报告使用数据!$A$1:$H$65536,8,0),"")</f>
        <v>402</v>
      </c>
      <c r="S1574">
        <f>IFERROR(VLOOKUP($A1574,[3]库存报告使用数据!$A$1:$K$65536,11,0),"")</f>
        <v>447</v>
      </c>
      <c r="T1574">
        <f>IFERROR(VLOOKUP($A1574,[3]库存报告使用数据!$A$1:$C$65536,3,0),"")</f>
        <v>4</v>
      </c>
      <c r="U1574">
        <f>IFERROR(VLOOKUP($A1574,[3]库存报告使用数据!$A$1:$F$65536,6,0),"")</f>
        <v>4</v>
      </c>
      <c r="V1574">
        <f>IFERROR(VLOOKUP($A1574,[3]库存报告使用数据!$A$1:$I$65536,9,0),"")</f>
        <v>2</v>
      </c>
      <c r="W1574">
        <f>IFERROR(VLOOKUP($A1574,[3]库存报告使用数据!$A$1:$L$65536,12,0),"")</f>
        <v>2</v>
      </c>
      <c r="X1574" s="20">
        <f t="shared" si="410"/>
        <v>0.0032258064516129</v>
      </c>
      <c r="Y1574" s="20">
        <f t="shared" si="411"/>
        <v>0.0011454753722795</v>
      </c>
      <c r="Z1574" s="20">
        <f t="shared" si="412"/>
        <v>0.00497512437810945</v>
      </c>
      <c r="AA1574" s="20">
        <f t="shared" si="413"/>
        <v>0.00447427293064877</v>
      </c>
      <c r="AB1574">
        <f>IFERROR(VLOOKUP($A1574,[3]库存报告使用数据!$A$1:$D$65536,4,0),"")</f>
        <v>0.38625</v>
      </c>
      <c r="AC1574">
        <f>IFERROR(VLOOKUP($A1574,[3]库存报告使用数据!$A$1:$G$65536,7,0),"")</f>
        <v>0.39</v>
      </c>
      <c r="AD1574">
        <f>IFERROR(VLOOKUP($A1574,[3]库存报告使用数据!$A$1:$J$65536,10,0),"")</f>
        <v>0.18</v>
      </c>
      <c r="AE1574">
        <f>IFERROR(VLOOKUP($A1574,[3]库存报告使用数据!$A$1:$M$65536,13,0),"")</f>
        <v>0.28</v>
      </c>
      <c r="AF1574" s="20" t="str">
        <f t="shared" si="414"/>
        <v>无销售广告费为0.38625</v>
      </c>
      <c r="AG1574" s="20" t="str">
        <f t="shared" si="415"/>
        <v>无销售广告费为0.39</v>
      </c>
      <c r="AH1574" s="20" t="str">
        <f t="shared" si="416"/>
        <v>无销售广告费为0.18</v>
      </c>
      <c r="AI1574" s="20" t="str">
        <f t="shared" si="417"/>
        <v>无销售广告费为0.28</v>
      </c>
      <c r="AJ1574">
        <f>IFERROR(VLOOKUP($B1574,[4]库存报告使用数据!$A$1:$B$65536,2,0),0)</f>
        <v>1</v>
      </c>
      <c r="AK1574">
        <f>IFERROR(VLOOKUP($B1574,[4]库存报告使用数据!$A$1:$C$65536,3,0),)</f>
        <v>0</v>
      </c>
      <c r="AL1574">
        <f>IFERROR(VLOOKUP($B1574,[4]库存报告使用数据!$A$1:$D$65536,4,0),)</f>
        <v>0</v>
      </c>
      <c r="AM1574">
        <f>IFERROR(VLOOKUP($B1574,[4]库存报告使用数据!$A$1:$E$65536,5,0),)</f>
        <v>0</v>
      </c>
      <c r="AN1574" s="20">
        <f t="shared" si="418"/>
        <v>0</v>
      </c>
      <c r="AO1574" s="20" t="str">
        <f t="shared" si="419"/>
        <v/>
      </c>
      <c r="AP1574" s="20" t="str">
        <f t="shared" si="420"/>
        <v/>
      </c>
      <c r="AQ1574" s="20" t="str">
        <f t="shared" si="421"/>
        <v/>
      </c>
      <c r="AR1574" s="32">
        <f t="shared" si="422"/>
        <v>0</v>
      </c>
      <c r="AS1574" s="32">
        <f t="shared" si="423"/>
        <v>0</v>
      </c>
      <c r="AT1574" s="32">
        <f t="shared" si="424"/>
        <v>6</v>
      </c>
      <c r="AU1574" s="28" t="str">
        <f t="shared" si="425"/>
        <v>库存为6</v>
      </c>
      <c r="AV1574" s="34" t="str">
        <f>IFERROR(时间!$B$4+AU1574,"上周无销量")</f>
        <v>上周无销量</v>
      </c>
    </row>
    <row r="1575" spans="1:48">
      <c r="A1575" s="18" t="s">
        <v>1620</v>
      </c>
      <c r="B1575" t="str">
        <f>VLOOKUP(A1575,'[1]sku-asin（子）'!$A:$B,2,0)</f>
        <v>B075D8QMDM</v>
      </c>
      <c r="C1575" t="str">
        <f>VLOOKUP(A1575,'[1]子sku-父sku'!$A:$B,2,0)</f>
        <v>XZ-WHMX006</v>
      </c>
      <c r="D1575" s="28">
        <f>IFERROR(VLOOKUP(A1575,[2]库存报告使用数据处理!$A:$C,3,0),0)</f>
        <v>0</v>
      </c>
      <c r="E1575" s="28">
        <f>IFERROR(VLOOKUP(A1575,[2]库存报告使用数据处理!$A:$D,4,0),0)</f>
        <v>0</v>
      </c>
      <c r="F1575" s="28">
        <f>IFERROR(VLOOKUP(A1575,[2]库存报告使用数据处理!$A:$E,5,0),0)</f>
        <v>0</v>
      </c>
      <c r="G1575" s="28">
        <f>IFERROR(VLOOKUP(A1575,[2]库存报告使用数据处理!$A:$F,6,0),0)</f>
        <v>0</v>
      </c>
      <c r="H1575" s="29">
        <f>IFERROR(VLOOKUP(A1575,[2]库存报告使用数据处理!$A:$G,7,0),0)</f>
        <v>0</v>
      </c>
      <c r="I1575">
        <f>IFERROR(VLOOKUP(A1575,[5]数据处理!$A:$B,2,0),0)</f>
        <v>5</v>
      </c>
      <c r="J1575" s="30">
        <f>IFERROR(VLOOKUP(A1575,[5]数据处理!$A:$D,4,0),0)</f>
        <v>0</v>
      </c>
      <c r="K1575" s="30">
        <f>IFERROR(VLOOKUP(A1575,[5]数据处理!$A:$E,5,0),0)</f>
        <v>0</v>
      </c>
      <c r="L1575" s="30">
        <f>IFERROR(VLOOKUP(A1575,[5]数据处理!$A:$G,7,0),0)</f>
        <v>0</v>
      </c>
      <c r="M1575">
        <f t="shared" si="409"/>
        <v>5</v>
      </c>
      <c r="N1575">
        <f>IFERROR(VLOOKUP(A1575,[5]数据处理!$A:$C,3,0),0)</f>
        <v>0</v>
      </c>
      <c r="O1575">
        <f>IFERROR(VLOOKUP($A1575,[5]数据处理!$A:$N,14,0),0)</f>
        <v>5</v>
      </c>
      <c r="P1575" t="str">
        <f>IFERROR(VLOOKUP($A1575,[3]库存报告使用数据!$A$1:$B$65536,2,0),"")</f>
        <v/>
      </c>
      <c r="Q1575" t="str">
        <f>IFERROR(VLOOKUP($A1575,[3]库存报告使用数据!$A$1:$E$65536,5,0),"")</f>
        <v/>
      </c>
      <c r="R1575" t="str">
        <f>IFERROR(VLOOKUP($A1575,[3]库存报告使用数据!$A$1:$H$65536,8,0),"")</f>
        <v/>
      </c>
      <c r="S1575" t="str">
        <f>IFERROR(VLOOKUP($A1575,[3]库存报告使用数据!$A$1:$K$65536,11,0),"")</f>
        <v/>
      </c>
      <c r="T1575" t="str">
        <f>IFERROR(VLOOKUP($A1575,[3]库存报告使用数据!$A$1:$C$65536,3,0),"")</f>
        <v/>
      </c>
      <c r="U1575" t="str">
        <f>IFERROR(VLOOKUP($A1575,[3]库存报告使用数据!$A$1:$F$65536,6,0),"")</f>
        <v/>
      </c>
      <c r="V1575" t="str">
        <f>IFERROR(VLOOKUP($A1575,[3]库存报告使用数据!$A$1:$I$65536,9,0),"")</f>
        <v/>
      </c>
      <c r="W1575" t="str">
        <f>IFERROR(VLOOKUP($A1575,[3]库存报告使用数据!$A$1:$L$65536,12,0),"")</f>
        <v/>
      </c>
      <c r="X1575" s="20" t="str">
        <f t="shared" si="410"/>
        <v/>
      </c>
      <c r="Y1575" s="20" t="str">
        <f t="shared" si="411"/>
        <v/>
      </c>
      <c r="Z1575" s="20" t="str">
        <f t="shared" si="412"/>
        <v/>
      </c>
      <c r="AA1575" s="20" t="str">
        <f t="shared" si="413"/>
        <v/>
      </c>
      <c r="AB1575" t="str">
        <f>IFERROR(VLOOKUP($A1575,[3]库存报告使用数据!$A$1:$D$65536,4,0),"")</f>
        <v/>
      </c>
      <c r="AC1575" t="str">
        <f>IFERROR(VLOOKUP($A1575,[3]库存报告使用数据!$A$1:$G$65536,7,0),"")</f>
        <v/>
      </c>
      <c r="AD1575" t="str">
        <f>IFERROR(VLOOKUP($A1575,[3]库存报告使用数据!$A$1:$J$65536,10,0),"")</f>
        <v/>
      </c>
      <c r="AE1575" t="str">
        <f>IFERROR(VLOOKUP($A1575,[3]库存报告使用数据!$A$1:$M$65536,13,0),"")</f>
        <v/>
      </c>
      <c r="AF1575" s="20" t="str">
        <f t="shared" si="414"/>
        <v/>
      </c>
      <c r="AG1575" s="20" t="str">
        <f t="shared" si="415"/>
        <v/>
      </c>
      <c r="AH1575" s="20" t="str">
        <f t="shared" si="416"/>
        <v/>
      </c>
      <c r="AI1575" s="20" t="str">
        <f t="shared" si="417"/>
        <v/>
      </c>
      <c r="AJ1575">
        <f>IFERROR(VLOOKUP($B1575,[4]库存报告使用数据!$A$1:$B$65536,2,0),0)</f>
        <v>0</v>
      </c>
      <c r="AK1575">
        <f>IFERROR(VLOOKUP($B1575,[4]库存报告使用数据!$A$1:$C$65536,3,0),)</f>
        <v>0</v>
      </c>
      <c r="AL1575">
        <f>IFERROR(VLOOKUP($B1575,[4]库存报告使用数据!$A$1:$D$65536,4,0),)</f>
        <v>0</v>
      </c>
      <c r="AM1575">
        <f>IFERROR(VLOOKUP($B1575,[4]库存报告使用数据!$A$1:$E$65536,5,0),)</f>
        <v>0</v>
      </c>
      <c r="AN1575" s="20" t="str">
        <f t="shared" si="418"/>
        <v/>
      </c>
      <c r="AO1575" s="20" t="str">
        <f t="shared" si="419"/>
        <v/>
      </c>
      <c r="AP1575" s="20" t="str">
        <f t="shared" si="420"/>
        <v/>
      </c>
      <c r="AQ1575" s="20" t="str">
        <f t="shared" si="421"/>
        <v/>
      </c>
      <c r="AR1575" s="32">
        <f t="shared" si="422"/>
        <v>0</v>
      </c>
      <c r="AS1575" s="32">
        <f t="shared" si="423"/>
        <v>0</v>
      </c>
      <c r="AT1575" s="32">
        <f t="shared" si="424"/>
        <v>5</v>
      </c>
      <c r="AU1575" s="28" t="str">
        <f t="shared" si="425"/>
        <v>库存为5</v>
      </c>
      <c r="AV1575" s="34" t="str">
        <f>IFERROR(时间!$B$4+AU1575,"上周无销量")</f>
        <v>上周无销量</v>
      </c>
    </row>
    <row r="1576" spans="1:48">
      <c r="A1576" s="18" t="s">
        <v>1621</v>
      </c>
      <c r="B1576" t="str">
        <f>VLOOKUP(A1576,'[1]sku-asin（子）'!$A:$B,2,0)</f>
        <v>B075D87GRR</v>
      </c>
      <c r="C1576" t="str">
        <f>VLOOKUP(A1576,'[1]子sku-父sku'!$A:$B,2,0)</f>
        <v>XZ-WHMX006</v>
      </c>
      <c r="D1576" s="28">
        <f>IFERROR(VLOOKUP(A1576,[2]库存报告使用数据处理!$A:$C,3,0),0)</f>
        <v>0</v>
      </c>
      <c r="E1576" s="28">
        <f>IFERROR(VLOOKUP(A1576,[2]库存报告使用数据处理!$A:$D,4,0),0)</f>
        <v>0</v>
      </c>
      <c r="F1576" s="28">
        <f>IFERROR(VLOOKUP(A1576,[2]库存报告使用数据处理!$A:$E,5,0),0)</f>
        <v>0</v>
      </c>
      <c r="G1576" s="28">
        <f>IFERROR(VLOOKUP(A1576,[2]库存报告使用数据处理!$A:$F,6,0),0)</f>
        <v>0</v>
      </c>
      <c r="H1576" s="29">
        <f>IFERROR(VLOOKUP(A1576,[2]库存报告使用数据处理!$A:$G,7,0),0)</f>
        <v>0</v>
      </c>
      <c r="I1576">
        <f>IFERROR(VLOOKUP(A1576,[5]数据处理!$A:$B,2,0),0)</f>
        <v>3</v>
      </c>
      <c r="J1576" s="30">
        <f>IFERROR(VLOOKUP(A1576,[5]数据处理!$A:$D,4,0),0)</f>
        <v>0</v>
      </c>
      <c r="K1576" s="30">
        <f>IFERROR(VLOOKUP(A1576,[5]数据处理!$A:$E,5,0),0)</f>
        <v>0</v>
      </c>
      <c r="L1576" s="30">
        <f>IFERROR(VLOOKUP(A1576,[5]数据处理!$A:$G,7,0),0)</f>
        <v>0</v>
      </c>
      <c r="M1576">
        <f t="shared" si="409"/>
        <v>3</v>
      </c>
      <c r="N1576">
        <f>IFERROR(VLOOKUP(A1576,[5]数据处理!$A:$C,3,0),0)</f>
        <v>0</v>
      </c>
      <c r="O1576">
        <f>IFERROR(VLOOKUP($A1576,[5]数据处理!$A:$N,14,0),0)</f>
        <v>3</v>
      </c>
      <c r="P1576">
        <f>IFERROR(VLOOKUP($A1576,[3]库存报告使用数据!$A$1:$B$65536,2,0),"")</f>
        <v>3360</v>
      </c>
      <c r="Q1576">
        <f>IFERROR(VLOOKUP($A1576,[3]库存报告使用数据!$A$1:$E$65536,5,0),"")</f>
        <v>3812</v>
      </c>
      <c r="R1576">
        <f>IFERROR(VLOOKUP($A1576,[3]库存报告使用数据!$A$1:$H$65536,8,0),"")</f>
        <v>1167</v>
      </c>
      <c r="S1576">
        <f>IFERROR(VLOOKUP($A1576,[3]库存报告使用数据!$A$1:$K$65536,11,0),"")</f>
        <v>1479</v>
      </c>
      <c r="T1576">
        <f>IFERROR(VLOOKUP($A1576,[3]库存报告使用数据!$A$1:$C$65536,3,0),"")</f>
        <v>2</v>
      </c>
      <c r="U1576">
        <f>IFERROR(VLOOKUP($A1576,[3]库存报告使用数据!$A$1:$F$65536,6,0),"")</f>
        <v>1</v>
      </c>
      <c r="V1576">
        <f>IFERROR(VLOOKUP($A1576,[3]库存报告使用数据!$A$1:$I$65536,9,0),"")</f>
        <v>2</v>
      </c>
      <c r="W1576">
        <f>IFERROR(VLOOKUP($A1576,[3]库存报告使用数据!$A$1:$L$65536,12,0),"")</f>
        <v>5</v>
      </c>
      <c r="X1576" s="20">
        <f t="shared" si="410"/>
        <v>0.000595238095238095</v>
      </c>
      <c r="Y1576" s="20">
        <f t="shared" si="411"/>
        <v>0.000262329485834208</v>
      </c>
      <c r="Z1576" s="20">
        <f t="shared" si="412"/>
        <v>0.00171379605826907</v>
      </c>
      <c r="AA1576" s="20">
        <f t="shared" si="413"/>
        <v>0.00338066260987153</v>
      </c>
      <c r="AB1576">
        <f>IFERROR(VLOOKUP($A1576,[3]库存报告使用数据!$A$1:$D$65536,4,0),"")</f>
        <v>0.18</v>
      </c>
      <c r="AC1576">
        <f>IFERROR(VLOOKUP($A1576,[3]库存报告使用数据!$A$1:$G$65536,7,0),"")</f>
        <v>0.05</v>
      </c>
      <c r="AD1576">
        <f>IFERROR(VLOOKUP($A1576,[3]库存报告使用数据!$A$1:$J$65536,10,0),"")</f>
        <v>0.22</v>
      </c>
      <c r="AE1576">
        <f>IFERROR(VLOOKUP($A1576,[3]库存报告使用数据!$A$1:$M$65536,13,0),"")</f>
        <v>0.41</v>
      </c>
      <c r="AF1576" s="20" t="str">
        <f t="shared" si="414"/>
        <v>无销售广告费为0.18</v>
      </c>
      <c r="AG1576" s="20" t="str">
        <f t="shared" si="415"/>
        <v>无销售广告费为0.05</v>
      </c>
      <c r="AH1576" s="20" t="str">
        <f t="shared" si="416"/>
        <v>无销售广告费为0.22</v>
      </c>
      <c r="AI1576" s="20" t="str">
        <f t="shared" si="417"/>
        <v>无销售广告费为0.41</v>
      </c>
      <c r="AJ1576">
        <f>IFERROR(VLOOKUP($B1576,[4]库存报告使用数据!$A$1:$B$65536,2,0),0)</f>
        <v>3</v>
      </c>
      <c r="AK1576">
        <f>IFERROR(VLOOKUP($B1576,[4]库存报告使用数据!$A$1:$C$65536,3,0),)</f>
        <v>1</v>
      </c>
      <c r="AL1576">
        <f>IFERROR(VLOOKUP($B1576,[4]库存报告使用数据!$A$1:$D$65536,4,0),)</f>
        <v>0</v>
      </c>
      <c r="AM1576">
        <f>IFERROR(VLOOKUP($B1576,[4]库存报告使用数据!$A$1:$E$65536,5,0),)</f>
        <v>3</v>
      </c>
      <c r="AN1576" s="20">
        <f t="shared" si="418"/>
        <v>0</v>
      </c>
      <c r="AO1576" s="20">
        <f t="shared" si="419"/>
        <v>0</v>
      </c>
      <c r="AP1576" s="20" t="str">
        <f t="shared" si="420"/>
        <v/>
      </c>
      <c r="AQ1576" s="20">
        <f t="shared" si="421"/>
        <v>0</v>
      </c>
      <c r="AR1576" s="32">
        <f t="shared" si="422"/>
        <v>0</v>
      </c>
      <c r="AS1576" s="32">
        <f t="shared" si="423"/>
        <v>0</v>
      </c>
      <c r="AT1576" s="32">
        <f t="shared" si="424"/>
        <v>3</v>
      </c>
      <c r="AU1576" s="28" t="str">
        <f t="shared" si="425"/>
        <v>库存为3</v>
      </c>
      <c r="AV1576" s="34" t="str">
        <f>IFERROR(时间!$B$4+AU1576,"上周无销量")</f>
        <v>上周无销量</v>
      </c>
    </row>
    <row r="1577" spans="1:48">
      <c r="A1577" s="18" t="s">
        <v>1622</v>
      </c>
      <c r="B1577" t="str">
        <f>VLOOKUP(A1577,'[1]sku-asin（子）'!$A:$B,2,0)</f>
        <v>B075DD8M7Z</v>
      </c>
      <c r="C1577" t="str">
        <f>VLOOKUP(A1577,'[1]子sku-父sku'!$A:$B,2,0)</f>
        <v>XZ-WHMX006</v>
      </c>
      <c r="D1577" s="28">
        <f>IFERROR(VLOOKUP(A1577,[2]库存报告使用数据处理!$A:$C,3,0),0)</f>
        <v>0</v>
      </c>
      <c r="E1577" s="28">
        <f>IFERROR(VLOOKUP(A1577,[2]库存报告使用数据处理!$A:$D,4,0),0)</f>
        <v>0</v>
      </c>
      <c r="F1577" s="28">
        <f>IFERROR(VLOOKUP(A1577,[2]库存报告使用数据处理!$A:$E,5,0),0)</f>
        <v>0</v>
      </c>
      <c r="G1577" s="28">
        <f>IFERROR(VLOOKUP(A1577,[2]库存报告使用数据处理!$A:$F,6,0),0)</f>
        <v>0</v>
      </c>
      <c r="H1577" s="29">
        <f>IFERROR(VLOOKUP(A1577,[2]库存报告使用数据处理!$A:$G,7,0),0)</f>
        <v>0</v>
      </c>
      <c r="I1577">
        <f>IFERROR(VLOOKUP(A1577,[5]数据处理!$A:$B,2,0),0)</f>
        <v>6</v>
      </c>
      <c r="J1577" s="30">
        <f>IFERROR(VLOOKUP(A1577,[5]数据处理!$A:$D,4,0),0)</f>
        <v>0</v>
      </c>
      <c r="K1577" s="30">
        <f>IFERROR(VLOOKUP(A1577,[5]数据处理!$A:$E,5,0),0)</f>
        <v>0</v>
      </c>
      <c r="L1577" s="30">
        <f>IFERROR(VLOOKUP(A1577,[5]数据处理!$A:$G,7,0),0)</f>
        <v>0</v>
      </c>
      <c r="M1577">
        <f t="shared" si="409"/>
        <v>6</v>
      </c>
      <c r="N1577">
        <f>IFERROR(VLOOKUP(A1577,[5]数据处理!$A:$C,3,0),0)</f>
        <v>0</v>
      </c>
      <c r="O1577">
        <f>IFERROR(VLOOKUP($A1577,[5]数据处理!$A:$N,14,0),0)</f>
        <v>6</v>
      </c>
      <c r="P1577">
        <f>IFERROR(VLOOKUP($A1577,[3]库存报告使用数据!$A$1:$B$65536,2,0),"")</f>
        <v>0</v>
      </c>
      <c r="Q1577">
        <f>IFERROR(VLOOKUP($A1577,[3]库存报告使用数据!$A$1:$E$65536,5,0),"")</f>
        <v>46</v>
      </c>
      <c r="R1577">
        <f>IFERROR(VLOOKUP($A1577,[3]库存报告使用数据!$A$1:$H$65536,8,0),"")</f>
        <v>63</v>
      </c>
      <c r="S1577">
        <f>IFERROR(VLOOKUP($A1577,[3]库存报告使用数据!$A$1:$K$65536,11,0),"")</f>
        <v>41</v>
      </c>
      <c r="T1577">
        <f>IFERROR(VLOOKUP($A1577,[3]库存报告使用数据!$A$1:$C$65536,3,0),"")</f>
        <v>0</v>
      </c>
      <c r="U1577">
        <f>IFERROR(VLOOKUP($A1577,[3]库存报告使用数据!$A$1:$F$65536,6,0),"")</f>
        <v>1</v>
      </c>
      <c r="V1577">
        <f>IFERROR(VLOOKUP($A1577,[3]库存报告使用数据!$A$1:$I$65536,9,0),"")</f>
        <v>0</v>
      </c>
      <c r="W1577">
        <f>IFERROR(VLOOKUP($A1577,[3]库存报告使用数据!$A$1:$L$65536,12,0),"")</f>
        <v>0</v>
      </c>
      <c r="X1577" s="20" t="str">
        <f t="shared" si="410"/>
        <v/>
      </c>
      <c r="Y1577" s="20">
        <f t="shared" si="411"/>
        <v>0.0217391304347826</v>
      </c>
      <c r="Z1577" s="20">
        <f t="shared" si="412"/>
        <v>0</v>
      </c>
      <c r="AA1577" s="20">
        <f t="shared" si="413"/>
        <v>0</v>
      </c>
      <c r="AB1577">
        <f>IFERROR(VLOOKUP($A1577,[3]库存报告使用数据!$A$1:$D$65536,4,0),"")</f>
        <v>0</v>
      </c>
      <c r="AC1577">
        <f>IFERROR(VLOOKUP($A1577,[3]库存报告使用数据!$A$1:$G$65536,7,0),"")</f>
        <v>0</v>
      </c>
      <c r="AD1577">
        <f>IFERROR(VLOOKUP($A1577,[3]库存报告使用数据!$A$1:$J$65536,10,0),"")</f>
        <v>0</v>
      </c>
      <c r="AE1577">
        <f>IFERROR(VLOOKUP($A1577,[3]库存报告使用数据!$A$1:$M$65536,13,0),"")</f>
        <v>0</v>
      </c>
      <c r="AF1577" s="20" t="str">
        <f t="shared" si="414"/>
        <v/>
      </c>
      <c r="AG1577" s="20" t="str">
        <f t="shared" si="415"/>
        <v/>
      </c>
      <c r="AH1577" s="20" t="str">
        <f t="shared" si="416"/>
        <v/>
      </c>
      <c r="AI1577" s="20" t="str">
        <f t="shared" si="417"/>
        <v/>
      </c>
      <c r="AJ1577">
        <f>IFERROR(VLOOKUP($B1577,[4]库存报告使用数据!$A$1:$B$65536,2,0),0)</f>
        <v>1</v>
      </c>
      <c r="AK1577">
        <f>IFERROR(VLOOKUP($B1577,[4]库存报告使用数据!$A$1:$C$65536,3,0),)</f>
        <v>0</v>
      </c>
      <c r="AL1577">
        <f>IFERROR(VLOOKUP($B1577,[4]库存报告使用数据!$A$1:$D$65536,4,0),)</f>
        <v>0</v>
      </c>
      <c r="AM1577">
        <f>IFERROR(VLOOKUP($B1577,[4]库存报告使用数据!$A$1:$E$65536,5,0),)</f>
        <v>0</v>
      </c>
      <c r="AN1577" s="20">
        <f t="shared" si="418"/>
        <v>0</v>
      </c>
      <c r="AO1577" s="20" t="str">
        <f t="shared" si="419"/>
        <v/>
      </c>
      <c r="AP1577" s="20" t="str">
        <f t="shared" si="420"/>
        <v/>
      </c>
      <c r="AQ1577" s="20" t="str">
        <f t="shared" si="421"/>
        <v/>
      </c>
      <c r="AR1577" s="32">
        <f t="shared" si="422"/>
        <v>0</v>
      </c>
      <c r="AS1577" s="32">
        <f t="shared" si="423"/>
        <v>0</v>
      </c>
      <c r="AT1577" s="32">
        <f t="shared" si="424"/>
        <v>6</v>
      </c>
      <c r="AU1577" s="28" t="str">
        <f t="shared" si="425"/>
        <v>库存为6</v>
      </c>
      <c r="AV1577" s="34" t="str">
        <f>IFERROR(时间!$B$4+AU1577,"上周无销量")</f>
        <v>上周无销量</v>
      </c>
    </row>
    <row r="1578" spans="1:48">
      <c r="A1578" s="18" t="s">
        <v>1623</v>
      </c>
      <c r="B1578" t="str">
        <f>VLOOKUP(A1578,'[1]sku-asin（子）'!$A:$B,2,0)</f>
        <v>B07CJK1Y39</v>
      </c>
      <c r="C1578" t="str">
        <f>VLOOKUP(A1578,'[1]子sku-父sku'!$A:$B,2,0)</f>
        <v>YZ-BE181</v>
      </c>
      <c r="D1578" s="28">
        <f>IFERROR(VLOOKUP(A1578,[2]库存报告使用数据处理!$A:$C,3,0),0)</f>
        <v>0</v>
      </c>
      <c r="E1578" s="28">
        <f>IFERROR(VLOOKUP(A1578,[2]库存报告使用数据处理!$A:$D,4,0),0)</f>
        <v>0</v>
      </c>
      <c r="F1578" s="28">
        <f>IFERROR(VLOOKUP(A1578,[2]库存报告使用数据处理!$A:$E,5,0),0)</f>
        <v>0</v>
      </c>
      <c r="G1578" s="28">
        <f>IFERROR(VLOOKUP(A1578,[2]库存报告使用数据处理!$A:$F,6,0),0)</f>
        <v>0</v>
      </c>
      <c r="H1578" s="29">
        <f>IFERROR(VLOOKUP(A1578,[2]库存报告使用数据处理!$A:$G,7,0),0)</f>
        <v>0</v>
      </c>
      <c r="I1578">
        <f>IFERROR(VLOOKUP(A1578,[5]数据处理!$A:$B,2,0),0)</f>
        <v>0</v>
      </c>
      <c r="J1578" s="30">
        <f>IFERROR(VLOOKUP(A1578,[5]数据处理!$A:$D,4,0),0)</f>
        <v>0</v>
      </c>
      <c r="K1578" s="30">
        <f>IFERROR(VLOOKUP(A1578,[5]数据处理!$A:$E,5,0),0)</f>
        <v>0</v>
      </c>
      <c r="L1578" s="30">
        <f>IFERROR(VLOOKUP(A1578,[5]数据处理!$A:$G,7,0),0)</f>
        <v>0</v>
      </c>
      <c r="M1578">
        <f t="shared" si="409"/>
        <v>0</v>
      </c>
      <c r="N1578">
        <f>IFERROR(VLOOKUP(A1578,[5]数据处理!$A:$C,3,0),0)</f>
        <v>0</v>
      </c>
      <c r="O1578">
        <f>IFERROR(VLOOKUP($A1578,[5]数据处理!$A:$N,14,0),0)</f>
        <v>0</v>
      </c>
      <c r="P1578" t="str">
        <f>IFERROR(VLOOKUP($A1578,[3]库存报告使用数据!$A$1:$B$65536,2,0),"")</f>
        <v/>
      </c>
      <c r="Q1578" t="str">
        <f>IFERROR(VLOOKUP($A1578,[3]库存报告使用数据!$A$1:$E$65536,5,0),"")</f>
        <v/>
      </c>
      <c r="R1578" t="str">
        <f>IFERROR(VLOOKUP($A1578,[3]库存报告使用数据!$A$1:$H$65536,8,0),"")</f>
        <v/>
      </c>
      <c r="S1578" t="str">
        <f>IFERROR(VLOOKUP($A1578,[3]库存报告使用数据!$A$1:$K$65536,11,0),"")</f>
        <v/>
      </c>
      <c r="T1578" t="str">
        <f>IFERROR(VLOOKUP($A1578,[3]库存报告使用数据!$A$1:$C$65536,3,0),"")</f>
        <v/>
      </c>
      <c r="U1578" t="str">
        <f>IFERROR(VLOOKUP($A1578,[3]库存报告使用数据!$A$1:$F$65536,6,0),"")</f>
        <v/>
      </c>
      <c r="V1578" t="str">
        <f>IFERROR(VLOOKUP($A1578,[3]库存报告使用数据!$A$1:$I$65536,9,0),"")</f>
        <v/>
      </c>
      <c r="W1578" t="str">
        <f>IFERROR(VLOOKUP($A1578,[3]库存报告使用数据!$A$1:$L$65536,12,0),"")</f>
        <v/>
      </c>
      <c r="X1578" s="20" t="str">
        <f t="shared" si="410"/>
        <v/>
      </c>
      <c r="Y1578" s="20" t="str">
        <f t="shared" si="411"/>
        <v/>
      </c>
      <c r="Z1578" s="20" t="str">
        <f t="shared" si="412"/>
        <v/>
      </c>
      <c r="AA1578" s="20" t="str">
        <f t="shared" si="413"/>
        <v/>
      </c>
      <c r="AB1578" t="str">
        <f>IFERROR(VLOOKUP($A1578,[3]库存报告使用数据!$A$1:$D$65536,4,0),"")</f>
        <v/>
      </c>
      <c r="AC1578" t="str">
        <f>IFERROR(VLOOKUP($A1578,[3]库存报告使用数据!$A$1:$G$65536,7,0),"")</f>
        <v/>
      </c>
      <c r="AD1578" t="str">
        <f>IFERROR(VLOOKUP($A1578,[3]库存报告使用数据!$A$1:$J$65536,10,0),"")</f>
        <v/>
      </c>
      <c r="AE1578" t="str">
        <f>IFERROR(VLOOKUP($A1578,[3]库存报告使用数据!$A$1:$M$65536,13,0),"")</f>
        <v/>
      </c>
      <c r="AF1578" s="20" t="str">
        <f t="shared" si="414"/>
        <v/>
      </c>
      <c r="AG1578" s="20" t="str">
        <f t="shared" si="415"/>
        <v/>
      </c>
      <c r="AH1578" s="20" t="str">
        <f t="shared" si="416"/>
        <v/>
      </c>
      <c r="AI1578" s="20" t="str">
        <f t="shared" si="417"/>
        <v/>
      </c>
      <c r="AJ1578">
        <f>IFERROR(VLOOKUP($B1578,[4]库存报告使用数据!$A$1:$B$65536,2,0),0)</f>
        <v>0</v>
      </c>
      <c r="AK1578">
        <f>IFERROR(VLOOKUP($B1578,[4]库存报告使用数据!$A$1:$C$65536,3,0),)</f>
        <v>0</v>
      </c>
      <c r="AL1578">
        <f>IFERROR(VLOOKUP($B1578,[4]库存报告使用数据!$A$1:$D$65536,4,0),)</f>
        <v>0</v>
      </c>
      <c r="AM1578">
        <f>IFERROR(VLOOKUP($B1578,[4]库存报告使用数据!$A$1:$E$65536,5,0),)</f>
        <v>0</v>
      </c>
      <c r="AN1578" s="20" t="str">
        <f t="shared" si="418"/>
        <v/>
      </c>
      <c r="AO1578" s="20" t="str">
        <f t="shared" si="419"/>
        <v/>
      </c>
      <c r="AP1578" s="20" t="str">
        <f t="shared" si="420"/>
        <v/>
      </c>
      <c r="AQ1578" s="20" t="str">
        <f t="shared" si="421"/>
        <v/>
      </c>
      <c r="AR1578" s="32">
        <f t="shared" si="422"/>
        <v>0</v>
      </c>
      <c r="AS1578" s="32">
        <f t="shared" si="423"/>
        <v>0</v>
      </c>
      <c r="AT1578" s="32">
        <f t="shared" si="424"/>
        <v>0</v>
      </c>
      <c r="AU1578" s="28" t="str">
        <f t="shared" si="425"/>
        <v>库存为0</v>
      </c>
      <c r="AV1578" s="34" t="str">
        <f>IFERROR(时间!$B$4+AU1578,"上周无销量")</f>
        <v>上周无销量</v>
      </c>
    </row>
    <row r="1579" spans="1:48">
      <c r="A1579" s="18" t="s">
        <v>1624</v>
      </c>
      <c r="B1579" t="str">
        <f>VLOOKUP(A1579,'[1]sku-asin（子）'!$A:$B,2,0)</f>
        <v>B07CK1X5X8</v>
      </c>
      <c r="C1579" t="str">
        <f>VLOOKUP(A1579,'[1]子sku-父sku'!$A:$B,2,0)</f>
        <v>YZ-BE181</v>
      </c>
      <c r="D1579" s="28">
        <f>IFERROR(VLOOKUP(A1579,[2]库存报告使用数据处理!$A:$C,3,0),0)</f>
        <v>0</v>
      </c>
      <c r="E1579" s="28">
        <f>IFERROR(VLOOKUP(A1579,[2]库存报告使用数据处理!$A:$D,4,0),0)</f>
        <v>0</v>
      </c>
      <c r="F1579" s="28">
        <f>IFERROR(VLOOKUP(A1579,[2]库存报告使用数据处理!$A:$E,5,0),0)</f>
        <v>0</v>
      </c>
      <c r="G1579" s="28">
        <f>IFERROR(VLOOKUP(A1579,[2]库存报告使用数据处理!$A:$F,6,0),0)</f>
        <v>0</v>
      </c>
      <c r="H1579" s="29">
        <f>IFERROR(VLOOKUP(A1579,[2]库存报告使用数据处理!$A:$G,7,0),0)</f>
        <v>0</v>
      </c>
      <c r="I1579">
        <f>IFERROR(VLOOKUP(A1579,[5]数据处理!$A:$B,2,0),0)</f>
        <v>0</v>
      </c>
      <c r="J1579" s="30">
        <f>IFERROR(VLOOKUP(A1579,[5]数据处理!$A:$D,4,0),0)</f>
        <v>0</v>
      </c>
      <c r="K1579" s="30">
        <f>IFERROR(VLOOKUP(A1579,[5]数据处理!$A:$E,5,0),0)</f>
        <v>0</v>
      </c>
      <c r="L1579" s="30">
        <f>IFERROR(VLOOKUP(A1579,[5]数据处理!$A:$G,7,0),0)</f>
        <v>0</v>
      </c>
      <c r="M1579">
        <f t="shared" si="409"/>
        <v>0</v>
      </c>
      <c r="N1579">
        <f>IFERROR(VLOOKUP(A1579,[5]数据处理!$A:$C,3,0),0)</f>
        <v>0</v>
      </c>
      <c r="O1579">
        <f>IFERROR(VLOOKUP($A1579,[5]数据处理!$A:$N,14,0),0)</f>
        <v>0</v>
      </c>
      <c r="P1579" t="str">
        <f>IFERROR(VLOOKUP($A1579,[3]库存报告使用数据!$A$1:$B$65536,2,0),"")</f>
        <v/>
      </c>
      <c r="Q1579" t="str">
        <f>IFERROR(VLOOKUP($A1579,[3]库存报告使用数据!$A$1:$E$65536,5,0),"")</f>
        <v/>
      </c>
      <c r="R1579" t="str">
        <f>IFERROR(VLOOKUP($A1579,[3]库存报告使用数据!$A$1:$H$65536,8,0),"")</f>
        <v/>
      </c>
      <c r="S1579" t="str">
        <f>IFERROR(VLOOKUP($A1579,[3]库存报告使用数据!$A$1:$K$65536,11,0),"")</f>
        <v/>
      </c>
      <c r="T1579" t="str">
        <f>IFERROR(VLOOKUP($A1579,[3]库存报告使用数据!$A$1:$C$65536,3,0),"")</f>
        <v/>
      </c>
      <c r="U1579" t="str">
        <f>IFERROR(VLOOKUP($A1579,[3]库存报告使用数据!$A$1:$F$65536,6,0),"")</f>
        <v/>
      </c>
      <c r="V1579" t="str">
        <f>IFERROR(VLOOKUP($A1579,[3]库存报告使用数据!$A$1:$I$65536,9,0),"")</f>
        <v/>
      </c>
      <c r="W1579" t="str">
        <f>IFERROR(VLOOKUP($A1579,[3]库存报告使用数据!$A$1:$L$65536,12,0),"")</f>
        <v/>
      </c>
      <c r="X1579" s="20" t="str">
        <f t="shared" si="410"/>
        <v/>
      </c>
      <c r="Y1579" s="20" t="str">
        <f t="shared" si="411"/>
        <v/>
      </c>
      <c r="Z1579" s="20" t="str">
        <f t="shared" si="412"/>
        <v/>
      </c>
      <c r="AA1579" s="20" t="str">
        <f t="shared" si="413"/>
        <v/>
      </c>
      <c r="AB1579" t="str">
        <f>IFERROR(VLOOKUP($A1579,[3]库存报告使用数据!$A$1:$D$65536,4,0),"")</f>
        <v/>
      </c>
      <c r="AC1579" t="str">
        <f>IFERROR(VLOOKUP($A1579,[3]库存报告使用数据!$A$1:$G$65536,7,0),"")</f>
        <v/>
      </c>
      <c r="AD1579" t="str">
        <f>IFERROR(VLOOKUP($A1579,[3]库存报告使用数据!$A$1:$J$65536,10,0),"")</f>
        <v/>
      </c>
      <c r="AE1579" t="str">
        <f>IFERROR(VLOOKUP($A1579,[3]库存报告使用数据!$A$1:$M$65536,13,0),"")</f>
        <v/>
      </c>
      <c r="AF1579" s="20" t="str">
        <f t="shared" si="414"/>
        <v/>
      </c>
      <c r="AG1579" s="20" t="str">
        <f t="shared" si="415"/>
        <v/>
      </c>
      <c r="AH1579" s="20" t="str">
        <f t="shared" si="416"/>
        <v/>
      </c>
      <c r="AI1579" s="20" t="str">
        <f t="shared" si="417"/>
        <v/>
      </c>
      <c r="AJ1579">
        <f>IFERROR(VLOOKUP($B1579,[4]库存报告使用数据!$A$1:$B$65536,2,0),0)</f>
        <v>0</v>
      </c>
      <c r="AK1579">
        <f>IFERROR(VLOOKUP($B1579,[4]库存报告使用数据!$A$1:$C$65536,3,0),)</f>
        <v>0</v>
      </c>
      <c r="AL1579">
        <f>IFERROR(VLOOKUP($B1579,[4]库存报告使用数据!$A$1:$D$65536,4,0),)</f>
        <v>0</v>
      </c>
      <c r="AM1579">
        <f>IFERROR(VLOOKUP($B1579,[4]库存报告使用数据!$A$1:$E$65536,5,0),)</f>
        <v>0</v>
      </c>
      <c r="AN1579" s="20" t="str">
        <f t="shared" si="418"/>
        <v/>
      </c>
      <c r="AO1579" s="20" t="str">
        <f t="shared" si="419"/>
        <v/>
      </c>
      <c r="AP1579" s="20" t="str">
        <f t="shared" si="420"/>
        <v/>
      </c>
      <c r="AQ1579" s="20" t="str">
        <f t="shared" si="421"/>
        <v/>
      </c>
      <c r="AR1579" s="32">
        <f t="shared" si="422"/>
        <v>0</v>
      </c>
      <c r="AS1579" s="32">
        <f t="shared" si="423"/>
        <v>0</v>
      </c>
      <c r="AT1579" s="32">
        <f t="shared" si="424"/>
        <v>0</v>
      </c>
      <c r="AU1579" s="28" t="str">
        <f t="shared" si="425"/>
        <v>库存为0</v>
      </c>
      <c r="AV1579" s="34" t="str">
        <f>IFERROR(时间!$B$4+AU1579,"上周无销量")</f>
        <v>上周无销量</v>
      </c>
    </row>
    <row r="1580" spans="1:48">
      <c r="A1580" s="18" t="s">
        <v>1625</v>
      </c>
      <c r="B1580" t="str">
        <f>VLOOKUP(A1580,'[1]sku-asin（子）'!$A:$B,2,0)</f>
        <v>B07CK41HKC</v>
      </c>
      <c r="C1580" t="str">
        <f>VLOOKUP(A1580,'[1]子sku-父sku'!$A:$B,2,0)</f>
        <v>YZ-BE181</v>
      </c>
      <c r="D1580" s="28">
        <f>IFERROR(VLOOKUP(A1580,[2]库存报告使用数据处理!$A:$C,3,0),0)</f>
        <v>0</v>
      </c>
      <c r="E1580" s="28">
        <f>IFERROR(VLOOKUP(A1580,[2]库存报告使用数据处理!$A:$D,4,0),0)</f>
        <v>0</v>
      </c>
      <c r="F1580" s="28">
        <f>IFERROR(VLOOKUP(A1580,[2]库存报告使用数据处理!$A:$E,5,0),0)</f>
        <v>0</v>
      </c>
      <c r="G1580" s="28">
        <f>IFERROR(VLOOKUP(A1580,[2]库存报告使用数据处理!$A:$F,6,0),0)</f>
        <v>0</v>
      </c>
      <c r="H1580" s="29">
        <f>IFERROR(VLOOKUP(A1580,[2]库存报告使用数据处理!$A:$G,7,0),0)</f>
        <v>0</v>
      </c>
      <c r="I1580">
        <f>IFERROR(VLOOKUP(A1580,[5]数据处理!$A:$B,2,0),0)</f>
        <v>0</v>
      </c>
      <c r="J1580" s="30">
        <f>IFERROR(VLOOKUP(A1580,[5]数据处理!$A:$D,4,0),0)</f>
        <v>0</v>
      </c>
      <c r="K1580" s="30">
        <f>IFERROR(VLOOKUP(A1580,[5]数据处理!$A:$E,5,0),0)</f>
        <v>0</v>
      </c>
      <c r="L1580" s="30">
        <f>IFERROR(VLOOKUP(A1580,[5]数据处理!$A:$G,7,0),0)</f>
        <v>0</v>
      </c>
      <c r="M1580">
        <f t="shared" si="409"/>
        <v>0</v>
      </c>
      <c r="N1580">
        <f>IFERROR(VLOOKUP(A1580,[5]数据处理!$A:$C,3,0),0)</f>
        <v>0</v>
      </c>
      <c r="O1580">
        <f>IFERROR(VLOOKUP($A1580,[5]数据处理!$A:$N,14,0),0)</f>
        <v>0</v>
      </c>
      <c r="P1580" t="str">
        <f>IFERROR(VLOOKUP($A1580,[3]库存报告使用数据!$A$1:$B$65536,2,0),"")</f>
        <v/>
      </c>
      <c r="Q1580" t="str">
        <f>IFERROR(VLOOKUP($A1580,[3]库存报告使用数据!$A$1:$E$65536,5,0),"")</f>
        <v/>
      </c>
      <c r="R1580" t="str">
        <f>IFERROR(VLOOKUP($A1580,[3]库存报告使用数据!$A$1:$H$65536,8,0),"")</f>
        <v/>
      </c>
      <c r="S1580" t="str">
        <f>IFERROR(VLOOKUP($A1580,[3]库存报告使用数据!$A$1:$K$65536,11,0),"")</f>
        <v/>
      </c>
      <c r="T1580" t="str">
        <f>IFERROR(VLOOKUP($A1580,[3]库存报告使用数据!$A$1:$C$65536,3,0),"")</f>
        <v/>
      </c>
      <c r="U1580" t="str">
        <f>IFERROR(VLOOKUP($A1580,[3]库存报告使用数据!$A$1:$F$65536,6,0),"")</f>
        <v/>
      </c>
      <c r="V1580" t="str">
        <f>IFERROR(VLOOKUP($A1580,[3]库存报告使用数据!$A$1:$I$65536,9,0),"")</f>
        <v/>
      </c>
      <c r="W1580" t="str">
        <f>IFERROR(VLOOKUP($A1580,[3]库存报告使用数据!$A$1:$L$65536,12,0),"")</f>
        <v/>
      </c>
      <c r="X1580" s="20" t="str">
        <f t="shared" si="410"/>
        <v/>
      </c>
      <c r="Y1580" s="20" t="str">
        <f t="shared" si="411"/>
        <v/>
      </c>
      <c r="Z1580" s="20" t="str">
        <f t="shared" si="412"/>
        <v/>
      </c>
      <c r="AA1580" s="20" t="str">
        <f t="shared" si="413"/>
        <v/>
      </c>
      <c r="AB1580" t="str">
        <f>IFERROR(VLOOKUP($A1580,[3]库存报告使用数据!$A$1:$D$65536,4,0),"")</f>
        <v/>
      </c>
      <c r="AC1580" t="str">
        <f>IFERROR(VLOOKUP($A1580,[3]库存报告使用数据!$A$1:$G$65536,7,0),"")</f>
        <v/>
      </c>
      <c r="AD1580" t="str">
        <f>IFERROR(VLOOKUP($A1580,[3]库存报告使用数据!$A$1:$J$65536,10,0),"")</f>
        <v/>
      </c>
      <c r="AE1580" t="str">
        <f>IFERROR(VLOOKUP($A1580,[3]库存报告使用数据!$A$1:$M$65536,13,0),"")</f>
        <v/>
      </c>
      <c r="AF1580" s="20" t="str">
        <f t="shared" si="414"/>
        <v/>
      </c>
      <c r="AG1580" s="20" t="str">
        <f t="shared" si="415"/>
        <v/>
      </c>
      <c r="AH1580" s="20" t="str">
        <f t="shared" si="416"/>
        <v/>
      </c>
      <c r="AI1580" s="20" t="str">
        <f t="shared" si="417"/>
        <v/>
      </c>
      <c r="AJ1580">
        <f>IFERROR(VLOOKUP($B1580,[4]库存报告使用数据!$A$1:$B$65536,2,0),0)</f>
        <v>0</v>
      </c>
      <c r="AK1580">
        <f>IFERROR(VLOOKUP($B1580,[4]库存报告使用数据!$A$1:$C$65536,3,0),)</f>
        <v>0</v>
      </c>
      <c r="AL1580">
        <f>IFERROR(VLOOKUP($B1580,[4]库存报告使用数据!$A$1:$D$65536,4,0),)</f>
        <v>0</v>
      </c>
      <c r="AM1580">
        <f>IFERROR(VLOOKUP($B1580,[4]库存报告使用数据!$A$1:$E$65536,5,0),)</f>
        <v>0</v>
      </c>
      <c r="AN1580" s="20" t="str">
        <f t="shared" si="418"/>
        <v/>
      </c>
      <c r="AO1580" s="20" t="str">
        <f t="shared" si="419"/>
        <v/>
      </c>
      <c r="AP1580" s="20" t="str">
        <f t="shared" si="420"/>
        <v/>
      </c>
      <c r="AQ1580" s="20" t="str">
        <f t="shared" si="421"/>
        <v/>
      </c>
      <c r="AR1580" s="32">
        <f t="shared" si="422"/>
        <v>0</v>
      </c>
      <c r="AS1580" s="32">
        <f t="shared" si="423"/>
        <v>0</v>
      </c>
      <c r="AT1580" s="32">
        <f t="shared" si="424"/>
        <v>0</v>
      </c>
      <c r="AU1580" s="28" t="str">
        <f t="shared" si="425"/>
        <v>库存为0</v>
      </c>
      <c r="AV1580" s="34" t="str">
        <f>IFERROR(时间!$B$4+AU1580,"上周无销量")</f>
        <v>上周无销量</v>
      </c>
    </row>
    <row r="1581" spans="1:48">
      <c r="A1581" s="18" t="s">
        <v>1626</v>
      </c>
      <c r="B1581" t="str">
        <f>VLOOKUP(A1581,'[1]sku-asin（子）'!$A:$B,2,0)</f>
        <v>B07CK6KD5N</v>
      </c>
      <c r="C1581" t="str">
        <f>VLOOKUP(A1581,'[1]子sku-父sku'!$A:$B,2,0)</f>
        <v>YZ-BE181</v>
      </c>
      <c r="D1581" s="28">
        <f>IFERROR(VLOOKUP(A1581,[2]库存报告使用数据处理!$A:$C,3,0),0)</f>
        <v>0</v>
      </c>
      <c r="E1581" s="28">
        <f>IFERROR(VLOOKUP(A1581,[2]库存报告使用数据处理!$A:$D,4,0),0)</f>
        <v>0</v>
      </c>
      <c r="F1581" s="28">
        <f>IFERROR(VLOOKUP(A1581,[2]库存报告使用数据处理!$A:$E,5,0),0)</f>
        <v>0</v>
      </c>
      <c r="G1581" s="28">
        <f>IFERROR(VLOOKUP(A1581,[2]库存报告使用数据处理!$A:$F,6,0),0)</f>
        <v>0</v>
      </c>
      <c r="H1581" s="29">
        <f>IFERROR(VLOOKUP(A1581,[2]库存报告使用数据处理!$A:$G,7,0),0)</f>
        <v>0</v>
      </c>
      <c r="I1581">
        <f>IFERROR(VLOOKUP(A1581,[5]数据处理!$A:$B,2,0),0)</f>
        <v>0</v>
      </c>
      <c r="J1581" s="30">
        <f>IFERROR(VLOOKUP(A1581,[5]数据处理!$A:$D,4,0),0)</f>
        <v>0</v>
      </c>
      <c r="K1581" s="30">
        <f>IFERROR(VLOOKUP(A1581,[5]数据处理!$A:$E,5,0),0)</f>
        <v>0</v>
      </c>
      <c r="L1581" s="30">
        <f>IFERROR(VLOOKUP(A1581,[5]数据处理!$A:$G,7,0),0)</f>
        <v>0</v>
      </c>
      <c r="M1581">
        <f t="shared" si="409"/>
        <v>0</v>
      </c>
      <c r="N1581">
        <f>IFERROR(VLOOKUP(A1581,[5]数据处理!$A:$C,3,0),0)</f>
        <v>0</v>
      </c>
      <c r="O1581">
        <f>IFERROR(VLOOKUP($A1581,[5]数据处理!$A:$N,14,0),0)</f>
        <v>0</v>
      </c>
      <c r="P1581" t="str">
        <f>IFERROR(VLOOKUP($A1581,[3]库存报告使用数据!$A$1:$B$65536,2,0),"")</f>
        <v/>
      </c>
      <c r="Q1581" t="str">
        <f>IFERROR(VLOOKUP($A1581,[3]库存报告使用数据!$A$1:$E$65536,5,0),"")</f>
        <v/>
      </c>
      <c r="R1581" t="str">
        <f>IFERROR(VLOOKUP($A1581,[3]库存报告使用数据!$A$1:$H$65536,8,0),"")</f>
        <v/>
      </c>
      <c r="S1581" t="str">
        <f>IFERROR(VLOOKUP($A1581,[3]库存报告使用数据!$A$1:$K$65536,11,0),"")</f>
        <v/>
      </c>
      <c r="T1581" t="str">
        <f>IFERROR(VLOOKUP($A1581,[3]库存报告使用数据!$A$1:$C$65536,3,0),"")</f>
        <v/>
      </c>
      <c r="U1581" t="str">
        <f>IFERROR(VLOOKUP($A1581,[3]库存报告使用数据!$A$1:$F$65536,6,0),"")</f>
        <v/>
      </c>
      <c r="V1581" t="str">
        <f>IFERROR(VLOOKUP($A1581,[3]库存报告使用数据!$A$1:$I$65536,9,0),"")</f>
        <v/>
      </c>
      <c r="W1581" t="str">
        <f>IFERROR(VLOOKUP($A1581,[3]库存报告使用数据!$A$1:$L$65536,12,0),"")</f>
        <v/>
      </c>
      <c r="X1581" s="20" t="str">
        <f t="shared" si="410"/>
        <v/>
      </c>
      <c r="Y1581" s="20" t="str">
        <f t="shared" si="411"/>
        <v/>
      </c>
      <c r="Z1581" s="20" t="str">
        <f t="shared" si="412"/>
        <v/>
      </c>
      <c r="AA1581" s="20" t="str">
        <f t="shared" si="413"/>
        <v/>
      </c>
      <c r="AB1581" t="str">
        <f>IFERROR(VLOOKUP($A1581,[3]库存报告使用数据!$A$1:$D$65536,4,0),"")</f>
        <v/>
      </c>
      <c r="AC1581" t="str">
        <f>IFERROR(VLOOKUP($A1581,[3]库存报告使用数据!$A$1:$G$65536,7,0),"")</f>
        <v/>
      </c>
      <c r="AD1581" t="str">
        <f>IFERROR(VLOOKUP($A1581,[3]库存报告使用数据!$A$1:$J$65536,10,0),"")</f>
        <v/>
      </c>
      <c r="AE1581" t="str">
        <f>IFERROR(VLOOKUP($A1581,[3]库存报告使用数据!$A$1:$M$65536,13,0),"")</f>
        <v/>
      </c>
      <c r="AF1581" s="20" t="str">
        <f t="shared" si="414"/>
        <v/>
      </c>
      <c r="AG1581" s="20" t="str">
        <f t="shared" si="415"/>
        <v/>
      </c>
      <c r="AH1581" s="20" t="str">
        <f t="shared" si="416"/>
        <v/>
      </c>
      <c r="AI1581" s="20" t="str">
        <f t="shared" si="417"/>
        <v/>
      </c>
      <c r="AJ1581">
        <f>IFERROR(VLOOKUP($B1581,[4]库存报告使用数据!$A$1:$B$65536,2,0),0)</f>
        <v>0</v>
      </c>
      <c r="AK1581">
        <f>IFERROR(VLOOKUP($B1581,[4]库存报告使用数据!$A$1:$C$65536,3,0),)</f>
        <v>0</v>
      </c>
      <c r="AL1581">
        <f>IFERROR(VLOOKUP($B1581,[4]库存报告使用数据!$A$1:$D$65536,4,0),)</f>
        <v>0</v>
      </c>
      <c r="AM1581">
        <f>IFERROR(VLOOKUP($B1581,[4]库存报告使用数据!$A$1:$E$65536,5,0),)</f>
        <v>0</v>
      </c>
      <c r="AN1581" s="20" t="str">
        <f t="shared" si="418"/>
        <v/>
      </c>
      <c r="AO1581" s="20" t="str">
        <f t="shared" si="419"/>
        <v/>
      </c>
      <c r="AP1581" s="20" t="str">
        <f t="shared" si="420"/>
        <v/>
      </c>
      <c r="AQ1581" s="20" t="str">
        <f t="shared" si="421"/>
        <v/>
      </c>
      <c r="AR1581" s="32">
        <f t="shared" si="422"/>
        <v>0</v>
      </c>
      <c r="AS1581" s="32">
        <f t="shared" si="423"/>
        <v>0</v>
      </c>
      <c r="AT1581" s="32">
        <f t="shared" si="424"/>
        <v>0</v>
      </c>
      <c r="AU1581" s="28" t="str">
        <f t="shared" si="425"/>
        <v>库存为0</v>
      </c>
      <c r="AV1581" s="34" t="str">
        <f>IFERROR(时间!$B$4+AU1581,"上周无销量")</f>
        <v>上周无销量</v>
      </c>
    </row>
    <row r="1582" spans="1:48">
      <c r="A1582" s="18" t="s">
        <v>1627</v>
      </c>
      <c r="B1582" t="str">
        <f>VLOOKUP(A1582,'[1]sku-asin（子）'!$A:$B,2,0)</f>
        <v>B07CJ7QJ7P</v>
      </c>
      <c r="C1582" t="str">
        <f>VLOOKUP(A1582,'[1]子sku-父sku'!$A:$B,2,0)</f>
        <v>YZ-BE181</v>
      </c>
      <c r="D1582" s="28">
        <f>IFERROR(VLOOKUP(A1582,[2]库存报告使用数据处理!$A:$C,3,0),0)</f>
        <v>0</v>
      </c>
      <c r="E1582" s="28">
        <f>IFERROR(VLOOKUP(A1582,[2]库存报告使用数据处理!$A:$D,4,0),0)</f>
        <v>0</v>
      </c>
      <c r="F1582" s="28">
        <f>IFERROR(VLOOKUP(A1582,[2]库存报告使用数据处理!$A:$E,5,0),0)</f>
        <v>0</v>
      </c>
      <c r="G1582" s="28">
        <f>IFERROR(VLOOKUP(A1582,[2]库存报告使用数据处理!$A:$F,6,0),0)</f>
        <v>0</v>
      </c>
      <c r="H1582" s="29">
        <f>IFERROR(VLOOKUP(A1582,[2]库存报告使用数据处理!$A:$G,7,0),0)</f>
        <v>0</v>
      </c>
      <c r="I1582">
        <f>IFERROR(VLOOKUP(A1582,[5]数据处理!$A:$B,2,0),0)</f>
        <v>0</v>
      </c>
      <c r="J1582" s="30">
        <f>IFERROR(VLOOKUP(A1582,[5]数据处理!$A:$D,4,0),0)</f>
        <v>0</v>
      </c>
      <c r="K1582" s="30">
        <f>IFERROR(VLOOKUP(A1582,[5]数据处理!$A:$E,5,0),0)</f>
        <v>0</v>
      </c>
      <c r="L1582" s="30">
        <f>IFERROR(VLOOKUP(A1582,[5]数据处理!$A:$G,7,0),0)</f>
        <v>0</v>
      </c>
      <c r="M1582">
        <f t="shared" si="409"/>
        <v>0</v>
      </c>
      <c r="N1582">
        <f>IFERROR(VLOOKUP(A1582,[5]数据处理!$A:$C,3,0),0)</f>
        <v>0</v>
      </c>
      <c r="O1582">
        <f>IFERROR(VLOOKUP($A1582,[5]数据处理!$A:$N,14,0),0)</f>
        <v>0</v>
      </c>
      <c r="P1582" t="str">
        <f>IFERROR(VLOOKUP($A1582,[3]库存报告使用数据!$A$1:$B$65536,2,0),"")</f>
        <v/>
      </c>
      <c r="Q1582" t="str">
        <f>IFERROR(VLOOKUP($A1582,[3]库存报告使用数据!$A$1:$E$65536,5,0),"")</f>
        <v/>
      </c>
      <c r="R1582" t="str">
        <f>IFERROR(VLOOKUP($A1582,[3]库存报告使用数据!$A$1:$H$65536,8,0),"")</f>
        <v/>
      </c>
      <c r="S1582" t="str">
        <f>IFERROR(VLOOKUP($A1582,[3]库存报告使用数据!$A$1:$K$65536,11,0),"")</f>
        <v/>
      </c>
      <c r="T1582" t="str">
        <f>IFERROR(VLOOKUP($A1582,[3]库存报告使用数据!$A$1:$C$65536,3,0),"")</f>
        <v/>
      </c>
      <c r="U1582" t="str">
        <f>IFERROR(VLOOKUP($A1582,[3]库存报告使用数据!$A$1:$F$65536,6,0),"")</f>
        <v/>
      </c>
      <c r="V1582" t="str">
        <f>IFERROR(VLOOKUP($A1582,[3]库存报告使用数据!$A$1:$I$65536,9,0),"")</f>
        <v/>
      </c>
      <c r="W1582" t="str">
        <f>IFERROR(VLOOKUP($A1582,[3]库存报告使用数据!$A$1:$L$65536,12,0),"")</f>
        <v/>
      </c>
      <c r="X1582" s="20" t="str">
        <f t="shared" si="410"/>
        <v/>
      </c>
      <c r="Y1582" s="20" t="str">
        <f t="shared" si="411"/>
        <v/>
      </c>
      <c r="Z1582" s="20" t="str">
        <f t="shared" si="412"/>
        <v/>
      </c>
      <c r="AA1582" s="20" t="str">
        <f t="shared" si="413"/>
        <v/>
      </c>
      <c r="AB1582" t="str">
        <f>IFERROR(VLOOKUP($A1582,[3]库存报告使用数据!$A$1:$D$65536,4,0),"")</f>
        <v/>
      </c>
      <c r="AC1582" t="str">
        <f>IFERROR(VLOOKUP($A1582,[3]库存报告使用数据!$A$1:$G$65536,7,0),"")</f>
        <v/>
      </c>
      <c r="AD1582" t="str">
        <f>IFERROR(VLOOKUP($A1582,[3]库存报告使用数据!$A$1:$J$65536,10,0),"")</f>
        <v/>
      </c>
      <c r="AE1582" t="str">
        <f>IFERROR(VLOOKUP($A1582,[3]库存报告使用数据!$A$1:$M$65536,13,0),"")</f>
        <v/>
      </c>
      <c r="AF1582" s="20" t="str">
        <f t="shared" si="414"/>
        <v/>
      </c>
      <c r="AG1582" s="20" t="str">
        <f t="shared" si="415"/>
        <v/>
      </c>
      <c r="AH1582" s="20" t="str">
        <f t="shared" si="416"/>
        <v/>
      </c>
      <c r="AI1582" s="20" t="str">
        <f t="shared" si="417"/>
        <v/>
      </c>
      <c r="AJ1582">
        <f>IFERROR(VLOOKUP($B1582,[4]库存报告使用数据!$A$1:$B$65536,2,0),0)</f>
        <v>0</v>
      </c>
      <c r="AK1582">
        <f>IFERROR(VLOOKUP($B1582,[4]库存报告使用数据!$A$1:$C$65536,3,0),)</f>
        <v>0</v>
      </c>
      <c r="AL1582">
        <f>IFERROR(VLOOKUP($B1582,[4]库存报告使用数据!$A$1:$D$65536,4,0),)</f>
        <v>0</v>
      </c>
      <c r="AM1582">
        <f>IFERROR(VLOOKUP($B1582,[4]库存报告使用数据!$A$1:$E$65536,5,0),)</f>
        <v>0</v>
      </c>
      <c r="AN1582" s="20" t="str">
        <f t="shared" si="418"/>
        <v/>
      </c>
      <c r="AO1582" s="20" t="str">
        <f t="shared" si="419"/>
        <v/>
      </c>
      <c r="AP1582" s="20" t="str">
        <f t="shared" si="420"/>
        <v/>
      </c>
      <c r="AQ1582" s="20" t="str">
        <f t="shared" si="421"/>
        <v/>
      </c>
      <c r="AR1582" s="32">
        <f t="shared" si="422"/>
        <v>0</v>
      </c>
      <c r="AS1582" s="32">
        <f t="shared" si="423"/>
        <v>0</v>
      </c>
      <c r="AT1582" s="32">
        <f t="shared" si="424"/>
        <v>0</v>
      </c>
      <c r="AU1582" s="28" t="str">
        <f t="shared" si="425"/>
        <v>库存为0</v>
      </c>
      <c r="AV1582" s="34" t="str">
        <f>IFERROR(时间!$B$4+AU1582,"上周无销量")</f>
        <v>上周无销量</v>
      </c>
    </row>
    <row r="1583" spans="1:48">
      <c r="A1583" s="18" t="s">
        <v>1628</v>
      </c>
      <c r="B1583" t="str">
        <f>VLOOKUP(A1583,'[1]sku-asin（子）'!$A:$B,2,0)</f>
        <v>B07CK8D6GM</v>
      </c>
      <c r="C1583" t="str">
        <f>VLOOKUP(A1583,'[1]子sku-父sku'!$A:$B,2,0)</f>
        <v>YZ-BE181</v>
      </c>
      <c r="D1583" s="28">
        <f>IFERROR(VLOOKUP(A1583,[2]库存报告使用数据处理!$A:$C,3,0),0)</f>
        <v>0</v>
      </c>
      <c r="E1583" s="28">
        <f>IFERROR(VLOOKUP(A1583,[2]库存报告使用数据处理!$A:$D,4,0),0)</f>
        <v>0</v>
      </c>
      <c r="F1583" s="28">
        <f>IFERROR(VLOOKUP(A1583,[2]库存报告使用数据处理!$A:$E,5,0),0)</f>
        <v>0</v>
      </c>
      <c r="G1583" s="28">
        <f>IFERROR(VLOOKUP(A1583,[2]库存报告使用数据处理!$A:$F,6,0),0)</f>
        <v>0</v>
      </c>
      <c r="H1583" s="29">
        <f>IFERROR(VLOOKUP(A1583,[2]库存报告使用数据处理!$A:$G,7,0),0)</f>
        <v>0</v>
      </c>
      <c r="I1583">
        <f>IFERROR(VLOOKUP(A1583,[5]数据处理!$A:$B,2,0),0)</f>
        <v>0</v>
      </c>
      <c r="J1583" s="30">
        <f>IFERROR(VLOOKUP(A1583,[5]数据处理!$A:$D,4,0),0)</f>
        <v>0</v>
      </c>
      <c r="K1583" s="30">
        <f>IFERROR(VLOOKUP(A1583,[5]数据处理!$A:$E,5,0),0)</f>
        <v>0</v>
      </c>
      <c r="L1583" s="30">
        <f>IFERROR(VLOOKUP(A1583,[5]数据处理!$A:$G,7,0),0)</f>
        <v>0</v>
      </c>
      <c r="M1583">
        <f t="shared" si="409"/>
        <v>0</v>
      </c>
      <c r="N1583">
        <f>IFERROR(VLOOKUP(A1583,[5]数据处理!$A:$C,3,0),0)</f>
        <v>0</v>
      </c>
      <c r="O1583">
        <f>IFERROR(VLOOKUP($A1583,[5]数据处理!$A:$N,14,0),0)</f>
        <v>0</v>
      </c>
      <c r="P1583" t="str">
        <f>IFERROR(VLOOKUP($A1583,[3]库存报告使用数据!$A$1:$B$65536,2,0),"")</f>
        <v/>
      </c>
      <c r="Q1583" t="str">
        <f>IFERROR(VLOOKUP($A1583,[3]库存报告使用数据!$A$1:$E$65536,5,0),"")</f>
        <v/>
      </c>
      <c r="R1583" t="str">
        <f>IFERROR(VLOOKUP($A1583,[3]库存报告使用数据!$A$1:$H$65536,8,0),"")</f>
        <v/>
      </c>
      <c r="S1583" t="str">
        <f>IFERROR(VLOOKUP($A1583,[3]库存报告使用数据!$A$1:$K$65536,11,0),"")</f>
        <v/>
      </c>
      <c r="T1583" t="str">
        <f>IFERROR(VLOOKUP($A1583,[3]库存报告使用数据!$A$1:$C$65536,3,0),"")</f>
        <v/>
      </c>
      <c r="U1583" t="str">
        <f>IFERROR(VLOOKUP($A1583,[3]库存报告使用数据!$A$1:$F$65536,6,0),"")</f>
        <v/>
      </c>
      <c r="V1583" t="str">
        <f>IFERROR(VLOOKUP($A1583,[3]库存报告使用数据!$A$1:$I$65536,9,0),"")</f>
        <v/>
      </c>
      <c r="W1583" t="str">
        <f>IFERROR(VLOOKUP($A1583,[3]库存报告使用数据!$A$1:$L$65536,12,0),"")</f>
        <v/>
      </c>
      <c r="X1583" s="20" t="str">
        <f t="shared" si="410"/>
        <v/>
      </c>
      <c r="Y1583" s="20" t="str">
        <f t="shared" si="411"/>
        <v/>
      </c>
      <c r="Z1583" s="20" t="str">
        <f t="shared" si="412"/>
        <v/>
      </c>
      <c r="AA1583" s="20" t="str">
        <f t="shared" si="413"/>
        <v/>
      </c>
      <c r="AB1583" t="str">
        <f>IFERROR(VLOOKUP($A1583,[3]库存报告使用数据!$A$1:$D$65536,4,0),"")</f>
        <v/>
      </c>
      <c r="AC1583" t="str">
        <f>IFERROR(VLOOKUP($A1583,[3]库存报告使用数据!$A$1:$G$65536,7,0),"")</f>
        <v/>
      </c>
      <c r="AD1583" t="str">
        <f>IFERROR(VLOOKUP($A1583,[3]库存报告使用数据!$A$1:$J$65536,10,0),"")</f>
        <v/>
      </c>
      <c r="AE1583" t="str">
        <f>IFERROR(VLOOKUP($A1583,[3]库存报告使用数据!$A$1:$M$65536,13,0),"")</f>
        <v/>
      </c>
      <c r="AF1583" s="20" t="str">
        <f t="shared" si="414"/>
        <v/>
      </c>
      <c r="AG1583" s="20" t="str">
        <f t="shared" si="415"/>
        <v/>
      </c>
      <c r="AH1583" s="20" t="str">
        <f t="shared" si="416"/>
        <v/>
      </c>
      <c r="AI1583" s="20" t="str">
        <f t="shared" si="417"/>
        <v/>
      </c>
      <c r="AJ1583">
        <f>IFERROR(VLOOKUP($B1583,[4]库存报告使用数据!$A$1:$B$65536,2,0),0)</f>
        <v>0</v>
      </c>
      <c r="AK1583">
        <f>IFERROR(VLOOKUP($B1583,[4]库存报告使用数据!$A$1:$C$65536,3,0),)</f>
        <v>0</v>
      </c>
      <c r="AL1583">
        <f>IFERROR(VLOOKUP($B1583,[4]库存报告使用数据!$A$1:$D$65536,4,0),)</f>
        <v>0</v>
      </c>
      <c r="AM1583">
        <f>IFERROR(VLOOKUP($B1583,[4]库存报告使用数据!$A$1:$E$65536,5,0),)</f>
        <v>0</v>
      </c>
      <c r="AN1583" s="20" t="str">
        <f t="shared" si="418"/>
        <v/>
      </c>
      <c r="AO1583" s="20" t="str">
        <f t="shared" si="419"/>
        <v/>
      </c>
      <c r="AP1583" s="20" t="str">
        <f t="shared" si="420"/>
        <v/>
      </c>
      <c r="AQ1583" s="20" t="str">
        <f t="shared" si="421"/>
        <v/>
      </c>
      <c r="AR1583" s="32">
        <f t="shared" si="422"/>
        <v>0</v>
      </c>
      <c r="AS1583" s="32">
        <f t="shared" si="423"/>
        <v>0</v>
      </c>
      <c r="AT1583" s="32">
        <f t="shared" si="424"/>
        <v>0</v>
      </c>
      <c r="AU1583" s="28" t="str">
        <f t="shared" si="425"/>
        <v>库存为0</v>
      </c>
      <c r="AV1583" s="34" t="str">
        <f>IFERROR(时间!$B$4+AU1583,"上周无销量")</f>
        <v>上周无销量</v>
      </c>
    </row>
    <row r="1584" spans="1:48">
      <c r="A1584" s="18" t="s">
        <v>1629</v>
      </c>
      <c r="B1584" t="str">
        <f>VLOOKUP(A1584,'[1]sku-asin（子）'!$A:$B,2,0)</f>
        <v>B07CK1X5XP</v>
      </c>
      <c r="C1584" t="str">
        <f>VLOOKUP(A1584,'[1]子sku-父sku'!$A:$B,2,0)</f>
        <v>YZ-BE181</v>
      </c>
      <c r="D1584" s="28">
        <f>IFERROR(VLOOKUP(A1584,[2]库存报告使用数据处理!$A:$C,3,0),0)</f>
        <v>0</v>
      </c>
      <c r="E1584" s="28">
        <f>IFERROR(VLOOKUP(A1584,[2]库存报告使用数据处理!$A:$D,4,0),0)</f>
        <v>0</v>
      </c>
      <c r="F1584" s="28">
        <f>IFERROR(VLOOKUP(A1584,[2]库存报告使用数据处理!$A:$E,5,0),0)</f>
        <v>0</v>
      </c>
      <c r="G1584" s="28">
        <f>IFERROR(VLOOKUP(A1584,[2]库存报告使用数据处理!$A:$F,6,0),0)</f>
        <v>0</v>
      </c>
      <c r="H1584" s="29">
        <f>IFERROR(VLOOKUP(A1584,[2]库存报告使用数据处理!$A:$G,7,0),0)</f>
        <v>0</v>
      </c>
      <c r="I1584">
        <f>IFERROR(VLOOKUP(A1584,[5]数据处理!$A:$B,2,0),0)</f>
        <v>0</v>
      </c>
      <c r="J1584" s="30">
        <f>IFERROR(VLOOKUP(A1584,[5]数据处理!$A:$D,4,0),0)</f>
        <v>0</v>
      </c>
      <c r="K1584" s="30">
        <f>IFERROR(VLOOKUP(A1584,[5]数据处理!$A:$E,5,0),0)</f>
        <v>0</v>
      </c>
      <c r="L1584" s="30">
        <f>IFERROR(VLOOKUP(A1584,[5]数据处理!$A:$G,7,0),0)</f>
        <v>0</v>
      </c>
      <c r="M1584">
        <f t="shared" si="409"/>
        <v>0</v>
      </c>
      <c r="N1584">
        <f>IFERROR(VLOOKUP(A1584,[5]数据处理!$A:$C,3,0),0)</f>
        <v>0</v>
      </c>
      <c r="O1584">
        <f>IFERROR(VLOOKUP($A1584,[5]数据处理!$A:$N,14,0),0)</f>
        <v>0</v>
      </c>
      <c r="P1584" t="str">
        <f>IFERROR(VLOOKUP($A1584,[3]库存报告使用数据!$A$1:$B$65536,2,0),"")</f>
        <v/>
      </c>
      <c r="Q1584" t="str">
        <f>IFERROR(VLOOKUP($A1584,[3]库存报告使用数据!$A$1:$E$65536,5,0),"")</f>
        <v/>
      </c>
      <c r="R1584" t="str">
        <f>IFERROR(VLOOKUP($A1584,[3]库存报告使用数据!$A$1:$H$65536,8,0),"")</f>
        <v/>
      </c>
      <c r="S1584" t="str">
        <f>IFERROR(VLOOKUP($A1584,[3]库存报告使用数据!$A$1:$K$65536,11,0),"")</f>
        <v/>
      </c>
      <c r="T1584" t="str">
        <f>IFERROR(VLOOKUP($A1584,[3]库存报告使用数据!$A$1:$C$65536,3,0),"")</f>
        <v/>
      </c>
      <c r="U1584" t="str">
        <f>IFERROR(VLOOKUP($A1584,[3]库存报告使用数据!$A$1:$F$65536,6,0),"")</f>
        <v/>
      </c>
      <c r="V1584" t="str">
        <f>IFERROR(VLOOKUP($A1584,[3]库存报告使用数据!$A$1:$I$65536,9,0),"")</f>
        <v/>
      </c>
      <c r="W1584" t="str">
        <f>IFERROR(VLOOKUP($A1584,[3]库存报告使用数据!$A$1:$L$65536,12,0),"")</f>
        <v/>
      </c>
      <c r="X1584" s="20" t="str">
        <f t="shared" si="410"/>
        <v/>
      </c>
      <c r="Y1584" s="20" t="str">
        <f t="shared" si="411"/>
        <v/>
      </c>
      <c r="Z1584" s="20" t="str">
        <f t="shared" si="412"/>
        <v/>
      </c>
      <c r="AA1584" s="20" t="str">
        <f t="shared" si="413"/>
        <v/>
      </c>
      <c r="AB1584" t="str">
        <f>IFERROR(VLOOKUP($A1584,[3]库存报告使用数据!$A$1:$D$65536,4,0),"")</f>
        <v/>
      </c>
      <c r="AC1584" t="str">
        <f>IFERROR(VLOOKUP($A1584,[3]库存报告使用数据!$A$1:$G$65536,7,0),"")</f>
        <v/>
      </c>
      <c r="AD1584" t="str">
        <f>IFERROR(VLOOKUP($A1584,[3]库存报告使用数据!$A$1:$J$65536,10,0),"")</f>
        <v/>
      </c>
      <c r="AE1584" t="str">
        <f>IFERROR(VLOOKUP($A1584,[3]库存报告使用数据!$A$1:$M$65536,13,0),"")</f>
        <v/>
      </c>
      <c r="AF1584" s="20" t="str">
        <f t="shared" si="414"/>
        <v/>
      </c>
      <c r="AG1584" s="20" t="str">
        <f t="shared" si="415"/>
        <v/>
      </c>
      <c r="AH1584" s="20" t="str">
        <f t="shared" si="416"/>
        <v/>
      </c>
      <c r="AI1584" s="20" t="str">
        <f t="shared" si="417"/>
        <v/>
      </c>
      <c r="AJ1584">
        <f>IFERROR(VLOOKUP($B1584,[4]库存报告使用数据!$A$1:$B$65536,2,0),0)</f>
        <v>0</v>
      </c>
      <c r="AK1584">
        <f>IFERROR(VLOOKUP($B1584,[4]库存报告使用数据!$A$1:$C$65536,3,0),)</f>
        <v>0</v>
      </c>
      <c r="AL1584">
        <f>IFERROR(VLOOKUP($B1584,[4]库存报告使用数据!$A$1:$D$65536,4,0),)</f>
        <v>0</v>
      </c>
      <c r="AM1584">
        <f>IFERROR(VLOOKUP($B1584,[4]库存报告使用数据!$A$1:$E$65536,5,0),)</f>
        <v>0</v>
      </c>
      <c r="AN1584" s="20" t="str">
        <f t="shared" si="418"/>
        <v/>
      </c>
      <c r="AO1584" s="20" t="str">
        <f t="shared" si="419"/>
        <v/>
      </c>
      <c r="AP1584" s="20" t="str">
        <f t="shared" si="420"/>
        <v/>
      </c>
      <c r="AQ1584" s="20" t="str">
        <f t="shared" si="421"/>
        <v/>
      </c>
      <c r="AR1584" s="32">
        <f t="shared" si="422"/>
        <v>0</v>
      </c>
      <c r="AS1584" s="32">
        <f t="shared" si="423"/>
        <v>0</v>
      </c>
      <c r="AT1584" s="32">
        <f t="shared" si="424"/>
        <v>0</v>
      </c>
      <c r="AU1584" s="28" t="str">
        <f t="shared" si="425"/>
        <v>库存为0</v>
      </c>
      <c r="AV1584" s="34" t="str">
        <f>IFERROR(时间!$B$4+AU1584,"上周无销量")</f>
        <v>上周无销量</v>
      </c>
    </row>
    <row r="1585" spans="1:48">
      <c r="A1585" s="18" t="s">
        <v>1630</v>
      </c>
      <c r="B1585" t="str">
        <f>VLOOKUP(A1585,'[1]sku-asin（子）'!$A:$B,2,0)</f>
        <v>B07CJZVZN5</v>
      </c>
      <c r="C1585" t="str">
        <f>VLOOKUP(A1585,'[1]子sku-父sku'!$A:$B,2,0)</f>
        <v>YZ-BE181</v>
      </c>
      <c r="D1585" s="28">
        <f>IFERROR(VLOOKUP(A1585,[2]库存报告使用数据处理!$A:$C,3,0),0)</f>
        <v>0</v>
      </c>
      <c r="E1585" s="28">
        <f>IFERROR(VLOOKUP(A1585,[2]库存报告使用数据处理!$A:$D,4,0),0)</f>
        <v>0</v>
      </c>
      <c r="F1585" s="28">
        <f>IFERROR(VLOOKUP(A1585,[2]库存报告使用数据处理!$A:$E,5,0),0)</f>
        <v>0</v>
      </c>
      <c r="G1585" s="28">
        <f>IFERROR(VLOOKUP(A1585,[2]库存报告使用数据处理!$A:$F,6,0),0)</f>
        <v>0</v>
      </c>
      <c r="H1585" s="29">
        <f>IFERROR(VLOOKUP(A1585,[2]库存报告使用数据处理!$A:$G,7,0),0)</f>
        <v>0</v>
      </c>
      <c r="I1585">
        <f>IFERROR(VLOOKUP(A1585,[5]数据处理!$A:$B,2,0),0)</f>
        <v>0</v>
      </c>
      <c r="J1585" s="30">
        <f>IFERROR(VLOOKUP(A1585,[5]数据处理!$A:$D,4,0),0)</f>
        <v>0</v>
      </c>
      <c r="K1585" s="30">
        <f>IFERROR(VLOOKUP(A1585,[5]数据处理!$A:$E,5,0),0)</f>
        <v>0</v>
      </c>
      <c r="L1585" s="30">
        <f>IFERROR(VLOOKUP(A1585,[5]数据处理!$A:$G,7,0),0)</f>
        <v>0</v>
      </c>
      <c r="M1585">
        <f t="shared" si="409"/>
        <v>0</v>
      </c>
      <c r="N1585">
        <f>IFERROR(VLOOKUP(A1585,[5]数据处理!$A:$C,3,0),0)</f>
        <v>0</v>
      </c>
      <c r="O1585">
        <f>IFERROR(VLOOKUP($A1585,[5]数据处理!$A:$N,14,0),0)</f>
        <v>0</v>
      </c>
      <c r="P1585" t="str">
        <f>IFERROR(VLOOKUP($A1585,[3]库存报告使用数据!$A$1:$B$65536,2,0),"")</f>
        <v/>
      </c>
      <c r="Q1585" t="str">
        <f>IFERROR(VLOOKUP($A1585,[3]库存报告使用数据!$A$1:$E$65536,5,0),"")</f>
        <v/>
      </c>
      <c r="R1585" t="str">
        <f>IFERROR(VLOOKUP($A1585,[3]库存报告使用数据!$A$1:$H$65536,8,0),"")</f>
        <v/>
      </c>
      <c r="S1585" t="str">
        <f>IFERROR(VLOOKUP($A1585,[3]库存报告使用数据!$A$1:$K$65536,11,0),"")</f>
        <v/>
      </c>
      <c r="T1585" t="str">
        <f>IFERROR(VLOOKUP($A1585,[3]库存报告使用数据!$A$1:$C$65536,3,0),"")</f>
        <v/>
      </c>
      <c r="U1585" t="str">
        <f>IFERROR(VLOOKUP($A1585,[3]库存报告使用数据!$A$1:$F$65536,6,0),"")</f>
        <v/>
      </c>
      <c r="V1585" t="str">
        <f>IFERROR(VLOOKUP($A1585,[3]库存报告使用数据!$A$1:$I$65536,9,0),"")</f>
        <v/>
      </c>
      <c r="W1585" t="str">
        <f>IFERROR(VLOOKUP($A1585,[3]库存报告使用数据!$A$1:$L$65536,12,0),"")</f>
        <v/>
      </c>
      <c r="X1585" s="20" t="str">
        <f t="shared" si="410"/>
        <v/>
      </c>
      <c r="Y1585" s="20" t="str">
        <f t="shared" si="411"/>
        <v/>
      </c>
      <c r="Z1585" s="20" t="str">
        <f t="shared" si="412"/>
        <v/>
      </c>
      <c r="AA1585" s="20" t="str">
        <f t="shared" si="413"/>
        <v/>
      </c>
      <c r="AB1585" t="str">
        <f>IFERROR(VLOOKUP($A1585,[3]库存报告使用数据!$A$1:$D$65536,4,0),"")</f>
        <v/>
      </c>
      <c r="AC1585" t="str">
        <f>IFERROR(VLOOKUP($A1585,[3]库存报告使用数据!$A$1:$G$65536,7,0),"")</f>
        <v/>
      </c>
      <c r="AD1585" t="str">
        <f>IFERROR(VLOOKUP($A1585,[3]库存报告使用数据!$A$1:$J$65536,10,0),"")</f>
        <v/>
      </c>
      <c r="AE1585" t="str">
        <f>IFERROR(VLOOKUP($A1585,[3]库存报告使用数据!$A$1:$M$65536,13,0),"")</f>
        <v/>
      </c>
      <c r="AF1585" s="20" t="str">
        <f t="shared" si="414"/>
        <v/>
      </c>
      <c r="AG1585" s="20" t="str">
        <f t="shared" si="415"/>
        <v/>
      </c>
      <c r="AH1585" s="20" t="str">
        <f t="shared" si="416"/>
        <v/>
      </c>
      <c r="AI1585" s="20" t="str">
        <f t="shared" si="417"/>
        <v/>
      </c>
      <c r="AJ1585">
        <f>IFERROR(VLOOKUP($B1585,[4]库存报告使用数据!$A$1:$B$65536,2,0),0)</f>
        <v>0</v>
      </c>
      <c r="AK1585">
        <f>IFERROR(VLOOKUP($B1585,[4]库存报告使用数据!$A$1:$C$65536,3,0),)</f>
        <v>0</v>
      </c>
      <c r="AL1585">
        <f>IFERROR(VLOOKUP($B1585,[4]库存报告使用数据!$A$1:$D$65536,4,0),)</f>
        <v>0</v>
      </c>
      <c r="AM1585">
        <f>IFERROR(VLOOKUP($B1585,[4]库存报告使用数据!$A$1:$E$65536,5,0),)</f>
        <v>0</v>
      </c>
      <c r="AN1585" s="20" t="str">
        <f t="shared" si="418"/>
        <v/>
      </c>
      <c r="AO1585" s="20" t="str">
        <f t="shared" si="419"/>
        <v/>
      </c>
      <c r="AP1585" s="20" t="str">
        <f t="shared" si="420"/>
        <v/>
      </c>
      <c r="AQ1585" s="20" t="str">
        <f t="shared" si="421"/>
        <v/>
      </c>
      <c r="AR1585" s="32">
        <f t="shared" si="422"/>
        <v>0</v>
      </c>
      <c r="AS1585" s="32">
        <f t="shared" si="423"/>
        <v>0</v>
      </c>
      <c r="AT1585" s="32">
        <f t="shared" si="424"/>
        <v>0</v>
      </c>
      <c r="AU1585" s="28" t="str">
        <f t="shared" si="425"/>
        <v>库存为0</v>
      </c>
      <c r="AV1585" s="34" t="str">
        <f>IFERROR(时间!$B$4+AU1585,"上周无销量")</f>
        <v>上周无销量</v>
      </c>
    </row>
    <row r="1586" spans="1:48">
      <c r="A1586" s="18" t="s">
        <v>1631</v>
      </c>
      <c r="B1586" t="str">
        <f>VLOOKUP(A1586,'[1]sku-asin（子）'!$A:$B,2,0)</f>
        <v>B07CJMFDV8</v>
      </c>
      <c r="C1586" t="str">
        <f>VLOOKUP(A1586,'[1]子sku-父sku'!$A:$B,2,0)</f>
        <v>YZ-BE181</v>
      </c>
      <c r="D1586" s="28">
        <f>IFERROR(VLOOKUP(A1586,[2]库存报告使用数据处理!$A:$C,3,0),0)</f>
        <v>0</v>
      </c>
      <c r="E1586" s="28">
        <f>IFERROR(VLOOKUP(A1586,[2]库存报告使用数据处理!$A:$D,4,0),0)</f>
        <v>0</v>
      </c>
      <c r="F1586" s="28">
        <f>IFERROR(VLOOKUP(A1586,[2]库存报告使用数据处理!$A:$E,5,0),0)</f>
        <v>0</v>
      </c>
      <c r="G1586" s="28">
        <f>IFERROR(VLOOKUP(A1586,[2]库存报告使用数据处理!$A:$F,6,0),0)</f>
        <v>0</v>
      </c>
      <c r="H1586" s="29">
        <f>IFERROR(VLOOKUP(A1586,[2]库存报告使用数据处理!$A:$G,7,0),0)</f>
        <v>0</v>
      </c>
      <c r="I1586">
        <f>IFERROR(VLOOKUP(A1586,[5]数据处理!$A:$B,2,0),0)</f>
        <v>0</v>
      </c>
      <c r="J1586" s="30">
        <f>IFERROR(VLOOKUP(A1586,[5]数据处理!$A:$D,4,0),0)</f>
        <v>0</v>
      </c>
      <c r="K1586" s="30">
        <f>IFERROR(VLOOKUP(A1586,[5]数据处理!$A:$E,5,0),0)</f>
        <v>0</v>
      </c>
      <c r="L1586" s="30">
        <f>IFERROR(VLOOKUP(A1586,[5]数据处理!$A:$G,7,0),0)</f>
        <v>0</v>
      </c>
      <c r="M1586">
        <f t="shared" si="409"/>
        <v>0</v>
      </c>
      <c r="N1586">
        <f>IFERROR(VLOOKUP(A1586,[5]数据处理!$A:$C,3,0),0)</f>
        <v>0</v>
      </c>
      <c r="O1586">
        <f>IFERROR(VLOOKUP($A1586,[5]数据处理!$A:$N,14,0),0)</f>
        <v>0</v>
      </c>
      <c r="P1586" t="str">
        <f>IFERROR(VLOOKUP($A1586,[3]库存报告使用数据!$A$1:$B$65536,2,0),"")</f>
        <v/>
      </c>
      <c r="Q1586" t="str">
        <f>IFERROR(VLOOKUP($A1586,[3]库存报告使用数据!$A$1:$E$65536,5,0),"")</f>
        <v/>
      </c>
      <c r="R1586" t="str">
        <f>IFERROR(VLOOKUP($A1586,[3]库存报告使用数据!$A$1:$H$65536,8,0),"")</f>
        <v/>
      </c>
      <c r="S1586" t="str">
        <f>IFERROR(VLOOKUP($A1586,[3]库存报告使用数据!$A$1:$K$65536,11,0),"")</f>
        <v/>
      </c>
      <c r="T1586" t="str">
        <f>IFERROR(VLOOKUP($A1586,[3]库存报告使用数据!$A$1:$C$65536,3,0),"")</f>
        <v/>
      </c>
      <c r="U1586" t="str">
        <f>IFERROR(VLOOKUP($A1586,[3]库存报告使用数据!$A$1:$F$65536,6,0),"")</f>
        <v/>
      </c>
      <c r="V1586" t="str">
        <f>IFERROR(VLOOKUP($A1586,[3]库存报告使用数据!$A$1:$I$65536,9,0),"")</f>
        <v/>
      </c>
      <c r="W1586" t="str">
        <f>IFERROR(VLOOKUP($A1586,[3]库存报告使用数据!$A$1:$L$65536,12,0),"")</f>
        <v/>
      </c>
      <c r="X1586" s="20" t="str">
        <f t="shared" si="410"/>
        <v/>
      </c>
      <c r="Y1586" s="20" t="str">
        <f t="shared" si="411"/>
        <v/>
      </c>
      <c r="Z1586" s="20" t="str">
        <f t="shared" si="412"/>
        <v/>
      </c>
      <c r="AA1586" s="20" t="str">
        <f t="shared" si="413"/>
        <v/>
      </c>
      <c r="AB1586" t="str">
        <f>IFERROR(VLOOKUP($A1586,[3]库存报告使用数据!$A$1:$D$65536,4,0),"")</f>
        <v/>
      </c>
      <c r="AC1586" t="str">
        <f>IFERROR(VLOOKUP($A1586,[3]库存报告使用数据!$A$1:$G$65536,7,0),"")</f>
        <v/>
      </c>
      <c r="AD1586" t="str">
        <f>IFERROR(VLOOKUP($A1586,[3]库存报告使用数据!$A$1:$J$65536,10,0),"")</f>
        <v/>
      </c>
      <c r="AE1586" t="str">
        <f>IFERROR(VLOOKUP($A1586,[3]库存报告使用数据!$A$1:$M$65536,13,0),"")</f>
        <v/>
      </c>
      <c r="AF1586" s="20" t="str">
        <f t="shared" si="414"/>
        <v/>
      </c>
      <c r="AG1586" s="20" t="str">
        <f t="shared" si="415"/>
        <v/>
      </c>
      <c r="AH1586" s="20" t="str">
        <f t="shared" si="416"/>
        <v/>
      </c>
      <c r="AI1586" s="20" t="str">
        <f t="shared" si="417"/>
        <v/>
      </c>
      <c r="AJ1586">
        <f>IFERROR(VLOOKUP($B1586,[4]库存报告使用数据!$A$1:$B$65536,2,0),0)</f>
        <v>0</v>
      </c>
      <c r="AK1586">
        <f>IFERROR(VLOOKUP($B1586,[4]库存报告使用数据!$A$1:$C$65536,3,0),)</f>
        <v>0</v>
      </c>
      <c r="AL1586">
        <f>IFERROR(VLOOKUP($B1586,[4]库存报告使用数据!$A$1:$D$65536,4,0),)</f>
        <v>0</v>
      </c>
      <c r="AM1586">
        <f>IFERROR(VLOOKUP($B1586,[4]库存报告使用数据!$A$1:$E$65536,5,0),)</f>
        <v>0</v>
      </c>
      <c r="AN1586" s="20" t="str">
        <f t="shared" si="418"/>
        <v/>
      </c>
      <c r="AO1586" s="20" t="str">
        <f t="shared" si="419"/>
        <v/>
      </c>
      <c r="AP1586" s="20" t="str">
        <f t="shared" si="420"/>
        <v/>
      </c>
      <c r="AQ1586" s="20" t="str">
        <f t="shared" si="421"/>
        <v/>
      </c>
      <c r="AR1586" s="32">
        <f t="shared" si="422"/>
        <v>0</v>
      </c>
      <c r="AS1586" s="32">
        <f t="shared" si="423"/>
        <v>0</v>
      </c>
      <c r="AT1586" s="32">
        <f t="shared" si="424"/>
        <v>0</v>
      </c>
      <c r="AU1586" s="28" t="str">
        <f t="shared" si="425"/>
        <v>库存为0</v>
      </c>
      <c r="AV1586" s="34" t="str">
        <f>IFERROR(时间!$B$4+AU1586,"上周无销量")</f>
        <v>上周无销量</v>
      </c>
    </row>
    <row r="1587" spans="1:48">
      <c r="A1587" s="18" t="s">
        <v>1632</v>
      </c>
      <c r="B1587" t="str">
        <f>VLOOKUP(A1587,'[1]sku-asin（子）'!$A:$B,2,0)</f>
        <v>B07CJG15LH</v>
      </c>
      <c r="C1587" t="str">
        <f>VLOOKUP(A1587,'[1]子sku-父sku'!$A:$B,2,0)</f>
        <v>YZ-BE181</v>
      </c>
      <c r="D1587" s="28">
        <f>IFERROR(VLOOKUP(A1587,[2]库存报告使用数据处理!$A:$C,3,0),0)</f>
        <v>0</v>
      </c>
      <c r="E1587" s="28">
        <f>IFERROR(VLOOKUP(A1587,[2]库存报告使用数据处理!$A:$D,4,0),0)</f>
        <v>0</v>
      </c>
      <c r="F1587" s="28">
        <f>IFERROR(VLOOKUP(A1587,[2]库存报告使用数据处理!$A:$E,5,0),0)</f>
        <v>0</v>
      </c>
      <c r="G1587" s="28">
        <f>IFERROR(VLOOKUP(A1587,[2]库存报告使用数据处理!$A:$F,6,0),0)</f>
        <v>0</v>
      </c>
      <c r="H1587" s="29">
        <f>IFERROR(VLOOKUP(A1587,[2]库存报告使用数据处理!$A:$G,7,0),0)</f>
        <v>0</v>
      </c>
      <c r="I1587">
        <f>IFERROR(VLOOKUP(A1587,[5]数据处理!$A:$B,2,0),0)</f>
        <v>0</v>
      </c>
      <c r="J1587" s="30">
        <f>IFERROR(VLOOKUP(A1587,[5]数据处理!$A:$D,4,0),0)</f>
        <v>0</v>
      </c>
      <c r="K1587" s="30">
        <f>IFERROR(VLOOKUP(A1587,[5]数据处理!$A:$E,5,0),0)</f>
        <v>0</v>
      </c>
      <c r="L1587" s="30">
        <f>IFERROR(VLOOKUP(A1587,[5]数据处理!$A:$G,7,0),0)</f>
        <v>0</v>
      </c>
      <c r="M1587">
        <f t="shared" si="409"/>
        <v>0</v>
      </c>
      <c r="N1587">
        <f>IFERROR(VLOOKUP(A1587,[5]数据处理!$A:$C,3,0),0)</f>
        <v>0</v>
      </c>
      <c r="O1587">
        <f>IFERROR(VLOOKUP($A1587,[5]数据处理!$A:$N,14,0),0)</f>
        <v>0</v>
      </c>
      <c r="P1587" t="str">
        <f>IFERROR(VLOOKUP($A1587,[3]库存报告使用数据!$A$1:$B$65536,2,0),"")</f>
        <v/>
      </c>
      <c r="Q1587" t="str">
        <f>IFERROR(VLOOKUP($A1587,[3]库存报告使用数据!$A$1:$E$65536,5,0),"")</f>
        <v/>
      </c>
      <c r="R1587" t="str">
        <f>IFERROR(VLOOKUP($A1587,[3]库存报告使用数据!$A$1:$H$65536,8,0),"")</f>
        <v/>
      </c>
      <c r="S1587" t="str">
        <f>IFERROR(VLOOKUP($A1587,[3]库存报告使用数据!$A$1:$K$65536,11,0),"")</f>
        <v/>
      </c>
      <c r="T1587" t="str">
        <f>IFERROR(VLOOKUP($A1587,[3]库存报告使用数据!$A$1:$C$65536,3,0),"")</f>
        <v/>
      </c>
      <c r="U1587" t="str">
        <f>IFERROR(VLOOKUP($A1587,[3]库存报告使用数据!$A$1:$F$65536,6,0),"")</f>
        <v/>
      </c>
      <c r="V1587" t="str">
        <f>IFERROR(VLOOKUP($A1587,[3]库存报告使用数据!$A$1:$I$65536,9,0),"")</f>
        <v/>
      </c>
      <c r="W1587" t="str">
        <f>IFERROR(VLOOKUP($A1587,[3]库存报告使用数据!$A$1:$L$65536,12,0),"")</f>
        <v/>
      </c>
      <c r="X1587" s="20" t="str">
        <f t="shared" si="410"/>
        <v/>
      </c>
      <c r="Y1587" s="20" t="str">
        <f t="shared" si="411"/>
        <v/>
      </c>
      <c r="Z1587" s="20" t="str">
        <f t="shared" si="412"/>
        <v/>
      </c>
      <c r="AA1587" s="20" t="str">
        <f t="shared" si="413"/>
        <v/>
      </c>
      <c r="AB1587" t="str">
        <f>IFERROR(VLOOKUP($A1587,[3]库存报告使用数据!$A$1:$D$65536,4,0),"")</f>
        <v/>
      </c>
      <c r="AC1587" t="str">
        <f>IFERROR(VLOOKUP($A1587,[3]库存报告使用数据!$A$1:$G$65536,7,0),"")</f>
        <v/>
      </c>
      <c r="AD1587" t="str">
        <f>IFERROR(VLOOKUP($A1587,[3]库存报告使用数据!$A$1:$J$65536,10,0),"")</f>
        <v/>
      </c>
      <c r="AE1587" t="str">
        <f>IFERROR(VLOOKUP($A1587,[3]库存报告使用数据!$A$1:$M$65536,13,0),"")</f>
        <v/>
      </c>
      <c r="AF1587" s="20" t="str">
        <f t="shared" si="414"/>
        <v/>
      </c>
      <c r="AG1587" s="20" t="str">
        <f t="shared" si="415"/>
        <v/>
      </c>
      <c r="AH1587" s="20" t="str">
        <f t="shared" si="416"/>
        <v/>
      </c>
      <c r="AI1587" s="20" t="str">
        <f t="shared" si="417"/>
        <v/>
      </c>
      <c r="AJ1587">
        <f>IFERROR(VLOOKUP($B1587,[4]库存报告使用数据!$A$1:$B$65536,2,0),0)</f>
        <v>0</v>
      </c>
      <c r="AK1587">
        <f>IFERROR(VLOOKUP($B1587,[4]库存报告使用数据!$A$1:$C$65536,3,0),)</f>
        <v>0</v>
      </c>
      <c r="AL1587">
        <f>IFERROR(VLOOKUP($B1587,[4]库存报告使用数据!$A$1:$D$65536,4,0),)</f>
        <v>0</v>
      </c>
      <c r="AM1587">
        <f>IFERROR(VLOOKUP($B1587,[4]库存报告使用数据!$A$1:$E$65536,5,0),)</f>
        <v>0</v>
      </c>
      <c r="AN1587" s="20" t="str">
        <f t="shared" si="418"/>
        <v/>
      </c>
      <c r="AO1587" s="20" t="str">
        <f t="shared" si="419"/>
        <v/>
      </c>
      <c r="AP1587" s="20" t="str">
        <f t="shared" si="420"/>
        <v/>
      </c>
      <c r="AQ1587" s="20" t="str">
        <f t="shared" si="421"/>
        <v/>
      </c>
      <c r="AR1587" s="32">
        <f t="shared" si="422"/>
        <v>0</v>
      </c>
      <c r="AS1587" s="32">
        <f t="shared" si="423"/>
        <v>0</v>
      </c>
      <c r="AT1587" s="32">
        <f t="shared" si="424"/>
        <v>0</v>
      </c>
      <c r="AU1587" s="28" t="str">
        <f t="shared" si="425"/>
        <v>库存为0</v>
      </c>
      <c r="AV1587" s="34" t="str">
        <f>IFERROR(时间!$B$4+AU1587,"上周无销量")</f>
        <v>上周无销量</v>
      </c>
    </row>
    <row r="1588" spans="1:48">
      <c r="A1588" s="18" t="s">
        <v>1633</v>
      </c>
      <c r="B1588" t="str">
        <f>VLOOKUP(A1588,'[1]sku-asin（子）'!$A:$B,2,0)</f>
        <v>B07CJ7QCL2</v>
      </c>
      <c r="C1588" t="str">
        <f>VLOOKUP(A1588,'[1]子sku-父sku'!$A:$B,2,0)</f>
        <v>YZ-BE181</v>
      </c>
      <c r="D1588" s="28">
        <f>IFERROR(VLOOKUP(A1588,[2]库存报告使用数据处理!$A:$C,3,0),0)</f>
        <v>0</v>
      </c>
      <c r="E1588" s="28">
        <f>IFERROR(VLOOKUP(A1588,[2]库存报告使用数据处理!$A:$D,4,0),0)</f>
        <v>0</v>
      </c>
      <c r="F1588" s="28">
        <f>IFERROR(VLOOKUP(A1588,[2]库存报告使用数据处理!$A:$E,5,0),0)</f>
        <v>0</v>
      </c>
      <c r="G1588" s="28">
        <f>IFERROR(VLOOKUP(A1588,[2]库存报告使用数据处理!$A:$F,6,0),0)</f>
        <v>0</v>
      </c>
      <c r="H1588" s="29">
        <f>IFERROR(VLOOKUP(A1588,[2]库存报告使用数据处理!$A:$G,7,0),0)</f>
        <v>0</v>
      </c>
      <c r="I1588">
        <f>IFERROR(VLOOKUP(A1588,[5]数据处理!$A:$B,2,0),0)</f>
        <v>0</v>
      </c>
      <c r="J1588" s="30">
        <f>IFERROR(VLOOKUP(A1588,[5]数据处理!$A:$D,4,0),0)</f>
        <v>0</v>
      </c>
      <c r="K1588" s="30">
        <f>IFERROR(VLOOKUP(A1588,[5]数据处理!$A:$E,5,0),0)</f>
        <v>0</v>
      </c>
      <c r="L1588" s="30">
        <f>IFERROR(VLOOKUP(A1588,[5]数据处理!$A:$G,7,0),0)</f>
        <v>0</v>
      </c>
      <c r="M1588">
        <f t="shared" si="409"/>
        <v>0</v>
      </c>
      <c r="N1588">
        <f>IFERROR(VLOOKUP(A1588,[5]数据处理!$A:$C,3,0),0)</f>
        <v>0</v>
      </c>
      <c r="O1588">
        <f>IFERROR(VLOOKUP($A1588,[5]数据处理!$A:$N,14,0),0)</f>
        <v>0</v>
      </c>
      <c r="P1588" t="str">
        <f>IFERROR(VLOOKUP($A1588,[3]库存报告使用数据!$A$1:$B$65536,2,0),"")</f>
        <v/>
      </c>
      <c r="Q1588" t="str">
        <f>IFERROR(VLOOKUP($A1588,[3]库存报告使用数据!$A$1:$E$65536,5,0),"")</f>
        <v/>
      </c>
      <c r="R1588" t="str">
        <f>IFERROR(VLOOKUP($A1588,[3]库存报告使用数据!$A$1:$H$65536,8,0),"")</f>
        <v/>
      </c>
      <c r="S1588" t="str">
        <f>IFERROR(VLOOKUP($A1588,[3]库存报告使用数据!$A$1:$K$65536,11,0),"")</f>
        <v/>
      </c>
      <c r="T1588" t="str">
        <f>IFERROR(VLOOKUP($A1588,[3]库存报告使用数据!$A$1:$C$65536,3,0),"")</f>
        <v/>
      </c>
      <c r="U1588" t="str">
        <f>IFERROR(VLOOKUP($A1588,[3]库存报告使用数据!$A$1:$F$65536,6,0),"")</f>
        <v/>
      </c>
      <c r="V1588" t="str">
        <f>IFERROR(VLOOKUP($A1588,[3]库存报告使用数据!$A$1:$I$65536,9,0),"")</f>
        <v/>
      </c>
      <c r="W1588" t="str">
        <f>IFERROR(VLOOKUP($A1588,[3]库存报告使用数据!$A$1:$L$65536,12,0),"")</f>
        <v/>
      </c>
      <c r="X1588" s="20" t="str">
        <f t="shared" si="410"/>
        <v/>
      </c>
      <c r="Y1588" s="20" t="str">
        <f t="shared" si="411"/>
        <v/>
      </c>
      <c r="Z1588" s="20" t="str">
        <f t="shared" si="412"/>
        <v/>
      </c>
      <c r="AA1588" s="20" t="str">
        <f t="shared" si="413"/>
        <v/>
      </c>
      <c r="AB1588" t="str">
        <f>IFERROR(VLOOKUP($A1588,[3]库存报告使用数据!$A$1:$D$65536,4,0),"")</f>
        <v/>
      </c>
      <c r="AC1588" t="str">
        <f>IFERROR(VLOOKUP($A1588,[3]库存报告使用数据!$A$1:$G$65536,7,0),"")</f>
        <v/>
      </c>
      <c r="AD1588" t="str">
        <f>IFERROR(VLOOKUP($A1588,[3]库存报告使用数据!$A$1:$J$65536,10,0),"")</f>
        <v/>
      </c>
      <c r="AE1588" t="str">
        <f>IFERROR(VLOOKUP($A1588,[3]库存报告使用数据!$A$1:$M$65536,13,0),"")</f>
        <v/>
      </c>
      <c r="AF1588" s="20" t="str">
        <f t="shared" si="414"/>
        <v/>
      </c>
      <c r="AG1588" s="20" t="str">
        <f t="shared" si="415"/>
        <v/>
      </c>
      <c r="AH1588" s="20" t="str">
        <f t="shared" si="416"/>
        <v/>
      </c>
      <c r="AI1588" s="20" t="str">
        <f t="shared" si="417"/>
        <v/>
      </c>
      <c r="AJ1588">
        <f>IFERROR(VLOOKUP($B1588,[4]库存报告使用数据!$A$1:$B$65536,2,0),0)</f>
        <v>0</v>
      </c>
      <c r="AK1588">
        <f>IFERROR(VLOOKUP($B1588,[4]库存报告使用数据!$A$1:$C$65536,3,0),)</f>
        <v>0</v>
      </c>
      <c r="AL1588">
        <f>IFERROR(VLOOKUP($B1588,[4]库存报告使用数据!$A$1:$D$65536,4,0),)</f>
        <v>0</v>
      </c>
      <c r="AM1588">
        <f>IFERROR(VLOOKUP($B1588,[4]库存报告使用数据!$A$1:$E$65536,5,0),)</f>
        <v>0</v>
      </c>
      <c r="AN1588" s="20" t="str">
        <f t="shared" si="418"/>
        <v/>
      </c>
      <c r="AO1588" s="20" t="str">
        <f t="shared" si="419"/>
        <v/>
      </c>
      <c r="AP1588" s="20" t="str">
        <f t="shared" si="420"/>
        <v/>
      </c>
      <c r="AQ1588" s="20" t="str">
        <f t="shared" si="421"/>
        <v/>
      </c>
      <c r="AR1588" s="32">
        <f t="shared" si="422"/>
        <v>0</v>
      </c>
      <c r="AS1588" s="32">
        <f t="shared" si="423"/>
        <v>0</v>
      </c>
      <c r="AT1588" s="32">
        <f t="shared" si="424"/>
        <v>0</v>
      </c>
      <c r="AU1588" s="28" t="str">
        <f t="shared" si="425"/>
        <v>库存为0</v>
      </c>
      <c r="AV1588" s="34" t="str">
        <f>IFERROR(时间!$B$4+AU1588,"上周无销量")</f>
        <v>上周无销量</v>
      </c>
    </row>
    <row r="1589" spans="1:48">
      <c r="A1589" s="18" t="s">
        <v>1634</v>
      </c>
      <c r="B1589" t="str">
        <f>VLOOKUP(A1589,'[1]sku-asin（子）'!$A:$B,2,0)</f>
        <v>B07CJG4BLW</v>
      </c>
      <c r="C1589" t="str">
        <f>VLOOKUP(A1589,'[1]子sku-父sku'!$A:$B,2,0)</f>
        <v>YZ-BE181</v>
      </c>
      <c r="D1589" s="28">
        <f>IFERROR(VLOOKUP(A1589,[2]库存报告使用数据处理!$A:$C,3,0),0)</f>
        <v>0</v>
      </c>
      <c r="E1589" s="28">
        <f>IFERROR(VLOOKUP(A1589,[2]库存报告使用数据处理!$A:$D,4,0),0)</f>
        <v>0</v>
      </c>
      <c r="F1589" s="28">
        <f>IFERROR(VLOOKUP(A1589,[2]库存报告使用数据处理!$A:$E,5,0),0)</f>
        <v>0</v>
      </c>
      <c r="G1589" s="28">
        <f>IFERROR(VLOOKUP(A1589,[2]库存报告使用数据处理!$A:$F,6,0),0)</f>
        <v>0</v>
      </c>
      <c r="H1589" s="29">
        <f>IFERROR(VLOOKUP(A1589,[2]库存报告使用数据处理!$A:$G,7,0),0)</f>
        <v>0</v>
      </c>
      <c r="I1589">
        <f>IFERROR(VLOOKUP(A1589,[5]数据处理!$A:$B,2,0),0)</f>
        <v>0</v>
      </c>
      <c r="J1589" s="30">
        <f>IFERROR(VLOOKUP(A1589,[5]数据处理!$A:$D,4,0),0)</f>
        <v>0</v>
      </c>
      <c r="K1589" s="30">
        <f>IFERROR(VLOOKUP(A1589,[5]数据处理!$A:$E,5,0),0)</f>
        <v>0</v>
      </c>
      <c r="L1589" s="30">
        <f>IFERROR(VLOOKUP(A1589,[5]数据处理!$A:$G,7,0),0)</f>
        <v>0</v>
      </c>
      <c r="M1589">
        <f t="shared" si="409"/>
        <v>0</v>
      </c>
      <c r="N1589">
        <f>IFERROR(VLOOKUP(A1589,[5]数据处理!$A:$C,3,0),0)</f>
        <v>0</v>
      </c>
      <c r="O1589">
        <f>IFERROR(VLOOKUP($A1589,[5]数据处理!$A:$N,14,0),0)</f>
        <v>0</v>
      </c>
      <c r="P1589" t="str">
        <f>IFERROR(VLOOKUP($A1589,[3]库存报告使用数据!$A$1:$B$65536,2,0),"")</f>
        <v/>
      </c>
      <c r="Q1589" t="str">
        <f>IFERROR(VLOOKUP($A1589,[3]库存报告使用数据!$A$1:$E$65536,5,0),"")</f>
        <v/>
      </c>
      <c r="R1589" t="str">
        <f>IFERROR(VLOOKUP($A1589,[3]库存报告使用数据!$A$1:$H$65536,8,0),"")</f>
        <v/>
      </c>
      <c r="S1589" t="str">
        <f>IFERROR(VLOOKUP($A1589,[3]库存报告使用数据!$A$1:$K$65536,11,0),"")</f>
        <v/>
      </c>
      <c r="T1589" t="str">
        <f>IFERROR(VLOOKUP($A1589,[3]库存报告使用数据!$A$1:$C$65536,3,0),"")</f>
        <v/>
      </c>
      <c r="U1589" t="str">
        <f>IFERROR(VLOOKUP($A1589,[3]库存报告使用数据!$A$1:$F$65536,6,0),"")</f>
        <v/>
      </c>
      <c r="V1589" t="str">
        <f>IFERROR(VLOOKUP($A1589,[3]库存报告使用数据!$A$1:$I$65536,9,0),"")</f>
        <v/>
      </c>
      <c r="W1589" t="str">
        <f>IFERROR(VLOOKUP($A1589,[3]库存报告使用数据!$A$1:$L$65536,12,0),"")</f>
        <v/>
      </c>
      <c r="X1589" s="20" t="str">
        <f t="shared" si="410"/>
        <v/>
      </c>
      <c r="Y1589" s="20" t="str">
        <f t="shared" si="411"/>
        <v/>
      </c>
      <c r="Z1589" s="20" t="str">
        <f t="shared" si="412"/>
        <v/>
      </c>
      <c r="AA1589" s="20" t="str">
        <f t="shared" si="413"/>
        <v/>
      </c>
      <c r="AB1589" t="str">
        <f>IFERROR(VLOOKUP($A1589,[3]库存报告使用数据!$A$1:$D$65536,4,0),"")</f>
        <v/>
      </c>
      <c r="AC1589" t="str">
        <f>IFERROR(VLOOKUP($A1589,[3]库存报告使用数据!$A$1:$G$65536,7,0),"")</f>
        <v/>
      </c>
      <c r="AD1589" t="str">
        <f>IFERROR(VLOOKUP($A1589,[3]库存报告使用数据!$A$1:$J$65536,10,0),"")</f>
        <v/>
      </c>
      <c r="AE1589" t="str">
        <f>IFERROR(VLOOKUP($A1589,[3]库存报告使用数据!$A$1:$M$65536,13,0),"")</f>
        <v/>
      </c>
      <c r="AF1589" s="20" t="str">
        <f t="shared" si="414"/>
        <v/>
      </c>
      <c r="AG1589" s="20" t="str">
        <f t="shared" si="415"/>
        <v/>
      </c>
      <c r="AH1589" s="20" t="str">
        <f t="shared" si="416"/>
        <v/>
      </c>
      <c r="AI1589" s="20" t="str">
        <f t="shared" si="417"/>
        <v/>
      </c>
      <c r="AJ1589">
        <f>IFERROR(VLOOKUP($B1589,[4]库存报告使用数据!$A$1:$B$65536,2,0),0)</f>
        <v>0</v>
      </c>
      <c r="AK1589">
        <f>IFERROR(VLOOKUP($B1589,[4]库存报告使用数据!$A$1:$C$65536,3,0),)</f>
        <v>0</v>
      </c>
      <c r="AL1589">
        <f>IFERROR(VLOOKUP($B1589,[4]库存报告使用数据!$A$1:$D$65536,4,0),)</f>
        <v>0</v>
      </c>
      <c r="AM1589">
        <f>IFERROR(VLOOKUP($B1589,[4]库存报告使用数据!$A$1:$E$65536,5,0),)</f>
        <v>0</v>
      </c>
      <c r="AN1589" s="20" t="str">
        <f t="shared" si="418"/>
        <v/>
      </c>
      <c r="AO1589" s="20" t="str">
        <f t="shared" si="419"/>
        <v/>
      </c>
      <c r="AP1589" s="20" t="str">
        <f t="shared" si="420"/>
        <v/>
      </c>
      <c r="AQ1589" s="20" t="str">
        <f t="shared" si="421"/>
        <v/>
      </c>
      <c r="AR1589" s="32">
        <f t="shared" si="422"/>
        <v>0</v>
      </c>
      <c r="AS1589" s="32">
        <f t="shared" si="423"/>
        <v>0</v>
      </c>
      <c r="AT1589" s="32">
        <f t="shared" si="424"/>
        <v>0</v>
      </c>
      <c r="AU1589" s="28" t="str">
        <f t="shared" si="425"/>
        <v>库存为0</v>
      </c>
      <c r="AV1589" s="34" t="str">
        <f>IFERROR(时间!$B$4+AU1589,"上周无销量")</f>
        <v>上周无销量</v>
      </c>
    </row>
    <row r="1590" spans="1:48">
      <c r="A1590" s="18" t="s">
        <v>1635</v>
      </c>
      <c r="B1590" t="str">
        <f>VLOOKUP(A1590,'[1]sku-asin（子）'!$A:$B,2,0)</f>
        <v>B07CJK7QRT</v>
      </c>
      <c r="C1590" t="str">
        <f>VLOOKUP(A1590,'[1]子sku-父sku'!$A:$B,2,0)</f>
        <v>YZ-BE181</v>
      </c>
      <c r="D1590" s="28">
        <f>IFERROR(VLOOKUP(A1590,[2]库存报告使用数据处理!$A:$C,3,0),0)</f>
        <v>0</v>
      </c>
      <c r="E1590" s="28">
        <f>IFERROR(VLOOKUP(A1590,[2]库存报告使用数据处理!$A:$D,4,0),0)</f>
        <v>0</v>
      </c>
      <c r="F1590" s="28">
        <f>IFERROR(VLOOKUP(A1590,[2]库存报告使用数据处理!$A:$E,5,0),0)</f>
        <v>0</v>
      </c>
      <c r="G1590" s="28">
        <f>IFERROR(VLOOKUP(A1590,[2]库存报告使用数据处理!$A:$F,6,0),0)</f>
        <v>0</v>
      </c>
      <c r="H1590" s="29">
        <f>IFERROR(VLOOKUP(A1590,[2]库存报告使用数据处理!$A:$G,7,0),0)</f>
        <v>0</v>
      </c>
      <c r="I1590">
        <f>IFERROR(VLOOKUP(A1590,[5]数据处理!$A:$B,2,0),0)</f>
        <v>0</v>
      </c>
      <c r="J1590" s="30">
        <f>IFERROR(VLOOKUP(A1590,[5]数据处理!$A:$D,4,0),0)</f>
        <v>0</v>
      </c>
      <c r="K1590" s="30">
        <f>IFERROR(VLOOKUP(A1590,[5]数据处理!$A:$E,5,0),0)</f>
        <v>0</v>
      </c>
      <c r="L1590" s="30">
        <f>IFERROR(VLOOKUP(A1590,[5]数据处理!$A:$G,7,0),0)</f>
        <v>0</v>
      </c>
      <c r="M1590">
        <f t="shared" si="409"/>
        <v>0</v>
      </c>
      <c r="N1590">
        <f>IFERROR(VLOOKUP(A1590,[5]数据处理!$A:$C,3,0),0)</f>
        <v>0</v>
      </c>
      <c r="O1590">
        <f>IFERROR(VLOOKUP($A1590,[5]数据处理!$A:$N,14,0),0)</f>
        <v>0</v>
      </c>
      <c r="P1590" t="str">
        <f>IFERROR(VLOOKUP($A1590,[3]库存报告使用数据!$A$1:$B$65536,2,0),"")</f>
        <v/>
      </c>
      <c r="Q1590" t="str">
        <f>IFERROR(VLOOKUP($A1590,[3]库存报告使用数据!$A$1:$E$65536,5,0),"")</f>
        <v/>
      </c>
      <c r="R1590" t="str">
        <f>IFERROR(VLOOKUP($A1590,[3]库存报告使用数据!$A$1:$H$65536,8,0),"")</f>
        <v/>
      </c>
      <c r="S1590" t="str">
        <f>IFERROR(VLOOKUP($A1590,[3]库存报告使用数据!$A$1:$K$65536,11,0),"")</f>
        <v/>
      </c>
      <c r="T1590" t="str">
        <f>IFERROR(VLOOKUP($A1590,[3]库存报告使用数据!$A$1:$C$65536,3,0),"")</f>
        <v/>
      </c>
      <c r="U1590" t="str">
        <f>IFERROR(VLOOKUP($A1590,[3]库存报告使用数据!$A$1:$F$65536,6,0),"")</f>
        <v/>
      </c>
      <c r="V1590" t="str">
        <f>IFERROR(VLOOKUP($A1590,[3]库存报告使用数据!$A$1:$I$65536,9,0),"")</f>
        <v/>
      </c>
      <c r="W1590" t="str">
        <f>IFERROR(VLOOKUP($A1590,[3]库存报告使用数据!$A$1:$L$65536,12,0),"")</f>
        <v/>
      </c>
      <c r="X1590" s="20" t="str">
        <f t="shared" si="410"/>
        <v/>
      </c>
      <c r="Y1590" s="20" t="str">
        <f t="shared" si="411"/>
        <v/>
      </c>
      <c r="Z1590" s="20" t="str">
        <f t="shared" si="412"/>
        <v/>
      </c>
      <c r="AA1590" s="20" t="str">
        <f t="shared" si="413"/>
        <v/>
      </c>
      <c r="AB1590" t="str">
        <f>IFERROR(VLOOKUP($A1590,[3]库存报告使用数据!$A$1:$D$65536,4,0),"")</f>
        <v/>
      </c>
      <c r="AC1590" t="str">
        <f>IFERROR(VLOOKUP($A1590,[3]库存报告使用数据!$A$1:$G$65536,7,0),"")</f>
        <v/>
      </c>
      <c r="AD1590" t="str">
        <f>IFERROR(VLOOKUP($A1590,[3]库存报告使用数据!$A$1:$J$65536,10,0),"")</f>
        <v/>
      </c>
      <c r="AE1590" t="str">
        <f>IFERROR(VLOOKUP($A1590,[3]库存报告使用数据!$A$1:$M$65536,13,0),"")</f>
        <v/>
      </c>
      <c r="AF1590" s="20" t="str">
        <f t="shared" si="414"/>
        <v/>
      </c>
      <c r="AG1590" s="20" t="str">
        <f t="shared" si="415"/>
        <v/>
      </c>
      <c r="AH1590" s="20" t="str">
        <f t="shared" si="416"/>
        <v/>
      </c>
      <c r="AI1590" s="20" t="str">
        <f t="shared" si="417"/>
        <v/>
      </c>
      <c r="AJ1590">
        <f>IFERROR(VLOOKUP($B1590,[4]库存报告使用数据!$A$1:$B$65536,2,0),0)</f>
        <v>0</v>
      </c>
      <c r="AK1590">
        <f>IFERROR(VLOOKUP($B1590,[4]库存报告使用数据!$A$1:$C$65536,3,0),)</f>
        <v>0</v>
      </c>
      <c r="AL1590">
        <f>IFERROR(VLOOKUP($B1590,[4]库存报告使用数据!$A$1:$D$65536,4,0),)</f>
        <v>0</v>
      </c>
      <c r="AM1590">
        <f>IFERROR(VLOOKUP($B1590,[4]库存报告使用数据!$A$1:$E$65536,5,0),)</f>
        <v>0</v>
      </c>
      <c r="AN1590" s="20" t="str">
        <f t="shared" si="418"/>
        <v/>
      </c>
      <c r="AO1590" s="20" t="str">
        <f t="shared" si="419"/>
        <v/>
      </c>
      <c r="AP1590" s="20" t="str">
        <f t="shared" si="420"/>
        <v/>
      </c>
      <c r="AQ1590" s="20" t="str">
        <f t="shared" si="421"/>
        <v/>
      </c>
      <c r="AR1590" s="32">
        <f t="shared" si="422"/>
        <v>0</v>
      </c>
      <c r="AS1590" s="32">
        <f t="shared" si="423"/>
        <v>0</v>
      </c>
      <c r="AT1590" s="32">
        <f t="shared" si="424"/>
        <v>0</v>
      </c>
      <c r="AU1590" s="28" t="str">
        <f t="shared" si="425"/>
        <v>库存为0</v>
      </c>
      <c r="AV1590" s="34" t="str">
        <f>IFERROR(时间!$B$4+AU1590,"上周无销量")</f>
        <v>上周无销量</v>
      </c>
    </row>
    <row r="1591" spans="1:48">
      <c r="A1591" s="18" t="s">
        <v>1636</v>
      </c>
      <c r="B1591" t="str">
        <f>VLOOKUP(A1591,'[1]sku-asin（子）'!$A:$B,2,0)</f>
        <v>B07CJKKZ9C</v>
      </c>
      <c r="C1591" t="str">
        <f>VLOOKUP(A1591,'[1]子sku-父sku'!$A:$B,2,0)</f>
        <v>YZ-BE181</v>
      </c>
      <c r="D1591" s="28">
        <f>IFERROR(VLOOKUP(A1591,[2]库存报告使用数据处理!$A:$C,3,0),0)</f>
        <v>0</v>
      </c>
      <c r="E1591" s="28">
        <f>IFERROR(VLOOKUP(A1591,[2]库存报告使用数据处理!$A:$D,4,0),0)</f>
        <v>0</v>
      </c>
      <c r="F1591" s="28">
        <f>IFERROR(VLOOKUP(A1591,[2]库存报告使用数据处理!$A:$E,5,0),0)</f>
        <v>0</v>
      </c>
      <c r="G1591" s="28">
        <f>IFERROR(VLOOKUP(A1591,[2]库存报告使用数据处理!$A:$F,6,0),0)</f>
        <v>0</v>
      </c>
      <c r="H1591" s="29">
        <f>IFERROR(VLOOKUP(A1591,[2]库存报告使用数据处理!$A:$G,7,0),0)</f>
        <v>0</v>
      </c>
      <c r="I1591">
        <f>IFERROR(VLOOKUP(A1591,[5]数据处理!$A:$B,2,0),0)</f>
        <v>0</v>
      </c>
      <c r="J1591" s="30">
        <f>IFERROR(VLOOKUP(A1591,[5]数据处理!$A:$D,4,0),0)</f>
        <v>0</v>
      </c>
      <c r="K1591" s="30">
        <f>IFERROR(VLOOKUP(A1591,[5]数据处理!$A:$E,5,0),0)</f>
        <v>0</v>
      </c>
      <c r="L1591" s="30">
        <f>IFERROR(VLOOKUP(A1591,[5]数据处理!$A:$G,7,0),0)</f>
        <v>0</v>
      </c>
      <c r="M1591">
        <f t="shared" si="409"/>
        <v>0</v>
      </c>
      <c r="N1591">
        <f>IFERROR(VLOOKUP(A1591,[5]数据处理!$A:$C,3,0),0)</f>
        <v>0</v>
      </c>
      <c r="O1591">
        <f>IFERROR(VLOOKUP($A1591,[5]数据处理!$A:$N,14,0),0)</f>
        <v>0</v>
      </c>
      <c r="P1591" t="str">
        <f>IFERROR(VLOOKUP($A1591,[3]库存报告使用数据!$A$1:$B$65536,2,0),"")</f>
        <v/>
      </c>
      <c r="Q1591" t="str">
        <f>IFERROR(VLOOKUP($A1591,[3]库存报告使用数据!$A$1:$E$65536,5,0),"")</f>
        <v/>
      </c>
      <c r="R1591" t="str">
        <f>IFERROR(VLOOKUP($A1591,[3]库存报告使用数据!$A$1:$H$65536,8,0),"")</f>
        <v/>
      </c>
      <c r="S1591" t="str">
        <f>IFERROR(VLOOKUP($A1591,[3]库存报告使用数据!$A$1:$K$65536,11,0),"")</f>
        <v/>
      </c>
      <c r="T1591" t="str">
        <f>IFERROR(VLOOKUP($A1591,[3]库存报告使用数据!$A$1:$C$65536,3,0),"")</f>
        <v/>
      </c>
      <c r="U1591" t="str">
        <f>IFERROR(VLOOKUP($A1591,[3]库存报告使用数据!$A$1:$F$65536,6,0),"")</f>
        <v/>
      </c>
      <c r="V1591" t="str">
        <f>IFERROR(VLOOKUP($A1591,[3]库存报告使用数据!$A$1:$I$65536,9,0),"")</f>
        <v/>
      </c>
      <c r="W1591" t="str">
        <f>IFERROR(VLOOKUP($A1591,[3]库存报告使用数据!$A$1:$L$65536,12,0),"")</f>
        <v/>
      </c>
      <c r="X1591" s="20" t="str">
        <f t="shared" si="410"/>
        <v/>
      </c>
      <c r="Y1591" s="20" t="str">
        <f t="shared" si="411"/>
        <v/>
      </c>
      <c r="Z1591" s="20" t="str">
        <f t="shared" si="412"/>
        <v/>
      </c>
      <c r="AA1591" s="20" t="str">
        <f t="shared" si="413"/>
        <v/>
      </c>
      <c r="AB1591" t="str">
        <f>IFERROR(VLOOKUP($A1591,[3]库存报告使用数据!$A$1:$D$65536,4,0),"")</f>
        <v/>
      </c>
      <c r="AC1591" t="str">
        <f>IFERROR(VLOOKUP($A1591,[3]库存报告使用数据!$A$1:$G$65536,7,0),"")</f>
        <v/>
      </c>
      <c r="AD1591" t="str">
        <f>IFERROR(VLOOKUP($A1591,[3]库存报告使用数据!$A$1:$J$65536,10,0),"")</f>
        <v/>
      </c>
      <c r="AE1591" t="str">
        <f>IFERROR(VLOOKUP($A1591,[3]库存报告使用数据!$A$1:$M$65536,13,0),"")</f>
        <v/>
      </c>
      <c r="AF1591" s="20" t="str">
        <f t="shared" si="414"/>
        <v/>
      </c>
      <c r="AG1591" s="20" t="str">
        <f t="shared" si="415"/>
        <v/>
      </c>
      <c r="AH1591" s="20" t="str">
        <f t="shared" si="416"/>
        <v/>
      </c>
      <c r="AI1591" s="20" t="str">
        <f t="shared" si="417"/>
        <v/>
      </c>
      <c r="AJ1591">
        <f>IFERROR(VLOOKUP($B1591,[4]库存报告使用数据!$A$1:$B$65536,2,0),0)</f>
        <v>0</v>
      </c>
      <c r="AK1591">
        <f>IFERROR(VLOOKUP($B1591,[4]库存报告使用数据!$A$1:$C$65536,3,0),)</f>
        <v>0</v>
      </c>
      <c r="AL1591">
        <f>IFERROR(VLOOKUP($B1591,[4]库存报告使用数据!$A$1:$D$65536,4,0),)</f>
        <v>0</v>
      </c>
      <c r="AM1591">
        <f>IFERROR(VLOOKUP($B1591,[4]库存报告使用数据!$A$1:$E$65536,5,0),)</f>
        <v>0</v>
      </c>
      <c r="AN1591" s="20" t="str">
        <f t="shared" si="418"/>
        <v/>
      </c>
      <c r="AO1591" s="20" t="str">
        <f t="shared" si="419"/>
        <v/>
      </c>
      <c r="AP1591" s="20" t="str">
        <f t="shared" si="420"/>
        <v/>
      </c>
      <c r="AQ1591" s="20" t="str">
        <f t="shared" si="421"/>
        <v/>
      </c>
      <c r="AR1591" s="32">
        <f t="shared" si="422"/>
        <v>0</v>
      </c>
      <c r="AS1591" s="32">
        <f t="shared" si="423"/>
        <v>0</v>
      </c>
      <c r="AT1591" s="32">
        <f t="shared" si="424"/>
        <v>0</v>
      </c>
      <c r="AU1591" s="28" t="str">
        <f t="shared" si="425"/>
        <v>库存为0</v>
      </c>
      <c r="AV1591" s="34" t="str">
        <f>IFERROR(时间!$B$4+AU1591,"上周无销量")</f>
        <v>上周无销量</v>
      </c>
    </row>
    <row r="1592" spans="1:48">
      <c r="A1592" s="18" t="s">
        <v>1637</v>
      </c>
      <c r="B1592" t="str">
        <f>VLOOKUP(A1592,'[1]sku-asin（子）'!$A:$B,2,0)</f>
        <v>B07CJG1L21</v>
      </c>
      <c r="C1592" t="str">
        <f>VLOOKUP(A1592,'[1]子sku-父sku'!$A:$B,2,0)</f>
        <v>YZ-BE181</v>
      </c>
      <c r="D1592" s="28">
        <f>IFERROR(VLOOKUP(A1592,[2]库存报告使用数据处理!$A:$C,3,0),0)</f>
        <v>0</v>
      </c>
      <c r="E1592" s="28">
        <f>IFERROR(VLOOKUP(A1592,[2]库存报告使用数据处理!$A:$D,4,0),0)</f>
        <v>0</v>
      </c>
      <c r="F1592" s="28">
        <f>IFERROR(VLOOKUP(A1592,[2]库存报告使用数据处理!$A:$E,5,0),0)</f>
        <v>0</v>
      </c>
      <c r="G1592" s="28">
        <f>IFERROR(VLOOKUP(A1592,[2]库存报告使用数据处理!$A:$F,6,0),0)</f>
        <v>0</v>
      </c>
      <c r="H1592" s="29">
        <f>IFERROR(VLOOKUP(A1592,[2]库存报告使用数据处理!$A:$G,7,0),0)</f>
        <v>0</v>
      </c>
      <c r="I1592">
        <f>IFERROR(VLOOKUP(A1592,[5]数据处理!$A:$B,2,0),0)</f>
        <v>0</v>
      </c>
      <c r="J1592" s="30">
        <f>IFERROR(VLOOKUP(A1592,[5]数据处理!$A:$D,4,0),0)</f>
        <v>0</v>
      </c>
      <c r="K1592" s="30">
        <f>IFERROR(VLOOKUP(A1592,[5]数据处理!$A:$E,5,0),0)</f>
        <v>0</v>
      </c>
      <c r="L1592" s="30">
        <f>IFERROR(VLOOKUP(A1592,[5]数据处理!$A:$G,7,0),0)</f>
        <v>0</v>
      </c>
      <c r="M1592">
        <f t="shared" si="409"/>
        <v>0</v>
      </c>
      <c r="N1592">
        <f>IFERROR(VLOOKUP(A1592,[5]数据处理!$A:$C,3,0),0)</f>
        <v>0</v>
      </c>
      <c r="O1592">
        <f>IFERROR(VLOOKUP($A1592,[5]数据处理!$A:$N,14,0),0)</f>
        <v>0</v>
      </c>
      <c r="P1592" t="str">
        <f>IFERROR(VLOOKUP($A1592,[3]库存报告使用数据!$A$1:$B$65536,2,0),"")</f>
        <v/>
      </c>
      <c r="Q1592" t="str">
        <f>IFERROR(VLOOKUP($A1592,[3]库存报告使用数据!$A$1:$E$65536,5,0),"")</f>
        <v/>
      </c>
      <c r="R1592" t="str">
        <f>IFERROR(VLOOKUP($A1592,[3]库存报告使用数据!$A$1:$H$65536,8,0),"")</f>
        <v/>
      </c>
      <c r="S1592" t="str">
        <f>IFERROR(VLOOKUP($A1592,[3]库存报告使用数据!$A$1:$K$65536,11,0),"")</f>
        <v/>
      </c>
      <c r="T1592" t="str">
        <f>IFERROR(VLOOKUP($A1592,[3]库存报告使用数据!$A$1:$C$65536,3,0),"")</f>
        <v/>
      </c>
      <c r="U1592" t="str">
        <f>IFERROR(VLOOKUP($A1592,[3]库存报告使用数据!$A$1:$F$65536,6,0),"")</f>
        <v/>
      </c>
      <c r="V1592" t="str">
        <f>IFERROR(VLOOKUP($A1592,[3]库存报告使用数据!$A$1:$I$65536,9,0),"")</f>
        <v/>
      </c>
      <c r="W1592" t="str">
        <f>IFERROR(VLOOKUP($A1592,[3]库存报告使用数据!$A$1:$L$65536,12,0),"")</f>
        <v/>
      </c>
      <c r="X1592" s="20" t="str">
        <f t="shared" si="410"/>
        <v/>
      </c>
      <c r="Y1592" s="20" t="str">
        <f t="shared" si="411"/>
        <v/>
      </c>
      <c r="Z1592" s="20" t="str">
        <f t="shared" si="412"/>
        <v/>
      </c>
      <c r="AA1592" s="20" t="str">
        <f t="shared" si="413"/>
        <v/>
      </c>
      <c r="AB1592" t="str">
        <f>IFERROR(VLOOKUP($A1592,[3]库存报告使用数据!$A$1:$D$65536,4,0),"")</f>
        <v/>
      </c>
      <c r="AC1592" t="str">
        <f>IFERROR(VLOOKUP($A1592,[3]库存报告使用数据!$A$1:$G$65536,7,0),"")</f>
        <v/>
      </c>
      <c r="AD1592" t="str">
        <f>IFERROR(VLOOKUP($A1592,[3]库存报告使用数据!$A$1:$J$65536,10,0),"")</f>
        <v/>
      </c>
      <c r="AE1592" t="str">
        <f>IFERROR(VLOOKUP($A1592,[3]库存报告使用数据!$A$1:$M$65536,13,0),"")</f>
        <v/>
      </c>
      <c r="AF1592" s="20" t="str">
        <f t="shared" si="414"/>
        <v/>
      </c>
      <c r="AG1592" s="20" t="str">
        <f t="shared" si="415"/>
        <v/>
      </c>
      <c r="AH1592" s="20" t="str">
        <f t="shared" si="416"/>
        <v/>
      </c>
      <c r="AI1592" s="20" t="str">
        <f t="shared" si="417"/>
        <v/>
      </c>
      <c r="AJ1592">
        <f>IFERROR(VLOOKUP($B1592,[4]库存报告使用数据!$A$1:$B$65536,2,0),0)</f>
        <v>0</v>
      </c>
      <c r="AK1592">
        <f>IFERROR(VLOOKUP($B1592,[4]库存报告使用数据!$A$1:$C$65536,3,0),)</f>
        <v>0</v>
      </c>
      <c r="AL1592">
        <f>IFERROR(VLOOKUP($B1592,[4]库存报告使用数据!$A$1:$D$65536,4,0),)</f>
        <v>0</v>
      </c>
      <c r="AM1592">
        <f>IFERROR(VLOOKUP($B1592,[4]库存报告使用数据!$A$1:$E$65536,5,0),)</f>
        <v>0</v>
      </c>
      <c r="AN1592" s="20" t="str">
        <f t="shared" si="418"/>
        <v/>
      </c>
      <c r="AO1592" s="20" t="str">
        <f t="shared" si="419"/>
        <v/>
      </c>
      <c r="AP1592" s="20" t="str">
        <f t="shared" si="420"/>
        <v/>
      </c>
      <c r="AQ1592" s="20" t="str">
        <f t="shared" si="421"/>
        <v/>
      </c>
      <c r="AR1592" s="32">
        <f t="shared" si="422"/>
        <v>0</v>
      </c>
      <c r="AS1592" s="32">
        <f t="shared" si="423"/>
        <v>0</v>
      </c>
      <c r="AT1592" s="32">
        <f t="shared" si="424"/>
        <v>0</v>
      </c>
      <c r="AU1592" s="28" t="str">
        <f t="shared" si="425"/>
        <v>库存为0</v>
      </c>
      <c r="AV1592" s="34" t="str">
        <f>IFERROR(时间!$B$4+AU1592,"上周无销量")</f>
        <v>上周无销量</v>
      </c>
    </row>
    <row r="1593" spans="1:48">
      <c r="A1593" s="18" t="s">
        <v>1638</v>
      </c>
      <c r="B1593" t="str">
        <f>VLOOKUP(A1593,'[1]sku-asin（子）'!$A:$B,2,0)</f>
        <v>B07CLRCVLZ</v>
      </c>
      <c r="C1593" t="str">
        <f>VLOOKUP(A1593,'[1]子sku-父sku'!$A:$B,2,0)</f>
        <v>YZ-BE5129</v>
      </c>
      <c r="D1593" s="28">
        <f>IFERROR(VLOOKUP(A1593,[2]库存报告使用数据处理!$A:$C,3,0),0)</f>
        <v>0</v>
      </c>
      <c r="E1593" s="28">
        <f>IFERROR(VLOOKUP(A1593,[2]库存报告使用数据处理!$A:$D,4,0),0)</f>
        <v>1</v>
      </c>
      <c r="F1593" s="28">
        <f>IFERROR(VLOOKUP(A1593,[2]库存报告使用数据处理!$A:$E,5,0),0)</f>
        <v>2</v>
      </c>
      <c r="G1593" s="28">
        <f>IFERROR(VLOOKUP(A1593,[2]库存报告使用数据处理!$A:$F,6,0),0)</f>
        <v>0</v>
      </c>
      <c r="H1593" s="29">
        <f>IFERROR(VLOOKUP(A1593,[2]库存报告使用数据处理!$A:$G,7,0),0)</f>
        <v>22.99</v>
      </c>
      <c r="I1593">
        <f>IFERROR(VLOOKUP(A1593,[5]数据处理!$A:$B,2,0),0)</f>
        <v>2</v>
      </c>
      <c r="J1593" s="30">
        <f>IFERROR(VLOOKUP(A1593,[5]数据处理!$A:$D,4,0),0)</f>
        <v>0</v>
      </c>
      <c r="K1593" s="30">
        <f>IFERROR(VLOOKUP(A1593,[5]数据处理!$A:$E,5,0),0)</f>
        <v>0</v>
      </c>
      <c r="L1593" s="30">
        <f>IFERROR(VLOOKUP(A1593,[5]数据处理!$A:$G,7,0),0)</f>
        <v>0</v>
      </c>
      <c r="M1593">
        <f t="shared" si="409"/>
        <v>2</v>
      </c>
      <c r="N1593">
        <f>IFERROR(VLOOKUP(A1593,[5]数据处理!$A:$C,3,0),0)</f>
        <v>0</v>
      </c>
      <c r="O1593">
        <f>IFERROR(VLOOKUP($A1593,[5]数据处理!$A:$N,14,0),0)</f>
        <v>0</v>
      </c>
      <c r="P1593">
        <f>IFERROR(VLOOKUP($A1593,[3]库存报告使用数据!$A$1:$B$65536,2,0),"")</f>
        <v>38</v>
      </c>
      <c r="Q1593">
        <f>IFERROR(VLOOKUP($A1593,[3]库存报告使用数据!$A$1:$E$65536,5,0),"")</f>
        <v>0</v>
      </c>
      <c r="R1593">
        <f>IFERROR(VLOOKUP($A1593,[3]库存报告使用数据!$A$1:$H$65536,8,0),"")</f>
        <v>0</v>
      </c>
      <c r="S1593">
        <f>IFERROR(VLOOKUP($A1593,[3]库存报告使用数据!$A$1:$K$65536,11,0),"")</f>
        <v>0</v>
      </c>
      <c r="T1593">
        <f>IFERROR(VLOOKUP($A1593,[3]库存报告使用数据!$A$1:$C$65536,3,0),"")</f>
        <v>0</v>
      </c>
      <c r="U1593">
        <f>IFERROR(VLOOKUP($A1593,[3]库存报告使用数据!$A$1:$F$65536,6,0),"")</f>
        <v>0</v>
      </c>
      <c r="V1593">
        <f>IFERROR(VLOOKUP($A1593,[3]库存报告使用数据!$A$1:$I$65536,9,0),"")</f>
        <v>0</v>
      </c>
      <c r="W1593">
        <f>IFERROR(VLOOKUP($A1593,[3]库存报告使用数据!$A$1:$L$65536,12,0),"")</f>
        <v>0</v>
      </c>
      <c r="X1593" s="20">
        <f t="shared" si="410"/>
        <v>0</v>
      </c>
      <c r="Y1593" s="20" t="str">
        <f t="shared" si="411"/>
        <v/>
      </c>
      <c r="Z1593" s="20" t="str">
        <f t="shared" si="412"/>
        <v/>
      </c>
      <c r="AA1593" s="20" t="str">
        <f t="shared" si="413"/>
        <v/>
      </c>
      <c r="AB1593">
        <f>IFERROR(VLOOKUP($A1593,[3]库存报告使用数据!$A$1:$D$65536,4,0),"")</f>
        <v>0</v>
      </c>
      <c r="AC1593">
        <f>IFERROR(VLOOKUP($A1593,[3]库存报告使用数据!$A$1:$G$65536,7,0),"")</f>
        <v>0</v>
      </c>
      <c r="AD1593">
        <f>IFERROR(VLOOKUP($A1593,[3]库存报告使用数据!$A$1:$J$65536,10,0),"")</f>
        <v>0</v>
      </c>
      <c r="AE1593">
        <f>IFERROR(VLOOKUP($A1593,[3]库存报告使用数据!$A$1:$M$65536,13,0),"")</f>
        <v>0</v>
      </c>
      <c r="AF1593" s="20" t="str">
        <f t="shared" si="414"/>
        <v/>
      </c>
      <c r="AG1593" s="20" t="str">
        <f t="shared" si="415"/>
        <v/>
      </c>
      <c r="AH1593" s="20" t="str">
        <f t="shared" si="416"/>
        <v/>
      </c>
      <c r="AI1593" s="20" t="str">
        <f t="shared" si="417"/>
        <v/>
      </c>
      <c r="AJ1593">
        <f>IFERROR(VLOOKUP($B1593,[4]库存报告使用数据!$A$1:$B$65536,2,0),0)</f>
        <v>4</v>
      </c>
      <c r="AK1593">
        <f>IFERROR(VLOOKUP($B1593,[4]库存报告使用数据!$A$1:$C$65536,3,0),)</f>
        <v>8</v>
      </c>
      <c r="AL1593">
        <f>IFERROR(VLOOKUP($B1593,[4]库存报告使用数据!$A$1:$D$65536,4,0),)</f>
        <v>0</v>
      </c>
      <c r="AM1593">
        <f>IFERROR(VLOOKUP($B1593,[4]库存报告使用数据!$A$1:$E$65536,5,0),)</f>
        <v>1</v>
      </c>
      <c r="AN1593" s="20">
        <f t="shared" si="418"/>
        <v>0</v>
      </c>
      <c r="AO1593" s="20">
        <f t="shared" si="419"/>
        <v>0.125</v>
      </c>
      <c r="AP1593" s="20" t="str">
        <f t="shared" si="420"/>
        <v/>
      </c>
      <c r="AQ1593" s="20">
        <f t="shared" si="421"/>
        <v>0</v>
      </c>
      <c r="AR1593" s="32">
        <f t="shared" si="422"/>
        <v>0</v>
      </c>
      <c r="AS1593" s="32">
        <f t="shared" si="423"/>
        <v>0</v>
      </c>
      <c r="AT1593" s="32">
        <f t="shared" si="424"/>
        <v>2</v>
      </c>
      <c r="AU1593" s="28" t="str">
        <f t="shared" si="425"/>
        <v>库存为2</v>
      </c>
      <c r="AV1593" s="34" t="str">
        <f>IFERROR(时间!$B$4+AU1593,"上周无销量")</f>
        <v>上周无销量</v>
      </c>
    </row>
    <row r="1594" spans="1:48">
      <c r="A1594" s="18" t="s">
        <v>1639</v>
      </c>
      <c r="B1594" t="str">
        <f>VLOOKUP(A1594,'[1]sku-asin（子）'!$A:$B,2,0)</f>
        <v>B07CLZL6LR</v>
      </c>
      <c r="C1594" t="str">
        <f>VLOOKUP(A1594,'[1]子sku-父sku'!$A:$B,2,0)</f>
        <v>YZ-BE5129</v>
      </c>
      <c r="D1594" s="28">
        <f>IFERROR(VLOOKUP(A1594,[2]库存报告使用数据处理!$A:$C,3,0),0)</f>
        <v>0</v>
      </c>
      <c r="E1594" s="28">
        <f>IFERROR(VLOOKUP(A1594,[2]库存报告使用数据处理!$A:$D,4,0),0)</f>
        <v>1</v>
      </c>
      <c r="F1594" s="28">
        <f>IFERROR(VLOOKUP(A1594,[2]库存报告使用数据处理!$A:$E,5,0),0)</f>
        <v>0</v>
      </c>
      <c r="G1594" s="28">
        <f>IFERROR(VLOOKUP(A1594,[2]库存报告使用数据处理!$A:$F,6,0),0)</f>
        <v>0</v>
      </c>
      <c r="H1594" s="29">
        <f>IFERROR(VLOOKUP(A1594,[2]库存报告使用数据处理!$A:$G,7,0),0)</f>
        <v>22.99</v>
      </c>
      <c r="I1594">
        <f>IFERROR(VLOOKUP(A1594,[5]数据处理!$A:$B,2,0),0)</f>
        <v>4</v>
      </c>
      <c r="J1594" s="30">
        <f>IFERROR(VLOOKUP(A1594,[5]数据处理!$A:$D,4,0),0)</f>
        <v>0</v>
      </c>
      <c r="K1594" s="30">
        <f>IFERROR(VLOOKUP(A1594,[5]数据处理!$A:$E,5,0),0)</f>
        <v>0</v>
      </c>
      <c r="L1594" s="30">
        <f>IFERROR(VLOOKUP(A1594,[5]数据处理!$A:$G,7,0),0)</f>
        <v>0</v>
      </c>
      <c r="M1594">
        <f t="shared" si="409"/>
        <v>4</v>
      </c>
      <c r="N1594">
        <f>IFERROR(VLOOKUP(A1594,[5]数据处理!$A:$C,3,0),0)</f>
        <v>0</v>
      </c>
      <c r="O1594">
        <f>IFERROR(VLOOKUP($A1594,[5]数据处理!$A:$N,14,0),0)</f>
        <v>0</v>
      </c>
      <c r="P1594">
        <f>IFERROR(VLOOKUP($A1594,[3]库存报告使用数据!$A$1:$B$65536,2,0),"")</f>
        <v>24</v>
      </c>
      <c r="Q1594">
        <f>IFERROR(VLOOKUP($A1594,[3]库存报告使用数据!$A$1:$E$65536,5,0),"")</f>
        <v>0</v>
      </c>
      <c r="R1594">
        <f>IFERROR(VLOOKUP($A1594,[3]库存报告使用数据!$A$1:$H$65536,8,0),"")</f>
        <v>0</v>
      </c>
      <c r="S1594">
        <f>IFERROR(VLOOKUP($A1594,[3]库存报告使用数据!$A$1:$K$65536,11,0),"")</f>
        <v>0</v>
      </c>
      <c r="T1594">
        <f>IFERROR(VLOOKUP($A1594,[3]库存报告使用数据!$A$1:$C$65536,3,0),"")</f>
        <v>0</v>
      </c>
      <c r="U1594">
        <f>IFERROR(VLOOKUP($A1594,[3]库存报告使用数据!$A$1:$F$65536,6,0),"")</f>
        <v>0</v>
      </c>
      <c r="V1594">
        <f>IFERROR(VLOOKUP($A1594,[3]库存报告使用数据!$A$1:$I$65536,9,0),"")</f>
        <v>0</v>
      </c>
      <c r="W1594">
        <f>IFERROR(VLOOKUP($A1594,[3]库存报告使用数据!$A$1:$L$65536,12,0),"")</f>
        <v>0</v>
      </c>
      <c r="X1594" s="20">
        <f t="shared" si="410"/>
        <v>0</v>
      </c>
      <c r="Y1594" s="20" t="str">
        <f t="shared" si="411"/>
        <v/>
      </c>
      <c r="Z1594" s="20" t="str">
        <f t="shared" si="412"/>
        <v/>
      </c>
      <c r="AA1594" s="20" t="str">
        <f t="shared" si="413"/>
        <v/>
      </c>
      <c r="AB1594">
        <f>IFERROR(VLOOKUP($A1594,[3]库存报告使用数据!$A$1:$D$65536,4,0),"")</f>
        <v>0</v>
      </c>
      <c r="AC1594">
        <f>IFERROR(VLOOKUP($A1594,[3]库存报告使用数据!$A$1:$G$65536,7,0),"")</f>
        <v>0</v>
      </c>
      <c r="AD1594">
        <f>IFERROR(VLOOKUP($A1594,[3]库存报告使用数据!$A$1:$J$65536,10,0),"")</f>
        <v>0</v>
      </c>
      <c r="AE1594">
        <f>IFERROR(VLOOKUP($A1594,[3]库存报告使用数据!$A$1:$M$65536,13,0),"")</f>
        <v>0</v>
      </c>
      <c r="AF1594" s="20" t="str">
        <f t="shared" si="414"/>
        <v/>
      </c>
      <c r="AG1594" s="20" t="str">
        <f t="shared" si="415"/>
        <v/>
      </c>
      <c r="AH1594" s="20" t="str">
        <f t="shared" si="416"/>
        <v/>
      </c>
      <c r="AI1594" s="20" t="str">
        <f t="shared" si="417"/>
        <v/>
      </c>
      <c r="AJ1594">
        <f>IFERROR(VLOOKUP($B1594,[4]库存报告使用数据!$A$1:$B$65536,2,0),0)</f>
        <v>2</v>
      </c>
      <c r="AK1594">
        <f>IFERROR(VLOOKUP($B1594,[4]库存报告使用数据!$A$1:$C$65536,3,0),)</f>
        <v>4</v>
      </c>
      <c r="AL1594">
        <f>IFERROR(VLOOKUP($B1594,[4]库存报告使用数据!$A$1:$D$65536,4,0),)</f>
        <v>0</v>
      </c>
      <c r="AM1594">
        <f>IFERROR(VLOOKUP($B1594,[4]库存报告使用数据!$A$1:$E$65536,5,0),)</f>
        <v>0</v>
      </c>
      <c r="AN1594" s="20">
        <f t="shared" si="418"/>
        <v>0</v>
      </c>
      <c r="AO1594" s="20">
        <f t="shared" si="419"/>
        <v>0.25</v>
      </c>
      <c r="AP1594" s="20" t="str">
        <f t="shared" si="420"/>
        <v/>
      </c>
      <c r="AQ1594" s="20" t="str">
        <f t="shared" si="421"/>
        <v/>
      </c>
      <c r="AR1594" s="32">
        <f t="shared" si="422"/>
        <v>0</v>
      </c>
      <c r="AS1594" s="32">
        <f t="shared" si="423"/>
        <v>0</v>
      </c>
      <c r="AT1594" s="32">
        <f t="shared" si="424"/>
        <v>4</v>
      </c>
      <c r="AU1594" s="28" t="str">
        <f t="shared" si="425"/>
        <v>库存为4</v>
      </c>
      <c r="AV1594" s="34" t="str">
        <f>IFERROR(时间!$B$4+AU1594,"上周无销量")</f>
        <v>上周无销量</v>
      </c>
    </row>
    <row r="1595" spans="1:48">
      <c r="A1595" s="18" t="s">
        <v>1640</v>
      </c>
      <c r="B1595" t="str">
        <f>VLOOKUP(A1595,'[1]sku-asin（子）'!$A:$B,2,0)</f>
        <v>B07CLVP7DQ</v>
      </c>
      <c r="C1595" t="str">
        <f>VLOOKUP(A1595,'[1]子sku-父sku'!$A:$B,2,0)</f>
        <v>YZ-BE5129</v>
      </c>
      <c r="D1595" s="28">
        <f>IFERROR(VLOOKUP(A1595,[2]库存报告使用数据处理!$A:$C,3,0),0)</f>
        <v>0</v>
      </c>
      <c r="E1595" s="28">
        <f>IFERROR(VLOOKUP(A1595,[2]库存报告使用数据处理!$A:$D,4,0),0)</f>
        <v>2</v>
      </c>
      <c r="F1595" s="28">
        <f>IFERROR(VLOOKUP(A1595,[2]库存报告使用数据处理!$A:$E,5,0),0)</f>
        <v>3</v>
      </c>
      <c r="G1595" s="28">
        <f>IFERROR(VLOOKUP(A1595,[2]库存报告使用数据处理!$A:$F,6,0),0)</f>
        <v>0</v>
      </c>
      <c r="H1595" s="29">
        <f>IFERROR(VLOOKUP(A1595,[2]库存报告使用数据处理!$A:$G,7,0),0)</f>
        <v>22.99</v>
      </c>
      <c r="I1595">
        <f>IFERROR(VLOOKUP(A1595,[5]数据处理!$A:$B,2,0),0)</f>
        <v>0</v>
      </c>
      <c r="J1595" s="30">
        <f>IFERROR(VLOOKUP(A1595,[5]数据处理!$A:$D,4,0),0)</f>
        <v>0</v>
      </c>
      <c r="K1595" s="30">
        <f>IFERROR(VLOOKUP(A1595,[5]数据处理!$A:$E,5,0),0)</f>
        <v>0</v>
      </c>
      <c r="L1595" s="30">
        <f>IFERROR(VLOOKUP(A1595,[5]数据处理!$A:$G,7,0),0)</f>
        <v>0</v>
      </c>
      <c r="M1595">
        <f t="shared" si="409"/>
        <v>0</v>
      </c>
      <c r="N1595">
        <f>IFERROR(VLOOKUP(A1595,[5]数据处理!$A:$C,3,0),0)</f>
        <v>0</v>
      </c>
      <c r="O1595">
        <f>IFERROR(VLOOKUP($A1595,[5]数据处理!$A:$N,14,0),0)</f>
        <v>0</v>
      </c>
      <c r="P1595" t="str">
        <f>IFERROR(VLOOKUP($A1595,[3]库存报告使用数据!$A$1:$B$65536,2,0),"")</f>
        <v/>
      </c>
      <c r="Q1595" t="str">
        <f>IFERROR(VLOOKUP($A1595,[3]库存报告使用数据!$A$1:$E$65536,5,0),"")</f>
        <v/>
      </c>
      <c r="R1595" t="str">
        <f>IFERROR(VLOOKUP($A1595,[3]库存报告使用数据!$A$1:$H$65536,8,0),"")</f>
        <v/>
      </c>
      <c r="S1595" t="str">
        <f>IFERROR(VLOOKUP($A1595,[3]库存报告使用数据!$A$1:$K$65536,11,0),"")</f>
        <v/>
      </c>
      <c r="T1595" t="str">
        <f>IFERROR(VLOOKUP($A1595,[3]库存报告使用数据!$A$1:$C$65536,3,0),"")</f>
        <v/>
      </c>
      <c r="U1595" t="str">
        <f>IFERROR(VLOOKUP($A1595,[3]库存报告使用数据!$A$1:$F$65536,6,0),"")</f>
        <v/>
      </c>
      <c r="V1595" t="str">
        <f>IFERROR(VLOOKUP($A1595,[3]库存报告使用数据!$A$1:$I$65536,9,0),"")</f>
        <v/>
      </c>
      <c r="W1595" t="str">
        <f>IFERROR(VLOOKUP($A1595,[3]库存报告使用数据!$A$1:$L$65536,12,0),"")</f>
        <v/>
      </c>
      <c r="X1595" s="20" t="str">
        <f t="shared" si="410"/>
        <v/>
      </c>
      <c r="Y1595" s="20" t="str">
        <f t="shared" si="411"/>
        <v/>
      </c>
      <c r="Z1595" s="20" t="str">
        <f t="shared" si="412"/>
        <v/>
      </c>
      <c r="AA1595" s="20" t="str">
        <f t="shared" si="413"/>
        <v/>
      </c>
      <c r="AB1595" t="str">
        <f>IFERROR(VLOOKUP($A1595,[3]库存报告使用数据!$A$1:$D$65536,4,0),"")</f>
        <v/>
      </c>
      <c r="AC1595" t="str">
        <f>IFERROR(VLOOKUP($A1595,[3]库存报告使用数据!$A$1:$G$65536,7,0),"")</f>
        <v/>
      </c>
      <c r="AD1595" t="str">
        <f>IFERROR(VLOOKUP($A1595,[3]库存报告使用数据!$A$1:$J$65536,10,0),"")</f>
        <v/>
      </c>
      <c r="AE1595" t="str">
        <f>IFERROR(VLOOKUP($A1595,[3]库存报告使用数据!$A$1:$M$65536,13,0),"")</f>
        <v/>
      </c>
      <c r="AF1595" s="20" t="str">
        <f t="shared" si="414"/>
        <v/>
      </c>
      <c r="AG1595" s="20" t="str">
        <f t="shared" si="415"/>
        <v/>
      </c>
      <c r="AH1595" s="20" t="str">
        <f t="shared" si="416"/>
        <v/>
      </c>
      <c r="AI1595" s="20" t="str">
        <f t="shared" si="417"/>
        <v/>
      </c>
      <c r="AJ1595">
        <f>IFERROR(VLOOKUP($B1595,[4]库存报告使用数据!$A$1:$B$65536,2,0),0)</f>
        <v>0</v>
      </c>
      <c r="AK1595">
        <f>IFERROR(VLOOKUP($B1595,[4]库存报告使用数据!$A$1:$C$65536,3,0),)</f>
        <v>7</v>
      </c>
      <c r="AL1595">
        <f>IFERROR(VLOOKUP($B1595,[4]库存报告使用数据!$A$1:$D$65536,4,0),)</f>
        <v>1</v>
      </c>
      <c r="AM1595">
        <f>IFERROR(VLOOKUP($B1595,[4]库存报告使用数据!$A$1:$E$65536,5,0),)</f>
        <v>1</v>
      </c>
      <c r="AN1595" s="20" t="str">
        <f t="shared" si="418"/>
        <v/>
      </c>
      <c r="AO1595" s="20">
        <f t="shared" si="419"/>
        <v>0.285714285714286</v>
      </c>
      <c r="AP1595" s="20">
        <f t="shared" si="420"/>
        <v>3</v>
      </c>
      <c r="AQ1595" s="20">
        <f t="shared" si="421"/>
        <v>0</v>
      </c>
      <c r="AR1595" s="32">
        <f t="shared" si="422"/>
        <v>0</v>
      </c>
      <c r="AS1595" s="32">
        <f t="shared" si="423"/>
        <v>0</v>
      </c>
      <c r="AT1595" s="32">
        <f t="shared" si="424"/>
        <v>0</v>
      </c>
      <c r="AU1595" s="28" t="str">
        <f t="shared" si="425"/>
        <v>库存为0</v>
      </c>
      <c r="AV1595" s="34" t="str">
        <f>IFERROR(时间!$B$4+AU1595,"上周无销量")</f>
        <v>上周无销量</v>
      </c>
    </row>
    <row r="1596" spans="1:48">
      <c r="A1596" s="18" t="s">
        <v>1641</v>
      </c>
      <c r="B1596" t="str">
        <f>VLOOKUP(A1596,'[1]sku-asin（子）'!$A:$B,2,0)</f>
        <v>B07CLWCV1M</v>
      </c>
      <c r="C1596" t="str">
        <f>VLOOKUP(A1596,'[1]子sku-父sku'!$A:$B,2,0)</f>
        <v>YZ-BE5129</v>
      </c>
      <c r="D1596" s="28">
        <f>IFERROR(VLOOKUP(A1596,[2]库存报告使用数据处理!$A:$C,3,0),0)</f>
        <v>0</v>
      </c>
      <c r="E1596" s="28">
        <f>IFERROR(VLOOKUP(A1596,[2]库存报告使用数据处理!$A:$D,4,0),0)</f>
        <v>1</v>
      </c>
      <c r="F1596" s="28">
        <f>IFERROR(VLOOKUP(A1596,[2]库存报告使用数据处理!$A:$E,5,0),0)</f>
        <v>1</v>
      </c>
      <c r="G1596" s="28">
        <f>IFERROR(VLOOKUP(A1596,[2]库存报告使用数据处理!$A:$F,6,0),0)</f>
        <v>1</v>
      </c>
      <c r="H1596" s="29">
        <f>IFERROR(VLOOKUP(A1596,[2]库存报告使用数据处理!$A:$G,7,0),0)</f>
        <v>22.99</v>
      </c>
      <c r="I1596">
        <f>IFERROR(VLOOKUP(A1596,[5]数据处理!$A:$B,2,0),0)</f>
        <v>2</v>
      </c>
      <c r="J1596" s="30">
        <f>IFERROR(VLOOKUP(A1596,[5]数据处理!$A:$D,4,0),0)</f>
        <v>0</v>
      </c>
      <c r="K1596" s="30">
        <f>IFERROR(VLOOKUP(A1596,[5]数据处理!$A:$E,5,0),0)</f>
        <v>0</v>
      </c>
      <c r="L1596" s="30">
        <f>IFERROR(VLOOKUP(A1596,[5]数据处理!$A:$G,7,0),0)</f>
        <v>0</v>
      </c>
      <c r="M1596">
        <f t="shared" si="409"/>
        <v>2</v>
      </c>
      <c r="N1596">
        <f>IFERROR(VLOOKUP(A1596,[5]数据处理!$A:$C,3,0),0)</f>
        <v>0</v>
      </c>
      <c r="O1596">
        <f>IFERROR(VLOOKUP($A1596,[5]数据处理!$A:$N,14,0),0)</f>
        <v>0</v>
      </c>
      <c r="P1596">
        <f>IFERROR(VLOOKUP($A1596,[3]库存报告使用数据!$A$1:$B$65536,2,0),"")</f>
        <v>86</v>
      </c>
      <c r="Q1596">
        <f>IFERROR(VLOOKUP($A1596,[3]库存报告使用数据!$A$1:$E$65536,5,0),"")</f>
        <v>0</v>
      </c>
      <c r="R1596">
        <f>IFERROR(VLOOKUP($A1596,[3]库存报告使用数据!$A$1:$H$65536,8,0),"")</f>
        <v>0</v>
      </c>
      <c r="S1596">
        <f>IFERROR(VLOOKUP($A1596,[3]库存报告使用数据!$A$1:$K$65536,11,0),"")</f>
        <v>0</v>
      </c>
      <c r="T1596">
        <f>IFERROR(VLOOKUP($A1596,[3]库存报告使用数据!$A$1:$C$65536,3,0),"")</f>
        <v>0</v>
      </c>
      <c r="U1596">
        <f>IFERROR(VLOOKUP($A1596,[3]库存报告使用数据!$A$1:$F$65536,6,0),"")</f>
        <v>0</v>
      </c>
      <c r="V1596">
        <f>IFERROR(VLOOKUP($A1596,[3]库存报告使用数据!$A$1:$I$65536,9,0),"")</f>
        <v>0</v>
      </c>
      <c r="W1596">
        <f>IFERROR(VLOOKUP($A1596,[3]库存报告使用数据!$A$1:$L$65536,12,0),"")</f>
        <v>0</v>
      </c>
      <c r="X1596" s="20">
        <f t="shared" si="410"/>
        <v>0</v>
      </c>
      <c r="Y1596" s="20" t="str">
        <f t="shared" si="411"/>
        <v/>
      </c>
      <c r="Z1596" s="20" t="str">
        <f t="shared" si="412"/>
        <v/>
      </c>
      <c r="AA1596" s="20" t="str">
        <f t="shared" si="413"/>
        <v/>
      </c>
      <c r="AB1596">
        <f>IFERROR(VLOOKUP($A1596,[3]库存报告使用数据!$A$1:$D$65536,4,0),"")</f>
        <v>0</v>
      </c>
      <c r="AC1596">
        <f>IFERROR(VLOOKUP($A1596,[3]库存报告使用数据!$A$1:$G$65536,7,0),"")</f>
        <v>0</v>
      </c>
      <c r="AD1596">
        <f>IFERROR(VLOOKUP($A1596,[3]库存报告使用数据!$A$1:$J$65536,10,0),"")</f>
        <v>0</v>
      </c>
      <c r="AE1596">
        <f>IFERROR(VLOOKUP($A1596,[3]库存报告使用数据!$A$1:$M$65536,13,0),"")</f>
        <v>0</v>
      </c>
      <c r="AF1596" s="20" t="str">
        <f t="shared" si="414"/>
        <v/>
      </c>
      <c r="AG1596" s="20" t="str">
        <f t="shared" si="415"/>
        <v/>
      </c>
      <c r="AH1596" s="20" t="str">
        <f t="shared" si="416"/>
        <v/>
      </c>
      <c r="AI1596" s="20" t="str">
        <f t="shared" si="417"/>
        <v/>
      </c>
      <c r="AJ1596">
        <f>IFERROR(VLOOKUP($B1596,[4]库存报告使用数据!$A$1:$B$65536,2,0),0)</f>
        <v>5</v>
      </c>
      <c r="AK1596">
        <f>IFERROR(VLOOKUP($B1596,[4]库存报告使用数据!$A$1:$C$65536,3,0),)</f>
        <v>8</v>
      </c>
      <c r="AL1596">
        <f>IFERROR(VLOOKUP($B1596,[4]库存报告使用数据!$A$1:$D$65536,4,0),)</f>
        <v>0</v>
      </c>
      <c r="AM1596">
        <f>IFERROR(VLOOKUP($B1596,[4]库存报告使用数据!$A$1:$E$65536,5,0),)</f>
        <v>0</v>
      </c>
      <c r="AN1596" s="20">
        <f t="shared" si="418"/>
        <v>0</v>
      </c>
      <c r="AO1596" s="20">
        <f t="shared" si="419"/>
        <v>0.125</v>
      </c>
      <c r="AP1596" s="20" t="str">
        <f t="shared" si="420"/>
        <v/>
      </c>
      <c r="AQ1596" s="20" t="str">
        <f t="shared" si="421"/>
        <v/>
      </c>
      <c r="AR1596" s="32">
        <f t="shared" si="422"/>
        <v>0</v>
      </c>
      <c r="AS1596" s="32">
        <f t="shared" si="423"/>
        <v>0</v>
      </c>
      <c r="AT1596" s="32">
        <f t="shared" si="424"/>
        <v>2</v>
      </c>
      <c r="AU1596" s="28" t="str">
        <f t="shared" si="425"/>
        <v>库存为2</v>
      </c>
      <c r="AV1596" s="34" t="str">
        <f>IFERROR(时间!$B$4+AU1596,"上周无销量")</f>
        <v>上周无销量</v>
      </c>
    </row>
    <row r="1597" spans="1:48">
      <c r="A1597" s="18" t="s">
        <v>1642</v>
      </c>
      <c r="B1597" t="str">
        <f>VLOOKUP(A1597,'[1]sku-asin（子）'!$A:$B,2,0)</f>
        <v>B07CM241ZG</v>
      </c>
      <c r="C1597" t="str">
        <f>VLOOKUP(A1597,'[1]子sku-父sku'!$A:$B,2,0)</f>
        <v>YZ-BE5129</v>
      </c>
      <c r="D1597" s="28">
        <f>IFERROR(VLOOKUP(A1597,[2]库存报告使用数据处理!$A:$C,3,0),0)</f>
        <v>0</v>
      </c>
      <c r="E1597" s="28">
        <f>IFERROR(VLOOKUP(A1597,[2]库存报告使用数据处理!$A:$D,4,0),0)</f>
        <v>1</v>
      </c>
      <c r="F1597" s="28">
        <f>IFERROR(VLOOKUP(A1597,[2]库存报告使用数据处理!$A:$E,5,0),0)</f>
        <v>2</v>
      </c>
      <c r="G1597" s="28">
        <f>IFERROR(VLOOKUP(A1597,[2]库存报告使用数据处理!$A:$F,6,0),0)</f>
        <v>0</v>
      </c>
      <c r="H1597" s="29">
        <f>IFERROR(VLOOKUP(A1597,[2]库存报告使用数据处理!$A:$G,7,0),0)</f>
        <v>22.99</v>
      </c>
      <c r="I1597">
        <f>IFERROR(VLOOKUP(A1597,[5]数据处理!$A:$B,2,0),0)</f>
        <v>2</v>
      </c>
      <c r="J1597" s="30">
        <f>IFERROR(VLOOKUP(A1597,[5]数据处理!$A:$D,4,0),0)</f>
        <v>0</v>
      </c>
      <c r="K1597" s="30">
        <f>IFERROR(VLOOKUP(A1597,[5]数据处理!$A:$E,5,0),0)</f>
        <v>0</v>
      </c>
      <c r="L1597" s="30">
        <f>IFERROR(VLOOKUP(A1597,[5]数据处理!$A:$G,7,0),0)</f>
        <v>0</v>
      </c>
      <c r="M1597">
        <f t="shared" si="409"/>
        <v>2</v>
      </c>
      <c r="N1597">
        <f>IFERROR(VLOOKUP(A1597,[5]数据处理!$A:$C,3,0),0)</f>
        <v>0</v>
      </c>
      <c r="O1597">
        <f>IFERROR(VLOOKUP($A1597,[5]数据处理!$A:$N,14,0),0)</f>
        <v>0</v>
      </c>
      <c r="P1597">
        <f>IFERROR(VLOOKUP($A1597,[3]库存报告使用数据!$A$1:$B$65536,2,0),"")</f>
        <v>72</v>
      </c>
      <c r="Q1597">
        <f>IFERROR(VLOOKUP($A1597,[3]库存报告使用数据!$A$1:$E$65536,5,0),"")</f>
        <v>0</v>
      </c>
      <c r="R1597">
        <f>IFERROR(VLOOKUP($A1597,[3]库存报告使用数据!$A$1:$H$65536,8,0),"")</f>
        <v>0</v>
      </c>
      <c r="S1597">
        <f>IFERROR(VLOOKUP($A1597,[3]库存报告使用数据!$A$1:$K$65536,11,0),"")</f>
        <v>0</v>
      </c>
      <c r="T1597">
        <f>IFERROR(VLOOKUP($A1597,[3]库存报告使用数据!$A$1:$C$65536,3,0),"")</f>
        <v>2</v>
      </c>
      <c r="U1597">
        <f>IFERROR(VLOOKUP($A1597,[3]库存报告使用数据!$A$1:$F$65536,6,0),"")</f>
        <v>0</v>
      </c>
      <c r="V1597">
        <f>IFERROR(VLOOKUP($A1597,[3]库存报告使用数据!$A$1:$I$65536,9,0),"")</f>
        <v>0</v>
      </c>
      <c r="W1597">
        <f>IFERROR(VLOOKUP($A1597,[3]库存报告使用数据!$A$1:$L$65536,12,0),"")</f>
        <v>0</v>
      </c>
      <c r="X1597" s="20">
        <f t="shared" si="410"/>
        <v>0.0277777777777778</v>
      </c>
      <c r="Y1597" s="20" t="str">
        <f t="shared" si="411"/>
        <v/>
      </c>
      <c r="Z1597" s="20" t="str">
        <f t="shared" si="412"/>
        <v/>
      </c>
      <c r="AA1597" s="20" t="str">
        <f t="shared" si="413"/>
        <v/>
      </c>
      <c r="AB1597">
        <f>IFERROR(VLOOKUP($A1597,[3]库存报告使用数据!$A$1:$D$65536,4,0),"")</f>
        <v>0.34</v>
      </c>
      <c r="AC1597">
        <f>IFERROR(VLOOKUP($A1597,[3]库存报告使用数据!$A$1:$G$65536,7,0),"")</f>
        <v>0</v>
      </c>
      <c r="AD1597">
        <f>IFERROR(VLOOKUP($A1597,[3]库存报告使用数据!$A$1:$J$65536,10,0),"")</f>
        <v>0</v>
      </c>
      <c r="AE1597">
        <f>IFERROR(VLOOKUP($A1597,[3]库存报告使用数据!$A$1:$M$65536,13,0),"")</f>
        <v>0</v>
      </c>
      <c r="AF1597" s="20" t="str">
        <f t="shared" si="414"/>
        <v>无销售广告费为0.34</v>
      </c>
      <c r="AG1597" s="20" t="str">
        <f t="shared" si="415"/>
        <v/>
      </c>
      <c r="AH1597" s="20" t="str">
        <f t="shared" si="416"/>
        <v/>
      </c>
      <c r="AI1597" s="20" t="str">
        <f t="shared" si="417"/>
        <v/>
      </c>
      <c r="AJ1597">
        <f>IFERROR(VLOOKUP($B1597,[4]库存报告使用数据!$A$1:$B$65536,2,0),0)</f>
        <v>5</v>
      </c>
      <c r="AK1597">
        <f>IFERROR(VLOOKUP($B1597,[4]库存报告使用数据!$A$1:$C$65536,3,0),)</f>
        <v>1</v>
      </c>
      <c r="AL1597">
        <f>IFERROR(VLOOKUP($B1597,[4]库存报告使用数据!$A$1:$D$65536,4,0),)</f>
        <v>0</v>
      </c>
      <c r="AM1597">
        <f>IFERROR(VLOOKUP($B1597,[4]库存报告使用数据!$A$1:$E$65536,5,0),)</f>
        <v>3</v>
      </c>
      <c r="AN1597" s="20">
        <f t="shared" si="418"/>
        <v>0</v>
      </c>
      <c r="AO1597" s="20">
        <f t="shared" si="419"/>
        <v>1</v>
      </c>
      <c r="AP1597" s="20" t="str">
        <f t="shared" si="420"/>
        <v/>
      </c>
      <c r="AQ1597" s="20">
        <f t="shared" si="421"/>
        <v>0</v>
      </c>
      <c r="AR1597" s="32">
        <f t="shared" si="422"/>
        <v>0</v>
      </c>
      <c r="AS1597" s="32">
        <f t="shared" si="423"/>
        <v>0</v>
      </c>
      <c r="AT1597" s="32">
        <f t="shared" si="424"/>
        <v>2</v>
      </c>
      <c r="AU1597" s="28" t="str">
        <f t="shared" si="425"/>
        <v>库存为2</v>
      </c>
      <c r="AV1597" s="34" t="str">
        <f>IFERROR(时间!$B$4+AU1597,"上周无销量")</f>
        <v>上周无销量</v>
      </c>
    </row>
    <row r="1598" spans="1:48">
      <c r="A1598" s="18" t="s">
        <v>1643</v>
      </c>
      <c r="B1598" t="str">
        <f>VLOOKUP(A1598,'[1]sku-asin（子）'!$A:$B,2,0)</f>
        <v>B07CLSGN8F</v>
      </c>
      <c r="C1598" t="str">
        <f>VLOOKUP(A1598,'[1]子sku-父sku'!$A:$B,2,0)</f>
        <v>YZ-BE5129</v>
      </c>
      <c r="D1598" s="28">
        <f>IFERROR(VLOOKUP(A1598,[2]库存报告使用数据处理!$A:$C,3,0),0)</f>
        <v>0</v>
      </c>
      <c r="E1598" s="28">
        <f>IFERROR(VLOOKUP(A1598,[2]库存报告使用数据处理!$A:$D,4,0),0)</f>
        <v>1</v>
      </c>
      <c r="F1598" s="28">
        <f>IFERROR(VLOOKUP(A1598,[2]库存报告使用数据处理!$A:$E,5,0),0)</f>
        <v>0</v>
      </c>
      <c r="G1598" s="28">
        <f>IFERROR(VLOOKUP(A1598,[2]库存报告使用数据处理!$A:$F,6,0),0)</f>
        <v>0</v>
      </c>
      <c r="H1598" s="29">
        <f>IFERROR(VLOOKUP(A1598,[2]库存报告使用数据处理!$A:$G,7,0),0)</f>
        <v>22.99</v>
      </c>
      <c r="I1598">
        <f>IFERROR(VLOOKUP(A1598,[5]数据处理!$A:$B,2,0),0)</f>
        <v>4</v>
      </c>
      <c r="J1598" s="30">
        <f>IFERROR(VLOOKUP(A1598,[5]数据处理!$A:$D,4,0),0)</f>
        <v>0</v>
      </c>
      <c r="K1598" s="30">
        <f>IFERROR(VLOOKUP(A1598,[5]数据处理!$A:$E,5,0),0)</f>
        <v>0</v>
      </c>
      <c r="L1598" s="30">
        <f>IFERROR(VLOOKUP(A1598,[5]数据处理!$A:$G,7,0),0)</f>
        <v>0</v>
      </c>
      <c r="M1598">
        <f t="shared" si="409"/>
        <v>4</v>
      </c>
      <c r="N1598">
        <f>IFERROR(VLOOKUP(A1598,[5]数据处理!$A:$C,3,0),0)</f>
        <v>0</v>
      </c>
      <c r="O1598">
        <f>IFERROR(VLOOKUP($A1598,[5]数据处理!$A:$N,14,0),0)</f>
        <v>0</v>
      </c>
      <c r="P1598">
        <f>IFERROR(VLOOKUP($A1598,[3]库存报告使用数据!$A$1:$B$65536,2,0),"")</f>
        <v>50</v>
      </c>
      <c r="Q1598">
        <f>IFERROR(VLOOKUP($A1598,[3]库存报告使用数据!$A$1:$E$65536,5,0),"")</f>
        <v>0</v>
      </c>
      <c r="R1598">
        <f>IFERROR(VLOOKUP($A1598,[3]库存报告使用数据!$A$1:$H$65536,8,0),"")</f>
        <v>0</v>
      </c>
      <c r="S1598">
        <f>IFERROR(VLOOKUP($A1598,[3]库存报告使用数据!$A$1:$K$65536,11,0),"")</f>
        <v>0</v>
      </c>
      <c r="T1598">
        <f>IFERROR(VLOOKUP($A1598,[3]库存报告使用数据!$A$1:$C$65536,3,0),"")</f>
        <v>2</v>
      </c>
      <c r="U1598">
        <f>IFERROR(VLOOKUP($A1598,[3]库存报告使用数据!$A$1:$F$65536,6,0),"")</f>
        <v>0</v>
      </c>
      <c r="V1598">
        <f>IFERROR(VLOOKUP($A1598,[3]库存报告使用数据!$A$1:$I$65536,9,0),"")</f>
        <v>0</v>
      </c>
      <c r="W1598">
        <f>IFERROR(VLOOKUP($A1598,[3]库存报告使用数据!$A$1:$L$65536,12,0),"")</f>
        <v>0</v>
      </c>
      <c r="X1598" s="20">
        <f t="shared" si="410"/>
        <v>0.04</v>
      </c>
      <c r="Y1598" s="20" t="str">
        <f t="shared" si="411"/>
        <v/>
      </c>
      <c r="Z1598" s="20" t="str">
        <f t="shared" si="412"/>
        <v/>
      </c>
      <c r="AA1598" s="20" t="str">
        <f t="shared" si="413"/>
        <v/>
      </c>
      <c r="AB1598">
        <f>IFERROR(VLOOKUP($A1598,[3]库存报告使用数据!$A$1:$D$65536,4,0),"")</f>
        <v>0.18</v>
      </c>
      <c r="AC1598">
        <f>IFERROR(VLOOKUP($A1598,[3]库存报告使用数据!$A$1:$G$65536,7,0),"")</f>
        <v>0</v>
      </c>
      <c r="AD1598">
        <f>IFERROR(VLOOKUP($A1598,[3]库存报告使用数据!$A$1:$J$65536,10,0),"")</f>
        <v>0</v>
      </c>
      <c r="AE1598">
        <f>IFERROR(VLOOKUP($A1598,[3]库存报告使用数据!$A$1:$M$65536,13,0),"")</f>
        <v>0</v>
      </c>
      <c r="AF1598" s="20" t="str">
        <f t="shared" si="414"/>
        <v>无销售广告费为0.18</v>
      </c>
      <c r="AG1598" s="20" t="str">
        <f t="shared" si="415"/>
        <v/>
      </c>
      <c r="AH1598" s="20" t="str">
        <f t="shared" si="416"/>
        <v/>
      </c>
      <c r="AI1598" s="20" t="str">
        <f t="shared" si="417"/>
        <v/>
      </c>
      <c r="AJ1598">
        <f>IFERROR(VLOOKUP($B1598,[4]库存报告使用数据!$A$1:$B$65536,2,0),0)</f>
        <v>7</v>
      </c>
      <c r="AK1598">
        <f>IFERROR(VLOOKUP($B1598,[4]库存报告使用数据!$A$1:$C$65536,3,0),)</f>
        <v>6</v>
      </c>
      <c r="AL1598">
        <f>IFERROR(VLOOKUP($B1598,[4]库存报告使用数据!$A$1:$D$65536,4,0),)</f>
        <v>0</v>
      </c>
      <c r="AM1598">
        <f>IFERROR(VLOOKUP($B1598,[4]库存报告使用数据!$A$1:$E$65536,5,0),)</f>
        <v>0</v>
      </c>
      <c r="AN1598" s="20">
        <f t="shared" si="418"/>
        <v>0</v>
      </c>
      <c r="AO1598" s="20">
        <f t="shared" si="419"/>
        <v>0.166666666666667</v>
      </c>
      <c r="AP1598" s="20" t="str">
        <f t="shared" si="420"/>
        <v/>
      </c>
      <c r="AQ1598" s="20" t="str">
        <f t="shared" si="421"/>
        <v/>
      </c>
      <c r="AR1598" s="32">
        <f t="shared" si="422"/>
        <v>0</v>
      </c>
      <c r="AS1598" s="32">
        <f t="shared" si="423"/>
        <v>0</v>
      </c>
      <c r="AT1598" s="32">
        <f t="shared" si="424"/>
        <v>4</v>
      </c>
      <c r="AU1598" s="28" t="str">
        <f t="shared" si="425"/>
        <v>库存为4</v>
      </c>
      <c r="AV1598" s="34" t="str">
        <f>IFERROR(时间!$B$4+AU1598,"上周无销量")</f>
        <v>上周无销量</v>
      </c>
    </row>
    <row r="1599" spans="1:48">
      <c r="A1599" s="18" t="s">
        <v>1644</v>
      </c>
      <c r="B1599" t="str">
        <f>VLOOKUP(A1599,'[1]sku-asin（子）'!$A:$B,2,0)</f>
        <v>B07CLV1RWJ</v>
      </c>
      <c r="C1599" t="str">
        <f>VLOOKUP(A1599,'[1]子sku-父sku'!$A:$B,2,0)</f>
        <v>YZ-BE5129</v>
      </c>
      <c r="D1599" s="28">
        <f>IFERROR(VLOOKUP(A1599,[2]库存报告使用数据处理!$A:$C,3,0),0)</f>
        <v>0</v>
      </c>
      <c r="E1599" s="28">
        <f>IFERROR(VLOOKUP(A1599,[2]库存报告使用数据处理!$A:$D,4,0),0)</f>
        <v>1</v>
      </c>
      <c r="F1599" s="28">
        <f>IFERROR(VLOOKUP(A1599,[2]库存报告使用数据处理!$A:$E,5,0),0)</f>
        <v>0</v>
      </c>
      <c r="G1599" s="28">
        <f>IFERROR(VLOOKUP(A1599,[2]库存报告使用数据处理!$A:$F,6,0),0)</f>
        <v>0</v>
      </c>
      <c r="H1599" s="29">
        <f>IFERROR(VLOOKUP(A1599,[2]库存报告使用数据处理!$A:$G,7,0),0)</f>
        <v>22.99</v>
      </c>
      <c r="I1599">
        <f>IFERROR(VLOOKUP(A1599,[5]数据处理!$A:$B,2,0),0)</f>
        <v>4</v>
      </c>
      <c r="J1599" s="30">
        <f>IFERROR(VLOOKUP(A1599,[5]数据处理!$A:$D,4,0),0)</f>
        <v>0</v>
      </c>
      <c r="K1599" s="30">
        <f>IFERROR(VLOOKUP(A1599,[5]数据处理!$A:$E,5,0),0)</f>
        <v>0</v>
      </c>
      <c r="L1599" s="30">
        <f>IFERROR(VLOOKUP(A1599,[5]数据处理!$A:$G,7,0),0)</f>
        <v>0</v>
      </c>
      <c r="M1599">
        <f t="shared" si="409"/>
        <v>4</v>
      </c>
      <c r="N1599">
        <f>IFERROR(VLOOKUP(A1599,[5]数据处理!$A:$C,3,0),0)</f>
        <v>0</v>
      </c>
      <c r="O1599">
        <f>IFERROR(VLOOKUP($A1599,[5]数据处理!$A:$N,14,0),0)</f>
        <v>0</v>
      </c>
      <c r="P1599">
        <f>IFERROR(VLOOKUP($A1599,[3]库存报告使用数据!$A$1:$B$65536,2,0),"")</f>
        <v>36</v>
      </c>
      <c r="Q1599">
        <f>IFERROR(VLOOKUP($A1599,[3]库存报告使用数据!$A$1:$E$65536,5,0),"")</f>
        <v>0</v>
      </c>
      <c r="R1599">
        <f>IFERROR(VLOOKUP($A1599,[3]库存报告使用数据!$A$1:$H$65536,8,0),"")</f>
        <v>0</v>
      </c>
      <c r="S1599">
        <f>IFERROR(VLOOKUP($A1599,[3]库存报告使用数据!$A$1:$K$65536,11,0),"")</f>
        <v>0</v>
      </c>
      <c r="T1599">
        <f>IFERROR(VLOOKUP($A1599,[3]库存报告使用数据!$A$1:$C$65536,3,0),"")</f>
        <v>0</v>
      </c>
      <c r="U1599">
        <f>IFERROR(VLOOKUP($A1599,[3]库存报告使用数据!$A$1:$F$65536,6,0),"")</f>
        <v>0</v>
      </c>
      <c r="V1599">
        <f>IFERROR(VLOOKUP($A1599,[3]库存报告使用数据!$A$1:$I$65536,9,0),"")</f>
        <v>0</v>
      </c>
      <c r="W1599">
        <f>IFERROR(VLOOKUP($A1599,[3]库存报告使用数据!$A$1:$L$65536,12,0),"")</f>
        <v>0</v>
      </c>
      <c r="X1599" s="20">
        <f t="shared" si="410"/>
        <v>0</v>
      </c>
      <c r="Y1599" s="20" t="str">
        <f t="shared" si="411"/>
        <v/>
      </c>
      <c r="Z1599" s="20" t="str">
        <f t="shared" si="412"/>
        <v/>
      </c>
      <c r="AA1599" s="20" t="str">
        <f t="shared" si="413"/>
        <v/>
      </c>
      <c r="AB1599">
        <f>IFERROR(VLOOKUP($A1599,[3]库存报告使用数据!$A$1:$D$65536,4,0),"")</f>
        <v>0</v>
      </c>
      <c r="AC1599">
        <f>IFERROR(VLOOKUP($A1599,[3]库存报告使用数据!$A$1:$G$65536,7,0),"")</f>
        <v>0</v>
      </c>
      <c r="AD1599">
        <f>IFERROR(VLOOKUP($A1599,[3]库存报告使用数据!$A$1:$J$65536,10,0),"")</f>
        <v>0</v>
      </c>
      <c r="AE1599">
        <f>IFERROR(VLOOKUP($A1599,[3]库存报告使用数据!$A$1:$M$65536,13,0),"")</f>
        <v>0</v>
      </c>
      <c r="AF1599" s="20" t="str">
        <f t="shared" si="414"/>
        <v/>
      </c>
      <c r="AG1599" s="20" t="str">
        <f t="shared" si="415"/>
        <v/>
      </c>
      <c r="AH1599" s="20" t="str">
        <f t="shared" si="416"/>
        <v/>
      </c>
      <c r="AI1599" s="20" t="str">
        <f t="shared" si="417"/>
        <v/>
      </c>
      <c r="AJ1599">
        <f>IFERROR(VLOOKUP($B1599,[4]库存报告使用数据!$A$1:$B$65536,2,0),0)</f>
        <v>11</v>
      </c>
      <c r="AK1599">
        <f>IFERROR(VLOOKUP($B1599,[4]库存报告使用数据!$A$1:$C$65536,3,0),)</f>
        <v>9</v>
      </c>
      <c r="AL1599">
        <f>IFERROR(VLOOKUP($B1599,[4]库存报告使用数据!$A$1:$D$65536,4,0),)</f>
        <v>0</v>
      </c>
      <c r="AM1599">
        <f>IFERROR(VLOOKUP($B1599,[4]库存报告使用数据!$A$1:$E$65536,5,0),)</f>
        <v>0</v>
      </c>
      <c r="AN1599" s="20">
        <f t="shared" si="418"/>
        <v>0</v>
      </c>
      <c r="AO1599" s="20">
        <f t="shared" si="419"/>
        <v>0.111111111111111</v>
      </c>
      <c r="AP1599" s="20" t="str">
        <f t="shared" si="420"/>
        <v/>
      </c>
      <c r="AQ1599" s="20" t="str">
        <f t="shared" si="421"/>
        <v/>
      </c>
      <c r="AR1599" s="32">
        <f t="shared" si="422"/>
        <v>0</v>
      </c>
      <c r="AS1599" s="32">
        <f t="shared" si="423"/>
        <v>0</v>
      </c>
      <c r="AT1599" s="32">
        <f t="shared" si="424"/>
        <v>4</v>
      </c>
      <c r="AU1599" s="28" t="str">
        <f t="shared" si="425"/>
        <v>库存为4</v>
      </c>
      <c r="AV1599" s="34" t="str">
        <f>IFERROR(时间!$B$4+AU1599,"上周无销量")</f>
        <v>上周无销量</v>
      </c>
    </row>
    <row r="1600" spans="1:48">
      <c r="A1600" s="18" t="s">
        <v>1645</v>
      </c>
      <c r="B1600" t="str">
        <f>VLOOKUP(A1600,'[1]sku-asin（子）'!$A:$B,2,0)</f>
        <v>B07CLSPV2K</v>
      </c>
      <c r="C1600" t="str">
        <f>VLOOKUP(A1600,'[1]子sku-父sku'!$A:$B,2,0)</f>
        <v>YZ-BE5129</v>
      </c>
      <c r="D1600" s="28">
        <f>IFERROR(VLOOKUP(A1600,[2]库存报告使用数据处理!$A:$C,3,0),0)</f>
        <v>0</v>
      </c>
      <c r="E1600" s="28">
        <f>IFERROR(VLOOKUP(A1600,[2]库存报告使用数据处理!$A:$D,4,0),0)</f>
        <v>1</v>
      </c>
      <c r="F1600" s="28">
        <f>IFERROR(VLOOKUP(A1600,[2]库存报告使用数据处理!$A:$E,5,0),0)</f>
        <v>0</v>
      </c>
      <c r="G1600" s="28">
        <f>IFERROR(VLOOKUP(A1600,[2]库存报告使用数据处理!$A:$F,6,0),0)</f>
        <v>0</v>
      </c>
      <c r="H1600" s="29">
        <f>IFERROR(VLOOKUP(A1600,[2]库存报告使用数据处理!$A:$G,7,0),0)</f>
        <v>22.99</v>
      </c>
      <c r="I1600">
        <f>IFERROR(VLOOKUP(A1600,[5]数据处理!$A:$B,2,0),0)</f>
        <v>4</v>
      </c>
      <c r="J1600" s="30">
        <f>IFERROR(VLOOKUP(A1600,[5]数据处理!$A:$D,4,0),0)</f>
        <v>0</v>
      </c>
      <c r="K1600" s="30">
        <f>IFERROR(VLOOKUP(A1600,[5]数据处理!$A:$E,5,0),0)</f>
        <v>0</v>
      </c>
      <c r="L1600" s="30">
        <f>IFERROR(VLOOKUP(A1600,[5]数据处理!$A:$G,7,0),0)</f>
        <v>0</v>
      </c>
      <c r="M1600">
        <f t="shared" si="409"/>
        <v>4</v>
      </c>
      <c r="N1600">
        <f>IFERROR(VLOOKUP(A1600,[5]数据处理!$A:$C,3,0),0)</f>
        <v>0</v>
      </c>
      <c r="O1600">
        <f>IFERROR(VLOOKUP($A1600,[5]数据处理!$A:$N,14,0),0)</f>
        <v>0</v>
      </c>
      <c r="P1600">
        <f>IFERROR(VLOOKUP($A1600,[3]库存报告使用数据!$A$1:$B$65536,2,0),"")</f>
        <v>96</v>
      </c>
      <c r="Q1600">
        <f>IFERROR(VLOOKUP($A1600,[3]库存报告使用数据!$A$1:$E$65536,5,0),"")</f>
        <v>0</v>
      </c>
      <c r="R1600">
        <f>IFERROR(VLOOKUP($A1600,[3]库存报告使用数据!$A$1:$H$65536,8,0),"")</f>
        <v>0</v>
      </c>
      <c r="S1600">
        <f>IFERROR(VLOOKUP($A1600,[3]库存报告使用数据!$A$1:$K$65536,11,0),"")</f>
        <v>0</v>
      </c>
      <c r="T1600">
        <f>IFERROR(VLOOKUP($A1600,[3]库存报告使用数据!$A$1:$C$65536,3,0),"")</f>
        <v>0</v>
      </c>
      <c r="U1600">
        <f>IFERROR(VLOOKUP($A1600,[3]库存报告使用数据!$A$1:$F$65536,6,0),"")</f>
        <v>0</v>
      </c>
      <c r="V1600">
        <f>IFERROR(VLOOKUP($A1600,[3]库存报告使用数据!$A$1:$I$65536,9,0),"")</f>
        <v>0</v>
      </c>
      <c r="W1600">
        <f>IFERROR(VLOOKUP($A1600,[3]库存报告使用数据!$A$1:$L$65536,12,0),"")</f>
        <v>0</v>
      </c>
      <c r="X1600" s="20">
        <f t="shared" si="410"/>
        <v>0</v>
      </c>
      <c r="Y1600" s="20" t="str">
        <f t="shared" si="411"/>
        <v/>
      </c>
      <c r="Z1600" s="20" t="str">
        <f t="shared" si="412"/>
        <v/>
      </c>
      <c r="AA1600" s="20" t="str">
        <f t="shared" si="413"/>
        <v/>
      </c>
      <c r="AB1600">
        <f>IFERROR(VLOOKUP($A1600,[3]库存报告使用数据!$A$1:$D$65536,4,0),"")</f>
        <v>0</v>
      </c>
      <c r="AC1600">
        <f>IFERROR(VLOOKUP($A1600,[3]库存报告使用数据!$A$1:$G$65536,7,0),"")</f>
        <v>0</v>
      </c>
      <c r="AD1600">
        <f>IFERROR(VLOOKUP($A1600,[3]库存报告使用数据!$A$1:$J$65536,10,0),"")</f>
        <v>0</v>
      </c>
      <c r="AE1600">
        <f>IFERROR(VLOOKUP($A1600,[3]库存报告使用数据!$A$1:$M$65536,13,0),"")</f>
        <v>0</v>
      </c>
      <c r="AF1600" s="20" t="str">
        <f t="shared" si="414"/>
        <v/>
      </c>
      <c r="AG1600" s="20" t="str">
        <f t="shared" si="415"/>
        <v/>
      </c>
      <c r="AH1600" s="20" t="str">
        <f t="shared" si="416"/>
        <v/>
      </c>
      <c r="AI1600" s="20" t="str">
        <f t="shared" si="417"/>
        <v/>
      </c>
      <c r="AJ1600">
        <f>IFERROR(VLOOKUP($B1600,[4]库存报告使用数据!$A$1:$B$65536,2,0),0)</f>
        <v>3</v>
      </c>
      <c r="AK1600">
        <f>IFERROR(VLOOKUP($B1600,[4]库存报告使用数据!$A$1:$C$65536,3,0),)</f>
        <v>6</v>
      </c>
      <c r="AL1600">
        <f>IFERROR(VLOOKUP($B1600,[4]库存报告使用数据!$A$1:$D$65536,4,0),)</f>
        <v>1</v>
      </c>
      <c r="AM1600">
        <f>IFERROR(VLOOKUP($B1600,[4]库存报告使用数据!$A$1:$E$65536,5,0),)</f>
        <v>1</v>
      </c>
      <c r="AN1600" s="20">
        <f t="shared" si="418"/>
        <v>0</v>
      </c>
      <c r="AO1600" s="20">
        <f t="shared" si="419"/>
        <v>0.166666666666667</v>
      </c>
      <c r="AP1600" s="20">
        <f t="shared" si="420"/>
        <v>0</v>
      </c>
      <c r="AQ1600" s="20">
        <f t="shared" si="421"/>
        <v>0</v>
      </c>
      <c r="AR1600" s="32">
        <f t="shared" si="422"/>
        <v>0</v>
      </c>
      <c r="AS1600" s="32">
        <f t="shared" si="423"/>
        <v>0</v>
      </c>
      <c r="AT1600" s="32">
        <f t="shared" si="424"/>
        <v>4</v>
      </c>
      <c r="AU1600" s="28" t="str">
        <f t="shared" si="425"/>
        <v>库存为4</v>
      </c>
      <c r="AV1600" s="34" t="str">
        <f>IFERROR(时间!$B$4+AU1600,"上周无销量")</f>
        <v>上周无销量</v>
      </c>
    </row>
    <row r="1601" spans="1:48">
      <c r="A1601" s="18" t="s">
        <v>1646</v>
      </c>
      <c r="B1601" t="str">
        <f>VLOOKUP(A1601,'[1]sku-asin（子）'!$A:$B,2,0)</f>
        <v>B07CLSCMGT</v>
      </c>
      <c r="C1601" t="str">
        <f>VLOOKUP(A1601,'[1]子sku-父sku'!$A:$B,2,0)</f>
        <v>YZ-BE5129</v>
      </c>
      <c r="D1601" s="28">
        <f>IFERROR(VLOOKUP(A1601,[2]库存报告使用数据处理!$A:$C,3,0),0)</f>
        <v>0</v>
      </c>
      <c r="E1601" s="28">
        <f>IFERROR(VLOOKUP(A1601,[2]库存报告使用数据处理!$A:$D,4,0),0)</f>
        <v>0</v>
      </c>
      <c r="F1601" s="28">
        <f>IFERROR(VLOOKUP(A1601,[2]库存报告使用数据处理!$A:$E,5,0),0)</f>
        <v>0</v>
      </c>
      <c r="G1601" s="28">
        <f>IFERROR(VLOOKUP(A1601,[2]库存报告使用数据处理!$A:$F,6,0),0)</f>
        <v>1</v>
      </c>
      <c r="H1601" s="29">
        <f>IFERROR(VLOOKUP(A1601,[2]库存报告使用数据处理!$A:$G,7,0),0)</f>
        <v>22.99</v>
      </c>
      <c r="I1601">
        <f>IFERROR(VLOOKUP(A1601,[5]数据处理!$A:$B,2,0),0)</f>
        <v>4</v>
      </c>
      <c r="J1601" s="30">
        <f>IFERROR(VLOOKUP(A1601,[5]数据处理!$A:$D,4,0),0)</f>
        <v>0</v>
      </c>
      <c r="K1601" s="30">
        <f>IFERROR(VLOOKUP(A1601,[5]数据处理!$A:$E,5,0),0)</f>
        <v>0</v>
      </c>
      <c r="L1601" s="30">
        <f>IFERROR(VLOOKUP(A1601,[5]数据处理!$A:$G,7,0),0)</f>
        <v>0</v>
      </c>
      <c r="M1601">
        <f t="shared" si="409"/>
        <v>4</v>
      </c>
      <c r="N1601">
        <f>IFERROR(VLOOKUP(A1601,[5]数据处理!$A:$C,3,0),0)</f>
        <v>0</v>
      </c>
      <c r="O1601">
        <f>IFERROR(VLOOKUP($A1601,[5]数据处理!$A:$N,14,0),0)</f>
        <v>0</v>
      </c>
      <c r="P1601">
        <f>IFERROR(VLOOKUP($A1601,[3]库存报告使用数据!$A$1:$B$65536,2,0),"")</f>
        <v>130</v>
      </c>
      <c r="Q1601">
        <f>IFERROR(VLOOKUP($A1601,[3]库存报告使用数据!$A$1:$E$65536,5,0),"")</f>
        <v>0</v>
      </c>
      <c r="R1601">
        <f>IFERROR(VLOOKUP($A1601,[3]库存报告使用数据!$A$1:$H$65536,8,0),"")</f>
        <v>0</v>
      </c>
      <c r="S1601">
        <f>IFERROR(VLOOKUP($A1601,[3]库存报告使用数据!$A$1:$K$65536,11,0),"")</f>
        <v>0</v>
      </c>
      <c r="T1601">
        <f>IFERROR(VLOOKUP($A1601,[3]库存报告使用数据!$A$1:$C$65536,3,0),"")</f>
        <v>0</v>
      </c>
      <c r="U1601">
        <f>IFERROR(VLOOKUP($A1601,[3]库存报告使用数据!$A$1:$F$65536,6,0),"")</f>
        <v>0</v>
      </c>
      <c r="V1601">
        <f>IFERROR(VLOOKUP($A1601,[3]库存报告使用数据!$A$1:$I$65536,9,0),"")</f>
        <v>0</v>
      </c>
      <c r="W1601">
        <f>IFERROR(VLOOKUP($A1601,[3]库存报告使用数据!$A$1:$L$65536,12,0),"")</f>
        <v>0</v>
      </c>
      <c r="X1601" s="20">
        <f t="shared" si="410"/>
        <v>0</v>
      </c>
      <c r="Y1601" s="20" t="str">
        <f t="shared" si="411"/>
        <v/>
      </c>
      <c r="Z1601" s="20" t="str">
        <f t="shared" si="412"/>
        <v/>
      </c>
      <c r="AA1601" s="20" t="str">
        <f t="shared" si="413"/>
        <v/>
      </c>
      <c r="AB1601">
        <f>IFERROR(VLOOKUP($A1601,[3]库存报告使用数据!$A$1:$D$65536,4,0),"")</f>
        <v>0</v>
      </c>
      <c r="AC1601">
        <f>IFERROR(VLOOKUP($A1601,[3]库存报告使用数据!$A$1:$G$65536,7,0),"")</f>
        <v>0</v>
      </c>
      <c r="AD1601">
        <f>IFERROR(VLOOKUP($A1601,[3]库存报告使用数据!$A$1:$J$65536,10,0),"")</f>
        <v>0</v>
      </c>
      <c r="AE1601">
        <f>IFERROR(VLOOKUP($A1601,[3]库存报告使用数据!$A$1:$M$65536,13,0),"")</f>
        <v>0</v>
      </c>
      <c r="AF1601" s="20" t="str">
        <f t="shared" si="414"/>
        <v/>
      </c>
      <c r="AG1601" s="20" t="str">
        <f t="shared" si="415"/>
        <v/>
      </c>
      <c r="AH1601" s="20" t="str">
        <f t="shared" si="416"/>
        <v/>
      </c>
      <c r="AI1601" s="20" t="str">
        <f t="shared" si="417"/>
        <v/>
      </c>
      <c r="AJ1601">
        <f>IFERROR(VLOOKUP($B1601,[4]库存报告使用数据!$A$1:$B$65536,2,0),0)</f>
        <v>10</v>
      </c>
      <c r="AK1601">
        <f>IFERROR(VLOOKUP($B1601,[4]库存报告使用数据!$A$1:$C$65536,3,0),)</f>
        <v>9</v>
      </c>
      <c r="AL1601">
        <f>IFERROR(VLOOKUP($B1601,[4]库存报告使用数据!$A$1:$D$65536,4,0),)</f>
        <v>1</v>
      </c>
      <c r="AM1601">
        <f>IFERROR(VLOOKUP($B1601,[4]库存报告使用数据!$A$1:$E$65536,5,0),)</f>
        <v>2</v>
      </c>
      <c r="AN1601" s="20">
        <f t="shared" si="418"/>
        <v>0</v>
      </c>
      <c r="AO1601" s="20">
        <f t="shared" si="419"/>
        <v>0</v>
      </c>
      <c r="AP1601" s="20">
        <f t="shared" si="420"/>
        <v>0</v>
      </c>
      <c r="AQ1601" s="20">
        <f t="shared" si="421"/>
        <v>0.5</v>
      </c>
      <c r="AR1601" s="32">
        <f t="shared" si="422"/>
        <v>0</v>
      </c>
      <c r="AS1601" s="32">
        <f t="shared" si="423"/>
        <v>0</v>
      </c>
      <c r="AT1601" s="32">
        <f t="shared" si="424"/>
        <v>4</v>
      </c>
      <c r="AU1601" s="28" t="str">
        <f t="shared" si="425"/>
        <v>库存为4</v>
      </c>
      <c r="AV1601" s="34" t="str">
        <f>IFERROR(时间!$B$4+AU1601,"上周无销量")</f>
        <v>上周无销量</v>
      </c>
    </row>
    <row r="1602" spans="1:48">
      <c r="A1602" s="18" t="s">
        <v>1647</v>
      </c>
      <c r="B1602" t="str">
        <f>VLOOKUP(A1602,'[1]sku-asin（子）'!$A:$B,2,0)</f>
        <v>B07CLPQVXR</v>
      </c>
      <c r="C1602" t="str">
        <f>VLOOKUP(A1602,'[1]子sku-父sku'!$A:$B,2,0)</f>
        <v>YZ-BE5129</v>
      </c>
      <c r="D1602" s="28">
        <f>IFERROR(VLOOKUP(A1602,[2]库存报告使用数据处理!$A:$C,3,0),0)</f>
        <v>0</v>
      </c>
      <c r="E1602" s="28">
        <f>IFERROR(VLOOKUP(A1602,[2]库存报告使用数据处理!$A:$D,4,0),0)</f>
        <v>1</v>
      </c>
      <c r="F1602" s="28">
        <f>IFERROR(VLOOKUP(A1602,[2]库存报告使用数据处理!$A:$E,5,0),0)</f>
        <v>2</v>
      </c>
      <c r="G1602" s="28">
        <f>IFERROR(VLOOKUP(A1602,[2]库存报告使用数据处理!$A:$F,6,0),0)</f>
        <v>0</v>
      </c>
      <c r="H1602" s="29">
        <f>IFERROR(VLOOKUP(A1602,[2]库存报告使用数据处理!$A:$G,7,0),0)</f>
        <v>22.99</v>
      </c>
      <c r="I1602">
        <f>IFERROR(VLOOKUP(A1602,[5]数据处理!$A:$B,2,0),0)</f>
        <v>2</v>
      </c>
      <c r="J1602" s="30">
        <f>IFERROR(VLOOKUP(A1602,[5]数据处理!$A:$D,4,0),0)</f>
        <v>0</v>
      </c>
      <c r="K1602" s="30">
        <f>IFERROR(VLOOKUP(A1602,[5]数据处理!$A:$E,5,0),0)</f>
        <v>0</v>
      </c>
      <c r="L1602" s="30">
        <f>IFERROR(VLOOKUP(A1602,[5]数据处理!$A:$G,7,0),0)</f>
        <v>0</v>
      </c>
      <c r="M1602">
        <f t="shared" si="409"/>
        <v>2</v>
      </c>
      <c r="N1602">
        <f>IFERROR(VLOOKUP(A1602,[5]数据处理!$A:$C,3,0),0)</f>
        <v>0</v>
      </c>
      <c r="O1602">
        <f>IFERROR(VLOOKUP($A1602,[5]数据处理!$A:$N,14,0),0)</f>
        <v>0</v>
      </c>
      <c r="P1602">
        <f>IFERROR(VLOOKUP($A1602,[3]库存报告使用数据!$A$1:$B$65536,2,0),"")</f>
        <v>58</v>
      </c>
      <c r="Q1602">
        <f>IFERROR(VLOOKUP($A1602,[3]库存报告使用数据!$A$1:$E$65536,5,0),"")</f>
        <v>0</v>
      </c>
      <c r="R1602">
        <f>IFERROR(VLOOKUP($A1602,[3]库存报告使用数据!$A$1:$H$65536,8,0),"")</f>
        <v>0</v>
      </c>
      <c r="S1602">
        <f>IFERROR(VLOOKUP($A1602,[3]库存报告使用数据!$A$1:$K$65536,11,0),"")</f>
        <v>0</v>
      </c>
      <c r="T1602">
        <f>IFERROR(VLOOKUP($A1602,[3]库存报告使用数据!$A$1:$C$65536,3,0),"")</f>
        <v>0</v>
      </c>
      <c r="U1602">
        <f>IFERROR(VLOOKUP($A1602,[3]库存报告使用数据!$A$1:$F$65536,6,0),"")</f>
        <v>0</v>
      </c>
      <c r="V1602">
        <f>IFERROR(VLOOKUP($A1602,[3]库存报告使用数据!$A$1:$I$65536,9,0),"")</f>
        <v>0</v>
      </c>
      <c r="W1602">
        <f>IFERROR(VLOOKUP($A1602,[3]库存报告使用数据!$A$1:$L$65536,12,0),"")</f>
        <v>0</v>
      </c>
      <c r="X1602" s="20">
        <f t="shared" si="410"/>
        <v>0</v>
      </c>
      <c r="Y1602" s="20" t="str">
        <f t="shared" si="411"/>
        <v/>
      </c>
      <c r="Z1602" s="20" t="str">
        <f t="shared" si="412"/>
        <v/>
      </c>
      <c r="AA1602" s="20" t="str">
        <f t="shared" si="413"/>
        <v/>
      </c>
      <c r="AB1602">
        <f>IFERROR(VLOOKUP($A1602,[3]库存报告使用数据!$A$1:$D$65536,4,0),"")</f>
        <v>0</v>
      </c>
      <c r="AC1602">
        <f>IFERROR(VLOOKUP($A1602,[3]库存报告使用数据!$A$1:$G$65536,7,0),"")</f>
        <v>0</v>
      </c>
      <c r="AD1602">
        <f>IFERROR(VLOOKUP($A1602,[3]库存报告使用数据!$A$1:$J$65536,10,0),"")</f>
        <v>0</v>
      </c>
      <c r="AE1602">
        <f>IFERROR(VLOOKUP($A1602,[3]库存报告使用数据!$A$1:$M$65536,13,0),"")</f>
        <v>0</v>
      </c>
      <c r="AF1602" s="20" t="str">
        <f t="shared" si="414"/>
        <v/>
      </c>
      <c r="AG1602" s="20" t="str">
        <f t="shared" si="415"/>
        <v/>
      </c>
      <c r="AH1602" s="20" t="str">
        <f t="shared" si="416"/>
        <v/>
      </c>
      <c r="AI1602" s="20" t="str">
        <f t="shared" si="417"/>
        <v/>
      </c>
      <c r="AJ1602">
        <f>IFERROR(VLOOKUP($B1602,[4]库存报告使用数据!$A$1:$B$65536,2,0),0)</f>
        <v>9</v>
      </c>
      <c r="AK1602">
        <f>IFERROR(VLOOKUP($B1602,[4]库存报告使用数据!$A$1:$C$65536,3,0),)</f>
        <v>9</v>
      </c>
      <c r="AL1602">
        <f>IFERROR(VLOOKUP($B1602,[4]库存报告使用数据!$A$1:$D$65536,4,0),)</f>
        <v>1</v>
      </c>
      <c r="AM1602">
        <f>IFERROR(VLOOKUP($B1602,[4]库存报告使用数据!$A$1:$E$65536,5,0),)</f>
        <v>0</v>
      </c>
      <c r="AN1602" s="20">
        <f t="shared" si="418"/>
        <v>0</v>
      </c>
      <c r="AO1602" s="20">
        <f t="shared" si="419"/>
        <v>0.111111111111111</v>
      </c>
      <c r="AP1602" s="20">
        <f t="shared" si="420"/>
        <v>2</v>
      </c>
      <c r="AQ1602" s="20" t="str">
        <f t="shared" si="421"/>
        <v/>
      </c>
      <c r="AR1602" s="32">
        <f t="shared" si="422"/>
        <v>0</v>
      </c>
      <c r="AS1602" s="32">
        <f t="shared" si="423"/>
        <v>0</v>
      </c>
      <c r="AT1602" s="32">
        <f t="shared" si="424"/>
        <v>2</v>
      </c>
      <c r="AU1602" s="28" t="str">
        <f t="shared" si="425"/>
        <v>库存为2</v>
      </c>
      <c r="AV1602" s="34" t="str">
        <f>IFERROR(时间!$B$4+AU1602,"上周无销量")</f>
        <v>上周无销量</v>
      </c>
    </row>
    <row r="1603" spans="1:48">
      <c r="A1603" s="18" t="s">
        <v>1648</v>
      </c>
      <c r="B1603" t="str">
        <f>VLOOKUP(A1603,'[1]sku-asin（子）'!$A:$B,2,0)</f>
        <v>B07CNG792J</v>
      </c>
      <c r="C1603" t="str">
        <f>VLOOKUP(A1603,'[1]子sku-父sku'!$A:$B,2,0)</f>
        <v>YZ-BE5129</v>
      </c>
      <c r="D1603" s="28">
        <f>IFERROR(VLOOKUP(A1603,[2]库存报告使用数据处理!$A:$C,3,0),0)</f>
        <v>0</v>
      </c>
      <c r="E1603" s="28">
        <f>IFERROR(VLOOKUP(A1603,[2]库存报告使用数据处理!$A:$D,4,0),0)</f>
        <v>1</v>
      </c>
      <c r="F1603" s="28">
        <f>IFERROR(VLOOKUP(A1603,[2]库存报告使用数据处理!$A:$E,5,0),0)</f>
        <v>4</v>
      </c>
      <c r="G1603" s="28">
        <f>IFERROR(VLOOKUP(A1603,[2]库存报告使用数据处理!$A:$F,6,0),0)</f>
        <v>0</v>
      </c>
      <c r="H1603" s="29">
        <f>IFERROR(VLOOKUP(A1603,[2]库存报告使用数据处理!$A:$G,7,0),0)</f>
        <v>22.99</v>
      </c>
      <c r="I1603">
        <f>IFERROR(VLOOKUP(A1603,[5]数据处理!$A:$B,2,0),0)</f>
        <v>0</v>
      </c>
      <c r="J1603" s="30">
        <f>IFERROR(VLOOKUP(A1603,[5]数据处理!$A:$D,4,0),0)</f>
        <v>0</v>
      </c>
      <c r="K1603" s="30">
        <f>IFERROR(VLOOKUP(A1603,[5]数据处理!$A:$E,5,0),0)</f>
        <v>0</v>
      </c>
      <c r="L1603" s="30">
        <f>IFERROR(VLOOKUP(A1603,[5]数据处理!$A:$G,7,0),0)</f>
        <v>0</v>
      </c>
      <c r="M1603">
        <f t="shared" si="409"/>
        <v>0</v>
      </c>
      <c r="N1603">
        <f>IFERROR(VLOOKUP(A1603,[5]数据处理!$A:$C,3,0),0)</f>
        <v>0</v>
      </c>
      <c r="O1603">
        <f>IFERROR(VLOOKUP($A1603,[5]数据处理!$A:$N,14,0),0)</f>
        <v>0</v>
      </c>
      <c r="P1603" t="str">
        <f>IFERROR(VLOOKUP($A1603,[3]库存报告使用数据!$A$1:$B$65536,2,0),"")</f>
        <v/>
      </c>
      <c r="Q1603" t="str">
        <f>IFERROR(VLOOKUP($A1603,[3]库存报告使用数据!$A$1:$E$65536,5,0),"")</f>
        <v/>
      </c>
      <c r="R1603" t="str">
        <f>IFERROR(VLOOKUP($A1603,[3]库存报告使用数据!$A$1:$H$65536,8,0),"")</f>
        <v/>
      </c>
      <c r="S1603" t="str">
        <f>IFERROR(VLOOKUP($A1603,[3]库存报告使用数据!$A$1:$K$65536,11,0),"")</f>
        <v/>
      </c>
      <c r="T1603" t="str">
        <f>IFERROR(VLOOKUP($A1603,[3]库存报告使用数据!$A$1:$C$65536,3,0),"")</f>
        <v/>
      </c>
      <c r="U1603" t="str">
        <f>IFERROR(VLOOKUP($A1603,[3]库存报告使用数据!$A$1:$F$65536,6,0),"")</f>
        <v/>
      </c>
      <c r="V1603" t="str">
        <f>IFERROR(VLOOKUP($A1603,[3]库存报告使用数据!$A$1:$I$65536,9,0),"")</f>
        <v/>
      </c>
      <c r="W1603" t="str">
        <f>IFERROR(VLOOKUP($A1603,[3]库存报告使用数据!$A$1:$L$65536,12,0),"")</f>
        <v/>
      </c>
      <c r="X1603" s="20" t="str">
        <f t="shared" si="410"/>
        <v/>
      </c>
      <c r="Y1603" s="20" t="str">
        <f t="shared" si="411"/>
        <v/>
      </c>
      <c r="Z1603" s="20" t="str">
        <f t="shared" si="412"/>
        <v/>
      </c>
      <c r="AA1603" s="20" t="str">
        <f t="shared" si="413"/>
        <v/>
      </c>
      <c r="AB1603" t="str">
        <f>IFERROR(VLOOKUP($A1603,[3]库存报告使用数据!$A$1:$D$65536,4,0),"")</f>
        <v/>
      </c>
      <c r="AC1603" t="str">
        <f>IFERROR(VLOOKUP($A1603,[3]库存报告使用数据!$A$1:$G$65536,7,0),"")</f>
        <v/>
      </c>
      <c r="AD1603" t="str">
        <f>IFERROR(VLOOKUP($A1603,[3]库存报告使用数据!$A$1:$J$65536,10,0),"")</f>
        <v/>
      </c>
      <c r="AE1603" t="str">
        <f>IFERROR(VLOOKUP($A1603,[3]库存报告使用数据!$A$1:$M$65536,13,0),"")</f>
        <v/>
      </c>
      <c r="AF1603" s="20" t="str">
        <f t="shared" si="414"/>
        <v/>
      </c>
      <c r="AG1603" s="20" t="str">
        <f t="shared" si="415"/>
        <v/>
      </c>
      <c r="AH1603" s="20" t="str">
        <f t="shared" si="416"/>
        <v/>
      </c>
      <c r="AI1603" s="20" t="str">
        <f t="shared" si="417"/>
        <v/>
      </c>
      <c r="AJ1603">
        <f>IFERROR(VLOOKUP($B1603,[4]库存报告使用数据!$A$1:$B$65536,2,0),0)</f>
        <v>0</v>
      </c>
      <c r="AK1603">
        <f>IFERROR(VLOOKUP($B1603,[4]库存报告使用数据!$A$1:$C$65536,3,0),)</f>
        <v>4</v>
      </c>
      <c r="AL1603">
        <f>IFERROR(VLOOKUP($B1603,[4]库存报告使用数据!$A$1:$D$65536,4,0),)</f>
        <v>0</v>
      </c>
      <c r="AM1603">
        <f>IFERROR(VLOOKUP($B1603,[4]库存报告使用数据!$A$1:$E$65536,5,0),)</f>
        <v>0</v>
      </c>
      <c r="AN1603" s="20" t="str">
        <f t="shared" si="418"/>
        <v/>
      </c>
      <c r="AO1603" s="20">
        <f t="shared" si="419"/>
        <v>0.25</v>
      </c>
      <c r="AP1603" s="20" t="str">
        <f t="shared" si="420"/>
        <v/>
      </c>
      <c r="AQ1603" s="20" t="str">
        <f t="shared" si="421"/>
        <v/>
      </c>
      <c r="AR1603" s="32">
        <f t="shared" si="422"/>
        <v>0</v>
      </c>
      <c r="AS1603" s="32">
        <f t="shared" si="423"/>
        <v>0</v>
      </c>
      <c r="AT1603" s="32">
        <f t="shared" si="424"/>
        <v>0</v>
      </c>
      <c r="AU1603" s="28" t="str">
        <f t="shared" si="425"/>
        <v>库存为0</v>
      </c>
      <c r="AV1603" s="34" t="str">
        <f>IFERROR(时间!$B$4+AU1603,"上周无销量")</f>
        <v>上周无销量</v>
      </c>
    </row>
    <row r="1604" spans="1:48">
      <c r="A1604" s="18" t="s">
        <v>1649</v>
      </c>
      <c r="B1604" t="str">
        <f>VLOOKUP(A1604,'[1]sku-asin（子）'!$A:$B,2,0)</f>
        <v>B07CLSGRWY</v>
      </c>
      <c r="C1604" t="str">
        <f>VLOOKUP(A1604,'[1]子sku-父sku'!$A:$B,2,0)</f>
        <v>YZ-BE5129</v>
      </c>
      <c r="D1604" s="28">
        <f>IFERROR(VLOOKUP(A1604,[2]库存报告使用数据处理!$A:$C,3,0),0)</f>
        <v>1</v>
      </c>
      <c r="E1604" s="28">
        <f>IFERROR(VLOOKUP(A1604,[2]库存报告使用数据处理!$A:$D,4,0),0)</f>
        <v>1</v>
      </c>
      <c r="F1604" s="28">
        <f>IFERROR(VLOOKUP(A1604,[2]库存报告使用数据处理!$A:$E,5,0),0)</f>
        <v>1</v>
      </c>
      <c r="G1604" s="28">
        <f>IFERROR(VLOOKUP(A1604,[2]库存报告使用数据处理!$A:$F,6,0),0)</f>
        <v>0</v>
      </c>
      <c r="H1604" s="29">
        <f>IFERROR(VLOOKUP(A1604,[2]库存报告使用数据处理!$A:$G,7,0),0)</f>
        <v>22.99</v>
      </c>
      <c r="I1604">
        <f>IFERROR(VLOOKUP(A1604,[5]数据处理!$A:$B,2,0),0)</f>
        <v>2</v>
      </c>
      <c r="J1604" s="30">
        <f>IFERROR(VLOOKUP(A1604,[5]数据处理!$A:$D,4,0),0)</f>
        <v>0</v>
      </c>
      <c r="K1604" s="30">
        <f>IFERROR(VLOOKUP(A1604,[5]数据处理!$A:$E,5,0),0)</f>
        <v>0</v>
      </c>
      <c r="L1604" s="30">
        <f>IFERROR(VLOOKUP(A1604,[5]数据处理!$A:$G,7,0),0)</f>
        <v>0</v>
      </c>
      <c r="M1604">
        <f t="shared" si="409"/>
        <v>2</v>
      </c>
      <c r="N1604">
        <f>IFERROR(VLOOKUP(A1604,[5]数据处理!$A:$C,3,0),0)</f>
        <v>0</v>
      </c>
      <c r="O1604">
        <f>IFERROR(VLOOKUP($A1604,[5]数据处理!$A:$N,14,0),0)</f>
        <v>0</v>
      </c>
      <c r="P1604">
        <f>IFERROR(VLOOKUP($A1604,[3]库存报告使用数据!$A$1:$B$65536,2,0),"")</f>
        <v>38</v>
      </c>
      <c r="Q1604">
        <f>IFERROR(VLOOKUP($A1604,[3]库存报告使用数据!$A$1:$E$65536,5,0),"")</f>
        <v>0</v>
      </c>
      <c r="R1604">
        <f>IFERROR(VLOOKUP($A1604,[3]库存报告使用数据!$A$1:$H$65536,8,0),"")</f>
        <v>0</v>
      </c>
      <c r="S1604">
        <f>IFERROR(VLOOKUP($A1604,[3]库存报告使用数据!$A$1:$K$65536,11,0),"")</f>
        <v>0</v>
      </c>
      <c r="T1604">
        <f>IFERROR(VLOOKUP($A1604,[3]库存报告使用数据!$A$1:$C$65536,3,0),"")</f>
        <v>0</v>
      </c>
      <c r="U1604">
        <f>IFERROR(VLOOKUP($A1604,[3]库存报告使用数据!$A$1:$F$65536,6,0),"")</f>
        <v>0</v>
      </c>
      <c r="V1604">
        <f>IFERROR(VLOOKUP($A1604,[3]库存报告使用数据!$A$1:$I$65536,9,0),"")</f>
        <v>0</v>
      </c>
      <c r="W1604">
        <f>IFERROR(VLOOKUP($A1604,[3]库存报告使用数据!$A$1:$L$65536,12,0),"")</f>
        <v>0</v>
      </c>
      <c r="X1604" s="20">
        <f t="shared" si="410"/>
        <v>0</v>
      </c>
      <c r="Y1604" s="20" t="str">
        <f t="shared" si="411"/>
        <v/>
      </c>
      <c r="Z1604" s="20" t="str">
        <f t="shared" si="412"/>
        <v/>
      </c>
      <c r="AA1604" s="20" t="str">
        <f t="shared" si="413"/>
        <v/>
      </c>
      <c r="AB1604">
        <f>IFERROR(VLOOKUP($A1604,[3]库存报告使用数据!$A$1:$D$65536,4,0),"")</f>
        <v>0</v>
      </c>
      <c r="AC1604">
        <f>IFERROR(VLOOKUP($A1604,[3]库存报告使用数据!$A$1:$G$65536,7,0),"")</f>
        <v>0</v>
      </c>
      <c r="AD1604">
        <f>IFERROR(VLOOKUP($A1604,[3]库存报告使用数据!$A$1:$J$65536,10,0),"")</f>
        <v>0</v>
      </c>
      <c r="AE1604">
        <f>IFERROR(VLOOKUP($A1604,[3]库存报告使用数据!$A$1:$M$65536,13,0),"")</f>
        <v>0</v>
      </c>
      <c r="AF1604" s="20" t="str">
        <f t="shared" si="414"/>
        <v/>
      </c>
      <c r="AG1604" s="20" t="str">
        <f t="shared" si="415"/>
        <v/>
      </c>
      <c r="AH1604" s="20" t="str">
        <f t="shared" si="416"/>
        <v/>
      </c>
      <c r="AI1604" s="20" t="str">
        <f t="shared" si="417"/>
        <v/>
      </c>
      <c r="AJ1604">
        <f>IFERROR(VLOOKUP($B1604,[4]库存报告使用数据!$A$1:$B$65536,2,0),0)</f>
        <v>17</v>
      </c>
      <c r="AK1604">
        <f>IFERROR(VLOOKUP($B1604,[4]库存报告使用数据!$A$1:$C$65536,3,0),)</f>
        <v>9</v>
      </c>
      <c r="AL1604">
        <f>IFERROR(VLOOKUP($B1604,[4]库存报告使用数据!$A$1:$D$65536,4,0),)</f>
        <v>2</v>
      </c>
      <c r="AM1604">
        <f>IFERROR(VLOOKUP($B1604,[4]库存报告使用数据!$A$1:$E$65536,5,0),)</f>
        <v>0</v>
      </c>
      <c r="AN1604" s="20">
        <f t="shared" si="418"/>
        <v>0.0588235294117647</v>
      </c>
      <c r="AO1604" s="20">
        <f t="shared" si="419"/>
        <v>0.111111111111111</v>
      </c>
      <c r="AP1604" s="20">
        <f t="shared" si="420"/>
        <v>0.5</v>
      </c>
      <c r="AQ1604" s="20" t="str">
        <f t="shared" si="421"/>
        <v/>
      </c>
      <c r="AR1604" s="32">
        <f t="shared" si="422"/>
        <v>0.142857142857143</v>
      </c>
      <c r="AS1604" s="32">
        <f t="shared" si="423"/>
        <v>8.57142857142857</v>
      </c>
      <c r="AT1604" s="32">
        <f t="shared" si="424"/>
        <v>-6.57142857142857</v>
      </c>
      <c r="AU1604" s="28">
        <f t="shared" si="425"/>
        <v>14</v>
      </c>
      <c r="AV1604" s="34">
        <f>IFERROR(时间!$B$4+AU1604,"上周无销量")</f>
        <v>43297</v>
      </c>
    </row>
    <row r="1605" spans="1:48">
      <c r="A1605" s="18" t="s">
        <v>1650</v>
      </c>
      <c r="B1605" t="str">
        <f>VLOOKUP(A1605,'[1]sku-asin（子）'!$A:$B,2,0)</f>
        <v>B07CLWPQYB</v>
      </c>
      <c r="C1605" t="str">
        <f>VLOOKUP(A1605,'[1]子sku-父sku'!$A:$B,2,0)</f>
        <v>YZ-BE5129</v>
      </c>
      <c r="D1605" s="28">
        <f>IFERROR(VLOOKUP(A1605,[2]库存报告使用数据处理!$A:$C,3,0),0)</f>
        <v>0</v>
      </c>
      <c r="E1605" s="28">
        <f>IFERROR(VLOOKUP(A1605,[2]库存报告使用数据处理!$A:$D,4,0),0)</f>
        <v>3</v>
      </c>
      <c r="F1605" s="28">
        <f>IFERROR(VLOOKUP(A1605,[2]库存报告使用数据处理!$A:$E,5,0),0)</f>
        <v>2</v>
      </c>
      <c r="G1605" s="28">
        <f>IFERROR(VLOOKUP(A1605,[2]库存报告使用数据处理!$A:$F,6,0),0)</f>
        <v>0</v>
      </c>
      <c r="H1605" s="29">
        <f>IFERROR(VLOOKUP(A1605,[2]库存报告使用数据处理!$A:$G,7,0),0)</f>
        <v>22.99</v>
      </c>
      <c r="I1605">
        <f>IFERROR(VLOOKUP(A1605,[5]数据处理!$A:$B,2,0),0)</f>
        <v>0</v>
      </c>
      <c r="J1605" s="30">
        <f>IFERROR(VLOOKUP(A1605,[5]数据处理!$A:$D,4,0),0)</f>
        <v>0</v>
      </c>
      <c r="K1605" s="30">
        <f>IFERROR(VLOOKUP(A1605,[5]数据处理!$A:$E,5,0),0)</f>
        <v>0</v>
      </c>
      <c r="L1605" s="30">
        <f>IFERROR(VLOOKUP(A1605,[5]数据处理!$A:$G,7,0),0)</f>
        <v>0</v>
      </c>
      <c r="M1605">
        <f t="shared" si="409"/>
        <v>0</v>
      </c>
      <c r="N1605">
        <f>IFERROR(VLOOKUP(A1605,[5]数据处理!$A:$C,3,0),0)</f>
        <v>0</v>
      </c>
      <c r="O1605">
        <f>IFERROR(VLOOKUP($A1605,[5]数据处理!$A:$N,14,0),0)</f>
        <v>0</v>
      </c>
      <c r="P1605" t="str">
        <f>IFERROR(VLOOKUP($A1605,[3]库存报告使用数据!$A$1:$B$65536,2,0),"")</f>
        <v/>
      </c>
      <c r="Q1605" t="str">
        <f>IFERROR(VLOOKUP($A1605,[3]库存报告使用数据!$A$1:$E$65536,5,0),"")</f>
        <v/>
      </c>
      <c r="R1605" t="str">
        <f>IFERROR(VLOOKUP($A1605,[3]库存报告使用数据!$A$1:$H$65536,8,0),"")</f>
        <v/>
      </c>
      <c r="S1605" t="str">
        <f>IFERROR(VLOOKUP($A1605,[3]库存报告使用数据!$A$1:$K$65536,11,0),"")</f>
        <v/>
      </c>
      <c r="T1605" t="str">
        <f>IFERROR(VLOOKUP($A1605,[3]库存报告使用数据!$A$1:$C$65536,3,0),"")</f>
        <v/>
      </c>
      <c r="U1605" t="str">
        <f>IFERROR(VLOOKUP($A1605,[3]库存报告使用数据!$A$1:$F$65536,6,0),"")</f>
        <v/>
      </c>
      <c r="V1605" t="str">
        <f>IFERROR(VLOOKUP($A1605,[3]库存报告使用数据!$A$1:$I$65536,9,0),"")</f>
        <v/>
      </c>
      <c r="W1605" t="str">
        <f>IFERROR(VLOOKUP($A1605,[3]库存报告使用数据!$A$1:$L$65536,12,0),"")</f>
        <v/>
      </c>
      <c r="X1605" s="20" t="str">
        <f t="shared" si="410"/>
        <v/>
      </c>
      <c r="Y1605" s="20" t="str">
        <f t="shared" si="411"/>
        <v/>
      </c>
      <c r="Z1605" s="20" t="str">
        <f t="shared" si="412"/>
        <v/>
      </c>
      <c r="AA1605" s="20" t="str">
        <f t="shared" si="413"/>
        <v/>
      </c>
      <c r="AB1605" t="str">
        <f>IFERROR(VLOOKUP($A1605,[3]库存报告使用数据!$A$1:$D$65536,4,0),"")</f>
        <v/>
      </c>
      <c r="AC1605" t="str">
        <f>IFERROR(VLOOKUP($A1605,[3]库存报告使用数据!$A$1:$G$65536,7,0),"")</f>
        <v/>
      </c>
      <c r="AD1605" t="str">
        <f>IFERROR(VLOOKUP($A1605,[3]库存报告使用数据!$A$1:$J$65536,10,0),"")</f>
        <v/>
      </c>
      <c r="AE1605" t="str">
        <f>IFERROR(VLOOKUP($A1605,[3]库存报告使用数据!$A$1:$M$65536,13,0),"")</f>
        <v/>
      </c>
      <c r="AF1605" s="20" t="str">
        <f t="shared" si="414"/>
        <v/>
      </c>
      <c r="AG1605" s="20" t="str">
        <f t="shared" si="415"/>
        <v/>
      </c>
      <c r="AH1605" s="20" t="str">
        <f t="shared" si="416"/>
        <v/>
      </c>
      <c r="AI1605" s="20" t="str">
        <f t="shared" si="417"/>
        <v/>
      </c>
      <c r="AJ1605">
        <f>IFERROR(VLOOKUP($B1605,[4]库存报告使用数据!$A$1:$B$65536,2,0),0)</f>
        <v>0</v>
      </c>
      <c r="AK1605">
        <f>IFERROR(VLOOKUP($B1605,[4]库存报告使用数据!$A$1:$C$65536,3,0),)</f>
        <v>11</v>
      </c>
      <c r="AL1605">
        <f>IFERROR(VLOOKUP($B1605,[4]库存报告使用数据!$A$1:$D$65536,4,0),)</f>
        <v>1</v>
      </c>
      <c r="AM1605">
        <f>IFERROR(VLOOKUP($B1605,[4]库存报告使用数据!$A$1:$E$65536,5,0),)</f>
        <v>1</v>
      </c>
      <c r="AN1605" s="20" t="str">
        <f t="shared" si="418"/>
        <v/>
      </c>
      <c r="AO1605" s="20">
        <f t="shared" si="419"/>
        <v>0.272727272727273</v>
      </c>
      <c r="AP1605" s="20">
        <f t="shared" si="420"/>
        <v>2</v>
      </c>
      <c r="AQ1605" s="20">
        <f t="shared" si="421"/>
        <v>0</v>
      </c>
      <c r="AR1605" s="32">
        <f t="shared" si="422"/>
        <v>0</v>
      </c>
      <c r="AS1605" s="32">
        <f t="shared" si="423"/>
        <v>0</v>
      </c>
      <c r="AT1605" s="32">
        <f t="shared" si="424"/>
        <v>0</v>
      </c>
      <c r="AU1605" s="28" t="str">
        <f t="shared" si="425"/>
        <v>库存为0</v>
      </c>
      <c r="AV1605" s="34" t="str">
        <f>IFERROR(时间!$B$4+AU1605,"上周无销量")</f>
        <v>上周无销量</v>
      </c>
    </row>
    <row r="1606" spans="1:48">
      <c r="A1606" s="18" t="s">
        <v>1651</v>
      </c>
      <c r="B1606" t="str">
        <f>VLOOKUP(A1606,'[1]sku-asin（子）'!$A:$B,2,0)</f>
        <v>B07CLTDGRC</v>
      </c>
      <c r="C1606" t="str">
        <f>VLOOKUP(A1606,'[1]子sku-父sku'!$A:$B,2,0)</f>
        <v>YZ-BE5129</v>
      </c>
      <c r="D1606" s="28">
        <f>IFERROR(VLOOKUP(A1606,[2]库存报告使用数据处理!$A:$C,3,0),0)</f>
        <v>0</v>
      </c>
      <c r="E1606" s="28">
        <f>IFERROR(VLOOKUP(A1606,[2]库存报告使用数据处理!$A:$D,4,0),0)</f>
        <v>2</v>
      </c>
      <c r="F1606" s="28">
        <f>IFERROR(VLOOKUP(A1606,[2]库存报告使用数据处理!$A:$E,5,0),0)</f>
        <v>0</v>
      </c>
      <c r="G1606" s="28">
        <f>IFERROR(VLOOKUP(A1606,[2]库存报告使用数据处理!$A:$F,6,0),0)</f>
        <v>0</v>
      </c>
      <c r="H1606" s="29">
        <f>IFERROR(VLOOKUP(A1606,[2]库存报告使用数据处理!$A:$G,7,0),0)</f>
        <v>22.99</v>
      </c>
      <c r="I1606">
        <f>IFERROR(VLOOKUP(A1606,[5]数据处理!$A:$B,2,0),0)</f>
        <v>3</v>
      </c>
      <c r="J1606" s="30">
        <f>IFERROR(VLOOKUP(A1606,[5]数据处理!$A:$D,4,0),0)</f>
        <v>0</v>
      </c>
      <c r="K1606" s="30">
        <f>IFERROR(VLOOKUP(A1606,[5]数据处理!$A:$E,5,0),0)</f>
        <v>0</v>
      </c>
      <c r="L1606" s="30">
        <f>IFERROR(VLOOKUP(A1606,[5]数据处理!$A:$G,7,0),0)</f>
        <v>0</v>
      </c>
      <c r="M1606">
        <f t="shared" ref="M1606:M1669" si="426">SUM(I1606:L1606)</f>
        <v>3</v>
      </c>
      <c r="N1606">
        <f>IFERROR(VLOOKUP(A1606,[5]数据处理!$A:$C,3,0),0)</f>
        <v>0</v>
      </c>
      <c r="O1606">
        <f>IFERROR(VLOOKUP($A1606,[5]数据处理!$A:$N,14,0),0)</f>
        <v>0</v>
      </c>
      <c r="P1606">
        <f>IFERROR(VLOOKUP($A1606,[3]库存报告使用数据!$A$1:$B$65536,2,0),"")</f>
        <v>40</v>
      </c>
      <c r="Q1606">
        <f>IFERROR(VLOOKUP($A1606,[3]库存报告使用数据!$A$1:$E$65536,5,0),"")</f>
        <v>0</v>
      </c>
      <c r="R1606">
        <f>IFERROR(VLOOKUP($A1606,[3]库存报告使用数据!$A$1:$H$65536,8,0),"")</f>
        <v>0</v>
      </c>
      <c r="S1606">
        <f>IFERROR(VLOOKUP($A1606,[3]库存报告使用数据!$A$1:$K$65536,11,0),"")</f>
        <v>0</v>
      </c>
      <c r="T1606">
        <f>IFERROR(VLOOKUP($A1606,[3]库存报告使用数据!$A$1:$C$65536,3,0),"")</f>
        <v>0</v>
      </c>
      <c r="U1606">
        <f>IFERROR(VLOOKUP($A1606,[3]库存报告使用数据!$A$1:$F$65536,6,0),"")</f>
        <v>0</v>
      </c>
      <c r="V1606">
        <f>IFERROR(VLOOKUP($A1606,[3]库存报告使用数据!$A$1:$I$65536,9,0),"")</f>
        <v>0</v>
      </c>
      <c r="W1606">
        <f>IFERROR(VLOOKUP($A1606,[3]库存报告使用数据!$A$1:$L$65536,12,0),"")</f>
        <v>0</v>
      </c>
      <c r="X1606" s="20">
        <f t="shared" ref="X1606:X1669" si="427">IFERROR(T1606/P1606,"")</f>
        <v>0</v>
      </c>
      <c r="Y1606" s="20" t="str">
        <f t="shared" ref="Y1606:Y1669" si="428">IFERROR(U1606/Q1606,"")</f>
        <v/>
      </c>
      <c r="Z1606" s="20" t="str">
        <f t="shared" ref="Z1606:Z1669" si="429">IFERROR(V1606/R1606,"")</f>
        <v/>
      </c>
      <c r="AA1606" s="20" t="str">
        <f t="shared" ref="AA1606:AA1669" si="430">IFERROR(W1606/S1606,"")</f>
        <v/>
      </c>
      <c r="AB1606">
        <f>IFERROR(VLOOKUP($A1606,[3]库存报告使用数据!$A$1:$D$65536,4,0),"")</f>
        <v>0</v>
      </c>
      <c r="AC1606">
        <f>IFERROR(VLOOKUP($A1606,[3]库存报告使用数据!$A$1:$G$65536,7,0),"")</f>
        <v>0</v>
      </c>
      <c r="AD1606">
        <f>IFERROR(VLOOKUP($A1606,[3]库存报告使用数据!$A$1:$J$65536,10,0),"")</f>
        <v>0</v>
      </c>
      <c r="AE1606">
        <f>IFERROR(VLOOKUP($A1606,[3]库存报告使用数据!$A$1:$M$65536,13,0),"")</f>
        <v>0</v>
      </c>
      <c r="AF1606" s="20" t="str">
        <f t="shared" ref="AF1606:AF1669" si="431">IF(OR(AB1606="",AB1606=0),"",IF(AND(D1606*$H1606=0,AB1606&gt;0),"无销售广告费为"&amp;AB1606,IFERROR(AB1606/(D1606*$H1606),0)))</f>
        <v/>
      </c>
      <c r="AG1606" s="20" t="str">
        <f t="shared" ref="AG1606:AG1669" si="432">IF(OR(AC1606="",AC1606=0),"",IF(AND(E1606*$H1606=0,AC1606&gt;0),"无销售广告费为"&amp;AC1606,IFERROR(AC1606/(E1606*$H1606),0)))</f>
        <v/>
      </c>
      <c r="AH1606" s="20" t="str">
        <f t="shared" ref="AH1606:AH1669" si="433">IF(OR(AD1606="",AD1606=0),"",IF(AND(F1606*$H1606=0,AD1606&gt;0),"无销售广告费为"&amp;AD1606,IFERROR(AD1606/(F1606*$H1606),0)))</f>
        <v/>
      </c>
      <c r="AI1606" s="20" t="str">
        <f t="shared" ref="AI1606:AI1669" si="434">IF(OR(AE1606="",AE1606=0),"",IF(AND(G1606*$H1606=0,AE1606&gt;0),"无销售广告费为"&amp;AE1606,IFERROR(AE1606/(G1606*$H1606),0)))</f>
        <v/>
      </c>
      <c r="AJ1606">
        <f>IFERROR(VLOOKUP($B1606,[4]库存报告使用数据!$A$1:$B$65536,2,0),0)</f>
        <v>17</v>
      </c>
      <c r="AK1606">
        <f>IFERROR(VLOOKUP($B1606,[4]库存报告使用数据!$A$1:$C$65536,3,0),)</f>
        <v>25</v>
      </c>
      <c r="AL1606">
        <f>IFERROR(VLOOKUP($B1606,[4]库存报告使用数据!$A$1:$D$65536,4,0),)</f>
        <v>3</v>
      </c>
      <c r="AM1606">
        <f>IFERROR(VLOOKUP($B1606,[4]库存报告使用数据!$A$1:$E$65536,5,0),)</f>
        <v>1</v>
      </c>
      <c r="AN1606" s="20">
        <f t="shared" ref="AN1606:AN1669" si="435">IFERROR(D1606/AJ1606,"")</f>
        <v>0</v>
      </c>
      <c r="AO1606" s="20">
        <f t="shared" ref="AO1606:AO1669" si="436">IFERROR(E1606/AK1606,"")</f>
        <v>0.08</v>
      </c>
      <c r="AP1606" s="20">
        <f t="shared" ref="AP1606:AP1669" si="437">IFERROR(F1606/AL1606,"")</f>
        <v>0</v>
      </c>
      <c r="AQ1606" s="20">
        <f t="shared" ref="AQ1606:AQ1669" si="438">IFERROR(G1606/AM1606,"")</f>
        <v>0</v>
      </c>
      <c r="AR1606" s="32">
        <f t="shared" ref="AR1606:AR1669" si="439">IFERROR(D1606/7,"")</f>
        <v>0</v>
      </c>
      <c r="AS1606" s="32">
        <f t="shared" ref="AS1606:AS1669" si="440">IF(AR1606="","上周无销量",60*AR1606)</f>
        <v>0</v>
      </c>
      <c r="AT1606" s="32">
        <f t="shared" ref="AT1606:AT1669" si="441">IF(AS1606="上周无销量","上周无销量/总库存"&amp;M1606,M1606-AS1606)</f>
        <v>3</v>
      </c>
      <c r="AU1606" s="28" t="str">
        <f t="shared" ref="AU1606:AU1669" si="442">IF(AR1606="","库存为"&amp;M1606,IF(AS1606=0,"库存为"&amp;M1606,INT(M1606/AR1606)))</f>
        <v>库存为3</v>
      </c>
      <c r="AV1606" s="34" t="str">
        <f>IFERROR(时间!$B$4+AU1606,"上周无销量")</f>
        <v>上周无销量</v>
      </c>
    </row>
    <row r="1607" spans="1:48">
      <c r="A1607" s="18" t="s">
        <v>1652</v>
      </c>
      <c r="B1607" t="str">
        <f>VLOOKUP(A1607,'[1]sku-asin（子）'!$A:$B,2,0)</f>
        <v>B07CM1G497</v>
      </c>
      <c r="C1607" t="str">
        <f>VLOOKUP(A1607,'[1]子sku-父sku'!$A:$B,2,0)</f>
        <v>YZ-BE5129</v>
      </c>
      <c r="D1607" s="28">
        <f>IFERROR(VLOOKUP(A1607,[2]库存报告使用数据处理!$A:$C,3,0),0)</f>
        <v>1</v>
      </c>
      <c r="E1607" s="28">
        <f>IFERROR(VLOOKUP(A1607,[2]库存报告使用数据处理!$A:$D,4,0),0)</f>
        <v>1</v>
      </c>
      <c r="F1607" s="28">
        <f>IFERROR(VLOOKUP(A1607,[2]库存报告使用数据处理!$A:$E,5,0),0)</f>
        <v>3</v>
      </c>
      <c r="G1607" s="28">
        <f>IFERROR(VLOOKUP(A1607,[2]库存报告使用数据处理!$A:$F,6,0),0)</f>
        <v>1</v>
      </c>
      <c r="H1607" s="29">
        <f>IFERROR(VLOOKUP(A1607,[2]库存报告使用数据处理!$A:$G,7,0),0)</f>
        <v>22.99</v>
      </c>
      <c r="I1607">
        <f>IFERROR(VLOOKUP(A1607,[5]数据处理!$A:$B,2,0),0)</f>
        <v>0</v>
      </c>
      <c r="J1607" s="30">
        <f>IFERROR(VLOOKUP(A1607,[5]数据处理!$A:$D,4,0),0)</f>
        <v>0</v>
      </c>
      <c r="K1607" s="30">
        <f>IFERROR(VLOOKUP(A1607,[5]数据处理!$A:$E,5,0),0)</f>
        <v>0</v>
      </c>
      <c r="L1607" s="30">
        <f>IFERROR(VLOOKUP(A1607,[5]数据处理!$A:$G,7,0),0)</f>
        <v>0</v>
      </c>
      <c r="M1607">
        <f t="shared" si="426"/>
        <v>0</v>
      </c>
      <c r="N1607">
        <f>IFERROR(VLOOKUP(A1607,[5]数据处理!$A:$C,3,0),0)</f>
        <v>0</v>
      </c>
      <c r="O1607">
        <f>IFERROR(VLOOKUP($A1607,[5]数据处理!$A:$N,14,0),0)</f>
        <v>0</v>
      </c>
      <c r="P1607">
        <f>IFERROR(VLOOKUP($A1607,[3]库存报告使用数据!$A$1:$B$65536,2,0),"")</f>
        <v>2</v>
      </c>
      <c r="Q1607">
        <f>IFERROR(VLOOKUP($A1607,[3]库存报告使用数据!$A$1:$E$65536,5,0),"")</f>
        <v>0</v>
      </c>
      <c r="R1607">
        <f>IFERROR(VLOOKUP($A1607,[3]库存报告使用数据!$A$1:$H$65536,8,0),"")</f>
        <v>0</v>
      </c>
      <c r="S1607">
        <f>IFERROR(VLOOKUP($A1607,[3]库存报告使用数据!$A$1:$K$65536,11,0),"")</f>
        <v>0</v>
      </c>
      <c r="T1607">
        <f>IFERROR(VLOOKUP($A1607,[3]库存报告使用数据!$A$1:$C$65536,3,0),"")</f>
        <v>0</v>
      </c>
      <c r="U1607">
        <f>IFERROR(VLOOKUP($A1607,[3]库存报告使用数据!$A$1:$F$65536,6,0),"")</f>
        <v>0</v>
      </c>
      <c r="V1607">
        <f>IFERROR(VLOOKUP($A1607,[3]库存报告使用数据!$A$1:$I$65536,9,0),"")</f>
        <v>0</v>
      </c>
      <c r="W1607">
        <f>IFERROR(VLOOKUP($A1607,[3]库存报告使用数据!$A$1:$L$65536,12,0),"")</f>
        <v>0</v>
      </c>
      <c r="X1607" s="20">
        <f t="shared" si="427"/>
        <v>0</v>
      </c>
      <c r="Y1607" s="20" t="str">
        <f t="shared" si="428"/>
        <v/>
      </c>
      <c r="Z1607" s="20" t="str">
        <f t="shared" si="429"/>
        <v/>
      </c>
      <c r="AA1607" s="20" t="str">
        <f t="shared" si="430"/>
        <v/>
      </c>
      <c r="AB1607">
        <f>IFERROR(VLOOKUP($A1607,[3]库存报告使用数据!$A$1:$D$65536,4,0),"")</f>
        <v>0</v>
      </c>
      <c r="AC1607">
        <f>IFERROR(VLOOKUP($A1607,[3]库存报告使用数据!$A$1:$G$65536,7,0),"")</f>
        <v>0</v>
      </c>
      <c r="AD1607">
        <f>IFERROR(VLOOKUP($A1607,[3]库存报告使用数据!$A$1:$J$65536,10,0),"")</f>
        <v>0</v>
      </c>
      <c r="AE1607">
        <f>IFERROR(VLOOKUP($A1607,[3]库存报告使用数据!$A$1:$M$65536,13,0),"")</f>
        <v>0</v>
      </c>
      <c r="AF1607" s="20" t="str">
        <f t="shared" si="431"/>
        <v/>
      </c>
      <c r="AG1607" s="20" t="str">
        <f t="shared" si="432"/>
        <v/>
      </c>
      <c r="AH1607" s="20" t="str">
        <f t="shared" si="433"/>
        <v/>
      </c>
      <c r="AI1607" s="20" t="str">
        <f t="shared" si="434"/>
        <v/>
      </c>
      <c r="AJ1607">
        <f>IFERROR(VLOOKUP($B1607,[4]库存报告使用数据!$A$1:$B$65536,2,0),0)</f>
        <v>0</v>
      </c>
      <c r="AK1607">
        <f>IFERROR(VLOOKUP($B1607,[4]库存报告使用数据!$A$1:$C$65536,3,0),)</f>
        <v>0</v>
      </c>
      <c r="AL1607">
        <f>IFERROR(VLOOKUP($B1607,[4]库存报告使用数据!$A$1:$D$65536,4,0),)</f>
        <v>0</v>
      </c>
      <c r="AM1607">
        <f>IFERROR(VLOOKUP($B1607,[4]库存报告使用数据!$A$1:$E$65536,5,0),)</f>
        <v>1</v>
      </c>
      <c r="AN1607" s="20" t="str">
        <f t="shared" si="435"/>
        <v/>
      </c>
      <c r="AO1607" s="20" t="str">
        <f t="shared" si="436"/>
        <v/>
      </c>
      <c r="AP1607" s="20" t="str">
        <f t="shared" si="437"/>
        <v/>
      </c>
      <c r="AQ1607" s="20">
        <f t="shared" si="438"/>
        <v>1</v>
      </c>
      <c r="AR1607" s="32">
        <f t="shared" si="439"/>
        <v>0.142857142857143</v>
      </c>
      <c r="AS1607" s="32">
        <f t="shared" si="440"/>
        <v>8.57142857142857</v>
      </c>
      <c r="AT1607" s="32">
        <f t="shared" si="441"/>
        <v>-8.57142857142857</v>
      </c>
      <c r="AU1607" s="28">
        <f t="shared" si="442"/>
        <v>0</v>
      </c>
      <c r="AV1607" s="34">
        <f>IFERROR(时间!$B$4+AU1607,"上周无销量")</f>
        <v>43283</v>
      </c>
    </row>
    <row r="1608" spans="1:48">
      <c r="A1608" s="18" t="s">
        <v>1653</v>
      </c>
      <c r="B1608" t="str">
        <f>VLOOKUP(A1608,'[1]sku-asin（子）'!$A:$B,2,0)</f>
        <v>B07CLVLH98</v>
      </c>
      <c r="C1608" t="str">
        <f>VLOOKUP(A1608,'[1]子sku-父sku'!$A:$B,2,0)</f>
        <v>YZ-BE5129</v>
      </c>
      <c r="D1608" s="28">
        <f>IFERROR(VLOOKUP(A1608,[2]库存报告使用数据处理!$A:$C,3,0),0)</f>
        <v>2</v>
      </c>
      <c r="E1608" s="28">
        <f>IFERROR(VLOOKUP(A1608,[2]库存报告使用数据处理!$A:$D,4,0),0)</f>
        <v>0</v>
      </c>
      <c r="F1608" s="28">
        <f>IFERROR(VLOOKUP(A1608,[2]库存报告使用数据处理!$A:$E,5,0),0)</f>
        <v>0</v>
      </c>
      <c r="G1608" s="28">
        <f>IFERROR(VLOOKUP(A1608,[2]库存报告使用数据处理!$A:$F,6,0),0)</f>
        <v>0</v>
      </c>
      <c r="H1608" s="29">
        <f>IFERROR(VLOOKUP(A1608,[2]库存报告使用数据处理!$A:$G,7,0),0)</f>
        <v>22.99</v>
      </c>
      <c r="I1608">
        <f>IFERROR(VLOOKUP(A1608,[5]数据处理!$A:$B,2,0),0)</f>
        <v>1</v>
      </c>
      <c r="J1608" s="30">
        <f>IFERROR(VLOOKUP(A1608,[5]数据处理!$A:$D,4,0),0)</f>
        <v>0</v>
      </c>
      <c r="K1608" s="30">
        <f>IFERROR(VLOOKUP(A1608,[5]数据处理!$A:$E,5,0),0)</f>
        <v>0</v>
      </c>
      <c r="L1608" s="30">
        <f>IFERROR(VLOOKUP(A1608,[5]数据处理!$A:$G,7,0),0)</f>
        <v>1</v>
      </c>
      <c r="M1608">
        <f t="shared" si="426"/>
        <v>2</v>
      </c>
      <c r="N1608">
        <f>IFERROR(VLOOKUP(A1608,[5]数据处理!$A:$C,3,0),0)</f>
        <v>0</v>
      </c>
      <c r="O1608">
        <f>IFERROR(VLOOKUP($A1608,[5]数据处理!$A:$N,14,0),0)</f>
        <v>0</v>
      </c>
      <c r="P1608">
        <f>IFERROR(VLOOKUP($A1608,[3]库存报告使用数据!$A$1:$B$65536,2,0),"")</f>
        <v>148</v>
      </c>
      <c r="Q1608">
        <f>IFERROR(VLOOKUP($A1608,[3]库存报告使用数据!$A$1:$E$65536,5,0),"")</f>
        <v>0</v>
      </c>
      <c r="R1608">
        <f>IFERROR(VLOOKUP($A1608,[3]库存报告使用数据!$A$1:$H$65536,8,0),"")</f>
        <v>0</v>
      </c>
      <c r="S1608">
        <f>IFERROR(VLOOKUP($A1608,[3]库存报告使用数据!$A$1:$K$65536,11,0),"")</f>
        <v>0</v>
      </c>
      <c r="T1608">
        <f>IFERROR(VLOOKUP($A1608,[3]库存报告使用数据!$A$1:$C$65536,3,0),"")</f>
        <v>0</v>
      </c>
      <c r="U1608">
        <f>IFERROR(VLOOKUP($A1608,[3]库存报告使用数据!$A$1:$F$65536,6,0),"")</f>
        <v>0</v>
      </c>
      <c r="V1608">
        <f>IFERROR(VLOOKUP($A1608,[3]库存报告使用数据!$A$1:$I$65536,9,0),"")</f>
        <v>0</v>
      </c>
      <c r="W1608">
        <f>IFERROR(VLOOKUP($A1608,[3]库存报告使用数据!$A$1:$L$65536,12,0),"")</f>
        <v>0</v>
      </c>
      <c r="X1608" s="20">
        <f t="shared" si="427"/>
        <v>0</v>
      </c>
      <c r="Y1608" s="20" t="str">
        <f t="shared" si="428"/>
        <v/>
      </c>
      <c r="Z1608" s="20" t="str">
        <f t="shared" si="429"/>
        <v/>
      </c>
      <c r="AA1608" s="20" t="str">
        <f t="shared" si="430"/>
        <v/>
      </c>
      <c r="AB1608">
        <f>IFERROR(VLOOKUP($A1608,[3]库存报告使用数据!$A$1:$D$65536,4,0),"")</f>
        <v>0</v>
      </c>
      <c r="AC1608">
        <f>IFERROR(VLOOKUP($A1608,[3]库存报告使用数据!$A$1:$G$65536,7,0),"")</f>
        <v>0</v>
      </c>
      <c r="AD1608">
        <f>IFERROR(VLOOKUP($A1608,[3]库存报告使用数据!$A$1:$J$65536,10,0),"")</f>
        <v>0</v>
      </c>
      <c r="AE1608">
        <f>IFERROR(VLOOKUP($A1608,[3]库存报告使用数据!$A$1:$M$65536,13,0),"")</f>
        <v>0</v>
      </c>
      <c r="AF1608" s="20" t="str">
        <f t="shared" si="431"/>
        <v/>
      </c>
      <c r="AG1608" s="20" t="str">
        <f t="shared" si="432"/>
        <v/>
      </c>
      <c r="AH1608" s="20" t="str">
        <f t="shared" si="433"/>
        <v/>
      </c>
      <c r="AI1608" s="20" t="str">
        <f t="shared" si="434"/>
        <v/>
      </c>
      <c r="AJ1608">
        <f>IFERROR(VLOOKUP($B1608,[4]库存报告使用数据!$A$1:$B$65536,2,0),0)</f>
        <v>6</v>
      </c>
      <c r="AK1608">
        <f>IFERROR(VLOOKUP($B1608,[4]库存报告使用数据!$A$1:$C$65536,3,0),)</f>
        <v>2</v>
      </c>
      <c r="AL1608">
        <f>IFERROR(VLOOKUP($B1608,[4]库存报告使用数据!$A$1:$D$65536,4,0),)</f>
        <v>0</v>
      </c>
      <c r="AM1608">
        <f>IFERROR(VLOOKUP($B1608,[4]库存报告使用数据!$A$1:$E$65536,5,0),)</f>
        <v>0</v>
      </c>
      <c r="AN1608" s="20">
        <f t="shared" si="435"/>
        <v>0.333333333333333</v>
      </c>
      <c r="AO1608" s="20">
        <f t="shared" si="436"/>
        <v>0</v>
      </c>
      <c r="AP1608" s="20" t="str">
        <f t="shared" si="437"/>
        <v/>
      </c>
      <c r="AQ1608" s="20" t="str">
        <f t="shared" si="438"/>
        <v/>
      </c>
      <c r="AR1608" s="32">
        <f t="shared" si="439"/>
        <v>0.285714285714286</v>
      </c>
      <c r="AS1608" s="32">
        <f t="shared" si="440"/>
        <v>17.1428571428571</v>
      </c>
      <c r="AT1608" s="32">
        <f t="shared" si="441"/>
        <v>-15.1428571428571</v>
      </c>
      <c r="AU1608" s="28">
        <f t="shared" si="442"/>
        <v>7</v>
      </c>
      <c r="AV1608" s="34">
        <f>IFERROR(时间!$B$4+AU1608,"上周无销量")</f>
        <v>43290</v>
      </c>
    </row>
    <row r="1609" spans="1:48">
      <c r="A1609" s="18" t="s">
        <v>1654</v>
      </c>
      <c r="B1609" t="str">
        <f>VLOOKUP(A1609,'[1]sku-asin（子）'!$A:$B,2,0)</f>
        <v>B07CLWJB9R</v>
      </c>
      <c r="C1609" t="str">
        <f>VLOOKUP(A1609,'[1]子sku-父sku'!$A:$B,2,0)</f>
        <v>YZ-BE5129</v>
      </c>
      <c r="D1609" s="28">
        <f>IFERROR(VLOOKUP(A1609,[2]库存报告使用数据处理!$A:$C,3,0),0)</f>
        <v>1</v>
      </c>
      <c r="E1609" s="28">
        <f>IFERROR(VLOOKUP(A1609,[2]库存报告使用数据处理!$A:$D,4,0),0)</f>
        <v>1</v>
      </c>
      <c r="F1609" s="28">
        <f>IFERROR(VLOOKUP(A1609,[2]库存报告使用数据处理!$A:$E,5,0),0)</f>
        <v>2</v>
      </c>
      <c r="G1609" s="28">
        <f>IFERROR(VLOOKUP(A1609,[2]库存报告使用数据处理!$A:$F,6,0),0)</f>
        <v>0</v>
      </c>
      <c r="H1609" s="29">
        <f>IFERROR(VLOOKUP(A1609,[2]库存报告使用数据处理!$A:$G,7,0),0)</f>
        <v>22.99</v>
      </c>
      <c r="I1609">
        <f>IFERROR(VLOOKUP(A1609,[5]数据处理!$A:$B,2,0),0)</f>
        <v>0</v>
      </c>
      <c r="J1609" s="30">
        <f>IFERROR(VLOOKUP(A1609,[5]数据处理!$A:$D,4,0),0)</f>
        <v>0</v>
      </c>
      <c r="K1609" s="30">
        <f>IFERROR(VLOOKUP(A1609,[5]数据处理!$A:$E,5,0),0)</f>
        <v>0</v>
      </c>
      <c r="L1609" s="30">
        <f>IFERROR(VLOOKUP(A1609,[5]数据处理!$A:$G,7,0),0)</f>
        <v>0</v>
      </c>
      <c r="M1609">
        <f t="shared" si="426"/>
        <v>0</v>
      </c>
      <c r="N1609">
        <f>IFERROR(VLOOKUP(A1609,[5]数据处理!$A:$C,3,0),0)</f>
        <v>0</v>
      </c>
      <c r="O1609">
        <f>IFERROR(VLOOKUP($A1609,[5]数据处理!$A:$N,14,0),0)</f>
        <v>0</v>
      </c>
      <c r="P1609">
        <f>IFERROR(VLOOKUP($A1609,[3]库存报告使用数据!$A$1:$B$65536,2,0),"")</f>
        <v>28</v>
      </c>
      <c r="Q1609">
        <f>IFERROR(VLOOKUP($A1609,[3]库存报告使用数据!$A$1:$E$65536,5,0),"")</f>
        <v>0</v>
      </c>
      <c r="R1609">
        <f>IFERROR(VLOOKUP($A1609,[3]库存报告使用数据!$A$1:$H$65536,8,0),"")</f>
        <v>0</v>
      </c>
      <c r="S1609">
        <f>IFERROR(VLOOKUP($A1609,[3]库存报告使用数据!$A$1:$K$65536,11,0),"")</f>
        <v>0</v>
      </c>
      <c r="T1609">
        <f>IFERROR(VLOOKUP($A1609,[3]库存报告使用数据!$A$1:$C$65536,3,0),"")</f>
        <v>0</v>
      </c>
      <c r="U1609">
        <f>IFERROR(VLOOKUP($A1609,[3]库存报告使用数据!$A$1:$F$65536,6,0),"")</f>
        <v>0</v>
      </c>
      <c r="V1609">
        <f>IFERROR(VLOOKUP($A1609,[3]库存报告使用数据!$A$1:$I$65536,9,0),"")</f>
        <v>0</v>
      </c>
      <c r="W1609">
        <f>IFERROR(VLOOKUP($A1609,[3]库存报告使用数据!$A$1:$L$65536,12,0),"")</f>
        <v>0</v>
      </c>
      <c r="X1609" s="20">
        <f t="shared" si="427"/>
        <v>0</v>
      </c>
      <c r="Y1609" s="20" t="str">
        <f t="shared" si="428"/>
        <v/>
      </c>
      <c r="Z1609" s="20" t="str">
        <f t="shared" si="429"/>
        <v/>
      </c>
      <c r="AA1609" s="20" t="str">
        <f t="shared" si="430"/>
        <v/>
      </c>
      <c r="AB1609">
        <f>IFERROR(VLOOKUP($A1609,[3]库存报告使用数据!$A$1:$D$65536,4,0),"")</f>
        <v>0</v>
      </c>
      <c r="AC1609">
        <f>IFERROR(VLOOKUP($A1609,[3]库存报告使用数据!$A$1:$G$65536,7,0),"")</f>
        <v>0</v>
      </c>
      <c r="AD1609">
        <f>IFERROR(VLOOKUP($A1609,[3]库存报告使用数据!$A$1:$J$65536,10,0),"")</f>
        <v>0</v>
      </c>
      <c r="AE1609">
        <f>IFERROR(VLOOKUP($A1609,[3]库存报告使用数据!$A$1:$M$65536,13,0),"")</f>
        <v>0</v>
      </c>
      <c r="AF1609" s="20" t="str">
        <f t="shared" si="431"/>
        <v/>
      </c>
      <c r="AG1609" s="20" t="str">
        <f t="shared" si="432"/>
        <v/>
      </c>
      <c r="AH1609" s="20" t="str">
        <f t="shared" si="433"/>
        <v/>
      </c>
      <c r="AI1609" s="20" t="str">
        <f t="shared" si="434"/>
        <v/>
      </c>
      <c r="AJ1609">
        <f>IFERROR(VLOOKUP($B1609,[4]库存报告使用数据!$A$1:$B$65536,2,0),0)</f>
        <v>6</v>
      </c>
      <c r="AK1609">
        <f>IFERROR(VLOOKUP($B1609,[4]库存报告使用数据!$A$1:$C$65536,3,0),)</f>
        <v>8</v>
      </c>
      <c r="AL1609">
        <f>IFERROR(VLOOKUP($B1609,[4]库存报告使用数据!$A$1:$D$65536,4,0),)</f>
        <v>0</v>
      </c>
      <c r="AM1609">
        <f>IFERROR(VLOOKUP($B1609,[4]库存报告使用数据!$A$1:$E$65536,5,0),)</f>
        <v>1</v>
      </c>
      <c r="AN1609" s="20">
        <f t="shared" si="435"/>
        <v>0.166666666666667</v>
      </c>
      <c r="AO1609" s="20">
        <f t="shared" si="436"/>
        <v>0.125</v>
      </c>
      <c r="AP1609" s="20" t="str">
        <f t="shared" si="437"/>
        <v/>
      </c>
      <c r="AQ1609" s="20">
        <f t="shared" si="438"/>
        <v>0</v>
      </c>
      <c r="AR1609" s="32">
        <f t="shared" si="439"/>
        <v>0.142857142857143</v>
      </c>
      <c r="AS1609" s="32">
        <f t="shared" si="440"/>
        <v>8.57142857142857</v>
      </c>
      <c r="AT1609" s="32">
        <f t="shared" si="441"/>
        <v>-8.57142857142857</v>
      </c>
      <c r="AU1609" s="28">
        <f t="shared" si="442"/>
        <v>0</v>
      </c>
      <c r="AV1609" s="34">
        <f>IFERROR(时间!$B$4+AU1609,"上周无销量")</f>
        <v>43283</v>
      </c>
    </row>
    <row r="1610" spans="1:48">
      <c r="A1610" s="18" t="s">
        <v>1655</v>
      </c>
      <c r="B1610" t="str">
        <f>VLOOKUP(A1610,'[1]sku-asin（子）'!$A:$B,2,0)</f>
        <v>B07CNG7G7K</v>
      </c>
      <c r="C1610" t="str">
        <f>VLOOKUP(A1610,'[1]子sku-父sku'!$A:$B,2,0)</f>
        <v>YZ-BE5129</v>
      </c>
      <c r="D1610" s="28">
        <f>IFERROR(VLOOKUP(A1610,[2]库存报告使用数据处理!$A:$C,3,0),0)</f>
        <v>1</v>
      </c>
      <c r="E1610" s="28">
        <f>IFERROR(VLOOKUP(A1610,[2]库存报告使用数据处理!$A:$D,4,0),0)</f>
        <v>1</v>
      </c>
      <c r="F1610" s="28">
        <f>IFERROR(VLOOKUP(A1610,[2]库存报告使用数据处理!$A:$E,5,0),0)</f>
        <v>1</v>
      </c>
      <c r="G1610" s="28">
        <f>IFERROR(VLOOKUP(A1610,[2]库存报告使用数据处理!$A:$F,6,0),0)</f>
        <v>1</v>
      </c>
      <c r="H1610" s="29">
        <f>IFERROR(VLOOKUP(A1610,[2]库存报告使用数据处理!$A:$G,7,0),0)</f>
        <v>22.99</v>
      </c>
      <c r="I1610">
        <f>IFERROR(VLOOKUP(A1610,[5]数据处理!$A:$B,2,0),0)</f>
        <v>0</v>
      </c>
      <c r="J1610" s="30">
        <f>IFERROR(VLOOKUP(A1610,[5]数据处理!$A:$D,4,0),0)</f>
        <v>0</v>
      </c>
      <c r="K1610" s="30">
        <f>IFERROR(VLOOKUP(A1610,[5]数据处理!$A:$E,5,0),0)</f>
        <v>0</v>
      </c>
      <c r="L1610" s="30">
        <f>IFERROR(VLOOKUP(A1610,[5]数据处理!$A:$G,7,0),0)</f>
        <v>0</v>
      </c>
      <c r="M1610">
        <f t="shared" si="426"/>
        <v>0</v>
      </c>
      <c r="N1610">
        <f>IFERROR(VLOOKUP(A1610,[5]数据处理!$A:$C,3,0),0)</f>
        <v>0</v>
      </c>
      <c r="O1610">
        <f>IFERROR(VLOOKUP($A1610,[5]数据处理!$A:$N,14,0),0)</f>
        <v>0</v>
      </c>
      <c r="P1610">
        <f>IFERROR(VLOOKUP($A1610,[3]库存报告使用数据!$A$1:$B$65536,2,0),"")</f>
        <v>100</v>
      </c>
      <c r="Q1610">
        <f>IFERROR(VLOOKUP($A1610,[3]库存报告使用数据!$A$1:$E$65536,5,0),"")</f>
        <v>0</v>
      </c>
      <c r="R1610">
        <f>IFERROR(VLOOKUP($A1610,[3]库存报告使用数据!$A$1:$H$65536,8,0),"")</f>
        <v>0</v>
      </c>
      <c r="S1610">
        <f>IFERROR(VLOOKUP($A1610,[3]库存报告使用数据!$A$1:$K$65536,11,0),"")</f>
        <v>0</v>
      </c>
      <c r="T1610">
        <f>IFERROR(VLOOKUP($A1610,[3]库存报告使用数据!$A$1:$C$65536,3,0),"")</f>
        <v>8</v>
      </c>
      <c r="U1610">
        <f>IFERROR(VLOOKUP($A1610,[3]库存报告使用数据!$A$1:$F$65536,6,0),"")</f>
        <v>0</v>
      </c>
      <c r="V1610">
        <f>IFERROR(VLOOKUP($A1610,[3]库存报告使用数据!$A$1:$I$65536,9,0),"")</f>
        <v>0</v>
      </c>
      <c r="W1610">
        <f>IFERROR(VLOOKUP($A1610,[3]库存报告使用数据!$A$1:$L$65536,12,0),"")</f>
        <v>0</v>
      </c>
      <c r="X1610" s="20">
        <f t="shared" si="427"/>
        <v>0.08</v>
      </c>
      <c r="Y1610" s="20" t="str">
        <f t="shared" si="428"/>
        <v/>
      </c>
      <c r="Z1610" s="20" t="str">
        <f t="shared" si="429"/>
        <v/>
      </c>
      <c r="AA1610" s="20" t="str">
        <f t="shared" si="430"/>
        <v/>
      </c>
      <c r="AB1610">
        <f>IFERROR(VLOOKUP($A1610,[3]库存报告使用数据!$A$1:$D$65536,4,0),"")</f>
        <v>0.92</v>
      </c>
      <c r="AC1610">
        <f>IFERROR(VLOOKUP($A1610,[3]库存报告使用数据!$A$1:$G$65536,7,0),"")</f>
        <v>0</v>
      </c>
      <c r="AD1610">
        <f>IFERROR(VLOOKUP($A1610,[3]库存报告使用数据!$A$1:$J$65536,10,0),"")</f>
        <v>0</v>
      </c>
      <c r="AE1610">
        <f>IFERROR(VLOOKUP($A1610,[3]库存报告使用数据!$A$1:$M$65536,13,0),"")</f>
        <v>0</v>
      </c>
      <c r="AF1610" s="20">
        <f t="shared" si="431"/>
        <v>0.0400173988690735</v>
      </c>
      <c r="AG1610" s="20" t="str">
        <f t="shared" si="432"/>
        <v/>
      </c>
      <c r="AH1610" s="20" t="str">
        <f t="shared" si="433"/>
        <v/>
      </c>
      <c r="AI1610" s="20" t="str">
        <f t="shared" si="434"/>
        <v/>
      </c>
      <c r="AJ1610">
        <f>IFERROR(VLOOKUP($B1610,[4]库存报告使用数据!$A$1:$B$65536,2,0),0)</f>
        <v>6</v>
      </c>
      <c r="AK1610">
        <f>IFERROR(VLOOKUP($B1610,[4]库存报告使用数据!$A$1:$C$65536,3,0),)</f>
        <v>10</v>
      </c>
      <c r="AL1610">
        <f>IFERROR(VLOOKUP($B1610,[4]库存报告使用数据!$A$1:$D$65536,4,0),)</f>
        <v>3</v>
      </c>
      <c r="AM1610">
        <f>IFERROR(VLOOKUP($B1610,[4]库存报告使用数据!$A$1:$E$65536,5,0),)</f>
        <v>1</v>
      </c>
      <c r="AN1610" s="20">
        <f t="shared" si="435"/>
        <v>0.166666666666667</v>
      </c>
      <c r="AO1610" s="20">
        <f t="shared" si="436"/>
        <v>0.1</v>
      </c>
      <c r="AP1610" s="20">
        <f t="shared" si="437"/>
        <v>0.333333333333333</v>
      </c>
      <c r="AQ1610" s="20">
        <f t="shared" si="438"/>
        <v>1</v>
      </c>
      <c r="AR1610" s="32">
        <f t="shared" si="439"/>
        <v>0.142857142857143</v>
      </c>
      <c r="AS1610" s="32">
        <f t="shared" si="440"/>
        <v>8.57142857142857</v>
      </c>
      <c r="AT1610" s="32">
        <f t="shared" si="441"/>
        <v>-8.57142857142857</v>
      </c>
      <c r="AU1610" s="28">
        <f t="shared" si="442"/>
        <v>0</v>
      </c>
      <c r="AV1610" s="34">
        <f>IFERROR(时间!$B$4+AU1610,"上周无销量")</f>
        <v>43283</v>
      </c>
    </row>
    <row r="1611" spans="1:48">
      <c r="A1611" s="18" t="s">
        <v>1656</v>
      </c>
      <c r="B1611" t="str">
        <f>VLOOKUP(A1611,'[1]sku-asin（子）'!$A:$B,2,0)</f>
        <v>B07CN74Q76</v>
      </c>
      <c r="C1611" t="str">
        <f>VLOOKUP(A1611,'[1]子sku-父sku'!$A:$B,2,0)</f>
        <v>YZ-BE5129</v>
      </c>
      <c r="D1611" s="28">
        <f>IFERROR(VLOOKUP(A1611,[2]库存报告使用数据处理!$A:$C,3,0),0)</f>
        <v>1</v>
      </c>
      <c r="E1611" s="28">
        <f>IFERROR(VLOOKUP(A1611,[2]库存报告使用数据处理!$A:$D,4,0),0)</f>
        <v>0</v>
      </c>
      <c r="F1611" s="28">
        <f>IFERROR(VLOOKUP(A1611,[2]库存报告使用数据处理!$A:$E,5,0),0)</f>
        <v>0</v>
      </c>
      <c r="G1611" s="28">
        <f>IFERROR(VLOOKUP(A1611,[2]库存报告使用数据处理!$A:$F,6,0),0)</f>
        <v>0</v>
      </c>
      <c r="H1611" s="29">
        <f>IFERROR(VLOOKUP(A1611,[2]库存报告使用数据处理!$A:$G,7,0),0)</f>
        <v>22.99</v>
      </c>
      <c r="I1611">
        <f>IFERROR(VLOOKUP(A1611,[5]数据处理!$A:$B,2,0),0)</f>
        <v>4</v>
      </c>
      <c r="J1611" s="30">
        <f>IFERROR(VLOOKUP(A1611,[5]数据处理!$A:$D,4,0),0)</f>
        <v>0</v>
      </c>
      <c r="K1611" s="30">
        <f>IFERROR(VLOOKUP(A1611,[5]数据处理!$A:$E,5,0),0)</f>
        <v>0</v>
      </c>
      <c r="L1611" s="30">
        <f>IFERROR(VLOOKUP(A1611,[5]数据处理!$A:$G,7,0),0)</f>
        <v>0</v>
      </c>
      <c r="M1611">
        <f t="shared" si="426"/>
        <v>4</v>
      </c>
      <c r="N1611">
        <f>IFERROR(VLOOKUP(A1611,[5]数据处理!$A:$C,3,0),0)</f>
        <v>0</v>
      </c>
      <c r="O1611">
        <f>IFERROR(VLOOKUP($A1611,[5]数据处理!$A:$N,14,0),0)</f>
        <v>0</v>
      </c>
      <c r="P1611">
        <f>IFERROR(VLOOKUP($A1611,[3]库存报告使用数据!$A$1:$B$65536,2,0),"")</f>
        <v>96</v>
      </c>
      <c r="Q1611">
        <f>IFERROR(VLOOKUP($A1611,[3]库存报告使用数据!$A$1:$E$65536,5,0),"")</f>
        <v>0</v>
      </c>
      <c r="R1611">
        <f>IFERROR(VLOOKUP($A1611,[3]库存报告使用数据!$A$1:$H$65536,8,0),"")</f>
        <v>0</v>
      </c>
      <c r="S1611">
        <f>IFERROR(VLOOKUP($A1611,[3]库存报告使用数据!$A$1:$K$65536,11,0),"")</f>
        <v>0</v>
      </c>
      <c r="T1611">
        <f>IFERROR(VLOOKUP($A1611,[3]库存报告使用数据!$A$1:$C$65536,3,0),"")</f>
        <v>0</v>
      </c>
      <c r="U1611">
        <f>IFERROR(VLOOKUP($A1611,[3]库存报告使用数据!$A$1:$F$65536,6,0),"")</f>
        <v>0</v>
      </c>
      <c r="V1611">
        <f>IFERROR(VLOOKUP($A1611,[3]库存报告使用数据!$A$1:$I$65536,9,0),"")</f>
        <v>0</v>
      </c>
      <c r="W1611">
        <f>IFERROR(VLOOKUP($A1611,[3]库存报告使用数据!$A$1:$L$65536,12,0),"")</f>
        <v>0</v>
      </c>
      <c r="X1611" s="20">
        <f t="shared" si="427"/>
        <v>0</v>
      </c>
      <c r="Y1611" s="20" t="str">
        <f t="shared" si="428"/>
        <v/>
      </c>
      <c r="Z1611" s="20" t="str">
        <f t="shared" si="429"/>
        <v/>
      </c>
      <c r="AA1611" s="20" t="str">
        <f t="shared" si="430"/>
        <v/>
      </c>
      <c r="AB1611">
        <f>IFERROR(VLOOKUP($A1611,[3]库存报告使用数据!$A$1:$D$65536,4,0),"")</f>
        <v>0</v>
      </c>
      <c r="AC1611">
        <f>IFERROR(VLOOKUP($A1611,[3]库存报告使用数据!$A$1:$G$65536,7,0),"")</f>
        <v>0</v>
      </c>
      <c r="AD1611">
        <f>IFERROR(VLOOKUP($A1611,[3]库存报告使用数据!$A$1:$J$65536,10,0),"")</f>
        <v>0</v>
      </c>
      <c r="AE1611">
        <f>IFERROR(VLOOKUP($A1611,[3]库存报告使用数据!$A$1:$M$65536,13,0),"")</f>
        <v>0</v>
      </c>
      <c r="AF1611" s="20" t="str">
        <f t="shared" si="431"/>
        <v/>
      </c>
      <c r="AG1611" s="20" t="str">
        <f t="shared" si="432"/>
        <v/>
      </c>
      <c r="AH1611" s="20" t="str">
        <f t="shared" si="433"/>
        <v/>
      </c>
      <c r="AI1611" s="20" t="str">
        <f t="shared" si="434"/>
        <v/>
      </c>
      <c r="AJ1611">
        <f>IFERROR(VLOOKUP($B1611,[4]库存报告使用数据!$A$1:$B$65536,2,0),0)</f>
        <v>7</v>
      </c>
      <c r="AK1611">
        <f>IFERROR(VLOOKUP($B1611,[4]库存报告使用数据!$A$1:$C$65536,3,0),)</f>
        <v>5</v>
      </c>
      <c r="AL1611">
        <f>IFERROR(VLOOKUP($B1611,[4]库存报告使用数据!$A$1:$D$65536,4,0),)</f>
        <v>0</v>
      </c>
      <c r="AM1611">
        <f>IFERROR(VLOOKUP($B1611,[4]库存报告使用数据!$A$1:$E$65536,5,0),)</f>
        <v>0</v>
      </c>
      <c r="AN1611" s="20">
        <f t="shared" si="435"/>
        <v>0.142857142857143</v>
      </c>
      <c r="AO1611" s="20">
        <f t="shared" si="436"/>
        <v>0</v>
      </c>
      <c r="AP1611" s="20" t="str">
        <f t="shared" si="437"/>
        <v/>
      </c>
      <c r="AQ1611" s="20" t="str">
        <f t="shared" si="438"/>
        <v/>
      </c>
      <c r="AR1611" s="32">
        <f t="shared" si="439"/>
        <v>0.142857142857143</v>
      </c>
      <c r="AS1611" s="32">
        <f t="shared" si="440"/>
        <v>8.57142857142857</v>
      </c>
      <c r="AT1611" s="32">
        <f t="shared" si="441"/>
        <v>-4.57142857142857</v>
      </c>
      <c r="AU1611" s="28">
        <f t="shared" si="442"/>
        <v>28</v>
      </c>
      <c r="AV1611" s="34">
        <f>IFERROR(时间!$B$4+AU1611,"上周无销量")</f>
        <v>43311</v>
      </c>
    </row>
    <row r="1612" spans="1:48">
      <c r="A1612" s="18" t="s">
        <v>1657</v>
      </c>
      <c r="B1612" t="str">
        <f>VLOOKUP(A1612,'[1]sku-asin（子）'!$A:$B,2,0)</f>
        <v>B07CLXGHGT</v>
      </c>
      <c r="C1612" t="str">
        <f>VLOOKUP(A1612,'[1]子sku-父sku'!$A:$B,2,0)</f>
        <v>YZ-BE5129</v>
      </c>
      <c r="D1612" s="28">
        <f>IFERROR(VLOOKUP(A1612,[2]库存报告使用数据处理!$A:$C,3,0),0)</f>
        <v>1</v>
      </c>
      <c r="E1612" s="28">
        <f>IFERROR(VLOOKUP(A1612,[2]库存报告使用数据处理!$A:$D,4,0),0)</f>
        <v>0</v>
      </c>
      <c r="F1612" s="28">
        <f>IFERROR(VLOOKUP(A1612,[2]库存报告使用数据处理!$A:$E,5,0),0)</f>
        <v>0</v>
      </c>
      <c r="G1612" s="28">
        <f>IFERROR(VLOOKUP(A1612,[2]库存报告使用数据处理!$A:$F,6,0),0)</f>
        <v>0</v>
      </c>
      <c r="H1612" s="29">
        <f>IFERROR(VLOOKUP(A1612,[2]库存报告使用数据处理!$A:$G,7,0),0)</f>
        <v>22.99</v>
      </c>
      <c r="I1612">
        <f>IFERROR(VLOOKUP(A1612,[5]数据处理!$A:$B,2,0),0)</f>
        <v>4</v>
      </c>
      <c r="J1612" s="30">
        <f>IFERROR(VLOOKUP(A1612,[5]数据处理!$A:$D,4,0),0)</f>
        <v>0</v>
      </c>
      <c r="K1612" s="30">
        <f>IFERROR(VLOOKUP(A1612,[5]数据处理!$A:$E,5,0),0)</f>
        <v>0</v>
      </c>
      <c r="L1612" s="30">
        <f>IFERROR(VLOOKUP(A1612,[5]数据处理!$A:$G,7,0),0)</f>
        <v>0</v>
      </c>
      <c r="M1612">
        <f t="shared" si="426"/>
        <v>4</v>
      </c>
      <c r="N1612">
        <f>IFERROR(VLOOKUP(A1612,[5]数据处理!$A:$C,3,0),0)</f>
        <v>0</v>
      </c>
      <c r="O1612">
        <f>IFERROR(VLOOKUP($A1612,[5]数据处理!$A:$N,14,0),0)</f>
        <v>0</v>
      </c>
      <c r="P1612">
        <f>IFERROR(VLOOKUP($A1612,[3]库存报告使用数据!$A$1:$B$65536,2,0),"")</f>
        <v>102</v>
      </c>
      <c r="Q1612">
        <f>IFERROR(VLOOKUP($A1612,[3]库存报告使用数据!$A$1:$E$65536,5,0),"")</f>
        <v>0</v>
      </c>
      <c r="R1612">
        <f>IFERROR(VLOOKUP($A1612,[3]库存报告使用数据!$A$1:$H$65536,8,0),"")</f>
        <v>0</v>
      </c>
      <c r="S1612">
        <f>IFERROR(VLOOKUP($A1612,[3]库存报告使用数据!$A$1:$K$65536,11,0),"")</f>
        <v>0</v>
      </c>
      <c r="T1612">
        <f>IFERROR(VLOOKUP($A1612,[3]库存报告使用数据!$A$1:$C$65536,3,0),"")</f>
        <v>0</v>
      </c>
      <c r="U1612">
        <f>IFERROR(VLOOKUP($A1612,[3]库存报告使用数据!$A$1:$F$65536,6,0),"")</f>
        <v>0</v>
      </c>
      <c r="V1612">
        <f>IFERROR(VLOOKUP($A1612,[3]库存报告使用数据!$A$1:$I$65536,9,0),"")</f>
        <v>0</v>
      </c>
      <c r="W1612">
        <f>IFERROR(VLOOKUP($A1612,[3]库存报告使用数据!$A$1:$L$65536,12,0),"")</f>
        <v>0</v>
      </c>
      <c r="X1612" s="20">
        <f t="shared" si="427"/>
        <v>0</v>
      </c>
      <c r="Y1612" s="20" t="str">
        <f t="shared" si="428"/>
        <v/>
      </c>
      <c r="Z1612" s="20" t="str">
        <f t="shared" si="429"/>
        <v/>
      </c>
      <c r="AA1612" s="20" t="str">
        <f t="shared" si="430"/>
        <v/>
      </c>
      <c r="AB1612">
        <f>IFERROR(VLOOKUP($A1612,[3]库存报告使用数据!$A$1:$D$65536,4,0),"")</f>
        <v>0</v>
      </c>
      <c r="AC1612">
        <f>IFERROR(VLOOKUP($A1612,[3]库存报告使用数据!$A$1:$G$65536,7,0),"")</f>
        <v>0</v>
      </c>
      <c r="AD1612">
        <f>IFERROR(VLOOKUP($A1612,[3]库存报告使用数据!$A$1:$J$65536,10,0),"")</f>
        <v>0</v>
      </c>
      <c r="AE1612">
        <f>IFERROR(VLOOKUP($A1612,[3]库存报告使用数据!$A$1:$M$65536,13,0),"")</f>
        <v>0</v>
      </c>
      <c r="AF1612" s="20" t="str">
        <f t="shared" si="431"/>
        <v/>
      </c>
      <c r="AG1612" s="20" t="str">
        <f t="shared" si="432"/>
        <v/>
      </c>
      <c r="AH1612" s="20" t="str">
        <f t="shared" si="433"/>
        <v/>
      </c>
      <c r="AI1612" s="20" t="str">
        <f t="shared" si="434"/>
        <v/>
      </c>
      <c r="AJ1612">
        <f>IFERROR(VLOOKUP($B1612,[4]库存报告使用数据!$A$1:$B$65536,2,0),0)</f>
        <v>5</v>
      </c>
      <c r="AK1612">
        <f>IFERROR(VLOOKUP($B1612,[4]库存报告使用数据!$A$1:$C$65536,3,0),)</f>
        <v>3</v>
      </c>
      <c r="AL1612">
        <f>IFERROR(VLOOKUP($B1612,[4]库存报告使用数据!$A$1:$D$65536,4,0),)</f>
        <v>0</v>
      </c>
      <c r="AM1612">
        <f>IFERROR(VLOOKUP($B1612,[4]库存报告使用数据!$A$1:$E$65536,5,0),)</f>
        <v>0</v>
      </c>
      <c r="AN1612" s="20">
        <f t="shared" si="435"/>
        <v>0.2</v>
      </c>
      <c r="AO1612" s="20">
        <f t="shared" si="436"/>
        <v>0</v>
      </c>
      <c r="AP1612" s="20" t="str">
        <f t="shared" si="437"/>
        <v/>
      </c>
      <c r="AQ1612" s="20" t="str">
        <f t="shared" si="438"/>
        <v/>
      </c>
      <c r="AR1612" s="32">
        <f t="shared" si="439"/>
        <v>0.142857142857143</v>
      </c>
      <c r="AS1612" s="32">
        <f t="shared" si="440"/>
        <v>8.57142857142857</v>
      </c>
      <c r="AT1612" s="32">
        <f t="shared" si="441"/>
        <v>-4.57142857142857</v>
      </c>
      <c r="AU1612" s="28">
        <f t="shared" si="442"/>
        <v>28</v>
      </c>
      <c r="AV1612" s="34">
        <f>IFERROR(时间!$B$4+AU1612,"上周无销量")</f>
        <v>43311</v>
      </c>
    </row>
    <row r="1613" spans="1:48">
      <c r="A1613" s="18" t="s">
        <v>1658</v>
      </c>
      <c r="B1613" t="str">
        <f>VLOOKUP(A1613,'[1]sku-asin（子）'!$A:$B,2,0)</f>
        <v>B07CLRD55K</v>
      </c>
      <c r="C1613" t="str">
        <f>VLOOKUP(A1613,'[1]子sku-父sku'!$A:$B,2,0)</f>
        <v>YZ-BE5129</v>
      </c>
      <c r="D1613" s="28">
        <f>IFERROR(VLOOKUP(A1613,[2]库存报告使用数据处理!$A:$C,3,0),0)</f>
        <v>0</v>
      </c>
      <c r="E1613" s="28">
        <f>IFERROR(VLOOKUP(A1613,[2]库存报告使用数据处理!$A:$D,4,0),0)</f>
        <v>0</v>
      </c>
      <c r="F1613" s="28">
        <f>IFERROR(VLOOKUP(A1613,[2]库存报告使用数据处理!$A:$E,5,0),0)</f>
        <v>0</v>
      </c>
      <c r="G1613" s="28">
        <f>IFERROR(VLOOKUP(A1613,[2]库存报告使用数据处理!$A:$F,6,0),0)</f>
        <v>0</v>
      </c>
      <c r="H1613" s="29">
        <f>IFERROR(VLOOKUP(A1613,[2]库存报告使用数据处理!$A:$G,7,0),0)</f>
        <v>0</v>
      </c>
      <c r="I1613">
        <f>IFERROR(VLOOKUP(A1613,[5]数据处理!$A:$B,2,0),0)</f>
        <v>5</v>
      </c>
      <c r="J1613" s="30">
        <f>IFERROR(VLOOKUP(A1613,[5]数据处理!$A:$D,4,0),0)</f>
        <v>0</v>
      </c>
      <c r="K1613" s="30">
        <f>IFERROR(VLOOKUP(A1613,[5]数据处理!$A:$E,5,0),0)</f>
        <v>0</v>
      </c>
      <c r="L1613" s="30">
        <f>IFERROR(VLOOKUP(A1613,[5]数据处理!$A:$G,7,0),0)</f>
        <v>0</v>
      </c>
      <c r="M1613">
        <f t="shared" si="426"/>
        <v>5</v>
      </c>
      <c r="N1613">
        <f>IFERROR(VLOOKUP(A1613,[5]数据处理!$A:$C,3,0),0)</f>
        <v>0</v>
      </c>
      <c r="O1613">
        <f>IFERROR(VLOOKUP($A1613,[5]数据处理!$A:$N,14,0),0)</f>
        <v>0</v>
      </c>
      <c r="P1613">
        <f>IFERROR(VLOOKUP($A1613,[3]库存报告使用数据!$A$1:$B$65536,2,0),"")</f>
        <v>50</v>
      </c>
      <c r="Q1613">
        <f>IFERROR(VLOOKUP($A1613,[3]库存报告使用数据!$A$1:$E$65536,5,0),"")</f>
        <v>0</v>
      </c>
      <c r="R1613">
        <f>IFERROR(VLOOKUP($A1613,[3]库存报告使用数据!$A$1:$H$65536,8,0),"")</f>
        <v>0</v>
      </c>
      <c r="S1613">
        <f>IFERROR(VLOOKUP($A1613,[3]库存报告使用数据!$A$1:$K$65536,11,0),"")</f>
        <v>0</v>
      </c>
      <c r="T1613">
        <f>IFERROR(VLOOKUP($A1613,[3]库存报告使用数据!$A$1:$C$65536,3,0),"")</f>
        <v>6</v>
      </c>
      <c r="U1613">
        <f>IFERROR(VLOOKUP($A1613,[3]库存报告使用数据!$A$1:$F$65536,6,0),"")</f>
        <v>0</v>
      </c>
      <c r="V1613">
        <f>IFERROR(VLOOKUP($A1613,[3]库存报告使用数据!$A$1:$I$65536,9,0),"")</f>
        <v>0</v>
      </c>
      <c r="W1613">
        <f>IFERROR(VLOOKUP($A1613,[3]库存报告使用数据!$A$1:$L$65536,12,0),"")</f>
        <v>0</v>
      </c>
      <c r="X1613" s="20">
        <f t="shared" si="427"/>
        <v>0.12</v>
      </c>
      <c r="Y1613" s="20" t="str">
        <f t="shared" si="428"/>
        <v/>
      </c>
      <c r="Z1613" s="20" t="str">
        <f t="shared" si="429"/>
        <v/>
      </c>
      <c r="AA1613" s="20" t="str">
        <f t="shared" si="430"/>
        <v/>
      </c>
      <c r="AB1613">
        <f>IFERROR(VLOOKUP($A1613,[3]库存报告使用数据!$A$1:$D$65536,4,0),"")</f>
        <v>0.64</v>
      </c>
      <c r="AC1613">
        <f>IFERROR(VLOOKUP($A1613,[3]库存报告使用数据!$A$1:$G$65536,7,0),"")</f>
        <v>0</v>
      </c>
      <c r="AD1613">
        <f>IFERROR(VLOOKUP($A1613,[3]库存报告使用数据!$A$1:$J$65536,10,0),"")</f>
        <v>0</v>
      </c>
      <c r="AE1613">
        <f>IFERROR(VLOOKUP($A1613,[3]库存报告使用数据!$A$1:$M$65536,13,0),"")</f>
        <v>0</v>
      </c>
      <c r="AF1613" s="20" t="str">
        <f t="shared" si="431"/>
        <v>无销售广告费为0.64</v>
      </c>
      <c r="AG1613" s="20" t="str">
        <f t="shared" si="432"/>
        <v/>
      </c>
      <c r="AH1613" s="20" t="str">
        <f t="shared" si="433"/>
        <v/>
      </c>
      <c r="AI1613" s="20" t="str">
        <f t="shared" si="434"/>
        <v/>
      </c>
      <c r="AJ1613">
        <f>IFERROR(VLOOKUP($B1613,[4]库存报告使用数据!$A$1:$B$65536,2,0),0)</f>
        <v>5</v>
      </c>
      <c r="AK1613">
        <f>IFERROR(VLOOKUP($B1613,[4]库存报告使用数据!$A$1:$C$65536,3,0),)</f>
        <v>7</v>
      </c>
      <c r="AL1613">
        <f>IFERROR(VLOOKUP($B1613,[4]库存报告使用数据!$A$1:$D$65536,4,0),)</f>
        <v>0</v>
      </c>
      <c r="AM1613">
        <f>IFERROR(VLOOKUP($B1613,[4]库存报告使用数据!$A$1:$E$65536,5,0),)</f>
        <v>0</v>
      </c>
      <c r="AN1613" s="20">
        <f t="shared" si="435"/>
        <v>0</v>
      </c>
      <c r="AO1613" s="20">
        <f t="shared" si="436"/>
        <v>0</v>
      </c>
      <c r="AP1613" s="20" t="str">
        <f t="shared" si="437"/>
        <v/>
      </c>
      <c r="AQ1613" s="20" t="str">
        <f t="shared" si="438"/>
        <v/>
      </c>
      <c r="AR1613" s="32">
        <f t="shared" si="439"/>
        <v>0</v>
      </c>
      <c r="AS1613" s="32">
        <f t="shared" si="440"/>
        <v>0</v>
      </c>
      <c r="AT1613" s="32">
        <f t="shared" si="441"/>
        <v>5</v>
      </c>
      <c r="AU1613" s="28" t="str">
        <f t="shared" si="442"/>
        <v>库存为5</v>
      </c>
      <c r="AV1613" s="34" t="str">
        <f>IFERROR(时间!$B$4+AU1613,"上周无销量")</f>
        <v>上周无销量</v>
      </c>
    </row>
    <row r="1614" spans="1:48">
      <c r="A1614" s="18" t="s">
        <v>1659</v>
      </c>
      <c r="B1614" t="str">
        <f>VLOOKUP(A1614,'[1]sku-asin（子）'!$A:$B,2,0)</f>
        <v>B07CLV5CTK</v>
      </c>
      <c r="C1614" t="str">
        <f>VLOOKUP(A1614,'[1]子sku-父sku'!$A:$B,2,0)</f>
        <v>YZ-BE5129</v>
      </c>
      <c r="D1614" s="28">
        <f>IFERROR(VLOOKUP(A1614,[2]库存报告使用数据处理!$A:$C,3,0),0)</f>
        <v>0</v>
      </c>
      <c r="E1614" s="28">
        <f>IFERROR(VLOOKUP(A1614,[2]库存报告使用数据处理!$A:$D,4,0),0)</f>
        <v>0</v>
      </c>
      <c r="F1614" s="28">
        <f>IFERROR(VLOOKUP(A1614,[2]库存报告使用数据处理!$A:$E,5,0),0)</f>
        <v>0</v>
      </c>
      <c r="G1614" s="28">
        <f>IFERROR(VLOOKUP(A1614,[2]库存报告使用数据处理!$A:$F,6,0),0)</f>
        <v>0</v>
      </c>
      <c r="H1614" s="29">
        <f>IFERROR(VLOOKUP(A1614,[2]库存报告使用数据处理!$A:$G,7,0),0)</f>
        <v>0</v>
      </c>
      <c r="I1614">
        <f>IFERROR(VLOOKUP(A1614,[5]数据处理!$A:$B,2,0),0)</f>
        <v>5</v>
      </c>
      <c r="J1614" s="30">
        <f>IFERROR(VLOOKUP(A1614,[5]数据处理!$A:$D,4,0),0)</f>
        <v>0</v>
      </c>
      <c r="K1614" s="30">
        <f>IFERROR(VLOOKUP(A1614,[5]数据处理!$A:$E,5,0),0)</f>
        <v>0</v>
      </c>
      <c r="L1614" s="30">
        <f>IFERROR(VLOOKUP(A1614,[5]数据处理!$A:$G,7,0),0)</f>
        <v>0</v>
      </c>
      <c r="M1614">
        <f t="shared" si="426"/>
        <v>5</v>
      </c>
      <c r="N1614">
        <f>IFERROR(VLOOKUP(A1614,[5]数据处理!$A:$C,3,0),0)</f>
        <v>0</v>
      </c>
      <c r="O1614">
        <f>IFERROR(VLOOKUP($A1614,[5]数据处理!$A:$N,14,0),0)</f>
        <v>0</v>
      </c>
      <c r="P1614">
        <f>IFERROR(VLOOKUP($A1614,[3]库存报告使用数据!$A$1:$B$65536,2,0),"")</f>
        <v>116</v>
      </c>
      <c r="Q1614">
        <f>IFERROR(VLOOKUP($A1614,[3]库存报告使用数据!$A$1:$E$65536,5,0),"")</f>
        <v>0</v>
      </c>
      <c r="R1614">
        <f>IFERROR(VLOOKUP($A1614,[3]库存报告使用数据!$A$1:$H$65536,8,0),"")</f>
        <v>0</v>
      </c>
      <c r="S1614">
        <f>IFERROR(VLOOKUP($A1614,[3]库存报告使用数据!$A$1:$K$65536,11,0),"")</f>
        <v>0</v>
      </c>
      <c r="T1614">
        <f>IFERROR(VLOOKUP($A1614,[3]库存报告使用数据!$A$1:$C$65536,3,0),"")</f>
        <v>0</v>
      </c>
      <c r="U1614">
        <f>IFERROR(VLOOKUP($A1614,[3]库存报告使用数据!$A$1:$F$65536,6,0),"")</f>
        <v>0</v>
      </c>
      <c r="V1614">
        <f>IFERROR(VLOOKUP($A1614,[3]库存报告使用数据!$A$1:$I$65536,9,0),"")</f>
        <v>0</v>
      </c>
      <c r="W1614">
        <f>IFERROR(VLOOKUP($A1614,[3]库存报告使用数据!$A$1:$L$65536,12,0),"")</f>
        <v>0</v>
      </c>
      <c r="X1614" s="20">
        <f t="shared" si="427"/>
        <v>0</v>
      </c>
      <c r="Y1614" s="20" t="str">
        <f t="shared" si="428"/>
        <v/>
      </c>
      <c r="Z1614" s="20" t="str">
        <f t="shared" si="429"/>
        <v/>
      </c>
      <c r="AA1614" s="20" t="str">
        <f t="shared" si="430"/>
        <v/>
      </c>
      <c r="AB1614">
        <f>IFERROR(VLOOKUP($A1614,[3]库存报告使用数据!$A$1:$D$65536,4,0),"")</f>
        <v>0</v>
      </c>
      <c r="AC1614">
        <f>IFERROR(VLOOKUP($A1614,[3]库存报告使用数据!$A$1:$G$65536,7,0),"")</f>
        <v>0</v>
      </c>
      <c r="AD1614">
        <f>IFERROR(VLOOKUP($A1614,[3]库存报告使用数据!$A$1:$J$65536,10,0),"")</f>
        <v>0</v>
      </c>
      <c r="AE1614">
        <f>IFERROR(VLOOKUP($A1614,[3]库存报告使用数据!$A$1:$M$65536,13,0),"")</f>
        <v>0</v>
      </c>
      <c r="AF1614" s="20" t="str">
        <f t="shared" si="431"/>
        <v/>
      </c>
      <c r="AG1614" s="20" t="str">
        <f t="shared" si="432"/>
        <v/>
      </c>
      <c r="AH1614" s="20" t="str">
        <f t="shared" si="433"/>
        <v/>
      </c>
      <c r="AI1614" s="20" t="str">
        <f t="shared" si="434"/>
        <v/>
      </c>
      <c r="AJ1614">
        <f>IFERROR(VLOOKUP($B1614,[4]库存报告使用数据!$A$1:$B$65536,2,0),0)</f>
        <v>5</v>
      </c>
      <c r="AK1614">
        <f>IFERROR(VLOOKUP($B1614,[4]库存报告使用数据!$A$1:$C$65536,3,0),)</f>
        <v>16</v>
      </c>
      <c r="AL1614">
        <f>IFERROR(VLOOKUP($B1614,[4]库存报告使用数据!$A$1:$D$65536,4,0),)</f>
        <v>0</v>
      </c>
      <c r="AM1614">
        <f>IFERROR(VLOOKUP($B1614,[4]库存报告使用数据!$A$1:$E$65536,5,0),)</f>
        <v>1</v>
      </c>
      <c r="AN1614" s="20">
        <f t="shared" si="435"/>
        <v>0</v>
      </c>
      <c r="AO1614" s="20">
        <f t="shared" si="436"/>
        <v>0</v>
      </c>
      <c r="AP1614" s="20" t="str">
        <f t="shared" si="437"/>
        <v/>
      </c>
      <c r="AQ1614" s="20">
        <f t="shared" si="438"/>
        <v>0</v>
      </c>
      <c r="AR1614" s="32">
        <f t="shared" si="439"/>
        <v>0</v>
      </c>
      <c r="AS1614" s="32">
        <f t="shared" si="440"/>
        <v>0</v>
      </c>
      <c r="AT1614" s="32">
        <f t="shared" si="441"/>
        <v>5</v>
      </c>
      <c r="AU1614" s="28" t="str">
        <f t="shared" si="442"/>
        <v>库存为5</v>
      </c>
      <c r="AV1614" s="34" t="str">
        <f>IFERROR(时间!$B$4+AU1614,"上周无销量")</f>
        <v>上周无销量</v>
      </c>
    </row>
    <row r="1615" spans="1:48">
      <c r="A1615" s="18" t="s">
        <v>1660</v>
      </c>
      <c r="B1615" t="str">
        <f>VLOOKUP(A1615,'[1]sku-asin（子）'!$A:$B,2,0)</f>
        <v>B07CLS1Q77</v>
      </c>
      <c r="C1615" t="str">
        <f>VLOOKUP(A1615,'[1]子sku-父sku'!$A:$B,2,0)</f>
        <v>YZ-BE5129</v>
      </c>
      <c r="D1615" s="28">
        <f>IFERROR(VLOOKUP(A1615,[2]库存报告使用数据处理!$A:$C,3,0),0)</f>
        <v>2</v>
      </c>
      <c r="E1615" s="28">
        <f>IFERROR(VLOOKUP(A1615,[2]库存报告使用数据处理!$A:$D,4,0),0)</f>
        <v>0</v>
      </c>
      <c r="F1615" s="28">
        <f>IFERROR(VLOOKUP(A1615,[2]库存报告使用数据处理!$A:$E,5,0),0)</f>
        <v>3</v>
      </c>
      <c r="G1615" s="28">
        <f>IFERROR(VLOOKUP(A1615,[2]库存报告使用数据处理!$A:$F,6,0),0)</f>
        <v>0</v>
      </c>
      <c r="H1615" s="29">
        <f>IFERROR(VLOOKUP(A1615,[2]库存报告使用数据处理!$A:$G,7,0),0)</f>
        <v>22.99</v>
      </c>
      <c r="I1615">
        <f>IFERROR(VLOOKUP(A1615,[5]数据处理!$A:$B,2,0),0)</f>
        <v>0</v>
      </c>
      <c r="J1615" s="30">
        <f>IFERROR(VLOOKUP(A1615,[5]数据处理!$A:$D,4,0),0)</f>
        <v>0</v>
      </c>
      <c r="K1615" s="30">
        <f>IFERROR(VLOOKUP(A1615,[5]数据处理!$A:$E,5,0),0)</f>
        <v>0</v>
      </c>
      <c r="L1615" s="30">
        <f>IFERROR(VLOOKUP(A1615,[5]数据处理!$A:$G,7,0),0)</f>
        <v>0</v>
      </c>
      <c r="M1615">
        <f t="shared" si="426"/>
        <v>0</v>
      </c>
      <c r="N1615">
        <f>IFERROR(VLOOKUP(A1615,[5]数据处理!$A:$C,3,0),0)</f>
        <v>0</v>
      </c>
      <c r="O1615">
        <f>IFERROR(VLOOKUP($A1615,[5]数据处理!$A:$N,14,0),0)</f>
        <v>0</v>
      </c>
      <c r="P1615" t="str">
        <f>IFERROR(VLOOKUP($A1615,[3]库存报告使用数据!$A$1:$B$65536,2,0),"")</f>
        <v/>
      </c>
      <c r="Q1615" t="str">
        <f>IFERROR(VLOOKUP($A1615,[3]库存报告使用数据!$A$1:$E$65536,5,0),"")</f>
        <v/>
      </c>
      <c r="R1615" t="str">
        <f>IFERROR(VLOOKUP($A1615,[3]库存报告使用数据!$A$1:$H$65536,8,0),"")</f>
        <v/>
      </c>
      <c r="S1615" t="str">
        <f>IFERROR(VLOOKUP($A1615,[3]库存报告使用数据!$A$1:$K$65536,11,0),"")</f>
        <v/>
      </c>
      <c r="T1615" t="str">
        <f>IFERROR(VLOOKUP($A1615,[3]库存报告使用数据!$A$1:$C$65536,3,0),"")</f>
        <v/>
      </c>
      <c r="U1615" t="str">
        <f>IFERROR(VLOOKUP($A1615,[3]库存报告使用数据!$A$1:$F$65536,6,0),"")</f>
        <v/>
      </c>
      <c r="V1615" t="str">
        <f>IFERROR(VLOOKUP($A1615,[3]库存报告使用数据!$A$1:$I$65536,9,0),"")</f>
        <v/>
      </c>
      <c r="W1615" t="str">
        <f>IFERROR(VLOOKUP($A1615,[3]库存报告使用数据!$A$1:$L$65536,12,0),"")</f>
        <v/>
      </c>
      <c r="X1615" s="20" t="str">
        <f t="shared" si="427"/>
        <v/>
      </c>
      <c r="Y1615" s="20" t="str">
        <f t="shared" si="428"/>
        <v/>
      </c>
      <c r="Z1615" s="20" t="str">
        <f t="shared" si="429"/>
        <v/>
      </c>
      <c r="AA1615" s="20" t="str">
        <f t="shared" si="430"/>
        <v/>
      </c>
      <c r="AB1615" t="str">
        <f>IFERROR(VLOOKUP($A1615,[3]库存报告使用数据!$A$1:$D$65536,4,0),"")</f>
        <v/>
      </c>
      <c r="AC1615" t="str">
        <f>IFERROR(VLOOKUP($A1615,[3]库存报告使用数据!$A$1:$G$65536,7,0),"")</f>
        <v/>
      </c>
      <c r="AD1615" t="str">
        <f>IFERROR(VLOOKUP($A1615,[3]库存报告使用数据!$A$1:$J$65536,10,0),"")</f>
        <v/>
      </c>
      <c r="AE1615" t="str">
        <f>IFERROR(VLOOKUP($A1615,[3]库存报告使用数据!$A$1:$M$65536,13,0),"")</f>
        <v/>
      </c>
      <c r="AF1615" s="20" t="str">
        <f t="shared" si="431"/>
        <v/>
      </c>
      <c r="AG1615" s="20" t="str">
        <f t="shared" si="432"/>
        <v/>
      </c>
      <c r="AH1615" s="20" t="str">
        <f t="shared" si="433"/>
        <v/>
      </c>
      <c r="AI1615" s="20" t="str">
        <f t="shared" si="434"/>
        <v/>
      </c>
      <c r="AJ1615">
        <f>IFERROR(VLOOKUP($B1615,[4]库存报告使用数据!$A$1:$B$65536,2,0),0)</f>
        <v>2</v>
      </c>
      <c r="AK1615">
        <f>IFERROR(VLOOKUP($B1615,[4]库存报告使用数据!$A$1:$C$65536,3,0),)</f>
        <v>16</v>
      </c>
      <c r="AL1615">
        <f>IFERROR(VLOOKUP($B1615,[4]库存报告使用数据!$A$1:$D$65536,4,0),)</f>
        <v>1</v>
      </c>
      <c r="AM1615">
        <f>IFERROR(VLOOKUP($B1615,[4]库存报告使用数据!$A$1:$E$65536,5,0),)</f>
        <v>0</v>
      </c>
      <c r="AN1615" s="20">
        <f t="shared" si="435"/>
        <v>1</v>
      </c>
      <c r="AO1615" s="20">
        <f t="shared" si="436"/>
        <v>0</v>
      </c>
      <c r="AP1615" s="20">
        <f t="shared" si="437"/>
        <v>3</v>
      </c>
      <c r="AQ1615" s="20" t="str">
        <f t="shared" si="438"/>
        <v/>
      </c>
      <c r="AR1615" s="32">
        <f t="shared" si="439"/>
        <v>0.285714285714286</v>
      </c>
      <c r="AS1615" s="32">
        <f t="shared" si="440"/>
        <v>17.1428571428571</v>
      </c>
      <c r="AT1615" s="32">
        <f t="shared" si="441"/>
        <v>-17.1428571428571</v>
      </c>
      <c r="AU1615" s="28">
        <f t="shared" si="442"/>
        <v>0</v>
      </c>
      <c r="AV1615" s="34">
        <f>IFERROR(时间!$B$4+AU1615,"上周无销量")</f>
        <v>43283</v>
      </c>
    </row>
    <row r="1616" spans="1:48">
      <c r="A1616" s="18" t="s">
        <v>1661</v>
      </c>
      <c r="B1616" t="str">
        <f>VLOOKUP(A1616,'[1]sku-asin（子）'!$A:$B,2,0)</f>
        <v>B07CLVGYTP</v>
      </c>
      <c r="C1616" t="str">
        <f>VLOOKUP(A1616,'[1]子sku-父sku'!$A:$B,2,0)</f>
        <v>YZ-BE5129</v>
      </c>
      <c r="D1616" s="28">
        <f>IFERROR(VLOOKUP(A1616,[2]库存报告使用数据处理!$A:$C,3,0),0)</f>
        <v>0</v>
      </c>
      <c r="E1616" s="28">
        <f>IFERROR(VLOOKUP(A1616,[2]库存报告使用数据处理!$A:$D,4,0),0)</f>
        <v>1</v>
      </c>
      <c r="F1616" s="28">
        <f>IFERROR(VLOOKUP(A1616,[2]库存报告使用数据处理!$A:$E,5,0),0)</f>
        <v>0</v>
      </c>
      <c r="G1616" s="28">
        <f>IFERROR(VLOOKUP(A1616,[2]库存报告使用数据处理!$A:$F,6,0),0)</f>
        <v>0</v>
      </c>
      <c r="H1616" s="29">
        <f>IFERROR(VLOOKUP(A1616,[2]库存报告使用数据处理!$A:$G,7,0),0)</f>
        <v>22.99</v>
      </c>
      <c r="I1616">
        <f>IFERROR(VLOOKUP(A1616,[5]数据处理!$A:$B,2,0),0)</f>
        <v>4</v>
      </c>
      <c r="J1616" s="30">
        <f>IFERROR(VLOOKUP(A1616,[5]数据处理!$A:$D,4,0),0)</f>
        <v>0</v>
      </c>
      <c r="K1616" s="30">
        <f>IFERROR(VLOOKUP(A1616,[5]数据处理!$A:$E,5,0),0)</f>
        <v>0</v>
      </c>
      <c r="L1616" s="30">
        <f>IFERROR(VLOOKUP(A1616,[5]数据处理!$A:$G,7,0),0)</f>
        <v>0</v>
      </c>
      <c r="M1616">
        <f t="shared" si="426"/>
        <v>4</v>
      </c>
      <c r="N1616">
        <f>IFERROR(VLOOKUP(A1616,[5]数据处理!$A:$C,3,0),0)</f>
        <v>0</v>
      </c>
      <c r="O1616">
        <f>IFERROR(VLOOKUP($A1616,[5]数据处理!$A:$N,14,0),0)</f>
        <v>0</v>
      </c>
      <c r="P1616">
        <f>IFERROR(VLOOKUP($A1616,[3]库存报告使用数据!$A$1:$B$65536,2,0),"")</f>
        <v>42</v>
      </c>
      <c r="Q1616">
        <f>IFERROR(VLOOKUP($A1616,[3]库存报告使用数据!$A$1:$E$65536,5,0),"")</f>
        <v>0</v>
      </c>
      <c r="R1616">
        <f>IFERROR(VLOOKUP($A1616,[3]库存报告使用数据!$A$1:$H$65536,8,0),"")</f>
        <v>0</v>
      </c>
      <c r="S1616">
        <f>IFERROR(VLOOKUP($A1616,[3]库存报告使用数据!$A$1:$K$65536,11,0),"")</f>
        <v>0</v>
      </c>
      <c r="T1616">
        <f>IFERROR(VLOOKUP($A1616,[3]库存报告使用数据!$A$1:$C$65536,3,0),"")</f>
        <v>0</v>
      </c>
      <c r="U1616">
        <f>IFERROR(VLOOKUP($A1616,[3]库存报告使用数据!$A$1:$F$65536,6,0),"")</f>
        <v>0</v>
      </c>
      <c r="V1616">
        <f>IFERROR(VLOOKUP($A1616,[3]库存报告使用数据!$A$1:$I$65536,9,0),"")</f>
        <v>0</v>
      </c>
      <c r="W1616">
        <f>IFERROR(VLOOKUP($A1616,[3]库存报告使用数据!$A$1:$L$65536,12,0),"")</f>
        <v>0</v>
      </c>
      <c r="X1616" s="20">
        <f t="shared" si="427"/>
        <v>0</v>
      </c>
      <c r="Y1616" s="20" t="str">
        <f t="shared" si="428"/>
        <v/>
      </c>
      <c r="Z1616" s="20" t="str">
        <f t="shared" si="429"/>
        <v/>
      </c>
      <c r="AA1616" s="20" t="str">
        <f t="shared" si="430"/>
        <v/>
      </c>
      <c r="AB1616">
        <f>IFERROR(VLOOKUP($A1616,[3]库存报告使用数据!$A$1:$D$65536,4,0),"")</f>
        <v>0</v>
      </c>
      <c r="AC1616">
        <f>IFERROR(VLOOKUP($A1616,[3]库存报告使用数据!$A$1:$G$65536,7,0),"")</f>
        <v>0</v>
      </c>
      <c r="AD1616">
        <f>IFERROR(VLOOKUP($A1616,[3]库存报告使用数据!$A$1:$J$65536,10,0),"")</f>
        <v>0</v>
      </c>
      <c r="AE1616">
        <f>IFERROR(VLOOKUP($A1616,[3]库存报告使用数据!$A$1:$M$65536,13,0),"")</f>
        <v>0</v>
      </c>
      <c r="AF1616" s="20" t="str">
        <f t="shared" si="431"/>
        <v/>
      </c>
      <c r="AG1616" s="20" t="str">
        <f t="shared" si="432"/>
        <v/>
      </c>
      <c r="AH1616" s="20" t="str">
        <f t="shared" si="433"/>
        <v/>
      </c>
      <c r="AI1616" s="20" t="str">
        <f t="shared" si="434"/>
        <v/>
      </c>
      <c r="AJ1616">
        <f>IFERROR(VLOOKUP($B1616,[4]库存报告使用数据!$A$1:$B$65536,2,0),0)</f>
        <v>20</v>
      </c>
      <c r="AK1616">
        <f>IFERROR(VLOOKUP($B1616,[4]库存报告使用数据!$A$1:$C$65536,3,0),)</f>
        <v>16</v>
      </c>
      <c r="AL1616">
        <f>IFERROR(VLOOKUP($B1616,[4]库存报告使用数据!$A$1:$D$65536,4,0),)</f>
        <v>0</v>
      </c>
      <c r="AM1616">
        <f>IFERROR(VLOOKUP($B1616,[4]库存报告使用数据!$A$1:$E$65536,5,0),)</f>
        <v>0</v>
      </c>
      <c r="AN1616" s="20">
        <f t="shared" si="435"/>
        <v>0</v>
      </c>
      <c r="AO1616" s="20">
        <f t="shared" si="436"/>
        <v>0.0625</v>
      </c>
      <c r="AP1616" s="20" t="str">
        <f t="shared" si="437"/>
        <v/>
      </c>
      <c r="AQ1616" s="20" t="str">
        <f t="shared" si="438"/>
        <v/>
      </c>
      <c r="AR1616" s="32">
        <f t="shared" si="439"/>
        <v>0</v>
      </c>
      <c r="AS1616" s="32">
        <f t="shared" si="440"/>
        <v>0</v>
      </c>
      <c r="AT1616" s="32">
        <f t="shared" si="441"/>
        <v>4</v>
      </c>
      <c r="AU1616" s="28" t="str">
        <f t="shared" si="442"/>
        <v>库存为4</v>
      </c>
      <c r="AV1616" s="34" t="str">
        <f>IFERROR(时间!$B$4+AU1616,"上周无销量")</f>
        <v>上周无销量</v>
      </c>
    </row>
    <row r="1617" spans="1:48">
      <c r="A1617" s="18" t="s">
        <v>1662</v>
      </c>
      <c r="B1617" t="str">
        <f>VLOOKUP(A1617,'[1]sku-asin（子）'!$A:$B,2,0)</f>
        <v>B07CLWMKNT</v>
      </c>
      <c r="C1617" t="str">
        <f>VLOOKUP(A1617,'[1]子sku-父sku'!$A:$B,2,0)</f>
        <v>YZ-BE5129</v>
      </c>
      <c r="D1617" s="28">
        <f>IFERROR(VLOOKUP(A1617,[2]库存报告使用数据处理!$A:$C,3,0),0)</f>
        <v>1</v>
      </c>
      <c r="E1617" s="28">
        <f>IFERROR(VLOOKUP(A1617,[2]库存报告使用数据处理!$A:$D,4,0),0)</f>
        <v>0</v>
      </c>
      <c r="F1617" s="28">
        <f>IFERROR(VLOOKUP(A1617,[2]库存报告使用数据处理!$A:$E,5,0),0)</f>
        <v>0</v>
      </c>
      <c r="G1617" s="28">
        <f>IFERROR(VLOOKUP(A1617,[2]库存报告使用数据处理!$A:$F,6,0),0)</f>
        <v>0</v>
      </c>
      <c r="H1617" s="29">
        <f>IFERROR(VLOOKUP(A1617,[2]库存报告使用数据处理!$A:$G,7,0),0)</f>
        <v>22.99</v>
      </c>
      <c r="I1617">
        <f>IFERROR(VLOOKUP(A1617,[5]数据处理!$A:$B,2,0),0)</f>
        <v>4</v>
      </c>
      <c r="J1617" s="30">
        <f>IFERROR(VLOOKUP(A1617,[5]数据处理!$A:$D,4,0),0)</f>
        <v>0</v>
      </c>
      <c r="K1617" s="30">
        <f>IFERROR(VLOOKUP(A1617,[5]数据处理!$A:$E,5,0),0)</f>
        <v>0</v>
      </c>
      <c r="L1617" s="30">
        <f>IFERROR(VLOOKUP(A1617,[5]数据处理!$A:$G,7,0),0)</f>
        <v>0</v>
      </c>
      <c r="M1617">
        <f t="shared" si="426"/>
        <v>4</v>
      </c>
      <c r="N1617">
        <f>IFERROR(VLOOKUP(A1617,[5]数据处理!$A:$C,3,0),0)</f>
        <v>0</v>
      </c>
      <c r="O1617">
        <f>IFERROR(VLOOKUP($A1617,[5]数据处理!$A:$N,14,0),0)</f>
        <v>0</v>
      </c>
      <c r="P1617">
        <f>IFERROR(VLOOKUP($A1617,[3]库存报告使用数据!$A$1:$B$65536,2,0),"")</f>
        <v>36</v>
      </c>
      <c r="Q1617">
        <f>IFERROR(VLOOKUP($A1617,[3]库存报告使用数据!$A$1:$E$65536,5,0),"")</f>
        <v>0</v>
      </c>
      <c r="R1617">
        <f>IFERROR(VLOOKUP($A1617,[3]库存报告使用数据!$A$1:$H$65536,8,0),"")</f>
        <v>0</v>
      </c>
      <c r="S1617">
        <f>IFERROR(VLOOKUP($A1617,[3]库存报告使用数据!$A$1:$K$65536,11,0),"")</f>
        <v>0</v>
      </c>
      <c r="T1617">
        <f>IFERROR(VLOOKUP($A1617,[3]库存报告使用数据!$A$1:$C$65536,3,0),"")</f>
        <v>0</v>
      </c>
      <c r="U1617">
        <f>IFERROR(VLOOKUP($A1617,[3]库存报告使用数据!$A$1:$F$65536,6,0),"")</f>
        <v>0</v>
      </c>
      <c r="V1617">
        <f>IFERROR(VLOOKUP($A1617,[3]库存报告使用数据!$A$1:$I$65536,9,0),"")</f>
        <v>0</v>
      </c>
      <c r="W1617">
        <f>IFERROR(VLOOKUP($A1617,[3]库存报告使用数据!$A$1:$L$65536,12,0),"")</f>
        <v>0</v>
      </c>
      <c r="X1617" s="20">
        <f t="shared" si="427"/>
        <v>0</v>
      </c>
      <c r="Y1617" s="20" t="str">
        <f t="shared" si="428"/>
        <v/>
      </c>
      <c r="Z1617" s="20" t="str">
        <f t="shared" si="429"/>
        <v/>
      </c>
      <c r="AA1617" s="20" t="str">
        <f t="shared" si="430"/>
        <v/>
      </c>
      <c r="AB1617">
        <f>IFERROR(VLOOKUP($A1617,[3]库存报告使用数据!$A$1:$D$65536,4,0),"")</f>
        <v>0</v>
      </c>
      <c r="AC1617">
        <f>IFERROR(VLOOKUP($A1617,[3]库存报告使用数据!$A$1:$G$65536,7,0),"")</f>
        <v>0</v>
      </c>
      <c r="AD1617">
        <f>IFERROR(VLOOKUP($A1617,[3]库存报告使用数据!$A$1:$J$65536,10,0),"")</f>
        <v>0</v>
      </c>
      <c r="AE1617">
        <f>IFERROR(VLOOKUP($A1617,[3]库存报告使用数据!$A$1:$M$65536,13,0),"")</f>
        <v>0</v>
      </c>
      <c r="AF1617" s="20" t="str">
        <f t="shared" si="431"/>
        <v/>
      </c>
      <c r="AG1617" s="20" t="str">
        <f t="shared" si="432"/>
        <v/>
      </c>
      <c r="AH1617" s="20" t="str">
        <f t="shared" si="433"/>
        <v/>
      </c>
      <c r="AI1617" s="20" t="str">
        <f t="shared" si="434"/>
        <v/>
      </c>
      <c r="AJ1617">
        <f>IFERROR(VLOOKUP($B1617,[4]库存报告使用数据!$A$1:$B$65536,2,0),0)</f>
        <v>5</v>
      </c>
      <c r="AK1617">
        <f>IFERROR(VLOOKUP($B1617,[4]库存报告使用数据!$A$1:$C$65536,3,0),)</f>
        <v>4</v>
      </c>
      <c r="AL1617">
        <f>IFERROR(VLOOKUP($B1617,[4]库存报告使用数据!$A$1:$D$65536,4,0),)</f>
        <v>0</v>
      </c>
      <c r="AM1617">
        <f>IFERROR(VLOOKUP($B1617,[4]库存报告使用数据!$A$1:$E$65536,5,0),)</f>
        <v>0</v>
      </c>
      <c r="AN1617" s="20">
        <f t="shared" si="435"/>
        <v>0.2</v>
      </c>
      <c r="AO1617" s="20">
        <f t="shared" si="436"/>
        <v>0</v>
      </c>
      <c r="AP1617" s="20" t="str">
        <f t="shared" si="437"/>
        <v/>
      </c>
      <c r="AQ1617" s="20" t="str">
        <f t="shared" si="438"/>
        <v/>
      </c>
      <c r="AR1617" s="32">
        <f t="shared" si="439"/>
        <v>0.142857142857143</v>
      </c>
      <c r="AS1617" s="32">
        <f t="shared" si="440"/>
        <v>8.57142857142857</v>
      </c>
      <c r="AT1617" s="32">
        <f t="shared" si="441"/>
        <v>-4.57142857142857</v>
      </c>
      <c r="AU1617" s="28">
        <f t="shared" si="442"/>
        <v>28</v>
      </c>
      <c r="AV1617" s="34">
        <f>IFERROR(时间!$B$4+AU1617,"上周无销量")</f>
        <v>43311</v>
      </c>
    </row>
    <row r="1618" spans="1:48">
      <c r="A1618" s="18" t="s">
        <v>1663</v>
      </c>
      <c r="B1618" t="str">
        <f>VLOOKUP(A1618,'[1]sku-asin（子）'!$A:$B,2,0)</f>
        <v>B07CKY6BPC</v>
      </c>
      <c r="C1618" t="str">
        <f>VLOOKUP(A1618,'[1]子sku-父sku'!$A:$B,2,0)</f>
        <v>YZ-BE5506</v>
      </c>
      <c r="D1618" s="28">
        <f>IFERROR(VLOOKUP(A1618,[2]库存报告使用数据处理!$A:$C,3,0),0)</f>
        <v>1</v>
      </c>
      <c r="E1618" s="28">
        <f>IFERROR(VLOOKUP(A1618,[2]库存报告使用数据处理!$A:$D,4,0),0)</f>
        <v>1</v>
      </c>
      <c r="F1618" s="28">
        <f>IFERROR(VLOOKUP(A1618,[2]库存报告使用数据处理!$A:$E,5,0),0)</f>
        <v>0</v>
      </c>
      <c r="G1618" s="28">
        <f>IFERROR(VLOOKUP(A1618,[2]库存报告使用数据处理!$A:$F,6,0),0)</f>
        <v>0</v>
      </c>
      <c r="H1618" s="29">
        <f>IFERROR(VLOOKUP(A1618,[2]库存报告使用数据处理!$A:$G,7,0),0)</f>
        <v>19.8</v>
      </c>
      <c r="I1618">
        <f>IFERROR(VLOOKUP(A1618,[5]数据处理!$A:$B,2,0),0)</f>
        <v>3</v>
      </c>
      <c r="J1618" s="30">
        <f>IFERROR(VLOOKUP(A1618,[5]数据处理!$A:$D,4,0),0)</f>
        <v>0</v>
      </c>
      <c r="K1618" s="30">
        <f>IFERROR(VLOOKUP(A1618,[5]数据处理!$A:$E,5,0),0)</f>
        <v>0</v>
      </c>
      <c r="L1618" s="30">
        <f>IFERROR(VLOOKUP(A1618,[5]数据处理!$A:$G,7,0),0)</f>
        <v>0</v>
      </c>
      <c r="M1618">
        <f t="shared" si="426"/>
        <v>3</v>
      </c>
      <c r="N1618">
        <f>IFERROR(VLOOKUP(A1618,[5]数据处理!$A:$C,3,0),0)</f>
        <v>0</v>
      </c>
      <c r="O1618">
        <f>IFERROR(VLOOKUP($A1618,[5]数据处理!$A:$N,14,0),0)</f>
        <v>0</v>
      </c>
      <c r="P1618" t="str">
        <f>IFERROR(VLOOKUP($A1618,[3]库存报告使用数据!$A$1:$B$65536,2,0),"")</f>
        <v/>
      </c>
      <c r="Q1618" t="str">
        <f>IFERROR(VLOOKUP($A1618,[3]库存报告使用数据!$A$1:$E$65536,5,0),"")</f>
        <v/>
      </c>
      <c r="R1618" t="str">
        <f>IFERROR(VLOOKUP($A1618,[3]库存报告使用数据!$A$1:$H$65536,8,0),"")</f>
        <v/>
      </c>
      <c r="S1618" t="str">
        <f>IFERROR(VLOOKUP($A1618,[3]库存报告使用数据!$A$1:$K$65536,11,0),"")</f>
        <v/>
      </c>
      <c r="T1618" t="str">
        <f>IFERROR(VLOOKUP($A1618,[3]库存报告使用数据!$A$1:$C$65536,3,0),"")</f>
        <v/>
      </c>
      <c r="U1618" t="str">
        <f>IFERROR(VLOOKUP($A1618,[3]库存报告使用数据!$A$1:$F$65536,6,0),"")</f>
        <v/>
      </c>
      <c r="V1618" t="str">
        <f>IFERROR(VLOOKUP($A1618,[3]库存报告使用数据!$A$1:$I$65536,9,0),"")</f>
        <v/>
      </c>
      <c r="W1618" t="str">
        <f>IFERROR(VLOOKUP($A1618,[3]库存报告使用数据!$A$1:$L$65536,12,0),"")</f>
        <v/>
      </c>
      <c r="X1618" s="20" t="str">
        <f t="shared" si="427"/>
        <v/>
      </c>
      <c r="Y1618" s="20" t="str">
        <f t="shared" si="428"/>
        <v/>
      </c>
      <c r="Z1618" s="20" t="str">
        <f t="shared" si="429"/>
        <v/>
      </c>
      <c r="AA1618" s="20" t="str">
        <f t="shared" si="430"/>
        <v/>
      </c>
      <c r="AB1618" t="str">
        <f>IFERROR(VLOOKUP($A1618,[3]库存报告使用数据!$A$1:$D$65536,4,0),"")</f>
        <v/>
      </c>
      <c r="AC1618" t="str">
        <f>IFERROR(VLOOKUP($A1618,[3]库存报告使用数据!$A$1:$G$65536,7,0),"")</f>
        <v/>
      </c>
      <c r="AD1618" t="str">
        <f>IFERROR(VLOOKUP($A1618,[3]库存报告使用数据!$A$1:$J$65536,10,0),"")</f>
        <v/>
      </c>
      <c r="AE1618" t="str">
        <f>IFERROR(VLOOKUP($A1618,[3]库存报告使用数据!$A$1:$M$65536,13,0),"")</f>
        <v/>
      </c>
      <c r="AF1618" s="20" t="str">
        <f t="shared" si="431"/>
        <v/>
      </c>
      <c r="AG1618" s="20" t="str">
        <f t="shared" si="432"/>
        <v/>
      </c>
      <c r="AH1618" s="20" t="str">
        <f t="shared" si="433"/>
        <v/>
      </c>
      <c r="AI1618" s="20" t="str">
        <f t="shared" si="434"/>
        <v/>
      </c>
      <c r="AJ1618">
        <f>IFERROR(VLOOKUP($B1618,[4]库存报告使用数据!$A$1:$B$65536,2,0),0)</f>
        <v>14</v>
      </c>
      <c r="AK1618">
        <f>IFERROR(VLOOKUP($B1618,[4]库存报告使用数据!$A$1:$C$65536,3,0),)</f>
        <v>23</v>
      </c>
      <c r="AL1618">
        <f>IFERROR(VLOOKUP($B1618,[4]库存报告使用数据!$A$1:$D$65536,4,0),)</f>
        <v>0</v>
      </c>
      <c r="AM1618">
        <f>IFERROR(VLOOKUP($B1618,[4]库存报告使用数据!$A$1:$E$65536,5,0),)</f>
        <v>0</v>
      </c>
      <c r="AN1618" s="20">
        <f t="shared" si="435"/>
        <v>0.0714285714285714</v>
      </c>
      <c r="AO1618" s="20">
        <f t="shared" si="436"/>
        <v>0.0434782608695652</v>
      </c>
      <c r="AP1618" s="20" t="str">
        <f t="shared" si="437"/>
        <v/>
      </c>
      <c r="AQ1618" s="20" t="str">
        <f t="shared" si="438"/>
        <v/>
      </c>
      <c r="AR1618" s="32">
        <f t="shared" si="439"/>
        <v>0.142857142857143</v>
      </c>
      <c r="AS1618" s="32">
        <f t="shared" si="440"/>
        <v>8.57142857142857</v>
      </c>
      <c r="AT1618" s="32">
        <f t="shared" si="441"/>
        <v>-5.57142857142857</v>
      </c>
      <c r="AU1618" s="28">
        <f t="shared" si="442"/>
        <v>21</v>
      </c>
      <c r="AV1618" s="34">
        <f>IFERROR(时间!$B$4+AU1618,"上周无销量")</f>
        <v>43304</v>
      </c>
    </row>
    <row r="1619" spans="1:48">
      <c r="A1619" s="18" t="s">
        <v>1664</v>
      </c>
      <c r="B1619" t="str">
        <f>VLOOKUP(A1619,'[1]sku-asin（子）'!$A:$B,2,0)</f>
        <v>B07CL1BPL7</v>
      </c>
      <c r="C1619" t="str">
        <f>VLOOKUP(A1619,'[1]子sku-父sku'!$A:$B,2,0)</f>
        <v>YZ-BE5506</v>
      </c>
      <c r="D1619" s="28">
        <f>IFERROR(VLOOKUP(A1619,[2]库存报告使用数据处理!$A:$C,3,0),0)</f>
        <v>1</v>
      </c>
      <c r="E1619" s="28">
        <f>IFERROR(VLOOKUP(A1619,[2]库存报告使用数据处理!$A:$D,4,0),0)</f>
        <v>0</v>
      </c>
      <c r="F1619" s="28">
        <f>IFERROR(VLOOKUP(A1619,[2]库存报告使用数据处理!$A:$E,5,0),0)</f>
        <v>2</v>
      </c>
      <c r="G1619" s="28">
        <f>IFERROR(VLOOKUP(A1619,[2]库存报告使用数据处理!$A:$F,6,0),0)</f>
        <v>0</v>
      </c>
      <c r="H1619" s="29">
        <f>IFERROR(VLOOKUP(A1619,[2]库存报告使用数据处理!$A:$G,7,0),0)</f>
        <v>19.8</v>
      </c>
      <c r="I1619">
        <f>IFERROR(VLOOKUP(A1619,[5]数据处理!$A:$B,2,0),0)</f>
        <v>2</v>
      </c>
      <c r="J1619" s="30">
        <f>IFERROR(VLOOKUP(A1619,[5]数据处理!$A:$D,4,0),0)</f>
        <v>0</v>
      </c>
      <c r="K1619" s="30">
        <f>IFERROR(VLOOKUP(A1619,[5]数据处理!$A:$E,5,0),0)</f>
        <v>0</v>
      </c>
      <c r="L1619" s="30">
        <f>IFERROR(VLOOKUP(A1619,[5]数据处理!$A:$G,7,0),0)</f>
        <v>0</v>
      </c>
      <c r="M1619">
        <f t="shared" si="426"/>
        <v>2</v>
      </c>
      <c r="N1619">
        <f>IFERROR(VLOOKUP(A1619,[5]数据处理!$A:$C,3,0),0)</f>
        <v>0</v>
      </c>
      <c r="O1619">
        <f>IFERROR(VLOOKUP($A1619,[5]数据处理!$A:$N,14,0),0)</f>
        <v>0</v>
      </c>
      <c r="P1619" t="str">
        <f>IFERROR(VLOOKUP($A1619,[3]库存报告使用数据!$A$1:$B$65536,2,0),"")</f>
        <v/>
      </c>
      <c r="Q1619" t="str">
        <f>IFERROR(VLOOKUP($A1619,[3]库存报告使用数据!$A$1:$E$65536,5,0),"")</f>
        <v/>
      </c>
      <c r="R1619" t="str">
        <f>IFERROR(VLOOKUP($A1619,[3]库存报告使用数据!$A$1:$H$65536,8,0),"")</f>
        <v/>
      </c>
      <c r="S1619" t="str">
        <f>IFERROR(VLOOKUP($A1619,[3]库存报告使用数据!$A$1:$K$65536,11,0),"")</f>
        <v/>
      </c>
      <c r="T1619" t="str">
        <f>IFERROR(VLOOKUP($A1619,[3]库存报告使用数据!$A$1:$C$65536,3,0),"")</f>
        <v/>
      </c>
      <c r="U1619" t="str">
        <f>IFERROR(VLOOKUP($A1619,[3]库存报告使用数据!$A$1:$F$65536,6,0),"")</f>
        <v/>
      </c>
      <c r="V1619" t="str">
        <f>IFERROR(VLOOKUP($A1619,[3]库存报告使用数据!$A$1:$I$65536,9,0),"")</f>
        <v/>
      </c>
      <c r="W1619" t="str">
        <f>IFERROR(VLOOKUP($A1619,[3]库存报告使用数据!$A$1:$L$65536,12,0),"")</f>
        <v/>
      </c>
      <c r="X1619" s="20" t="str">
        <f t="shared" si="427"/>
        <v/>
      </c>
      <c r="Y1619" s="20" t="str">
        <f t="shared" si="428"/>
        <v/>
      </c>
      <c r="Z1619" s="20" t="str">
        <f t="shared" si="429"/>
        <v/>
      </c>
      <c r="AA1619" s="20" t="str">
        <f t="shared" si="430"/>
        <v/>
      </c>
      <c r="AB1619" t="str">
        <f>IFERROR(VLOOKUP($A1619,[3]库存报告使用数据!$A$1:$D$65536,4,0),"")</f>
        <v/>
      </c>
      <c r="AC1619" t="str">
        <f>IFERROR(VLOOKUP($A1619,[3]库存报告使用数据!$A$1:$G$65536,7,0),"")</f>
        <v/>
      </c>
      <c r="AD1619" t="str">
        <f>IFERROR(VLOOKUP($A1619,[3]库存报告使用数据!$A$1:$J$65536,10,0),"")</f>
        <v/>
      </c>
      <c r="AE1619" t="str">
        <f>IFERROR(VLOOKUP($A1619,[3]库存报告使用数据!$A$1:$M$65536,13,0),"")</f>
        <v/>
      </c>
      <c r="AF1619" s="20" t="str">
        <f t="shared" si="431"/>
        <v/>
      </c>
      <c r="AG1619" s="20" t="str">
        <f t="shared" si="432"/>
        <v/>
      </c>
      <c r="AH1619" s="20" t="str">
        <f t="shared" si="433"/>
        <v/>
      </c>
      <c r="AI1619" s="20" t="str">
        <f t="shared" si="434"/>
        <v/>
      </c>
      <c r="AJ1619">
        <f>IFERROR(VLOOKUP($B1619,[4]库存报告使用数据!$A$1:$B$65536,2,0),0)</f>
        <v>13</v>
      </c>
      <c r="AK1619">
        <f>IFERROR(VLOOKUP($B1619,[4]库存报告使用数据!$A$1:$C$65536,3,0),)</f>
        <v>30</v>
      </c>
      <c r="AL1619">
        <f>IFERROR(VLOOKUP($B1619,[4]库存报告使用数据!$A$1:$D$65536,4,0),)</f>
        <v>0</v>
      </c>
      <c r="AM1619">
        <f>IFERROR(VLOOKUP($B1619,[4]库存报告使用数据!$A$1:$E$65536,5,0),)</f>
        <v>1</v>
      </c>
      <c r="AN1619" s="20">
        <f t="shared" si="435"/>
        <v>0.0769230769230769</v>
      </c>
      <c r="AO1619" s="20">
        <f t="shared" si="436"/>
        <v>0</v>
      </c>
      <c r="AP1619" s="20" t="str">
        <f t="shared" si="437"/>
        <v/>
      </c>
      <c r="AQ1619" s="20">
        <f t="shared" si="438"/>
        <v>0</v>
      </c>
      <c r="AR1619" s="32">
        <f t="shared" si="439"/>
        <v>0.142857142857143</v>
      </c>
      <c r="AS1619" s="32">
        <f t="shared" si="440"/>
        <v>8.57142857142857</v>
      </c>
      <c r="AT1619" s="32">
        <f t="shared" si="441"/>
        <v>-6.57142857142857</v>
      </c>
      <c r="AU1619" s="28">
        <f t="shared" si="442"/>
        <v>14</v>
      </c>
      <c r="AV1619" s="34">
        <f>IFERROR(时间!$B$4+AU1619,"上周无销量")</f>
        <v>43297</v>
      </c>
    </row>
    <row r="1620" spans="1:48">
      <c r="A1620" s="18" t="s">
        <v>1665</v>
      </c>
      <c r="B1620" t="str">
        <f>VLOOKUP(A1620,'[1]sku-asin（子）'!$A:$B,2,0)</f>
        <v>B07CKMRTLZ</v>
      </c>
      <c r="C1620" t="str">
        <f>VLOOKUP(A1620,'[1]子sku-父sku'!$A:$B,2,0)</f>
        <v>YZ-BE5506</v>
      </c>
      <c r="D1620" s="28">
        <f>IFERROR(VLOOKUP(A1620,[2]库存报告使用数据处理!$A:$C,3,0),0)</f>
        <v>1</v>
      </c>
      <c r="E1620" s="28">
        <f>IFERROR(VLOOKUP(A1620,[2]库存报告使用数据处理!$A:$D,4,0),0)</f>
        <v>1</v>
      </c>
      <c r="F1620" s="28">
        <f>IFERROR(VLOOKUP(A1620,[2]库存报告使用数据处理!$A:$E,5,0),0)</f>
        <v>0</v>
      </c>
      <c r="G1620" s="28">
        <f>IFERROR(VLOOKUP(A1620,[2]库存报告使用数据处理!$A:$F,6,0),0)</f>
        <v>0</v>
      </c>
      <c r="H1620" s="29">
        <f>IFERROR(VLOOKUP(A1620,[2]库存报告使用数据处理!$A:$G,7,0),0)</f>
        <v>21.245</v>
      </c>
      <c r="I1620">
        <f>IFERROR(VLOOKUP(A1620,[5]数据处理!$A:$B,2,0),0)</f>
        <v>3</v>
      </c>
      <c r="J1620" s="30">
        <f>IFERROR(VLOOKUP(A1620,[5]数据处理!$A:$D,4,0),0)</f>
        <v>0</v>
      </c>
      <c r="K1620" s="30">
        <f>IFERROR(VLOOKUP(A1620,[5]数据处理!$A:$E,5,0),0)</f>
        <v>0</v>
      </c>
      <c r="L1620" s="30">
        <f>IFERROR(VLOOKUP(A1620,[5]数据处理!$A:$G,7,0),0)</f>
        <v>0</v>
      </c>
      <c r="M1620">
        <f t="shared" si="426"/>
        <v>3</v>
      </c>
      <c r="N1620">
        <f>IFERROR(VLOOKUP(A1620,[5]数据处理!$A:$C,3,0),0)</f>
        <v>0</v>
      </c>
      <c r="O1620">
        <f>IFERROR(VLOOKUP($A1620,[5]数据处理!$A:$N,14,0),0)</f>
        <v>0</v>
      </c>
      <c r="P1620" t="str">
        <f>IFERROR(VLOOKUP($A1620,[3]库存报告使用数据!$A$1:$B$65536,2,0),"")</f>
        <v/>
      </c>
      <c r="Q1620" t="str">
        <f>IFERROR(VLOOKUP($A1620,[3]库存报告使用数据!$A$1:$E$65536,5,0),"")</f>
        <v/>
      </c>
      <c r="R1620" t="str">
        <f>IFERROR(VLOOKUP($A1620,[3]库存报告使用数据!$A$1:$H$65536,8,0),"")</f>
        <v/>
      </c>
      <c r="S1620" t="str">
        <f>IFERROR(VLOOKUP($A1620,[3]库存报告使用数据!$A$1:$K$65536,11,0),"")</f>
        <v/>
      </c>
      <c r="T1620" t="str">
        <f>IFERROR(VLOOKUP($A1620,[3]库存报告使用数据!$A$1:$C$65536,3,0),"")</f>
        <v/>
      </c>
      <c r="U1620" t="str">
        <f>IFERROR(VLOOKUP($A1620,[3]库存报告使用数据!$A$1:$F$65536,6,0),"")</f>
        <v/>
      </c>
      <c r="V1620" t="str">
        <f>IFERROR(VLOOKUP($A1620,[3]库存报告使用数据!$A$1:$I$65536,9,0),"")</f>
        <v/>
      </c>
      <c r="W1620" t="str">
        <f>IFERROR(VLOOKUP($A1620,[3]库存报告使用数据!$A$1:$L$65536,12,0),"")</f>
        <v/>
      </c>
      <c r="X1620" s="20" t="str">
        <f t="shared" si="427"/>
        <v/>
      </c>
      <c r="Y1620" s="20" t="str">
        <f t="shared" si="428"/>
        <v/>
      </c>
      <c r="Z1620" s="20" t="str">
        <f t="shared" si="429"/>
        <v/>
      </c>
      <c r="AA1620" s="20" t="str">
        <f t="shared" si="430"/>
        <v/>
      </c>
      <c r="AB1620" t="str">
        <f>IFERROR(VLOOKUP($A1620,[3]库存报告使用数据!$A$1:$D$65536,4,0),"")</f>
        <v/>
      </c>
      <c r="AC1620" t="str">
        <f>IFERROR(VLOOKUP($A1620,[3]库存报告使用数据!$A$1:$G$65536,7,0),"")</f>
        <v/>
      </c>
      <c r="AD1620" t="str">
        <f>IFERROR(VLOOKUP($A1620,[3]库存报告使用数据!$A$1:$J$65536,10,0),"")</f>
        <v/>
      </c>
      <c r="AE1620" t="str">
        <f>IFERROR(VLOOKUP($A1620,[3]库存报告使用数据!$A$1:$M$65536,13,0),"")</f>
        <v/>
      </c>
      <c r="AF1620" s="20" t="str">
        <f t="shared" si="431"/>
        <v/>
      </c>
      <c r="AG1620" s="20" t="str">
        <f t="shared" si="432"/>
        <v/>
      </c>
      <c r="AH1620" s="20" t="str">
        <f t="shared" si="433"/>
        <v/>
      </c>
      <c r="AI1620" s="20" t="str">
        <f t="shared" si="434"/>
        <v/>
      </c>
      <c r="AJ1620">
        <f>IFERROR(VLOOKUP($B1620,[4]库存报告使用数据!$A$1:$B$65536,2,0),0)</f>
        <v>12</v>
      </c>
      <c r="AK1620">
        <f>IFERROR(VLOOKUP($B1620,[4]库存报告使用数据!$A$1:$C$65536,3,0),)</f>
        <v>14</v>
      </c>
      <c r="AL1620">
        <f>IFERROR(VLOOKUP($B1620,[4]库存报告使用数据!$A$1:$D$65536,4,0),)</f>
        <v>0</v>
      </c>
      <c r="AM1620">
        <f>IFERROR(VLOOKUP($B1620,[4]库存报告使用数据!$A$1:$E$65536,5,0),)</f>
        <v>0</v>
      </c>
      <c r="AN1620" s="20">
        <f t="shared" si="435"/>
        <v>0.0833333333333333</v>
      </c>
      <c r="AO1620" s="20">
        <f t="shared" si="436"/>
        <v>0.0714285714285714</v>
      </c>
      <c r="AP1620" s="20" t="str">
        <f t="shared" si="437"/>
        <v/>
      </c>
      <c r="AQ1620" s="20" t="str">
        <f t="shared" si="438"/>
        <v/>
      </c>
      <c r="AR1620" s="32">
        <f t="shared" si="439"/>
        <v>0.142857142857143</v>
      </c>
      <c r="AS1620" s="32">
        <f t="shared" si="440"/>
        <v>8.57142857142857</v>
      </c>
      <c r="AT1620" s="32">
        <f t="shared" si="441"/>
        <v>-5.57142857142857</v>
      </c>
      <c r="AU1620" s="28">
        <f t="shared" si="442"/>
        <v>21</v>
      </c>
      <c r="AV1620" s="34">
        <f>IFERROR(时间!$B$4+AU1620,"上周无销量")</f>
        <v>43304</v>
      </c>
    </row>
    <row r="1621" spans="1:48">
      <c r="A1621" s="18" t="s">
        <v>1666</v>
      </c>
      <c r="B1621" t="str">
        <f>VLOOKUP(A1621,'[1]sku-asin（子）'!$A:$B,2,0)</f>
        <v>B07CKT2N6R</v>
      </c>
      <c r="C1621" t="str">
        <f>VLOOKUP(A1621,'[1]子sku-父sku'!$A:$B,2,0)</f>
        <v>YZ-BE5506</v>
      </c>
      <c r="D1621" s="28">
        <f>IFERROR(VLOOKUP(A1621,[2]库存报告使用数据处理!$A:$C,3,0),0)</f>
        <v>2</v>
      </c>
      <c r="E1621" s="28">
        <f>IFERROR(VLOOKUP(A1621,[2]库存报告使用数据处理!$A:$D,4,0),0)</f>
        <v>1</v>
      </c>
      <c r="F1621" s="28">
        <f>IFERROR(VLOOKUP(A1621,[2]库存报告使用数据处理!$A:$E,5,0),0)</f>
        <v>0</v>
      </c>
      <c r="G1621" s="28">
        <f>IFERROR(VLOOKUP(A1621,[2]库存报告使用数据处理!$A:$F,6,0),0)</f>
        <v>0</v>
      </c>
      <c r="H1621" s="29">
        <f>IFERROR(VLOOKUP(A1621,[2]库存报告使用数据处理!$A:$G,7,0),0)</f>
        <v>19.8</v>
      </c>
      <c r="I1621">
        <f>IFERROR(VLOOKUP(A1621,[5]数据处理!$A:$B,2,0),0)</f>
        <v>1</v>
      </c>
      <c r="J1621" s="30">
        <f>IFERROR(VLOOKUP(A1621,[5]数据处理!$A:$D,4,0),0)</f>
        <v>0</v>
      </c>
      <c r="K1621" s="30">
        <f>IFERROR(VLOOKUP(A1621,[5]数据处理!$A:$E,5,0),0)</f>
        <v>0</v>
      </c>
      <c r="L1621" s="30">
        <f>IFERROR(VLOOKUP(A1621,[5]数据处理!$A:$G,7,0),0)</f>
        <v>0</v>
      </c>
      <c r="M1621">
        <f t="shared" si="426"/>
        <v>1</v>
      </c>
      <c r="N1621">
        <f>IFERROR(VLOOKUP(A1621,[5]数据处理!$A:$C,3,0),0)</f>
        <v>0</v>
      </c>
      <c r="O1621">
        <f>IFERROR(VLOOKUP($A1621,[5]数据处理!$A:$N,14,0),0)</f>
        <v>0</v>
      </c>
      <c r="P1621" t="str">
        <f>IFERROR(VLOOKUP($A1621,[3]库存报告使用数据!$A$1:$B$65536,2,0),"")</f>
        <v/>
      </c>
      <c r="Q1621" t="str">
        <f>IFERROR(VLOOKUP($A1621,[3]库存报告使用数据!$A$1:$E$65536,5,0),"")</f>
        <v/>
      </c>
      <c r="R1621" t="str">
        <f>IFERROR(VLOOKUP($A1621,[3]库存报告使用数据!$A$1:$H$65536,8,0),"")</f>
        <v/>
      </c>
      <c r="S1621" t="str">
        <f>IFERROR(VLOOKUP($A1621,[3]库存报告使用数据!$A$1:$K$65536,11,0),"")</f>
        <v/>
      </c>
      <c r="T1621" t="str">
        <f>IFERROR(VLOOKUP($A1621,[3]库存报告使用数据!$A$1:$C$65536,3,0),"")</f>
        <v/>
      </c>
      <c r="U1621" t="str">
        <f>IFERROR(VLOOKUP($A1621,[3]库存报告使用数据!$A$1:$F$65536,6,0),"")</f>
        <v/>
      </c>
      <c r="V1621" t="str">
        <f>IFERROR(VLOOKUP($A1621,[3]库存报告使用数据!$A$1:$I$65536,9,0),"")</f>
        <v/>
      </c>
      <c r="W1621" t="str">
        <f>IFERROR(VLOOKUP($A1621,[3]库存报告使用数据!$A$1:$L$65536,12,0),"")</f>
        <v/>
      </c>
      <c r="X1621" s="20" t="str">
        <f t="shared" si="427"/>
        <v/>
      </c>
      <c r="Y1621" s="20" t="str">
        <f t="shared" si="428"/>
        <v/>
      </c>
      <c r="Z1621" s="20" t="str">
        <f t="shared" si="429"/>
        <v/>
      </c>
      <c r="AA1621" s="20" t="str">
        <f t="shared" si="430"/>
        <v/>
      </c>
      <c r="AB1621" t="str">
        <f>IFERROR(VLOOKUP($A1621,[3]库存报告使用数据!$A$1:$D$65536,4,0),"")</f>
        <v/>
      </c>
      <c r="AC1621" t="str">
        <f>IFERROR(VLOOKUP($A1621,[3]库存报告使用数据!$A$1:$G$65536,7,0),"")</f>
        <v/>
      </c>
      <c r="AD1621" t="str">
        <f>IFERROR(VLOOKUP($A1621,[3]库存报告使用数据!$A$1:$J$65536,10,0),"")</f>
        <v/>
      </c>
      <c r="AE1621" t="str">
        <f>IFERROR(VLOOKUP($A1621,[3]库存报告使用数据!$A$1:$M$65536,13,0),"")</f>
        <v/>
      </c>
      <c r="AF1621" s="20" t="str">
        <f t="shared" si="431"/>
        <v/>
      </c>
      <c r="AG1621" s="20" t="str">
        <f t="shared" si="432"/>
        <v/>
      </c>
      <c r="AH1621" s="20" t="str">
        <f t="shared" si="433"/>
        <v/>
      </c>
      <c r="AI1621" s="20" t="str">
        <f t="shared" si="434"/>
        <v/>
      </c>
      <c r="AJ1621">
        <f>IFERROR(VLOOKUP($B1621,[4]库存报告使用数据!$A$1:$B$65536,2,0),0)</f>
        <v>16</v>
      </c>
      <c r="AK1621">
        <f>IFERROR(VLOOKUP($B1621,[4]库存报告使用数据!$A$1:$C$65536,3,0),)</f>
        <v>9</v>
      </c>
      <c r="AL1621">
        <f>IFERROR(VLOOKUP($B1621,[4]库存报告使用数据!$A$1:$D$65536,4,0),)</f>
        <v>0</v>
      </c>
      <c r="AM1621">
        <f>IFERROR(VLOOKUP($B1621,[4]库存报告使用数据!$A$1:$E$65536,5,0),)</f>
        <v>0</v>
      </c>
      <c r="AN1621" s="20">
        <f t="shared" si="435"/>
        <v>0.125</v>
      </c>
      <c r="AO1621" s="20">
        <f t="shared" si="436"/>
        <v>0.111111111111111</v>
      </c>
      <c r="AP1621" s="20" t="str">
        <f t="shared" si="437"/>
        <v/>
      </c>
      <c r="AQ1621" s="20" t="str">
        <f t="shared" si="438"/>
        <v/>
      </c>
      <c r="AR1621" s="32">
        <f t="shared" si="439"/>
        <v>0.285714285714286</v>
      </c>
      <c r="AS1621" s="32">
        <f t="shared" si="440"/>
        <v>17.1428571428571</v>
      </c>
      <c r="AT1621" s="32">
        <f t="shared" si="441"/>
        <v>-16.1428571428571</v>
      </c>
      <c r="AU1621" s="28">
        <f t="shared" si="442"/>
        <v>3</v>
      </c>
      <c r="AV1621" s="34">
        <f>IFERROR(时间!$B$4+AU1621,"上周无销量")</f>
        <v>43286</v>
      </c>
    </row>
    <row r="1622" spans="1:48">
      <c r="A1622" s="18" t="s">
        <v>1667</v>
      </c>
      <c r="B1622" t="str">
        <f>VLOOKUP(A1622,'[1]sku-asin（子）'!$A:$B,2,0)</f>
        <v>B07CLM9HRR</v>
      </c>
      <c r="C1622" t="str">
        <f>VLOOKUP(A1622,'[1]子sku-父sku'!$A:$B,2,0)</f>
        <v>YZ-BE5506</v>
      </c>
      <c r="D1622" s="28">
        <f>IFERROR(VLOOKUP(A1622,[2]库存报告使用数据处理!$A:$C,3,0),0)</f>
        <v>0</v>
      </c>
      <c r="E1622" s="28">
        <f>IFERROR(VLOOKUP(A1622,[2]库存报告使用数据处理!$A:$D,4,0),0)</f>
        <v>2</v>
      </c>
      <c r="F1622" s="28">
        <f>IFERROR(VLOOKUP(A1622,[2]库存报告使用数据处理!$A:$E,5,0),0)</f>
        <v>0</v>
      </c>
      <c r="G1622" s="28">
        <f>IFERROR(VLOOKUP(A1622,[2]库存报告使用数据处理!$A:$F,6,0),0)</f>
        <v>0</v>
      </c>
      <c r="H1622" s="29">
        <f>IFERROR(VLOOKUP(A1622,[2]库存报告使用数据处理!$A:$G,7,0),0)</f>
        <v>19.8</v>
      </c>
      <c r="I1622">
        <f>IFERROR(VLOOKUP(A1622,[5]数据处理!$A:$B,2,0),0)</f>
        <v>2</v>
      </c>
      <c r="J1622" s="30">
        <f>IFERROR(VLOOKUP(A1622,[5]数据处理!$A:$D,4,0),0)</f>
        <v>0</v>
      </c>
      <c r="K1622" s="30">
        <f>IFERROR(VLOOKUP(A1622,[5]数据处理!$A:$E,5,0),0)</f>
        <v>0</v>
      </c>
      <c r="L1622" s="30">
        <f>IFERROR(VLOOKUP(A1622,[5]数据处理!$A:$G,7,0),0)</f>
        <v>0</v>
      </c>
      <c r="M1622">
        <f t="shared" si="426"/>
        <v>2</v>
      </c>
      <c r="N1622">
        <f>IFERROR(VLOOKUP(A1622,[5]数据处理!$A:$C,3,0),0)</f>
        <v>0</v>
      </c>
      <c r="O1622">
        <f>IFERROR(VLOOKUP($A1622,[5]数据处理!$A:$N,14,0),0)</f>
        <v>0</v>
      </c>
      <c r="P1622" t="str">
        <f>IFERROR(VLOOKUP($A1622,[3]库存报告使用数据!$A$1:$B$65536,2,0),"")</f>
        <v/>
      </c>
      <c r="Q1622" t="str">
        <f>IFERROR(VLOOKUP($A1622,[3]库存报告使用数据!$A$1:$E$65536,5,0),"")</f>
        <v/>
      </c>
      <c r="R1622" t="str">
        <f>IFERROR(VLOOKUP($A1622,[3]库存报告使用数据!$A$1:$H$65536,8,0),"")</f>
        <v/>
      </c>
      <c r="S1622" t="str">
        <f>IFERROR(VLOOKUP($A1622,[3]库存报告使用数据!$A$1:$K$65536,11,0),"")</f>
        <v/>
      </c>
      <c r="T1622" t="str">
        <f>IFERROR(VLOOKUP($A1622,[3]库存报告使用数据!$A$1:$C$65536,3,0),"")</f>
        <v/>
      </c>
      <c r="U1622" t="str">
        <f>IFERROR(VLOOKUP($A1622,[3]库存报告使用数据!$A$1:$F$65536,6,0),"")</f>
        <v/>
      </c>
      <c r="V1622" t="str">
        <f>IFERROR(VLOOKUP($A1622,[3]库存报告使用数据!$A$1:$I$65536,9,0),"")</f>
        <v/>
      </c>
      <c r="W1622" t="str">
        <f>IFERROR(VLOOKUP($A1622,[3]库存报告使用数据!$A$1:$L$65536,12,0),"")</f>
        <v/>
      </c>
      <c r="X1622" s="20" t="str">
        <f t="shared" si="427"/>
        <v/>
      </c>
      <c r="Y1622" s="20" t="str">
        <f t="shared" si="428"/>
        <v/>
      </c>
      <c r="Z1622" s="20" t="str">
        <f t="shared" si="429"/>
        <v/>
      </c>
      <c r="AA1622" s="20" t="str">
        <f t="shared" si="430"/>
        <v/>
      </c>
      <c r="AB1622" t="str">
        <f>IFERROR(VLOOKUP($A1622,[3]库存报告使用数据!$A$1:$D$65536,4,0),"")</f>
        <v/>
      </c>
      <c r="AC1622" t="str">
        <f>IFERROR(VLOOKUP($A1622,[3]库存报告使用数据!$A$1:$G$65536,7,0),"")</f>
        <v/>
      </c>
      <c r="AD1622" t="str">
        <f>IFERROR(VLOOKUP($A1622,[3]库存报告使用数据!$A$1:$J$65536,10,0),"")</f>
        <v/>
      </c>
      <c r="AE1622" t="str">
        <f>IFERROR(VLOOKUP($A1622,[3]库存报告使用数据!$A$1:$M$65536,13,0),"")</f>
        <v/>
      </c>
      <c r="AF1622" s="20" t="str">
        <f t="shared" si="431"/>
        <v/>
      </c>
      <c r="AG1622" s="20" t="str">
        <f t="shared" si="432"/>
        <v/>
      </c>
      <c r="AH1622" s="20" t="str">
        <f t="shared" si="433"/>
        <v/>
      </c>
      <c r="AI1622" s="20" t="str">
        <f t="shared" si="434"/>
        <v/>
      </c>
      <c r="AJ1622">
        <f>IFERROR(VLOOKUP($B1622,[4]库存报告使用数据!$A$1:$B$65536,2,0),0)</f>
        <v>13</v>
      </c>
      <c r="AK1622">
        <f>IFERROR(VLOOKUP($B1622,[4]库存报告使用数据!$A$1:$C$65536,3,0),)</f>
        <v>22</v>
      </c>
      <c r="AL1622">
        <f>IFERROR(VLOOKUP($B1622,[4]库存报告使用数据!$A$1:$D$65536,4,0),)</f>
        <v>0</v>
      </c>
      <c r="AM1622">
        <f>IFERROR(VLOOKUP($B1622,[4]库存报告使用数据!$A$1:$E$65536,5,0),)</f>
        <v>1</v>
      </c>
      <c r="AN1622" s="20">
        <f t="shared" si="435"/>
        <v>0</v>
      </c>
      <c r="AO1622" s="20">
        <f t="shared" si="436"/>
        <v>0.0909090909090909</v>
      </c>
      <c r="AP1622" s="20" t="str">
        <f t="shared" si="437"/>
        <v/>
      </c>
      <c r="AQ1622" s="20">
        <f t="shared" si="438"/>
        <v>0</v>
      </c>
      <c r="AR1622" s="32">
        <f t="shared" si="439"/>
        <v>0</v>
      </c>
      <c r="AS1622" s="32">
        <f t="shared" si="440"/>
        <v>0</v>
      </c>
      <c r="AT1622" s="32">
        <f t="shared" si="441"/>
        <v>2</v>
      </c>
      <c r="AU1622" s="28" t="str">
        <f t="shared" si="442"/>
        <v>库存为2</v>
      </c>
      <c r="AV1622" s="34" t="str">
        <f>IFERROR(时间!$B$4+AU1622,"上周无销量")</f>
        <v>上周无销量</v>
      </c>
    </row>
    <row r="1623" spans="1:48">
      <c r="A1623" s="18" t="s">
        <v>1668</v>
      </c>
      <c r="B1623" t="str">
        <f>VLOOKUP(A1623,'[1]sku-asin（子）'!$A:$B,2,0)</f>
        <v>B07CKY1TFD</v>
      </c>
      <c r="C1623" t="str">
        <f>VLOOKUP(A1623,'[1]子sku-父sku'!$A:$B,2,0)</f>
        <v>YZ-BE5506</v>
      </c>
      <c r="D1623" s="28">
        <f>IFERROR(VLOOKUP(A1623,[2]库存报告使用数据处理!$A:$C,3,0),0)</f>
        <v>0</v>
      </c>
      <c r="E1623" s="28">
        <f>IFERROR(VLOOKUP(A1623,[2]库存报告使用数据处理!$A:$D,4,0),0)</f>
        <v>3</v>
      </c>
      <c r="F1623" s="28">
        <f>IFERROR(VLOOKUP(A1623,[2]库存报告使用数据处理!$A:$E,5,0),0)</f>
        <v>2</v>
      </c>
      <c r="G1623" s="28">
        <f>IFERROR(VLOOKUP(A1623,[2]库存报告使用数据处理!$A:$F,6,0),0)</f>
        <v>0</v>
      </c>
      <c r="H1623" s="29">
        <f>IFERROR(VLOOKUP(A1623,[2]库存报告使用数据处理!$A:$G,7,0),0)</f>
        <v>20.436</v>
      </c>
      <c r="I1623">
        <f>IFERROR(VLOOKUP(A1623,[5]数据处理!$A:$B,2,0),0)</f>
        <v>0</v>
      </c>
      <c r="J1623" s="30">
        <f>IFERROR(VLOOKUP(A1623,[5]数据处理!$A:$D,4,0),0)</f>
        <v>0</v>
      </c>
      <c r="K1623" s="30">
        <f>IFERROR(VLOOKUP(A1623,[5]数据处理!$A:$E,5,0),0)</f>
        <v>0</v>
      </c>
      <c r="L1623" s="30">
        <f>IFERROR(VLOOKUP(A1623,[5]数据处理!$A:$G,7,0),0)</f>
        <v>0</v>
      </c>
      <c r="M1623">
        <f t="shared" si="426"/>
        <v>0</v>
      </c>
      <c r="N1623">
        <f>IFERROR(VLOOKUP(A1623,[5]数据处理!$A:$C,3,0),0)</f>
        <v>0</v>
      </c>
      <c r="O1623">
        <f>IFERROR(VLOOKUP($A1623,[5]数据处理!$A:$N,14,0),0)</f>
        <v>0</v>
      </c>
      <c r="P1623" t="str">
        <f>IFERROR(VLOOKUP($A1623,[3]库存报告使用数据!$A$1:$B$65536,2,0),"")</f>
        <v/>
      </c>
      <c r="Q1623" t="str">
        <f>IFERROR(VLOOKUP($A1623,[3]库存报告使用数据!$A$1:$E$65536,5,0),"")</f>
        <v/>
      </c>
      <c r="R1623" t="str">
        <f>IFERROR(VLOOKUP($A1623,[3]库存报告使用数据!$A$1:$H$65536,8,0),"")</f>
        <v/>
      </c>
      <c r="S1623" t="str">
        <f>IFERROR(VLOOKUP($A1623,[3]库存报告使用数据!$A$1:$K$65536,11,0),"")</f>
        <v/>
      </c>
      <c r="T1623" t="str">
        <f>IFERROR(VLOOKUP($A1623,[3]库存报告使用数据!$A$1:$C$65536,3,0),"")</f>
        <v/>
      </c>
      <c r="U1623" t="str">
        <f>IFERROR(VLOOKUP($A1623,[3]库存报告使用数据!$A$1:$F$65536,6,0),"")</f>
        <v/>
      </c>
      <c r="V1623" t="str">
        <f>IFERROR(VLOOKUP($A1623,[3]库存报告使用数据!$A$1:$I$65536,9,0),"")</f>
        <v/>
      </c>
      <c r="W1623" t="str">
        <f>IFERROR(VLOOKUP($A1623,[3]库存报告使用数据!$A$1:$L$65536,12,0),"")</f>
        <v/>
      </c>
      <c r="X1623" s="20" t="str">
        <f t="shared" si="427"/>
        <v/>
      </c>
      <c r="Y1623" s="20" t="str">
        <f t="shared" si="428"/>
        <v/>
      </c>
      <c r="Z1623" s="20" t="str">
        <f t="shared" si="429"/>
        <v/>
      </c>
      <c r="AA1623" s="20" t="str">
        <f t="shared" si="430"/>
        <v/>
      </c>
      <c r="AB1623" t="str">
        <f>IFERROR(VLOOKUP($A1623,[3]库存报告使用数据!$A$1:$D$65536,4,0),"")</f>
        <v/>
      </c>
      <c r="AC1623" t="str">
        <f>IFERROR(VLOOKUP($A1623,[3]库存报告使用数据!$A$1:$G$65536,7,0),"")</f>
        <v/>
      </c>
      <c r="AD1623" t="str">
        <f>IFERROR(VLOOKUP($A1623,[3]库存报告使用数据!$A$1:$J$65536,10,0),"")</f>
        <v/>
      </c>
      <c r="AE1623" t="str">
        <f>IFERROR(VLOOKUP($A1623,[3]库存报告使用数据!$A$1:$M$65536,13,0),"")</f>
        <v/>
      </c>
      <c r="AF1623" s="20" t="str">
        <f t="shared" si="431"/>
        <v/>
      </c>
      <c r="AG1623" s="20" t="str">
        <f t="shared" si="432"/>
        <v/>
      </c>
      <c r="AH1623" s="20" t="str">
        <f t="shared" si="433"/>
        <v/>
      </c>
      <c r="AI1623" s="20" t="str">
        <f t="shared" si="434"/>
        <v/>
      </c>
      <c r="AJ1623">
        <f>IFERROR(VLOOKUP($B1623,[4]库存报告使用数据!$A$1:$B$65536,2,0),0)</f>
        <v>0</v>
      </c>
      <c r="AK1623">
        <f>IFERROR(VLOOKUP($B1623,[4]库存报告使用数据!$A$1:$C$65536,3,0),)</f>
        <v>16</v>
      </c>
      <c r="AL1623">
        <f>IFERROR(VLOOKUP($B1623,[4]库存报告使用数据!$A$1:$D$65536,4,0),)</f>
        <v>0</v>
      </c>
      <c r="AM1623">
        <f>IFERROR(VLOOKUP($B1623,[4]库存报告使用数据!$A$1:$E$65536,5,0),)</f>
        <v>0</v>
      </c>
      <c r="AN1623" s="20" t="str">
        <f t="shared" si="435"/>
        <v/>
      </c>
      <c r="AO1623" s="20">
        <f t="shared" si="436"/>
        <v>0.1875</v>
      </c>
      <c r="AP1623" s="20" t="str">
        <f t="shared" si="437"/>
        <v/>
      </c>
      <c r="AQ1623" s="20" t="str">
        <f t="shared" si="438"/>
        <v/>
      </c>
      <c r="AR1623" s="32">
        <f t="shared" si="439"/>
        <v>0</v>
      </c>
      <c r="AS1623" s="32">
        <f t="shared" si="440"/>
        <v>0</v>
      </c>
      <c r="AT1623" s="32">
        <f t="shared" si="441"/>
        <v>0</v>
      </c>
      <c r="AU1623" s="28" t="str">
        <f t="shared" si="442"/>
        <v>库存为0</v>
      </c>
      <c r="AV1623" s="34" t="str">
        <f>IFERROR(时间!$B$4+AU1623,"上周无销量")</f>
        <v>上周无销量</v>
      </c>
    </row>
    <row r="1624" spans="1:48">
      <c r="A1624" s="18" t="s">
        <v>1669</v>
      </c>
      <c r="B1624" t="str">
        <f>VLOOKUP(A1624,'[1]sku-asin（子）'!$A:$B,2,0)</f>
        <v>B07CKT5RP1</v>
      </c>
      <c r="C1624" t="str">
        <f>VLOOKUP(A1624,'[1]子sku-父sku'!$A:$B,2,0)</f>
        <v>YZ-BE5506</v>
      </c>
      <c r="D1624" s="28">
        <f>IFERROR(VLOOKUP(A1624,[2]库存报告使用数据处理!$A:$C,3,0),0)</f>
        <v>1</v>
      </c>
      <c r="E1624" s="28">
        <f>IFERROR(VLOOKUP(A1624,[2]库存报告使用数据处理!$A:$D,4,0),0)</f>
        <v>0</v>
      </c>
      <c r="F1624" s="28">
        <f>IFERROR(VLOOKUP(A1624,[2]库存报告使用数据处理!$A:$E,5,0),0)</f>
        <v>0</v>
      </c>
      <c r="G1624" s="28">
        <f>IFERROR(VLOOKUP(A1624,[2]库存报告使用数据处理!$A:$F,6,0),0)</f>
        <v>0</v>
      </c>
      <c r="H1624" s="29">
        <f>IFERROR(VLOOKUP(A1624,[2]库存报告使用数据处理!$A:$G,7,0),0)</f>
        <v>22.69</v>
      </c>
      <c r="I1624">
        <f>IFERROR(VLOOKUP(A1624,[5]数据处理!$A:$B,2,0),0)</f>
        <v>4</v>
      </c>
      <c r="J1624" s="30">
        <f>IFERROR(VLOOKUP(A1624,[5]数据处理!$A:$D,4,0),0)</f>
        <v>0</v>
      </c>
      <c r="K1624" s="30">
        <f>IFERROR(VLOOKUP(A1624,[5]数据处理!$A:$E,5,0),0)</f>
        <v>0</v>
      </c>
      <c r="L1624" s="30">
        <f>IFERROR(VLOOKUP(A1624,[5]数据处理!$A:$G,7,0),0)</f>
        <v>0</v>
      </c>
      <c r="M1624">
        <f t="shared" si="426"/>
        <v>4</v>
      </c>
      <c r="N1624">
        <f>IFERROR(VLOOKUP(A1624,[5]数据处理!$A:$C,3,0),0)</f>
        <v>0</v>
      </c>
      <c r="O1624">
        <f>IFERROR(VLOOKUP($A1624,[5]数据处理!$A:$N,14,0),0)</f>
        <v>0</v>
      </c>
      <c r="P1624" t="str">
        <f>IFERROR(VLOOKUP($A1624,[3]库存报告使用数据!$A$1:$B$65536,2,0),"")</f>
        <v/>
      </c>
      <c r="Q1624" t="str">
        <f>IFERROR(VLOOKUP($A1624,[3]库存报告使用数据!$A$1:$E$65536,5,0),"")</f>
        <v/>
      </c>
      <c r="R1624" t="str">
        <f>IFERROR(VLOOKUP($A1624,[3]库存报告使用数据!$A$1:$H$65536,8,0),"")</f>
        <v/>
      </c>
      <c r="S1624" t="str">
        <f>IFERROR(VLOOKUP($A1624,[3]库存报告使用数据!$A$1:$K$65536,11,0),"")</f>
        <v/>
      </c>
      <c r="T1624" t="str">
        <f>IFERROR(VLOOKUP($A1624,[3]库存报告使用数据!$A$1:$C$65536,3,0),"")</f>
        <v/>
      </c>
      <c r="U1624" t="str">
        <f>IFERROR(VLOOKUP($A1624,[3]库存报告使用数据!$A$1:$F$65536,6,0),"")</f>
        <v/>
      </c>
      <c r="V1624" t="str">
        <f>IFERROR(VLOOKUP($A1624,[3]库存报告使用数据!$A$1:$I$65536,9,0),"")</f>
        <v/>
      </c>
      <c r="W1624" t="str">
        <f>IFERROR(VLOOKUP($A1624,[3]库存报告使用数据!$A$1:$L$65536,12,0),"")</f>
        <v/>
      </c>
      <c r="X1624" s="20" t="str">
        <f t="shared" si="427"/>
        <v/>
      </c>
      <c r="Y1624" s="20" t="str">
        <f t="shared" si="428"/>
        <v/>
      </c>
      <c r="Z1624" s="20" t="str">
        <f t="shared" si="429"/>
        <v/>
      </c>
      <c r="AA1624" s="20" t="str">
        <f t="shared" si="430"/>
        <v/>
      </c>
      <c r="AB1624" t="str">
        <f>IFERROR(VLOOKUP($A1624,[3]库存报告使用数据!$A$1:$D$65536,4,0),"")</f>
        <v/>
      </c>
      <c r="AC1624" t="str">
        <f>IFERROR(VLOOKUP($A1624,[3]库存报告使用数据!$A$1:$G$65536,7,0),"")</f>
        <v/>
      </c>
      <c r="AD1624" t="str">
        <f>IFERROR(VLOOKUP($A1624,[3]库存报告使用数据!$A$1:$J$65536,10,0),"")</f>
        <v/>
      </c>
      <c r="AE1624" t="str">
        <f>IFERROR(VLOOKUP($A1624,[3]库存报告使用数据!$A$1:$M$65536,13,0),"")</f>
        <v/>
      </c>
      <c r="AF1624" s="20" t="str">
        <f t="shared" si="431"/>
        <v/>
      </c>
      <c r="AG1624" s="20" t="str">
        <f t="shared" si="432"/>
        <v/>
      </c>
      <c r="AH1624" s="20" t="str">
        <f t="shared" si="433"/>
        <v/>
      </c>
      <c r="AI1624" s="20" t="str">
        <f t="shared" si="434"/>
        <v/>
      </c>
      <c r="AJ1624">
        <f>IFERROR(VLOOKUP($B1624,[4]库存报告使用数据!$A$1:$B$65536,2,0),0)</f>
        <v>11</v>
      </c>
      <c r="AK1624">
        <f>IFERROR(VLOOKUP($B1624,[4]库存报告使用数据!$A$1:$C$65536,3,0),)</f>
        <v>10</v>
      </c>
      <c r="AL1624">
        <f>IFERROR(VLOOKUP($B1624,[4]库存报告使用数据!$A$1:$D$65536,4,0),)</f>
        <v>0</v>
      </c>
      <c r="AM1624">
        <f>IFERROR(VLOOKUP($B1624,[4]库存报告使用数据!$A$1:$E$65536,5,0),)</f>
        <v>1</v>
      </c>
      <c r="AN1624" s="20">
        <f t="shared" si="435"/>
        <v>0.0909090909090909</v>
      </c>
      <c r="AO1624" s="20">
        <f t="shared" si="436"/>
        <v>0</v>
      </c>
      <c r="AP1624" s="20" t="str">
        <f t="shared" si="437"/>
        <v/>
      </c>
      <c r="AQ1624" s="20">
        <f t="shared" si="438"/>
        <v>0</v>
      </c>
      <c r="AR1624" s="32">
        <f t="shared" si="439"/>
        <v>0.142857142857143</v>
      </c>
      <c r="AS1624" s="32">
        <f t="shared" si="440"/>
        <v>8.57142857142857</v>
      </c>
      <c r="AT1624" s="32">
        <f t="shared" si="441"/>
        <v>-4.57142857142857</v>
      </c>
      <c r="AU1624" s="28">
        <f t="shared" si="442"/>
        <v>28</v>
      </c>
      <c r="AV1624" s="34">
        <f>IFERROR(时间!$B$4+AU1624,"上周无销量")</f>
        <v>43311</v>
      </c>
    </row>
    <row r="1625" spans="1:48">
      <c r="A1625" s="18" t="s">
        <v>1670</v>
      </c>
      <c r="B1625" t="str">
        <f>VLOOKUP(A1625,'[1]sku-asin（子）'!$A:$B,2,0)</f>
        <v>B07CLD2CD2</v>
      </c>
      <c r="C1625" t="str">
        <f>VLOOKUP(A1625,'[1]子sku-父sku'!$A:$B,2,0)</f>
        <v>YZ-BE5506</v>
      </c>
      <c r="D1625" s="28">
        <f>IFERROR(VLOOKUP(A1625,[2]库存报告使用数据处理!$A:$C,3,0),0)</f>
        <v>0</v>
      </c>
      <c r="E1625" s="28">
        <f>IFERROR(VLOOKUP(A1625,[2]库存报告使用数据处理!$A:$D,4,0),0)</f>
        <v>1</v>
      </c>
      <c r="F1625" s="28">
        <f>IFERROR(VLOOKUP(A1625,[2]库存报告使用数据处理!$A:$E,5,0),0)</f>
        <v>0</v>
      </c>
      <c r="G1625" s="28">
        <f>IFERROR(VLOOKUP(A1625,[2]库存报告使用数据处理!$A:$F,6,0),0)</f>
        <v>0</v>
      </c>
      <c r="H1625" s="29">
        <f>IFERROR(VLOOKUP(A1625,[2]库存报告使用数据处理!$A:$G,7,0),0)</f>
        <v>19.8</v>
      </c>
      <c r="I1625">
        <f>IFERROR(VLOOKUP(A1625,[5]数据处理!$A:$B,2,0),0)</f>
        <v>4</v>
      </c>
      <c r="J1625" s="30">
        <f>IFERROR(VLOOKUP(A1625,[5]数据处理!$A:$D,4,0),0)</f>
        <v>0</v>
      </c>
      <c r="K1625" s="30">
        <f>IFERROR(VLOOKUP(A1625,[5]数据处理!$A:$E,5,0),0)</f>
        <v>0</v>
      </c>
      <c r="L1625" s="30">
        <f>IFERROR(VLOOKUP(A1625,[5]数据处理!$A:$G,7,0),0)</f>
        <v>0</v>
      </c>
      <c r="M1625">
        <f t="shared" si="426"/>
        <v>4</v>
      </c>
      <c r="N1625">
        <f>IFERROR(VLOOKUP(A1625,[5]数据处理!$A:$C,3,0),0)</f>
        <v>0</v>
      </c>
      <c r="O1625">
        <f>IFERROR(VLOOKUP($A1625,[5]数据处理!$A:$N,14,0),0)</f>
        <v>0</v>
      </c>
      <c r="P1625" t="str">
        <f>IFERROR(VLOOKUP($A1625,[3]库存报告使用数据!$A$1:$B$65536,2,0),"")</f>
        <v/>
      </c>
      <c r="Q1625" t="str">
        <f>IFERROR(VLOOKUP($A1625,[3]库存报告使用数据!$A$1:$E$65536,5,0),"")</f>
        <v/>
      </c>
      <c r="R1625" t="str">
        <f>IFERROR(VLOOKUP($A1625,[3]库存报告使用数据!$A$1:$H$65536,8,0),"")</f>
        <v/>
      </c>
      <c r="S1625" t="str">
        <f>IFERROR(VLOOKUP($A1625,[3]库存报告使用数据!$A$1:$K$65536,11,0),"")</f>
        <v/>
      </c>
      <c r="T1625" t="str">
        <f>IFERROR(VLOOKUP($A1625,[3]库存报告使用数据!$A$1:$C$65536,3,0),"")</f>
        <v/>
      </c>
      <c r="U1625" t="str">
        <f>IFERROR(VLOOKUP($A1625,[3]库存报告使用数据!$A$1:$F$65536,6,0),"")</f>
        <v/>
      </c>
      <c r="V1625" t="str">
        <f>IFERROR(VLOOKUP($A1625,[3]库存报告使用数据!$A$1:$I$65536,9,0),"")</f>
        <v/>
      </c>
      <c r="W1625" t="str">
        <f>IFERROR(VLOOKUP($A1625,[3]库存报告使用数据!$A$1:$L$65536,12,0),"")</f>
        <v/>
      </c>
      <c r="X1625" s="20" t="str">
        <f t="shared" si="427"/>
        <v/>
      </c>
      <c r="Y1625" s="20" t="str">
        <f t="shared" si="428"/>
        <v/>
      </c>
      <c r="Z1625" s="20" t="str">
        <f t="shared" si="429"/>
        <v/>
      </c>
      <c r="AA1625" s="20" t="str">
        <f t="shared" si="430"/>
        <v/>
      </c>
      <c r="AB1625" t="str">
        <f>IFERROR(VLOOKUP($A1625,[3]库存报告使用数据!$A$1:$D$65536,4,0),"")</f>
        <v/>
      </c>
      <c r="AC1625" t="str">
        <f>IFERROR(VLOOKUP($A1625,[3]库存报告使用数据!$A$1:$G$65536,7,0),"")</f>
        <v/>
      </c>
      <c r="AD1625" t="str">
        <f>IFERROR(VLOOKUP($A1625,[3]库存报告使用数据!$A$1:$J$65536,10,0),"")</f>
        <v/>
      </c>
      <c r="AE1625" t="str">
        <f>IFERROR(VLOOKUP($A1625,[3]库存报告使用数据!$A$1:$M$65536,13,0),"")</f>
        <v/>
      </c>
      <c r="AF1625" s="20" t="str">
        <f t="shared" si="431"/>
        <v/>
      </c>
      <c r="AG1625" s="20" t="str">
        <f t="shared" si="432"/>
        <v/>
      </c>
      <c r="AH1625" s="20" t="str">
        <f t="shared" si="433"/>
        <v/>
      </c>
      <c r="AI1625" s="20" t="str">
        <f t="shared" si="434"/>
        <v/>
      </c>
      <c r="AJ1625">
        <f>IFERROR(VLOOKUP($B1625,[4]库存报告使用数据!$A$1:$B$65536,2,0),0)</f>
        <v>2</v>
      </c>
      <c r="AK1625">
        <f>IFERROR(VLOOKUP($B1625,[4]库存报告使用数据!$A$1:$C$65536,3,0),)</f>
        <v>6</v>
      </c>
      <c r="AL1625">
        <f>IFERROR(VLOOKUP($B1625,[4]库存报告使用数据!$A$1:$D$65536,4,0),)</f>
        <v>1</v>
      </c>
      <c r="AM1625">
        <f>IFERROR(VLOOKUP($B1625,[4]库存报告使用数据!$A$1:$E$65536,5,0),)</f>
        <v>0</v>
      </c>
      <c r="AN1625" s="20">
        <f t="shared" si="435"/>
        <v>0</v>
      </c>
      <c r="AO1625" s="20">
        <f t="shared" si="436"/>
        <v>0.166666666666667</v>
      </c>
      <c r="AP1625" s="20">
        <f t="shared" si="437"/>
        <v>0</v>
      </c>
      <c r="AQ1625" s="20" t="str">
        <f t="shared" si="438"/>
        <v/>
      </c>
      <c r="AR1625" s="32">
        <f t="shared" si="439"/>
        <v>0</v>
      </c>
      <c r="AS1625" s="32">
        <f t="shared" si="440"/>
        <v>0</v>
      </c>
      <c r="AT1625" s="32">
        <f t="shared" si="441"/>
        <v>4</v>
      </c>
      <c r="AU1625" s="28" t="str">
        <f t="shared" si="442"/>
        <v>库存为4</v>
      </c>
      <c r="AV1625" s="34" t="str">
        <f>IFERROR(时间!$B$4+AU1625,"上周无销量")</f>
        <v>上周无销量</v>
      </c>
    </row>
    <row r="1626" spans="1:48">
      <c r="A1626" s="18" t="s">
        <v>1671</v>
      </c>
      <c r="B1626" t="str">
        <f>VLOOKUP(A1626,'[1]sku-asin（子）'!$A:$B,2,0)</f>
        <v>B07CKMN7L3</v>
      </c>
      <c r="C1626" t="str">
        <f>VLOOKUP(A1626,'[1]子sku-父sku'!$A:$B,2,0)</f>
        <v>YZ-BE5506</v>
      </c>
      <c r="D1626" s="28">
        <f>IFERROR(VLOOKUP(A1626,[2]库存报告使用数据处理!$A:$C,3,0),0)</f>
        <v>0</v>
      </c>
      <c r="E1626" s="28">
        <f>IFERROR(VLOOKUP(A1626,[2]库存报告使用数据处理!$A:$D,4,0),0)</f>
        <v>0</v>
      </c>
      <c r="F1626" s="28">
        <f>IFERROR(VLOOKUP(A1626,[2]库存报告使用数据处理!$A:$E,5,0),0)</f>
        <v>0</v>
      </c>
      <c r="G1626" s="28">
        <f>IFERROR(VLOOKUP(A1626,[2]库存报告使用数据处理!$A:$F,6,0),0)</f>
        <v>1</v>
      </c>
      <c r="H1626" s="29">
        <f>IFERROR(VLOOKUP(A1626,[2]库存报告使用数据处理!$A:$G,7,0),0)</f>
        <v>22.98</v>
      </c>
      <c r="I1626">
        <f>IFERROR(VLOOKUP(A1626,[5]数据处理!$A:$B,2,0),0)</f>
        <v>4</v>
      </c>
      <c r="J1626" s="30">
        <f>IFERROR(VLOOKUP(A1626,[5]数据处理!$A:$D,4,0),0)</f>
        <v>0</v>
      </c>
      <c r="K1626" s="30">
        <f>IFERROR(VLOOKUP(A1626,[5]数据处理!$A:$E,5,0),0)</f>
        <v>0</v>
      </c>
      <c r="L1626" s="30">
        <f>IFERROR(VLOOKUP(A1626,[5]数据处理!$A:$G,7,0),0)</f>
        <v>0</v>
      </c>
      <c r="M1626">
        <f t="shared" si="426"/>
        <v>4</v>
      </c>
      <c r="N1626">
        <f>IFERROR(VLOOKUP(A1626,[5]数据处理!$A:$C,3,0),0)</f>
        <v>0</v>
      </c>
      <c r="O1626">
        <f>IFERROR(VLOOKUP($A1626,[5]数据处理!$A:$N,14,0),0)</f>
        <v>0</v>
      </c>
      <c r="P1626" t="str">
        <f>IFERROR(VLOOKUP($A1626,[3]库存报告使用数据!$A$1:$B$65536,2,0),"")</f>
        <v/>
      </c>
      <c r="Q1626" t="str">
        <f>IFERROR(VLOOKUP($A1626,[3]库存报告使用数据!$A$1:$E$65536,5,0),"")</f>
        <v/>
      </c>
      <c r="R1626" t="str">
        <f>IFERROR(VLOOKUP($A1626,[3]库存报告使用数据!$A$1:$H$65536,8,0),"")</f>
        <v/>
      </c>
      <c r="S1626" t="str">
        <f>IFERROR(VLOOKUP($A1626,[3]库存报告使用数据!$A$1:$K$65536,11,0),"")</f>
        <v/>
      </c>
      <c r="T1626" t="str">
        <f>IFERROR(VLOOKUP($A1626,[3]库存报告使用数据!$A$1:$C$65536,3,0),"")</f>
        <v/>
      </c>
      <c r="U1626" t="str">
        <f>IFERROR(VLOOKUP($A1626,[3]库存报告使用数据!$A$1:$F$65536,6,0),"")</f>
        <v/>
      </c>
      <c r="V1626" t="str">
        <f>IFERROR(VLOOKUP($A1626,[3]库存报告使用数据!$A$1:$I$65536,9,0),"")</f>
        <v/>
      </c>
      <c r="W1626" t="str">
        <f>IFERROR(VLOOKUP($A1626,[3]库存报告使用数据!$A$1:$L$65536,12,0),"")</f>
        <v/>
      </c>
      <c r="X1626" s="20" t="str">
        <f t="shared" si="427"/>
        <v/>
      </c>
      <c r="Y1626" s="20" t="str">
        <f t="shared" si="428"/>
        <v/>
      </c>
      <c r="Z1626" s="20" t="str">
        <f t="shared" si="429"/>
        <v/>
      </c>
      <c r="AA1626" s="20" t="str">
        <f t="shared" si="430"/>
        <v/>
      </c>
      <c r="AB1626" t="str">
        <f>IFERROR(VLOOKUP($A1626,[3]库存报告使用数据!$A$1:$D$65536,4,0),"")</f>
        <v/>
      </c>
      <c r="AC1626" t="str">
        <f>IFERROR(VLOOKUP($A1626,[3]库存报告使用数据!$A$1:$G$65536,7,0),"")</f>
        <v/>
      </c>
      <c r="AD1626" t="str">
        <f>IFERROR(VLOOKUP($A1626,[3]库存报告使用数据!$A$1:$J$65536,10,0),"")</f>
        <v/>
      </c>
      <c r="AE1626" t="str">
        <f>IFERROR(VLOOKUP($A1626,[3]库存报告使用数据!$A$1:$M$65536,13,0),"")</f>
        <v/>
      </c>
      <c r="AF1626" s="20" t="str">
        <f t="shared" si="431"/>
        <v/>
      </c>
      <c r="AG1626" s="20" t="str">
        <f t="shared" si="432"/>
        <v/>
      </c>
      <c r="AH1626" s="20" t="str">
        <f t="shared" si="433"/>
        <v/>
      </c>
      <c r="AI1626" s="20" t="str">
        <f t="shared" si="434"/>
        <v/>
      </c>
      <c r="AJ1626">
        <f>IFERROR(VLOOKUP($B1626,[4]库存报告使用数据!$A$1:$B$65536,2,0),0)</f>
        <v>5</v>
      </c>
      <c r="AK1626">
        <f>IFERROR(VLOOKUP($B1626,[4]库存报告使用数据!$A$1:$C$65536,3,0),)</f>
        <v>10</v>
      </c>
      <c r="AL1626">
        <f>IFERROR(VLOOKUP($B1626,[4]库存报告使用数据!$A$1:$D$65536,4,0),)</f>
        <v>0</v>
      </c>
      <c r="AM1626">
        <f>IFERROR(VLOOKUP($B1626,[4]库存报告使用数据!$A$1:$E$65536,5,0),)</f>
        <v>6</v>
      </c>
      <c r="AN1626" s="20">
        <f t="shared" si="435"/>
        <v>0</v>
      </c>
      <c r="AO1626" s="20">
        <f t="shared" si="436"/>
        <v>0</v>
      </c>
      <c r="AP1626" s="20" t="str">
        <f t="shared" si="437"/>
        <v/>
      </c>
      <c r="AQ1626" s="20">
        <f t="shared" si="438"/>
        <v>0.166666666666667</v>
      </c>
      <c r="AR1626" s="32">
        <f t="shared" si="439"/>
        <v>0</v>
      </c>
      <c r="AS1626" s="32">
        <f t="shared" si="440"/>
        <v>0</v>
      </c>
      <c r="AT1626" s="32">
        <f t="shared" si="441"/>
        <v>4</v>
      </c>
      <c r="AU1626" s="28" t="str">
        <f t="shared" si="442"/>
        <v>库存为4</v>
      </c>
      <c r="AV1626" s="34" t="str">
        <f>IFERROR(时间!$B$4+AU1626,"上周无销量")</f>
        <v>上周无销量</v>
      </c>
    </row>
    <row r="1627" spans="1:48">
      <c r="A1627" s="18" t="s">
        <v>1672</v>
      </c>
      <c r="B1627" t="str">
        <f>VLOOKUP(A1627,'[1]sku-asin（子）'!$A:$B,2,0)</f>
        <v>B07CKMRVDM</v>
      </c>
      <c r="C1627" t="str">
        <f>VLOOKUP(A1627,'[1]子sku-父sku'!$A:$B,2,0)</f>
        <v>YZ-BE5506</v>
      </c>
      <c r="D1627" s="28">
        <f>IFERROR(VLOOKUP(A1627,[2]库存报告使用数据处理!$A:$C,3,0),0)</f>
        <v>1</v>
      </c>
      <c r="E1627" s="28">
        <f>IFERROR(VLOOKUP(A1627,[2]库存报告使用数据处理!$A:$D,4,0),0)</f>
        <v>0</v>
      </c>
      <c r="F1627" s="28">
        <f>IFERROR(VLOOKUP(A1627,[2]库存报告使用数据处理!$A:$E,5,0),0)</f>
        <v>0</v>
      </c>
      <c r="G1627" s="28">
        <f>IFERROR(VLOOKUP(A1627,[2]库存报告使用数据处理!$A:$F,6,0),0)</f>
        <v>1</v>
      </c>
      <c r="H1627" s="29">
        <f>IFERROR(VLOOKUP(A1627,[2]库存报告使用数据处理!$A:$G,7,0),0)</f>
        <v>22.835</v>
      </c>
      <c r="I1627">
        <f>IFERROR(VLOOKUP(A1627,[5]数据处理!$A:$B,2,0),0)</f>
        <v>3</v>
      </c>
      <c r="J1627" s="30">
        <f>IFERROR(VLOOKUP(A1627,[5]数据处理!$A:$D,4,0),0)</f>
        <v>0</v>
      </c>
      <c r="K1627" s="30">
        <f>IFERROR(VLOOKUP(A1627,[5]数据处理!$A:$E,5,0),0)</f>
        <v>0</v>
      </c>
      <c r="L1627" s="30">
        <f>IFERROR(VLOOKUP(A1627,[5]数据处理!$A:$G,7,0),0)</f>
        <v>0</v>
      </c>
      <c r="M1627">
        <f t="shared" si="426"/>
        <v>3</v>
      </c>
      <c r="N1627">
        <f>IFERROR(VLOOKUP(A1627,[5]数据处理!$A:$C,3,0),0)</f>
        <v>0</v>
      </c>
      <c r="O1627">
        <f>IFERROR(VLOOKUP($A1627,[5]数据处理!$A:$N,14,0),0)</f>
        <v>0</v>
      </c>
      <c r="P1627" t="str">
        <f>IFERROR(VLOOKUP($A1627,[3]库存报告使用数据!$A$1:$B$65536,2,0),"")</f>
        <v/>
      </c>
      <c r="Q1627" t="str">
        <f>IFERROR(VLOOKUP($A1627,[3]库存报告使用数据!$A$1:$E$65536,5,0),"")</f>
        <v/>
      </c>
      <c r="R1627" t="str">
        <f>IFERROR(VLOOKUP($A1627,[3]库存报告使用数据!$A$1:$H$65536,8,0),"")</f>
        <v/>
      </c>
      <c r="S1627" t="str">
        <f>IFERROR(VLOOKUP($A1627,[3]库存报告使用数据!$A$1:$K$65536,11,0),"")</f>
        <v/>
      </c>
      <c r="T1627" t="str">
        <f>IFERROR(VLOOKUP($A1627,[3]库存报告使用数据!$A$1:$C$65536,3,0),"")</f>
        <v/>
      </c>
      <c r="U1627" t="str">
        <f>IFERROR(VLOOKUP($A1627,[3]库存报告使用数据!$A$1:$F$65536,6,0),"")</f>
        <v/>
      </c>
      <c r="V1627" t="str">
        <f>IFERROR(VLOOKUP($A1627,[3]库存报告使用数据!$A$1:$I$65536,9,0),"")</f>
        <v/>
      </c>
      <c r="W1627" t="str">
        <f>IFERROR(VLOOKUP($A1627,[3]库存报告使用数据!$A$1:$L$65536,12,0),"")</f>
        <v/>
      </c>
      <c r="X1627" s="20" t="str">
        <f t="shared" si="427"/>
        <v/>
      </c>
      <c r="Y1627" s="20" t="str">
        <f t="shared" si="428"/>
        <v/>
      </c>
      <c r="Z1627" s="20" t="str">
        <f t="shared" si="429"/>
        <v/>
      </c>
      <c r="AA1627" s="20" t="str">
        <f t="shared" si="430"/>
        <v/>
      </c>
      <c r="AB1627" t="str">
        <f>IFERROR(VLOOKUP($A1627,[3]库存报告使用数据!$A$1:$D$65536,4,0),"")</f>
        <v/>
      </c>
      <c r="AC1627" t="str">
        <f>IFERROR(VLOOKUP($A1627,[3]库存报告使用数据!$A$1:$G$65536,7,0),"")</f>
        <v/>
      </c>
      <c r="AD1627" t="str">
        <f>IFERROR(VLOOKUP($A1627,[3]库存报告使用数据!$A$1:$J$65536,10,0),"")</f>
        <v/>
      </c>
      <c r="AE1627" t="str">
        <f>IFERROR(VLOOKUP($A1627,[3]库存报告使用数据!$A$1:$M$65536,13,0),"")</f>
        <v/>
      </c>
      <c r="AF1627" s="20" t="str">
        <f t="shared" si="431"/>
        <v/>
      </c>
      <c r="AG1627" s="20" t="str">
        <f t="shared" si="432"/>
        <v/>
      </c>
      <c r="AH1627" s="20" t="str">
        <f t="shared" si="433"/>
        <v/>
      </c>
      <c r="AI1627" s="20" t="str">
        <f t="shared" si="434"/>
        <v/>
      </c>
      <c r="AJ1627">
        <f>IFERROR(VLOOKUP($B1627,[4]库存报告使用数据!$A$1:$B$65536,2,0),0)</f>
        <v>3</v>
      </c>
      <c r="AK1627">
        <f>IFERROR(VLOOKUP($B1627,[4]库存报告使用数据!$A$1:$C$65536,3,0),)</f>
        <v>10</v>
      </c>
      <c r="AL1627">
        <f>IFERROR(VLOOKUP($B1627,[4]库存报告使用数据!$A$1:$D$65536,4,0),)</f>
        <v>0</v>
      </c>
      <c r="AM1627">
        <f>IFERROR(VLOOKUP($B1627,[4]库存报告使用数据!$A$1:$E$65536,5,0),)</f>
        <v>0</v>
      </c>
      <c r="AN1627" s="20">
        <f t="shared" si="435"/>
        <v>0.333333333333333</v>
      </c>
      <c r="AO1627" s="20">
        <f t="shared" si="436"/>
        <v>0</v>
      </c>
      <c r="AP1627" s="20" t="str">
        <f t="shared" si="437"/>
        <v/>
      </c>
      <c r="AQ1627" s="20" t="str">
        <f t="shared" si="438"/>
        <v/>
      </c>
      <c r="AR1627" s="32">
        <f t="shared" si="439"/>
        <v>0.142857142857143</v>
      </c>
      <c r="AS1627" s="32">
        <f t="shared" si="440"/>
        <v>8.57142857142857</v>
      </c>
      <c r="AT1627" s="32">
        <f t="shared" si="441"/>
        <v>-5.57142857142857</v>
      </c>
      <c r="AU1627" s="28">
        <f t="shared" si="442"/>
        <v>21</v>
      </c>
      <c r="AV1627" s="34">
        <f>IFERROR(时间!$B$4+AU1627,"上周无销量")</f>
        <v>43304</v>
      </c>
    </row>
    <row r="1628" spans="1:48">
      <c r="A1628" s="18" t="s">
        <v>1673</v>
      </c>
      <c r="B1628" t="str">
        <f>VLOOKUP(A1628,'[1]sku-asin（子）'!$A:$B,2,0)</f>
        <v>B07CKY1W3B</v>
      </c>
      <c r="C1628" t="str">
        <f>VLOOKUP(A1628,'[1]子sku-父sku'!$A:$B,2,0)</f>
        <v>YZ-BE5506</v>
      </c>
      <c r="D1628" s="28">
        <f>IFERROR(VLOOKUP(A1628,[2]库存报告使用数据处理!$A:$C,3,0),0)</f>
        <v>1</v>
      </c>
      <c r="E1628" s="28">
        <f>IFERROR(VLOOKUP(A1628,[2]库存报告使用数据处理!$A:$D,4,0),0)</f>
        <v>0</v>
      </c>
      <c r="F1628" s="28">
        <f>IFERROR(VLOOKUP(A1628,[2]库存报告使用数据处理!$A:$E,5,0),0)</f>
        <v>0</v>
      </c>
      <c r="G1628" s="28">
        <f>IFERROR(VLOOKUP(A1628,[2]库存报告使用数据处理!$A:$F,6,0),0)</f>
        <v>0</v>
      </c>
      <c r="H1628" s="29">
        <f>IFERROR(VLOOKUP(A1628,[2]库存报告使用数据处理!$A:$G,7,0),0)</f>
        <v>19.98</v>
      </c>
      <c r="I1628">
        <f>IFERROR(VLOOKUP(A1628,[5]数据处理!$A:$B,2,0),0)</f>
        <v>4</v>
      </c>
      <c r="J1628" s="30">
        <f>IFERROR(VLOOKUP(A1628,[5]数据处理!$A:$D,4,0),0)</f>
        <v>0</v>
      </c>
      <c r="K1628" s="30">
        <f>IFERROR(VLOOKUP(A1628,[5]数据处理!$A:$E,5,0),0)</f>
        <v>0</v>
      </c>
      <c r="L1628" s="30">
        <f>IFERROR(VLOOKUP(A1628,[5]数据处理!$A:$G,7,0),0)</f>
        <v>0</v>
      </c>
      <c r="M1628">
        <f t="shared" si="426"/>
        <v>4</v>
      </c>
      <c r="N1628">
        <f>IFERROR(VLOOKUP(A1628,[5]数据处理!$A:$C,3,0),0)</f>
        <v>0</v>
      </c>
      <c r="O1628">
        <f>IFERROR(VLOOKUP($A1628,[5]数据处理!$A:$N,14,0),0)</f>
        <v>0</v>
      </c>
      <c r="P1628" t="str">
        <f>IFERROR(VLOOKUP($A1628,[3]库存报告使用数据!$A$1:$B$65536,2,0),"")</f>
        <v/>
      </c>
      <c r="Q1628" t="str">
        <f>IFERROR(VLOOKUP($A1628,[3]库存报告使用数据!$A$1:$E$65536,5,0),"")</f>
        <v/>
      </c>
      <c r="R1628" t="str">
        <f>IFERROR(VLOOKUP($A1628,[3]库存报告使用数据!$A$1:$H$65536,8,0),"")</f>
        <v/>
      </c>
      <c r="S1628" t="str">
        <f>IFERROR(VLOOKUP($A1628,[3]库存报告使用数据!$A$1:$K$65536,11,0),"")</f>
        <v/>
      </c>
      <c r="T1628" t="str">
        <f>IFERROR(VLOOKUP($A1628,[3]库存报告使用数据!$A$1:$C$65536,3,0),"")</f>
        <v/>
      </c>
      <c r="U1628" t="str">
        <f>IFERROR(VLOOKUP($A1628,[3]库存报告使用数据!$A$1:$F$65536,6,0),"")</f>
        <v/>
      </c>
      <c r="V1628" t="str">
        <f>IFERROR(VLOOKUP($A1628,[3]库存报告使用数据!$A$1:$I$65536,9,0),"")</f>
        <v/>
      </c>
      <c r="W1628" t="str">
        <f>IFERROR(VLOOKUP($A1628,[3]库存报告使用数据!$A$1:$L$65536,12,0),"")</f>
        <v/>
      </c>
      <c r="X1628" s="20" t="str">
        <f t="shared" si="427"/>
        <v/>
      </c>
      <c r="Y1628" s="20" t="str">
        <f t="shared" si="428"/>
        <v/>
      </c>
      <c r="Z1628" s="20" t="str">
        <f t="shared" si="429"/>
        <v/>
      </c>
      <c r="AA1628" s="20" t="str">
        <f t="shared" si="430"/>
        <v/>
      </c>
      <c r="AB1628" t="str">
        <f>IFERROR(VLOOKUP($A1628,[3]库存报告使用数据!$A$1:$D$65536,4,0),"")</f>
        <v/>
      </c>
      <c r="AC1628" t="str">
        <f>IFERROR(VLOOKUP($A1628,[3]库存报告使用数据!$A$1:$G$65536,7,0),"")</f>
        <v/>
      </c>
      <c r="AD1628" t="str">
        <f>IFERROR(VLOOKUP($A1628,[3]库存报告使用数据!$A$1:$J$65536,10,0),"")</f>
        <v/>
      </c>
      <c r="AE1628" t="str">
        <f>IFERROR(VLOOKUP($A1628,[3]库存报告使用数据!$A$1:$M$65536,13,0),"")</f>
        <v/>
      </c>
      <c r="AF1628" s="20" t="str">
        <f t="shared" si="431"/>
        <v/>
      </c>
      <c r="AG1628" s="20" t="str">
        <f t="shared" si="432"/>
        <v/>
      </c>
      <c r="AH1628" s="20" t="str">
        <f t="shared" si="433"/>
        <v/>
      </c>
      <c r="AI1628" s="20" t="str">
        <f t="shared" si="434"/>
        <v/>
      </c>
      <c r="AJ1628">
        <f>IFERROR(VLOOKUP($B1628,[4]库存报告使用数据!$A$1:$B$65536,2,0),0)</f>
        <v>8</v>
      </c>
      <c r="AK1628">
        <f>IFERROR(VLOOKUP($B1628,[4]库存报告使用数据!$A$1:$C$65536,3,0),)</f>
        <v>9</v>
      </c>
      <c r="AL1628">
        <f>IFERROR(VLOOKUP($B1628,[4]库存报告使用数据!$A$1:$D$65536,4,0),)</f>
        <v>0</v>
      </c>
      <c r="AM1628">
        <f>IFERROR(VLOOKUP($B1628,[4]库存报告使用数据!$A$1:$E$65536,5,0),)</f>
        <v>0</v>
      </c>
      <c r="AN1628" s="20">
        <f t="shared" si="435"/>
        <v>0.125</v>
      </c>
      <c r="AO1628" s="20">
        <f t="shared" si="436"/>
        <v>0</v>
      </c>
      <c r="AP1628" s="20" t="str">
        <f t="shared" si="437"/>
        <v/>
      </c>
      <c r="AQ1628" s="20" t="str">
        <f t="shared" si="438"/>
        <v/>
      </c>
      <c r="AR1628" s="32">
        <f t="shared" si="439"/>
        <v>0.142857142857143</v>
      </c>
      <c r="AS1628" s="32">
        <f t="shared" si="440"/>
        <v>8.57142857142857</v>
      </c>
      <c r="AT1628" s="32">
        <f t="shared" si="441"/>
        <v>-4.57142857142857</v>
      </c>
      <c r="AU1628" s="28">
        <f t="shared" si="442"/>
        <v>28</v>
      </c>
      <c r="AV1628" s="34">
        <f>IFERROR(时间!$B$4+AU1628,"上周无销量")</f>
        <v>43311</v>
      </c>
    </row>
    <row r="1629" spans="1:48">
      <c r="A1629" s="18" t="s">
        <v>1674</v>
      </c>
      <c r="B1629" t="str">
        <f>VLOOKUP(A1629,'[1]sku-asin（子）'!$A:$B,2,0)</f>
        <v>B07CKT2VVS</v>
      </c>
      <c r="C1629" t="str">
        <f>VLOOKUP(A1629,'[1]子sku-父sku'!$A:$B,2,0)</f>
        <v>YZ-BE5506</v>
      </c>
      <c r="D1629" s="28">
        <f>IFERROR(VLOOKUP(A1629,[2]库存报告使用数据处理!$A:$C,3,0),0)</f>
        <v>1</v>
      </c>
      <c r="E1629" s="28">
        <f>IFERROR(VLOOKUP(A1629,[2]库存报告使用数据处理!$A:$D,4,0),0)</f>
        <v>0</v>
      </c>
      <c r="F1629" s="28">
        <f>IFERROR(VLOOKUP(A1629,[2]库存报告使用数据处理!$A:$E,5,0),0)</f>
        <v>0</v>
      </c>
      <c r="G1629" s="28">
        <f>IFERROR(VLOOKUP(A1629,[2]库存报告使用数据处理!$A:$F,6,0),0)</f>
        <v>0</v>
      </c>
      <c r="H1629" s="29">
        <f>IFERROR(VLOOKUP(A1629,[2]库存报告使用数据处理!$A:$G,7,0),0)</f>
        <v>22.69</v>
      </c>
      <c r="I1629">
        <f>IFERROR(VLOOKUP(A1629,[5]数据处理!$A:$B,2,0),0)</f>
        <v>3</v>
      </c>
      <c r="J1629" s="30">
        <f>IFERROR(VLOOKUP(A1629,[5]数据处理!$A:$D,4,0),0)</f>
        <v>0</v>
      </c>
      <c r="K1629" s="30">
        <f>IFERROR(VLOOKUP(A1629,[5]数据处理!$A:$E,5,0),0)</f>
        <v>0</v>
      </c>
      <c r="L1629" s="30">
        <f>IFERROR(VLOOKUP(A1629,[5]数据处理!$A:$G,7,0),0)</f>
        <v>0</v>
      </c>
      <c r="M1629">
        <f t="shared" si="426"/>
        <v>3</v>
      </c>
      <c r="N1629">
        <f>IFERROR(VLOOKUP(A1629,[5]数据处理!$A:$C,3,0),0)</f>
        <v>0</v>
      </c>
      <c r="O1629">
        <f>IFERROR(VLOOKUP($A1629,[5]数据处理!$A:$N,14,0),0)</f>
        <v>0</v>
      </c>
      <c r="P1629" t="str">
        <f>IFERROR(VLOOKUP($A1629,[3]库存报告使用数据!$A$1:$B$65536,2,0),"")</f>
        <v/>
      </c>
      <c r="Q1629" t="str">
        <f>IFERROR(VLOOKUP($A1629,[3]库存报告使用数据!$A$1:$E$65536,5,0),"")</f>
        <v/>
      </c>
      <c r="R1629" t="str">
        <f>IFERROR(VLOOKUP($A1629,[3]库存报告使用数据!$A$1:$H$65536,8,0),"")</f>
        <v/>
      </c>
      <c r="S1629" t="str">
        <f>IFERROR(VLOOKUP($A1629,[3]库存报告使用数据!$A$1:$K$65536,11,0),"")</f>
        <v/>
      </c>
      <c r="T1629" t="str">
        <f>IFERROR(VLOOKUP($A1629,[3]库存报告使用数据!$A$1:$C$65536,3,0),"")</f>
        <v/>
      </c>
      <c r="U1629" t="str">
        <f>IFERROR(VLOOKUP($A1629,[3]库存报告使用数据!$A$1:$F$65536,6,0),"")</f>
        <v/>
      </c>
      <c r="V1629" t="str">
        <f>IFERROR(VLOOKUP($A1629,[3]库存报告使用数据!$A$1:$I$65536,9,0),"")</f>
        <v/>
      </c>
      <c r="W1629" t="str">
        <f>IFERROR(VLOOKUP($A1629,[3]库存报告使用数据!$A$1:$L$65536,12,0),"")</f>
        <v/>
      </c>
      <c r="X1629" s="20" t="str">
        <f t="shared" si="427"/>
        <v/>
      </c>
      <c r="Y1629" s="20" t="str">
        <f t="shared" si="428"/>
        <v/>
      </c>
      <c r="Z1629" s="20" t="str">
        <f t="shared" si="429"/>
        <v/>
      </c>
      <c r="AA1629" s="20" t="str">
        <f t="shared" si="430"/>
        <v/>
      </c>
      <c r="AB1629" t="str">
        <f>IFERROR(VLOOKUP($A1629,[3]库存报告使用数据!$A$1:$D$65536,4,0),"")</f>
        <v/>
      </c>
      <c r="AC1629" t="str">
        <f>IFERROR(VLOOKUP($A1629,[3]库存报告使用数据!$A$1:$G$65536,7,0),"")</f>
        <v/>
      </c>
      <c r="AD1629" t="str">
        <f>IFERROR(VLOOKUP($A1629,[3]库存报告使用数据!$A$1:$J$65536,10,0),"")</f>
        <v/>
      </c>
      <c r="AE1629" t="str">
        <f>IFERROR(VLOOKUP($A1629,[3]库存报告使用数据!$A$1:$M$65536,13,0),"")</f>
        <v/>
      </c>
      <c r="AF1629" s="20" t="str">
        <f t="shared" si="431"/>
        <v/>
      </c>
      <c r="AG1629" s="20" t="str">
        <f t="shared" si="432"/>
        <v/>
      </c>
      <c r="AH1629" s="20" t="str">
        <f t="shared" si="433"/>
        <v/>
      </c>
      <c r="AI1629" s="20" t="str">
        <f t="shared" si="434"/>
        <v/>
      </c>
      <c r="AJ1629">
        <f>IFERROR(VLOOKUP($B1629,[4]库存报告使用数据!$A$1:$B$65536,2,0),0)</f>
        <v>6</v>
      </c>
      <c r="AK1629">
        <f>IFERROR(VLOOKUP($B1629,[4]库存报告使用数据!$A$1:$C$65536,3,0),)</f>
        <v>8</v>
      </c>
      <c r="AL1629">
        <f>IFERROR(VLOOKUP($B1629,[4]库存报告使用数据!$A$1:$D$65536,4,0),)</f>
        <v>0</v>
      </c>
      <c r="AM1629">
        <f>IFERROR(VLOOKUP($B1629,[4]库存报告使用数据!$A$1:$E$65536,5,0),)</f>
        <v>0</v>
      </c>
      <c r="AN1629" s="20">
        <f t="shared" si="435"/>
        <v>0.166666666666667</v>
      </c>
      <c r="AO1629" s="20">
        <f t="shared" si="436"/>
        <v>0</v>
      </c>
      <c r="AP1629" s="20" t="str">
        <f t="shared" si="437"/>
        <v/>
      </c>
      <c r="AQ1629" s="20" t="str">
        <f t="shared" si="438"/>
        <v/>
      </c>
      <c r="AR1629" s="32">
        <f t="shared" si="439"/>
        <v>0.142857142857143</v>
      </c>
      <c r="AS1629" s="32">
        <f t="shared" si="440"/>
        <v>8.57142857142857</v>
      </c>
      <c r="AT1629" s="32">
        <f t="shared" si="441"/>
        <v>-5.57142857142857</v>
      </c>
      <c r="AU1629" s="28">
        <f t="shared" si="442"/>
        <v>21</v>
      </c>
      <c r="AV1629" s="34">
        <f>IFERROR(时间!$B$4+AU1629,"上周无销量")</f>
        <v>43304</v>
      </c>
    </row>
    <row r="1630" spans="1:48">
      <c r="A1630" s="18" t="s">
        <v>1675</v>
      </c>
      <c r="B1630" t="str">
        <f>VLOOKUP(A1630,'[1]sku-asin（子）'!$A:$B,2,0)</f>
        <v>B07CLHY2JJ</v>
      </c>
      <c r="C1630" t="str">
        <f>VLOOKUP(A1630,'[1]子sku-父sku'!$A:$B,2,0)</f>
        <v>YZ-BE5506</v>
      </c>
      <c r="D1630" s="28">
        <f>IFERROR(VLOOKUP(A1630,[2]库存报告使用数据处理!$A:$C,3,0),0)</f>
        <v>3</v>
      </c>
      <c r="E1630" s="28">
        <f>IFERROR(VLOOKUP(A1630,[2]库存报告使用数据处理!$A:$D,4,0),0)</f>
        <v>2</v>
      </c>
      <c r="F1630" s="28">
        <f>IFERROR(VLOOKUP(A1630,[2]库存报告使用数据处理!$A:$E,5,0),0)</f>
        <v>0</v>
      </c>
      <c r="G1630" s="28">
        <f>IFERROR(VLOOKUP(A1630,[2]库存报告使用数据处理!$A:$F,6,0),0)</f>
        <v>1</v>
      </c>
      <c r="H1630" s="29">
        <f>IFERROR(VLOOKUP(A1630,[2]库存报告使用数据处理!$A:$G,7,0),0)</f>
        <v>21.775</v>
      </c>
      <c r="I1630">
        <f>IFERROR(VLOOKUP(A1630,[5]数据处理!$A:$B,2,0),0)</f>
        <v>0</v>
      </c>
      <c r="J1630" s="30">
        <f>IFERROR(VLOOKUP(A1630,[5]数据处理!$A:$D,4,0),0)</f>
        <v>0</v>
      </c>
      <c r="K1630" s="30">
        <f>IFERROR(VLOOKUP(A1630,[5]数据处理!$A:$E,5,0),0)</f>
        <v>0</v>
      </c>
      <c r="L1630" s="30">
        <f>IFERROR(VLOOKUP(A1630,[5]数据处理!$A:$G,7,0),0)</f>
        <v>0</v>
      </c>
      <c r="M1630">
        <f t="shared" si="426"/>
        <v>0</v>
      </c>
      <c r="N1630">
        <f>IFERROR(VLOOKUP(A1630,[5]数据处理!$A:$C,3,0),0)</f>
        <v>0</v>
      </c>
      <c r="O1630">
        <f>IFERROR(VLOOKUP($A1630,[5]数据处理!$A:$N,14,0),0)</f>
        <v>0</v>
      </c>
      <c r="P1630" t="str">
        <f>IFERROR(VLOOKUP($A1630,[3]库存报告使用数据!$A$1:$B$65536,2,0),"")</f>
        <v/>
      </c>
      <c r="Q1630" t="str">
        <f>IFERROR(VLOOKUP($A1630,[3]库存报告使用数据!$A$1:$E$65536,5,0),"")</f>
        <v/>
      </c>
      <c r="R1630" t="str">
        <f>IFERROR(VLOOKUP($A1630,[3]库存报告使用数据!$A$1:$H$65536,8,0),"")</f>
        <v/>
      </c>
      <c r="S1630" t="str">
        <f>IFERROR(VLOOKUP($A1630,[3]库存报告使用数据!$A$1:$K$65536,11,0),"")</f>
        <v/>
      </c>
      <c r="T1630" t="str">
        <f>IFERROR(VLOOKUP($A1630,[3]库存报告使用数据!$A$1:$C$65536,3,0),"")</f>
        <v/>
      </c>
      <c r="U1630" t="str">
        <f>IFERROR(VLOOKUP($A1630,[3]库存报告使用数据!$A$1:$F$65536,6,0),"")</f>
        <v/>
      </c>
      <c r="V1630" t="str">
        <f>IFERROR(VLOOKUP($A1630,[3]库存报告使用数据!$A$1:$I$65536,9,0),"")</f>
        <v/>
      </c>
      <c r="W1630" t="str">
        <f>IFERROR(VLOOKUP($A1630,[3]库存报告使用数据!$A$1:$L$65536,12,0),"")</f>
        <v/>
      </c>
      <c r="X1630" s="20" t="str">
        <f t="shared" si="427"/>
        <v/>
      </c>
      <c r="Y1630" s="20" t="str">
        <f t="shared" si="428"/>
        <v/>
      </c>
      <c r="Z1630" s="20" t="str">
        <f t="shared" si="429"/>
        <v/>
      </c>
      <c r="AA1630" s="20" t="str">
        <f t="shared" si="430"/>
        <v/>
      </c>
      <c r="AB1630" t="str">
        <f>IFERROR(VLOOKUP($A1630,[3]库存报告使用数据!$A$1:$D$65536,4,0),"")</f>
        <v/>
      </c>
      <c r="AC1630" t="str">
        <f>IFERROR(VLOOKUP($A1630,[3]库存报告使用数据!$A$1:$G$65536,7,0),"")</f>
        <v/>
      </c>
      <c r="AD1630" t="str">
        <f>IFERROR(VLOOKUP($A1630,[3]库存报告使用数据!$A$1:$J$65536,10,0),"")</f>
        <v/>
      </c>
      <c r="AE1630" t="str">
        <f>IFERROR(VLOOKUP($A1630,[3]库存报告使用数据!$A$1:$M$65536,13,0),"")</f>
        <v/>
      </c>
      <c r="AF1630" s="20" t="str">
        <f t="shared" si="431"/>
        <v/>
      </c>
      <c r="AG1630" s="20" t="str">
        <f t="shared" si="432"/>
        <v/>
      </c>
      <c r="AH1630" s="20" t="str">
        <f t="shared" si="433"/>
        <v/>
      </c>
      <c r="AI1630" s="20" t="str">
        <f t="shared" si="434"/>
        <v/>
      </c>
      <c r="AJ1630">
        <f>IFERROR(VLOOKUP($B1630,[4]库存报告使用数据!$A$1:$B$65536,2,0),0)</f>
        <v>11</v>
      </c>
      <c r="AK1630">
        <f>IFERROR(VLOOKUP($B1630,[4]库存报告使用数据!$A$1:$C$65536,3,0),)</f>
        <v>18</v>
      </c>
      <c r="AL1630">
        <f>IFERROR(VLOOKUP($B1630,[4]库存报告使用数据!$A$1:$D$65536,4,0),)</f>
        <v>0</v>
      </c>
      <c r="AM1630">
        <f>IFERROR(VLOOKUP($B1630,[4]库存报告使用数据!$A$1:$E$65536,5,0),)</f>
        <v>2</v>
      </c>
      <c r="AN1630" s="20">
        <f t="shared" si="435"/>
        <v>0.272727272727273</v>
      </c>
      <c r="AO1630" s="20">
        <f t="shared" si="436"/>
        <v>0.111111111111111</v>
      </c>
      <c r="AP1630" s="20" t="str">
        <f t="shared" si="437"/>
        <v/>
      </c>
      <c r="AQ1630" s="20">
        <f t="shared" si="438"/>
        <v>0.5</v>
      </c>
      <c r="AR1630" s="32">
        <f t="shared" si="439"/>
        <v>0.428571428571429</v>
      </c>
      <c r="AS1630" s="32">
        <f t="shared" si="440"/>
        <v>25.7142857142857</v>
      </c>
      <c r="AT1630" s="32">
        <f t="shared" si="441"/>
        <v>-25.7142857142857</v>
      </c>
      <c r="AU1630" s="28">
        <f t="shared" si="442"/>
        <v>0</v>
      </c>
      <c r="AV1630" s="34">
        <f>IFERROR(时间!$B$4+AU1630,"上周无销量")</f>
        <v>43283</v>
      </c>
    </row>
    <row r="1631" spans="1:48">
      <c r="A1631" s="18" t="s">
        <v>1676</v>
      </c>
      <c r="B1631" t="str">
        <f>VLOOKUP(A1631,'[1]sku-asin（子）'!$A:$B,2,0)</f>
        <v>B07CKY68WL</v>
      </c>
      <c r="C1631" t="str">
        <f>VLOOKUP(A1631,'[1]子sku-父sku'!$A:$B,2,0)</f>
        <v>YZ-BE5506</v>
      </c>
      <c r="D1631" s="28">
        <f>IFERROR(VLOOKUP(A1631,[2]库存报告使用数据处理!$A:$C,3,0),0)</f>
        <v>4</v>
      </c>
      <c r="E1631" s="28">
        <f>IFERROR(VLOOKUP(A1631,[2]库存报告使用数据处理!$A:$D,4,0),0)</f>
        <v>0</v>
      </c>
      <c r="F1631" s="28">
        <f>IFERROR(VLOOKUP(A1631,[2]库存报告使用数据处理!$A:$E,5,0),0)</f>
        <v>0</v>
      </c>
      <c r="G1631" s="28">
        <f>IFERROR(VLOOKUP(A1631,[2]库存报告使用数据处理!$A:$F,6,0),0)</f>
        <v>1</v>
      </c>
      <c r="H1631" s="29">
        <f>IFERROR(VLOOKUP(A1631,[2]库存报告使用数据处理!$A:$G,7,0),0)</f>
        <v>22.806</v>
      </c>
      <c r="I1631">
        <f>IFERROR(VLOOKUP(A1631,[5]数据处理!$A:$B,2,0),0)</f>
        <v>1</v>
      </c>
      <c r="J1631" s="30">
        <f>IFERROR(VLOOKUP(A1631,[5]数据处理!$A:$D,4,0),0)</f>
        <v>0</v>
      </c>
      <c r="K1631" s="30">
        <f>IFERROR(VLOOKUP(A1631,[5]数据处理!$A:$E,5,0),0)</f>
        <v>0</v>
      </c>
      <c r="L1631" s="30">
        <f>IFERROR(VLOOKUP(A1631,[5]数据处理!$A:$G,7,0),0)</f>
        <v>0</v>
      </c>
      <c r="M1631">
        <f t="shared" si="426"/>
        <v>1</v>
      </c>
      <c r="N1631">
        <f>IFERROR(VLOOKUP(A1631,[5]数据处理!$A:$C,3,0),0)</f>
        <v>0</v>
      </c>
      <c r="O1631">
        <f>IFERROR(VLOOKUP($A1631,[5]数据处理!$A:$N,14,0),0)</f>
        <v>0</v>
      </c>
      <c r="P1631" t="str">
        <f>IFERROR(VLOOKUP($A1631,[3]库存报告使用数据!$A$1:$B$65536,2,0),"")</f>
        <v/>
      </c>
      <c r="Q1631" t="str">
        <f>IFERROR(VLOOKUP($A1631,[3]库存报告使用数据!$A$1:$E$65536,5,0),"")</f>
        <v/>
      </c>
      <c r="R1631" t="str">
        <f>IFERROR(VLOOKUP($A1631,[3]库存报告使用数据!$A$1:$H$65536,8,0),"")</f>
        <v/>
      </c>
      <c r="S1631" t="str">
        <f>IFERROR(VLOOKUP($A1631,[3]库存报告使用数据!$A$1:$K$65536,11,0),"")</f>
        <v/>
      </c>
      <c r="T1631" t="str">
        <f>IFERROR(VLOOKUP($A1631,[3]库存报告使用数据!$A$1:$C$65536,3,0),"")</f>
        <v/>
      </c>
      <c r="U1631" t="str">
        <f>IFERROR(VLOOKUP($A1631,[3]库存报告使用数据!$A$1:$F$65536,6,0),"")</f>
        <v/>
      </c>
      <c r="V1631" t="str">
        <f>IFERROR(VLOOKUP($A1631,[3]库存报告使用数据!$A$1:$I$65536,9,0),"")</f>
        <v/>
      </c>
      <c r="W1631" t="str">
        <f>IFERROR(VLOOKUP($A1631,[3]库存报告使用数据!$A$1:$L$65536,12,0),"")</f>
        <v/>
      </c>
      <c r="X1631" s="20" t="str">
        <f t="shared" si="427"/>
        <v/>
      </c>
      <c r="Y1631" s="20" t="str">
        <f t="shared" si="428"/>
        <v/>
      </c>
      <c r="Z1631" s="20" t="str">
        <f t="shared" si="429"/>
        <v/>
      </c>
      <c r="AA1631" s="20" t="str">
        <f t="shared" si="430"/>
        <v/>
      </c>
      <c r="AB1631" t="str">
        <f>IFERROR(VLOOKUP($A1631,[3]库存报告使用数据!$A$1:$D$65536,4,0),"")</f>
        <v/>
      </c>
      <c r="AC1631" t="str">
        <f>IFERROR(VLOOKUP($A1631,[3]库存报告使用数据!$A$1:$G$65536,7,0),"")</f>
        <v/>
      </c>
      <c r="AD1631" t="str">
        <f>IFERROR(VLOOKUP($A1631,[3]库存报告使用数据!$A$1:$J$65536,10,0),"")</f>
        <v/>
      </c>
      <c r="AE1631" t="str">
        <f>IFERROR(VLOOKUP($A1631,[3]库存报告使用数据!$A$1:$M$65536,13,0),"")</f>
        <v/>
      </c>
      <c r="AF1631" s="20" t="str">
        <f t="shared" si="431"/>
        <v/>
      </c>
      <c r="AG1631" s="20" t="str">
        <f t="shared" si="432"/>
        <v/>
      </c>
      <c r="AH1631" s="20" t="str">
        <f t="shared" si="433"/>
        <v/>
      </c>
      <c r="AI1631" s="20" t="str">
        <f t="shared" si="434"/>
        <v/>
      </c>
      <c r="AJ1631">
        <f>IFERROR(VLOOKUP($B1631,[4]库存报告使用数据!$A$1:$B$65536,2,0),0)</f>
        <v>17</v>
      </c>
      <c r="AK1631">
        <f>IFERROR(VLOOKUP($B1631,[4]库存报告使用数据!$A$1:$C$65536,3,0),)</f>
        <v>5</v>
      </c>
      <c r="AL1631">
        <f>IFERROR(VLOOKUP($B1631,[4]库存报告使用数据!$A$1:$D$65536,4,0),)</f>
        <v>0</v>
      </c>
      <c r="AM1631">
        <f>IFERROR(VLOOKUP($B1631,[4]库存报告使用数据!$A$1:$E$65536,5,0),)</f>
        <v>3</v>
      </c>
      <c r="AN1631" s="20">
        <f t="shared" si="435"/>
        <v>0.235294117647059</v>
      </c>
      <c r="AO1631" s="20">
        <f t="shared" si="436"/>
        <v>0</v>
      </c>
      <c r="AP1631" s="20" t="str">
        <f t="shared" si="437"/>
        <v/>
      </c>
      <c r="AQ1631" s="20">
        <f t="shared" si="438"/>
        <v>0.333333333333333</v>
      </c>
      <c r="AR1631" s="32">
        <f t="shared" si="439"/>
        <v>0.571428571428571</v>
      </c>
      <c r="AS1631" s="32">
        <f t="shared" si="440"/>
        <v>34.2857142857143</v>
      </c>
      <c r="AT1631" s="32">
        <f t="shared" si="441"/>
        <v>-33.2857142857143</v>
      </c>
      <c r="AU1631" s="28">
        <f t="shared" si="442"/>
        <v>1</v>
      </c>
      <c r="AV1631" s="34">
        <f>IFERROR(时间!$B$4+AU1631,"上周无销量")</f>
        <v>43284</v>
      </c>
    </row>
    <row r="1632" spans="1:48">
      <c r="A1632" s="18" t="s">
        <v>1677</v>
      </c>
      <c r="B1632" t="str">
        <f>VLOOKUP(A1632,'[1]sku-asin（子）'!$A:$B,2,0)</f>
        <v>B07CLKH2GG</v>
      </c>
      <c r="C1632" t="str">
        <f>VLOOKUP(A1632,'[1]子sku-父sku'!$A:$B,2,0)</f>
        <v>YZ-BE5506</v>
      </c>
      <c r="D1632" s="28">
        <f>IFERROR(VLOOKUP(A1632,[2]库存报告使用数据处理!$A:$C,3,0),0)</f>
        <v>0</v>
      </c>
      <c r="E1632" s="28">
        <f>IFERROR(VLOOKUP(A1632,[2]库存报告使用数据处理!$A:$D,4,0),0)</f>
        <v>0</v>
      </c>
      <c r="F1632" s="28">
        <f>IFERROR(VLOOKUP(A1632,[2]库存报告使用数据处理!$A:$E,5,0),0)</f>
        <v>0</v>
      </c>
      <c r="G1632" s="28">
        <f>IFERROR(VLOOKUP(A1632,[2]库存报告使用数据处理!$A:$F,6,0),0)</f>
        <v>0</v>
      </c>
      <c r="H1632" s="29">
        <f>IFERROR(VLOOKUP(A1632,[2]库存报告使用数据处理!$A:$G,7,0),0)</f>
        <v>0</v>
      </c>
      <c r="I1632">
        <f>IFERROR(VLOOKUP(A1632,[5]数据处理!$A:$B,2,0),0)</f>
        <v>5</v>
      </c>
      <c r="J1632" s="30">
        <f>IFERROR(VLOOKUP(A1632,[5]数据处理!$A:$D,4,0),0)</f>
        <v>0</v>
      </c>
      <c r="K1632" s="30">
        <f>IFERROR(VLOOKUP(A1632,[5]数据处理!$A:$E,5,0),0)</f>
        <v>0</v>
      </c>
      <c r="L1632" s="30">
        <f>IFERROR(VLOOKUP(A1632,[5]数据处理!$A:$G,7,0),0)</f>
        <v>0</v>
      </c>
      <c r="M1632">
        <f t="shared" si="426"/>
        <v>5</v>
      </c>
      <c r="N1632">
        <f>IFERROR(VLOOKUP(A1632,[5]数据处理!$A:$C,3,0),0)</f>
        <v>0</v>
      </c>
      <c r="O1632">
        <f>IFERROR(VLOOKUP($A1632,[5]数据处理!$A:$N,14,0),0)</f>
        <v>0</v>
      </c>
      <c r="P1632" t="str">
        <f>IFERROR(VLOOKUP($A1632,[3]库存报告使用数据!$A$1:$B$65536,2,0),"")</f>
        <v/>
      </c>
      <c r="Q1632" t="str">
        <f>IFERROR(VLOOKUP($A1632,[3]库存报告使用数据!$A$1:$E$65536,5,0),"")</f>
        <v/>
      </c>
      <c r="R1632" t="str">
        <f>IFERROR(VLOOKUP($A1632,[3]库存报告使用数据!$A$1:$H$65536,8,0),"")</f>
        <v/>
      </c>
      <c r="S1632" t="str">
        <f>IFERROR(VLOOKUP($A1632,[3]库存报告使用数据!$A$1:$K$65536,11,0),"")</f>
        <v/>
      </c>
      <c r="T1632" t="str">
        <f>IFERROR(VLOOKUP($A1632,[3]库存报告使用数据!$A$1:$C$65536,3,0),"")</f>
        <v/>
      </c>
      <c r="U1632" t="str">
        <f>IFERROR(VLOOKUP($A1632,[3]库存报告使用数据!$A$1:$F$65536,6,0),"")</f>
        <v/>
      </c>
      <c r="V1632" t="str">
        <f>IFERROR(VLOOKUP($A1632,[3]库存报告使用数据!$A$1:$I$65536,9,0),"")</f>
        <v/>
      </c>
      <c r="W1632" t="str">
        <f>IFERROR(VLOOKUP($A1632,[3]库存报告使用数据!$A$1:$L$65536,12,0),"")</f>
        <v/>
      </c>
      <c r="X1632" s="20" t="str">
        <f t="shared" si="427"/>
        <v/>
      </c>
      <c r="Y1632" s="20" t="str">
        <f t="shared" si="428"/>
        <v/>
      </c>
      <c r="Z1632" s="20" t="str">
        <f t="shared" si="429"/>
        <v/>
      </c>
      <c r="AA1632" s="20" t="str">
        <f t="shared" si="430"/>
        <v/>
      </c>
      <c r="AB1632" t="str">
        <f>IFERROR(VLOOKUP($A1632,[3]库存报告使用数据!$A$1:$D$65536,4,0),"")</f>
        <v/>
      </c>
      <c r="AC1632" t="str">
        <f>IFERROR(VLOOKUP($A1632,[3]库存报告使用数据!$A$1:$G$65536,7,0),"")</f>
        <v/>
      </c>
      <c r="AD1632" t="str">
        <f>IFERROR(VLOOKUP($A1632,[3]库存报告使用数据!$A$1:$J$65536,10,0),"")</f>
        <v/>
      </c>
      <c r="AE1632" t="str">
        <f>IFERROR(VLOOKUP($A1632,[3]库存报告使用数据!$A$1:$M$65536,13,0),"")</f>
        <v/>
      </c>
      <c r="AF1632" s="20" t="str">
        <f t="shared" si="431"/>
        <v/>
      </c>
      <c r="AG1632" s="20" t="str">
        <f t="shared" si="432"/>
        <v/>
      </c>
      <c r="AH1632" s="20" t="str">
        <f t="shared" si="433"/>
        <v/>
      </c>
      <c r="AI1632" s="20" t="str">
        <f t="shared" si="434"/>
        <v/>
      </c>
      <c r="AJ1632">
        <f>IFERROR(VLOOKUP($B1632,[4]库存报告使用数据!$A$1:$B$65536,2,0),0)</f>
        <v>2</v>
      </c>
      <c r="AK1632">
        <f>IFERROR(VLOOKUP($B1632,[4]库存报告使用数据!$A$1:$C$65536,3,0),)</f>
        <v>11</v>
      </c>
      <c r="AL1632">
        <f>IFERROR(VLOOKUP($B1632,[4]库存报告使用数据!$A$1:$D$65536,4,0),)</f>
        <v>0</v>
      </c>
      <c r="AM1632">
        <f>IFERROR(VLOOKUP($B1632,[4]库存报告使用数据!$A$1:$E$65536,5,0),)</f>
        <v>1</v>
      </c>
      <c r="AN1632" s="20">
        <f t="shared" si="435"/>
        <v>0</v>
      </c>
      <c r="AO1632" s="20">
        <f t="shared" si="436"/>
        <v>0</v>
      </c>
      <c r="AP1632" s="20" t="str">
        <f t="shared" si="437"/>
        <v/>
      </c>
      <c r="AQ1632" s="20">
        <f t="shared" si="438"/>
        <v>0</v>
      </c>
      <c r="AR1632" s="32">
        <f t="shared" si="439"/>
        <v>0</v>
      </c>
      <c r="AS1632" s="32">
        <f t="shared" si="440"/>
        <v>0</v>
      </c>
      <c r="AT1632" s="32">
        <f t="shared" si="441"/>
        <v>5</v>
      </c>
      <c r="AU1632" s="28" t="str">
        <f t="shared" si="442"/>
        <v>库存为5</v>
      </c>
      <c r="AV1632" s="34" t="str">
        <f>IFERROR(时间!$B$4+AU1632,"上周无销量")</f>
        <v>上周无销量</v>
      </c>
    </row>
    <row r="1633" spans="1:48">
      <c r="A1633" s="18" t="s">
        <v>1678</v>
      </c>
      <c r="B1633" t="str">
        <f>VLOOKUP(A1633,'[1]sku-asin（子）'!$A:$B,2,0)</f>
        <v>B07CKR2NNK</v>
      </c>
      <c r="C1633" t="str">
        <f>VLOOKUP(A1633,'[1]子sku-父sku'!$A:$B,2,0)</f>
        <v>YZ-BE5506</v>
      </c>
      <c r="D1633" s="28">
        <f>IFERROR(VLOOKUP(A1633,[2]库存报告使用数据处理!$A:$C,3,0),0)</f>
        <v>1</v>
      </c>
      <c r="E1633" s="28">
        <f>IFERROR(VLOOKUP(A1633,[2]库存报告使用数据处理!$A:$D,4,0),0)</f>
        <v>0</v>
      </c>
      <c r="F1633" s="28">
        <f>IFERROR(VLOOKUP(A1633,[2]库存报告使用数据处理!$A:$E,5,0),0)</f>
        <v>1</v>
      </c>
      <c r="G1633" s="28">
        <f>IFERROR(VLOOKUP(A1633,[2]库存报告使用数据处理!$A:$F,6,0),0)</f>
        <v>0</v>
      </c>
      <c r="H1633" s="29">
        <f>IFERROR(VLOOKUP(A1633,[2]库存报告使用数据处理!$A:$G,7,0),0)</f>
        <v>22.835</v>
      </c>
      <c r="I1633">
        <f>IFERROR(VLOOKUP(A1633,[5]数据处理!$A:$B,2,0),0)</f>
        <v>4</v>
      </c>
      <c r="J1633" s="30">
        <f>IFERROR(VLOOKUP(A1633,[5]数据处理!$A:$D,4,0),0)</f>
        <v>0</v>
      </c>
      <c r="K1633" s="30">
        <f>IFERROR(VLOOKUP(A1633,[5]数据处理!$A:$E,5,0),0)</f>
        <v>0</v>
      </c>
      <c r="L1633" s="30">
        <f>IFERROR(VLOOKUP(A1633,[5]数据处理!$A:$G,7,0),0)</f>
        <v>0</v>
      </c>
      <c r="M1633">
        <f t="shared" si="426"/>
        <v>4</v>
      </c>
      <c r="N1633">
        <f>IFERROR(VLOOKUP(A1633,[5]数据处理!$A:$C,3,0),0)</f>
        <v>0</v>
      </c>
      <c r="O1633">
        <f>IFERROR(VLOOKUP($A1633,[5]数据处理!$A:$N,14,0),0)</f>
        <v>0</v>
      </c>
      <c r="P1633" t="str">
        <f>IFERROR(VLOOKUP($A1633,[3]库存报告使用数据!$A$1:$B$65536,2,0),"")</f>
        <v/>
      </c>
      <c r="Q1633" t="str">
        <f>IFERROR(VLOOKUP($A1633,[3]库存报告使用数据!$A$1:$E$65536,5,0),"")</f>
        <v/>
      </c>
      <c r="R1633" t="str">
        <f>IFERROR(VLOOKUP($A1633,[3]库存报告使用数据!$A$1:$H$65536,8,0),"")</f>
        <v/>
      </c>
      <c r="S1633" t="str">
        <f>IFERROR(VLOOKUP($A1633,[3]库存报告使用数据!$A$1:$K$65536,11,0),"")</f>
        <v/>
      </c>
      <c r="T1633" t="str">
        <f>IFERROR(VLOOKUP($A1633,[3]库存报告使用数据!$A$1:$C$65536,3,0),"")</f>
        <v/>
      </c>
      <c r="U1633" t="str">
        <f>IFERROR(VLOOKUP($A1633,[3]库存报告使用数据!$A$1:$F$65536,6,0),"")</f>
        <v/>
      </c>
      <c r="V1633" t="str">
        <f>IFERROR(VLOOKUP($A1633,[3]库存报告使用数据!$A$1:$I$65536,9,0),"")</f>
        <v/>
      </c>
      <c r="W1633" t="str">
        <f>IFERROR(VLOOKUP($A1633,[3]库存报告使用数据!$A$1:$L$65536,12,0),"")</f>
        <v/>
      </c>
      <c r="X1633" s="20" t="str">
        <f t="shared" si="427"/>
        <v/>
      </c>
      <c r="Y1633" s="20" t="str">
        <f t="shared" si="428"/>
        <v/>
      </c>
      <c r="Z1633" s="20" t="str">
        <f t="shared" si="429"/>
        <v/>
      </c>
      <c r="AA1633" s="20" t="str">
        <f t="shared" si="430"/>
        <v/>
      </c>
      <c r="AB1633" t="str">
        <f>IFERROR(VLOOKUP($A1633,[3]库存报告使用数据!$A$1:$D$65536,4,0),"")</f>
        <v/>
      </c>
      <c r="AC1633" t="str">
        <f>IFERROR(VLOOKUP($A1633,[3]库存报告使用数据!$A$1:$G$65536,7,0),"")</f>
        <v/>
      </c>
      <c r="AD1633" t="str">
        <f>IFERROR(VLOOKUP($A1633,[3]库存报告使用数据!$A$1:$J$65536,10,0),"")</f>
        <v/>
      </c>
      <c r="AE1633" t="str">
        <f>IFERROR(VLOOKUP($A1633,[3]库存报告使用数据!$A$1:$M$65536,13,0),"")</f>
        <v/>
      </c>
      <c r="AF1633" s="20" t="str">
        <f t="shared" si="431"/>
        <v/>
      </c>
      <c r="AG1633" s="20" t="str">
        <f t="shared" si="432"/>
        <v/>
      </c>
      <c r="AH1633" s="20" t="str">
        <f t="shared" si="433"/>
        <v/>
      </c>
      <c r="AI1633" s="20" t="str">
        <f t="shared" si="434"/>
        <v/>
      </c>
      <c r="AJ1633">
        <f>IFERROR(VLOOKUP($B1633,[4]库存报告使用数据!$A$1:$B$65536,2,0),0)</f>
        <v>9</v>
      </c>
      <c r="AK1633">
        <f>IFERROR(VLOOKUP($B1633,[4]库存报告使用数据!$A$1:$C$65536,3,0),)</f>
        <v>10</v>
      </c>
      <c r="AL1633">
        <f>IFERROR(VLOOKUP($B1633,[4]库存报告使用数据!$A$1:$D$65536,4,0),)</f>
        <v>0</v>
      </c>
      <c r="AM1633">
        <f>IFERROR(VLOOKUP($B1633,[4]库存报告使用数据!$A$1:$E$65536,5,0),)</f>
        <v>0</v>
      </c>
      <c r="AN1633" s="20">
        <f t="shared" si="435"/>
        <v>0.111111111111111</v>
      </c>
      <c r="AO1633" s="20">
        <f t="shared" si="436"/>
        <v>0</v>
      </c>
      <c r="AP1633" s="20" t="str">
        <f t="shared" si="437"/>
        <v/>
      </c>
      <c r="AQ1633" s="20" t="str">
        <f t="shared" si="438"/>
        <v/>
      </c>
      <c r="AR1633" s="32">
        <f t="shared" si="439"/>
        <v>0.142857142857143</v>
      </c>
      <c r="AS1633" s="32">
        <f t="shared" si="440"/>
        <v>8.57142857142857</v>
      </c>
      <c r="AT1633" s="32">
        <f t="shared" si="441"/>
        <v>-4.57142857142857</v>
      </c>
      <c r="AU1633" s="28">
        <f t="shared" si="442"/>
        <v>28</v>
      </c>
      <c r="AV1633" s="34">
        <f>IFERROR(时间!$B$4+AU1633,"上周无销量")</f>
        <v>43311</v>
      </c>
    </row>
    <row r="1634" spans="1:48">
      <c r="A1634" s="18" t="s">
        <v>1679</v>
      </c>
      <c r="B1634" t="str">
        <f>VLOOKUP(A1634,'[1]sku-asin（子）'!$A:$B,2,0)</f>
        <v>B07CKT5ZQB</v>
      </c>
      <c r="C1634" t="str">
        <f>VLOOKUP(A1634,'[1]子sku-父sku'!$A:$B,2,0)</f>
        <v>YZ-BE5506</v>
      </c>
      <c r="D1634" s="28">
        <f>IFERROR(VLOOKUP(A1634,[2]库存报告使用数据处理!$A:$C,3,0),0)</f>
        <v>0</v>
      </c>
      <c r="E1634" s="28">
        <f>IFERROR(VLOOKUP(A1634,[2]库存报告使用数据处理!$A:$D,4,0),0)</f>
        <v>0</v>
      </c>
      <c r="F1634" s="28">
        <f>IFERROR(VLOOKUP(A1634,[2]库存报告使用数据处理!$A:$E,5,0),0)</f>
        <v>0</v>
      </c>
      <c r="G1634" s="28">
        <f>IFERROR(VLOOKUP(A1634,[2]库存报告使用数据处理!$A:$F,6,0),0)</f>
        <v>0</v>
      </c>
      <c r="H1634" s="29">
        <f>IFERROR(VLOOKUP(A1634,[2]库存报告使用数据处理!$A:$G,7,0),0)</f>
        <v>0</v>
      </c>
      <c r="I1634">
        <f>IFERROR(VLOOKUP(A1634,[5]数据处理!$A:$B,2,0),0)</f>
        <v>5</v>
      </c>
      <c r="J1634" s="30">
        <f>IFERROR(VLOOKUP(A1634,[5]数据处理!$A:$D,4,0),0)</f>
        <v>0</v>
      </c>
      <c r="K1634" s="30">
        <f>IFERROR(VLOOKUP(A1634,[5]数据处理!$A:$E,5,0),0)</f>
        <v>0</v>
      </c>
      <c r="L1634" s="30">
        <f>IFERROR(VLOOKUP(A1634,[5]数据处理!$A:$G,7,0),0)</f>
        <v>0</v>
      </c>
      <c r="M1634">
        <f t="shared" si="426"/>
        <v>5</v>
      </c>
      <c r="N1634">
        <f>IFERROR(VLOOKUP(A1634,[5]数据处理!$A:$C,3,0),0)</f>
        <v>0</v>
      </c>
      <c r="O1634">
        <f>IFERROR(VLOOKUP($A1634,[5]数据处理!$A:$N,14,0),0)</f>
        <v>0</v>
      </c>
      <c r="P1634" t="str">
        <f>IFERROR(VLOOKUP($A1634,[3]库存报告使用数据!$A$1:$B$65536,2,0),"")</f>
        <v/>
      </c>
      <c r="Q1634" t="str">
        <f>IFERROR(VLOOKUP($A1634,[3]库存报告使用数据!$A$1:$E$65536,5,0),"")</f>
        <v/>
      </c>
      <c r="R1634" t="str">
        <f>IFERROR(VLOOKUP($A1634,[3]库存报告使用数据!$A$1:$H$65536,8,0),"")</f>
        <v/>
      </c>
      <c r="S1634" t="str">
        <f>IFERROR(VLOOKUP($A1634,[3]库存报告使用数据!$A$1:$K$65536,11,0),"")</f>
        <v/>
      </c>
      <c r="T1634" t="str">
        <f>IFERROR(VLOOKUP($A1634,[3]库存报告使用数据!$A$1:$C$65536,3,0),"")</f>
        <v/>
      </c>
      <c r="U1634" t="str">
        <f>IFERROR(VLOOKUP($A1634,[3]库存报告使用数据!$A$1:$F$65536,6,0),"")</f>
        <v/>
      </c>
      <c r="V1634" t="str">
        <f>IFERROR(VLOOKUP($A1634,[3]库存报告使用数据!$A$1:$I$65536,9,0),"")</f>
        <v/>
      </c>
      <c r="W1634" t="str">
        <f>IFERROR(VLOOKUP($A1634,[3]库存报告使用数据!$A$1:$L$65536,12,0),"")</f>
        <v/>
      </c>
      <c r="X1634" s="20" t="str">
        <f t="shared" si="427"/>
        <v/>
      </c>
      <c r="Y1634" s="20" t="str">
        <f t="shared" si="428"/>
        <v/>
      </c>
      <c r="Z1634" s="20" t="str">
        <f t="shared" si="429"/>
        <v/>
      </c>
      <c r="AA1634" s="20" t="str">
        <f t="shared" si="430"/>
        <v/>
      </c>
      <c r="AB1634" t="str">
        <f>IFERROR(VLOOKUP($A1634,[3]库存报告使用数据!$A$1:$D$65536,4,0),"")</f>
        <v/>
      </c>
      <c r="AC1634" t="str">
        <f>IFERROR(VLOOKUP($A1634,[3]库存报告使用数据!$A$1:$G$65536,7,0),"")</f>
        <v/>
      </c>
      <c r="AD1634" t="str">
        <f>IFERROR(VLOOKUP($A1634,[3]库存报告使用数据!$A$1:$J$65536,10,0),"")</f>
        <v/>
      </c>
      <c r="AE1634" t="str">
        <f>IFERROR(VLOOKUP($A1634,[3]库存报告使用数据!$A$1:$M$65536,13,0),"")</f>
        <v/>
      </c>
      <c r="AF1634" s="20" t="str">
        <f t="shared" si="431"/>
        <v/>
      </c>
      <c r="AG1634" s="20" t="str">
        <f t="shared" si="432"/>
        <v/>
      </c>
      <c r="AH1634" s="20" t="str">
        <f t="shared" si="433"/>
        <v/>
      </c>
      <c r="AI1634" s="20" t="str">
        <f t="shared" si="434"/>
        <v/>
      </c>
      <c r="AJ1634">
        <f>IFERROR(VLOOKUP($B1634,[4]库存报告使用数据!$A$1:$B$65536,2,0),0)</f>
        <v>8</v>
      </c>
      <c r="AK1634">
        <f>IFERROR(VLOOKUP($B1634,[4]库存报告使用数据!$A$1:$C$65536,3,0),)</f>
        <v>5</v>
      </c>
      <c r="AL1634">
        <f>IFERROR(VLOOKUP($B1634,[4]库存报告使用数据!$A$1:$D$65536,4,0),)</f>
        <v>0</v>
      </c>
      <c r="AM1634">
        <f>IFERROR(VLOOKUP($B1634,[4]库存报告使用数据!$A$1:$E$65536,5,0),)</f>
        <v>0</v>
      </c>
      <c r="AN1634" s="20">
        <f t="shared" si="435"/>
        <v>0</v>
      </c>
      <c r="AO1634" s="20">
        <f t="shared" si="436"/>
        <v>0</v>
      </c>
      <c r="AP1634" s="20" t="str">
        <f t="shared" si="437"/>
        <v/>
      </c>
      <c r="AQ1634" s="20" t="str">
        <f t="shared" si="438"/>
        <v/>
      </c>
      <c r="AR1634" s="32">
        <f t="shared" si="439"/>
        <v>0</v>
      </c>
      <c r="AS1634" s="32">
        <f t="shared" si="440"/>
        <v>0</v>
      </c>
      <c r="AT1634" s="32">
        <f t="shared" si="441"/>
        <v>5</v>
      </c>
      <c r="AU1634" s="28" t="str">
        <f t="shared" si="442"/>
        <v>库存为5</v>
      </c>
      <c r="AV1634" s="34" t="str">
        <f>IFERROR(时间!$B$4+AU1634,"上周无销量")</f>
        <v>上周无销量</v>
      </c>
    </row>
    <row r="1635" spans="1:48">
      <c r="A1635" s="18" t="s">
        <v>1680</v>
      </c>
      <c r="B1635" t="str">
        <f>VLOOKUP(A1635,'[1]sku-asin（子）'!$A:$B,2,0)</f>
        <v>B07CLMVR1Y</v>
      </c>
      <c r="C1635" t="str">
        <f>VLOOKUP(A1635,'[1]子sku-父sku'!$A:$B,2,0)</f>
        <v>YZ-BE5506</v>
      </c>
      <c r="D1635" s="28">
        <f>IFERROR(VLOOKUP(A1635,[2]库存报告使用数据处理!$A:$C,3,0),0)</f>
        <v>0</v>
      </c>
      <c r="E1635" s="28">
        <f>IFERROR(VLOOKUP(A1635,[2]库存报告使用数据处理!$A:$D,4,0),0)</f>
        <v>2</v>
      </c>
      <c r="F1635" s="28">
        <f>IFERROR(VLOOKUP(A1635,[2]库存报告使用数据处理!$A:$E,5,0),0)</f>
        <v>0</v>
      </c>
      <c r="G1635" s="28">
        <f>IFERROR(VLOOKUP(A1635,[2]库存报告使用数据处理!$A:$F,6,0),0)</f>
        <v>0</v>
      </c>
      <c r="H1635" s="29">
        <f>IFERROR(VLOOKUP(A1635,[2]库存报告使用数据处理!$A:$G,7,0),0)</f>
        <v>19.8</v>
      </c>
      <c r="I1635">
        <f>IFERROR(VLOOKUP(A1635,[5]数据处理!$A:$B,2,0),0)</f>
        <v>3</v>
      </c>
      <c r="J1635" s="30">
        <f>IFERROR(VLOOKUP(A1635,[5]数据处理!$A:$D,4,0),0)</f>
        <v>0</v>
      </c>
      <c r="K1635" s="30">
        <f>IFERROR(VLOOKUP(A1635,[5]数据处理!$A:$E,5,0),0)</f>
        <v>0</v>
      </c>
      <c r="L1635" s="30">
        <f>IFERROR(VLOOKUP(A1635,[5]数据处理!$A:$G,7,0),0)</f>
        <v>0</v>
      </c>
      <c r="M1635">
        <f t="shared" si="426"/>
        <v>3</v>
      </c>
      <c r="N1635">
        <f>IFERROR(VLOOKUP(A1635,[5]数据处理!$A:$C,3,0),0)</f>
        <v>0</v>
      </c>
      <c r="O1635">
        <f>IFERROR(VLOOKUP($A1635,[5]数据处理!$A:$N,14,0),0)</f>
        <v>0</v>
      </c>
      <c r="P1635" t="str">
        <f>IFERROR(VLOOKUP($A1635,[3]库存报告使用数据!$A$1:$B$65536,2,0),"")</f>
        <v/>
      </c>
      <c r="Q1635" t="str">
        <f>IFERROR(VLOOKUP($A1635,[3]库存报告使用数据!$A$1:$E$65536,5,0),"")</f>
        <v/>
      </c>
      <c r="R1635" t="str">
        <f>IFERROR(VLOOKUP($A1635,[3]库存报告使用数据!$A$1:$H$65536,8,0),"")</f>
        <v/>
      </c>
      <c r="S1635" t="str">
        <f>IFERROR(VLOOKUP($A1635,[3]库存报告使用数据!$A$1:$K$65536,11,0),"")</f>
        <v/>
      </c>
      <c r="T1635" t="str">
        <f>IFERROR(VLOOKUP($A1635,[3]库存报告使用数据!$A$1:$C$65536,3,0),"")</f>
        <v/>
      </c>
      <c r="U1635" t="str">
        <f>IFERROR(VLOOKUP($A1635,[3]库存报告使用数据!$A$1:$F$65536,6,0),"")</f>
        <v/>
      </c>
      <c r="V1635" t="str">
        <f>IFERROR(VLOOKUP($A1635,[3]库存报告使用数据!$A$1:$I$65536,9,0),"")</f>
        <v/>
      </c>
      <c r="W1635" t="str">
        <f>IFERROR(VLOOKUP($A1635,[3]库存报告使用数据!$A$1:$L$65536,12,0),"")</f>
        <v/>
      </c>
      <c r="X1635" s="20" t="str">
        <f t="shared" si="427"/>
        <v/>
      </c>
      <c r="Y1635" s="20" t="str">
        <f t="shared" si="428"/>
        <v/>
      </c>
      <c r="Z1635" s="20" t="str">
        <f t="shared" si="429"/>
        <v/>
      </c>
      <c r="AA1635" s="20" t="str">
        <f t="shared" si="430"/>
        <v/>
      </c>
      <c r="AB1635" t="str">
        <f>IFERROR(VLOOKUP($A1635,[3]库存报告使用数据!$A$1:$D$65536,4,0),"")</f>
        <v/>
      </c>
      <c r="AC1635" t="str">
        <f>IFERROR(VLOOKUP($A1635,[3]库存报告使用数据!$A$1:$G$65536,7,0),"")</f>
        <v/>
      </c>
      <c r="AD1635" t="str">
        <f>IFERROR(VLOOKUP($A1635,[3]库存报告使用数据!$A$1:$J$65536,10,0),"")</f>
        <v/>
      </c>
      <c r="AE1635" t="str">
        <f>IFERROR(VLOOKUP($A1635,[3]库存报告使用数据!$A$1:$M$65536,13,0),"")</f>
        <v/>
      </c>
      <c r="AF1635" s="20" t="str">
        <f t="shared" si="431"/>
        <v/>
      </c>
      <c r="AG1635" s="20" t="str">
        <f t="shared" si="432"/>
        <v/>
      </c>
      <c r="AH1635" s="20" t="str">
        <f t="shared" si="433"/>
        <v/>
      </c>
      <c r="AI1635" s="20" t="str">
        <f t="shared" si="434"/>
        <v/>
      </c>
      <c r="AJ1635">
        <f>IFERROR(VLOOKUP($B1635,[4]库存报告使用数据!$A$1:$B$65536,2,0),0)</f>
        <v>14</v>
      </c>
      <c r="AK1635">
        <f>IFERROR(VLOOKUP($B1635,[4]库存报告使用数据!$A$1:$C$65536,3,0),)</f>
        <v>5</v>
      </c>
      <c r="AL1635">
        <f>IFERROR(VLOOKUP($B1635,[4]库存报告使用数据!$A$1:$D$65536,4,0),)</f>
        <v>0</v>
      </c>
      <c r="AM1635">
        <f>IFERROR(VLOOKUP($B1635,[4]库存报告使用数据!$A$1:$E$65536,5,0),)</f>
        <v>0</v>
      </c>
      <c r="AN1635" s="20">
        <f t="shared" si="435"/>
        <v>0</v>
      </c>
      <c r="AO1635" s="20">
        <f t="shared" si="436"/>
        <v>0.4</v>
      </c>
      <c r="AP1635" s="20" t="str">
        <f t="shared" si="437"/>
        <v/>
      </c>
      <c r="AQ1635" s="20" t="str">
        <f t="shared" si="438"/>
        <v/>
      </c>
      <c r="AR1635" s="32">
        <f t="shared" si="439"/>
        <v>0</v>
      </c>
      <c r="AS1635" s="32">
        <f t="shared" si="440"/>
        <v>0</v>
      </c>
      <c r="AT1635" s="32">
        <f t="shared" si="441"/>
        <v>3</v>
      </c>
      <c r="AU1635" s="28" t="str">
        <f t="shared" si="442"/>
        <v>库存为3</v>
      </c>
      <c r="AV1635" s="34" t="str">
        <f>IFERROR(时间!$B$4+AU1635,"上周无销量")</f>
        <v>上周无销量</v>
      </c>
    </row>
    <row r="1636" spans="1:48">
      <c r="A1636" s="18" t="s">
        <v>1681</v>
      </c>
      <c r="B1636" t="str">
        <f>VLOOKUP(A1636,'[1]sku-asin（子）'!$A:$B,2,0)</f>
        <v>B07CMZWH9V</v>
      </c>
      <c r="C1636" t="str">
        <f>VLOOKUP(A1636,'[1]子sku-父sku'!$A:$B,2,0)</f>
        <v>YZ-BEC19P</v>
      </c>
      <c r="D1636" s="28">
        <f>IFERROR(VLOOKUP(A1636,[2]库存报告使用数据处理!$A:$C,3,0),0)</f>
        <v>0</v>
      </c>
      <c r="E1636" s="28">
        <f>IFERROR(VLOOKUP(A1636,[2]库存报告使用数据处理!$A:$D,4,0),0)</f>
        <v>1</v>
      </c>
      <c r="F1636" s="28">
        <f>IFERROR(VLOOKUP(A1636,[2]库存报告使用数据处理!$A:$E,5,0),0)</f>
        <v>0</v>
      </c>
      <c r="G1636" s="28">
        <f>IFERROR(VLOOKUP(A1636,[2]库存报告使用数据处理!$A:$F,6,0),0)</f>
        <v>0</v>
      </c>
      <c r="H1636" s="29">
        <f>IFERROR(VLOOKUP(A1636,[2]库存报告使用数据处理!$A:$G,7,0),0)</f>
        <v>21.99</v>
      </c>
      <c r="I1636">
        <f>IFERROR(VLOOKUP(A1636,[5]数据处理!$A:$B,2,0),0)</f>
        <v>9</v>
      </c>
      <c r="J1636" s="30">
        <f>IFERROR(VLOOKUP(A1636,[5]数据处理!$A:$D,4,0),0)</f>
        <v>0</v>
      </c>
      <c r="K1636" s="30">
        <f>IFERROR(VLOOKUP(A1636,[5]数据处理!$A:$E,5,0),0)</f>
        <v>0</v>
      </c>
      <c r="L1636" s="30">
        <f>IFERROR(VLOOKUP(A1636,[5]数据处理!$A:$G,7,0),0)</f>
        <v>0</v>
      </c>
      <c r="M1636">
        <f t="shared" si="426"/>
        <v>9</v>
      </c>
      <c r="N1636">
        <f>IFERROR(VLOOKUP(A1636,[5]数据处理!$A:$C,3,0),0)</f>
        <v>0</v>
      </c>
      <c r="O1636">
        <f>IFERROR(VLOOKUP($A1636,[5]数据处理!$A:$N,14,0),0)</f>
        <v>0</v>
      </c>
      <c r="P1636" t="str">
        <f>IFERROR(VLOOKUP($A1636,[3]库存报告使用数据!$A$1:$B$65536,2,0),"")</f>
        <v/>
      </c>
      <c r="Q1636" t="str">
        <f>IFERROR(VLOOKUP($A1636,[3]库存报告使用数据!$A$1:$E$65536,5,0),"")</f>
        <v/>
      </c>
      <c r="R1636" t="str">
        <f>IFERROR(VLOOKUP($A1636,[3]库存报告使用数据!$A$1:$H$65536,8,0),"")</f>
        <v/>
      </c>
      <c r="S1636" t="str">
        <f>IFERROR(VLOOKUP($A1636,[3]库存报告使用数据!$A$1:$K$65536,11,0),"")</f>
        <v/>
      </c>
      <c r="T1636" t="str">
        <f>IFERROR(VLOOKUP($A1636,[3]库存报告使用数据!$A$1:$C$65536,3,0),"")</f>
        <v/>
      </c>
      <c r="U1636" t="str">
        <f>IFERROR(VLOOKUP($A1636,[3]库存报告使用数据!$A$1:$F$65536,6,0),"")</f>
        <v/>
      </c>
      <c r="V1636" t="str">
        <f>IFERROR(VLOOKUP($A1636,[3]库存报告使用数据!$A$1:$I$65536,9,0),"")</f>
        <v/>
      </c>
      <c r="W1636" t="str">
        <f>IFERROR(VLOOKUP($A1636,[3]库存报告使用数据!$A$1:$L$65536,12,0),"")</f>
        <v/>
      </c>
      <c r="X1636" s="20" t="str">
        <f t="shared" si="427"/>
        <v/>
      </c>
      <c r="Y1636" s="20" t="str">
        <f t="shared" si="428"/>
        <v/>
      </c>
      <c r="Z1636" s="20" t="str">
        <f t="shared" si="429"/>
        <v/>
      </c>
      <c r="AA1636" s="20" t="str">
        <f t="shared" si="430"/>
        <v/>
      </c>
      <c r="AB1636" t="str">
        <f>IFERROR(VLOOKUP($A1636,[3]库存报告使用数据!$A$1:$D$65536,4,0),"")</f>
        <v/>
      </c>
      <c r="AC1636" t="str">
        <f>IFERROR(VLOOKUP($A1636,[3]库存报告使用数据!$A$1:$G$65536,7,0),"")</f>
        <v/>
      </c>
      <c r="AD1636" t="str">
        <f>IFERROR(VLOOKUP($A1636,[3]库存报告使用数据!$A$1:$J$65536,10,0),"")</f>
        <v/>
      </c>
      <c r="AE1636" t="str">
        <f>IFERROR(VLOOKUP($A1636,[3]库存报告使用数据!$A$1:$M$65536,13,0),"")</f>
        <v/>
      </c>
      <c r="AF1636" s="20" t="str">
        <f t="shared" si="431"/>
        <v/>
      </c>
      <c r="AG1636" s="20" t="str">
        <f t="shared" si="432"/>
        <v/>
      </c>
      <c r="AH1636" s="20" t="str">
        <f t="shared" si="433"/>
        <v/>
      </c>
      <c r="AI1636" s="20" t="str">
        <f t="shared" si="434"/>
        <v/>
      </c>
      <c r="AJ1636">
        <f>IFERROR(VLOOKUP($B1636,[4]库存报告使用数据!$A$1:$B$65536,2,0),0)</f>
        <v>0</v>
      </c>
      <c r="AK1636">
        <f>IFERROR(VLOOKUP($B1636,[4]库存报告使用数据!$A$1:$C$65536,3,0),)</f>
        <v>1</v>
      </c>
      <c r="AL1636">
        <f>IFERROR(VLOOKUP($B1636,[4]库存报告使用数据!$A$1:$D$65536,4,0),)</f>
        <v>1</v>
      </c>
      <c r="AM1636">
        <f>IFERROR(VLOOKUP($B1636,[4]库存报告使用数据!$A$1:$E$65536,5,0),)</f>
        <v>0</v>
      </c>
      <c r="AN1636" s="20" t="str">
        <f t="shared" si="435"/>
        <v/>
      </c>
      <c r="AO1636" s="20">
        <f t="shared" si="436"/>
        <v>1</v>
      </c>
      <c r="AP1636" s="20">
        <f t="shared" si="437"/>
        <v>0</v>
      </c>
      <c r="AQ1636" s="20" t="str">
        <f t="shared" si="438"/>
        <v/>
      </c>
      <c r="AR1636" s="32">
        <f t="shared" si="439"/>
        <v>0</v>
      </c>
      <c r="AS1636" s="32">
        <f t="shared" si="440"/>
        <v>0</v>
      </c>
      <c r="AT1636" s="32">
        <f t="shared" si="441"/>
        <v>9</v>
      </c>
      <c r="AU1636" s="28" t="str">
        <f t="shared" si="442"/>
        <v>库存为9</v>
      </c>
      <c r="AV1636" s="34" t="str">
        <f>IFERROR(时间!$B$4+AU1636,"上周无销量")</f>
        <v>上周无销量</v>
      </c>
    </row>
    <row r="1637" spans="1:48">
      <c r="A1637" s="18" t="s">
        <v>1682</v>
      </c>
      <c r="B1637" t="str">
        <f>VLOOKUP(A1637,'[1]sku-asin（子）'!$A:$B,2,0)</f>
        <v>B07CNGYJS6</v>
      </c>
      <c r="C1637" t="str">
        <f>VLOOKUP(A1637,'[1]子sku-父sku'!$A:$B,2,0)</f>
        <v>YZ-BEC19P</v>
      </c>
      <c r="D1637" s="28">
        <f>IFERROR(VLOOKUP(A1637,[2]库存报告使用数据处理!$A:$C,3,0),0)</f>
        <v>1</v>
      </c>
      <c r="E1637" s="28">
        <f>IFERROR(VLOOKUP(A1637,[2]库存报告使用数据处理!$A:$D,4,0),0)</f>
        <v>0</v>
      </c>
      <c r="F1637" s="28">
        <f>IFERROR(VLOOKUP(A1637,[2]库存报告使用数据处理!$A:$E,5,0),0)</f>
        <v>0</v>
      </c>
      <c r="G1637" s="28">
        <f>IFERROR(VLOOKUP(A1637,[2]库存报告使用数据处理!$A:$F,6,0),0)</f>
        <v>0</v>
      </c>
      <c r="H1637" s="29">
        <f>IFERROR(VLOOKUP(A1637,[2]库存报告使用数据处理!$A:$G,7,0),0)</f>
        <v>21.99</v>
      </c>
      <c r="I1637">
        <f>IFERROR(VLOOKUP(A1637,[5]数据处理!$A:$B,2,0),0)</f>
        <v>8</v>
      </c>
      <c r="J1637" s="30">
        <f>IFERROR(VLOOKUP(A1637,[5]数据处理!$A:$D,4,0),0)</f>
        <v>0</v>
      </c>
      <c r="K1637" s="30">
        <f>IFERROR(VLOOKUP(A1637,[5]数据处理!$A:$E,5,0),0)</f>
        <v>0</v>
      </c>
      <c r="L1637" s="30">
        <f>IFERROR(VLOOKUP(A1637,[5]数据处理!$A:$G,7,0),0)</f>
        <v>0</v>
      </c>
      <c r="M1637">
        <f t="shared" si="426"/>
        <v>8</v>
      </c>
      <c r="N1637">
        <f>IFERROR(VLOOKUP(A1637,[5]数据处理!$A:$C,3,0),0)</f>
        <v>0</v>
      </c>
      <c r="O1637">
        <f>IFERROR(VLOOKUP($A1637,[5]数据处理!$A:$N,14,0),0)</f>
        <v>0</v>
      </c>
      <c r="P1637" t="str">
        <f>IFERROR(VLOOKUP($A1637,[3]库存报告使用数据!$A$1:$B$65536,2,0),"")</f>
        <v/>
      </c>
      <c r="Q1637" t="str">
        <f>IFERROR(VLOOKUP($A1637,[3]库存报告使用数据!$A$1:$E$65536,5,0),"")</f>
        <v/>
      </c>
      <c r="R1637" t="str">
        <f>IFERROR(VLOOKUP($A1637,[3]库存报告使用数据!$A$1:$H$65536,8,0),"")</f>
        <v/>
      </c>
      <c r="S1637" t="str">
        <f>IFERROR(VLOOKUP($A1637,[3]库存报告使用数据!$A$1:$K$65536,11,0),"")</f>
        <v/>
      </c>
      <c r="T1637" t="str">
        <f>IFERROR(VLOOKUP($A1637,[3]库存报告使用数据!$A$1:$C$65536,3,0),"")</f>
        <v/>
      </c>
      <c r="U1637" t="str">
        <f>IFERROR(VLOOKUP($A1637,[3]库存报告使用数据!$A$1:$F$65536,6,0),"")</f>
        <v/>
      </c>
      <c r="V1637" t="str">
        <f>IFERROR(VLOOKUP($A1637,[3]库存报告使用数据!$A$1:$I$65536,9,0),"")</f>
        <v/>
      </c>
      <c r="W1637" t="str">
        <f>IFERROR(VLOOKUP($A1637,[3]库存报告使用数据!$A$1:$L$65536,12,0),"")</f>
        <v/>
      </c>
      <c r="X1637" s="20" t="str">
        <f t="shared" si="427"/>
        <v/>
      </c>
      <c r="Y1637" s="20" t="str">
        <f t="shared" si="428"/>
        <v/>
      </c>
      <c r="Z1637" s="20" t="str">
        <f t="shared" si="429"/>
        <v/>
      </c>
      <c r="AA1637" s="20" t="str">
        <f t="shared" si="430"/>
        <v/>
      </c>
      <c r="AB1637" t="str">
        <f>IFERROR(VLOOKUP($A1637,[3]库存报告使用数据!$A$1:$D$65536,4,0),"")</f>
        <v/>
      </c>
      <c r="AC1637" t="str">
        <f>IFERROR(VLOOKUP($A1637,[3]库存报告使用数据!$A$1:$G$65536,7,0),"")</f>
        <v/>
      </c>
      <c r="AD1637" t="str">
        <f>IFERROR(VLOOKUP($A1637,[3]库存报告使用数据!$A$1:$J$65536,10,0),"")</f>
        <v/>
      </c>
      <c r="AE1637" t="str">
        <f>IFERROR(VLOOKUP($A1637,[3]库存报告使用数据!$A$1:$M$65536,13,0),"")</f>
        <v/>
      </c>
      <c r="AF1637" s="20" t="str">
        <f t="shared" si="431"/>
        <v/>
      </c>
      <c r="AG1637" s="20" t="str">
        <f t="shared" si="432"/>
        <v/>
      </c>
      <c r="AH1637" s="20" t="str">
        <f t="shared" si="433"/>
        <v/>
      </c>
      <c r="AI1637" s="20" t="str">
        <f t="shared" si="434"/>
        <v/>
      </c>
      <c r="AJ1637">
        <f>IFERROR(VLOOKUP($B1637,[4]库存报告使用数据!$A$1:$B$65536,2,0),0)</f>
        <v>1</v>
      </c>
      <c r="AK1637">
        <f>IFERROR(VLOOKUP($B1637,[4]库存报告使用数据!$A$1:$C$65536,3,0),)</f>
        <v>0</v>
      </c>
      <c r="AL1637">
        <f>IFERROR(VLOOKUP($B1637,[4]库存报告使用数据!$A$1:$D$65536,4,0),)</f>
        <v>1</v>
      </c>
      <c r="AM1637">
        <f>IFERROR(VLOOKUP($B1637,[4]库存报告使用数据!$A$1:$E$65536,5,0),)</f>
        <v>0</v>
      </c>
      <c r="AN1637" s="20">
        <f t="shared" si="435"/>
        <v>1</v>
      </c>
      <c r="AO1637" s="20" t="str">
        <f t="shared" si="436"/>
        <v/>
      </c>
      <c r="AP1637" s="20">
        <f t="shared" si="437"/>
        <v>0</v>
      </c>
      <c r="AQ1637" s="20" t="str">
        <f t="shared" si="438"/>
        <v/>
      </c>
      <c r="AR1637" s="32">
        <f t="shared" si="439"/>
        <v>0.142857142857143</v>
      </c>
      <c r="AS1637" s="32">
        <f t="shared" si="440"/>
        <v>8.57142857142857</v>
      </c>
      <c r="AT1637" s="32">
        <f t="shared" si="441"/>
        <v>-0.571428571428571</v>
      </c>
      <c r="AU1637" s="28">
        <f t="shared" si="442"/>
        <v>56</v>
      </c>
      <c r="AV1637" s="34">
        <f>IFERROR(时间!$B$4+AU1637,"上周无销量")</f>
        <v>43339</v>
      </c>
    </row>
    <row r="1638" spans="1:48">
      <c r="A1638" s="18" t="s">
        <v>1683</v>
      </c>
      <c r="B1638" t="str">
        <f>VLOOKUP(A1638,'[1]sku-asin（子）'!$A:$B,2,0)</f>
        <v>B07CN9MZZ3</v>
      </c>
      <c r="C1638" t="str">
        <f>VLOOKUP(A1638,'[1]子sku-父sku'!$A:$B,2,0)</f>
        <v>YZ-BEC19P</v>
      </c>
      <c r="D1638" s="28">
        <f>IFERROR(VLOOKUP(A1638,[2]库存报告使用数据处理!$A:$C,3,0),0)</f>
        <v>0</v>
      </c>
      <c r="E1638" s="28">
        <f>IFERROR(VLOOKUP(A1638,[2]库存报告使用数据处理!$A:$D,4,0),0)</f>
        <v>0</v>
      </c>
      <c r="F1638" s="28">
        <f>IFERROR(VLOOKUP(A1638,[2]库存报告使用数据处理!$A:$E,5,0),0)</f>
        <v>0</v>
      </c>
      <c r="G1638" s="28">
        <f>IFERROR(VLOOKUP(A1638,[2]库存报告使用数据处理!$A:$F,6,0),0)</f>
        <v>0</v>
      </c>
      <c r="H1638" s="29">
        <f>IFERROR(VLOOKUP(A1638,[2]库存报告使用数据处理!$A:$G,7,0),0)</f>
        <v>0</v>
      </c>
      <c r="I1638">
        <f>IFERROR(VLOOKUP(A1638,[5]数据处理!$A:$B,2,0),0)</f>
        <v>9</v>
      </c>
      <c r="J1638" s="30">
        <f>IFERROR(VLOOKUP(A1638,[5]数据处理!$A:$D,4,0),0)</f>
        <v>0</v>
      </c>
      <c r="K1638" s="30">
        <f>IFERROR(VLOOKUP(A1638,[5]数据处理!$A:$E,5,0),0)</f>
        <v>0</v>
      </c>
      <c r="L1638" s="30">
        <f>IFERROR(VLOOKUP(A1638,[5]数据处理!$A:$G,7,0),0)</f>
        <v>0</v>
      </c>
      <c r="M1638">
        <f t="shared" si="426"/>
        <v>9</v>
      </c>
      <c r="N1638">
        <f>IFERROR(VLOOKUP(A1638,[5]数据处理!$A:$C,3,0),0)</f>
        <v>0</v>
      </c>
      <c r="O1638">
        <f>IFERROR(VLOOKUP($A1638,[5]数据处理!$A:$N,14,0),0)</f>
        <v>0</v>
      </c>
      <c r="P1638" t="str">
        <f>IFERROR(VLOOKUP($A1638,[3]库存报告使用数据!$A$1:$B$65536,2,0),"")</f>
        <v/>
      </c>
      <c r="Q1638" t="str">
        <f>IFERROR(VLOOKUP($A1638,[3]库存报告使用数据!$A$1:$E$65536,5,0),"")</f>
        <v/>
      </c>
      <c r="R1638" t="str">
        <f>IFERROR(VLOOKUP($A1638,[3]库存报告使用数据!$A$1:$H$65536,8,0),"")</f>
        <v/>
      </c>
      <c r="S1638" t="str">
        <f>IFERROR(VLOOKUP($A1638,[3]库存报告使用数据!$A$1:$K$65536,11,0),"")</f>
        <v/>
      </c>
      <c r="T1638" t="str">
        <f>IFERROR(VLOOKUP($A1638,[3]库存报告使用数据!$A$1:$C$65536,3,0),"")</f>
        <v/>
      </c>
      <c r="U1638" t="str">
        <f>IFERROR(VLOOKUP($A1638,[3]库存报告使用数据!$A$1:$F$65536,6,0),"")</f>
        <v/>
      </c>
      <c r="V1638" t="str">
        <f>IFERROR(VLOOKUP($A1638,[3]库存报告使用数据!$A$1:$I$65536,9,0),"")</f>
        <v/>
      </c>
      <c r="W1638" t="str">
        <f>IFERROR(VLOOKUP($A1638,[3]库存报告使用数据!$A$1:$L$65536,12,0),"")</f>
        <v/>
      </c>
      <c r="X1638" s="20" t="str">
        <f t="shared" si="427"/>
        <v/>
      </c>
      <c r="Y1638" s="20" t="str">
        <f t="shared" si="428"/>
        <v/>
      </c>
      <c r="Z1638" s="20" t="str">
        <f t="shared" si="429"/>
        <v/>
      </c>
      <c r="AA1638" s="20" t="str">
        <f t="shared" si="430"/>
        <v/>
      </c>
      <c r="AB1638" t="str">
        <f>IFERROR(VLOOKUP($A1638,[3]库存报告使用数据!$A$1:$D$65536,4,0),"")</f>
        <v/>
      </c>
      <c r="AC1638" t="str">
        <f>IFERROR(VLOOKUP($A1638,[3]库存报告使用数据!$A$1:$G$65536,7,0),"")</f>
        <v/>
      </c>
      <c r="AD1638" t="str">
        <f>IFERROR(VLOOKUP($A1638,[3]库存报告使用数据!$A$1:$J$65536,10,0),"")</f>
        <v/>
      </c>
      <c r="AE1638" t="str">
        <f>IFERROR(VLOOKUP($A1638,[3]库存报告使用数据!$A$1:$M$65536,13,0),"")</f>
        <v/>
      </c>
      <c r="AF1638" s="20" t="str">
        <f t="shared" si="431"/>
        <v/>
      </c>
      <c r="AG1638" s="20" t="str">
        <f t="shared" si="432"/>
        <v/>
      </c>
      <c r="AH1638" s="20" t="str">
        <f t="shared" si="433"/>
        <v/>
      </c>
      <c r="AI1638" s="20" t="str">
        <f t="shared" si="434"/>
        <v/>
      </c>
      <c r="AJ1638">
        <f>IFERROR(VLOOKUP($B1638,[4]库存报告使用数据!$A$1:$B$65536,2,0),0)</f>
        <v>5</v>
      </c>
      <c r="AK1638">
        <f>IFERROR(VLOOKUP($B1638,[4]库存报告使用数据!$A$1:$C$65536,3,0),)</f>
        <v>0</v>
      </c>
      <c r="AL1638">
        <f>IFERROR(VLOOKUP($B1638,[4]库存报告使用数据!$A$1:$D$65536,4,0),)</f>
        <v>0</v>
      </c>
      <c r="AM1638">
        <f>IFERROR(VLOOKUP($B1638,[4]库存报告使用数据!$A$1:$E$65536,5,0),)</f>
        <v>0</v>
      </c>
      <c r="AN1638" s="20">
        <f t="shared" si="435"/>
        <v>0</v>
      </c>
      <c r="AO1638" s="20" t="str">
        <f t="shared" si="436"/>
        <v/>
      </c>
      <c r="AP1638" s="20" t="str">
        <f t="shared" si="437"/>
        <v/>
      </c>
      <c r="AQ1638" s="20" t="str">
        <f t="shared" si="438"/>
        <v/>
      </c>
      <c r="AR1638" s="32">
        <f t="shared" si="439"/>
        <v>0</v>
      </c>
      <c r="AS1638" s="32">
        <f t="shared" si="440"/>
        <v>0</v>
      </c>
      <c r="AT1638" s="32">
        <f t="shared" si="441"/>
        <v>9</v>
      </c>
      <c r="AU1638" s="28" t="str">
        <f t="shared" si="442"/>
        <v>库存为9</v>
      </c>
      <c r="AV1638" s="34" t="str">
        <f>IFERROR(时间!$B$4+AU1638,"上周无销量")</f>
        <v>上周无销量</v>
      </c>
    </row>
    <row r="1639" spans="1:48">
      <c r="A1639" s="18" t="s">
        <v>1684</v>
      </c>
      <c r="B1639" t="str">
        <f>VLOOKUP(A1639,'[1]sku-asin（子）'!$A:$B,2,0)</f>
        <v>B07CMY88K5</v>
      </c>
      <c r="C1639" t="str">
        <f>VLOOKUP(A1639,'[1]子sku-父sku'!$A:$B,2,0)</f>
        <v>YZ-BEC19P</v>
      </c>
      <c r="D1639" s="28">
        <f>IFERROR(VLOOKUP(A1639,[2]库存报告使用数据处理!$A:$C,3,0),0)</f>
        <v>0</v>
      </c>
      <c r="E1639" s="28">
        <f>IFERROR(VLOOKUP(A1639,[2]库存报告使用数据处理!$A:$D,4,0),0)</f>
        <v>0</v>
      </c>
      <c r="F1639" s="28">
        <f>IFERROR(VLOOKUP(A1639,[2]库存报告使用数据处理!$A:$E,5,0),0)</f>
        <v>0</v>
      </c>
      <c r="G1639" s="28">
        <f>IFERROR(VLOOKUP(A1639,[2]库存报告使用数据处理!$A:$F,6,0),0)</f>
        <v>0</v>
      </c>
      <c r="H1639" s="29">
        <f>IFERROR(VLOOKUP(A1639,[2]库存报告使用数据处理!$A:$G,7,0),0)</f>
        <v>0</v>
      </c>
      <c r="I1639">
        <f>IFERROR(VLOOKUP(A1639,[5]数据处理!$A:$B,2,0),0)</f>
        <v>9</v>
      </c>
      <c r="J1639" s="30">
        <f>IFERROR(VLOOKUP(A1639,[5]数据处理!$A:$D,4,0),0)</f>
        <v>0</v>
      </c>
      <c r="K1639" s="30">
        <f>IFERROR(VLOOKUP(A1639,[5]数据处理!$A:$E,5,0),0)</f>
        <v>0</v>
      </c>
      <c r="L1639" s="30">
        <f>IFERROR(VLOOKUP(A1639,[5]数据处理!$A:$G,7,0),0)</f>
        <v>0</v>
      </c>
      <c r="M1639">
        <f t="shared" si="426"/>
        <v>9</v>
      </c>
      <c r="N1639">
        <f>IFERROR(VLOOKUP(A1639,[5]数据处理!$A:$C,3,0),0)</f>
        <v>0</v>
      </c>
      <c r="O1639">
        <f>IFERROR(VLOOKUP($A1639,[5]数据处理!$A:$N,14,0),0)</f>
        <v>0</v>
      </c>
      <c r="P1639" t="str">
        <f>IFERROR(VLOOKUP($A1639,[3]库存报告使用数据!$A$1:$B$65536,2,0),"")</f>
        <v/>
      </c>
      <c r="Q1639" t="str">
        <f>IFERROR(VLOOKUP($A1639,[3]库存报告使用数据!$A$1:$E$65536,5,0),"")</f>
        <v/>
      </c>
      <c r="R1639" t="str">
        <f>IFERROR(VLOOKUP($A1639,[3]库存报告使用数据!$A$1:$H$65536,8,0),"")</f>
        <v/>
      </c>
      <c r="S1639" t="str">
        <f>IFERROR(VLOOKUP($A1639,[3]库存报告使用数据!$A$1:$K$65536,11,0),"")</f>
        <v/>
      </c>
      <c r="T1639" t="str">
        <f>IFERROR(VLOOKUP($A1639,[3]库存报告使用数据!$A$1:$C$65536,3,0),"")</f>
        <v/>
      </c>
      <c r="U1639" t="str">
        <f>IFERROR(VLOOKUP($A1639,[3]库存报告使用数据!$A$1:$F$65536,6,0),"")</f>
        <v/>
      </c>
      <c r="V1639" t="str">
        <f>IFERROR(VLOOKUP($A1639,[3]库存报告使用数据!$A$1:$I$65536,9,0),"")</f>
        <v/>
      </c>
      <c r="W1639" t="str">
        <f>IFERROR(VLOOKUP($A1639,[3]库存报告使用数据!$A$1:$L$65536,12,0),"")</f>
        <v/>
      </c>
      <c r="X1639" s="20" t="str">
        <f t="shared" si="427"/>
        <v/>
      </c>
      <c r="Y1639" s="20" t="str">
        <f t="shared" si="428"/>
        <v/>
      </c>
      <c r="Z1639" s="20" t="str">
        <f t="shared" si="429"/>
        <v/>
      </c>
      <c r="AA1639" s="20" t="str">
        <f t="shared" si="430"/>
        <v/>
      </c>
      <c r="AB1639" t="str">
        <f>IFERROR(VLOOKUP($A1639,[3]库存报告使用数据!$A$1:$D$65536,4,0),"")</f>
        <v/>
      </c>
      <c r="AC1639" t="str">
        <f>IFERROR(VLOOKUP($A1639,[3]库存报告使用数据!$A$1:$G$65536,7,0),"")</f>
        <v/>
      </c>
      <c r="AD1639" t="str">
        <f>IFERROR(VLOOKUP($A1639,[3]库存报告使用数据!$A$1:$J$65536,10,0),"")</f>
        <v/>
      </c>
      <c r="AE1639" t="str">
        <f>IFERROR(VLOOKUP($A1639,[3]库存报告使用数据!$A$1:$M$65536,13,0),"")</f>
        <v/>
      </c>
      <c r="AF1639" s="20" t="str">
        <f t="shared" si="431"/>
        <v/>
      </c>
      <c r="AG1639" s="20" t="str">
        <f t="shared" si="432"/>
        <v/>
      </c>
      <c r="AH1639" s="20" t="str">
        <f t="shared" si="433"/>
        <v/>
      </c>
      <c r="AI1639" s="20" t="str">
        <f t="shared" si="434"/>
        <v/>
      </c>
      <c r="AJ1639">
        <f>IFERROR(VLOOKUP($B1639,[4]库存报告使用数据!$A$1:$B$65536,2,0),0)</f>
        <v>1</v>
      </c>
      <c r="AK1639">
        <f>IFERROR(VLOOKUP($B1639,[4]库存报告使用数据!$A$1:$C$65536,3,0),)</f>
        <v>0</v>
      </c>
      <c r="AL1639">
        <f>IFERROR(VLOOKUP($B1639,[4]库存报告使用数据!$A$1:$D$65536,4,0),)</f>
        <v>0</v>
      </c>
      <c r="AM1639">
        <f>IFERROR(VLOOKUP($B1639,[4]库存报告使用数据!$A$1:$E$65536,5,0),)</f>
        <v>0</v>
      </c>
      <c r="AN1639" s="20">
        <f t="shared" si="435"/>
        <v>0</v>
      </c>
      <c r="AO1639" s="20" t="str">
        <f t="shared" si="436"/>
        <v/>
      </c>
      <c r="AP1639" s="20" t="str">
        <f t="shared" si="437"/>
        <v/>
      </c>
      <c r="AQ1639" s="20" t="str">
        <f t="shared" si="438"/>
        <v/>
      </c>
      <c r="AR1639" s="32">
        <f t="shared" si="439"/>
        <v>0</v>
      </c>
      <c r="AS1639" s="32">
        <f t="shared" si="440"/>
        <v>0</v>
      </c>
      <c r="AT1639" s="32">
        <f t="shared" si="441"/>
        <v>9</v>
      </c>
      <c r="AU1639" s="28" t="str">
        <f t="shared" si="442"/>
        <v>库存为9</v>
      </c>
      <c r="AV1639" s="34" t="str">
        <f>IFERROR(时间!$B$4+AU1639,"上周无销量")</f>
        <v>上周无销量</v>
      </c>
    </row>
    <row r="1640" spans="1:48">
      <c r="A1640" s="18" t="s">
        <v>1685</v>
      </c>
      <c r="B1640" t="str">
        <f>VLOOKUP(A1640,'[1]sku-asin（子）'!$A:$B,2,0)</f>
        <v>B07CMYXHQQ</v>
      </c>
      <c r="C1640" t="str">
        <f>VLOOKUP(A1640,'[1]子sku-父sku'!$A:$B,2,0)</f>
        <v>YZ-BEC19P</v>
      </c>
      <c r="D1640" s="28">
        <f>IFERROR(VLOOKUP(A1640,[2]库存报告使用数据处理!$A:$C,3,0),0)</f>
        <v>0</v>
      </c>
      <c r="E1640" s="28">
        <f>IFERROR(VLOOKUP(A1640,[2]库存报告使用数据处理!$A:$D,4,0),0)</f>
        <v>0</v>
      </c>
      <c r="F1640" s="28">
        <f>IFERROR(VLOOKUP(A1640,[2]库存报告使用数据处理!$A:$E,5,0),0)</f>
        <v>0</v>
      </c>
      <c r="G1640" s="28">
        <f>IFERROR(VLOOKUP(A1640,[2]库存报告使用数据处理!$A:$F,6,0),0)</f>
        <v>0</v>
      </c>
      <c r="H1640" s="29">
        <f>IFERROR(VLOOKUP(A1640,[2]库存报告使用数据处理!$A:$G,7,0),0)</f>
        <v>0</v>
      </c>
      <c r="I1640">
        <f>IFERROR(VLOOKUP(A1640,[5]数据处理!$A:$B,2,0),0)</f>
        <v>10</v>
      </c>
      <c r="J1640" s="30">
        <f>IFERROR(VLOOKUP(A1640,[5]数据处理!$A:$D,4,0),0)</f>
        <v>0</v>
      </c>
      <c r="K1640" s="30">
        <f>IFERROR(VLOOKUP(A1640,[5]数据处理!$A:$E,5,0),0)</f>
        <v>0</v>
      </c>
      <c r="L1640" s="30">
        <f>IFERROR(VLOOKUP(A1640,[5]数据处理!$A:$G,7,0),0)</f>
        <v>0</v>
      </c>
      <c r="M1640">
        <f t="shared" si="426"/>
        <v>10</v>
      </c>
      <c r="N1640">
        <f>IFERROR(VLOOKUP(A1640,[5]数据处理!$A:$C,3,0),0)</f>
        <v>0</v>
      </c>
      <c r="O1640">
        <f>IFERROR(VLOOKUP($A1640,[5]数据处理!$A:$N,14,0),0)</f>
        <v>0</v>
      </c>
      <c r="P1640" t="str">
        <f>IFERROR(VLOOKUP($A1640,[3]库存报告使用数据!$A$1:$B$65536,2,0),"")</f>
        <v/>
      </c>
      <c r="Q1640" t="str">
        <f>IFERROR(VLOOKUP($A1640,[3]库存报告使用数据!$A$1:$E$65536,5,0),"")</f>
        <v/>
      </c>
      <c r="R1640" t="str">
        <f>IFERROR(VLOOKUP($A1640,[3]库存报告使用数据!$A$1:$H$65536,8,0),"")</f>
        <v/>
      </c>
      <c r="S1640" t="str">
        <f>IFERROR(VLOOKUP($A1640,[3]库存报告使用数据!$A$1:$K$65536,11,0),"")</f>
        <v/>
      </c>
      <c r="T1640" t="str">
        <f>IFERROR(VLOOKUP($A1640,[3]库存报告使用数据!$A$1:$C$65536,3,0),"")</f>
        <v/>
      </c>
      <c r="U1640" t="str">
        <f>IFERROR(VLOOKUP($A1640,[3]库存报告使用数据!$A$1:$F$65536,6,0),"")</f>
        <v/>
      </c>
      <c r="V1640" t="str">
        <f>IFERROR(VLOOKUP($A1640,[3]库存报告使用数据!$A$1:$I$65536,9,0),"")</f>
        <v/>
      </c>
      <c r="W1640" t="str">
        <f>IFERROR(VLOOKUP($A1640,[3]库存报告使用数据!$A$1:$L$65536,12,0),"")</f>
        <v/>
      </c>
      <c r="X1640" s="20" t="str">
        <f t="shared" si="427"/>
        <v/>
      </c>
      <c r="Y1640" s="20" t="str">
        <f t="shared" si="428"/>
        <v/>
      </c>
      <c r="Z1640" s="20" t="str">
        <f t="shared" si="429"/>
        <v/>
      </c>
      <c r="AA1640" s="20" t="str">
        <f t="shared" si="430"/>
        <v/>
      </c>
      <c r="AB1640" t="str">
        <f>IFERROR(VLOOKUP($A1640,[3]库存报告使用数据!$A$1:$D$65536,4,0),"")</f>
        <v/>
      </c>
      <c r="AC1640" t="str">
        <f>IFERROR(VLOOKUP($A1640,[3]库存报告使用数据!$A$1:$G$65536,7,0),"")</f>
        <v/>
      </c>
      <c r="AD1640" t="str">
        <f>IFERROR(VLOOKUP($A1640,[3]库存报告使用数据!$A$1:$J$65536,10,0),"")</f>
        <v/>
      </c>
      <c r="AE1640" t="str">
        <f>IFERROR(VLOOKUP($A1640,[3]库存报告使用数据!$A$1:$M$65536,13,0),"")</f>
        <v/>
      </c>
      <c r="AF1640" s="20" t="str">
        <f t="shared" si="431"/>
        <v/>
      </c>
      <c r="AG1640" s="20" t="str">
        <f t="shared" si="432"/>
        <v/>
      </c>
      <c r="AH1640" s="20" t="str">
        <f t="shared" si="433"/>
        <v/>
      </c>
      <c r="AI1640" s="20" t="str">
        <f t="shared" si="434"/>
        <v/>
      </c>
      <c r="AJ1640">
        <f>IFERROR(VLOOKUP($B1640,[4]库存报告使用数据!$A$1:$B$65536,2,0),0)</f>
        <v>0</v>
      </c>
      <c r="AK1640">
        <f>IFERROR(VLOOKUP($B1640,[4]库存报告使用数据!$A$1:$C$65536,3,0),)</f>
        <v>0</v>
      </c>
      <c r="AL1640">
        <f>IFERROR(VLOOKUP($B1640,[4]库存报告使用数据!$A$1:$D$65536,4,0),)</f>
        <v>1</v>
      </c>
      <c r="AM1640">
        <f>IFERROR(VLOOKUP($B1640,[4]库存报告使用数据!$A$1:$E$65536,5,0),)</f>
        <v>0</v>
      </c>
      <c r="AN1640" s="20" t="str">
        <f t="shared" si="435"/>
        <v/>
      </c>
      <c r="AO1640" s="20" t="str">
        <f t="shared" si="436"/>
        <v/>
      </c>
      <c r="AP1640" s="20">
        <f t="shared" si="437"/>
        <v>0</v>
      </c>
      <c r="AQ1640" s="20" t="str">
        <f t="shared" si="438"/>
        <v/>
      </c>
      <c r="AR1640" s="32">
        <f t="shared" si="439"/>
        <v>0</v>
      </c>
      <c r="AS1640" s="32">
        <f t="shared" si="440"/>
        <v>0</v>
      </c>
      <c r="AT1640" s="32">
        <f t="shared" si="441"/>
        <v>10</v>
      </c>
      <c r="AU1640" s="28" t="str">
        <f t="shared" si="442"/>
        <v>库存为10</v>
      </c>
      <c r="AV1640" s="34" t="str">
        <f>IFERROR(时间!$B$4+AU1640,"上周无销量")</f>
        <v>上周无销量</v>
      </c>
    </row>
    <row r="1641" spans="1:48">
      <c r="A1641" s="18" t="s">
        <v>1686</v>
      </c>
      <c r="B1641" t="str">
        <f>VLOOKUP(A1641,'[1]sku-asin（子）'!$A:$B,2,0)</f>
        <v>B07CN3GQ2Q</v>
      </c>
      <c r="C1641" t="str">
        <f>VLOOKUP(A1641,'[1]子sku-父sku'!$A:$B,2,0)</f>
        <v>YZ-BEC19P</v>
      </c>
      <c r="D1641" s="28">
        <f>IFERROR(VLOOKUP(A1641,[2]库存报告使用数据处理!$A:$C,3,0),0)</f>
        <v>0</v>
      </c>
      <c r="E1641" s="28">
        <f>IFERROR(VLOOKUP(A1641,[2]库存报告使用数据处理!$A:$D,4,0),0)</f>
        <v>0</v>
      </c>
      <c r="F1641" s="28">
        <f>IFERROR(VLOOKUP(A1641,[2]库存报告使用数据处理!$A:$E,5,0),0)</f>
        <v>0</v>
      </c>
      <c r="G1641" s="28">
        <f>IFERROR(VLOOKUP(A1641,[2]库存报告使用数据处理!$A:$F,6,0),0)</f>
        <v>0</v>
      </c>
      <c r="H1641" s="29">
        <f>IFERROR(VLOOKUP(A1641,[2]库存报告使用数据处理!$A:$G,7,0),0)</f>
        <v>0</v>
      </c>
      <c r="I1641">
        <f>IFERROR(VLOOKUP(A1641,[5]数据处理!$A:$B,2,0),0)</f>
        <v>10</v>
      </c>
      <c r="J1641" s="30">
        <f>IFERROR(VLOOKUP(A1641,[5]数据处理!$A:$D,4,0),0)</f>
        <v>0</v>
      </c>
      <c r="K1641" s="30">
        <f>IFERROR(VLOOKUP(A1641,[5]数据处理!$A:$E,5,0),0)</f>
        <v>0</v>
      </c>
      <c r="L1641" s="30">
        <f>IFERROR(VLOOKUP(A1641,[5]数据处理!$A:$G,7,0),0)</f>
        <v>0</v>
      </c>
      <c r="M1641">
        <f t="shared" si="426"/>
        <v>10</v>
      </c>
      <c r="N1641">
        <f>IFERROR(VLOOKUP(A1641,[5]数据处理!$A:$C,3,0),0)</f>
        <v>0</v>
      </c>
      <c r="O1641">
        <f>IFERROR(VLOOKUP($A1641,[5]数据处理!$A:$N,14,0),0)</f>
        <v>0</v>
      </c>
      <c r="P1641" t="str">
        <f>IFERROR(VLOOKUP($A1641,[3]库存报告使用数据!$A$1:$B$65536,2,0),"")</f>
        <v/>
      </c>
      <c r="Q1641" t="str">
        <f>IFERROR(VLOOKUP($A1641,[3]库存报告使用数据!$A$1:$E$65536,5,0),"")</f>
        <v/>
      </c>
      <c r="R1641" t="str">
        <f>IFERROR(VLOOKUP($A1641,[3]库存报告使用数据!$A$1:$H$65536,8,0),"")</f>
        <v/>
      </c>
      <c r="S1641" t="str">
        <f>IFERROR(VLOOKUP($A1641,[3]库存报告使用数据!$A$1:$K$65536,11,0),"")</f>
        <v/>
      </c>
      <c r="T1641" t="str">
        <f>IFERROR(VLOOKUP($A1641,[3]库存报告使用数据!$A$1:$C$65536,3,0),"")</f>
        <v/>
      </c>
      <c r="U1641" t="str">
        <f>IFERROR(VLOOKUP($A1641,[3]库存报告使用数据!$A$1:$F$65536,6,0),"")</f>
        <v/>
      </c>
      <c r="V1641" t="str">
        <f>IFERROR(VLOOKUP($A1641,[3]库存报告使用数据!$A$1:$I$65536,9,0),"")</f>
        <v/>
      </c>
      <c r="W1641" t="str">
        <f>IFERROR(VLOOKUP($A1641,[3]库存报告使用数据!$A$1:$L$65536,12,0),"")</f>
        <v/>
      </c>
      <c r="X1641" s="20" t="str">
        <f t="shared" si="427"/>
        <v/>
      </c>
      <c r="Y1641" s="20" t="str">
        <f t="shared" si="428"/>
        <v/>
      </c>
      <c r="Z1641" s="20" t="str">
        <f t="shared" si="429"/>
        <v/>
      </c>
      <c r="AA1641" s="20" t="str">
        <f t="shared" si="430"/>
        <v/>
      </c>
      <c r="AB1641" t="str">
        <f>IFERROR(VLOOKUP($A1641,[3]库存报告使用数据!$A$1:$D$65536,4,0),"")</f>
        <v/>
      </c>
      <c r="AC1641" t="str">
        <f>IFERROR(VLOOKUP($A1641,[3]库存报告使用数据!$A$1:$G$65536,7,0),"")</f>
        <v/>
      </c>
      <c r="AD1641" t="str">
        <f>IFERROR(VLOOKUP($A1641,[3]库存报告使用数据!$A$1:$J$65536,10,0),"")</f>
        <v/>
      </c>
      <c r="AE1641" t="str">
        <f>IFERROR(VLOOKUP($A1641,[3]库存报告使用数据!$A$1:$M$65536,13,0),"")</f>
        <v/>
      </c>
      <c r="AF1641" s="20" t="str">
        <f t="shared" si="431"/>
        <v/>
      </c>
      <c r="AG1641" s="20" t="str">
        <f t="shared" si="432"/>
        <v/>
      </c>
      <c r="AH1641" s="20" t="str">
        <f t="shared" si="433"/>
        <v/>
      </c>
      <c r="AI1641" s="20" t="str">
        <f t="shared" si="434"/>
        <v/>
      </c>
      <c r="AJ1641">
        <f>IFERROR(VLOOKUP($B1641,[4]库存报告使用数据!$A$1:$B$65536,2,0),0)</f>
        <v>0</v>
      </c>
      <c r="AK1641">
        <f>IFERROR(VLOOKUP($B1641,[4]库存报告使用数据!$A$1:$C$65536,3,0),)</f>
        <v>0</v>
      </c>
      <c r="AL1641">
        <f>IFERROR(VLOOKUP($B1641,[4]库存报告使用数据!$A$1:$D$65536,4,0),)</f>
        <v>0</v>
      </c>
      <c r="AM1641">
        <f>IFERROR(VLOOKUP($B1641,[4]库存报告使用数据!$A$1:$E$65536,5,0),)</f>
        <v>0</v>
      </c>
      <c r="AN1641" s="20" t="str">
        <f t="shared" si="435"/>
        <v/>
      </c>
      <c r="AO1641" s="20" t="str">
        <f t="shared" si="436"/>
        <v/>
      </c>
      <c r="AP1641" s="20" t="str">
        <f t="shared" si="437"/>
        <v/>
      </c>
      <c r="AQ1641" s="20" t="str">
        <f t="shared" si="438"/>
        <v/>
      </c>
      <c r="AR1641" s="32">
        <f t="shared" si="439"/>
        <v>0</v>
      </c>
      <c r="AS1641" s="32">
        <f t="shared" si="440"/>
        <v>0</v>
      </c>
      <c r="AT1641" s="32">
        <f t="shared" si="441"/>
        <v>10</v>
      </c>
      <c r="AU1641" s="28" t="str">
        <f t="shared" si="442"/>
        <v>库存为10</v>
      </c>
      <c r="AV1641" s="34" t="str">
        <f>IFERROR(时间!$B$4+AU1641,"上周无销量")</f>
        <v>上周无销量</v>
      </c>
    </row>
    <row r="1642" spans="1:48">
      <c r="A1642" s="18" t="s">
        <v>1687</v>
      </c>
      <c r="B1642" t="str">
        <f>VLOOKUP(A1642,'[1]sku-asin（子）'!$A:$B,2,0)</f>
        <v>B07CMW3LC3</v>
      </c>
      <c r="C1642" t="str">
        <f>VLOOKUP(A1642,'[1]子sku-父sku'!$A:$B,2,0)</f>
        <v>YZ-BEC19P</v>
      </c>
      <c r="D1642" s="28">
        <f>IFERROR(VLOOKUP(A1642,[2]库存报告使用数据处理!$A:$C,3,0),0)</f>
        <v>1</v>
      </c>
      <c r="E1642" s="28">
        <f>IFERROR(VLOOKUP(A1642,[2]库存报告使用数据处理!$A:$D,4,0),0)</f>
        <v>0</v>
      </c>
      <c r="F1642" s="28">
        <f>IFERROR(VLOOKUP(A1642,[2]库存报告使用数据处理!$A:$E,5,0),0)</f>
        <v>0</v>
      </c>
      <c r="G1642" s="28">
        <f>IFERROR(VLOOKUP(A1642,[2]库存报告使用数据处理!$A:$F,6,0),0)</f>
        <v>0</v>
      </c>
      <c r="H1642" s="29">
        <f>IFERROR(VLOOKUP(A1642,[2]库存报告使用数据处理!$A:$G,7,0),0)</f>
        <v>18.99</v>
      </c>
      <c r="I1642">
        <f>IFERROR(VLOOKUP(A1642,[5]数据处理!$A:$B,2,0),0)</f>
        <v>9</v>
      </c>
      <c r="J1642" s="30">
        <f>IFERROR(VLOOKUP(A1642,[5]数据处理!$A:$D,4,0),0)</f>
        <v>0</v>
      </c>
      <c r="K1642" s="30">
        <f>IFERROR(VLOOKUP(A1642,[5]数据处理!$A:$E,5,0),0)</f>
        <v>0</v>
      </c>
      <c r="L1642" s="30">
        <f>IFERROR(VLOOKUP(A1642,[5]数据处理!$A:$G,7,0),0)</f>
        <v>0</v>
      </c>
      <c r="M1642">
        <f t="shared" si="426"/>
        <v>9</v>
      </c>
      <c r="N1642">
        <f>IFERROR(VLOOKUP(A1642,[5]数据处理!$A:$C,3,0),0)</f>
        <v>0</v>
      </c>
      <c r="O1642">
        <f>IFERROR(VLOOKUP($A1642,[5]数据处理!$A:$N,14,0),0)</f>
        <v>0</v>
      </c>
      <c r="P1642" t="str">
        <f>IFERROR(VLOOKUP($A1642,[3]库存报告使用数据!$A$1:$B$65536,2,0),"")</f>
        <v/>
      </c>
      <c r="Q1642" t="str">
        <f>IFERROR(VLOOKUP($A1642,[3]库存报告使用数据!$A$1:$E$65536,5,0),"")</f>
        <v/>
      </c>
      <c r="R1642" t="str">
        <f>IFERROR(VLOOKUP($A1642,[3]库存报告使用数据!$A$1:$H$65536,8,0),"")</f>
        <v/>
      </c>
      <c r="S1642" t="str">
        <f>IFERROR(VLOOKUP($A1642,[3]库存报告使用数据!$A$1:$K$65536,11,0),"")</f>
        <v/>
      </c>
      <c r="T1642" t="str">
        <f>IFERROR(VLOOKUP($A1642,[3]库存报告使用数据!$A$1:$C$65536,3,0),"")</f>
        <v/>
      </c>
      <c r="U1642" t="str">
        <f>IFERROR(VLOOKUP($A1642,[3]库存报告使用数据!$A$1:$F$65536,6,0),"")</f>
        <v/>
      </c>
      <c r="V1642" t="str">
        <f>IFERROR(VLOOKUP($A1642,[3]库存报告使用数据!$A$1:$I$65536,9,0),"")</f>
        <v/>
      </c>
      <c r="W1642" t="str">
        <f>IFERROR(VLOOKUP($A1642,[3]库存报告使用数据!$A$1:$L$65536,12,0),"")</f>
        <v/>
      </c>
      <c r="X1642" s="20" t="str">
        <f t="shared" si="427"/>
        <v/>
      </c>
      <c r="Y1642" s="20" t="str">
        <f t="shared" si="428"/>
        <v/>
      </c>
      <c r="Z1642" s="20" t="str">
        <f t="shared" si="429"/>
        <v/>
      </c>
      <c r="AA1642" s="20" t="str">
        <f t="shared" si="430"/>
        <v/>
      </c>
      <c r="AB1642" t="str">
        <f>IFERROR(VLOOKUP($A1642,[3]库存报告使用数据!$A$1:$D$65536,4,0),"")</f>
        <v/>
      </c>
      <c r="AC1642" t="str">
        <f>IFERROR(VLOOKUP($A1642,[3]库存报告使用数据!$A$1:$G$65536,7,0),"")</f>
        <v/>
      </c>
      <c r="AD1642" t="str">
        <f>IFERROR(VLOOKUP($A1642,[3]库存报告使用数据!$A$1:$J$65536,10,0),"")</f>
        <v/>
      </c>
      <c r="AE1642" t="str">
        <f>IFERROR(VLOOKUP($A1642,[3]库存报告使用数据!$A$1:$M$65536,13,0),"")</f>
        <v/>
      </c>
      <c r="AF1642" s="20" t="str">
        <f t="shared" si="431"/>
        <v/>
      </c>
      <c r="AG1642" s="20" t="str">
        <f t="shared" si="432"/>
        <v/>
      </c>
      <c r="AH1642" s="20" t="str">
        <f t="shared" si="433"/>
        <v/>
      </c>
      <c r="AI1642" s="20" t="str">
        <f t="shared" si="434"/>
        <v/>
      </c>
      <c r="AJ1642">
        <f>IFERROR(VLOOKUP($B1642,[4]库存报告使用数据!$A$1:$B$65536,2,0),0)</f>
        <v>0</v>
      </c>
      <c r="AK1642">
        <f>IFERROR(VLOOKUP($B1642,[4]库存报告使用数据!$A$1:$C$65536,3,0),)</f>
        <v>0</v>
      </c>
      <c r="AL1642">
        <f>IFERROR(VLOOKUP($B1642,[4]库存报告使用数据!$A$1:$D$65536,4,0),)</f>
        <v>0</v>
      </c>
      <c r="AM1642">
        <f>IFERROR(VLOOKUP($B1642,[4]库存报告使用数据!$A$1:$E$65536,5,0),)</f>
        <v>0</v>
      </c>
      <c r="AN1642" s="20" t="str">
        <f t="shared" si="435"/>
        <v/>
      </c>
      <c r="AO1642" s="20" t="str">
        <f t="shared" si="436"/>
        <v/>
      </c>
      <c r="AP1642" s="20" t="str">
        <f t="shared" si="437"/>
        <v/>
      </c>
      <c r="AQ1642" s="20" t="str">
        <f t="shared" si="438"/>
        <v/>
      </c>
      <c r="AR1642" s="32">
        <f t="shared" si="439"/>
        <v>0.142857142857143</v>
      </c>
      <c r="AS1642" s="32">
        <f t="shared" si="440"/>
        <v>8.57142857142857</v>
      </c>
      <c r="AT1642" s="32">
        <f t="shared" si="441"/>
        <v>0.428571428571429</v>
      </c>
      <c r="AU1642" s="28">
        <f t="shared" si="442"/>
        <v>63</v>
      </c>
      <c r="AV1642" s="34">
        <f>IFERROR(时间!$B$4+AU1642,"上周无销量")</f>
        <v>43346</v>
      </c>
    </row>
    <row r="1643" spans="1:48">
      <c r="A1643" s="18" t="s">
        <v>1688</v>
      </c>
      <c r="B1643" t="str">
        <f>VLOOKUP(A1643,'[1]sku-asin（子）'!$A:$B,2,0)</f>
        <v>B07CN1SYBB</v>
      </c>
      <c r="C1643" t="str">
        <f>VLOOKUP(A1643,'[1]子sku-父sku'!$A:$B,2,0)</f>
        <v>YZ-BEC19P</v>
      </c>
      <c r="D1643" s="28">
        <f>IFERROR(VLOOKUP(A1643,[2]库存报告使用数据处理!$A:$C,3,0),0)</f>
        <v>0</v>
      </c>
      <c r="E1643" s="28">
        <f>IFERROR(VLOOKUP(A1643,[2]库存报告使用数据处理!$A:$D,4,0),0)</f>
        <v>0</v>
      </c>
      <c r="F1643" s="28">
        <f>IFERROR(VLOOKUP(A1643,[2]库存报告使用数据处理!$A:$E,5,0),0)</f>
        <v>0</v>
      </c>
      <c r="G1643" s="28">
        <f>IFERROR(VLOOKUP(A1643,[2]库存报告使用数据处理!$A:$F,6,0),0)</f>
        <v>0</v>
      </c>
      <c r="H1643" s="29">
        <f>IFERROR(VLOOKUP(A1643,[2]库存报告使用数据处理!$A:$G,7,0),0)</f>
        <v>0</v>
      </c>
      <c r="I1643">
        <f>IFERROR(VLOOKUP(A1643,[5]数据处理!$A:$B,2,0),0)</f>
        <v>10</v>
      </c>
      <c r="J1643" s="30">
        <f>IFERROR(VLOOKUP(A1643,[5]数据处理!$A:$D,4,0),0)</f>
        <v>0</v>
      </c>
      <c r="K1643" s="30">
        <f>IFERROR(VLOOKUP(A1643,[5]数据处理!$A:$E,5,0),0)</f>
        <v>0</v>
      </c>
      <c r="L1643" s="30">
        <f>IFERROR(VLOOKUP(A1643,[5]数据处理!$A:$G,7,0),0)</f>
        <v>0</v>
      </c>
      <c r="M1643">
        <f t="shared" si="426"/>
        <v>10</v>
      </c>
      <c r="N1643">
        <f>IFERROR(VLOOKUP(A1643,[5]数据处理!$A:$C,3,0),0)</f>
        <v>0</v>
      </c>
      <c r="O1643">
        <f>IFERROR(VLOOKUP($A1643,[5]数据处理!$A:$N,14,0),0)</f>
        <v>0</v>
      </c>
      <c r="P1643" t="str">
        <f>IFERROR(VLOOKUP($A1643,[3]库存报告使用数据!$A$1:$B$65536,2,0),"")</f>
        <v/>
      </c>
      <c r="Q1643" t="str">
        <f>IFERROR(VLOOKUP($A1643,[3]库存报告使用数据!$A$1:$E$65536,5,0),"")</f>
        <v/>
      </c>
      <c r="R1643" t="str">
        <f>IFERROR(VLOOKUP($A1643,[3]库存报告使用数据!$A$1:$H$65536,8,0),"")</f>
        <v/>
      </c>
      <c r="S1643" t="str">
        <f>IFERROR(VLOOKUP($A1643,[3]库存报告使用数据!$A$1:$K$65536,11,0),"")</f>
        <v/>
      </c>
      <c r="T1643" t="str">
        <f>IFERROR(VLOOKUP($A1643,[3]库存报告使用数据!$A$1:$C$65536,3,0),"")</f>
        <v/>
      </c>
      <c r="U1643" t="str">
        <f>IFERROR(VLOOKUP($A1643,[3]库存报告使用数据!$A$1:$F$65536,6,0),"")</f>
        <v/>
      </c>
      <c r="V1643" t="str">
        <f>IFERROR(VLOOKUP($A1643,[3]库存报告使用数据!$A$1:$I$65536,9,0),"")</f>
        <v/>
      </c>
      <c r="W1643" t="str">
        <f>IFERROR(VLOOKUP($A1643,[3]库存报告使用数据!$A$1:$L$65536,12,0),"")</f>
        <v/>
      </c>
      <c r="X1643" s="20" t="str">
        <f t="shared" si="427"/>
        <v/>
      </c>
      <c r="Y1643" s="20" t="str">
        <f t="shared" si="428"/>
        <v/>
      </c>
      <c r="Z1643" s="20" t="str">
        <f t="shared" si="429"/>
        <v/>
      </c>
      <c r="AA1643" s="20" t="str">
        <f t="shared" si="430"/>
        <v/>
      </c>
      <c r="AB1643" t="str">
        <f>IFERROR(VLOOKUP($A1643,[3]库存报告使用数据!$A$1:$D$65536,4,0),"")</f>
        <v/>
      </c>
      <c r="AC1643" t="str">
        <f>IFERROR(VLOOKUP($A1643,[3]库存报告使用数据!$A$1:$G$65536,7,0),"")</f>
        <v/>
      </c>
      <c r="AD1643" t="str">
        <f>IFERROR(VLOOKUP($A1643,[3]库存报告使用数据!$A$1:$J$65536,10,0),"")</f>
        <v/>
      </c>
      <c r="AE1643" t="str">
        <f>IFERROR(VLOOKUP($A1643,[3]库存报告使用数据!$A$1:$M$65536,13,0),"")</f>
        <v/>
      </c>
      <c r="AF1643" s="20" t="str">
        <f t="shared" si="431"/>
        <v/>
      </c>
      <c r="AG1643" s="20" t="str">
        <f t="shared" si="432"/>
        <v/>
      </c>
      <c r="AH1643" s="20" t="str">
        <f t="shared" si="433"/>
        <v/>
      </c>
      <c r="AI1643" s="20" t="str">
        <f t="shared" si="434"/>
        <v/>
      </c>
      <c r="AJ1643">
        <f>IFERROR(VLOOKUP($B1643,[4]库存报告使用数据!$A$1:$B$65536,2,0),0)</f>
        <v>1</v>
      </c>
      <c r="AK1643">
        <f>IFERROR(VLOOKUP($B1643,[4]库存报告使用数据!$A$1:$C$65536,3,0),)</f>
        <v>0</v>
      </c>
      <c r="AL1643">
        <f>IFERROR(VLOOKUP($B1643,[4]库存报告使用数据!$A$1:$D$65536,4,0),)</f>
        <v>0</v>
      </c>
      <c r="AM1643">
        <f>IFERROR(VLOOKUP($B1643,[4]库存报告使用数据!$A$1:$E$65536,5,0),)</f>
        <v>0</v>
      </c>
      <c r="AN1643" s="20">
        <f t="shared" si="435"/>
        <v>0</v>
      </c>
      <c r="AO1643" s="20" t="str">
        <f t="shared" si="436"/>
        <v/>
      </c>
      <c r="AP1643" s="20" t="str">
        <f t="shared" si="437"/>
        <v/>
      </c>
      <c r="AQ1643" s="20" t="str">
        <f t="shared" si="438"/>
        <v/>
      </c>
      <c r="AR1643" s="32">
        <f t="shared" si="439"/>
        <v>0</v>
      </c>
      <c r="AS1643" s="32">
        <f t="shared" si="440"/>
        <v>0</v>
      </c>
      <c r="AT1643" s="32">
        <f t="shared" si="441"/>
        <v>10</v>
      </c>
      <c r="AU1643" s="28" t="str">
        <f t="shared" si="442"/>
        <v>库存为10</v>
      </c>
      <c r="AV1643" s="34" t="str">
        <f>IFERROR(时间!$B$4+AU1643,"上周无销量")</f>
        <v>上周无销量</v>
      </c>
    </row>
    <row r="1644" spans="1:48">
      <c r="A1644" s="18" t="s">
        <v>1689</v>
      </c>
      <c r="B1644" t="str">
        <f>VLOOKUP(A1644,'[1]sku-asin（子）'!$A:$B,2,0)</f>
        <v>B07CMYXWBL</v>
      </c>
      <c r="C1644" t="str">
        <f>VLOOKUP(A1644,'[1]子sku-父sku'!$A:$B,2,0)</f>
        <v>YZ-BEC19P</v>
      </c>
      <c r="D1644" s="28">
        <f>IFERROR(VLOOKUP(A1644,[2]库存报告使用数据处理!$A:$C,3,0),0)</f>
        <v>0</v>
      </c>
      <c r="E1644" s="28">
        <f>IFERROR(VLOOKUP(A1644,[2]库存报告使用数据处理!$A:$D,4,0),0)</f>
        <v>0</v>
      </c>
      <c r="F1644" s="28">
        <f>IFERROR(VLOOKUP(A1644,[2]库存报告使用数据处理!$A:$E,5,0),0)</f>
        <v>0</v>
      </c>
      <c r="G1644" s="28">
        <f>IFERROR(VLOOKUP(A1644,[2]库存报告使用数据处理!$A:$F,6,0),0)</f>
        <v>0</v>
      </c>
      <c r="H1644" s="29">
        <f>IFERROR(VLOOKUP(A1644,[2]库存报告使用数据处理!$A:$G,7,0),0)</f>
        <v>0</v>
      </c>
      <c r="I1644">
        <f>IFERROR(VLOOKUP(A1644,[5]数据处理!$A:$B,2,0),0)</f>
        <v>10</v>
      </c>
      <c r="J1644" s="30">
        <f>IFERROR(VLOOKUP(A1644,[5]数据处理!$A:$D,4,0),0)</f>
        <v>0</v>
      </c>
      <c r="K1644" s="30">
        <f>IFERROR(VLOOKUP(A1644,[5]数据处理!$A:$E,5,0),0)</f>
        <v>0</v>
      </c>
      <c r="L1644" s="30">
        <f>IFERROR(VLOOKUP(A1644,[5]数据处理!$A:$G,7,0),0)</f>
        <v>0</v>
      </c>
      <c r="M1644">
        <f t="shared" si="426"/>
        <v>10</v>
      </c>
      <c r="N1644">
        <f>IFERROR(VLOOKUP(A1644,[5]数据处理!$A:$C,3,0),0)</f>
        <v>0</v>
      </c>
      <c r="O1644">
        <f>IFERROR(VLOOKUP($A1644,[5]数据处理!$A:$N,14,0),0)</f>
        <v>0</v>
      </c>
      <c r="P1644" t="str">
        <f>IFERROR(VLOOKUP($A1644,[3]库存报告使用数据!$A$1:$B$65536,2,0),"")</f>
        <v/>
      </c>
      <c r="Q1644" t="str">
        <f>IFERROR(VLOOKUP($A1644,[3]库存报告使用数据!$A$1:$E$65536,5,0),"")</f>
        <v/>
      </c>
      <c r="R1644" t="str">
        <f>IFERROR(VLOOKUP($A1644,[3]库存报告使用数据!$A$1:$H$65536,8,0),"")</f>
        <v/>
      </c>
      <c r="S1644" t="str">
        <f>IFERROR(VLOOKUP($A1644,[3]库存报告使用数据!$A$1:$K$65536,11,0),"")</f>
        <v/>
      </c>
      <c r="T1644" t="str">
        <f>IFERROR(VLOOKUP($A1644,[3]库存报告使用数据!$A$1:$C$65536,3,0),"")</f>
        <v/>
      </c>
      <c r="U1644" t="str">
        <f>IFERROR(VLOOKUP($A1644,[3]库存报告使用数据!$A$1:$F$65536,6,0),"")</f>
        <v/>
      </c>
      <c r="V1644" t="str">
        <f>IFERROR(VLOOKUP($A1644,[3]库存报告使用数据!$A$1:$I$65536,9,0),"")</f>
        <v/>
      </c>
      <c r="W1644" t="str">
        <f>IFERROR(VLOOKUP($A1644,[3]库存报告使用数据!$A$1:$L$65536,12,0),"")</f>
        <v/>
      </c>
      <c r="X1644" s="20" t="str">
        <f t="shared" si="427"/>
        <v/>
      </c>
      <c r="Y1644" s="20" t="str">
        <f t="shared" si="428"/>
        <v/>
      </c>
      <c r="Z1644" s="20" t="str">
        <f t="shared" si="429"/>
        <v/>
      </c>
      <c r="AA1644" s="20" t="str">
        <f t="shared" si="430"/>
        <v/>
      </c>
      <c r="AB1644" t="str">
        <f>IFERROR(VLOOKUP($A1644,[3]库存报告使用数据!$A$1:$D$65536,4,0),"")</f>
        <v/>
      </c>
      <c r="AC1644" t="str">
        <f>IFERROR(VLOOKUP($A1644,[3]库存报告使用数据!$A$1:$G$65536,7,0),"")</f>
        <v/>
      </c>
      <c r="AD1644" t="str">
        <f>IFERROR(VLOOKUP($A1644,[3]库存报告使用数据!$A$1:$J$65536,10,0),"")</f>
        <v/>
      </c>
      <c r="AE1644" t="str">
        <f>IFERROR(VLOOKUP($A1644,[3]库存报告使用数据!$A$1:$M$65536,13,0),"")</f>
        <v/>
      </c>
      <c r="AF1644" s="20" t="str">
        <f t="shared" si="431"/>
        <v/>
      </c>
      <c r="AG1644" s="20" t="str">
        <f t="shared" si="432"/>
        <v/>
      </c>
      <c r="AH1644" s="20" t="str">
        <f t="shared" si="433"/>
        <v/>
      </c>
      <c r="AI1644" s="20" t="str">
        <f t="shared" si="434"/>
        <v/>
      </c>
      <c r="AJ1644">
        <f>IFERROR(VLOOKUP($B1644,[4]库存报告使用数据!$A$1:$B$65536,2,0),0)</f>
        <v>1</v>
      </c>
      <c r="AK1644">
        <f>IFERROR(VLOOKUP($B1644,[4]库存报告使用数据!$A$1:$C$65536,3,0),)</f>
        <v>0</v>
      </c>
      <c r="AL1644">
        <f>IFERROR(VLOOKUP($B1644,[4]库存报告使用数据!$A$1:$D$65536,4,0),)</f>
        <v>0</v>
      </c>
      <c r="AM1644">
        <f>IFERROR(VLOOKUP($B1644,[4]库存报告使用数据!$A$1:$E$65536,5,0),)</f>
        <v>0</v>
      </c>
      <c r="AN1644" s="20">
        <f t="shared" si="435"/>
        <v>0</v>
      </c>
      <c r="AO1644" s="20" t="str">
        <f t="shared" si="436"/>
        <v/>
      </c>
      <c r="AP1644" s="20" t="str">
        <f t="shared" si="437"/>
        <v/>
      </c>
      <c r="AQ1644" s="20" t="str">
        <f t="shared" si="438"/>
        <v/>
      </c>
      <c r="AR1644" s="32">
        <f t="shared" si="439"/>
        <v>0</v>
      </c>
      <c r="AS1644" s="32">
        <f t="shared" si="440"/>
        <v>0</v>
      </c>
      <c r="AT1644" s="32">
        <f t="shared" si="441"/>
        <v>10</v>
      </c>
      <c r="AU1644" s="28" t="str">
        <f t="shared" si="442"/>
        <v>库存为10</v>
      </c>
      <c r="AV1644" s="34" t="str">
        <f>IFERROR(时间!$B$4+AU1644,"上周无销量")</f>
        <v>上周无销量</v>
      </c>
    </row>
    <row r="1645" spans="1:48">
      <c r="A1645" s="18" t="s">
        <v>1690</v>
      </c>
      <c r="B1645" t="str">
        <f>VLOOKUP(A1645,'[1]sku-asin（子）'!$A:$B,2,0)</f>
        <v>B07CN191W4</v>
      </c>
      <c r="C1645" t="str">
        <f>VLOOKUP(A1645,'[1]子sku-父sku'!$A:$B,2,0)</f>
        <v>YZ-BEC19P</v>
      </c>
      <c r="D1645" s="28">
        <f>IFERROR(VLOOKUP(A1645,[2]库存报告使用数据处理!$A:$C,3,0),0)</f>
        <v>1</v>
      </c>
      <c r="E1645" s="28">
        <f>IFERROR(VLOOKUP(A1645,[2]库存报告使用数据处理!$A:$D,4,0),0)</f>
        <v>0</v>
      </c>
      <c r="F1645" s="28">
        <f>IFERROR(VLOOKUP(A1645,[2]库存报告使用数据处理!$A:$E,5,0),0)</f>
        <v>0</v>
      </c>
      <c r="G1645" s="28">
        <f>IFERROR(VLOOKUP(A1645,[2]库存报告使用数据处理!$A:$F,6,0),0)</f>
        <v>0</v>
      </c>
      <c r="H1645" s="29">
        <f>IFERROR(VLOOKUP(A1645,[2]库存报告使用数据处理!$A:$G,7,0),0)</f>
        <v>18.99</v>
      </c>
      <c r="I1645">
        <f>IFERROR(VLOOKUP(A1645,[5]数据处理!$A:$B,2,0),0)</f>
        <v>9</v>
      </c>
      <c r="J1645" s="30">
        <f>IFERROR(VLOOKUP(A1645,[5]数据处理!$A:$D,4,0),0)</f>
        <v>0</v>
      </c>
      <c r="K1645" s="30">
        <f>IFERROR(VLOOKUP(A1645,[5]数据处理!$A:$E,5,0),0)</f>
        <v>0</v>
      </c>
      <c r="L1645" s="30">
        <f>IFERROR(VLOOKUP(A1645,[5]数据处理!$A:$G,7,0),0)</f>
        <v>0</v>
      </c>
      <c r="M1645">
        <f t="shared" si="426"/>
        <v>9</v>
      </c>
      <c r="N1645">
        <f>IFERROR(VLOOKUP(A1645,[5]数据处理!$A:$C,3,0),0)</f>
        <v>0</v>
      </c>
      <c r="O1645">
        <f>IFERROR(VLOOKUP($A1645,[5]数据处理!$A:$N,14,0),0)</f>
        <v>0</v>
      </c>
      <c r="P1645" t="str">
        <f>IFERROR(VLOOKUP($A1645,[3]库存报告使用数据!$A$1:$B$65536,2,0),"")</f>
        <v/>
      </c>
      <c r="Q1645" t="str">
        <f>IFERROR(VLOOKUP($A1645,[3]库存报告使用数据!$A$1:$E$65536,5,0),"")</f>
        <v/>
      </c>
      <c r="R1645" t="str">
        <f>IFERROR(VLOOKUP($A1645,[3]库存报告使用数据!$A$1:$H$65536,8,0),"")</f>
        <v/>
      </c>
      <c r="S1645" t="str">
        <f>IFERROR(VLOOKUP($A1645,[3]库存报告使用数据!$A$1:$K$65536,11,0),"")</f>
        <v/>
      </c>
      <c r="T1645" t="str">
        <f>IFERROR(VLOOKUP($A1645,[3]库存报告使用数据!$A$1:$C$65536,3,0),"")</f>
        <v/>
      </c>
      <c r="U1645" t="str">
        <f>IFERROR(VLOOKUP($A1645,[3]库存报告使用数据!$A$1:$F$65536,6,0),"")</f>
        <v/>
      </c>
      <c r="V1645" t="str">
        <f>IFERROR(VLOOKUP($A1645,[3]库存报告使用数据!$A$1:$I$65536,9,0),"")</f>
        <v/>
      </c>
      <c r="W1645" t="str">
        <f>IFERROR(VLOOKUP($A1645,[3]库存报告使用数据!$A$1:$L$65536,12,0),"")</f>
        <v/>
      </c>
      <c r="X1645" s="20" t="str">
        <f t="shared" si="427"/>
        <v/>
      </c>
      <c r="Y1645" s="20" t="str">
        <f t="shared" si="428"/>
        <v/>
      </c>
      <c r="Z1645" s="20" t="str">
        <f t="shared" si="429"/>
        <v/>
      </c>
      <c r="AA1645" s="20" t="str">
        <f t="shared" si="430"/>
        <v/>
      </c>
      <c r="AB1645" t="str">
        <f>IFERROR(VLOOKUP($A1645,[3]库存报告使用数据!$A$1:$D$65536,4,0),"")</f>
        <v/>
      </c>
      <c r="AC1645" t="str">
        <f>IFERROR(VLOOKUP($A1645,[3]库存报告使用数据!$A$1:$G$65536,7,0),"")</f>
        <v/>
      </c>
      <c r="AD1645" t="str">
        <f>IFERROR(VLOOKUP($A1645,[3]库存报告使用数据!$A$1:$J$65536,10,0),"")</f>
        <v/>
      </c>
      <c r="AE1645" t="str">
        <f>IFERROR(VLOOKUP($A1645,[3]库存报告使用数据!$A$1:$M$65536,13,0),"")</f>
        <v/>
      </c>
      <c r="AF1645" s="20" t="str">
        <f t="shared" si="431"/>
        <v/>
      </c>
      <c r="AG1645" s="20" t="str">
        <f t="shared" si="432"/>
        <v/>
      </c>
      <c r="AH1645" s="20" t="str">
        <f t="shared" si="433"/>
        <v/>
      </c>
      <c r="AI1645" s="20" t="str">
        <f t="shared" si="434"/>
        <v/>
      </c>
      <c r="AJ1645">
        <f>IFERROR(VLOOKUP($B1645,[4]库存报告使用数据!$A$1:$B$65536,2,0),0)</f>
        <v>0</v>
      </c>
      <c r="AK1645">
        <f>IFERROR(VLOOKUP($B1645,[4]库存报告使用数据!$A$1:$C$65536,3,0),)</f>
        <v>0</v>
      </c>
      <c r="AL1645">
        <f>IFERROR(VLOOKUP($B1645,[4]库存报告使用数据!$A$1:$D$65536,4,0),)</f>
        <v>0</v>
      </c>
      <c r="AM1645">
        <f>IFERROR(VLOOKUP($B1645,[4]库存报告使用数据!$A$1:$E$65536,5,0),)</f>
        <v>0</v>
      </c>
      <c r="AN1645" s="20" t="str">
        <f t="shared" si="435"/>
        <v/>
      </c>
      <c r="AO1645" s="20" t="str">
        <f t="shared" si="436"/>
        <v/>
      </c>
      <c r="AP1645" s="20" t="str">
        <f t="shared" si="437"/>
        <v/>
      </c>
      <c r="AQ1645" s="20" t="str">
        <f t="shared" si="438"/>
        <v/>
      </c>
      <c r="AR1645" s="32">
        <f t="shared" si="439"/>
        <v>0.142857142857143</v>
      </c>
      <c r="AS1645" s="32">
        <f t="shared" si="440"/>
        <v>8.57142857142857</v>
      </c>
      <c r="AT1645" s="32">
        <f t="shared" si="441"/>
        <v>0.428571428571429</v>
      </c>
      <c r="AU1645" s="28">
        <f t="shared" si="442"/>
        <v>63</v>
      </c>
      <c r="AV1645" s="34">
        <f>IFERROR(时间!$B$4+AU1645,"上周无销量")</f>
        <v>43346</v>
      </c>
    </row>
    <row r="1646" spans="1:48">
      <c r="A1646" s="18" t="s">
        <v>1691</v>
      </c>
      <c r="B1646" t="str">
        <f>VLOOKUP(A1646,'[1]sku-asin（子）'!$A:$B,2,0)</f>
        <v>B07CNBTNYN</v>
      </c>
      <c r="C1646" t="str">
        <f>VLOOKUP(A1646,'[1]子sku-父sku'!$A:$B,2,0)</f>
        <v>YZ-BEC19P</v>
      </c>
      <c r="D1646" s="28">
        <f>IFERROR(VLOOKUP(A1646,[2]库存报告使用数据处理!$A:$C,3,0),0)</f>
        <v>0</v>
      </c>
      <c r="E1646" s="28">
        <f>IFERROR(VLOOKUP(A1646,[2]库存报告使用数据处理!$A:$D,4,0),0)</f>
        <v>0</v>
      </c>
      <c r="F1646" s="28">
        <f>IFERROR(VLOOKUP(A1646,[2]库存报告使用数据处理!$A:$E,5,0),0)</f>
        <v>0</v>
      </c>
      <c r="G1646" s="28">
        <f>IFERROR(VLOOKUP(A1646,[2]库存报告使用数据处理!$A:$F,6,0),0)</f>
        <v>0</v>
      </c>
      <c r="H1646" s="29">
        <f>IFERROR(VLOOKUP(A1646,[2]库存报告使用数据处理!$A:$G,7,0),0)</f>
        <v>0</v>
      </c>
      <c r="I1646">
        <f>IFERROR(VLOOKUP(A1646,[5]数据处理!$A:$B,2,0),0)</f>
        <v>10</v>
      </c>
      <c r="J1646" s="30">
        <f>IFERROR(VLOOKUP(A1646,[5]数据处理!$A:$D,4,0),0)</f>
        <v>0</v>
      </c>
      <c r="K1646" s="30">
        <f>IFERROR(VLOOKUP(A1646,[5]数据处理!$A:$E,5,0),0)</f>
        <v>0</v>
      </c>
      <c r="L1646" s="30">
        <f>IFERROR(VLOOKUP(A1646,[5]数据处理!$A:$G,7,0),0)</f>
        <v>0</v>
      </c>
      <c r="M1646">
        <f t="shared" si="426"/>
        <v>10</v>
      </c>
      <c r="N1646">
        <f>IFERROR(VLOOKUP(A1646,[5]数据处理!$A:$C,3,0),0)</f>
        <v>0</v>
      </c>
      <c r="O1646">
        <f>IFERROR(VLOOKUP($A1646,[5]数据处理!$A:$N,14,0),0)</f>
        <v>0</v>
      </c>
      <c r="P1646" t="str">
        <f>IFERROR(VLOOKUP($A1646,[3]库存报告使用数据!$A$1:$B$65536,2,0),"")</f>
        <v/>
      </c>
      <c r="Q1646" t="str">
        <f>IFERROR(VLOOKUP($A1646,[3]库存报告使用数据!$A$1:$E$65536,5,0),"")</f>
        <v/>
      </c>
      <c r="R1646" t="str">
        <f>IFERROR(VLOOKUP($A1646,[3]库存报告使用数据!$A$1:$H$65536,8,0),"")</f>
        <v/>
      </c>
      <c r="S1646" t="str">
        <f>IFERROR(VLOOKUP($A1646,[3]库存报告使用数据!$A$1:$K$65536,11,0),"")</f>
        <v/>
      </c>
      <c r="T1646" t="str">
        <f>IFERROR(VLOOKUP($A1646,[3]库存报告使用数据!$A$1:$C$65536,3,0),"")</f>
        <v/>
      </c>
      <c r="U1646" t="str">
        <f>IFERROR(VLOOKUP($A1646,[3]库存报告使用数据!$A$1:$F$65536,6,0),"")</f>
        <v/>
      </c>
      <c r="V1646" t="str">
        <f>IFERROR(VLOOKUP($A1646,[3]库存报告使用数据!$A$1:$I$65536,9,0),"")</f>
        <v/>
      </c>
      <c r="W1646" t="str">
        <f>IFERROR(VLOOKUP($A1646,[3]库存报告使用数据!$A$1:$L$65536,12,0),"")</f>
        <v/>
      </c>
      <c r="X1646" s="20" t="str">
        <f t="shared" si="427"/>
        <v/>
      </c>
      <c r="Y1646" s="20" t="str">
        <f t="shared" si="428"/>
        <v/>
      </c>
      <c r="Z1646" s="20" t="str">
        <f t="shared" si="429"/>
        <v/>
      </c>
      <c r="AA1646" s="20" t="str">
        <f t="shared" si="430"/>
        <v/>
      </c>
      <c r="AB1646" t="str">
        <f>IFERROR(VLOOKUP($A1646,[3]库存报告使用数据!$A$1:$D$65536,4,0),"")</f>
        <v/>
      </c>
      <c r="AC1646" t="str">
        <f>IFERROR(VLOOKUP($A1646,[3]库存报告使用数据!$A$1:$G$65536,7,0),"")</f>
        <v/>
      </c>
      <c r="AD1646" t="str">
        <f>IFERROR(VLOOKUP($A1646,[3]库存报告使用数据!$A$1:$J$65536,10,0),"")</f>
        <v/>
      </c>
      <c r="AE1646" t="str">
        <f>IFERROR(VLOOKUP($A1646,[3]库存报告使用数据!$A$1:$M$65536,13,0),"")</f>
        <v/>
      </c>
      <c r="AF1646" s="20" t="str">
        <f t="shared" si="431"/>
        <v/>
      </c>
      <c r="AG1646" s="20" t="str">
        <f t="shared" si="432"/>
        <v/>
      </c>
      <c r="AH1646" s="20" t="str">
        <f t="shared" si="433"/>
        <v/>
      </c>
      <c r="AI1646" s="20" t="str">
        <f t="shared" si="434"/>
        <v/>
      </c>
      <c r="AJ1646">
        <f>IFERROR(VLOOKUP($B1646,[4]库存报告使用数据!$A$1:$B$65536,2,0),0)</f>
        <v>0</v>
      </c>
      <c r="AK1646">
        <f>IFERROR(VLOOKUP($B1646,[4]库存报告使用数据!$A$1:$C$65536,3,0),)</f>
        <v>0</v>
      </c>
      <c r="AL1646">
        <f>IFERROR(VLOOKUP($B1646,[4]库存报告使用数据!$A$1:$D$65536,4,0),)</f>
        <v>0</v>
      </c>
      <c r="AM1646">
        <f>IFERROR(VLOOKUP($B1646,[4]库存报告使用数据!$A$1:$E$65536,5,0),)</f>
        <v>0</v>
      </c>
      <c r="AN1646" s="20" t="str">
        <f t="shared" si="435"/>
        <v/>
      </c>
      <c r="AO1646" s="20" t="str">
        <f t="shared" si="436"/>
        <v/>
      </c>
      <c r="AP1646" s="20" t="str">
        <f t="shared" si="437"/>
        <v/>
      </c>
      <c r="AQ1646" s="20" t="str">
        <f t="shared" si="438"/>
        <v/>
      </c>
      <c r="AR1646" s="32">
        <f t="shared" si="439"/>
        <v>0</v>
      </c>
      <c r="AS1646" s="32">
        <f t="shared" si="440"/>
        <v>0</v>
      </c>
      <c r="AT1646" s="32">
        <f t="shared" si="441"/>
        <v>10</v>
      </c>
      <c r="AU1646" s="28" t="str">
        <f t="shared" si="442"/>
        <v>库存为10</v>
      </c>
      <c r="AV1646" s="34" t="str">
        <f>IFERROR(时间!$B$4+AU1646,"上周无销量")</f>
        <v>上周无销量</v>
      </c>
    </row>
    <row r="1647" spans="1:48">
      <c r="A1647" s="18" t="s">
        <v>1692</v>
      </c>
      <c r="B1647" t="str">
        <f>VLOOKUP(A1647,'[1]sku-asin（子）'!$A:$B,2,0)</f>
        <v>B07CN3DMXN</v>
      </c>
      <c r="C1647" t="str">
        <f>VLOOKUP(A1647,'[1]子sku-父sku'!$A:$B,2,0)</f>
        <v>YZ-BEC19P</v>
      </c>
      <c r="D1647" s="28">
        <f>IFERROR(VLOOKUP(A1647,[2]库存报告使用数据处理!$A:$C,3,0),0)</f>
        <v>0</v>
      </c>
      <c r="E1647" s="28">
        <f>IFERROR(VLOOKUP(A1647,[2]库存报告使用数据处理!$A:$D,4,0),0)</f>
        <v>0</v>
      </c>
      <c r="F1647" s="28">
        <f>IFERROR(VLOOKUP(A1647,[2]库存报告使用数据处理!$A:$E,5,0),0)</f>
        <v>0</v>
      </c>
      <c r="G1647" s="28">
        <f>IFERROR(VLOOKUP(A1647,[2]库存报告使用数据处理!$A:$F,6,0),0)</f>
        <v>0</v>
      </c>
      <c r="H1647" s="29">
        <f>IFERROR(VLOOKUP(A1647,[2]库存报告使用数据处理!$A:$G,7,0),0)</f>
        <v>0</v>
      </c>
      <c r="I1647">
        <f>IFERROR(VLOOKUP(A1647,[5]数据处理!$A:$B,2,0),0)</f>
        <v>10</v>
      </c>
      <c r="J1647" s="30">
        <f>IFERROR(VLOOKUP(A1647,[5]数据处理!$A:$D,4,0),0)</f>
        <v>0</v>
      </c>
      <c r="K1647" s="30">
        <f>IFERROR(VLOOKUP(A1647,[5]数据处理!$A:$E,5,0),0)</f>
        <v>0</v>
      </c>
      <c r="L1647" s="30">
        <f>IFERROR(VLOOKUP(A1647,[5]数据处理!$A:$G,7,0),0)</f>
        <v>0</v>
      </c>
      <c r="M1647">
        <f t="shared" si="426"/>
        <v>10</v>
      </c>
      <c r="N1647">
        <f>IFERROR(VLOOKUP(A1647,[5]数据处理!$A:$C,3,0),0)</f>
        <v>0</v>
      </c>
      <c r="O1647">
        <f>IFERROR(VLOOKUP($A1647,[5]数据处理!$A:$N,14,0),0)</f>
        <v>0</v>
      </c>
      <c r="P1647" t="str">
        <f>IFERROR(VLOOKUP($A1647,[3]库存报告使用数据!$A$1:$B$65536,2,0),"")</f>
        <v/>
      </c>
      <c r="Q1647" t="str">
        <f>IFERROR(VLOOKUP($A1647,[3]库存报告使用数据!$A$1:$E$65536,5,0),"")</f>
        <v/>
      </c>
      <c r="R1647" t="str">
        <f>IFERROR(VLOOKUP($A1647,[3]库存报告使用数据!$A$1:$H$65536,8,0),"")</f>
        <v/>
      </c>
      <c r="S1647" t="str">
        <f>IFERROR(VLOOKUP($A1647,[3]库存报告使用数据!$A$1:$K$65536,11,0),"")</f>
        <v/>
      </c>
      <c r="T1647" t="str">
        <f>IFERROR(VLOOKUP($A1647,[3]库存报告使用数据!$A$1:$C$65536,3,0),"")</f>
        <v/>
      </c>
      <c r="U1647" t="str">
        <f>IFERROR(VLOOKUP($A1647,[3]库存报告使用数据!$A$1:$F$65536,6,0),"")</f>
        <v/>
      </c>
      <c r="V1647" t="str">
        <f>IFERROR(VLOOKUP($A1647,[3]库存报告使用数据!$A$1:$I$65536,9,0),"")</f>
        <v/>
      </c>
      <c r="W1647" t="str">
        <f>IFERROR(VLOOKUP($A1647,[3]库存报告使用数据!$A$1:$L$65536,12,0),"")</f>
        <v/>
      </c>
      <c r="X1647" s="20" t="str">
        <f t="shared" si="427"/>
        <v/>
      </c>
      <c r="Y1647" s="20" t="str">
        <f t="shared" si="428"/>
        <v/>
      </c>
      <c r="Z1647" s="20" t="str">
        <f t="shared" si="429"/>
        <v/>
      </c>
      <c r="AA1647" s="20" t="str">
        <f t="shared" si="430"/>
        <v/>
      </c>
      <c r="AB1647" t="str">
        <f>IFERROR(VLOOKUP($A1647,[3]库存报告使用数据!$A$1:$D$65536,4,0),"")</f>
        <v/>
      </c>
      <c r="AC1647" t="str">
        <f>IFERROR(VLOOKUP($A1647,[3]库存报告使用数据!$A$1:$G$65536,7,0),"")</f>
        <v/>
      </c>
      <c r="AD1647" t="str">
        <f>IFERROR(VLOOKUP($A1647,[3]库存报告使用数据!$A$1:$J$65536,10,0),"")</f>
        <v/>
      </c>
      <c r="AE1647" t="str">
        <f>IFERROR(VLOOKUP($A1647,[3]库存报告使用数据!$A$1:$M$65536,13,0),"")</f>
        <v/>
      </c>
      <c r="AF1647" s="20" t="str">
        <f t="shared" si="431"/>
        <v/>
      </c>
      <c r="AG1647" s="20" t="str">
        <f t="shared" si="432"/>
        <v/>
      </c>
      <c r="AH1647" s="20" t="str">
        <f t="shared" si="433"/>
        <v/>
      </c>
      <c r="AI1647" s="20" t="str">
        <f t="shared" si="434"/>
        <v/>
      </c>
      <c r="AJ1647">
        <f>IFERROR(VLOOKUP($B1647,[4]库存报告使用数据!$A$1:$B$65536,2,0),0)</f>
        <v>1</v>
      </c>
      <c r="AK1647">
        <f>IFERROR(VLOOKUP($B1647,[4]库存报告使用数据!$A$1:$C$65536,3,0),)</f>
        <v>0</v>
      </c>
      <c r="AL1647">
        <f>IFERROR(VLOOKUP($B1647,[4]库存报告使用数据!$A$1:$D$65536,4,0),)</f>
        <v>0</v>
      </c>
      <c r="AM1647">
        <f>IFERROR(VLOOKUP($B1647,[4]库存报告使用数据!$A$1:$E$65536,5,0),)</f>
        <v>0</v>
      </c>
      <c r="AN1647" s="20">
        <f t="shared" si="435"/>
        <v>0</v>
      </c>
      <c r="AO1647" s="20" t="str">
        <f t="shared" si="436"/>
        <v/>
      </c>
      <c r="AP1647" s="20" t="str">
        <f t="shared" si="437"/>
        <v/>
      </c>
      <c r="AQ1647" s="20" t="str">
        <f t="shared" si="438"/>
        <v/>
      </c>
      <c r="AR1647" s="32">
        <f t="shared" si="439"/>
        <v>0</v>
      </c>
      <c r="AS1647" s="32">
        <f t="shared" si="440"/>
        <v>0</v>
      </c>
      <c r="AT1647" s="32">
        <f t="shared" si="441"/>
        <v>10</v>
      </c>
      <c r="AU1647" s="28" t="str">
        <f t="shared" si="442"/>
        <v>库存为10</v>
      </c>
      <c r="AV1647" s="34" t="str">
        <f>IFERROR(时间!$B$4+AU1647,"上周无销量")</f>
        <v>上周无销量</v>
      </c>
    </row>
    <row r="1648" spans="1:48">
      <c r="A1648" s="18" t="s">
        <v>1693</v>
      </c>
      <c r="B1648" t="str">
        <f>VLOOKUP(A1648,'[1]sku-asin（子）'!$A:$B,2,0)</f>
        <v>B07CMYJT44</v>
      </c>
      <c r="C1648" t="str">
        <f>VLOOKUP(A1648,'[1]子sku-父sku'!$A:$B,2,0)</f>
        <v>YZ-BEC19P</v>
      </c>
      <c r="D1648" s="28">
        <f>IFERROR(VLOOKUP(A1648,[2]库存报告使用数据处理!$A:$C,3,0),0)</f>
        <v>1</v>
      </c>
      <c r="E1648" s="28">
        <f>IFERROR(VLOOKUP(A1648,[2]库存报告使用数据处理!$A:$D,4,0),0)</f>
        <v>0</v>
      </c>
      <c r="F1648" s="28">
        <f>IFERROR(VLOOKUP(A1648,[2]库存报告使用数据处理!$A:$E,5,0),0)</f>
        <v>0</v>
      </c>
      <c r="G1648" s="28">
        <f>IFERROR(VLOOKUP(A1648,[2]库存报告使用数据处理!$A:$F,6,0),0)</f>
        <v>0</v>
      </c>
      <c r="H1648" s="29">
        <f>IFERROR(VLOOKUP(A1648,[2]库存报告使用数据处理!$A:$G,7,0),0)</f>
        <v>19.99</v>
      </c>
      <c r="I1648">
        <f>IFERROR(VLOOKUP(A1648,[5]数据处理!$A:$B,2,0),0)</f>
        <v>9</v>
      </c>
      <c r="J1648" s="30">
        <f>IFERROR(VLOOKUP(A1648,[5]数据处理!$A:$D,4,0),0)</f>
        <v>0</v>
      </c>
      <c r="K1648" s="30">
        <f>IFERROR(VLOOKUP(A1648,[5]数据处理!$A:$E,5,0),0)</f>
        <v>0</v>
      </c>
      <c r="L1648" s="30">
        <f>IFERROR(VLOOKUP(A1648,[5]数据处理!$A:$G,7,0),0)</f>
        <v>0</v>
      </c>
      <c r="M1648">
        <f t="shared" si="426"/>
        <v>9</v>
      </c>
      <c r="N1648">
        <f>IFERROR(VLOOKUP(A1648,[5]数据处理!$A:$C,3,0),0)</f>
        <v>0</v>
      </c>
      <c r="O1648">
        <f>IFERROR(VLOOKUP($A1648,[5]数据处理!$A:$N,14,0),0)</f>
        <v>0</v>
      </c>
      <c r="P1648" t="str">
        <f>IFERROR(VLOOKUP($A1648,[3]库存报告使用数据!$A$1:$B$65536,2,0),"")</f>
        <v/>
      </c>
      <c r="Q1648" t="str">
        <f>IFERROR(VLOOKUP($A1648,[3]库存报告使用数据!$A$1:$E$65536,5,0),"")</f>
        <v/>
      </c>
      <c r="R1648" t="str">
        <f>IFERROR(VLOOKUP($A1648,[3]库存报告使用数据!$A$1:$H$65536,8,0),"")</f>
        <v/>
      </c>
      <c r="S1648" t="str">
        <f>IFERROR(VLOOKUP($A1648,[3]库存报告使用数据!$A$1:$K$65536,11,0),"")</f>
        <v/>
      </c>
      <c r="T1648" t="str">
        <f>IFERROR(VLOOKUP($A1648,[3]库存报告使用数据!$A$1:$C$65536,3,0),"")</f>
        <v/>
      </c>
      <c r="U1648" t="str">
        <f>IFERROR(VLOOKUP($A1648,[3]库存报告使用数据!$A$1:$F$65536,6,0),"")</f>
        <v/>
      </c>
      <c r="V1648" t="str">
        <f>IFERROR(VLOOKUP($A1648,[3]库存报告使用数据!$A$1:$I$65536,9,0),"")</f>
        <v/>
      </c>
      <c r="W1648" t="str">
        <f>IFERROR(VLOOKUP($A1648,[3]库存报告使用数据!$A$1:$L$65536,12,0),"")</f>
        <v/>
      </c>
      <c r="X1648" s="20" t="str">
        <f t="shared" si="427"/>
        <v/>
      </c>
      <c r="Y1648" s="20" t="str">
        <f t="shared" si="428"/>
        <v/>
      </c>
      <c r="Z1648" s="20" t="str">
        <f t="shared" si="429"/>
        <v/>
      </c>
      <c r="AA1648" s="20" t="str">
        <f t="shared" si="430"/>
        <v/>
      </c>
      <c r="AB1648" t="str">
        <f>IFERROR(VLOOKUP($A1648,[3]库存报告使用数据!$A$1:$D$65536,4,0),"")</f>
        <v/>
      </c>
      <c r="AC1648" t="str">
        <f>IFERROR(VLOOKUP($A1648,[3]库存报告使用数据!$A$1:$G$65536,7,0),"")</f>
        <v/>
      </c>
      <c r="AD1648" t="str">
        <f>IFERROR(VLOOKUP($A1648,[3]库存报告使用数据!$A$1:$J$65536,10,0),"")</f>
        <v/>
      </c>
      <c r="AE1648" t="str">
        <f>IFERROR(VLOOKUP($A1648,[3]库存报告使用数据!$A$1:$M$65536,13,0),"")</f>
        <v/>
      </c>
      <c r="AF1648" s="20" t="str">
        <f t="shared" si="431"/>
        <v/>
      </c>
      <c r="AG1648" s="20" t="str">
        <f t="shared" si="432"/>
        <v/>
      </c>
      <c r="AH1648" s="20" t="str">
        <f t="shared" si="433"/>
        <v/>
      </c>
      <c r="AI1648" s="20" t="str">
        <f t="shared" si="434"/>
        <v/>
      </c>
      <c r="AJ1648">
        <f>IFERROR(VLOOKUP($B1648,[4]库存报告使用数据!$A$1:$B$65536,2,0),0)</f>
        <v>1</v>
      </c>
      <c r="AK1648">
        <f>IFERROR(VLOOKUP($B1648,[4]库存报告使用数据!$A$1:$C$65536,3,0),)</f>
        <v>0</v>
      </c>
      <c r="AL1648">
        <f>IFERROR(VLOOKUP($B1648,[4]库存报告使用数据!$A$1:$D$65536,4,0),)</f>
        <v>0</v>
      </c>
      <c r="AM1648">
        <f>IFERROR(VLOOKUP($B1648,[4]库存报告使用数据!$A$1:$E$65536,5,0),)</f>
        <v>0</v>
      </c>
      <c r="AN1648" s="20">
        <f t="shared" si="435"/>
        <v>1</v>
      </c>
      <c r="AO1648" s="20" t="str">
        <f t="shared" si="436"/>
        <v/>
      </c>
      <c r="AP1648" s="20" t="str">
        <f t="shared" si="437"/>
        <v/>
      </c>
      <c r="AQ1648" s="20" t="str">
        <f t="shared" si="438"/>
        <v/>
      </c>
      <c r="AR1648" s="32">
        <f t="shared" si="439"/>
        <v>0.142857142857143</v>
      </c>
      <c r="AS1648" s="32">
        <f t="shared" si="440"/>
        <v>8.57142857142857</v>
      </c>
      <c r="AT1648" s="32">
        <f t="shared" si="441"/>
        <v>0.428571428571429</v>
      </c>
      <c r="AU1648" s="28">
        <f t="shared" si="442"/>
        <v>63</v>
      </c>
      <c r="AV1648" s="34">
        <f>IFERROR(时间!$B$4+AU1648,"上周无销量")</f>
        <v>43346</v>
      </c>
    </row>
    <row r="1649" spans="1:48">
      <c r="A1649" s="18" t="s">
        <v>1694</v>
      </c>
      <c r="B1649" t="str">
        <f>VLOOKUP(A1649,'[1]sku-asin（子）'!$A:$B,2,0)</f>
        <v>B07CMXMLWV</v>
      </c>
      <c r="C1649" t="str">
        <f>VLOOKUP(A1649,'[1]子sku-父sku'!$A:$B,2,0)</f>
        <v>YZ-BEC19P</v>
      </c>
      <c r="D1649" s="28">
        <f>IFERROR(VLOOKUP(A1649,[2]库存报告使用数据处理!$A:$C,3,0),0)</f>
        <v>0</v>
      </c>
      <c r="E1649" s="28">
        <f>IFERROR(VLOOKUP(A1649,[2]库存报告使用数据处理!$A:$D,4,0),0)</f>
        <v>0</v>
      </c>
      <c r="F1649" s="28">
        <f>IFERROR(VLOOKUP(A1649,[2]库存报告使用数据处理!$A:$E,5,0),0)</f>
        <v>0</v>
      </c>
      <c r="G1649" s="28">
        <f>IFERROR(VLOOKUP(A1649,[2]库存报告使用数据处理!$A:$F,6,0),0)</f>
        <v>0</v>
      </c>
      <c r="H1649" s="29">
        <f>IFERROR(VLOOKUP(A1649,[2]库存报告使用数据处理!$A:$G,7,0),0)</f>
        <v>0</v>
      </c>
      <c r="I1649">
        <f>IFERROR(VLOOKUP(A1649,[5]数据处理!$A:$B,2,0),0)</f>
        <v>10</v>
      </c>
      <c r="J1649" s="30">
        <f>IFERROR(VLOOKUP(A1649,[5]数据处理!$A:$D,4,0),0)</f>
        <v>0</v>
      </c>
      <c r="K1649" s="30">
        <f>IFERROR(VLOOKUP(A1649,[5]数据处理!$A:$E,5,0),0)</f>
        <v>0</v>
      </c>
      <c r="L1649" s="30">
        <f>IFERROR(VLOOKUP(A1649,[5]数据处理!$A:$G,7,0),0)</f>
        <v>0</v>
      </c>
      <c r="M1649">
        <f t="shared" si="426"/>
        <v>10</v>
      </c>
      <c r="N1649">
        <f>IFERROR(VLOOKUP(A1649,[5]数据处理!$A:$C,3,0),0)</f>
        <v>0</v>
      </c>
      <c r="O1649">
        <f>IFERROR(VLOOKUP($A1649,[5]数据处理!$A:$N,14,0),0)</f>
        <v>0</v>
      </c>
      <c r="P1649" t="str">
        <f>IFERROR(VLOOKUP($A1649,[3]库存报告使用数据!$A$1:$B$65536,2,0),"")</f>
        <v/>
      </c>
      <c r="Q1649" t="str">
        <f>IFERROR(VLOOKUP($A1649,[3]库存报告使用数据!$A$1:$E$65536,5,0),"")</f>
        <v/>
      </c>
      <c r="R1649" t="str">
        <f>IFERROR(VLOOKUP($A1649,[3]库存报告使用数据!$A$1:$H$65536,8,0),"")</f>
        <v/>
      </c>
      <c r="S1649" t="str">
        <f>IFERROR(VLOOKUP($A1649,[3]库存报告使用数据!$A$1:$K$65536,11,0),"")</f>
        <v/>
      </c>
      <c r="T1649" t="str">
        <f>IFERROR(VLOOKUP($A1649,[3]库存报告使用数据!$A$1:$C$65536,3,0),"")</f>
        <v/>
      </c>
      <c r="U1649" t="str">
        <f>IFERROR(VLOOKUP($A1649,[3]库存报告使用数据!$A$1:$F$65536,6,0),"")</f>
        <v/>
      </c>
      <c r="V1649" t="str">
        <f>IFERROR(VLOOKUP($A1649,[3]库存报告使用数据!$A$1:$I$65536,9,0),"")</f>
        <v/>
      </c>
      <c r="W1649" t="str">
        <f>IFERROR(VLOOKUP($A1649,[3]库存报告使用数据!$A$1:$L$65536,12,0),"")</f>
        <v/>
      </c>
      <c r="X1649" s="20" t="str">
        <f t="shared" si="427"/>
        <v/>
      </c>
      <c r="Y1649" s="20" t="str">
        <f t="shared" si="428"/>
        <v/>
      </c>
      <c r="Z1649" s="20" t="str">
        <f t="shared" si="429"/>
        <v/>
      </c>
      <c r="AA1649" s="20" t="str">
        <f t="shared" si="430"/>
        <v/>
      </c>
      <c r="AB1649" t="str">
        <f>IFERROR(VLOOKUP($A1649,[3]库存报告使用数据!$A$1:$D$65536,4,0),"")</f>
        <v/>
      </c>
      <c r="AC1649" t="str">
        <f>IFERROR(VLOOKUP($A1649,[3]库存报告使用数据!$A$1:$G$65536,7,0),"")</f>
        <v/>
      </c>
      <c r="AD1649" t="str">
        <f>IFERROR(VLOOKUP($A1649,[3]库存报告使用数据!$A$1:$J$65536,10,0),"")</f>
        <v/>
      </c>
      <c r="AE1649" t="str">
        <f>IFERROR(VLOOKUP($A1649,[3]库存报告使用数据!$A$1:$M$65536,13,0),"")</f>
        <v/>
      </c>
      <c r="AF1649" s="20" t="str">
        <f t="shared" si="431"/>
        <v/>
      </c>
      <c r="AG1649" s="20" t="str">
        <f t="shared" si="432"/>
        <v/>
      </c>
      <c r="AH1649" s="20" t="str">
        <f t="shared" si="433"/>
        <v/>
      </c>
      <c r="AI1649" s="20" t="str">
        <f t="shared" si="434"/>
        <v/>
      </c>
      <c r="AJ1649">
        <f>IFERROR(VLOOKUP($B1649,[4]库存报告使用数据!$A$1:$B$65536,2,0),0)</f>
        <v>0</v>
      </c>
      <c r="AK1649">
        <f>IFERROR(VLOOKUP($B1649,[4]库存报告使用数据!$A$1:$C$65536,3,0),)</f>
        <v>0</v>
      </c>
      <c r="AL1649">
        <f>IFERROR(VLOOKUP($B1649,[4]库存报告使用数据!$A$1:$D$65536,4,0),)</f>
        <v>0</v>
      </c>
      <c r="AM1649">
        <f>IFERROR(VLOOKUP($B1649,[4]库存报告使用数据!$A$1:$E$65536,5,0),)</f>
        <v>0</v>
      </c>
      <c r="AN1649" s="20" t="str">
        <f t="shared" si="435"/>
        <v/>
      </c>
      <c r="AO1649" s="20" t="str">
        <f t="shared" si="436"/>
        <v/>
      </c>
      <c r="AP1649" s="20" t="str">
        <f t="shared" si="437"/>
        <v/>
      </c>
      <c r="AQ1649" s="20" t="str">
        <f t="shared" si="438"/>
        <v/>
      </c>
      <c r="AR1649" s="32">
        <f t="shared" si="439"/>
        <v>0</v>
      </c>
      <c r="AS1649" s="32">
        <f t="shared" si="440"/>
        <v>0</v>
      </c>
      <c r="AT1649" s="32">
        <f t="shared" si="441"/>
        <v>10</v>
      </c>
      <c r="AU1649" s="28" t="str">
        <f t="shared" si="442"/>
        <v>库存为10</v>
      </c>
      <c r="AV1649" s="34" t="str">
        <f>IFERROR(时间!$B$4+AU1649,"上周无销量")</f>
        <v>上周无销量</v>
      </c>
    </row>
    <row r="1650" spans="1:48">
      <c r="A1650" s="18" t="s">
        <v>1695</v>
      </c>
      <c r="B1650" t="str">
        <f>VLOOKUP(A1650,'[1]sku-asin（子）'!$A:$B,2,0)</f>
        <v>B07CMZJP7Q</v>
      </c>
      <c r="C1650" t="str">
        <f>VLOOKUP(A1650,'[1]子sku-父sku'!$A:$B,2,0)</f>
        <v>YZ-BEC19P</v>
      </c>
      <c r="D1650" s="28">
        <f>IFERROR(VLOOKUP(A1650,[2]库存报告使用数据处理!$A:$C,3,0),0)</f>
        <v>0</v>
      </c>
      <c r="E1650" s="28">
        <f>IFERROR(VLOOKUP(A1650,[2]库存报告使用数据处理!$A:$D,4,0),0)</f>
        <v>0</v>
      </c>
      <c r="F1650" s="28">
        <f>IFERROR(VLOOKUP(A1650,[2]库存报告使用数据处理!$A:$E,5,0),0)</f>
        <v>0</v>
      </c>
      <c r="G1650" s="28">
        <f>IFERROR(VLOOKUP(A1650,[2]库存报告使用数据处理!$A:$F,6,0),0)</f>
        <v>0</v>
      </c>
      <c r="H1650" s="29">
        <f>IFERROR(VLOOKUP(A1650,[2]库存报告使用数据处理!$A:$G,7,0),0)</f>
        <v>0</v>
      </c>
      <c r="I1650">
        <f>IFERROR(VLOOKUP(A1650,[5]数据处理!$A:$B,2,0),0)</f>
        <v>10</v>
      </c>
      <c r="J1650" s="30">
        <f>IFERROR(VLOOKUP(A1650,[5]数据处理!$A:$D,4,0),0)</f>
        <v>0</v>
      </c>
      <c r="K1650" s="30">
        <f>IFERROR(VLOOKUP(A1650,[5]数据处理!$A:$E,5,0),0)</f>
        <v>0</v>
      </c>
      <c r="L1650" s="30">
        <f>IFERROR(VLOOKUP(A1650,[5]数据处理!$A:$G,7,0),0)</f>
        <v>0</v>
      </c>
      <c r="M1650">
        <f t="shared" si="426"/>
        <v>10</v>
      </c>
      <c r="N1650">
        <f>IFERROR(VLOOKUP(A1650,[5]数据处理!$A:$C,3,0),0)</f>
        <v>0</v>
      </c>
      <c r="O1650">
        <f>IFERROR(VLOOKUP($A1650,[5]数据处理!$A:$N,14,0),0)</f>
        <v>0</v>
      </c>
      <c r="P1650" t="str">
        <f>IFERROR(VLOOKUP($A1650,[3]库存报告使用数据!$A$1:$B$65536,2,0),"")</f>
        <v/>
      </c>
      <c r="Q1650" t="str">
        <f>IFERROR(VLOOKUP($A1650,[3]库存报告使用数据!$A$1:$E$65536,5,0),"")</f>
        <v/>
      </c>
      <c r="R1650" t="str">
        <f>IFERROR(VLOOKUP($A1650,[3]库存报告使用数据!$A$1:$H$65536,8,0),"")</f>
        <v/>
      </c>
      <c r="S1650" t="str">
        <f>IFERROR(VLOOKUP($A1650,[3]库存报告使用数据!$A$1:$K$65536,11,0),"")</f>
        <v/>
      </c>
      <c r="T1650" t="str">
        <f>IFERROR(VLOOKUP($A1650,[3]库存报告使用数据!$A$1:$C$65536,3,0),"")</f>
        <v/>
      </c>
      <c r="U1650" t="str">
        <f>IFERROR(VLOOKUP($A1650,[3]库存报告使用数据!$A$1:$F$65536,6,0),"")</f>
        <v/>
      </c>
      <c r="V1650" t="str">
        <f>IFERROR(VLOOKUP($A1650,[3]库存报告使用数据!$A$1:$I$65536,9,0),"")</f>
        <v/>
      </c>
      <c r="W1650" t="str">
        <f>IFERROR(VLOOKUP($A1650,[3]库存报告使用数据!$A$1:$L$65536,12,0),"")</f>
        <v/>
      </c>
      <c r="X1650" s="20" t="str">
        <f t="shared" si="427"/>
        <v/>
      </c>
      <c r="Y1650" s="20" t="str">
        <f t="shared" si="428"/>
        <v/>
      </c>
      <c r="Z1650" s="20" t="str">
        <f t="shared" si="429"/>
        <v/>
      </c>
      <c r="AA1650" s="20" t="str">
        <f t="shared" si="430"/>
        <v/>
      </c>
      <c r="AB1650" t="str">
        <f>IFERROR(VLOOKUP($A1650,[3]库存报告使用数据!$A$1:$D$65536,4,0),"")</f>
        <v/>
      </c>
      <c r="AC1650" t="str">
        <f>IFERROR(VLOOKUP($A1650,[3]库存报告使用数据!$A$1:$G$65536,7,0),"")</f>
        <v/>
      </c>
      <c r="AD1650" t="str">
        <f>IFERROR(VLOOKUP($A1650,[3]库存报告使用数据!$A$1:$J$65536,10,0),"")</f>
        <v/>
      </c>
      <c r="AE1650" t="str">
        <f>IFERROR(VLOOKUP($A1650,[3]库存报告使用数据!$A$1:$M$65536,13,0),"")</f>
        <v/>
      </c>
      <c r="AF1650" s="20" t="str">
        <f t="shared" si="431"/>
        <v/>
      </c>
      <c r="AG1650" s="20" t="str">
        <f t="shared" si="432"/>
        <v/>
      </c>
      <c r="AH1650" s="20" t="str">
        <f t="shared" si="433"/>
        <v/>
      </c>
      <c r="AI1650" s="20" t="str">
        <f t="shared" si="434"/>
        <v/>
      </c>
      <c r="AJ1650">
        <f>IFERROR(VLOOKUP($B1650,[4]库存报告使用数据!$A$1:$B$65536,2,0),0)</f>
        <v>0</v>
      </c>
      <c r="AK1650">
        <f>IFERROR(VLOOKUP($B1650,[4]库存报告使用数据!$A$1:$C$65536,3,0),)</f>
        <v>0</v>
      </c>
      <c r="AL1650">
        <f>IFERROR(VLOOKUP($B1650,[4]库存报告使用数据!$A$1:$D$65536,4,0),)</f>
        <v>0</v>
      </c>
      <c r="AM1650">
        <f>IFERROR(VLOOKUP($B1650,[4]库存报告使用数据!$A$1:$E$65536,5,0),)</f>
        <v>0</v>
      </c>
      <c r="AN1650" s="20" t="str">
        <f t="shared" si="435"/>
        <v/>
      </c>
      <c r="AO1650" s="20" t="str">
        <f t="shared" si="436"/>
        <v/>
      </c>
      <c r="AP1650" s="20" t="str">
        <f t="shared" si="437"/>
        <v/>
      </c>
      <c r="AQ1650" s="20" t="str">
        <f t="shared" si="438"/>
        <v/>
      </c>
      <c r="AR1650" s="32">
        <f t="shared" si="439"/>
        <v>0</v>
      </c>
      <c r="AS1650" s="32">
        <f t="shared" si="440"/>
        <v>0</v>
      </c>
      <c r="AT1650" s="32">
        <f t="shared" si="441"/>
        <v>10</v>
      </c>
      <c r="AU1650" s="28" t="str">
        <f t="shared" si="442"/>
        <v>库存为10</v>
      </c>
      <c r="AV1650" s="34" t="str">
        <f>IFERROR(时间!$B$4+AU1650,"上周无销量")</f>
        <v>上周无销量</v>
      </c>
    </row>
    <row r="1651" spans="1:48">
      <c r="A1651" s="18" t="s">
        <v>1696</v>
      </c>
      <c r="B1651" t="str">
        <f>VLOOKUP(A1651,'[1]sku-asin（子）'!$A:$B,2,0)</f>
        <v>B07CMYXPFT</v>
      </c>
      <c r="C1651" t="str">
        <f>VLOOKUP(A1651,'[1]子sku-父sku'!$A:$B,2,0)</f>
        <v>YZ-BEC19P</v>
      </c>
      <c r="D1651" s="28">
        <f>IFERROR(VLOOKUP(A1651,[2]库存报告使用数据处理!$A:$C,3,0),0)</f>
        <v>0</v>
      </c>
      <c r="E1651" s="28">
        <f>IFERROR(VLOOKUP(A1651,[2]库存报告使用数据处理!$A:$D,4,0),0)</f>
        <v>0</v>
      </c>
      <c r="F1651" s="28">
        <f>IFERROR(VLOOKUP(A1651,[2]库存报告使用数据处理!$A:$E,5,0),0)</f>
        <v>0</v>
      </c>
      <c r="G1651" s="28">
        <f>IFERROR(VLOOKUP(A1651,[2]库存报告使用数据处理!$A:$F,6,0),0)</f>
        <v>0</v>
      </c>
      <c r="H1651" s="29">
        <f>IFERROR(VLOOKUP(A1651,[2]库存报告使用数据处理!$A:$G,7,0),0)</f>
        <v>0</v>
      </c>
      <c r="I1651">
        <f>IFERROR(VLOOKUP(A1651,[5]数据处理!$A:$B,2,0),0)</f>
        <v>10</v>
      </c>
      <c r="J1651" s="30">
        <f>IFERROR(VLOOKUP(A1651,[5]数据处理!$A:$D,4,0),0)</f>
        <v>0</v>
      </c>
      <c r="K1651" s="30">
        <f>IFERROR(VLOOKUP(A1651,[5]数据处理!$A:$E,5,0),0)</f>
        <v>0</v>
      </c>
      <c r="L1651" s="30">
        <f>IFERROR(VLOOKUP(A1651,[5]数据处理!$A:$G,7,0),0)</f>
        <v>0</v>
      </c>
      <c r="M1651">
        <f t="shared" si="426"/>
        <v>10</v>
      </c>
      <c r="N1651">
        <f>IFERROR(VLOOKUP(A1651,[5]数据处理!$A:$C,3,0),0)</f>
        <v>0</v>
      </c>
      <c r="O1651">
        <f>IFERROR(VLOOKUP($A1651,[5]数据处理!$A:$N,14,0),0)</f>
        <v>0</v>
      </c>
      <c r="P1651" t="str">
        <f>IFERROR(VLOOKUP($A1651,[3]库存报告使用数据!$A$1:$B$65536,2,0),"")</f>
        <v/>
      </c>
      <c r="Q1651" t="str">
        <f>IFERROR(VLOOKUP($A1651,[3]库存报告使用数据!$A$1:$E$65536,5,0),"")</f>
        <v/>
      </c>
      <c r="R1651" t="str">
        <f>IFERROR(VLOOKUP($A1651,[3]库存报告使用数据!$A$1:$H$65536,8,0),"")</f>
        <v/>
      </c>
      <c r="S1651" t="str">
        <f>IFERROR(VLOOKUP($A1651,[3]库存报告使用数据!$A$1:$K$65536,11,0),"")</f>
        <v/>
      </c>
      <c r="T1651" t="str">
        <f>IFERROR(VLOOKUP($A1651,[3]库存报告使用数据!$A$1:$C$65536,3,0),"")</f>
        <v/>
      </c>
      <c r="U1651" t="str">
        <f>IFERROR(VLOOKUP($A1651,[3]库存报告使用数据!$A$1:$F$65536,6,0),"")</f>
        <v/>
      </c>
      <c r="V1651" t="str">
        <f>IFERROR(VLOOKUP($A1651,[3]库存报告使用数据!$A$1:$I$65536,9,0),"")</f>
        <v/>
      </c>
      <c r="W1651" t="str">
        <f>IFERROR(VLOOKUP($A1651,[3]库存报告使用数据!$A$1:$L$65536,12,0),"")</f>
        <v/>
      </c>
      <c r="X1651" s="20" t="str">
        <f t="shared" si="427"/>
        <v/>
      </c>
      <c r="Y1651" s="20" t="str">
        <f t="shared" si="428"/>
        <v/>
      </c>
      <c r="Z1651" s="20" t="str">
        <f t="shared" si="429"/>
        <v/>
      </c>
      <c r="AA1651" s="20" t="str">
        <f t="shared" si="430"/>
        <v/>
      </c>
      <c r="AB1651" t="str">
        <f>IFERROR(VLOOKUP($A1651,[3]库存报告使用数据!$A$1:$D$65536,4,0),"")</f>
        <v/>
      </c>
      <c r="AC1651" t="str">
        <f>IFERROR(VLOOKUP($A1651,[3]库存报告使用数据!$A$1:$G$65536,7,0),"")</f>
        <v/>
      </c>
      <c r="AD1651" t="str">
        <f>IFERROR(VLOOKUP($A1651,[3]库存报告使用数据!$A$1:$J$65536,10,0),"")</f>
        <v/>
      </c>
      <c r="AE1651" t="str">
        <f>IFERROR(VLOOKUP($A1651,[3]库存报告使用数据!$A$1:$M$65536,13,0),"")</f>
        <v/>
      </c>
      <c r="AF1651" s="20" t="str">
        <f t="shared" si="431"/>
        <v/>
      </c>
      <c r="AG1651" s="20" t="str">
        <f t="shared" si="432"/>
        <v/>
      </c>
      <c r="AH1651" s="20" t="str">
        <f t="shared" si="433"/>
        <v/>
      </c>
      <c r="AI1651" s="20" t="str">
        <f t="shared" si="434"/>
        <v/>
      </c>
      <c r="AJ1651">
        <f>IFERROR(VLOOKUP($B1651,[4]库存报告使用数据!$A$1:$B$65536,2,0),0)</f>
        <v>0</v>
      </c>
      <c r="AK1651">
        <f>IFERROR(VLOOKUP($B1651,[4]库存报告使用数据!$A$1:$C$65536,3,0),)</f>
        <v>0</v>
      </c>
      <c r="AL1651">
        <f>IFERROR(VLOOKUP($B1651,[4]库存报告使用数据!$A$1:$D$65536,4,0),)</f>
        <v>0</v>
      </c>
      <c r="AM1651">
        <f>IFERROR(VLOOKUP($B1651,[4]库存报告使用数据!$A$1:$E$65536,5,0),)</f>
        <v>0</v>
      </c>
      <c r="AN1651" s="20" t="str">
        <f t="shared" si="435"/>
        <v/>
      </c>
      <c r="AO1651" s="20" t="str">
        <f t="shared" si="436"/>
        <v/>
      </c>
      <c r="AP1651" s="20" t="str">
        <f t="shared" si="437"/>
        <v/>
      </c>
      <c r="AQ1651" s="20" t="str">
        <f t="shared" si="438"/>
        <v/>
      </c>
      <c r="AR1651" s="32">
        <f t="shared" si="439"/>
        <v>0</v>
      </c>
      <c r="AS1651" s="32">
        <f t="shared" si="440"/>
        <v>0</v>
      </c>
      <c r="AT1651" s="32">
        <f t="shared" si="441"/>
        <v>10</v>
      </c>
      <c r="AU1651" s="28" t="str">
        <f t="shared" si="442"/>
        <v>库存为10</v>
      </c>
      <c r="AV1651" s="34" t="str">
        <f>IFERROR(时间!$B$4+AU1651,"上周无销量")</f>
        <v>上周无销量</v>
      </c>
    </row>
    <row r="1652" spans="1:48">
      <c r="A1652" s="18" t="s">
        <v>1697</v>
      </c>
      <c r="B1652" t="str">
        <f>VLOOKUP(A1652,'[1]sku-asin（子）'!$A:$B,2,0)</f>
        <v>B07CMWBQ87</v>
      </c>
      <c r="C1652" t="str">
        <f>VLOOKUP(A1652,'[1]子sku-父sku'!$A:$B,2,0)</f>
        <v>YZ-BEC19P</v>
      </c>
      <c r="D1652" s="28">
        <f>IFERROR(VLOOKUP(A1652,[2]库存报告使用数据处理!$A:$C,3,0),0)</f>
        <v>1</v>
      </c>
      <c r="E1652" s="28">
        <f>IFERROR(VLOOKUP(A1652,[2]库存报告使用数据处理!$A:$D,4,0),0)</f>
        <v>0</v>
      </c>
      <c r="F1652" s="28">
        <f>IFERROR(VLOOKUP(A1652,[2]库存报告使用数据处理!$A:$E,5,0),0)</f>
        <v>0</v>
      </c>
      <c r="G1652" s="28">
        <f>IFERROR(VLOOKUP(A1652,[2]库存报告使用数据处理!$A:$F,6,0),0)</f>
        <v>0</v>
      </c>
      <c r="H1652" s="29">
        <f>IFERROR(VLOOKUP(A1652,[2]库存报告使用数据处理!$A:$G,7,0),0)</f>
        <v>18.99</v>
      </c>
      <c r="I1652">
        <f>IFERROR(VLOOKUP(A1652,[5]数据处理!$A:$B,2,0),0)</f>
        <v>9</v>
      </c>
      <c r="J1652" s="30">
        <f>IFERROR(VLOOKUP(A1652,[5]数据处理!$A:$D,4,0),0)</f>
        <v>0</v>
      </c>
      <c r="K1652" s="30">
        <f>IFERROR(VLOOKUP(A1652,[5]数据处理!$A:$E,5,0),0)</f>
        <v>0</v>
      </c>
      <c r="L1652" s="30">
        <f>IFERROR(VLOOKUP(A1652,[5]数据处理!$A:$G,7,0),0)</f>
        <v>0</v>
      </c>
      <c r="M1652">
        <f t="shared" si="426"/>
        <v>9</v>
      </c>
      <c r="N1652">
        <f>IFERROR(VLOOKUP(A1652,[5]数据处理!$A:$C,3,0),0)</f>
        <v>0</v>
      </c>
      <c r="O1652">
        <f>IFERROR(VLOOKUP($A1652,[5]数据处理!$A:$N,14,0),0)</f>
        <v>0</v>
      </c>
      <c r="P1652" t="str">
        <f>IFERROR(VLOOKUP($A1652,[3]库存报告使用数据!$A$1:$B$65536,2,0),"")</f>
        <v/>
      </c>
      <c r="Q1652" t="str">
        <f>IFERROR(VLOOKUP($A1652,[3]库存报告使用数据!$A$1:$E$65536,5,0),"")</f>
        <v/>
      </c>
      <c r="R1652" t="str">
        <f>IFERROR(VLOOKUP($A1652,[3]库存报告使用数据!$A$1:$H$65536,8,0),"")</f>
        <v/>
      </c>
      <c r="S1652" t="str">
        <f>IFERROR(VLOOKUP($A1652,[3]库存报告使用数据!$A$1:$K$65536,11,0),"")</f>
        <v/>
      </c>
      <c r="T1652" t="str">
        <f>IFERROR(VLOOKUP($A1652,[3]库存报告使用数据!$A$1:$C$65536,3,0),"")</f>
        <v/>
      </c>
      <c r="U1652" t="str">
        <f>IFERROR(VLOOKUP($A1652,[3]库存报告使用数据!$A$1:$F$65536,6,0),"")</f>
        <v/>
      </c>
      <c r="V1652" t="str">
        <f>IFERROR(VLOOKUP($A1652,[3]库存报告使用数据!$A$1:$I$65536,9,0),"")</f>
        <v/>
      </c>
      <c r="W1652" t="str">
        <f>IFERROR(VLOOKUP($A1652,[3]库存报告使用数据!$A$1:$L$65536,12,0),"")</f>
        <v/>
      </c>
      <c r="X1652" s="20" t="str">
        <f t="shared" si="427"/>
        <v/>
      </c>
      <c r="Y1652" s="20" t="str">
        <f t="shared" si="428"/>
        <v/>
      </c>
      <c r="Z1652" s="20" t="str">
        <f t="shared" si="429"/>
        <v/>
      </c>
      <c r="AA1652" s="20" t="str">
        <f t="shared" si="430"/>
        <v/>
      </c>
      <c r="AB1652" t="str">
        <f>IFERROR(VLOOKUP($A1652,[3]库存报告使用数据!$A$1:$D$65536,4,0),"")</f>
        <v/>
      </c>
      <c r="AC1652" t="str">
        <f>IFERROR(VLOOKUP($A1652,[3]库存报告使用数据!$A$1:$G$65536,7,0),"")</f>
        <v/>
      </c>
      <c r="AD1652" t="str">
        <f>IFERROR(VLOOKUP($A1652,[3]库存报告使用数据!$A$1:$J$65536,10,0),"")</f>
        <v/>
      </c>
      <c r="AE1652" t="str">
        <f>IFERROR(VLOOKUP($A1652,[3]库存报告使用数据!$A$1:$M$65536,13,0),"")</f>
        <v/>
      </c>
      <c r="AF1652" s="20" t="str">
        <f t="shared" si="431"/>
        <v/>
      </c>
      <c r="AG1652" s="20" t="str">
        <f t="shared" si="432"/>
        <v/>
      </c>
      <c r="AH1652" s="20" t="str">
        <f t="shared" si="433"/>
        <v/>
      </c>
      <c r="AI1652" s="20" t="str">
        <f t="shared" si="434"/>
        <v/>
      </c>
      <c r="AJ1652">
        <f>IFERROR(VLOOKUP($B1652,[4]库存报告使用数据!$A$1:$B$65536,2,0),0)</f>
        <v>0</v>
      </c>
      <c r="AK1652">
        <f>IFERROR(VLOOKUP($B1652,[4]库存报告使用数据!$A$1:$C$65536,3,0),)</f>
        <v>0</v>
      </c>
      <c r="AL1652">
        <f>IFERROR(VLOOKUP($B1652,[4]库存报告使用数据!$A$1:$D$65536,4,0),)</f>
        <v>0</v>
      </c>
      <c r="AM1652">
        <f>IFERROR(VLOOKUP($B1652,[4]库存报告使用数据!$A$1:$E$65536,5,0),)</f>
        <v>0</v>
      </c>
      <c r="AN1652" s="20" t="str">
        <f t="shared" si="435"/>
        <v/>
      </c>
      <c r="AO1652" s="20" t="str">
        <f t="shared" si="436"/>
        <v/>
      </c>
      <c r="AP1652" s="20" t="str">
        <f t="shared" si="437"/>
        <v/>
      </c>
      <c r="AQ1652" s="20" t="str">
        <f t="shared" si="438"/>
        <v/>
      </c>
      <c r="AR1652" s="32">
        <f t="shared" si="439"/>
        <v>0.142857142857143</v>
      </c>
      <c r="AS1652" s="32">
        <f t="shared" si="440"/>
        <v>8.57142857142857</v>
      </c>
      <c r="AT1652" s="32">
        <f t="shared" si="441"/>
        <v>0.428571428571429</v>
      </c>
      <c r="AU1652" s="28">
        <f t="shared" si="442"/>
        <v>63</v>
      </c>
      <c r="AV1652" s="34">
        <f>IFERROR(时间!$B$4+AU1652,"上周无销量")</f>
        <v>43346</v>
      </c>
    </row>
    <row r="1653" spans="1:48">
      <c r="A1653" s="18" t="s">
        <v>1698</v>
      </c>
      <c r="B1653" t="str">
        <f>VLOOKUP(A1653,'[1]sku-asin（子）'!$A:$B,2,0)</f>
        <v>B07CMTN1NG</v>
      </c>
      <c r="C1653" t="str">
        <f>VLOOKUP(A1653,'[1]子sku-父sku'!$A:$B,2,0)</f>
        <v>YZ-BEC19P</v>
      </c>
      <c r="D1653" s="28">
        <f>IFERROR(VLOOKUP(A1653,[2]库存报告使用数据处理!$A:$C,3,0),0)</f>
        <v>1</v>
      </c>
      <c r="E1653" s="28">
        <f>IFERROR(VLOOKUP(A1653,[2]库存报告使用数据处理!$A:$D,4,0),0)</f>
        <v>0</v>
      </c>
      <c r="F1653" s="28">
        <f>IFERROR(VLOOKUP(A1653,[2]库存报告使用数据处理!$A:$E,5,0),0)</f>
        <v>0</v>
      </c>
      <c r="G1653" s="28">
        <f>IFERROR(VLOOKUP(A1653,[2]库存报告使用数据处理!$A:$F,6,0),0)</f>
        <v>0</v>
      </c>
      <c r="H1653" s="29">
        <f>IFERROR(VLOOKUP(A1653,[2]库存报告使用数据处理!$A:$G,7,0),0)</f>
        <v>19.99</v>
      </c>
      <c r="I1653">
        <f>IFERROR(VLOOKUP(A1653,[5]数据处理!$A:$B,2,0),0)</f>
        <v>7</v>
      </c>
      <c r="J1653" s="30">
        <f>IFERROR(VLOOKUP(A1653,[5]数据处理!$A:$D,4,0),0)</f>
        <v>0</v>
      </c>
      <c r="K1653" s="30">
        <f>IFERROR(VLOOKUP(A1653,[5]数据处理!$A:$E,5,0),0)</f>
        <v>0</v>
      </c>
      <c r="L1653" s="30">
        <f>IFERROR(VLOOKUP(A1653,[5]数据处理!$A:$G,7,0),0)</f>
        <v>0</v>
      </c>
      <c r="M1653">
        <f t="shared" si="426"/>
        <v>7</v>
      </c>
      <c r="N1653">
        <f>IFERROR(VLOOKUP(A1653,[5]数据处理!$A:$C,3,0),0)</f>
        <v>0</v>
      </c>
      <c r="O1653">
        <f>IFERROR(VLOOKUP($A1653,[5]数据处理!$A:$N,14,0),0)</f>
        <v>0</v>
      </c>
      <c r="P1653" t="str">
        <f>IFERROR(VLOOKUP($A1653,[3]库存报告使用数据!$A$1:$B$65536,2,0),"")</f>
        <v/>
      </c>
      <c r="Q1653" t="str">
        <f>IFERROR(VLOOKUP($A1653,[3]库存报告使用数据!$A$1:$E$65536,5,0),"")</f>
        <v/>
      </c>
      <c r="R1653" t="str">
        <f>IFERROR(VLOOKUP($A1653,[3]库存报告使用数据!$A$1:$H$65536,8,0),"")</f>
        <v/>
      </c>
      <c r="S1653" t="str">
        <f>IFERROR(VLOOKUP($A1653,[3]库存报告使用数据!$A$1:$K$65536,11,0),"")</f>
        <v/>
      </c>
      <c r="T1653" t="str">
        <f>IFERROR(VLOOKUP($A1653,[3]库存报告使用数据!$A$1:$C$65536,3,0),"")</f>
        <v/>
      </c>
      <c r="U1653" t="str">
        <f>IFERROR(VLOOKUP($A1653,[3]库存报告使用数据!$A$1:$F$65536,6,0),"")</f>
        <v/>
      </c>
      <c r="V1653" t="str">
        <f>IFERROR(VLOOKUP($A1653,[3]库存报告使用数据!$A$1:$I$65536,9,0),"")</f>
        <v/>
      </c>
      <c r="W1653" t="str">
        <f>IFERROR(VLOOKUP($A1653,[3]库存报告使用数据!$A$1:$L$65536,12,0),"")</f>
        <v/>
      </c>
      <c r="X1653" s="20" t="str">
        <f t="shared" si="427"/>
        <v/>
      </c>
      <c r="Y1653" s="20" t="str">
        <f t="shared" si="428"/>
        <v/>
      </c>
      <c r="Z1653" s="20" t="str">
        <f t="shared" si="429"/>
        <v/>
      </c>
      <c r="AA1653" s="20" t="str">
        <f t="shared" si="430"/>
        <v/>
      </c>
      <c r="AB1653" t="str">
        <f>IFERROR(VLOOKUP($A1653,[3]库存报告使用数据!$A$1:$D$65536,4,0),"")</f>
        <v/>
      </c>
      <c r="AC1653" t="str">
        <f>IFERROR(VLOOKUP($A1653,[3]库存报告使用数据!$A$1:$G$65536,7,0),"")</f>
        <v/>
      </c>
      <c r="AD1653" t="str">
        <f>IFERROR(VLOOKUP($A1653,[3]库存报告使用数据!$A$1:$J$65536,10,0),"")</f>
        <v/>
      </c>
      <c r="AE1653" t="str">
        <f>IFERROR(VLOOKUP($A1653,[3]库存报告使用数据!$A$1:$M$65536,13,0),"")</f>
        <v/>
      </c>
      <c r="AF1653" s="20" t="str">
        <f t="shared" si="431"/>
        <v/>
      </c>
      <c r="AG1653" s="20" t="str">
        <f t="shared" si="432"/>
        <v/>
      </c>
      <c r="AH1653" s="20" t="str">
        <f t="shared" si="433"/>
        <v/>
      </c>
      <c r="AI1653" s="20" t="str">
        <f t="shared" si="434"/>
        <v/>
      </c>
      <c r="AJ1653">
        <f>IFERROR(VLOOKUP($B1653,[4]库存报告使用数据!$A$1:$B$65536,2,0),0)</f>
        <v>5</v>
      </c>
      <c r="AK1653">
        <f>IFERROR(VLOOKUP($B1653,[4]库存报告使用数据!$A$1:$C$65536,3,0),)</f>
        <v>0</v>
      </c>
      <c r="AL1653">
        <f>IFERROR(VLOOKUP($B1653,[4]库存报告使用数据!$A$1:$D$65536,4,0),)</f>
        <v>0</v>
      </c>
      <c r="AM1653">
        <f>IFERROR(VLOOKUP($B1653,[4]库存报告使用数据!$A$1:$E$65536,5,0),)</f>
        <v>0</v>
      </c>
      <c r="AN1653" s="20">
        <f t="shared" si="435"/>
        <v>0.2</v>
      </c>
      <c r="AO1653" s="20" t="str">
        <f t="shared" si="436"/>
        <v/>
      </c>
      <c r="AP1653" s="20" t="str">
        <f t="shared" si="437"/>
        <v/>
      </c>
      <c r="AQ1653" s="20" t="str">
        <f t="shared" si="438"/>
        <v/>
      </c>
      <c r="AR1653" s="32">
        <f t="shared" si="439"/>
        <v>0.142857142857143</v>
      </c>
      <c r="AS1653" s="32">
        <f t="shared" si="440"/>
        <v>8.57142857142857</v>
      </c>
      <c r="AT1653" s="32">
        <f t="shared" si="441"/>
        <v>-1.57142857142857</v>
      </c>
      <c r="AU1653" s="28">
        <f t="shared" si="442"/>
        <v>49</v>
      </c>
      <c r="AV1653" s="34">
        <f>IFERROR(时间!$B$4+AU1653,"上周无销量")</f>
        <v>43332</v>
      </c>
    </row>
    <row r="1654" spans="1:48">
      <c r="A1654" s="18" t="s">
        <v>1699</v>
      </c>
      <c r="B1654" t="str">
        <f>VLOOKUP(A1654,'[1]sku-asin（子）'!$A:$B,2,0)</f>
        <v>B07CN3Z81Y</v>
      </c>
      <c r="C1654" t="str">
        <f>VLOOKUP(A1654,'[1]子sku-父sku'!$A:$B,2,0)</f>
        <v>YZ-BEC19P</v>
      </c>
      <c r="D1654" s="28">
        <f>IFERROR(VLOOKUP(A1654,[2]库存报告使用数据处理!$A:$C,3,0),0)</f>
        <v>0</v>
      </c>
      <c r="E1654" s="28">
        <f>IFERROR(VLOOKUP(A1654,[2]库存报告使用数据处理!$A:$D,4,0),0)</f>
        <v>0</v>
      </c>
      <c r="F1654" s="28">
        <f>IFERROR(VLOOKUP(A1654,[2]库存报告使用数据处理!$A:$E,5,0),0)</f>
        <v>0</v>
      </c>
      <c r="G1654" s="28">
        <f>IFERROR(VLOOKUP(A1654,[2]库存报告使用数据处理!$A:$F,6,0),0)</f>
        <v>0</v>
      </c>
      <c r="H1654" s="29">
        <f>IFERROR(VLOOKUP(A1654,[2]库存报告使用数据处理!$A:$G,7,0),0)</f>
        <v>0</v>
      </c>
      <c r="I1654">
        <f>IFERROR(VLOOKUP(A1654,[5]数据处理!$A:$B,2,0),0)</f>
        <v>8</v>
      </c>
      <c r="J1654" s="30">
        <f>IFERROR(VLOOKUP(A1654,[5]数据处理!$A:$D,4,0),0)</f>
        <v>0</v>
      </c>
      <c r="K1654" s="30">
        <f>IFERROR(VLOOKUP(A1654,[5]数据处理!$A:$E,5,0),0)</f>
        <v>0</v>
      </c>
      <c r="L1654" s="30">
        <f>IFERROR(VLOOKUP(A1654,[5]数据处理!$A:$G,7,0),0)</f>
        <v>1</v>
      </c>
      <c r="M1654">
        <f t="shared" si="426"/>
        <v>9</v>
      </c>
      <c r="N1654">
        <f>IFERROR(VLOOKUP(A1654,[5]数据处理!$A:$C,3,0),0)</f>
        <v>0</v>
      </c>
      <c r="O1654">
        <f>IFERROR(VLOOKUP($A1654,[5]数据处理!$A:$N,14,0),0)</f>
        <v>0</v>
      </c>
      <c r="P1654" t="str">
        <f>IFERROR(VLOOKUP($A1654,[3]库存报告使用数据!$A$1:$B$65536,2,0),"")</f>
        <v/>
      </c>
      <c r="Q1654" t="str">
        <f>IFERROR(VLOOKUP($A1654,[3]库存报告使用数据!$A$1:$E$65536,5,0),"")</f>
        <v/>
      </c>
      <c r="R1654" t="str">
        <f>IFERROR(VLOOKUP($A1654,[3]库存报告使用数据!$A$1:$H$65536,8,0),"")</f>
        <v/>
      </c>
      <c r="S1654" t="str">
        <f>IFERROR(VLOOKUP($A1654,[3]库存报告使用数据!$A$1:$K$65536,11,0),"")</f>
        <v/>
      </c>
      <c r="T1654" t="str">
        <f>IFERROR(VLOOKUP($A1654,[3]库存报告使用数据!$A$1:$C$65536,3,0),"")</f>
        <v/>
      </c>
      <c r="U1654" t="str">
        <f>IFERROR(VLOOKUP($A1654,[3]库存报告使用数据!$A$1:$F$65536,6,0),"")</f>
        <v/>
      </c>
      <c r="V1654" t="str">
        <f>IFERROR(VLOOKUP($A1654,[3]库存报告使用数据!$A$1:$I$65536,9,0),"")</f>
        <v/>
      </c>
      <c r="W1654" t="str">
        <f>IFERROR(VLOOKUP($A1654,[3]库存报告使用数据!$A$1:$L$65536,12,0),"")</f>
        <v/>
      </c>
      <c r="X1654" s="20" t="str">
        <f t="shared" si="427"/>
        <v/>
      </c>
      <c r="Y1654" s="20" t="str">
        <f t="shared" si="428"/>
        <v/>
      </c>
      <c r="Z1654" s="20" t="str">
        <f t="shared" si="429"/>
        <v/>
      </c>
      <c r="AA1654" s="20" t="str">
        <f t="shared" si="430"/>
        <v/>
      </c>
      <c r="AB1654" t="str">
        <f>IFERROR(VLOOKUP($A1654,[3]库存报告使用数据!$A$1:$D$65536,4,0),"")</f>
        <v/>
      </c>
      <c r="AC1654" t="str">
        <f>IFERROR(VLOOKUP($A1654,[3]库存报告使用数据!$A$1:$G$65536,7,0),"")</f>
        <v/>
      </c>
      <c r="AD1654" t="str">
        <f>IFERROR(VLOOKUP($A1654,[3]库存报告使用数据!$A$1:$J$65536,10,0),"")</f>
        <v/>
      </c>
      <c r="AE1654" t="str">
        <f>IFERROR(VLOOKUP($A1654,[3]库存报告使用数据!$A$1:$M$65536,13,0),"")</f>
        <v/>
      </c>
      <c r="AF1654" s="20" t="str">
        <f t="shared" si="431"/>
        <v/>
      </c>
      <c r="AG1654" s="20" t="str">
        <f t="shared" si="432"/>
        <v/>
      </c>
      <c r="AH1654" s="20" t="str">
        <f t="shared" si="433"/>
        <v/>
      </c>
      <c r="AI1654" s="20" t="str">
        <f t="shared" si="434"/>
        <v/>
      </c>
      <c r="AJ1654">
        <f>IFERROR(VLOOKUP($B1654,[4]库存报告使用数据!$A$1:$B$65536,2,0),0)</f>
        <v>1</v>
      </c>
      <c r="AK1654">
        <f>IFERROR(VLOOKUP($B1654,[4]库存报告使用数据!$A$1:$C$65536,3,0),)</f>
        <v>1</v>
      </c>
      <c r="AL1654">
        <f>IFERROR(VLOOKUP($B1654,[4]库存报告使用数据!$A$1:$D$65536,4,0),)</f>
        <v>0</v>
      </c>
      <c r="AM1654">
        <f>IFERROR(VLOOKUP($B1654,[4]库存报告使用数据!$A$1:$E$65536,5,0),)</f>
        <v>1</v>
      </c>
      <c r="AN1654" s="20">
        <f t="shared" si="435"/>
        <v>0</v>
      </c>
      <c r="AO1654" s="20">
        <f t="shared" si="436"/>
        <v>0</v>
      </c>
      <c r="AP1654" s="20" t="str">
        <f t="shared" si="437"/>
        <v/>
      </c>
      <c r="AQ1654" s="20">
        <f t="shared" si="438"/>
        <v>0</v>
      </c>
      <c r="AR1654" s="32">
        <f t="shared" si="439"/>
        <v>0</v>
      </c>
      <c r="AS1654" s="32">
        <f t="shared" si="440"/>
        <v>0</v>
      </c>
      <c r="AT1654" s="32">
        <f t="shared" si="441"/>
        <v>9</v>
      </c>
      <c r="AU1654" s="28" t="str">
        <f t="shared" si="442"/>
        <v>库存为9</v>
      </c>
      <c r="AV1654" s="34" t="str">
        <f>IFERROR(时间!$B$4+AU1654,"上周无销量")</f>
        <v>上周无销量</v>
      </c>
    </row>
    <row r="1655" spans="1:48">
      <c r="A1655" s="18" t="s">
        <v>1700</v>
      </c>
      <c r="B1655" t="str">
        <f>VLOOKUP(A1655,'[1]sku-asin（子）'!$A:$B,2,0)</f>
        <v>B07CNHMMNB</v>
      </c>
      <c r="C1655" t="str">
        <f>VLOOKUP(A1655,'[1]子sku-父sku'!$A:$B,2,0)</f>
        <v>YZ-BEC19P</v>
      </c>
      <c r="D1655" s="28">
        <f>IFERROR(VLOOKUP(A1655,[2]库存报告使用数据处理!$A:$C,3,0),0)</f>
        <v>0</v>
      </c>
      <c r="E1655" s="28">
        <f>IFERROR(VLOOKUP(A1655,[2]库存报告使用数据处理!$A:$D,4,0),0)</f>
        <v>0</v>
      </c>
      <c r="F1655" s="28">
        <f>IFERROR(VLOOKUP(A1655,[2]库存报告使用数据处理!$A:$E,5,0),0)</f>
        <v>0</v>
      </c>
      <c r="G1655" s="28">
        <f>IFERROR(VLOOKUP(A1655,[2]库存报告使用数据处理!$A:$F,6,0),0)</f>
        <v>0</v>
      </c>
      <c r="H1655" s="29">
        <f>IFERROR(VLOOKUP(A1655,[2]库存报告使用数据处理!$A:$G,7,0),0)</f>
        <v>0</v>
      </c>
      <c r="I1655">
        <f>IFERROR(VLOOKUP(A1655,[5]数据处理!$A:$B,2,0),0)</f>
        <v>10</v>
      </c>
      <c r="J1655" s="30">
        <f>IFERROR(VLOOKUP(A1655,[5]数据处理!$A:$D,4,0),0)</f>
        <v>0</v>
      </c>
      <c r="K1655" s="30">
        <f>IFERROR(VLOOKUP(A1655,[5]数据处理!$A:$E,5,0),0)</f>
        <v>0</v>
      </c>
      <c r="L1655" s="30">
        <f>IFERROR(VLOOKUP(A1655,[5]数据处理!$A:$G,7,0),0)</f>
        <v>0</v>
      </c>
      <c r="M1655">
        <f t="shared" si="426"/>
        <v>10</v>
      </c>
      <c r="N1655">
        <f>IFERROR(VLOOKUP(A1655,[5]数据处理!$A:$C,3,0),0)</f>
        <v>0</v>
      </c>
      <c r="O1655">
        <f>IFERROR(VLOOKUP($A1655,[5]数据处理!$A:$N,14,0),0)</f>
        <v>0</v>
      </c>
      <c r="P1655" t="str">
        <f>IFERROR(VLOOKUP($A1655,[3]库存报告使用数据!$A$1:$B$65536,2,0),"")</f>
        <v/>
      </c>
      <c r="Q1655" t="str">
        <f>IFERROR(VLOOKUP($A1655,[3]库存报告使用数据!$A$1:$E$65536,5,0),"")</f>
        <v/>
      </c>
      <c r="R1655" t="str">
        <f>IFERROR(VLOOKUP($A1655,[3]库存报告使用数据!$A$1:$H$65536,8,0),"")</f>
        <v/>
      </c>
      <c r="S1655" t="str">
        <f>IFERROR(VLOOKUP($A1655,[3]库存报告使用数据!$A$1:$K$65536,11,0),"")</f>
        <v/>
      </c>
      <c r="T1655" t="str">
        <f>IFERROR(VLOOKUP($A1655,[3]库存报告使用数据!$A$1:$C$65536,3,0),"")</f>
        <v/>
      </c>
      <c r="U1655" t="str">
        <f>IFERROR(VLOOKUP($A1655,[3]库存报告使用数据!$A$1:$F$65536,6,0),"")</f>
        <v/>
      </c>
      <c r="V1655" t="str">
        <f>IFERROR(VLOOKUP($A1655,[3]库存报告使用数据!$A$1:$I$65536,9,0),"")</f>
        <v/>
      </c>
      <c r="W1655" t="str">
        <f>IFERROR(VLOOKUP($A1655,[3]库存报告使用数据!$A$1:$L$65536,12,0),"")</f>
        <v/>
      </c>
      <c r="X1655" s="20" t="str">
        <f t="shared" si="427"/>
        <v/>
      </c>
      <c r="Y1655" s="20" t="str">
        <f t="shared" si="428"/>
        <v/>
      </c>
      <c r="Z1655" s="20" t="str">
        <f t="shared" si="429"/>
        <v/>
      </c>
      <c r="AA1655" s="20" t="str">
        <f t="shared" si="430"/>
        <v/>
      </c>
      <c r="AB1655" t="str">
        <f>IFERROR(VLOOKUP($A1655,[3]库存报告使用数据!$A$1:$D$65536,4,0),"")</f>
        <v/>
      </c>
      <c r="AC1655" t="str">
        <f>IFERROR(VLOOKUP($A1655,[3]库存报告使用数据!$A$1:$G$65536,7,0),"")</f>
        <v/>
      </c>
      <c r="AD1655" t="str">
        <f>IFERROR(VLOOKUP($A1655,[3]库存报告使用数据!$A$1:$J$65536,10,0),"")</f>
        <v/>
      </c>
      <c r="AE1655" t="str">
        <f>IFERROR(VLOOKUP($A1655,[3]库存报告使用数据!$A$1:$M$65536,13,0),"")</f>
        <v/>
      </c>
      <c r="AF1655" s="20" t="str">
        <f t="shared" si="431"/>
        <v/>
      </c>
      <c r="AG1655" s="20" t="str">
        <f t="shared" si="432"/>
        <v/>
      </c>
      <c r="AH1655" s="20" t="str">
        <f t="shared" si="433"/>
        <v/>
      </c>
      <c r="AI1655" s="20" t="str">
        <f t="shared" si="434"/>
        <v/>
      </c>
      <c r="AJ1655">
        <f>IFERROR(VLOOKUP($B1655,[4]库存报告使用数据!$A$1:$B$65536,2,0),0)</f>
        <v>0</v>
      </c>
      <c r="AK1655">
        <f>IFERROR(VLOOKUP($B1655,[4]库存报告使用数据!$A$1:$C$65536,3,0),)</f>
        <v>0</v>
      </c>
      <c r="AL1655">
        <f>IFERROR(VLOOKUP($B1655,[4]库存报告使用数据!$A$1:$D$65536,4,0),)</f>
        <v>0</v>
      </c>
      <c r="AM1655">
        <f>IFERROR(VLOOKUP($B1655,[4]库存报告使用数据!$A$1:$E$65536,5,0),)</f>
        <v>0</v>
      </c>
      <c r="AN1655" s="20" t="str">
        <f t="shared" si="435"/>
        <v/>
      </c>
      <c r="AO1655" s="20" t="str">
        <f t="shared" si="436"/>
        <v/>
      </c>
      <c r="AP1655" s="20" t="str">
        <f t="shared" si="437"/>
        <v/>
      </c>
      <c r="AQ1655" s="20" t="str">
        <f t="shared" si="438"/>
        <v/>
      </c>
      <c r="AR1655" s="32">
        <f t="shared" si="439"/>
        <v>0</v>
      </c>
      <c r="AS1655" s="32">
        <f t="shared" si="440"/>
        <v>0</v>
      </c>
      <c r="AT1655" s="32">
        <f t="shared" si="441"/>
        <v>10</v>
      </c>
      <c r="AU1655" s="28" t="str">
        <f t="shared" si="442"/>
        <v>库存为10</v>
      </c>
      <c r="AV1655" s="34" t="str">
        <f>IFERROR(时间!$B$4+AU1655,"上周无销量")</f>
        <v>上周无销量</v>
      </c>
    </row>
    <row r="1656" spans="1:48">
      <c r="A1656" s="18" t="s">
        <v>1701</v>
      </c>
      <c r="B1656" t="str">
        <f>VLOOKUP(A1656,'[1]sku-asin（子）'!$A:$B,2,0)</f>
        <v>B079BVBFPZ</v>
      </c>
      <c r="C1656" t="str">
        <f>VLOOKUP(A1656,'[1]子sku-父sku'!$A:$B,2,0)</f>
        <v>YZ-BEHM511</v>
      </c>
      <c r="D1656" s="28">
        <f>IFERROR(VLOOKUP(A1656,[2]库存报告使用数据处理!$A:$C,3,0),0)</f>
        <v>0</v>
      </c>
      <c r="E1656" s="28">
        <f>IFERROR(VLOOKUP(A1656,[2]库存报告使用数据处理!$A:$D,4,0),0)</f>
        <v>0</v>
      </c>
      <c r="F1656" s="28">
        <f>IFERROR(VLOOKUP(A1656,[2]库存报告使用数据处理!$A:$E,5,0),0)</f>
        <v>0</v>
      </c>
      <c r="G1656" s="28">
        <f>IFERROR(VLOOKUP(A1656,[2]库存报告使用数据处理!$A:$F,6,0),0)</f>
        <v>0</v>
      </c>
      <c r="H1656" s="29">
        <f>IFERROR(VLOOKUP(A1656,[2]库存报告使用数据处理!$A:$G,7,0),0)</f>
        <v>0</v>
      </c>
      <c r="I1656">
        <f>IFERROR(VLOOKUP(A1656,[5]数据处理!$A:$B,2,0),0)</f>
        <v>0</v>
      </c>
      <c r="J1656" s="30">
        <f>IFERROR(VLOOKUP(A1656,[5]数据处理!$A:$D,4,0),0)</f>
        <v>0</v>
      </c>
      <c r="K1656" s="30">
        <f>IFERROR(VLOOKUP(A1656,[5]数据处理!$A:$E,5,0),0)</f>
        <v>0</v>
      </c>
      <c r="L1656" s="30">
        <f>IFERROR(VLOOKUP(A1656,[5]数据处理!$A:$G,7,0),0)</f>
        <v>0</v>
      </c>
      <c r="M1656">
        <f t="shared" si="426"/>
        <v>0</v>
      </c>
      <c r="N1656">
        <f>IFERROR(VLOOKUP(A1656,[5]数据处理!$A:$C,3,0),0)</f>
        <v>0</v>
      </c>
      <c r="O1656">
        <f>IFERROR(VLOOKUP($A1656,[5]数据处理!$A:$N,14,0),0)</f>
        <v>0</v>
      </c>
      <c r="P1656" t="str">
        <f>IFERROR(VLOOKUP($A1656,[3]库存报告使用数据!$A$1:$B$65536,2,0),"")</f>
        <v/>
      </c>
      <c r="Q1656" t="str">
        <f>IFERROR(VLOOKUP($A1656,[3]库存报告使用数据!$A$1:$E$65536,5,0),"")</f>
        <v/>
      </c>
      <c r="R1656" t="str">
        <f>IFERROR(VLOOKUP($A1656,[3]库存报告使用数据!$A$1:$H$65536,8,0),"")</f>
        <v/>
      </c>
      <c r="S1656" t="str">
        <f>IFERROR(VLOOKUP($A1656,[3]库存报告使用数据!$A$1:$K$65536,11,0),"")</f>
        <v/>
      </c>
      <c r="T1656" t="str">
        <f>IFERROR(VLOOKUP($A1656,[3]库存报告使用数据!$A$1:$C$65536,3,0),"")</f>
        <v/>
      </c>
      <c r="U1656" t="str">
        <f>IFERROR(VLOOKUP($A1656,[3]库存报告使用数据!$A$1:$F$65536,6,0),"")</f>
        <v/>
      </c>
      <c r="V1656" t="str">
        <f>IFERROR(VLOOKUP($A1656,[3]库存报告使用数据!$A$1:$I$65536,9,0),"")</f>
        <v/>
      </c>
      <c r="W1656" t="str">
        <f>IFERROR(VLOOKUP($A1656,[3]库存报告使用数据!$A$1:$L$65536,12,0),"")</f>
        <v/>
      </c>
      <c r="X1656" s="20" t="str">
        <f t="shared" si="427"/>
        <v/>
      </c>
      <c r="Y1656" s="20" t="str">
        <f t="shared" si="428"/>
        <v/>
      </c>
      <c r="Z1656" s="20" t="str">
        <f t="shared" si="429"/>
        <v/>
      </c>
      <c r="AA1656" s="20" t="str">
        <f t="shared" si="430"/>
        <v/>
      </c>
      <c r="AB1656" t="str">
        <f>IFERROR(VLOOKUP($A1656,[3]库存报告使用数据!$A$1:$D$65536,4,0),"")</f>
        <v/>
      </c>
      <c r="AC1656" t="str">
        <f>IFERROR(VLOOKUP($A1656,[3]库存报告使用数据!$A$1:$G$65536,7,0),"")</f>
        <v/>
      </c>
      <c r="AD1656" t="str">
        <f>IFERROR(VLOOKUP($A1656,[3]库存报告使用数据!$A$1:$J$65536,10,0),"")</f>
        <v/>
      </c>
      <c r="AE1656" t="str">
        <f>IFERROR(VLOOKUP($A1656,[3]库存报告使用数据!$A$1:$M$65536,13,0),"")</f>
        <v/>
      </c>
      <c r="AF1656" s="20" t="str">
        <f t="shared" si="431"/>
        <v/>
      </c>
      <c r="AG1656" s="20" t="str">
        <f t="shared" si="432"/>
        <v/>
      </c>
      <c r="AH1656" s="20" t="str">
        <f t="shared" si="433"/>
        <v/>
      </c>
      <c r="AI1656" s="20" t="str">
        <f t="shared" si="434"/>
        <v/>
      </c>
      <c r="AJ1656">
        <f>IFERROR(VLOOKUP($B1656,[4]库存报告使用数据!$A$1:$B$65536,2,0),0)</f>
        <v>0</v>
      </c>
      <c r="AK1656">
        <f>IFERROR(VLOOKUP($B1656,[4]库存报告使用数据!$A$1:$C$65536,3,0),)</f>
        <v>0</v>
      </c>
      <c r="AL1656">
        <f>IFERROR(VLOOKUP($B1656,[4]库存报告使用数据!$A$1:$D$65536,4,0),)</f>
        <v>0</v>
      </c>
      <c r="AM1656">
        <f>IFERROR(VLOOKUP($B1656,[4]库存报告使用数据!$A$1:$E$65536,5,0),)</f>
        <v>0</v>
      </c>
      <c r="AN1656" s="20" t="str">
        <f t="shared" si="435"/>
        <v/>
      </c>
      <c r="AO1656" s="20" t="str">
        <f t="shared" si="436"/>
        <v/>
      </c>
      <c r="AP1656" s="20" t="str">
        <f t="shared" si="437"/>
        <v/>
      </c>
      <c r="AQ1656" s="20" t="str">
        <f t="shared" si="438"/>
        <v/>
      </c>
      <c r="AR1656" s="32">
        <f t="shared" si="439"/>
        <v>0</v>
      </c>
      <c r="AS1656" s="32">
        <f t="shared" si="440"/>
        <v>0</v>
      </c>
      <c r="AT1656" s="32">
        <f t="shared" si="441"/>
        <v>0</v>
      </c>
      <c r="AU1656" s="28" t="str">
        <f t="shared" si="442"/>
        <v>库存为0</v>
      </c>
      <c r="AV1656" s="34" t="str">
        <f>IFERROR(时间!$B$4+AU1656,"上周无销量")</f>
        <v>上周无销量</v>
      </c>
    </row>
    <row r="1657" spans="1:48">
      <c r="A1657" s="18" t="s">
        <v>1702</v>
      </c>
      <c r="B1657" t="str">
        <f>VLOOKUP(A1657,'[1]sku-asin（子）'!$A:$B,2,0)</f>
        <v>B079C2F96Q</v>
      </c>
      <c r="C1657" t="str">
        <f>VLOOKUP(A1657,'[1]子sku-父sku'!$A:$B,2,0)</f>
        <v>YZ-BEHM511</v>
      </c>
      <c r="D1657" s="28">
        <f>IFERROR(VLOOKUP(A1657,[2]库存报告使用数据处理!$A:$C,3,0),0)</f>
        <v>0</v>
      </c>
      <c r="E1657" s="28">
        <f>IFERROR(VLOOKUP(A1657,[2]库存报告使用数据处理!$A:$D,4,0),0)</f>
        <v>0</v>
      </c>
      <c r="F1657" s="28">
        <f>IFERROR(VLOOKUP(A1657,[2]库存报告使用数据处理!$A:$E,5,0),0)</f>
        <v>0</v>
      </c>
      <c r="G1657" s="28">
        <f>IFERROR(VLOOKUP(A1657,[2]库存报告使用数据处理!$A:$F,6,0),0)</f>
        <v>0</v>
      </c>
      <c r="H1657" s="29">
        <f>IFERROR(VLOOKUP(A1657,[2]库存报告使用数据处理!$A:$G,7,0),0)</f>
        <v>0</v>
      </c>
      <c r="I1657">
        <f>IFERROR(VLOOKUP(A1657,[5]数据处理!$A:$B,2,0),0)</f>
        <v>0</v>
      </c>
      <c r="J1657" s="30">
        <f>IFERROR(VLOOKUP(A1657,[5]数据处理!$A:$D,4,0),0)</f>
        <v>0</v>
      </c>
      <c r="K1657" s="30">
        <f>IFERROR(VLOOKUP(A1657,[5]数据处理!$A:$E,5,0),0)</f>
        <v>0</v>
      </c>
      <c r="L1657" s="30">
        <f>IFERROR(VLOOKUP(A1657,[5]数据处理!$A:$G,7,0),0)</f>
        <v>0</v>
      </c>
      <c r="M1657">
        <f t="shared" si="426"/>
        <v>0</v>
      </c>
      <c r="N1657">
        <f>IFERROR(VLOOKUP(A1657,[5]数据处理!$A:$C,3,0),0)</f>
        <v>0</v>
      </c>
      <c r="O1657">
        <f>IFERROR(VLOOKUP($A1657,[5]数据处理!$A:$N,14,0),0)</f>
        <v>0</v>
      </c>
      <c r="P1657" t="str">
        <f>IFERROR(VLOOKUP($A1657,[3]库存报告使用数据!$A$1:$B$65536,2,0),"")</f>
        <v/>
      </c>
      <c r="Q1657" t="str">
        <f>IFERROR(VLOOKUP($A1657,[3]库存报告使用数据!$A$1:$E$65536,5,0),"")</f>
        <v/>
      </c>
      <c r="R1657" t="str">
        <f>IFERROR(VLOOKUP($A1657,[3]库存报告使用数据!$A$1:$H$65536,8,0),"")</f>
        <v/>
      </c>
      <c r="S1657" t="str">
        <f>IFERROR(VLOOKUP($A1657,[3]库存报告使用数据!$A$1:$K$65536,11,0),"")</f>
        <v/>
      </c>
      <c r="T1657" t="str">
        <f>IFERROR(VLOOKUP($A1657,[3]库存报告使用数据!$A$1:$C$65536,3,0),"")</f>
        <v/>
      </c>
      <c r="U1657" t="str">
        <f>IFERROR(VLOOKUP($A1657,[3]库存报告使用数据!$A$1:$F$65536,6,0),"")</f>
        <v/>
      </c>
      <c r="V1657" t="str">
        <f>IFERROR(VLOOKUP($A1657,[3]库存报告使用数据!$A$1:$I$65536,9,0),"")</f>
        <v/>
      </c>
      <c r="W1657" t="str">
        <f>IFERROR(VLOOKUP($A1657,[3]库存报告使用数据!$A$1:$L$65536,12,0),"")</f>
        <v/>
      </c>
      <c r="X1657" s="20" t="str">
        <f t="shared" si="427"/>
        <v/>
      </c>
      <c r="Y1657" s="20" t="str">
        <f t="shared" si="428"/>
        <v/>
      </c>
      <c r="Z1657" s="20" t="str">
        <f t="shared" si="429"/>
        <v/>
      </c>
      <c r="AA1657" s="20" t="str">
        <f t="shared" si="430"/>
        <v/>
      </c>
      <c r="AB1657" t="str">
        <f>IFERROR(VLOOKUP($A1657,[3]库存报告使用数据!$A$1:$D$65536,4,0),"")</f>
        <v/>
      </c>
      <c r="AC1657" t="str">
        <f>IFERROR(VLOOKUP($A1657,[3]库存报告使用数据!$A$1:$G$65536,7,0),"")</f>
        <v/>
      </c>
      <c r="AD1657" t="str">
        <f>IFERROR(VLOOKUP($A1657,[3]库存报告使用数据!$A$1:$J$65536,10,0),"")</f>
        <v/>
      </c>
      <c r="AE1657" t="str">
        <f>IFERROR(VLOOKUP($A1657,[3]库存报告使用数据!$A$1:$M$65536,13,0),"")</f>
        <v/>
      </c>
      <c r="AF1657" s="20" t="str">
        <f t="shared" si="431"/>
        <v/>
      </c>
      <c r="AG1657" s="20" t="str">
        <f t="shared" si="432"/>
        <v/>
      </c>
      <c r="AH1657" s="20" t="str">
        <f t="shared" si="433"/>
        <v/>
      </c>
      <c r="AI1657" s="20" t="str">
        <f t="shared" si="434"/>
        <v/>
      </c>
      <c r="AJ1657">
        <f>IFERROR(VLOOKUP($B1657,[4]库存报告使用数据!$A$1:$B$65536,2,0),0)</f>
        <v>0</v>
      </c>
      <c r="AK1657">
        <f>IFERROR(VLOOKUP($B1657,[4]库存报告使用数据!$A$1:$C$65536,3,0),)</f>
        <v>0</v>
      </c>
      <c r="AL1657">
        <f>IFERROR(VLOOKUP($B1657,[4]库存报告使用数据!$A$1:$D$65536,4,0),)</f>
        <v>0</v>
      </c>
      <c r="AM1657">
        <f>IFERROR(VLOOKUP($B1657,[4]库存报告使用数据!$A$1:$E$65536,5,0),)</f>
        <v>0</v>
      </c>
      <c r="AN1657" s="20" t="str">
        <f t="shared" si="435"/>
        <v/>
      </c>
      <c r="AO1657" s="20" t="str">
        <f t="shared" si="436"/>
        <v/>
      </c>
      <c r="AP1657" s="20" t="str">
        <f t="shared" si="437"/>
        <v/>
      </c>
      <c r="AQ1657" s="20" t="str">
        <f t="shared" si="438"/>
        <v/>
      </c>
      <c r="AR1657" s="32">
        <f t="shared" si="439"/>
        <v>0</v>
      </c>
      <c r="AS1657" s="32">
        <f t="shared" si="440"/>
        <v>0</v>
      </c>
      <c r="AT1657" s="32">
        <f t="shared" si="441"/>
        <v>0</v>
      </c>
      <c r="AU1657" s="28" t="str">
        <f t="shared" si="442"/>
        <v>库存为0</v>
      </c>
      <c r="AV1657" s="34" t="str">
        <f>IFERROR(时间!$B$4+AU1657,"上周无销量")</f>
        <v>上周无销量</v>
      </c>
    </row>
    <row r="1658" spans="1:48">
      <c r="A1658" s="18" t="s">
        <v>1703</v>
      </c>
      <c r="B1658" t="str">
        <f>VLOOKUP(A1658,'[1]sku-asin（子）'!$A:$B,2,0)</f>
        <v>B07CLSVW6W</v>
      </c>
      <c r="C1658" t="str">
        <f>VLOOKUP(A1658,'[1]子sku-父sku'!$A:$B,2,0)</f>
        <v>YZ-BEHY025</v>
      </c>
      <c r="D1658" s="28">
        <f>IFERROR(VLOOKUP(A1658,[2]库存报告使用数据处理!$A:$C,3,0),0)</f>
        <v>0</v>
      </c>
      <c r="E1658" s="28">
        <f>IFERROR(VLOOKUP(A1658,[2]库存报告使用数据处理!$A:$D,4,0),0)</f>
        <v>0</v>
      </c>
      <c r="F1658" s="28">
        <f>IFERROR(VLOOKUP(A1658,[2]库存报告使用数据处理!$A:$E,5,0),0)</f>
        <v>0</v>
      </c>
      <c r="G1658" s="28">
        <f>IFERROR(VLOOKUP(A1658,[2]库存报告使用数据处理!$A:$F,6,0),0)</f>
        <v>0</v>
      </c>
      <c r="H1658" s="29">
        <f>IFERROR(VLOOKUP(A1658,[2]库存报告使用数据处理!$A:$G,7,0),0)</f>
        <v>0</v>
      </c>
      <c r="I1658">
        <f>IFERROR(VLOOKUP(A1658,[5]数据处理!$A:$B,2,0),0)</f>
        <v>5</v>
      </c>
      <c r="J1658" s="30">
        <f>IFERROR(VLOOKUP(A1658,[5]数据处理!$A:$D,4,0),0)</f>
        <v>0</v>
      </c>
      <c r="K1658" s="30">
        <f>IFERROR(VLOOKUP(A1658,[5]数据处理!$A:$E,5,0),0)</f>
        <v>0</v>
      </c>
      <c r="L1658" s="30">
        <f>IFERROR(VLOOKUP(A1658,[5]数据处理!$A:$G,7,0),0)</f>
        <v>0</v>
      </c>
      <c r="M1658">
        <f t="shared" si="426"/>
        <v>5</v>
      </c>
      <c r="N1658">
        <f>IFERROR(VLOOKUP(A1658,[5]数据处理!$A:$C,3,0),0)</f>
        <v>0</v>
      </c>
      <c r="O1658">
        <f>IFERROR(VLOOKUP($A1658,[5]数据处理!$A:$N,14,0),0)</f>
        <v>0</v>
      </c>
      <c r="P1658" t="str">
        <f>IFERROR(VLOOKUP($A1658,[3]库存报告使用数据!$A$1:$B$65536,2,0),"")</f>
        <v/>
      </c>
      <c r="Q1658" t="str">
        <f>IFERROR(VLOOKUP($A1658,[3]库存报告使用数据!$A$1:$E$65536,5,0),"")</f>
        <v/>
      </c>
      <c r="R1658" t="str">
        <f>IFERROR(VLOOKUP($A1658,[3]库存报告使用数据!$A$1:$H$65536,8,0),"")</f>
        <v/>
      </c>
      <c r="S1658" t="str">
        <f>IFERROR(VLOOKUP($A1658,[3]库存报告使用数据!$A$1:$K$65536,11,0),"")</f>
        <v/>
      </c>
      <c r="T1658" t="str">
        <f>IFERROR(VLOOKUP($A1658,[3]库存报告使用数据!$A$1:$C$65536,3,0),"")</f>
        <v/>
      </c>
      <c r="U1658" t="str">
        <f>IFERROR(VLOOKUP($A1658,[3]库存报告使用数据!$A$1:$F$65536,6,0),"")</f>
        <v/>
      </c>
      <c r="V1658" t="str">
        <f>IFERROR(VLOOKUP($A1658,[3]库存报告使用数据!$A$1:$I$65536,9,0),"")</f>
        <v/>
      </c>
      <c r="W1658" t="str">
        <f>IFERROR(VLOOKUP($A1658,[3]库存报告使用数据!$A$1:$L$65536,12,0),"")</f>
        <v/>
      </c>
      <c r="X1658" s="20" t="str">
        <f t="shared" si="427"/>
        <v/>
      </c>
      <c r="Y1658" s="20" t="str">
        <f t="shared" si="428"/>
        <v/>
      </c>
      <c r="Z1658" s="20" t="str">
        <f t="shared" si="429"/>
        <v/>
      </c>
      <c r="AA1658" s="20" t="str">
        <f t="shared" si="430"/>
        <v/>
      </c>
      <c r="AB1658" t="str">
        <f>IFERROR(VLOOKUP($A1658,[3]库存报告使用数据!$A$1:$D$65536,4,0),"")</f>
        <v/>
      </c>
      <c r="AC1658" t="str">
        <f>IFERROR(VLOOKUP($A1658,[3]库存报告使用数据!$A$1:$G$65536,7,0),"")</f>
        <v/>
      </c>
      <c r="AD1658" t="str">
        <f>IFERROR(VLOOKUP($A1658,[3]库存报告使用数据!$A$1:$J$65536,10,0),"")</f>
        <v/>
      </c>
      <c r="AE1658" t="str">
        <f>IFERROR(VLOOKUP($A1658,[3]库存报告使用数据!$A$1:$M$65536,13,0),"")</f>
        <v/>
      </c>
      <c r="AF1658" s="20" t="str">
        <f t="shared" si="431"/>
        <v/>
      </c>
      <c r="AG1658" s="20" t="str">
        <f t="shared" si="432"/>
        <v/>
      </c>
      <c r="AH1658" s="20" t="str">
        <f t="shared" si="433"/>
        <v/>
      </c>
      <c r="AI1658" s="20" t="str">
        <f t="shared" si="434"/>
        <v/>
      </c>
      <c r="AJ1658">
        <f>IFERROR(VLOOKUP($B1658,[4]库存报告使用数据!$A$1:$B$65536,2,0),0)</f>
        <v>0</v>
      </c>
      <c r="AK1658">
        <f>IFERROR(VLOOKUP($B1658,[4]库存报告使用数据!$A$1:$C$65536,3,0),)</f>
        <v>2</v>
      </c>
      <c r="AL1658">
        <f>IFERROR(VLOOKUP($B1658,[4]库存报告使用数据!$A$1:$D$65536,4,0),)</f>
        <v>0</v>
      </c>
      <c r="AM1658">
        <f>IFERROR(VLOOKUP($B1658,[4]库存报告使用数据!$A$1:$E$65536,5,0),)</f>
        <v>0</v>
      </c>
      <c r="AN1658" s="20" t="str">
        <f t="shared" si="435"/>
        <v/>
      </c>
      <c r="AO1658" s="20">
        <f t="shared" si="436"/>
        <v>0</v>
      </c>
      <c r="AP1658" s="20" t="str">
        <f t="shared" si="437"/>
        <v/>
      </c>
      <c r="AQ1658" s="20" t="str">
        <f t="shared" si="438"/>
        <v/>
      </c>
      <c r="AR1658" s="32">
        <f t="shared" si="439"/>
        <v>0</v>
      </c>
      <c r="AS1658" s="32">
        <f t="shared" si="440"/>
        <v>0</v>
      </c>
      <c r="AT1658" s="32">
        <f t="shared" si="441"/>
        <v>5</v>
      </c>
      <c r="AU1658" s="28" t="str">
        <f t="shared" si="442"/>
        <v>库存为5</v>
      </c>
      <c r="AV1658" s="34" t="str">
        <f>IFERROR(时间!$B$4+AU1658,"上周无销量")</f>
        <v>上周无销量</v>
      </c>
    </row>
    <row r="1659" spans="1:49">
      <c r="A1659" s="18" t="s">
        <v>1704</v>
      </c>
      <c r="B1659" t="str">
        <f>VLOOKUP(A1659,'[1]sku-asin（子）'!$A:$B,2,0)</f>
        <v>B07CLZQ8SD</v>
      </c>
      <c r="C1659" t="str">
        <f>VLOOKUP(A1659,'[1]子sku-父sku'!$A:$B,2,0)</f>
        <v>YZ-BEHY025</v>
      </c>
      <c r="D1659" s="28">
        <f>IFERROR(VLOOKUP(A1659,[2]库存报告使用数据处理!$A:$C,3,0),0)</f>
        <v>1</v>
      </c>
      <c r="E1659" s="28">
        <f>IFERROR(VLOOKUP(A1659,[2]库存报告使用数据处理!$A:$D,4,0),0)</f>
        <v>0</v>
      </c>
      <c r="F1659" s="28">
        <f>IFERROR(VLOOKUP(A1659,[2]库存报告使用数据处理!$A:$E,5,0),0)</f>
        <v>0</v>
      </c>
      <c r="G1659" s="28">
        <f>IFERROR(VLOOKUP(A1659,[2]库存报告使用数据处理!$A:$F,6,0),0)</f>
        <v>0</v>
      </c>
      <c r="H1659" s="29">
        <f>IFERROR(VLOOKUP(A1659,[2]库存报告使用数据处理!$A:$G,7,0),0)</f>
        <v>27.99</v>
      </c>
      <c r="I1659">
        <f>IFERROR(VLOOKUP(A1659,[5]数据处理!$A:$B,2,0),0)</f>
        <v>4</v>
      </c>
      <c r="J1659" s="30">
        <f>IFERROR(VLOOKUP(A1659,[5]数据处理!$A:$D,4,0),0)</f>
        <v>0</v>
      </c>
      <c r="K1659" s="30">
        <f>IFERROR(VLOOKUP(A1659,[5]数据处理!$A:$E,5,0),0)</f>
        <v>0</v>
      </c>
      <c r="L1659" s="30">
        <f>IFERROR(VLOOKUP(A1659,[5]数据处理!$A:$G,7,0),0)</f>
        <v>0</v>
      </c>
      <c r="M1659">
        <f t="shared" si="426"/>
        <v>4</v>
      </c>
      <c r="N1659">
        <f>IFERROR(VLOOKUP(A1659,[5]数据处理!$A:$C,3,0),0)</f>
        <v>0</v>
      </c>
      <c r="O1659">
        <f>IFERROR(VLOOKUP($A1659,[5]数据处理!$A:$N,14,0),0)</f>
        <v>0</v>
      </c>
      <c r="P1659" t="str">
        <f>IFERROR(VLOOKUP($A1659,[3]库存报告使用数据!$A$1:$B$65536,2,0),"")</f>
        <v/>
      </c>
      <c r="Q1659" t="str">
        <f>IFERROR(VLOOKUP($A1659,[3]库存报告使用数据!$A$1:$E$65536,5,0),"")</f>
        <v/>
      </c>
      <c r="R1659" t="str">
        <f>IFERROR(VLOOKUP($A1659,[3]库存报告使用数据!$A$1:$H$65536,8,0),"")</f>
        <v/>
      </c>
      <c r="S1659" t="str">
        <f>IFERROR(VLOOKUP($A1659,[3]库存报告使用数据!$A$1:$K$65536,11,0),"")</f>
        <v/>
      </c>
      <c r="T1659" t="str">
        <f>IFERROR(VLOOKUP($A1659,[3]库存报告使用数据!$A$1:$C$65536,3,0),"")</f>
        <v/>
      </c>
      <c r="U1659" t="str">
        <f>IFERROR(VLOOKUP($A1659,[3]库存报告使用数据!$A$1:$F$65536,6,0),"")</f>
        <v/>
      </c>
      <c r="V1659" t="str">
        <f>IFERROR(VLOOKUP($A1659,[3]库存报告使用数据!$A$1:$I$65536,9,0),"")</f>
        <v/>
      </c>
      <c r="W1659" t="str">
        <f>IFERROR(VLOOKUP($A1659,[3]库存报告使用数据!$A$1:$L$65536,12,0),"")</f>
        <v/>
      </c>
      <c r="X1659" s="20" t="str">
        <f t="shared" si="427"/>
        <v/>
      </c>
      <c r="Y1659" s="20" t="str">
        <f t="shared" si="428"/>
        <v/>
      </c>
      <c r="Z1659" s="20" t="str">
        <f t="shared" si="429"/>
        <v/>
      </c>
      <c r="AA1659" s="20" t="str">
        <f t="shared" si="430"/>
        <v/>
      </c>
      <c r="AB1659" t="str">
        <f>IFERROR(VLOOKUP($A1659,[3]库存报告使用数据!$A$1:$D$65536,4,0),"")</f>
        <v/>
      </c>
      <c r="AC1659" t="str">
        <f>IFERROR(VLOOKUP($A1659,[3]库存报告使用数据!$A$1:$G$65536,7,0),"")</f>
        <v/>
      </c>
      <c r="AD1659" t="str">
        <f>IFERROR(VLOOKUP($A1659,[3]库存报告使用数据!$A$1:$J$65536,10,0),"")</f>
        <v/>
      </c>
      <c r="AE1659" t="str">
        <f>IFERROR(VLOOKUP($A1659,[3]库存报告使用数据!$A$1:$M$65536,13,0),"")</f>
        <v/>
      </c>
      <c r="AF1659" s="20" t="str">
        <f t="shared" si="431"/>
        <v/>
      </c>
      <c r="AG1659" s="20" t="str">
        <f t="shared" si="432"/>
        <v/>
      </c>
      <c r="AH1659" s="20" t="str">
        <f t="shared" si="433"/>
        <v/>
      </c>
      <c r="AI1659" s="20" t="str">
        <f t="shared" si="434"/>
        <v/>
      </c>
      <c r="AJ1659">
        <f>IFERROR(VLOOKUP($B1659,[4]库存报告使用数据!$A$1:$B$65536,2,0),0)</f>
        <v>0</v>
      </c>
      <c r="AK1659">
        <f>IFERROR(VLOOKUP($B1659,[4]库存报告使用数据!$A$1:$C$65536,3,0),)</f>
        <v>0</v>
      </c>
      <c r="AL1659">
        <f>IFERROR(VLOOKUP($B1659,[4]库存报告使用数据!$A$1:$D$65536,4,0),)</f>
        <v>0</v>
      </c>
      <c r="AM1659">
        <f>IFERROR(VLOOKUP($B1659,[4]库存报告使用数据!$A$1:$E$65536,5,0),)</f>
        <v>0</v>
      </c>
      <c r="AN1659" s="20" t="str">
        <f t="shared" si="435"/>
        <v/>
      </c>
      <c r="AO1659" s="20" t="str">
        <f t="shared" si="436"/>
        <v/>
      </c>
      <c r="AP1659" s="20" t="str">
        <f t="shared" si="437"/>
        <v/>
      </c>
      <c r="AQ1659" s="20" t="str">
        <f t="shared" si="438"/>
        <v/>
      </c>
      <c r="AR1659" s="32">
        <f t="shared" si="439"/>
        <v>0.142857142857143</v>
      </c>
      <c r="AS1659" s="32">
        <f t="shared" si="440"/>
        <v>8.57142857142857</v>
      </c>
      <c r="AT1659" s="32">
        <f t="shared" si="441"/>
        <v>-4.57142857142857</v>
      </c>
      <c r="AU1659" s="28">
        <f t="shared" si="442"/>
        <v>28</v>
      </c>
      <c r="AV1659" s="34">
        <f>IFERROR(时间!$B$4+AU1659,"上周无销量")</f>
        <v>43311</v>
      </c>
      <c r="AW1659" s="34"/>
    </row>
    <row r="1660" spans="1:49">
      <c r="A1660" s="18" t="s">
        <v>1705</v>
      </c>
      <c r="B1660" t="str">
        <f>VLOOKUP(A1660,'[1]sku-asin（子）'!$A:$B,2,0)</f>
        <v>B07CLZ5S82</v>
      </c>
      <c r="C1660" t="str">
        <f>VLOOKUP(A1660,'[1]子sku-父sku'!$A:$B,2,0)</f>
        <v>YZ-BEHY025</v>
      </c>
      <c r="D1660" s="28">
        <f>IFERROR(VLOOKUP(A1660,[2]库存报告使用数据处理!$A:$C,3,0),0)</f>
        <v>0</v>
      </c>
      <c r="E1660" s="28">
        <f>IFERROR(VLOOKUP(A1660,[2]库存报告使用数据处理!$A:$D,4,0),0)</f>
        <v>0</v>
      </c>
      <c r="F1660" s="28">
        <f>IFERROR(VLOOKUP(A1660,[2]库存报告使用数据处理!$A:$E,5,0),0)</f>
        <v>0</v>
      </c>
      <c r="G1660" s="28">
        <f>IFERROR(VLOOKUP(A1660,[2]库存报告使用数据处理!$A:$F,6,0),0)</f>
        <v>0</v>
      </c>
      <c r="H1660" s="29">
        <f>IFERROR(VLOOKUP(A1660,[2]库存报告使用数据处理!$A:$G,7,0),0)</f>
        <v>0</v>
      </c>
      <c r="I1660">
        <f>IFERROR(VLOOKUP(A1660,[5]数据处理!$A:$B,2,0),0)</f>
        <v>5</v>
      </c>
      <c r="J1660" s="30">
        <f>IFERROR(VLOOKUP(A1660,[5]数据处理!$A:$D,4,0),0)</f>
        <v>0</v>
      </c>
      <c r="K1660" s="30">
        <f>IFERROR(VLOOKUP(A1660,[5]数据处理!$A:$E,5,0),0)</f>
        <v>0</v>
      </c>
      <c r="L1660" s="30">
        <f>IFERROR(VLOOKUP(A1660,[5]数据处理!$A:$G,7,0),0)</f>
        <v>0</v>
      </c>
      <c r="M1660">
        <f t="shared" si="426"/>
        <v>5</v>
      </c>
      <c r="N1660">
        <f>IFERROR(VLOOKUP(A1660,[5]数据处理!$A:$C,3,0),0)</f>
        <v>0</v>
      </c>
      <c r="O1660">
        <f>IFERROR(VLOOKUP($A1660,[5]数据处理!$A:$N,14,0),0)</f>
        <v>0</v>
      </c>
      <c r="P1660" t="str">
        <f>IFERROR(VLOOKUP($A1660,[3]库存报告使用数据!$A$1:$B$65536,2,0),"")</f>
        <v/>
      </c>
      <c r="Q1660" t="str">
        <f>IFERROR(VLOOKUP($A1660,[3]库存报告使用数据!$A$1:$E$65536,5,0),"")</f>
        <v/>
      </c>
      <c r="R1660" t="str">
        <f>IFERROR(VLOOKUP($A1660,[3]库存报告使用数据!$A$1:$H$65536,8,0),"")</f>
        <v/>
      </c>
      <c r="S1660" t="str">
        <f>IFERROR(VLOOKUP($A1660,[3]库存报告使用数据!$A$1:$K$65536,11,0),"")</f>
        <v/>
      </c>
      <c r="T1660" t="str">
        <f>IFERROR(VLOOKUP($A1660,[3]库存报告使用数据!$A$1:$C$65536,3,0),"")</f>
        <v/>
      </c>
      <c r="U1660" t="str">
        <f>IFERROR(VLOOKUP($A1660,[3]库存报告使用数据!$A$1:$F$65536,6,0),"")</f>
        <v/>
      </c>
      <c r="V1660" t="str">
        <f>IFERROR(VLOOKUP($A1660,[3]库存报告使用数据!$A$1:$I$65536,9,0),"")</f>
        <v/>
      </c>
      <c r="W1660" t="str">
        <f>IFERROR(VLOOKUP($A1660,[3]库存报告使用数据!$A$1:$L$65536,12,0),"")</f>
        <v/>
      </c>
      <c r="X1660" s="20" t="str">
        <f t="shared" si="427"/>
        <v/>
      </c>
      <c r="Y1660" s="20" t="str">
        <f t="shared" si="428"/>
        <v/>
      </c>
      <c r="Z1660" s="20" t="str">
        <f t="shared" si="429"/>
        <v/>
      </c>
      <c r="AA1660" s="20" t="str">
        <f t="shared" si="430"/>
        <v/>
      </c>
      <c r="AB1660" t="str">
        <f>IFERROR(VLOOKUP($A1660,[3]库存报告使用数据!$A$1:$D$65536,4,0),"")</f>
        <v/>
      </c>
      <c r="AC1660" t="str">
        <f>IFERROR(VLOOKUP($A1660,[3]库存报告使用数据!$A$1:$G$65536,7,0),"")</f>
        <v/>
      </c>
      <c r="AD1660" t="str">
        <f>IFERROR(VLOOKUP($A1660,[3]库存报告使用数据!$A$1:$J$65536,10,0),"")</f>
        <v/>
      </c>
      <c r="AE1660" t="str">
        <f>IFERROR(VLOOKUP($A1660,[3]库存报告使用数据!$A$1:$M$65536,13,0),"")</f>
        <v/>
      </c>
      <c r="AF1660" s="20" t="str">
        <f t="shared" si="431"/>
        <v/>
      </c>
      <c r="AG1660" s="20" t="str">
        <f t="shared" si="432"/>
        <v/>
      </c>
      <c r="AH1660" s="20" t="str">
        <f t="shared" si="433"/>
        <v/>
      </c>
      <c r="AI1660" s="20" t="str">
        <f t="shared" si="434"/>
        <v/>
      </c>
      <c r="AJ1660">
        <f>IFERROR(VLOOKUP($B1660,[4]库存报告使用数据!$A$1:$B$65536,2,0),0)</f>
        <v>0</v>
      </c>
      <c r="AK1660">
        <f>IFERROR(VLOOKUP($B1660,[4]库存报告使用数据!$A$1:$C$65536,3,0),)</f>
        <v>1</v>
      </c>
      <c r="AL1660">
        <f>IFERROR(VLOOKUP($B1660,[4]库存报告使用数据!$A$1:$D$65536,4,0),)</f>
        <v>0</v>
      </c>
      <c r="AM1660">
        <f>IFERROR(VLOOKUP($B1660,[4]库存报告使用数据!$A$1:$E$65536,5,0),)</f>
        <v>0</v>
      </c>
      <c r="AN1660" s="20" t="str">
        <f t="shared" si="435"/>
        <v/>
      </c>
      <c r="AO1660" s="20">
        <f t="shared" si="436"/>
        <v>0</v>
      </c>
      <c r="AP1660" s="20" t="str">
        <f t="shared" si="437"/>
        <v/>
      </c>
      <c r="AQ1660" s="20" t="str">
        <f t="shared" si="438"/>
        <v/>
      </c>
      <c r="AR1660" s="32">
        <f t="shared" si="439"/>
        <v>0</v>
      </c>
      <c r="AS1660" s="32">
        <f t="shared" si="440"/>
        <v>0</v>
      </c>
      <c r="AT1660" s="32">
        <f t="shared" si="441"/>
        <v>5</v>
      </c>
      <c r="AU1660" s="28" t="str">
        <f t="shared" si="442"/>
        <v>库存为5</v>
      </c>
      <c r="AV1660" s="34" t="str">
        <f>IFERROR(时间!$B$4+AU1660,"上周无销量")</f>
        <v>上周无销量</v>
      </c>
      <c r="AW1660" s="34"/>
    </row>
    <row r="1661" spans="1:49">
      <c r="A1661" s="18" t="s">
        <v>1706</v>
      </c>
      <c r="B1661" t="str">
        <f>VLOOKUP(A1661,'[1]sku-asin（子）'!$A:$B,2,0)</f>
        <v>B07CLZR5BT</v>
      </c>
      <c r="C1661" t="str">
        <f>VLOOKUP(A1661,'[1]子sku-父sku'!$A:$B,2,0)</f>
        <v>YZ-BEHY025</v>
      </c>
      <c r="D1661" s="28">
        <f>IFERROR(VLOOKUP(A1661,[2]库存报告使用数据处理!$A:$C,3,0),0)</f>
        <v>0</v>
      </c>
      <c r="E1661" s="28">
        <f>IFERROR(VLOOKUP(A1661,[2]库存报告使用数据处理!$A:$D,4,0),0)</f>
        <v>0</v>
      </c>
      <c r="F1661" s="28">
        <f>IFERROR(VLOOKUP(A1661,[2]库存报告使用数据处理!$A:$E,5,0),0)</f>
        <v>0</v>
      </c>
      <c r="G1661" s="28">
        <f>IFERROR(VLOOKUP(A1661,[2]库存报告使用数据处理!$A:$F,6,0),0)</f>
        <v>0</v>
      </c>
      <c r="H1661" s="29">
        <f>IFERROR(VLOOKUP(A1661,[2]库存报告使用数据处理!$A:$G,7,0),0)</f>
        <v>0</v>
      </c>
      <c r="I1661">
        <f>IFERROR(VLOOKUP(A1661,[5]数据处理!$A:$B,2,0),0)</f>
        <v>5</v>
      </c>
      <c r="J1661" s="30">
        <f>IFERROR(VLOOKUP(A1661,[5]数据处理!$A:$D,4,0),0)</f>
        <v>0</v>
      </c>
      <c r="K1661" s="30">
        <f>IFERROR(VLOOKUP(A1661,[5]数据处理!$A:$E,5,0),0)</f>
        <v>0</v>
      </c>
      <c r="L1661" s="30">
        <f>IFERROR(VLOOKUP(A1661,[5]数据处理!$A:$G,7,0),0)</f>
        <v>0</v>
      </c>
      <c r="M1661">
        <f t="shared" si="426"/>
        <v>5</v>
      </c>
      <c r="N1661">
        <f>IFERROR(VLOOKUP(A1661,[5]数据处理!$A:$C,3,0),0)</f>
        <v>0</v>
      </c>
      <c r="O1661">
        <f>IFERROR(VLOOKUP($A1661,[5]数据处理!$A:$N,14,0),0)</f>
        <v>0</v>
      </c>
      <c r="P1661" t="str">
        <f>IFERROR(VLOOKUP($A1661,[3]库存报告使用数据!$A$1:$B$65536,2,0),"")</f>
        <v/>
      </c>
      <c r="Q1661" t="str">
        <f>IFERROR(VLOOKUP($A1661,[3]库存报告使用数据!$A$1:$E$65536,5,0),"")</f>
        <v/>
      </c>
      <c r="R1661" t="str">
        <f>IFERROR(VLOOKUP($A1661,[3]库存报告使用数据!$A$1:$H$65536,8,0),"")</f>
        <v/>
      </c>
      <c r="S1661" t="str">
        <f>IFERROR(VLOOKUP($A1661,[3]库存报告使用数据!$A$1:$K$65536,11,0),"")</f>
        <v/>
      </c>
      <c r="T1661" t="str">
        <f>IFERROR(VLOOKUP($A1661,[3]库存报告使用数据!$A$1:$C$65536,3,0),"")</f>
        <v/>
      </c>
      <c r="U1661" t="str">
        <f>IFERROR(VLOOKUP($A1661,[3]库存报告使用数据!$A$1:$F$65536,6,0),"")</f>
        <v/>
      </c>
      <c r="V1661" t="str">
        <f>IFERROR(VLOOKUP($A1661,[3]库存报告使用数据!$A$1:$I$65536,9,0),"")</f>
        <v/>
      </c>
      <c r="W1661" t="str">
        <f>IFERROR(VLOOKUP($A1661,[3]库存报告使用数据!$A$1:$L$65536,12,0),"")</f>
        <v/>
      </c>
      <c r="X1661" s="20" t="str">
        <f t="shared" si="427"/>
        <v/>
      </c>
      <c r="Y1661" s="20" t="str">
        <f t="shared" si="428"/>
        <v/>
      </c>
      <c r="Z1661" s="20" t="str">
        <f t="shared" si="429"/>
        <v/>
      </c>
      <c r="AA1661" s="20" t="str">
        <f t="shared" si="430"/>
        <v/>
      </c>
      <c r="AB1661" t="str">
        <f>IFERROR(VLOOKUP($A1661,[3]库存报告使用数据!$A$1:$D$65536,4,0),"")</f>
        <v/>
      </c>
      <c r="AC1661" t="str">
        <f>IFERROR(VLOOKUP($A1661,[3]库存报告使用数据!$A$1:$G$65536,7,0),"")</f>
        <v/>
      </c>
      <c r="AD1661" t="str">
        <f>IFERROR(VLOOKUP($A1661,[3]库存报告使用数据!$A$1:$J$65536,10,0),"")</f>
        <v/>
      </c>
      <c r="AE1661" t="str">
        <f>IFERROR(VLOOKUP($A1661,[3]库存报告使用数据!$A$1:$M$65536,13,0),"")</f>
        <v/>
      </c>
      <c r="AF1661" s="20" t="str">
        <f t="shared" si="431"/>
        <v/>
      </c>
      <c r="AG1661" s="20" t="str">
        <f t="shared" si="432"/>
        <v/>
      </c>
      <c r="AH1661" s="20" t="str">
        <f t="shared" si="433"/>
        <v/>
      </c>
      <c r="AI1661" s="20" t="str">
        <f t="shared" si="434"/>
        <v/>
      </c>
      <c r="AJ1661">
        <f>IFERROR(VLOOKUP($B1661,[4]库存报告使用数据!$A$1:$B$65536,2,0),0)</f>
        <v>0</v>
      </c>
      <c r="AK1661">
        <f>IFERROR(VLOOKUP($B1661,[4]库存报告使用数据!$A$1:$C$65536,3,0),)</f>
        <v>0</v>
      </c>
      <c r="AL1661">
        <f>IFERROR(VLOOKUP($B1661,[4]库存报告使用数据!$A$1:$D$65536,4,0),)</f>
        <v>0</v>
      </c>
      <c r="AM1661">
        <f>IFERROR(VLOOKUP($B1661,[4]库存报告使用数据!$A$1:$E$65536,5,0),)</f>
        <v>0</v>
      </c>
      <c r="AN1661" s="20" t="str">
        <f t="shared" si="435"/>
        <v/>
      </c>
      <c r="AO1661" s="20" t="str">
        <f t="shared" si="436"/>
        <v/>
      </c>
      <c r="AP1661" s="20" t="str">
        <f t="shared" si="437"/>
        <v/>
      </c>
      <c r="AQ1661" s="20" t="str">
        <f t="shared" si="438"/>
        <v/>
      </c>
      <c r="AR1661" s="32">
        <f t="shared" si="439"/>
        <v>0</v>
      </c>
      <c r="AS1661" s="32">
        <f t="shared" si="440"/>
        <v>0</v>
      </c>
      <c r="AT1661" s="32">
        <f t="shared" si="441"/>
        <v>5</v>
      </c>
      <c r="AU1661" s="28" t="str">
        <f t="shared" si="442"/>
        <v>库存为5</v>
      </c>
      <c r="AV1661" s="34" t="str">
        <f>IFERROR(时间!$B$4+AU1661,"上周无销量")</f>
        <v>上周无销量</v>
      </c>
      <c r="AW1661" s="34"/>
    </row>
    <row r="1662" spans="1:49">
      <c r="A1662" s="18" t="s">
        <v>1707</v>
      </c>
      <c r="B1662" t="str">
        <f>VLOOKUP(A1662,'[1]sku-asin（子）'!$A:$B,2,0)</f>
        <v>B07CM5RJKW</v>
      </c>
      <c r="C1662" t="str">
        <f>VLOOKUP(A1662,'[1]子sku-父sku'!$A:$B,2,0)</f>
        <v>YZ-BEHY025</v>
      </c>
      <c r="D1662" s="28">
        <f>IFERROR(VLOOKUP(A1662,[2]库存报告使用数据处理!$A:$C,3,0),0)</f>
        <v>0</v>
      </c>
      <c r="E1662" s="28">
        <f>IFERROR(VLOOKUP(A1662,[2]库存报告使用数据处理!$A:$D,4,0),0)</f>
        <v>0</v>
      </c>
      <c r="F1662" s="28">
        <f>IFERROR(VLOOKUP(A1662,[2]库存报告使用数据处理!$A:$E,5,0),0)</f>
        <v>0</v>
      </c>
      <c r="G1662" s="28">
        <f>IFERROR(VLOOKUP(A1662,[2]库存报告使用数据处理!$A:$F,6,0),0)</f>
        <v>0</v>
      </c>
      <c r="H1662" s="29">
        <f>IFERROR(VLOOKUP(A1662,[2]库存报告使用数据处理!$A:$G,7,0),0)</f>
        <v>0</v>
      </c>
      <c r="I1662">
        <f>IFERROR(VLOOKUP(A1662,[5]数据处理!$A:$B,2,0),0)</f>
        <v>5</v>
      </c>
      <c r="J1662" s="30">
        <f>IFERROR(VLOOKUP(A1662,[5]数据处理!$A:$D,4,0),0)</f>
        <v>0</v>
      </c>
      <c r="K1662" s="30">
        <f>IFERROR(VLOOKUP(A1662,[5]数据处理!$A:$E,5,0),0)</f>
        <v>0</v>
      </c>
      <c r="L1662" s="30">
        <f>IFERROR(VLOOKUP(A1662,[5]数据处理!$A:$G,7,0),0)</f>
        <v>0</v>
      </c>
      <c r="M1662">
        <f t="shared" si="426"/>
        <v>5</v>
      </c>
      <c r="N1662">
        <f>IFERROR(VLOOKUP(A1662,[5]数据处理!$A:$C,3,0),0)</f>
        <v>0</v>
      </c>
      <c r="O1662">
        <f>IFERROR(VLOOKUP($A1662,[5]数据处理!$A:$N,14,0),0)</f>
        <v>0</v>
      </c>
      <c r="P1662" t="str">
        <f>IFERROR(VLOOKUP($A1662,[3]库存报告使用数据!$A$1:$B$65536,2,0),"")</f>
        <v/>
      </c>
      <c r="Q1662" t="str">
        <f>IFERROR(VLOOKUP($A1662,[3]库存报告使用数据!$A$1:$E$65536,5,0),"")</f>
        <v/>
      </c>
      <c r="R1662" t="str">
        <f>IFERROR(VLOOKUP($A1662,[3]库存报告使用数据!$A$1:$H$65536,8,0),"")</f>
        <v/>
      </c>
      <c r="S1662" t="str">
        <f>IFERROR(VLOOKUP($A1662,[3]库存报告使用数据!$A$1:$K$65536,11,0),"")</f>
        <v/>
      </c>
      <c r="T1662" t="str">
        <f>IFERROR(VLOOKUP($A1662,[3]库存报告使用数据!$A$1:$C$65536,3,0),"")</f>
        <v/>
      </c>
      <c r="U1662" t="str">
        <f>IFERROR(VLOOKUP($A1662,[3]库存报告使用数据!$A$1:$F$65536,6,0),"")</f>
        <v/>
      </c>
      <c r="V1662" t="str">
        <f>IFERROR(VLOOKUP($A1662,[3]库存报告使用数据!$A$1:$I$65536,9,0),"")</f>
        <v/>
      </c>
      <c r="W1662" t="str">
        <f>IFERROR(VLOOKUP($A1662,[3]库存报告使用数据!$A$1:$L$65536,12,0),"")</f>
        <v/>
      </c>
      <c r="X1662" s="20" t="str">
        <f t="shared" si="427"/>
        <v/>
      </c>
      <c r="Y1662" s="20" t="str">
        <f t="shared" si="428"/>
        <v/>
      </c>
      <c r="Z1662" s="20" t="str">
        <f t="shared" si="429"/>
        <v/>
      </c>
      <c r="AA1662" s="20" t="str">
        <f t="shared" si="430"/>
        <v/>
      </c>
      <c r="AB1662" t="str">
        <f>IFERROR(VLOOKUP($A1662,[3]库存报告使用数据!$A$1:$D$65536,4,0),"")</f>
        <v/>
      </c>
      <c r="AC1662" t="str">
        <f>IFERROR(VLOOKUP($A1662,[3]库存报告使用数据!$A$1:$G$65536,7,0),"")</f>
        <v/>
      </c>
      <c r="AD1662" t="str">
        <f>IFERROR(VLOOKUP($A1662,[3]库存报告使用数据!$A$1:$J$65536,10,0),"")</f>
        <v/>
      </c>
      <c r="AE1662" t="str">
        <f>IFERROR(VLOOKUP($A1662,[3]库存报告使用数据!$A$1:$M$65536,13,0),"")</f>
        <v/>
      </c>
      <c r="AF1662" s="20" t="str">
        <f t="shared" si="431"/>
        <v/>
      </c>
      <c r="AG1662" s="20" t="str">
        <f t="shared" si="432"/>
        <v/>
      </c>
      <c r="AH1662" s="20" t="str">
        <f t="shared" si="433"/>
        <v/>
      </c>
      <c r="AI1662" s="20" t="str">
        <f t="shared" si="434"/>
        <v/>
      </c>
      <c r="AJ1662">
        <f>IFERROR(VLOOKUP($B1662,[4]库存报告使用数据!$A$1:$B$65536,2,0),0)</f>
        <v>0</v>
      </c>
      <c r="AK1662">
        <f>IFERROR(VLOOKUP($B1662,[4]库存报告使用数据!$A$1:$C$65536,3,0),)</f>
        <v>0</v>
      </c>
      <c r="AL1662">
        <f>IFERROR(VLOOKUP($B1662,[4]库存报告使用数据!$A$1:$D$65536,4,0),)</f>
        <v>0</v>
      </c>
      <c r="AM1662">
        <f>IFERROR(VLOOKUP($B1662,[4]库存报告使用数据!$A$1:$E$65536,5,0),)</f>
        <v>0</v>
      </c>
      <c r="AN1662" s="20" t="str">
        <f t="shared" si="435"/>
        <v/>
      </c>
      <c r="AO1662" s="20" t="str">
        <f t="shared" si="436"/>
        <v/>
      </c>
      <c r="AP1662" s="20" t="str">
        <f t="shared" si="437"/>
        <v/>
      </c>
      <c r="AQ1662" s="20" t="str">
        <f t="shared" si="438"/>
        <v/>
      </c>
      <c r="AR1662" s="32">
        <f t="shared" si="439"/>
        <v>0</v>
      </c>
      <c r="AS1662" s="32">
        <f t="shared" si="440"/>
        <v>0</v>
      </c>
      <c r="AT1662" s="32">
        <f t="shared" si="441"/>
        <v>5</v>
      </c>
      <c r="AU1662" s="28" t="str">
        <f t="shared" si="442"/>
        <v>库存为5</v>
      </c>
      <c r="AV1662" s="34" t="str">
        <f>IFERROR(时间!$B$4+AU1662,"上周无销量")</f>
        <v>上周无销量</v>
      </c>
      <c r="AW1662" s="34"/>
    </row>
    <row r="1663" spans="1:49">
      <c r="A1663" s="18" t="s">
        <v>1708</v>
      </c>
      <c r="B1663" t="str">
        <f>VLOOKUP(A1663,'[1]sku-asin（子）'!$A:$B,2,0)</f>
        <v>B07CM7JVWW</v>
      </c>
      <c r="C1663" t="str">
        <f>VLOOKUP(A1663,'[1]子sku-父sku'!$A:$B,2,0)</f>
        <v>YZ-BEHY025</v>
      </c>
      <c r="D1663" s="28">
        <f>IFERROR(VLOOKUP(A1663,[2]库存报告使用数据处理!$A:$C,3,0),0)</f>
        <v>0</v>
      </c>
      <c r="E1663" s="28">
        <f>IFERROR(VLOOKUP(A1663,[2]库存报告使用数据处理!$A:$D,4,0),0)</f>
        <v>0</v>
      </c>
      <c r="F1663" s="28">
        <f>IFERROR(VLOOKUP(A1663,[2]库存报告使用数据处理!$A:$E,5,0),0)</f>
        <v>0</v>
      </c>
      <c r="G1663" s="28">
        <f>IFERROR(VLOOKUP(A1663,[2]库存报告使用数据处理!$A:$F,6,0),0)</f>
        <v>0</v>
      </c>
      <c r="H1663" s="29">
        <f>IFERROR(VLOOKUP(A1663,[2]库存报告使用数据处理!$A:$G,7,0),0)</f>
        <v>0</v>
      </c>
      <c r="I1663">
        <f>IFERROR(VLOOKUP(A1663,[5]数据处理!$A:$B,2,0),0)</f>
        <v>5</v>
      </c>
      <c r="J1663" s="30">
        <f>IFERROR(VLOOKUP(A1663,[5]数据处理!$A:$D,4,0),0)</f>
        <v>0</v>
      </c>
      <c r="K1663" s="30">
        <f>IFERROR(VLOOKUP(A1663,[5]数据处理!$A:$E,5,0),0)</f>
        <v>0</v>
      </c>
      <c r="L1663" s="30">
        <f>IFERROR(VLOOKUP(A1663,[5]数据处理!$A:$G,7,0),0)</f>
        <v>0</v>
      </c>
      <c r="M1663">
        <f t="shared" si="426"/>
        <v>5</v>
      </c>
      <c r="N1663">
        <f>IFERROR(VLOOKUP(A1663,[5]数据处理!$A:$C,3,0),0)</f>
        <v>0</v>
      </c>
      <c r="O1663">
        <f>IFERROR(VLOOKUP($A1663,[5]数据处理!$A:$N,14,0),0)</f>
        <v>0</v>
      </c>
      <c r="P1663" t="str">
        <f>IFERROR(VLOOKUP($A1663,[3]库存报告使用数据!$A$1:$B$65536,2,0),"")</f>
        <v/>
      </c>
      <c r="Q1663" t="str">
        <f>IFERROR(VLOOKUP($A1663,[3]库存报告使用数据!$A$1:$E$65536,5,0),"")</f>
        <v/>
      </c>
      <c r="R1663" t="str">
        <f>IFERROR(VLOOKUP($A1663,[3]库存报告使用数据!$A$1:$H$65536,8,0),"")</f>
        <v/>
      </c>
      <c r="S1663" t="str">
        <f>IFERROR(VLOOKUP($A1663,[3]库存报告使用数据!$A$1:$K$65536,11,0),"")</f>
        <v/>
      </c>
      <c r="T1663" t="str">
        <f>IFERROR(VLOOKUP($A1663,[3]库存报告使用数据!$A$1:$C$65536,3,0),"")</f>
        <v/>
      </c>
      <c r="U1663" t="str">
        <f>IFERROR(VLOOKUP($A1663,[3]库存报告使用数据!$A$1:$F$65536,6,0),"")</f>
        <v/>
      </c>
      <c r="V1663" t="str">
        <f>IFERROR(VLOOKUP($A1663,[3]库存报告使用数据!$A$1:$I$65536,9,0),"")</f>
        <v/>
      </c>
      <c r="W1663" t="str">
        <f>IFERROR(VLOOKUP($A1663,[3]库存报告使用数据!$A$1:$L$65536,12,0),"")</f>
        <v/>
      </c>
      <c r="X1663" s="20" t="str">
        <f t="shared" si="427"/>
        <v/>
      </c>
      <c r="Y1663" s="20" t="str">
        <f t="shared" si="428"/>
        <v/>
      </c>
      <c r="Z1663" s="20" t="str">
        <f t="shared" si="429"/>
        <v/>
      </c>
      <c r="AA1663" s="20" t="str">
        <f t="shared" si="430"/>
        <v/>
      </c>
      <c r="AB1663" t="str">
        <f>IFERROR(VLOOKUP($A1663,[3]库存报告使用数据!$A$1:$D$65536,4,0),"")</f>
        <v/>
      </c>
      <c r="AC1663" t="str">
        <f>IFERROR(VLOOKUP($A1663,[3]库存报告使用数据!$A$1:$G$65536,7,0),"")</f>
        <v/>
      </c>
      <c r="AD1663" t="str">
        <f>IFERROR(VLOOKUP($A1663,[3]库存报告使用数据!$A$1:$J$65536,10,0),"")</f>
        <v/>
      </c>
      <c r="AE1663" t="str">
        <f>IFERROR(VLOOKUP($A1663,[3]库存报告使用数据!$A$1:$M$65536,13,0),"")</f>
        <v/>
      </c>
      <c r="AF1663" s="20" t="str">
        <f t="shared" si="431"/>
        <v/>
      </c>
      <c r="AG1663" s="20" t="str">
        <f t="shared" si="432"/>
        <v/>
      </c>
      <c r="AH1663" s="20" t="str">
        <f t="shared" si="433"/>
        <v/>
      </c>
      <c r="AI1663" s="20" t="str">
        <f t="shared" si="434"/>
        <v/>
      </c>
      <c r="AJ1663">
        <f>IFERROR(VLOOKUP($B1663,[4]库存报告使用数据!$A$1:$B$65536,2,0),0)</f>
        <v>0</v>
      </c>
      <c r="AK1663">
        <f>IFERROR(VLOOKUP($B1663,[4]库存报告使用数据!$A$1:$C$65536,3,0),)</f>
        <v>4</v>
      </c>
      <c r="AL1663">
        <f>IFERROR(VLOOKUP($B1663,[4]库存报告使用数据!$A$1:$D$65536,4,0),)</f>
        <v>0</v>
      </c>
      <c r="AM1663">
        <f>IFERROR(VLOOKUP($B1663,[4]库存报告使用数据!$A$1:$E$65536,5,0),)</f>
        <v>0</v>
      </c>
      <c r="AN1663" s="20" t="str">
        <f t="shared" si="435"/>
        <v/>
      </c>
      <c r="AO1663" s="20">
        <f t="shared" si="436"/>
        <v>0</v>
      </c>
      <c r="AP1663" s="20" t="str">
        <f t="shared" si="437"/>
        <v/>
      </c>
      <c r="AQ1663" s="20" t="str">
        <f t="shared" si="438"/>
        <v/>
      </c>
      <c r="AR1663" s="32">
        <f t="shared" si="439"/>
        <v>0</v>
      </c>
      <c r="AS1663" s="32">
        <f t="shared" si="440"/>
        <v>0</v>
      </c>
      <c r="AT1663" s="32">
        <f t="shared" si="441"/>
        <v>5</v>
      </c>
      <c r="AU1663" s="28" t="str">
        <f t="shared" si="442"/>
        <v>库存为5</v>
      </c>
      <c r="AV1663" s="34" t="str">
        <f>IFERROR(时间!$B$4+AU1663,"上周无销量")</f>
        <v>上周无销量</v>
      </c>
      <c r="AW1663" s="34"/>
    </row>
    <row r="1664" spans="1:49">
      <c r="A1664" s="18" t="s">
        <v>1709</v>
      </c>
      <c r="B1664" t="str">
        <f>VLOOKUP(A1664,'[1]sku-asin（子）'!$A:$B,2,0)</f>
        <v>B07CM1JVNM</v>
      </c>
      <c r="C1664" t="str">
        <f>VLOOKUP(A1664,'[1]子sku-父sku'!$A:$B,2,0)</f>
        <v>YZ-BEHY025</v>
      </c>
      <c r="D1664" s="28">
        <f>IFERROR(VLOOKUP(A1664,[2]库存报告使用数据处理!$A:$C,3,0),0)</f>
        <v>0</v>
      </c>
      <c r="E1664" s="28">
        <f>IFERROR(VLOOKUP(A1664,[2]库存报告使用数据处理!$A:$D,4,0),0)</f>
        <v>0</v>
      </c>
      <c r="F1664" s="28">
        <f>IFERROR(VLOOKUP(A1664,[2]库存报告使用数据处理!$A:$E,5,0),0)</f>
        <v>0</v>
      </c>
      <c r="G1664" s="28">
        <f>IFERROR(VLOOKUP(A1664,[2]库存报告使用数据处理!$A:$F,6,0),0)</f>
        <v>0</v>
      </c>
      <c r="H1664" s="29">
        <f>IFERROR(VLOOKUP(A1664,[2]库存报告使用数据处理!$A:$G,7,0),0)</f>
        <v>0</v>
      </c>
      <c r="I1664">
        <f>IFERROR(VLOOKUP(A1664,[5]数据处理!$A:$B,2,0),0)</f>
        <v>5</v>
      </c>
      <c r="J1664" s="30">
        <f>IFERROR(VLOOKUP(A1664,[5]数据处理!$A:$D,4,0),0)</f>
        <v>0</v>
      </c>
      <c r="K1664" s="30">
        <f>IFERROR(VLOOKUP(A1664,[5]数据处理!$A:$E,5,0),0)</f>
        <v>0</v>
      </c>
      <c r="L1664" s="30">
        <f>IFERROR(VLOOKUP(A1664,[5]数据处理!$A:$G,7,0),0)</f>
        <v>0</v>
      </c>
      <c r="M1664">
        <f t="shared" si="426"/>
        <v>5</v>
      </c>
      <c r="N1664">
        <f>IFERROR(VLOOKUP(A1664,[5]数据处理!$A:$C,3,0),0)</f>
        <v>0</v>
      </c>
      <c r="O1664">
        <f>IFERROR(VLOOKUP($A1664,[5]数据处理!$A:$N,14,0),0)</f>
        <v>0</v>
      </c>
      <c r="P1664" t="str">
        <f>IFERROR(VLOOKUP($A1664,[3]库存报告使用数据!$A$1:$B$65536,2,0),"")</f>
        <v/>
      </c>
      <c r="Q1664" t="str">
        <f>IFERROR(VLOOKUP($A1664,[3]库存报告使用数据!$A$1:$E$65536,5,0),"")</f>
        <v/>
      </c>
      <c r="R1664" t="str">
        <f>IFERROR(VLOOKUP($A1664,[3]库存报告使用数据!$A$1:$H$65536,8,0),"")</f>
        <v/>
      </c>
      <c r="S1664" t="str">
        <f>IFERROR(VLOOKUP($A1664,[3]库存报告使用数据!$A$1:$K$65536,11,0),"")</f>
        <v/>
      </c>
      <c r="T1664" t="str">
        <f>IFERROR(VLOOKUP($A1664,[3]库存报告使用数据!$A$1:$C$65536,3,0),"")</f>
        <v/>
      </c>
      <c r="U1664" t="str">
        <f>IFERROR(VLOOKUP($A1664,[3]库存报告使用数据!$A$1:$F$65536,6,0),"")</f>
        <v/>
      </c>
      <c r="V1664" t="str">
        <f>IFERROR(VLOOKUP($A1664,[3]库存报告使用数据!$A$1:$I$65536,9,0),"")</f>
        <v/>
      </c>
      <c r="W1664" t="str">
        <f>IFERROR(VLOOKUP($A1664,[3]库存报告使用数据!$A$1:$L$65536,12,0),"")</f>
        <v/>
      </c>
      <c r="X1664" s="20" t="str">
        <f t="shared" si="427"/>
        <v/>
      </c>
      <c r="Y1664" s="20" t="str">
        <f t="shared" si="428"/>
        <v/>
      </c>
      <c r="Z1664" s="20" t="str">
        <f t="shared" si="429"/>
        <v/>
      </c>
      <c r="AA1664" s="20" t="str">
        <f t="shared" si="430"/>
        <v/>
      </c>
      <c r="AB1664" t="str">
        <f>IFERROR(VLOOKUP($A1664,[3]库存报告使用数据!$A$1:$D$65536,4,0),"")</f>
        <v/>
      </c>
      <c r="AC1664" t="str">
        <f>IFERROR(VLOOKUP($A1664,[3]库存报告使用数据!$A$1:$G$65536,7,0),"")</f>
        <v/>
      </c>
      <c r="AD1664" t="str">
        <f>IFERROR(VLOOKUP($A1664,[3]库存报告使用数据!$A$1:$J$65536,10,0),"")</f>
        <v/>
      </c>
      <c r="AE1664" t="str">
        <f>IFERROR(VLOOKUP($A1664,[3]库存报告使用数据!$A$1:$M$65536,13,0),"")</f>
        <v/>
      </c>
      <c r="AF1664" s="20" t="str">
        <f t="shared" si="431"/>
        <v/>
      </c>
      <c r="AG1664" s="20" t="str">
        <f t="shared" si="432"/>
        <v/>
      </c>
      <c r="AH1664" s="20" t="str">
        <f t="shared" si="433"/>
        <v/>
      </c>
      <c r="AI1664" s="20" t="str">
        <f t="shared" si="434"/>
        <v/>
      </c>
      <c r="AJ1664">
        <f>IFERROR(VLOOKUP($B1664,[4]库存报告使用数据!$A$1:$B$65536,2,0),0)</f>
        <v>0</v>
      </c>
      <c r="AK1664">
        <f>IFERROR(VLOOKUP($B1664,[4]库存报告使用数据!$A$1:$C$65536,3,0),)</f>
        <v>0</v>
      </c>
      <c r="AL1664">
        <f>IFERROR(VLOOKUP($B1664,[4]库存报告使用数据!$A$1:$D$65536,4,0),)</f>
        <v>1</v>
      </c>
      <c r="AM1664">
        <f>IFERROR(VLOOKUP($B1664,[4]库存报告使用数据!$A$1:$E$65536,5,0),)</f>
        <v>2</v>
      </c>
      <c r="AN1664" s="20" t="str">
        <f t="shared" si="435"/>
        <v/>
      </c>
      <c r="AO1664" s="20" t="str">
        <f t="shared" si="436"/>
        <v/>
      </c>
      <c r="AP1664" s="20">
        <f t="shared" si="437"/>
        <v>0</v>
      </c>
      <c r="AQ1664" s="20">
        <f t="shared" si="438"/>
        <v>0</v>
      </c>
      <c r="AR1664" s="32">
        <f t="shared" si="439"/>
        <v>0</v>
      </c>
      <c r="AS1664" s="32">
        <f t="shared" si="440"/>
        <v>0</v>
      </c>
      <c r="AT1664" s="32">
        <f t="shared" si="441"/>
        <v>5</v>
      </c>
      <c r="AU1664" s="28" t="str">
        <f t="shared" si="442"/>
        <v>库存为5</v>
      </c>
      <c r="AV1664" s="34" t="str">
        <f>IFERROR(时间!$B$4+AU1664,"上周无销量")</f>
        <v>上周无销量</v>
      </c>
      <c r="AW1664" s="34"/>
    </row>
    <row r="1665" spans="1:49">
      <c r="A1665" s="18" t="s">
        <v>1710</v>
      </c>
      <c r="B1665" t="str">
        <f>VLOOKUP(A1665,'[1]sku-asin（子）'!$A:$B,2,0)</f>
        <v>B07CM2SMGW</v>
      </c>
      <c r="C1665" t="str">
        <f>VLOOKUP(A1665,'[1]子sku-父sku'!$A:$B,2,0)</f>
        <v>YZ-BEHY025</v>
      </c>
      <c r="D1665" s="28">
        <f>IFERROR(VLOOKUP(A1665,[2]库存报告使用数据处理!$A:$C,3,0),0)</f>
        <v>0</v>
      </c>
      <c r="E1665" s="28">
        <f>IFERROR(VLOOKUP(A1665,[2]库存报告使用数据处理!$A:$D,4,0),0)</f>
        <v>0</v>
      </c>
      <c r="F1665" s="28">
        <f>IFERROR(VLOOKUP(A1665,[2]库存报告使用数据处理!$A:$E,5,0),0)</f>
        <v>0</v>
      </c>
      <c r="G1665" s="28">
        <f>IFERROR(VLOOKUP(A1665,[2]库存报告使用数据处理!$A:$F,6,0),0)</f>
        <v>0</v>
      </c>
      <c r="H1665" s="29">
        <f>IFERROR(VLOOKUP(A1665,[2]库存报告使用数据处理!$A:$G,7,0),0)</f>
        <v>0</v>
      </c>
      <c r="I1665">
        <f>IFERROR(VLOOKUP(A1665,[5]数据处理!$A:$B,2,0),0)</f>
        <v>5</v>
      </c>
      <c r="J1665" s="30">
        <f>IFERROR(VLOOKUP(A1665,[5]数据处理!$A:$D,4,0),0)</f>
        <v>0</v>
      </c>
      <c r="K1665" s="30">
        <f>IFERROR(VLOOKUP(A1665,[5]数据处理!$A:$E,5,0),0)</f>
        <v>0</v>
      </c>
      <c r="L1665" s="30">
        <f>IFERROR(VLOOKUP(A1665,[5]数据处理!$A:$G,7,0),0)</f>
        <v>0</v>
      </c>
      <c r="M1665">
        <f t="shared" si="426"/>
        <v>5</v>
      </c>
      <c r="N1665">
        <f>IFERROR(VLOOKUP(A1665,[5]数据处理!$A:$C,3,0),0)</f>
        <v>0</v>
      </c>
      <c r="O1665">
        <f>IFERROR(VLOOKUP($A1665,[5]数据处理!$A:$N,14,0),0)</f>
        <v>0</v>
      </c>
      <c r="P1665" t="str">
        <f>IFERROR(VLOOKUP($A1665,[3]库存报告使用数据!$A$1:$B$65536,2,0),"")</f>
        <v/>
      </c>
      <c r="Q1665" t="str">
        <f>IFERROR(VLOOKUP($A1665,[3]库存报告使用数据!$A$1:$E$65536,5,0),"")</f>
        <v/>
      </c>
      <c r="R1665" t="str">
        <f>IFERROR(VLOOKUP($A1665,[3]库存报告使用数据!$A$1:$H$65536,8,0),"")</f>
        <v/>
      </c>
      <c r="S1665" t="str">
        <f>IFERROR(VLOOKUP($A1665,[3]库存报告使用数据!$A$1:$K$65536,11,0),"")</f>
        <v/>
      </c>
      <c r="T1665" t="str">
        <f>IFERROR(VLOOKUP($A1665,[3]库存报告使用数据!$A$1:$C$65536,3,0),"")</f>
        <v/>
      </c>
      <c r="U1665" t="str">
        <f>IFERROR(VLOOKUP($A1665,[3]库存报告使用数据!$A$1:$F$65536,6,0),"")</f>
        <v/>
      </c>
      <c r="V1665" t="str">
        <f>IFERROR(VLOOKUP($A1665,[3]库存报告使用数据!$A$1:$I$65536,9,0),"")</f>
        <v/>
      </c>
      <c r="W1665" t="str">
        <f>IFERROR(VLOOKUP($A1665,[3]库存报告使用数据!$A$1:$L$65536,12,0),"")</f>
        <v/>
      </c>
      <c r="X1665" s="20" t="str">
        <f t="shared" si="427"/>
        <v/>
      </c>
      <c r="Y1665" s="20" t="str">
        <f t="shared" si="428"/>
        <v/>
      </c>
      <c r="Z1665" s="20" t="str">
        <f t="shared" si="429"/>
        <v/>
      </c>
      <c r="AA1665" s="20" t="str">
        <f t="shared" si="430"/>
        <v/>
      </c>
      <c r="AB1665" t="str">
        <f>IFERROR(VLOOKUP($A1665,[3]库存报告使用数据!$A$1:$D$65536,4,0),"")</f>
        <v/>
      </c>
      <c r="AC1665" t="str">
        <f>IFERROR(VLOOKUP($A1665,[3]库存报告使用数据!$A$1:$G$65536,7,0),"")</f>
        <v/>
      </c>
      <c r="AD1665" t="str">
        <f>IFERROR(VLOOKUP($A1665,[3]库存报告使用数据!$A$1:$J$65536,10,0),"")</f>
        <v/>
      </c>
      <c r="AE1665" t="str">
        <f>IFERROR(VLOOKUP($A1665,[3]库存报告使用数据!$A$1:$M$65536,13,0),"")</f>
        <v/>
      </c>
      <c r="AF1665" s="20" t="str">
        <f t="shared" si="431"/>
        <v/>
      </c>
      <c r="AG1665" s="20" t="str">
        <f t="shared" si="432"/>
        <v/>
      </c>
      <c r="AH1665" s="20" t="str">
        <f t="shared" si="433"/>
        <v/>
      </c>
      <c r="AI1665" s="20" t="str">
        <f t="shared" si="434"/>
        <v/>
      </c>
      <c r="AJ1665">
        <f>IFERROR(VLOOKUP($B1665,[4]库存报告使用数据!$A$1:$B$65536,2,0),0)</f>
        <v>0</v>
      </c>
      <c r="AK1665">
        <f>IFERROR(VLOOKUP($B1665,[4]库存报告使用数据!$A$1:$C$65536,3,0),)</f>
        <v>1</v>
      </c>
      <c r="AL1665">
        <f>IFERROR(VLOOKUP($B1665,[4]库存报告使用数据!$A$1:$D$65536,4,0),)</f>
        <v>0</v>
      </c>
      <c r="AM1665">
        <f>IFERROR(VLOOKUP($B1665,[4]库存报告使用数据!$A$1:$E$65536,5,0),)</f>
        <v>0</v>
      </c>
      <c r="AN1665" s="20" t="str">
        <f t="shared" si="435"/>
        <v/>
      </c>
      <c r="AO1665" s="20">
        <f t="shared" si="436"/>
        <v>0</v>
      </c>
      <c r="AP1665" s="20" t="str">
        <f t="shared" si="437"/>
        <v/>
      </c>
      <c r="AQ1665" s="20" t="str">
        <f t="shared" si="438"/>
        <v/>
      </c>
      <c r="AR1665" s="32">
        <f t="shared" si="439"/>
        <v>0</v>
      </c>
      <c r="AS1665" s="32">
        <f t="shared" si="440"/>
        <v>0</v>
      </c>
      <c r="AT1665" s="32">
        <f t="shared" si="441"/>
        <v>5</v>
      </c>
      <c r="AU1665" s="28" t="str">
        <f t="shared" si="442"/>
        <v>库存为5</v>
      </c>
      <c r="AV1665" s="34" t="str">
        <f>IFERROR(时间!$B$4+AU1665,"上周无销量")</f>
        <v>上周无销量</v>
      </c>
      <c r="AW1665" s="34"/>
    </row>
    <row r="1666" spans="1:49">
      <c r="A1666" s="18" t="s">
        <v>1711</v>
      </c>
      <c r="B1666" t="str">
        <f>VLOOKUP(A1666,'[1]sku-asin（子）'!$A:$B,2,0)</f>
        <v>B07CM5WWG7</v>
      </c>
      <c r="C1666" t="str">
        <f>VLOOKUP(A1666,'[1]子sku-父sku'!$A:$B,2,0)</f>
        <v>YZ-BEHY025</v>
      </c>
      <c r="D1666" s="28">
        <f>IFERROR(VLOOKUP(A1666,[2]库存报告使用数据处理!$A:$C,3,0),0)</f>
        <v>0</v>
      </c>
      <c r="E1666" s="28">
        <f>IFERROR(VLOOKUP(A1666,[2]库存报告使用数据处理!$A:$D,4,0),0)</f>
        <v>0</v>
      </c>
      <c r="F1666" s="28">
        <f>IFERROR(VLOOKUP(A1666,[2]库存报告使用数据处理!$A:$E,5,0),0)</f>
        <v>0</v>
      </c>
      <c r="G1666" s="28">
        <f>IFERROR(VLOOKUP(A1666,[2]库存报告使用数据处理!$A:$F,6,0),0)</f>
        <v>0</v>
      </c>
      <c r="H1666" s="29">
        <f>IFERROR(VLOOKUP(A1666,[2]库存报告使用数据处理!$A:$G,7,0),0)</f>
        <v>0</v>
      </c>
      <c r="I1666">
        <f>IFERROR(VLOOKUP(A1666,[5]数据处理!$A:$B,2,0),0)</f>
        <v>5</v>
      </c>
      <c r="J1666" s="30">
        <f>IFERROR(VLOOKUP(A1666,[5]数据处理!$A:$D,4,0),0)</f>
        <v>0</v>
      </c>
      <c r="K1666" s="30">
        <f>IFERROR(VLOOKUP(A1666,[5]数据处理!$A:$E,5,0),0)</f>
        <v>0</v>
      </c>
      <c r="L1666" s="30">
        <f>IFERROR(VLOOKUP(A1666,[5]数据处理!$A:$G,7,0),0)</f>
        <v>0</v>
      </c>
      <c r="M1666">
        <f t="shared" si="426"/>
        <v>5</v>
      </c>
      <c r="N1666">
        <f>IFERROR(VLOOKUP(A1666,[5]数据处理!$A:$C,3,0),0)</f>
        <v>0</v>
      </c>
      <c r="O1666">
        <f>IFERROR(VLOOKUP($A1666,[5]数据处理!$A:$N,14,0),0)</f>
        <v>0</v>
      </c>
      <c r="P1666" t="str">
        <f>IFERROR(VLOOKUP($A1666,[3]库存报告使用数据!$A$1:$B$65536,2,0),"")</f>
        <v/>
      </c>
      <c r="Q1666" t="str">
        <f>IFERROR(VLOOKUP($A1666,[3]库存报告使用数据!$A$1:$E$65536,5,0),"")</f>
        <v/>
      </c>
      <c r="R1666" t="str">
        <f>IFERROR(VLOOKUP($A1666,[3]库存报告使用数据!$A$1:$H$65536,8,0),"")</f>
        <v/>
      </c>
      <c r="S1666" t="str">
        <f>IFERROR(VLOOKUP($A1666,[3]库存报告使用数据!$A$1:$K$65536,11,0),"")</f>
        <v/>
      </c>
      <c r="T1666" t="str">
        <f>IFERROR(VLOOKUP($A1666,[3]库存报告使用数据!$A$1:$C$65536,3,0),"")</f>
        <v/>
      </c>
      <c r="U1666" t="str">
        <f>IFERROR(VLOOKUP($A1666,[3]库存报告使用数据!$A$1:$F$65536,6,0),"")</f>
        <v/>
      </c>
      <c r="V1666" t="str">
        <f>IFERROR(VLOOKUP($A1666,[3]库存报告使用数据!$A$1:$I$65536,9,0),"")</f>
        <v/>
      </c>
      <c r="W1666" t="str">
        <f>IFERROR(VLOOKUP($A1666,[3]库存报告使用数据!$A$1:$L$65536,12,0),"")</f>
        <v/>
      </c>
      <c r="X1666" s="20" t="str">
        <f t="shared" si="427"/>
        <v/>
      </c>
      <c r="Y1666" s="20" t="str">
        <f t="shared" si="428"/>
        <v/>
      </c>
      <c r="Z1666" s="20" t="str">
        <f t="shared" si="429"/>
        <v/>
      </c>
      <c r="AA1666" s="20" t="str">
        <f t="shared" si="430"/>
        <v/>
      </c>
      <c r="AB1666" t="str">
        <f>IFERROR(VLOOKUP($A1666,[3]库存报告使用数据!$A$1:$D$65536,4,0),"")</f>
        <v/>
      </c>
      <c r="AC1666" t="str">
        <f>IFERROR(VLOOKUP($A1666,[3]库存报告使用数据!$A$1:$G$65536,7,0),"")</f>
        <v/>
      </c>
      <c r="AD1666" t="str">
        <f>IFERROR(VLOOKUP($A1666,[3]库存报告使用数据!$A$1:$J$65536,10,0),"")</f>
        <v/>
      </c>
      <c r="AE1666" t="str">
        <f>IFERROR(VLOOKUP($A1666,[3]库存报告使用数据!$A$1:$M$65536,13,0),"")</f>
        <v/>
      </c>
      <c r="AF1666" s="20" t="str">
        <f t="shared" si="431"/>
        <v/>
      </c>
      <c r="AG1666" s="20" t="str">
        <f t="shared" si="432"/>
        <v/>
      </c>
      <c r="AH1666" s="20" t="str">
        <f t="shared" si="433"/>
        <v/>
      </c>
      <c r="AI1666" s="20" t="str">
        <f t="shared" si="434"/>
        <v/>
      </c>
      <c r="AJ1666">
        <f>IFERROR(VLOOKUP($B1666,[4]库存报告使用数据!$A$1:$B$65536,2,0),0)</f>
        <v>0</v>
      </c>
      <c r="AK1666">
        <f>IFERROR(VLOOKUP($B1666,[4]库存报告使用数据!$A$1:$C$65536,3,0),)</f>
        <v>1</v>
      </c>
      <c r="AL1666">
        <f>IFERROR(VLOOKUP($B1666,[4]库存报告使用数据!$A$1:$D$65536,4,0),)</f>
        <v>0</v>
      </c>
      <c r="AM1666">
        <f>IFERROR(VLOOKUP($B1666,[4]库存报告使用数据!$A$1:$E$65536,5,0),)</f>
        <v>0</v>
      </c>
      <c r="AN1666" s="20" t="str">
        <f t="shared" si="435"/>
        <v/>
      </c>
      <c r="AO1666" s="20">
        <f t="shared" si="436"/>
        <v>0</v>
      </c>
      <c r="AP1666" s="20" t="str">
        <f t="shared" si="437"/>
        <v/>
      </c>
      <c r="AQ1666" s="20" t="str">
        <f t="shared" si="438"/>
        <v/>
      </c>
      <c r="AR1666" s="32">
        <f t="shared" si="439"/>
        <v>0</v>
      </c>
      <c r="AS1666" s="32">
        <f t="shared" si="440"/>
        <v>0</v>
      </c>
      <c r="AT1666" s="32">
        <f t="shared" si="441"/>
        <v>5</v>
      </c>
      <c r="AU1666" s="28" t="str">
        <f t="shared" si="442"/>
        <v>库存为5</v>
      </c>
      <c r="AV1666" s="34" t="str">
        <f>IFERROR(时间!$B$4+AU1666,"上周无销量")</f>
        <v>上周无销量</v>
      </c>
      <c r="AW1666" s="34"/>
    </row>
    <row r="1667" spans="1:49">
      <c r="A1667" s="18" t="s">
        <v>1712</v>
      </c>
      <c r="B1667" t="str">
        <f>VLOOKUP(A1667,'[1]sku-asin（子）'!$A:$B,2,0)</f>
        <v>B07CM296CR</v>
      </c>
      <c r="C1667" t="str">
        <f>VLOOKUP(A1667,'[1]子sku-父sku'!$A:$B,2,0)</f>
        <v>YZ-BEHY025</v>
      </c>
      <c r="D1667" s="28">
        <f>IFERROR(VLOOKUP(A1667,[2]库存报告使用数据处理!$A:$C,3,0),0)</f>
        <v>0</v>
      </c>
      <c r="E1667" s="28">
        <f>IFERROR(VLOOKUP(A1667,[2]库存报告使用数据处理!$A:$D,4,0),0)</f>
        <v>0</v>
      </c>
      <c r="F1667" s="28">
        <f>IFERROR(VLOOKUP(A1667,[2]库存报告使用数据处理!$A:$E,5,0),0)</f>
        <v>1</v>
      </c>
      <c r="G1667" s="28">
        <f>IFERROR(VLOOKUP(A1667,[2]库存报告使用数据处理!$A:$F,6,0),0)</f>
        <v>0</v>
      </c>
      <c r="H1667" s="29">
        <f>IFERROR(VLOOKUP(A1667,[2]库存报告使用数据处理!$A:$G,7,0),0)</f>
        <v>27.99</v>
      </c>
      <c r="I1667">
        <f>IFERROR(VLOOKUP(A1667,[5]数据处理!$A:$B,2,0),0)</f>
        <v>4</v>
      </c>
      <c r="J1667" s="30">
        <f>IFERROR(VLOOKUP(A1667,[5]数据处理!$A:$D,4,0),0)</f>
        <v>0</v>
      </c>
      <c r="K1667" s="30">
        <f>IFERROR(VLOOKUP(A1667,[5]数据处理!$A:$E,5,0),0)</f>
        <v>0</v>
      </c>
      <c r="L1667" s="30">
        <f>IFERROR(VLOOKUP(A1667,[5]数据处理!$A:$G,7,0),0)</f>
        <v>0</v>
      </c>
      <c r="M1667">
        <f t="shared" si="426"/>
        <v>4</v>
      </c>
      <c r="N1667">
        <f>IFERROR(VLOOKUP(A1667,[5]数据处理!$A:$C,3,0),0)</f>
        <v>0</v>
      </c>
      <c r="O1667">
        <f>IFERROR(VLOOKUP($A1667,[5]数据处理!$A:$N,14,0),0)</f>
        <v>0</v>
      </c>
      <c r="P1667" t="str">
        <f>IFERROR(VLOOKUP($A1667,[3]库存报告使用数据!$A$1:$B$65536,2,0),"")</f>
        <v/>
      </c>
      <c r="Q1667" t="str">
        <f>IFERROR(VLOOKUP($A1667,[3]库存报告使用数据!$A$1:$E$65536,5,0),"")</f>
        <v/>
      </c>
      <c r="R1667" t="str">
        <f>IFERROR(VLOOKUP($A1667,[3]库存报告使用数据!$A$1:$H$65536,8,0),"")</f>
        <v/>
      </c>
      <c r="S1667" t="str">
        <f>IFERROR(VLOOKUP($A1667,[3]库存报告使用数据!$A$1:$K$65536,11,0),"")</f>
        <v/>
      </c>
      <c r="T1667" t="str">
        <f>IFERROR(VLOOKUP($A1667,[3]库存报告使用数据!$A$1:$C$65536,3,0),"")</f>
        <v/>
      </c>
      <c r="U1667" t="str">
        <f>IFERROR(VLOOKUP($A1667,[3]库存报告使用数据!$A$1:$F$65536,6,0),"")</f>
        <v/>
      </c>
      <c r="V1667" t="str">
        <f>IFERROR(VLOOKUP($A1667,[3]库存报告使用数据!$A$1:$I$65536,9,0),"")</f>
        <v/>
      </c>
      <c r="W1667" t="str">
        <f>IFERROR(VLOOKUP($A1667,[3]库存报告使用数据!$A$1:$L$65536,12,0),"")</f>
        <v/>
      </c>
      <c r="X1667" s="20" t="str">
        <f t="shared" si="427"/>
        <v/>
      </c>
      <c r="Y1667" s="20" t="str">
        <f t="shared" si="428"/>
        <v/>
      </c>
      <c r="Z1667" s="20" t="str">
        <f t="shared" si="429"/>
        <v/>
      </c>
      <c r="AA1667" s="20" t="str">
        <f t="shared" si="430"/>
        <v/>
      </c>
      <c r="AB1667" t="str">
        <f>IFERROR(VLOOKUP($A1667,[3]库存报告使用数据!$A$1:$D$65536,4,0),"")</f>
        <v/>
      </c>
      <c r="AC1667" t="str">
        <f>IFERROR(VLOOKUP($A1667,[3]库存报告使用数据!$A$1:$G$65536,7,0),"")</f>
        <v/>
      </c>
      <c r="AD1667" t="str">
        <f>IFERROR(VLOOKUP($A1667,[3]库存报告使用数据!$A$1:$J$65536,10,0),"")</f>
        <v/>
      </c>
      <c r="AE1667" t="str">
        <f>IFERROR(VLOOKUP($A1667,[3]库存报告使用数据!$A$1:$M$65536,13,0),"")</f>
        <v/>
      </c>
      <c r="AF1667" s="20" t="str">
        <f t="shared" si="431"/>
        <v/>
      </c>
      <c r="AG1667" s="20" t="str">
        <f t="shared" si="432"/>
        <v/>
      </c>
      <c r="AH1667" s="20" t="str">
        <f t="shared" si="433"/>
        <v/>
      </c>
      <c r="AI1667" s="20" t="str">
        <f t="shared" si="434"/>
        <v/>
      </c>
      <c r="AJ1667">
        <f>IFERROR(VLOOKUP($B1667,[4]库存报告使用数据!$A$1:$B$65536,2,0),0)</f>
        <v>1</v>
      </c>
      <c r="AK1667">
        <f>IFERROR(VLOOKUP($B1667,[4]库存报告使用数据!$A$1:$C$65536,3,0),)</f>
        <v>0</v>
      </c>
      <c r="AL1667">
        <f>IFERROR(VLOOKUP($B1667,[4]库存报告使用数据!$A$1:$D$65536,4,0),)</f>
        <v>0</v>
      </c>
      <c r="AM1667">
        <f>IFERROR(VLOOKUP($B1667,[4]库存报告使用数据!$A$1:$E$65536,5,0),)</f>
        <v>1</v>
      </c>
      <c r="AN1667" s="20">
        <f t="shared" si="435"/>
        <v>0</v>
      </c>
      <c r="AO1667" s="20" t="str">
        <f t="shared" si="436"/>
        <v/>
      </c>
      <c r="AP1667" s="20" t="str">
        <f t="shared" si="437"/>
        <v/>
      </c>
      <c r="AQ1667" s="20">
        <f t="shared" si="438"/>
        <v>0</v>
      </c>
      <c r="AR1667" s="32">
        <f t="shared" si="439"/>
        <v>0</v>
      </c>
      <c r="AS1667" s="32">
        <f t="shared" si="440"/>
        <v>0</v>
      </c>
      <c r="AT1667" s="32">
        <f t="shared" si="441"/>
        <v>4</v>
      </c>
      <c r="AU1667" s="28" t="str">
        <f t="shared" si="442"/>
        <v>库存为4</v>
      </c>
      <c r="AV1667" s="34" t="str">
        <f>IFERROR(时间!$B$4+AU1667,"上周无销量")</f>
        <v>上周无销量</v>
      </c>
      <c r="AW1667" s="34"/>
    </row>
    <row r="1668" spans="1:49">
      <c r="A1668" s="18" t="s">
        <v>1713</v>
      </c>
      <c r="B1668" t="str">
        <f>VLOOKUP(A1668,'[1]sku-asin（子）'!$A:$B,2,0)</f>
        <v>B07CM2CWF2</v>
      </c>
      <c r="C1668" t="str">
        <f>VLOOKUP(A1668,'[1]子sku-父sku'!$A:$B,2,0)</f>
        <v>YZ-BEHY025</v>
      </c>
      <c r="D1668" s="28">
        <f>IFERROR(VLOOKUP(A1668,[2]库存报告使用数据处理!$A:$C,3,0),0)</f>
        <v>0</v>
      </c>
      <c r="E1668" s="28">
        <f>IFERROR(VLOOKUP(A1668,[2]库存报告使用数据处理!$A:$D,4,0),0)</f>
        <v>0</v>
      </c>
      <c r="F1668" s="28">
        <f>IFERROR(VLOOKUP(A1668,[2]库存报告使用数据处理!$A:$E,5,0),0)</f>
        <v>0</v>
      </c>
      <c r="G1668" s="28">
        <f>IFERROR(VLOOKUP(A1668,[2]库存报告使用数据处理!$A:$F,6,0),0)</f>
        <v>0</v>
      </c>
      <c r="H1668" s="29">
        <f>IFERROR(VLOOKUP(A1668,[2]库存报告使用数据处理!$A:$G,7,0),0)</f>
        <v>0</v>
      </c>
      <c r="I1668">
        <f>IFERROR(VLOOKUP(A1668,[5]数据处理!$A:$B,2,0),0)</f>
        <v>5</v>
      </c>
      <c r="J1668" s="30">
        <f>IFERROR(VLOOKUP(A1668,[5]数据处理!$A:$D,4,0),0)</f>
        <v>0</v>
      </c>
      <c r="K1668" s="30">
        <f>IFERROR(VLOOKUP(A1668,[5]数据处理!$A:$E,5,0),0)</f>
        <v>0</v>
      </c>
      <c r="L1668" s="30">
        <f>IFERROR(VLOOKUP(A1668,[5]数据处理!$A:$G,7,0),0)</f>
        <v>0</v>
      </c>
      <c r="M1668">
        <f t="shared" si="426"/>
        <v>5</v>
      </c>
      <c r="N1668">
        <f>IFERROR(VLOOKUP(A1668,[5]数据处理!$A:$C,3,0),0)</f>
        <v>0</v>
      </c>
      <c r="O1668">
        <f>IFERROR(VLOOKUP($A1668,[5]数据处理!$A:$N,14,0),0)</f>
        <v>0</v>
      </c>
      <c r="P1668" t="str">
        <f>IFERROR(VLOOKUP($A1668,[3]库存报告使用数据!$A$1:$B$65536,2,0),"")</f>
        <v/>
      </c>
      <c r="Q1668" t="str">
        <f>IFERROR(VLOOKUP($A1668,[3]库存报告使用数据!$A$1:$E$65536,5,0),"")</f>
        <v/>
      </c>
      <c r="R1668" t="str">
        <f>IFERROR(VLOOKUP($A1668,[3]库存报告使用数据!$A$1:$H$65536,8,0),"")</f>
        <v/>
      </c>
      <c r="S1668" t="str">
        <f>IFERROR(VLOOKUP($A1668,[3]库存报告使用数据!$A$1:$K$65536,11,0),"")</f>
        <v/>
      </c>
      <c r="T1668" t="str">
        <f>IFERROR(VLOOKUP($A1668,[3]库存报告使用数据!$A$1:$C$65536,3,0),"")</f>
        <v/>
      </c>
      <c r="U1668" t="str">
        <f>IFERROR(VLOOKUP($A1668,[3]库存报告使用数据!$A$1:$F$65536,6,0),"")</f>
        <v/>
      </c>
      <c r="V1668" t="str">
        <f>IFERROR(VLOOKUP($A1668,[3]库存报告使用数据!$A$1:$I$65536,9,0),"")</f>
        <v/>
      </c>
      <c r="W1668" t="str">
        <f>IFERROR(VLOOKUP($A1668,[3]库存报告使用数据!$A$1:$L$65536,12,0),"")</f>
        <v/>
      </c>
      <c r="X1668" s="20" t="str">
        <f t="shared" si="427"/>
        <v/>
      </c>
      <c r="Y1668" s="20" t="str">
        <f t="shared" si="428"/>
        <v/>
      </c>
      <c r="Z1668" s="20" t="str">
        <f t="shared" si="429"/>
        <v/>
      </c>
      <c r="AA1668" s="20" t="str">
        <f t="shared" si="430"/>
        <v/>
      </c>
      <c r="AB1668" t="str">
        <f>IFERROR(VLOOKUP($A1668,[3]库存报告使用数据!$A$1:$D$65536,4,0),"")</f>
        <v/>
      </c>
      <c r="AC1668" t="str">
        <f>IFERROR(VLOOKUP($A1668,[3]库存报告使用数据!$A$1:$G$65536,7,0),"")</f>
        <v/>
      </c>
      <c r="AD1668" t="str">
        <f>IFERROR(VLOOKUP($A1668,[3]库存报告使用数据!$A$1:$J$65536,10,0),"")</f>
        <v/>
      </c>
      <c r="AE1668" t="str">
        <f>IFERROR(VLOOKUP($A1668,[3]库存报告使用数据!$A$1:$M$65536,13,0),"")</f>
        <v/>
      </c>
      <c r="AF1668" s="20" t="str">
        <f t="shared" si="431"/>
        <v/>
      </c>
      <c r="AG1668" s="20" t="str">
        <f t="shared" si="432"/>
        <v/>
      </c>
      <c r="AH1668" s="20" t="str">
        <f t="shared" si="433"/>
        <v/>
      </c>
      <c r="AI1668" s="20" t="str">
        <f t="shared" si="434"/>
        <v/>
      </c>
      <c r="AJ1668">
        <f>IFERROR(VLOOKUP($B1668,[4]库存报告使用数据!$A$1:$B$65536,2,0),0)</f>
        <v>0</v>
      </c>
      <c r="AK1668">
        <f>IFERROR(VLOOKUP($B1668,[4]库存报告使用数据!$A$1:$C$65536,3,0),)</f>
        <v>0</v>
      </c>
      <c r="AL1668">
        <f>IFERROR(VLOOKUP($B1668,[4]库存报告使用数据!$A$1:$D$65536,4,0),)</f>
        <v>0</v>
      </c>
      <c r="AM1668">
        <f>IFERROR(VLOOKUP($B1668,[4]库存报告使用数据!$A$1:$E$65536,5,0),)</f>
        <v>0</v>
      </c>
      <c r="AN1668" s="20" t="str">
        <f t="shared" si="435"/>
        <v/>
      </c>
      <c r="AO1668" s="20" t="str">
        <f t="shared" si="436"/>
        <v/>
      </c>
      <c r="AP1668" s="20" t="str">
        <f t="shared" si="437"/>
        <v/>
      </c>
      <c r="AQ1668" s="20" t="str">
        <f t="shared" si="438"/>
        <v/>
      </c>
      <c r="AR1668" s="32">
        <f t="shared" si="439"/>
        <v>0</v>
      </c>
      <c r="AS1668" s="32">
        <f t="shared" si="440"/>
        <v>0</v>
      </c>
      <c r="AT1668" s="32">
        <f t="shared" si="441"/>
        <v>5</v>
      </c>
      <c r="AU1668" s="28" t="str">
        <f t="shared" si="442"/>
        <v>库存为5</v>
      </c>
      <c r="AV1668" s="34" t="str">
        <f>IFERROR(时间!$B$4+AU1668,"上周无销量")</f>
        <v>上周无销量</v>
      </c>
      <c r="AW1668" s="34"/>
    </row>
    <row r="1669" spans="1:49">
      <c r="A1669" s="18" t="s">
        <v>1714</v>
      </c>
      <c r="B1669" t="str">
        <f>VLOOKUP(A1669,'[1]sku-asin（子）'!$A:$B,2,0)</f>
        <v>B07CLVHRT5</v>
      </c>
      <c r="C1669" t="str">
        <f>VLOOKUP(A1669,'[1]子sku-父sku'!$A:$B,2,0)</f>
        <v>YZ-BEHY025</v>
      </c>
      <c r="D1669" s="28">
        <f>IFERROR(VLOOKUP(A1669,[2]库存报告使用数据处理!$A:$C,3,0),0)</f>
        <v>0</v>
      </c>
      <c r="E1669" s="28">
        <f>IFERROR(VLOOKUP(A1669,[2]库存报告使用数据处理!$A:$D,4,0),0)</f>
        <v>0</v>
      </c>
      <c r="F1669" s="28">
        <f>IFERROR(VLOOKUP(A1669,[2]库存报告使用数据处理!$A:$E,5,0),0)</f>
        <v>0</v>
      </c>
      <c r="G1669" s="28">
        <f>IFERROR(VLOOKUP(A1669,[2]库存报告使用数据处理!$A:$F,6,0),0)</f>
        <v>0</v>
      </c>
      <c r="H1669" s="29">
        <f>IFERROR(VLOOKUP(A1669,[2]库存报告使用数据处理!$A:$G,7,0),0)</f>
        <v>0</v>
      </c>
      <c r="I1669">
        <f>IFERROR(VLOOKUP(A1669,[5]数据处理!$A:$B,2,0),0)</f>
        <v>5</v>
      </c>
      <c r="J1669" s="30">
        <f>IFERROR(VLOOKUP(A1669,[5]数据处理!$A:$D,4,0),0)</f>
        <v>0</v>
      </c>
      <c r="K1669" s="30">
        <f>IFERROR(VLOOKUP(A1669,[5]数据处理!$A:$E,5,0),0)</f>
        <v>0</v>
      </c>
      <c r="L1669" s="30">
        <f>IFERROR(VLOOKUP(A1669,[5]数据处理!$A:$G,7,0),0)</f>
        <v>0</v>
      </c>
      <c r="M1669">
        <f t="shared" si="426"/>
        <v>5</v>
      </c>
      <c r="N1669">
        <f>IFERROR(VLOOKUP(A1669,[5]数据处理!$A:$C,3,0),0)</f>
        <v>0</v>
      </c>
      <c r="O1669">
        <f>IFERROR(VLOOKUP($A1669,[5]数据处理!$A:$N,14,0),0)</f>
        <v>0</v>
      </c>
      <c r="P1669" t="str">
        <f>IFERROR(VLOOKUP($A1669,[3]库存报告使用数据!$A$1:$B$65536,2,0),"")</f>
        <v/>
      </c>
      <c r="Q1669" t="str">
        <f>IFERROR(VLOOKUP($A1669,[3]库存报告使用数据!$A$1:$E$65536,5,0),"")</f>
        <v/>
      </c>
      <c r="R1669" t="str">
        <f>IFERROR(VLOOKUP($A1669,[3]库存报告使用数据!$A$1:$H$65536,8,0),"")</f>
        <v/>
      </c>
      <c r="S1669" t="str">
        <f>IFERROR(VLOOKUP($A1669,[3]库存报告使用数据!$A$1:$K$65536,11,0),"")</f>
        <v/>
      </c>
      <c r="T1669" t="str">
        <f>IFERROR(VLOOKUP($A1669,[3]库存报告使用数据!$A$1:$C$65536,3,0),"")</f>
        <v/>
      </c>
      <c r="U1669" t="str">
        <f>IFERROR(VLOOKUP($A1669,[3]库存报告使用数据!$A$1:$F$65536,6,0),"")</f>
        <v/>
      </c>
      <c r="V1669" t="str">
        <f>IFERROR(VLOOKUP($A1669,[3]库存报告使用数据!$A$1:$I$65536,9,0),"")</f>
        <v/>
      </c>
      <c r="W1669" t="str">
        <f>IFERROR(VLOOKUP($A1669,[3]库存报告使用数据!$A$1:$L$65536,12,0),"")</f>
        <v/>
      </c>
      <c r="X1669" s="20" t="str">
        <f t="shared" si="427"/>
        <v/>
      </c>
      <c r="Y1669" s="20" t="str">
        <f t="shared" si="428"/>
        <v/>
      </c>
      <c r="Z1669" s="20" t="str">
        <f t="shared" si="429"/>
        <v/>
      </c>
      <c r="AA1669" s="20" t="str">
        <f t="shared" si="430"/>
        <v/>
      </c>
      <c r="AB1669" t="str">
        <f>IFERROR(VLOOKUP($A1669,[3]库存报告使用数据!$A$1:$D$65536,4,0),"")</f>
        <v/>
      </c>
      <c r="AC1669" t="str">
        <f>IFERROR(VLOOKUP($A1669,[3]库存报告使用数据!$A$1:$G$65536,7,0),"")</f>
        <v/>
      </c>
      <c r="AD1669" t="str">
        <f>IFERROR(VLOOKUP($A1669,[3]库存报告使用数据!$A$1:$J$65536,10,0),"")</f>
        <v/>
      </c>
      <c r="AE1669" t="str">
        <f>IFERROR(VLOOKUP($A1669,[3]库存报告使用数据!$A$1:$M$65536,13,0),"")</f>
        <v/>
      </c>
      <c r="AF1669" s="20" t="str">
        <f t="shared" si="431"/>
        <v/>
      </c>
      <c r="AG1669" s="20" t="str">
        <f t="shared" si="432"/>
        <v/>
      </c>
      <c r="AH1669" s="20" t="str">
        <f t="shared" si="433"/>
        <v/>
      </c>
      <c r="AI1669" s="20" t="str">
        <f t="shared" si="434"/>
        <v/>
      </c>
      <c r="AJ1669">
        <f>IFERROR(VLOOKUP($B1669,[4]库存报告使用数据!$A$1:$B$65536,2,0),0)</f>
        <v>0</v>
      </c>
      <c r="AK1669">
        <f>IFERROR(VLOOKUP($B1669,[4]库存报告使用数据!$A$1:$C$65536,3,0),)</f>
        <v>0</v>
      </c>
      <c r="AL1669">
        <f>IFERROR(VLOOKUP($B1669,[4]库存报告使用数据!$A$1:$D$65536,4,0),)</f>
        <v>0</v>
      </c>
      <c r="AM1669">
        <f>IFERROR(VLOOKUP($B1669,[4]库存报告使用数据!$A$1:$E$65536,5,0),)</f>
        <v>0</v>
      </c>
      <c r="AN1669" s="20" t="str">
        <f t="shared" si="435"/>
        <v/>
      </c>
      <c r="AO1669" s="20" t="str">
        <f t="shared" si="436"/>
        <v/>
      </c>
      <c r="AP1669" s="20" t="str">
        <f t="shared" si="437"/>
        <v/>
      </c>
      <c r="AQ1669" s="20" t="str">
        <f t="shared" si="438"/>
        <v/>
      </c>
      <c r="AR1669" s="32">
        <f t="shared" si="439"/>
        <v>0</v>
      </c>
      <c r="AS1669" s="32">
        <f t="shared" si="440"/>
        <v>0</v>
      </c>
      <c r="AT1669" s="32">
        <f t="shared" si="441"/>
        <v>5</v>
      </c>
      <c r="AU1669" s="28" t="str">
        <f t="shared" si="442"/>
        <v>库存为5</v>
      </c>
      <c r="AV1669" s="34" t="str">
        <f>IFERROR(时间!$B$4+AU1669,"上周无销量")</f>
        <v>上周无销量</v>
      </c>
      <c r="AW1669" s="34"/>
    </row>
    <row r="1670" spans="1:49">
      <c r="A1670" s="18" t="s">
        <v>1715</v>
      </c>
      <c r="B1670" t="str">
        <f>VLOOKUP(A1670,'[1]sku-asin（子）'!$A:$B,2,0)</f>
        <v>B07CM67V82</v>
      </c>
      <c r="C1670" t="str">
        <f>VLOOKUP(A1670,'[1]子sku-父sku'!$A:$B,2,0)</f>
        <v>YZ-BEHY025</v>
      </c>
      <c r="D1670" s="28">
        <f>IFERROR(VLOOKUP(A1670,[2]库存报告使用数据处理!$A:$C,3,0),0)</f>
        <v>0</v>
      </c>
      <c r="E1670" s="28">
        <f>IFERROR(VLOOKUP(A1670,[2]库存报告使用数据处理!$A:$D,4,0),0)</f>
        <v>0</v>
      </c>
      <c r="F1670" s="28">
        <f>IFERROR(VLOOKUP(A1670,[2]库存报告使用数据处理!$A:$E,5,0),0)</f>
        <v>0</v>
      </c>
      <c r="G1670" s="28">
        <f>IFERROR(VLOOKUP(A1670,[2]库存报告使用数据处理!$A:$F,6,0),0)</f>
        <v>0</v>
      </c>
      <c r="H1670" s="29">
        <f>IFERROR(VLOOKUP(A1670,[2]库存报告使用数据处理!$A:$G,7,0),0)</f>
        <v>0</v>
      </c>
      <c r="I1670">
        <f>IFERROR(VLOOKUP(A1670,[5]数据处理!$A:$B,2,0),0)</f>
        <v>5</v>
      </c>
      <c r="J1670" s="30">
        <f>IFERROR(VLOOKUP(A1670,[5]数据处理!$A:$D,4,0),0)</f>
        <v>0</v>
      </c>
      <c r="K1670" s="30">
        <f>IFERROR(VLOOKUP(A1670,[5]数据处理!$A:$E,5,0),0)</f>
        <v>0</v>
      </c>
      <c r="L1670" s="30">
        <f>IFERROR(VLOOKUP(A1670,[5]数据处理!$A:$G,7,0),0)</f>
        <v>0</v>
      </c>
      <c r="M1670">
        <f t="shared" ref="M1670:M1733" si="443">SUM(I1670:L1670)</f>
        <v>5</v>
      </c>
      <c r="N1670">
        <f>IFERROR(VLOOKUP(A1670,[5]数据处理!$A:$C,3,0),0)</f>
        <v>0</v>
      </c>
      <c r="O1670">
        <f>IFERROR(VLOOKUP($A1670,[5]数据处理!$A:$N,14,0),0)</f>
        <v>0</v>
      </c>
      <c r="P1670" t="str">
        <f>IFERROR(VLOOKUP($A1670,[3]库存报告使用数据!$A$1:$B$65536,2,0),"")</f>
        <v/>
      </c>
      <c r="Q1670" t="str">
        <f>IFERROR(VLOOKUP($A1670,[3]库存报告使用数据!$A$1:$E$65536,5,0),"")</f>
        <v/>
      </c>
      <c r="R1670" t="str">
        <f>IFERROR(VLOOKUP($A1670,[3]库存报告使用数据!$A$1:$H$65536,8,0),"")</f>
        <v/>
      </c>
      <c r="S1670" t="str">
        <f>IFERROR(VLOOKUP($A1670,[3]库存报告使用数据!$A$1:$K$65536,11,0),"")</f>
        <v/>
      </c>
      <c r="T1670" t="str">
        <f>IFERROR(VLOOKUP($A1670,[3]库存报告使用数据!$A$1:$C$65536,3,0),"")</f>
        <v/>
      </c>
      <c r="U1670" t="str">
        <f>IFERROR(VLOOKUP($A1670,[3]库存报告使用数据!$A$1:$F$65536,6,0),"")</f>
        <v/>
      </c>
      <c r="V1670" t="str">
        <f>IFERROR(VLOOKUP($A1670,[3]库存报告使用数据!$A$1:$I$65536,9,0),"")</f>
        <v/>
      </c>
      <c r="W1670" t="str">
        <f>IFERROR(VLOOKUP($A1670,[3]库存报告使用数据!$A$1:$L$65536,12,0),"")</f>
        <v/>
      </c>
      <c r="X1670" s="20" t="str">
        <f t="shared" ref="X1670:X1733" si="444">IFERROR(T1670/P1670,"")</f>
        <v/>
      </c>
      <c r="Y1670" s="20" t="str">
        <f t="shared" ref="Y1670:Y1733" si="445">IFERROR(U1670/Q1670,"")</f>
        <v/>
      </c>
      <c r="Z1670" s="20" t="str">
        <f t="shared" ref="Z1670:Z1733" si="446">IFERROR(V1670/R1670,"")</f>
        <v/>
      </c>
      <c r="AA1670" s="20" t="str">
        <f t="shared" ref="AA1670:AA1733" si="447">IFERROR(W1670/S1670,"")</f>
        <v/>
      </c>
      <c r="AB1670" t="str">
        <f>IFERROR(VLOOKUP($A1670,[3]库存报告使用数据!$A$1:$D$65536,4,0),"")</f>
        <v/>
      </c>
      <c r="AC1670" t="str">
        <f>IFERROR(VLOOKUP($A1670,[3]库存报告使用数据!$A$1:$G$65536,7,0),"")</f>
        <v/>
      </c>
      <c r="AD1670" t="str">
        <f>IFERROR(VLOOKUP($A1670,[3]库存报告使用数据!$A$1:$J$65536,10,0),"")</f>
        <v/>
      </c>
      <c r="AE1670" t="str">
        <f>IFERROR(VLOOKUP($A1670,[3]库存报告使用数据!$A$1:$M$65536,13,0),"")</f>
        <v/>
      </c>
      <c r="AF1670" s="20" t="str">
        <f t="shared" ref="AF1670:AF1733" si="448">IF(OR(AB1670="",AB1670=0),"",IF(AND(D1670*$H1670=0,AB1670&gt;0),"无销售广告费为"&amp;AB1670,IFERROR(AB1670/(D1670*$H1670),0)))</f>
        <v/>
      </c>
      <c r="AG1670" s="20" t="str">
        <f t="shared" ref="AG1670:AG1733" si="449">IF(OR(AC1670="",AC1670=0),"",IF(AND(E1670*$H1670=0,AC1670&gt;0),"无销售广告费为"&amp;AC1670,IFERROR(AC1670/(E1670*$H1670),0)))</f>
        <v/>
      </c>
      <c r="AH1670" s="20" t="str">
        <f t="shared" ref="AH1670:AH1733" si="450">IF(OR(AD1670="",AD1670=0),"",IF(AND(F1670*$H1670=0,AD1670&gt;0),"无销售广告费为"&amp;AD1670,IFERROR(AD1670/(F1670*$H1670),0)))</f>
        <v/>
      </c>
      <c r="AI1670" s="20" t="str">
        <f t="shared" ref="AI1670:AI1733" si="451">IF(OR(AE1670="",AE1670=0),"",IF(AND(G1670*$H1670=0,AE1670&gt;0),"无销售广告费为"&amp;AE1670,IFERROR(AE1670/(G1670*$H1670),0)))</f>
        <v/>
      </c>
      <c r="AJ1670">
        <f>IFERROR(VLOOKUP($B1670,[4]库存报告使用数据!$A$1:$B$65536,2,0),0)</f>
        <v>1</v>
      </c>
      <c r="AK1670">
        <f>IFERROR(VLOOKUP($B1670,[4]库存报告使用数据!$A$1:$C$65536,3,0),)</f>
        <v>1</v>
      </c>
      <c r="AL1670">
        <f>IFERROR(VLOOKUP($B1670,[4]库存报告使用数据!$A$1:$D$65536,4,0),)</f>
        <v>0</v>
      </c>
      <c r="AM1670">
        <f>IFERROR(VLOOKUP($B1670,[4]库存报告使用数据!$A$1:$E$65536,5,0),)</f>
        <v>0</v>
      </c>
      <c r="AN1670" s="20">
        <f t="shared" ref="AN1670:AN1733" si="452">IFERROR(D1670/AJ1670,"")</f>
        <v>0</v>
      </c>
      <c r="AO1670" s="20">
        <f t="shared" ref="AO1670:AO1733" si="453">IFERROR(E1670/AK1670,"")</f>
        <v>0</v>
      </c>
      <c r="AP1670" s="20" t="str">
        <f t="shared" ref="AP1670:AP1733" si="454">IFERROR(F1670/AL1670,"")</f>
        <v/>
      </c>
      <c r="AQ1670" s="20" t="str">
        <f t="shared" ref="AQ1670:AQ1733" si="455">IFERROR(G1670/AM1670,"")</f>
        <v/>
      </c>
      <c r="AR1670" s="32">
        <f t="shared" ref="AR1670:AR1733" si="456">IFERROR(D1670/7,"")</f>
        <v>0</v>
      </c>
      <c r="AS1670" s="32">
        <f t="shared" ref="AS1670:AS1733" si="457">IF(AR1670="","上周无销量",60*AR1670)</f>
        <v>0</v>
      </c>
      <c r="AT1670" s="32">
        <f t="shared" ref="AT1670:AT1733" si="458">IF(AS1670="上周无销量","上周无销量/总库存"&amp;M1670,M1670-AS1670)</f>
        <v>5</v>
      </c>
      <c r="AU1670" s="28" t="str">
        <f t="shared" ref="AU1670:AU1733" si="459">IF(AR1670="","库存为"&amp;M1670,IF(AS1670=0,"库存为"&amp;M1670,INT(M1670/AR1670)))</f>
        <v>库存为5</v>
      </c>
      <c r="AV1670" s="34" t="str">
        <f>IFERROR(时间!$B$4+AU1670,"上周无销量")</f>
        <v>上周无销量</v>
      </c>
      <c r="AW1670" s="34"/>
    </row>
    <row r="1671" spans="1:49">
      <c r="A1671" s="18" t="s">
        <v>1716</v>
      </c>
      <c r="B1671" t="str">
        <f>VLOOKUP(A1671,'[1]sku-asin（子）'!$A:$B,2,0)</f>
        <v>B07CLS4K16</v>
      </c>
      <c r="C1671" t="str">
        <f>VLOOKUP(A1671,'[1]子sku-父sku'!$A:$B,2,0)</f>
        <v>YZ-BEHY025</v>
      </c>
      <c r="D1671" s="28">
        <f>IFERROR(VLOOKUP(A1671,[2]库存报告使用数据处理!$A:$C,3,0),0)</f>
        <v>0</v>
      </c>
      <c r="E1671" s="28">
        <f>IFERROR(VLOOKUP(A1671,[2]库存报告使用数据处理!$A:$D,4,0),0)</f>
        <v>0</v>
      </c>
      <c r="F1671" s="28">
        <f>IFERROR(VLOOKUP(A1671,[2]库存报告使用数据处理!$A:$E,5,0),0)</f>
        <v>0</v>
      </c>
      <c r="G1671" s="28">
        <f>IFERROR(VLOOKUP(A1671,[2]库存报告使用数据处理!$A:$F,6,0),0)</f>
        <v>0</v>
      </c>
      <c r="H1671" s="29">
        <f>IFERROR(VLOOKUP(A1671,[2]库存报告使用数据处理!$A:$G,7,0),0)</f>
        <v>0</v>
      </c>
      <c r="I1671">
        <f>IFERROR(VLOOKUP(A1671,[5]数据处理!$A:$B,2,0),0)</f>
        <v>5</v>
      </c>
      <c r="J1671" s="30">
        <f>IFERROR(VLOOKUP(A1671,[5]数据处理!$A:$D,4,0),0)</f>
        <v>0</v>
      </c>
      <c r="K1671" s="30">
        <f>IFERROR(VLOOKUP(A1671,[5]数据处理!$A:$E,5,0),0)</f>
        <v>0</v>
      </c>
      <c r="L1671" s="30">
        <f>IFERROR(VLOOKUP(A1671,[5]数据处理!$A:$G,7,0),0)</f>
        <v>0</v>
      </c>
      <c r="M1671">
        <f t="shared" si="443"/>
        <v>5</v>
      </c>
      <c r="N1671">
        <f>IFERROR(VLOOKUP(A1671,[5]数据处理!$A:$C,3,0),0)</f>
        <v>0</v>
      </c>
      <c r="O1671">
        <f>IFERROR(VLOOKUP($A1671,[5]数据处理!$A:$N,14,0),0)</f>
        <v>0</v>
      </c>
      <c r="P1671" t="str">
        <f>IFERROR(VLOOKUP($A1671,[3]库存报告使用数据!$A$1:$B$65536,2,0),"")</f>
        <v/>
      </c>
      <c r="Q1671" t="str">
        <f>IFERROR(VLOOKUP($A1671,[3]库存报告使用数据!$A$1:$E$65536,5,0),"")</f>
        <v/>
      </c>
      <c r="R1671" t="str">
        <f>IFERROR(VLOOKUP($A1671,[3]库存报告使用数据!$A$1:$H$65536,8,0),"")</f>
        <v/>
      </c>
      <c r="S1671" t="str">
        <f>IFERROR(VLOOKUP($A1671,[3]库存报告使用数据!$A$1:$K$65536,11,0),"")</f>
        <v/>
      </c>
      <c r="T1671" t="str">
        <f>IFERROR(VLOOKUP($A1671,[3]库存报告使用数据!$A$1:$C$65536,3,0),"")</f>
        <v/>
      </c>
      <c r="U1671" t="str">
        <f>IFERROR(VLOOKUP($A1671,[3]库存报告使用数据!$A$1:$F$65536,6,0),"")</f>
        <v/>
      </c>
      <c r="V1671" t="str">
        <f>IFERROR(VLOOKUP($A1671,[3]库存报告使用数据!$A$1:$I$65536,9,0),"")</f>
        <v/>
      </c>
      <c r="W1671" t="str">
        <f>IFERROR(VLOOKUP($A1671,[3]库存报告使用数据!$A$1:$L$65536,12,0),"")</f>
        <v/>
      </c>
      <c r="X1671" s="20" t="str">
        <f t="shared" si="444"/>
        <v/>
      </c>
      <c r="Y1671" s="20" t="str">
        <f t="shared" si="445"/>
        <v/>
      </c>
      <c r="Z1671" s="20" t="str">
        <f t="shared" si="446"/>
        <v/>
      </c>
      <c r="AA1671" s="20" t="str">
        <f t="shared" si="447"/>
        <v/>
      </c>
      <c r="AB1671" t="str">
        <f>IFERROR(VLOOKUP($A1671,[3]库存报告使用数据!$A$1:$D$65536,4,0),"")</f>
        <v/>
      </c>
      <c r="AC1671" t="str">
        <f>IFERROR(VLOOKUP($A1671,[3]库存报告使用数据!$A$1:$G$65536,7,0),"")</f>
        <v/>
      </c>
      <c r="AD1671" t="str">
        <f>IFERROR(VLOOKUP($A1671,[3]库存报告使用数据!$A$1:$J$65536,10,0),"")</f>
        <v/>
      </c>
      <c r="AE1671" t="str">
        <f>IFERROR(VLOOKUP($A1671,[3]库存报告使用数据!$A$1:$M$65536,13,0),"")</f>
        <v/>
      </c>
      <c r="AF1671" s="20" t="str">
        <f t="shared" si="448"/>
        <v/>
      </c>
      <c r="AG1671" s="20" t="str">
        <f t="shared" si="449"/>
        <v/>
      </c>
      <c r="AH1671" s="20" t="str">
        <f t="shared" si="450"/>
        <v/>
      </c>
      <c r="AI1671" s="20" t="str">
        <f t="shared" si="451"/>
        <v/>
      </c>
      <c r="AJ1671">
        <f>IFERROR(VLOOKUP($B1671,[4]库存报告使用数据!$A$1:$B$65536,2,0),0)</f>
        <v>0</v>
      </c>
      <c r="AK1671">
        <f>IFERROR(VLOOKUP($B1671,[4]库存报告使用数据!$A$1:$C$65536,3,0),)</f>
        <v>0</v>
      </c>
      <c r="AL1671">
        <f>IFERROR(VLOOKUP($B1671,[4]库存报告使用数据!$A$1:$D$65536,4,0),)</f>
        <v>0</v>
      </c>
      <c r="AM1671">
        <f>IFERROR(VLOOKUP($B1671,[4]库存报告使用数据!$A$1:$E$65536,5,0),)</f>
        <v>0</v>
      </c>
      <c r="AN1671" s="20" t="str">
        <f t="shared" si="452"/>
        <v/>
      </c>
      <c r="AO1671" s="20" t="str">
        <f t="shared" si="453"/>
        <v/>
      </c>
      <c r="AP1671" s="20" t="str">
        <f t="shared" si="454"/>
        <v/>
      </c>
      <c r="AQ1671" s="20" t="str">
        <f t="shared" si="455"/>
        <v/>
      </c>
      <c r="AR1671" s="32">
        <f t="shared" si="456"/>
        <v>0</v>
      </c>
      <c r="AS1671" s="32">
        <f t="shared" si="457"/>
        <v>0</v>
      </c>
      <c r="AT1671" s="32">
        <f t="shared" si="458"/>
        <v>5</v>
      </c>
      <c r="AU1671" s="28" t="str">
        <f t="shared" si="459"/>
        <v>库存为5</v>
      </c>
      <c r="AV1671" s="34" t="str">
        <f>IFERROR(时间!$B$4+AU1671,"上周无销量")</f>
        <v>上周无销量</v>
      </c>
      <c r="AW1671" s="34"/>
    </row>
    <row r="1672" spans="1:49">
      <c r="A1672" s="18" t="s">
        <v>1717</v>
      </c>
      <c r="B1672" t="str">
        <f>VLOOKUP(A1672,'[1]sku-asin（子）'!$A:$B,2,0)</f>
        <v>B07CM3W1RX</v>
      </c>
      <c r="C1672" t="str">
        <f>VLOOKUP(A1672,'[1]子sku-父sku'!$A:$B,2,0)</f>
        <v>YZ-BEHY025</v>
      </c>
      <c r="D1672" s="28">
        <f>IFERROR(VLOOKUP(A1672,[2]库存报告使用数据处理!$A:$C,3,0),0)</f>
        <v>0</v>
      </c>
      <c r="E1672" s="28">
        <f>IFERROR(VLOOKUP(A1672,[2]库存报告使用数据处理!$A:$D,4,0),0)</f>
        <v>0</v>
      </c>
      <c r="F1672" s="28">
        <f>IFERROR(VLOOKUP(A1672,[2]库存报告使用数据处理!$A:$E,5,0),0)</f>
        <v>0</v>
      </c>
      <c r="G1672" s="28">
        <f>IFERROR(VLOOKUP(A1672,[2]库存报告使用数据处理!$A:$F,6,0),0)</f>
        <v>0</v>
      </c>
      <c r="H1672" s="29">
        <f>IFERROR(VLOOKUP(A1672,[2]库存报告使用数据处理!$A:$G,7,0),0)</f>
        <v>0</v>
      </c>
      <c r="I1672">
        <f>IFERROR(VLOOKUP(A1672,[5]数据处理!$A:$B,2,0),0)</f>
        <v>5</v>
      </c>
      <c r="J1672" s="30">
        <f>IFERROR(VLOOKUP(A1672,[5]数据处理!$A:$D,4,0),0)</f>
        <v>0</v>
      </c>
      <c r="K1672" s="30">
        <f>IFERROR(VLOOKUP(A1672,[5]数据处理!$A:$E,5,0),0)</f>
        <v>0</v>
      </c>
      <c r="L1672" s="30">
        <f>IFERROR(VLOOKUP(A1672,[5]数据处理!$A:$G,7,0),0)</f>
        <v>0</v>
      </c>
      <c r="M1672">
        <f t="shared" si="443"/>
        <v>5</v>
      </c>
      <c r="N1672">
        <f>IFERROR(VLOOKUP(A1672,[5]数据处理!$A:$C,3,0),0)</f>
        <v>0</v>
      </c>
      <c r="O1672">
        <f>IFERROR(VLOOKUP($A1672,[5]数据处理!$A:$N,14,0),0)</f>
        <v>0</v>
      </c>
      <c r="P1672" t="str">
        <f>IFERROR(VLOOKUP($A1672,[3]库存报告使用数据!$A$1:$B$65536,2,0),"")</f>
        <v/>
      </c>
      <c r="Q1672" t="str">
        <f>IFERROR(VLOOKUP($A1672,[3]库存报告使用数据!$A$1:$E$65536,5,0),"")</f>
        <v/>
      </c>
      <c r="R1672" t="str">
        <f>IFERROR(VLOOKUP($A1672,[3]库存报告使用数据!$A$1:$H$65536,8,0),"")</f>
        <v/>
      </c>
      <c r="S1672" t="str">
        <f>IFERROR(VLOOKUP($A1672,[3]库存报告使用数据!$A$1:$K$65536,11,0),"")</f>
        <v/>
      </c>
      <c r="T1672" t="str">
        <f>IFERROR(VLOOKUP($A1672,[3]库存报告使用数据!$A$1:$C$65536,3,0),"")</f>
        <v/>
      </c>
      <c r="U1672" t="str">
        <f>IFERROR(VLOOKUP($A1672,[3]库存报告使用数据!$A$1:$F$65536,6,0),"")</f>
        <v/>
      </c>
      <c r="V1672" t="str">
        <f>IFERROR(VLOOKUP($A1672,[3]库存报告使用数据!$A$1:$I$65536,9,0),"")</f>
        <v/>
      </c>
      <c r="W1672" t="str">
        <f>IFERROR(VLOOKUP($A1672,[3]库存报告使用数据!$A$1:$L$65536,12,0),"")</f>
        <v/>
      </c>
      <c r="X1672" s="20" t="str">
        <f t="shared" si="444"/>
        <v/>
      </c>
      <c r="Y1672" s="20" t="str">
        <f t="shared" si="445"/>
        <v/>
      </c>
      <c r="Z1672" s="20" t="str">
        <f t="shared" si="446"/>
        <v/>
      </c>
      <c r="AA1672" s="20" t="str">
        <f t="shared" si="447"/>
        <v/>
      </c>
      <c r="AB1672" t="str">
        <f>IFERROR(VLOOKUP($A1672,[3]库存报告使用数据!$A$1:$D$65536,4,0),"")</f>
        <v/>
      </c>
      <c r="AC1672" t="str">
        <f>IFERROR(VLOOKUP($A1672,[3]库存报告使用数据!$A$1:$G$65536,7,0),"")</f>
        <v/>
      </c>
      <c r="AD1672" t="str">
        <f>IFERROR(VLOOKUP($A1672,[3]库存报告使用数据!$A$1:$J$65536,10,0),"")</f>
        <v/>
      </c>
      <c r="AE1672" t="str">
        <f>IFERROR(VLOOKUP($A1672,[3]库存报告使用数据!$A$1:$M$65536,13,0),"")</f>
        <v/>
      </c>
      <c r="AF1672" s="20" t="str">
        <f t="shared" si="448"/>
        <v/>
      </c>
      <c r="AG1672" s="20" t="str">
        <f t="shared" si="449"/>
        <v/>
      </c>
      <c r="AH1672" s="20" t="str">
        <f t="shared" si="450"/>
        <v/>
      </c>
      <c r="AI1672" s="20" t="str">
        <f t="shared" si="451"/>
        <v/>
      </c>
      <c r="AJ1672">
        <f>IFERROR(VLOOKUP($B1672,[4]库存报告使用数据!$A$1:$B$65536,2,0),0)</f>
        <v>0</v>
      </c>
      <c r="AK1672">
        <f>IFERROR(VLOOKUP($B1672,[4]库存报告使用数据!$A$1:$C$65536,3,0),)</f>
        <v>0</v>
      </c>
      <c r="AL1672">
        <f>IFERROR(VLOOKUP($B1672,[4]库存报告使用数据!$A$1:$D$65536,4,0),)</f>
        <v>0</v>
      </c>
      <c r="AM1672">
        <f>IFERROR(VLOOKUP($B1672,[4]库存报告使用数据!$A$1:$E$65536,5,0),)</f>
        <v>0</v>
      </c>
      <c r="AN1672" s="20" t="str">
        <f t="shared" si="452"/>
        <v/>
      </c>
      <c r="AO1672" s="20" t="str">
        <f t="shared" si="453"/>
        <v/>
      </c>
      <c r="AP1672" s="20" t="str">
        <f t="shared" si="454"/>
        <v/>
      </c>
      <c r="AQ1672" s="20" t="str">
        <f t="shared" si="455"/>
        <v/>
      </c>
      <c r="AR1672" s="32">
        <f t="shared" si="456"/>
        <v>0</v>
      </c>
      <c r="AS1672" s="32">
        <f t="shared" si="457"/>
        <v>0</v>
      </c>
      <c r="AT1672" s="32">
        <f t="shared" si="458"/>
        <v>5</v>
      </c>
      <c r="AU1672" s="28" t="str">
        <f t="shared" si="459"/>
        <v>库存为5</v>
      </c>
      <c r="AV1672" s="34" t="str">
        <f>IFERROR(时间!$B$4+AU1672,"上周无销量")</f>
        <v>上周无销量</v>
      </c>
      <c r="AW1672" s="34"/>
    </row>
    <row r="1673" spans="1:49">
      <c r="A1673" s="18" t="s">
        <v>1718</v>
      </c>
      <c r="B1673" t="str">
        <f>VLOOKUP(A1673,'[1]sku-asin（子）'!$A:$B,2,0)</f>
        <v>B07CM22J3Q</v>
      </c>
      <c r="C1673" t="str">
        <f>VLOOKUP(A1673,'[1]子sku-父sku'!$A:$B,2,0)</f>
        <v>YZ-BEHY025</v>
      </c>
      <c r="D1673" s="28">
        <f>IFERROR(VLOOKUP(A1673,[2]库存报告使用数据处理!$A:$C,3,0),0)</f>
        <v>0</v>
      </c>
      <c r="E1673" s="28">
        <f>IFERROR(VLOOKUP(A1673,[2]库存报告使用数据处理!$A:$D,4,0),0)</f>
        <v>0</v>
      </c>
      <c r="F1673" s="28">
        <f>IFERROR(VLOOKUP(A1673,[2]库存报告使用数据处理!$A:$E,5,0),0)</f>
        <v>0</v>
      </c>
      <c r="G1673" s="28">
        <f>IFERROR(VLOOKUP(A1673,[2]库存报告使用数据处理!$A:$F,6,0),0)</f>
        <v>0</v>
      </c>
      <c r="H1673" s="29">
        <f>IFERROR(VLOOKUP(A1673,[2]库存报告使用数据处理!$A:$G,7,0),0)</f>
        <v>0</v>
      </c>
      <c r="I1673">
        <f>IFERROR(VLOOKUP(A1673,[5]数据处理!$A:$B,2,0),0)</f>
        <v>5</v>
      </c>
      <c r="J1673" s="30">
        <f>IFERROR(VLOOKUP(A1673,[5]数据处理!$A:$D,4,0),0)</f>
        <v>0</v>
      </c>
      <c r="K1673" s="30">
        <f>IFERROR(VLOOKUP(A1673,[5]数据处理!$A:$E,5,0),0)</f>
        <v>0</v>
      </c>
      <c r="L1673" s="30">
        <f>IFERROR(VLOOKUP(A1673,[5]数据处理!$A:$G,7,0),0)</f>
        <v>0</v>
      </c>
      <c r="M1673">
        <f t="shared" si="443"/>
        <v>5</v>
      </c>
      <c r="N1673">
        <f>IFERROR(VLOOKUP(A1673,[5]数据处理!$A:$C,3,0),0)</f>
        <v>0</v>
      </c>
      <c r="O1673">
        <f>IFERROR(VLOOKUP($A1673,[5]数据处理!$A:$N,14,0),0)</f>
        <v>0</v>
      </c>
      <c r="P1673" t="str">
        <f>IFERROR(VLOOKUP($A1673,[3]库存报告使用数据!$A$1:$B$65536,2,0),"")</f>
        <v/>
      </c>
      <c r="Q1673" t="str">
        <f>IFERROR(VLOOKUP($A1673,[3]库存报告使用数据!$A$1:$E$65536,5,0),"")</f>
        <v/>
      </c>
      <c r="R1673" t="str">
        <f>IFERROR(VLOOKUP($A1673,[3]库存报告使用数据!$A$1:$H$65536,8,0),"")</f>
        <v/>
      </c>
      <c r="S1673" t="str">
        <f>IFERROR(VLOOKUP($A1673,[3]库存报告使用数据!$A$1:$K$65536,11,0),"")</f>
        <v/>
      </c>
      <c r="T1673" t="str">
        <f>IFERROR(VLOOKUP($A1673,[3]库存报告使用数据!$A$1:$C$65536,3,0),"")</f>
        <v/>
      </c>
      <c r="U1673" t="str">
        <f>IFERROR(VLOOKUP($A1673,[3]库存报告使用数据!$A$1:$F$65536,6,0),"")</f>
        <v/>
      </c>
      <c r="V1673" t="str">
        <f>IFERROR(VLOOKUP($A1673,[3]库存报告使用数据!$A$1:$I$65536,9,0),"")</f>
        <v/>
      </c>
      <c r="W1673" t="str">
        <f>IFERROR(VLOOKUP($A1673,[3]库存报告使用数据!$A$1:$L$65536,12,0),"")</f>
        <v/>
      </c>
      <c r="X1673" s="20" t="str">
        <f t="shared" si="444"/>
        <v/>
      </c>
      <c r="Y1673" s="20" t="str">
        <f t="shared" si="445"/>
        <v/>
      </c>
      <c r="Z1673" s="20" t="str">
        <f t="shared" si="446"/>
        <v/>
      </c>
      <c r="AA1673" s="20" t="str">
        <f t="shared" si="447"/>
        <v/>
      </c>
      <c r="AB1673" t="str">
        <f>IFERROR(VLOOKUP($A1673,[3]库存报告使用数据!$A$1:$D$65536,4,0),"")</f>
        <v/>
      </c>
      <c r="AC1673" t="str">
        <f>IFERROR(VLOOKUP($A1673,[3]库存报告使用数据!$A$1:$G$65536,7,0),"")</f>
        <v/>
      </c>
      <c r="AD1673" t="str">
        <f>IFERROR(VLOOKUP($A1673,[3]库存报告使用数据!$A$1:$J$65536,10,0),"")</f>
        <v/>
      </c>
      <c r="AE1673" t="str">
        <f>IFERROR(VLOOKUP($A1673,[3]库存报告使用数据!$A$1:$M$65536,13,0),"")</f>
        <v/>
      </c>
      <c r="AF1673" s="20" t="str">
        <f t="shared" si="448"/>
        <v/>
      </c>
      <c r="AG1673" s="20" t="str">
        <f t="shared" si="449"/>
        <v/>
      </c>
      <c r="AH1673" s="20" t="str">
        <f t="shared" si="450"/>
        <v/>
      </c>
      <c r="AI1673" s="20" t="str">
        <f t="shared" si="451"/>
        <v/>
      </c>
      <c r="AJ1673">
        <f>IFERROR(VLOOKUP($B1673,[4]库存报告使用数据!$A$1:$B$65536,2,0),0)</f>
        <v>0</v>
      </c>
      <c r="AK1673">
        <f>IFERROR(VLOOKUP($B1673,[4]库存报告使用数据!$A$1:$C$65536,3,0),)</f>
        <v>3</v>
      </c>
      <c r="AL1673">
        <f>IFERROR(VLOOKUP($B1673,[4]库存报告使用数据!$A$1:$D$65536,4,0),)</f>
        <v>0</v>
      </c>
      <c r="AM1673">
        <f>IFERROR(VLOOKUP($B1673,[4]库存报告使用数据!$A$1:$E$65536,5,0),)</f>
        <v>0</v>
      </c>
      <c r="AN1673" s="20" t="str">
        <f t="shared" si="452"/>
        <v/>
      </c>
      <c r="AO1673" s="20">
        <f t="shared" si="453"/>
        <v>0</v>
      </c>
      <c r="AP1673" s="20" t="str">
        <f t="shared" si="454"/>
        <v/>
      </c>
      <c r="AQ1673" s="20" t="str">
        <f t="shared" si="455"/>
        <v/>
      </c>
      <c r="AR1673" s="32">
        <f t="shared" si="456"/>
        <v>0</v>
      </c>
      <c r="AS1673" s="32">
        <f t="shared" si="457"/>
        <v>0</v>
      </c>
      <c r="AT1673" s="32">
        <f t="shared" si="458"/>
        <v>5</v>
      </c>
      <c r="AU1673" s="28" t="str">
        <f t="shared" si="459"/>
        <v>库存为5</v>
      </c>
      <c r="AV1673" s="34" t="str">
        <f>IFERROR(时间!$B$4+AU1673,"上周无销量")</f>
        <v>上周无销量</v>
      </c>
      <c r="AW1673" s="34"/>
    </row>
    <row r="1674" spans="1:49">
      <c r="A1674" s="18" t="s">
        <v>1719</v>
      </c>
      <c r="B1674" t="str">
        <f>VLOOKUP(A1674,'[1]sku-asin（子）'!$A:$B,2,0)</f>
        <v>B07CM2QK42</v>
      </c>
      <c r="C1674" t="str">
        <f>VLOOKUP(A1674,'[1]子sku-父sku'!$A:$B,2,0)</f>
        <v>YZ-BEHY025</v>
      </c>
      <c r="D1674" s="28">
        <f>IFERROR(VLOOKUP(A1674,[2]库存报告使用数据处理!$A:$C,3,0),0)</f>
        <v>0</v>
      </c>
      <c r="E1674" s="28">
        <f>IFERROR(VLOOKUP(A1674,[2]库存报告使用数据处理!$A:$D,4,0),0)</f>
        <v>0</v>
      </c>
      <c r="F1674" s="28">
        <f>IFERROR(VLOOKUP(A1674,[2]库存报告使用数据处理!$A:$E,5,0),0)</f>
        <v>0</v>
      </c>
      <c r="G1674" s="28">
        <f>IFERROR(VLOOKUP(A1674,[2]库存报告使用数据处理!$A:$F,6,0),0)</f>
        <v>0</v>
      </c>
      <c r="H1674" s="29">
        <f>IFERROR(VLOOKUP(A1674,[2]库存报告使用数据处理!$A:$G,7,0),0)</f>
        <v>0</v>
      </c>
      <c r="I1674">
        <f>IFERROR(VLOOKUP(A1674,[5]数据处理!$A:$B,2,0),0)</f>
        <v>5</v>
      </c>
      <c r="J1674" s="30">
        <f>IFERROR(VLOOKUP(A1674,[5]数据处理!$A:$D,4,0),0)</f>
        <v>0</v>
      </c>
      <c r="K1674" s="30">
        <f>IFERROR(VLOOKUP(A1674,[5]数据处理!$A:$E,5,0),0)</f>
        <v>0</v>
      </c>
      <c r="L1674" s="30">
        <f>IFERROR(VLOOKUP(A1674,[5]数据处理!$A:$G,7,0),0)</f>
        <v>0</v>
      </c>
      <c r="M1674">
        <f t="shared" si="443"/>
        <v>5</v>
      </c>
      <c r="N1674">
        <f>IFERROR(VLOOKUP(A1674,[5]数据处理!$A:$C,3,0),0)</f>
        <v>0</v>
      </c>
      <c r="O1674">
        <f>IFERROR(VLOOKUP($A1674,[5]数据处理!$A:$N,14,0),0)</f>
        <v>0</v>
      </c>
      <c r="P1674" t="str">
        <f>IFERROR(VLOOKUP($A1674,[3]库存报告使用数据!$A$1:$B$65536,2,0),"")</f>
        <v/>
      </c>
      <c r="Q1674" t="str">
        <f>IFERROR(VLOOKUP($A1674,[3]库存报告使用数据!$A$1:$E$65536,5,0),"")</f>
        <v/>
      </c>
      <c r="R1674" t="str">
        <f>IFERROR(VLOOKUP($A1674,[3]库存报告使用数据!$A$1:$H$65536,8,0),"")</f>
        <v/>
      </c>
      <c r="S1674" t="str">
        <f>IFERROR(VLOOKUP($A1674,[3]库存报告使用数据!$A$1:$K$65536,11,0),"")</f>
        <v/>
      </c>
      <c r="T1674" t="str">
        <f>IFERROR(VLOOKUP($A1674,[3]库存报告使用数据!$A$1:$C$65536,3,0),"")</f>
        <v/>
      </c>
      <c r="U1674" t="str">
        <f>IFERROR(VLOOKUP($A1674,[3]库存报告使用数据!$A$1:$F$65536,6,0),"")</f>
        <v/>
      </c>
      <c r="V1674" t="str">
        <f>IFERROR(VLOOKUP($A1674,[3]库存报告使用数据!$A$1:$I$65536,9,0),"")</f>
        <v/>
      </c>
      <c r="W1674" t="str">
        <f>IFERROR(VLOOKUP($A1674,[3]库存报告使用数据!$A$1:$L$65536,12,0),"")</f>
        <v/>
      </c>
      <c r="X1674" s="20" t="str">
        <f t="shared" si="444"/>
        <v/>
      </c>
      <c r="Y1674" s="20" t="str">
        <f t="shared" si="445"/>
        <v/>
      </c>
      <c r="Z1674" s="20" t="str">
        <f t="shared" si="446"/>
        <v/>
      </c>
      <c r="AA1674" s="20" t="str">
        <f t="shared" si="447"/>
        <v/>
      </c>
      <c r="AB1674" t="str">
        <f>IFERROR(VLOOKUP($A1674,[3]库存报告使用数据!$A$1:$D$65536,4,0),"")</f>
        <v/>
      </c>
      <c r="AC1674" t="str">
        <f>IFERROR(VLOOKUP($A1674,[3]库存报告使用数据!$A$1:$G$65536,7,0),"")</f>
        <v/>
      </c>
      <c r="AD1674" t="str">
        <f>IFERROR(VLOOKUP($A1674,[3]库存报告使用数据!$A$1:$J$65536,10,0),"")</f>
        <v/>
      </c>
      <c r="AE1674" t="str">
        <f>IFERROR(VLOOKUP($A1674,[3]库存报告使用数据!$A$1:$M$65536,13,0),"")</f>
        <v/>
      </c>
      <c r="AF1674" s="20" t="str">
        <f t="shared" si="448"/>
        <v/>
      </c>
      <c r="AG1674" s="20" t="str">
        <f t="shared" si="449"/>
        <v/>
      </c>
      <c r="AH1674" s="20" t="str">
        <f t="shared" si="450"/>
        <v/>
      </c>
      <c r="AI1674" s="20" t="str">
        <f t="shared" si="451"/>
        <v/>
      </c>
      <c r="AJ1674">
        <f>IFERROR(VLOOKUP($B1674,[4]库存报告使用数据!$A$1:$B$65536,2,0),0)</f>
        <v>0</v>
      </c>
      <c r="AK1674">
        <f>IFERROR(VLOOKUP($B1674,[4]库存报告使用数据!$A$1:$C$65536,3,0),)</f>
        <v>0</v>
      </c>
      <c r="AL1674">
        <f>IFERROR(VLOOKUP($B1674,[4]库存报告使用数据!$A$1:$D$65536,4,0),)</f>
        <v>0</v>
      </c>
      <c r="AM1674">
        <f>IFERROR(VLOOKUP($B1674,[4]库存报告使用数据!$A$1:$E$65536,5,0),)</f>
        <v>0</v>
      </c>
      <c r="AN1674" s="20" t="str">
        <f t="shared" si="452"/>
        <v/>
      </c>
      <c r="AO1674" s="20" t="str">
        <f t="shared" si="453"/>
        <v/>
      </c>
      <c r="AP1674" s="20" t="str">
        <f t="shared" si="454"/>
        <v/>
      </c>
      <c r="AQ1674" s="20" t="str">
        <f t="shared" si="455"/>
        <v/>
      </c>
      <c r="AR1674" s="32">
        <f t="shared" si="456"/>
        <v>0</v>
      </c>
      <c r="AS1674" s="32">
        <f t="shared" si="457"/>
        <v>0</v>
      </c>
      <c r="AT1674" s="32">
        <f t="shared" si="458"/>
        <v>5</v>
      </c>
      <c r="AU1674" s="28" t="str">
        <f t="shared" si="459"/>
        <v>库存为5</v>
      </c>
      <c r="AV1674" s="34" t="str">
        <f>IFERROR(时间!$B$4+AU1674,"上周无销量")</f>
        <v>上周无销量</v>
      </c>
      <c r="AW1674" s="34"/>
    </row>
    <row r="1675" spans="1:49">
      <c r="A1675" s="18" t="s">
        <v>1720</v>
      </c>
      <c r="B1675" t="str">
        <f>VLOOKUP(A1675,'[1]sku-asin（子）'!$A:$B,2,0)</f>
        <v>B07CM3PR1X</v>
      </c>
      <c r="C1675" t="str">
        <f>VLOOKUP(A1675,'[1]子sku-父sku'!$A:$B,2,0)</f>
        <v>YZ-BEHY025</v>
      </c>
      <c r="D1675" s="28">
        <f>IFERROR(VLOOKUP(A1675,[2]库存报告使用数据处理!$A:$C,3,0),0)</f>
        <v>0</v>
      </c>
      <c r="E1675" s="28">
        <f>IFERROR(VLOOKUP(A1675,[2]库存报告使用数据处理!$A:$D,4,0),0)</f>
        <v>0</v>
      </c>
      <c r="F1675" s="28">
        <f>IFERROR(VLOOKUP(A1675,[2]库存报告使用数据处理!$A:$E,5,0),0)</f>
        <v>0</v>
      </c>
      <c r="G1675" s="28">
        <f>IFERROR(VLOOKUP(A1675,[2]库存报告使用数据处理!$A:$F,6,0),0)</f>
        <v>0</v>
      </c>
      <c r="H1675" s="29">
        <f>IFERROR(VLOOKUP(A1675,[2]库存报告使用数据处理!$A:$G,7,0),0)</f>
        <v>0</v>
      </c>
      <c r="I1675">
        <f>IFERROR(VLOOKUP(A1675,[5]数据处理!$A:$B,2,0),0)</f>
        <v>5</v>
      </c>
      <c r="J1675" s="30">
        <f>IFERROR(VLOOKUP(A1675,[5]数据处理!$A:$D,4,0),0)</f>
        <v>0</v>
      </c>
      <c r="K1675" s="30">
        <f>IFERROR(VLOOKUP(A1675,[5]数据处理!$A:$E,5,0),0)</f>
        <v>0</v>
      </c>
      <c r="L1675" s="30">
        <f>IFERROR(VLOOKUP(A1675,[5]数据处理!$A:$G,7,0),0)</f>
        <v>0</v>
      </c>
      <c r="M1675">
        <f t="shared" si="443"/>
        <v>5</v>
      </c>
      <c r="N1675">
        <f>IFERROR(VLOOKUP(A1675,[5]数据处理!$A:$C,3,0),0)</f>
        <v>0</v>
      </c>
      <c r="O1675">
        <f>IFERROR(VLOOKUP($A1675,[5]数据处理!$A:$N,14,0),0)</f>
        <v>0</v>
      </c>
      <c r="P1675" t="str">
        <f>IFERROR(VLOOKUP($A1675,[3]库存报告使用数据!$A$1:$B$65536,2,0),"")</f>
        <v/>
      </c>
      <c r="Q1675" t="str">
        <f>IFERROR(VLOOKUP($A1675,[3]库存报告使用数据!$A$1:$E$65536,5,0),"")</f>
        <v/>
      </c>
      <c r="R1675" t="str">
        <f>IFERROR(VLOOKUP($A1675,[3]库存报告使用数据!$A$1:$H$65536,8,0),"")</f>
        <v/>
      </c>
      <c r="S1675" t="str">
        <f>IFERROR(VLOOKUP($A1675,[3]库存报告使用数据!$A$1:$K$65536,11,0),"")</f>
        <v/>
      </c>
      <c r="T1675" t="str">
        <f>IFERROR(VLOOKUP($A1675,[3]库存报告使用数据!$A$1:$C$65536,3,0),"")</f>
        <v/>
      </c>
      <c r="U1675" t="str">
        <f>IFERROR(VLOOKUP($A1675,[3]库存报告使用数据!$A$1:$F$65536,6,0),"")</f>
        <v/>
      </c>
      <c r="V1675" t="str">
        <f>IFERROR(VLOOKUP($A1675,[3]库存报告使用数据!$A$1:$I$65536,9,0),"")</f>
        <v/>
      </c>
      <c r="W1675" t="str">
        <f>IFERROR(VLOOKUP($A1675,[3]库存报告使用数据!$A$1:$L$65536,12,0),"")</f>
        <v/>
      </c>
      <c r="X1675" s="20" t="str">
        <f t="shared" si="444"/>
        <v/>
      </c>
      <c r="Y1675" s="20" t="str">
        <f t="shared" si="445"/>
        <v/>
      </c>
      <c r="Z1675" s="20" t="str">
        <f t="shared" si="446"/>
        <v/>
      </c>
      <c r="AA1675" s="20" t="str">
        <f t="shared" si="447"/>
        <v/>
      </c>
      <c r="AB1675" t="str">
        <f>IFERROR(VLOOKUP($A1675,[3]库存报告使用数据!$A$1:$D$65536,4,0),"")</f>
        <v/>
      </c>
      <c r="AC1675" t="str">
        <f>IFERROR(VLOOKUP($A1675,[3]库存报告使用数据!$A$1:$G$65536,7,0),"")</f>
        <v/>
      </c>
      <c r="AD1675" t="str">
        <f>IFERROR(VLOOKUP($A1675,[3]库存报告使用数据!$A$1:$J$65536,10,0),"")</f>
        <v/>
      </c>
      <c r="AE1675" t="str">
        <f>IFERROR(VLOOKUP($A1675,[3]库存报告使用数据!$A$1:$M$65536,13,0),"")</f>
        <v/>
      </c>
      <c r="AF1675" s="20" t="str">
        <f t="shared" si="448"/>
        <v/>
      </c>
      <c r="AG1675" s="20" t="str">
        <f t="shared" si="449"/>
        <v/>
      </c>
      <c r="AH1675" s="20" t="str">
        <f t="shared" si="450"/>
        <v/>
      </c>
      <c r="AI1675" s="20" t="str">
        <f t="shared" si="451"/>
        <v/>
      </c>
      <c r="AJ1675">
        <f>IFERROR(VLOOKUP($B1675,[4]库存报告使用数据!$A$1:$B$65536,2,0),0)</f>
        <v>0</v>
      </c>
      <c r="AK1675">
        <f>IFERROR(VLOOKUP($B1675,[4]库存报告使用数据!$A$1:$C$65536,3,0),)</f>
        <v>1</v>
      </c>
      <c r="AL1675">
        <f>IFERROR(VLOOKUP($B1675,[4]库存报告使用数据!$A$1:$D$65536,4,0),)</f>
        <v>0</v>
      </c>
      <c r="AM1675">
        <f>IFERROR(VLOOKUP($B1675,[4]库存报告使用数据!$A$1:$E$65536,5,0),)</f>
        <v>0</v>
      </c>
      <c r="AN1675" s="20" t="str">
        <f t="shared" si="452"/>
        <v/>
      </c>
      <c r="AO1675" s="20">
        <f t="shared" si="453"/>
        <v>0</v>
      </c>
      <c r="AP1675" s="20" t="str">
        <f t="shared" si="454"/>
        <v/>
      </c>
      <c r="AQ1675" s="20" t="str">
        <f t="shared" si="455"/>
        <v/>
      </c>
      <c r="AR1675" s="32">
        <f t="shared" si="456"/>
        <v>0</v>
      </c>
      <c r="AS1675" s="32">
        <f t="shared" si="457"/>
        <v>0</v>
      </c>
      <c r="AT1675" s="32">
        <f t="shared" si="458"/>
        <v>5</v>
      </c>
      <c r="AU1675" s="28" t="str">
        <f t="shared" si="459"/>
        <v>库存为5</v>
      </c>
      <c r="AV1675" s="34" t="str">
        <f>IFERROR(时间!$B$4+AU1675,"上周无销量")</f>
        <v>上周无销量</v>
      </c>
      <c r="AW1675" s="34"/>
    </row>
    <row r="1676" spans="1:49">
      <c r="A1676" s="18" t="s">
        <v>1721</v>
      </c>
      <c r="B1676" t="str">
        <f>VLOOKUP(A1676,'[1]sku-asin（子）'!$A:$B,2,0)</f>
        <v>B07CM287H5</v>
      </c>
      <c r="C1676" t="str">
        <f>VLOOKUP(A1676,'[1]子sku-父sku'!$A:$B,2,0)</f>
        <v>YZ-BEHY025</v>
      </c>
      <c r="D1676" s="28">
        <f>IFERROR(VLOOKUP(A1676,[2]库存报告使用数据处理!$A:$C,3,0),0)</f>
        <v>0</v>
      </c>
      <c r="E1676" s="28">
        <f>IFERROR(VLOOKUP(A1676,[2]库存报告使用数据处理!$A:$D,4,0),0)</f>
        <v>0</v>
      </c>
      <c r="F1676" s="28">
        <f>IFERROR(VLOOKUP(A1676,[2]库存报告使用数据处理!$A:$E,5,0),0)</f>
        <v>0</v>
      </c>
      <c r="G1676" s="28">
        <f>IFERROR(VLOOKUP(A1676,[2]库存报告使用数据处理!$A:$F,6,0),0)</f>
        <v>0</v>
      </c>
      <c r="H1676" s="29">
        <f>IFERROR(VLOOKUP(A1676,[2]库存报告使用数据处理!$A:$G,7,0),0)</f>
        <v>0</v>
      </c>
      <c r="I1676">
        <f>IFERROR(VLOOKUP(A1676,[5]数据处理!$A:$B,2,0),0)</f>
        <v>5</v>
      </c>
      <c r="J1676" s="30">
        <f>IFERROR(VLOOKUP(A1676,[5]数据处理!$A:$D,4,0),0)</f>
        <v>0</v>
      </c>
      <c r="K1676" s="30">
        <f>IFERROR(VLOOKUP(A1676,[5]数据处理!$A:$E,5,0),0)</f>
        <v>0</v>
      </c>
      <c r="L1676" s="30">
        <f>IFERROR(VLOOKUP(A1676,[5]数据处理!$A:$G,7,0),0)</f>
        <v>0</v>
      </c>
      <c r="M1676">
        <f t="shared" si="443"/>
        <v>5</v>
      </c>
      <c r="N1676">
        <f>IFERROR(VLOOKUP(A1676,[5]数据处理!$A:$C,3,0),0)</f>
        <v>0</v>
      </c>
      <c r="O1676">
        <f>IFERROR(VLOOKUP($A1676,[5]数据处理!$A:$N,14,0),0)</f>
        <v>0</v>
      </c>
      <c r="P1676" t="str">
        <f>IFERROR(VLOOKUP($A1676,[3]库存报告使用数据!$A$1:$B$65536,2,0),"")</f>
        <v/>
      </c>
      <c r="Q1676" t="str">
        <f>IFERROR(VLOOKUP($A1676,[3]库存报告使用数据!$A$1:$E$65536,5,0),"")</f>
        <v/>
      </c>
      <c r="R1676" t="str">
        <f>IFERROR(VLOOKUP($A1676,[3]库存报告使用数据!$A$1:$H$65536,8,0),"")</f>
        <v/>
      </c>
      <c r="S1676" t="str">
        <f>IFERROR(VLOOKUP($A1676,[3]库存报告使用数据!$A$1:$K$65536,11,0),"")</f>
        <v/>
      </c>
      <c r="T1676" t="str">
        <f>IFERROR(VLOOKUP($A1676,[3]库存报告使用数据!$A$1:$C$65536,3,0),"")</f>
        <v/>
      </c>
      <c r="U1676" t="str">
        <f>IFERROR(VLOOKUP($A1676,[3]库存报告使用数据!$A$1:$F$65536,6,0),"")</f>
        <v/>
      </c>
      <c r="V1676" t="str">
        <f>IFERROR(VLOOKUP($A1676,[3]库存报告使用数据!$A$1:$I$65536,9,0),"")</f>
        <v/>
      </c>
      <c r="W1676" t="str">
        <f>IFERROR(VLOOKUP($A1676,[3]库存报告使用数据!$A$1:$L$65536,12,0),"")</f>
        <v/>
      </c>
      <c r="X1676" s="20" t="str">
        <f t="shared" si="444"/>
        <v/>
      </c>
      <c r="Y1676" s="20" t="str">
        <f t="shared" si="445"/>
        <v/>
      </c>
      <c r="Z1676" s="20" t="str">
        <f t="shared" si="446"/>
        <v/>
      </c>
      <c r="AA1676" s="20" t="str">
        <f t="shared" si="447"/>
        <v/>
      </c>
      <c r="AB1676" t="str">
        <f>IFERROR(VLOOKUP($A1676,[3]库存报告使用数据!$A$1:$D$65536,4,0),"")</f>
        <v/>
      </c>
      <c r="AC1676" t="str">
        <f>IFERROR(VLOOKUP($A1676,[3]库存报告使用数据!$A$1:$G$65536,7,0),"")</f>
        <v/>
      </c>
      <c r="AD1676" t="str">
        <f>IFERROR(VLOOKUP($A1676,[3]库存报告使用数据!$A$1:$J$65536,10,0),"")</f>
        <v/>
      </c>
      <c r="AE1676" t="str">
        <f>IFERROR(VLOOKUP($A1676,[3]库存报告使用数据!$A$1:$M$65536,13,0),"")</f>
        <v/>
      </c>
      <c r="AF1676" s="20" t="str">
        <f t="shared" si="448"/>
        <v/>
      </c>
      <c r="AG1676" s="20" t="str">
        <f t="shared" si="449"/>
        <v/>
      </c>
      <c r="AH1676" s="20" t="str">
        <f t="shared" si="450"/>
        <v/>
      </c>
      <c r="AI1676" s="20" t="str">
        <f t="shared" si="451"/>
        <v/>
      </c>
      <c r="AJ1676">
        <f>IFERROR(VLOOKUP($B1676,[4]库存报告使用数据!$A$1:$B$65536,2,0),0)</f>
        <v>0</v>
      </c>
      <c r="AK1676">
        <f>IFERROR(VLOOKUP($B1676,[4]库存报告使用数据!$A$1:$C$65536,3,0),)</f>
        <v>0</v>
      </c>
      <c r="AL1676">
        <f>IFERROR(VLOOKUP($B1676,[4]库存报告使用数据!$A$1:$D$65536,4,0),)</f>
        <v>0</v>
      </c>
      <c r="AM1676">
        <f>IFERROR(VLOOKUP($B1676,[4]库存报告使用数据!$A$1:$E$65536,5,0),)</f>
        <v>0</v>
      </c>
      <c r="AN1676" s="20" t="str">
        <f t="shared" si="452"/>
        <v/>
      </c>
      <c r="AO1676" s="20" t="str">
        <f t="shared" si="453"/>
        <v/>
      </c>
      <c r="AP1676" s="20" t="str">
        <f t="shared" si="454"/>
        <v/>
      </c>
      <c r="AQ1676" s="20" t="str">
        <f t="shared" si="455"/>
        <v/>
      </c>
      <c r="AR1676" s="32">
        <f t="shared" si="456"/>
        <v>0</v>
      </c>
      <c r="AS1676" s="32">
        <f t="shared" si="457"/>
        <v>0</v>
      </c>
      <c r="AT1676" s="32">
        <f t="shared" si="458"/>
        <v>5</v>
      </c>
      <c r="AU1676" s="28" t="str">
        <f t="shared" si="459"/>
        <v>库存为5</v>
      </c>
      <c r="AV1676" s="34" t="str">
        <f>IFERROR(时间!$B$4+AU1676,"上周无销量")</f>
        <v>上周无销量</v>
      </c>
      <c r="AW1676" s="34"/>
    </row>
    <row r="1677" spans="1:49">
      <c r="A1677" s="18" t="s">
        <v>1722</v>
      </c>
      <c r="B1677" t="str">
        <f>VLOOKUP(A1677,'[1]sku-asin（子）'!$A:$B,2,0)</f>
        <v>B07CLSZZRQ</v>
      </c>
      <c r="C1677" t="str">
        <f>VLOOKUP(A1677,'[1]子sku-父sku'!$A:$B,2,0)</f>
        <v>YZ-BEHY025</v>
      </c>
      <c r="D1677" s="28">
        <f>IFERROR(VLOOKUP(A1677,[2]库存报告使用数据处理!$A:$C,3,0),0)</f>
        <v>0</v>
      </c>
      <c r="E1677" s="28">
        <f>IFERROR(VLOOKUP(A1677,[2]库存报告使用数据处理!$A:$D,4,0),0)</f>
        <v>0</v>
      </c>
      <c r="F1677" s="28">
        <f>IFERROR(VLOOKUP(A1677,[2]库存报告使用数据处理!$A:$E,5,0),0)</f>
        <v>0</v>
      </c>
      <c r="G1677" s="28">
        <f>IFERROR(VLOOKUP(A1677,[2]库存报告使用数据处理!$A:$F,6,0),0)</f>
        <v>0</v>
      </c>
      <c r="H1677" s="29">
        <f>IFERROR(VLOOKUP(A1677,[2]库存报告使用数据处理!$A:$G,7,0),0)</f>
        <v>0</v>
      </c>
      <c r="I1677">
        <f>IFERROR(VLOOKUP(A1677,[5]数据处理!$A:$B,2,0),0)</f>
        <v>5</v>
      </c>
      <c r="J1677" s="30">
        <f>IFERROR(VLOOKUP(A1677,[5]数据处理!$A:$D,4,0),0)</f>
        <v>0</v>
      </c>
      <c r="K1677" s="30">
        <f>IFERROR(VLOOKUP(A1677,[5]数据处理!$A:$E,5,0),0)</f>
        <v>0</v>
      </c>
      <c r="L1677" s="30">
        <f>IFERROR(VLOOKUP(A1677,[5]数据处理!$A:$G,7,0),0)</f>
        <v>0</v>
      </c>
      <c r="M1677">
        <f t="shared" si="443"/>
        <v>5</v>
      </c>
      <c r="N1677">
        <f>IFERROR(VLOOKUP(A1677,[5]数据处理!$A:$C,3,0),0)</f>
        <v>0</v>
      </c>
      <c r="O1677">
        <f>IFERROR(VLOOKUP($A1677,[5]数据处理!$A:$N,14,0),0)</f>
        <v>0</v>
      </c>
      <c r="P1677" t="str">
        <f>IFERROR(VLOOKUP($A1677,[3]库存报告使用数据!$A$1:$B$65536,2,0),"")</f>
        <v/>
      </c>
      <c r="Q1677" t="str">
        <f>IFERROR(VLOOKUP($A1677,[3]库存报告使用数据!$A$1:$E$65536,5,0),"")</f>
        <v/>
      </c>
      <c r="R1677" t="str">
        <f>IFERROR(VLOOKUP($A1677,[3]库存报告使用数据!$A$1:$H$65536,8,0),"")</f>
        <v/>
      </c>
      <c r="S1677" t="str">
        <f>IFERROR(VLOOKUP($A1677,[3]库存报告使用数据!$A$1:$K$65536,11,0),"")</f>
        <v/>
      </c>
      <c r="T1677" t="str">
        <f>IFERROR(VLOOKUP($A1677,[3]库存报告使用数据!$A$1:$C$65536,3,0),"")</f>
        <v/>
      </c>
      <c r="U1677" t="str">
        <f>IFERROR(VLOOKUP($A1677,[3]库存报告使用数据!$A$1:$F$65536,6,0),"")</f>
        <v/>
      </c>
      <c r="V1677" t="str">
        <f>IFERROR(VLOOKUP($A1677,[3]库存报告使用数据!$A$1:$I$65536,9,0),"")</f>
        <v/>
      </c>
      <c r="W1677" t="str">
        <f>IFERROR(VLOOKUP($A1677,[3]库存报告使用数据!$A$1:$L$65536,12,0),"")</f>
        <v/>
      </c>
      <c r="X1677" s="20" t="str">
        <f t="shared" si="444"/>
        <v/>
      </c>
      <c r="Y1677" s="20" t="str">
        <f t="shared" si="445"/>
        <v/>
      </c>
      <c r="Z1677" s="20" t="str">
        <f t="shared" si="446"/>
        <v/>
      </c>
      <c r="AA1677" s="20" t="str">
        <f t="shared" si="447"/>
        <v/>
      </c>
      <c r="AB1677" t="str">
        <f>IFERROR(VLOOKUP($A1677,[3]库存报告使用数据!$A$1:$D$65536,4,0),"")</f>
        <v/>
      </c>
      <c r="AC1677" t="str">
        <f>IFERROR(VLOOKUP($A1677,[3]库存报告使用数据!$A$1:$G$65536,7,0),"")</f>
        <v/>
      </c>
      <c r="AD1677" t="str">
        <f>IFERROR(VLOOKUP($A1677,[3]库存报告使用数据!$A$1:$J$65536,10,0),"")</f>
        <v/>
      </c>
      <c r="AE1677" t="str">
        <f>IFERROR(VLOOKUP($A1677,[3]库存报告使用数据!$A$1:$M$65536,13,0),"")</f>
        <v/>
      </c>
      <c r="AF1677" s="20" t="str">
        <f t="shared" si="448"/>
        <v/>
      </c>
      <c r="AG1677" s="20" t="str">
        <f t="shared" si="449"/>
        <v/>
      </c>
      <c r="AH1677" s="20" t="str">
        <f t="shared" si="450"/>
        <v/>
      </c>
      <c r="AI1677" s="20" t="str">
        <f t="shared" si="451"/>
        <v/>
      </c>
      <c r="AJ1677">
        <f>IFERROR(VLOOKUP($B1677,[4]库存报告使用数据!$A$1:$B$65536,2,0),0)</f>
        <v>0</v>
      </c>
      <c r="AK1677">
        <f>IFERROR(VLOOKUP($B1677,[4]库存报告使用数据!$A$1:$C$65536,3,0),)</f>
        <v>0</v>
      </c>
      <c r="AL1677">
        <f>IFERROR(VLOOKUP($B1677,[4]库存报告使用数据!$A$1:$D$65536,4,0),)</f>
        <v>0</v>
      </c>
      <c r="AM1677">
        <f>IFERROR(VLOOKUP($B1677,[4]库存报告使用数据!$A$1:$E$65536,5,0),)</f>
        <v>0</v>
      </c>
      <c r="AN1677" s="20" t="str">
        <f t="shared" si="452"/>
        <v/>
      </c>
      <c r="AO1677" s="20" t="str">
        <f t="shared" si="453"/>
        <v/>
      </c>
      <c r="AP1677" s="20" t="str">
        <f t="shared" si="454"/>
        <v/>
      </c>
      <c r="AQ1677" s="20" t="str">
        <f t="shared" si="455"/>
        <v/>
      </c>
      <c r="AR1677" s="32">
        <f t="shared" si="456"/>
        <v>0</v>
      </c>
      <c r="AS1677" s="32">
        <f t="shared" si="457"/>
        <v>0</v>
      </c>
      <c r="AT1677" s="32">
        <f t="shared" si="458"/>
        <v>5</v>
      </c>
      <c r="AU1677" s="28" t="str">
        <f t="shared" si="459"/>
        <v>库存为5</v>
      </c>
      <c r="AV1677" s="34" t="str">
        <f>IFERROR(时间!$B$4+AU1677,"上周无销量")</f>
        <v>上周无销量</v>
      </c>
      <c r="AW1677" s="34"/>
    </row>
    <row r="1678" spans="1:49">
      <c r="A1678" s="18" t="s">
        <v>1723</v>
      </c>
      <c r="B1678" t="str">
        <f>VLOOKUP(A1678,'[1]sku-asin（子）'!$A:$B,2,0)</f>
        <v>B07CM8QD6K</v>
      </c>
      <c r="C1678" t="str">
        <f>VLOOKUP(A1678,'[1]子sku-父sku'!$A:$B,2,0)</f>
        <v>YZ-BEHY2049</v>
      </c>
      <c r="D1678" s="28">
        <f>IFERROR(VLOOKUP(A1678,[2]库存报告使用数据处理!$A:$C,3,0),0)</f>
        <v>0</v>
      </c>
      <c r="E1678" s="28">
        <f>IFERROR(VLOOKUP(A1678,[2]库存报告使用数据处理!$A:$D,4,0),0)</f>
        <v>0</v>
      </c>
      <c r="F1678" s="28">
        <f>IFERROR(VLOOKUP(A1678,[2]库存报告使用数据处理!$A:$E,5,0),0)</f>
        <v>0</v>
      </c>
      <c r="G1678" s="28">
        <f>IFERROR(VLOOKUP(A1678,[2]库存报告使用数据处理!$A:$F,6,0),0)</f>
        <v>0</v>
      </c>
      <c r="H1678" s="29">
        <f>IFERROR(VLOOKUP(A1678,[2]库存报告使用数据处理!$A:$G,7,0),0)</f>
        <v>0</v>
      </c>
      <c r="I1678">
        <f>IFERROR(VLOOKUP(A1678,[5]数据处理!$A:$B,2,0),0)</f>
        <v>5</v>
      </c>
      <c r="J1678" s="30">
        <f>IFERROR(VLOOKUP(A1678,[5]数据处理!$A:$D,4,0),0)</f>
        <v>0</v>
      </c>
      <c r="K1678" s="30">
        <f>IFERROR(VLOOKUP(A1678,[5]数据处理!$A:$E,5,0),0)</f>
        <v>0</v>
      </c>
      <c r="L1678" s="30">
        <f>IFERROR(VLOOKUP(A1678,[5]数据处理!$A:$G,7,0),0)</f>
        <v>0</v>
      </c>
      <c r="M1678">
        <f t="shared" si="443"/>
        <v>5</v>
      </c>
      <c r="N1678">
        <f>IFERROR(VLOOKUP(A1678,[5]数据处理!$A:$C,3,0),0)</f>
        <v>0</v>
      </c>
      <c r="O1678">
        <f>IFERROR(VLOOKUP($A1678,[5]数据处理!$A:$N,14,0),0)</f>
        <v>0</v>
      </c>
      <c r="P1678" t="str">
        <f>IFERROR(VLOOKUP($A1678,[3]库存报告使用数据!$A$1:$B$65536,2,0),"")</f>
        <v/>
      </c>
      <c r="Q1678" t="str">
        <f>IFERROR(VLOOKUP($A1678,[3]库存报告使用数据!$A$1:$E$65536,5,0),"")</f>
        <v/>
      </c>
      <c r="R1678" t="str">
        <f>IFERROR(VLOOKUP($A1678,[3]库存报告使用数据!$A$1:$H$65536,8,0),"")</f>
        <v/>
      </c>
      <c r="S1678" t="str">
        <f>IFERROR(VLOOKUP($A1678,[3]库存报告使用数据!$A$1:$K$65536,11,0),"")</f>
        <v/>
      </c>
      <c r="T1678" t="str">
        <f>IFERROR(VLOOKUP($A1678,[3]库存报告使用数据!$A$1:$C$65536,3,0),"")</f>
        <v/>
      </c>
      <c r="U1678" t="str">
        <f>IFERROR(VLOOKUP($A1678,[3]库存报告使用数据!$A$1:$F$65536,6,0),"")</f>
        <v/>
      </c>
      <c r="V1678" t="str">
        <f>IFERROR(VLOOKUP($A1678,[3]库存报告使用数据!$A$1:$I$65536,9,0),"")</f>
        <v/>
      </c>
      <c r="W1678" t="str">
        <f>IFERROR(VLOOKUP($A1678,[3]库存报告使用数据!$A$1:$L$65536,12,0),"")</f>
        <v/>
      </c>
      <c r="X1678" s="20" t="str">
        <f t="shared" si="444"/>
        <v/>
      </c>
      <c r="Y1678" s="20" t="str">
        <f t="shared" si="445"/>
        <v/>
      </c>
      <c r="Z1678" s="20" t="str">
        <f t="shared" si="446"/>
        <v/>
      </c>
      <c r="AA1678" s="20" t="str">
        <f t="shared" si="447"/>
        <v/>
      </c>
      <c r="AB1678" t="str">
        <f>IFERROR(VLOOKUP($A1678,[3]库存报告使用数据!$A$1:$D$65536,4,0),"")</f>
        <v/>
      </c>
      <c r="AC1678" t="str">
        <f>IFERROR(VLOOKUP($A1678,[3]库存报告使用数据!$A$1:$G$65536,7,0),"")</f>
        <v/>
      </c>
      <c r="AD1678" t="str">
        <f>IFERROR(VLOOKUP($A1678,[3]库存报告使用数据!$A$1:$J$65536,10,0),"")</f>
        <v/>
      </c>
      <c r="AE1678" t="str">
        <f>IFERROR(VLOOKUP($A1678,[3]库存报告使用数据!$A$1:$M$65536,13,0),"")</f>
        <v/>
      </c>
      <c r="AF1678" s="20" t="str">
        <f t="shared" si="448"/>
        <v/>
      </c>
      <c r="AG1678" s="20" t="str">
        <f t="shared" si="449"/>
        <v/>
      </c>
      <c r="AH1678" s="20" t="str">
        <f t="shared" si="450"/>
        <v/>
      </c>
      <c r="AI1678" s="20" t="str">
        <f t="shared" si="451"/>
        <v/>
      </c>
      <c r="AJ1678">
        <f>IFERROR(VLOOKUP($B1678,[4]库存报告使用数据!$A$1:$B$65536,2,0),0)</f>
        <v>0</v>
      </c>
      <c r="AK1678">
        <f>IFERROR(VLOOKUP($B1678,[4]库存报告使用数据!$A$1:$C$65536,3,0),)</f>
        <v>0</v>
      </c>
      <c r="AL1678">
        <f>IFERROR(VLOOKUP($B1678,[4]库存报告使用数据!$A$1:$D$65536,4,0),)</f>
        <v>0</v>
      </c>
      <c r="AM1678">
        <f>IFERROR(VLOOKUP($B1678,[4]库存报告使用数据!$A$1:$E$65536,5,0),)</f>
        <v>0</v>
      </c>
      <c r="AN1678" s="20" t="str">
        <f t="shared" si="452"/>
        <v/>
      </c>
      <c r="AO1678" s="20" t="str">
        <f t="shared" si="453"/>
        <v/>
      </c>
      <c r="AP1678" s="20" t="str">
        <f t="shared" si="454"/>
        <v/>
      </c>
      <c r="AQ1678" s="20" t="str">
        <f t="shared" si="455"/>
        <v/>
      </c>
      <c r="AR1678" s="32">
        <f t="shared" si="456"/>
        <v>0</v>
      </c>
      <c r="AS1678" s="32">
        <f t="shared" si="457"/>
        <v>0</v>
      </c>
      <c r="AT1678" s="32">
        <f t="shared" si="458"/>
        <v>5</v>
      </c>
      <c r="AU1678" s="28" t="str">
        <f t="shared" si="459"/>
        <v>库存为5</v>
      </c>
      <c r="AV1678" s="34" t="str">
        <f>IFERROR(时间!$B$4+AU1678,"上周无销量")</f>
        <v>上周无销量</v>
      </c>
      <c r="AW1678" s="34"/>
    </row>
    <row r="1679" spans="1:49">
      <c r="A1679" s="18" t="s">
        <v>1724</v>
      </c>
      <c r="B1679" t="str">
        <f>VLOOKUP(A1679,'[1]sku-asin（子）'!$A:$B,2,0)</f>
        <v>B07CM248ZP</v>
      </c>
      <c r="C1679" t="str">
        <f>VLOOKUP(A1679,'[1]子sku-父sku'!$A:$B,2,0)</f>
        <v>YZ-BEHY2049</v>
      </c>
      <c r="D1679" s="28">
        <f>IFERROR(VLOOKUP(A1679,[2]库存报告使用数据处理!$A:$C,3,0),0)</f>
        <v>0</v>
      </c>
      <c r="E1679" s="28">
        <f>IFERROR(VLOOKUP(A1679,[2]库存报告使用数据处理!$A:$D,4,0),0)</f>
        <v>0</v>
      </c>
      <c r="F1679" s="28">
        <f>IFERROR(VLOOKUP(A1679,[2]库存报告使用数据处理!$A:$E,5,0),0)</f>
        <v>0</v>
      </c>
      <c r="G1679" s="28">
        <f>IFERROR(VLOOKUP(A1679,[2]库存报告使用数据处理!$A:$F,6,0),0)</f>
        <v>0</v>
      </c>
      <c r="H1679" s="29">
        <f>IFERROR(VLOOKUP(A1679,[2]库存报告使用数据处理!$A:$G,7,0),0)</f>
        <v>0</v>
      </c>
      <c r="I1679">
        <f>IFERROR(VLOOKUP(A1679,[5]数据处理!$A:$B,2,0),0)</f>
        <v>5</v>
      </c>
      <c r="J1679" s="30">
        <f>IFERROR(VLOOKUP(A1679,[5]数据处理!$A:$D,4,0),0)</f>
        <v>0</v>
      </c>
      <c r="K1679" s="30">
        <f>IFERROR(VLOOKUP(A1679,[5]数据处理!$A:$E,5,0),0)</f>
        <v>0</v>
      </c>
      <c r="L1679" s="30">
        <f>IFERROR(VLOOKUP(A1679,[5]数据处理!$A:$G,7,0),0)</f>
        <v>0</v>
      </c>
      <c r="M1679">
        <f t="shared" si="443"/>
        <v>5</v>
      </c>
      <c r="N1679">
        <f>IFERROR(VLOOKUP(A1679,[5]数据处理!$A:$C,3,0),0)</f>
        <v>0</v>
      </c>
      <c r="O1679">
        <f>IFERROR(VLOOKUP($A1679,[5]数据处理!$A:$N,14,0),0)</f>
        <v>0</v>
      </c>
      <c r="P1679" t="str">
        <f>IFERROR(VLOOKUP($A1679,[3]库存报告使用数据!$A$1:$B$65536,2,0),"")</f>
        <v/>
      </c>
      <c r="Q1679" t="str">
        <f>IFERROR(VLOOKUP($A1679,[3]库存报告使用数据!$A$1:$E$65536,5,0),"")</f>
        <v/>
      </c>
      <c r="R1679" t="str">
        <f>IFERROR(VLOOKUP($A1679,[3]库存报告使用数据!$A$1:$H$65536,8,0),"")</f>
        <v/>
      </c>
      <c r="S1679" t="str">
        <f>IFERROR(VLOOKUP($A1679,[3]库存报告使用数据!$A$1:$K$65536,11,0),"")</f>
        <v/>
      </c>
      <c r="T1679" t="str">
        <f>IFERROR(VLOOKUP($A1679,[3]库存报告使用数据!$A$1:$C$65536,3,0),"")</f>
        <v/>
      </c>
      <c r="U1679" t="str">
        <f>IFERROR(VLOOKUP($A1679,[3]库存报告使用数据!$A$1:$F$65536,6,0),"")</f>
        <v/>
      </c>
      <c r="V1679" t="str">
        <f>IFERROR(VLOOKUP($A1679,[3]库存报告使用数据!$A$1:$I$65536,9,0),"")</f>
        <v/>
      </c>
      <c r="W1679" t="str">
        <f>IFERROR(VLOOKUP($A1679,[3]库存报告使用数据!$A$1:$L$65536,12,0),"")</f>
        <v/>
      </c>
      <c r="X1679" s="20" t="str">
        <f t="shared" si="444"/>
        <v/>
      </c>
      <c r="Y1679" s="20" t="str">
        <f t="shared" si="445"/>
        <v/>
      </c>
      <c r="Z1679" s="20" t="str">
        <f t="shared" si="446"/>
        <v/>
      </c>
      <c r="AA1679" s="20" t="str">
        <f t="shared" si="447"/>
        <v/>
      </c>
      <c r="AB1679" t="str">
        <f>IFERROR(VLOOKUP($A1679,[3]库存报告使用数据!$A$1:$D$65536,4,0),"")</f>
        <v/>
      </c>
      <c r="AC1679" t="str">
        <f>IFERROR(VLOOKUP($A1679,[3]库存报告使用数据!$A$1:$G$65536,7,0),"")</f>
        <v/>
      </c>
      <c r="AD1679" t="str">
        <f>IFERROR(VLOOKUP($A1679,[3]库存报告使用数据!$A$1:$J$65536,10,0),"")</f>
        <v/>
      </c>
      <c r="AE1679" t="str">
        <f>IFERROR(VLOOKUP($A1679,[3]库存报告使用数据!$A$1:$M$65536,13,0),"")</f>
        <v/>
      </c>
      <c r="AF1679" s="20" t="str">
        <f t="shared" si="448"/>
        <v/>
      </c>
      <c r="AG1679" s="20" t="str">
        <f t="shared" si="449"/>
        <v/>
      </c>
      <c r="AH1679" s="20" t="str">
        <f t="shared" si="450"/>
        <v/>
      </c>
      <c r="AI1679" s="20" t="str">
        <f t="shared" si="451"/>
        <v/>
      </c>
      <c r="AJ1679">
        <f>IFERROR(VLOOKUP($B1679,[4]库存报告使用数据!$A$1:$B$65536,2,0),0)</f>
        <v>0</v>
      </c>
      <c r="AK1679">
        <f>IFERROR(VLOOKUP($B1679,[4]库存报告使用数据!$A$1:$C$65536,3,0),)</f>
        <v>0</v>
      </c>
      <c r="AL1679">
        <f>IFERROR(VLOOKUP($B1679,[4]库存报告使用数据!$A$1:$D$65536,4,0),)</f>
        <v>0</v>
      </c>
      <c r="AM1679">
        <f>IFERROR(VLOOKUP($B1679,[4]库存报告使用数据!$A$1:$E$65536,5,0),)</f>
        <v>0</v>
      </c>
      <c r="AN1679" s="20" t="str">
        <f t="shared" si="452"/>
        <v/>
      </c>
      <c r="AO1679" s="20" t="str">
        <f t="shared" si="453"/>
        <v/>
      </c>
      <c r="AP1679" s="20" t="str">
        <f t="shared" si="454"/>
        <v/>
      </c>
      <c r="AQ1679" s="20" t="str">
        <f t="shared" si="455"/>
        <v/>
      </c>
      <c r="AR1679" s="32">
        <f t="shared" si="456"/>
        <v>0</v>
      </c>
      <c r="AS1679" s="32">
        <f t="shared" si="457"/>
        <v>0</v>
      </c>
      <c r="AT1679" s="32">
        <f t="shared" si="458"/>
        <v>5</v>
      </c>
      <c r="AU1679" s="28" t="str">
        <f t="shared" si="459"/>
        <v>库存为5</v>
      </c>
      <c r="AV1679" s="34" t="str">
        <f>IFERROR(时间!$B$4+AU1679,"上周无销量")</f>
        <v>上周无销量</v>
      </c>
      <c r="AW1679" s="34"/>
    </row>
    <row r="1680" spans="1:49">
      <c r="A1680" s="18" t="s">
        <v>1725</v>
      </c>
      <c r="B1680" t="str">
        <f>VLOOKUP(A1680,'[1]sku-asin（子）'!$A:$B,2,0)</f>
        <v>B07CM7YG5R</v>
      </c>
      <c r="C1680" t="str">
        <f>VLOOKUP(A1680,'[1]子sku-父sku'!$A:$B,2,0)</f>
        <v>YZ-BEHY2049</v>
      </c>
      <c r="D1680" s="28">
        <f>IFERROR(VLOOKUP(A1680,[2]库存报告使用数据处理!$A:$C,3,0),0)</f>
        <v>0</v>
      </c>
      <c r="E1680" s="28">
        <f>IFERROR(VLOOKUP(A1680,[2]库存报告使用数据处理!$A:$D,4,0),0)</f>
        <v>0</v>
      </c>
      <c r="F1680" s="28">
        <f>IFERROR(VLOOKUP(A1680,[2]库存报告使用数据处理!$A:$E,5,0),0)</f>
        <v>0</v>
      </c>
      <c r="G1680" s="28">
        <f>IFERROR(VLOOKUP(A1680,[2]库存报告使用数据处理!$A:$F,6,0),0)</f>
        <v>0</v>
      </c>
      <c r="H1680" s="29">
        <f>IFERROR(VLOOKUP(A1680,[2]库存报告使用数据处理!$A:$G,7,0),0)</f>
        <v>0</v>
      </c>
      <c r="I1680">
        <f>IFERROR(VLOOKUP(A1680,[5]数据处理!$A:$B,2,0),0)</f>
        <v>5</v>
      </c>
      <c r="J1680" s="30">
        <f>IFERROR(VLOOKUP(A1680,[5]数据处理!$A:$D,4,0),0)</f>
        <v>0</v>
      </c>
      <c r="K1680" s="30">
        <f>IFERROR(VLOOKUP(A1680,[5]数据处理!$A:$E,5,0),0)</f>
        <v>0</v>
      </c>
      <c r="L1680" s="30">
        <f>IFERROR(VLOOKUP(A1680,[5]数据处理!$A:$G,7,0),0)</f>
        <v>0</v>
      </c>
      <c r="M1680">
        <f t="shared" si="443"/>
        <v>5</v>
      </c>
      <c r="N1680">
        <f>IFERROR(VLOOKUP(A1680,[5]数据处理!$A:$C,3,0),0)</f>
        <v>0</v>
      </c>
      <c r="O1680">
        <f>IFERROR(VLOOKUP($A1680,[5]数据处理!$A:$N,14,0),0)</f>
        <v>0</v>
      </c>
      <c r="P1680" t="str">
        <f>IFERROR(VLOOKUP($A1680,[3]库存报告使用数据!$A$1:$B$65536,2,0),"")</f>
        <v/>
      </c>
      <c r="Q1680" t="str">
        <f>IFERROR(VLOOKUP($A1680,[3]库存报告使用数据!$A$1:$E$65536,5,0),"")</f>
        <v/>
      </c>
      <c r="R1680" t="str">
        <f>IFERROR(VLOOKUP($A1680,[3]库存报告使用数据!$A$1:$H$65536,8,0),"")</f>
        <v/>
      </c>
      <c r="S1680" t="str">
        <f>IFERROR(VLOOKUP($A1680,[3]库存报告使用数据!$A$1:$K$65536,11,0),"")</f>
        <v/>
      </c>
      <c r="T1680" t="str">
        <f>IFERROR(VLOOKUP($A1680,[3]库存报告使用数据!$A$1:$C$65536,3,0),"")</f>
        <v/>
      </c>
      <c r="U1680" t="str">
        <f>IFERROR(VLOOKUP($A1680,[3]库存报告使用数据!$A$1:$F$65536,6,0),"")</f>
        <v/>
      </c>
      <c r="V1680" t="str">
        <f>IFERROR(VLOOKUP($A1680,[3]库存报告使用数据!$A$1:$I$65536,9,0),"")</f>
        <v/>
      </c>
      <c r="W1680" t="str">
        <f>IFERROR(VLOOKUP($A1680,[3]库存报告使用数据!$A$1:$L$65536,12,0),"")</f>
        <v/>
      </c>
      <c r="X1680" s="20" t="str">
        <f t="shared" si="444"/>
        <v/>
      </c>
      <c r="Y1680" s="20" t="str">
        <f t="shared" si="445"/>
        <v/>
      </c>
      <c r="Z1680" s="20" t="str">
        <f t="shared" si="446"/>
        <v/>
      </c>
      <c r="AA1680" s="20" t="str">
        <f t="shared" si="447"/>
        <v/>
      </c>
      <c r="AB1680" t="str">
        <f>IFERROR(VLOOKUP($A1680,[3]库存报告使用数据!$A$1:$D$65536,4,0),"")</f>
        <v/>
      </c>
      <c r="AC1680" t="str">
        <f>IFERROR(VLOOKUP($A1680,[3]库存报告使用数据!$A$1:$G$65536,7,0),"")</f>
        <v/>
      </c>
      <c r="AD1680" t="str">
        <f>IFERROR(VLOOKUP($A1680,[3]库存报告使用数据!$A$1:$J$65536,10,0),"")</f>
        <v/>
      </c>
      <c r="AE1680" t="str">
        <f>IFERROR(VLOOKUP($A1680,[3]库存报告使用数据!$A$1:$M$65536,13,0),"")</f>
        <v/>
      </c>
      <c r="AF1680" s="20" t="str">
        <f t="shared" si="448"/>
        <v/>
      </c>
      <c r="AG1680" s="20" t="str">
        <f t="shared" si="449"/>
        <v/>
      </c>
      <c r="AH1680" s="20" t="str">
        <f t="shared" si="450"/>
        <v/>
      </c>
      <c r="AI1680" s="20" t="str">
        <f t="shared" si="451"/>
        <v/>
      </c>
      <c r="AJ1680">
        <f>IFERROR(VLOOKUP($B1680,[4]库存报告使用数据!$A$1:$B$65536,2,0),0)</f>
        <v>0</v>
      </c>
      <c r="AK1680">
        <f>IFERROR(VLOOKUP($B1680,[4]库存报告使用数据!$A$1:$C$65536,3,0),)</f>
        <v>0</v>
      </c>
      <c r="AL1680">
        <f>IFERROR(VLOOKUP($B1680,[4]库存报告使用数据!$A$1:$D$65536,4,0),)</f>
        <v>0</v>
      </c>
      <c r="AM1680">
        <f>IFERROR(VLOOKUP($B1680,[4]库存报告使用数据!$A$1:$E$65536,5,0),)</f>
        <v>0</v>
      </c>
      <c r="AN1680" s="20" t="str">
        <f t="shared" si="452"/>
        <v/>
      </c>
      <c r="AO1680" s="20" t="str">
        <f t="shared" si="453"/>
        <v/>
      </c>
      <c r="AP1680" s="20" t="str">
        <f t="shared" si="454"/>
        <v/>
      </c>
      <c r="AQ1680" s="20" t="str">
        <f t="shared" si="455"/>
        <v/>
      </c>
      <c r="AR1680" s="32">
        <f t="shared" si="456"/>
        <v>0</v>
      </c>
      <c r="AS1680" s="32">
        <f t="shared" si="457"/>
        <v>0</v>
      </c>
      <c r="AT1680" s="32">
        <f t="shared" si="458"/>
        <v>5</v>
      </c>
      <c r="AU1680" s="28" t="str">
        <f t="shared" si="459"/>
        <v>库存为5</v>
      </c>
      <c r="AV1680" s="34" t="str">
        <f>IFERROR(时间!$B$4+AU1680,"上周无销量")</f>
        <v>上周无销量</v>
      </c>
      <c r="AW1680" s="34"/>
    </row>
    <row r="1681" spans="1:49">
      <c r="A1681" s="18" t="s">
        <v>1726</v>
      </c>
      <c r="B1681" t="str">
        <f>VLOOKUP(A1681,'[1]sku-asin（子）'!$A:$B,2,0)</f>
        <v>B07CM58KLT</v>
      </c>
      <c r="C1681" t="str">
        <f>VLOOKUP(A1681,'[1]子sku-父sku'!$A:$B,2,0)</f>
        <v>YZ-BEHY2049</v>
      </c>
      <c r="D1681" s="28">
        <f>IFERROR(VLOOKUP(A1681,[2]库存报告使用数据处理!$A:$C,3,0),0)</f>
        <v>0</v>
      </c>
      <c r="E1681" s="28">
        <f>IFERROR(VLOOKUP(A1681,[2]库存报告使用数据处理!$A:$D,4,0),0)</f>
        <v>1</v>
      </c>
      <c r="F1681" s="28">
        <f>IFERROR(VLOOKUP(A1681,[2]库存报告使用数据处理!$A:$E,5,0),0)</f>
        <v>0</v>
      </c>
      <c r="G1681" s="28">
        <f>IFERROR(VLOOKUP(A1681,[2]库存报告使用数据处理!$A:$F,6,0),0)</f>
        <v>0</v>
      </c>
      <c r="H1681" s="29">
        <f>IFERROR(VLOOKUP(A1681,[2]库存报告使用数据处理!$A:$G,7,0),0)</f>
        <v>19.99</v>
      </c>
      <c r="I1681">
        <f>IFERROR(VLOOKUP(A1681,[5]数据处理!$A:$B,2,0),0)</f>
        <v>4</v>
      </c>
      <c r="J1681" s="30">
        <f>IFERROR(VLOOKUP(A1681,[5]数据处理!$A:$D,4,0),0)</f>
        <v>0</v>
      </c>
      <c r="K1681" s="30">
        <f>IFERROR(VLOOKUP(A1681,[5]数据处理!$A:$E,5,0),0)</f>
        <v>0</v>
      </c>
      <c r="L1681" s="30">
        <f>IFERROR(VLOOKUP(A1681,[5]数据处理!$A:$G,7,0),0)</f>
        <v>0</v>
      </c>
      <c r="M1681">
        <f t="shared" si="443"/>
        <v>4</v>
      </c>
      <c r="N1681">
        <f>IFERROR(VLOOKUP(A1681,[5]数据处理!$A:$C,3,0),0)</f>
        <v>0</v>
      </c>
      <c r="O1681">
        <f>IFERROR(VLOOKUP($A1681,[5]数据处理!$A:$N,14,0),0)</f>
        <v>0</v>
      </c>
      <c r="P1681" t="str">
        <f>IFERROR(VLOOKUP($A1681,[3]库存报告使用数据!$A$1:$B$65536,2,0),"")</f>
        <v/>
      </c>
      <c r="Q1681" t="str">
        <f>IFERROR(VLOOKUP($A1681,[3]库存报告使用数据!$A$1:$E$65536,5,0),"")</f>
        <v/>
      </c>
      <c r="R1681" t="str">
        <f>IFERROR(VLOOKUP($A1681,[3]库存报告使用数据!$A$1:$H$65536,8,0),"")</f>
        <v/>
      </c>
      <c r="S1681" t="str">
        <f>IFERROR(VLOOKUP($A1681,[3]库存报告使用数据!$A$1:$K$65536,11,0),"")</f>
        <v/>
      </c>
      <c r="T1681" t="str">
        <f>IFERROR(VLOOKUP($A1681,[3]库存报告使用数据!$A$1:$C$65536,3,0),"")</f>
        <v/>
      </c>
      <c r="U1681" t="str">
        <f>IFERROR(VLOOKUP($A1681,[3]库存报告使用数据!$A$1:$F$65536,6,0),"")</f>
        <v/>
      </c>
      <c r="V1681" t="str">
        <f>IFERROR(VLOOKUP($A1681,[3]库存报告使用数据!$A$1:$I$65536,9,0),"")</f>
        <v/>
      </c>
      <c r="W1681" t="str">
        <f>IFERROR(VLOOKUP($A1681,[3]库存报告使用数据!$A$1:$L$65536,12,0),"")</f>
        <v/>
      </c>
      <c r="X1681" s="20" t="str">
        <f t="shared" si="444"/>
        <v/>
      </c>
      <c r="Y1681" s="20" t="str">
        <f t="shared" si="445"/>
        <v/>
      </c>
      <c r="Z1681" s="20" t="str">
        <f t="shared" si="446"/>
        <v/>
      </c>
      <c r="AA1681" s="20" t="str">
        <f t="shared" si="447"/>
        <v/>
      </c>
      <c r="AB1681" t="str">
        <f>IFERROR(VLOOKUP($A1681,[3]库存报告使用数据!$A$1:$D$65536,4,0),"")</f>
        <v/>
      </c>
      <c r="AC1681" t="str">
        <f>IFERROR(VLOOKUP($A1681,[3]库存报告使用数据!$A$1:$G$65536,7,0),"")</f>
        <v/>
      </c>
      <c r="AD1681" t="str">
        <f>IFERROR(VLOOKUP($A1681,[3]库存报告使用数据!$A$1:$J$65536,10,0),"")</f>
        <v/>
      </c>
      <c r="AE1681" t="str">
        <f>IFERROR(VLOOKUP($A1681,[3]库存报告使用数据!$A$1:$M$65536,13,0),"")</f>
        <v/>
      </c>
      <c r="AF1681" s="20" t="str">
        <f t="shared" si="448"/>
        <v/>
      </c>
      <c r="AG1681" s="20" t="str">
        <f t="shared" si="449"/>
        <v/>
      </c>
      <c r="AH1681" s="20" t="str">
        <f t="shared" si="450"/>
        <v/>
      </c>
      <c r="AI1681" s="20" t="str">
        <f t="shared" si="451"/>
        <v/>
      </c>
      <c r="AJ1681">
        <f>IFERROR(VLOOKUP($B1681,[4]库存报告使用数据!$A$1:$B$65536,2,0),0)</f>
        <v>0</v>
      </c>
      <c r="AK1681">
        <f>IFERROR(VLOOKUP($B1681,[4]库存报告使用数据!$A$1:$C$65536,3,0),)</f>
        <v>0</v>
      </c>
      <c r="AL1681">
        <f>IFERROR(VLOOKUP($B1681,[4]库存报告使用数据!$A$1:$D$65536,4,0),)</f>
        <v>0</v>
      </c>
      <c r="AM1681">
        <f>IFERROR(VLOOKUP($B1681,[4]库存报告使用数据!$A$1:$E$65536,5,0),)</f>
        <v>0</v>
      </c>
      <c r="AN1681" s="20" t="str">
        <f t="shared" si="452"/>
        <v/>
      </c>
      <c r="AO1681" s="20" t="str">
        <f t="shared" si="453"/>
        <v/>
      </c>
      <c r="AP1681" s="20" t="str">
        <f t="shared" si="454"/>
        <v/>
      </c>
      <c r="AQ1681" s="20" t="str">
        <f t="shared" si="455"/>
        <v/>
      </c>
      <c r="AR1681" s="32">
        <f t="shared" si="456"/>
        <v>0</v>
      </c>
      <c r="AS1681" s="32">
        <f t="shared" si="457"/>
        <v>0</v>
      </c>
      <c r="AT1681" s="32">
        <f t="shared" si="458"/>
        <v>4</v>
      </c>
      <c r="AU1681" s="28" t="str">
        <f t="shared" si="459"/>
        <v>库存为4</v>
      </c>
      <c r="AV1681" s="34" t="str">
        <f>IFERROR(时间!$B$4+AU1681,"上周无销量")</f>
        <v>上周无销量</v>
      </c>
      <c r="AW1681" s="34"/>
    </row>
    <row r="1682" spans="1:49">
      <c r="A1682" s="18" t="s">
        <v>1727</v>
      </c>
      <c r="B1682" t="str">
        <f>VLOOKUP(A1682,'[1]sku-asin（子）'!$A:$B,2,0)</f>
        <v>B07CM4BMTS</v>
      </c>
      <c r="C1682" t="str">
        <f>VLOOKUP(A1682,'[1]子sku-父sku'!$A:$B,2,0)</f>
        <v>YZ-BEHY2049</v>
      </c>
      <c r="D1682" s="28">
        <f>IFERROR(VLOOKUP(A1682,[2]库存报告使用数据处理!$A:$C,3,0),0)</f>
        <v>0</v>
      </c>
      <c r="E1682" s="28">
        <f>IFERROR(VLOOKUP(A1682,[2]库存报告使用数据处理!$A:$D,4,0),0)</f>
        <v>0</v>
      </c>
      <c r="F1682" s="28">
        <f>IFERROR(VLOOKUP(A1682,[2]库存报告使用数据处理!$A:$E,5,0),0)</f>
        <v>0</v>
      </c>
      <c r="G1682" s="28">
        <f>IFERROR(VLOOKUP(A1682,[2]库存报告使用数据处理!$A:$F,6,0),0)</f>
        <v>0</v>
      </c>
      <c r="H1682" s="29">
        <f>IFERROR(VLOOKUP(A1682,[2]库存报告使用数据处理!$A:$G,7,0),0)</f>
        <v>0</v>
      </c>
      <c r="I1682">
        <f>IFERROR(VLOOKUP(A1682,[5]数据处理!$A:$B,2,0),0)</f>
        <v>5</v>
      </c>
      <c r="J1682" s="30">
        <f>IFERROR(VLOOKUP(A1682,[5]数据处理!$A:$D,4,0),0)</f>
        <v>0</v>
      </c>
      <c r="K1682" s="30">
        <f>IFERROR(VLOOKUP(A1682,[5]数据处理!$A:$E,5,0),0)</f>
        <v>0</v>
      </c>
      <c r="L1682" s="30">
        <f>IFERROR(VLOOKUP(A1682,[5]数据处理!$A:$G,7,0),0)</f>
        <v>0</v>
      </c>
      <c r="M1682">
        <f t="shared" si="443"/>
        <v>5</v>
      </c>
      <c r="N1682">
        <f>IFERROR(VLOOKUP(A1682,[5]数据处理!$A:$C,3,0),0)</f>
        <v>0</v>
      </c>
      <c r="O1682">
        <f>IFERROR(VLOOKUP($A1682,[5]数据处理!$A:$N,14,0),0)</f>
        <v>0</v>
      </c>
      <c r="P1682" t="str">
        <f>IFERROR(VLOOKUP($A1682,[3]库存报告使用数据!$A$1:$B$65536,2,0),"")</f>
        <v/>
      </c>
      <c r="Q1682" t="str">
        <f>IFERROR(VLOOKUP($A1682,[3]库存报告使用数据!$A$1:$E$65536,5,0),"")</f>
        <v/>
      </c>
      <c r="R1682" t="str">
        <f>IFERROR(VLOOKUP($A1682,[3]库存报告使用数据!$A$1:$H$65536,8,0),"")</f>
        <v/>
      </c>
      <c r="S1682" t="str">
        <f>IFERROR(VLOOKUP($A1682,[3]库存报告使用数据!$A$1:$K$65536,11,0),"")</f>
        <v/>
      </c>
      <c r="T1682" t="str">
        <f>IFERROR(VLOOKUP($A1682,[3]库存报告使用数据!$A$1:$C$65536,3,0),"")</f>
        <v/>
      </c>
      <c r="U1682" t="str">
        <f>IFERROR(VLOOKUP($A1682,[3]库存报告使用数据!$A$1:$F$65536,6,0),"")</f>
        <v/>
      </c>
      <c r="V1682" t="str">
        <f>IFERROR(VLOOKUP($A1682,[3]库存报告使用数据!$A$1:$I$65536,9,0),"")</f>
        <v/>
      </c>
      <c r="W1682" t="str">
        <f>IFERROR(VLOOKUP($A1682,[3]库存报告使用数据!$A$1:$L$65536,12,0),"")</f>
        <v/>
      </c>
      <c r="X1682" s="20" t="str">
        <f t="shared" si="444"/>
        <v/>
      </c>
      <c r="Y1682" s="20" t="str">
        <f t="shared" si="445"/>
        <v/>
      </c>
      <c r="Z1682" s="20" t="str">
        <f t="shared" si="446"/>
        <v/>
      </c>
      <c r="AA1682" s="20" t="str">
        <f t="shared" si="447"/>
        <v/>
      </c>
      <c r="AB1682" t="str">
        <f>IFERROR(VLOOKUP($A1682,[3]库存报告使用数据!$A$1:$D$65536,4,0),"")</f>
        <v/>
      </c>
      <c r="AC1682" t="str">
        <f>IFERROR(VLOOKUP($A1682,[3]库存报告使用数据!$A$1:$G$65536,7,0),"")</f>
        <v/>
      </c>
      <c r="AD1682" t="str">
        <f>IFERROR(VLOOKUP($A1682,[3]库存报告使用数据!$A$1:$J$65536,10,0),"")</f>
        <v/>
      </c>
      <c r="AE1682" t="str">
        <f>IFERROR(VLOOKUP($A1682,[3]库存报告使用数据!$A$1:$M$65536,13,0),"")</f>
        <v/>
      </c>
      <c r="AF1682" s="20" t="str">
        <f t="shared" si="448"/>
        <v/>
      </c>
      <c r="AG1682" s="20" t="str">
        <f t="shared" si="449"/>
        <v/>
      </c>
      <c r="AH1682" s="20" t="str">
        <f t="shared" si="450"/>
        <v/>
      </c>
      <c r="AI1682" s="20" t="str">
        <f t="shared" si="451"/>
        <v/>
      </c>
      <c r="AJ1682">
        <f>IFERROR(VLOOKUP($B1682,[4]库存报告使用数据!$A$1:$B$65536,2,0),0)</f>
        <v>0</v>
      </c>
      <c r="AK1682">
        <f>IFERROR(VLOOKUP($B1682,[4]库存报告使用数据!$A$1:$C$65536,3,0),)</f>
        <v>0</v>
      </c>
      <c r="AL1682">
        <f>IFERROR(VLOOKUP($B1682,[4]库存报告使用数据!$A$1:$D$65536,4,0),)</f>
        <v>0</v>
      </c>
      <c r="AM1682">
        <f>IFERROR(VLOOKUP($B1682,[4]库存报告使用数据!$A$1:$E$65536,5,0),)</f>
        <v>0</v>
      </c>
      <c r="AN1682" s="20" t="str">
        <f t="shared" si="452"/>
        <v/>
      </c>
      <c r="AO1682" s="20" t="str">
        <f t="shared" si="453"/>
        <v/>
      </c>
      <c r="AP1682" s="20" t="str">
        <f t="shared" si="454"/>
        <v/>
      </c>
      <c r="AQ1682" s="20" t="str">
        <f t="shared" si="455"/>
        <v/>
      </c>
      <c r="AR1682" s="32">
        <f t="shared" si="456"/>
        <v>0</v>
      </c>
      <c r="AS1682" s="32">
        <f t="shared" si="457"/>
        <v>0</v>
      </c>
      <c r="AT1682" s="32">
        <f t="shared" si="458"/>
        <v>5</v>
      </c>
      <c r="AU1682" s="28" t="str">
        <f t="shared" si="459"/>
        <v>库存为5</v>
      </c>
      <c r="AV1682" s="34" t="str">
        <f>IFERROR(时间!$B$4+AU1682,"上周无销量")</f>
        <v>上周无销量</v>
      </c>
      <c r="AW1682" s="34"/>
    </row>
    <row r="1683" spans="1:49">
      <c r="A1683" s="18" t="s">
        <v>1728</v>
      </c>
      <c r="B1683" t="str">
        <f>VLOOKUP(A1683,'[1]sku-asin（子）'!$A:$B,2,0)</f>
        <v>B07CM23BJW</v>
      </c>
      <c r="C1683" t="str">
        <f>VLOOKUP(A1683,'[1]子sku-父sku'!$A:$B,2,0)</f>
        <v>YZ-BEHY2049</v>
      </c>
      <c r="D1683" s="28">
        <f>IFERROR(VLOOKUP(A1683,[2]库存报告使用数据处理!$A:$C,3,0),0)</f>
        <v>0</v>
      </c>
      <c r="E1683" s="28">
        <f>IFERROR(VLOOKUP(A1683,[2]库存报告使用数据处理!$A:$D,4,0),0)</f>
        <v>0</v>
      </c>
      <c r="F1683" s="28">
        <f>IFERROR(VLOOKUP(A1683,[2]库存报告使用数据处理!$A:$E,5,0),0)</f>
        <v>0</v>
      </c>
      <c r="G1683" s="28">
        <f>IFERROR(VLOOKUP(A1683,[2]库存报告使用数据处理!$A:$F,6,0),0)</f>
        <v>0</v>
      </c>
      <c r="H1683" s="29">
        <f>IFERROR(VLOOKUP(A1683,[2]库存报告使用数据处理!$A:$G,7,0),0)</f>
        <v>0</v>
      </c>
      <c r="I1683">
        <f>IFERROR(VLOOKUP(A1683,[5]数据处理!$A:$B,2,0),0)</f>
        <v>5</v>
      </c>
      <c r="J1683" s="30">
        <f>IFERROR(VLOOKUP(A1683,[5]数据处理!$A:$D,4,0),0)</f>
        <v>0</v>
      </c>
      <c r="K1683" s="30">
        <f>IFERROR(VLOOKUP(A1683,[5]数据处理!$A:$E,5,0),0)</f>
        <v>0</v>
      </c>
      <c r="L1683" s="30">
        <f>IFERROR(VLOOKUP(A1683,[5]数据处理!$A:$G,7,0),0)</f>
        <v>0</v>
      </c>
      <c r="M1683">
        <f t="shared" si="443"/>
        <v>5</v>
      </c>
      <c r="N1683">
        <f>IFERROR(VLOOKUP(A1683,[5]数据处理!$A:$C,3,0),0)</f>
        <v>0</v>
      </c>
      <c r="O1683">
        <f>IFERROR(VLOOKUP($A1683,[5]数据处理!$A:$N,14,0),0)</f>
        <v>0</v>
      </c>
      <c r="P1683" t="str">
        <f>IFERROR(VLOOKUP($A1683,[3]库存报告使用数据!$A$1:$B$65536,2,0),"")</f>
        <v/>
      </c>
      <c r="Q1683" t="str">
        <f>IFERROR(VLOOKUP($A1683,[3]库存报告使用数据!$A$1:$E$65536,5,0),"")</f>
        <v/>
      </c>
      <c r="R1683" t="str">
        <f>IFERROR(VLOOKUP($A1683,[3]库存报告使用数据!$A$1:$H$65536,8,0),"")</f>
        <v/>
      </c>
      <c r="S1683" t="str">
        <f>IFERROR(VLOOKUP($A1683,[3]库存报告使用数据!$A$1:$K$65536,11,0),"")</f>
        <v/>
      </c>
      <c r="T1683" t="str">
        <f>IFERROR(VLOOKUP($A1683,[3]库存报告使用数据!$A$1:$C$65536,3,0),"")</f>
        <v/>
      </c>
      <c r="U1683" t="str">
        <f>IFERROR(VLOOKUP($A1683,[3]库存报告使用数据!$A$1:$F$65536,6,0),"")</f>
        <v/>
      </c>
      <c r="V1683" t="str">
        <f>IFERROR(VLOOKUP($A1683,[3]库存报告使用数据!$A$1:$I$65536,9,0),"")</f>
        <v/>
      </c>
      <c r="W1683" t="str">
        <f>IFERROR(VLOOKUP($A1683,[3]库存报告使用数据!$A$1:$L$65536,12,0),"")</f>
        <v/>
      </c>
      <c r="X1683" s="20" t="str">
        <f t="shared" si="444"/>
        <v/>
      </c>
      <c r="Y1683" s="20" t="str">
        <f t="shared" si="445"/>
        <v/>
      </c>
      <c r="Z1683" s="20" t="str">
        <f t="shared" si="446"/>
        <v/>
      </c>
      <c r="AA1683" s="20" t="str">
        <f t="shared" si="447"/>
        <v/>
      </c>
      <c r="AB1683" t="str">
        <f>IFERROR(VLOOKUP($A1683,[3]库存报告使用数据!$A$1:$D$65536,4,0),"")</f>
        <v/>
      </c>
      <c r="AC1683" t="str">
        <f>IFERROR(VLOOKUP($A1683,[3]库存报告使用数据!$A$1:$G$65536,7,0),"")</f>
        <v/>
      </c>
      <c r="AD1683" t="str">
        <f>IFERROR(VLOOKUP($A1683,[3]库存报告使用数据!$A$1:$J$65536,10,0),"")</f>
        <v/>
      </c>
      <c r="AE1683" t="str">
        <f>IFERROR(VLOOKUP($A1683,[3]库存报告使用数据!$A$1:$M$65536,13,0),"")</f>
        <v/>
      </c>
      <c r="AF1683" s="20" t="str">
        <f t="shared" si="448"/>
        <v/>
      </c>
      <c r="AG1683" s="20" t="str">
        <f t="shared" si="449"/>
        <v/>
      </c>
      <c r="AH1683" s="20" t="str">
        <f t="shared" si="450"/>
        <v/>
      </c>
      <c r="AI1683" s="20" t="str">
        <f t="shared" si="451"/>
        <v/>
      </c>
      <c r="AJ1683">
        <f>IFERROR(VLOOKUP($B1683,[4]库存报告使用数据!$A$1:$B$65536,2,0),0)</f>
        <v>0</v>
      </c>
      <c r="AK1683">
        <f>IFERROR(VLOOKUP($B1683,[4]库存报告使用数据!$A$1:$C$65536,3,0),)</f>
        <v>0</v>
      </c>
      <c r="AL1683">
        <f>IFERROR(VLOOKUP($B1683,[4]库存报告使用数据!$A$1:$D$65536,4,0),)</f>
        <v>1</v>
      </c>
      <c r="AM1683">
        <f>IFERROR(VLOOKUP($B1683,[4]库存报告使用数据!$A$1:$E$65536,5,0),)</f>
        <v>0</v>
      </c>
      <c r="AN1683" s="20" t="str">
        <f t="shared" si="452"/>
        <v/>
      </c>
      <c r="AO1683" s="20" t="str">
        <f t="shared" si="453"/>
        <v/>
      </c>
      <c r="AP1683" s="20">
        <f t="shared" si="454"/>
        <v>0</v>
      </c>
      <c r="AQ1683" s="20" t="str">
        <f t="shared" si="455"/>
        <v/>
      </c>
      <c r="AR1683" s="32">
        <f t="shared" si="456"/>
        <v>0</v>
      </c>
      <c r="AS1683" s="32">
        <f t="shared" si="457"/>
        <v>0</v>
      </c>
      <c r="AT1683" s="32">
        <f t="shared" si="458"/>
        <v>5</v>
      </c>
      <c r="AU1683" s="28" t="str">
        <f t="shared" si="459"/>
        <v>库存为5</v>
      </c>
      <c r="AV1683" s="34" t="str">
        <f>IFERROR(时间!$B$4+AU1683,"上周无销量")</f>
        <v>上周无销量</v>
      </c>
      <c r="AW1683" s="34"/>
    </row>
    <row r="1684" spans="1:49">
      <c r="A1684" s="18" t="s">
        <v>1729</v>
      </c>
      <c r="B1684" t="str">
        <f>VLOOKUP(A1684,'[1]sku-asin（子）'!$A:$B,2,0)</f>
        <v>B07CNBVG9P</v>
      </c>
      <c r="C1684" t="str">
        <f>VLOOKUP(A1684,'[1]子sku-父sku'!$A:$B,2,0)</f>
        <v>YZ-BEHY2049</v>
      </c>
      <c r="D1684" s="28">
        <f>IFERROR(VLOOKUP(A1684,[2]库存报告使用数据处理!$A:$C,3,0),0)</f>
        <v>0</v>
      </c>
      <c r="E1684" s="28">
        <f>IFERROR(VLOOKUP(A1684,[2]库存报告使用数据处理!$A:$D,4,0),0)</f>
        <v>0</v>
      </c>
      <c r="F1684" s="28">
        <f>IFERROR(VLOOKUP(A1684,[2]库存报告使用数据处理!$A:$E,5,0),0)</f>
        <v>0</v>
      </c>
      <c r="G1684" s="28">
        <f>IFERROR(VLOOKUP(A1684,[2]库存报告使用数据处理!$A:$F,6,0),0)</f>
        <v>0</v>
      </c>
      <c r="H1684" s="29">
        <f>IFERROR(VLOOKUP(A1684,[2]库存报告使用数据处理!$A:$G,7,0),0)</f>
        <v>0</v>
      </c>
      <c r="I1684">
        <f>IFERROR(VLOOKUP(A1684,[5]数据处理!$A:$B,2,0),0)</f>
        <v>0</v>
      </c>
      <c r="J1684" s="30">
        <f>IFERROR(VLOOKUP(A1684,[5]数据处理!$A:$D,4,0),0)</f>
        <v>0</v>
      </c>
      <c r="K1684" s="30">
        <f>IFERROR(VLOOKUP(A1684,[5]数据处理!$A:$E,5,0),0)</f>
        <v>0</v>
      </c>
      <c r="L1684" s="30">
        <f>IFERROR(VLOOKUP(A1684,[5]数据处理!$A:$G,7,0),0)</f>
        <v>0</v>
      </c>
      <c r="M1684">
        <f t="shared" si="443"/>
        <v>0</v>
      </c>
      <c r="N1684">
        <f>IFERROR(VLOOKUP(A1684,[5]数据处理!$A:$C,3,0),0)</f>
        <v>0</v>
      </c>
      <c r="O1684">
        <f>IFERROR(VLOOKUP($A1684,[5]数据处理!$A:$N,14,0),0)</f>
        <v>0</v>
      </c>
      <c r="P1684" t="str">
        <f>IFERROR(VLOOKUP($A1684,[3]库存报告使用数据!$A$1:$B$65536,2,0),"")</f>
        <v/>
      </c>
      <c r="Q1684" t="str">
        <f>IFERROR(VLOOKUP($A1684,[3]库存报告使用数据!$A$1:$E$65536,5,0),"")</f>
        <v/>
      </c>
      <c r="R1684" t="str">
        <f>IFERROR(VLOOKUP($A1684,[3]库存报告使用数据!$A$1:$H$65536,8,0),"")</f>
        <v/>
      </c>
      <c r="S1684" t="str">
        <f>IFERROR(VLOOKUP($A1684,[3]库存报告使用数据!$A$1:$K$65536,11,0),"")</f>
        <v/>
      </c>
      <c r="T1684" t="str">
        <f>IFERROR(VLOOKUP($A1684,[3]库存报告使用数据!$A$1:$C$65536,3,0),"")</f>
        <v/>
      </c>
      <c r="U1684" t="str">
        <f>IFERROR(VLOOKUP($A1684,[3]库存报告使用数据!$A$1:$F$65536,6,0),"")</f>
        <v/>
      </c>
      <c r="V1684" t="str">
        <f>IFERROR(VLOOKUP($A1684,[3]库存报告使用数据!$A$1:$I$65536,9,0),"")</f>
        <v/>
      </c>
      <c r="W1684" t="str">
        <f>IFERROR(VLOOKUP($A1684,[3]库存报告使用数据!$A$1:$L$65536,12,0),"")</f>
        <v/>
      </c>
      <c r="X1684" s="20" t="str">
        <f t="shared" si="444"/>
        <v/>
      </c>
      <c r="Y1684" s="20" t="str">
        <f t="shared" si="445"/>
        <v/>
      </c>
      <c r="Z1684" s="20" t="str">
        <f t="shared" si="446"/>
        <v/>
      </c>
      <c r="AA1684" s="20" t="str">
        <f t="shared" si="447"/>
        <v/>
      </c>
      <c r="AB1684" t="str">
        <f>IFERROR(VLOOKUP($A1684,[3]库存报告使用数据!$A$1:$D$65536,4,0),"")</f>
        <v/>
      </c>
      <c r="AC1684" t="str">
        <f>IFERROR(VLOOKUP($A1684,[3]库存报告使用数据!$A$1:$G$65536,7,0),"")</f>
        <v/>
      </c>
      <c r="AD1684" t="str">
        <f>IFERROR(VLOOKUP($A1684,[3]库存报告使用数据!$A$1:$J$65536,10,0),"")</f>
        <v/>
      </c>
      <c r="AE1684" t="str">
        <f>IFERROR(VLOOKUP($A1684,[3]库存报告使用数据!$A$1:$M$65536,13,0),"")</f>
        <v/>
      </c>
      <c r="AF1684" s="20" t="str">
        <f t="shared" si="448"/>
        <v/>
      </c>
      <c r="AG1684" s="20" t="str">
        <f t="shared" si="449"/>
        <v/>
      </c>
      <c r="AH1684" s="20" t="str">
        <f t="shared" si="450"/>
        <v/>
      </c>
      <c r="AI1684" s="20" t="str">
        <f t="shared" si="451"/>
        <v/>
      </c>
      <c r="AJ1684">
        <f>IFERROR(VLOOKUP($B1684,[4]库存报告使用数据!$A$1:$B$65536,2,0),0)</f>
        <v>0</v>
      </c>
      <c r="AK1684">
        <f>IFERROR(VLOOKUP($B1684,[4]库存报告使用数据!$A$1:$C$65536,3,0),)</f>
        <v>0</v>
      </c>
      <c r="AL1684">
        <f>IFERROR(VLOOKUP($B1684,[4]库存报告使用数据!$A$1:$D$65536,4,0),)</f>
        <v>0</v>
      </c>
      <c r="AM1684">
        <f>IFERROR(VLOOKUP($B1684,[4]库存报告使用数据!$A$1:$E$65536,5,0),)</f>
        <v>0</v>
      </c>
      <c r="AN1684" s="20" t="str">
        <f t="shared" si="452"/>
        <v/>
      </c>
      <c r="AO1684" s="20" t="str">
        <f t="shared" si="453"/>
        <v/>
      </c>
      <c r="AP1684" s="20" t="str">
        <f t="shared" si="454"/>
        <v/>
      </c>
      <c r="AQ1684" s="20" t="str">
        <f t="shared" si="455"/>
        <v/>
      </c>
      <c r="AR1684" s="32">
        <f t="shared" si="456"/>
        <v>0</v>
      </c>
      <c r="AS1684" s="32">
        <f t="shared" si="457"/>
        <v>0</v>
      </c>
      <c r="AT1684" s="32">
        <f t="shared" si="458"/>
        <v>0</v>
      </c>
      <c r="AU1684" s="28" t="str">
        <f t="shared" si="459"/>
        <v>库存为0</v>
      </c>
      <c r="AV1684" s="34" t="str">
        <f>IFERROR(时间!$B$4+AU1684,"上周无销量")</f>
        <v>上周无销量</v>
      </c>
      <c r="AW1684" s="34"/>
    </row>
    <row r="1685" spans="1:49">
      <c r="A1685" s="18" t="s">
        <v>1730</v>
      </c>
      <c r="B1685" t="str">
        <f>VLOOKUP(A1685,'[1]sku-asin（子）'!$A:$B,2,0)</f>
        <v>B07CM7WLTX</v>
      </c>
      <c r="C1685" t="str">
        <f>VLOOKUP(A1685,'[1]子sku-父sku'!$A:$B,2,0)</f>
        <v>YZ-BEHY2049</v>
      </c>
      <c r="D1685" s="28">
        <f>IFERROR(VLOOKUP(A1685,[2]库存报告使用数据处理!$A:$C,3,0),0)</f>
        <v>0</v>
      </c>
      <c r="E1685" s="28">
        <f>IFERROR(VLOOKUP(A1685,[2]库存报告使用数据处理!$A:$D,4,0),0)</f>
        <v>0</v>
      </c>
      <c r="F1685" s="28">
        <f>IFERROR(VLOOKUP(A1685,[2]库存报告使用数据处理!$A:$E,5,0),0)</f>
        <v>0</v>
      </c>
      <c r="G1685" s="28">
        <f>IFERROR(VLOOKUP(A1685,[2]库存报告使用数据处理!$A:$F,6,0),0)</f>
        <v>0</v>
      </c>
      <c r="H1685" s="29">
        <f>IFERROR(VLOOKUP(A1685,[2]库存报告使用数据处理!$A:$G,7,0),0)</f>
        <v>0</v>
      </c>
      <c r="I1685">
        <f>IFERROR(VLOOKUP(A1685,[5]数据处理!$A:$B,2,0),0)</f>
        <v>5</v>
      </c>
      <c r="J1685" s="30">
        <f>IFERROR(VLOOKUP(A1685,[5]数据处理!$A:$D,4,0),0)</f>
        <v>0</v>
      </c>
      <c r="K1685" s="30">
        <f>IFERROR(VLOOKUP(A1685,[5]数据处理!$A:$E,5,0),0)</f>
        <v>0</v>
      </c>
      <c r="L1685" s="30">
        <f>IFERROR(VLOOKUP(A1685,[5]数据处理!$A:$G,7,0),0)</f>
        <v>0</v>
      </c>
      <c r="M1685">
        <f t="shared" si="443"/>
        <v>5</v>
      </c>
      <c r="N1685">
        <f>IFERROR(VLOOKUP(A1685,[5]数据处理!$A:$C,3,0),0)</f>
        <v>0</v>
      </c>
      <c r="O1685">
        <f>IFERROR(VLOOKUP($A1685,[5]数据处理!$A:$N,14,0),0)</f>
        <v>0</v>
      </c>
      <c r="P1685" t="str">
        <f>IFERROR(VLOOKUP($A1685,[3]库存报告使用数据!$A$1:$B$65536,2,0),"")</f>
        <v/>
      </c>
      <c r="Q1685" t="str">
        <f>IFERROR(VLOOKUP($A1685,[3]库存报告使用数据!$A$1:$E$65536,5,0),"")</f>
        <v/>
      </c>
      <c r="R1685" t="str">
        <f>IFERROR(VLOOKUP($A1685,[3]库存报告使用数据!$A$1:$H$65536,8,0),"")</f>
        <v/>
      </c>
      <c r="S1685" t="str">
        <f>IFERROR(VLOOKUP($A1685,[3]库存报告使用数据!$A$1:$K$65536,11,0),"")</f>
        <v/>
      </c>
      <c r="T1685" t="str">
        <f>IFERROR(VLOOKUP($A1685,[3]库存报告使用数据!$A$1:$C$65536,3,0),"")</f>
        <v/>
      </c>
      <c r="U1685" t="str">
        <f>IFERROR(VLOOKUP($A1685,[3]库存报告使用数据!$A$1:$F$65536,6,0),"")</f>
        <v/>
      </c>
      <c r="V1685" t="str">
        <f>IFERROR(VLOOKUP($A1685,[3]库存报告使用数据!$A$1:$I$65536,9,0),"")</f>
        <v/>
      </c>
      <c r="W1685" t="str">
        <f>IFERROR(VLOOKUP($A1685,[3]库存报告使用数据!$A$1:$L$65536,12,0),"")</f>
        <v/>
      </c>
      <c r="X1685" s="20" t="str">
        <f t="shared" si="444"/>
        <v/>
      </c>
      <c r="Y1685" s="20" t="str">
        <f t="shared" si="445"/>
        <v/>
      </c>
      <c r="Z1685" s="20" t="str">
        <f t="shared" si="446"/>
        <v/>
      </c>
      <c r="AA1685" s="20" t="str">
        <f t="shared" si="447"/>
        <v/>
      </c>
      <c r="AB1685" t="str">
        <f>IFERROR(VLOOKUP($A1685,[3]库存报告使用数据!$A$1:$D$65536,4,0),"")</f>
        <v/>
      </c>
      <c r="AC1685" t="str">
        <f>IFERROR(VLOOKUP($A1685,[3]库存报告使用数据!$A$1:$G$65536,7,0),"")</f>
        <v/>
      </c>
      <c r="AD1685" t="str">
        <f>IFERROR(VLOOKUP($A1685,[3]库存报告使用数据!$A$1:$J$65536,10,0),"")</f>
        <v/>
      </c>
      <c r="AE1685" t="str">
        <f>IFERROR(VLOOKUP($A1685,[3]库存报告使用数据!$A$1:$M$65536,13,0),"")</f>
        <v/>
      </c>
      <c r="AF1685" s="20" t="str">
        <f t="shared" si="448"/>
        <v/>
      </c>
      <c r="AG1685" s="20" t="str">
        <f t="shared" si="449"/>
        <v/>
      </c>
      <c r="AH1685" s="20" t="str">
        <f t="shared" si="450"/>
        <v/>
      </c>
      <c r="AI1685" s="20" t="str">
        <f t="shared" si="451"/>
        <v/>
      </c>
      <c r="AJ1685">
        <f>IFERROR(VLOOKUP($B1685,[4]库存报告使用数据!$A$1:$B$65536,2,0),0)</f>
        <v>0</v>
      </c>
      <c r="AK1685">
        <f>IFERROR(VLOOKUP($B1685,[4]库存报告使用数据!$A$1:$C$65536,3,0),)</f>
        <v>0</v>
      </c>
      <c r="AL1685">
        <f>IFERROR(VLOOKUP($B1685,[4]库存报告使用数据!$A$1:$D$65536,4,0),)</f>
        <v>0</v>
      </c>
      <c r="AM1685">
        <f>IFERROR(VLOOKUP($B1685,[4]库存报告使用数据!$A$1:$E$65536,5,0),)</f>
        <v>0</v>
      </c>
      <c r="AN1685" s="20" t="str">
        <f t="shared" si="452"/>
        <v/>
      </c>
      <c r="AO1685" s="20" t="str">
        <f t="shared" si="453"/>
        <v/>
      </c>
      <c r="AP1685" s="20" t="str">
        <f t="shared" si="454"/>
        <v/>
      </c>
      <c r="AQ1685" s="20" t="str">
        <f t="shared" si="455"/>
        <v/>
      </c>
      <c r="AR1685" s="32">
        <f t="shared" si="456"/>
        <v>0</v>
      </c>
      <c r="AS1685" s="32">
        <f t="shared" si="457"/>
        <v>0</v>
      </c>
      <c r="AT1685" s="32">
        <f t="shared" si="458"/>
        <v>5</v>
      </c>
      <c r="AU1685" s="28" t="str">
        <f t="shared" si="459"/>
        <v>库存为5</v>
      </c>
      <c r="AV1685" s="34" t="str">
        <f>IFERROR(时间!$B$4+AU1685,"上周无销量")</f>
        <v>上周无销量</v>
      </c>
      <c r="AW1685" s="34"/>
    </row>
    <row r="1686" spans="1:49">
      <c r="A1686" s="18" t="s">
        <v>1731</v>
      </c>
      <c r="B1686" t="str">
        <f>VLOOKUP(A1686,'[1]sku-asin（子）'!$A:$B,2,0)</f>
        <v>B07CLZ6GFG</v>
      </c>
      <c r="C1686" t="str">
        <f>VLOOKUP(A1686,'[1]子sku-父sku'!$A:$B,2,0)</f>
        <v>YZ-BEHY2049</v>
      </c>
      <c r="D1686" s="28">
        <f>IFERROR(VLOOKUP(A1686,[2]库存报告使用数据处理!$A:$C,3,0),0)</f>
        <v>0</v>
      </c>
      <c r="E1686" s="28">
        <f>IFERROR(VLOOKUP(A1686,[2]库存报告使用数据处理!$A:$D,4,0),0)</f>
        <v>0</v>
      </c>
      <c r="F1686" s="28">
        <f>IFERROR(VLOOKUP(A1686,[2]库存报告使用数据处理!$A:$E,5,0),0)</f>
        <v>0</v>
      </c>
      <c r="G1686" s="28">
        <f>IFERROR(VLOOKUP(A1686,[2]库存报告使用数据处理!$A:$F,6,0),0)</f>
        <v>0</v>
      </c>
      <c r="H1686" s="29">
        <f>IFERROR(VLOOKUP(A1686,[2]库存报告使用数据处理!$A:$G,7,0),0)</f>
        <v>0</v>
      </c>
      <c r="I1686">
        <f>IFERROR(VLOOKUP(A1686,[5]数据处理!$A:$B,2,0),0)</f>
        <v>5</v>
      </c>
      <c r="J1686" s="30">
        <f>IFERROR(VLOOKUP(A1686,[5]数据处理!$A:$D,4,0),0)</f>
        <v>0</v>
      </c>
      <c r="K1686" s="30">
        <f>IFERROR(VLOOKUP(A1686,[5]数据处理!$A:$E,5,0),0)</f>
        <v>0</v>
      </c>
      <c r="L1686" s="30">
        <f>IFERROR(VLOOKUP(A1686,[5]数据处理!$A:$G,7,0),0)</f>
        <v>0</v>
      </c>
      <c r="M1686">
        <f t="shared" si="443"/>
        <v>5</v>
      </c>
      <c r="N1686">
        <f>IFERROR(VLOOKUP(A1686,[5]数据处理!$A:$C,3,0),0)</f>
        <v>0</v>
      </c>
      <c r="O1686">
        <f>IFERROR(VLOOKUP($A1686,[5]数据处理!$A:$N,14,0),0)</f>
        <v>0</v>
      </c>
      <c r="P1686" t="str">
        <f>IFERROR(VLOOKUP($A1686,[3]库存报告使用数据!$A$1:$B$65536,2,0),"")</f>
        <v/>
      </c>
      <c r="Q1686" t="str">
        <f>IFERROR(VLOOKUP($A1686,[3]库存报告使用数据!$A$1:$E$65536,5,0),"")</f>
        <v/>
      </c>
      <c r="R1686" t="str">
        <f>IFERROR(VLOOKUP($A1686,[3]库存报告使用数据!$A$1:$H$65536,8,0),"")</f>
        <v/>
      </c>
      <c r="S1686" t="str">
        <f>IFERROR(VLOOKUP($A1686,[3]库存报告使用数据!$A$1:$K$65536,11,0),"")</f>
        <v/>
      </c>
      <c r="T1686" t="str">
        <f>IFERROR(VLOOKUP($A1686,[3]库存报告使用数据!$A$1:$C$65536,3,0),"")</f>
        <v/>
      </c>
      <c r="U1686" t="str">
        <f>IFERROR(VLOOKUP($A1686,[3]库存报告使用数据!$A$1:$F$65536,6,0),"")</f>
        <v/>
      </c>
      <c r="V1686" t="str">
        <f>IFERROR(VLOOKUP($A1686,[3]库存报告使用数据!$A$1:$I$65536,9,0),"")</f>
        <v/>
      </c>
      <c r="W1686" t="str">
        <f>IFERROR(VLOOKUP($A1686,[3]库存报告使用数据!$A$1:$L$65536,12,0),"")</f>
        <v/>
      </c>
      <c r="X1686" s="20" t="str">
        <f t="shared" si="444"/>
        <v/>
      </c>
      <c r="Y1686" s="20" t="str">
        <f t="shared" si="445"/>
        <v/>
      </c>
      <c r="Z1686" s="20" t="str">
        <f t="shared" si="446"/>
        <v/>
      </c>
      <c r="AA1686" s="20" t="str">
        <f t="shared" si="447"/>
        <v/>
      </c>
      <c r="AB1686" t="str">
        <f>IFERROR(VLOOKUP($A1686,[3]库存报告使用数据!$A$1:$D$65536,4,0),"")</f>
        <v/>
      </c>
      <c r="AC1686" t="str">
        <f>IFERROR(VLOOKUP($A1686,[3]库存报告使用数据!$A$1:$G$65536,7,0),"")</f>
        <v/>
      </c>
      <c r="AD1686" t="str">
        <f>IFERROR(VLOOKUP($A1686,[3]库存报告使用数据!$A$1:$J$65536,10,0),"")</f>
        <v/>
      </c>
      <c r="AE1686" t="str">
        <f>IFERROR(VLOOKUP($A1686,[3]库存报告使用数据!$A$1:$M$65536,13,0),"")</f>
        <v/>
      </c>
      <c r="AF1686" s="20" t="str">
        <f t="shared" si="448"/>
        <v/>
      </c>
      <c r="AG1686" s="20" t="str">
        <f t="shared" si="449"/>
        <v/>
      </c>
      <c r="AH1686" s="20" t="str">
        <f t="shared" si="450"/>
        <v/>
      </c>
      <c r="AI1686" s="20" t="str">
        <f t="shared" si="451"/>
        <v/>
      </c>
      <c r="AJ1686">
        <f>IFERROR(VLOOKUP($B1686,[4]库存报告使用数据!$A$1:$B$65536,2,0),0)</f>
        <v>0</v>
      </c>
      <c r="AK1686">
        <f>IFERROR(VLOOKUP($B1686,[4]库存报告使用数据!$A$1:$C$65536,3,0),)</f>
        <v>0</v>
      </c>
      <c r="AL1686">
        <f>IFERROR(VLOOKUP($B1686,[4]库存报告使用数据!$A$1:$D$65536,4,0),)</f>
        <v>0</v>
      </c>
      <c r="AM1686">
        <f>IFERROR(VLOOKUP($B1686,[4]库存报告使用数据!$A$1:$E$65536,5,0),)</f>
        <v>1</v>
      </c>
      <c r="AN1686" s="20" t="str">
        <f t="shared" si="452"/>
        <v/>
      </c>
      <c r="AO1686" s="20" t="str">
        <f t="shared" si="453"/>
        <v/>
      </c>
      <c r="AP1686" s="20" t="str">
        <f t="shared" si="454"/>
        <v/>
      </c>
      <c r="AQ1686" s="20">
        <f t="shared" si="455"/>
        <v>0</v>
      </c>
      <c r="AR1686" s="32">
        <f t="shared" si="456"/>
        <v>0</v>
      </c>
      <c r="AS1686" s="32">
        <f t="shared" si="457"/>
        <v>0</v>
      </c>
      <c r="AT1686" s="32">
        <f t="shared" si="458"/>
        <v>5</v>
      </c>
      <c r="AU1686" s="28" t="str">
        <f t="shared" si="459"/>
        <v>库存为5</v>
      </c>
      <c r="AV1686" s="34" t="str">
        <f>IFERROR(时间!$B$4+AU1686,"上周无销量")</f>
        <v>上周无销量</v>
      </c>
      <c r="AW1686" s="34"/>
    </row>
    <row r="1687" spans="1:49">
      <c r="A1687" s="18" t="s">
        <v>1732</v>
      </c>
      <c r="B1687" t="str">
        <f>VLOOKUP(A1687,'[1]sku-asin（子）'!$A:$B,2,0)</f>
        <v>B07CMBWLTQ</v>
      </c>
      <c r="C1687" t="str">
        <f>VLOOKUP(A1687,'[1]子sku-父sku'!$A:$B,2,0)</f>
        <v>YZ-BEHY2049</v>
      </c>
      <c r="D1687" s="28">
        <f>IFERROR(VLOOKUP(A1687,[2]库存报告使用数据处理!$A:$C,3,0),0)</f>
        <v>0</v>
      </c>
      <c r="E1687" s="28">
        <f>IFERROR(VLOOKUP(A1687,[2]库存报告使用数据处理!$A:$D,4,0),0)</f>
        <v>0</v>
      </c>
      <c r="F1687" s="28">
        <f>IFERROR(VLOOKUP(A1687,[2]库存报告使用数据处理!$A:$E,5,0),0)</f>
        <v>1</v>
      </c>
      <c r="G1687" s="28">
        <f>IFERROR(VLOOKUP(A1687,[2]库存报告使用数据处理!$A:$F,6,0),0)</f>
        <v>0</v>
      </c>
      <c r="H1687" s="29">
        <f>IFERROR(VLOOKUP(A1687,[2]库存报告使用数据处理!$A:$G,7,0),0)</f>
        <v>18.99</v>
      </c>
      <c r="I1687">
        <f>IFERROR(VLOOKUP(A1687,[5]数据处理!$A:$B,2,0),0)</f>
        <v>4</v>
      </c>
      <c r="J1687" s="30">
        <f>IFERROR(VLOOKUP(A1687,[5]数据处理!$A:$D,4,0),0)</f>
        <v>0</v>
      </c>
      <c r="K1687" s="30">
        <f>IFERROR(VLOOKUP(A1687,[5]数据处理!$A:$E,5,0),0)</f>
        <v>0</v>
      </c>
      <c r="L1687" s="30">
        <f>IFERROR(VLOOKUP(A1687,[5]数据处理!$A:$G,7,0),0)</f>
        <v>0</v>
      </c>
      <c r="M1687">
        <f t="shared" si="443"/>
        <v>4</v>
      </c>
      <c r="N1687">
        <f>IFERROR(VLOOKUP(A1687,[5]数据处理!$A:$C,3,0),0)</f>
        <v>0</v>
      </c>
      <c r="O1687">
        <f>IFERROR(VLOOKUP($A1687,[5]数据处理!$A:$N,14,0),0)</f>
        <v>0</v>
      </c>
      <c r="P1687" t="str">
        <f>IFERROR(VLOOKUP($A1687,[3]库存报告使用数据!$A$1:$B$65536,2,0),"")</f>
        <v/>
      </c>
      <c r="Q1687" t="str">
        <f>IFERROR(VLOOKUP($A1687,[3]库存报告使用数据!$A$1:$E$65536,5,0),"")</f>
        <v/>
      </c>
      <c r="R1687" t="str">
        <f>IFERROR(VLOOKUP($A1687,[3]库存报告使用数据!$A$1:$H$65536,8,0),"")</f>
        <v/>
      </c>
      <c r="S1687" t="str">
        <f>IFERROR(VLOOKUP($A1687,[3]库存报告使用数据!$A$1:$K$65536,11,0),"")</f>
        <v/>
      </c>
      <c r="T1687" t="str">
        <f>IFERROR(VLOOKUP($A1687,[3]库存报告使用数据!$A$1:$C$65536,3,0),"")</f>
        <v/>
      </c>
      <c r="U1687" t="str">
        <f>IFERROR(VLOOKUP($A1687,[3]库存报告使用数据!$A$1:$F$65536,6,0),"")</f>
        <v/>
      </c>
      <c r="V1687" t="str">
        <f>IFERROR(VLOOKUP($A1687,[3]库存报告使用数据!$A$1:$I$65536,9,0),"")</f>
        <v/>
      </c>
      <c r="W1687" t="str">
        <f>IFERROR(VLOOKUP($A1687,[3]库存报告使用数据!$A$1:$L$65536,12,0),"")</f>
        <v/>
      </c>
      <c r="X1687" s="20" t="str">
        <f t="shared" si="444"/>
        <v/>
      </c>
      <c r="Y1687" s="20" t="str">
        <f t="shared" si="445"/>
        <v/>
      </c>
      <c r="Z1687" s="20" t="str">
        <f t="shared" si="446"/>
        <v/>
      </c>
      <c r="AA1687" s="20" t="str">
        <f t="shared" si="447"/>
        <v/>
      </c>
      <c r="AB1687" t="str">
        <f>IFERROR(VLOOKUP($A1687,[3]库存报告使用数据!$A$1:$D$65536,4,0),"")</f>
        <v/>
      </c>
      <c r="AC1687" t="str">
        <f>IFERROR(VLOOKUP($A1687,[3]库存报告使用数据!$A$1:$G$65536,7,0),"")</f>
        <v/>
      </c>
      <c r="AD1687" t="str">
        <f>IFERROR(VLOOKUP($A1687,[3]库存报告使用数据!$A$1:$J$65536,10,0),"")</f>
        <v/>
      </c>
      <c r="AE1687" t="str">
        <f>IFERROR(VLOOKUP($A1687,[3]库存报告使用数据!$A$1:$M$65536,13,0),"")</f>
        <v/>
      </c>
      <c r="AF1687" s="20" t="str">
        <f t="shared" si="448"/>
        <v/>
      </c>
      <c r="AG1687" s="20" t="str">
        <f t="shared" si="449"/>
        <v/>
      </c>
      <c r="AH1687" s="20" t="str">
        <f t="shared" si="450"/>
        <v/>
      </c>
      <c r="AI1687" s="20" t="str">
        <f t="shared" si="451"/>
        <v/>
      </c>
      <c r="AJ1687">
        <f>IFERROR(VLOOKUP($B1687,[4]库存报告使用数据!$A$1:$B$65536,2,0),0)</f>
        <v>0</v>
      </c>
      <c r="AK1687">
        <f>IFERROR(VLOOKUP($B1687,[4]库存报告使用数据!$A$1:$C$65536,3,0),)</f>
        <v>0</v>
      </c>
      <c r="AL1687">
        <f>IFERROR(VLOOKUP($B1687,[4]库存报告使用数据!$A$1:$D$65536,4,0),)</f>
        <v>1</v>
      </c>
      <c r="AM1687">
        <f>IFERROR(VLOOKUP($B1687,[4]库存报告使用数据!$A$1:$E$65536,5,0),)</f>
        <v>0</v>
      </c>
      <c r="AN1687" s="20" t="str">
        <f t="shared" si="452"/>
        <v/>
      </c>
      <c r="AO1687" s="20" t="str">
        <f t="shared" si="453"/>
        <v/>
      </c>
      <c r="AP1687" s="20">
        <f t="shared" si="454"/>
        <v>1</v>
      </c>
      <c r="AQ1687" s="20" t="str">
        <f t="shared" si="455"/>
        <v/>
      </c>
      <c r="AR1687" s="32">
        <f t="shared" si="456"/>
        <v>0</v>
      </c>
      <c r="AS1687" s="32">
        <f t="shared" si="457"/>
        <v>0</v>
      </c>
      <c r="AT1687" s="32">
        <f t="shared" si="458"/>
        <v>4</v>
      </c>
      <c r="AU1687" s="28" t="str">
        <f t="shared" si="459"/>
        <v>库存为4</v>
      </c>
      <c r="AV1687" s="34" t="str">
        <f>IFERROR(时间!$B$4+AU1687,"上周无销量")</f>
        <v>上周无销量</v>
      </c>
      <c r="AW1687" s="34"/>
    </row>
    <row r="1688" spans="1:49">
      <c r="A1688" s="18" t="s">
        <v>1733</v>
      </c>
      <c r="B1688" t="str">
        <f>VLOOKUP(A1688,'[1]sku-asin（子）'!$A:$B,2,0)</f>
        <v>B07CM67JFY</v>
      </c>
      <c r="C1688" t="str">
        <f>VLOOKUP(A1688,'[1]子sku-父sku'!$A:$B,2,0)</f>
        <v>YZ-BEHY2049</v>
      </c>
      <c r="D1688" s="28">
        <f>IFERROR(VLOOKUP(A1688,[2]库存报告使用数据处理!$A:$C,3,0),0)</f>
        <v>0</v>
      </c>
      <c r="E1688" s="28">
        <f>IFERROR(VLOOKUP(A1688,[2]库存报告使用数据处理!$A:$D,4,0),0)</f>
        <v>0</v>
      </c>
      <c r="F1688" s="28">
        <f>IFERROR(VLOOKUP(A1688,[2]库存报告使用数据处理!$A:$E,5,0),0)</f>
        <v>0</v>
      </c>
      <c r="G1688" s="28">
        <f>IFERROR(VLOOKUP(A1688,[2]库存报告使用数据处理!$A:$F,6,0),0)</f>
        <v>1</v>
      </c>
      <c r="H1688" s="29">
        <f>IFERROR(VLOOKUP(A1688,[2]库存报告使用数据处理!$A:$G,7,0),0)</f>
        <v>19.99</v>
      </c>
      <c r="I1688">
        <f>IFERROR(VLOOKUP(A1688,[5]数据处理!$A:$B,2,0),0)</f>
        <v>3</v>
      </c>
      <c r="J1688" s="30">
        <f>IFERROR(VLOOKUP(A1688,[5]数据处理!$A:$D,4,0),0)</f>
        <v>0</v>
      </c>
      <c r="K1688" s="30">
        <f>IFERROR(VLOOKUP(A1688,[5]数据处理!$A:$E,5,0),0)</f>
        <v>0</v>
      </c>
      <c r="L1688" s="30">
        <f>IFERROR(VLOOKUP(A1688,[5]数据处理!$A:$G,7,0),0)</f>
        <v>0</v>
      </c>
      <c r="M1688">
        <f t="shared" si="443"/>
        <v>3</v>
      </c>
      <c r="N1688">
        <f>IFERROR(VLOOKUP(A1688,[5]数据处理!$A:$C,3,0),0)</f>
        <v>0</v>
      </c>
      <c r="O1688">
        <f>IFERROR(VLOOKUP($A1688,[5]数据处理!$A:$N,14,0),0)</f>
        <v>0</v>
      </c>
      <c r="P1688" t="str">
        <f>IFERROR(VLOOKUP($A1688,[3]库存报告使用数据!$A$1:$B$65536,2,0),"")</f>
        <v/>
      </c>
      <c r="Q1688" t="str">
        <f>IFERROR(VLOOKUP($A1688,[3]库存报告使用数据!$A$1:$E$65536,5,0),"")</f>
        <v/>
      </c>
      <c r="R1688" t="str">
        <f>IFERROR(VLOOKUP($A1688,[3]库存报告使用数据!$A$1:$H$65536,8,0),"")</f>
        <v/>
      </c>
      <c r="S1688" t="str">
        <f>IFERROR(VLOOKUP($A1688,[3]库存报告使用数据!$A$1:$K$65536,11,0),"")</f>
        <v/>
      </c>
      <c r="T1688" t="str">
        <f>IFERROR(VLOOKUP($A1688,[3]库存报告使用数据!$A$1:$C$65536,3,0),"")</f>
        <v/>
      </c>
      <c r="U1688" t="str">
        <f>IFERROR(VLOOKUP($A1688,[3]库存报告使用数据!$A$1:$F$65536,6,0),"")</f>
        <v/>
      </c>
      <c r="V1688" t="str">
        <f>IFERROR(VLOOKUP($A1688,[3]库存报告使用数据!$A$1:$I$65536,9,0),"")</f>
        <v/>
      </c>
      <c r="W1688" t="str">
        <f>IFERROR(VLOOKUP($A1688,[3]库存报告使用数据!$A$1:$L$65536,12,0),"")</f>
        <v/>
      </c>
      <c r="X1688" s="20" t="str">
        <f t="shared" si="444"/>
        <v/>
      </c>
      <c r="Y1688" s="20" t="str">
        <f t="shared" si="445"/>
        <v/>
      </c>
      <c r="Z1688" s="20" t="str">
        <f t="shared" si="446"/>
        <v/>
      </c>
      <c r="AA1688" s="20" t="str">
        <f t="shared" si="447"/>
        <v/>
      </c>
      <c r="AB1688" t="str">
        <f>IFERROR(VLOOKUP($A1688,[3]库存报告使用数据!$A$1:$D$65536,4,0),"")</f>
        <v/>
      </c>
      <c r="AC1688" t="str">
        <f>IFERROR(VLOOKUP($A1688,[3]库存报告使用数据!$A$1:$G$65536,7,0),"")</f>
        <v/>
      </c>
      <c r="AD1688" t="str">
        <f>IFERROR(VLOOKUP($A1688,[3]库存报告使用数据!$A$1:$J$65536,10,0),"")</f>
        <v/>
      </c>
      <c r="AE1688" t="str">
        <f>IFERROR(VLOOKUP($A1688,[3]库存报告使用数据!$A$1:$M$65536,13,0),"")</f>
        <v/>
      </c>
      <c r="AF1688" s="20" t="str">
        <f t="shared" si="448"/>
        <v/>
      </c>
      <c r="AG1688" s="20" t="str">
        <f t="shared" si="449"/>
        <v/>
      </c>
      <c r="AH1688" s="20" t="str">
        <f t="shared" si="450"/>
        <v/>
      </c>
      <c r="AI1688" s="20" t="str">
        <f t="shared" si="451"/>
        <v/>
      </c>
      <c r="AJ1688">
        <f>IFERROR(VLOOKUP($B1688,[4]库存报告使用数据!$A$1:$B$65536,2,0),0)</f>
        <v>1</v>
      </c>
      <c r="AK1688">
        <f>IFERROR(VLOOKUP($B1688,[4]库存报告使用数据!$A$1:$C$65536,3,0),)</f>
        <v>2</v>
      </c>
      <c r="AL1688">
        <f>IFERROR(VLOOKUP($B1688,[4]库存报告使用数据!$A$1:$D$65536,4,0),)</f>
        <v>0</v>
      </c>
      <c r="AM1688">
        <f>IFERROR(VLOOKUP($B1688,[4]库存报告使用数据!$A$1:$E$65536,5,0),)</f>
        <v>1</v>
      </c>
      <c r="AN1688" s="20">
        <f t="shared" si="452"/>
        <v>0</v>
      </c>
      <c r="AO1688" s="20">
        <f t="shared" si="453"/>
        <v>0</v>
      </c>
      <c r="AP1688" s="20" t="str">
        <f t="shared" si="454"/>
        <v/>
      </c>
      <c r="AQ1688" s="20">
        <f t="shared" si="455"/>
        <v>1</v>
      </c>
      <c r="AR1688" s="32">
        <f t="shared" si="456"/>
        <v>0</v>
      </c>
      <c r="AS1688" s="32">
        <f t="shared" si="457"/>
        <v>0</v>
      </c>
      <c r="AT1688" s="32">
        <f t="shared" si="458"/>
        <v>3</v>
      </c>
      <c r="AU1688" s="28" t="str">
        <f t="shared" si="459"/>
        <v>库存为3</v>
      </c>
      <c r="AV1688" s="34" t="str">
        <f>IFERROR(时间!$B$4+AU1688,"上周无销量")</f>
        <v>上周无销量</v>
      </c>
      <c r="AW1688" s="34"/>
    </row>
    <row r="1689" spans="1:49">
      <c r="A1689" s="18" t="s">
        <v>1734</v>
      </c>
      <c r="B1689" t="str">
        <f>VLOOKUP(A1689,'[1]sku-asin（子）'!$A:$B,2,0)</f>
        <v>B07CM6541B</v>
      </c>
      <c r="C1689" t="str">
        <f>VLOOKUP(A1689,'[1]子sku-父sku'!$A:$B,2,0)</f>
        <v>YZ-BEHY2049</v>
      </c>
      <c r="D1689" s="28">
        <f>IFERROR(VLOOKUP(A1689,[2]库存报告使用数据处理!$A:$C,3,0),0)</f>
        <v>0</v>
      </c>
      <c r="E1689" s="28">
        <f>IFERROR(VLOOKUP(A1689,[2]库存报告使用数据处理!$A:$D,4,0),0)</f>
        <v>0</v>
      </c>
      <c r="F1689" s="28">
        <f>IFERROR(VLOOKUP(A1689,[2]库存报告使用数据处理!$A:$E,5,0),0)</f>
        <v>0</v>
      </c>
      <c r="G1689" s="28">
        <f>IFERROR(VLOOKUP(A1689,[2]库存报告使用数据处理!$A:$F,6,0),0)</f>
        <v>0</v>
      </c>
      <c r="H1689" s="29">
        <f>IFERROR(VLOOKUP(A1689,[2]库存报告使用数据处理!$A:$G,7,0),0)</f>
        <v>0</v>
      </c>
      <c r="I1689">
        <f>IFERROR(VLOOKUP(A1689,[5]数据处理!$A:$B,2,0),0)</f>
        <v>0</v>
      </c>
      <c r="J1689" s="30">
        <f>IFERROR(VLOOKUP(A1689,[5]数据处理!$A:$D,4,0),0)</f>
        <v>0</v>
      </c>
      <c r="K1689" s="30">
        <f>IFERROR(VLOOKUP(A1689,[5]数据处理!$A:$E,5,0),0)</f>
        <v>0</v>
      </c>
      <c r="L1689" s="30">
        <f>IFERROR(VLOOKUP(A1689,[5]数据处理!$A:$G,7,0),0)</f>
        <v>0</v>
      </c>
      <c r="M1689">
        <f t="shared" si="443"/>
        <v>0</v>
      </c>
      <c r="N1689">
        <f>IFERROR(VLOOKUP(A1689,[5]数据处理!$A:$C,3,0),0)</f>
        <v>0</v>
      </c>
      <c r="O1689">
        <f>IFERROR(VLOOKUP($A1689,[5]数据处理!$A:$N,14,0),0)</f>
        <v>0</v>
      </c>
      <c r="P1689" t="str">
        <f>IFERROR(VLOOKUP($A1689,[3]库存报告使用数据!$A$1:$B$65536,2,0),"")</f>
        <v/>
      </c>
      <c r="Q1689" t="str">
        <f>IFERROR(VLOOKUP($A1689,[3]库存报告使用数据!$A$1:$E$65536,5,0),"")</f>
        <v/>
      </c>
      <c r="R1689" t="str">
        <f>IFERROR(VLOOKUP($A1689,[3]库存报告使用数据!$A$1:$H$65536,8,0),"")</f>
        <v/>
      </c>
      <c r="S1689" t="str">
        <f>IFERROR(VLOOKUP($A1689,[3]库存报告使用数据!$A$1:$K$65536,11,0),"")</f>
        <v/>
      </c>
      <c r="T1689" t="str">
        <f>IFERROR(VLOOKUP($A1689,[3]库存报告使用数据!$A$1:$C$65536,3,0),"")</f>
        <v/>
      </c>
      <c r="U1689" t="str">
        <f>IFERROR(VLOOKUP($A1689,[3]库存报告使用数据!$A$1:$F$65536,6,0),"")</f>
        <v/>
      </c>
      <c r="V1689" t="str">
        <f>IFERROR(VLOOKUP($A1689,[3]库存报告使用数据!$A$1:$I$65536,9,0),"")</f>
        <v/>
      </c>
      <c r="W1689" t="str">
        <f>IFERROR(VLOOKUP($A1689,[3]库存报告使用数据!$A$1:$L$65536,12,0),"")</f>
        <v/>
      </c>
      <c r="X1689" s="20" t="str">
        <f t="shared" si="444"/>
        <v/>
      </c>
      <c r="Y1689" s="20" t="str">
        <f t="shared" si="445"/>
        <v/>
      </c>
      <c r="Z1689" s="20" t="str">
        <f t="shared" si="446"/>
        <v/>
      </c>
      <c r="AA1689" s="20" t="str">
        <f t="shared" si="447"/>
        <v/>
      </c>
      <c r="AB1689" t="str">
        <f>IFERROR(VLOOKUP($A1689,[3]库存报告使用数据!$A$1:$D$65536,4,0),"")</f>
        <v/>
      </c>
      <c r="AC1689" t="str">
        <f>IFERROR(VLOOKUP($A1689,[3]库存报告使用数据!$A$1:$G$65536,7,0),"")</f>
        <v/>
      </c>
      <c r="AD1689" t="str">
        <f>IFERROR(VLOOKUP($A1689,[3]库存报告使用数据!$A$1:$J$65536,10,0),"")</f>
        <v/>
      </c>
      <c r="AE1689" t="str">
        <f>IFERROR(VLOOKUP($A1689,[3]库存报告使用数据!$A$1:$M$65536,13,0),"")</f>
        <v/>
      </c>
      <c r="AF1689" s="20" t="str">
        <f t="shared" si="448"/>
        <v/>
      </c>
      <c r="AG1689" s="20" t="str">
        <f t="shared" si="449"/>
        <v/>
      </c>
      <c r="AH1689" s="20" t="str">
        <f t="shared" si="450"/>
        <v/>
      </c>
      <c r="AI1689" s="20" t="str">
        <f t="shared" si="451"/>
        <v/>
      </c>
      <c r="AJ1689">
        <f>IFERROR(VLOOKUP($B1689,[4]库存报告使用数据!$A$1:$B$65536,2,0),0)</f>
        <v>0</v>
      </c>
      <c r="AK1689">
        <f>IFERROR(VLOOKUP($B1689,[4]库存报告使用数据!$A$1:$C$65536,3,0),)</f>
        <v>0</v>
      </c>
      <c r="AL1689">
        <f>IFERROR(VLOOKUP($B1689,[4]库存报告使用数据!$A$1:$D$65536,4,0),)</f>
        <v>0</v>
      </c>
      <c r="AM1689">
        <f>IFERROR(VLOOKUP($B1689,[4]库存报告使用数据!$A$1:$E$65536,5,0),)</f>
        <v>0</v>
      </c>
      <c r="AN1689" s="20" t="str">
        <f t="shared" si="452"/>
        <v/>
      </c>
      <c r="AO1689" s="20" t="str">
        <f t="shared" si="453"/>
        <v/>
      </c>
      <c r="AP1689" s="20" t="str">
        <f t="shared" si="454"/>
        <v/>
      </c>
      <c r="AQ1689" s="20" t="str">
        <f t="shared" si="455"/>
        <v/>
      </c>
      <c r="AR1689" s="32">
        <f t="shared" si="456"/>
        <v>0</v>
      </c>
      <c r="AS1689" s="32">
        <f t="shared" si="457"/>
        <v>0</v>
      </c>
      <c r="AT1689" s="32">
        <f t="shared" si="458"/>
        <v>0</v>
      </c>
      <c r="AU1689" s="28" t="str">
        <f t="shared" si="459"/>
        <v>库存为0</v>
      </c>
      <c r="AV1689" s="34" t="str">
        <f>IFERROR(时间!$B$4+AU1689,"上周无销量")</f>
        <v>上周无销量</v>
      </c>
      <c r="AW1689" s="34"/>
    </row>
    <row r="1690" spans="1:49">
      <c r="A1690" s="18" t="s">
        <v>1735</v>
      </c>
      <c r="B1690" t="str">
        <f>VLOOKUP(A1690,'[1]sku-asin（子）'!$A:$B,2,0)</f>
        <v>B07CM2Q4Y8</v>
      </c>
      <c r="C1690" t="str">
        <f>VLOOKUP(A1690,'[1]子sku-父sku'!$A:$B,2,0)</f>
        <v>YZ-BEHY2049</v>
      </c>
      <c r="D1690" s="28">
        <f>IFERROR(VLOOKUP(A1690,[2]库存报告使用数据处理!$A:$C,3,0),0)</f>
        <v>0</v>
      </c>
      <c r="E1690" s="28">
        <f>IFERROR(VLOOKUP(A1690,[2]库存报告使用数据处理!$A:$D,4,0),0)</f>
        <v>0</v>
      </c>
      <c r="F1690" s="28">
        <f>IFERROR(VLOOKUP(A1690,[2]库存报告使用数据处理!$A:$E,5,0),0)</f>
        <v>0</v>
      </c>
      <c r="G1690" s="28">
        <f>IFERROR(VLOOKUP(A1690,[2]库存报告使用数据处理!$A:$F,6,0),0)</f>
        <v>0</v>
      </c>
      <c r="H1690" s="29">
        <f>IFERROR(VLOOKUP(A1690,[2]库存报告使用数据处理!$A:$G,7,0),0)</f>
        <v>0</v>
      </c>
      <c r="I1690">
        <f>IFERROR(VLOOKUP(A1690,[5]数据处理!$A:$B,2,0),0)</f>
        <v>5</v>
      </c>
      <c r="J1690" s="30">
        <f>IFERROR(VLOOKUP(A1690,[5]数据处理!$A:$D,4,0),0)</f>
        <v>0</v>
      </c>
      <c r="K1690" s="30">
        <f>IFERROR(VLOOKUP(A1690,[5]数据处理!$A:$E,5,0),0)</f>
        <v>0</v>
      </c>
      <c r="L1690" s="30">
        <f>IFERROR(VLOOKUP(A1690,[5]数据处理!$A:$G,7,0),0)</f>
        <v>0</v>
      </c>
      <c r="M1690">
        <f t="shared" si="443"/>
        <v>5</v>
      </c>
      <c r="N1690">
        <f>IFERROR(VLOOKUP(A1690,[5]数据处理!$A:$C,3,0),0)</f>
        <v>0</v>
      </c>
      <c r="O1690">
        <f>IFERROR(VLOOKUP($A1690,[5]数据处理!$A:$N,14,0),0)</f>
        <v>0</v>
      </c>
      <c r="P1690" t="str">
        <f>IFERROR(VLOOKUP($A1690,[3]库存报告使用数据!$A$1:$B$65536,2,0),"")</f>
        <v/>
      </c>
      <c r="Q1690" t="str">
        <f>IFERROR(VLOOKUP($A1690,[3]库存报告使用数据!$A$1:$E$65536,5,0),"")</f>
        <v/>
      </c>
      <c r="R1690" t="str">
        <f>IFERROR(VLOOKUP($A1690,[3]库存报告使用数据!$A$1:$H$65536,8,0),"")</f>
        <v/>
      </c>
      <c r="S1690" t="str">
        <f>IFERROR(VLOOKUP($A1690,[3]库存报告使用数据!$A$1:$K$65536,11,0),"")</f>
        <v/>
      </c>
      <c r="T1690" t="str">
        <f>IFERROR(VLOOKUP($A1690,[3]库存报告使用数据!$A$1:$C$65536,3,0),"")</f>
        <v/>
      </c>
      <c r="U1690" t="str">
        <f>IFERROR(VLOOKUP($A1690,[3]库存报告使用数据!$A$1:$F$65536,6,0),"")</f>
        <v/>
      </c>
      <c r="V1690" t="str">
        <f>IFERROR(VLOOKUP($A1690,[3]库存报告使用数据!$A$1:$I$65536,9,0),"")</f>
        <v/>
      </c>
      <c r="W1690" t="str">
        <f>IFERROR(VLOOKUP($A1690,[3]库存报告使用数据!$A$1:$L$65536,12,0),"")</f>
        <v/>
      </c>
      <c r="X1690" s="20" t="str">
        <f t="shared" si="444"/>
        <v/>
      </c>
      <c r="Y1690" s="20" t="str">
        <f t="shared" si="445"/>
        <v/>
      </c>
      <c r="Z1690" s="20" t="str">
        <f t="shared" si="446"/>
        <v/>
      </c>
      <c r="AA1690" s="20" t="str">
        <f t="shared" si="447"/>
        <v/>
      </c>
      <c r="AB1690" t="str">
        <f>IFERROR(VLOOKUP($A1690,[3]库存报告使用数据!$A$1:$D$65536,4,0),"")</f>
        <v/>
      </c>
      <c r="AC1690" t="str">
        <f>IFERROR(VLOOKUP($A1690,[3]库存报告使用数据!$A$1:$G$65536,7,0),"")</f>
        <v/>
      </c>
      <c r="AD1690" t="str">
        <f>IFERROR(VLOOKUP($A1690,[3]库存报告使用数据!$A$1:$J$65536,10,0),"")</f>
        <v/>
      </c>
      <c r="AE1690" t="str">
        <f>IFERROR(VLOOKUP($A1690,[3]库存报告使用数据!$A$1:$M$65536,13,0),"")</f>
        <v/>
      </c>
      <c r="AF1690" s="20" t="str">
        <f t="shared" si="448"/>
        <v/>
      </c>
      <c r="AG1690" s="20" t="str">
        <f t="shared" si="449"/>
        <v/>
      </c>
      <c r="AH1690" s="20" t="str">
        <f t="shared" si="450"/>
        <v/>
      </c>
      <c r="AI1690" s="20" t="str">
        <f t="shared" si="451"/>
        <v/>
      </c>
      <c r="AJ1690">
        <f>IFERROR(VLOOKUP($B1690,[4]库存报告使用数据!$A$1:$B$65536,2,0),0)</f>
        <v>0</v>
      </c>
      <c r="AK1690">
        <f>IFERROR(VLOOKUP($B1690,[4]库存报告使用数据!$A$1:$C$65536,3,0),)</f>
        <v>1</v>
      </c>
      <c r="AL1690">
        <f>IFERROR(VLOOKUP($B1690,[4]库存报告使用数据!$A$1:$D$65536,4,0),)</f>
        <v>1</v>
      </c>
      <c r="AM1690">
        <f>IFERROR(VLOOKUP($B1690,[4]库存报告使用数据!$A$1:$E$65536,5,0),)</f>
        <v>0</v>
      </c>
      <c r="AN1690" s="20" t="str">
        <f t="shared" si="452"/>
        <v/>
      </c>
      <c r="AO1690" s="20">
        <f t="shared" si="453"/>
        <v>0</v>
      </c>
      <c r="AP1690" s="20">
        <f t="shared" si="454"/>
        <v>0</v>
      </c>
      <c r="AQ1690" s="20" t="str">
        <f t="shared" si="455"/>
        <v/>
      </c>
      <c r="AR1690" s="32">
        <f t="shared" si="456"/>
        <v>0</v>
      </c>
      <c r="AS1690" s="32">
        <f t="shared" si="457"/>
        <v>0</v>
      </c>
      <c r="AT1690" s="32">
        <f t="shared" si="458"/>
        <v>5</v>
      </c>
      <c r="AU1690" s="28" t="str">
        <f t="shared" si="459"/>
        <v>库存为5</v>
      </c>
      <c r="AV1690" s="34" t="str">
        <f>IFERROR(时间!$B$4+AU1690,"上周无销量")</f>
        <v>上周无销量</v>
      </c>
      <c r="AW1690" s="34"/>
    </row>
    <row r="1691" spans="1:49">
      <c r="A1691" s="18" t="s">
        <v>1736</v>
      </c>
      <c r="B1691" t="str">
        <f>VLOOKUP(A1691,'[1]sku-asin（子）'!$A:$B,2,0)</f>
        <v>B07CMGJ1F7</v>
      </c>
      <c r="C1691" t="str">
        <f>VLOOKUP(A1691,'[1]子sku-父sku'!$A:$B,2,0)</f>
        <v>YZ-BEHY2049</v>
      </c>
      <c r="D1691" s="28">
        <f>IFERROR(VLOOKUP(A1691,[2]库存报告使用数据处理!$A:$C,3,0),0)</f>
        <v>0</v>
      </c>
      <c r="E1691" s="28">
        <f>IFERROR(VLOOKUP(A1691,[2]库存报告使用数据处理!$A:$D,4,0),0)</f>
        <v>0</v>
      </c>
      <c r="F1691" s="28">
        <f>IFERROR(VLOOKUP(A1691,[2]库存报告使用数据处理!$A:$E,5,0),0)</f>
        <v>0</v>
      </c>
      <c r="G1691" s="28">
        <f>IFERROR(VLOOKUP(A1691,[2]库存报告使用数据处理!$A:$F,6,0),0)</f>
        <v>0</v>
      </c>
      <c r="H1691" s="29">
        <f>IFERROR(VLOOKUP(A1691,[2]库存报告使用数据处理!$A:$G,7,0),0)</f>
        <v>0</v>
      </c>
      <c r="I1691">
        <f>IFERROR(VLOOKUP(A1691,[5]数据处理!$A:$B,2,0),0)</f>
        <v>4</v>
      </c>
      <c r="J1691" s="30">
        <f>IFERROR(VLOOKUP(A1691,[5]数据处理!$A:$D,4,0),0)</f>
        <v>0</v>
      </c>
      <c r="K1691" s="30">
        <f>IFERROR(VLOOKUP(A1691,[5]数据处理!$A:$E,5,0),0)</f>
        <v>0</v>
      </c>
      <c r="L1691" s="30">
        <f>IFERROR(VLOOKUP(A1691,[5]数据处理!$A:$G,7,0),0)</f>
        <v>0</v>
      </c>
      <c r="M1691">
        <f t="shared" si="443"/>
        <v>4</v>
      </c>
      <c r="N1691">
        <f>IFERROR(VLOOKUP(A1691,[5]数据处理!$A:$C,3,0),0)</f>
        <v>0</v>
      </c>
      <c r="O1691">
        <f>IFERROR(VLOOKUP($A1691,[5]数据处理!$A:$N,14,0),0)</f>
        <v>0</v>
      </c>
      <c r="P1691" t="str">
        <f>IFERROR(VLOOKUP($A1691,[3]库存报告使用数据!$A$1:$B$65536,2,0),"")</f>
        <v/>
      </c>
      <c r="Q1691" t="str">
        <f>IFERROR(VLOOKUP($A1691,[3]库存报告使用数据!$A$1:$E$65536,5,0),"")</f>
        <v/>
      </c>
      <c r="R1691" t="str">
        <f>IFERROR(VLOOKUP($A1691,[3]库存报告使用数据!$A$1:$H$65536,8,0),"")</f>
        <v/>
      </c>
      <c r="S1691" t="str">
        <f>IFERROR(VLOOKUP($A1691,[3]库存报告使用数据!$A$1:$K$65536,11,0),"")</f>
        <v/>
      </c>
      <c r="T1691" t="str">
        <f>IFERROR(VLOOKUP($A1691,[3]库存报告使用数据!$A$1:$C$65536,3,0),"")</f>
        <v/>
      </c>
      <c r="U1691" t="str">
        <f>IFERROR(VLOOKUP($A1691,[3]库存报告使用数据!$A$1:$F$65536,6,0),"")</f>
        <v/>
      </c>
      <c r="V1691" t="str">
        <f>IFERROR(VLOOKUP($A1691,[3]库存报告使用数据!$A$1:$I$65536,9,0),"")</f>
        <v/>
      </c>
      <c r="W1691" t="str">
        <f>IFERROR(VLOOKUP($A1691,[3]库存报告使用数据!$A$1:$L$65536,12,0),"")</f>
        <v/>
      </c>
      <c r="X1691" s="20" t="str">
        <f t="shared" si="444"/>
        <v/>
      </c>
      <c r="Y1691" s="20" t="str">
        <f t="shared" si="445"/>
        <v/>
      </c>
      <c r="Z1691" s="20" t="str">
        <f t="shared" si="446"/>
        <v/>
      </c>
      <c r="AA1691" s="20" t="str">
        <f t="shared" si="447"/>
        <v/>
      </c>
      <c r="AB1691" t="str">
        <f>IFERROR(VLOOKUP($A1691,[3]库存报告使用数据!$A$1:$D$65536,4,0),"")</f>
        <v/>
      </c>
      <c r="AC1691" t="str">
        <f>IFERROR(VLOOKUP($A1691,[3]库存报告使用数据!$A$1:$G$65536,7,0),"")</f>
        <v/>
      </c>
      <c r="AD1691" t="str">
        <f>IFERROR(VLOOKUP($A1691,[3]库存报告使用数据!$A$1:$J$65536,10,0),"")</f>
        <v/>
      </c>
      <c r="AE1691" t="str">
        <f>IFERROR(VLOOKUP($A1691,[3]库存报告使用数据!$A$1:$M$65536,13,0),"")</f>
        <v/>
      </c>
      <c r="AF1691" s="20" t="str">
        <f t="shared" si="448"/>
        <v/>
      </c>
      <c r="AG1691" s="20" t="str">
        <f t="shared" si="449"/>
        <v/>
      </c>
      <c r="AH1691" s="20" t="str">
        <f t="shared" si="450"/>
        <v/>
      </c>
      <c r="AI1691" s="20" t="str">
        <f t="shared" si="451"/>
        <v/>
      </c>
      <c r="AJ1691">
        <f>IFERROR(VLOOKUP($B1691,[4]库存报告使用数据!$A$1:$B$65536,2,0),0)</f>
        <v>0</v>
      </c>
      <c r="AK1691">
        <f>IFERROR(VLOOKUP($B1691,[4]库存报告使用数据!$A$1:$C$65536,3,0),)</f>
        <v>0</v>
      </c>
      <c r="AL1691">
        <f>IFERROR(VLOOKUP($B1691,[4]库存报告使用数据!$A$1:$D$65536,4,0),)</f>
        <v>1</v>
      </c>
      <c r="AM1691">
        <f>IFERROR(VLOOKUP($B1691,[4]库存报告使用数据!$A$1:$E$65536,5,0),)</f>
        <v>0</v>
      </c>
      <c r="AN1691" s="20" t="str">
        <f t="shared" si="452"/>
        <v/>
      </c>
      <c r="AO1691" s="20" t="str">
        <f t="shared" si="453"/>
        <v/>
      </c>
      <c r="AP1691" s="20">
        <f t="shared" si="454"/>
        <v>0</v>
      </c>
      <c r="AQ1691" s="20" t="str">
        <f t="shared" si="455"/>
        <v/>
      </c>
      <c r="AR1691" s="32">
        <f t="shared" si="456"/>
        <v>0</v>
      </c>
      <c r="AS1691" s="32">
        <f t="shared" si="457"/>
        <v>0</v>
      </c>
      <c r="AT1691" s="32">
        <f t="shared" si="458"/>
        <v>4</v>
      </c>
      <c r="AU1691" s="28" t="str">
        <f t="shared" si="459"/>
        <v>库存为4</v>
      </c>
      <c r="AV1691" s="34" t="str">
        <f>IFERROR(时间!$B$4+AU1691,"上周无销量")</f>
        <v>上周无销量</v>
      </c>
      <c r="AW1691" s="34"/>
    </row>
    <row r="1692" spans="1:49">
      <c r="A1692" s="18" t="s">
        <v>1737</v>
      </c>
      <c r="B1692" t="str">
        <f>VLOOKUP(A1692,'[1]sku-asin（子）'!$A:$B,2,0)</f>
        <v>B07CM6VKPF</v>
      </c>
      <c r="C1692" t="str">
        <f>VLOOKUP(A1692,'[1]子sku-父sku'!$A:$B,2,0)</f>
        <v>YZ-BEHY2049</v>
      </c>
      <c r="D1692" s="28">
        <f>IFERROR(VLOOKUP(A1692,[2]库存报告使用数据处理!$A:$C,3,0),0)</f>
        <v>0</v>
      </c>
      <c r="E1692" s="28">
        <f>IFERROR(VLOOKUP(A1692,[2]库存报告使用数据处理!$A:$D,4,0),0)</f>
        <v>1</v>
      </c>
      <c r="F1692" s="28">
        <f>IFERROR(VLOOKUP(A1692,[2]库存报告使用数据处理!$A:$E,5,0),0)</f>
        <v>1</v>
      </c>
      <c r="G1692" s="28">
        <f>IFERROR(VLOOKUP(A1692,[2]库存报告使用数据处理!$A:$F,6,0),0)</f>
        <v>0</v>
      </c>
      <c r="H1692" s="29">
        <f>IFERROR(VLOOKUP(A1692,[2]库存报告使用数据处理!$A:$G,7,0),0)</f>
        <v>19.99</v>
      </c>
      <c r="I1692">
        <f>IFERROR(VLOOKUP(A1692,[5]数据处理!$A:$B,2,0),0)</f>
        <v>3</v>
      </c>
      <c r="J1692" s="30">
        <f>IFERROR(VLOOKUP(A1692,[5]数据处理!$A:$D,4,0),0)</f>
        <v>0</v>
      </c>
      <c r="K1692" s="30">
        <f>IFERROR(VLOOKUP(A1692,[5]数据处理!$A:$E,5,0),0)</f>
        <v>0</v>
      </c>
      <c r="L1692" s="30">
        <f>IFERROR(VLOOKUP(A1692,[5]数据处理!$A:$G,7,0),0)</f>
        <v>0</v>
      </c>
      <c r="M1692">
        <f t="shared" si="443"/>
        <v>3</v>
      </c>
      <c r="N1692">
        <f>IFERROR(VLOOKUP(A1692,[5]数据处理!$A:$C,3,0),0)</f>
        <v>0</v>
      </c>
      <c r="O1692">
        <f>IFERROR(VLOOKUP($A1692,[5]数据处理!$A:$N,14,0),0)</f>
        <v>0</v>
      </c>
      <c r="P1692" t="str">
        <f>IFERROR(VLOOKUP($A1692,[3]库存报告使用数据!$A$1:$B$65536,2,0),"")</f>
        <v/>
      </c>
      <c r="Q1692" t="str">
        <f>IFERROR(VLOOKUP($A1692,[3]库存报告使用数据!$A$1:$E$65536,5,0),"")</f>
        <v/>
      </c>
      <c r="R1692" t="str">
        <f>IFERROR(VLOOKUP($A1692,[3]库存报告使用数据!$A$1:$H$65536,8,0),"")</f>
        <v/>
      </c>
      <c r="S1692" t="str">
        <f>IFERROR(VLOOKUP($A1692,[3]库存报告使用数据!$A$1:$K$65536,11,0),"")</f>
        <v/>
      </c>
      <c r="T1692" t="str">
        <f>IFERROR(VLOOKUP($A1692,[3]库存报告使用数据!$A$1:$C$65536,3,0),"")</f>
        <v/>
      </c>
      <c r="U1692" t="str">
        <f>IFERROR(VLOOKUP($A1692,[3]库存报告使用数据!$A$1:$F$65536,6,0),"")</f>
        <v/>
      </c>
      <c r="V1692" t="str">
        <f>IFERROR(VLOOKUP($A1692,[3]库存报告使用数据!$A$1:$I$65536,9,0),"")</f>
        <v/>
      </c>
      <c r="W1692" t="str">
        <f>IFERROR(VLOOKUP($A1692,[3]库存报告使用数据!$A$1:$L$65536,12,0),"")</f>
        <v/>
      </c>
      <c r="X1692" s="20" t="str">
        <f t="shared" si="444"/>
        <v/>
      </c>
      <c r="Y1692" s="20" t="str">
        <f t="shared" si="445"/>
        <v/>
      </c>
      <c r="Z1692" s="20" t="str">
        <f t="shared" si="446"/>
        <v/>
      </c>
      <c r="AA1692" s="20" t="str">
        <f t="shared" si="447"/>
        <v/>
      </c>
      <c r="AB1692" t="str">
        <f>IFERROR(VLOOKUP($A1692,[3]库存报告使用数据!$A$1:$D$65536,4,0),"")</f>
        <v/>
      </c>
      <c r="AC1692" t="str">
        <f>IFERROR(VLOOKUP($A1692,[3]库存报告使用数据!$A$1:$G$65536,7,0),"")</f>
        <v/>
      </c>
      <c r="AD1692" t="str">
        <f>IFERROR(VLOOKUP($A1692,[3]库存报告使用数据!$A$1:$J$65536,10,0),"")</f>
        <v/>
      </c>
      <c r="AE1692" t="str">
        <f>IFERROR(VLOOKUP($A1692,[3]库存报告使用数据!$A$1:$M$65536,13,0),"")</f>
        <v/>
      </c>
      <c r="AF1692" s="20" t="str">
        <f t="shared" si="448"/>
        <v/>
      </c>
      <c r="AG1692" s="20" t="str">
        <f t="shared" si="449"/>
        <v/>
      </c>
      <c r="AH1692" s="20" t="str">
        <f t="shared" si="450"/>
        <v/>
      </c>
      <c r="AI1692" s="20" t="str">
        <f t="shared" si="451"/>
        <v/>
      </c>
      <c r="AJ1692">
        <f>IFERROR(VLOOKUP($B1692,[4]库存报告使用数据!$A$1:$B$65536,2,0),0)</f>
        <v>7</v>
      </c>
      <c r="AK1692">
        <f>IFERROR(VLOOKUP($B1692,[4]库存报告使用数据!$A$1:$C$65536,3,0),)</f>
        <v>12</v>
      </c>
      <c r="AL1692">
        <f>IFERROR(VLOOKUP($B1692,[4]库存报告使用数据!$A$1:$D$65536,4,0),)</f>
        <v>4</v>
      </c>
      <c r="AM1692">
        <f>IFERROR(VLOOKUP($B1692,[4]库存报告使用数据!$A$1:$E$65536,5,0),)</f>
        <v>0</v>
      </c>
      <c r="AN1692" s="20">
        <f t="shared" si="452"/>
        <v>0</v>
      </c>
      <c r="AO1692" s="20">
        <f t="shared" si="453"/>
        <v>0.0833333333333333</v>
      </c>
      <c r="AP1692" s="20">
        <f t="shared" si="454"/>
        <v>0.25</v>
      </c>
      <c r="AQ1692" s="20" t="str">
        <f t="shared" si="455"/>
        <v/>
      </c>
      <c r="AR1692" s="32">
        <f t="shared" si="456"/>
        <v>0</v>
      </c>
      <c r="AS1692" s="32">
        <f t="shared" si="457"/>
        <v>0</v>
      </c>
      <c r="AT1692" s="32">
        <f t="shared" si="458"/>
        <v>3</v>
      </c>
      <c r="AU1692" s="28" t="str">
        <f t="shared" si="459"/>
        <v>库存为3</v>
      </c>
      <c r="AV1692" s="34" t="str">
        <f>IFERROR(时间!$B$4+AU1692,"上周无销量")</f>
        <v>上周无销量</v>
      </c>
      <c r="AW1692" s="34"/>
    </row>
    <row r="1693" spans="1:49">
      <c r="A1693" s="18" t="s">
        <v>1738</v>
      </c>
      <c r="B1693" t="str">
        <f>VLOOKUP(A1693,'[1]sku-asin（子）'!$A:$B,2,0)</f>
        <v>B07CM8HDS3</v>
      </c>
      <c r="C1693" t="str">
        <f>VLOOKUP(A1693,'[1]子sku-父sku'!$A:$B,2,0)</f>
        <v>YZ-BEHY2049</v>
      </c>
      <c r="D1693" s="28">
        <f>IFERROR(VLOOKUP(A1693,[2]库存报告使用数据处理!$A:$C,3,0),0)</f>
        <v>0</v>
      </c>
      <c r="E1693" s="28">
        <f>IFERROR(VLOOKUP(A1693,[2]库存报告使用数据处理!$A:$D,4,0),0)</f>
        <v>0</v>
      </c>
      <c r="F1693" s="28">
        <f>IFERROR(VLOOKUP(A1693,[2]库存报告使用数据处理!$A:$E,5,0),0)</f>
        <v>0</v>
      </c>
      <c r="G1693" s="28">
        <f>IFERROR(VLOOKUP(A1693,[2]库存报告使用数据处理!$A:$F,6,0),0)</f>
        <v>0</v>
      </c>
      <c r="H1693" s="29">
        <f>IFERROR(VLOOKUP(A1693,[2]库存报告使用数据处理!$A:$G,7,0),0)</f>
        <v>0</v>
      </c>
      <c r="I1693">
        <f>IFERROR(VLOOKUP(A1693,[5]数据处理!$A:$B,2,0),0)</f>
        <v>5</v>
      </c>
      <c r="J1693" s="30">
        <f>IFERROR(VLOOKUP(A1693,[5]数据处理!$A:$D,4,0),0)</f>
        <v>0</v>
      </c>
      <c r="K1693" s="30">
        <f>IFERROR(VLOOKUP(A1693,[5]数据处理!$A:$E,5,0),0)</f>
        <v>0</v>
      </c>
      <c r="L1693" s="30">
        <f>IFERROR(VLOOKUP(A1693,[5]数据处理!$A:$G,7,0),0)</f>
        <v>0</v>
      </c>
      <c r="M1693">
        <f t="shared" si="443"/>
        <v>5</v>
      </c>
      <c r="N1693">
        <f>IFERROR(VLOOKUP(A1693,[5]数据处理!$A:$C,3,0),0)</f>
        <v>0</v>
      </c>
      <c r="O1693">
        <f>IFERROR(VLOOKUP($A1693,[5]数据处理!$A:$N,14,0),0)</f>
        <v>0</v>
      </c>
      <c r="P1693" t="str">
        <f>IFERROR(VLOOKUP($A1693,[3]库存报告使用数据!$A$1:$B$65536,2,0),"")</f>
        <v/>
      </c>
      <c r="Q1693" t="str">
        <f>IFERROR(VLOOKUP($A1693,[3]库存报告使用数据!$A$1:$E$65536,5,0),"")</f>
        <v/>
      </c>
      <c r="R1693" t="str">
        <f>IFERROR(VLOOKUP($A1693,[3]库存报告使用数据!$A$1:$H$65536,8,0),"")</f>
        <v/>
      </c>
      <c r="S1693" t="str">
        <f>IFERROR(VLOOKUP($A1693,[3]库存报告使用数据!$A$1:$K$65536,11,0),"")</f>
        <v/>
      </c>
      <c r="T1693" t="str">
        <f>IFERROR(VLOOKUP($A1693,[3]库存报告使用数据!$A$1:$C$65536,3,0),"")</f>
        <v/>
      </c>
      <c r="U1693" t="str">
        <f>IFERROR(VLOOKUP($A1693,[3]库存报告使用数据!$A$1:$F$65536,6,0),"")</f>
        <v/>
      </c>
      <c r="V1693" t="str">
        <f>IFERROR(VLOOKUP($A1693,[3]库存报告使用数据!$A$1:$I$65536,9,0),"")</f>
        <v/>
      </c>
      <c r="W1693" t="str">
        <f>IFERROR(VLOOKUP($A1693,[3]库存报告使用数据!$A$1:$L$65536,12,0),"")</f>
        <v/>
      </c>
      <c r="X1693" s="20" t="str">
        <f t="shared" si="444"/>
        <v/>
      </c>
      <c r="Y1693" s="20" t="str">
        <f t="shared" si="445"/>
        <v/>
      </c>
      <c r="Z1693" s="20" t="str">
        <f t="shared" si="446"/>
        <v/>
      </c>
      <c r="AA1693" s="20" t="str">
        <f t="shared" si="447"/>
        <v/>
      </c>
      <c r="AB1693" t="str">
        <f>IFERROR(VLOOKUP($A1693,[3]库存报告使用数据!$A$1:$D$65536,4,0),"")</f>
        <v/>
      </c>
      <c r="AC1693" t="str">
        <f>IFERROR(VLOOKUP($A1693,[3]库存报告使用数据!$A$1:$G$65536,7,0),"")</f>
        <v/>
      </c>
      <c r="AD1693" t="str">
        <f>IFERROR(VLOOKUP($A1693,[3]库存报告使用数据!$A$1:$J$65536,10,0),"")</f>
        <v/>
      </c>
      <c r="AE1693" t="str">
        <f>IFERROR(VLOOKUP($A1693,[3]库存报告使用数据!$A$1:$M$65536,13,0),"")</f>
        <v/>
      </c>
      <c r="AF1693" s="20" t="str">
        <f t="shared" si="448"/>
        <v/>
      </c>
      <c r="AG1693" s="20" t="str">
        <f t="shared" si="449"/>
        <v/>
      </c>
      <c r="AH1693" s="20" t="str">
        <f t="shared" si="450"/>
        <v/>
      </c>
      <c r="AI1693" s="20" t="str">
        <f t="shared" si="451"/>
        <v/>
      </c>
      <c r="AJ1693">
        <f>IFERROR(VLOOKUP($B1693,[4]库存报告使用数据!$A$1:$B$65536,2,0),0)</f>
        <v>0</v>
      </c>
      <c r="AK1693">
        <f>IFERROR(VLOOKUP($B1693,[4]库存报告使用数据!$A$1:$C$65536,3,0),)</f>
        <v>0</v>
      </c>
      <c r="AL1693">
        <f>IFERROR(VLOOKUP($B1693,[4]库存报告使用数据!$A$1:$D$65536,4,0),)</f>
        <v>0</v>
      </c>
      <c r="AM1693">
        <f>IFERROR(VLOOKUP($B1693,[4]库存报告使用数据!$A$1:$E$65536,5,0),)</f>
        <v>0</v>
      </c>
      <c r="AN1693" s="20" t="str">
        <f t="shared" si="452"/>
        <v/>
      </c>
      <c r="AO1693" s="20" t="str">
        <f t="shared" si="453"/>
        <v/>
      </c>
      <c r="AP1693" s="20" t="str">
        <f t="shared" si="454"/>
        <v/>
      </c>
      <c r="AQ1693" s="20" t="str">
        <f t="shared" si="455"/>
        <v/>
      </c>
      <c r="AR1693" s="32">
        <f t="shared" si="456"/>
        <v>0</v>
      </c>
      <c r="AS1693" s="32">
        <f t="shared" si="457"/>
        <v>0</v>
      </c>
      <c r="AT1693" s="32">
        <f t="shared" si="458"/>
        <v>5</v>
      </c>
      <c r="AU1693" s="28" t="str">
        <f t="shared" si="459"/>
        <v>库存为5</v>
      </c>
      <c r="AV1693" s="34" t="str">
        <f>IFERROR(时间!$B$4+AU1693,"上周无销量")</f>
        <v>上周无销量</v>
      </c>
      <c r="AW1693" s="34"/>
    </row>
    <row r="1694" spans="1:49">
      <c r="A1694" s="18" t="s">
        <v>1739</v>
      </c>
      <c r="B1694" t="str">
        <f>VLOOKUP(A1694,'[1]sku-asin（子）'!$A:$B,2,0)</f>
        <v>B07CM59KBW</v>
      </c>
      <c r="C1694" t="str">
        <f>VLOOKUP(A1694,'[1]子sku-父sku'!$A:$B,2,0)</f>
        <v>YZ-BEHY2049</v>
      </c>
      <c r="D1694" s="28">
        <f>IFERROR(VLOOKUP(A1694,[2]库存报告使用数据处理!$A:$C,3,0),0)</f>
        <v>0</v>
      </c>
      <c r="E1694" s="28">
        <f>IFERROR(VLOOKUP(A1694,[2]库存报告使用数据处理!$A:$D,4,0),0)</f>
        <v>0</v>
      </c>
      <c r="F1694" s="28">
        <f>IFERROR(VLOOKUP(A1694,[2]库存报告使用数据处理!$A:$E,5,0),0)</f>
        <v>0</v>
      </c>
      <c r="G1694" s="28">
        <f>IFERROR(VLOOKUP(A1694,[2]库存报告使用数据处理!$A:$F,6,0),0)</f>
        <v>0</v>
      </c>
      <c r="H1694" s="29">
        <f>IFERROR(VLOOKUP(A1694,[2]库存报告使用数据处理!$A:$G,7,0),0)</f>
        <v>0</v>
      </c>
      <c r="I1694">
        <f>IFERROR(VLOOKUP(A1694,[5]数据处理!$A:$B,2,0),0)</f>
        <v>1</v>
      </c>
      <c r="J1694" s="30">
        <f>IFERROR(VLOOKUP(A1694,[5]数据处理!$A:$D,4,0),0)</f>
        <v>0</v>
      </c>
      <c r="K1694" s="30">
        <f>IFERROR(VLOOKUP(A1694,[5]数据处理!$A:$E,5,0),0)</f>
        <v>0</v>
      </c>
      <c r="L1694" s="30">
        <f>IFERROR(VLOOKUP(A1694,[5]数据处理!$A:$G,7,0),0)</f>
        <v>0</v>
      </c>
      <c r="M1694">
        <f t="shared" si="443"/>
        <v>1</v>
      </c>
      <c r="N1694">
        <f>IFERROR(VLOOKUP(A1694,[5]数据处理!$A:$C,3,0),0)</f>
        <v>0</v>
      </c>
      <c r="O1694">
        <f>IFERROR(VLOOKUP($A1694,[5]数据处理!$A:$N,14,0),0)</f>
        <v>0</v>
      </c>
      <c r="P1694" t="str">
        <f>IFERROR(VLOOKUP($A1694,[3]库存报告使用数据!$A$1:$B$65536,2,0),"")</f>
        <v/>
      </c>
      <c r="Q1694" t="str">
        <f>IFERROR(VLOOKUP($A1694,[3]库存报告使用数据!$A$1:$E$65536,5,0),"")</f>
        <v/>
      </c>
      <c r="R1694" t="str">
        <f>IFERROR(VLOOKUP($A1694,[3]库存报告使用数据!$A$1:$H$65536,8,0),"")</f>
        <v/>
      </c>
      <c r="S1694" t="str">
        <f>IFERROR(VLOOKUP($A1694,[3]库存报告使用数据!$A$1:$K$65536,11,0),"")</f>
        <v/>
      </c>
      <c r="T1694" t="str">
        <f>IFERROR(VLOOKUP($A1694,[3]库存报告使用数据!$A$1:$C$65536,3,0),"")</f>
        <v/>
      </c>
      <c r="U1694" t="str">
        <f>IFERROR(VLOOKUP($A1694,[3]库存报告使用数据!$A$1:$F$65536,6,0),"")</f>
        <v/>
      </c>
      <c r="V1694" t="str">
        <f>IFERROR(VLOOKUP($A1694,[3]库存报告使用数据!$A$1:$I$65536,9,0),"")</f>
        <v/>
      </c>
      <c r="W1694" t="str">
        <f>IFERROR(VLOOKUP($A1694,[3]库存报告使用数据!$A$1:$L$65536,12,0),"")</f>
        <v/>
      </c>
      <c r="X1694" s="20" t="str">
        <f t="shared" si="444"/>
        <v/>
      </c>
      <c r="Y1694" s="20" t="str">
        <f t="shared" si="445"/>
        <v/>
      </c>
      <c r="Z1694" s="20" t="str">
        <f t="shared" si="446"/>
        <v/>
      </c>
      <c r="AA1694" s="20" t="str">
        <f t="shared" si="447"/>
        <v/>
      </c>
      <c r="AB1694" t="str">
        <f>IFERROR(VLOOKUP($A1694,[3]库存报告使用数据!$A$1:$D$65536,4,0),"")</f>
        <v/>
      </c>
      <c r="AC1694" t="str">
        <f>IFERROR(VLOOKUP($A1694,[3]库存报告使用数据!$A$1:$G$65536,7,0),"")</f>
        <v/>
      </c>
      <c r="AD1694" t="str">
        <f>IFERROR(VLOOKUP($A1694,[3]库存报告使用数据!$A$1:$J$65536,10,0),"")</f>
        <v/>
      </c>
      <c r="AE1694" t="str">
        <f>IFERROR(VLOOKUP($A1694,[3]库存报告使用数据!$A$1:$M$65536,13,0),"")</f>
        <v/>
      </c>
      <c r="AF1694" s="20" t="str">
        <f t="shared" si="448"/>
        <v/>
      </c>
      <c r="AG1694" s="20" t="str">
        <f t="shared" si="449"/>
        <v/>
      </c>
      <c r="AH1694" s="20" t="str">
        <f t="shared" si="450"/>
        <v/>
      </c>
      <c r="AI1694" s="20" t="str">
        <f t="shared" si="451"/>
        <v/>
      </c>
      <c r="AJ1694">
        <f>IFERROR(VLOOKUP($B1694,[4]库存报告使用数据!$A$1:$B$65536,2,0),0)</f>
        <v>0</v>
      </c>
      <c r="AK1694">
        <f>IFERROR(VLOOKUP($B1694,[4]库存报告使用数据!$A$1:$C$65536,3,0),)</f>
        <v>2</v>
      </c>
      <c r="AL1694">
        <f>IFERROR(VLOOKUP($B1694,[4]库存报告使用数据!$A$1:$D$65536,4,0),)</f>
        <v>0</v>
      </c>
      <c r="AM1694">
        <f>IFERROR(VLOOKUP($B1694,[4]库存报告使用数据!$A$1:$E$65536,5,0),)</f>
        <v>0</v>
      </c>
      <c r="AN1694" s="20" t="str">
        <f t="shared" si="452"/>
        <v/>
      </c>
      <c r="AO1694" s="20">
        <f t="shared" si="453"/>
        <v>0</v>
      </c>
      <c r="AP1694" s="20" t="str">
        <f t="shared" si="454"/>
        <v/>
      </c>
      <c r="AQ1694" s="20" t="str">
        <f t="shared" si="455"/>
        <v/>
      </c>
      <c r="AR1694" s="32">
        <f t="shared" si="456"/>
        <v>0</v>
      </c>
      <c r="AS1694" s="32">
        <f t="shared" si="457"/>
        <v>0</v>
      </c>
      <c r="AT1694" s="32">
        <f t="shared" si="458"/>
        <v>1</v>
      </c>
      <c r="AU1694" s="28" t="str">
        <f t="shared" si="459"/>
        <v>库存为1</v>
      </c>
      <c r="AV1694" s="34" t="str">
        <f>IFERROR(时间!$B$4+AU1694,"上周无销量")</f>
        <v>上周无销量</v>
      </c>
      <c r="AW1694" s="34"/>
    </row>
    <row r="1695" spans="1:49">
      <c r="A1695" s="18" t="s">
        <v>1740</v>
      </c>
      <c r="B1695" t="str">
        <f>VLOOKUP(A1695,'[1]sku-asin（子）'!$A:$B,2,0)</f>
        <v>B07CN5Y8ZF</v>
      </c>
      <c r="C1695" t="str">
        <f>VLOOKUP(A1695,'[1]子sku-父sku'!$A:$B,2,0)</f>
        <v>YZ-BEHY2049</v>
      </c>
      <c r="D1695" s="28">
        <f>IFERROR(VLOOKUP(A1695,[2]库存报告使用数据处理!$A:$C,3,0),0)</f>
        <v>0</v>
      </c>
      <c r="E1695" s="28">
        <f>IFERROR(VLOOKUP(A1695,[2]库存报告使用数据处理!$A:$D,4,0),0)</f>
        <v>0</v>
      </c>
      <c r="F1695" s="28">
        <f>IFERROR(VLOOKUP(A1695,[2]库存报告使用数据处理!$A:$E,5,0),0)</f>
        <v>1</v>
      </c>
      <c r="G1695" s="28">
        <f>IFERROR(VLOOKUP(A1695,[2]库存报告使用数据处理!$A:$F,6,0),0)</f>
        <v>0</v>
      </c>
      <c r="H1695" s="29">
        <f>IFERROR(VLOOKUP(A1695,[2]库存报告使用数据处理!$A:$G,7,0),0)</f>
        <v>16.99</v>
      </c>
      <c r="I1695">
        <f>IFERROR(VLOOKUP(A1695,[5]数据处理!$A:$B,2,0),0)</f>
        <v>4</v>
      </c>
      <c r="J1695" s="30">
        <f>IFERROR(VLOOKUP(A1695,[5]数据处理!$A:$D,4,0),0)</f>
        <v>0</v>
      </c>
      <c r="K1695" s="30">
        <f>IFERROR(VLOOKUP(A1695,[5]数据处理!$A:$E,5,0),0)</f>
        <v>0</v>
      </c>
      <c r="L1695" s="30">
        <f>IFERROR(VLOOKUP(A1695,[5]数据处理!$A:$G,7,0),0)</f>
        <v>0</v>
      </c>
      <c r="M1695">
        <f t="shared" si="443"/>
        <v>4</v>
      </c>
      <c r="N1695">
        <f>IFERROR(VLOOKUP(A1695,[5]数据处理!$A:$C,3,0),0)</f>
        <v>0</v>
      </c>
      <c r="O1695">
        <f>IFERROR(VLOOKUP($A1695,[5]数据处理!$A:$N,14,0),0)</f>
        <v>0</v>
      </c>
      <c r="P1695" t="str">
        <f>IFERROR(VLOOKUP($A1695,[3]库存报告使用数据!$A$1:$B$65536,2,0),"")</f>
        <v/>
      </c>
      <c r="Q1695" t="str">
        <f>IFERROR(VLOOKUP($A1695,[3]库存报告使用数据!$A$1:$E$65536,5,0),"")</f>
        <v/>
      </c>
      <c r="R1695" t="str">
        <f>IFERROR(VLOOKUP($A1695,[3]库存报告使用数据!$A$1:$H$65536,8,0),"")</f>
        <v/>
      </c>
      <c r="S1695" t="str">
        <f>IFERROR(VLOOKUP($A1695,[3]库存报告使用数据!$A$1:$K$65536,11,0),"")</f>
        <v/>
      </c>
      <c r="T1695" t="str">
        <f>IFERROR(VLOOKUP($A1695,[3]库存报告使用数据!$A$1:$C$65536,3,0),"")</f>
        <v/>
      </c>
      <c r="U1695" t="str">
        <f>IFERROR(VLOOKUP($A1695,[3]库存报告使用数据!$A$1:$F$65536,6,0),"")</f>
        <v/>
      </c>
      <c r="V1695" t="str">
        <f>IFERROR(VLOOKUP($A1695,[3]库存报告使用数据!$A$1:$I$65536,9,0),"")</f>
        <v/>
      </c>
      <c r="W1695" t="str">
        <f>IFERROR(VLOOKUP($A1695,[3]库存报告使用数据!$A$1:$L$65536,12,0),"")</f>
        <v/>
      </c>
      <c r="X1695" s="20" t="str">
        <f t="shared" si="444"/>
        <v/>
      </c>
      <c r="Y1695" s="20" t="str">
        <f t="shared" si="445"/>
        <v/>
      </c>
      <c r="Z1695" s="20" t="str">
        <f t="shared" si="446"/>
        <v/>
      </c>
      <c r="AA1695" s="20" t="str">
        <f t="shared" si="447"/>
        <v/>
      </c>
      <c r="AB1695" t="str">
        <f>IFERROR(VLOOKUP($A1695,[3]库存报告使用数据!$A$1:$D$65536,4,0),"")</f>
        <v/>
      </c>
      <c r="AC1695" t="str">
        <f>IFERROR(VLOOKUP($A1695,[3]库存报告使用数据!$A$1:$G$65536,7,0),"")</f>
        <v/>
      </c>
      <c r="AD1695" t="str">
        <f>IFERROR(VLOOKUP($A1695,[3]库存报告使用数据!$A$1:$J$65536,10,0),"")</f>
        <v/>
      </c>
      <c r="AE1695" t="str">
        <f>IFERROR(VLOOKUP($A1695,[3]库存报告使用数据!$A$1:$M$65536,13,0),"")</f>
        <v/>
      </c>
      <c r="AF1695" s="20" t="str">
        <f t="shared" si="448"/>
        <v/>
      </c>
      <c r="AG1695" s="20" t="str">
        <f t="shared" si="449"/>
        <v/>
      </c>
      <c r="AH1695" s="20" t="str">
        <f t="shared" si="450"/>
        <v/>
      </c>
      <c r="AI1695" s="20" t="str">
        <f t="shared" si="451"/>
        <v/>
      </c>
      <c r="AJ1695">
        <f>IFERROR(VLOOKUP($B1695,[4]库存报告使用数据!$A$1:$B$65536,2,0),0)</f>
        <v>0</v>
      </c>
      <c r="AK1695">
        <f>IFERROR(VLOOKUP($B1695,[4]库存报告使用数据!$A$1:$C$65536,3,0),)</f>
        <v>0</v>
      </c>
      <c r="AL1695">
        <f>IFERROR(VLOOKUP($B1695,[4]库存报告使用数据!$A$1:$D$65536,4,0),)</f>
        <v>2</v>
      </c>
      <c r="AM1695">
        <f>IFERROR(VLOOKUP($B1695,[4]库存报告使用数据!$A$1:$E$65536,5,0),)</f>
        <v>1</v>
      </c>
      <c r="AN1695" s="20" t="str">
        <f t="shared" si="452"/>
        <v/>
      </c>
      <c r="AO1695" s="20" t="str">
        <f t="shared" si="453"/>
        <v/>
      </c>
      <c r="AP1695" s="20">
        <f t="shared" si="454"/>
        <v>0.5</v>
      </c>
      <c r="AQ1695" s="20">
        <f t="shared" si="455"/>
        <v>0</v>
      </c>
      <c r="AR1695" s="32">
        <f t="shared" si="456"/>
        <v>0</v>
      </c>
      <c r="AS1695" s="32">
        <f t="shared" si="457"/>
        <v>0</v>
      </c>
      <c r="AT1695" s="32">
        <f t="shared" si="458"/>
        <v>4</v>
      </c>
      <c r="AU1695" s="28" t="str">
        <f t="shared" si="459"/>
        <v>库存为4</v>
      </c>
      <c r="AV1695" s="34" t="str">
        <f>IFERROR(时间!$B$4+AU1695,"上周无销量")</f>
        <v>上周无销量</v>
      </c>
      <c r="AW1695" s="34"/>
    </row>
    <row r="1696" spans="1:49">
      <c r="A1696" s="18" t="s">
        <v>1741</v>
      </c>
      <c r="B1696" t="str">
        <f>VLOOKUP(A1696,'[1]sku-asin（子）'!$A:$B,2,0)</f>
        <v>B07CM6DJSS</v>
      </c>
      <c r="C1696" t="str">
        <f>VLOOKUP(A1696,'[1]子sku-父sku'!$A:$B,2,0)</f>
        <v>YZ-BEHY2049</v>
      </c>
      <c r="D1696" s="28">
        <f>IFERROR(VLOOKUP(A1696,[2]库存报告使用数据处理!$A:$C,3,0),0)</f>
        <v>0</v>
      </c>
      <c r="E1696" s="28">
        <f>IFERROR(VLOOKUP(A1696,[2]库存报告使用数据处理!$A:$D,4,0),0)</f>
        <v>0</v>
      </c>
      <c r="F1696" s="28">
        <f>IFERROR(VLOOKUP(A1696,[2]库存报告使用数据处理!$A:$E,5,0),0)</f>
        <v>0</v>
      </c>
      <c r="G1696" s="28">
        <f>IFERROR(VLOOKUP(A1696,[2]库存报告使用数据处理!$A:$F,6,0),0)</f>
        <v>0</v>
      </c>
      <c r="H1696" s="29">
        <f>IFERROR(VLOOKUP(A1696,[2]库存报告使用数据处理!$A:$G,7,0),0)</f>
        <v>0</v>
      </c>
      <c r="I1696">
        <f>IFERROR(VLOOKUP(A1696,[5]数据处理!$A:$B,2,0),0)</f>
        <v>0</v>
      </c>
      <c r="J1696" s="30">
        <f>IFERROR(VLOOKUP(A1696,[5]数据处理!$A:$D,4,0),0)</f>
        <v>0</v>
      </c>
      <c r="K1696" s="30">
        <f>IFERROR(VLOOKUP(A1696,[5]数据处理!$A:$E,5,0),0)</f>
        <v>0</v>
      </c>
      <c r="L1696" s="30">
        <f>IFERROR(VLOOKUP(A1696,[5]数据处理!$A:$G,7,0),0)</f>
        <v>0</v>
      </c>
      <c r="M1696">
        <f t="shared" si="443"/>
        <v>0</v>
      </c>
      <c r="N1696">
        <f>IFERROR(VLOOKUP(A1696,[5]数据处理!$A:$C,3,0),0)</f>
        <v>0</v>
      </c>
      <c r="O1696">
        <f>IFERROR(VLOOKUP($A1696,[5]数据处理!$A:$N,14,0),0)</f>
        <v>0</v>
      </c>
      <c r="P1696" t="str">
        <f>IFERROR(VLOOKUP($A1696,[3]库存报告使用数据!$A$1:$B$65536,2,0),"")</f>
        <v/>
      </c>
      <c r="Q1696" t="str">
        <f>IFERROR(VLOOKUP($A1696,[3]库存报告使用数据!$A$1:$E$65536,5,0),"")</f>
        <v/>
      </c>
      <c r="R1696" t="str">
        <f>IFERROR(VLOOKUP($A1696,[3]库存报告使用数据!$A$1:$H$65536,8,0),"")</f>
        <v/>
      </c>
      <c r="S1696" t="str">
        <f>IFERROR(VLOOKUP($A1696,[3]库存报告使用数据!$A$1:$K$65536,11,0),"")</f>
        <v/>
      </c>
      <c r="T1696" t="str">
        <f>IFERROR(VLOOKUP($A1696,[3]库存报告使用数据!$A$1:$C$65536,3,0),"")</f>
        <v/>
      </c>
      <c r="U1696" t="str">
        <f>IFERROR(VLOOKUP($A1696,[3]库存报告使用数据!$A$1:$F$65536,6,0),"")</f>
        <v/>
      </c>
      <c r="V1696" t="str">
        <f>IFERROR(VLOOKUP($A1696,[3]库存报告使用数据!$A$1:$I$65536,9,0),"")</f>
        <v/>
      </c>
      <c r="W1696" t="str">
        <f>IFERROR(VLOOKUP($A1696,[3]库存报告使用数据!$A$1:$L$65536,12,0),"")</f>
        <v/>
      </c>
      <c r="X1696" s="20" t="str">
        <f t="shared" si="444"/>
        <v/>
      </c>
      <c r="Y1696" s="20" t="str">
        <f t="shared" si="445"/>
        <v/>
      </c>
      <c r="Z1696" s="20" t="str">
        <f t="shared" si="446"/>
        <v/>
      </c>
      <c r="AA1696" s="20" t="str">
        <f t="shared" si="447"/>
        <v/>
      </c>
      <c r="AB1696" t="str">
        <f>IFERROR(VLOOKUP($A1696,[3]库存报告使用数据!$A$1:$D$65536,4,0),"")</f>
        <v/>
      </c>
      <c r="AC1696" t="str">
        <f>IFERROR(VLOOKUP($A1696,[3]库存报告使用数据!$A$1:$G$65536,7,0),"")</f>
        <v/>
      </c>
      <c r="AD1696" t="str">
        <f>IFERROR(VLOOKUP($A1696,[3]库存报告使用数据!$A$1:$J$65536,10,0),"")</f>
        <v/>
      </c>
      <c r="AE1696" t="str">
        <f>IFERROR(VLOOKUP($A1696,[3]库存报告使用数据!$A$1:$M$65536,13,0),"")</f>
        <v/>
      </c>
      <c r="AF1696" s="20" t="str">
        <f t="shared" si="448"/>
        <v/>
      </c>
      <c r="AG1696" s="20" t="str">
        <f t="shared" si="449"/>
        <v/>
      </c>
      <c r="AH1696" s="20" t="str">
        <f t="shared" si="450"/>
        <v/>
      </c>
      <c r="AI1696" s="20" t="str">
        <f t="shared" si="451"/>
        <v/>
      </c>
      <c r="AJ1696">
        <f>IFERROR(VLOOKUP($B1696,[4]库存报告使用数据!$A$1:$B$65536,2,0),0)</f>
        <v>0</v>
      </c>
      <c r="AK1696">
        <f>IFERROR(VLOOKUP($B1696,[4]库存报告使用数据!$A$1:$C$65536,3,0),)</f>
        <v>0</v>
      </c>
      <c r="AL1696">
        <f>IFERROR(VLOOKUP($B1696,[4]库存报告使用数据!$A$1:$D$65536,4,0),)</f>
        <v>0</v>
      </c>
      <c r="AM1696">
        <f>IFERROR(VLOOKUP($B1696,[4]库存报告使用数据!$A$1:$E$65536,5,0),)</f>
        <v>0</v>
      </c>
      <c r="AN1696" s="20" t="str">
        <f t="shared" si="452"/>
        <v/>
      </c>
      <c r="AO1696" s="20" t="str">
        <f t="shared" si="453"/>
        <v/>
      </c>
      <c r="AP1696" s="20" t="str">
        <f t="shared" si="454"/>
        <v/>
      </c>
      <c r="AQ1696" s="20" t="str">
        <f t="shared" si="455"/>
        <v/>
      </c>
      <c r="AR1696" s="32">
        <f t="shared" si="456"/>
        <v>0</v>
      </c>
      <c r="AS1696" s="32">
        <f t="shared" si="457"/>
        <v>0</v>
      </c>
      <c r="AT1696" s="32">
        <f t="shared" si="458"/>
        <v>0</v>
      </c>
      <c r="AU1696" s="28" t="str">
        <f t="shared" si="459"/>
        <v>库存为0</v>
      </c>
      <c r="AV1696" s="34" t="str">
        <f>IFERROR(时间!$B$4+AU1696,"上周无销量")</f>
        <v>上周无销量</v>
      </c>
      <c r="AW1696" s="34"/>
    </row>
    <row r="1697" spans="1:49">
      <c r="A1697" s="18" t="s">
        <v>1742</v>
      </c>
      <c r="B1697" t="str">
        <f>VLOOKUP(A1697,'[1]sku-asin（子）'!$A:$B,2,0)</f>
        <v>B07CM7XVHK</v>
      </c>
      <c r="C1697" t="str">
        <f>VLOOKUP(A1697,'[1]子sku-父sku'!$A:$B,2,0)</f>
        <v>YZ-BEHY2049</v>
      </c>
      <c r="D1697" s="28">
        <f>IFERROR(VLOOKUP(A1697,[2]库存报告使用数据处理!$A:$C,3,0),0)</f>
        <v>0</v>
      </c>
      <c r="E1697" s="28">
        <f>IFERROR(VLOOKUP(A1697,[2]库存报告使用数据处理!$A:$D,4,0),0)</f>
        <v>0</v>
      </c>
      <c r="F1697" s="28">
        <f>IFERROR(VLOOKUP(A1697,[2]库存报告使用数据处理!$A:$E,5,0),0)</f>
        <v>0</v>
      </c>
      <c r="G1697" s="28">
        <f>IFERROR(VLOOKUP(A1697,[2]库存报告使用数据处理!$A:$F,6,0),0)</f>
        <v>0</v>
      </c>
      <c r="H1697" s="29">
        <f>IFERROR(VLOOKUP(A1697,[2]库存报告使用数据处理!$A:$G,7,0),0)</f>
        <v>0</v>
      </c>
      <c r="I1697">
        <f>IFERROR(VLOOKUP(A1697,[5]数据处理!$A:$B,2,0),0)</f>
        <v>5</v>
      </c>
      <c r="J1697" s="30">
        <f>IFERROR(VLOOKUP(A1697,[5]数据处理!$A:$D,4,0),0)</f>
        <v>0</v>
      </c>
      <c r="K1697" s="30">
        <f>IFERROR(VLOOKUP(A1697,[5]数据处理!$A:$E,5,0),0)</f>
        <v>0</v>
      </c>
      <c r="L1697" s="30">
        <f>IFERROR(VLOOKUP(A1697,[5]数据处理!$A:$G,7,0),0)</f>
        <v>0</v>
      </c>
      <c r="M1697">
        <f t="shared" si="443"/>
        <v>5</v>
      </c>
      <c r="N1697">
        <f>IFERROR(VLOOKUP(A1697,[5]数据处理!$A:$C,3,0),0)</f>
        <v>0</v>
      </c>
      <c r="O1697">
        <f>IFERROR(VLOOKUP($A1697,[5]数据处理!$A:$N,14,0),0)</f>
        <v>0</v>
      </c>
      <c r="P1697" t="str">
        <f>IFERROR(VLOOKUP($A1697,[3]库存报告使用数据!$A$1:$B$65536,2,0),"")</f>
        <v/>
      </c>
      <c r="Q1697" t="str">
        <f>IFERROR(VLOOKUP($A1697,[3]库存报告使用数据!$A$1:$E$65536,5,0),"")</f>
        <v/>
      </c>
      <c r="R1697" t="str">
        <f>IFERROR(VLOOKUP($A1697,[3]库存报告使用数据!$A$1:$H$65536,8,0),"")</f>
        <v/>
      </c>
      <c r="S1697" t="str">
        <f>IFERROR(VLOOKUP($A1697,[3]库存报告使用数据!$A$1:$K$65536,11,0),"")</f>
        <v/>
      </c>
      <c r="T1697" t="str">
        <f>IFERROR(VLOOKUP($A1697,[3]库存报告使用数据!$A$1:$C$65536,3,0),"")</f>
        <v/>
      </c>
      <c r="U1697" t="str">
        <f>IFERROR(VLOOKUP($A1697,[3]库存报告使用数据!$A$1:$F$65536,6,0),"")</f>
        <v/>
      </c>
      <c r="V1697" t="str">
        <f>IFERROR(VLOOKUP($A1697,[3]库存报告使用数据!$A$1:$I$65536,9,0),"")</f>
        <v/>
      </c>
      <c r="W1697" t="str">
        <f>IFERROR(VLOOKUP($A1697,[3]库存报告使用数据!$A$1:$L$65536,12,0),"")</f>
        <v/>
      </c>
      <c r="X1697" s="20" t="str">
        <f t="shared" si="444"/>
        <v/>
      </c>
      <c r="Y1697" s="20" t="str">
        <f t="shared" si="445"/>
        <v/>
      </c>
      <c r="Z1697" s="20" t="str">
        <f t="shared" si="446"/>
        <v/>
      </c>
      <c r="AA1697" s="20" t="str">
        <f t="shared" si="447"/>
        <v/>
      </c>
      <c r="AB1697" t="str">
        <f>IFERROR(VLOOKUP($A1697,[3]库存报告使用数据!$A$1:$D$65536,4,0),"")</f>
        <v/>
      </c>
      <c r="AC1697" t="str">
        <f>IFERROR(VLOOKUP($A1697,[3]库存报告使用数据!$A$1:$G$65536,7,0),"")</f>
        <v/>
      </c>
      <c r="AD1697" t="str">
        <f>IFERROR(VLOOKUP($A1697,[3]库存报告使用数据!$A$1:$J$65536,10,0),"")</f>
        <v/>
      </c>
      <c r="AE1697" t="str">
        <f>IFERROR(VLOOKUP($A1697,[3]库存报告使用数据!$A$1:$M$65536,13,0),"")</f>
        <v/>
      </c>
      <c r="AF1697" s="20" t="str">
        <f t="shared" si="448"/>
        <v/>
      </c>
      <c r="AG1697" s="20" t="str">
        <f t="shared" si="449"/>
        <v/>
      </c>
      <c r="AH1697" s="20" t="str">
        <f t="shared" si="450"/>
        <v/>
      </c>
      <c r="AI1697" s="20" t="str">
        <f t="shared" si="451"/>
        <v/>
      </c>
      <c r="AJ1697">
        <f>IFERROR(VLOOKUP($B1697,[4]库存报告使用数据!$A$1:$B$65536,2,0),0)</f>
        <v>0</v>
      </c>
      <c r="AK1697">
        <f>IFERROR(VLOOKUP($B1697,[4]库存报告使用数据!$A$1:$C$65536,3,0),)</f>
        <v>1</v>
      </c>
      <c r="AL1697">
        <f>IFERROR(VLOOKUP($B1697,[4]库存报告使用数据!$A$1:$D$65536,4,0),)</f>
        <v>0</v>
      </c>
      <c r="AM1697">
        <f>IFERROR(VLOOKUP($B1697,[4]库存报告使用数据!$A$1:$E$65536,5,0),)</f>
        <v>0</v>
      </c>
      <c r="AN1697" s="20" t="str">
        <f t="shared" si="452"/>
        <v/>
      </c>
      <c r="AO1697" s="20">
        <f t="shared" si="453"/>
        <v>0</v>
      </c>
      <c r="AP1697" s="20" t="str">
        <f t="shared" si="454"/>
        <v/>
      </c>
      <c r="AQ1697" s="20" t="str">
        <f t="shared" si="455"/>
        <v/>
      </c>
      <c r="AR1697" s="32">
        <f t="shared" si="456"/>
        <v>0</v>
      </c>
      <c r="AS1697" s="32">
        <f t="shared" si="457"/>
        <v>0</v>
      </c>
      <c r="AT1697" s="32">
        <f t="shared" si="458"/>
        <v>5</v>
      </c>
      <c r="AU1697" s="28" t="str">
        <f t="shared" si="459"/>
        <v>库存为5</v>
      </c>
      <c r="AV1697" s="34" t="str">
        <f>IFERROR(时间!$B$4+AU1697,"上周无销量")</f>
        <v>上周无销量</v>
      </c>
      <c r="AW1697" s="34"/>
    </row>
    <row r="1698" spans="1:49">
      <c r="A1698" s="18" t="s">
        <v>1743</v>
      </c>
      <c r="B1698" t="str">
        <f>VLOOKUP(A1698,'[1]sku-asin（子）'!$A:$B,2,0)</f>
        <v>B07CBVP8XH</v>
      </c>
      <c r="C1698" t="str">
        <f>VLOOKUP(A1698,'[1]子sku-父sku'!$A:$B,2,0)</f>
        <v>YZ-BELK185</v>
      </c>
      <c r="D1698" s="28">
        <f>IFERROR(VLOOKUP(A1698,[2]库存报告使用数据处理!$A:$C,3,0),0)</f>
        <v>0</v>
      </c>
      <c r="E1698" s="28">
        <f>IFERROR(VLOOKUP(A1698,[2]库存报告使用数据处理!$A:$D,4,0),0)</f>
        <v>0</v>
      </c>
      <c r="F1698" s="28">
        <f>IFERROR(VLOOKUP(A1698,[2]库存报告使用数据处理!$A:$E,5,0),0)</f>
        <v>0</v>
      </c>
      <c r="G1698" s="28">
        <f>IFERROR(VLOOKUP(A1698,[2]库存报告使用数据处理!$A:$F,6,0),0)</f>
        <v>0</v>
      </c>
      <c r="H1698" s="29">
        <f>IFERROR(VLOOKUP(A1698,[2]库存报告使用数据处理!$A:$G,7,0),0)</f>
        <v>0</v>
      </c>
      <c r="I1698">
        <f>IFERROR(VLOOKUP(A1698,[5]数据处理!$A:$B,2,0),0)</f>
        <v>0</v>
      </c>
      <c r="J1698" s="30">
        <f>IFERROR(VLOOKUP(A1698,[5]数据处理!$A:$D,4,0),0)</f>
        <v>0</v>
      </c>
      <c r="K1698" s="30">
        <f>IFERROR(VLOOKUP(A1698,[5]数据处理!$A:$E,5,0),0)</f>
        <v>0</v>
      </c>
      <c r="L1698" s="30">
        <f>IFERROR(VLOOKUP(A1698,[5]数据处理!$A:$G,7,0),0)</f>
        <v>0</v>
      </c>
      <c r="M1698">
        <f t="shared" si="443"/>
        <v>0</v>
      </c>
      <c r="N1698">
        <f>IFERROR(VLOOKUP(A1698,[5]数据处理!$A:$C,3,0),0)</f>
        <v>0</v>
      </c>
      <c r="O1698">
        <f>IFERROR(VLOOKUP($A1698,[5]数据处理!$A:$N,14,0),0)</f>
        <v>0</v>
      </c>
      <c r="P1698" t="str">
        <f>IFERROR(VLOOKUP($A1698,[3]库存报告使用数据!$A$1:$B$65536,2,0),"")</f>
        <v/>
      </c>
      <c r="Q1698" t="str">
        <f>IFERROR(VLOOKUP($A1698,[3]库存报告使用数据!$A$1:$E$65536,5,0),"")</f>
        <v/>
      </c>
      <c r="R1698" t="str">
        <f>IFERROR(VLOOKUP($A1698,[3]库存报告使用数据!$A$1:$H$65536,8,0),"")</f>
        <v/>
      </c>
      <c r="S1698" t="str">
        <f>IFERROR(VLOOKUP($A1698,[3]库存报告使用数据!$A$1:$K$65536,11,0),"")</f>
        <v/>
      </c>
      <c r="T1698" t="str">
        <f>IFERROR(VLOOKUP($A1698,[3]库存报告使用数据!$A$1:$C$65536,3,0),"")</f>
        <v/>
      </c>
      <c r="U1698" t="str">
        <f>IFERROR(VLOOKUP($A1698,[3]库存报告使用数据!$A$1:$F$65536,6,0),"")</f>
        <v/>
      </c>
      <c r="V1698" t="str">
        <f>IFERROR(VLOOKUP($A1698,[3]库存报告使用数据!$A$1:$I$65536,9,0),"")</f>
        <v/>
      </c>
      <c r="W1698" t="str">
        <f>IFERROR(VLOOKUP($A1698,[3]库存报告使用数据!$A$1:$L$65536,12,0),"")</f>
        <v/>
      </c>
      <c r="X1698" s="20" t="str">
        <f t="shared" si="444"/>
        <v/>
      </c>
      <c r="Y1698" s="20" t="str">
        <f t="shared" si="445"/>
        <v/>
      </c>
      <c r="Z1698" s="20" t="str">
        <f t="shared" si="446"/>
        <v/>
      </c>
      <c r="AA1698" s="20" t="str">
        <f t="shared" si="447"/>
        <v/>
      </c>
      <c r="AB1698" t="str">
        <f>IFERROR(VLOOKUP($A1698,[3]库存报告使用数据!$A$1:$D$65536,4,0),"")</f>
        <v/>
      </c>
      <c r="AC1698" t="str">
        <f>IFERROR(VLOOKUP($A1698,[3]库存报告使用数据!$A$1:$G$65536,7,0),"")</f>
        <v/>
      </c>
      <c r="AD1698" t="str">
        <f>IFERROR(VLOOKUP($A1698,[3]库存报告使用数据!$A$1:$J$65536,10,0),"")</f>
        <v/>
      </c>
      <c r="AE1698" t="str">
        <f>IFERROR(VLOOKUP($A1698,[3]库存报告使用数据!$A$1:$M$65536,13,0),"")</f>
        <v/>
      </c>
      <c r="AF1698" s="20" t="str">
        <f t="shared" si="448"/>
        <v/>
      </c>
      <c r="AG1698" s="20" t="str">
        <f t="shared" si="449"/>
        <v/>
      </c>
      <c r="AH1698" s="20" t="str">
        <f t="shared" si="450"/>
        <v/>
      </c>
      <c r="AI1698" s="20" t="str">
        <f t="shared" si="451"/>
        <v/>
      </c>
      <c r="AJ1698">
        <f>IFERROR(VLOOKUP($B1698,[4]库存报告使用数据!$A$1:$B$65536,2,0),0)</f>
        <v>0</v>
      </c>
      <c r="AK1698">
        <f>IFERROR(VLOOKUP($B1698,[4]库存报告使用数据!$A$1:$C$65536,3,0),)</f>
        <v>0</v>
      </c>
      <c r="AL1698">
        <f>IFERROR(VLOOKUP($B1698,[4]库存报告使用数据!$A$1:$D$65536,4,0),)</f>
        <v>0</v>
      </c>
      <c r="AM1698">
        <f>IFERROR(VLOOKUP($B1698,[4]库存报告使用数据!$A$1:$E$65536,5,0),)</f>
        <v>0</v>
      </c>
      <c r="AN1698" s="20" t="str">
        <f t="shared" si="452"/>
        <v/>
      </c>
      <c r="AO1698" s="20" t="str">
        <f t="shared" si="453"/>
        <v/>
      </c>
      <c r="AP1698" s="20" t="str">
        <f t="shared" si="454"/>
        <v/>
      </c>
      <c r="AQ1698" s="20" t="str">
        <f t="shared" si="455"/>
        <v/>
      </c>
      <c r="AR1698" s="32">
        <f t="shared" si="456"/>
        <v>0</v>
      </c>
      <c r="AS1698" s="32">
        <f t="shared" si="457"/>
        <v>0</v>
      </c>
      <c r="AT1698" s="32">
        <f t="shared" si="458"/>
        <v>0</v>
      </c>
      <c r="AU1698" s="28" t="str">
        <f t="shared" si="459"/>
        <v>库存为0</v>
      </c>
      <c r="AV1698" s="34" t="str">
        <f>IFERROR(时间!$B$4+AU1698,"上周无销量")</f>
        <v>上周无销量</v>
      </c>
      <c r="AW1698" s="34"/>
    </row>
    <row r="1699" spans="1:49">
      <c r="A1699" s="18" t="s">
        <v>1744</v>
      </c>
      <c r="B1699" t="str">
        <f>VLOOKUP(A1699,'[1]sku-asin（子）'!$A:$B,2,0)</f>
        <v>B07CBSK7MW</v>
      </c>
      <c r="C1699" t="str">
        <f>VLOOKUP(A1699,'[1]子sku-父sku'!$A:$B,2,0)</f>
        <v>YZ-BELK185</v>
      </c>
      <c r="D1699" s="28">
        <f>IFERROR(VLOOKUP(A1699,[2]库存报告使用数据处理!$A:$C,3,0),0)</f>
        <v>0</v>
      </c>
      <c r="E1699" s="28">
        <f>IFERROR(VLOOKUP(A1699,[2]库存报告使用数据处理!$A:$D,4,0),0)</f>
        <v>0</v>
      </c>
      <c r="F1699" s="28">
        <f>IFERROR(VLOOKUP(A1699,[2]库存报告使用数据处理!$A:$E,5,0),0)</f>
        <v>0</v>
      </c>
      <c r="G1699" s="28">
        <f>IFERROR(VLOOKUP(A1699,[2]库存报告使用数据处理!$A:$F,6,0),0)</f>
        <v>0</v>
      </c>
      <c r="H1699" s="29">
        <f>IFERROR(VLOOKUP(A1699,[2]库存报告使用数据处理!$A:$G,7,0),0)</f>
        <v>0</v>
      </c>
      <c r="I1699">
        <f>IFERROR(VLOOKUP(A1699,[5]数据处理!$A:$B,2,0),0)</f>
        <v>0</v>
      </c>
      <c r="J1699" s="30">
        <f>IFERROR(VLOOKUP(A1699,[5]数据处理!$A:$D,4,0),0)</f>
        <v>0</v>
      </c>
      <c r="K1699" s="30">
        <f>IFERROR(VLOOKUP(A1699,[5]数据处理!$A:$E,5,0),0)</f>
        <v>0</v>
      </c>
      <c r="L1699" s="30">
        <f>IFERROR(VLOOKUP(A1699,[5]数据处理!$A:$G,7,0),0)</f>
        <v>0</v>
      </c>
      <c r="M1699">
        <f t="shared" si="443"/>
        <v>0</v>
      </c>
      <c r="N1699">
        <f>IFERROR(VLOOKUP(A1699,[5]数据处理!$A:$C,3,0),0)</f>
        <v>0</v>
      </c>
      <c r="O1699">
        <f>IFERROR(VLOOKUP($A1699,[5]数据处理!$A:$N,14,0),0)</f>
        <v>0</v>
      </c>
      <c r="P1699" t="str">
        <f>IFERROR(VLOOKUP($A1699,[3]库存报告使用数据!$A$1:$B$65536,2,0),"")</f>
        <v/>
      </c>
      <c r="Q1699" t="str">
        <f>IFERROR(VLOOKUP($A1699,[3]库存报告使用数据!$A$1:$E$65536,5,0),"")</f>
        <v/>
      </c>
      <c r="R1699" t="str">
        <f>IFERROR(VLOOKUP($A1699,[3]库存报告使用数据!$A$1:$H$65536,8,0),"")</f>
        <v/>
      </c>
      <c r="S1699" t="str">
        <f>IFERROR(VLOOKUP($A1699,[3]库存报告使用数据!$A$1:$K$65536,11,0),"")</f>
        <v/>
      </c>
      <c r="T1699" t="str">
        <f>IFERROR(VLOOKUP($A1699,[3]库存报告使用数据!$A$1:$C$65536,3,0),"")</f>
        <v/>
      </c>
      <c r="U1699" t="str">
        <f>IFERROR(VLOOKUP($A1699,[3]库存报告使用数据!$A$1:$F$65536,6,0),"")</f>
        <v/>
      </c>
      <c r="V1699" t="str">
        <f>IFERROR(VLOOKUP($A1699,[3]库存报告使用数据!$A$1:$I$65536,9,0),"")</f>
        <v/>
      </c>
      <c r="W1699" t="str">
        <f>IFERROR(VLOOKUP($A1699,[3]库存报告使用数据!$A$1:$L$65536,12,0),"")</f>
        <v/>
      </c>
      <c r="X1699" s="20" t="str">
        <f t="shared" si="444"/>
        <v/>
      </c>
      <c r="Y1699" s="20" t="str">
        <f t="shared" si="445"/>
        <v/>
      </c>
      <c r="Z1699" s="20" t="str">
        <f t="shared" si="446"/>
        <v/>
      </c>
      <c r="AA1699" s="20" t="str">
        <f t="shared" si="447"/>
        <v/>
      </c>
      <c r="AB1699" t="str">
        <f>IFERROR(VLOOKUP($A1699,[3]库存报告使用数据!$A$1:$D$65536,4,0),"")</f>
        <v/>
      </c>
      <c r="AC1699" t="str">
        <f>IFERROR(VLOOKUP($A1699,[3]库存报告使用数据!$A$1:$G$65536,7,0),"")</f>
        <v/>
      </c>
      <c r="AD1699" t="str">
        <f>IFERROR(VLOOKUP($A1699,[3]库存报告使用数据!$A$1:$J$65536,10,0),"")</f>
        <v/>
      </c>
      <c r="AE1699" t="str">
        <f>IFERROR(VLOOKUP($A1699,[3]库存报告使用数据!$A$1:$M$65536,13,0),"")</f>
        <v/>
      </c>
      <c r="AF1699" s="20" t="str">
        <f t="shared" si="448"/>
        <v/>
      </c>
      <c r="AG1699" s="20" t="str">
        <f t="shared" si="449"/>
        <v/>
      </c>
      <c r="AH1699" s="20" t="str">
        <f t="shared" si="450"/>
        <v/>
      </c>
      <c r="AI1699" s="20" t="str">
        <f t="shared" si="451"/>
        <v/>
      </c>
      <c r="AJ1699">
        <f>IFERROR(VLOOKUP($B1699,[4]库存报告使用数据!$A$1:$B$65536,2,0),0)</f>
        <v>0</v>
      </c>
      <c r="AK1699">
        <f>IFERROR(VLOOKUP($B1699,[4]库存报告使用数据!$A$1:$C$65536,3,0),)</f>
        <v>0</v>
      </c>
      <c r="AL1699">
        <f>IFERROR(VLOOKUP($B1699,[4]库存报告使用数据!$A$1:$D$65536,4,0),)</f>
        <v>0</v>
      </c>
      <c r="AM1699">
        <f>IFERROR(VLOOKUP($B1699,[4]库存报告使用数据!$A$1:$E$65536,5,0),)</f>
        <v>0</v>
      </c>
      <c r="AN1699" s="20" t="str">
        <f t="shared" si="452"/>
        <v/>
      </c>
      <c r="AO1699" s="20" t="str">
        <f t="shared" si="453"/>
        <v/>
      </c>
      <c r="AP1699" s="20" t="str">
        <f t="shared" si="454"/>
        <v/>
      </c>
      <c r="AQ1699" s="20" t="str">
        <f t="shared" si="455"/>
        <v/>
      </c>
      <c r="AR1699" s="32">
        <f t="shared" si="456"/>
        <v>0</v>
      </c>
      <c r="AS1699" s="32">
        <f t="shared" si="457"/>
        <v>0</v>
      </c>
      <c r="AT1699" s="32">
        <f t="shared" si="458"/>
        <v>0</v>
      </c>
      <c r="AU1699" s="28" t="str">
        <f t="shared" si="459"/>
        <v>库存为0</v>
      </c>
      <c r="AV1699" s="34" t="str">
        <f>IFERROR(时间!$B$4+AU1699,"上周无销量")</f>
        <v>上周无销量</v>
      </c>
      <c r="AW1699" s="34"/>
    </row>
    <row r="1700" spans="1:49">
      <c r="A1700" s="18" t="s">
        <v>1745</v>
      </c>
      <c r="B1700" t="str">
        <f>VLOOKUP(A1700,'[1]sku-asin（子）'!$A:$B,2,0)</f>
        <v>B07C1NB7F7</v>
      </c>
      <c r="C1700" t="str">
        <f>VLOOKUP(A1700,'[1]子sku-父sku'!$A:$B,2,0)</f>
        <v>YZ-BELK185</v>
      </c>
      <c r="D1700" s="28">
        <f>IFERROR(VLOOKUP(A1700,[2]库存报告使用数据处理!$A:$C,3,0),0)</f>
        <v>0</v>
      </c>
      <c r="E1700" s="28">
        <f>IFERROR(VLOOKUP(A1700,[2]库存报告使用数据处理!$A:$D,4,0),0)</f>
        <v>0</v>
      </c>
      <c r="F1700" s="28">
        <f>IFERROR(VLOOKUP(A1700,[2]库存报告使用数据处理!$A:$E,5,0),0)</f>
        <v>0</v>
      </c>
      <c r="G1700" s="28">
        <f>IFERROR(VLOOKUP(A1700,[2]库存报告使用数据处理!$A:$F,6,0),0)</f>
        <v>0</v>
      </c>
      <c r="H1700" s="29">
        <f>IFERROR(VLOOKUP(A1700,[2]库存报告使用数据处理!$A:$G,7,0),0)</f>
        <v>0</v>
      </c>
      <c r="I1700">
        <f>IFERROR(VLOOKUP(A1700,[5]数据处理!$A:$B,2,0),0)</f>
        <v>0</v>
      </c>
      <c r="J1700" s="30">
        <f>IFERROR(VLOOKUP(A1700,[5]数据处理!$A:$D,4,0),0)</f>
        <v>0</v>
      </c>
      <c r="K1700" s="30">
        <f>IFERROR(VLOOKUP(A1700,[5]数据处理!$A:$E,5,0),0)</f>
        <v>0</v>
      </c>
      <c r="L1700" s="30">
        <f>IFERROR(VLOOKUP(A1700,[5]数据处理!$A:$G,7,0),0)</f>
        <v>0</v>
      </c>
      <c r="M1700">
        <f t="shared" si="443"/>
        <v>0</v>
      </c>
      <c r="N1700">
        <f>IFERROR(VLOOKUP(A1700,[5]数据处理!$A:$C,3,0),0)</f>
        <v>0</v>
      </c>
      <c r="O1700">
        <f>IFERROR(VLOOKUP($A1700,[5]数据处理!$A:$N,14,0),0)</f>
        <v>0</v>
      </c>
      <c r="P1700" t="str">
        <f>IFERROR(VLOOKUP($A1700,[3]库存报告使用数据!$A$1:$B$65536,2,0),"")</f>
        <v/>
      </c>
      <c r="Q1700" t="str">
        <f>IFERROR(VLOOKUP($A1700,[3]库存报告使用数据!$A$1:$E$65536,5,0),"")</f>
        <v/>
      </c>
      <c r="R1700" t="str">
        <f>IFERROR(VLOOKUP($A1700,[3]库存报告使用数据!$A$1:$H$65536,8,0),"")</f>
        <v/>
      </c>
      <c r="S1700" t="str">
        <f>IFERROR(VLOOKUP($A1700,[3]库存报告使用数据!$A$1:$K$65536,11,0),"")</f>
        <v/>
      </c>
      <c r="T1700" t="str">
        <f>IFERROR(VLOOKUP($A1700,[3]库存报告使用数据!$A$1:$C$65536,3,0),"")</f>
        <v/>
      </c>
      <c r="U1700" t="str">
        <f>IFERROR(VLOOKUP($A1700,[3]库存报告使用数据!$A$1:$F$65536,6,0),"")</f>
        <v/>
      </c>
      <c r="V1700" t="str">
        <f>IFERROR(VLOOKUP($A1700,[3]库存报告使用数据!$A$1:$I$65536,9,0),"")</f>
        <v/>
      </c>
      <c r="W1700" t="str">
        <f>IFERROR(VLOOKUP($A1700,[3]库存报告使用数据!$A$1:$L$65536,12,0),"")</f>
        <v/>
      </c>
      <c r="X1700" s="20" t="str">
        <f t="shared" si="444"/>
        <v/>
      </c>
      <c r="Y1700" s="20" t="str">
        <f t="shared" si="445"/>
        <v/>
      </c>
      <c r="Z1700" s="20" t="str">
        <f t="shared" si="446"/>
        <v/>
      </c>
      <c r="AA1700" s="20" t="str">
        <f t="shared" si="447"/>
        <v/>
      </c>
      <c r="AB1700" t="str">
        <f>IFERROR(VLOOKUP($A1700,[3]库存报告使用数据!$A$1:$D$65536,4,0),"")</f>
        <v/>
      </c>
      <c r="AC1700" t="str">
        <f>IFERROR(VLOOKUP($A1700,[3]库存报告使用数据!$A$1:$G$65536,7,0),"")</f>
        <v/>
      </c>
      <c r="AD1700" t="str">
        <f>IFERROR(VLOOKUP($A1700,[3]库存报告使用数据!$A$1:$J$65536,10,0),"")</f>
        <v/>
      </c>
      <c r="AE1700" t="str">
        <f>IFERROR(VLOOKUP($A1700,[3]库存报告使用数据!$A$1:$M$65536,13,0),"")</f>
        <v/>
      </c>
      <c r="AF1700" s="20" t="str">
        <f t="shared" si="448"/>
        <v/>
      </c>
      <c r="AG1700" s="20" t="str">
        <f t="shared" si="449"/>
        <v/>
      </c>
      <c r="AH1700" s="20" t="str">
        <f t="shared" si="450"/>
        <v/>
      </c>
      <c r="AI1700" s="20" t="str">
        <f t="shared" si="451"/>
        <v/>
      </c>
      <c r="AJ1700">
        <f>IFERROR(VLOOKUP($B1700,[4]库存报告使用数据!$A$1:$B$65536,2,0),0)</f>
        <v>0</v>
      </c>
      <c r="AK1700">
        <f>IFERROR(VLOOKUP($B1700,[4]库存报告使用数据!$A$1:$C$65536,3,0),)</f>
        <v>0</v>
      </c>
      <c r="AL1700">
        <f>IFERROR(VLOOKUP($B1700,[4]库存报告使用数据!$A$1:$D$65536,4,0),)</f>
        <v>0</v>
      </c>
      <c r="AM1700">
        <f>IFERROR(VLOOKUP($B1700,[4]库存报告使用数据!$A$1:$E$65536,5,0),)</f>
        <v>0</v>
      </c>
      <c r="AN1700" s="20" t="str">
        <f t="shared" si="452"/>
        <v/>
      </c>
      <c r="AO1700" s="20" t="str">
        <f t="shared" si="453"/>
        <v/>
      </c>
      <c r="AP1700" s="20" t="str">
        <f t="shared" si="454"/>
        <v/>
      </c>
      <c r="AQ1700" s="20" t="str">
        <f t="shared" si="455"/>
        <v/>
      </c>
      <c r="AR1700" s="32">
        <f t="shared" si="456"/>
        <v>0</v>
      </c>
      <c r="AS1700" s="32">
        <f t="shared" si="457"/>
        <v>0</v>
      </c>
      <c r="AT1700" s="32">
        <f t="shared" si="458"/>
        <v>0</v>
      </c>
      <c r="AU1700" s="28" t="str">
        <f t="shared" si="459"/>
        <v>库存为0</v>
      </c>
      <c r="AV1700" s="34" t="str">
        <f>IFERROR(时间!$B$4+AU1700,"上周无销量")</f>
        <v>上周无销量</v>
      </c>
      <c r="AW1700" s="34"/>
    </row>
    <row r="1701" spans="1:49">
      <c r="A1701" s="18" t="s">
        <v>1746</v>
      </c>
      <c r="B1701" t="str">
        <f>VLOOKUP(A1701,'[1]sku-asin（子）'!$A:$B,2,0)</f>
        <v>B07C24DC3H</v>
      </c>
      <c r="C1701" t="str">
        <f>VLOOKUP(A1701,'[1]子sku-父sku'!$A:$B,2,0)</f>
        <v>YZ-BELK185</v>
      </c>
      <c r="D1701" s="28">
        <f>IFERROR(VLOOKUP(A1701,[2]库存报告使用数据处理!$A:$C,3,0),0)</f>
        <v>0</v>
      </c>
      <c r="E1701" s="28">
        <f>IFERROR(VLOOKUP(A1701,[2]库存报告使用数据处理!$A:$D,4,0),0)</f>
        <v>0</v>
      </c>
      <c r="F1701" s="28">
        <f>IFERROR(VLOOKUP(A1701,[2]库存报告使用数据处理!$A:$E,5,0),0)</f>
        <v>0</v>
      </c>
      <c r="G1701" s="28">
        <f>IFERROR(VLOOKUP(A1701,[2]库存报告使用数据处理!$A:$F,6,0),0)</f>
        <v>0</v>
      </c>
      <c r="H1701" s="29">
        <f>IFERROR(VLOOKUP(A1701,[2]库存报告使用数据处理!$A:$G,7,0),0)</f>
        <v>0</v>
      </c>
      <c r="I1701">
        <f>IFERROR(VLOOKUP(A1701,[5]数据处理!$A:$B,2,0),0)</f>
        <v>0</v>
      </c>
      <c r="J1701" s="30">
        <f>IFERROR(VLOOKUP(A1701,[5]数据处理!$A:$D,4,0),0)</f>
        <v>0</v>
      </c>
      <c r="K1701" s="30">
        <f>IFERROR(VLOOKUP(A1701,[5]数据处理!$A:$E,5,0),0)</f>
        <v>0</v>
      </c>
      <c r="L1701" s="30">
        <f>IFERROR(VLOOKUP(A1701,[5]数据处理!$A:$G,7,0),0)</f>
        <v>0</v>
      </c>
      <c r="M1701">
        <f t="shared" si="443"/>
        <v>0</v>
      </c>
      <c r="N1701">
        <f>IFERROR(VLOOKUP(A1701,[5]数据处理!$A:$C,3,0),0)</f>
        <v>0</v>
      </c>
      <c r="O1701">
        <f>IFERROR(VLOOKUP($A1701,[5]数据处理!$A:$N,14,0),0)</f>
        <v>0</v>
      </c>
      <c r="P1701" t="str">
        <f>IFERROR(VLOOKUP($A1701,[3]库存报告使用数据!$A$1:$B$65536,2,0),"")</f>
        <v/>
      </c>
      <c r="Q1701" t="str">
        <f>IFERROR(VLOOKUP($A1701,[3]库存报告使用数据!$A$1:$E$65536,5,0),"")</f>
        <v/>
      </c>
      <c r="R1701" t="str">
        <f>IFERROR(VLOOKUP($A1701,[3]库存报告使用数据!$A$1:$H$65536,8,0),"")</f>
        <v/>
      </c>
      <c r="S1701" t="str">
        <f>IFERROR(VLOOKUP($A1701,[3]库存报告使用数据!$A$1:$K$65536,11,0),"")</f>
        <v/>
      </c>
      <c r="T1701" t="str">
        <f>IFERROR(VLOOKUP($A1701,[3]库存报告使用数据!$A$1:$C$65536,3,0),"")</f>
        <v/>
      </c>
      <c r="U1701" t="str">
        <f>IFERROR(VLOOKUP($A1701,[3]库存报告使用数据!$A$1:$F$65536,6,0),"")</f>
        <v/>
      </c>
      <c r="V1701" t="str">
        <f>IFERROR(VLOOKUP($A1701,[3]库存报告使用数据!$A$1:$I$65536,9,0),"")</f>
        <v/>
      </c>
      <c r="W1701" t="str">
        <f>IFERROR(VLOOKUP($A1701,[3]库存报告使用数据!$A$1:$L$65536,12,0),"")</f>
        <v/>
      </c>
      <c r="X1701" s="20" t="str">
        <f t="shared" si="444"/>
        <v/>
      </c>
      <c r="Y1701" s="20" t="str">
        <f t="shared" si="445"/>
        <v/>
      </c>
      <c r="Z1701" s="20" t="str">
        <f t="shared" si="446"/>
        <v/>
      </c>
      <c r="AA1701" s="20" t="str">
        <f t="shared" si="447"/>
        <v/>
      </c>
      <c r="AB1701" t="str">
        <f>IFERROR(VLOOKUP($A1701,[3]库存报告使用数据!$A$1:$D$65536,4,0),"")</f>
        <v/>
      </c>
      <c r="AC1701" t="str">
        <f>IFERROR(VLOOKUP($A1701,[3]库存报告使用数据!$A$1:$G$65536,7,0),"")</f>
        <v/>
      </c>
      <c r="AD1701" t="str">
        <f>IFERROR(VLOOKUP($A1701,[3]库存报告使用数据!$A$1:$J$65536,10,0),"")</f>
        <v/>
      </c>
      <c r="AE1701" t="str">
        <f>IFERROR(VLOOKUP($A1701,[3]库存报告使用数据!$A$1:$M$65536,13,0),"")</f>
        <v/>
      </c>
      <c r="AF1701" s="20" t="str">
        <f t="shared" si="448"/>
        <v/>
      </c>
      <c r="AG1701" s="20" t="str">
        <f t="shared" si="449"/>
        <v/>
      </c>
      <c r="AH1701" s="20" t="str">
        <f t="shared" si="450"/>
        <v/>
      </c>
      <c r="AI1701" s="20" t="str">
        <f t="shared" si="451"/>
        <v/>
      </c>
      <c r="AJ1701">
        <f>IFERROR(VLOOKUP($B1701,[4]库存报告使用数据!$A$1:$B$65536,2,0),0)</f>
        <v>0</v>
      </c>
      <c r="AK1701">
        <f>IFERROR(VLOOKUP($B1701,[4]库存报告使用数据!$A$1:$C$65536,3,0),)</f>
        <v>0</v>
      </c>
      <c r="AL1701">
        <f>IFERROR(VLOOKUP($B1701,[4]库存报告使用数据!$A$1:$D$65536,4,0),)</f>
        <v>0</v>
      </c>
      <c r="AM1701">
        <f>IFERROR(VLOOKUP($B1701,[4]库存报告使用数据!$A$1:$E$65536,5,0),)</f>
        <v>0</v>
      </c>
      <c r="AN1701" s="20" t="str">
        <f t="shared" si="452"/>
        <v/>
      </c>
      <c r="AO1701" s="20" t="str">
        <f t="shared" si="453"/>
        <v/>
      </c>
      <c r="AP1701" s="20" t="str">
        <f t="shared" si="454"/>
        <v/>
      </c>
      <c r="AQ1701" s="20" t="str">
        <f t="shared" si="455"/>
        <v/>
      </c>
      <c r="AR1701" s="32">
        <f t="shared" si="456"/>
        <v>0</v>
      </c>
      <c r="AS1701" s="32">
        <f t="shared" si="457"/>
        <v>0</v>
      </c>
      <c r="AT1701" s="32">
        <f t="shared" si="458"/>
        <v>0</v>
      </c>
      <c r="AU1701" s="28" t="str">
        <f t="shared" si="459"/>
        <v>库存为0</v>
      </c>
      <c r="AV1701" s="34" t="str">
        <f>IFERROR(时间!$B$4+AU1701,"上周无销量")</f>
        <v>上周无销量</v>
      </c>
      <c r="AW1701" s="34"/>
    </row>
    <row r="1702" spans="1:49">
      <c r="A1702" s="18" t="s">
        <v>1747</v>
      </c>
      <c r="B1702" t="str">
        <f>VLOOKUP(A1702,'[1]sku-asin（子）'!$A:$B,2,0)</f>
        <v>B07C1VWZ99</v>
      </c>
      <c r="C1702" t="str">
        <f>VLOOKUP(A1702,'[1]子sku-父sku'!$A:$B,2,0)</f>
        <v>YZ-BELK185</v>
      </c>
      <c r="D1702" s="28">
        <f>IFERROR(VLOOKUP(A1702,[2]库存报告使用数据处理!$A:$C,3,0),0)</f>
        <v>0</v>
      </c>
      <c r="E1702" s="28">
        <f>IFERROR(VLOOKUP(A1702,[2]库存报告使用数据处理!$A:$D,4,0),0)</f>
        <v>0</v>
      </c>
      <c r="F1702" s="28">
        <f>IFERROR(VLOOKUP(A1702,[2]库存报告使用数据处理!$A:$E,5,0),0)</f>
        <v>0</v>
      </c>
      <c r="G1702" s="28">
        <f>IFERROR(VLOOKUP(A1702,[2]库存报告使用数据处理!$A:$F,6,0),0)</f>
        <v>0</v>
      </c>
      <c r="H1702" s="29">
        <f>IFERROR(VLOOKUP(A1702,[2]库存报告使用数据处理!$A:$G,7,0),0)</f>
        <v>0</v>
      </c>
      <c r="I1702">
        <f>IFERROR(VLOOKUP(A1702,[5]数据处理!$A:$B,2,0),0)</f>
        <v>0</v>
      </c>
      <c r="J1702" s="30">
        <f>IFERROR(VLOOKUP(A1702,[5]数据处理!$A:$D,4,0),0)</f>
        <v>0</v>
      </c>
      <c r="K1702" s="30">
        <f>IFERROR(VLOOKUP(A1702,[5]数据处理!$A:$E,5,0),0)</f>
        <v>0</v>
      </c>
      <c r="L1702" s="30">
        <f>IFERROR(VLOOKUP(A1702,[5]数据处理!$A:$G,7,0),0)</f>
        <v>0</v>
      </c>
      <c r="M1702">
        <f t="shared" si="443"/>
        <v>0</v>
      </c>
      <c r="N1702">
        <f>IFERROR(VLOOKUP(A1702,[5]数据处理!$A:$C,3,0),0)</f>
        <v>0</v>
      </c>
      <c r="O1702">
        <f>IFERROR(VLOOKUP($A1702,[5]数据处理!$A:$N,14,0),0)</f>
        <v>0</v>
      </c>
      <c r="P1702" t="str">
        <f>IFERROR(VLOOKUP($A1702,[3]库存报告使用数据!$A$1:$B$65536,2,0),"")</f>
        <v/>
      </c>
      <c r="Q1702" t="str">
        <f>IFERROR(VLOOKUP($A1702,[3]库存报告使用数据!$A$1:$E$65536,5,0),"")</f>
        <v/>
      </c>
      <c r="R1702" t="str">
        <f>IFERROR(VLOOKUP($A1702,[3]库存报告使用数据!$A$1:$H$65536,8,0),"")</f>
        <v/>
      </c>
      <c r="S1702" t="str">
        <f>IFERROR(VLOOKUP($A1702,[3]库存报告使用数据!$A$1:$K$65536,11,0),"")</f>
        <v/>
      </c>
      <c r="T1702" t="str">
        <f>IFERROR(VLOOKUP($A1702,[3]库存报告使用数据!$A$1:$C$65536,3,0),"")</f>
        <v/>
      </c>
      <c r="U1702" t="str">
        <f>IFERROR(VLOOKUP($A1702,[3]库存报告使用数据!$A$1:$F$65536,6,0),"")</f>
        <v/>
      </c>
      <c r="V1702" t="str">
        <f>IFERROR(VLOOKUP($A1702,[3]库存报告使用数据!$A$1:$I$65536,9,0),"")</f>
        <v/>
      </c>
      <c r="W1702" t="str">
        <f>IFERROR(VLOOKUP($A1702,[3]库存报告使用数据!$A$1:$L$65536,12,0),"")</f>
        <v/>
      </c>
      <c r="X1702" s="20" t="str">
        <f t="shared" si="444"/>
        <v/>
      </c>
      <c r="Y1702" s="20" t="str">
        <f t="shared" si="445"/>
        <v/>
      </c>
      <c r="Z1702" s="20" t="str">
        <f t="shared" si="446"/>
        <v/>
      </c>
      <c r="AA1702" s="20" t="str">
        <f t="shared" si="447"/>
        <v/>
      </c>
      <c r="AB1702" t="str">
        <f>IFERROR(VLOOKUP($A1702,[3]库存报告使用数据!$A$1:$D$65536,4,0),"")</f>
        <v/>
      </c>
      <c r="AC1702" t="str">
        <f>IFERROR(VLOOKUP($A1702,[3]库存报告使用数据!$A$1:$G$65536,7,0),"")</f>
        <v/>
      </c>
      <c r="AD1702" t="str">
        <f>IFERROR(VLOOKUP($A1702,[3]库存报告使用数据!$A$1:$J$65536,10,0),"")</f>
        <v/>
      </c>
      <c r="AE1702" t="str">
        <f>IFERROR(VLOOKUP($A1702,[3]库存报告使用数据!$A$1:$M$65536,13,0),"")</f>
        <v/>
      </c>
      <c r="AF1702" s="20" t="str">
        <f t="shared" si="448"/>
        <v/>
      </c>
      <c r="AG1702" s="20" t="str">
        <f t="shared" si="449"/>
        <v/>
      </c>
      <c r="AH1702" s="20" t="str">
        <f t="shared" si="450"/>
        <v/>
      </c>
      <c r="AI1702" s="20" t="str">
        <f t="shared" si="451"/>
        <v/>
      </c>
      <c r="AJ1702">
        <f>IFERROR(VLOOKUP($B1702,[4]库存报告使用数据!$A$1:$B$65536,2,0),0)</f>
        <v>0</v>
      </c>
      <c r="AK1702">
        <f>IFERROR(VLOOKUP($B1702,[4]库存报告使用数据!$A$1:$C$65536,3,0),)</f>
        <v>0</v>
      </c>
      <c r="AL1702">
        <f>IFERROR(VLOOKUP($B1702,[4]库存报告使用数据!$A$1:$D$65536,4,0),)</f>
        <v>0</v>
      </c>
      <c r="AM1702">
        <f>IFERROR(VLOOKUP($B1702,[4]库存报告使用数据!$A$1:$E$65536,5,0),)</f>
        <v>0</v>
      </c>
      <c r="AN1702" s="20" t="str">
        <f t="shared" si="452"/>
        <v/>
      </c>
      <c r="AO1702" s="20" t="str">
        <f t="shared" si="453"/>
        <v/>
      </c>
      <c r="AP1702" s="20" t="str">
        <f t="shared" si="454"/>
        <v/>
      </c>
      <c r="AQ1702" s="20" t="str">
        <f t="shared" si="455"/>
        <v/>
      </c>
      <c r="AR1702" s="32">
        <f t="shared" si="456"/>
        <v>0</v>
      </c>
      <c r="AS1702" s="32">
        <f t="shared" si="457"/>
        <v>0</v>
      </c>
      <c r="AT1702" s="32">
        <f t="shared" si="458"/>
        <v>0</v>
      </c>
      <c r="AU1702" s="28" t="str">
        <f t="shared" si="459"/>
        <v>库存为0</v>
      </c>
      <c r="AV1702" s="34" t="str">
        <f>IFERROR(时间!$B$4+AU1702,"上周无销量")</f>
        <v>上周无销量</v>
      </c>
      <c r="AW1702" s="34"/>
    </row>
    <row r="1703" spans="1:49">
      <c r="A1703" s="18" t="s">
        <v>1748</v>
      </c>
      <c r="B1703" t="str">
        <f>VLOOKUP(A1703,'[1]sku-asin（子）'!$A:$B,2,0)</f>
        <v>B07C215M84</v>
      </c>
      <c r="C1703" t="str">
        <f>VLOOKUP(A1703,'[1]子sku-父sku'!$A:$B,2,0)</f>
        <v>YZ-BELK185</v>
      </c>
      <c r="D1703" s="28">
        <f>IFERROR(VLOOKUP(A1703,[2]库存报告使用数据处理!$A:$C,3,0),0)</f>
        <v>0</v>
      </c>
      <c r="E1703" s="28">
        <f>IFERROR(VLOOKUP(A1703,[2]库存报告使用数据处理!$A:$D,4,0),0)</f>
        <v>0</v>
      </c>
      <c r="F1703" s="28">
        <f>IFERROR(VLOOKUP(A1703,[2]库存报告使用数据处理!$A:$E,5,0),0)</f>
        <v>0</v>
      </c>
      <c r="G1703" s="28">
        <f>IFERROR(VLOOKUP(A1703,[2]库存报告使用数据处理!$A:$F,6,0),0)</f>
        <v>0</v>
      </c>
      <c r="H1703" s="29">
        <f>IFERROR(VLOOKUP(A1703,[2]库存报告使用数据处理!$A:$G,7,0),0)</f>
        <v>0</v>
      </c>
      <c r="I1703">
        <f>IFERROR(VLOOKUP(A1703,[5]数据处理!$A:$B,2,0),0)</f>
        <v>0</v>
      </c>
      <c r="J1703" s="30">
        <f>IFERROR(VLOOKUP(A1703,[5]数据处理!$A:$D,4,0),0)</f>
        <v>0</v>
      </c>
      <c r="K1703" s="30">
        <f>IFERROR(VLOOKUP(A1703,[5]数据处理!$A:$E,5,0),0)</f>
        <v>0</v>
      </c>
      <c r="L1703" s="30">
        <f>IFERROR(VLOOKUP(A1703,[5]数据处理!$A:$G,7,0),0)</f>
        <v>0</v>
      </c>
      <c r="M1703">
        <f t="shared" si="443"/>
        <v>0</v>
      </c>
      <c r="N1703">
        <f>IFERROR(VLOOKUP(A1703,[5]数据处理!$A:$C,3,0),0)</f>
        <v>0</v>
      </c>
      <c r="O1703">
        <f>IFERROR(VLOOKUP($A1703,[5]数据处理!$A:$N,14,0),0)</f>
        <v>0</v>
      </c>
      <c r="P1703" t="str">
        <f>IFERROR(VLOOKUP($A1703,[3]库存报告使用数据!$A$1:$B$65536,2,0),"")</f>
        <v/>
      </c>
      <c r="Q1703" t="str">
        <f>IFERROR(VLOOKUP($A1703,[3]库存报告使用数据!$A$1:$E$65536,5,0),"")</f>
        <v/>
      </c>
      <c r="R1703" t="str">
        <f>IFERROR(VLOOKUP($A1703,[3]库存报告使用数据!$A$1:$H$65536,8,0),"")</f>
        <v/>
      </c>
      <c r="S1703" t="str">
        <f>IFERROR(VLOOKUP($A1703,[3]库存报告使用数据!$A$1:$K$65536,11,0),"")</f>
        <v/>
      </c>
      <c r="T1703" t="str">
        <f>IFERROR(VLOOKUP($A1703,[3]库存报告使用数据!$A$1:$C$65536,3,0),"")</f>
        <v/>
      </c>
      <c r="U1703" t="str">
        <f>IFERROR(VLOOKUP($A1703,[3]库存报告使用数据!$A$1:$F$65536,6,0),"")</f>
        <v/>
      </c>
      <c r="V1703" t="str">
        <f>IFERROR(VLOOKUP($A1703,[3]库存报告使用数据!$A$1:$I$65536,9,0),"")</f>
        <v/>
      </c>
      <c r="W1703" t="str">
        <f>IFERROR(VLOOKUP($A1703,[3]库存报告使用数据!$A$1:$L$65536,12,0),"")</f>
        <v/>
      </c>
      <c r="X1703" s="20" t="str">
        <f t="shared" si="444"/>
        <v/>
      </c>
      <c r="Y1703" s="20" t="str">
        <f t="shared" si="445"/>
        <v/>
      </c>
      <c r="Z1703" s="20" t="str">
        <f t="shared" si="446"/>
        <v/>
      </c>
      <c r="AA1703" s="20" t="str">
        <f t="shared" si="447"/>
        <v/>
      </c>
      <c r="AB1703" t="str">
        <f>IFERROR(VLOOKUP($A1703,[3]库存报告使用数据!$A$1:$D$65536,4,0),"")</f>
        <v/>
      </c>
      <c r="AC1703" t="str">
        <f>IFERROR(VLOOKUP($A1703,[3]库存报告使用数据!$A$1:$G$65536,7,0),"")</f>
        <v/>
      </c>
      <c r="AD1703" t="str">
        <f>IFERROR(VLOOKUP($A1703,[3]库存报告使用数据!$A$1:$J$65536,10,0),"")</f>
        <v/>
      </c>
      <c r="AE1703" t="str">
        <f>IFERROR(VLOOKUP($A1703,[3]库存报告使用数据!$A$1:$M$65536,13,0),"")</f>
        <v/>
      </c>
      <c r="AF1703" s="20" t="str">
        <f t="shared" si="448"/>
        <v/>
      </c>
      <c r="AG1703" s="20" t="str">
        <f t="shared" si="449"/>
        <v/>
      </c>
      <c r="AH1703" s="20" t="str">
        <f t="shared" si="450"/>
        <v/>
      </c>
      <c r="AI1703" s="20" t="str">
        <f t="shared" si="451"/>
        <v/>
      </c>
      <c r="AJ1703">
        <f>IFERROR(VLOOKUP($B1703,[4]库存报告使用数据!$A$1:$B$65536,2,0),0)</f>
        <v>0</v>
      </c>
      <c r="AK1703">
        <f>IFERROR(VLOOKUP($B1703,[4]库存报告使用数据!$A$1:$C$65536,3,0),)</f>
        <v>0</v>
      </c>
      <c r="AL1703">
        <f>IFERROR(VLOOKUP($B1703,[4]库存报告使用数据!$A$1:$D$65536,4,0),)</f>
        <v>0</v>
      </c>
      <c r="AM1703">
        <f>IFERROR(VLOOKUP($B1703,[4]库存报告使用数据!$A$1:$E$65536,5,0),)</f>
        <v>0</v>
      </c>
      <c r="AN1703" s="20" t="str">
        <f t="shared" si="452"/>
        <v/>
      </c>
      <c r="AO1703" s="20" t="str">
        <f t="shared" si="453"/>
        <v/>
      </c>
      <c r="AP1703" s="20" t="str">
        <f t="shared" si="454"/>
        <v/>
      </c>
      <c r="AQ1703" s="20" t="str">
        <f t="shared" si="455"/>
        <v/>
      </c>
      <c r="AR1703" s="32">
        <f t="shared" si="456"/>
        <v>0</v>
      </c>
      <c r="AS1703" s="32">
        <f t="shared" si="457"/>
        <v>0</v>
      </c>
      <c r="AT1703" s="32">
        <f t="shared" si="458"/>
        <v>0</v>
      </c>
      <c r="AU1703" s="28" t="str">
        <f t="shared" si="459"/>
        <v>库存为0</v>
      </c>
      <c r="AV1703" s="34" t="str">
        <f>IFERROR(时间!$B$4+AU1703,"上周无销量")</f>
        <v>上周无销量</v>
      </c>
      <c r="AW1703" s="34"/>
    </row>
    <row r="1704" spans="1:49">
      <c r="A1704" s="18" t="s">
        <v>1749</v>
      </c>
      <c r="B1704" t="str">
        <f>VLOOKUP(A1704,'[1]sku-asin（子）'!$A:$B,2,0)</f>
        <v>B07CBT4J4X</v>
      </c>
      <c r="C1704" t="str">
        <f>VLOOKUP(A1704,'[1]子sku-父sku'!$A:$B,2,0)</f>
        <v>YZ-BELK185</v>
      </c>
      <c r="D1704" s="28">
        <f>IFERROR(VLOOKUP(A1704,[2]库存报告使用数据处理!$A:$C,3,0),0)</f>
        <v>0</v>
      </c>
      <c r="E1704" s="28">
        <f>IFERROR(VLOOKUP(A1704,[2]库存报告使用数据处理!$A:$D,4,0),0)</f>
        <v>0</v>
      </c>
      <c r="F1704" s="28">
        <f>IFERROR(VLOOKUP(A1704,[2]库存报告使用数据处理!$A:$E,5,0),0)</f>
        <v>0</v>
      </c>
      <c r="G1704" s="28">
        <f>IFERROR(VLOOKUP(A1704,[2]库存报告使用数据处理!$A:$F,6,0),0)</f>
        <v>0</v>
      </c>
      <c r="H1704" s="29">
        <f>IFERROR(VLOOKUP(A1704,[2]库存报告使用数据处理!$A:$G,7,0),0)</f>
        <v>0</v>
      </c>
      <c r="I1704">
        <f>IFERROR(VLOOKUP(A1704,[5]数据处理!$A:$B,2,0),0)</f>
        <v>0</v>
      </c>
      <c r="J1704" s="30">
        <f>IFERROR(VLOOKUP(A1704,[5]数据处理!$A:$D,4,0),0)</f>
        <v>0</v>
      </c>
      <c r="K1704" s="30">
        <f>IFERROR(VLOOKUP(A1704,[5]数据处理!$A:$E,5,0),0)</f>
        <v>0</v>
      </c>
      <c r="L1704" s="30">
        <f>IFERROR(VLOOKUP(A1704,[5]数据处理!$A:$G,7,0),0)</f>
        <v>0</v>
      </c>
      <c r="M1704">
        <f t="shared" si="443"/>
        <v>0</v>
      </c>
      <c r="N1704">
        <f>IFERROR(VLOOKUP(A1704,[5]数据处理!$A:$C,3,0),0)</f>
        <v>0</v>
      </c>
      <c r="O1704">
        <f>IFERROR(VLOOKUP($A1704,[5]数据处理!$A:$N,14,0),0)</f>
        <v>0</v>
      </c>
      <c r="P1704" t="str">
        <f>IFERROR(VLOOKUP($A1704,[3]库存报告使用数据!$A$1:$B$65536,2,0),"")</f>
        <v/>
      </c>
      <c r="Q1704" t="str">
        <f>IFERROR(VLOOKUP($A1704,[3]库存报告使用数据!$A$1:$E$65536,5,0),"")</f>
        <v/>
      </c>
      <c r="R1704" t="str">
        <f>IFERROR(VLOOKUP($A1704,[3]库存报告使用数据!$A$1:$H$65536,8,0),"")</f>
        <v/>
      </c>
      <c r="S1704" t="str">
        <f>IFERROR(VLOOKUP($A1704,[3]库存报告使用数据!$A$1:$K$65536,11,0),"")</f>
        <v/>
      </c>
      <c r="T1704" t="str">
        <f>IFERROR(VLOOKUP($A1704,[3]库存报告使用数据!$A$1:$C$65536,3,0),"")</f>
        <v/>
      </c>
      <c r="U1704" t="str">
        <f>IFERROR(VLOOKUP($A1704,[3]库存报告使用数据!$A$1:$F$65536,6,0),"")</f>
        <v/>
      </c>
      <c r="V1704" t="str">
        <f>IFERROR(VLOOKUP($A1704,[3]库存报告使用数据!$A$1:$I$65536,9,0),"")</f>
        <v/>
      </c>
      <c r="W1704" t="str">
        <f>IFERROR(VLOOKUP($A1704,[3]库存报告使用数据!$A$1:$L$65536,12,0),"")</f>
        <v/>
      </c>
      <c r="X1704" s="20" t="str">
        <f t="shared" si="444"/>
        <v/>
      </c>
      <c r="Y1704" s="20" t="str">
        <f t="shared" si="445"/>
        <v/>
      </c>
      <c r="Z1704" s="20" t="str">
        <f t="shared" si="446"/>
        <v/>
      </c>
      <c r="AA1704" s="20" t="str">
        <f t="shared" si="447"/>
        <v/>
      </c>
      <c r="AB1704" t="str">
        <f>IFERROR(VLOOKUP($A1704,[3]库存报告使用数据!$A$1:$D$65536,4,0),"")</f>
        <v/>
      </c>
      <c r="AC1704" t="str">
        <f>IFERROR(VLOOKUP($A1704,[3]库存报告使用数据!$A$1:$G$65536,7,0),"")</f>
        <v/>
      </c>
      <c r="AD1704" t="str">
        <f>IFERROR(VLOOKUP($A1704,[3]库存报告使用数据!$A$1:$J$65536,10,0),"")</f>
        <v/>
      </c>
      <c r="AE1704" t="str">
        <f>IFERROR(VLOOKUP($A1704,[3]库存报告使用数据!$A$1:$M$65536,13,0),"")</f>
        <v/>
      </c>
      <c r="AF1704" s="20" t="str">
        <f t="shared" si="448"/>
        <v/>
      </c>
      <c r="AG1704" s="20" t="str">
        <f t="shared" si="449"/>
        <v/>
      </c>
      <c r="AH1704" s="20" t="str">
        <f t="shared" si="450"/>
        <v/>
      </c>
      <c r="AI1704" s="20" t="str">
        <f t="shared" si="451"/>
        <v/>
      </c>
      <c r="AJ1704">
        <f>IFERROR(VLOOKUP($B1704,[4]库存报告使用数据!$A$1:$B$65536,2,0),0)</f>
        <v>0</v>
      </c>
      <c r="AK1704">
        <f>IFERROR(VLOOKUP($B1704,[4]库存报告使用数据!$A$1:$C$65536,3,0),)</f>
        <v>0</v>
      </c>
      <c r="AL1704">
        <f>IFERROR(VLOOKUP($B1704,[4]库存报告使用数据!$A$1:$D$65536,4,0),)</f>
        <v>0</v>
      </c>
      <c r="AM1704">
        <f>IFERROR(VLOOKUP($B1704,[4]库存报告使用数据!$A$1:$E$65536,5,0),)</f>
        <v>0</v>
      </c>
      <c r="AN1704" s="20" t="str">
        <f t="shared" si="452"/>
        <v/>
      </c>
      <c r="AO1704" s="20" t="str">
        <f t="shared" si="453"/>
        <v/>
      </c>
      <c r="AP1704" s="20" t="str">
        <f t="shared" si="454"/>
        <v/>
      </c>
      <c r="AQ1704" s="20" t="str">
        <f t="shared" si="455"/>
        <v/>
      </c>
      <c r="AR1704" s="32">
        <f t="shared" si="456"/>
        <v>0</v>
      </c>
      <c r="AS1704" s="32">
        <f t="shared" si="457"/>
        <v>0</v>
      </c>
      <c r="AT1704" s="32">
        <f t="shared" si="458"/>
        <v>0</v>
      </c>
      <c r="AU1704" s="28" t="str">
        <f t="shared" si="459"/>
        <v>库存为0</v>
      </c>
      <c r="AV1704" s="34" t="str">
        <f>IFERROR(时间!$B$4+AU1704,"上周无销量")</f>
        <v>上周无销量</v>
      </c>
      <c r="AW1704" s="34"/>
    </row>
    <row r="1705" spans="1:49">
      <c r="A1705" s="18" t="s">
        <v>1750</v>
      </c>
      <c r="B1705" t="str">
        <f>VLOOKUP(A1705,'[1]sku-asin（子）'!$A:$B,2,0)</f>
        <v>B07C21DTCZ</v>
      </c>
      <c r="C1705" t="str">
        <f>VLOOKUP(A1705,'[1]子sku-父sku'!$A:$B,2,0)</f>
        <v>YZ-BELK185</v>
      </c>
      <c r="D1705" s="28">
        <f>IFERROR(VLOOKUP(A1705,[2]库存报告使用数据处理!$A:$C,3,0),0)</f>
        <v>0</v>
      </c>
      <c r="E1705" s="28">
        <f>IFERROR(VLOOKUP(A1705,[2]库存报告使用数据处理!$A:$D,4,0),0)</f>
        <v>0</v>
      </c>
      <c r="F1705" s="28">
        <f>IFERROR(VLOOKUP(A1705,[2]库存报告使用数据处理!$A:$E,5,0),0)</f>
        <v>0</v>
      </c>
      <c r="G1705" s="28">
        <f>IFERROR(VLOOKUP(A1705,[2]库存报告使用数据处理!$A:$F,6,0),0)</f>
        <v>0</v>
      </c>
      <c r="H1705" s="29">
        <f>IFERROR(VLOOKUP(A1705,[2]库存报告使用数据处理!$A:$G,7,0),0)</f>
        <v>0</v>
      </c>
      <c r="I1705">
        <f>IFERROR(VLOOKUP(A1705,[5]数据处理!$A:$B,2,0),0)</f>
        <v>0</v>
      </c>
      <c r="J1705" s="30">
        <f>IFERROR(VLOOKUP(A1705,[5]数据处理!$A:$D,4,0),0)</f>
        <v>0</v>
      </c>
      <c r="K1705" s="30">
        <f>IFERROR(VLOOKUP(A1705,[5]数据处理!$A:$E,5,0),0)</f>
        <v>0</v>
      </c>
      <c r="L1705" s="30">
        <f>IFERROR(VLOOKUP(A1705,[5]数据处理!$A:$G,7,0),0)</f>
        <v>0</v>
      </c>
      <c r="M1705">
        <f t="shared" si="443"/>
        <v>0</v>
      </c>
      <c r="N1705">
        <f>IFERROR(VLOOKUP(A1705,[5]数据处理!$A:$C,3,0),0)</f>
        <v>0</v>
      </c>
      <c r="O1705">
        <f>IFERROR(VLOOKUP($A1705,[5]数据处理!$A:$N,14,0),0)</f>
        <v>0</v>
      </c>
      <c r="P1705" t="str">
        <f>IFERROR(VLOOKUP($A1705,[3]库存报告使用数据!$A$1:$B$65536,2,0),"")</f>
        <v/>
      </c>
      <c r="Q1705" t="str">
        <f>IFERROR(VLOOKUP($A1705,[3]库存报告使用数据!$A$1:$E$65536,5,0),"")</f>
        <v/>
      </c>
      <c r="R1705" t="str">
        <f>IFERROR(VLOOKUP($A1705,[3]库存报告使用数据!$A$1:$H$65536,8,0),"")</f>
        <v/>
      </c>
      <c r="S1705" t="str">
        <f>IFERROR(VLOOKUP($A1705,[3]库存报告使用数据!$A$1:$K$65536,11,0),"")</f>
        <v/>
      </c>
      <c r="T1705" t="str">
        <f>IFERROR(VLOOKUP($A1705,[3]库存报告使用数据!$A$1:$C$65536,3,0),"")</f>
        <v/>
      </c>
      <c r="U1705" t="str">
        <f>IFERROR(VLOOKUP($A1705,[3]库存报告使用数据!$A$1:$F$65536,6,0),"")</f>
        <v/>
      </c>
      <c r="V1705" t="str">
        <f>IFERROR(VLOOKUP($A1705,[3]库存报告使用数据!$A$1:$I$65536,9,0),"")</f>
        <v/>
      </c>
      <c r="W1705" t="str">
        <f>IFERROR(VLOOKUP($A1705,[3]库存报告使用数据!$A$1:$L$65536,12,0),"")</f>
        <v/>
      </c>
      <c r="X1705" s="20" t="str">
        <f t="shared" si="444"/>
        <v/>
      </c>
      <c r="Y1705" s="20" t="str">
        <f t="shared" si="445"/>
        <v/>
      </c>
      <c r="Z1705" s="20" t="str">
        <f t="shared" si="446"/>
        <v/>
      </c>
      <c r="AA1705" s="20" t="str">
        <f t="shared" si="447"/>
        <v/>
      </c>
      <c r="AB1705" t="str">
        <f>IFERROR(VLOOKUP($A1705,[3]库存报告使用数据!$A$1:$D$65536,4,0),"")</f>
        <v/>
      </c>
      <c r="AC1705" t="str">
        <f>IFERROR(VLOOKUP($A1705,[3]库存报告使用数据!$A$1:$G$65536,7,0),"")</f>
        <v/>
      </c>
      <c r="AD1705" t="str">
        <f>IFERROR(VLOOKUP($A1705,[3]库存报告使用数据!$A$1:$J$65536,10,0),"")</f>
        <v/>
      </c>
      <c r="AE1705" t="str">
        <f>IFERROR(VLOOKUP($A1705,[3]库存报告使用数据!$A$1:$M$65536,13,0),"")</f>
        <v/>
      </c>
      <c r="AF1705" s="20" t="str">
        <f t="shared" si="448"/>
        <v/>
      </c>
      <c r="AG1705" s="20" t="str">
        <f t="shared" si="449"/>
        <v/>
      </c>
      <c r="AH1705" s="20" t="str">
        <f t="shared" si="450"/>
        <v/>
      </c>
      <c r="AI1705" s="20" t="str">
        <f t="shared" si="451"/>
        <v/>
      </c>
      <c r="AJ1705">
        <f>IFERROR(VLOOKUP($B1705,[4]库存报告使用数据!$A$1:$B$65536,2,0),0)</f>
        <v>0</v>
      </c>
      <c r="AK1705">
        <f>IFERROR(VLOOKUP($B1705,[4]库存报告使用数据!$A$1:$C$65536,3,0),)</f>
        <v>0</v>
      </c>
      <c r="AL1705">
        <f>IFERROR(VLOOKUP($B1705,[4]库存报告使用数据!$A$1:$D$65536,4,0),)</f>
        <v>0</v>
      </c>
      <c r="AM1705">
        <f>IFERROR(VLOOKUP($B1705,[4]库存报告使用数据!$A$1:$E$65536,5,0),)</f>
        <v>0</v>
      </c>
      <c r="AN1705" s="20" t="str">
        <f t="shared" si="452"/>
        <v/>
      </c>
      <c r="AO1705" s="20" t="str">
        <f t="shared" si="453"/>
        <v/>
      </c>
      <c r="AP1705" s="20" t="str">
        <f t="shared" si="454"/>
        <v/>
      </c>
      <c r="AQ1705" s="20" t="str">
        <f t="shared" si="455"/>
        <v/>
      </c>
      <c r="AR1705" s="32">
        <f t="shared" si="456"/>
        <v>0</v>
      </c>
      <c r="AS1705" s="32">
        <f t="shared" si="457"/>
        <v>0</v>
      </c>
      <c r="AT1705" s="32">
        <f t="shared" si="458"/>
        <v>0</v>
      </c>
      <c r="AU1705" s="28" t="str">
        <f t="shared" si="459"/>
        <v>库存为0</v>
      </c>
      <c r="AV1705" s="34" t="str">
        <f>IFERROR(时间!$B$4+AU1705,"上周无销量")</f>
        <v>上周无销量</v>
      </c>
      <c r="AW1705" s="34"/>
    </row>
    <row r="1706" spans="1:49">
      <c r="A1706" s="18" t="s">
        <v>1751</v>
      </c>
      <c r="B1706" t="str">
        <f>VLOOKUP(A1706,'[1]sku-asin（子）'!$A:$B,2,0)</f>
        <v>B07C24D7WT</v>
      </c>
      <c r="C1706" t="str">
        <f>VLOOKUP(A1706,'[1]子sku-父sku'!$A:$B,2,0)</f>
        <v>YZ-BELK185</v>
      </c>
      <c r="D1706" s="28">
        <f>IFERROR(VLOOKUP(A1706,[2]库存报告使用数据处理!$A:$C,3,0),0)</f>
        <v>0</v>
      </c>
      <c r="E1706" s="28">
        <f>IFERROR(VLOOKUP(A1706,[2]库存报告使用数据处理!$A:$D,4,0),0)</f>
        <v>0</v>
      </c>
      <c r="F1706" s="28">
        <f>IFERROR(VLOOKUP(A1706,[2]库存报告使用数据处理!$A:$E,5,0),0)</f>
        <v>0</v>
      </c>
      <c r="G1706" s="28">
        <f>IFERROR(VLOOKUP(A1706,[2]库存报告使用数据处理!$A:$F,6,0),0)</f>
        <v>0</v>
      </c>
      <c r="H1706" s="29">
        <f>IFERROR(VLOOKUP(A1706,[2]库存报告使用数据处理!$A:$G,7,0),0)</f>
        <v>0</v>
      </c>
      <c r="I1706">
        <f>IFERROR(VLOOKUP(A1706,[5]数据处理!$A:$B,2,0),0)</f>
        <v>0</v>
      </c>
      <c r="J1706" s="30">
        <f>IFERROR(VLOOKUP(A1706,[5]数据处理!$A:$D,4,0),0)</f>
        <v>0</v>
      </c>
      <c r="K1706" s="30">
        <f>IFERROR(VLOOKUP(A1706,[5]数据处理!$A:$E,5,0),0)</f>
        <v>0</v>
      </c>
      <c r="L1706" s="30">
        <f>IFERROR(VLOOKUP(A1706,[5]数据处理!$A:$G,7,0),0)</f>
        <v>0</v>
      </c>
      <c r="M1706">
        <f t="shared" si="443"/>
        <v>0</v>
      </c>
      <c r="N1706">
        <f>IFERROR(VLOOKUP(A1706,[5]数据处理!$A:$C,3,0),0)</f>
        <v>0</v>
      </c>
      <c r="O1706">
        <f>IFERROR(VLOOKUP($A1706,[5]数据处理!$A:$N,14,0),0)</f>
        <v>0</v>
      </c>
      <c r="P1706" t="str">
        <f>IFERROR(VLOOKUP($A1706,[3]库存报告使用数据!$A$1:$B$65536,2,0),"")</f>
        <v/>
      </c>
      <c r="Q1706" t="str">
        <f>IFERROR(VLOOKUP($A1706,[3]库存报告使用数据!$A$1:$E$65536,5,0),"")</f>
        <v/>
      </c>
      <c r="R1706" t="str">
        <f>IFERROR(VLOOKUP($A1706,[3]库存报告使用数据!$A$1:$H$65536,8,0),"")</f>
        <v/>
      </c>
      <c r="S1706" t="str">
        <f>IFERROR(VLOOKUP($A1706,[3]库存报告使用数据!$A$1:$K$65536,11,0),"")</f>
        <v/>
      </c>
      <c r="T1706" t="str">
        <f>IFERROR(VLOOKUP($A1706,[3]库存报告使用数据!$A$1:$C$65536,3,0),"")</f>
        <v/>
      </c>
      <c r="U1706" t="str">
        <f>IFERROR(VLOOKUP($A1706,[3]库存报告使用数据!$A$1:$F$65536,6,0),"")</f>
        <v/>
      </c>
      <c r="V1706" t="str">
        <f>IFERROR(VLOOKUP($A1706,[3]库存报告使用数据!$A$1:$I$65536,9,0),"")</f>
        <v/>
      </c>
      <c r="W1706" t="str">
        <f>IFERROR(VLOOKUP($A1706,[3]库存报告使用数据!$A$1:$L$65536,12,0),"")</f>
        <v/>
      </c>
      <c r="X1706" s="20" t="str">
        <f t="shared" si="444"/>
        <v/>
      </c>
      <c r="Y1706" s="20" t="str">
        <f t="shared" si="445"/>
        <v/>
      </c>
      <c r="Z1706" s="20" t="str">
        <f t="shared" si="446"/>
        <v/>
      </c>
      <c r="AA1706" s="20" t="str">
        <f t="shared" si="447"/>
        <v/>
      </c>
      <c r="AB1706" t="str">
        <f>IFERROR(VLOOKUP($A1706,[3]库存报告使用数据!$A$1:$D$65536,4,0),"")</f>
        <v/>
      </c>
      <c r="AC1706" t="str">
        <f>IFERROR(VLOOKUP($A1706,[3]库存报告使用数据!$A$1:$G$65536,7,0),"")</f>
        <v/>
      </c>
      <c r="AD1706" t="str">
        <f>IFERROR(VLOOKUP($A1706,[3]库存报告使用数据!$A$1:$J$65536,10,0),"")</f>
        <v/>
      </c>
      <c r="AE1706" t="str">
        <f>IFERROR(VLOOKUP($A1706,[3]库存报告使用数据!$A$1:$M$65536,13,0),"")</f>
        <v/>
      </c>
      <c r="AF1706" s="20" t="str">
        <f t="shared" si="448"/>
        <v/>
      </c>
      <c r="AG1706" s="20" t="str">
        <f t="shared" si="449"/>
        <v/>
      </c>
      <c r="AH1706" s="20" t="str">
        <f t="shared" si="450"/>
        <v/>
      </c>
      <c r="AI1706" s="20" t="str">
        <f t="shared" si="451"/>
        <v/>
      </c>
      <c r="AJ1706">
        <f>IFERROR(VLOOKUP($B1706,[4]库存报告使用数据!$A$1:$B$65536,2,0),0)</f>
        <v>0</v>
      </c>
      <c r="AK1706">
        <f>IFERROR(VLOOKUP($B1706,[4]库存报告使用数据!$A$1:$C$65536,3,0),)</f>
        <v>0</v>
      </c>
      <c r="AL1706">
        <f>IFERROR(VLOOKUP($B1706,[4]库存报告使用数据!$A$1:$D$65536,4,0),)</f>
        <v>0</v>
      </c>
      <c r="AM1706">
        <f>IFERROR(VLOOKUP($B1706,[4]库存报告使用数据!$A$1:$E$65536,5,0),)</f>
        <v>0</v>
      </c>
      <c r="AN1706" s="20" t="str">
        <f t="shared" si="452"/>
        <v/>
      </c>
      <c r="AO1706" s="20" t="str">
        <f t="shared" si="453"/>
        <v/>
      </c>
      <c r="AP1706" s="20" t="str">
        <f t="shared" si="454"/>
        <v/>
      </c>
      <c r="AQ1706" s="20" t="str">
        <f t="shared" si="455"/>
        <v/>
      </c>
      <c r="AR1706" s="32">
        <f t="shared" si="456"/>
        <v>0</v>
      </c>
      <c r="AS1706" s="32">
        <f t="shared" si="457"/>
        <v>0</v>
      </c>
      <c r="AT1706" s="32">
        <f t="shared" si="458"/>
        <v>0</v>
      </c>
      <c r="AU1706" s="28" t="str">
        <f t="shared" si="459"/>
        <v>库存为0</v>
      </c>
      <c r="AV1706" s="34" t="str">
        <f>IFERROR(时间!$B$4+AU1706,"上周无销量")</f>
        <v>上周无销量</v>
      </c>
      <c r="AW1706" s="34"/>
    </row>
    <row r="1707" spans="1:49">
      <c r="A1707" s="18" t="s">
        <v>1752</v>
      </c>
      <c r="B1707" t="str">
        <f>VLOOKUP(A1707,'[1]sku-asin（子）'!$A:$B,2,0)</f>
        <v>B07C219SKV</v>
      </c>
      <c r="C1707" t="str">
        <f>VLOOKUP(A1707,'[1]子sku-父sku'!$A:$B,2,0)</f>
        <v>YZ-BELK185</v>
      </c>
      <c r="D1707" s="28">
        <f>IFERROR(VLOOKUP(A1707,[2]库存报告使用数据处理!$A:$C,3,0),0)</f>
        <v>0</v>
      </c>
      <c r="E1707" s="28">
        <f>IFERROR(VLOOKUP(A1707,[2]库存报告使用数据处理!$A:$D,4,0),0)</f>
        <v>0</v>
      </c>
      <c r="F1707" s="28">
        <f>IFERROR(VLOOKUP(A1707,[2]库存报告使用数据处理!$A:$E,5,0),0)</f>
        <v>0</v>
      </c>
      <c r="G1707" s="28">
        <f>IFERROR(VLOOKUP(A1707,[2]库存报告使用数据处理!$A:$F,6,0),0)</f>
        <v>0</v>
      </c>
      <c r="H1707" s="29">
        <f>IFERROR(VLOOKUP(A1707,[2]库存报告使用数据处理!$A:$G,7,0),0)</f>
        <v>0</v>
      </c>
      <c r="I1707">
        <f>IFERROR(VLOOKUP(A1707,[5]数据处理!$A:$B,2,0),0)</f>
        <v>0</v>
      </c>
      <c r="J1707" s="30">
        <f>IFERROR(VLOOKUP(A1707,[5]数据处理!$A:$D,4,0),0)</f>
        <v>0</v>
      </c>
      <c r="K1707" s="30">
        <f>IFERROR(VLOOKUP(A1707,[5]数据处理!$A:$E,5,0),0)</f>
        <v>0</v>
      </c>
      <c r="L1707" s="30">
        <f>IFERROR(VLOOKUP(A1707,[5]数据处理!$A:$G,7,0),0)</f>
        <v>0</v>
      </c>
      <c r="M1707">
        <f t="shared" si="443"/>
        <v>0</v>
      </c>
      <c r="N1707">
        <f>IFERROR(VLOOKUP(A1707,[5]数据处理!$A:$C,3,0),0)</f>
        <v>0</v>
      </c>
      <c r="O1707">
        <f>IFERROR(VLOOKUP($A1707,[5]数据处理!$A:$N,14,0),0)</f>
        <v>0</v>
      </c>
      <c r="P1707" t="str">
        <f>IFERROR(VLOOKUP($A1707,[3]库存报告使用数据!$A$1:$B$65536,2,0),"")</f>
        <v/>
      </c>
      <c r="Q1707" t="str">
        <f>IFERROR(VLOOKUP($A1707,[3]库存报告使用数据!$A$1:$E$65536,5,0),"")</f>
        <v/>
      </c>
      <c r="R1707" t="str">
        <f>IFERROR(VLOOKUP($A1707,[3]库存报告使用数据!$A$1:$H$65536,8,0),"")</f>
        <v/>
      </c>
      <c r="S1707" t="str">
        <f>IFERROR(VLOOKUP($A1707,[3]库存报告使用数据!$A$1:$K$65536,11,0),"")</f>
        <v/>
      </c>
      <c r="T1707" t="str">
        <f>IFERROR(VLOOKUP($A1707,[3]库存报告使用数据!$A$1:$C$65536,3,0),"")</f>
        <v/>
      </c>
      <c r="U1707" t="str">
        <f>IFERROR(VLOOKUP($A1707,[3]库存报告使用数据!$A$1:$F$65536,6,0),"")</f>
        <v/>
      </c>
      <c r="V1707" t="str">
        <f>IFERROR(VLOOKUP($A1707,[3]库存报告使用数据!$A$1:$I$65536,9,0),"")</f>
        <v/>
      </c>
      <c r="W1707" t="str">
        <f>IFERROR(VLOOKUP($A1707,[3]库存报告使用数据!$A$1:$L$65536,12,0),"")</f>
        <v/>
      </c>
      <c r="X1707" s="20" t="str">
        <f t="shared" si="444"/>
        <v/>
      </c>
      <c r="Y1707" s="20" t="str">
        <f t="shared" si="445"/>
        <v/>
      </c>
      <c r="Z1707" s="20" t="str">
        <f t="shared" si="446"/>
        <v/>
      </c>
      <c r="AA1707" s="20" t="str">
        <f t="shared" si="447"/>
        <v/>
      </c>
      <c r="AB1707" t="str">
        <f>IFERROR(VLOOKUP($A1707,[3]库存报告使用数据!$A$1:$D$65536,4,0),"")</f>
        <v/>
      </c>
      <c r="AC1707" t="str">
        <f>IFERROR(VLOOKUP($A1707,[3]库存报告使用数据!$A$1:$G$65536,7,0),"")</f>
        <v/>
      </c>
      <c r="AD1707" t="str">
        <f>IFERROR(VLOOKUP($A1707,[3]库存报告使用数据!$A$1:$J$65536,10,0),"")</f>
        <v/>
      </c>
      <c r="AE1707" t="str">
        <f>IFERROR(VLOOKUP($A1707,[3]库存报告使用数据!$A$1:$M$65536,13,0),"")</f>
        <v/>
      </c>
      <c r="AF1707" s="20" t="str">
        <f t="shared" si="448"/>
        <v/>
      </c>
      <c r="AG1707" s="20" t="str">
        <f t="shared" si="449"/>
        <v/>
      </c>
      <c r="AH1707" s="20" t="str">
        <f t="shared" si="450"/>
        <v/>
      </c>
      <c r="AI1707" s="20" t="str">
        <f t="shared" si="451"/>
        <v/>
      </c>
      <c r="AJ1707">
        <f>IFERROR(VLOOKUP($B1707,[4]库存报告使用数据!$A$1:$B$65536,2,0),0)</f>
        <v>0</v>
      </c>
      <c r="AK1707">
        <f>IFERROR(VLOOKUP($B1707,[4]库存报告使用数据!$A$1:$C$65536,3,0),)</f>
        <v>0</v>
      </c>
      <c r="AL1707">
        <f>IFERROR(VLOOKUP($B1707,[4]库存报告使用数据!$A$1:$D$65536,4,0),)</f>
        <v>0</v>
      </c>
      <c r="AM1707">
        <f>IFERROR(VLOOKUP($B1707,[4]库存报告使用数据!$A$1:$E$65536,5,0),)</f>
        <v>0</v>
      </c>
      <c r="AN1707" s="20" t="str">
        <f t="shared" si="452"/>
        <v/>
      </c>
      <c r="AO1707" s="20" t="str">
        <f t="shared" si="453"/>
        <v/>
      </c>
      <c r="AP1707" s="20" t="str">
        <f t="shared" si="454"/>
        <v/>
      </c>
      <c r="AQ1707" s="20" t="str">
        <f t="shared" si="455"/>
        <v/>
      </c>
      <c r="AR1707" s="32">
        <f t="shared" si="456"/>
        <v>0</v>
      </c>
      <c r="AS1707" s="32">
        <f t="shared" si="457"/>
        <v>0</v>
      </c>
      <c r="AT1707" s="32">
        <f t="shared" si="458"/>
        <v>0</v>
      </c>
      <c r="AU1707" s="28" t="str">
        <f t="shared" si="459"/>
        <v>库存为0</v>
      </c>
      <c r="AV1707" s="34" t="str">
        <f>IFERROR(时间!$B$4+AU1707,"上周无销量")</f>
        <v>上周无销量</v>
      </c>
      <c r="AW1707" s="34"/>
    </row>
    <row r="1708" spans="1:49">
      <c r="A1708" s="18" t="s">
        <v>1753</v>
      </c>
      <c r="B1708" t="str">
        <f>VLOOKUP(A1708,'[1]sku-asin（子）'!$A:$B,2,0)</f>
        <v>B07C1ZPWNY</v>
      </c>
      <c r="C1708" t="str">
        <f>VLOOKUP(A1708,'[1]子sku-父sku'!$A:$B,2,0)</f>
        <v>YZ-BELK185</v>
      </c>
      <c r="D1708" s="28">
        <f>IFERROR(VLOOKUP(A1708,[2]库存报告使用数据处理!$A:$C,3,0),0)</f>
        <v>0</v>
      </c>
      <c r="E1708" s="28">
        <f>IFERROR(VLOOKUP(A1708,[2]库存报告使用数据处理!$A:$D,4,0),0)</f>
        <v>0</v>
      </c>
      <c r="F1708" s="28">
        <f>IFERROR(VLOOKUP(A1708,[2]库存报告使用数据处理!$A:$E,5,0),0)</f>
        <v>0</v>
      </c>
      <c r="G1708" s="28">
        <f>IFERROR(VLOOKUP(A1708,[2]库存报告使用数据处理!$A:$F,6,0),0)</f>
        <v>0</v>
      </c>
      <c r="H1708" s="29">
        <f>IFERROR(VLOOKUP(A1708,[2]库存报告使用数据处理!$A:$G,7,0),0)</f>
        <v>0</v>
      </c>
      <c r="I1708">
        <f>IFERROR(VLOOKUP(A1708,[5]数据处理!$A:$B,2,0),0)</f>
        <v>0</v>
      </c>
      <c r="J1708" s="30">
        <f>IFERROR(VLOOKUP(A1708,[5]数据处理!$A:$D,4,0),0)</f>
        <v>0</v>
      </c>
      <c r="K1708" s="30">
        <f>IFERROR(VLOOKUP(A1708,[5]数据处理!$A:$E,5,0),0)</f>
        <v>0</v>
      </c>
      <c r="L1708" s="30">
        <f>IFERROR(VLOOKUP(A1708,[5]数据处理!$A:$G,7,0),0)</f>
        <v>0</v>
      </c>
      <c r="M1708">
        <f t="shared" si="443"/>
        <v>0</v>
      </c>
      <c r="N1708">
        <f>IFERROR(VLOOKUP(A1708,[5]数据处理!$A:$C,3,0),0)</f>
        <v>0</v>
      </c>
      <c r="O1708">
        <f>IFERROR(VLOOKUP($A1708,[5]数据处理!$A:$N,14,0),0)</f>
        <v>0</v>
      </c>
      <c r="P1708" t="str">
        <f>IFERROR(VLOOKUP($A1708,[3]库存报告使用数据!$A$1:$B$65536,2,0),"")</f>
        <v/>
      </c>
      <c r="Q1708" t="str">
        <f>IFERROR(VLOOKUP($A1708,[3]库存报告使用数据!$A$1:$E$65536,5,0),"")</f>
        <v/>
      </c>
      <c r="R1708" t="str">
        <f>IFERROR(VLOOKUP($A1708,[3]库存报告使用数据!$A$1:$H$65536,8,0),"")</f>
        <v/>
      </c>
      <c r="S1708" t="str">
        <f>IFERROR(VLOOKUP($A1708,[3]库存报告使用数据!$A$1:$K$65536,11,0),"")</f>
        <v/>
      </c>
      <c r="T1708" t="str">
        <f>IFERROR(VLOOKUP($A1708,[3]库存报告使用数据!$A$1:$C$65536,3,0),"")</f>
        <v/>
      </c>
      <c r="U1708" t="str">
        <f>IFERROR(VLOOKUP($A1708,[3]库存报告使用数据!$A$1:$F$65536,6,0),"")</f>
        <v/>
      </c>
      <c r="V1708" t="str">
        <f>IFERROR(VLOOKUP($A1708,[3]库存报告使用数据!$A$1:$I$65536,9,0),"")</f>
        <v/>
      </c>
      <c r="W1708" t="str">
        <f>IFERROR(VLOOKUP($A1708,[3]库存报告使用数据!$A$1:$L$65536,12,0),"")</f>
        <v/>
      </c>
      <c r="X1708" s="20" t="str">
        <f t="shared" si="444"/>
        <v/>
      </c>
      <c r="Y1708" s="20" t="str">
        <f t="shared" si="445"/>
        <v/>
      </c>
      <c r="Z1708" s="20" t="str">
        <f t="shared" si="446"/>
        <v/>
      </c>
      <c r="AA1708" s="20" t="str">
        <f t="shared" si="447"/>
        <v/>
      </c>
      <c r="AB1708" t="str">
        <f>IFERROR(VLOOKUP($A1708,[3]库存报告使用数据!$A$1:$D$65536,4,0),"")</f>
        <v/>
      </c>
      <c r="AC1708" t="str">
        <f>IFERROR(VLOOKUP($A1708,[3]库存报告使用数据!$A$1:$G$65536,7,0),"")</f>
        <v/>
      </c>
      <c r="AD1708" t="str">
        <f>IFERROR(VLOOKUP($A1708,[3]库存报告使用数据!$A$1:$J$65536,10,0),"")</f>
        <v/>
      </c>
      <c r="AE1708" t="str">
        <f>IFERROR(VLOOKUP($A1708,[3]库存报告使用数据!$A$1:$M$65536,13,0),"")</f>
        <v/>
      </c>
      <c r="AF1708" s="20" t="str">
        <f t="shared" si="448"/>
        <v/>
      </c>
      <c r="AG1708" s="20" t="str">
        <f t="shared" si="449"/>
        <v/>
      </c>
      <c r="AH1708" s="20" t="str">
        <f t="shared" si="450"/>
        <v/>
      </c>
      <c r="AI1708" s="20" t="str">
        <f t="shared" si="451"/>
        <v/>
      </c>
      <c r="AJ1708">
        <f>IFERROR(VLOOKUP($B1708,[4]库存报告使用数据!$A$1:$B$65536,2,0),0)</f>
        <v>0</v>
      </c>
      <c r="AK1708">
        <f>IFERROR(VLOOKUP($B1708,[4]库存报告使用数据!$A$1:$C$65536,3,0),)</f>
        <v>0</v>
      </c>
      <c r="AL1708">
        <f>IFERROR(VLOOKUP($B1708,[4]库存报告使用数据!$A$1:$D$65536,4,0),)</f>
        <v>0</v>
      </c>
      <c r="AM1708">
        <f>IFERROR(VLOOKUP($B1708,[4]库存报告使用数据!$A$1:$E$65536,5,0),)</f>
        <v>0</v>
      </c>
      <c r="AN1708" s="20" t="str">
        <f t="shared" si="452"/>
        <v/>
      </c>
      <c r="AO1708" s="20" t="str">
        <f t="shared" si="453"/>
        <v/>
      </c>
      <c r="AP1708" s="20" t="str">
        <f t="shared" si="454"/>
        <v/>
      </c>
      <c r="AQ1708" s="20" t="str">
        <f t="shared" si="455"/>
        <v/>
      </c>
      <c r="AR1708" s="32">
        <f t="shared" si="456"/>
        <v>0</v>
      </c>
      <c r="AS1708" s="32">
        <f t="shared" si="457"/>
        <v>0</v>
      </c>
      <c r="AT1708" s="32">
        <f t="shared" si="458"/>
        <v>0</v>
      </c>
      <c r="AU1708" s="28" t="str">
        <f t="shared" si="459"/>
        <v>库存为0</v>
      </c>
      <c r="AV1708" s="34" t="str">
        <f>IFERROR(时间!$B$4+AU1708,"上周无销量")</f>
        <v>上周无销量</v>
      </c>
      <c r="AW1708" s="34"/>
    </row>
    <row r="1709" spans="1:49">
      <c r="A1709" s="18" t="s">
        <v>1754</v>
      </c>
      <c r="B1709" t="str">
        <f>VLOOKUP(A1709,'[1]sku-asin（子）'!$A:$B,2,0)</f>
        <v>B07C1NDBQZ</v>
      </c>
      <c r="C1709" t="str">
        <f>VLOOKUP(A1709,'[1]子sku-父sku'!$A:$B,2,0)</f>
        <v>YZ-BELK185</v>
      </c>
      <c r="D1709" s="28">
        <f>IFERROR(VLOOKUP(A1709,[2]库存报告使用数据处理!$A:$C,3,0),0)</f>
        <v>0</v>
      </c>
      <c r="E1709" s="28">
        <f>IFERROR(VLOOKUP(A1709,[2]库存报告使用数据处理!$A:$D,4,0),0)</f>
        <v>0</v>
      </c>
      <c r="F1709" s="28">
        <f>IFERROR(VLOOKUP(A1709,[2]库存报告使用数据处理!$A:$E,5,0),0)</f>
        <v>0</v>
      </c>
      <c r="G1709" s="28">
        <f>IFERROR(VLOOKUP(A1709,[2]库存报告使用数据处理!$A:$F,6,0),0)</f>
        <v>0</v>
      </c>
      <c r="H1709" s="29">
        <f>IFERROR(VLOOKUP(A1709,[2]库存报告使用数据处理!$A:$G,7,0),0)</f>
        <v>0</v>
      </c>
      <c r="I1709">
        <f>IFERROR(VLOOKUP(A1709,[5]数据处理!$A:$B,2,0),0)</f>
        <v>0</v>
      </c>
      <c r="J1709" s="30">
        <f>IFERROR(VLOOKUP(A1709,[5]数据处理!$A:$D,4,0),0)</f>
        <v>0</v>
      </c>
      <c r="K1709" s="30">
        <f>IFERROR(VLOOKUP(A1709,[5]数据处理!$A:$E,5,0),0)</f>
        <v>0</v>
      </c>
      <c r="L1709" s="30">
        <f>IFERROR(VLOOKUP(A1709,[5]数据处理!$A:$G,7,0),0)</f>
        <v>0</v>
      </c>
      <c r="M1709">
        <f t="shared" si="443"/>
        <v>0</v>
      </c>
      <c r="N1709">
        <f>IFERROR(VLOOKUP(A1709,[5]数据处理!$A:$C,3,0),0)</f>
        <v>0</v>
      </c>
      <c r="O1709">
        <f>IFERROR(VLOOKUP($A1709,[5]数据处理!$A:$N,14,0),0)</f>
        <v>0</v>
      </c>
      <c r="P1709" t="str">
        <f>IFERROR(VLOOKUP($A1709,[3]库存报告使用数据!$A$1:$B$65536,2,0),"")</f>
        <v/>
      </c>
      <c r="Q1709" t="str">
        <f>IFERROR(VLOOKUP($A1709,[3]库存报告使用数据!$A$1:$E$65536,5,0),"")</f>
        <v/>
      </c>
      <c r="R1709" t="str">
        <f>IFERROR(VLOOKUP($A1709,[3]库存报告使用数据!$A$1:$H$65536,8,0),"")</f>
        <v/>
      </c>
      <c r="S1709" t="str">
        <f>IFERROR(VLOOKUP($A1709,[3]库存报告使用数据!$A$1:$K$65536,11,0),"")</f>
        <v/>
      </c>
      <c r="T1709" t="str">
        <f>IFERROR(VLOOKUP($A1709,[3]库存报告使用数据!$A$1:$C$65536,3,0),"")</f>
        <v/>
      </c>
      <c r="U1709" t="str">
        <f>IFERROR(VLOOKUP($A1709,[3]库存报告使用数据!$A$1:$F$65536,6,0),"")</f>
        <v/>
      </c>
      <c r="V1709" t="str">
        <f>IFERROR(VLOOKUP($A1709,[3]库存报告使用数据!$A$1:$I$65536,9,0),"")</f>
        <v/>
      </c>
      <c r="W1709" t="str">
        <f>IFERROR(VLOOKUP($A1709,[3]库存报告使用数据!$A$1:$L$65536,12,0),"")</f>
        <v/>
      </c>
      <c r="X1709" s="20" t="str">
        <f t="shared" si="444"/>
        <v/>
      </c>
      <c r="Y1709" s="20" t="str">
        <f t="shared" si="445"/>
        <v/>
      </c>
      <c r="Z1709" s="20" t="str">
        <f t="shared" si="446"/>
        <v/>
      </c>
      <c r="AA1709" s="20" t="str">
        <f t="shared" si="447"/>
        <v/>
      </c>
      <c r="AB1709" t="str">
        <f>IFERROR(VLOOKUP($A1709,[3]库存报告使用数据!$A$1:$D$65536,4,0),"")</f>
        <v/>
      </c>
      <c r="AC1709" t="str">
        <f>IFERROR(VLOOKUP($A1709,[3]库存报告使用数据!$A$1:$G$65536,7,0),"")</f>
        <v/>
      </c>
      <c r="AD1709" t="str">
        <f>IFERROR(VLOOKUP($A1709,[3]库存报告使用数据!$A$1:$J$65536,10,0),"")</f>
        <v/>
      </c>
      <c r="AE1709" t="str">
        <f>IFERROR(VLOOKUP($A1709,[3]库存报告使用数据!$A$1:$M$65536,13,0),"")</f>
        <v/>
      </c>
      <c r="AF1709" s="20" t="str">
        <f t="shared" si="448"/>
        <v/>
      </c>
      <c r="AG1709" s="20" t="str">
        <f t="shared" si="449"/>
        <v/>
      </c>
      <c r="AH1709" s="20" t="str">
        <f t="shared" si="450"/>
        <v/>
      </c>
      <c r="AI1709" s="20" t="str">
        <f t="shared" si="451"/>
        <v/>
      </c>
      <c r="AJ1709">
        <f>IFERROR(VLOOKUP($B1709,[4]库存报告使用数据!$A$1:$B$65536,2,0),0)</f>
        <v>0</v>
      </c>
      <c r="AK1709">
        <f>IFERROR(VLOOKUP($B1709,[4]库存报告使用数据!$A$1:$C$65536,3,0),)</f>
        <v>0</v>
      </c>
      <c r="AL1709">
        <f>IFERROR(VLOOKUP($B1709,[4]库存报告使用数据!$A$1:$D$65536,4,0),)</f>
        <v>0</v>
      </c>
      <c r="AM1709">
        <f>IFERROR(VLOOKUP($B1709,[4]库存报告使用数据!$A$1:$E$65536,5,0),)</f>
        <v>0</v>
      </c>
      <c r="AN1709" s="20" t="str">
        <f t="shared" si="452"/>
        <v/>
      </c>
      <c r="AO1709" s="20" t="str">
        <f t="shared" si="453"/>
        <v/>
      </c>
      <c r="AP1709" s="20" t="str">
        <f t="shared" si="454"/>
        <v/>
      </c>
      <c r="AQ1709" s="20" t="str">
        <f t="shared" si="455"/>
        <v/>
      </c>
      <c r="AR1709" s="32">
        <f t="shared" si="456"/>
        <v>0</v>
      </c>
      <c r="AS1709" s="32">
        <f t="shared" si="457"/>
        <v>0</v>
      </c>
      <c r="AT1709" s="32">
        <f t="shared" si="458"/>
        <v>0</v>
      </c>
      <c r="AU1709" s="28" t="str">
        <f t="shared" si="459"/>
        <v>库存为0</v>
      </c>
      <c r="AV1709" s="34" t="str">
        <f>IFERROR(时间!$B$4+AU1709,"上周无销量")</f>
        <v>上周无销量</v>
      </c>
      <c r="AW1709" s="34"/>
    </row>
    <row r="1710" spans="1:49">
      <c r="A1710" s="18" t="s">
        <v>1755</v>
      </c>
      <c r="B1710" t="str">
        <f>VLOOKUP(A1710,'[1]sku-asin（子）'!$A:$B,2,0)</f>
        <v>B07C1ZGCS2</v>
      </c>
      <c r="C1710" t="str">
        <f>VLOOKUP(A1710,'[1]子sku-父sku'!$A:$B,2,0)</f>
        <v>YZ-BELK185</v>
      </c>
      <c r="D1710" s="28">
        <f>IFERROR(VLOOKUP(A1710,[2]库存报告使用数据处理!$A:$C,3,0),0)</f>
        <v>0</v>
      </c>
      <c r="E1710" s="28">
        <f>IFERROR(VLOOKUP(A1710,[2]库存报告使用数据处理!$A:$D,4,0),0)</f>
        <v>0</v>
      </c>
      <c r="F1710" s="28">
        <f>IFERROR(VLOOKUP(A1710,[2]库存报告使用数据处理!$A:$E,5,0),0)</f>
        <v>0</v>
      </c>
      <c r="G1710" s="28">
        <f>IFERROR(VLOOKUP(A1710,[2]库存报告使用数据处理!$A:$F,6,0),0)</f>
        <v>0</v>
      </c>
      <c r="H1710" s="29">
        <f>IFERROR(VLOOKUP(A1710,[2]库存报告使用数据处理!$A:$G,7,0),0)</f>
        <v>0</v>
      </c>
      <c r="I1710">
        <f>IFERROR(VLOOKUP(A1710,[5]数据处理!$A:$B,2,0),0)</f>
        <v>0</v>
      </c>
      <c r="J1710" s="30">
        <f>IFERROR(VLOOKUP(A1710,[5]数据处理!$A:$D,4,0),0)</f>
        <v>0</v>
      </c>
      <c r="K1710" s="30">
        <f>IFERROR(VLOOKUP(A1710,[5]数据处理!$A:$E,5,0),0)</f>
        <v>0</v>
      </c>
      <c r="L1710" s="30">
        <f>IFERROR(VLOOKUP(A1710,[5]数据处理!$A:$G,7,0),0)</f>
        <v>0</v>
      </c>
      <c r="M1710">
        <f t="shared" si="443"/>
        <v>0</v>
      </c>
      <c r="N1710">
        <f>IFERROR(VLOOKUP(A1710,[5]数据处理!$A:$C,3,0),0)</f>
        <v>0</v>
      </c>
      <c r="O1710">
        <f>IFERROR(VLOOKUP($A1710,[5]数据处理!$A:$N,14,0),0)</f>
        <v>0</v>
      </c>
      <c r="P1710" t="str">
        <f>IFERROR(VLOOKUP($A1710,[3]库存报告使用数据!$A$1:$B$65536,2,0),"")</f>
        <v/>
      </c>
      <c r="Q1710" t="str">
        <f>IFERROR(VLOOKUP($A1710,[3]库存报告使用数据!$A$1:$E$65536,5,0),"")</f>
        <v/>
      </c>
      <c r="R1710" t="str">
        <f>IFERROR(VLOOKUP($A1710,[3]库存报告使用数据!$A$1:$H$65536,8,0),"")</f>
        <v/>
      </c>
      <c r="S1710" t="str">
        <f>IFERROR(VLOOKUP($A1710,[3]库存报告使用数据!$A$1:$K$65536,11,0),"")</f>
        <v/>
      </c>
      <c r="T1710" t="str">
        <f>IFERROR(VLOOKUP($A1710,[3]库存报告使用数据!$A$1:$C$65536,3,0),"")</f>
        <v/>
      </c>
      <c r="U1710" t="str">
        <f>IFERROR(VLOOKUP($A1710,[3]库存报告使用数据!$A$1:$F$65536,6,0),"")</f>
        <v/>
      </c>
      <c r="V1710" t="str">
        <f>IFERROR(VLOOKUP($A1710,[3]库存报告使用数据!$A$1:$I$65536,9,0),"")</f>
        <v/>
      </c>
      <c r="W1710" t="str">
        <f>IFERROR(VLOOKUP($A1710,[3]库存报告使用数据!$A$1:$L$65536,12,0),"")</f>
        <v/>
      </c>
      <c r="X1710" s="20" t="str">
        <f t="shared" si="444"/>
        <v/>
      </c>
      <c r="Y1710" s="20" t="str">
        <f t="shared" si="445"/>
        <v/>
      </c>
      <c r="Z1710" s="20" t="str">
        <f t="shared" si="446"/>
        <v/>
      </c>
      <c r="AA1710" s="20" t="str">
        <f t="shared" si="447"/>
        <v/>
      </c>
      <c r="AB1710" t="str">
        <f>IFERROR(VLOOKUP($A1710,[3]库存报告使用数据!$A$1:$D$65536,4,0),"")</f>
        <v/>
      </c>
      <c r="AC1710" t="str">
        <f>IFERROR(VLOOKUP($A1710,[3]库存报告使用数据!$A$1:$G$65536,7,0),"")</f>
        <v/>
      </c>
      <c r="AD1710" t="str">
        <f>IFERROR(VLOOKUP($A1710,[3]库存报告使用数据!$A$1:$J$65536,10,0),"")</f>
        <v/>
      </c>
      <c r="AE1710" t="str">
        <f>IFERROR(VLOOKUP($A1710,[3]库存报告使用数据!$A$1:$M$65536,13,0),"")</f>
        <v/>
      </c>
      <c r="AF1710" s="20" t="str">
        <f t="shared" si="448"/>
        <v/>
      </c>
      <c r="AG1710" s="20" t="str">
        <f t="shared" si="449"/>
        <v/>
      </c>
      <c r="AH1710" s="20" t="str">
        <f t="shared" si="450"/>
        <v/>
      </c>
      <c r="AI1710" s="20" t="str">
        <f t="shared" si="451"/>
        <v/>
      </c>
      <c r="AJ1710">
        <f>IFERROR(VLOOKUP($B1710,[4]库存报告使用数据!$A$1:$B$65536,2,0),0)</f>
        <v>0</v>
      </c>
      <c r="AK1710">
        <f>IFERROR(VLOOKUP($B1710,[4]库存报告使用数据!$A$1:$C$65536,3,0),)</f>
        <v>0</v>
      </c>
      <c r="AL1710">
        <f>IFERROR(VLOOKUP($B1710,[4]库存报告使用数据!$A$1:$D$65536,4,0),)</f>
        <v>0</v>
      </c>
      <c r="AM1710">
        <f>IFERROR(VLOOKUP($B1710,[4]库存报告使用数据!$A$1:$E$65536,5,0),)</f>
        <v>0</v>
      </c>
      <c r="AN1710" s="20" t="str">
        <f t="shared" si="452"/>
        <v/>
      </c>
      <c r="AO1710" s="20" t="str">
        <f t="shared" si="453"/>
        <v/>
      </c>
      <c r="AP1710" s="20" t="str">
        <f t="shared" si="454"/>
        <v/>
      </c>
      <c r="AQ1710" s="20" t="str">
        <f t="shared" si="455"/>
        <v/>
      </c>
      <c r="AR1710" s="32">
        <f t="shared" si="456"/>
        <v>0</v>
      </c>
      <c r="AS1710" s="32">
        <f t="shared" si="457"/>
        <v>0</v>
      </c>
      <c r="AT1710" s="32">
        <f t="shared" si="458"/>
        <v>0</v>
      </c>
      <c r="AU1710" s="28" t="str">
        <f t="shared" si="459"/>
        <v>库存为0</v>
      </c>
      <c r="AV1710" s="34" t="str">
        <f>IFERROR(时间!$B$4+AU1710,"上周无销量")</f>
        <v>上周无销量</v>
      </c>
      <c r="AW1710" s="34"/>
    </row>
    <row r="1711" spans="1:49">
      <c r="A1711" s="18" t="s">
        <v>1756</v>
      </c>
      <c r="B1711" t="str">
        <f>VLOOKUP(A1711,'[1]sku-asin（子）'!$A:$B,2,0)</f>
        <v>B07CF783NW</v>
      </c>
      <c r="C1711" t="str">
        <f>VLOOKUP(A1711,'[1]子sku-父sku'!$A:$B,2,0)</f>
        <v>YZ-BELK185</v>
      </c>
      <c r="D1711" s="28">
        <f>IFERROR(VLOOKUP(A1711,[2]库存报告使用数据处理!$A:$C,3,0),0)</f>
        <v>0</v>
      </c>
      <c r="E1711" s="28">
        <f>IFERROR(VLOOKUP(A1711,[2]库存报告使用数据处理!$A:$D,4,0),0)</f>
        <v>0</v>
      </c>
      <c r="F1711" s="28">
        <f>IFERROR(VLOOKUP(A1711,[2]库存报告使用数据处理!$A:$E,5,0),0)</f>
        <v>0</v>
      </c>
      <c r="G1711" s="28">
        <f>IFERROR(VLOOKUP(A1711,[2]库存报告使用数据处理!$A:$F,6,0),0)</f>
        <v>0</v>
      </c>
      <c r="H1711" s="29">
        <f>IFERROR(VLOOKUP(A1711,[2]库存报告使用数据处理!$A:$G,7,0),0)</f>
        <v>0</v>
      </c>
      <c r="I1711">
        <f>IFERROR(VLOOKUP(A1711,[5]数据处理!$A:$B,2,0),0)</f>
        <v>0</v>
      </c>
      <c r="J1711" s="30">
        <f>IFERROR(VLOOKUP(A1711,[5]数据处理!$A:$D,4,0),0)</f>
        <v>0</v>
      </c>
      <c r="K1711" s="30">
        <f>IFERROR(VLOOKUP(A1711,[5]数据处理!$A:$E,5,0),0)</f>
        <v>0</v>
      </c>
      <c r="L1711" s="30">
        <f>IFERROR(VLOOKUP(A1711,[5]数据处理!$A:$G,7,0),0)</f>
        <v>0</v>
      </c>
      <c r="M1711">
        <f t="shared" si="443"/>
        <v>0</v>
      </c>
      <c r="N1711">
        <f>IFERROR(VLOOKUP(A1711,[5]数据处理!$A:$C,3,0),0)</f>
        <v>0</v>
      </c>
      <c r="O1711">
        <f>IFERROR(VLOOKUP($A1711,[5]数据处理!$A:$N,14,0),0)</f>
        <v>0</v>
      </c>
      <c r="P1711" t="str">
        <f>IFERROR(VLOOKUP($A1711,[3]库存报告使用数据!$A$1:$B$65536,2,0),"")</f>
        <v/>
      </c>
      <c r="Q1711" t="str">
        <f>IFERROR(VLOOKUP($A1711,[3]库存报告使用数据!$A$1:$E$65536,5,0),"")</f>
        <v/>
      </c>
      <c r="R1711" t="str">
        <f>IFERROR(VLOOKUP($A1711,[3]库存报告使用数据!$A$1:$H$65536,8,0),"")</f>
        <v/>
      </c>
      <c r="S1711" t="str">
        <f>IFERROR(VLOOKUP($A1711,[3]库存报告使用数据!$A$1:$K$65536,11,0),"")</f>
        <v/>
      </c>
      <c r="T1711" t="str">
        <f>IFERROR(VLOOKUP($A1711,[3]库存报告使用数据!$A$1:$C$65536,3,0),"")</f>
        <v/>
      </c>
      <c r="U1711" t="str">
        <f>IFERROR(VLOOKUP($A1711,[3]库存报告使用数据!$A$1:$F$65536,6,0),"")</f>
        <v/>
      </c>
      <c r="V1711" t="str">
        <f>IFERROR(VLOOKUP($A1711,[3]库存报告使用数据!$A$1:$I$65536,9,0),"")</f>
        <v/>
      </c>
      <c r="W1711" t="str">
        <f>IFERROR(VLOOKUP($A1711,[3]库存报告使用数据!$A$1:$L$65536,12,0),"")</f>
        <v/>
      </c>
      <c r="X1711" s="20" t="str">
        <f t="shared" si="444"/>
        <v/>
      </c>
      <c r="Y1711" s="20" t="str">
        <f t="shared" si="445"/>
        <v/>
      </c>
      <c r="Z1711" s="20" t="str">
        <f t="shared" si="446"/>
        <v/>
      </c>
      <c r="AA1711" s="20" t="str">
        <f t="shared" si="447"/>
        <v/>
      </c>
      <c r="AB1711" t="str">
        <f>IFERROR(VLOOKUP($A1711,[3]库存报告使用数据!$A$1:$D$65536,4,0),"")</f>
        <v/>
      </c>
      <c r="AC1711" t="str">
        <f>IFERROR(VLOOKUP($A1711,[3]库存报告使用数据!$A$1:$G$65536,7,0),"")</f>
        <v/>
      </c>
      <c r="AD1711" t="str">
        <f>IFERROR(VLOOKUP($A1711,[3]库存报告使用数据!$A$1:$J$65536,10,0),"")</f>
        <v/>
      </c>
      <c r="AE1711" t="str">
        <f>IFERROR(VLOOKUP($A1711,[3]库存报告使用数据!$A$1:$M$65536,13,0),"")</f>
        <v/>
      </c>
      <c r="AF1711" s="20" t="str">
        <f t="shared" si="448"/>
        <v/>
      </c>
      <c r="AG1711" s="20" t="str">
        <f t="shared" si="449"/>
        <v/>
      </c>
      <c r="AH1711" s="20" t="str">
        <f t="shared" si="450"/>
        <v/>
      </c>
      <c r="AI1711" s="20" t="str">
        <f t="shared" si="451"/>
        <v/>
      </c>
      <c r="AJ1711">
        <f>IFERROR(VLOOKUP($B1711,[4]库存报告使用数据!$A$1:$B$65536,2,0),0)</f>
        <v>0</v>
      </c>
      <c r="AK1711">
        <f>IFERROR(VLOOKUP($B1711,[4]库存报告使用数据!$A$1:$C$65536,3,0),)</f>
        <v>0</v>
      </c>
      <c r="AL1711">
        <f>IFERROR(VLOOKUP($B1711,[4]库存报告使用数据!$A$1:$D$65536,4,0),)</f>
        <v>0</v>
      </c>
      <c r="AM1711">
        <f>IFERROR(VLOOKUP($B1711,[4]库存报告使用数据!$A$1:$E$65536,5,0),)</f>
        <v>0</v>
      </c>
      <c r="AN1711" s="20" t="str">
        <f t="shared" si="452"/>
        <v/>
      </c>
      <c r="AO1711" s="20" t="str">
        <f t="shared" si="453"/>
        <v/>
      </c>
      <c r="AP1711" s="20" t="str">
        <f t="shared" si="454"/>
        <v/>
      </c>
      <c r="AQ1711" s="20" t="str">
        <f t="shared" si="455"/>
        <v/>
      </c>
      <c r="AR1711" s="32">
        <f t="shared" si="456"/>
        <v>0</v>
      </c>
      <c r="AS1711" s="32">
        <f t="shared" si="457"/>
        <v>0</v>
      </c>
      <c r="AT1711" s="32">
        <f t="shared" si="458"/>
        <v>0</v>
      </c>
      <c r="AU1711" s="28" t="str">
        <f t="shared" si="459"/>
        <v>库存为0</v>
      </c>
      <c r="AV1711" s="34" t="str">
        <f>IFERROR(时间!$B$4+AU1711,"上周无销量")</f>
        <v>上周无销量</v>
      </c>
      <c r="AW1711" s="34"/>
    </row>
    <row r="1712" spans="1:49">
      <c r="A1712" s="18" t="s">
        <v>1757</v>
      </c>
      <c r="B1712" t="str">
        <f>VLOOKUP(A1712,'[1]sku-asin（子）'!$A:$B,2,0)</f>
        <v>B07C215STR</v>
      </c>
      <c r="C1712" t="str">
        <f>VLOOKUP(A1712,'[1]子sku-父sku'!$A:$B,2,0)</f>
        <v>YZ-BELK185</v>
      </c>
      <c r="D1712" s="28">
        <f>IFERROR(VLOOKUP(A1712,[2]库存报告使用数据处理!$A:$C,3,0),0)</f>
        <v>0</v>
      </c>
      <c r="E1712" s="28">
        <f>IFERROR(VLOOKUP(A1712,[2]库存报告使用数据处理!$A:$D,4,0),0)</f>
        <v>0</v>
      </c>
      <c r="F1712" s="28">
        <f>IFERROR(VLOOKUP(A1712,[2]库存报告使用数据处理!$A:$E,5,0),0)</f>
        <v>0</v>
      </c>
      <c r="G1712" s="28">
        <f>IFERROR(VLOOKUP(A1712,[2]库存报告使用数据处理!$A:$F,6,0),0)</f>
        <v>0</v>
      </c>
      <c r="H1712" s="29">
        <f>IFERROR(VLOOKUP(A1712,[2]库存报告使用数据处理!$A:$G,7,0),0)</f>
        <v>0</v>
      </c>
      <c r="I1712">
        <f>IFERROR(VLOOKUP(A1712,[5]数据处理!$A:$B,2,0),0)</f>
        <v>0</v>
      </c>
      <c r="J1712" s="30">
        <f>IFERROR(VLOOKUP(A1712,[5]数据处理!$A:$D,4,0),0)</f>
        <v>0</v>
      </c>
      <c r="K1712" s="30">
        <f>IFERROR(VLOOKUP(A1712,[5]数据处理!$A:$E,5,0),0)</f>
        <v>0</v>
      </c>
      <c r="L1712" s="30">
        <f>IFERROR(VLOOKUP(A1712,[5]数据处理!$A:$G,7,0),0)</f>
        <v>0</v>
      </c>
      <c r="M1712">
        <f t="shared" si="443"/>
        <v>0</v>
      </c>
      <c r="N1712">
        <f>IFERROR(VLOOKUP(A1712,[5]数据处理!$A:$C,3,0),0)</f>
        <v>0</v>
      </c>
      <c r="O1712">
        <f>IFERROR(VLOOKUP($A1712,[5]数据处理!$A:$N,14,0),0)</f>
        <v>0</v>
      </c>
      <c r="P1712" t="str">
        <f>IFERROR(VLOOKUP($A1712,[3]库存报告使用数据!$A$1:$B$65536,2,0),"")</f>
        <v/>
      </c>
      <c r="Q1712" t="str">
        <f>IFERROR(VLOOKUP($A1712,[3]库存报告使用数据!$A$1:$E$65536,5,0),"")</f>
        <v/>
      </c>
      <c r="R1712" t="str">
        <f>IFERROR(VLOOKUP($A1712,[3]库存报告使用数据!$A$1:$H$65536,8,0),"")</f>
        <v/>
      </c>
      <c r="S1712" t="str">
        <f>IFERROR(VLOOKUP($A1712,[3]库存报告使用数据!$A$1:$K$65536,11,0),"")</f>
        <v/>
      </c>
      <c r="T1712" t="str">
        <f>IFERROR(VLOOKUP($A1712,[3]库存报告使用数据!$A$1:$C$65536,3,0),"")</f>
        <v/>
      </c>
      <c r="U1712" t="str">
        <f>IFERROR(VLOOKUP($A1712,[3]库存报告使用数据!$A$1:$F$65536,6,0),"")</f>
        <v/>
      </c>
      <c r="V1712" t="str">
        <f>IFERROR(VLOOKUP($A1712,[3]库存报告使用数据!$A$1:$I$65536,9,0),"")</f>
        <v/>
      </c>
      <c r="W1712" t="str">
        <f>IFERROR(VLOOKUP($A1712,[3]库存报告使用数据!$A$1:$L$65536,12,0),"")</f>
        <v/>
      </c>
      <c r="X1712" s="20" t="str">
        <f t="shared" si="444"/>
        <v/>
      </c>
      <c r="Y1712" s="20" t="str">
        <f t="shared" si="445"/>
        <v/>
      </c>
      <c r="Z1712" s="20" t="str">
        <f t="shared" si="446"/>
        <v/>
      </c>
      <c r="AA1712" s="20" t="str">
        <f t="shared" si="447"/>
        <v/>
      </c>
      <c r="AB1712" t="str">
        <f>IFERROR(VLOOKUP($A1712,[3]库存报告使用数据!$A$1:$D$65536,4,0),"")</f>
        <v/>
      </c>
      <c r="AC1712" t="str">
        <f>IFERROR(VLOOKUP($A1712,[3]库存报告使用数据!$A$1:$G$65536,7,0),"")</f>
        <v/>
      </c>
      <c r="AD1712" t="str">
        <f>IFERROR(VLOOKUP($A1712,[3]库存报告使用数据!$A$1:$J$65536,10,0),"")</f>
        <v/>
      </c>
      <c r="AE1712" t="str">
        <f>IFERROR(VLOOKUP($A1712,[3]库存报告使用数据!$A$1:$M$65536,13,0),"")</f>
        <v/>
      </c>
      <c r="AF1712" s="20" t="str">
        <f t="shared" si="448"/>
        <v/>
      </c>
      <c r="AG1712" s="20" t="str">
        <f t="shared" si="449"/>
        <v/>
      </c>
      <c r="AH1712" s="20" t="str">
        <f t="shared" si="450"/>
        <v/>
      </c>
      <c r="AI1712" s="20" t="str">
        <f t="shared" si="451"/>
        <v/>
      </c>
      <c r="AJ1712">
        <f>IFERROR(VLOOKUP($B1712,[4]库存报告使用数据!$A$1:$B$65536,2,0),0)</f>
        <v>0</v>
      </c>
      <c r="AK1712">
        <f>IFERROR(VLOOKUP($B1712,[4]库存报告使用数据!$A$1:$C$65536,3,0),)</f>
        <v>0</v>
      </c>
      <c r="AL1712">
        <f>IFERROR(VLOOKUP($B1712,[4]库存报告使用数据!$A$1:$D$65536,4,0),)</f>
        <v>0</v>
      </c>
      <c r="AM1712">
        <f>IFERROR(VLOOKUP($B1712,[4]库存报告使用数据!$A$1:$E$65536,5,0),)</f>
        <v>0</v>
      </c>
      <c r="AN1712" s="20" t="str">
        <f t="shared" si="452"/>
        <v/>
      </c>
      <c r="AO1712" s="20" t="str">
        <f t="shared" si="453"/>
        <v/>
      </c>
      <c r="AP1712" s="20" t="str">
        <f t="shared" si="454"/>
        <v/>
      </c>
      <c r="AQ1712" s="20" t="str">
        <f t="shared" si="455"/>
        <v/>
      </c>
      <c r="AR1712" s="32">
        <f t="shared" si="456"/>
        <v>0</v>
      </c>
      <c r="AS1712" s="32">
        <f t="shared" si="457"/>
        <v>0</v>
      </c>
      <c r="AT1712" s="32">
        <f t="shared" si="458"/>
        <v>0</v>
      </c>
      <c r="AU1712" s="28" t="str">
        <f t="shared" si="459"/>
        <v>库存为0</v>
      </c>
      <c r="AV1712" s="34" t="str">
        <f>IFERROR(时间!$B$4+AU1712,"上周无销量")</f>
        <v>上周无销量</v>
      </c>
      <c r="AW1712" s="34"/>
    </row>
    <row r="1713" spans="1:49">
      <c r="A1713" s="18" t="s">
        <v>1758</v>
      </c>
      <c r="B1713" t="str">
        <f>VLOOKUP(A1713,'[1]sku-asin（子）'!$A:$B,2,0)</f>
        <v>B07CNFRHMZ</v>
      </c>
      <c r="C1713" t="str">
        <f>VLOOKUP(A1713,'[1]子sku-父sku'!$A:$B,2,0)</f>
        <v>YZ-BELS1458</v>
      </c>
      <c r="D1713" s="28">
        <f>IFERROR(VLOOKUP(A1713,[2]库存报告使用数据处理!$A:$C,3,0),0)</f>
        <v>0</v>
      </c>
      <c r="E1713" s="28">
        <f>IFERROR(VLOOKUP(A1713,[2]库存报告使用数据处理!$A:$D,4,0),0)</f>
        <v>1</v>
      </c>
      <c r="F1713" s="28">
        <f>IFERROR(VLOOKUP(A1713,[2]库存报告使用数据处理!$A:$E,5,0),0)</f>
        <v>0</v>
      </c>
      <c r="G1713" s="28">
        <f>IFERROR(VLOOKUP(A1713,[2]库存报告使用数据处理!$A:$F,6,0),0)</f>
        <v>0</v>
      </c>
      <c r="H1713" s="29">
        <f>IFERROR(VLOOKUP(A1713,[2]库存报告使用数据处理!$A:$G,7,0),0)</f>
        <v>14.29</v>
      </c>
      <c r="I1713">
        <f>IFERROR(VLOOKUP(A1713,[5]数据处理!$A:$B,2,0),0)</f>
        <v>5</v>
      </c>
      <c r="J1713" s="30">
        <f>IFERROR(VLOOKUP(A1713,[5]数据处理!$A:$D,4,0),0)</f>
        <v>0</v>
      </c>
      <c r="K1713" s="30">
        <f>IFERROR(VLOOKUP(A1713,[5]数据处理!$A:$E,5,0),0)</f>
        <v>0</v>
      </c>
      <c r="L1713" s="30">
        <f>IFERROR(VLOOKUP(A1713,[5]数据处理!$A:$G,7,0),0)</f>
        <v>0</v>
      </c>
      <c r="M1713">
        <f t="shared" si="443"/>
        <v>5</v>
      </c>
      <c r="N1713">
        <f>IFERROR(VLOOKUP(A1713,[5]数据处理!$A:$C,3,0),0)</f>
        <v>0</v>
      </c>
      <c r="O1713">
        <f>IFERROR(VLOOKUP($A1713,[5]数据处理!$A:$N,14,0),0)</f>
        <v>0</v>
      </c>
      <c r="P1713">
        <f>IFERROR(VLOOKUP($A1713,[3]库存报告使用数据!$A$1:$B$65536,2,0),"")</f>
        <v>1314</v>
      </c>
      <c r="Q1713">
        <f>IFERROR(VLOOKUP($A1713,[3]库存报告使用数据!$A$1:$E$65536,5,0),"")</f>
        <v>720</v>
      </c>
      <c r="R1713">
        <f>IFERROR(VLOOKUP($A1713,[3]库存报告使用数据!$A$1:$H$65536,8,0),"")</f>
        <v>116</v>
      </c>
      <c r="S1713">
        <f>IFERROR(VLOOKUP($A1713,[3]库存报告使用数据!$A$1:$K$65536,11,0),"")</f>
        <v>153</v>
      </c>
      <c r="T1713">
        <f>IFERROR(VLOOKUP($A1713,[3]库存报告使用数据!$A$1:$C$65536,3,0),"")</f>
        <v>7</v>
      </c>
      <c r="U1713">
        <f>IFERROR(VLOOKUP($A1713,[3]库存报告使用数据!$A$1:$F$65536,6,0),"")</f>
        <v>2</v>
      </c>
      <c r="V1713">
        <f>IFERROR(VLOOKUP($A1713,[3]库存报告使用数据!$A$1:$I$65536,9,0),"")</f>
        <v>1</v>
      </c>
      <c r="W1713">
        <f>IFERROR(VLOOKUP($A1713,[3]库存报告使用数据!$A$1:$L$65536,12,0),"")</f>
        <v>1</v>
      </c>
      <c r="X1713" s="20">
        <f t="shared" si="444"/>
        <v>0.00532724505327245</v>
      </c>
      <c r="Y1713" s="20">
        <f t="shared" si="445"/>
        <v>0.00277777777777778</v>
      </c>
      <c r="Z1713" s="20">
        <f t="shared" si="446"/>
        <v>0.00862068965517241</v>
      </c>
      <c r="AA1713" s="20">
        <f t="shared" si="447"/>
        <v>0.0065359477124183</v>
      </c>
      <c r="AB1713">
        <f>IFERROR(VLOOKUP($A1713,[3]库存报告使用数据!$A$1:$D$65536,4,0),"")</f>
        <v>1.38</v>
      </c>
      <c r="AC1713">
        <f>IFERROR(VLOOKUP($A1713,[3]库存报告使用数据!$A$1:$G$65536,7,0),"")</f>
        <v>0.27</v>
      </c>
      <c r="AD1713">
        <f>IFERROR(VLOOKUP($A1713,[3]库存报告使用数据!$A$1:$J$65536,10,0),"")</f>
        <v>0.2</v>
      </c>
      <c r="AE1713">
        <f>IFERROR(VLOOKUP($A1713,[3]库存报告使用数据!$A$1:$M$65536,13,0),"")</f>
        <v>0.22</v>
      </c>
      <c r="AF1713" s="20" t="str">
        <f t="shared" si="448"/>
        <v>无销售广告费为1.38</v>
      </c>
      <c r="AG1713" s="20">
        <f t="shared" si="449"/>
        <v>0.0188943317004899</v>
      </c>
      <c r="AH1713" s="20" t="str">
        <f t="shared" si="450"/>
        <v>无销售广告费为0.2</v>
      </c>
      <c r="AI1713" s="20" t="str">
        <f t="shared" si="451"/>
        <v>无销售广告费为0.22</v>
      </c>
      <c r="AJ1713">
        <f>IFERROR(VLOOKUP($B1713,[4]库存报告使用数据!$A$1:$B$65536,2,0),0)</f>
        <v>2</v>
      </c>
      <c r="AK1713">
        <f>IFERROR(VLOOKUP($B1713,[4]库存报告使用数据!$A$1:$C$65536,3,0),)</f>
        <v>1</v>
      </c>
      <c r="AL1713">
        <f>IFERROR(VLOOKUP($B1713,[4]库存报告使用数据!$A$1:$D$65536,4,0),)</f>
        <v>1</v>
      </c>
      <c r="AM1713">
        <f>IFERROR(VLOOKUP($B1713,[4]库存报告使用数据!$A$1:$E$65536,5,0),)</f>
        <v>1</v>
      </c>
      <c r="AN1713" s="20">
        <f t="shared" si="452"/>
        <v>0</v>
      </c>
      <c r="AO1713" s="20">
        <f t="shared" si="453"/>
        <v>1</v>
      </c>
      <c r="AP1713" s="20">
        <f t="shared" si="454"/>
        <v>0</v>
      </c>
      <c r="AQ1713" s="20">
        <f t="shared" si="455"/>
        <v>0</v>
      </c>
      <c r="AR1713" s="32">
        <f t="shared" si="456"/>
        <v>0</v>
      </c>
      <c r="AS1713" s="32">
        <f t="shared" si="457"/>
        <v>0</v>
      </c>
      <c r="AT1713" s="32">
        <f t="shared" si="458"/>
        <v>5</v>
      </c>
      <c r="AU1713" s="28" t="str">
        <f t="shared" si="459"/>
        <v>库存为5</v>
      </c>
      <c r="AV1713" s="34" t="str">
        <f>IFERROR(时间!$B$4+AU1713,"上周无销量")</f>
        <v>上周无销量</v>
      </c>
      <c r="AW1713" s="34"/>
    </row>
    <row r="1714" spans="1:49">
      <c r="A1714" s="18" t="s">
        <v>1759</v>
      </c>
      <c r="B1714" t="str">
        <f>VLOOKUP(A1714,'[1]sku-asin（子）'!$A:$B,2,0)</f>
        <v>B07CMWLKVB</v>
      </c>
      <c r="C1714" t="str">
        <f>VLOOKUP(A1714,'[1]子sku-父sku'!$A:$B,2,0)</f>
        <v>YZ-BELS1458</v>
      </c>
      <c r="D1714" s="28">
        <f>IFERROR(VLOOKUP(A1714,[2]库存报告使用数据处理!$A:$C,3,0),0)</f>
        <v>0</v>
      </c>
      <c r="E1714" s="28">
        <f>IFERROR(VLOOKUP(A1714,[2]库存报告使用数据处理!$A:$D,4,0),0)</f>
        <v>0</v>
      </c>
      <c r="F1714" s="28">
        <f>IFERROR(VLOOKUP(A1714,[2]库存报告使用数据处理!$A:$E,5,0),0)</f>
        <v>0</v>
      </c>
      <c r="G1714" s="28">
        <f>IFERROR(VLOOKUP(A1714,[2]库存报告使用数据处理!$A:$F,6,0),0)</f>
        <v>0</v>
      </c>
      <c r="H1714" s="29">
        <f>IFERROR(VLOOKUP(A1714,[2]库存报告使用数据处理!$A:$G,7,0),0)</f>
        <v>0</v>
      </c>
      <c r="I1714">
        <f>IFERROR(VLOOKUP(A1714,[5]数据处理!$A:$B,2,0),0)</f>
        <v>0</v>
      </c>
      <c r="J1714" s="30">
        <f>IFERROR(VLOOKUP(A1714,[5]数据处理!$A:$D,4,0),0)</f>
        <v>0</v>
      </c>
      <c r="K1714" s="30">
        <f>IFERROR(VLOOKUP(A1714,[5]数据处理!$A:$E,5,0),0)</f>
        <v>0</v>
      </c>
      <c r="L1714" s="30">
        <f>IFERROR(VLOOKUP(A1714,[5]数据处理!$A:$G,7,0),0)</f>
        <v>0</v>
      </c>
      <c r="M1714">
        <f t="shared" si="443"/>
        <v>0</v>
      </c>
      <c r="N1714">
        <f>IFERROR(VLOOKUP(A1714,[5]数据处理!$A:$C,3,0),0)</f>
        <v>0</v>
      </c>
      <c r="O1714">
        <f>IFERROR(VLOOKUP($A1714,[5]数据处理!$A:$N,14,0),0)</f>
        <v>0</v>
      </c>
      <c r="P1714" t="str">
        <f>IFERROR(VLOOKUP($A1714,[3]库存报告使用数据!$A$1:$B$65536,2,0),"")</f>
        <v/>
      </c>
      <c r="Q1714" t="str">
        <f>IFERROR(VLOOKUP($A1714,[3]库存报告使用数据!$A$1:$E$65536,5,0),"")</f>
        <v/>
      </c>
      <c r="R1714" t="str">
        <f>IFERROR(VLOOKUP($A1714,[3]库存报告使用数据!$A$1:$H$65536,8,0),"")</f>
        <v/>
      </c>
      <c r="S1714" t="str">
        <f>IFERROR(VLOOKUP($A1714,[3]库存报告使用数据!$A$1:$K$65536,11,0),"")</f>
        <v/>
      </c>
      <c r="T1714" t="str">
        <f>IFERROR(VLOOKUP($A1714,[3]库存报告使用数据!$A$1:$C$65536,3,0),"")</f>
        <v/>
      </c>
      <c r="U1714" t="str">
        <f>IFERROR(VLOOKUP($A1714,[3]库存报告使用数据!$A$1:$F$65536,6,0),"")</f>
        <v/>
      </c>
      <c r="V1714" t="str">
        <f>IFERROR(VLOOKUP($A1714,[3]库存报告使用数据!$A$1:$I$65536,9,0),"")</f>
        <v/>
      </c>
      <c r="W1714" t="str">
        <f>IFERROR(VLOOKUP($A1714,[3]库存报告使用数据!$A$1:$L$65536,12,0),"")</f>
        <v/>
      </c>
      <c r="X1714" s="20" t="str">
        <f t="shared" si="444"/>
        <v/>
      </c>
      <c r="Y1714" s="20" t="str">
        <f t="shared" si="445"/>
        <v/>
      </c>
      <c r="Z1714" s="20" t="str">
        <f t="shared" si="446"/>
        <v/>
      </c>
      <c r="AA1714" s="20" t="str">
        <f t="shared" si="447"/>
        <v/>
      </c>
      <c r="AB1714" t="str">
        <f>IFERROR(VLOOKUP($A1714,[3]库存报告使用数据!$A$1:$D$65536,4,0),"")</f>
        <v/>
      </c>
      <c r="AC1714" t="str">
        <f>IFERROR(VLOOKUP($A1714,[3]库存报告使用数据!$A$1:$G$65536,7,0),"")</f>
        <v/>
      </c>
      <c r="AD1714" t="str">
        <f>IFERROR(VLOOKUP($A1714,[3]库存报告使用数据!$A$1:$J$65536,10,0),"")</f>
        <v/>
      </c>
      <c r="AE1714" t="str">
        <f>IFERROR(VLOOKUP($A1714,[3]库存报告使用数据!$A$1:$M$65536,13,0),"")</f>
        <v/>
      </c>
      <c r="AF1714" s="20" t="str">
        <f t="shared" si="448"/>
        <v/>
      </c>
      <c r="AG1714" s="20" t="str">
        <f t="shared" si="449"/>
        <v/>
      </c>
      <c r="AH1714" s="20" t="str">
        <f t="shared" si="450"/>
        <v/>
      </c>
      <c r="AI1714" s="20" t="str">
        <f t="shared" si="451"/>
        <v/>
      </c>
      <c r="AJ1714">
        <f>IFERROR(VLOOKUP($B1714,[4]库存报告使用数据!$A$1:$B$65536,2,0),0)</f>
        <v>0</v>
      </c>
      <c r="AK1714">
        <f>IFERROR(VLOOKUP($B1714,[4]库存报告使用数据!$A$1:$C$65536,3,0),)</f>
        <v>0</v>
      </c>
      <c r="AL1714">
        <f>IFERROR(VLOOKUP($B1714,[4]库存报告使用数据!$A$1:$D$65536,4,0),)</f>
        <v>0</v>
      </c>
      <c r="AM1714">
        <f>IFERROR(VLOOKUP($B1714,[4]库存报告使用数据!$A$1:$E$65536,5,0),)</f>
        <v>0</v>
      </c>
      <c r="AN1714" s="20" t="str">
        <f t="shared" si="452"/>
        <v/>
      </c>
      <c r="AO1714" s="20" t="str">
        <f t="shared" si="453"/>
        <v/>
      </c>
      <c r="AP1714" s="20" t="str">
        <f t="shared" si="454"/>
        <v/>
      </c>
      <c r="AQ1714" s="20" t="str">
        <f t="shared" si="455"/>
        <v/>
      </c>
      <c r="AR1714" s="32">
        <f t="shared" si="456"/>
        <v>0</v>
      </c>
      <c r="AS1714" s="32">
        <f t="shared" si="457"/>
        <v>0</v>
      </c>
      <c r="AT1714" s="32">
        <f t="shared" si="458"/>
        <v>0</v>
      </c>
      <c r="AU1714" s="28" t="str">
        <f t="shared" si="459"/>
        <v>库存为0</v>
      </c>
      <c r="AV1714" s="34" t="str">
        <f>IFERROR(时间!$B$4+AU1714,"上周无销量")</f>
        <v>上周无销量</v>
      </c>
      <c r="AW1714" s="34"/>
    </row>
    <row r="1715" spans="1:49">
      <c r="A1715" s="18" t="s">
        <v>1760</v>
      </c>
      <c r="B1715" t="str">
        <f>VLOOKUP(A1715,'[1]sku-asin（子）'!$A:$B,2,0)</f>
        <v>B07CMXFT56</v>
      </c>
      <c r="C1715" t="str">
        <f>VLOOKUP(A1715,'[1]子sku-父sku'!$A:$B,2,0)</f>
        <v>YZ-BELS1458</v>
      </c>
      <c r="D1715" s="28">
        <f>IFERROR(VLOOKUP(A1715,[2]库存报告使用数据处理!$A:$C,3,0),0)</f>
        <v>0</v>
      </c>
      <c r="E1715" s="28">
        <f>IFERROR(VLOOKUP(A1715,[2]库存报告使用数据处理!$A:$D,4,0),0)</f>
        <v>0</v>
      </c>
      <c r="F1715" s="28">
        <f>IFERROR(VLOOKUP(A1715,[2]库存报告使用数据处理!$A:$E,5,0),0)</f>
        <v>0</v>
      </c>
      <c r="G1715" s="28">
        <f>IFERROR(VLOOKUP(A1715,[2]库存报告使用数据处理!$A:$F,6,0),0)</f>
        <v>1</v>
      </c>
      <c r="H1715" s="29">
        <f>IFERROR(VLOOKUP(A1715,[2]库存报告使用数据处理!$A:$G,7,0),0)</f>
        <v>16.98</v>
      </c>
      <c r="I1715">
        <f>IFERROR(VLOOKUP(A1715,[5]数据处理!$A:$B,2,0),0)</f>
        <v>3</v>
      </c>
      <c r="J1715" s="30">
        <f>IFERROR(VLOOKUP(A1715,[5]数据处理!$A:$D,4,0),0)</f>
        <v>0</v>
      </c>
      <c r="K1715" s="30">
        <f>IFERROR(VLOOKUP(A1715,[5]数据处理!$A:$E,5,0),0)</f>
        <v>0</v>
      </c>
      <c r="L1715" s="30">
        <f>IFERROR(VLOOKUP(A1715,[5]数据处理!$A:$G,7,0),0)</f>
        <v>0</v>
      </c>
      <c r="M1715">
        <f t="shared" si="443"/>
        <v>3</v>
      </c>
      <c r="N1715">
        <f>IFERROR(VLOOKUP(A1715,[5]数据处理!$A:$C,3,0),0)</f>
        <v>0</v>
      </c>
      <c r="O1715">
        <f>IFERROR(VLOOKUP($A1715,[5]数据处理!$A:$N,14,0),0)</f>
        <v>0</v>
      </c>
      <c r="P1715" t="str">
        <f>IFERROR(VLOOKUP($A1715,[3]库存报告使用数据!$A$1:$B$65536,2,0),"")</f>
        <v/>
      </c>
      <c r="Q1715" t="str">
        <f>IFERROR(VLOOKUP($A1715,[3]库存报告使用数据!$A$1:$E$65536,5,0),"")</f>
        <v/>
      </c>
      <c r="R1715" t="str">
        <f>IFERROR(VLOOKUP($A1715,[3]库存报告使用数据!$A$1:$H$65536,8,0),"")</f>
        <v/>
      </c>
      <c r="S1715" t="str">
        <f>IFERROR(VLOOKUP($A1715,[3]库存报告使用数据!$A$1:$K$65536,11,0),"")</f>
        <v/>
      </c>
      <c r="T1715" t="str">
        <f>IFERROR(VLOOKUP($A1715,[3]库存报告使用数据!$A$1:$C$65536,3,0),"")</f>
        <v/>
      </c>
      <c r="U1715" t="str">
        <f>IFERROR(VLOOKUP($A1715,[3]库存报告使用数据!$A$1:$F$65536,6,0),"")</f>
        <v/>
      </c>
      <c r="V1715" t="str">
        <f>IFERROR(VLOOKUP($A1715,[3]库存报告使用数据!$A$1:$I$65536,9,0),"")</f>
        <v/>
      </c>
      <c r="W1715" t="str">
        <f>IFERROR(VLOOKUP($A1715,[3]库存报告使用数据!$A$1:$L$65536,12,0),"")</f>
        <v/>
      </c>
      <c r="X1715" s="20" t="str">
        <f t="shared" si="444"/>
        <v/>
      </c>
      <c r="Y1715" s="20" t="str">
        <f t="shared" si="445"/>
        <v/>
      </c>
      <c r="Z1715" s="20" t="str">
        <f t="shared" si="446"/>
        <v/>
      </c>
      <c r="AA1715" s="20" t="str">
        <f t="shared" si="447"/>
        <v/>
      </c>
      <c r="AB1715" t="str">
        <f>IFERROR(VLOOKUP($A1715,[3]库存报告使用数据!$A$1:$D$65536,4,0),"")</f>
        <v/>
      </c>
      <c r="AC1715" t="str">
        <f>IFERROR(VLOOKUP($A1715,[3]库存报告使用数据!$A$1:$G$65536,7,0),"")</f>
        <v/>
      </c>
      <c r="AD1715" t="str">
        <f>IFERROR(VLOOKUP($A1715,[3]库存报告使用数据!$A$1:$J$65536,10,0),"")</f>
        <v/>
      </c>
      <c r="AE1715" t="str">
        <f>IFERROR(VLOOKUP($A1715,[3]库存报告使用数据!$A$1:$M$65536,13,0),"")</f>
        <v/>
      </c>
      <c r="AF1715" s="20" t="str">
        <f t="shared" si="448"/>
        <v/>
      </c>
      <c r="AG1715" s="20" t="str">
        <f t="shared" si="449"/>
        <v/>
      </c>
      <c r="AH1715" s="20" t="str">
        <f t="shared" si="450"/>
        <v/>
      </c>
      <c r="AI1715" s="20" t="str">
        <f t="shared" si="451"/>
        <v/>
      </c>
      <c r="AJ1715">
        <f>IFERROR(VLOOKUP($B1715,[4]库存报告使用数据!$A$1:$B$65536,2,0),0)</f>
        <v>0</v>
      </c>
      <c r="AK1715">
        <f>IFERROR(VLOOKUP($B1715,[4]库存报告使用数据!$A$1:$C$65536,3,0),)</f>
        <v>4</v>
      </c>
      <c r="AL1715">
        <f>IFERROR(VLOOKUP($B1715,[4]库存报告使用数据!$A$1:$D$65536,4,0),)</f>
        <v>3</v>
      </c>
      <c r="AM1715">
        <f>IFERROR(VLOOKUP($B1715,[4]库存报告使用数据!$A$1:$E$65536,5,0),)</f>
        <v>6</v>
      </c>
      <c r="AN1715" s="20" t="str">
        <f t="shared" si="452"/>
        <v/>
      </c>
      <c r="AO1715" s="20">
        <f t="shared" si="453"/>
        <v>0</v>
      </c>
      <c r="AP1715" s="20">
        <f t="shared" si="454"/>
        <v>0</v>
      </c>
      <c r="AQ1715" s="20">
        <f t="shared" si="455"/>
        <v>0.166666666666667</v>
      </c>
      <c r="AR1715" s="32">
        <f t="shared" si="456"/>
        <v>0</v>
      </c>
      <c r="AS1715" s="32">
        <f t="shared" si="457"/>
        <v>0</v>
      </c>
      <c r="AT1715" s="32">
        <f t="shared" si="458"/>
        <v>3</v>
      </c>
      <c r="AU1715" s="28" t="str">
        <f t="shared" si="459"/>
        <v>库存为3</v>
      </c>
      <c r="AV1715" s="34" t="str">
        <f>IFERROR(时间!$B$4+AU1715,"上周无销量")</f>
        <v>上周无销量</v>
      </c>
      <c r="AW1715" s="34"/>
    </row>
    <row r="1716" spans="1:49">
      <c r="A1716" s="18" t="s">
        <v>1761</v>
      </c>
      <c r="B1716" t="str">
        <f>VLOOKUP(A1716,'[1]sku-asin（子）'!$A:$B,2,0)</f>
        <v>B07CMXHF3C</v>
      </c>
      <c r="C1716" t="str">
        <f>VLOOKUP(A1716,'[1]子sku-父sku'!$A:$B,2,0)</f>
        <v>YZ-BELS1458</v>
      </c>
      <c r="D1716" s="28">
        <f>IFERROR(VLOOKUP(A1716,[2]库存报告使用数据处理!$A:$C,3,0),0)</f>
        <v>2</v>
      </c>
      <c r="E1716" s="28">
        <f>IFERROR(VLOOKUP(A1716,[2]库存报告使用数据处理!$A:$D,4,0),0)</f>
        <v>0</v>
      </c>
      <c r="F1716" s="28">
        <f>IFERROR(VLOOKUP(A1716,[2]库存报告使用数据处理!$A:$E,5,0),0)</f>
        <v>2</v>
      </c>
      <c r="G1716" s="28">
        <f>IFERROR(VLOOKUP(A1716,[2]库存报告使用数据处理!$A:$F,6,0),0)</f>
        <v>0</v>
      </c>
      <c r="H1716" s="29">
        <f>IFERROR(VLOOKUP(A1716,[2]库存报告使用数据处理!$A:$G,7,0),0)</f>
        <v>18.4825</v>
      </c>
      <c r="I1716">
        <f>IFERROR(VLOOKUP(A1716,[5]数据处理!$A:$B,2,0),0)</f>
        <v>1</v>
      </c>
      <c r="J1716" s="30">
        <f>IFERROR(VLOOKUP(A1716,[5]数据处理!$A:$D,4,0),0)</f>
        <v>0</v>
      </c>
      <c r="K1716" s="30">
        <f>IFERROR(VLOOKUP(A1716,[5]数据处理!$A:$E,5,0),0)</f>
        <v>0</v>
      </c>
      <c r="L1716" s="30">
        <f>IFERROR(VLOOKUP(A1716,[5]数据处理!$A:$G,7,0),0)</f>
        <v>0</v>
      </c>
      <c r="M1716">
        <f t="shared" si="443"/>
        <v>1</v>
      </c>
      <c r="N1716">
        <f>IFERROR(VLOOKUP(A1716,[5]数据处理!$A:$C,3,0),0)</f>
        <v>0</v>
      </c>
      <c r="O1716">
        <f>IFERROR(VLOOKUP($A1716,[5]数据处理!$A:$N,14,0),0)</f>
        <v>0</v>
      </c>
      <c r="P1716" t="str">
        <f>IFERROR(VLOOKUP($A1716,[3]库存报告使用数据!$A$1:$B$65536,2,0),"")</f>
        <v/>
      </c>
      <c r="Q1716" t="str">
        <f>IFERROR(VLOOKUP($A1716,[3]库存报告使用数据!$A$1:$E$65536,5,0),"")</f>
        <v/>
      </c>
      <c r="R1716" t="str">
        <f>IFERROR(VLOOKUP($A1716,[3]库存报告使用数据!$A$1:$H$65536,8,0),"")</f>
        <v/>
      </c>
      <c r="S1716" t="str">
        <f>IFERROR(VLOOKUP($A1716,[3]库存报告使用数据!$A$1:$K$65536,11,0),"")</f>
        <v/>
      </c>
      <c r="T1716" t="str">
        <f>IFERROR(VLOOKUP($A1716,[3]库存报告使用数据!$A$1:$C$65536,3,0),"")</f>
        <v/>
      </c>
      <c r="U1716" t="str">
        <f>IFERROR(VLOOKUP($A1716,[3]库存报告使用数据!$A$1:$F$65536,6,0),"")</f>
        <v/>
      </c>
      <c r="V1716" t="str">
        <f>IFERROR(VLOOKUP($A1716,[3]库存报告使用数据!$A$1:$I$65536,9,0),"")</f>
        <v/>
      </c>
      <c r="W1716" t="str">
        <f>IFERROR(VLOOKUP($A1716,[3]库存报告使用数据!$A$1:$L$65536,12,0),"")</f>
        <v/>
      </c>
      <c r="X1716" s="20" t="str">
        <f t="shared" si="444"/>
        <v/>
      </c>
      <c r="Y1716" s="20" t="str">
        <f t="shared" si="445"/>
        <v/>
      </c>
      <c r="Z1716" s="20" t="str">
        <f t="shared" si="446"/>
        <v/>
      </c>
      <c r="AA1716" s="20" t="str">
        <f t="shared" si="447"/>
        <v/>
      </c>
      <c r="AB1716" t="str">
        <f>IFERROR(VLOOKUP($A1716,[3]库存报告使用数据!$A$1:$D$65536,4,0),"")</f>
        <v/>
      </c>
      <c r="AC1716" t="str">
        <f>IFERROR(VLOOKUP($A1716,[3]库存报告使用数据!$A$1:$G$65536,7,0),"")</f>
        <v/>
      </c>
      <c r="AD1716" t="str">
        <f>IFERROR(VLOOKUP($A1716,[3]库存报告使用数据!$A$1:$J$65536,10,0),"")</f>
        <v/>
      </c>
      <c r="AE1716" t="str">
        <f>IFERROR(VLOOKUP($A1716,[3]库存报告使用数据!$A$1:$M$65536,13,0),"")</f>
        <v/>
      </c>
      <c r="AF1716" s="20" t="str">
        <f t="shared" si="448"/>
        <v/>
      </c>
      <c r="AG1716" s="20" t="str">
        <f t="shared" si="449"/>
        <v/>
      </c>
      <c r="AH1716" s="20" t="str">
        <f t="shared" si="450"/>
        <v/>
      </c>
      <c r="AI1716" s="20" t="str">
        <f t="shared" si="451"/>
        <v/>
      </c>
      <c r="AJ1716">
        <f>IFERROR(VLOOKUP($B1716,[4]库存报告使用数据!$A$1:$B$65536,2,0),0)</f>
        <v>1</v>
      </c>
      <c r="AK1716">
        <f>IFERROR(VLOOKUP($B1716,[4]库存报告使用数据!$A$1:$C$65536,3,0),)</f>
        <v>0</v>
      </c>
      <c r="AL1716">
        <f>IFERROR(VLOOKUP($B1716,[4]库存报告使用数据!$A$1:$D$65536,4,0),)</f>
        <v>0</v>
      </c>
      <c r="AM1716">
        <f>IFERROR(VLOOKUP($B1716,[4]库存报告使用数据!$A$1:$E$65536,5,0),)</f>
        <v>1</v>
      </c>
      <c r="AN1716" s="20">
        <f t="shared" si="452"/>
        <v>2</v>
      </c>
      <c r="AO1716" s="20" t="str">
        <f t="shared" si="453"/>
        <v/>
      </c>
      <c r="AP1716" s="20" t="str">
        <f t="shared" si="454"/>
        <v/>
      </c>
      <c r="AQ1716" s="20">
        <f t="shared" si="455"/>
        <v>0</v>
      </c>
      <c r="AR1716" s="32">
        <f t="shared" si="456"/>
        <v>0.285714285714286</v>
      </c>
      <c r="AS1716" s="32">
        <f t="shared" si="457"/>
        <v>17.1428571428571</v>
      </c>
      <c r="AT1716" s="32">
        <f t="shared" si="458"/>
        <v>-16.1428571428571</v>
      </c>
      <c r="AU1716" s="28">
        <f t="shared" si="459"/>
        <v>3</v>
      </c>
      <c r="AV1716" s="34">
        <f>IFERROR(时间!$B$4+AU1716,"上周无销量")</f>
        <v>43286</v>
      </c>
      <c r="AW1716" s="34"/>
    </row>
    <row r="1717" spans="1:49">
      <c r="A1717" s="18" t="s">
        <v>1762</v>
      </c>
      <c r="B1717" t="str">
        <f>VLOOKUP(A1717,'[1]sku-asin（子）'!$A:$B,2,0)</f>
        <v>B07CMQ1QNN</v>
      </c>
      <c r="C1717" t="str">
        <f>VLOOKUP(A1717,'[1]子sku-父sku'!$A:$B,2,0)</f>
        <v>YZ-BELS1458</v>
      </c>
      <c r="D1717" s="28">
        <f>IFERROR(VLOOKUP(A1717,[2]库存报告使用数据处理!$A:$C,3,0),0)</f>
        <v>0</v>
      </c>
      <c r="E1717" s="28">
        <f>IFERROR(VLOOKUP(A1717,[2]库存报告使用数据处理!$A:$D,4,0),0)</f>
        <v>1</v>
      </c>
      <c r="F1717" s="28">
        <f>IFERROR(VLOOKUP(A1717,[2]库存报告使用数据处理!$A:$E,5,0),0)</f>
        <v>0</v>
      </c>
      <c r="G1717" s="28">
        <f>IFERROR(VLOOKUP(A1717,[2]库存报告使用数据处理!$A:$F,6,0),0)</f>
        <v>0</v>
      </c>
      <c r="H1717" s="29">
        <f>IFERROR(VLOOKUP(A1717,[2]库存报告使用数据处理!$A:$G,7,0),0)</f>
        <v>16.98</v>
      </c>
      <c r="I1717">
        <f>IFERROR(VLOOKUP(A1717,[5]数据处理!$A:$B,2,0),0)</f>
        <v>3</v>
      </c>
      <c r="J1717" s="30">
        <f>IFERROR(VLOOKUP(A1717,[5]数据处理!$A:$D,4,0),0)</f>
        <v>0</v>
      </c>
      <c r="K1717" s="30">
        <f>IFERROR(VLOOKUP(A1717,[5]数据处理!$A:$E,5,0),0)</f>
        <v>0</v>
      </c>
      <c r="L1717" s="30">
        <f>IFERROR(VLOOKUP(A1717,[5]数据处理!$A:$G,7,0),0)</f>
        <v>0</v>
      </c>
      <c r="M1717">
        <f t="shared" si="443"/>
        <v>3</v>
      </c>
      <c r="N1717">
        <f>IFERROR(VLOOKUP(A1717,[5]数据处理!$A:$C,3,0),0)</f>
        <v>1</v>
      </c>
      <c r="O1717">
        <f>IFERROR(VLOOKUP($A1717,[5]数据处理!$A:$N,14,0),0)</f>
        <v>0</v>
      </c>
      <c r="P1717">
        <f>IFERROR(VLOOKUP($A1717,[3]库存报告使用数据!$A$1:$B$65536,2,0),"")</f>
        <v>2296</v>
      </c>
      <c r="Q1717">
        <f>IFERROR(VLOOKUP($A1717,[3]库存报告使用数据!$A$1:$E$65536,5,0),"")</f>
        <v>1561</v>
      </c>
      <c r="R1717">
        <f>IFERROR(VLOOKUP($A1717,[3]库存报告使用数据!$A$1:$H$65536,8,0),"")</f>
        <v>843</v>
      </c>
      <c r="S1717">
        <f>IFERROR(VLOOKUP($A1717,[3]库存报告使用数据!$A$1:$K$65536,11,0),"")</f>
        <v>1397</v>
      </c>
      <c r="T1717">
        <f>IFERROR(VLOOKUP($A1717,[3]库存报告使用数据!$A$1:$C$65536,3,0),"")</f>
        <v>36</v>
      </c>
      <c r="U1717">
        <f>IFERROR(VLOOKUP($A1717,[3]库存报告使用数据!$A$1:$F$65536,6,0),"")</f>
        <v>14</v>
      </c>
      <c r="V1717">
        <f>IFERROR(VLOOKUP($A1717,[3]库存报告使用数据!$A$1:$I$65536,9,0),"")</f>
        <v>10</v>
      </c>
      <c r="W1717">
        <f>IFERROR(VLOOKUP($A1717,[3]库存报告使用数据!$A$1:$L$65536,12,0),"")</f>
        <v>28</v>
      </c>
      <c r="X1717" s="20">
        <f t="shared" si="444"/>
        <v>0.0156794425087108</v>
      </c>
      <c r="Y1717" s="20">
        <f t="shared" si="445"/>
        <v>0.00896860986547085</v>
      </c>
      <c r="Z1717" s="20">
        <f t="shared" si="446"/>
        <v>0.0118623962040332</v>
      </c>
      <c r="AA1717" s="20">
        <f t="shared" si="447"/>
        <v>0.0200429491768074</v>
      </c>
      <c r="AB1717">
        <f>IFERROR(VLOOKUP($A1717,[3]库存报告使用数据!$A$1:$D$65536,4,0),"")</f>
        <v>6.9</v>
      </c>
      <c r="AC1717">
        <f>IFERROR(VLOOKUP($A1717,[3]库存报告使用数据!$A$1:$G$65536,7,0),"")</f>
        <v>3.72</v>
      </c>
      <c r="AD1717">
        <f>IFERROR(VLOOKUP($A1717,[3]库存报告使用数据!$A$1:$J$65536,10,0),"")</f>
        <v>2.22</v>
      </c>
      <c r="AE1717">
        <f>IFERROR(VLOOKUP($A1717,[3]库存报告使用数据!$A$1:$M$65536,13,0),"")</f>
        <v>6.44</v>
      </c>
      <c r="AF1717" s="20" t="str">
        <f t="shared" si="448"/>
        <v>无销售广告费为6.9</v>
      </c>
      <c r="AG1717" s="20">
        <f t="shared" si="449"/>
        <v>0.219081272084806</v>
      </c>
      <c r="AH1717" s="20" t="str">
        <f t="shared" si="450"/>
        <v>无销售广告费为2.22</v>
      </c>
      <c r="AI1717" s="20" t="str">
        <f t="shared" si="451"/>
        <v>无销售广告费为6.44</v>
      </c>
      <c r="AJ1717">
        <f>IFERROR(VLOOKUP($B1717,[4]库存报告使用数据!$A$1:$B$65536,2,0),0)</f>
        <v>14</v>
      </c>
      <c r="AK1717">
        <f>IFERROR(VLOOKUP($B1717,[4]库存报告使用数据!$A$1:$C$65536,3,0),)</f>
        <v>8</v>
      </c>
      <c r="AL1717">
        <f>IFERROR(VLOOKUP($B1717,[4]库存报告使用数据!$A$1:$D$65536,4,0),)</f>
        <v>3</v>
      </c>
      <c r="AM1717">
        <f>IFERROR(VLOOKUP($B1717,[4]库存报告使用数据!$A$1:$E$65536,5,0),)</f>
        <v>11</v>
      </c>
      <c r="AN1717" s="20">
        <f t="shared" si="452"/>
        <v>0</v>
      </c>
      <c r="AO1717" s="20">
        <f t="shared" si="453"/>
        <v>0.125</v>
      </c>
      <c r="AP1717" s="20">
        <f t="shared" si="454"/>
        <v>0</v>
      </c>
      <c r="AQ1717" s="20">
        <f t="shared" si="455"/>
        <v>0</v>
      </c>
      <c r="AR1717" s="32">
        <f t="shared" si="456"/>
        <v>0</v>
      </c>
      <c r="AS1717" s="32">
        <f t="shared" si="457"/>
        <v>0</v>
      </c>
      <c r="AT1717" s="32">
        <f t="shared" si="458"/>
        <v>3</v>
      </c>
      <c r="AU1717" s="28" t="str">
        <f t="shared" si="459"/>
        <v>库存为3</v>
      </c>
      <c r="AV1717" s="34" t="str">
        <f>IFERROR(时间!$B$4+AU1717,"上周无销量")</f>
        <v>上周无销量</v>
      </c>
      <c r="AW1717" s="34"/>
    </row>
    <row r="1718" spans="1:49">
      <c r="A1718" s="18" t="s">
        <v>1763</v>
      </c>
      <c r="B1718" t="str">
        <f>VLOOKUP(A1718,'[1]sku-asin（子）'!$A:$B,2,0)</f>
        <v>B07CMZ3FK6</v>
      </c>
      <c r="C1718" t="str">
        <f>VLOOKUP(A1718,'[1]子sku-父sku'!$A:$B,2,0)</f>
        <v>YZ-BELS1458</v>
      </c>
      <c r="D1718" s="28">
        <f>IFERROR(VLOOKUP(A1718,[2]库存报告使用数据处理!$A:$C,3,0),0)</f>
        <v>0</v>
      </c>
      <c r="E1718" s="28">
        <f>IFERROR(VLOOKUP(A1718,[2]库存报告使用数据处理!$A:$D,4,0),0)</f>
        <v>0</v>
      </c>
      <c r="F1718" s="28">
        <f>IFERROR(VLOOKUP(A1718,[2]库存报告使用数据处理!$A:$E,5,0),0)</f>
        <v>0</v>
      </c>
      <c r="G1718" s="28">
        <f>IFERROR(VLOOKUP(A1718,[2]库存报告使用数据处理!$A:$F,6,0),0)</f>
        <v>3</v>
      </c>
      <c r="H1718" s="29">
        <f>IFERROR(VLOOKUP(A1718,[2]库存报告使用数据处理!$A:$G,7,0),0)</f>
        <v>14.29</v>
      </c>
      <c r="I1718">
        <f>IFERROR(VLOOKUP(A1718,[5]数据处理!$A:$B,2,0),0)</f>
        <v>0</v>
      </c>
      <c r="J1718" s="30">
        <f>IFERROR(VLOOKUP(A1718,[5]数据处理!$A:$D,4,0),0)</f>
        <v>0</v>
      </c>
      <c r="K1718" s="30">
        <f>IFERROR(VLOOKUP(A1718,[5]数据处理!$A:$E,5,0),0)</f>
        <v>0</v>
      </c>
      <c r="L1718" s="30">
        <f>IFERROR(VLOOKUP(A1718,[5]数据处理!$A:$G,7,0),0)</f>
        <v>0</v>
      </c>
      <c r="M1718">
        <f t="shared" si="443"/>
        <v>0</v>
      </c>
      <c r="N1718">
        <f>IFERROR(VLOOKUP(A1718,[5]数据处理!$A:$C,3,0),0)</f>
        <v>0</v>
      </c>
      <c r="O1718">
        <f>IFERROR(VLOOKUP($A1718,[5]数据处理!$A:$N,14,0),0)</f>
        <v>0</v>
      </c>
      <c r="P1718" t="str">
        <f>IFERROR(VLOOKUP($A1718,[3]库存报告使用数据!$A$1:$B$65536,2,0),"")</f>
        <v/>
      </c>
      <c r="Q1718" t="str">
        <f>IFERROR(VLOOKUP($A1718,[3]库存报告使用数据!$A$1:$E$65536,5,0),"")</f>
        <v/>
      </c>
      <c r="R1718" t="str">
        <f>IFERROR(VLOOKUP($A1718,[3]库存报告使用数据!$A$1:$H$65536,8,0),"")</f>
        <v/>
      </c>
      <c r="S1718" t="str">
        <f>IFERROR(VLOOKUP($A1718,[3]库存报告使用数据!$A$1:$K$65536,11,0),"")</f>
        <v/>
      </c>
      <c r="T1718" t="str">
        <f>IFERROR(VLOOKUP($A1718,[3]库存报告使用数据!$A$1:$C$65536,3,0),"")</f>
        <v/>
      </c>
      <c r="U1718" t="str">
        <f>IFERROR(VLOOKUP($A1718,[3]库存报告使用数据!$A$1:$F$65536,6,0),"")</f>
        <v/>
      </c>
      <c r="V1718" t="str">
        <f>IFERROR(VLOOKUP($A1718,[3]库存报告使用数据!$A$1:$I$65536,9,0),"")</f>
        <v/>
      </c>
      <c r="W1718" t="str">
        <f>IFERROR(VLOOKUP($A1718,[3]库存报告使用数据!$A$1:$L$65536,12,0),"")</f>
        <v/>
      </c>
      <c r="X1718" s="20" t="str">
        <f t="shared" si="444"/>
        <v/>
      </c>
      <c r="Y1718" s="20" t="str">
        <f t="shared" si="445"/>
        <v/>
      </c>
      <c r="Z1718" s="20" t="str">
        <f t="shared" si="446"/>
        <v/>
      </c>
      <c r="AA1718" s="20" t="str">
        <f t="shared" si="447"/>
        <v/>
      </c>
      <c r="AB1718" t="str">
        <f>IFERROR(VLOOKUP($A1718,[3]库存报告使用数据!$A$1:$D$65536,4,0),"")</f>
        <v/>
      </c>
      <c r="AC1718" t="str">
        <f>IFERROR(VLOOKUP($A1718,[3]库存报告使用数据!$A$1:$G$65536,7,0),"")</f>
        <v/>
      </c>
      <c r="AD1718" t="str">
        <f>IFERROR(VLOOKUP($A1718,[3]库存报告使用数据!$A$1:$J$65536,10,0),"")</f>
        <v/>
      </c>
      <c r="AE1718" t="str">
        <f>IFERROR(VLOOKUP($A1718,[3]库存报告使用数据!$A$1:$M$65536,13,0),"")</f>
        <v/>
      </c>
      <c r="AF1718" s="20" t="str">
        <f t="shared" si="448"/>
        <v/>
      </c>
      <c r="AG1718" s="20" t="str">
        <f t="shared" si="449"/>
        <v/>
      </c>
      <c r="AH1718" s="20" t="str">
        <f t="shared" si="450"/>
        <v/>
      </c>
      <c r="AI1718" s="20" t="str">
        <f t="shared" si="451"/>
        <v/>
      </c>
      <c r="AJ1718">
        <f>IFERROR(VLOOKUP($B1718,[4]库存报告使用数据!$A$1:$B$65536,2,0),0)</f>
        <v>0</v>
      </c>
      <c r="AK1718">
        <f>IFERROR(VLOOKUP($B1718,[4]库存报告使用数据!$A$1:$C$65536,3,0),)</f>
        <v>0</v>
      </c>
      <c r="AL1718">
        <f>IFERROR(VLOOKUP($B1718,[4]库存报告使用数据!$A$1:$D$65536,4,0),)</f>
        <v>0</v>
      </c>
      <c r="AM1718">
        <f>IFERROR(VLOOKUP($B1718,[4]库存报告使用数据!$A$1:$E$65536,5,0),)</f>
        <v>1</v>
      </c>
      <c r="AN1718" s="20" t="str">
        <f t="shared" si="452"/>
        <v/>
      </c>
      <c r="AO1718" s="20" t="str">
        <f t="shared" si="453"/>
        <v/>
      </c>
      <c r="AP1718" s="20" t="str">
        <f t="shared" si="454"/>
        <v/>
      </c>
      <c r="AQ1718" s="20">
        <f t="shared" si="455"/>
        <v>3</v>
      </c>
      <c r="AR1718" s="32">
        <f t="shared" si="456"/>
        <v>0</v>
      </c>
      <c r="AS1718" s="32">
        <f t="shared" si="457"/>
        <v>0</v>
      </c>
      <c r="AT1718" s="32">
        <f t="shared" si="458"/>
        <v>0</v>
      </c>
      <c r="AU1718" s="28" t="str">
        <f t="shared" si="459"/>
        <v>库存为0</v>
      </c>
      <c r="AV1718" s="34" t="str">
        <f>IFERROR(时间!$B$4+AU1718,"上周无销量")</f>
        <v>上周无销量</v>
      </c>
      <c r="AW1718" s="34"/>
    </row>
    <row r="1719" spans="1:49">
      <c r="A1719" s="18" t="s">
        <v>1764</v>
      </c>
      <c r="B1719" t="str">
        <f>VLOOKUP(A1719,'[1]sku-asin（子）'!$A:$B,2,0)</f>
        <v>B07CMPS1CR</v>
      </c>
      <c r="C1719" t="str">
        <f>VLOOKUP(A1719,'[1]子sku-父sku'!$A:$B,2,0)</f>
        <v>YZ-BELS1458</v>
      </c>
      <c r="D1719" s="28">
        <f>IFERROR(VLOOKUP(A1719,[2]库存报告使用数据处理!$A:$C,3,0),0)</f>
        <v>0</v>
      </c>
      <c r="E1719" s="28">
        <f>IFERROR(VLOOKUP(A1719,[2]库存报告使用数据处理!$A:$D,4,0),0)</f>
        <v>0</v>
      </c>
      <c r="F1719" s="28">
        <f>IFERROR(VLOOKUP(A1719,[2]库存报告使用数据处理!$A:$E,5,0),0)</f>
        <v>0</v>
      </c>
      <c r="G1719" s="28">
        <f>IFERROR(VLOOKUP(A1719,[2]库存报告使用数据处理!$A:$F,6,0),0)</f>
        <v>4</v>
      </c>
      <c r="H1719" s="29">
        <f>IFERROR(VLOOKUP(A1719,[2]库存报告使用数据处理!$A:$G,7,0),0)</f>
        <v>19.39</v>
      </c>
      <c r="I1719">
        <f>IFERROR(VLOOKUP(A1719,[5]数据处理!$A:$B,2,0),0)</f>
        <v>0</v>
      </c>
      <c r="J1719" s="30">
        <f>IFERROR(VLOOKUP(A1719,[5]数据处理!$A:$D,4,0),0)</f>
        <v>0</v>
      </c>
      <c r="K1719" s="30">
        <f>IFERROR(VLOOKUP(A1719,[5]数据处理!$A:$E,5,0),0)</f>
        <v>0</v>
      </c>
      <c r="L1719" s="30">
        <f>IFERROR(VLOOKUP(A1719,[5]数据处理!$A:$G,7,0),0)</f>
        <v>0</v>
      </c>
      <c r="M1719">
        <f t="shared" si="443"/>
        <v>0</v>
      </c>
      <c r="N1719">
        <f>IFERROR(VLOOKUP(A1719,[5]数据处理!$A:$C,3,0),0)</f>
        <v>0</v>
      </c>
      <c r="O1719">
        <f>IFERROR(VLOOKUP($A1719,[5]数据处理!$A:$N,14,0),0)</f>
        <v>0</v>
      </c>
      <c r="P1719" t="str">
        <f>IFERROR(VLOOKUP($A1719,[3]库存报告使用数据!$A$1:$B$65536,2,0),"")</f>
        <v/>
      </c>
      <c r="Q1719" t="str">
        <f>IFERROR(VLOOKUP($A1719,[3]库存报告使用数据!$A$1:$E$65536,5,0),"")</f>
        <v/>
      </c>
      <c r="R1719" t="str">
        <f>IFERROR(VLOOKUP($A1719,[3]库存报告使用数据!$A$1:$H$65536,8,0),"")</f>
        <v/>
      </c>
      <c r="S1719" t="str">
        <f>IFERROR(VLOOKUP($A1719,[3]库存报告使用数据!$A$1:$K$65536,11,0),"")</f>
        <v/>
      </c>
      <c r="T1719" t="str">
        <f>IFERROR(VLOOKUP($A1719,[3]库存报告使用数据!$A$1:$C$65536,3,0),"")</f>
        <v/>
      </c>
      <c r="U1719" t="str">
        <f>IFERROR(VLOOKUP($A1719,[3]库存报告使用数据!$A$1:$F$65536,6,0),"")</f>
        <v/>
      </c>
      <c r="V1719" t="str">
        <f>IFERROR(VLOOKUP($A1719,[3]库存报告使用数据!$A$1:$I$65536,9,0),"")</f>
        <v/>
      </c>
      <c r="W1719" t="str">
        <f>IFERROR(VLOOKUP($A1719,[3]库存报告使用数据!$A$1:$L$65536,12,0),"")</f>
        <v/>
      </c>
      <c r="X1719" s="20" t="str">
        <f t="shared" si="444"/>
        <v/>
      </c>
      <c r="Y1719" s="20" t="str">
        <f t="shared" si="445"/>
        <v/>
      </c>
      <c r="Z1719" s="20" t="str">
        <f t="shared" si="446"/>
        <v/>
      </c>
      <c r="AA1719" s="20" t="str">
        <f t="shared" si="447"/>
        <v/>
      </c>
      <c r="AB1719" t="str">
        <f>IFERROR(VLOOKUP($A1719,[3]库存报告使用数据!$A$1:$D$65536,4,0),"")</f>
        <v/>
      </c>
      <c r="AC1719" t="str">
        <f>IFERROR(VLOOKUP($A1719,[3]库存报告使用数据!$A$1:$G$65536,7,0),"")</f>
        <v/>
      </c>
      <c r="AD1719" t="str">
        <f>IFERROR(VLOOKUP($A1719,[3]库存报告使用数据!$A$1:$J$65536,10,0),"")</f>
        <v/>
      </c>
      <c r="AE1719" t="str">
        <f>IFERROR(VLOOKUP($A1719,[3]库存报告使用数据!$A$1:$M$65536,13,0),"")</f>
        <v/>
      </c>
      <c r="AF1719" s="20" t="str">
        <f t="shared" si="448"/>
        <v/>
      </c>
      <c r="AG1719" s="20" t="str">
        <f t="shared" si="449"/>
        <v/>
      </c>
      <c r="AH1719" s="20" t="str">
        <f t="shared" si="450"/>
        <v/>
      </c>
      <c r="AI1719" s="20" t="str">
        <f t="shared" si="451"/>
        <v/>
      </c>
      <c r="AJ1719">
        <f>IFERROR(VLOOKUP($B1719,[4]库存报告使用数据!$A$1:$B$65536,2,0),0)</f>
        <v>0</v>
      </c>
      <c r="AK1719">
        <f>IFERROR(VLOOKUP($B1719,[4]库存报告使用数据!$A$1:$C$65536,3,0),)</f>
        <v>0</v>
      </c>
      <c r="AL1719">
        <f>IFERROR(VLOOKUP($B1719,[4]库存报告使用数据!$A$1:$D$65536,4,0),)</f>
        <v>0</v>
      </c>
      <c r="AM1719">
        <f>IFERROR(VLOOKUP($B1719,[4]库存报告使用数据!$A$1:$E$65536,5,0),)</f>
        <v>8</v>
      </c>
      <c r="AN1719" s="20" t="str">
        <f t="shared" si="452"/>
        <v/>
      </c>
      <c r="AO1719" s="20" t="str">
        <f t="shared" si="453"/>
        <v/>
      </c>
      <c r="AP1719" s="20" t="str">
        <f t="shared" si="454"/>
        <v/>
      </c>
      <c r="AQ1719" s="20">
        <f t="shared" si="455"/>
        <v>0.5</v>
      </c>
      <c r="AR1719" s="32">
        <f t="shared" si="456"/>
        <v>0</v>
      </c>
      <c r="AS1719" s="32">
        <f t="shared" si="457"/>
        <v>0</v>
      </c>
      <c r="AT1719" s="32">
        <f t="shared" si="458"/>
        <v>0</v>
      </c>
      <c r="AU1719" s="28" t="str">
        <f t="shared" si="459"/>
        <v>库存为0</v>
      </c>
      <c r="AV1719" s="34" t="str">
        <f>IFERROR(时间!$B$4+AU1719,"上周无销量")</f>
        <v>上周无销量</v>
      </c>
      <c r="AW1719" s="34"/>
    </row>
    <row r="1720" spans="1:49">
      <c r="A1720" s="18" t="s">
        <v>1765</v>
      </c>
      <c r="B1720" t="str">
        <f>VLOOKUP(A1720,'[1]sku-asin（子）'!$A:$B,2,0)</f>
        <v>B07CMX49C7</v>
      </c>
      <c r="C1720" t="str">
        <f>VLOOKUP(A1720,'[1]子sku-父sku'!$A:$B,2,0)</f>
        <v>YZ-BELS1458</v>
      </c>
      <c r="D1720" s="28">
        <f>IFERROR(VLOOKUP(A1720,[2]库存报告使用数据处理!$A:$C,3,0),0)</f>
        <v>0</v>
      </c>
      <c r="E1720" s="28">
        <f>IFERROR(VLOOKUP(A1720,[2]库存报告使用数据处理!$A:$D,4,0),0)</f>
        <v>0</v>
      </c>
      <c r="F1720" s="28">
        <f>IFERROR(VLOOKUP(A1720,[2]库存报告使用数据处理!$A:$E,5,0),0)</f>
        <v>0</v>
      </c>
      <c r="G1720" s="28">
        <f>IFERROR(VLOOKUP(A1720,[2]库存报告使用数据处理!$A:$F,6,0),0)</f>
        <v>1</v>
      </c>
      <c r="H1720" s="29">
        <f>IFERROR(VLOOKUP(A1720,[2]库存报告使用数据处理!$A:$G,7,0),0)</f>
        <v>25.99</v>
      </c>
      <c r="I1720">
        <f>IFERROR(VLOOKUP(A1720,[5]数据处理!$A:$B,2,0),0)</f>
        <v>0</v>
      </c>
      <c r="J1720" s="30">
        <f>IFERROR(VLOOKUP(A1720,[5]数据处理!$A:$D,4,0),0)</f>
        <v>0</v>
      </c>
      <c r="K1720" s="30">
        <f>IFERROR(VLOOKUP(A1720,[5]数据处理!$A:$E,5,0),0)</f>
        <v>0</v>
      </c>
      <c r="L1720" s="30">
        <f>IFERROR(VLOOKUP(A1720,[5]数据处理!$A:$G,7,0),0)</f>
        <v>0</v>
      </c>
      <c r="M1720">
        <f t="shared" si="443"/>
        <v>0</v>
      </c>
      <c r="N1720">
        <f>IFERROR(VLOOKUP(A1720,[5]数据处理!$A:$C,3,0),0)</f>
        <v>1</v>
      </c>
      <c r="O1720">
        <f>IFERROR(VLOOKUP($A1720,[5]数据处理!$A:$N,14,0),0)</f>
        <v>0</v>
      </c>
      <c r="P1720" t="str">
        <f>IFERROR(VLOOKUP($A1720,[3]库存报告使用数据!$A$1:$B$65536,2,0),"")</f>
        <v/>
      </c>
      <c r="Q1720" t="str">
        <f>IFERROR(VLOOKUP($A1720,[3]库存报告使用数据!$A$1:$E$65536,5,0),"")</f>
        <v/>
      </c>
      <c r="R1720" t="str">
        <f>IFERROR(VLOOKUP($A1720,[3]库存报告使用数据!$A$1:$H$65536,8,0),"")</f>
        <v/>
      </c>
      <c r="S1720" t="str">
        <f>IFERROR(VLOOKUP($A1720,[3]库存报告使用数据!$A$1:$K$65536,11,0),"")</f>
        <v/>
      </c>
      <c r="T1720" t="str">
        <f>IFERROR(VLOOKUP($A1720,[3]库存报告使用数据!$A$1:$C$65536,3,0),"")</f>
        <v/>
      </c>
      <c r="U1720" t="str">
        <f>IFERROR(VLOOKUP($A1720,[3]库存报告使用数据!$A$1:$F$65536,6,0),"")</f>
        <v/>
      </c>
      <c r="V1720" t="str">
        <f>IFERROR(VLOOKUP($A1720,[3]库存报告使用数据!$A$1:$I$65536,9,0),"")</f>
        <v/>
      </c>
      <c r="W1720" t="str">
        <f>IFERROR(VLOOKUP($A1720,[3]库存报告使用数据!$A$1:$L$65536,12,0),"")</f>
        <v/>
      </c>
      <c r="X1720" s="20" t="str">
        <f t="shared" si="444"/>
        <v/>
      </c>
      <c r="Y1720" s="20" t="str">
        <f t="shared" si="445"/>
        <v/>
      </c>
      <c r="Z1720" s="20" t="str">
        <f t="shared" si="446"/>
        <v/>
      </c>
      <c r="AA1720" s="20" t="str">
        <f t="shared" si="447"/>
        <v/>
      </c>
      <c r="AB1720" t="str">
        <f>IFERROR(VLOOKUP($A1720,[3]库存报告使用数据!$A$1:$D$65536,4,0),"")</f>
        <v/>
      </c>
      <c r="AC1720" t="str">
        <f>IFERROR(VLOOKUP($A1720,[3]库存报告使用数据!$A$1:$G$65536,7,0),"")</f>
        <v/>
      </c>
      <c r="AD1720" t="str">
        <f>IFERROR(VLOOKUP($A1720,[3]库存报告使用数据!$A$1:$J$65536,10,0),"")</f>
        <v/>
      </c>
      <c r="AE1720" t="str">
        <f>IFERROR(VLOOKUP($A1720,[3]库存报告使用数据!$A$1:$M$65536,13,0),"")</f>
        <v/>
      </c>
      <c r="AF1720" s="20" t="str">
        <f t="shared" si="448"/>
        <v/>
      </c>
      <c r="AG1720" s="20" t="str">
        <f t="shared" si="449"/>
        <v/>
      </c>
      <c r="AH1720" s="20" t="str">
        <f t="shared" si="450"/>
        <v/>
      </c>
      <c r="AI1720" s="20" t="str">
        <f t="shared" si="451"/>
        <v/>
      </c>
      <c r="AJ1720">
        <f>IFERROR(VLOOKUP($B1720,[4]库存报告使用数据!$A$1:$B$65536,2,0),0)</f>
        <v>0</v>
      </c>
      <c r="AK1720">
        <f>IFERROR(VLOOKUP($B1720,[4]库存报告使用数据!$A$1:$C$65536,3,0),)</f>
        <v>0</v>
      </c>
      <c r="AL1720">
        <f>IFERROR(VLOOKUP($B1720,[4]库存报告使用数据!$A$1:$D$65536,4,0),)</f>
        <v>0</v>
      </c>
      <c r="AM1720">
        <f>IFERROR(VLOOKUP($B1720,[4]库存报告使用数据!$A$1:$E$65536,5,0),)</f>
        <v>0</v>
      </c>
      <c r="AN1720" s="20" t="str">
        <f t="shared" si="452"/>
        <v/>
      </c>
      <c r="AO1720" s="20" t="str">
        <f t="shared" si="453"/>
        <v/>
      </c>
      <c r="AP1720" s="20" t="str">
        <f t="shared" si="454"/>
        <v/>
      </c>
      <c r="AQ1720" s="20" t="str">
        <f t="shared" si="455"/>
        <v/>
      </c>
      <c r="AR1720" s="32">
        <f t="shared" si="456"/>
        <v>0</v>
      </c>
      <c r="AS1720" s="32">
        <f t="shared" si="457"/>
        <v>0</v>
      </c>
      <c r="AT1720" s="32">
        <f t="shared" si="458"/>
        <v>0</v>
      </c>
      <c r="AU1720" s="28" t="str">
        <f t="shared" si="459"/>
        <v>库存为0</v>
      </c>
      <c r="AV1720" s="34" t="str">
        <f>IFERROR(时间!$B$4+AU1720,"上周无销量")</f>
        <v>上周无销量</v>
      </c>
      <c r="AW1720" s="34"/>
    </row>
    <row r="1721" spans="1:49">
      <c r="A1721" s="18" t="s">
        <v>1766</v>
      </c>
      <c r="B1721" t="str">
        <f>VLOOKUP(A1721,'[1]sku-asin（子）'!$A:$B,2,0)</f>
        <v>B07CN7XR2X</v>
      </c>
      <c r="C1721" t="str">
        <f>VLOOKUP(A1721,'[1]子sku-父sku'!$A:$B,2,0)</f>
        <v>YZ-BELS1458</v>
      </c>
      <c r="D1721" s="28">
        <f>IFERROR(VLOOKUP(A1721,[2]库存报告使用数据处理!$A:$C,3,0),0)</f>
        <v>0</v>
      </c>
      <c r="E1721" s="28">
        <f>IFERROR(VLOOKUP(A1721,[2]库存报告使用数据处理!$A:$D,4,0),0)</f>
        <v>1</v>
      </c>
      <c r="F1721" s="28">
        <f>IFERROR(VLOOKUP(A1721,[2]库存报告使用数据处理!$A:$E,5,0),0)</f>
        <v>0</v>
      </c>
      <c r="G1721" s="28">
        <f>IFERROR(VLOOKUP(A1721,[2]库存报告使用数据处理!$A:$F,6,0),0)</f>
        <v>0</v>
      </c>
      <c r="H1721" s="29">
        <f>IFERROR(VLOOKUP(A1721,[2]库存报告使用数据处理!$A:$G,7,0),0)</f>
        <v>14.29</v>
      </c>
      <c r="I1721">
        <f>IFERROR(VLOOKUP(A1721,[5]数据处理!$A:$B,2,0),0)</f>
        <v>3</v>
      </c>
      <c r="J1721" s="30">
        <f>IFERROR(VLOOKUP(A1721,[5]数据处理!$A:$D,4,0),0)</f>
        <v>0</v>
      </c>
      <c r="K1721" s="30">
        <f>IFERROR(VLOOKUP(A1721,[5]数据处理!$A:$E,5,0),0)</f>
        <v>0</v>
      </c>
      <c r="L1721" s="30">
        <f>IFERROR(VLOOKUP(A1721,[5]数据处理!$A:$G,7,0),0)</f>
        <v>0</v>
      </c>
      <c r="M1721">
        <f t="shared" si="443"/>
        <v>3</v>
      </c>
      <c r="N1721">
        <f>IFERROR(VLOOKUP(A1721,[5]数据处理!$A:$C,3,0),0)</f>
        <v>0</v>
      </c>
      <c r="O1721">
        <f>IFERROR(VLOOKUP($A1721,[5]数据处理!$A:$N,14,0),0)</f>
        <v>0</v>
      </c>
      <c r="P1721">
        <f>IFERROR(VLOOKUP($A1721,[3]库存报告使用数据!$A$1:$B$65536,2,0),"")</f>
        <v>932</v>
      </c>
      <c r="Q1721">
        <f>IFERROR(VLOOKUP($A1721,[3]库存报告使用数据!$A$1:$E$65536,5,0),"")</f>
        <v>676</v>
      </c>
      <c r="R1721">
        <f>IFERROR(VLOOKUP($A1721,[3]库存报告使用数据!$A$1:$H$65536,8,0),"")</f>
        <v>716</v>
      </c>
      <c r="S1721">
        <f>IFERROR(VLOOKUP($A1721,[3]库存报告使用数据!$A$1:$K$65536,11,0),"")</f>
        <v>1102</v>
      </c>
      <c r="T1721">
        <f>IFERROR(VLOOKUP($A1721,[3]库存报告使用数据!$A$1:$C$65536,3,0),"")</f>
        <v>7</v>
      </c>
      <c r="U1721">
        <f>IFERROR(VLOOKUP($A1721,[3]库存报告使用数据!$A$1:$F$65536,6,0),"")</f>
        <v>4</v>
      </c>
      <c r="V1721">
        <f>IFERROR(VLOOKUP($A1721,[3]库存报告使用数据!$A$1:$I$65536,9,0),"")</f>
        <v>8</v>
      </c>
      <c r="W1721">
        <f>IFERROR(VLOOKUP($A1721,[3]库存报告使用数据!$A$1:$L$65536,12,0),"")</f>
        <v>9</v>
      </c>
      <c r="X1721" s="20">
        <f t="shared" si="444"/>
        <v>0.00751072961373391</v>
      </c>
      <c r="Y1721" s="20">
        <f t="shared" si="445"/>
        <v>0.00591715976331361</v>
      </c>
      <c r="Z1721" s="20">
        <f t="shared" si="446"/>
        <v>0.0111731843575419</v>
      </c>
      <c r="AA1721" s="20">
        <f t="shared" si="447"/>
        <v>0.00816696914700544</v>
      </c>
      <c r="AB1721">
        <f>IFERROR(VLOOKUP($A1721,[3]库存报告使用数据!$A$1:$D$65536,4,0),"")</f>
        <v>1.28</v>
      </c>
      <c r="AC1721">
        <f>IFERROR(VLOOKUP($A1721,[3]库存报告使用数据!$A$1:$G$65536,7,0),"")</f>
        <v>0.91</v>
      </c>
      <c r="AD1721">
        <f>IFERROR(VLOOKUP($A1721,[3]库存报告使用数据!$A$1:$J$65536,10,0),"")</f>
        <v>1.58</v>
      </c>
      <c r="AE1721">
        <f>IFERROR(VLOOKUP($A1721,[3]库存报告使用数据!$A$1:$M$65536,13,0),"")</f>
        <v>1.74</v>
      </c>
      <c r="AF1721" s="20" t="str">
        <f t="shared" si="448"/>
        <v>无销售广告费为1.28</v>
      </c>
      <c r="AG1721" s="20">
        <f t="shared" si="449"/>
        <v>0.0636808957312806</v>
      </c>
      <c r="AH1721" s="20" t="str">
        <f t="shared" si="450"/>
        <v>无销售广告费为1.58</v>
      </c>
      <c r="AI1721" s="20" t="str">
        <f t="shared" si="451"/>
        <v>无销售广告费为1.74</v>
      </c>
      <c r="AJ1721">
        <f>IFERROR(VLOOKUP($B1721,[4]库存报告使用数据!$A$1:$B$65536,2,0),0)</f>
        <v>1</v>
      </c>
      <c r="AK1721">
        <f>IFERROR(VLOOKUP($B1721,[4]库存报告使用数据!$A$1:$C$65536,3,0),)</f>
        <v>0</v>
      </c>
      <c r="AL1721">
        <f>IFERROR(VLOOKUP($B1721,[4]库存报告使用数据!$A$1:$D$65536,4,0),)</f>
        <v>3</v>
      </c>
      <c r="AM1721">
        <f>IFERROR(VLOOKUP($B1721,[4]库存报告使用数据!$A$1:$E$65536,5,0),)</f>
        <v>4</v>
      </c>
      <c r="AN1721" s="20">
        <f t="shared" si="452"/>
        <v>0</v>
      </c>
      <c r="AO1721" s="20" t="str">
        <f t="shared" si="453"/>
        <v/>
      </c>
      <c r="AP1721" s="20">
        <f t="shared" si="454"/>
        <v>0</v>
      </c>
      <c r="AQ1721" s="20">
        <f t="shared" si="455"/>
        <v>0</v>
      </c>
      <c r="AR1721" s="32">
        <f t="shared" si="456"/>
        <v>0</v>
      </c>
      <c r="AS1721" s="32">
        <f t="shared" si="457"/>
        <v>0</v>
      </c>
      <c r="AT1721" s="32">
        <f t="shared" si="458"/>
        <v>3</v>
      </c>
      <c r="AU1721" s="28" t="str">
        <f t="shared" si="459"/>
        <v>库存为3</v>
      </c>
      <c r="AV1721" s="34" t="str">
        <f>IFERROR(时间!$B$4+AU1721,"上周无销量")</f>
        <v>上周无销量</v>
      </c>
      <c r="AW1721" s="34"/>
    </row>
    <row r="1722" spans="1:49">
      <c r="A1722" s="18" t="s">
        <v>1767</v>
      </c>
      <c r="B1722" t="str">
        <f>VLOOKUP(A1722,'[1]sku-asin（子）'!$A:$B,2,0)</f>
        <v>B07CMQ9XWQ</v>
      </c>
      <c r="C1722" t="str">
        <f>VLOOKUP(A1722,'[1]子sku-父sku'!$A:$B,2,0)</f>
        <v>YZ-BELS1458</v>
      </c>
      <c r="D1722" s="28">
        <f>IFERROR(VLOOKUP(A1722,[2]库存报告使用数据处理!$A:$C,3,0),0)</f>
        <v>0</v>
      </c>
      <c r="E1722" s="28">
        <f>IFERROR(VLOOKUP(A1722,[2]库存报告使用数据处理!$A:$D,4,0),0)</f>
        <v>0</v>
      </c>
      <c r="F1722" s="28">
        <f>IFERROR(VLOOKUP(A1722,[2]库存报告使用数据处理!$A:$E,5,0),0)</f>
        <v>1</v>
      </c>
      <c r="G1722" s="28">
        <f>IFERROR(VLOOKUP(A1722,[2]库存报告使用数据处理!$A:$F,6,0),0)</f>
        <v>0</v>
      </c>
      <c r="H1722" s="29">
        <f>IFERROR(VLOOKUP(A1722,[2]库存报告使用数据处理!$A:$G,7,0),0)</f>
        <v>22.99</v>
      </c>
      <c r="I1722">
        <f>IFERROR(VLOOKUP(A1722,[5]数据处理!$A:$B,2,0),0)</f>
        <v>0</v>
      </c>
      <c r="J1722" s="30">
        <f>IFERROR(VLOOKUP(A1722,[5]数据处理!$A:$D,4,0),0)</f>
        <v>0</v>
      </c>
      <c r="K1722" s="30">
        <f>IFERROR(VLOOKUP(A1722,[5]数据处理!$A:$E,5,0),0)</f>
        <v>0</v>
      </c>
      <c r="L1722" s="30">
        <f>IFERROR(VLOOKUP(A1722,[5]数据处理!$A:$G,7,0),0)</f>
        <v>0</v>
      </c>
      <c r="M1722">
        <f t="shared" si="443"/>
        <v>0</v>
      </c>
      <c r="N1722">
        <f>IFERROR(VLOOKUP(A1722,[5]数据处理!$A:$C,3,0),0)</f>
        <v>0</v>
      </c>
      <c r="O1722">
        <f>IFERROR(VLOOKUP($A1722,[5]数据处理!$A:$N,14,0),0)</f>
        <v>0</v>
      </c>
      <c r="P1722" t="str">
        <f>IFERROR(VLOOKUP($A1722,[3]库存报告使用数据!$A$1:$B$65536,2,0),"")</f>
        <v/>
      </c>
      <c r="Q1722" t="str">
        <f>IFERROR(VLOOKUP($A1722,[3]库存报告使用数据!$A$1:$E$65536,5,0),"")</f>
        <v/>
      </c>
      <c r="R1722" t="str">
        <f>IFERROR(VLOOKUP($A1722,[3]库存报告使用数据!$A$1:$H$65536,8,0),"")</f>
        <v/>
      </c>
      <c r="S1722" t="str">
        <f>IFERROR(VLOOKUP($A1722,[3]库存报告使用数据!$A$1:$K$65536,11,0),"")</f>
        <v/>
      </c>
      <c r="T1722" t="str">
        <f>IFERROR(VLOOKUP($A1722,[3]库存报告使用数据!$A$1:$C$65536,3,0),"")</f>
        <v/>
      </c>
      <c r="U1722" t="str">
        <f>IFERROR(VLOOKUP($A1722,[3]库存报告使用数据!$A$1:$F$65536,6,0),"")</f>
        <v/>
      </c>
      <c r="V1722" t="str">
        <f>IFERROR(VLOOKUP($A1722,[3]库存报告使用数据!$A$1:$I$65536,9,0),"")</f>
        <v/>
      </c>
      <c r="W1722" t="str">
        <f>IFERROR(VLOOKUP($A1722,[3]库存报告使用数据!$A$1:$L$65536,12,0),"")</f>
        <v/>
      </c>
      <c r="X1722" s="20" t="str">
        <f t="shared" si="444"/>
        <v/>
      </c>
      <c r="Y1722" s="20" t="str">
        <f t="shared" si="445"/>
        <v/>
      </c>
      <c r="Z1722" s="20" t="str">
        <f t="shared" si="446"/>
        <v/>
      </c>
      <c r="AA1722" s="20" t="str">
        <f t="shared" si="447"/>
        <v/>
      </c>
      <c r="AB1722" t="str">
        <f>IFERROR(VLOOKUP($A1722,[3]库存报告使用数据!$A$1:$D$65536,4,0),"")</f>
        <v/>
      </c>
      <c r="AC1722" t="str">
        <f>IFERROR(VLOOKUP($A1722,[3]库存报告使用数据!$A$1:$G$65536,7,0),"")</f>
        <v/>
      </c>
      <c r="AD1722" t="str">
        <f>IFERROR(VLOOKUP($A1722,[3]库存报告使用数据!$A$1:$J$65536,10,0),"")</f>
        <v/>
      </c>
      <c r="AE1722" t="str">
        <f>IFERROR(VLOOKUP($A1722,[3]库存报告使用数据!$A$1:$M$65536,13,0),"")</f>
        <v/>
      </c>
      <c r="AF1722" s="20" t="str">
        <f t="shared" si="448"/>
        <v/>
      </c>
      <c r="AG1722" s="20" t="str">
        <f t="shared" si="449"/>
        <v/>
      </c>
      <c r="AH1722" s="20" t="str">
        <f t="shared" si="450"/>
        <v/>
      </c>
      <c r="AI1722" s="20" t="str">
        <f t="shared" si="451"/>
        <v/>
      </c>
      <c r="AJ1722">
        <f>IFERROR(VLOOKUP($B1722,[4]库存报告使用数据!$A$1:$B$65536,2,0),0)</f>
        <v>0</v>
      </c>
      <c r="AK1722">
        <f>IFERROR(VLOOKUP($B1722,[4]库存报告使用数据!$A$1:$C$65536,3,0),)</f>
        <v>0</v>
      </c>
      <c r="AL1722">
        <f>IFERROR(VLOOKUP($B1722,[4]库存报告使用数据!$A$1:$D$65536,4,0),)</f>
        <v>0</v>
      </c>
      <c r="AM1722">
        <f>IFERROR(VLOOKUP($B1722,[4]库存报告使用数据!$A$1:$E$65536,5,0),)</f>
        <v>5</v>
      </c>
      <c r="AN1722" s="20" t="str">
        <f t="shared" si="452"/>
        <v/>
      </c>
      <c r="AO1722" s="20" t="str">
        <f t="shared" si="453"/>
        <v/>
      </c>
      <c r="AP1722" s="20" t="str">
        <f t="shared" si="454"/>
        <v/>
      </c>
      <c r="AQ1722" s="20">
        <f t="shared" si="455"/>
        <v>0</v>
      </c>
      <c r="AR1722" s="32">
        <f t="shared" si="456"/>
        <v>0</v>
      </c>
      <c r="AS1722" s="32">
        <f t="shared" si="457"/>
        <v>0</v>
      </c>
      <c r="AT1722" s="32">
        <f t="shared" si="458"/>
        <v>0</v>
      </c>
      <c r="AU1722" s="28" t="str">
        <f t="shared" si="459"/>
        <v>库存为0</v>
      </c>
      <c r="AV1722" s="34" t="str">
        <f>IFERROR(时间!$B$4+AU1722,"上周无销量")</f>
        <v>上周无销量</v>
      </c>
      <c r="AW1722" s="34"/>
    </row>
    <row r="1723" spans="1:49">
      <c r="A1723" s="18" t="s">
        <v>1768</v>
      </c>
      <c r="B1723" t="str">
        <f>VLOOKUP(A1723,'[1]sku-asin（子）'!$A:$B,2,0)</f>
        <v>B07CMT3YFG</v>
      </c>
      <c r="C1723" t="str">
        <f>VLOOKUP(A1723,'[1]子sku-父sku'!$A:$B,2,0)</f>
        <v>YZ-BELS1458</v>
      </c>
      <c r="D1723" s="28">
        <f>IFERROR(VLOOKUP(A1723,[2]库存报告使用数据处理!$A:$C,3,0),0)</f>
        <v>0</v>
      </c>
      <c r="E1723" s="28">
        <f>IFERROR(VLOOKUP(A1723,[2]库存报告使用数据处理!$A:$D,4,0),0)</f>
        <v>0</v>
      </c>
      <c r="F1723" s="28">
        <f>IFERROR(VLOOKUP(A1723,[2]库存报告使用数据处理!$A:$E,5,0),0)</f>
        <v>0</v>
      </c>
      <c r="G1723" s="28">
        <f>IFERROR(VLOOKUP(A1723,[2]库存报告使用数据处理!$A:$F,6,0),0)</f>
        <v>0</v>
      </c>
      <c r="H1723" s="29">
        <f>IFERROR(VLOOKUP(A1723,[2]库存报告使用数据处理!$A:$G,7,0),0)</f>
        <v>0</v>
      </c>
      <c r="I1723">
        <f>IFERROR(VLOOKUP(A1723,[5]数据处理!$A:$B,2,0),0)</f>
        <v>0</v>
      </c>
      <c r="J1723" s="30">
        <f>IFERROR(VLOOKUP(A1723,[5]数据处理!$A:$D,4,0),0)</f>
        <v>0</v>
      </c>
      <c r="K1723" s="30">
        <f>IFERROR(VLOOKUP(A1723,[5]数据处理!$A:$E,5,0),0)</f>
        <v>0</v>
      </c>
      <c r="L1723" s="30">
        <f>IFERROR(VLOOKUP(A1723,[5]数据处理!$A:$G,7,0),0)</f>
        <v>0</v>
      </c>
      <c r="M1723">
        <f t="shared" si="443"/>
        <v>0</v>
      </c>
      <c r="N1723">
        <f>IFERROR(VLOOKUP(A1723,[5]数据处理!$A:$C,3,0),0)</f>
        <v>0</v>
      </c>
      <c r="O1723">
        <f>IFERROR(VLOOKUP($A1723,[5]数据处理!$A:$N,14,0),0)</f>
        <v>0</v>
      </c>
      <c r="P1723" t="str">
        <f>IFERROR(VLOOKUP($A1723,[3]库存报告使用数据!$A$1:$B$65536,2,0),"")</f>
        <v/>
      </c>
      <c r="Q1723" t="str">
        <f>IFERROR(VLOOKUP($A1723,[3]库存报告使用数据!$A$1:$E$65536,5,0),"")</f>
        <v/>
      </c>
      <c r="R1723" t="str">
        <f>IFERROR(VLOOKUP($A1723,[3]库存报告使用数据!$A$1:$H$65536,8,0),"")</f>
        <v/>
      </c>
      <c r="S1723" t="str">
        <f>IFERROR(VLOOKUP($A1723,[3]库存报告使用数据!$A$1:$K$65536,11,0),"")</f>
        <v/>
      </c>
      <c r="T1723" t="str">
        <f>IFERROR(VLOOKUP($A1723,[3]库存报告使用数据!$A$1:$C$65536,3,0),"")</f>
        <v/>
      </c>
      <c r="U1723" t="str">
        <f>IFERROR(VLOOKUP($A1723,[3]库存报告使用数据!$A$1:$F$65536,6,0),"")</f>
        <v/>
      </c>
      <c r="V1723" t="str">
        <f>IFERROR(VLOOKUP($A1723,[3]库存报告使用数据!$A$1:$I$65536,9,0),"")</f>
        <v/>
      </c>
      <c r="W1723" t="str">
        <f>IFERROR(VLOOKUP($A1723,[3]库存报告使用数据!$A$1:$L$65536,12,0),"")</f>
        <v/>
      </c>
      <c r="X1723" s="20" t="str">
        <f t="shared" si="444"/>
        <v/>
      </c>
      <c r="Y1723" s="20" t="str">
        <f t="shared" si="445"/>
        <v/>
      </c>
      <c r="Z1723" s="20" t="str">
        <f t="shared" si="446"/>
        <v/>
      </c>
      <c r="AA1723" s="20" t="str">
        <f t="shared" si="447"/>
        <v/>
      </c>
      <c r="AB1723" t="str">
        <f>IFERROR(VLOOKUP($A1723,[3]库存报告使用数据!$A$1:$D$65536,4,0),"")</f>
        <v/>
      </c>
      <c r="AC1723" t="str">
        <f>IFERROR(VLOOKUP($A1723,[3]库存报告使用数据!$A$1:$G$65536,7,0),"")</f>
        <v/>
      </c>
      <c r="AD1723" t="str">
        <f>IFERROR(VLOOKUP($A1723,[3]库存报告使用数据!$A$1:$J$65536,10,0),"")</f>
        <v/>
      </c>
      <c r="AE1723" t="str">
        <f>IFERROR(VLOOKUP($A1723,[3]库存报告使用数据!$A$1:$M$65536,13,0),"")</f>
        <v/>
      </c>
      <c r="AF1723" s="20" t="str">
        <f t="shared" si="448"/>
        <v/>
      </c>
      <c r="AG1723" s="20" t="str">
        <f t="shared" si="449"/>
        <v/>
      </c>
      <c r="AH1723" s="20" t="str">
        <f t="shared" si="450"/>
        <v/>
      </c>
      <c r="AI1723" s="20" t="str">
        <f t="shared" si="451"/>
        <v/>
      </c>
      <c r="AJ1723">
        <f>IFERROR(VLOOKUP($B1723,[4]库存报告使用数据!$A$1:$B$65536,2,0),0)</f>
        <v>0</v>
      </c>
      <c r="AK1723">
        <f>IFERROR(VLOOKUP($B1723,[4]库存报告使用数据!$A$1:$C$65536,3,0),)</f>
        <v>0</v>
      </c>
      <c r="AL1723">
        <f>IFERROR(VLOOKUP($B1723,[4]库存报告使用数据!$A$1:$D$65536,4,0),)</f>
        <v>0</v>
      </c>
      <c r="AM1723">
        <f>IFERROR(VLOOKUP($B1723,[4]库存报告使用数据!$A$1:$E$65536,5,0),)</f>
        <v>0</v>
      </c>
      <c r="AN1723" s="20" t="str">
        <f t="shared" si="452"/>
        <v/>
      </c>
      <c r="AO1723" s="20" t="str">
        <f t="shared" si="453"/>
        <v/>
      </c>
      <c r="AP1723" s="20" t="str">
        <f t="shared" si="454"/>
        <v/>
      </c>
      <c r="AQ1723" s="20" t="str">
        <f t="shared" si="455"/>
        <v/>
      </c>
      <c r="AR1723" s="32">
        <f t="shared" si="456"/>
        <v>0</v>
      </c>
      <c r="AS1723" s="32">
        <f t="shared" si="457"/>
        <v>0</v>
      </c>
      <c r="AT1723" s="32">
        <f t="shared" si="458"/>
        <v>0</v>
      </c>
      <c r="AU1723" s="28" t="str">
        <f t="shared" si="459"/>
        <v>库存为0</v>
      </c>
      <c r="AV1723" s="34" t="str">
        <f>IFERROR(时间!$B$4+AU1723,"上周无销量")</f>
        <v>上周无销量</v>
      </c>
      <c r="AW1723" s="34"/>
    </row>
    <row r="1724" spans="1:49">
      <c r="A1724" s="18" t="s">
        <v>1769</v>
      </c>
      <c r="B1724" t="str">
        <f>VLOOKUP(A1724,'[1]sku-asin（子）'!$A:$B,2,0)</f>
        <v>B07CMST25C</v>
      </c>
      <c r="C1724" t="str">
        <f>VLOOKUP(A1724,'[1]子sku-父sku'!$A:$B,2,0)</f>
        <v>YZ-BELS1458</v>
      </c>
      <c r="D1724" s="28">
        <f>IFERROR(VLOOKUP(A1724,[2]库存报告使用数据处理!$A:$C,3,0),0)</f>
        <v>1</v>
      </c>
      <c r="E1724" s="28">
        <f>IFERROR(VLOOKUP(A1724,[2]库存报告使用数据处理!$A:$D,4,0),0)</f>
        <v>0</v>
      </c>
      <c r="F1724" s="28">
        <f>IFERROR(VLOOKUP(A1724,[2]库存报告使用数据处理!$A:$E,5,0),0)</f>
        <v>0</v>
      </c>
      <c r="G1724" s="28">
        <f>IFERROR(VLOOKUP(A1724,[2]库存报告使用数据处理!$A:$F,6,0),0)</f>
        <v>0</v>
      </c>
      <c r="H1724" s="29">
        <f>IFERROR(VLOOKUP(A1724,[2]库存报告使用数据处理!$A:$G,7,0),0)</f>
        <v>22.99</v>
      </c>
      <c r="I1724">
        <f>IFERROR(VLOOKUP(A1724,[5]数据处理!$A:$B,2,0),0)</f>
        <v>4</v>
      </c>
      <c r="J1724" s="30">
        <f>IFERROR(VLOOKUP(A1724,[5]数据处理!$A:$D,4,0),0)</f>
        <v>0</v>
      </c>
      <c r="K1724" s="30">
        <f>IFERROR(VLOOKUP(A1724,[5]数据处理!$A:$E,5,0),0)</f>
        <v>0</v>
      </c>
      <c r="L1724" s="30">
        <f>IFERROR(VLOOKUP(A1724,[5]数据处理!$A:$G,7,0),0)</f>
        <v>0</v>
      </c>
      <c r="M1724">
        <f t="shared" si="443"/>
        <v>4</v>
      </c>
      <c r="N1724">
        <f>IFERROR(VLOOKUP(A1724,[5]数据处理!$A:$C,3,0),0)</f>
        <v>0</v>
      </c>
      <c r="O1724">
        <f>IFERROR(VLOOKUP($A1724,[5]数据处理!$A:$N,14,0),0)</f>
        <v>0</v>
      </c>
      <c r="P1724" t="str">
        <f>IFERROR(VLOOKUP($A1724,[3]库存报告使用数据!$A$1:$B$65536,2,0),"")</f>
        <v/>
      </c>
      <c r="Q1724" t="str">
        <f>IFERROR(VLOOKUP($A1724,[3]库存报告使用数据!$A$1:$E$65536,5,0),"")</f>
        <v/>
      </c>
      <c r="R1724" t="str">
        <f>IFERROR(VLOOKUP($A1724,[3]库存报告使用数据!$A$1:$H$65536,8,0),"")</f>
        <v/>
      </c>
      <c r="S1724" t="str">
        <f>IFERROR(VLOOKUP($A1724,[3]库存报告使用数据!$A$1:$K$65536,11,0),"")</f>
        <v/>
      </c>
      <c r="T1724" t="str">
        <f>IFERROR(VLOOKUP($A1724,[3]库存报告使用数据!$A$1:$C$65536,3,0),"")</f>
        <v/>
      </c>
      <c r="U1724" t="str">
        <f>IFERROR(VLOOKUP($A1724,[3]库存报告使用数据!$A$1:$F$65536,6,0),"")</f>
        <v/>
      </c>
      <c r="V1724" t="str">
        <f>IFERROR(VLOOKUP($A1724,[3]库存报告使用数据!$A$1:$I$65536,9,0),"")</f>
        <v/>
      </c>
      <c r="W1724" t="str">
        <f>IFERROR(VLOOKUP($A1724,[3]库存报告使用数据!$A$1:$L$65536,12,0),"")</f>
        <v/>
      </c>
      <c r="X1724" s="20" t="str">
        <f t="shared" si="444"/>
        <v/>
      </c>
      <c r="Y1724" s="20" t="str">
        <f t="shared" si="445"/>
        <v/>
      </c>
      <c r="Z1724" s="20" t="str">
        <f t="shared" si="446"/>
        <v/>
      </c>
      <c r="AA1724" s="20" t="str">
        <f t="shared" si="447"/>
        <v/>
      </c>
      <c r="AB1724" t="str">
        <f>IFERROR(VLOOKUP($A1724,[3]库存报告使用数据!$A$1:$D$65536,4,0),"")</f>
        <v/>
      </c>
      <c r="AC1724" t="str">
        <f>IFERROR(VLOOKUP($A1724,[3]库存报告使用数据!$A$1:$G$65536,7,0),"")</f>
        <v/>
      </c>
      <c r="AD1724" t="str">
        <f>IFERROR(VLOOKUP($A1724,[3]库存报告使用数据!$A$1:$J$65536,10,0),"")</f>
        <v/>
      </c>
      <c r="AE1724" t="str">
        <f>IFERROR(VLOOKUP($A1724,[3]库存报告使用数据!$A$1:$M$65536,13,0),"")</f>
        <v/>
      </c>
      <c r="AF1724" s="20" t="str">
        <f t="shared" si="448"/>
        <v/>
      </c>
      <c r="AG1724" s="20" t="str">
        <f t="shared" si="449"/>
        <v/>
      </c>
      <c r="AH1724" s="20" t="str">
        <f t="shared" si="450"/>
        <v/>
      </c>
      <c r="AI1724" s="20" t="str">
        <f t="shared" si="451"/>
        <v/>
      </c>
      <c r="AJ1724">
        <f>IFERROR(VLOOKUP($B1724,[4]库存报告使用数据!$A$1:$B$65536,2,0),0)</f>
        <v>0</v>
      </c>
      <c r="AK1724">
        <f>IFERROR(VLOOKUP($B1724,[4]库存报告使用数据!$A$1:$C$65536,3,0),)</f>
        <v>3</v>
      </c>
      <c r="AL1724">
        <f>IFERROR(VLOOKUP($B1724,[4]库存报告使用数据!$A$1:$D$65536,4,0),)</f>
        <v>0</v>
      </c>
      <c r="AM1724">
        <f>IFERROR(VLOOKUP($B1724,[4]库存报告使用数据!$A$1:$E$65536,5,0),)</f>
        <v>2</v>
      </c>
      <c r="AN1724" s="20" t="str">
        <f t="shared" si="452"/>
        <v/>
      </c>
      <c r="AO1724" s="20">
        <f t="shared" si="453"/>
        <v>0</v>
      </c>
      <c r="AP1724" s="20" t="str">
        <f t="shared" si="454"/>
        <v/>
      </c>
      <c r="AQ1724" s="20">
        <f t="shared" si="455"/>
        <v>0</v>
      </c>
      <c r="AR1724" s="32">
        <f t="shared" si="456"/>
        <v>0.142857142857143</v>
      </c>
      <c r="AS1724" s="32">
        <f t="shared" si="457"/>
        <v>8.57142857142857</v>
      </c>
      <c r="AT1724" s="32">
        <f t="shared" si="458"/>
        <v>-4.57142857142857</v>
      </c>
      <c r="AU1724" s="28">
        <f t="shared" si="459"/>
        <v>28</v>
      </c>
      <c r="AV1724" s="34">
        <f>IFERROR(时间!$B$4+AU1724,"上周无销量")</f>
        <v>43311</v>
      </c>
      <c r="AW1724" s="34"/>
    </row>
    <row r="1725" spans="1:49">
      <c r="A1725" s="18" t="s">
        <v>1770</v>
      </c>
      <c r="B1725" t="str">
        <f>VLOOKUP(A1725,'[1]sku-asin（子）'!$A:$B,2,0)</f>
        <v>B07CBTHYFP</v>
      </c>
      <c r="C1725" t="str">
        <f>VLOOKUP(A1725,'[1]子sku-父sku'!$A:$B,2,0)</f>
        <v>YZ-BEPLUS24</v>
      </c>
      <c r="D1725" s="28">
        <f>IFERROR(VLOOKUP(A1725,[2]库存报告使用数据处理!$A:$C,3,0),0)</f>
        <v>0</v>
      </c>
      <c r="E1725" s="28">
        <f>IFERROR(VLOOKUP(A1725,[2]库存报告使用数据处理!$A:$D,4,0),0)</f>
        <v>0</v>
      </c>
      <c r="F1725" s="28">
        <f>IFERROR(VLOOKUP(A1725,[2]库存报告使用数据处理!$A:$E,5,0),0)</f>
        <v>0</v>
      </c>
      <c r="G1725" s="28">
        <f>IFERROR(VLOOKUP(A1725,[2]库存报告使用数据处理!$A:$F,6,0),0)</f>
        <v>0</v>
      </c>
      <c r="H1725" s="29">
        <f>IFERROR(VLOOKUP(A1725,[2]库存报告使用数据处理!$A:$G,7,0),0)</f>
        <v>0</v>
      </c>
      <c r="I1725">
        <f>IFERROR(VLOOKUP(A1725,[5]数据处理!$A:$B,2,0),0)</f>
        <v>0</v>
      </c>
      <c r="J1725" s="30">
        <f>IFERROR(VLOOKUP(A1725,[5]数据处理!$A:$D,4,0),0)</f>
        <v>0</v>
      </c>
      <c r="K1725" s="30">
        <f>IFERROR(VLOOKUP(A1725,[5]数据处理!$A:$E,5,0),0)</f>
        <v>0</v>
      </c>
      <c r="L1725" s="30">
        <f>IFERROR(VLOOKUP(A1725,[5]数据处理!$A:$G,7,0),0)</f>
        <v>0</v>
      </c>
      <c r="M1725">
        <f t="shared" si="443"/>
        <v>0</v>
      </c>
      <c r="N1725">
        <f>IFERROR(VLOOKUP(A1725,[5]数据处理!$A:$C,3,0),0)</f>
        <v>0</v>
      </c>
      <c r="O1725">
        <f>IFERROR(VLOOKUP($A1725,[5]数据处理!$A:$N,14,0),0)</f>
        <v>0</v>
      </c>
      <c r="P1725" t="str">
        <f>IFERROR(VLOOKUP($A1725,[3]库存报告使用数据!$A$1:$B$65536,2,0),"")</f>
        <v/>
      </c>
      <c r="Q1725" t="str">
        <f>IFERROR(VLOOKUP($A1725,[3]库存报告使用数据!$A$1:$E$65536,5,0),"")</f>
        <v/>
      </c>
      <c r="R1725" t="str">
        <f>IFERROR(VLOOKUP($A1725,[3]库存报告使用数据!$A$1:$H$65536,8,0),"")</f>
        <v/>
      </c>
      <c r="S1725" t="str">
        <f>IFERROR(VLOOKUP($A1725,[3]库存报告使用数据!$A$1:$K$65536,11,0),"")</f>
        <v/>
      </c>
      <c r="T1725" t="str">
        <f>IFERROR(VLOOKUP($A1725,[3]库存报告使用数据!$A$1:$C$65536,3,0),"")</f>
        <v/>
      </c>
      <c r="U1725" t="str">
        <f>IFERROR(VLOOKUP($A1725,[3]库存报告使用数据!$A$1:$F$65536,6,0),"")</f>
        <v/>
      </c>
      <c r="V1725" t="str">
        <f>IFERROR(VLOOKUP($A1725,[3]库存报告使用数据!$A$1:$I$65536,9,0),"")</f>
        <v/>
      </c>
      <c r="W1725" t="str">
        <f>IFERROR(VLOOKUP($A1725,[3]库存报告使用数据!$A$1:$L$65536,12,0),"")</f>
        <v/>
      </c>
      <c r="X1725" s="20" t="str">
        <f t="shared" si="444"/>
        <v/>
      </c>
      <c r="Y1725" s="20" t="str">
        <f t="shared" si="445"/>
        <v/>
      </c>
      <c r="Z1725" s="20" t="str">
        <f t="shared" si="446"/>
        <v/>
      </c>
      <c r="AA1725" s="20" t="str">
        <f t="shared" si="447"/>
        <v/>
      </c>
      <c r="AB1725" t="str">
        <f>IFERROR(VLOOKUP($A1725,[3]库存报告使用数据!$A$1:$D$65536,4,0),"")</f>
        <v/>
      </c>
      <c r="AC1725" t="str">
        <f>IFERROR(VLOOKUP($A1725,[3]库存报告使用数据!$A$1:$G$65536,7,0),"")</f>
        <v/>
      </c>
      <c r="AD1725" t="str">
        <f>IFERROR(VLOOKUP($A1725,[3]库存报告使用数据!$A$1:$J$65536,10,0),"")</f>
        <v/>
      </c>
      <c r="AE1725" t="str">
        <f>IFERROR(VLOOKUP($A1725,[3]库存报告使用数据!$A$1:$M$65536,13,0),"")</f>
        <v/>
      </c>
      <c r="AF1725" s="20" t="str">
        <f t="shared" si="448"/>
        <v/>
      </c>
      <c r="AG1725" s="20" t="str">
        <f t="shared" si="449"/>
        <v/>
      </c>
      <c r="AH1725" s="20" t="str">
        <f t="shared" si="450"/>
        <v/>
      </c>
      <c r="AI1725" s="20" t="str">
        <f t="shared" si="451"/>
        <v/>
      </c>
      <c r="AJ1725">
        <f>IFERROR(VLOOKUP($B1725,[4]库存报告使用数据!$A$1:$B$65536,2,0),0)</f>
        <v>0</v>
      </c>
      <c r="AK1725">
        <f>IFERROR(VLOOKUP($B1725,[4]库存报告使用数据!$A$1:$C$65536,3,0),)</f>
        <v>0</v>
      </c>
      <c r="AL1725">
        <f>IFERROR(VLOOKUP($B1725,[4]库存报告使用数据!$A$1:$D$65536,4,0),)</f>
        <v>0</v>
      </c>
      <c r="AM1725">
        <f>IFERROR(VLOOKUP($B1725,[4]库存报告使用数据!$A$1:$E$65536,5,0),)</f>
        <v>0</v>
      </c>
      <c r="AN1725" s="20" t="str">
        <f t="shared" si="452"/>
        <v/>
      </c>
      <c r="AO1725" s="20" t="str">
        <f t="shared" si="453"/>
        <v/>
      </c>
      <c r="AP1725" s="20" t="str">
        <f t="shared" si="454"/>
        <v/>
      </c>
      <c r="AQ1725" s="20" t="str">
        <f t="shared" si="455"/>
        <v/>
      </c>
      <c r="AR1725" s="32">
        <f t="shared" si="456"/>
        <v>0</v>
      </c>
      <c r="AS1725" s="32">
        <f t="shared" si="457"/>
        <v>0</v>
      </c>
      <c r="AT1725" s="32">
        <f t="shared" si="458"/>
        <v>0</v>
      </c>
      <c r="AU1725" s="28" t="str">
        <f t="shared" si="459"/>
        <v>库存为0</v>
      </c>
      <c r="AV1725" s="34" t="str">
        <f>IFERROR(时间!$B$4+AU1725,"上周无销量")</f>
        <v>上周无销量</v>
      </c>
      <c r="AW1725" s="34"/>
    </row>
    <row r="1726" spans="1:49">
      <c r="A1726" s="18" t="s">
        <v>1771</v>
      </c>
      <c r="B1726" t="str">
        <f>VLOOKUP(A1726,'[1]sku-asin（子）'!$A:$B,2,0)</f>
        <v>B07CF76VGQ</v>
      </c>
      <c r="C1726" t="str">
        <f>VLOOKUP(A1726,'[1]子sku-父sku'!$A:$B,2,0)</f>
        <v>YZ-BEPLUS24</v>
      </c>
      <c r="D1726" s="28">
        <f>IFERROR(VLOOKUP(A1726,[2]库存报告使用数据处理!$A:$C,3,0),0)</f>
        <v>0</v>
      </c>
      <c r="E1726" s="28">
        <f>IFERROR(VLOOKUP(A1726,[2]库存报告使用数据处理!$A:$D,4,0),0)</f>
        <v>0</v>
      </c>
      <c r="F1726" s="28">
        <f>IFERROR(VLOOKUP(A1726,[2]库存报告使用数据处理!$A:$E,5,0),0)</f>
        <v>0</v>
      </c>
      <c r="G1726" s="28">
        <f>IFERROR(VLOOKUP(A1726,[2]库存报告使用数据处理!$A:$F,6,0),0)</f>
        <v>0</v>
      </c>
      <c r="H1726" s="29">
        <f>IFERROR(VLOOKUP(A1726,[2]库存报告使用数据处理!$A:$G,7,0),0)</f>
        <v>0</v>
      </c>
      <c r="I1726">
        <f>IFERROR(VLOOKUP(A1726,[5]数据处理!$A:$B,2,0),0)</f>
        <v>0</v>
      </c>
      <c r="J1726" s="30">
        <f>IFERROR(VLOOKUP(A1726,[5]数据处理!$A:$D,4,0),0)</f>
        <v>0</v>
      </c>
      <c r="K1726" s="30">
        <f>IFERROR(VLOOKUP(A1726,[5]数据处理!$A:$E,5,0),0)</f>
        <v>0</v>
      </c>
      <c r="L1726" s="30">
        <f>IFERROR(VLOOKUP(A1726,[5]数据处理!$A:$G,7,0),0)</f>
        <v>0</v>
      </c>
      <c r="M1726">
        <f t="shared" si="443"/>
        <v>0</v>
      </c>
      <c r="N1726">
        <f>IFERROR(VLOOKUP(A1726,[5]数据处理!$A:$C,3,0),0)</f>
        <v>0</v>
      </c>
      <c r="O1726">
        <f>IFERROR(VLOOKUP($A1726,[5]数据处理!$A:$N,14,0),0)</f>
        <v>0</v>
      </c>
      <c r="P1726" t="str">
        <f>IFERROR(VLOOKUP($A1726,[3]库存报告使用数据!$A$1:$B$65536,2,0),"")</f>
        <v/>
      </c>
      <c r="Q1726" t="str">
        <f>IFERROR(VLOOKUP($A1726,[3]库存报告使用数据!$A$1:$E$65536,5,0),"")</f>
        <v/>
      </c>
      <c r="R1726" t="str">
        <f>IFERROR(VLOOKUP($A1726,[3]库存报告使用数据!$A$1:$H$65536,8,0),"")</f>
        <v/>
      </c>
      <c r="S1726" t="str">
        <f>IFERROR(VLOOKUP($A1726,[3]库存报告使用数据!$A$1:$K$65536,11,0),"")</f>
        <v/>
      </c>
      <c r="T1726" t="str">
        <f>IFERROR(VLOOKUP($A1726,[3]库存报告使用数据!$A$1:$C$65536,3,0),"")</f>
        <v/>
      </c>
      <c r="U1726" t="str">
        <f>IFERROR(VLOOKUP($A1726,[3]库存报告使用数据!$A$1:$F$65536,6,0),"")</f>
        <v/>
      </c>
      <c r="V1726" t="str">
        <f>IFERROR(VLOOKUP($A1726,[3]库存报告使用数据!$A$1:$I$65536,9,0),"")</f>
        <v/>
      </c>
      <c r="W1726" t="str">
        <f>IFERROR(VLOOKUP($A1726,[3]库存报告使用数据!$A$1:$L$65536,12,0),"")</f>
        <v/>
      </c>
      <c r="X1726" s="20" t="str">
        <f t="shared" si="444"/>
        <v/>
      </c>
      <c r="Y1726" s="20" t="str">
        <f t="shared" si="445"/>
        <v/>
      </c>
      <c r="Z1726" s="20" t="str">
        <f t="shared" si="446"/>
        <v/>
      </c>
      <c r="AA1726" s="20" t="str">
        <f t="shared" si="447"/>
        <v/>
      </c>
      <c r="AB1726" t="str">
        <f>IFERROR(VLOOKUP($A1726,[3]库存报告使用数据!$A$1:$D$65536,4,0),"")</f>
        <v/>
      </c>
      <c r="AC1726" t="str">
        <f>IFERROR(VLOOKUP($A1726,[3]库存报告使用数据!$A$1:$G$65536,7,0),"")</f>
        <v/>
      </c>
      <c r="AD1726" t="str">
        <f>IFERROR(VLOOKUP($A1726,[3]库存报告使用数据!$A$1:$J$65536,10,0),"")</f>
        <v/>
      </c>
      <c r="AE1726" t="str">
        <f>IFERROR(VLOOKUP($A1726,[3]库存报告使用数据!$A$1:$M$65536,13,0),"")</f>
        <v/>
      </c>
      <c r="AF1726" s="20" t="str">
        <f t="shared" si="448"/>
        <v/>
      </c>
      <c r="AG1726" s="20" t="str">
        <f t="shared" si="449"/>
        <v/>
      </c>
      <c r="AH1726" s="20" t="str">
        <f t="shared" si="450"/>
        <v/>
      </c>
      <c r="AI1726" s="20" t="str">
        <f t="shared" si="451"/>
        <v/>
      </c>
      <c r="AJ1726">
        <f>IFERROR(VLOOKUP($B1726,[4]库存报告使用数据!$A$1:$B$65536,2,0),0)</f>
        <v>0</v>
      </c>
      <c r="AK1726">
        <f>IFERROR(VLOOKUP($B1726,[4]库存报告使用数据!$A$1:$C$65536,3,0),)</f>
        <v>0</v>
      </c>
      <c r="AL1726">
        <f>IFERROR(VLOOKUP($B1726,[4]库存报告使用数据!$A$1:$D$65536,4,0),)</f>
        <v>0</v>
      </c>
      <c r="AM1726">
        <f>IFERROR(VLOOKUP($B1726,[4]库存报告使用数据!$A$1:$E$65536,5,0),)</f>
        <v>0</v>
      </c>
      <c r="AN1726" s="20" t="str">
        <f t="shared" si="452"/>
        <v/>
      </c>
      <c r="AO1726" s="20" t="str">
        <f t="shared" si="453"/>
        <v/>
      </c>
      <c r="AP1726" s="20" t="str">
        <f t="shared" si="454"/>
        <v/>
      </c>
      <c r="AQ1726" s="20" t="str">
        <f t="shared" si="455"/>
        <v/>
      </c>
      <c r="AR1726" s="32">
        <f t="shared" si="456"/>
        <v>0</v>
      </c>
      <c r="AS1726" s="32">
        <f t="shared" si="457"/>
        <v>0</v>
      </c>
      <c r="AT1726" s="32">
        <f t="shared" si="458"/>
        <v>0</v>
      </c>
      <c r="AU1726" s="28" t="str">
        <f t="shared" si="459"/>
        <v>库存为0</v>
      </c>
      <c r="AV1726" s="34" t="str">
        <f>IFERROR(时间!$B$4+AU1726,"上周无销量")</f>
        <v>上周无销量</v>
      </c>
      <c r="AW1726" s="34"/>
    </row>
    <row r="1727" spans="1:49">
      <c r="A1727" s="18" t="s">
        <v>1772</v>
      </c>
      <c r="B1727" t="str">
        <f>VLOOKUP(A1727,'[1]sku-asin（子）'!$A:$B,2,0)</f>
        <v>B07C21SS2J</v>
      </c>
      <c r="C1727" t="str">
        <f>VLOOKUP(A1727,'[1]子sku-父sku'!$A:$B,2,0)</f>
        <v>YZ-BEPLUS24</v>
      </c>
      <c r="D1727" s="28">
        <f>IFERROR(VLOOKUP(A1727,[2]库存报告使用数据处理!$A:$C,3,0),0)</f>
        <v>0</v>
      </c>
      <c r="E1727" s="28">
        <f>IFERROR(VLOOKUP(A1727,[2]库存报告使用数据处理!$A:$D,4,0),0)</f>
        <v>0</v>
      </c>
      <c r="F1727" s="28">
        <f>IFERROR(VLOOKUP(A1727,[2]库存报告使用数据处理!$A:$E,5,0),0)</f>
        <v>0</v>
      </c>
      <c r="G1727" s="28">
        <f>IFERROR(VLOOKUP(A1727,[2]库存报告使用数据处理!$A:$F,6,0),0)</f>
        <v>0</v>
      </c>
      <c r="H1727" s="29">
        <f>IFERROR(VLOOKUP(A1727,[2]库存报告使用数据处理!$A:$G,7,0),0)</f>
        <v>0</v>
      </c>
      <c r="I1727">
        <f>IFERROR(VLOOKUP(A1727,[5]数据处理!$A:$B,2,0),0)</f>
        <v>0</v>
      </c>
      <c r="J1727" s="30">
        <f>IFERROR(VLOOKUP(A1727,[5]数据处理!$A:$D,4,0),0)</f>
        <v>0</v>
      </c>
      <c r="K1727" s="30">
        <f>IFERROR(VLOOKUP(A1727,[5]数据处理!$A:$E,5,0),0)</f>
        <v>0</v>
      </c>
      <c r="L1727" s="30">
        <f>IFERROR(VLOOKUP(A1727,[5]数据处理!$A:$G,7,0),0)</f>
        <v>0</v>
      </c>
      <c r="M1727">
        <f t="shared" si="443"/>
        <v>0</v>
      </c>
      <c r="N1727">
        <f>IFERROR(VLOOKUP(A1727,[5]数据处理!$A:$C,3,0),0)</f>
        <v>0</v>
      </c>
      <c r="O1727">
        <f>IFERROR(VLOOKUP($A1727,[5]数据处理!$A:$N,14,0),0)</f>
        <v>0</v>
      </c>
      <c r="P1727" t="str">
        <f>IFERROR(VLOOKUP($A1727,[3]库存报告使用数据!$A$1:$B$65536,2,0),"")</f>
        <v/>
      </c>
      <c r="Q1727" t="str">
        <f>IFERROR(VLOOKUP($A1727,[3]库存报告使用数据!$A$1:$E$65536,5,0),"")</f>
        <v/>
      </c>
      <c r="R1727" t="str">
        <f>IFERROR(VLOOKUP($A1727,[3]库存报告使用数据!$A$1:$H$65536,8,0),"")</f>
        <v/>
      </c>
      <c r="S1727" t="str">
        <f>IFERROR(VLOOKUP($A1727,[3]库存报告使用数据!$A$1:$K$65536,11,0),"")</f>
        <v/>
      </c>
      <c r="T1727" t="str">
        <f>IFERROR(VLOOKUP($A1727,[3]库存报告使用数据!$A$1:$C$65536,3,0),"")</f>
        <v/>
      </c>
      <c r="U1727" t="str">
        <f>IFERROR(VLOOKUP($A1727,[3]库存报告使用数据!$A$1:$F$65536,6,0),"")</f>
        <v/>
      </c>
      <c r="V1727" t="str">
        <f>IFERROR(VLOOKUP($A1727,[3]库存报告使用数据!$A$1:$I$65536,9,0),"")</f>
        <v/>
      </c>
      <c r="W1727" t="str">
        <f>IFERROR(VLOOKUP($A1727,[3]库存报告使用数据!$A$1:$L$65536,12,0),"")</f>
        <v/>
      </c>
      <c r="X1727" s="20" t="str">
        <f t="shared" si="444"/>
        <v/>
      </c>
      <c r="Y1727" s="20" t="str">
        <f t="shared" si="445"/>
        <v/>
      </c>
      <c r="Z1727" s="20" t="str">
        <f t="shared" si="446"/>
        <v/>
      </c>
      <c r="AA1727" s="20" t="str">
        <f t="shared" si="447"/>
        <v/>
      </c>
      <c r="AB1727" t="str">
        <f>IFERROR(VLOOKUP($A1727,[3]库存报告使用数据!$A$1:$D$65536,4,0),"")</f>
        <v/>
      </c>
      <c r="AC1727" t="str">
        <f>IFERROR(VLOOKUP($A1727,[3]库存报告使用数据!$A$1:$G$65536,7,0),"")</f>
        <v/>
      </c>
      <c r="AD1727" t="str">
        <f>IFERROR(VLOOKUP($A1727,[3]库存报告使用数据!$A$1:$J$65536,10,0),"")</f>
        <v/>
      </c>
      <c r="AE1727" t="str">
        <f>IFERROR(VLOOKUP($A1727,[3]库存报告使用数据!$A$1:$M$65536,13,0),"")</f>
        <v/>
      </c>
      <c r="AF1727" s="20" t="str">
        <f t="shared" si="448"/>
        <v/>
      </c>
      <c r="AG1727" s="20" t="str">
        <f t="shared" si="449"/>
        <v/>
      </c>
      <c r="AH1727" s="20" t="str">
        <f t="shared" si="450"/>
        <v/>
      </c>
      <c r="AI1727" s="20" t="str">
        <f t="shared" si="451"/>
        <v/>
      </c>
      <c r="AJ1727">
        <f>IFERROR(VLOOKUP($B1727,[4]库存报告使用数据!$A$1:$B$65536,2,0),0)</f>
        <v>0</v>
      </c>
      <c r="AK1727">
        <f>IFERROR(VLOOKUP($B1727,[4]库存报告使用数据!$A$1:$C$65536,3,0),)</f>
        <v>0</v>
      </c>
      <c r="AL1727">
        <f>IFERROR(VLOOKUP($B1727,[4]库存报告使用数据!$A$1:$D$65536,4,0),)</f>
        <v>0</v>
      </c>
      <c r="AM1727">
        <f>IFERROR(VLOOKUP($B1727,[4]库存报告使用数据!$A$1:$E$65536,5,0),)</f>
        <v>0</v>
      </c>
      <c r="AN1727" s="20" t="str">
        <f t="shared" si="452"/>
        <v/>
      </c>
      <c r="AO1727" s="20" t="str">
        <f t="shared" si="453"/>
        <v/>
      </c>
      <c r="AP1727" s="20" t="str">
        <f t="shared" si="454"/>
        <v/>
      </c>
      <c r="AQ1727" s="20" t="str">
        <f t="shared" si="455"/>
        <v/>
      </c>
      <c r="AR1727" s="32">
        <f t="shared" si="456"/>
        <v>0</v>
      </c>
      <c r="AS1727" s="32">
        <f t="shared" si="457"/>
        <v>0</v>
      </c>
      <c r="AT1727" s="32">
        <f t="shared" si="458"/>
        <v>0</v>
      </c>
      <c r="AU1727" s="28" t="str">
        <f t="shared" si="459"/>
        <v>库存为0</v>
      </c>
      <c r="AV1727" s="34" t="str">
        <f>IFERROR(时间!$B$4+AU1727,"上周无销量")</f>
        <v>上周无销量</v>
      </c>
      <c r="AW1727" s="34"/>
    </row>
    <row r="1728" spans="1:49">
      <c r="A1728" s="18" t="s">
        <v>1773</v>
      </c>
      <c r="B1728" t="str">
        <f>VLOOKUP(A1728,'[1]sku-asin（子）'!$A:$B,2,0)</f>
        <v>B07CF7RC1Q</v>
      </c>
      <c r="C1728" t="str">
        <f>VLOOKUP(A1728,'[1]子sku-父sku'!$A:$B,2,0)</f>
        <v>YZ-BEPLUS24</v>
      </c>
      <c r="D1728" s="28">
        <f>IFERROR(VLOOKUP(A1728,[2]库存报告使用数据处理!$A:$C,3,0),0)</f>
        <v>0</v>
      </c>
      <c r="E1728" s="28">
        <f>IFERROR(VLOOKUP(A1728,[2]库存报告使用数据处理!$A:$D,4,0),0)</f>
        <v>0</v>
      </c>
      <c r="F1728" s="28">
        <f>IFERROR(VLOOKUP(A1728,[2]库存报告使用数据处理!$A:$E,5,0),0)</f>
        <v>0</v>
      </c>
      <c r="G1728" s="28">
        <f>IFERROR(VLOOKUP(A1728,[2]库存报告使用数据处理!$A:$F,6,0),0)</f>
        <v>0</v>
      </c>
      <c r="H1728" s="29">
        <f>IFERROR(VLOOKUP(A1728,[2]库存报告使用数据处理!$A:$G,7,0),0)</f>
        <v>0</v>
      </c>
      <c r="I1728">
        <f>IFERROR(VLOOKUP(A1728,[5]数据处理!$A:$B,2,0),0)</f>
        <v>0</v>
      </c>
      <c r="J1728" s="30">
        <f>IFERROR(VLOOKUP(A1728,[5]数据处理!$A:$D,4,0),0)</f>
        <v>0</v>
      </c>
      <c r="K1728" s="30">
        <f>IFERROR(VLOOKUP(A1728,[5]数据处理!$A:$E,5,0),0)</f>
        <v>0</v>
      </c>
      <c r="L1728" s="30">
        <f>IFERROR(VLOOKUP(A1728,[5]数据处理!$A:$G,7,0),0)</f>
        <v>0</v>
      </c>
      <c r="M1728">
        <f t="shared" si="443"/>
        <v>0</v>
      </c>
      <c r="N1728">
        <f>IFERROR(VLOOKUP(A1728,[5]数据处理!$A:$C,3,0),0)</f>
        <v>0</v>
      </c>
      <c r="O1728">
        <f>IFERROR(VLOOKUP($A1728,[5]数据处理!$A:$N,14,0),0)</f>
        <v>0</v>
      </c>
      <c r="P1728" t="str">
        <f>IFERROR(VLOOKUP($A1728,[3]库存报告使用数据!$A$1:$B$65536,2,0),"")</f>
        <v/>
      </c>
      <c r="Q1728" t="str">
        <f>IFERROR(VLOOKUP($A1728,[3]库存报告使用数据!$A$1:$E$65536,5,0),"")</f>
        <v/>
      </c>
      <c r="R1728" t="str">
        <f>IFERROR(VLOOKUP($A1728,[3]库存报告使用数据!$A$1:$H$65536,8,0),"")</f>
        <v/>
      </c>
      <c r="S1728" t="str">
        <f>IFERROR(VLOOKUP($A1728,[3]库存报告使用数据!$A$1:$K$65536,11,0),"")</f>
        <v/>
      </c>
      <c r="T1728" t="str">
        <f>IFERROR(VLOOKUP($A1728,[3]库存报告使用数据!$A$1:$C$65536,3,0),"")</f>
        <v/>
      </c>
      <c r="U1728" t="str">
        <f>IFERROR(VLOOKUP($A1728,[3]库存报告使用数据!$A$1:$F$65536,6,0),"")</f>
        <v/>
      </c>
      <c r="V1728" t="str">
        <f>IFERROR(VLOOKUP($A1728,[3]库存报告使用数据!$A$1:$I$65536,9,0),"")</f>
        <v/>
      </c>
      <c r="W1728" t="str">
        <f>IFERROR(VLOOKUP($A1728,[3]库存报告使用数据!$A$1:$L$65536,12,0),"")</f>
        <v/>
      </c>
      <c r="X1728" s="20" t="str">
        <f t="shared" si="444"/>
        <v/>
      </c>
      <c r="Y1728" s="20" t="str">
        <f t="shared" si="445"/>
        <v/>
      </c>
      <c r="Z1728" s="20" t="str">
        <f t="shared" si="446"/>
        <v/>
      </c>
      <c r="AA1728" s="20" t="str">
        <f t="shared" si="447"/>
        <v/>
      </c>
      <c r="AB1728" t="str">
        <f>IFERROR(VLOOKUP($A1728,[3]库存报告使用数据!$A$1:$D$65536,4,0),"")</f>
        <v/>
      </c>
      <c r="AC1728" t="str">
        <f>IFERROR(VLOOKUP($A1728,[3]库存报告使用数据!$A$1:$G$65536,7,0),"")</f>
        <v/>
      </c>
      <c r="AD1728" t="str">
        <f>IFERROR(VLOOKUP($A1728,[3]库存报告使用数据!$A$1:$J$65536,10,0),"")</f>
        <v/>
      </c>
      <c r="AE1728" t="str">
        <f>IFERROR(VLOOKUP($A1728,[3]库存报告使用数据!$A$1:$M$65536,13,0),"")</f>
        <v/>
      </c>
      <c r="AF1728" s="20" t="str">
        <f t="shared" si="448"/>
        <v/>
      </c>
      <c r="AG1728" s="20" t="str">
        <f t="shared" si="449"/>
        <v/>
      </c>
      <c r="AH1728" s="20" t="str">
        <f t="shared" si="450"/>
        <v/>
      </c>
      <c r="AI1728" s="20" t="str">
        <f t="shared" si="451"/>
        <v/>
      </c>
      <c r="AJ1728">
        <f>IFERROR(VLOOKUP($B1728,[4]库存报告使用数据!$A$1:$B$65536,2,0),0)</f>
        <v>0</v>
      </c>
      <c r="AK1728">
        <f>IFERROR(VLOOKUP($B1728,[4]库存报告使用数据!$A$1:$C$65536,3,0),)</f>
        <v>0</v>
      </c>
      <c r="AL1728">
        <f>IFERROR(VLOOKUP($B1728,[4]库存报告使用数据!$A$1:$D$65536,4,0),)</f>
        <v>0</v>
      </c>
      <c r="AM1728">
        <f>IFERROR(VLOOKUP($B1728,[4]库存报告使用数据!$A$1:$E$65536,5,0),)</f>
        <v>0</v>
      </c>
      <c r="AN1728" s="20" t="str">
        <f t="shared" si="452"/>
        <v/>
      </c>
      <c r="AO1728" s="20" t="str">
        <f t="shared" si="453"/>
        <v/>
      </c>
      <c r="AP1728" s="20" t="str">
        <f t="shared" si="454"/>
        <v/>
      </c>
      <c r="AQ1728" s="20" t="str">
        <f t="shared" si="455"/>
        <v/>
      </c>
      <c r="AR1728" s="32">
        <f t="shared" si="456"/>
        <v>0</v>
      </c>
      <c r="AS1728" s="32">
        <f t="shared" si="457"/>
        <v>0</v>
      </c>
      <c r="AT1728" s="32">
        <f t="shared" si="458"/>
        <v>0</v>
      </c>
      <c r="AU1728" s="28" t="str">
        <f t="shared" si="459"/>
        <v>库存为0</v>
      </c>
      <c r="AV1728" s="34" t="str">
        <f>IFERROR(时间!$B$4+AU1728,"上周无销量")</f>
        <v>上周无销量</v>
      </c>
      <c r="AW1728" s="34"/>
    </row>
    <row r="1729" spans="1:49">
      <c r="A1729" s="18" t="s">
        <v>1774</v>
      </c>
      <c r="B1729" t="str">
        <f>VLOOKUP(A1729,'[1]sku-asin（子）'!$A:$B,2,0)</f>
        <v>B07CBTZMPM</v>
      </c>
      <c r="C1729" t="str">
        <f>VLOOKUP(A1729,'[1]子sku-父sku'!$A:$B,2,0)</f>
        <v>YZ-BEPLUS24</v>
      </c>
      <c r="D1729" s="28">
        <f>IFERROR(VLOOKUP(A1729,[2]库存报告使用数据处理!$A:$C,3,0),0)</f>
        <v>0</v>
      </c>
      <c r="E1729" s="28">
        <f>IFERROR(VLOOKUP(A1729,[2]库存报告使用数据处理!$A:$D,4,0),0)</f>
        <v>0</v>
      </c>
      <c r="F1729" s="28">
        <f>IFERROR(VLOOKUP(A1729,[2]库存报告使用数据处理!$A:$E,5,0),0)</f>
        <v>0</v>
      </c>
      <c r="G1729" s="28">
        <f>IFERROR(VLOOKUP(A1729,[2]库存报告使用数据处理!$A:$F,6,0),0)</f>
        <v>0</v>
      </c>
      <c r="H1729" s="29">
        <f>IFERROR(VLOOKUP(A1729,[2]库存报告使用数据处理!$A:$G,7,0),0)</f>
        <v>0</v>
      </c>
      <c r="I1729">
        <f>IFERROR(VLOOKUP(A1729,[5]数据处理!$A:$B,2,0),0)</f>
        <v>0</v>
      </c>
      <c r="J1729" s="30">
        <f>IFERROR(VLOOKUP(A1729,[5]数据处理!$A:$D,4,0),0)</f>
        <v>0</v>
      </c>
      <c r="K1729" s="30">
        <f>IFERROR(VLOOKUP(A1729,[5]数据处理!$A:$E,5,0),0)</f>
        <v>0</v>
      </c>
      <c r="L1729" s="30">
        <f>IFERROR(VLOOKUP(A1729,[5]数据处理!$A:$G,7,0),0)</f>
        <v>0</v>
      </c>
      <c r="M1729">
        <f t="shared" si="443"/>
        <v>0</v>
      </c>
      <c r="N1729">
        <f>IFERROR(VLOOKUP(A1729,[5]数据处理!$A:$C,3,0),0)</f>
        <v>0</v>
      </c>
      <c r="O1729">
        <f>IFERROR(VLOOKUP($A1729,[5]数据处理!$A:$N,14,0),0)</f>
        <v>0</v>
      </c>
      <c r="P1729" t="str">
        <f>IFERROR(VLOOKUP($A1729,[3]库存报告使用数据!$A$1:$B$65536,2,0),"")</f>
        <v/>
      </c>
      <c r="Q1729" t="str">
        <f>IFERROR(VLOOKUP($A1729,[3]库存报告使用数据!$A$1:$E$65536,5,0),"")</f>
        <v/>
      </c>
      <c r="R1729" t="str">
        <f>IFERROR(VLOOKUP($A1729,[3]库存报告使用数据!$A$1:$H$65536,8,0),"")</f>
        <v/>
      </c>
      <c r="S1729" t="str">
        <f>IFERROR(VLOOKUP($A1729,[3]库存报告使用数据!$A$1:$K$65536,11,0),"")</f>
        <v/>
      </c>
      <c r="T1729" t="str">
        <f>IFERROR(VLOOKUP($A1729,[3]库存报告使用数据!$A$1:$C$65536,3,0),"")</f>
        <v/>
      </c>
      <c r="U1729" t="str">
        <f>IFERROR(VLOOKUP($A1729,[3]库存报告使用数据!$A$1:$F$65536,6,0),"")</f>
        <v/>
      </c>
      <c r="V1729" t="str">
        <f>IFERROR(VLOOKUP($A1729,[3]库存报告使用数据!$A$1:$I$65536,9,0),"")</f>
        <v/>
      </c>
      <c r="W1729" t="str">
        <f>IFERROR(VLOOKUP($A1729,[3]库存报告使用数据!$A$1:$L$65536,12,0),"")</f>
        <v/>
      </c>
      <c r="X1729" s="20" t="str">
        <f t="shared" si="444"/>
        <v/>
      </c>
      <c r="Y1729" s="20" t="str">
        <f t="shared" si="445"/>
        <v/>
      </c>
      <c r="Z1729" s="20" t="str">
        <f t="shared" si="446"/>
        <v/>
      </c>
      <c r="AA1729" s="20" t="str">
        <f t="shared" si="447"/>
        <v/>
      </c>
      <c r="AB1729" t="str">
        <f>IFERROR(VLOOKUP($A1729,[3]库存报告使用数据!$A$1:$D$65536,4,0),"")</f>
        <v/>
      </c>
      <c r="AC1729" t="str">
        <f>IFERROR(VLOOKUP($A1729,[3]库存报告使用数据!$A$1:$G$65536,7,0),"")</f>
        <v/>
      </c>
      <c r="AD1729" t="str">
        <f>IFERROR(VLOOKUP($A1729,[3]库存报告使用数据!$A$1:$J$65536,10,0),"")</f>
        <v/>
      </c>
      <c r="AE1729" t="str">
        <f>IFERROR(VLOOKUP($A1729,[3]库存报告使用数据!$A$1:$M$65536,13,0),"")</f>
        <v/>
      </c>
      <c r="AF1729" s="20" t="str">
        <f t="shared" si="448"/>
        <v/>
      </c>
      <c r="AG1729" s="20" t="str">
        <f t="shared" si="449"/>
        <v/>
      </c>
      <c r="AH1729" s="20" t="str">
        <f t="shared" si="450"/>
        <v/>
      </c>
      <c r="AI1729" s="20" t="str">
        <f t="shared" si="451"/>
        <v/>
      </c>
      <c r="AJ1729">
        <f>IFERROR(VLOOKUP($B1729,[4]库存报告使用数据!$A$1:$B$65536,2,0),0)</f>
        <v>0</v>
      </c>
      <c r="AK1729">
        <f>IFERROR(VLOOKUP($B1729,[4]库存报告使用数据!$A$1:$C$65536,3,0),)</f>
        <v>0</v>
      </c>
      <c r="AL1729">
        <f>IFERROR(VLOOKUP($B1729,[4]库存报告使用数据!$A$1:$D$65536,4,0),)</f>
        <v>0</v>
      </c>
      <c r="AM1729">
        <f>IFERROR(VLOOKUP($B1729,[4]库存报告使用数据!$A$1:$E$65536,5,0),)</f>
        <v>0</v>
      </c>
      <c r="AN1729" s="20" t="str">
        <f t="shared" si="452"/>
        <v/>
      </c>
      <c r="AO1729" s="20" t="str">
        <f t="shared" si="453"/>
        <v/>
      </c>
      <c r="AP1729" s="20" t="str">
        <f t="shared" si="454"/>
        <v/>
      </c>
      <c r="AQ1729" s="20" t="str">
        <f t="shared" si="455"/>
        <v/>
      </c>
      <c r="AR1729" s="32">
        <f t="shared" si="456"/>
        <v>0</v>
      </c>
      <c r="AS1729" s="32">
        <f t="shared" si="457"/>
        <v>0</v>
      </c>
      <c r="AT1729" s="32">
        <f t="shared" si="458"/>
        <v>0</v>
      </c>
      <c r="AU1729" s="28" t="str">
        <f t="shared" si="459"/>
        <v>库存为0</v>
      </c>
      <c r="AV1729" s="34" t="str">
        <f>IFERROR(时间!$B$4+AU1729,"上周无销量")</f>
        <v>上周无销量</v>
      </c>
      <c r="AW1729" s="34"/>
    </row>
    <row r="1730" spans="1:49">
      <c r="A1730" s="18" t="s">
        <v>1775</v>
      </c>
      <c r="B1730" t="str">
        <f>VLOOKUP(A1730,'[1]sku-asin（子）'!$A:$B,2,0)</f>
        <v>B07C1Z3T8Y</v>
      </c>
      <c r="C1730" t="str">
        <f>VLOOKUP(A1730,'[1]子sku-父sku'!$A:$B,2,0)</f>
        <v>YZ-BEPLUS24</v>
      </c>
      <c r="D1730" s="28">
        <f>IFERROR(VLOOKUP(A1730,[2]库存报告使用数据处理!$A:$C,3,0),0)</f>
        <v>0</v>
      </c>
      <c r="E1730" s="28">
        <f>IFERROR(VLOOKUP(A1730,[2]库存报告使用数据处理!$A:$D,4,0),0)</f>
        <v>0</v>
      </c>
      <c r="F1730" s="28">
        <f>IFERROR(VLOOKUP(A1730,[2]库存报告使用数据处理!$A:$E,5,0),0)</f>
        <v>0</v>
      </c>
      <c r="G1730" s="28">
        <f>IFERROR(VLOOKUP(A1730,[2]库存报告使用数据处理!$A:$F,6,0),0)</f>
        <v>0</v>
      </c>
      <c r="H1730" s="29">
        <f>IFERROR(VLOOKUP(A1730,[2]库存报告使用数据处理!$A:$G,7,0),0)</f>
        <v>0</v>
      </c>
      <c r="I1730">
        <f>IFERROR(VLOOKUP(A1730,[5]数据处理!$A:$B,2,0),0)</f>
        <v>0</v>
      </c>
      <c r="J1730" s="30">
        <f>IFERROR(VLOOKUP(A1730,[5]数据处理!$A:$D,4,0),0)</f>
        <v>0</v>
      </c>
      <c r="K1730" s="30">
        <f>IFERROR(VLOOKUP(A1730,[5]数据处理!$A:$E,5,0),0)</f>
        <v>0</v>
      </c>
      <c r="L1730" s="30">
        <f>IFERROR(VLOOKUP(A1730,[5]数据处理!$A:$G,7,0),0)</f>
        <v>0</v>
      </c>
      <c r="M1730">
        <f t="shared" si="443"/>
        <v>0</v>
      </c>
      <c r="N1730">
        <f>IFERROR(VLOOKUP(A1730,[5]数据处理!$A:$C,3,0),0)</f>
        <v>0</v>
      </c>
      <c r="O1730">
        <f>IFERROR(VLOOKUP($A1730,[5]数据处理!$A:$N,14,0),0)</f>
        <v>0</v>
      </c>
      <c r="P1730" t="str">
        <f>IFERROR(VLOOKUP($A1730,[3]库存报告使用数据!$A$1:$B$65536,2,0),"")</f>
        <v/>
      </c>
      <c r="Q1730" t="str">
        <f>IFERROR(VLOOKUP($A1730,[3]库存报告使用数据!$A$1:$E$65536,5,0),"")</f>
        <v/>
      </c>
      <c r="R1730" t="str">
        <f>IFERROR(VLOOKUP($A1730,[3]库存报告使用数据!$A$1:$H$65536,8,0),"")</f>
        <v/>
      </c>
      <c r="S1730" t="str">
        <f>IFERROR(VLOOKUP($A1730,[3]库存报告使用数据!$A$1:$K$65536,11,0),"")</f>
        <v/>
      </c>
      <c r="T1730" t="str">
        <f>IFERROR(VLOOKUP($A1730,[3]库存报告使用数据!$A$1:$C$65536,3,0),"")</f>
        <v/>
      </c>
      <c r="U1730" t="str">
        <f>IFERROR(VLOOKUP($A1730,[3]库存报告使用数据!$A$1:$F$65536,6,0),"")</f>
        <v/>
      </c>
      <c r="V1730" t="str">
        <f>IFERROR(VLOOKUP($A1730,[3]库存报告使用数据!$A$1:$I$65536,9,0),"")</f>
        <v/>
      </c>
      <c r="W1730" t="str">
        <f>IFERROR(VLOOKUP($A1730,[3]库存报告使用数据!$A$1:$L$65536,12,0),"")</f>
        <v/>
      </c>
      <c r="X1730" s="20" t="str">
        <f t="shared" si="444"/>
        <v/>
      </c>
      <c r="Y1730" s="20" t="str">
        <f t="shared" si="445"/>
        <v/>
      </c>
      <c r="Z1730" s="20" t="str">
        <f t="shared" si="446"/>
        <v/>
      </c>
      <c r="AA1730" s="20" t="str">
        <f t="shared" si="447"/>
        <v/>
      </c>
      <c r="AB1730" t="str">
        <f>IFERROR(VLOOKUP($A1730,[3]库存报告使用数据!$A$1:$D$65536,4,0),"")</f>
        <v/>
      </c>
      <c r="AC1730" t="str">
        <f>IFERROR(VLOOKUP($A1730,[3]库存报告使用数据!$A$1:$G$65536,7,0),"")</f>
        <v/>
      </c>
      <c r="AD1730" t="str">
        <f>IFERROR(VLOOKUP($A1730,[3]库存报告使用数据!$A$1:$J$65536,10,0),"")</f>
        <v/>
      </c>
      <c r="AE1730" t="str">
        <f>IFERROR(VLOOKUP($A1730,[3]库存报告使用数据!$A$1:$M$65536,13,0),"")</f>
        <v/>
      </c>
      <c r="AF1730" s="20" t="str">
        <f t="shared" si="448"/>
        <v/>
      </c>
      <c r="AG1730" s="20" t="str">
        <f t="shared" si="449"/>
        <v/>
      </c>
      <c r="AH1730" s="20" t="str">
        <f t="shared" si="450"/>
        <v/>
      </c>
      <c r="AI1730" s="20" t="str">
        <f t="shared" si="451"/>
        <v/>
      </c>
      <c r="AJ1730">
        <f>IFERROR(VLOOKUP($B1730,[4]库存报告使用数据!$A$1:$B$65536,2,0),0)</f>
        <v>0</v>
      </c>
      <c r="AK1730">
        <f>IFERROR(VLOOKUP($B1730,[4]库存报告使用数据!$A$1:$C$65536,3,0),)</f>
        <v>0</v>
      </c>
      <c r="AL1730">
        <f>IFERROR(VLOOKUP($B1730,[4]库存报告使用数据!$A$1:$D$65536,4,0),)</f>
        <v>0</v>
      </c>
      <c r="AM1730">
        <f>IFERROR(VLOOKUP($B1730,[4]库存报告使用数据!$A$1:$E$65536,5,0),)</f>
        <v>0</v>
      </c>
      <c r="AN1730" s="20" t="str">
        <f t="shared" si="452"/>
        <v/>
      </c>
      <c r="AO1730" s="20" t="str">
        <f t="shared" si="453"/>
        <v/>
      </c>
      <c r="AP1730" s="20" t="str">
        <f t="shared" si="454"/>
        <v/>
      </c>
      <c r="AQ1730" s="20" t="str">
        <f t="shared" si="455"/>
        <v/>
      </c>
      <c r="AR1730" s="32">
        <f t="shared" si="456"/>
        <v>0</v>
      </c>
      <c r="AS1730" s="32">
        <f t="shared" si="457"/>
        <v>0</v>
      </c>
      <c r="AT1730" s="32">
        <f t="shared" si="458"/>
        <v>0</v>
      </c>
      <c r="AU1730" s="28" t="str">
        <f t="shared" si="459"/>
        <v>库存为0</v>
      </c>
      <c r="AV1730" s="34" t="str">
        <f>IFERROR(时间!$B$4+AU1730,"上周无销量")</f>
        <v>上周无销量</v>
      </c>
      <c r="AW1730" s="34"/>
    </row>
    <row r="1731" spans="1:49">
      <c r="A1731" s="18" t="s">
        <v>1776</v>
      </c>
      <c r="B1731" t="str">
        <f>VLOOKUP(A1731,'[1]sku-asin（子）'!$A:$B,2,0)</f>
        <v>B07C24X5V1</v>
      </c>
      <c r="C1731" t="str">
        <f>VLOOKUP(A1731,'[1]子sku-父sku'!$A:$B,2,0)</f>
        <v>YZ-BEPLUS24</v>
      </c>
      <c r="D1731" s="28">
        <f>IFERROR(VLOOKUP(A1731,[2]库存报告使用数据处理!$A:$C,3,0),0)</f>
        <v>0</v>
      </c>
      <c r="E1731" s="28">
        <f>IFERROR(VLOOKUP(A1731,[2]库存报告使用数据处理!$A:$D,4,0),0)</f>
        <v>0</v>
      </c>
      <c r="F1731" s="28">
        <f>IFERROR(VLOOKUP(A1731,[2]库存报告使用数据处理!$A:$E,5,0),0)</f>
        <v>0</v>
      </c>
      <c r="G1731" s="28">
        <f>IFERROR(VLOOKUP(A1731,[2]库存报告使用数据处理!$A:$F,6,0),0)</f>
        <v>0</v>
      </c>
      <c r="H1731" s="29">
        <f>IFERROR(VLOOKUP(A1731,[2]库存报告使用数据处理!$A:$G,7,0),0)</f>
        <v>0</v>
      </c>
      <c r="I1731">
        <f>IFERROR(VLOOKUP(A1731,[5]数据处理!$A:$B,2,0),0)</f>
        <v>0</v>
      </c>
      <c r="J1731" s="30">
        <f>IFERROR(VLOOKUP(A1731,[5]数据处理!$A:$D,4,0),0)</f>
        <v>0</v>
      </c>
      <c r="K1731" s="30">
        <f>IFERROR(VLOOKUP(A1731,[5]数据处理!$A:$E,5,0),0)</f>
        <v>0</v>
      </c>
      <c r="L1731" s="30">
        <f>IFERROR(VLOOKUP(A1731,[5]数据处理!$A:$G,7,0),0)</f>
        <v>0</v>
      </c>
      <c r="M1731">
        <f t="shared" si="443"/>
        <v>0</v>
      </c>
      <c r="N1731">
        <f>IFERROR(VLOOKUP(A1731,[5]数据处理!$A:$C,3,0),0)</f>
        <v>0</v>
      </c>
      <c r="O1731">
        <f>IFERROR(VLOOKUP($A1731,[5]数据处理!$A:$N,14,0),0)</f>
        <v>0</v>
      </c>
      <c r="P1731" t="str">
        <f>IFERROR(VLOOKUP($A1731,[3]库存报告使用数据!$A$1:$B$65536,2,0),"")</f>
        <v/>
      </c>
      <c r="Q1731" t="str">
        <f>IFERROR(VLOOKUP($A1731,[3]库存报告使用数据!$A$1:$E$65536,5,0),"")</f>
        <v/>
      </c>
      <c r="R1731" t="str">
        <f>IFERROR(VLOOKUP($A1731,[3]库存报告使用数据!$A$1:$H$65536,8,0),"")</f>
        <v/>
      </c>
      <c r="S1731" t="str">
        <f>IFERROR(VLOOKUP($A1731,[3]库存报告使用数据!$A$1:$K$65536,11,0),"")</f>
        <v/>
      </c>
      <c r="T1731" t="str">
        <f>IFERROR(VLOOKUP($A1731,[3]库存报告使用数据!$A$1:$C$65536,3,0),"")</f>
        <v/>
      </c>
      <c r="U1731" t="str">
        <f>IFERROR(VLOOKUP($A1731,[3]库存报告使用数据!$A$1:$F$65536,6,0),"")</f>
        <v/>
      </c>
      <c r="V1731" t="str">
        <f>IFERROR(VLOOKUP($A1731,[3]库存报告使用数据!$A$1:$I$65536,9,0),"")</f>
        <v/>
      </c>
      <c r="W1731" t="str">
        <f>IFERROR(VLOOKUP($A1731,[3]库存报告使用数据!$A$1:$L$65536,12,0),"")</f>
        <v/>
      </c>
      <c r="X1731" s="20" t="str">
        <f t="shared" si="444"/>
        <v/>
      </c>
      <c r="Y1731" s="20" t="str">
        <f t="shared" si="445"/>
        <v/>
      </c>
      <c r="Z1731" s="20" t="str">
        <f t="shared" si="446"/>
        <v/>
      </c>
      <c r="AA1731" s="20" t="str">
        <f t="shared" si="447"/>
        <v/>
      </c>
      <c r="AB1731" t="str">
        <f>IFERROR(VLOOKUP($A1731,[3]库存报告使用数据!$A$1:$D$65536,4,0),"")</f>
        <v/>
      </c>
      <c r="AC1731" t="str">
        <f>IFERROR(VLOOKUP($A1731,[3]库存报告使用数据!$A$1:$G$65536,7,0),"")</f>
        <v/>
      </c>
      <c r="AD1731" t="str">
        <f>IFERROR(VLOOKUP($A1731,[3]库存报告使用数据!$A$1:$J$65536,10,0),"")</f>
        <v/>
      </c>
      <c r="AE1731" t="str">
        <f>IFERROR(VLOOKUP($A1731,[3]库存报告使用数据!$A$1:$M$65536,13,0),"")</f>
        <v/>
      </c>
      <c r="AF1731" s="20" t="str">
        <f t="shared" si="448"/>
        <v/>
      </c>
      <c r="AG1731" s="20" t="str">
        <f t="shared" si="449"/>
        <v/>
      </c>
      <c r="AH1731" s="20" t="str">
        <f t="shared" si="450"/>
        <v/>
      </c>
      <c r="AI1731" s="20" t="str">
        <f t="shared" si="451"/>
        <v/>
      </c>
      <c r="AJ1731">
        <f>IFERROR(VLOOKUP($B1731,[4]库存报告使用数据!$A$1:$B$65536,2,0),0)</f>
        <v>0</v>
      </c>
      <c r="AK1731">
        <f>IFERROR(VLOOKUP($B1731,[4]库存报告使用数据!$A$1:$C$65536,3,0),)</f>
        <v>0</v>
      </c>
      <c r="AL1731">
        <f>IFERROR(VLOOKUP($B1731,[4]库存报告使用数据!$A$1:$D$65536,4,0),)</f>
        <v>0</v>
      </c>
      <c r="AM1731">
        <f>IFERROR(VLOOKUP($B1731,[4]库存报告使用数据!$A$1:$E$65536,5,0),)</f>
        <v>0</v>
      </c>
      <c r="AN1731" s="20" t="str">
        <f t="shared" si="452"/>
        <v/>
      </c>
      <c r="AO1731" s="20" t="str">
        <f t="shared" si="453"/>
        <v/>
      </c>
      <c r="AP1731" s="20" t="str">
        <f t="shared" si="454"/>
        <v/>
      </c>
      <c r="AQ1731" s="20" t="str">
        <f t="shared" si="455"/>
        <v/>
      </c>
      <c r="AR1731" s="32">
        <f t="shared" si="456"/>
        <v>0</v>
      </c>
      <c r="AS1731" s="32">
        <f t="shared" si="457"/>
        <v>0</v>
      </c>
      <c r="AT1731" s="32">
        <f t="shared" si="458"/>
        <v>0</v>
      </c>
      <c r="AU1731" s="28" t="str">
        <f t="shared" si="459"/>
        <v>库存为0</v>
      </c>
      <c r="AV1731" s="34" t="str">
        <f>IFERROR(时间!$B$4+AU1731,"上周无销量")</f>
        <v>上周无销量</v>
      </c>
      <c r="AW1731" s="34"/>
    </row>
    <row r="1732" spans="1:49">
      <c r="A1732" s="18" t="s">
        <v>1777</v>
      </c>
      <c r="B1732" t="str">
        <f>VLOOKUP(A1732,'[1]sku-asin（子）'!$A:$B,2,0)</f>
        <v>B07C211RZZ</v>
      </c>
      <c r="C1732" t="str">
        <f>VLOOKUP(A1732,'[1]子sku-父sku'!$A:$B,2,0)</f>
        <v>YZ-BEPLUS24</v>
      </c>
      <c r="D1732" s="28">
        <f>IFERROR(VLOOKUP(A1732,[2]库存报告使用数据处理!$A:$C,3,0),0)</f>
        <v>0</v>
      </c>
      <c r="E1732" s="28">
        <f>IFERROR(VLOOKUP(A1732,[2]库存报告使用数据处理!$A:$D,4,0),0)</f>
        <v>0</v>
      </c>
      <c r="F1732" s="28">
        <f>IFERROR(VLOOKUP(A1732,[2]库存报告使用数据处理!$A:$E,5,0),0)</f>
        <v>0</v>
      </c>
      <c r="G1732" s="28">
        <f>IFERROR(VLOOKUP(A1732,[2]库存报告使用数据处理!$A:$F,6,0),0)</f>
        <v>0</v>
      </c>
      <c r="H1732" s="29">
        <f>IFERROR(VLOOKUP(A1732,[2]库存报告使用数据处理!$A:$G,7,0),0)</f>
        <v>0</v>
      </c>
      <c r="I1732">
        <f>IFERROR(VLOOKUP(A1732,[5]数据处理!$A:$B,2,0),0)</f>
        <v>0</v>
      </c>
      <c r="J1732" s="30">
        <f>IFERROR(VLOOKUP(A1732,[5]数据处理!$A:$D,4,0),0)</f>
        <v>0</v>
      </c>
      <c r="K1732" s="30">
        <f>IFERROR(VLOOKUP(A1732,[5]数据处理!$A:$E,5,0),0)</f>
        <v>0</v>
      </c>
      <c r="L1732" s="30">
        <f>IFERROR(VLOOKUP(A1732,[5]数据处理!$A:$G,7,0),0)</f>
        <v>0</v>
      </c>
      <c r="M1732">
        <f t="shared" si="443"/>
        <v>0</v>
      </c>
      <c r="N1732">
        <f>IFERROR(VLOOKUP(A1732,[5]数据处理!$A:$C,3,0),0)</f>
        <v>0</v>
      </c>
      <c r="O1732">
        <f>IFERROR(VLOOKUP($A1732,[5]数据处理!$A:$N,14,0),0)</f>
        <v>0</v>
      </c>
      <c r="P1732" t="str">
        <f>IFERROR(VLOOKUP($A1732,[3]库存报告使用数据!$A$1:$B$65536,2,0),"")</f>
        <v/>
      </c>
      <c r="Q1732" t="str">
        <f>IFERROR(VLOOKUP($A1732,[3]库存报告使用数据!$A$1:$E$65536,5,0),"")</f>
        <v/>
      </c>
      <c r="R1732" t="str">
        <f>IFERROR(VLOOKUP($A1732,[3]库存报告使用数据!$A$1:$H$65536,8,0),"")</f>
        <v/>
      </c>
      <c r="S1732" t="str">
        <f>IFERROR(VLOOKUP($A1732,[3]库存报告使用数据!$A$1:$K$65536,11,0),"")</f>
        <v/>
      </c>
      <c r="T1732" t="str">
        <f>IFERROR(VLOOKUP($A1732,[3]库存报告使用数据!$A$1:$C$65536,3,0),"")</f>
        <v/>
      </c>
      <c r="U1732" t="str">
        <f>IFERROR(VLOOKUP($A1732,[3]库存报告使用数据!$A$1:$F$65536,6,0),"")</f>
        <v/>
      </c>
      <c r="V1732" t="str">
        <f>IFERROR(VLOOKUP($A1732,[3]库存报告使用数据!$A$1:$I$65536,9,0),"")</f>
        <v/>
      </c>
      <c r="W1732" t="str">
        <f>IFERROR(VLOOKUP($A1732,[3]库存报告使用数据!$A$1:$L$65536,12,0),"")</f>
        <v/>
      </c>
      <c r="X1732" s="20" t="str">
        <f t="shared" si="444"/>
        <v/>
      </c>
      <c r="Y1732" s="20" t="str">
        <f t="shared" si="445"/>
        <v/>
      </c>
      <c r="Z1732" s="20" t="str">
        <f t="shared" si="446"/>
        <v/>
      </c>
      <c r="AA1732" s="20" t="str">
        <f t="shared" si="447"/>
        <v/>
      </c>
      <c r="AB1732" t="str">
        <f>IFERROR(VLOOKUP($A1732,[3]库存报告使用数据!$A$1:$D$65536,4,0),"")</f>
        <v/>
      </c>
      <c r="AC1732" t="str">
        <f>IFERROR(VLOOKUP($A1732,[3]库存报告使用数据!$A$1:$G$65536,7,0),"")</f>
        <v/>
      </c>
      <c r="AD1732" t="str">
        <f>IFERROR(VLOOKUP($A1732,[3]库存报告使用数据!$A$1:$J$65536,10,0),"")</f>
        <v/>
      </c>
      <c r="AE1732" t="str">
        <f>IFERROR(VLOOKUP($A1732,[3]库存报告使用数据!$A$1:$M$65536,13,0),"")</f>
        <v/>
      </c>
      <c r="AF1732" s="20" t="str">
        <f t="shared" si="448"/>
        <v/>
      </c>
      <c r="AG1732" s="20" t="str">
        <f t="shared" si="449"/>
        <v/>
      </c>
      <c r="AH1732" s="20" t="str">
        <f t="shared" si="450"/>
        <v/>
      </c>
      <c r="AI1732" s="20" t="str">
        <f t="shared" si="451"/>
        <v/>
      </c>
      <c r="AJ1732">
        <f>IFERROR(VLOOKUP($B1732,[4]库存报告使用数据!$A$1:$B$65536,2,0),0)</f>
        <v>0</v>
      </c>
      <c r="AK1732">
        <f>IFERROR(VLOOKUP($B1732,[4]库存报告使用数据!$A$1:$C$65536,3,0),)</f>
        <v>0</v>
      </c>
      <c r="AL1732">
        <f>IFERROR(VLOOKUP($B1732,[4]库存报告使用数据!$A$1:$D$65536,4,0),)</f>
        <v>0</v>
      </c>
      <c r="AM1732">
        <f>IFERROR(VLOOKUP($B1732,[4]库存报告使用数据!$A$1:$E$65536,5,0),)</f>
        <v>0</v>
      </c>
      <c r="AN1732" s="20" t="str">
        <f t="shared" si="452"/>
        <v/>
      </c>
      <c r="AO1732" s="20" t="str">
        <f t="shared" si="453"/>
        <v/>
      </c>
      <c r="AP1732" s="20" t="str">
        <f t="shared" si="454"/>
        <v/>
      </c>
      <c r="AQ1732" s="20" t="str">
        <f t="shared" si="455"/>
        <v/>
      </c>
      <c r="AR1732" s="32">
        <f t="shared" si="456"/>
        <v>0</v>
      </c>
      <c r="AS1732" s="32">
        <f t="shared" si="457"/>
        <v>0</v>
      </c>
      <c r="AT1732" s="32">
        <f t="shared" si="458"/>
        <v>0</v>
      </c>
      <c r="AU1732" s="28" t="str">
        <f t="shared" si="459"/>
        <v>库存为0</v>
      </c>
      <c r="AV1732" s="34" t="str">
        <f>IFERROR(时间!$B$4+AU1732,"上周无销量")</f>
        <v>上周无销量</v>
      </c>
      <c r="AW1732" s="34"/>
    </row>
    <row r="1733" spans="1:49">
      <c r="A1733" s="18" t="s">
        <v>1778</v>
      </c>
      <c r="B1733" t="str">
        <f>VLOOKUP(A1733,'[1]sku-asin（子）'!$A:$B,2,0)</f>
        <v>B07C2159LM</v>
      </c>
      <c r="C1733" t="str">
        <f>VLOOKUP(A1733,'[1]子sku-父sku'!$A:$B,2,0)</f>
        <v>YZ-BEPLUS24</v>
      </c>
      <c r="D1733" s="28">
        <f>IFERROR(VLOOKUP(A1733,[2]库存报告使用数据处理!$A:$C,3,0),0)</f>
        <v>0</v>
      </c>
      <c r="E1733" s="28">
        <f>IFERROR(VLOOKUP(A1733,[2]库存报告使用数据处理!$A:$D,4,0),0)</f>
        <v>0</v>
      </c>
      <c r="F1733" s="28">
        <f>IFERROR(VLOOKUP(A1733,[2]库存报告使用数据处理!$A:$E,5,0),0)</f>
        <v>0</v>
      </c>
      <c r="G1733" s="28">
        <f>IFERROR(VLOOKUP(A1733,[2]库存报告使用数据处理!$A:$F,6,0),0)</f>
        <v>0</v>
      </c>
      <c r="H1733" s="29">
        <f>IFERROR(VLOOKUP(A1733,[2]库存报告使用数据处理!$A:$G,7,0),0)</f>
        <v>0</v>
      </c>
      <c r="I1733">
        <f>IFERROR(VLOOKUP(A1733,[5]数据处理!$A:$B,2,0),0)</f>
        <v>0</v>
      </c>
      <c r="J1733" s="30">
        <f>IFERROR(VLOOKUP(A1733,[5]数据处理!$A:$D,4,0),0)</f>
        <v>0</v>
      </c>
      <c r="K1733" s="30">
        <f>IFERROR(VLOOKUP(A1733,[5]数据处理!$A:$E,5,0),0)</f>
        <v>0</v>
      </c>
      <c r="L1733" s="30">
        <f>IFERROR(VLOOKUP(A1733,[5]数据处理!$A:$G,7,0),0)</f>
        <v>0</v>
      </c>
      <c r="M1733">
        <f t="shared" si="443"/>
        <v>0</v>
      </c>
      <c r="N1733">
        <f>IFERROR(VLOOKUP(A1733,[5]数据处理!$A:$C,3,0),0)</f>
        <v>0</v>
      </c>
      <c r="O1733">
        <f>IFERROR(VLOOKUP($A1733,[5]数据处理!$A:$N,14,0),0)</f>
        <v>0</v>
      </c>
      <c r="P1733" t="str">
        <f>IFERROR(VLOOKUP($A1733,[3]库存报告使用数据!$A$1:$B$65536,2,0),"")</f>
        <v/>
      </c>
      <c r="Q1733" t="str">
        <f>IFERROR(VLOOKUP($A1733,[3]库存报告使用数据!$A$1:$E$65536,5,0),"")</f>
        <v/>
      </c>
      <c r="R1733" t="str">
        <f>IFERROR(VLOOKUP($A1733,[3]库存报告使用数据!$A$1:$H$65536,8,0),"")</f>
        <v/>
      </c>
      <c r="S1733" t="str">
        <f>IFERROR(VLOOKUP($A1733,[3]库存报告使用数据!$A$1:$K$65536,11,0),"")</f>
        <v/>
      </c>
      <c r="T1733" t="str">
        <f>IFERROR(VLOOKUP($A1733,[3]库存报告使用数据!$A$1:$C$65536,3,0),"")</f>
        <v/>
      </c>
      <c r="U1733" t="str">
        <f>IFERROR(VLOOKUP($A1733,[3]库存报告使用数据!$A$1:$F$65536,6,0),"")</f>
        <v/>
      </c>
      <c r="V1733" t="str">
        <f>IFERROR(VLOOKUP($A1733,[3]库存报告使用数据!$A$1:$I$65536,9,0),"")</f>
        <v/>
      </c>
      <c r="W1733" t="str">
        <f>IFERROR(VLOOKUP($A1733,[3]库存报告使用数据!$A$1:$L$65536,12,0),"")</f>
        <v/>
      </c>
      <c r="X1733" s="20" t="str">
        <f t="shared" si="444"/>
        <v/>
      </c>
      <c r="Y1733" s="20" t="str">
        <f t="shared" si="445"/>
        <v/>
      </c>
      <c r="Z1733" s="20" t="str">
        <f t="shared" si="446"/>
        <v/>
      </c>
      <c r="AA1733" s="20" t="str">
        <f t="shared" si="447"/>
        <v/>
      </c>
      <c r="AB1733" t="str">
        <f>IFERROR(VLOOKUP($A1733,[3]库存报告使用数据!$A$1:$D$65536,4,0),"")</f>
        <v/>
      </c>
      <c r="AC1733" t="str">
        <f>IFERROR(VLOOKUP($A1733,[3]库存报告使用数据!$A$1:$G$65536,7,0),"")</f>
        <v/>
      </c>
      <c r="AD1733" t="str">
        <f>IFERROR(VLOOKUP($A1733,[3]库存报告使用数据!$A$1:$J$65536,10,0),"")</f>
        <v/>
      </c>
      <c r="AE1733" t="str">
        <f>IFERROR(VLOOKUP($A1733,[3]库存报告使用数据!$A$1:$M$65536,13,0),"")</f>
        <v/>
      </c>
      <c r="AF1733" s="20" t="str">
        <f t="shared" si="448"/>
        <v/>
      </c>
      <c r="AG1733" s="20" t="str">
        <f t="shared" si="449"/>
        <v/>
      </c>
      <c r="AH1733" s="20" t="str">
        <f t="shared" si="450"/>
        <v/>
      </c>
      <c r="AI1733" s="20" t="str">
        <f t="shared" si="451"/>
        <v/>
      </c>
      <c r="AJ1733">
        <f>IFERROR(VLOOKUP($B1733,[4]库存报告使用数据!$A$1:$B$65536,2,0),0)</f>
        <v>0</v>
      </c>
      <c r="AK1733">
        <f>IFERROR(VLOOKUP($B1733,[4]库存报告使用数据!$A$1:$C$65536,3,0),)</f>
        <v>0</v>
      </c>
      <c r="AL1733">
        <f>IFERROR(VLOOKUP($B1733,[4]库存报告使用数据!$A$1:$D$65536,4,0),)</f>
        <v>0</v>
      </c>
      <c r="AM1733">
        <f>IFERROR(VLOOKUP($B1733,[4]库存报告使用数据!$A$1:$E$65536,5,0),)</f>
        <v>0</v>
      </c>
      <c r="AN1733" s="20" t="str">
        <f t="shared" si="452"/>
        <v/>
      </c>
      <c r="AO1733" s="20" t="str">
        <f t="shared" si="453"/>
        <v/>
      </c>
      <c r="AP1733" s="20" t="str">
        <f t="shared" si="454"/>
        <v/>
      </c>
      <c r="AQ1733" s="20" t="str">
        <f t="shared" si="455"/>
        <v/>
      </c>
      <c r="AR1733" s="32">
        <f t="shared" si="456"/>
        <v>0</v>
      </c>
      <c r="AS1733" s="32">
        <f t="shared" si="457"/>
        <v>0</v>
      </c>
      <c r="AT1733" s="32">
        <f t="shared" si="458"/>
        <v>0</v>
      </c>
      <c r="AU1733" s="28" t="str">
        <f t="shared" si="459"/>
        <v>库存为0</v>
      </c>
      <c r="AV1733" s="34" t="str">
        <f>IFERROR(时间!$B$4+AU1733,"上周无销量")</f>
        <v>上周无销量</v>
      </c>
      <c r="AW1733" s="34"/>
    </row>
    <row r="1734" spans="1:49">
      <c r="A1734" s="18" t="s">
        <v>1779</v>
      </c>
      <c r="B1734" t="str">
        <f>VLOOKUP(A1734,'[1]sku-asin（子）'!$A:$B,2,0)</f>
        <v>B07C1Z7CDS</v>
      </c>
      <c r="C1734" t="str">
        <f>VLOOKUP(A1734,'[1]子sku-父sku'!$A:$B,2,0)</f>
        <v>YZ-BEPLUS24</v>
      </c>
      <c r="D1734" s="28">
        <f>IFERROR(VLOOKUP(A1734,[2]库存报告使用数据处理!$A:$C,3,0),0)</f>
        <v>0</v>
      </c>
      <c r="E1734" s="28">
        <f>IFERROR(VLOOKUP(A1734,[2]库存报告使用数据处理!$A:$D,4,0),0)</f>
        <v>0</v>
      </c>
      <c r="F1734" s="28">
        <f>IFERROR(VLOOKUP(A1734,[2]库存报告使用数据处理!$A:$E,5,0),0)</f>
        <v>0</v>
      </c>
      <c r="G1734" s="28">
        <f>IFERROR(VLOOKUP(A1734,[2]库存报告使用数据处理!$A:$F,6,0),0)</f>
        <v>0</v>
      </c>
      <c r="H1734" s="29">
        <f>IFERROR(VLOOKUP(A1734,[2]库存报告使用数据处理!$A:$G,7,0),0)</f>
        <v>0</v>
      </c>
      <c r="I1734">
        <f>IFERROR(VLOOKUP(A1734,[5]数据处理!$A:$B,2,0),0)</f>
        <v>0</v>
      </c>
      <c r="J1734" s="30">
        <f>IFERROR(VLOOKUP(A1734,[5]数据处理!$A:$D,4,0),0)</f>
        <v>0</v>
      </c>
      <c r="K1734" s="30">
        <f>IFERROR(VLOOKUP(A1734,[5]数据处理!$A:$E,5,0),0)</f>
        <v>0</v>
      </c>
      <c r="L1734" s="30">
        <f>IFERROR(VLOOKUP(A1734,[5]数据处理!$A:$G,7,0),0)</f>
        <v>0</v>
      </c>
      <c r="M1734">
        <f t="shared" ref="M1734:M1797" si="460">SUM(I1734:L1734)</f>
        <v>0</v>
      </c>
      <c r="N1734">
        <f>IFERROR(VLOOKUP(A1734,[5]数据处理!$A:$C,3,0),0)</f>
        <v>0</v>
      </c>
      <c r="O1734">
        <f>IFERROR(VLOOKUP($A1734,[5]数据处理!$A:$N,14,0),0)</f>
        <v>0</v>
      </c>
      <c r="P1734" t="str">
        <f>IFERROR(VLOOKUP($A1734,[3]库存报告使用数据!$A$1:$B$65536,2,0),"")</f>
        <v/>
      </c>
      <c r="Q1734" t="str">
        <f>IFERROR(VLOOKUP($A1734,[3]库存报告使用数据!$A$1:$E$65536,5,0),"")</f>
        <v/>
      </c>
      <c r="R1734" t="str">
        <f>IFERROR(VLOOKUP($A1734,[3]库存报告使用数据!$A$1:$H$65536,8,0),"")</f>
        <v/>
      </c>
      <c r="S1734" t="str">
        <f>IFERROR(VLOOKUP($A1734,[3]库存报告使用数据!$A$1:$K$65536,11,0),"")</f>
        <v/>
      </c>
      <c r="T1734" t="str">
        <f>IFERROR(VLOOKUP($A1734,[3]库存报告使用数据!$A$1:$C$65536,3,0),"")</f>
        <v/>
      </c>
      <c r="U1734" t="str">
        <f>IFERROR(VLOOKUP($A1734,[3]库存报告使用数据!$A$1:$F$65536,6,0),"")</f>
        <v/>
      </c>
      <c r="V1734" t="str">
        <f>IFERROR(VLOOKUP($A1734,[3]库存报告使用数据!$A$1:$I$65536,9,0),"")</f>
        <v/>
      </c>
      <c r="W1734" t="str">
        <f>IFERROR(VLOOKUP($A1734,[3]库存报告使用数据!$A$1:$L$65536,12,0),"")</f>
        <v/>
      </c>
      <c r="X1734" s="20" t="str">
        <f t="shared" ref="X1734:X1797" si="461">IFERROR(T1734/P1734,"")</f>
        <v/>
      </c>
      <c r="Y1734" s="20" t="str">
        <f t="shared" ref="Y1734:Y1797" si="462">IFERROR(U1734/Q1734,"")</f>
        <v/>
      </c>
      <c r="Z1734" s="20" t="str">
        <f t="shared" ref="Z1734:Z1797" si="463">IFERROR(V1734/R1734,"")</f>
        <v/>
      </c>
      <c r="AA1734" s="20" t="str">
        <f t="shared" ref="AA1734:AA1797" si="464">IFERROR(W1734/S1734,"")</f>
        <v/>
      </c>
      <c r="AB1734" t="str">
        <f>IFERROR(VLOOKUP($A1734,[3]库存报告使用数据!$A$1:$D$65536,4,0),"")</f>
        <v/>
      </c>
      <c r="AC1734" t="str">
        <f>IFERROR(VLOOKUP($A1734,[3]库存报告使用数据!$A$1:$G$65536,7,0),"")</f>
        <v/>
      </c>
      <c r="AD1734" t="str">
        <f>IFERROR(VLOOKUP($A1734,[3]库存报告使用数据!$A$1:$J$65536,10,0),"")</f>
        <v/>
      </c>
      <c r="AE1734" t="str">
        <f>IFERROR(VLOOKUP($A1734,[3]库存报告使用数据!$A$1:$M$65536,13,0),"")</f>
        <v/>
      </c>
      <c r="AF1734" s="20" t="str">
        <f t="shared" ref="AF1734:AF1797" si="465">IF(OR(AB1734="",AB1734=0),"",IF(AND(D1734*$H1734=0,AB1734&gt;0),"无销售广告费为"&amp;AB1734,IFERROR(AB1734/(D1734*$H1734),0)))</f>
        <v/>
      </c>
      <c r="AG1734" s="20" t="str">
        <f t="shared" ref="AG1734:AG1797" si="466">IF(OR(AC1734="",AC1734=0),"",IF(AND(E1734*$H1734=0,AC1734&gt;0),"无销售广告费为"&amp;AC1734,IFERROR(AC1734/(E1734*$H1734),0)))</f>
        <v/>
      </c>
      <c r="AH1734" s="20" t="str">
        <f t="shared" ref="AH1734:AH1797" si="467">IF(OR(AD1734="",AD1734=0),"",IF(AND(F1734*$H1734=0,AD1734&gt;0),"无销售广告费为"&amp;AD1734,IFERROR(AD1734/(F1734*$H1734),0)))</f>
        <v/>
      </c>
      <c r="AI1734" s="20" t="str">
        <f t="shared" ref="AI1734:AI1797" si="468">IF(OR(AE1734="",AE1734=0),"",IF(AND(G1734*$H1734=0,AE1734&gt;0),"无销售广告费为"&amp;AE1734,IFERROR(AE1734/(G1734*$H1734),0)))</f>
        <v/>
      </c>
      <c r="AJ1734">
        <f>IFERROR(VLOOKUP($B1734,[4]库存报告使用数据!$A$1:$B$65536,2,0),0)</f>
        <v>0</v>
      </c>
      <c r="AK1734">
        <f>IFERROR(VLOOKUP($B1734,[4]库存报告使用数据!$A$1:$C$65536,3,0),)</f>
        <v>0</v>
      </c>
      <c r="AL1734">
        <f>IFERROR(VLOOKUP($B1734,[4]库存报告使用数据!$A$1:$D$65536,4,0),)</f>
        <v>0</v>
      </c>
      <c r="AM1734">
        <f>IFERROR(VLOOKUP($B1734,[4]库存报告使用数据!$A$1:$E$65536,5,0),)</f>
        <v>0</v>
      </c>
      <c r="AN1734" s="20" t="str">
        <f t="shared" ref="AN1734:AN1797" si="469">IFERROR(D1734/AJ1734,"")</f>
        <v/>
      </c>
      <c r="AO1734" s="20" t="str">
        <f t="shared" ref="AO1734:AO1797" si="470">IFERROR(E1734/AK1734,"")</f>
        <v/>
      </c>
      <c r="AP1734" s="20" t="str">
        <f t="shared" ref="AP1734:AP1797" si="471">IFERROR(F1734/AL1734,"")</f>
        <v/>
      </c>
      <c r="AQ1734" s="20" t="str">
        <f t="shared" ref="AQ1734:AQ1797" si="472">IFERROR(G1734/AM1734,"")</f>
        <v/>
      </c>
      <c r="AR1734" s="32">
        <f t="shared" ref="AR1734:AR1797" si="473">IFERROR(D1734/7,"")</f>
        <v>0</v>
      </c>
      <c r="AS1734" s="32">
        <f t="shared" ref="AS1734:AS1797" si="474">IF(AR1734="","上周无销量",60*AR1734)</f>
        <v>0</v>
      </c>
      <c r="AT1734" s="32">
        <f t="shared" ref="AT1734:AT1797" si="475">IF(AS1734="上周无销量","上周无销量/总库存"&amp;M1734,M1734-AS1734)</f>
        <v>0</v>
      </c>
      <c r="AU1734" s="28" t="str">
        <f t="shared" ref="AU1734:AU1797" si="476">IF(AR1734="","库存为"&amp;M1734,IF(AS1734=0,"库存为"&amp;M1734,INT(M1734/AR1734)))</f>
        <v>库存为0</v>
      </c>
      <c r="AV1734" s="34" t="str">
        <f>IFERROR(时间!$B$4+AU1734,"上周无销量")</f>
        <v>上周无销量</v>
      </c>
      <c r="AW1734" s="34"/>
    </row>
    <row r="1735" spans="1:49">
      <c r="A1735" s="18" t="s">
        <v>1780</v>
      </c>
      <c r="B1735" t="str">
        <f>VLOOKUP(A1735,'[1]sku-asin（子）'!$A:$B,2,0)</f>
        <v>B07C24TMJ3</v>
      </c>
      <c r="C1735" t="str">
        <f>VLOOKUP(A1735,'[1]子sku-父sku'!$A:$B,2,0)</f>
        <v>YZ-BEPLUS24</v>
      </c>
      <c r="D1735" s="28">
        <f>IFERROR(VLOOKUP(A1735,[2]库存报告使用数据处理!$A:$C,3,0),0)</f>
        <v>0</v>
      </c>
      <c r="E1735" s="28">
        <f>IFERROR(VLOOKUP(A1735,[2]库存报告使用数据处理!$A:$D,4,0),0)</f>
        <v>0</v>
      </c>
      <c r="F1735" s="28">
        <f>IFERROR(VLOOKUP(A1735,[2]库存报告使用数据处理!$A:$E,5,0),0)</f>
        <v>0</v>
      </c>
      <c r="G1735" s="28">
        <f>IFERROR(VLOOKUP(A1735,[2]库存报告使用数据处理!$A:$F,6,0),0)</f>
        <v>0</v>
      </c>
      <c r="H1735" s="29">
        <f>IFERROR(VLOOKUP(A1735,[2]库存报告使用数据处理!$A:$G,7,0),0)</f>
        <v>0</v>
      </c>
      <c r="I1735">
        <f>IFERROR(VLOOKUP(A1735,[5]数据处理!$A:$B,2,0),0)</f>
        <v>0</v>
      </c>
      <c r="J1735" s="30">
        <f>IFERROR(VLOOKUP(A1735,[5]数据处理!$A:$D,4,0),0)</f>
        <v>0</v>
      </c>
      <c r="K1735" s="30">
        <f>IFERROR(VLOOKUP(A1735,[5]数据处理!$A:$E,5,0),0)</f>
        <v>0</v>
      </c>
      <c r="L1735" s="30">
        <f>IFERROR(VLOOKUP(A1735,[5]数据处理!$A:$G,7,0),0)</f>
        <v>0</v>
      </c>
      <c r="M1735">
        <f t="shared" si="460"/>
        <v>0</v>
      </c>
      <c r="N1735">
        <f>IFERROR(VLOOKUP(A1735,[5]数据处理!$A:$C,3,0),0)</f>
        <v>0</v>
      </c>
      <c r="O1735">
        <f>IFERROR(VLOOKUP($A1735,[5]数据处理!$A:$N,14,0),0)</f>
        <v>0</v>
      </c>
      <c r="P1735" t="str">
        <f>IFERROR(VLOOKUP($A1735,[3]库存报告使用数据!$A$1:$B$65536,2,0),"")</f>
        <v/>
      </c>
      <c r="Q1735" t="str">
        <f>IFERROR(VLOOKUP($A1735,[3]库存报告使用数据!$A$1:$E$65536,5,0),"")</f>
        <v/>
      </c>
      <c r="R1735" t="str">
        <f>IFERROR(VLOOKUP($A1735,[3]库存报告使用数据!$A$1:$H$65536,8,0),"")</f>
        <v/>
      </c>
      <c r="S1735" t="str">
        <f>IFERROR(VLOOKUP($A1735,[3]库存报告使用数据!$A$1:$K$65536,11,0),"")</f>
        <v/>
      </c>
      <c r="T1735" t="str">
        <f>IFERROR(VLOOKUP($A1735,[3]库存报告使用数据!$A$1:$C$65536,3,0),"")</f>
        <v/>
      </c>
      <c r="U1735" t="str">
        <f>IFERROR(VLOOKUP($A1735,[3]库存报告使用数据!$A$1:$F$65536,6,0),"")</f>
        <v/>
      </c>
      <c r="V1735" t="str">
        <f>IFERROR(VLOOKUP($A1735,[3]库存报告使用数据!$A$1:$I$65536,9,0),"")</f>
        <v/>
      </c>
      <c r="W1735" t="str">
        <f>IFERROR(VLOOKUP($A1735,[3]库存报告使用数据!$A$1:$L$65536,12,0),"")</f>
        <v/>
      </c>
      <c r="X1735" s="20" t="str">
        <f t="shared" si="461"/>
        <v/>
      </c>
      <c r="Y1735" s="20" t="str">
        <f t="shared" si="462"/>
        <v/>
      </c>
      <c r="Z1735" s="20" t="str">
        <f t="shared" si="463"/>
        <v/>
      </c>
      <c r="AA1735" s="20" t="str">
        <f t="shared" si="464"/>
        <v/>
      </c>
      <c r="AB1735" t="str">
        <f>IFERROR(VLOOKUP($A1735,[3]库存报告使用数据!$A$1:$D$65536,4,0),"")</f>
        <v/>
      </c>
      <c r="AC1735" t="str">
        <f>IFERROR(VLOOKUP($A1735,[3]库存报告使用数据!$A$1:$G$65536,7,0),"")</f>
        <v/>
      </c>
      <c r="AD1735" t="str">
        <f>IFERROR(VLOOKUP($A1735,[3]库存报告使用数据!$A$1:$J$65536,10,0),"")</f>
        <v/>
      </c>
      <c r="AE1735" t="str">
        <f>IFERROR(VLOOKUP($A1735,[3]库存报告使用数据!$A$1:$M$65536,13,0),"")</f>
        <v/>
      </c>
      <c r="AF1735" s="20" t="str">
        <f t="shared" si="465"/>
        <v/>
      </c>
      <c r="AG1735" s="20" t="str">
        <f t="shared" si="466"/>
        <v/>
      </c>
      <c r="AH1735" s="20" t="str">
        <f t="shared" si="467"/>
        <v/>
      </c>
      <c r="AI1735" s="20" t="str">
        <f t="shared" si="468"/>
        <v/>
      </c>
      <c r="AJ1735">
        <f>IFERROR(VLOOKUP($B1735,[4]库存报告使用数据!$A$1:$B$65536,2,0),0)</f>
        <v>0</v>
      </c>
      <c r="AK1735">
        <f>IFERROR(VLOOKUP($B1735,[4]库存报告使用数据!$A$1:$C$65536,3,0),)</f>
        <v>0</v>
      </c>
      <c r="AL1735">
        <f>IFERROR(VLOOKUP($B1735,[4]库存报告使用数据!$A$1:$D$65536,4,0),)</f>
        <v>0</v>
      </c>
      <c r="AM1735">
        <f>IFERROR(VLOOKUP($B1735,[4]库存报告使用数据!$A$1:$E$65536,5,0),)</f>
        <v>0</v>
      </c>
      <c r="AN1735" s="20" t="str">
        <f t="shared" si="469"/>
        <v/>
      </c>
      <c r="AO1735" s="20" t="str">
        <f t="shared" si="470"/>
        <v/>
      </c>
      <c r="AP1735" s="20" t="str">
        <f t="shared" si="471"/>
        <v/>
      </c>
      <c r="AQ1735" s="20" t="str">
        <f t="shared" si="472"/>
        <v/>
      </c>
      <c r="AR1735" s="32">
        <f t="shared" si="473"/>
        <v>0</v>
      </c>
      <c r="AS1735" s="32">
        <f t="shared" si="474"/>
        <v>0</v>
      </c>
      <c r="AT1735" s="32">
        <f t="shared" si="475"/>
        <v>0</v>
      </c>
      <c r="AU1735" s="28" t="str">
        <f t="shared" si="476"/>
        <v>库存为0</v>
      </c>
      <c r="AV1735" s="34" t="str">
        <f>IFERROR(时间!$B$4+AU1735,"上周无销量")</f>
        <v>上周无销量</v>
      </c>
      <c r="AW1735" s="34"/>
    </row>
    <row r="1736" spans="1:49">
      <c r="A1736" s="18" t="s">
        <v>1781</v>
      </c>
      <c r="B1736" t="str">
        <f>VLOOKUP(A1736,'[1]sku-asin（子）'!$A:$B,2,0)</f>
        <v>B07CBVGVNX</v>
      </c>
      <c r="C1736" t="str">
        <f>VLOOKUP(A1736,'[1]子sku-父sku'!$A:$B,2,0)</f>
        <v>YZ-BEPLUS24</v>
      </c>
      <c r="D1736" s="28">
        <f>IFERROR(VLOOKUP(A1736,[2]库存报告使用数据处理!$A:$C,3,0),0)</f>
        <v>0</v>
      </c>
      <c r="E1736" s="28">
        <f>IFERROR(VLOOKUP(A1736,[2]库存报告使用数据处理!$A:$D,4,0),0)</f>
        <v>0</v>
      </c>
      <c r="F1736" s="28">
        <f>IFERROR(VLOOKUP(A1736,[2]库存报告使用数据处理!$A:$E,5,0),0)</f>
        <v>0</v>
      </c>
      <c r="G1736" s="28">
        <f>IFERROR(VLOOKUP(A1736,[2]库存报告使用数据处理!$A:$F,6,0),0)</f>
        <v>0</v>
      </c>
      <c r="H1736" s="29">
        <f>IFERROR(VLOOKUP(A1736,[2]库存报告使用数据处理!$A:$G,7,0),0)</f>
        <v>0</v>
      </c>
      <c r="I1736">
        <f>IFERROR(VLOOKUP(A1736,[5]数据处理!$A:$B,2,0),0)</f>
        <v>0</v>
      </c>
      <c r="J1736" s="30">
        <f>IFERROR(VLOOKUP(A1736,[5]数据处理!$A:$D,4,0),0)</f>
        <v>0</v>
      </c>
      <c r="K1736" s="30">
        <f>IFERROR(VLOOKUP(A1736,[5]数据处理!$A:$E,5,0),0)</f>
        <v>0</v>
      </c>
      <c r="L1736" s="30">
        <f>IFERROR(VLOOKUP(A1736,[5]数据处理!$A:$G,7,0),0)</f>
        <v>0</v>
      </c>
      <c r="M1736">
        <f t="shared" si="460"/>
        <v>0</v>
      </c>
      <c r="N1736">
        <f>IFERROR(VLOOKUP(A1736,[5]数据处理!$A:$C,3,0),0)</f>
        <v>0</v>
      </c>
      <c r="O1736">
        <f>IFERROR(VLOOKUP($A1736,[5]数据处理!$A:$N,14,0),0)</f>
        <v>0</v>
      </c>
      <c r="P1736" t="str">
        <f>IFERROR(VLOOKUP($A1736,[3]库存报告使用数据!$A$1:$B$65536,2,0),"")</f>
        <v/>
      </c>
      <c r="Q1736" t="str">
        <f>IFERROR(VLOOKUP($A1736,[3]库存报告使用数据!$A$1:$E$65536,5,0),"")</f>
        <v/>
      </c>
      <c r="R1736" t="str">
        <f>IFERROR(VLOOKUP($A1736,[3]库存报告使用数据!$A$1:$H$65536,8,0),"")</f>
        <v/>
      </c>
      <c r="S1736" t="str">
        <f>IFERROR(VLOOKUP($A1736,[3]库存报告使用数据!$A$1:$K$65536,11,0),"")</f>
        <v/>
      </c>
      <c r="T1736" t="str">
        <f>IFERROR(VLOOKUP($A1736,[3]库存报告使用数据!$A$1:$C$65536,3,0),"")</f>
        <v/>
      </c>
      <c r="U1736" t="str">
        <f>IFERROR(VLOOKUP($A1736,[3]库存报告使用数据!$A$1:$F$65536,6,0),"")</f>
        <v/>
      </c>
      <c r="V1736" t="str">
        <f>IFERROR(VLOOKUP($A1736,[3]库存报告使用数据!$A$1:$I$65536,9,0),"")</f>
        <v/>
      </c>
      <c r="W1736" t="str">
        <f>IFERROR(VLOOKUP($A1736,[3]库存报告使用数据!$A$1:$L$65536,12,0),"")</f>
        <v/>
      </c>
      <c r="X1736" s="20" t="str">
        <f t="shared" si="461"/>
        <v/>
      </c>
      <c r="Y1736" s="20" t="str">
        <f t="shared" si="462"/>
        <v/>
      </c>
      <c r="Z1736" s="20" t="str">
        <f t="shared" si="463"/>
        <v/>
      </c>
      <c r="AA1736" s="20" t="str">
        <f t="shared" si="464"/>
        <v/>
      </c>
      <c r="AB1736" t="str">
        <f>IFERROR(VLOOKUP($A1736,[3]库存报告使用数据!$A$1:$D$65536,4,0),"")</f>
        <v/>
      </c>
      <c r="AC1736" t="str">
        <f>IFERROR(VLOOKUP($A1736,[3]库存报告使用数据!$A$1:$G$65536,7,0),"")</f>
        <v/>
      </c>
      <c r="AD1736" t="str">
        <f>IFERROR(VLOOKUP($A1736,[3]库存报告使用数据!$A$1:$J$65536,10,0),"")</f>
        <v/>
      </c>
      <c r="AE1736" t="str">
        <f>IFERROR(VLOOKUP($A1736,[3]库存报告使用数据!$A$1:$M$65536,13,0),"")</f>
        <v/>
      </c>
      <c r="AF1736" s="20" t="str">
        <f t="shared" si="465"/>
        <v/>
      </c>
      <c r="AG1736" s="20" t="str">
        <f t="shared" si="466"/>
        <v/>
      </c>
      <c r="AH1736" s="20" t="str">
        <f t="shared" si="467"/>
        <v/>
      </c>
      <c r="AI1736" s="20" t="str">
        <f t="shared" si="468"/>
        <v/>
      </c>
      <c r="AJ1736">
        <f>IFERROR(VLOOKUP($B1736,[4]库存报告使用数据!$A$1:$B$65536,2,0),0)</f>
        <v>0</v>
      </c>
      <c r="AK1736">
        <f>IFERROR(VLOOKUP($B1736,[4]库存报告使用数据!$A$1:$C$65536,3,0),)</f>
        <v>0</v>
      </c>
      <c r="AL1736">
        <f>IFERROR(VLOOKUP($B1736,[4]库存报告使用数据!$A$1:$D$65536,4,0),)</f>
        <v>0</v>
      </c>
      <c r="AM1736">
        <f>IFERROR(VLOOKUP($B1736,[4]库存报告使用数据!$A$1:$E$65536,5,0),)</f>
        <v>0</v>
      </c>
      <c r="AN1736" s="20" t="str">
        <f t="shared" si="469"/>
        <v/>
      </c>
      <c r="AO1736" s="20" t="str">
        <f t="shared" si="470"/>
        <v/>
      </c>
      <c r="AP1736" s="20" t="str">
        <f t="shared" si="471"/>
        <v/>
      </c>
      <c r="AQ1736" s="20" t="str">
        <f t="shared" si="472"/>
        <v/>
      </c>
      <c r="AR1736" s="32">
        <f t="shared" si="473"/>
        <v>0</v>
      </c>
      <c r="AS1736" s="32">
        <f t="shared" si="474"/>
        <v>0</v>
      </c>
      <c r="AT1736" s="32">
        <f t="shared" si="475"/>
        <v>0</v>
      </c>
      <c r="AU1736" s="28" t="str">
        <f t="shared" si="476"/>
        <v>库存为0</v>
      </c>
      <c r="AV1736" s="34" t="str">
        <f>IFERROR(时间!$B$4+AU1736,"上周无销量")</f>
        <v>上周无销量</v>
      </c>
      <c r="AW1736" s="34"/>
    </row>
    <row r="1737" spans="1:49">
      <c r="A1737" s="18" t="s">
        <v>1782</v>
      </c>
      <c r="B1737" t="str">
        <f>VLOOKUP(A1737,'[1]sku-asin（子）'!$A:$B,2,0)</f>
        <v>B07C2157C3</v>
      </c>
      <c r="C1737" t="str">
        <f>VLOOKUP(A1737,'[1]子sku-父sku'!$A:$B,2,0)</f>
        <v>YZ-BEPLUS24</v>
      </c>
      <c r="D1737" s="28">
        <f>IFERROR(VLOOKUP(A1737,[2]库存报告使用数据处理!$A:$C,3,0),0)</f>
        <v>0</v>
      </c>
      <c r="E1737" s="28">
        <f>IFERROR(VLOOKUP(A1737,[2]库存报告使用数据处理!$A:$D,4,0),0)</f>
        <v>0</v>
      </c>
      <c r="F1737" s="28">
        <f>IFERROR(VLOOKUP(A1737,[2]库存报告使用数据处理!$A:$E,5,0),0)</f>
        <v>0</v>
      </c>
      <c r="G1737" s="28">
        <f>IFERROR(VLOOKUP(A1737,[2]库存报告使用数据处理!$A:$F,6,0),0)</f>
        <v>0</v>
      </c>
      <c r="H1737" s="29">
        <f>IFERROR(VLOOKUP(A1737,[2]库存报告使用数据处理!$A:$G,7,0),0)</f>
        <v>0</v>
      </c>
      <c r="I1737">
        <f>IFERROR(VLOOKUP(A1737,[5]数据处理!$A:$B,2,0),0)</f>
        <v>0</v>
      </c>
      <c r="J1737" s="30">
        <f>IFERROR(VLOOKUP(A1737,[5]数据处理!$A:$D,4,0),0)</f>
        <v>0</v>
      </c>
      <c r="K1737" s="30">
        <f>IFERROR(VLOOKUP(A1737,[5]数据处理!$A:$E,5,0),0)</f>
        <v>0</v>
      </c>
      <c r="L1737" s="30">
        <f>IFERROR(VLOOKUP(A1737,[5]数据处理!$A:$G,7,0),0)</f>
        <v>0</v>
      </c>
      <c r="M1737">
        <f t="shared" si="460"/>
        <v>0</v>
      </c>
      <c r="N1737">
        <f>IFERROR(VLOOKUP(A1737,[5]数据处理!$A:$C,3,0),0)</f>
        <v>0</v>
      </c>
      <c r="O1737">
        <f>IFERROR(VLOOKUP($A1737,[5]数据处理!$A:$N,14,0),0)</f>
        <v>0</v>
      </c>
      <c r="P1737" t="str">
        <f>IFERROR(VLOOKUP($A1737,[3]库存报告使用数据!$A$1:$B$65536,2,0),"")</f>
        <v/>
      </c>
      <c r="Q1737" t="str">
        <f>IFERROR(VLOOKUP($A1737,[3]库存报告使用数据!$A$1:$E$65536,5,0),"")</f>
        <v/>
      </c>
      <c r="R1737" t="str">
        <f>IFERROR(VLOOKUP($A1737,[3]库存报告使用数据!$A$1:$H$65536,8,0),"")</f>
        <v/>
      </c>
      <c r="S1737" t="str">
        <f>IFERROR(VLOOKUP($A1737,[3]库存报告使用数据!$A$1:$K$65536,11,0),"")</f>
        <v/>
      </c>
      <c r="T1737" t="str">
        <f>IFERROR(VLOOKUP($A1737,[3]库存报告使用数据!$A$1:$C$65536,3,0),"")</f>
        <v/>
      </c>
      <c r="U1737" t="str">
        <f>IFERROR(VLOOKUP($A1737,[3]库存报告使用数据!$A$1:$F$65536,6,0),"")</f>
        <v/>
      </c>
      <c r="V1737" t="str">
        <f>IFERROR(VLOOKUP($A1737,[3]库存报告使用数据!$A$1:$I$65536,9,0),"")</f>
        <v/>
      </c>
      <c r="W1737" t="str">
        <f>IFERROR(VLOOKUP($A1737,[3]库存报告使用数据!$A$1:$L$65536,12,0),"")</f>
        <v/>
      </c>
      <c r="X1737" s="20" t="str">
        <f t="shared" si="461"/>
        <v/>
      </c>
      <c r="Y1737" s="20" t="str">
        <f t="shared" si="462"/>
        <v/>
      </c>
      <c r="Z1737" s="20" t="str">
        <f t="shared" si="463"/>
        <v/>
      </c>
      <c r="AA1737" s="20" t="str">
        <f t="shared" si="464"/>
        <v/>
      </c>
      <c r="AB1737" t="str">
        <f>IFERROR(VLOOKUP($A1737,[3]库存报告使用数据!$A$1:$D$65536,4,0),"")</f>
        <v/>
      </c>
      <c r="AC1737" t="str">
        <f>IFERROR(VLOOKUP($A1737,[3]库存报告使用数据!$A$1:$G$65536,7,0),"")</f>
        <v/>
      </c>
      <c r="AD1737" t="str">
        <f>IFERROR(VLOOKUP($A1737,[3]库存报告使用数据!$A$1:$J$65536,10,0),"")</f>
        <v/>
      </c>
      <c r="AE1737" t="str">
        <f>IFERROR(VLOOKUP($A1737,[3]库存报告使用数据!$A$1:$M$65536,13,0),"")</f>
        <v/>
      </c>
      <c r="AF1737" s="20" t="str">
        <f t="shared" si="465"/>
        <v/>
      </c>
      <c r="AG1737" s="20" t="str">
        <f t="shared" si="466"/>
        <v/>
      </c>
      <c r="AH1737" s="20" t="str">
        <f t="shared" si="467"/>
        <v/>
      </c>
      <c r="AI1737" s="20" t="str">
        <f t="shared" si="468"/>
        <v/>
      </c>
      <c r="AJ1737">
        <f>IFERROR(VLOOKUP($B1737,[4]库存报告使用数据!$A$1:$B$65536,2,0),0)</f>
        <v>0</v>
      </c>
      <c r="AK1737">
        <f>IFERROR(VLOOKUP($B1737,[4]库存报告使用数据!$A$1:$C$65536,3,0),)</f>
        <v>0</v>
      </c>
      <c r="AL1737">
        <f>IFERROR(VLOOKUP($B1737,[4]库存报告使用数据!$A$1:$D$65536,4,0),)</f>
        <v>0</v>
      </c>
      <c r="AM1737">
        <f>IFERROR(VLOOKUP($B1737,[4]库存报告使用数据!$A$1:$E$65536,5,0),)</f>
        <v>0</v>
      </c>
      <c r="AN1737" s="20" t="str">
        <f t="shared" si="469"/>
        <v/>
      </c>
      <c r="AO1737" s="20" t="str">
        <f t="shared" si="470"/>
        <v/>
      </c>
      <c r="AP1737" s="20" t="str">
        <f t="shared" si="471"/>
        <v/>
      </c>
      <c r="AQ1737" s="20" t="str">
        <f t="shared" si="472"/>
        <v/>
      </c>
      <c r="AR1737" s="32">
        <f t="shared" si="473"/>
        <v>0</v>
      </c>
      <c r="AS1737" s="32">
        <f t="shared" si="474"/>
        <v>0</v>
      </c>
      <c r="AT1737" s="32">
        <f t="shared" si="475"/>
        <v>0</v>
      </c>
      <c r="AU1737" s="28" t="str">
        <f t="shared" si="476"/>
        <v>库存为0</v>
      </c>
      <c r="AV1737" s="34" t="str">
        <f>IFERROR(时间!$B$4+AU1737,"上周无销量")</f>
        <v>上周无销量</v>
      </c>
      <c r="AW1737" s="34"/>
    </row>
    <row r="1738" spans="1:49">
      <c r="A1738" s="18" t="s">
        <v>1783</v>
      </c>
      <c r="B1738" t="str">
        <f>VLOOKUP(A1738,'[1]sku-asin（子）'!$A:$B,2,0)</f>
        <v>B07C21Q1S8</v>
      </c>
      <c r="C1738" t="str">
        <f>VLOOKUP(A1738,'[1]子sku-父sku'!$A:$B,2,0)</f>
        <v>YZ-BEPLUS24</v>
      </c>
      <c r="D1738" s="28">
        <f>IFERROR(VLOOKUP(A1738,[2]库存报告使用数据处理!$A:$C,3,0),0)</f>
        <v>0</v>
      </c>
      <c r="E1738" s="28">
        <f>IFERROR(VLOOKUP(A1738,[2]库存报告使用数据处理!$A:$D,4,0),0)</f>
        <v>0</v>
      </c>
      <c r="F1738" s="28">
        <f>IFERROR(VLOOKUP(A1738,[2]库存报告使用数据处理!$A:$E,5,0),0)</f>
        <v>0</v>
      </c>
      <c r="G1738" s="28">
        <f>IFERROR(VLOOKUP(A1738,[2]库存报告使用数据处理!$A:$F,6,0),0)</f>
        <v>0</v>
      </c>
      <c r="H1738" s="29">
        <f>IFERROR(VLOOKUP(A1738,[2]库存报告使用数据处理!$A:$G,7,0),0)</f>
        <v>0</v>
      </c>
      <c r="I1738">
        <f>IFERROR(VLOOKUP(A1738,[5]数据处理!$A:$B,2,0),0)</f>
        <v>0</v>
      </c>
      <c r="J1738" s="30">
        <f>IFERROR(VLOOKUP(A1738,[5]数据处理!$A:$D,4,0),0)</f>
        <v>0</v>
      </c>
      <c r="K1738" s="30">
        <f>IFERROR(VLOOKUP(A1738,[5]数据处理!$A:$E,5,0),0)</f>
        <v>0</v>
      </c>
      <c r="L1738" s="30">
        <f>IFERROR(VLOOKUP(A1738,[5]数据处理!$A:$G,7,0),0)</f>
        <v>0</v>
      </c>
      <c r="M1738">
        <f t="shared" si="460"/>
        <v>0</v>
      </c>
      <c r="N1738">
        <f>IFERROR(VLOOKUP(A1738,[5]数据处理!$A:$C,3,0),0)</f>
        <v>0</v>
      </c>
      <c r="O1738">
        <f>IFERROR(VLOOKUP($A1738,[5]数据处理!$A:$N,14,0),0)</f>
        <v>0</v>
      </c>
      <c r="P1738" t="str">
        <f>IFERROR(VLOOKUP($A1738,[3]库存报告使用数据!$A$1:$B$65536,2,0),"")</f>
        <v/>
      </c>
      <c r="Q1738" t="str">
        <f>IFERROR(VLOOKUP($A1738,[3]库存报告使用数据!$A$1:$E$65536,5,0),"")</f>
        <v/>
      </c>
      <c r="R1738" t="str">
        <f>IFERROR(VLOOKUP($A1738,[3]库存报告使用数据!$A$1:$H$65536,8,0),"")</f>
        <v/>
      </c>
      <c r="S1738" t="str">
        <f>IFERROR(VLOOKUP($A1738,[3]库存报告使用数据!$A$1:$K$65536,11,0),"")</f>
        <v/>
      </c>
      <c r="T1738" t="str">
        <f>IFERROR(VLOOKUP($A1738,[3]库存报告使用数据!$A$1:$C$65536,3,0),"")</f>
        <v/>
      </c>
      <c r="U1738" t="str">
        <f>IFERROR(VLOOKUP($A1738,[3]库存报告使用数据!$A$1:$F$65536,6,0),"")</f>
        <v/>
      </c>
      <c r="V1738" t="str">
        <f>IFERROR(VLOOKUP($A1738,[3]库存报告使用数据!$A$1:$I$65536,9,0),"")</f>
        <v/>
      </c>
      <c r="W1738" t="str">
        <f>IFERROR(VLOOKUP($A1738,[3]库存报告使用数据!$A$1:$L$65536,12,0),"")</f>
        <v/>
      </c>
      <c r="X1738" s="20" t="str">
        <f t="shared" si="461"/>
        <v/>
      </c>
      <c r="Y1738" s="20" t="str">
        <f t="shared" si="462"/>
        <v/>
      </c>
      <c r="Z1738" s="20" t="str">
        <f t="shared" si="463"/>
        <v/>
      </c>
      <c r="AA1738" s="20" t="str">
        <f t="shared" si="464"/>
        <v/>
      </c>
      <c r="AB1738" t="str">
        <f>IFERROR(VLOOKUP($A1738,[3]库存报告使用数据!$A$1:$D$65536,4,0),"")</f>
        <v/>
      </c>
      <c r="AC1738" t="str">
        <f>IFERROR(VLOOKUP($A1738,[3]库存报告使用数据!$A$1:$G$65536,7,0),"")</f>
        <v/>
      </c>
      <c r="AD1738" t="str">
        <f>IFERROR(VLOOKUP($A1738,[3]库存报告使用数据!$A$1:$J$65536,10,0),"")</f>
        <v/>
      </c>
      <c r="AE1738" t="str">
        <f>IFERROR(VLOOKUP($A1738,[3]库存报告使用数据!$A$1:$M$65536,13,0),"")</f>
        <v/>
      </c>
      <c r="AF1738" s="20" t="str">
        <f t="shared" si="465"/>
        <v/>
      </c>
      <c r="AG1738" s="20" t="str">
        <f t="shared" si="466"/>
        <v/>
      </c>
      <c r="AH1738" s="20" t="str">
        <f t="shared" si="467"/>
        <v/>
      </c>
      <c r="AI1738" s="20" t="str">
        <f t="shared" si="468"/>
        <v/>
      </c>
      <c r="AJ1738">
        <f>IFERROR(VLOOKUP($B1738,[4]库存报告使用数据!$A$1:$B$65536,2,0),0)</f>
        <v>0</v>
      </c>
      <c r="AK1738">
        <f>IFERROR(VLOOKUP($B1738,[4]库存报告使用数据!$A$1:$C$65536,3,0),)</f>
        <v>0</v>
      </c>
      <c r="AL1738">
        <f>IFERROR(VLOOKUP($B1738,[4]库存报告使用数据!$A$1:$D$65536,4,0),)</f>
        <v>0</v>
      </c>
      <c r="AM1738">
        <f>IFERROR(VLOOKUP($B1738,[4]库存报告使用数据!$A$1:$E$65536,5,0),)</f>
        <v>0</v>
      </c>
      <c r="AN1738" s="20" t="str">
        <f t="shared" si="469"/>
        <v/>
      </c>
      <c r="AO1738" s="20" t="str">
        <f t="shared" si="470"/>
        <v/>
      </c>
      <c r="AP1738" s="20" t="str">
        <f t="shared" si="471"/>
        <v/>
      </c>
      <c r="AQ1738" s="20" t="str">
        <f t="shared" si="472"/>
        <v/>
      </c>
      <c r="AR1738" s="32">
        <f t="shared" si="473"/>
        <v>0</v>
      </c>
      <c r="AS1738" s="32">
        <f t="shared" si="474"/>
        <v>0</v>
      </c>
      <c r="AT1738" s="32">
        <f t="shared" si="475"/>
        <v>0</v>
      </c>
      <c r="AU1738" s="28" t="str">
        <f t="shared" si="476"/>
        <v>库存为0</v>
      </c>
      <c r="AV1738" s="34" t="str">
        <f>IFERROR(时间!$B$4+AU1738,"上周无销量")</f>
        <v>上周无销量</v>
      </c>
      <c r="AW1738" s="34"/>
    </row>
    <row r="1739" spans="1:49">
      <c r="A1739" s="18" t="s">
        <v>1784</v>
      </c>
      <c r="B1739" t="str">
        <f>VLOOKUP(A1739,'[1]sku-asin（子）'!$A:$B,2,0)</f>
        <v>B07C21SS2H</v>
      </c>
      <c r="C1739" t="str">
        <f>VLOOKUP(A1739,'[1]子sku-父sku'!$A:$B,2,0)</f>
        <v>YZ-BEPLUS24</v>
      </c>
      <c r="D1739" s="28">
        <f>IFERROR(VLOOKUP(A1739,[2]库存报告使用数据处理!$A:$C,3,0),0)</f>
        <v>0</v>
      </c>
      <c r="E1739" s="28">
        <f>IFERROR(VLOOKUP(A1739,[2]库存报告使用数据处理!$A:$D,4,0),0)</f>
        <v>0</v>
      </c>
      <c r="F1739" s="28">
        <f>IFERROR(VLOOKUP(A1739,[2]库存报告使用数据处理!$A:$E,5,0),0)</f>
        <v>0</v>
      </c>
      <c r="G1739" s="28">
        <f>IFERROR(VLOOKUP(A1739,[2]库存报告使用数据处理!$A:$F,6,0),0)</f>
        <v>0</v>
      </c>
      <c r="H1739" s="29">
        <f>IFERROR(VLOOKUP(A1739,[2]库存报告使用数据处理!$A:$G,7,0),0)</f>
        <v>0</v>
      </c>
      <c r="I1739">
        <f>IFERROR(VLOOKUP(A1739,[5]数据处理!$A:$B,2,0),0)</f>
        <v>0</v>
      </c>
      <c r="J1739" s="30">
        <f>IFERROR(VLOOKUP(A1739,[5]数据处理!$A:$D,4,0),0)</f>
        <v>0</v>
      </c>
      <c r="K1739" s="30">
        <f>IFERROR(VLOOKUP(A1739,[5]数据处理!$A:$E,5,0),0)</f>
        <v>0</v>
      </c>
      <c r="L1739" s="30">
        <f>IFERROR(VLOOKUP(A1739,[5]数据处理!$A:$G,7,0),0)</f>
        <v>0</v>
      </c>
      <c r="M1739">
        <f t="shared" si="460"/>
        <v>0</v>
      </c>
      <c r="N1739">
        <f>IFERROR(VLOOKUP(A1739,[5]数据处理!$A:$C,3,0),0)</f>
        <v>0</v>
      </c>
      <c r="O1739">
        <f>IFERROR(VLOOKUP($A1739,[5]数据处理!$A:$N,14,0),0)</f>
        <v>0</v>
      </c>
      <c r="P1739" t="str">
        <f>IFERROR(VLOOKUP($A1739,[3]库存报告使用数据!$A$1:$B$65536,2,0),"")</f>
        <v/>
      </c>
      <c r="Q1739" t="str">
        <f>IFERROR(VLOOKUP($A1739,[3]库存报告使用数据!$A$1:$E$65536,5,0),"")</f>
        <v/>
      </c>
      <c r="R1739" t="str">
        <f>IFERROR(VLOOKUP($A1739,[3]库存报告使用数据!$A$1:$H$65536,8,0),"")</f>
        <v/>
      </c>
      <c r="S1739" t="str">
        <f>IFERROR(VLOOKUP($A1739,[3]库存报告使用数据!$A$1:$K$65536,11,0),"")</f>
        <v/>
      </c>
      <c r="T1739" t="str">
        <f>IFERROR(VLOOKUP($A1739,[3]库存报告使用数据!$A$1:$C$65536,3,0),"")</f>
        <v/>
      </c>
      <c r="U1739" t="str">
        <f>IFERROR(VLOOKUP($A1739,[3]库存报告使用数据!$A$1:$F$65536,6,0),"")</f>
        <v/>
      </c>
      <c r="V1739" t="str">
        <f>IFERROR(VLOOKUP($A1739,[3]库存报告使用数据!$A$1:$I$65536,9,0),"")</f>
        <v/>
      </c>
      <c r="W1739" t="str">
        <f>IFERROR(VLOOKUP($A1739,[3]库存报告使用数据!$A$1:$L$65536,12,0),"")</f>
        <v/>
      </c>
      <c r="X1739" s="20" t="str">
        <f t="shared" si="461"/>
        <v/>
      </c>
      <c r="Y1739" s="20" t="str">
        <f t="shared" si="462"/>
        <v/>
      </c>
      <c r="Z1739" s="20" t="str">
        <f t="shared" si="463"/>
        <v/>
      </c>
      <c r="AA1739" s="20" t="str">
        <f t="shared" si="464"/>
        <v/>
      </c>
      <c r="AB1739" t="str">
        <f>IFERROR(VLOOKUP($A1739,[3]库存报告使用数据!$A$1:$D$65536,4,0),"")</f>
        <v/>
      </c>
      <c r="AC1739" t="str">
        <f>IFERROR(VLOOKUP($A1739,[3]库存报告使用数据!$A$1:$G$65536,7,0),"")</f>
        <v/>
      </c>
      <c r="AD1739" t="str">
        <f>IFERROR(VLOOKUP($A1739,[3]库存报告使用数据!$A$1:$J$65536,10,0),"")</f>
        <v/>
      </c>
      <c r="AE1739" t="str">
        <f>IFERROR(VLOOKUP($A1739,[3]库存报告使用数据!$A$1:$M$65536,13,0),"")</f>
        <v/>
      </c>
      <c r="AF1739" s="20" t="str">
        <f t="shared" si="465"/>
        <v/>
      </c>
      <c r="AG1739" s="20" t="str">
        <f t="shared" si="466"/>
        <v/>
      </c>
      <c r="AH1739" s="20" t="str">
        <f t="shared" si="467"/>
        <v/>
      </c>
      <c r="AI1739" s="20" t="str">
        <f t="shared" si="468"/>
        <v/>
      </c>
      <c r="AJ1739">
        <f>IFERROR(VLOOKUP($B1739,[4]库存报告使用数据!$A$1:$B$65536,2,0),0)</f>
        <v>0</v>
      </c>
      <c r="AK1739">
        <f>IFERROR(VLOOKUP($B1739,[4]库存报告使用数据!$A$1:$C$65536,3,0),)</f>
        <v>0</v>
      </c>
      <c r="AL1739">
        <f>IFERROR(VLOOKUP($B1739,[4]库存报告使用数据!$A$1:$D$65536,4,0),)</f>
        <v>0</v>
      </c>
      <c r="AM1739">
        <f>IFERROR(VLOOKUP($B1739,[4]库存报告使用数据!$A$1:$E$65536,5,0),)</f>
        <v>0</v>
      </c>
      <c r="AN1739" s="20" t="str">
        <f t="shared" si="469"/>
        <v/>
      </c>
      <c r="AO1739" s="20" t="str">
        <f t="shared" si="470"/>
        <v/>
      </c>
      <c r="AP1739" s="20" t="str">
        <f t="shared" si="471"/>
        <v/>
      </c>
      <c r="AQ1739" s="20" t="str">
        <f t="shared" si="472"/>
        <v/>
      </c>
      <c r="AR1739" s="32">
        <f t="shared" si="473"/>
        <v>0</v>
      </c>
      <c r="AS1739" s="32">
        <f t="shared" si="474"/>
        <v>0</v>
      </c>
      <c r="AT1739" s="32">
        <f t="shared" si="475"/>
        <v>0</v>
      </c>
      <c r="AU1739" s="28" t="str">
        <f t="shared" si="476"/>
        <v>库存为0</v>
      </c>
      <c r="AV1739" s="34" t="str">
        <f>IFERROR(时间!$B$4+AU1739,"上周无销量")</f>
        <v>上周无销量</v>
      </c>
      <c r="AW1739" s="34"/>
    </row>
    <row r="1740" spans="1:49">
      <c r="A1740" s="18" t="s">
        <v>1785</v>
      </c>
      <c r="B1740" t="str">
        <f>VLOOKUP(A1740,'[1]sku-asin（子）'!$A:$B,2,0)</f>
        <v>B07BNJPCXW</v>
      </c>
      <c r="C1740" t="str">
        <f>VLOOKUP(A1740,'[1]子sku-父sku'!$A:$B,2,0)</f>
        <v>YZ-BESM806</v>
      </c>
      <c r="D1740" s="28">
        <f>IFERROR(VLOOKUP(A1740,[2]库存报告使用数据处理!$A:$C,3,0),0)</f>
        <v>0</v>
      </c>
      <c r="E1740" s="28">
        <f>IFERROR(VLOOKUP(A1740,[2]库存报告使用数据处理!$A:$D,4,0),0)</f>
        <v>0</v>
      </c>
      <c r="F1740" s="28">
        <f>IFERROR(VLOOKUP(A1740,[2]库存报告使用数据处理!$A:$E,5,0),0)</f>
        <v>0</v>
      </c>
      <c r="G1740" s="28">
        <f>IFERROR(VLOOKUP(A1740,[2]库存报告使用数据处理!$A:$F,6,0),0)</f>
        <v>0</v>
      </c>
      <c r="H1740" s="29">
        <f>IFERROR(VLOOKUP(A1740,[2]库存报告使用数据处理!$A:$G,7,0),0)</f>
        <v>0</v>
      </c>
      <c r="I1740">
        <f>IFERROR(VLOOKUP(A1740,[5]数据处理!$A:$B,2,0),0)</f>
        <v>0</v>
      </c>
      <c r="J1740" s="30">
        <f>IFERROR(VLOOKUP(A1740,[5]数据处理!$A:$D,4,0),0)</f>
        <v>0</v>
      </c>
      <c r="K1740" s="30">
        <f>IFERROR(VLOOKUP(A1740,[5]数据处理!$A:$E,5,0),0)</f>
        <v>0</v>
      </c>
      <c r="L1740" s="30">
        <f>IFERROR(VLOOKUP(A1740,[5]数据处理!$A:$G,7,0),0)</f>
        <v>0</v>
      </c>
      <c r="M1740">
        <f t="shared" si="460"/>
        <v>0</v>
      </c>
      <c r="N1740">
        <f>IFERROR(VLOOKUP(A1740,[5]数据处理!$A:$C,3,0),0)</f>
        <v>0</v>
      </c>
      <c r="O1740">
        <f>IFERROR(VLOOKUP($A1740,[5]数据处理!$A:$N,14,0),0)</f>
        <v>0</v>
      </c>
      <c r="P1740" t="str">
        <f>IFERROR(VLOOKUP($A1740,[3]库存报告使用数据!$A$1:$B$65536,2,0),"")</f>
        <v/>
      </c>
      <c r="Q1740" t="str">
        <f>IFERROR(VLOOKUP($A1740,[3]库存报告使用数据!$A$1:$E$65536,5,0),"")</f>
        <v/>
      </c>
      <c r="R1740" t="str">
        <f>IFERROR(VLOOKUP($A1740,[3]库存报告使用数据!$A$1:$H$65536,8,0),"")</f>
        <v/>
      </c>
      <c r="S1740" t="str">
        <f>IFERROR(VLOOKUP($A1740,[3]库存报告使用数据!$A$1:$K$65536,11,0),"")</f>
        <v/>
      </c>
      <c r="T1740" t="str">
        <f>IFERROR(VLOOKUP($A1740,[3]库存报告使用数据!$A$1:$C$65536,3,0),"")</f>
        <v/>
      </c>
      <c r="U1740" t="str">
        <f>IFERROR(VLOOKUP($A1740,[3]库存报告使用数据!$A$1:$F$65536,6,0),"")</f>
        <v/>
      </c>
      <c r="V1740" t="str">
        <f>IFERROR(VLOOKUP($A1740,[3]库存报告使用数据!$A$1:$I$65536,9,0),"")</f>
        <v/>
      </c>
      <c r="W1740" t="str">
        <f>IFERROR(VLOOKUP($A1740,[3]库存报告使用数据!$A$1:$L$65536,12,0),"")</f>
        <v/>
      </c>
      <c r="X1740" s="20" t="str">
        <f t="shared" si="461"/>
        <v/>
      </c>
      <c r="Y1740" s="20" t="str">
        <f t="shared" si="462"/>
        <v/>
      </c>
      <c r="Z1740" s="20" t="str">
        <f t="shared" si="463"/>
        <v/>
      </c>
      <c r="AA1740" s="20" t="str">
        <f t="shared" si="464"/>
        <v/>
      </c>
      <c r="AB1740" t="str">
        <f>IFERROR(VLOOKUP($A1740,[3]库存报告使用数据!$A$1:$D$65536,4,0),"")</f>
        <v/>
      </c>
      <c r="AC1740" t="str">
        <f>IFERROR(VLOOKUP($A1740,[3]库存报告使用数据!$A$1:$G$65536,7,0),"")</f>
        <v/>
      </c>
      <c r="AD1740" t="str">
        <f>IFERROR(VLOOKUP($A1740,[3]库存报告使用数据!$A$1:$J$65536,10,0),"")</f>
        <v/>
      </c>
      <c r="AE1740" t="str">
        <f>IFERROR(VLOOKUP($A1740,[3]库存报告使用数据!$A$1:$M$65536,13,0),"")</f>
        <v/>
      </c>
      <c r="AF1740" s="20" t="str">
        <f t="shared" si="465"/>
        <v/>
      </c>
      <c r="AG1740" s="20" t="str">
        <f t="shared" si="466"/>
        <v/>
      </c>
      <c r="AH1740" s="20" t="str">
        <f t="shared" si="467"/>
        <v/>
      </c>
      <c r="AI1740" s="20" t="str">
        <f t="shared" si="468"/>
        <v/>
      </c>
      <c r="AJ1740">
        <f>IFERROR(VLOOKUP($B1740,[4]库存报告使用数据!$A$1:$B$65536,2,0),0)</f>
        <v>0</v>
      </c>
      <c r="AK1740">
        <f>IFERROR(VLOOKUP($B1740,[4]库存报告使用数据!$A$1:$C$65536,3,0),)</f>
        <v>0</v>
      </c>
      <c r="AL1740">
        <f>IFERROR(VLOOKUP($B1740,[4]库存报告使用数据!$A$1:$D$65536,4,0),)</f>
        <v>0</v>
      </c>
      <c r="AM1740">
        <f>IFERROR(VLOOKUP($B1740,[4]库存报告使用数据!$A$1:$E$65536,5,0),)</f>
        <v>0</v>
      </c>
      <c r="AN1740" s="20" t="str">
        <f t="shared" si="469"/>
        <v/>
      </c>
      <c r="AO1740" s="20" t="str">
        <f t="shared" si="470"/>
        <v/>
      </c>
      <c r="AP1740" s="20" t="str">
        <f t="shared" si="471"/>
        <v/>
      </c>
      <c r="AQ1740" s="20" t="str">
        <f t="shared" si="472"/>
        <v/>
      </c>
      <c r="AR1740" s="32">
        <f t="shared" si="473"/>
        <v>0</v>
      </c>
      <c r="AS1740" s="32">
        <f t="shared" si="474"/>
        <v>0</v>
      </c>
      <c r="AT1740" s="32">
        <f t="shared" si="475"/>
        <v>0</v>
      </c>
      <c r="AU1740" s="28" t="str">
        <f t="shared" si="476"/>
        <v>库存为0</v>
      </c>
      <c r="AV1740" s="34" t="str">
        <f>IFERROR(时间!$B$4+AU1740,"上周无销量")</f>
        <v>上周无销量</v>
      </c>
      <c r="AW1740" s="34"/>
    </row>
    <row r="1741" spans="1:49">
      <c r="A1741" s="18" t="s">
        <v>1786</v>
      </c>
      <c r="B1741" t="str">
        <f>VLOOKUP(A1741,'[1]sku-asin（子）'!$A:$B,2,0)</f>
        <v>B07BNQ88FG</v>
      </c>
      <c r="C1741" t="str">
        <f>VLOOKUP(A1741,'[1]子sku-父sku'!$A:$B,2,0)</f>
        <v>YZ-BESM806</v>
      </c>
      <c r="D1741" s="28">
        <f>IFERROR(VLOOKUP(A1741,[2]库存报告使用数据处理!$A:$C,3,0),0)</f>
        <v>0</v>
      </c>
      <c r="E1741" s="28">
        <f>IFERROR(VLOOKUP(A1741,[2]库存报告使用数据处理!$A:$D,4,0),0)</f>
        <v>0</v>
      </c>
      <c r="F1741" s="28">
        <f>IFERROR(VLOOKUP(A1741,[2]库存报告使用数据处理!$A:$E,5,0),0)</f>
        <v>0</v>
      </c>
      <c r="G1741" s="28">
        <f>IFERROR(VLOOKUP(A1741,[2]库存报告使用数据处理!$A:$F,6,0),0)</f>
        <v>0</v>
      </c>
      <c r="H1741" s="29">
        <f>IFERROR(VLOOKUP(A1741,[2]库存报告使用数据处理!$A:$G,7,0),0)</f>
        <v>0</v>
      </c>
      <c r="I1741">
        <f>IFERROR(VLOOKUP(A1741,[5]数据处理!$A:$B,2,0),0)</f>
        <v>0</v>
      </c>
      <c r="J1741" s="30">
        <f>IFERROR(VLOOKUP(A1741,[5]数据处理!$A:$D,4,0),0)</f>
        <v>0</v>
      </c>
      <c r="K1741" s="30">
        <f>IFERROR(VLOOKUP(A1741,[5]数据处理!$A:$E,5,0),0)</f>
        <v>0</v>
      </c>
      <c r="L1741" s="30">
        <f>IFERROR(VLOOKUP(A1741,[5]数据处理!$A:$G,7,0),0)</f>
        <v>0</v>
      </c>
      <c r="M1741">
        <f t="shared" si="460"/>
        <v>0</v>
      </c>
      <c r="N1741">
        <f>IFERROR(VLOOKUP(A1741,[5]数据处理!$A:$C,3,0),0)</f>
        <v>0</v>
      </c>
      <c r="O1741">
        <f>IFERROR(VLOOKUP($A1741,[5]数据处理!$A:$N,14,0),0)</f>
        <v>0</v>
      </c>
      <c r="P1741" t="str">
        <f>IFERROR(VLOOKUP($A1741,[3]库存报告使用数据!$A$1:$B$65536,2,0),"")</f>
        <v/>
      </c>
      <c r="Q1741" t="str">
        <f>IFERROR(VLOOKUP($A1741,[3]库存报告使用数据!$A$1:$E$65536,5,0),"")</f>
        <v/>
      </c>
      <c r="R1741" t="str">
        <f>IFERROR(VLOOKUP($A1741,[3]库存报告使用数据!$A$1:$H$65536,8,0),"")</f>
        <v/>
      </c>
      <c r="S1741" t="str">
        <f>IFERROR(VLOOKUP($A1741,[3]库存报告使用数据!$A$1:$K$65536,11,0),"")</f>
        <v/>
      </c>
      <c r="T1741" t="str">
        <f>IFERROR(VLOOKUP($A1741,[3]库存报告使用数据!$A$1:$C$65536,3,0),"")</f>
        <v/>
      </c>
      <c r="U1741" t="str">
        <f>IFERROR(VLOOKUP($A1741,[3]库存报告使用数据!$A$1:$F$65536,6,0),"")</f>
        <v/>
      </c>
      <c r="V1741" t="str">
        <f>IFERROR(VLOOKUP($A1741,[3]库存报告使用数据!$A$1:$I$65536,9,0),"")</f>
        <v/>
      </c>
      <c r="W1741" t="str">
        <f>IFERROR(VLOOKUP($A1741,[3]库存报告使用数据!$A$1:$L$65536,12,0),"")</f>
        <v/>
      </c>
      <c r="X1741" s="20" t="str">
        <f t="shared" si="461"/>
        <v/>
      </c>
      <c r="Y1741" s="20" t="str">
        <f t="shared" si="462"/>
        <v/>
      </c>
      <c r="Z1741" s="20" t="str">
        <f t="shared" si="463"/>
        <v/>
      </c>
      <c r="AA1741" s="20" t="str">
        <f t="shared" si="464"/>
        <v/>
      </c>
      <c r="AB1741" t="str">
        <f>IFERROR(VLOOKUP($A1741,[3]库存报告使用数据!$A$1:$D$65536,4,0),"")</f>
        <v/>
      </c>
      <c r="AC1741" t="str">
        <f>IFERROR(VLOOKUP($A1741,[3]库存报告使用数据!$A$1:$G$65536,7,0),"")</f>
        <v/>
      </c>
      <c r="AD1741" t="str">
        <f>IFERROR(VLOOKUP($A1741,[3]库存报告使用数据!$A$1:$J$65536,10,0),"")</f>
        <v/>
      </c>
      <c r="AE1741" t="str">
        <f>IFERROR(VLOOKUP($A1741,[3]库存报告使用数据!$A$1:$M$65536,13,0),"")</f>
        <v/>
      </c>
      <c r="AF1741" s="20" t="str">
        <f t="shared" si="465"/>
        <v/>
      </c>
      <c r="AG1741" s="20" t="str">
        <f t="shared" si="466"/>
        <v/>
      </c>
      <c r="AH1741" s="20" t="str">
        <f t="shared" si="467"/>
        <v/>
      </c>
      <c r="AI1741" s="20" t="str">
        <f t="shared" si="468"/>
        <v/>
      </c>
      <c r="AJ1741">
        <f>IFERROR(VLOOKUP($B1741,[4]库存报告使用数据!$A$1:$B$65536,2,0),0)</f>
        <v>0</v>
      </c>
      <c r="AK1741">
        <f>IFERROR(VLOOKUP($B1741,[4]库存报告使用数据!$A$1:$C$65536,3,0),)</f>
        <v>0</v>
      </c>
      <c r="AL1741">
        <f>IFERROR(VLOOKUP($B1741,[4]库存报告使用数据!$A$1:$D$65536,4,0),)</f>
        <v>0</v>
      </c>
      <c r="AM1741">
        <f>IFERROR(VLOOKUP($B1741,[4]库存报告使用数据!$A$1:$E$65536,5,0),)</f>
        <v>0</v>
      </c>
      <c r="AN1741" s="20" t="str">
        <f t="shared" si="469"/>
        <v/>
      </c>
      <c r="AO1741" s="20" t="str">
        <f t="shared" si="470"/>
        <v/>
      </c>
      <c r="AP1741" s="20" t="str">
        <f t="shared" si="471"/>
        <v/>
      </c>
      <c r="AQ1741" s="20" t="str">
        <f t="shared" si="472"/>
        <v/>
      </c>
      <c r="AR1741" s="32">
        <f t="shared" si="473"/>
        <v>0</v>
      </c>
      <c r="AS1741" s="32">
        <f t="shared" si="474"/>
        <v>0</v>
      </c>
      <c r="AT1741" s="32">
        <f t="shared" si="475"/>
        <v>0</v>
      </c>
      <c r="AU1741" s="28" t="str">
        <f t="shared" si="476"/>
        <v>库存为0</v>
      </c>
      <c r="AV1741" s="34" t="str">
        <f>IFERROR(时间!$B$4+AU1741,"上周无销量")</f>
        <v>上周无销量</v>
      </c>
      <c r="AW1741" s="34"/>
    </row>
    <row r="1742" spans="1:49">
      <c r="A1742" s="18" t="s">
        <v>1787</v>
      </c>
      <c r="B1742" t="str">
        <f>VLOOKUP(A1742,'[1]sku-asin（子）'!$A:$B,2,0)</f>
        <v>B07BNQJ2TY</v>
      </c>
      <c r="C1742" t="str">
        <f>VLOOKUP(A1742,'[1]子sku-父sku'!$A:$B,2,0)</f>
        <v>YZ-BESM806</v>
      </c>
      <c r="D1742" s="28">
        <f>IFERROR(VLOOKUP(A1742,[2]库存报告使用数据处理!$A:$C,3,0),0)</f>
        <v>0</v>
      </c>
      <c r="E1742" s="28">
        <f>IFERROR(VLOOKUP(A1742,[2]库存报告使用数据处理!$A:$D,4,0),0)</f>
        <v>0</v>
      </c>
      <c r="F1742" s="28">
        <f>IFERROR(VLOOKUP(A1742,[2]库存报告使用数据处理!$A:$E,5,0),0)</f>
        <v>0</v>
      </c>
      <c r="G1742" s="28">
        <f>IFERROR(VLOOKUP(A1742,[2]库存报告使用数据处理!$A:$F,6,0),0)</f>
        <v>0</v>
      </c>
      <c r="H1742" s="29">
        <f>IFERROR(VLOOKUP(A1742,[2]库存报告使用数据处理!$A:$G,7,0),0)</f>
        <v>0</v>
      </c>
      <c r="I1742">
        <f>IFERROR(VLOOKUP(A1742,[5]数据处理!$A:$B,2,0),0)</f>
        <v>0</v>
      </c>
      <c r="J1742" s="30">
        <f>IFERROR(VLOOKUP(A1742,[5]数据处理!$A:$D,4,0),0)</f>
        <v>0</v>
      </c>
      <c r="K1742" s="30">
        <f>IFERROR(VLOOKUP(A1742,[5]数据处理!$A:$E,5,0),0)</f>
        <v>0</v>
      </c>
      <c r="L1742" s="30">
        <f>IFERROR(VLOOKUP(A1742,[5]数据处理!$A:$G,7,0),0)</f>
        <v>0</v>
      </c>
      <c r="M1742">
        <f t="shared" si="460"/>
        <v>0</v>
      </c>
      <c r="N1742">
        <f>IFERROR(VLOOKUP(A1742,[5]数据处理!$A:$C,3,0),0)</f>
        <v>0</v>
      </c>
      <c r="O1742">
        <f>IFERROR(VLOOKUP($A1742,[5]数据处理!$A:$N,14,0),0)</f>
        <v>0</v>
      </c>
      <c r="P1742" t="str">
        <f>IFERROR(VLOOKUP($A1742,[3]库存报告使用数据!$A$1:$B$65536,2,0),"")</f>
        <v/>
      </c>
      <c r="Q1742" t="str">
        <f>IFERROR(VLOOKUP($A1742,[3]库存报告使用数据!$A$1:$E$65536,5,0),"")</f>
        <v/>
      </c>
      <c r="R1742" t="str">
        <f>IFERROR(VLOOKUP($A1742,[3]库存报告使用数据!$A$1:$H$65536,8,0),"")</f>
        <v/>
      </c>
      <c r="S1742" t="str">
        <f>IFERROR(VLOOKUP($A1742,[3]库存报告使用数据!$A$1:$K$65536,11,0),"")</f>
        <v/>
      </c>
      <c r="T1742" t="str">
        <f>IFERROR(VLOOKUP($A1742,[3]库存报告使用数据!$A$1:$C$65536,3,0),"")</f>
        <v/>
      </c>
      <c r="U1742" t="str">
        <f>IFERROR(VLOOKUP($A1742,[3]库存报告使用数据!$A$1:$F$65536,6,0),"")</f>
        <v/>
      </c>
      <c r="V1742" t="str">
        <f>IFERROR(VLOOKUP($A1742,[3]库存报告使用数据!$A$1:$I$65536,9,0),"")</f>
        <v/>
      </c>
      <c r="W1742" t="str">
        <f>IFERROR(VLOOKUP($A1742,[3]库存报告使用数据!$A$1:$L$65536,12,0),"")</f>
        <v/>
      </c>
      <c r="X1742" s="20" t="str">
        <f t="shared" si="461"/>
        <v/>
      </c>
      <c r="Y1742" s="20" t="str">
        <f t="shared" si="462"/>
        <v/>
      </c>
      <c r="Z1742" s="20" t="str">
        <f t="shared" si="463"/>
        <v/>
      </c>
      <c r="AA1742" s="20" t="str">
        <f t="shared" si="464"/>
        <v/>
      </c>
      <c r="AB1742" t="str">
        <f>IFERROR(VLOOKUP($A1742,[3]库存报告使用数据!$A$1:$D$65536,4,0),"")</f>
        <v/>
      </c>
      <c r="AC1742" t="str">
        <f>IFERROR(VLOOKUP($A1742,[3]库存报告使用数据!$A$1:$G$65536,7,0),"")</f>
        <v/>
      </c>
      <c r="AD1742" t="str">
        <f>IFERROR(VLOOKUP($A1742,[3]库存报告使用数据!$A$1:$J$65536,10,0),"")</f>
        <v/>
      </c>
      <c r="AE1742" t="str">
        <f>IFERROR(VLOOKUP($A1742,[3]库存报告使用数据!$A$1:$M$65536,13,0),"")</f>
        <v/>
      </c>
      <c r="AF1742" s="20" t="str">
        <f t="shared" si="465"/>
        <v/>
      </c>
      <c r="AG1742" s="20" t="str">
        <f t="shared" si="466"/>
        <v/>
      </c>
      <c r="AH1742" s="20" t="str">
        <f t="shared" si="467"/>
        <v/>
      </c>
      <c r="AI1742" s="20" t="str">
        <f t="shared" si="468"/>
        <v/>
      </c>
      <c r="AJ1742">
        <f>IFERROR(VLOOKUP($B1742,[4]库存报告使用数据!$A$1:$B$65536,2,0),0)</f>
        <v>0</v>
      </c>
      <c r="AK1742">
        <f>IFERROR(VLOOKUP($B1742,[4]库存报告使用数据!$A$1:$C$65536,3,0),)</f>
        <v>0</v>
      </c>
      <c r="AL1742">
        <f>IFERROR(VLOOKUP($B1742,[4]库存报告使用数据!$A$1:$D$65536,4,0),)</f>
        <v>0</v>
      </c>
      <c r="AM1742">
        <f>IFERROR(VLOOKUP($B1742,[4]库存报告使用数据!$A$1:$E$65536,5,0),)</f>
        <v>0</v>
      </c>
      <c r="AN1742" s="20" t="str">
        <f t="shared" si="469"/>
        <v/>
      </c>
      <c r="AO1742" s="20" t="str">
        <f t="shared" si="470"/>
        <v/>
      </c>
      <c r="AP1742" s="20" t="str">
        <f t="shared" si="471"/>
        <v/>
      </c>
      <c r="AQ1742" s="20" t="str">
        <f t="shared" si="472"/>
        <v/>
      </c>
      <c r="AR1742" s="32">
        <f t="shared" si="473"/>
        <v>0</v>
      </c>
      <c r="AS1742" s="32">
        <f t="shared" si="474"/>
        <v>0</v>
      </c>
      <c r="AT1742" s="32">
        <f t="shared" si="475"/>
        <v>0</v>
      </c>
      <c r="AU1742" s="28" t="str">
        <f t="shared" si="476"/>
        <v>库存为0</v>
      </c>
      <c r="AV1742" s="34" t="str">
        <f>IFERROR(时间!$B$4+AU1742,"上周无销量")</f>
        <v>上周无销量</v>
      </c>
      <c r="AW1742" s="34"/>
    </row>
    <row r="1743" spans="1:49">
      <c r="A1743" s="18" t="s">
        <v>1788</v>
      </c>
      <c r="B1743" t="str">
        <f>VLOOKUP(A1743,'[1]sku-asin（子）'!$A:$B,2,0)</f>
        <v>B07BNJNPSG</v>
      </c>
      <c r="C1743" t="str">
        <f>VLOOKUP(A1743,'[1]子sku-父sku'!$A:$B,2,0)</f>
        <v>YZ-BESM806</v>
      </c>
      <c r="D1743" s="28">
        <f>IFERROR(VLOOKUP(A1743,[2]库存报告使用数据处理!$A:$C,3,0),0)</f>
        <v>0</v>
      </c>
      <c r="E1743" s="28">
        <f>IFERROR(VLOOKUP(A1743,[2]库存报告使用数据处理!$A:$D,4,0),0)</f>
        <v>0</v>
      </c>
      <c r="F1743" s="28">
        <f>IFERROR(VLOOKUP(A1743,[2]库存报告使用数据处理!$A:$E,5,0),0)</f>
        <v>0</v>
      </c>
      <c r="G1743" s="28">
        <f>IFERROR(VLOOKUP(A1743,[2]库存报告使用数据处理!$A:$F,6,0),0)</f>
        <v>0</v>
      </c>
      <c r="H1743" s="29">
        <f>IFERROR(VLOOKUP(A1743,[2]库存报告使用数据处理!$A:$G,7,0),0)</f>
        <v>0</v>
      </c>
      <c r="I1743">
        <f>IFERROR(VLOOKUP(A1743,[5]数据处理!$A:$B,2,0),0)</f>
        <v>0</v>
      </c>
      <c r="J1743" s="30">
        <f>IFERROR(VLOOKUP(A1743,[5]数据处理!$A:$D,4,0),0)</f>
        <v>0</v>
      </c>
      <c r="K1743" s="30">
        <f>IFERROR(VLOOKUP(A1743,[5]数据处理!$A:$E,5,0),0)</f>
        <v>0</v>
      </c>
      <c r="L1743" s="30">
        <f>IFERROR(VLOOKUP(A1743,[5]数据处理!$A:$G,7,0),0)</f>
        <v>0</v>
      </c>
      <c r="M1743">
        <f t="shared" si="460"/>
        <v>0</v>
      </c>
      <c r="N1743">
        <f>IFERROR(VLOOKUP(A1743,[5]数据处理!$A:$C,3,0),0)</f>
        <v>0</v>
      </c>
      <c r="O1743">
        <f>IFERROR(VLOOKUP($A1743,[5]数据处理!$A:$N,14,0),0)</f>
        <v>0</v>
      </c>
      <c r="P1743" t="str">
        <f>IFERROR(VLOOKUP($A1743,[3]库存报告使用数据!$A$1:$B$65536,2,0),"")</f>
        <v/>
      </c>
      <c r="Q1743" t="str">
        <f>IFERROR(VLOOKUP($A1743,[3]库存报告使用数据!$A$1:$E$65536,5,0),"")</f>
        <v/>
      </c>
      <c r="R1743" t="str">
        <f>IFERROR(VLOOKUP($A1743,[3]库存报告使用数据!$A$1:$H$65536,8,0),"")</f>
        <v/>
      </c>
      <c r="S1743" t="str">
        <f>IFERROR(VLOOKUP($A1743,[3]库存报告使用数据!$A$1:$K$65536,11,0),"")</f>
        <v/>
      </c>
      <c r="T1743" t="str">
        <f>IFERROR(VLOOKUP($A1743,[3]库存报告使用数据!$A$1:$C$65536,3,0),"")</f>
        <v/>
      </c>
      <c r="U1743" t="str">
        <f>IFERROR(VLOOKUP($A1743,[3]库存报告使用数据!$A$1:$F$65536,6,0),"")</f>
        <v/>
      </c>
      <c r="V1743" t="str">
        <f>IFERROR(VLOOKUP($A1743,[3]库存报告使用数据!$A$1:$I$65536,9,0),"")</f>
        <v/>
      </c>
      <c r="W1743" t="str">
        <f>IFERROR(VLOOKUP($A1743,[3]库存报告使用数据!$A$1:$L$65536,12,0),"")</f>
        <v/>
      </c>
      <c r="X1743" s="20" t="str">
        <f t="shared" si="461"/>
        <v/>
      </c>
      <c r="Y1743" s="20" t="str">
        <f t="shared" si="462"/>
        <v/>
      </c>
      <c r="Z1743" s="20" t="str">
        <f t="shared" si="463"/>
        <v/>
      </c>
      <c r="AA1743" s="20" t="str">
        <f t="shared" si="464"/>
        <v/>
      </c>
      <c r="AB1743" t="str">
        <f>IFERROR(VLOOKUP($A1743,[3]库存报告使用数据!$A$1:$D$65536,4,0),"")</f>
        <v/>
      </c>
      <c r="AC1743" t="str">
        <f>IFERROR(VLOOKUP($A1743,[3]库存报告使用数据!$A$1:$G$65536,7,0),"")</f>
        <v/>
      </c>
      <c r="AD1743" t="str">
        <f>IFERROR(VLOOKUP($A1743,[3]库存报告使用数据!$A$1:$J$65536,10,0),"")</f>
        <v/>
      </c>
      <c r="AE1743" t="str">
        <f>IFERROR(VLOOKUP($A1743,[3]库存报告使用数据!$A$1:$M$65536,13,0),"")</f>
        <v/>
      </c>
      <c r="AF1743" s="20" t="str">
        <f t="shared" si="465"/>
        <v/>
      </c>
      <c r="AG1743" s="20" t="str">
        <f t="shared" si="466"/>
        <v/>
      </c>
      <c r="AH1743" s="20" t="str">
        <f t="shared" si="467"/>
        <v/>
      </c>
      <c r="AI1743" s="20" t="str">
        <f t="shared" si="468"/>
        <v/>
      </c>
      <c r="AJ1743">
        <f>IFERROR(VLOOKUP($B1743,[4]库存报告使用数据!$A$1:$B$65536,2,0),0)</f>
        <v>0</v>
      </c>
      <c r="AK1743">
        <f>IFERROR(VLOOKUP($B1743,[4]库存报告使用数据!$A$1:$C$65536,3,0),)</f>
        <v>0</v>
      </c>
      <c r="AL1743">
        <f>IFERROR(VLOOKUP($B1743,[4]库存报告使用数据!$A$1:$D$65536,4,0),)</f>
        <v>0</v>
      </c>
      <c r="AM1743">
        <f>IFERROR(VLOOKUP($B1743,[4]库存报告使用数据!$A$1:$E$65536,5,0),)</f>
        <v>0</v>
      </c>
      <c r="AN1743" s="20" t="str">
        <f t="shared" si="469"/>
        <v/>
      </c>
      <c r="AO1743" s="20" t="str">
        <f t="shared" si="470"/>
        <v/>
      </c>
      <c r="AP1743" s="20" t="str">
        <f t="shared" si="471"/>
        <v/>
      </c>
      <c r="AQ1743" s="20" t="str">
        <f t="shared" si="472"/>
        <v/>
      </c>
      <c r="AR1743" s="32">
        <f t="shared" si="473"/>
        <v>0</v>
      </c>
      <c r="AS1743" s="32">
        <f t="shared" si="474"/>
        <v>0</v>
      </c>
      <c r="AT1743" s="32">
        <f t="shared" si="475"/>
        <v>0</v>
      </c>
      <c r="AU1743" s="28" t="str">
        <f t="shared" si="476"/>
        <v>库存为0</v>
      </c>
      <c r="AV1743" s="34" t="str">
        <f>IFERROR(时间!$B$4+AU1743,"上周无销量")</f>
        <v>上周无销量</v>
      </c>
      <c r="AW1743" s="34"/>
    </row>
    <row r="1744" spans="1:49">
      <c r="A1744" s="18" t="s">
        <v>1789</v>
      </c>
      <c r="B1744" t="str">
        <f>VLOOKUP(A1744,'[1]sku-asin（子）'!$A:$B,2,0)</f>
        <v>B07BNNSTJN</v>
      </c>
      <c r="C1744" t="str">
        <f>VLOOKUP(A1744,'[1]子sku-父sku'!$A:$B,2,0)</f>
        <v>YZ-BESM806</v>
      </c>
      <c r="D1744" s="28">
        <f>IFERROR(VLOOKUP(A1744,[2]库存报告使用数据处理!$A:$C,3,0),0)</f>
        <v>0</v>
      </c>
      <c r="E1744" s="28">
        <f>IFERROR(VLOOKUP(A1744,[2]库存报告使用数据处理!$A:$D,4,0),0)</f>
        <v>0</v>
      </c>
      <c r="F1744" s="28">
        <f>IFERROR(VLOOKUP(A1744,[2]库存报告使用数据处理!$A:$E,5,0),0)</f>
        <v>0</v>
      </c>
      <c r="G1744" s="28">
        <f>IFERROR(VLOOKUP(A1744,[2]库存报告使用数据处理!$A:$F,6,0),0)</f>
        <v>0</v>
      </c>
      <c r="H1744" s="29">
        <f>IFERROR(VLOOKUP(A1744,[2]库存报告使用数据处理!$A:$G,7,0),0)</f>
        <v>0</v>
      </c>
      <c r="I1744">
        <f>IFERROR(VLOOKUP(A1744,[5]数据处理!$A:$B,2,0),0)</f>
        <v>0</v>
      </c>
      <c r="J1744" s="30">
        <f>IFERROR(VLOOKUP(A1744,[5]数据处理!$A:$D,4,0),0)</f>
        <v>0</v>
      </c>
      <c r="K1744" s="30">
        <f>IFERROR(VLOOKUP(A1744,[5]数据处理!$A:$E,5,0),0)</f>
        <v>0</v>
      </c>
      <c r="L1744" s="30">
        <f>IFERROR(VLOOKUP(A1744,[5]数据处理!$A:$G,7,0),0)</f>
        <v>0</v>
      </c>
      <c r="M1744">
        <f t="shared" si="460"/>
        <v>0</v>
      </c>
      <c r="N1744">
        <f>IFERROR(VLOOKUP(A1744,[5]数据处理!$A:$C,3,0),0)</f>
        <v>0</v>
      </c>
      <c r="O1744">
        <f>IFERROR(VLOOKUP($A1744,[5]数据处理!$A:$N,14,0),0)</f>
        <v>0</v>
      </c>
      <c r="P1744" t="str">
        <f>IFERROR(VLOOKUP($A1744,[3]库存报告使用数据!$A$1:$B$65536,2,0),"")</f>
        <v/>
      </c>
      <c r="Q1744" t="str">
        <f>IFERROR(VLOOKUP($A1744,[3]库存报告使用数据!$A$1:$E$65536,5,0),"")</f>
        <v/>
      </c>
      <c r="R1744" t="str">
        <f>IFERROR(VLOOKUP($A1744,[3]库存报告使用数据!$A$1:$H$65536,8,0),"")</f>
        <v/>
      </c>
      <c r="S1744" t="str">
        <f>IFERROR(VLOOKUP($A1744,[3]库存报告使用数据!$A$1:$K$65536,11,0),"")</f>
        <v/>
      </c>
      <c r="T1744" t="str">
        <f>IFERROR(VLOOKUP($A1744,[3]库存报告使用数据!$A$1:$C$65536,3,0),"")</f>
        <v/>
      </c>
      <c r="U1744" t="str">
        <f>IFERROR(VLOOKUP($A1744,[3]库存报告使用数据!$A$1:$F$65536,6,0),"")</f>
        <v/>
      </c>
      <c r="V1744" t="str">
        <f>IFERROR(VLOOKUP($A1744,[3]库存报告使用数据!$A$1:$I$65536,9,0),"")</f>
        <v/>
      </c>
      <c r="W1744" t="str">
        <f>IFERROR(VLOOKUP($A1744,[3]库存报告使用数据!$A$1:$L$65536,12,0),"")</f>
        <v/>
      </c>
      <c r="X1744" s="20" t="str">
        <f t="shared" si="461"/>
        <v/>
      </c>
      <c r="Y1744" s="20" t="str">
        <f t="shared" si="462"/>
        <v/>
      </c>
      <c r="Z1744" s="20" t="str">
        <f t="shared" si="463"/>
        <v/>
      </c>
      <c r="AA1744" s="20" t="str">
        <f t="shared" si="464"/>
        <v/>
      </c>
      <c r="AB1744" t="str">
        <f>IFERROR(VLOOKUP($A1744,[3]库存报告使用数据!$A$1:$D$65536,4,0),"")</f>
        <v/>
      </c>
      <c r="AC1744" t="str">
        <f>IFERROR(VLOOKUP($A1744,[3]库存报告使用数据!$A$1:$G$65536,7,0),"")</f>
        <v/>
      </c>
      <c r="AD1744" t="str">
        <f>IFERROR(VLOOKUP($A1744,[3]库存报告使用数据!$A$1:$J$65536,10,0),"")</f>
        <v/>
      </c>
      <c r="AE1744" t="str">
        <f>IFERROR(VLOOKUP($A1744,[3]库存报告使用数据!$A$1:$M$65536,13,0),"")</f>
        <v/>
      </c>
      <c r="AF1744" s="20" t="str">
        <f t="shared" si="465"/>
        <v/>
      </c>
      <c r="AG1744" s="20" t="str">
        <f t="shared" si="466"/>
        <v/>
      </c>
      <c r="AH1744" s="20" t="str">
        <f t="shared" si="467"/>
        <v/>
      </c>
      <c r="AI1744" s="20" t="str">
        <f t="shared" si="468"/>
        <v/>
      </c>
      <c r="AJ1744">
        <f>IFERROR(VLOOKUP($B1744,[4]库存报告使用数据!$A$1:$B$65536,2,0),0)</f>
        <v>0</v>
      </c>
      <c r="AK1744">
        <f>IFERROR(VLOOKUP($B1744,[4]库存报告使用数据!$A$1:$C$65536,3,0),)</f>
        <v>0</v>
      </c>
      <c r="AL1744">
        <f>IFERROR(VLOOKUP($B1744,[4]库存报告使用数据!$A$1:$D$65536,4,0),)</f>
        <v>0</v>
      </c>
      <c r="AM1744">
        <f>IFERROR(VLOOKUP($B1744,[4]库存报告使用数据!$A$1:$E$65536,5,0),)</f>
        <v>0</v>
      </c>
      <c r="AN1744" s="20" t="str">
        <f t="shared" si="469"/>
        <v/>
      </c>
      <c r="AO1744" s="20" t="str">
        <f t="shared" si="470"/>
        <v/>
      </c>
      <c r="AP1744" s="20" t="str">
        <f t="shared" si="471"/>
        <v/>
      </c>
      <c r="AQ1744" s="20" t="str">
        <f t="shared" si="472"/>
        <v/>
      </c>
      <c r="AR1744" s="32">
        <f t="shared" si="473"/>
        <v>0</v>
      </c>
      <c r="AS1744" s="32">
        <f t="shared" si="474"/>
        <v>0</v>
      </c>
      <c r="AT1744" s="32">
        <f t="shared" si="475"/>
        <v>0</v>
      </c>
      <c r="AU1744" s="28" t="str">
        <f t="shared" si="476"/>
        <v>库存为0</v>
      </c>
      <c r="AV1744" s="34" t="str">
        <f>IFERROR(时间!$B$4+AU1744,"上周无销量")</f>
        <v>上周无销量</v>
      </c>
      <c r="AW1744" s="34"/>
    </row>
    <row r="1745" spans="1:49">
      <c r="A1745" s="18" t="s">
        <v>1790</v>
      </c>
      <c r="B1745" t="str">
        <f>VLOOKUP(A1745,'[1]sku-asin（子）'!$A:$B,2,0)</f>
        <v>B07BNQBSD3</v>
      </c>
      <c r="C1745" t="str">
        <f>VLOOKUP(A1745,'[1]子sku-父sku'!$A:$B,2,0)</f>
        <v>YZ-BESM806</v>
      </c>
      <c r="D1745" s="28">
        <f>IFERROR(VLOOKUP(A1745,[2]库存报告使用数据处理!$A:$C,3,0),0)</f>
        <v>0</v>
      </c>
      <c r="E1745" s="28">
        <f>IFERROR(VLOOKUP(A1745,[2]库存报告使用数据处理!$A:$D,4,0),0)</f>
        <v>0</v>
      </c>
      <c r="F1745" s="28">
        <f>IFERROR(VLOOKUP(A1745,[2]库存报告使用数据处理!$A:$E,5,0),0)</f>
        <v>0</v>
      </c>
      <c r="G1745" s="28">
        <f>IFERROR(VLOOKUP(A1745,[2]库存报告使用数据处理!$A:$F,6,0),0)</f>
        <v>0</v>
      </c>
      <c r="H1745" s="29">
        <f>IFERROR(VLOOKUP(A1745,[2]库存报告使用数据处理!$A:$G,7,0),0)</f>
        <v>0</v>
      </c>
      <c r="I1745">
        <f>IFERROR(VLOOKUP(A1745,[5]数据处理!$A:$B,2,0),0)</f>
        <v>0</v>
      </c>
      <c r="J1745" s="30">
        <f>IFERROR(VLOOKUP(A1745,[5]数据处理!$A:$D,4,0),0)</f>
        <v>0</v>
      </c>
      <c r="K1745" s="30">
        <f>IFERROR(VLOOKUP(A1745,[5]数据处理!$A:$E,5,0),0)</f>
        <v>0</v>
      </c>
      <c r="L1745" s="30">
        <f>IFERROR(VLOOKUP(A1745,[5]数据处理!$A:$G,7,0),0)</f>
        <v>0</v>
      </c>
      <c r="M1745">
        <f t="shared" si="460"/>
        <v>0</v>
      </c>
      <c r="N1745">
        <f>IFERROR(VLOOKUP(A1745,[5]数据处理!$A:$C,3,0),0)</f>
        <v>0</v>
      </c>
      <c r="O1745">
        <f>IFERROR(VLOOKUP($A1745,[5]数据处理!$A:$N,14,0),0)</f>
        <v>0</v>
      </c>
      <c r="P1745" t="str">
        <f>IFERROR(VLOOKUP($A1745,[3]库存报告使用数据!$A$1:$B$65536,2,0),"")</f>
        <v/>
      </c>
      <c r="Q1745" t="str">
        <f>IFERROR(VLOOKUP($A1745,[3]库存报告使用数据!$A$1:$E$65536,5,0),"")</f>
        <v/>
      </c>
      <c r="R1745" t="str">
        <f>IFERROR(VLOOKUP($A1745,[3]库存报告使用数据!$A$1:$H$65536,8,0),"")</f>
        <v/>
      </c>
      <c r="S1745" t="str">
        <f>IFERROR(VLOOKUP($A1745,[3]库存报告使用数据!$A$1:$K$65536,11,0),"")</f>
        <v/>
      </c>
      <c r="T1745" t="str">
        <f>IFERROR(VLOOKUP($A1745,[3]库存报告使用数据!$A$1:$C$65536,3,0),"")</f>
        <v/>
      </c>
      <c r="U1745" t="str">
        <f>IFERROR(VLOOKUP($A1745,[3]库存报告使用数据!$A$1:$F$65536,6,0),"")</f>
        <v/>
      </c>
      <c r="V1745" t="str">
        <f>IFERROR(VLOOKUP($A1745,[3]库存报告使用数据!$A$1:$I$65536,9,0),"")</f>
        <v/>
      </c>
      <c r="W1745" t="str">
        <f>IFERROR(VLOOKUP($A1745,[3]库存报告使用数据!$A$1:$L$65536,12,0),"")</f>
        <v/>
      </c>
      <c r="X1745" s="20" t="str">
        <f t="shared" si="461"/>
        <v/>
      </c>
      <c r="Y1745" s="20" t="str">
        <f t="shared" si="462"/>
        <v/>
      </c>
      <c r="Z1745" s="20" t="str">
        <f t="shared" si="463"/>
        <v/>
      </c>
      <c r="AA1745" s="20" t="str">
        <f t="shared" si="464"/>
        <v/>
      </c>
      <c r="AB1745" t="str">
        <f>IFERROR(VLOOKUP($A1745,[3]库存报告使用数据!$A$1:$D$65536,4,0),"")</f>
        <v/>
      </c>
      <c r="AC1745" t="str">
        <f>IFERROR(VLOOKUP($A1745,[3]库存报告使用数据!$A$1:$G$65536,7,0),"")</f>
        <v/>
      </c>
      <c r="AD1745" t="str">
        <f>IFERROR(VLOOKUP($A1745,[3]库存报告使用数据!$A$1:$J$65536,10,0),"")</f>
        <v/>
      </c>
      <c r="AE1745" t="str">
        <f>IFERROR(VLOOKUP($A1745,[3]库存报告使用数据!$A$1:$M$65536,13,0),"")</f>
        <v/>
      </c>
      <c r="AF1745" s="20" t="str">
        <f t="shared" si="465"/>
        <v/>
      </c>
      <c r="AG1745" s="20" t="str">
        <f t="shared" si="466"/>
        <v/>
      </c>
      <c r="AH1745" s="20" t="str">
        <f t="shared" si="467"/>
        <v/>
      </c>
      <c r="AI1745" s="20" t="str">
        <f t="shared" si="468"/>
        <v/>
      </c>
      <c r="AJ1745">
        <f>IFERROR(VLOOKUP($B1745,[4]库存报告使用数据!$A$1:$B$65536,2,0),0)</f>
        <v>0</v>
      </c>
      <c r="AK1745">
        <f>IFERROR(VLOOKUP($B1745,[4]库存报告使用数据!$A$1:$C$65536,3,0),)</f>
        <v>0</v>
      </c>
      <c r="AL1745">
        <f>IFERROR(VLOOKUP($B1745,[4]库存报告使用数据!$A$1:$D$65536,4,0),)</f>
        <v>0</v>
      </c>
      <c r="AM1745">
        <f>IFERROR(VLOOKUP($B1745,[4]库存报告使用数据!$A$1:$E$65536,5,0),)</f>
        <v>0</v>
      </c>
      <c r="AN1745" s="20" t="str">
        <f t="shared" si="469"/>
        <v/>
      </c>
      <c r="AO1745" s="20" t="str">
        <f t="shared" si="470"/>
        <v/>
      </c>
      <c r="AP1745" s="20" t="str">
        <f t="shared" si="471"/>
        <v/>
      </c>
      <c r="AQ1745" s="20" t="str">
        <f t="shared" si="472"/>
        <v/>
      </c>
      <c r="AR1745" s="32">
        <f t="shared" si="473"/>
        <v>0</v>
      </c>
      <c r="AS1745" s="32">
        <f t="shared" si="474"/>
        <v>0</v>
      </c>
      <c r="AT1745" s="32">
        <f t="shared" si="475"/>
        <v>0</v>
      </c>
      <c r="AU1745" s="28" t="str">
        <f t="shared" si="476"/>
        <v>库存为0</v>
      </c>
      <c r="AV1745" s="34" t="str">
        <f>IFERROR(时间!$B$4+AU1745,"上周无销量")</f>
        <v>上周无销量</v>
      </c>
      <c r="AW1745" s="34"/>
    </row>
    <row r="1746" spans="1:49">
      <c r="A1746" s="18" t="s">
        <v>1791</v>
      </c>
      <c r="B1746" t="str">
        <f>VLOOKUP(A1746,'[1]sku-asin（子）'!$A:$B,2,0)</f>
        <v>B07BNK9D6H</v>
      </c>
      <c r="C1746" t="str">
        <f>VLOOKUP(A1746,'[1]子sku-父sku'!$A:$B,2,0)</f>
        <v>YZ-BESM806</v>
      </c>
      <c r="D1746" s="28">
        <f>IFERROR(VLOOKUP(A1746,[2]库存报告使用数据处理!$A:$C,3,0),0)</f>
        <v>0</v>
      </c>
      <c r="E1746" s="28">
        <f>IFERROR(VLOOKUP(A1746,[2]库存报告使用数据处理!$A:$D,4,0),0)</f>
        <v>0</v>
      </c>
      <c r="F1746" s="28">
        <f>IFERROR(VLOOKUP(A1746,[2]库存报告使用数据处理!$A:$E,5,0),0)</f>
        <v>0</v>
      </c>
      <c r="G1746" s="28">
        <f>IFERROR(VLOOKUP(A1746,[2]库存报告使用数据处理!$A:$F,6,0),0)</f>
        <v>0</v>
      </c>
      <c r="H1746" s="29">
        <f>IFERROR(VLOOKUP(A1746,[2]库存报告使用数据处理!$A:$G,7,0),0)</f>
        <v>0</v>
      </c>
      <c r="I1746">
        <f>IFERROR(VLOOKUP(A1746,[5]数据处理!$A:$B,2,0),0)</f>
        <v>0</v>
      </c>
      <c r="J1746" s="30">
        <f>IFERROR(VLOOKUP(A1746,[5]数据处理!$A:$D,4,0),0)</f>
        <v>0</v>
      </c>
      <c r="K1746" s="30">
        <f>IFERROR(VLOOKUP(A1746,[5]数据处理!$A:$E,5,0),0)</f>
        <v>0</v>
      </c>
      <c r="L1746" s="30">
        <f>IFERROR(VLOOKUP(A1746,[5]数据处理!$A:$G,7,0),0)</f>
        <v>0</v>
      </c>
      <c r="M1746">
        <f t="shared" si="460"/>
        <v>0</v>
      </c>
      <c r="N1746">
        <f>IFERROR(VLOOKUP(A1746,[5]数据处理!$A:$C,3,0),0)</f>
        <v>0</v>
      </c>
      <c r="O1746">
        <f>IFERROR(VLOOKUP($A1746,[5]数据处理!$A:$N,14,0),0)</f>
        <v>0</v>
      </c>
      <c r="P1746" t="str">
        <f>IFERROR(VLOOKUP($A1746,[3]库存报告使用数据!$A$1:$B$65536,2,0),"")</f>
        <v/>
      </c>
      <c r="Q1746" t="str">
        <f>IFERROR(VLOOKUP($A1746,[3]库存报告使用数据!$A$1:$E$65536,5,0),"")</f>
        <v/>
      </c>
      <c r="R1746" t="str">
        <f>IFERROR(VLOOKUP($A1746,[3]库存报告使用数据!$A$1:$H$65536,8,0),"")</f>
        <v/>
      </c>
      <c r="S1746" t="str">
        <f>IFERROR(VLOOKUP($A1746,[3]库存报告使用数据!$A$1:$K$65536,11,0),"")</f>
        <v/>
      </c>
      <c r="T1746" t="str">
        <f>IFERROR(VLOOKUP($A1746,[3]库存报告使用数据!$A$1:$C$65536,3,0),"")</f>
        <v/>
      </c>
      <c r="U1746" t="str">
        <f>IFERROR(VLOOKUP($A1746,[3]库存报告使用数据!$A$1:$F$65536,6,0),"")</f>
        <v/>
      </c>
      <c r="V1746" t="str">
        <f>IFERROR(VLOOKUP($A1746,[3]库存报告使用数据!$A$1:$I$65536,9,0),"")</f>
        <v/>
      </c>
      <c r="W1746" t="str">
        <f>IFERROR(VLOOKUP($A1746,[3]库存报告使用数据!$A$1:$L$65536,12,0),"")</f>
        <v/>
      </c>
      <c r="X1746" s="20" t="str">
        <f t="shared" si="461"/>
        <v/>
      </c>
      <c r="Y1746" s="20" t="str">
        <f t="shared" si="462"/>
        <v/>
      </c>
      <c r="Z1746" s="20" t="str">
        <f t="shared" si="463"/>
        <v/>
      </c>
      <c r="AA1746" s="20" t="str">
        <f t="shared" si="464"/>
        <v/>
      </c>
      <c r="AB1746" t="str">
        <f>IFERROR(VLOOKUP($A1746,[3]库存报告使用数据!$A$1:$D$65536,4,0),"")</f>
        <v/>
      </c>
      <c r="AC1746" t="str">
        <f>IFERROR(VLOOKUP($A1746,[3]库存报告使用数据!$A$1:$G$65536,7,0),"")</f>
        <v/>
      </c>
      <c r="AD1746" t="str">
        <f>IFERROR(VLOOKUP($A1746,[3]库存报告使用数据!$A$1:$J$65536,10,0),"")</f>
        <v/>
      </c>
      <c r="AE1746" t="str">
        <f>IFERROR(VLOOKUP($A1746,[3]库存报告使用数据!$A$1:$M$65536,13,0),"")</f>
        <v/>
      </c>
      <c r="AF1746" s="20" t="str">
        <f t="shared" si="465"/>
        <v/>
      </c>
      <c r="AG1746" s="20" t="str">
        <f t="shared" si="466"/>
        <v/>
      </c>
      <c r="AH1746" s="20" t="str">
        <f t="shared" si="467"/>
        <v/>
      </c>
      <c r="AI1746" s="20" t="str">
        <f t="shared" si="468"/>
        <v/>
      </c>
      <c r="AJ1746">
        <f>IFERROR(VLOOKUP($B1746,[4]库存报告使用数据!$A$1:$B$65536,2,0),0)</f>
        <v>0</v>
      </c>
      <c r="AK1746">
        <f>IFERROR(VLOOKUP($B1746,[4]库存报告使用数据!$A$1:$C$65536,3,0),)</f>
        <v>0</v>
      </c>
      <c r="AL1746">
        <f>IFERROR(VLOOKUP($B1746,[4]库存报告使用数据!$A$1:$D$65536,4,0),)</f>
        <v>0</v>
      </c>
      <c r="AM1746">
        <f>IFERROR(VLOOKUP($B1746,[4]库存报告使用数据!$A$1:$E$65536,5,0),)</f>
        <v>0</v>
      </c>
      <c r="AN1746" s="20" t="str">
        <f t="shared" si="469"/>
        <v/>
      </c>
      <c r="AO1746" s="20" t="str">
        <f t="shared" si="470"/>
        <v/>
      </c>
      <c r="AP1746" s="20" t="str">
        <f t="shared" si="471"/>
        <v/>
      </c>
      <c r="AQ1746" s="20" t="str">
        <f t="shared" si="472"/>
        <v/>
      </c>
      <c r="AR1746" s="32">
        <f t="shared" si="473"/>
        <v>0</v>
      </c>
      <c r="AS1746" s="32">
        <f t="shared" si="474"/>
        <v>0</v>
      </c>
      <c r="AT1746" s="32">
        <f t="shared" si="475"/>
        <v>0</v>
      </c>
      <c r="AU1746" s="28" t="str">
        <f t="shared" si="476"/>
        <v>库存为0</v>
      </c>
      <c r="AV1746" s="34" t="str">
        <f>IFERROR(时间!$B$4+AU1746,"上周无销量")</f>
        <v>上周无销量</v>
      </c>
      <c r="AW1746" s="34"/>
    </row>
    <row r="1747" spans="1:49">
      <c r="A1747" s="18" t="s">
        <v>1792</v>
      </c>
      <c r="B1747" t="str">
        <f>VLOOKUP(A1747,'[1]sku-asin（子）'!$A:$B,2,0)</f>
        <v>B07BNPV1QF</v>
      </c>
      <c r="C1747" t="str">
        <f>VLOOKUP(A1747,'[1]子sku-父sku'!$A:$B,2,0)</f>
        <v>YZ-BESM806</v>
      </c>
      <c r="D1747" s="28">
        <f>IFERROR(VLOOKUP(A1747,[2]库存报告使用数据处理!$A:$C,3,0),0)</f>
        <v>0</v>
      </c>
      <c r="E1747" s="28">
        <f>IFERROR(VLOOKUP(A1747,[2]库存报告使用数据处理!$A:$D,4,0),0)</f>
        <v>0</v>
      </c>
      <c r="F1747" s="28">
        <f>IFERROR(VLOOKUP(A1747,[2]库存报告使用数据处理!$A:$E,5,0),0)</f>
        <v>0</v>
      </c>
      <c r="G1747" s="28">
        <f>IFERROR(VLOOKUP(A1747,[2]库存报告使用数据处理!$A:$F,6,0),0)</f>
        <v>0</v>
      </c>
      <c r="H1747" s="29">
        <f>IFERROR(VLOOKUP(A1747,[2]库存报告使用数据处理!$A:$G,7,0),0)</f>
        <v>0</v>
      </c>
      <c r="I1747">
        <f>IFERROR(VLOOKUP(A1747,[5]数据处理!$A:$B,2,0),0)</f>
        <v>0</v>
      </c>
      <c r="J1747" s="30">
        <f>IFERROR(VLOOKUP(A1747,[5]数据处理!$A:$D,4,0),0)</f>
        <v>0</v>
      </c>
      <c r="K1747" s="30">
        <f>IFERROR(VLOOKUP(A1747,[5]数据处理!$A:$E,5,0),0)</f>
        <v>0</v>
      </c>
      <c r="L1747" s="30">
        <f>IFERROR(VLOOKUP(A1747,[5]数据处理!$A:$G,7,0),0)</f>
        <v>0</v>
      </c>
      <c r="M1747">
        <f t="shared" si="460"/>
        <v>0</v>
      </c>
      <c r="N1747">
        <f>IFERROR(VLOOKUP(A1747,[5]数据处理!$A:$C,3,0),0)</f>
        <v>0</v>
      </c>
      <c r="O1747">
        <f>IFERROR(VLOOKUP($A1747,[5]数据处理!$A:$N,14,0),0)</f>
        <v>0</v>
      </c>
      <c r="P1747" t="str">
        <f>IFERROR(VLOOKUP($A1747,[3]库存报告使用数据!$A$1:$B$65536,2,0),"")</f>
        <v/>
      </c>
      <c r="Q1747" t="str">
        <f>IFERROR(VLOOKUP($A1747,[3]库存报告使用数据!$A$1:$E$65536,5,0),"")</f>
        <v/>
      </c>
      <c r="R1747" t="str">
        <f>IFERROR(VLOOKUP($A1747,[3]库存报告使用数据!$A$1:$H$65536,8,0),"")</f>
        <v/>
      </c>
      <c r="S1747" t="str">
        <f>IFERROR(VLOOKUP($A1747,[3]库存报告使用数据!$A$1:$K$65536,11,0),"")</f>
        <v/>
      </c>
      <c r="T1747" t="str">
        <f>IFERROR(VLOOKUP($A1747,[3]库存报告使用数据!$A$1:$C$65536,3,0),"")</f>
        <v/>
      </c>
      <c r="U1747" t="str">
        <f>IFERROR(VLOOKUP($A1747,[3]库存报告使用数据!$A$1:$F$65536,6,0),"")</f>
        <v/>
      </c>
      <c r="V1747" t="str">
        <f>IFERROR(VLOOKUP($A1747,[3]库存报告使用数据!$A$1:$I$65536,9,0),"")</f>
        <v/>
      </c>
      <c r="W1747" t="str">
        <f>IFERROR(VLOOKUP($A1747,[3]库存报告使用数据!$A$1:$L$65536,12,0),"")</f>
        <v/>
      </c>
      <c r="X1747" s="20" t="str">
        <f t="shared" si="461"/>
        <v/>
      </c>
      <c r="Y1747" s="20" t="str">
        <f t="shared" si="462"/>
        <v/>
      </c>
      <c r="Z1747" s="20" t="str">
        <f t="shared" si="463"/>
        <v/>
      </c>
      <c r="AA1747" s="20" t="str">
        <f t="shared" si="464"/>
        <v/>
      </c>
      <c r="AB1747" t="str">
        <f>IFERROR(VLOOKUP($A1747,[3]库存报告使用数据!$A$1:$D$65536,4,0),"")</f>
        <v/>
      </c>
      <c r="AC1747" t="str">
        <f>IFERROR(VLOOKUP($A1747,[3]库存报告使用数据!$A$1:$G$65536,7,0),"")</f>
        <v/>
      </c>
      <c r="AD1747" t="str">
        <f>IFERROR(VLOOKUP($A1747,[3]库存报告使用数据!$A$1:$J$65536,10,0),"")</f>
        <v/>
      </c>
      <c r="AE1747" t="str">
        <f>IFERROR(VLOOKUP($A1747,[3]库存报告使用数据!$A$1:$M$65536,13,0),"")</f>
        <v/>
      </c>
      <c r="AF1747" s="20" t="str">
        <f t="shared" si="465"/>
        <v/>
      </c>
      <c r="AG1747" s="20" t="str">
        <f t="shared" si="466"/>
        <v/>
      </c>
      <c r="AH1747" s="20" t="str">
        <f t="shared" si="467"/>
        <v/>
      </c>
      <c r="AI1747" s="20" t="str">
        <f t="shared" si="468"/>
        <v/>
      </c>
      <c r="AJ1747">
        <f>IFERROR(VLOOKUP($B1747,[4]库存报告使用数据!$A$1:$B$65536,2,0),0)</f>
        <v>0</v>
      </c>
      <c r="AK1747">
        <f>IFERROR(VLOOKUP($B1747,[4]库存报告使用数据!$A$1:$C$65536,3,0),)</f>
        <v>0</v>
      </c>
      <c r="AL1747">
        <f>IFERROR(VLOOKUP($B1747,[4]库存报告使用数据!$A$1:$D$65536,4,0),)</f>
        <v>0</v>
      </c>
      <c r="AM1747">
        <f>IFERROR(VLOOKUP($B1747,[4]库存报告使用数据!$A$1:$E$65536,5,0),)</f>
        <v>0</v>
      </c>
      <c r="AN1747" s="20" t="str">
        <f t="shared" si="469"/>
        <v/>
      </c>
      <c r="AO1747" s="20" t="str">
        <f t="shared" si="470"/>
        <v/>
      </c>
      <c r="AP1747" s="20" t="str">
        <f t="shared" si="471"/>
        <v/>
      </c>
      <c r="AQ1747" s="20" t="str">
        <f t="shared" si="472"/>
        <v/>
      </c>
      <c r="AR1747" s="32">
        <f t="shared" si="473"/>
        <v>0</v>
      </c>
      <c r="AS1747" s="32">
        <f t="shared" si="474"/>
        <v>0</v>
      </c>
      <c r="AT1747" s="32">
        <f t="shared" si="475"/>
        <v>0</v>
      </c>
      <c r="AU1747" s="28" t="str">
        <f t="shared" si="476"/>
        <v>库存为0</v>
      </c>
      <c r="AV1747" s="34" t="str">
        <f>IFERROR(时间!$B$4+AU1747,"上周无销量")</f>
        <v>上周无销量</v>
      </c>
      <c r="AW1747" s="34"/>
    </row>
    <row r="1748" spans="1:49">
      <c r="A1748" s="18" t="s">
        <v>1793</v>
      </c>
      <c r="B1748" t="str">
        <f>VLOOKUP(A1748,'[1]sku-asin（子）'!$A:$B,2,0)</f>
        <v>B07BNQJCGB</v>
      </c>
      <c r="C1748" t="str">
        <f>VLOOKUP(A1748,'[1]子sku-父sku'!$A:$B,2,0)</f>
        <v>YZ-BESM806</v>
      </c>
      <c r="D1748" s="28">
        <f>IFERROR(VLOOKUP(A1748,[2]库存报告使用数据处理!$A:$C,3,0),0)</f>
        <v>0</v>
      </c>
      <c r="E1748" s="28">
        <f>IFERROR(VLOOKUP(A1748,[2]库存报告使用数据处理!$A:$D,4,0),0)</f>
        <v>0</v>
      </c>
      <c r="F1748" s="28">
        <f>IFERROR(VLOOKUP(A1748,[2]库存报告使用数据处理!$A:$E,5,0),0)</f>
        <v>0</v>
      </c>
      <c r="G1748" s="28">
        <f>IFERROR(VLOOKUP(A1748,[2]库存报告使用数据处理!$A:$F,6,0),0)</f>
        <v>0</v>
      </c>
      <c r="H1748" s="29">
        <f>IFERROR(VLOOKUP(A1748,[2]库存报告使用数据处理!$A:$G,7,0),0)</f>
        <v>0</v>
      </c>
      <c r="I1748">
        <f>IFERROR(VLOOKUP(A1748,[5]数据处理!$A:$B,2,0),0)</f>
        <v>0</v>
      </c>
      <c r="J1748" s="30">
        <f>IFERROR(VLOOKUP(A1748,[5]数据处理!$A:$D,4,0),0)</f>
        <v>0</v>
      </c>
      <c r="K1748" s="30">
        <f>IFERROR(VLOOKUP(A1748,[5]数据处理!$A:$E,5,0),0)</f>
        <v>0</v>
      </c>
      <c r="L1748" s="30">
        <f>IFERROR(VLOOKUP(A1748,[5]数据处理!$A:$G,7,0),0)</f>
        <v>0</v>
      </c>
      <c r="M1748">
        <f t="shared" si="460"/>
        <v>0</v>
      </c>
      <c r="N1748">
        <f>IFERROR(VLOOKUP(A1748,[5]数据处理!$A:$C,3,0),0)</f>
        <v>0</v>
      </c>
      <c r="O1748">
        <f>IFERROR(VLOOKUP($A1748,[5]数据处理!$A:$N,14,0),0)</f>
        <v>0</v>
      </c>
      <c r="P1748" t="str">
        <f>IFERROR(VLOOKUP($A1748,[3]库存报告使用数据!$A$1:$B$65536,2,0),"")</f>
        <v/>
      </c>
      <c r="Q1748" t="str">
        <f>IFERROR(VLOOKUP($A1748,[3]库存报告使用数据!$A$1:$E$65536,5,0),"")</f>
        <v/>
      </c>
      <c r="R1748" t="str">
        <f>IFERROR(VLOOKUP($A1748,[3]库存报告使用数据!$A$1:$H$65536,8,0),"")</f>
        <v/>
      </c>
      <c r="S1748" t="str">
        <f>IFERROR(VLOOKUP($A1748,[3]库存报告使用数据!$A$1:$K$65536,11,0),"")</f>
        <v/>
      </c>
      <c r="T1748" t="str">
        <f>IFERROR(VLOOKUP($A1748,[3]库存报告使用数据!$A$1:$C$65536,3,0),"")</f>
        <v/>
      </c>
      <c r="U1748" t="str">
        <f>IFERROR(VLOOKUP($A1748,[3]库存报告使用数据!$A$1:$F$65536,6,0),"")</f>
        <v/>
      </c>
      <c r="V1748" t="str">
        <f>IFERROR(VLOOKUP($A1748,[3]库存报告使用数据!$A$1:$I$65536,9,0),"")</f>
        <v/>
      </c>
      <c r="W1748" t="str">
        <f>IFERROR(VLOOKUP($A1748,[3]库存报告使用数据!$A$1:$L$65536,12,0),"")</f>
        <v/>
      </c>
      <c r="X1748" s="20" t="str">
        <f t="shared" si="461"/>
        <v/>
      </c>
      <c r="Y1748" s="20" t="str">
        <f t="shared" si="462"/>
        <v/>
      </c>
      <c r="Z1748" s="20" t="str">
        <f t="shared" si="463"/>
        <v/>
      </c>
      <c r="AA1748" s="20" t="str">
        <f t="shared" si="464"/>
        <v/>
      </c>
      <c r="AB1748" t="str">
        <f>IFERROR(VLOOKUP($A1748,[3]库存报告使用数据!$A$1:$D$65536,4,0),"")</f>
        <v/>
      </c>
      <c r="AC1748" t="str">
        <f>IFERROR(VLOOKUP($A1748,[3]库存报告使用数据!$A$1:$G$65536,7,0),"")</f>
        <v/>
      </c>
      <c r="AD1748" t="str">
        <f>IFERROR(VLOOKUP($A1748,[3]库存报告使用数据!$A$1:$J$65536,10,0),"")</f>
        <v/>
      </c>
      <c r="AE1748" t="str">
        <f>IFERROR(VLOOKUP($A1748,[3]库存报告使用数据!$A$1:$M$65536,13,0),"")</f>
        <v/>
      </c>
      <c r="AF1748" s="20" t="str">
        <f t="shared" si="465"/>
        <v/>
      </c>
      <c r="AG1748" s="20" t="str">
        <f t="shared" si="466"/>
        <v/>
      </c>
      <c r="AH1748" s="20" t="str">
        <f t="shared" si="467"/>
        <v/>
      </c>
      <c r="AI1748" s="20" t="str">
        <f t="shared" si="468"/>
        <v/>
      </c>
      <c r="AJ1748">
        <f>IFERROR(VLOOKUP($B1748,[4]库存报告使用数据!$A$1:$B$65536,2,0),0)</f>
        <v>0</v>
      </c>
      <c r="AK1748">
        <f>IFERROR(VLOOKUP($B1748,[4]库存报告使用数据!$A$1:$C$65536,3,0),)</f>
        <v>0</v>
      </c>
      <c r="AL1748">
        <f>IFERROR(VLOOKUP($B1748,[4]库存报告使用数据!$A$1:$D$65536,4,0),)</f>
        <v>0</v>
      </c>
      <c r="AM1748">
        <f>IFERROR(VLOOKUP($B1748,[4]库存报告使用数据!$A$1:$E$65536,5,0),)</f>
        <v>0</v>
      </c>
      <c r="AN1748" s="20" t="str">
        <f t="shared" si="469"/>
        <v/>
      </c>
      <c r="AO1748" s="20" t="str">
        <f t="shared" si="470"/>
        <v/>
      </c>
      <c r="AP1748" s="20" t="str">
        <f t="shared" si="471"/>
        <v/>
      </c>
      <c r="AQ1748" s="20" t="str">
        <f t="shared" si="472"/>
        <v/>
      </c>
      <c r="AR1748" s="32">
        <f t="shared" si="473"/>
        <v>0</v>
      </c>
      <c r="AS1748" s="32">
        <f t="shared" si="474"/>
        <v>0</v>
      </c>
      <c r="AT1748" s="32">
        <f t="shared" si="475"/>
        <v>0</v>
      </c>
      <c r="AU1748" s="28" t="str">
        <f t="shared" si="476"/>
        <v>库存为0</v>
      </c>
      <c r="AV1748" s="34" t="str">
        <f>IFERROR(时间!$B$4+AU1748,"上周无销量")</f>
        <v>上周无销量</v>
      </c>
      <c r="AW1748" s="34"/>
    </row>
    <row r="1749" spans="1:49">
      <c r="A1749" s="18" t="s">
        <v>1794</v>
      </c>
      <c r="B1749" t="str">
        <f>VLOOKUP(A1749,'[1]sku-asin（子）'!$A:$B,2,0)</f>
        <v>B07BNJFMYM</v>
      </c>
      <c r="C1749" t="str">
        <f>VLOOKUP(A1749,'[1]子sku-父sku'!$A:$B,2,0)</f>
        <v>YZ-BESM806</v>
      </c>
      <c r="D1749" s="28">
        <f>IFERROR(VLOOKUP(A1749,[2]库存报告使用数据处理!$A:$C,3,0),0)</f>
        <v>0</v>
      </c>
      <c r="E1749" s="28">
        <f>IFERROR(VLOOKUP(A1749,[2]库存报告使用数据处理!$A:$D,4,0),0)</f>
        <v>0</v>
      </c>
      <c r="F1749" s="28">
        <f>IFERROR(VLOOKUP(A1749,[2]库存报告使用数据处理!$A:$E,5,0),0)</f>
        <v>0</v>
      </c>
      <c r="G1749" s="28">
        <f>IFERROR(VLOOKUP(A1749,[2]库存报告使用数据处理!$A:$F,6,0),0)</f>
        <v>0</v>
      </c>
      <c r="H1749" s="29">
        <f>IFERROR(VLOOKUP(A1749,[2]库存报告使用数据处理!$A:$G,7,0),0)</f>
        <v>0</v>
      </c>
      <c r="I1749">
        <f>IFERROR(VLOOKUP(A1749,[5]数据处理!$A:$B,2,0),0)</f>
        <v>0</v>
      </c>
      <c r="J1749" s="30">
        <f>IFERROR(VLOOKUP(A1749,[5]数据处理!$A:$D,4,0),0)</f>
        <v>0</v>
      </c>
      <c r="K1749" s="30">
        <f>IFERROR(VLOOKUP(A1749,[5]数据处理!$A:$E,5,0),0)</f>
        <v>0</v>
      </c>
      <c r="L1749" s="30">
        <f>IFERROR(VLOOKUP(A1749,[5]数据处理!$A:$G,7,0),0)</f>
        <v>0</v>
      </c>
      <c r="M1749">
        <f t="shared" si="460"/>
        <v>0</v>
      </c>
      <c r="N1749">
        <f>IFERROR(VLOOKUP(A1749,[5]数据处理!$A:$C,3,0),0)</f>
        <v>0</v>
      </c>
      <c r="O1749">
        <f>IFERROR(VLOOKUP($A1749,[5]数据处理!$A:$N,14,0),0)</f>
        <v>0</v>
      </c>
      <c r="P1749" t="str">
        <f>IFERROR(VLOOKUP($A1749,[3]库存报告使用数据!$A$1:$B$65536,2,0),"")</f>
        <v/>
      </c>
      <c r="Q1749" t="str">
        <f>IFERROR(VLOOKUP($A1749,[3]库存报告使用数据!$A$1:$E$65536,5,0),"")</f>
        <v/>
      </c>
      <c r="R1749" t="str">
        <f>IFERROR(VLOOKUP($A1749,[3]库存报告使用数据!$A$1:$H$65536,8,0),"")</f>
        <v/>
      </c>
      <c r="S1749" t="str">
        <f>IFERROR(VLOOKUP($A1749,[3]库存报告使用数据!$A$1:$K$65536,11,0),"")</f>
        <v/>
      </c>
      <c r="T1749" t="str">
        <f>IFERROR(VLOOKUP($A1749,[3]库存报告使用数据!$A$1:$C$65536,3,0),"")</f>
        <v/>
      </c>
      <c r="U1749" t="str">
        <f>IFERROR(VLOOKUP($A1749,[3]库存报告使用数据!$A$1:$F$65536,6,0),"")</f>
        <v/>
      </c>
      <c r="V1749" t="str">
        <f>IFERROR(VLOOKUP($A1749,[3]库存报告使用数据!$A$1:$I$65536,9,0),"")</f>
        <v/>
      </c>
      <c r="W1749" t="str">
        <f>IFERROR(VLOOKUP($A1749,[3]库存报告使用数据!$A$1:$L$65536,12,0),"")</f>
        <v/>
      </c>
      <c r="X1749" s="20" t="str">
        <f t="shared" si="461"/>
        <v/>
      </c>
      <c r="Y1749" s="20" t="str">
        <f t="shared" si="462"/>
        <v/>
      </c>
      <c r="Z1749" s="20" t="str">
        <f t="shared" si="463"/>
        <v/>
      </c>
      <c r="AA1749" s="20" t="str">
        <f t="shared" si="464"/>
        <v/>
      </c>
      <c r="AB1749" t="str">
        <f>IFERROR(VLOOKUP($A1749,[3]库存报告使用数据!$A$1:$D$65536,4,0),"")</f>
        <v/>
      </c>
      <c r="AC1749" t="str">
        <f>IFERROR(VLOOKUP($A1749,[3]库存报告使用数据!$A$1:$G$65536,7,0),"")</f>
        <v/>
      </c>
      <c r="AD1749" t="str">
        <f>IFERROR(VLOOKUP($A1749,[3]库存报告使用数据!$A$1:$J$65536,10,0),"")</f>
        <v/>
      </c>
      <c r="AE1749" t="str">
        <f>IFERROR(VLOOKUP($A1749,[3]库存报告使用数据!$A$1:$M$65536,13,0),"")</f>
        <v/>
      </c>
      <c r="AF1749" s="20" t="str">
        <f t="shared" si="465"/>
        <v/>
      </c>
      <c r="AG1749" s="20" t="str">
        <f t="shared" si="466"/>
        <v/>
      </c>
      <c r="AH1749" s="20" t="str">
        <f t="shared" si="467"/>
        <v/>
      </c>
      <c r="AI1749" s="20" t="str">
        <f t="shared" si="468"/>
        <v/>
      </c>
      <c r="AJ1749">
        <f>IFERROR(VLOOKUP($B1749,[4]库存报告使用数据!$A$1:$B$65536,2,0),0)</f>
        <v>0</v>
      </c>
      <c r="AK1749">
        <f>IFERROR(VLOOKUP($B1749,[4]库存报告使用数据!$A$1:$C$65536,3,0),)</f>
        <v>0</v>
      </c>
      <c r="AL1749">
        <f>IFERROR(VLOOKUP($B1749,[4]库存报告使用数据!$A$1:$D$65536,4,0),)</f>
        <v>0</v>
      </c>
      <c r="AM1749">
        <f>IFERROR(VLOOKUP($B1749,[4]库存报告使用数据!$A$1:$E$65536,5,0),)</f>
        <v>0</v>
      </c>
      <c r="AN1749" s="20" t="str">
        <f t="shared" si="469"/>
        <v/>
      </c>
      <c r="AO1749" s="20" t="str">
        <f t="shared" si="470"/>
        <v/>
      </c>
      <c r="AP1749" s="20" t="str">
        <f t="shared" si="471"/>
        <v/>
      </c>
      <c r="AQ1749" s="20" t="str">
        <f t="shared" si="472"/>
        <v/>
      </c>
      <c r="AR1749" s="32">
        <f t="shared" si="473"/>
        <v>0</v>
      </c>
      <c r="AS1749" s="32">
        <f t="shared" si="474"/>
        <v>0</v>
      </c>
      <c r="AT1749" s="32">
        <f t="shared" si="475"/>
        <v>0</v>
      </c>
      <c r="AU1749" s="28" t="str">
        <f t="shared" si="476"/>
        <v>库存为0</v>
      </c>
      <c r="AV1749" s="34" t="str">
        <f>IFERROR(时间!$B$4+AU1749,"上周无销量")</f>
        <v>上周无销量</v>
      </c>
      <c r="AW1749" s="34"/>
    </row>
    <row r="1750" spans="1:49">
      <c r="A1750" s="18" t="s">
        <v>1795</v>
      </c>
      <c r="B1750" t="str">
        <f>VLOOKUP(A1750,'[1]sku-asin（子）'!$A:$B,2,0)</f>
        <v>B07CB4YDB3</v>
      </c>
      <c r="C1750" t="str">
        <f>VLOOKUP(A1750,'[1]子sku-父sku'!$A:$B,2,0)</f>
        <v>YZ-BESM807</v>
      </c>
      <c r="D1750" s="28">
        <f>IFERROR(VLOOKUP(A1750,[2]库存报告使用数据处理!$A:$C,3,0),0)</f>
        <v>0</v>
      </c>
      <c r="E1750" s="28">
        <f>IFERROR(VLOOKUP(A1750,[2]库存报告使用数据处理!$A:$D,4,0),0)</f>
        <v>0</v>
      </c>
      <c r="F1750" s="28">
        <f>IFERROR(VLOOKUP(A1750,[2]库存报告使用数据处理!$A:$E,5,0),0)</f>
        <v>0</v>
      </c>
      <c r="G1750" s="28">
        <f>IFERROR(VLOOKUP(A1750,[2]库存报告使用数据处理!$A:$F,6,0),0)</f>
        <v>0</v>
      </c>
      <c r="H1750" s="29">
        <f>IFERROR(VLOOKUP(A1750,[2]库存报告使用数据处理!$A:$G,7,0),0)</f>
        <v>0</v>
      </c>
      <c r="I1750">
        <f>IFERROR(VLOOKUP(A1750,[5]数据处理!$A:$B,2,0),0)</f>
        <v>0</v>
      </c>
      <c r="J1750" s="30">
        <f>IFERROR(VLOOKUP(A1750,[5]数据处理!$A:$D,4,0),0)</f>
        <v>0</v>
      </c>
      <c r="K1750" s="30">
        <f>IFERROR(VLOOKUP(A1750,[5]数据处理!$A:$E,5,0),0)</f>
        <v>0</v>
      </c>
      <c r="L1750" s="30">
        <f>IFERROR(VLOOKUP(A1750,[5]数据处理!$A:$G,7,0),0)</f>
        <v>0</v>
      </c>
      <c r="M1750">
        <f t="shared" si="460"/>
        <v>0</v>
      </c>
      <c r="N1750">
        <f>IFERROR(VLOOKUP(A1750,[5]数据处理!$A:$C,3,0),0)</f>
        <v>0</v>
      </c>
      <c r="O1750">
        <f>IFERROR(VLOOKUP($A1750,[5]数据处理!$A:$N,14,0),0)</f>
        <v>0</v>
      </c>
      <c r="P1750" t="str">
        <f>IFERROR(VLOOKUP($A1750,[3]库存报告使用数据!$A$1:$B$65536,2,0),"")</f>
        <v/>
      </c>
      <c r="Q1750" t="str">
        <f>IFERROR(VLOOKUP($A1750,[3]库存报告使用数据!$A$1:$E$65536,5,0),"")</f>
        <v/>
      </c>
      <c r="R1750" t="str">
        <f>IFERROR(VLOOKUP($A1750,[3]库存报告使用数据!$A$1:$H$65536,8,0),"")</f>
        <v/>
      </c>
      <c r="S1750" t="str">
        <f>IFERROR(VLOOKUP($A1750,[3]库存报告使用数据!$A$1:$K$65536,11,0),"")</f>
        <v/>
      </c>
      <c r="T1750" t="str">
        <f>IFERROR(VLOOKUP($A1750,[3]库存报告使用数据!$A$1:$C$65536,3,0),"")</f>
        <v/>
      </c>
      <c r="U1750" t="str">
        <f>IFERROR(VLOOKUP($A1750,[3]库存报告使用数据!$A$1:$F$65536,6,0),"")</f>
        <v/>
      </c>
      <c r="V1750" t="str">
        <f>IFERROR(VLOOKUP($A1750,[3]库存报告使用数据!$A$1:$I$65536,9,0),"")</f>
        <v/>
      </c>
      <c r="W1750" t="str">
        <f>IFERROR(VLOOKUP($A1750,[3]库存报告使用数据!$A$1:$L$65536,12,0),"")</f>
        <v/>
      </c>
      <c r="X1750" s="20" t="str">
        <f t="shared" si="461"/>
        <v/>
      </c>
      <c r="Y1750" s="20" t="str">
        <f t="shared" si="462"/>
        <v/>
      </c>
      <c r="Z1750" s="20" t="str">
        <f t="shared" si="463"/>
        <v/>
      </c>
      <c r="AA1750" s="20" t="str">
        <f t="shared" si="464"/>
        <v/>
      </c>
      <c r="AB1750" t="str">
        <f>IFERROR(VLOOKUP($A1750,[3]库存报告使用数据!$A$1:$D$65536,4,0),"")</f>
        <v/>
      </c>
      <c r="AC1750" t="str">
        <f>IFERROR(VLOOKUP($A1750,[3]库存报告使用数据!$A$1:$G$65536,7,0),"")</f>
        <v/>
      </c>
      <c r="AD1750" t="str">
        <f>IFERROR(VLOOKUP($A1750,[3]库存报告使用数据!$A$1:$J$65536,10,0),"")</f>
        <v/>
      </c>
      <c r="AE1750" t="str">
        <f>IFERROR(VLOOKUP($A1750,[3]库存报告使用数据!$A$1:$M$65536,13,0),"")</f>
        <v/>
      </c>
      <c r="AF1750" s="20" t="str">
        <f t="shared" si="465"/>
        <v/>
      </c>
      <c r="AG1750" s="20" t="str">
        <f t="shared" si="466"/>
        <v/>
      </c>
      <c r="AH1750" s="20" t="str">
        <f t="shared" si="467"/>
        <v/>
      </c>
      <c r="AI1750" s="20" t="str">
        <f t="shared" si="468"/>
        <v/>
      </c>
      <c r="AJ1750">
        <f>IFERROR(VLOOKUP($B1750,[4]库存报告使用数据!$A$1:$B$65536,2,0),0)</f>
        <v>0</v>
      </c>
      <c r="AK1750">
        <f>IFERROR(VLOOKUP($B1750,[4]库存报告使用数据!$A$1:$C$65536,3,0),)</f>
        <v>0</v>
      </c>
      <c r="AL1750">
        <f>IFERROR(VLOOKUP($B1750,[4]库存报告使用数据!$A$1:$D$65536,4,0),)</f>
        <v>0</v>
      </c>
      <c r="AM1750">
        <f>IFERROR(VLOOKUP($B1750,[4]库存报告使用数据!$A$1:$E$65536,5,0),)</f>
        <v>0</v>
      </c>
      <c r="AN1750" s="20" t="str">
        <f t="shared" si="469"/>
        <v/>
      </c>
      <c r="AO1750" s="20" t="str">
        <f t="shared" si="470"/>
        <v/>
      </c>
      <c r="AP1750" s="20" t="str">
        <f t="shared" si="471"/>
        <v/>
      </c>
      <c r="AQ1750" s="20" t="str">
        <f t="shared" si="472"/>
        <v/>
      </c>
      <c r="AR1750" s="32">
        <f t="shared" si="473"/>
        <v>0</v>
      </c>
      <c r="AS1750" s="32">
        <f t="shared" si="474"/>
        <v>0</v>
      </c>
      <c r="AT1750" s="32">
        <f t="shared" si="475"/>
        <v>0</v>
      </c>
      <c r="AU1750" s="28" t="str">
        <f t="shared" si="476"/>
        <v>库存为0</v>
      </c>
      <c r="AV1750" s="34" t="str">
        <f>IFERROR(时间!$B$4+AU1750,"上周无销量")</f>
        <v>上周无销量</v>
      </c>
      <c r="AW1750" s="34"/>
    </row>
    <row r="1751" spans="1:49">
      <c r="A1751" s="18" t="s">
        <v>1796</v>
      </c>
      <c r="B1751" t="str">
        <f>VLOOKUP(A1751,'[1]sku-asin（子）'!$A:$B,2,0)</f>
        <v>B07BW2BQGJ</v>
      </c>
      <c r="C1751" t="str">
        <f>VLOOKUP(A1751,'[1]子sku-父sku'!$A:$B,2,0)</f>
        <v>YZ-BESM807</v>
      </c>
      <c r="D1751" s="28">
        <f>IFERROR(VLOOKUP(A1751,[2]库存报告使用数据处理!$A:$C,3,0),0)</f>
        <v>0</v>
      </c>
      <c r="E1751" s="28">
        <f>IFERROR(VLOOKUP(A1751,[2]库存报告使用数据处理!$A:$D,4,0),0)</f>
        <v>0</v>
      </c>
      <c r="F1751" s="28">
        <f>IFERROR(VLOOKUP(A1751,[2]库存报告使用数据处理!$A:$E,5,0),0)</f>
        <v>0</v>
      </c>
      <c r="G1751" s="28">
        <f>IFERROR(VLOOKUP(A1751,[2]库存报告使用数据处理!$A:$F,6,0),0)</f>
        <v>0</v>
      </c>
      <c r="H1751" s="29">
        <f>IFERROR(VLOOKUP(A1751,[2]库存报告使用数据处理!$A:$G,7,0),0)</f>
        <v>0</v>
      </c>
      <c r="I1751">
        <f>IFERROR(VLOOKUP(A1751,[5]数据处理!$A:$B,2,0),0)</f>
        <v>0</v>
      </c>
      <c r="J1751" s="30">
        <f>IFERROR(VLOOKUP(A1751,[5]数据处理!$A:$D,4,0),0)</f>
        <v>0</v>
      </c>
      <c r="K1751" s="30">
        <f>IFERROR(VLOOKUP(A1751,[5]数据处理!$A:$E,5,0),0)</f>
        <v>0</v>
      </c>
      <c r="L1751" s="30">
        <f>IFERROR(VLOOKUP(A1751,[5]数据处理!$A:$G,7,0),0)</f>
        <v>0</v>
      </c>
      <c r="M1751">
        <f t="shared" si="460"/>
        <v>0</v>
      </c>
      <c r="N1751">
        <f>IFERROR(VLOOKUP(A1751,[5]数据处理!$A:$C,3,0),0)</f>
        <v>0</v>
      </c>
      <c r="O1751">
        <f>IFERROR(VLOOKUP($A1751,[5]数据处理!$A:$N,14,0),0)</f>
        <v>0</v>
      </c>
      <c r="P1751" t="str">
        <f>IFERROR(VLOOKUP($A1751,[3]库存报告使用数据!$A$1:$B$65536,2,0),"")</f>
        <v/>
      </c>
      <c r="Q1751" t="str">
        <f>IFERROR(VLOOKUP($A1751,[3]库存报告使用数据!$A$1:$E$65536,5,0),"")</f>
        <v/>
      </c>
      <c r="R1751" t="str">
        <f>IFERROR(VLOOKUP($A1751,[3]库存报告使用数据!$A$1:$H$65536,8,0),"")</f>
        <v/>
      </c>
      <c r="S1751" t="str">
        <f>IFERROR(VLOOKUP($A1751,[3]库存报告使用数据!$A$1:$K$65536,11,0),"")</f>
        <v/>
      </c>
      <c r="T1751" t="str">
        <f>IFERROR(VLOOKUP($A1751,[3]库存报告使用数据!$A$1:$C$65536,3,0),"")</f>
        <v/>
      </c>
      <c r="U1751" t="str">
        <f>IFERROR(VLOOKUP($A1751,[3]库存报告使用数据!$A$1:$F$65536,6,0),"")</f>
        <v/>
      </c>
      <c r="V1751" t="str">
        <f>IFERROR(VLOOKUP($A1751,[3]库存报告使用数据!$A$1:$I$65536,9,0),"")</f>
        <v/>
      </c>
      <c r="W1751" t="str">
        <f>IFERROR(VLOOKUP($A1751,[3]库存报告使用数据!$A$1:$L$65536,12,0),"")</f>
        <v/>
      </c>
      <c r="X1751" s="20" t="str">
        <f t="shared" si="461"/>
        <v/>
      </c>
      <c r="Y1751" s="20" t="str">
        <f t="shared" si="462"/>
        <v/>
      </c>
      <c r="Z1751" s="20" t="str">
        <f t="shared" si="463"/>
        <v/>
      </c>
      <c r="AA1751" s="20" t="str">
        <f t="shared" si="464"/>
        <v/>
      </c>
      <c r="AB1751" t="str">
        <f>IFERROR(VLOOKUP($A1751,[3]库存报告使用数据!$A$1:$D$65536,4,0),"")</f>
        <v/>
      </c>
      <c r="AC1751" t="str">
        <f>IFERROR(VLOOKUP($A1751,[3]库存报告使用数据!$A$1:$G$65536,7,0),"")</f>
        <v/>
      </c>
      <c r="AD1751" t="str">
        <f>IFERROR(VLOOKUP($A1751,[3]库存报告使用数据!$A$1:$J$65536,10,0),"")</f>
        <v/>
      </c>
      <c r="AE1751" t="str">
        <f>IFERROR(VLOOKUP($A1751,[3]库存报告使用数据!$A$1:$M$65536,13,0),"")</f>
        <v/>
      </c>
      <c r="AF1751" s="20" t="str">
        <f t="shared" si="465"/>
        <v/>
      </c>
      <c r="AG1751" s="20" t="str">
        <f t="shared" si="466"/>
        <v/>
      </c>
      <c r="AH1751" s="20" t="str">
        <f t="shared" si="467"/>
        <v/>
      </c>
      <c r="AI1751" s="20" t="str">
        <f t="shared" si="468"/>
        <v/>
      </c>
      <c r="AJ1751">
        <f>IFERROR(VLOOKUP($B1751,[4]库存报告使用数据!$A$1:$B$65536,2,0),0)</f>
        <v>0</v>
      </c>
      <c r="AK1751">
        <f>IFERROR(VLOOKUP($B1751,[4]库存报告使用数据!$A$1:$C$65536,3,0),)</f>
        <v>0</v>
      </c>
      <c r="AL1751">
        <f>IFERROR(VLOOKUP($B1751,[4]库存报告使用数据!$A$1:$D$65536,4,0),)</f>
        <v>0</v>
      </c>
      <c r="AM1751">
        <f>IFERROR(VLOOKUP($B1751,[4]库存报告使用数据!$A$1:$E$65536,5,0),)</f>
        <v>1</v>
      </c>
      <c r="AN1751" s="20" t="str">
        <f t="shared" si="469"/>
        <v/>
      </c>
      <c r="AO1751" s="20" t="str">
        <f t="shared" si="470"/>
        <v/>
      </c>
      <c r="AP1751" s="20" t="str">
        <f t="shared" si="471"/>
        <v/>
      </c>
      <c r="AQ1751" s="20">
        <f t="shared" si="472"/>
        <v>0</v>
      </c>
      <c r="AR1751" s="32">
        <f t="shared" si="473"/>
        <v>0</v>
      </c>
      <c r="AS1751" s="32">
        <f t="shared" si="474"/>
        <v>0</v>
      </c>
      <c r="AT1751" s="32">
        <f t="shared" si="475"/>
        <v>0</v>
      </c>
      <c r="AU1751" s="28" t="str">
        <f t="shared" si="476"/>
        <v>库存为0</v>
      </c>
      <c r="AV1751" s="34" t="str">
        <f>IFERROR(时间!$B$4+AU1751,"上周无销量")</f>
        <v>上周无销量</v>
      </c>
      <c r="AW1751" s="34"/>
    </row>
    <row r="1752" spans="1:49">
      <c r="A1752" s="18" t="s">
        <v>1797</v>
      </c>
      <c r="B1752" t="str">
        <f>VLOOKUP(A1752,'[1]sku-asin（子）'!$A:$B,2,0)</f>
        <v>B07BWBTBNP</v>
      </c>
      <c r="C1752" t="str">
        <f>VLOOKUP(A1752,'[1]子sku-父sku'!$A:$B,2,0)</f>
        <v>YZ-BESM807</v>
      </c>
      <c r="D1752" s="28">
        <f>IFERROR(VLOOKUP(A1752,[2]库存报告使用数据处理!$A:$C,3,0),0)</f>
        <v>0</v>
      </c>
      <c r="E1752" s="28">
        <f>IFERROR(VLOOKUP(A1752,[2]库存报告使用数据处理!$A:$D,4,0),0)</f>
        <v>0</v>
      </c>
      <c r="F1752" s="28">
        <f>IFERROR(VLOOKUP(A1752,[2]库存报告使用数据处理!$A:$E,5,0),0)</f>
        <v>0</v>
      </c>
      <c r="G1752" s="28">
        <f>IFERROR(VLOOKUP(A1752,[2]库存报告使用数据处理!$A:$F,6,0),0)</f>
        <v>0</v>
      </c>
      <c r="H1752" s="29">
        <f>IFERROR(VLOOKUP(A1752,[2]库存报告使用数据处理!$A:$G,7,0),0)</f>
        <v>0</v>
      </c>
      <c r="I1752">
        <f>IFERROR(VLOOKUP(A1752,[5]数据处理!$A:$B,2,0),0)</f>
        <v>0</v>
      </c>
      <c r="J1752" s="30">
        <f>IFERROR(VLOOKUP(A1752,[5]数据处理!$A:$D,4,0),0)</f>
        <v>0</v>
      </c>
      <c r="K1752" s="30">
        <f>IFERROR(VLOOKUP(A1752,[5]数据处理!$A:$E,5,0),0)</f>
        <v>0</v>
      </c>
      <c r="L1752" s="30">
        <f>IFERROR(VLOOKUP(A1752,[5]数据处理!$A:$G,7,0),0)</f>
        <v>0</v>
      </c>
      <c r="M1752">
        <f t="shared" si="460"/>
        <v>0</v>
      </c>
      <c r="N1752">
        <f>IFERROR(VLOOKUP(A1752,[5]数据处理!$A:$C,3,0),0)</f>
        <v>0</v>
      </c>
      <c r="O1752">
        <f>IFERROR(VLOOKUP($A1752,[5]数据处理!$A:$N,14,0),0)</f>
        <v>0</v>
      </c>
      <c r="P1752" t="str">
        <f>IFERROR(VLOOKUP($A1752,[3]库存报告使用数据!$A$1:$B$65536,2,0),"")</f>
        <v/>
      </c>
      <c r="Q1752" t="str">
        <f>IFERROR(VLOOKUP($A1752,[3]库存报告使用数据!$A$1:$E$65536,5,0),"")</f>
        <v/>
      </c>
      <c r="R1752" t="str">
        <f>IFERROR(VLOOKUP($A1752,[3]库存报告使用数据!$A$1:$H$65536,8,0),"")</f>
        <v/>
      </c>
      <c r="S1752" t="str">
        <f>IFERROR(VLOOKUP($A1752,[3]库存报告使用数据!$A$1:$K$65536,11,0),"")</f>
        <v/>
      </c>
      <c r="T1752" t="str">
        <f>IFERROR(VLOOKUP($A1752,[3]库存报告使用数据!$A$1:$C$65536,3,0),"")</f>
        <v/>
      </c>
      <c r="U1752" t="str">
        <f>IFERROR(VLOOKUP($A1752,[3]库存报告使用数据!$A$1:$F$65536,6,0),"")</f>
        <v/>
      </c>
      <c r="V1752" t="str">
        <f>IFERROR(VLOOKUP($A1752,[3]库存报告使用数据!$A$1:$I$65536,9,0),"")</f>
        <v/>
      </c>
      <c r="W1752" t="str">
        <f>IFERROR(VLOOKUP($A1752,[3]库存报告使用数据!$A$1:$L$65536,12,0),"")</f>
        <v/>
      </c>
      <c r="X1752" s="20" t="str">
        <f t="shared" si="461"/>
        <v/>
      </c>
      <c r="Y1752" s="20" t="str">
        <f t="shared" si="462"/>
        <v/>
      </c>
      <c r="Z1752" s="20" t="str">
        <f t="shared" si="463"/>
        <v/>
      </c>
      <c r="AA1752" s="20" t="str">
        <f t="shared" si="464"/>
        <v/>
      </c>
      <c r="AB1752" t="str">
        <f>IFERROR(VLOOKUP($A1752,[3]库存报告使用数据!$A$1:$D$65536,4,0),"")</f>
        <v/>
      </c>
      <c r="AC1752" t="str">
        <f>IFERROR(VLOOKUP($A1752,[3]库存报告使用数据!$A$1:$G$65536,7,0),"")</f>
        <v/>
      </c>
      <c r="AD1752" t="str">
        <f>IFERROR(VLOOKUP($A1752,[3]库存报告使用数据!$A$1:$J$65536,10,0),"")</f>
        <v/>
      </c>
      <c r="AE1752" t="str">
        <f>IFERROR(VLOOKUP($A1752,[3]库存报告使用数据!$A$1:$M$65536,13,0),"")</f>
        <v/>
      </c>
      <c r="AF1752" s="20" t="str">
        <f t="shared" si="465"/>
        <v/>
      </c>
      <c r="AG1752" s="20" t="str">
        <f t="shared" si="466"/>
        <v/>
      </c>
      <c r="AH1752" s="20" t="str">
        <f t="shared" si="467"/>
        <v/>
      </c>
      <c r="AI1752" s="20" t="str">
        <f t="shared" si="468"/>
        <v/>
      </c>
      <c r="AJ1752">
        <f>IFERROR(VLOOKUP($B1752,[4]库存报告使用数据!$A$1:$B$65536,2,0),0)</f>
        <v>0</v>
      </c>
      <c r="AK1752">
        <f>IFERROR(VLOOKUP($B1752,[4]库存报告使用数据!$A$1:$C$65536,3,0),)</f>
        <v>0</v>
      </c>
      <c r="AL1752">
        <f>IFERROR(VLOOKUP($B1752,[4]库存报告使用数据!$A$1:$D$65536,4,0),)</f>
        <v>0</v>
      </c>
      <c r="AM1752">
        <f>IFERROR(VLOOKUP($B1752,[4]库存报告使用数据!$A$1:$E$65536,5,0),)</f>
        <v>1</v>
      </c>
      <c r="AN1752" s="20" t="str">
        <f t="shared" si="469"/>
        <v/>
      </c>
      <c r="AO1752" s="20" t="str">
        <f t="shared" si="470"/>
        <v/>
      </c>
      <c r="AP1752" s="20" t="str">
        <f t="shared" si="471"/>
        <v/>
      </c>
      <c r="AQ1752" s="20">
        <f t="shared" si="472"/>
        <v>0</v>
      </c>
      <c r="AR1752" s="32">
        <f t="shared" si="473"/>
        <v>0</v>
      </c>
      <c r="AS1752" s="32">
        <f t="shared" si="474"/>
        <v>0</v>
      </c>
      <c r="AT1752" s="32">
        <f t="shared" si="475"/>
        <v>0</v>
      </c>
      <c r="AU1752" s="28" t="str">
        <f t="shared" si="476"/>
        <v>库存为0</v>
      </c>
      <c r="AV1752" s="34" t="str">
        <f>IFERROR(时间!$B$4+AU1752,"上周无销量")</f>
        <v>上周无销量</v>
      </c>
      <c r="AW1752" s="34"/>
    </row>
    <row r="1753" spans="1:49">
      <c r="A1753" s="18" t="s">
        <v>1798</v>
      </c>
      <c r="B1753" t="str">
        <f>VLOOKUP(A1753,'[1]sku-asin（子）'!$A:$B,2,0)</f>
        <v>B07C1P1S9L</v>
      </c>
      <c r="C1753" t="str">
        <f>VLOOKUP(A1753,'[1]子sku-父sku'!$A:$B,2,0)</f>
        <v>YZ-BESM807</v>
      </c>
      <c r="D1753" s="28">
        <f>IFERROR(VLOOKUP(A1753,[2]库存报告使用数据处理!$A:$C,3,0),0)</f>
        <v>1</v>
      </c>
      <c r="E1753" s="28">
        <f>IFERROR(VLOOKUP(A1753,[2]库存报告使用数据处理!$A:$D,4,0),0)</f>
        <v>0</v>
      </c>
      <c r="F1753" s="28">
        <f>IFERROR(VLOOKUP(A1753,[2]库存报告使用数据处理!$A:$E,5,0),0)</f>
        <v>0</v>
      </c>
      <c r="G1753" s="28">
        <f>IFERROR(VLOOKUP(A1753,[2]库存报告使用数据处理!$A:$F,6,0),0)</f>
        <v>0</v>
      </c>
      <c r="H1753" s="29">
        <f>IFERROR(VLOOKUP(A1753,[2]库存报告使用数据处理!$A:$G,7,0),0)</f>
        <v>19.99</v>
      </c>
      <c r="I1753">
        <f>IFERROR(VLOOKUP(A1753,[5]数据处理!$A:$B,2,0),0)</f>
        <v>4</v>
      </c>
      <c r="J1753" s="30">
        <f>IFERROR(VLOOKUP(A1753,[5]数据处理!$A:$D,4,0),0)</f>
        <v>0</v>
      </c>
      <c r="K1753" s="30">
        <f>IFERROR(VLOOKUP(A1753,[5]数据处理!$A:$E,5,0),0)</f>
        <v>0</v>
      </c>
      <c r="L1753" s="30">
        <f>IFERROR(VLOOKUP(A1753,[5]数据处理!$A:$G,7,0),0)</f>
        <v>0</v>
      </c>
      <c r="M1753">
        <f t="shared" si="460"/>
        <v>4</v>
      </c>
      <c r="N1753">
        <f>IFERROR(VLOOKUP(A1753,[5]数据处理!$A:$C,3,0),0)</f>
        <v>0</v>
      </c>
      <c r="O1753">
        <f>IFERROR(VLOOKUP($A1753,[5]数据处理!$A:$N,14,0),0)</f>
        <v>0</v>
      </c>
      <c r="P1753" t="str">
        <f>IFERROR(VLOOKUP($A1753,[3]库存报告使用数据!$A$1:$B$65536,2,0),"")</f>
        <v/>
      </c>
      <c r="Q1753" t="str">
        <f>IFERROR(VLOOKUP($A1753,[3]库存报告使用数据!$A$1:$E$65536,5,0),"")</f>
        <v/>
      </c>
      <c r="R1753" t="str">
        <f>IFERROR(VLOOKUP($A1753,[3]库存报告使用数据!$A$1:$H$65536,8,0),"")</f>
        <v/>
      </c>
      <c r="S1753" t="str">
        <f>IFERROR(VLOOKUP($A1753,[3]库存报告使用数据!$A$1:$K$65536,11,0),"")</f>
        <v/>
      </c>
      <c r="T1753" t="str">
        <f>IFERROR(VLOOKUP($A1753,[3]库存报告使用数据!$A$1:$C$65536,3,0),"")</f>
        <v/>
      </c>
      <c r="U1753" t="str">
        <f>IFERROR(VLOOKUP($A1753,[3]库存报告使用数据!$A$1:$F$65536,6,0),"")</f>
        <v/>
      </c>
      <c r="V1753" t="str">
        <f>IFERROR(VLOOKUP($A1753,[3]库存报告使用数据!$A$1:$I$65536,9,0),"")</f>
        <v/>
      </c>
      <c r="W1753" t="str">
        <f>IFERROR(VLOOKUP($A1753,[3]库存报告使用数据!$A$1:$L$65536,12,0),"")</f>
        <v/>
      </c>
      <c r="X1753" s="20" t="str">
        <f t="shared" si="461"/>
        <v/>
      </c>
      <c r="Y1753" s="20" t="str">
        <f t="shared" si="462"/>
        <v/>
      </c>
      <c r="Z1753" s="20" t="str">
        <f t="shared" si="463"/>
        <v/>
      </c>
      <c r="AA1753" s="20" t="str">
        <f t="shared" si="464"/>
        <v/>
      </c>
      <c r="AB1753" t="str">
        <f>IFERROR(VLOOKUP($A1753,[3]库存报告使用数据!$A$1:$D$65536,4,0),"")</f>
        <v/>
      </c>
      <c r="AC1753" t="str">
        <f>IFERROR(VLOOKUP($A1753,[3]库存报告使用数据!$A$1:$G$65536,7,0),"")</f>
        <v/>
      </c>
      <c r="AD1753" t="str">
        <f>IFERROR(VLOOKUP($A1753,[3]库存报告使用数据!$A$1:$J$65536,10,0),"")</f>
        <v/>
      </c>
      <c r="AE1753" t="str">
        <f>IFERROR(VLOOKUP($A1753,[3]库存报告使用数据!$A$1:$M$65536,13,0),"")</f>
        <v/>
      </c>
      <c r="AF1753" s="20" t="str">
        <f t="shared" si="465"/>
        <v/>
      </c>
      <c r="AG1753" s="20" t="str">
        <f t="shared" si="466"/>
        <v/>
      </c>
      <c r="AH1753" s="20" t="str">
        <f t="shared" si="467"/>
        <v/>
      </c>
      <c r="AI1753" s="20" t="str">
        <f t="shared" si="468"/>
        <v/>
      </c>
      <c r="AJ1753">
        <f>IFERROR(VLOOKUP($B1753,[4]库存报告使用数据!$A$1:$B$65536,2,0),0)</f>
        <v>0</v>
      </c>
      <c r="AK1753">
        <f>IFERROR(VLOOKUP($B1753,[4]库存报告使用数据!$A$1:$C$65536,3,0),)</f>
        <v>1</v>
      </c>
      <c r="AL1753">
        <f>IFERROR(VLOOKUP($B1753,[4]库存报告使用数据!$A$1:$D$65536,4,0),)</f>
        <v>0</v>
      </c>
      <c r="AM1753">
        <f>IFERROR(VLOOKUP($B1753,[4]库存报告使用数据!$A$1:$E$65536,5,0),)</f>
        <v>0</v>
      </c>
      <c r="AN1753" s="20" t="str">
        <f t="shared" si="469"/>
        <v/>
      </c>
      <c r="AO1753" s="20">
        <f t="shared" si="470"/>
        <v>0</v>
      </c>
      <c r="AP1753" s="20" t="str">
        <f t="shared" si="471"/>
        <v/>
      </c>
      <c r="AQ1753" s="20" t="str">
        <f t="shared" si="472"/>
        <v/>
      </c>
      <c r="AR1753" s="32">
        <f t="shared" si="473"/>
        <v>0.142857142857143</v>
      </c>
      <c r="AS1753" s="32">
        <f t="shared" si="474"/>
        <v>8.57142857142857</v>
      </c>
      <c r="AT1753" s="32">
        <f t="shared" si="475"/>
        <v>-4.57142857142857</v>
      </c>
      <c r="AU1753" s="28">
        <f t="shared" si="476"/>
        <v>28</v>
      </c>
      <c r="AV1753" s="34">
        <f>IFERROR(时间!$B$4+AU1753,"上周无销量")</f>
        <v>43311</v>
      </c>
      <c r="AW1753" s="34"/>
    </row>
    <row r="1754" spans="1:49">
      <c r="A1754" s="18" t="s">
        <v>1799</v>
      </c>
      <c r="B1754" t="str">
        <f>VLOOKUP(A1754,'[1]sku-asin（子）'!$A:$B,2,0)</f>
        <v>B07BWD1QN3</v>
      </c>
      <c r="C1754" t="str">
        <f>VLOOKUP(A1754,'[1]子sku-父sku'!$A:$B,2,0)</f>
        <v>YZ-BESM807</v>
      </c>
      <c r="D1754" s="28">
        <f>IFERROR(VLOOKUP(A1754,[2]库存报告使用数据处理!$A:$C,3,0),0)</f>
        <v>0</v>
      </c>
      <c r="E1754" s="28">
        <f>IFERROR(VLOOKUP(A1754,[2]库存报告使用数据处理!$A:$D,4,0),0)</f>
        <v>2</v>
      </c>
      <c r="F1754" s="28">
        <f>IFERROR(VLOOKUP(A1754,[2]库存报告使用数据处理!$A:$E,5,0),0)</f>
        <v>2</v>
      </c>
      <c r="G1754" s="28">
        <f>IFERROR(VLOOKUP(A1754,[2]库存报告使用数据处理!$A:$F,6,0),0)</f>
        <v>0</v>
      </c>
      <c r="H1754" s="29">
        <f>IFERROR(VLOOKUP(A1754,[2]库存报告使用数据处理!$A:$G,7,0),0)</f>
        <v>16.49</v>
      </c>
      <c r="I1754">
        <f>IFERROR(VLOOKUP(A1754,[5]数据处理!$A:$B,2,0),0)</f>
        <v>1</v>
      </c>
      <c r="J1754" s="30">
        <f>IFERROR(VLOOKUP(A1754,[5]数据处理!$A:$D,4,0),0)</f>
        <v>0</v>
      </c>
      <c r="K1754" s="30">
        <f>IFERROR(VLOOKUP(A1754,[5]数据处理!$A:$E,5,0),0)</f>
        <v>0</v>
      </c>
      <c r="L1754" s="30">
        <f>IFERROR(VLOOKUP(A1754,[5]数据处理!$A:$G,7,0),0)</f>
        <v>0</v>
      </c>
      <c r="M1754">
        <f t="shared" si="460"/>
        <v>1</v>
      </c>
      <c r="N1754">
        <f>IFERROR(VLOOKUP(A1754,[5]数据处理!$A:$C,3,0),0)</f>
        <v>0</v>
      </c>
      <c r="O1754">
        <f>IFERROR(VLOOKUP($A1754,[5]数据处理!$A:$N,14,0),0)</f>
        <v>0</v>
      </c>
      <c r="P1754" t="str">
        <f>IFERROR(VLOOKUP($A1754,[3]库存报告使用数据!$A$1:$B$65536,2,0),"")</f>
        <v/>
      </c>
      <c r="Q1754" t="str">
        <f>IFERROR(VLOOKUP($A1754,[3]库存报告使用数据!$A$1:$E$65536,5,0),"")</f>
        <v/>
      </c>
      <c r="R1754" t="str">
        <f>IFERROR(VLOOKUP($A1754,[3]库存报告使用数据!$A$1:$H$65536,8,0),"")</f>
        <v/>
      </c>
      <c r="S1754" t="str">
        <f>IFERROR(VLOOKUP($A1754,[3]库存报告使用数据!$A$1:$K$65536,11,0),"")</f>
        <v/>
      </c>
      <c r="T1754" t="str">
        <f>IFERROR(VLOOKUP($A1754,[3]库存报告使用数据!$A$1:$C$65536,3,0),"")</f>
        <v/>
      </c>
      <c r="U1754" t="str">
        <f>IFERROR(VLOOKUP($A1754,[3]库存报告使用数据!$A$1:$F$65536,6,0),"")</f>
        <v/>
      </c>
      <c r="V1754" t="str">
        <f>IFERROR(VLOOKUP($A1754,[3]库存报告使用数据!$A$1:$I$65536,9,0),"")</f>
        <v/>
      </c>
      <c r="W1754" t="str">
        <f>IFERROR(VLOOKUP($A1754,[3]库存报告使用数据!$A$1:$L$65536,12,0),"")</f>
        <v/>
      </c>
      <c r="X1754" s="20" t="str">
        <f t="shared" si="461"/>
        <v/>
      </c>
      <c r="Y1754" s="20" t="str">
        <f t="shared" si="462"/>
        <v/>
      </c>
      <c r="Z1754" s="20" t="str">
        <f t="shared" si="463"/>
        <v/>
      </c>
      <c r="AA1754" s="20" t="str">
        <f t="shared" si="464"/>
        <v/>
      </c>
      <c r="AB1754" t="str">
        <f>IFERROR(VLOOKUP($A1754,[3]库存报告使用数据!$A$1:$D$65536,4,0),"")</f>
        <v/>
      </c>
      <c r="AC1754" t="str">
        <f>IFERROR(VLOOKUP($A1754,[3]库存报告使用数据!$A$1:$G$65536,7,0),"")</f>
        <v/>
      </c>
      <c r="AD1754" t="str">
        <f>IFERROR(VLOOKUP($A1754,[3]库存报告使用数据!$A$1:$J$65536,10,0),"")</f>
        <v/>
      </c>
      <c r="AE1754" t="str">
        <f>IFERROR(VLOOKUP($A1754,[3]库存报告使用数据!$A$1:$M$65536,13,0),"")</f>
        <v/>
      </c>
      <c r="AF1754" s="20" t="str">
        <f t="shared" si="465"/>
        <v/>
      </c>
      <c r="AG1754" s="20" t="str">
        <f t="shared" si="466"/>
        <v/>
      </c>
      <c r="AH1754" s="20" t="str">
        <f t="shared" si="467"/>
        <v/>
      </c>
      <c r="AI1754" s="20" t="str">
        <f t="shared" si="468"/>
        <v/>
      </c>
      <c r="AJ1754">
        <f>IFERROR(VLOOKUP($B1754,[4]库存报告使用数据!$A$1:$B$65536,2,0),0)</f>
        <v>1</v>
      </c>
      <c r="AK1754">
        <f>IFERROR(VLOOKUP($B1754,[4]库存报告使用数据!$A$1:$C$65536,3,0),)</f>
        <v>4</v>
      </c>
      <c r="AL1754">
        <f>IFERROR(VLOOKUP($B1754,[4]库存报告使用数据!$A$1:$D$65536,4,0),)</f>
        <v>0</v>
      </c>
      <c r="AM1754">
        <f>IFERROR(VLOOKUP($B1754,[4]库存报告使用数据!$A$1:$E$65536,5,0),)</f>
        <v>2</v>
      </c>
      <c r="AN1754" s="20">
        <f t="shared" si="469"/>
        <v>0</v>
      </c>
      <c r="AO1754" s="20">
        <f t="shared" si="470"/>
        <v>0.5</v>
      </c>
      <c r="AP1754" s="20" t="str">
        <f t="shared" si="471"/>
        <v/>
      </c>
      <c r="AQ1754" s="20">
        <f t="shared" si="472"/>
        <v>0</v>
      </c>
      <c r="AR1754" s="32">
        <f t="shared" si="473"/>
        <v>0</v>
      </c>
      <c r="AS1754" s="32">
        <f t="shared" si="474"/>
        <v>0</v>
      </c>
      <c r="AT1754" s="32">
        <f t="shared" si="475"/>
        <v>1</v>
      </c>
      <c r="AU1754" s="28" t="str">
        <f t="shared" si="476"/>
        <v>库存为1</v>
      </c>
      <c r="AV1754" s="34" t="str">
        <f>IFERROR(时间!$B$4+AU1754,"上周无销量")</f>
        <v>上周无销量</v>
      </c>
      <c r="AW1754" s="34"/>
    </row>
    <row r="1755" spans="1:49">
      <c r="A1755" s="18" t="s">
        <v>1800</v>
      </c>
      <c r="B1755" t="str">
        <f>VLOOKUP(A1755,'[1]sku-asin（子）'!$A:$B,2,0)</f>
        <v>B07BWBY1TY</v>
      </c>
      <c r="C1755" t="str">
        <f>VLOOKUP(A1755,'[1]子sku-父sku'!$A:$B,2,0)</f>
        <v>YZ-BESM807</v>
      </c>
      <c r="D1755" s="28">
        <f>IFERROR(VLOOKUP(A1755,[2]库存报告使用数据处理!$A:$C,3,0),0)</f>
        <v>0</v>
      </c>
      <c r="E1755" s="28">
        <f>IFERROR(VLOOKUP(A1755,[2]库存报告使用数据处理!$A:$D,4,0),0)</f>
        <v>4</v>
      </c>
      <c r="F1755" s="28">
        <f>IFERROR(VLOOKUP(A1755,[2]库存报告使用数据处理!$A:$E,5,0),0)</f>
        <v>0</v>
      </c>
      <c r="G1755" s="28">
        <f>IFERROR(VLOOKUP(A1755,[2]库存报告使用数据处理!$A:$F,6,0),0)</f>
        <v>0</v>
      </c>
      <c r="H1755" s="29">
        <f>IFERROR(VLOOKUP(A1755,[2]库存报告使用数据处理!$A:$G,7,0),0)</f>
        <v>14.74</v>
      </c>
      <c r="I1755">
        <f>IFERROR(VLOOKUP(A1755,[5]数据处理!$A:$B,2,0),0)</f>
        <v>1</v>
      </c>
      <c r="J1755" s="30">
        <f>IFERROR(VLOOKUP(A1755,[5]数据处理!$A:$D,4,0),0)</f>
        <v>0</v>
      </c>
      <c r="K1755" s="30">
        <f>IFERROR(VLOOKUP(A1755,[5]数据处理!$A:$E,5,0),0)</f>
        <v>0</v>
      </c>
      <c r="L1755" s="30">
        <f>IFERROR(VLOOKUP(A1755,[5]数据处理!$A:$G,7,0),0)</f>
        <v>0</v>
      </c>
      <c r="M1755">
        <f t="shared" si="460"/>
        <v>1</v>
      </c>
      <c r="N1755">
        <f>IFERROR(VLOOKUP(A1755,[5]数据处理!$A:$C,3,0),0)</f>
        <v>0</v>
      </c>
      <c r="O1755">
        <f>IFERROR(VLOOKUP($A1755,[5]数据处理!$A:$N,14,0),0)</f>
        <v>0</v>
      </c>
      <c r="P1755" t="str">
        <f>IFERROR(VLOOKUP($A1755,[3]库存报告使用数据!$A$1:$B$65536,2,0),"")</f>
        <v/>
      </c>
      <c r="Q1755" t="str">
        <f>IFERROR(VLOOKUP($A1755,[3]库存报告使用数据!$A$1:$E$65536,5,0),"")</f>
        <v/>
      </c>
      <c r="R1755" t="str">
        <f>IFERROR(VLOOKUP($A1755,[3]库存报告使用数据!$A$1:$H$65536,8,0),"")</f>
        <v/>
      </c>
      <c r="S1755" t="str">
        <f>IFERROR(VLOOKUP($A1755,[3]库存报告使用数据!$A$1:$K$65536,11,0),"")</f>
        <v/>
      </c>
      <c r="T1755" t="str">
        <f>IFERROR(VLOOKUP($A1755,[3]库存报告使用数据!$A$1:$C$65536,3,0),"")</f>
        <v/>
      </c>
      <c r="U1755" t="str">
        <f>IFERROR(VLOOKUP($A1755,[3]库存报告使用数据!$A$1:$F$65536,6,0),"")</f>
        <v/>
      </c>
      <c r="V1755" t="str">
        <f>IFERROR(VLOOKUP($A1755,[3]库存报告使用数据!$A$1:$I$65536,9,0),"")</f>
        <v/>
      </c>
      <c r="W1755" t="str">
        <f>IFERROR(VLOOKUP($A1755,[3]库存报告使用数据!$A$1:$L$65536,12,0),"")</f>
        <v/>
      </c>
      <c r="X1755" s="20" t="str">
        <f t="shared" si="461"/>
        <v/>
      </c>
      <c r="Y1755" s="20" t="str">
        <f t="shared" si="462"/>
        <v/>
      </c>
      <c r="Z1755" s="20" t="str">
        <f t="shared" si="463"/>
        <v/>
      </c>
      <c r="AA1755" s="20" t="str">
        <f t="shared" si="464"/>
        <v/>
      </c>
      <c r="AB1755" t="str">
        <f>IFERROR(VLOOKUP($A1755,[3]库存报告使用数据!$A$1:$D$65536,4,0),"")</f>
        <v/>
      </c>
      <c r="AC1755" t="str">
        <f>IFERROR(VLOOKUP($A1755,[3]库存报告使用数据!$A$1:$G$65536,7,0),"")</f>
        <v/>
      </c>
      <c r="AD1755" t="str">
        <f>IFERROR(VLOOKUP($A1755,[3]库存报告使用数据!$A$1:$J$65536,10,0),"")</f>
        <v/>
      </c>
      <c r="AE1755" t="str">
        <f>IFERROR(VLOOKUP($A1755,[3]库存报告使用数据!$A$1:$M$65536,13,0),"")</f>
        <v/>
      </c>
      <c r="AF1755" s="20" t="str">
        <f t="shared" si="465"/>
        <v/>
      </c>
      <c r="AG1755" s="20" t="str">
        <f t="shared" si="466"/>
        <v/>
      </c>
      <c r="AH1755" s="20" t="str">
        <f t="shared" si="467"/>
        <v/>
      </c>
      <c r="AI1755" s="20" t="str">
        <f t="shared" si="468"/>
        <v/>
      </c>
      <c r="AJ1755">
        <f>IFERROR(VLOOKUP($B1755,[4]库存报告使用数据!$A$1:$B$65536,2,0),0)</f>
        <v>0</v>
      </c>
      <c r="AK1755">
        <f>IFERROR(VLOOKUP($B1755,[4]库存报告使用数据!$A$1:$C$65536,3,0),)</f>
        <v>0</v>
      </c>
      <c r="AL1755">
        <f>IFERROR(VLOOKUP($B1755,[4]库存报告使用数据!$A$1:$D$65536,4,0),)</f>
        <v>0</v>
      </c>
      <c r="AM1755">
        <f>IFERROR(VLOOKUP($B1755,[4]库存报告使用数据!$A$1:$E$65536,5,0),)</f>
        <v>0</v>
      </c>
      <c r="AN1755" s="20" t="str">
        <f t="shared" si="469"/>
        <v/>
      </c>
      <c r="AO1755" s="20" t="str">
        <f t="shared" si="470"/>
        <v/>
      </c>
      <c r="AP1755" s="20" t="str">
        <f t="shared" si="471"/>
        <v/>
      </c>
      <c r="AQ1755" s="20" t="str">
        <f t="shared" si="472"/>
        <v/>
      </c>
      <c r="AR1755" s="32">
        <f t="shared" si="473"/>
        <v>0</v>
      </c>
      <c r="AS1755" s="32">
        <f t="shared" si="474"/>
        <v>0</v>
      </c>
      <c r="AT1755" s="32">
        <f t="shared" si="475"/>
        <v>1</v>
      </c>
      <c r="AU1755" s="28" t="str">
        <f t="shared" si="476"/>
        <v>库存为1</v>
      </c>
      <c r="AV1755" s="34" t="str">
        <f>IFERROR(时间!$B$4+AU1755,"上周无销量")</f>
        <v>上周无销量</v>
      </c>
      <c r="AW1755" s="34"/>
    </row>
    <row r="1756" spans="1:49">
      <c r="A1756" s="18" t="s">
        <v>1801</v>
      </c>
      <c r="B1756" t="str">
        <f>VLOOKUP(A1756,'[1]sku-asin（子）'!$A:$B,2,0)</f>
        <v>B07BWH1K3W</v>
      </c>
      <c r="C1756" t="str">
        <f>VLOOKUP(A1756,'[1]子sku-父sku'!$A:$B,2,0)</f>
        <v>YZ-BESM807</v>
      </c>
      <c r="D1756" s="28">
        <f>IFERROR(VLOOKUP(A1756,[2]库存报告使用数据处理!$A:$C,3,0),0)</f>
        <v>0</v>
      </c>
      <c r="E1756" s="28">
        <f>IFERROR(VLOOKUP(A1756,[2]库存报告使用数据处理!$A:$D,4,0),0)</f>
        <v>2</v>
      </c>
      <c r="F1756" s="28">
        <f>IFERROR(VLOOKUP(A1756,[2]库存报告使用数据处理!$A:$E,5,0),0)</f>
        <v>0</v>
      </c>
      <c r="G1756" s="28">
        <f>IFERROR(VLOOKUP(A1756,[2]库存报告使用数据处理!$A:$F,6,0),0)</f>
        <v>1</v>
      </c>
      <c r="H1756" s="29">
        <f>IFERROR(VLOOKUP(A1756,[2]库存报告使用数据处理!$A:$G,7,0),0)</f>
        <v>14.99</v>
      </c>
      <c r="I1756">
        <f>IFERROR(VLOOKUP(A1756,[5]数据处理!$A:$B,2,0),0)</f>
        <v>3</v>
      </c>
      <c r="J1756" s="30">
        <f>IFERROR(VLOOKUP(A1756,[5]数据处理!$A:$D,4,0),0)</f>
        <v>0</v>
      </c>
      <c r="K1756" s="30">
        <f>IFERROR(VLOOKUP(A1756,[5]数据处理!$A:$E,5,0),0)</f>
        <v>0</v>
      </c>
      <c r="L1756" s="30">
        <f>IFERROR(VLOOKUP(A1756,[5]数据处理!$A:$G,7,0),0)</f>
        <v>0</v>
      </c>
      <c r="M1756">
        <f t="shared" si="460"/>
        <v>3</v>
      </c>
      <c r="N1756">
        <f>IFERROR(VLOOKUP(A1756,[5]数据处理!$A:$C,3,0),0)</f>
        <v>0</v>
      </c>
      <c r="O1756">
        <f>IFERROR(VLOOKUP($A1756,[5]数据处理!$A:$N,14,0),0)</f>
        <v>0</v>
      </c>
      <c r="P1756" t="str">
        <f>IFERROR(VLOOKUP($A1756,[3]库存报告使用数据!$A$1:$B$65536,2,0),"")</f>
        <v/>
      </c>
      <c r="Q1756" t="str">
        <f>IFERROR(VLOOKUP($A1756,[3]库存报告使用数据!$A$1:$E$65536,5,0),"")</f>
        <v/>
      </c>
      <c r="R1756" t="str">
        <f>IFERROR(VLOOKUP($A1756,[3]库存报告使用数据!$A$1:$H$65536,8,0),"")</f>
        <v/>
      </c>
      <c r="S1756" t="str">
        <f>IFERROR(VLOOKUP($A1756,[3]库存报告使用数据!$A$1:$K$65536,11,0),"")</f>
        <v/>
      </c>
      <c r="T1756" t="str">
        <f>IFERROR(VLOOKUP($A1756,[3]库存报告使用数据!$A$1:$C$65536,3,0),"")</f>
        <v/>
      </c>
      <c r="U1756" t="str">
        <f>IFERROR(VLOOKUP($A1756,[3]库存报告使用数据!$A$1:$F$65536,6,0),"")</f>
        <v/>
      </c>
      <c r="V1756" t="str">
        <f>IFERROR(VLOOKUP($A1756,[3]库存报告使用数据!$A$1:$I$65536,9,0),"")</f>
        <v/>
      </c>
      <c r="W1756" t="str">
        <f>IFERROR(VLOOKUP($A1756,[3]库存报告使用数据!$A$1:$L$65536,12,0),"")</f>
        <v/>
      </c>
      <c r="X1756" s="20" t="str">
        <f t="shared" si="461"/>
        <v/>
      </c>
      <c r="Y1756" s="20" t="str">
        <f t="shared" si="462"/>
        <v/>
      </c>
      <c r="Z1756" s="20" t="str">
        <f t="shared" si="463"/>
        <v/>
      </c>
      <c r="AA1756" s="20" t="str">
        <f t="shared" si="464"/>
        <v/>
      </c>
      <c r="AB1756" t="str">
        <f>IFERROR(VLOOKUP($A1756,[3]库存报告使用数据!$A$1:$D$65536,4,0),"")</f>
        <v/>
      </c>
      <c r="AC1756" t="str">
        <f>IFERROR(VLOOKUP($A1756,[3]库存报告使用数据!$A$1:$G$65536,7,0),"")</f>
        <v/>
      </c>
      <c r="AD1756" t="str">
        <f>IFERROR(VLOOKUP($A1756,[3]库存报告使用数据!$A$1:$J$65536,10,0),"")</f>
        <v/>
      </c>
      <c r="AE1756" t="str">
        <f>IFERROR(VLOOKUP($A1756,[3]库存报告使用数据!$A$1:$M$65536,13,0),"")</f>
        <v/>
      </c>
      <c r="AF1756" s="20" t="str">
        <f t="shared" si="465"/>
        <v/>
      </c>
      <c r="AG1756" s="20" t="str">
        <f t="shared" si="466"/>
        <v/>
      </c>
      <c r="AH1756" s="20" t="str">
        <f t="shared" si="467"/>
        <v/>
      </c>
      <c r="AI1756" s="20" t="str">
        <f t="shared" si="468"/>
        <v/>
      </c>
      <c r="AJ1756">
        <f>IFERROR(VLOOKUP($B1756,[4]库存报告使用数据!$A$1:$B$65536,2,0),0)</f>
        <v>1</v>
      </c>
      <c r="AK1756">
        <f>IFERROR(VLOOKUP($B1756,[4]库存报告使用数据!$A$1:$C$65536,3,0),)</f>
        <v>4</v>
      </c>
      <c r="AL1756">
        <f>IFERROR(VLOOKUP($B1756,[4]库存报告使用数据!$A$1:$D$65536,4,0),)</f>
        <v>2</v>
      </c>
      <c r="AM1756">
        <f>IFERROR(VLOOKUP($B1756,[4]库存报告使用数据!$A$1:$E$65536,5,0),)</f>
        <v>4</v>
      </c>
      <c r="AN1756" s="20">
        <f t="shared" si="469"/>
        <v>0</v>
      </c>
      <c r="AO1756" s="20">
        <f t="shared" si="470"/>
        <v>0.5</v>
      </c>
      <c r="AP1756" s="20">
        <f t="shared" si="471"/>
        <v>0</v>
      </c>
      <c r="AQ1756" s="20">
        <f t="shared" si="472"/>
        <v>0.25</v>
      </c>
      <c r="AR1756" s="32">
        <f t="shared" si="473"/>
        <v>0</v>
      </c>
      <c r="AS1756" s="32">
        <f t="shared" si="474"/>
        <v>0</v>
      </c>
      <c r="AT1756" s="32">
        <f t="shared" si="475"/>
        <v>3</v>
      </c>
      <c r="AU1756" s="28" t="str">
        <f t="shared" si="476"/>
        <v>库存为3</v>
      </c>
      <c r="AV1756" s="34" t="str">
        <f>IFERROR(时间!$B$4+AU1756,"上周无销量")</f>
        <v>上周无销量</v>
      </c>
      <c r="AW1756" s="34"/>
    </row>
    <row r="1757" spans="1:49">
      <c r="A1757" s="18" t="s">
        <v>1802</v>
      </c>
      <c r="B1757" t="str">
        <f>VLOOKUP(A1757,'[1]sku-asin（子）'!$A:$B,2,0)</f>
        <v>B07C16NK8R</v>
      </c>
      <c r="C1757" t="str">
        <f>VLOOKUP(A1757,'[1]子sku-父sku'!$A:$B,2,0)</f>
        <v>YZ-BESM807</v>
      </c>
      <c r="D1757" s="28">
        <f>IFERROR(VLOOKUP(A1757,[2]库存报告使用数据处理!$A:$C,3,0),0)</f>
        <v>0</v>
      </c>
      <c r="E1757" s="28">
        <f>IFERROR(VLOOKUP(A1757,[2]库存报告使用数据处理!$A:$D,4,0),0)</f>
        <v>0</v>
      </c>
      <c r="F1757" s="28">
        <f>IFERROR(VLOOKUP(A1757,[2]库存报告使用数据处理!$A:$E,5,0),0)</f>
        <v>2</v>
      </c>
      <c r="G1757" s="28">
        <f>IFERROR(VLOOKUP(A1757,[2]库存报告使用数据处理!$A:$F,6,0),0)</f>
        <v>1</v>
      </c>
      <c r="H1757" s="29">
        <f>IFERROR(VLOOKUP(A1757,[2]库存报告使用数据处理!$A:$G,7,0),0)</f>
        <v>17.6566666666667</v>
      </c>
      <c r="I1757">
        <f>IFERROR(VLOOKUP(A1757,[5]数据处理!$A:$B,2,0),0)</f>
        <v>3</v>
      </c>
      <c r="J1757" s="30">
        <f>IFERROR(VLOOKUP(A1757,[5]数据处理!$A:$D,4,0),0)</f>
        <v>0</v>
      </c>
      <c r="K1757" s="30">
        <f>IFERROR(VLOOKUP(A1757,[5]数据处理!$A:$E,5,0),0)</f>
        <v>0</v>
      </c>
      <c r="L1757" s="30">
        <f>IFERROR(VLOOKUP(A1757,[5]数据处理!$A:$G,7,0),0)</f>
        <v>0</v>
      </c>
      <c r="M1757">
        <f t="shared" si="460"/>
        <v>3</v>
      </c>
      <c r="N1757">
        <f>IFERROR(VLOOKUP(A1757,[5]数据处理!$A:$C,3,0),0)</f>
        <v>0</v>
      </c>
      <c r="O1757">
        <f>IFERROR(VLOOKUP($A1757,[5]数据处理!$A:$N,14,0),0)</f>
        <v>0</v>
      </c>
      <c r="P1757" t="str">
        <f>IFERROR(VLOOKUP($A1757,[3]库存报告使用数据!$A$1:$B$65536,2,0),"")</f>
        <v/>
      </c>
      <c r="Q1757" t="str">
        <f>IFERROR(VLOOKUP($A1757,[3]库存报告使用数据!$A$1:$E$65536,5,0),"")</f>
        <v/>
      </c>
      <c r="R1757" t="str">
        <f>IFERROR(VLOOKUP($A1757,[3]库存报告使用数据!$A$1:$H$65536,8,0),"")</f>
        <v/>
      </c>
      <c r="S1757" t="str">
        <f>IFERROR(VLOOKUP($A1757,[3]库存报告使用数据!$A$1:$K$65536,11,0),"")</f>
        <v/>
      </c>
      <c r="T1757" t="str">
        <f>IFERROR(VLOOKUP($A1757,[3]库存报告使用数据!$A$1:$C$65536,3,0),"")</f>
        <v/>
      </c>
      <c r="U1757" t="str">
        <f>IFERROR(VLOOKUP($A1757,[3]库存报告使用数据!$A$1:$F$65536,6,0),"")</f>
        <v/>
      </c>
      <c r="V1757" t="str">
        <f>IFERROR(VLOOKUP($A1757,[3]库存报告使用数据!$A$1:$I$65536,9,0),"")</f>
        <v/>
      </c>
      <c r="W1757" t="str">
        <f>IFERROR(VLOOKUP($A1757,[3]库存报告使用数据!$A$1:$L$65536,12,0),"")</f>
        <v/>
      </c>
      <c r="X1757" s="20" t="str">
        <f t="shared" si="461"/>
        <v/>
      </c>
      <c r="Y1757" s="20" t="str">
        <f t="shared" si="462"/>
        <v/>
      </c>
      <c r="Z1757" s="20" t="str">
        <f t="shared" si="463"/>
        <v/>
      </c>
      <c r="AA1757" s="20" t="str">
        <f t="shared" si="464"/>
        <v/>
      </c>
      <c r="AB1757" t="str">
        <f>IFERROR(VLOOKUP($A1757,[3]库存报告使用数据!$A$1:$D$65536,4,0),"")</f>
        <v/>
      </c>
      <c r="AC1757" t="str">
        <f>IFERROR(VLOOKUP($A1757,[3]库存报告使用数据!$A$1:$G$65536,7,0),"")</f>
        <v/>
      </c>
      <c r="AD1757" t="str">
        <f>IFERROR(VLOOKUP($A1757,[3]库存报告使用数据!$A$1:$J$65536,10,0),"")</f>
        <v/>
      </c>
      <c r="AE1757" t="str">
        <f>IFERROR(VLOOKUP($A1757,[3]库存报告使用数据!$A$1:$M$65536,13,0),"")</f>
        <v/>
      </c>
      <c r="AF1757" s="20" t="str">
        <f t="shared" si="465"/>
        <v/>
      </c>
      <c r="AG1757" s="20" t="str">
        <f t="shared" si="466"/>
        <v/>
      </c>
      <c r="AH1757" s="20" t="str">
        <f t="shared" si="467"/>
        <v/>
      </c>
      <c r="AI1757" s="20" t="str">
        <f t="shared" si="468"/>
        <v/>
      </c>
      <c r="AJ1757">
        <f>IFERROR(VLOOKUP($B1757,[4]库存报告使用数据!$A$1:$B$65536,2,0),0)</f>
        <v>0</v>
      </c>
      <c r="AK1757">
        <f>IFERROR(VLOOKUP($B1757,[4]库存报告使用数据!$A$1:$C$65536,3,0),)</f>
        <v>2</v>
      </c>
      <c r="AL1757">
        <f>IFERROR(VLOOKUP($B1757,[4]库存报告使用数据!$A$1:$D$65536,4,0),)</f>
        <v>0</v>
      </c>
      <c r="AM1757">
        <f>IFERROR(VLOOKUP($B1757,[4]库存报告使用数据!$A$1:$E$65536,5,0),)</f>
        <v>6</v>
      </c>
      <c r="AN1757" s="20" t="str">
        <f t="shared" si="469"/>
        <v/>
      </c>
      <c r="AO1757" s="20">
        <f t="shared" si="470"/>
        <v>0</v>
      </c>
      <c r="AP1757" s="20" t="str">
        <f t="shared" si="471"/>
        <v/>
      </c>
      <c r="AQ1757" s="20">
        <f t="shared" si="472"/>
        <v>0.166666666666667</v>
      </c>
      <c r="AR1757" s="32">
        <f t="shared" si="473"/>
        <v>0</v>
      </c>
      <c r="AS1757" s="32">
        <f t="shared" si="474"/>
        <v>0</v>
      </c>
      <c r="AT1757" s="32">
        <f t="shared" si="475"/>
        <v>3</v>
      </c>
      <c r="AU1757" s="28" t="str">
        <f t="shared" si="476"/>
        <v>库存为3</v>
      </c>
      <c r="AV1757" s="34" t="str">
        <f>IFERROR(时间!$B$4+AU1757,"上周无销量")</f>
        <v>上周无销量</v>
      </c>
      <c r="AW1757" s="34"/>
    </row>
    <row r="1758" spans="1:49">
      <c r="A1758" s="18" t="s">
        <v>1803</v>
      </c>
      <c r="B1758" t="str">
        <f>VLOOKUP(A1758,'[1]sku-asin（子）'!$A:$B,2,0)</f>
        <v>B07BWD8B84</v>
      </c>
      <c r="C1758" t="str">
        <f>VLOOKUP(A1758,'[1]子sku-父sku'!$A:$B,2,0)</f>
        <v>YZ-BESM807</v>
      </c>
      <c r="D1758" s="28">
        <f>IFERROR(VLOOKUP(A1758,[2]库存报告使用数据处理!$A:$C,3,0),0)</f>
        <v>0</v>
      </c>
      <c r="E1758" s="28">
        <f>IFERROR(VLOOKUP(A1758,[2]库存报告使用数据处理!$A:$D,4,0),0)</f>
        <v>0</v>
      </c>
      <c r="F1758" s="28">
        <f>IFERROR(VLOOKUP(A1758,[2]库存报告使用数据处理!$A:$E,5,0),0)</f>
        <v>0</v>
      </c>
      <c r="G1758" s="28">
        <f>IFERROR(VLOOKUP(A1758,[2]库存报告使用数据处理!$A:$F,6,0),0)</f>
        <v>0</v>
      </c>
      <c r="H1758" s="29">
        <f>IFERROR(VLOOKUP(A1758,[2]库存报告使用数据处理!$A:$G,7,0),0)</f>
        <v>0</v>
      </c>
      <c r="I1758">
        <f>IFERROR(VLOOKUP(A1758,[5]数据处理!$A:$B,2,0),0)</f>
        <v>0</v>
      </c>
      <c r="J1758" s="30">
        <f>IFERROR(VLOOKUP(A1758,[5]数据处理!$A:$D,4,0),0)</f>
        <v>0</v>
      </c>
      <c r="K1758" s="30">
        <f>IFERROR(VLOOKUP(A1758,[5]数据处理!$A:$E,5,0),0)</f>
        <v>0</v>
      </c>
      <c r="L1758" s="30">
        <f>IFERROR(VLOOKUP(A1758,[5]数据处理!$A:$G,7,0),0)</f>
        <v>0</v>
      </c>
      <c r="M1758">
        <f t="shared" si="460"/>
        <v>0</v>
      </c>
      <c r="N1758">
        <f>IFERROR(VLOOKUP(A1758,[5]数据处理!$A:$C,3,0),0)</f>
        <v>0</v>
      </c>
      <c r="O1758">
        <f>IFERROR(VLOOKUP($A1758,[5]数据处理!$A:$N,14,0),0)</f>
        <v>0</v>
      </c>
      <c r="P1758" t="str">
        <f>IFERROR(VLOOKUP($A1758,[3]库存报告使用数据!$A$1:$B$65536,2,0),"")</f>
        <v/>
      </c>
      <c r="Q1758" t="str">
        <f>IFERROR(VLOOKUP($A1758,[3]库存报告使用数据!$A$1:$E$65536,5,0),"")</f>
        <v/>
      </c>
      <c r="R1758" t="str">
        <f>IFERROR(VLOOKUP($A1758,[3]库存报告使用数据!$A$1:$H$65536,8,0),"")</f>
        <v/>
      </c>
      <c r="S1758" t="str">
        <f>IFERROR(VLOOKUP($A1758,[3]库存报告使用数据!$A$1:$K$65536,11,0),"")</f>
        <v/>
      </c>
      <c r="T1758" t="str">
        <f>IFERROR(VLOOKUP($A1758,[3]库存报告使用数据!$A$1:$C$65536,3,0),"")</f>
        <v/>
      </c>
      <c r="U1758" t="str">
        <f>IFERROR(VLOOKUP($A1758,[3]库存报告使用数据!$A$1:$F$65536,6,0),"")</f>
        <v/>
      </c>
      <c r="V1758" t="str">
        <f>IFERROR(VLOOKUP($A1758,[3]库存报告使用数据!$A$1:$I$65536,9,0),"")</f>
        <v/>
      </c>
      <c r="W1758" t="str">
        <f>IFERROR(VLOOKUP($A1758,[3]库存报告使用数据!$A$1:$L$65536,12,0),"")</f>
        <v/>
      </c>
      <c r="X1758" s="20" t="str">
        <f t="shared" si="461"/>
        <v/>
      </c>
      <c r="Y1758" s="20" t="str">
        <f t="shared" si="462"/>
        <v/>
      </c>
      <c r="Z1758" s="20" t="str">
        <f t="shared" si="463"/>
        <v/>
      </c>
      <c r="AA1758" s="20" t="str">
        <f t="shared" si="464"/>
        <v/>
      </c>
      <c r="AB1758" t="str">
        <f>IFERROR(VLOOKUP($A1758,[3]库存报告使用数据!$A$1:$D$65536,4,0),"")</f>
        <v/>
      </c>
      <c r="AC1758" t="str">
        <f>IFERROR(VLOOKUP($A1758,[3]库存报告使用数据!$A$1:$G$65536,7,0),"")</f>
        <v/>
      </c>
      <c r="AD1758" t="str">
        <f>IFERROR(VLOOKUP($A1758,[3]库存报告使用数据!$A$1:$J$65536,10,0),"")</f>
        <v/>
      </c>
      <c r="AE1758" t="str">
        <f>IFERROR(VLOOKUP($A1758,[3]库存报告使用数据!$A$1:$M$65536,13,0),"")</f>
        <v/>
      </c>
      <c r="AF1758" s="20" t="str">
        <f t="shared" si="465"/>
        <v/>
      </c>
      <c r="AG1758" s="20" t="str">
        <f t="shared" si="466"/>
        <v/>
      </c>
      <c r="AH1758" s="20" t="str">
        <f t="shared" si="467"/>
        <v/>
      </c>
      <c r="AI1758" s="20" t="str">
        <f t="shared" si="468"/>
        <v/>
      </c>
      <c r="AJ1758">
        <f>IFERROR(VLOOKUP($B1758,[4]库存报告使用数据!$A$1:$B$65536,2,0),0)</f>
        <v>0</v>
      </c>
      <c r="AK1758">
        <f>IFERROR(VLOOKUP($B1758,[4]库存报告使用数据!$A$1:$C$65536,3,0),)</f>
        <v>0</v>
      </c>
      <c r="AL1758">
        <f>IFERROR(VLOOKUP($B1758,[4]库存报告使用数据!$A$1:$D$65536,4,0),)</f>
        <v>0</v>
      </c>
      <c r="AM1758">
        <f>IFERROR(VLOOKUP($B1758,[4]库存报告使用数据!$A$1:$E$65536,5,0),)</f>
        <v>0</v>
      </c>
      <c r="AN1758" s="20" t="str">
        <f t="shared" si="469"/>
        <v/>
      </c>
      <c r="AO1758" s="20" t="str">
        <f t="shared" si="470"/>
        <v/>
      </c>
      <c r="AP1758" s="20" t="str">
        <f t="shared" si="471"/>
        <v/>
      </c>
      <c r="AQ1758" s="20" t="str">
        <f t="shared" si="472"/>
        <v/>
      </c>
      <c r="AR1758" s="32">
        <f t="shared" si="473"/>
        <v>0</v>
      </c>
      <c r="AS1758" s="32">
        <f t="shared" si="474"/>
        <v>0</v>
      </c>
      <c r="AT1758" s="32">
        <f t="shared" si="475"/>
        <v>0</v>
      </c>
      <c r="AU1758" s="28" t="str">
        <f t="shared" si="476"/>
        <v>库存为0</v>
      </c>
      <c r="AV1758" s="34" t="str">
        <f>IFERROR(时间!$B$4+AU1758,"上周无销量")</f>
        <v>上周无销量</v>
      </c>
      <c r="AW1758" s="34"/>
    </row>
    <row r="1759" spans="1:49">
      <c r="A1759" s="18" t="s">
        <v>1804</v>
      </c>
      <c r="B1759" t="str">
        <f>VLOOKUP(A1759,'[1]sku-asin（子）'!$A:$B,2,0)</f>
        <v>B07BW8399W</v>
      </c>
      <c r="C1759" t="str">
        <f>VLOOKUP(A1759,'[1]子sku-父sku'!$A:$B,2,0)</f>
        <v>YZ-BESM807</v>
      </c>
      <c r="D1759" s="28">
        <f>IFERROR(VLOOKUP(A1759,[2]库存报告使用数据处理!$A:$C,3,0),0)</f>
        <v>0</v>
      </c>
      <c r="E1759" s="28">
        <f>IFERROR(VLOOKUP(A1759,[2]库存报告使用数据处理!$A:$D,4,0),0)</f>
        <v>0</v>
      </c>
      <c r="F1759" s="28">
        <f>IFERROR(VLOOKUP(A1759,[2]库存报告使用数据处理!$A:$E,5,0),0)</f>
        <v>0</v>
      </c>
      <c r="G1759" s="28">
        <f>IFERROR(VLOOKUP(A1759,[2]库存报告使用数据处理!$A:$F,6,0),0)</f>
        <v>0</v>
      </c>
      <c r="H1759" s="29">
        <f>IFERROR(VLOOKUP(A1759,[2]库存报告使用数据处理!$A:$G,7,0),0)</f>
        <v>0</v>
      </c>
      <c r="I1759">
        <f>IFERROR(VLOOKUP(A1759,[5]数据处理!$A:$B,2,0),0)</f>
        <v>0</v>
      </c>
      <c r="J1759" s="30">
        <f>IFERROR(VLOOKUP(A1759,[5]数据处理!$A:$D,4,0),0)</f>
        <v>0</v>
      </c>
      <c r="K1759" s="30">
        <f>IFERROR(VLOOKUP(A1759,[5]数据处理!$A:$E,5,0),0)</f>
        <v>0</v>
      </c>
      <c r="L1759" s="30">
        <f>IFERROR(VLOOKUP(A1759,[5]数据处理!$A:$G,7,0),0)</f>
        <v>0</v>
      </c>
      <c r="M1759">
        <f t="shared" si="460"/>
        <v>0</v>
      </c>
      <c r="N1759">
        <f>IFERROR(VLOOKUP(A1759,[5]数据处理!$A:$C,3,0),0)</f>
        <v>0</v>
      </c>
      <c r="O1759">
        <f>IFERROR(VLOOKUP($A1759,[5]数据处理!$A:$N,14,0),0)</f>
        <v>0</v>
      </c>
      <c r="P1759" t="str">
        <f>IFERROR(VLOOKUP($A1759,[3]库存报告使用数据!$A$1:$B$65536,2,0),"")</f>
        <v/>
      </c>
      <c r="Q1759" t="str">
        <f>IFERROR(VLOOKUP($A1759,[3]库存报告使用数据!$A$1:$E$65536,5,0),"")</f>
        <v/>
      </c>
      <c r="R1759" t="str">
        <f>IFERROR(VLOOKUP($A1759,[3]库存报告使用数据!$A$1:$H$65536,8,0),"")</f>
        <v/>
      </c>
      <c r="S1759" t="str">
        <f>IFERROR(VLOOKUP($A1759,[3]库存报告使用数据!$A$1:$K$65536,11,0),"")</f>
        <v/>
      </c>
      <c r="T1759" t="str">
        <f>IFERROR(VLOOKUP($A1759,[3]库存报告使用数据!$A$1:$C$65536,3,0),"")</f>
        <v/>
      </c>
      <c r="U1759" t="str">
        <f>IFERROR(VLOOKUP($A1759,[3]库存报告使用数据!$A$1:$F$65536,6,0),"")</f>
        <v/>
      </c>
      <c r="V1759" t="str">
        <f>IFERROR(VLOOKUP($A1759,[3]库存报告使用数据!$A$1:$I$65536,9,0),"")</f>
        <v/>
      </c>
      <c r="W1759" t="str">
        <f>IFERROR(VLOOKUP($A1759,[3]库存报告使用数据!$A$1:$L$65536,12,0),"")</f>
        <v/>
      </c>
      <c r="X1759" s="20" t="str">
        <f t="shared" si="461"/>
        <v/>
      </c>
      <c r="Y1759" s="20" t="str">
        <f t="shared" si="462"/>
        <v/>
      </c>
      <c r="Z1759" s="20" t="str">
        <f t="shared" si="463"/>
        <v/>
      </c>
      <c r="AA1759" s="20" t="str">
        <f t="shared" si="464"/>
        <v/>
      </c>
      <c r="AB1759" t="str">
        <f>IFERROR(VLOOKUP($A1759,[3]库存报告使用数据!$A$1:$D$65536,4,0),"")</f>
        <v/>
      </c>
      <c r="AC1759" t="str">
        <f>IFERROR(VLOOKUP($A1759,[3]库存报告使用数据!$A$1:$G$65536,7,0),"")</f>
        <v/>
      </c>
      <c r="AD1759" t="str">
        <f>IFERROR(VLOOKUP($A1759,[3]库存报告使用数据!$A$1:$J$65536,10,0),"")</f>
        <v/>
      </c>
      <c r="AE1759" t="str">
        <f>IFERROR(VLOOKUP($A1759,[3]库存报告使用数据!$A$1:$M$65536,13,0),"")</f>
        <v/>
      </c>
      <c r="AF1759" s="20" t="str">
        <f t="shared" si="465"/>
        <v/>
      </c>
      <c r="AG1759" s="20" t="str">
        <f t="shared" si="466"/>
        <v/>
      </c>
      <c r="AH1759" s="20" t="str">
        <f t="shared" si="467"/>
        <v/>
      </c>
      <c r="AI1759" s="20" t="str">
        <f t="shared" si="468"/>
        <v/>
      </c>
      <c r="AJ1759">
        <f>IFERROR(VLOOKUP($B1759,[4]库存报告使用数据!$A$1:$B$65536,2,0),0)</f>
        <v>0</v>
      </c>
      <c r="AK1759">
        <f>IFERROR(VLOOKUP($B1759,[4]库存报告使用数据!$A$1:$C$65536,3,0),)</f>
        <v>0</v>
      </c>
      <c r="AL1759">
        <f>IFERROR(VLOOKUP($B1759,[4]库存报告使用数据!$A$1:$D$65536,4,0),)</f>
        <v>0</v>
      </c>
      <c r="AM1759">
        <f>IFERROR(VLOOKUP($B1759,[4]库存报告使用数据!$A$1:$E$65536,5,0),)</f>
        <v>0</v>
      </c>
      <c r="AN1759" s="20" t="str">
        <f t="shared" si="469"/>
        <v/>
      </c>
      <c r="AO1759" s="20" t="str">
        <f t="shared" si="470"/>
        <v/>
      </c>
      <c r="AP1759" s="20" t="str">
        <f t="shared" si="471"/>
        <v/>
      </c>
      <c r="AQ1759" s="20" t="str">
        <f t="shared" si="472"/>
        <v/>
      </c>
      <c r="AR1759" s="32">
        <f t="shared" si="473"/>
        <v>0</v>
      </c>
      <c r="AS1759" s="32">
        <f t="shared" si="474"/>
        <v>0</v>
      </c>
      <c r="AT1759" s="32">
        <f t="shared" si="475"/>
        <v>0</v>
      </c>
      <c r="AU1759" s="28" t="str">
        <f t="shared" si="476"/>
        <v>库存为0</v>
      </c>
      <c r="AV1759" s="34" t="str">
        <f>IFERROR(时间!$B$4+AU1759,"上周无销量")</f>
        <v>上周无销量</v>
      </c>
      <c r="AW1759" s="34"/>
    </row>
    <row r="1760" spans="1:49">
      <c r="A1760" s="18" t="s">
        <v>1805</v>
      </c>
      <c r="B1760" t="str">
        <f>VLOOKUP(A1760,'[1]sku-asin（子）'!$A:$B,2,0)</f>
        <v>B07CDQZHBG</v>
      </c>
      <c r="C1760" t="str">
        <f>VLOOKUP(A1760,'[1]子sku-父sku'!$A:$B,2,0)</f>
        <v>YZ-BESM807</v>
      </c>
      <c r="D1760" s="28">
        <f>IFERROR(VLOOKUP(A1760,[2]库存报告使用数据处理!$A:$C,3,0),0)</f>
        <v>0</v>
      </c>
      <c r="E1760" s="28">
        <f>IFERROR(VLOOKUP(A1760,[2]库存报告使用数据处理!$A:$D,4,0),0)</f>
        <v>0</v>
      </c>
      <c r="F1760" s="28">
        <f>IFERROR(VLOOKUP(A1760,[2]库存报告使用数据处理!$A:$E,5,0),0)</f>
        <v>0</v>
      </c>
      <c r="G1760" s="28">
        <f>IFERROR(VLOOKUP(A1760,[2]库存报告使用数据处理!$A:$F,6,0),0)</f>
        <v>0</v>
      </c>
      <c r="H1760" s="29">
        <f>IFERROR(VLOOKUP(A1760,[2]库存报告使用数据处理!$A:$G,7,0),0)</f>
        <v>0</v>
      </c>
      <c r="I1760">
        <f>IFERROR(VLOOKUP(A1760,[5]数据处理!$A:$B,2,0),0)</f>
        <v>0</v>
      </c>
      <c r="J1760" s="30">
        <f>IFERROR(VLOOKUP(A1760,[5]数据处理!$A:$D,4,0),0)</f>
        <v>0</v>
      </c>
      <c r="K1760" s="30">
        <f>IFERROR(VLOOKUP(A1760,[5]数据处理!$A:$E,5,0),0)</f>
        <v>0</v>
      </c>
      <c r="L1760" s="30">
        <f>IFERROR(VLOOKUP(A1760,[5]数据处理!$A:$G,7,0),0)</f>
        <v>0</v>
      </c>
      <c r="M1760">
        <f t="shared" si="460"/>
        <v>0</v>
      </c>
      <c r="N1760">
        <f>IFERROR(VLOOKUP(A1760,[5]数据处理!$A:$C,3,0),0)</f>
        <v>0</v>
      </c>
      <c r="O1760">
        <f>IFERROR(VLOOKUP($A1760,[5]数据处理!$A:$N,14,0),0)</f>
        <v>0</v>
      </c>
      <c r="P1760" t="str">
        <f>IFERROR(VLOOKUP($A1760,[3]库存报告使用数据!$A$1:$B$65536,2,0),"")</f>
        <v/>
      </c>
      <c r="Q1760" t="str">
        <f>IFERROR(VLOOKUP($A1760,[3]库存报告使用数据!$A$1:$E$65536,5,0),"")</f>
        <v/>
      </c>
      <c r="R1760" t="str">
        <f>IFERROR(VLOOKUP($A1760,[3]库存报告使用数据!$A$1:$H$65536,8,0),"")</f>
        <v/>
      </c>
      <c r="S1760" t="str">
        <f>IFERROR(VLOOKUP($A1760,[3]库存报告使用数据!$A$1:$K$65536,11,0),"")</f>
        <v/>
      </c>
      <c r="T1760" t="str">
        <f>IFERROR(VLOOKUP($A1760,[3]库存报告使用数据!$A$1:$C$65536,3,0),"")</f>
        <v/>
      </c>
      <c r="U1760" t="str">
        <f>IFERROR(VLOOKUP($A1760,[3]库存报告使用数据!$A$1:$F$65536,6,0),"")</f>
        <v/>
      </c>
      <c r="V1760" t="str">
        <f>IFERROR(VLOOKUP($A1760,[3]库存报告使用数据!$A$1:$I$65536,9,0),"")</f>
        <v/>
      </c>
      <c r="W1760" t="str">
        <f>IFERROR(VLOOKUP($A1760,[3]库存报告使用数据!$A$1:$L$65536,12,0),"")</f>
        <v/>
      </c>
      <c r="X1760" s="20" t="str">
        <f t="shared" si="461"/>
        <v/>
      </c>
      <c r="Y1760" s="20" t="str">
        <f t="shared" si="462"/>
        <v/>
      </c>
      <c r="Z1760" s="20" t="str">
        <f t="shared" si="463"/>
        <v/>
      </c>
      <c r="AA1760" s="20" t="str">
        <f t="shared" si="464"/>
        <v/>
      </c>
      <c r="AB1760" t="str">
        <f>IFERROR(VLOOKUP($A1760,[3]库存报告使用数据!$A$1:$D$65536,4,0),"")</f>
        <v/>
      </c>
      <c r="AC1760" t="str">
        <f>IFERROR(VLOOKUP($A1760,[3]库存报告使用数据!$A$1:$G$65536,7,0),"")</f>
        <v/>
      </c>
      <c r="AD1760" t="str">
        <f>IFERROR(VLOOKUP($A1760,[3]库存报告使用数据!$A$1:$J$65536,10,0),"")</f>
        <v/>
      </c>
      <c r="AE1760" t="str">
        <f>IFERROR(VLOOKUP($A1760,[3]库存报告使用数据!$A$1:$M$65536,13,0),"")</f>
        <v/>
      </c>
      <c r="AF1760" s="20" t="str">
        <f t="shared" si="465"/>
        <v/>
      </c>
      <c r="AG1760" s="20" t="str">
        <f t="shared" si="466"/>
        <v/>
      </c>
      <c r="AH1760" s="20" t="str">
        <f t="shared" si="467"/>
        <v/>
      </c>
      <c r="AI1760" s="20" t="str">
        <f t="shared" si="468"/>
        <v/>
      </c>
      <c r="AJ1760">
        <f>IFERROR(VLOOKUP($B1760,[4]库存报告使用数据!$A$1:$B$65536,2,0),0)</f>
        <v>0</v>
      </c>
      <c r="AK1760">
        <f>IFERROR(VLOOKUP($B1760,[4]库存报告使用数据!$A$1:$C$65536,3,0),)</f>
        <v>0</v>
      </c>
      <c r="AL1760">
        <f>IFERROR(VLOOKUP($B1760,[4]库存报告使用数据!$A$1:$D$65536,4,0),)</f>
        <v>0</v>
      </c>
      <c r="AM1760">
        <f>IFERROR(VLOOKUP($B1760,[4]库存报告使用数据!$A$1:$E$65536,5,0),)</f>
        <v>0</v>
      </c>
      <c r="AN1760" s="20" t="str">
        <f t="shared" si="469"/>
        <v/>
      </c>
      <c r="AO1760" s="20" t="str">
        <f t="shared" si="470"/>
        <v/>
      </c>
      <c r="AP1760" s="20" t="str">
        <f t="shared" si="471"/>
        <v/>
      </c>
      <c r="AQ1760" s="20" t="str">
        <f t="shared" si="472"/>
        <v/>
      </c>
      <c r="AR1760" s="32">
        <f t="shared" si="473"/>
        <v>0</v>
      </c>
      <c r="AS1760" s="32">
        <f t="shared" si="474"/>
        <v>0</v>
      </c>
      <c r="AT1760" s="32">
        <f t="shared" si="475"/>
        <v>0</v>
      </c>
      <c r="AU1760" s="28" t="str">
        <f t="shared" si="476"/>
        <v>库存为0</v>
      </c>
      <c r="AV1760" s="34" t="str">
        <f>IFERROR(时间!$B$4+AU1760,"上周无销量")</f>
        <v>上周无销量</v>
      </c>
      <c r="AW1760" s="34"/>
    </row>
    <row r="1761" spans="1:49">
      <c r="A1761" s="18" t="s">
        <v>1806</v>
      </c>
      <c r="B1761" t="str">
        <f>VLOOKUP(A1761,'[1]sku-asin（子）'!$A:$B,2,0)</f>
        <v>B07BWMY86S</v>
      </c>
      <c r="C1761" t="str">
        <f>VLOOKUP(A1761,'[1]子sku-父sku'!$A:$B,2,0)</f>
        <v>YZ-BESM807</v>
      </c>
      <c r="D1761" s="28">
        <f>IFERROR(VLOOKUP(A1761,[2]库存报告使用数据处理!$A:$C,3,0),0)</f>
        <v>0</v>
      </c>
      <c r="E1761" s="28">
        <f>IFERROR(VLOOKUP(A1761,[2]库存报告使用数据处理!$A:$D,4,0),0)</f>
        <v>0</v>
      </c>
      <c r="F1761" s="28">
        <f>IFERROR(VLOOKUP(A1761,[2]库存报告使用数据处理!$A:$E,5,0),0)</f>
        <v>0</v>
      </c>
      <c r="G1761" s="28">
        <f>IFERROR(VLOOKUP(A1761,[2]库存报告使用数据处理!$A:$F,6,0),0)</f>
        <v>0</v>
      </c>
      <c r="H1761" s="29">
        <f>IFERROR(VLOOKUP(A1761,[2]库存报告使用数据处理!$A:$G,7,0),0)</f>
        <v>0</v>
      </c>
      <c r="I1761">
        <f>IFERROR(VLOOKUP(A1761,[5]数据处理!$A:$B,2,0),0)</f>
        <v>0</v>
      </c>
      <c r="J1761" s="30">
        <f>IFERROR(VLOOKUP(A1761,[5]数据处理!$A:$D,4,0),0)</f>
        <v>0</v>
      </c>
      <c r="K1761" s="30">
        <f>IFERROR(VLOOKUP(A1761,[5]数据处理!$A:$E,5,0),0)</f>
        <v>0</v>
      </c>
      <c r="L1761" s="30">
        <f>IFERROR(VLOOKUP(A1761,[5]数据处理!$A:$G,7,0),0)</f>
        <v>0</v>
      </c>
      <c r="M1761">
        <f t="shared" si="460"/>
        <v>0</v>
      </c>
      <c r="N1761">
        <f>IFERROR(VLOOKUP(A1761,[5]数据处理!$A:$C,3,0),0)</f>
        <v>0</v>
      </c>
      <c r="O1761">
        <f>IFERROR(VLOOKUP($A1761,[5]数据处理!$A:$N,14,0),0)</f>
        <v>0</v>
      </c>
      <c r="P1761" t="str">
        <f>IFERROR(VLOOKUP($A1761,[3]库存报告使用数据!$A$1:$B$65536,2,0),"")</f>
        <v/>
      </c>
      <c r="Q1761" t="str">
        <f>IFERROR(VLOOKUP($A1761,[3]库存报告使用数据!$A$1:$E$65536,5,0),"")</f>
        <v/>
      </c>
      <c r="R1761" t="str">
        <f>IFERROR(VLOOKUP($A1761,[3]库存报告使用数据!$A$1:$H$65536,8,0),"")</f>
        <v/>
      </c>
      <c r="S1761" t="str">
        <f>IFERROR(VLOOKUP($A1761,[3]库存报告使用数据!$A$1:$K$65536,11,0),"")</f>
        <v/>
      </c>
      <c r="T1761" t="str">
        <f>IFERROR(VLOOKUP($A1761,[3]库存报告使用数据!$A$1:$C$65536,3,0),"")</f>
        <v/>
      </c>
      <c r="U1761" t="str">
        <f>IFERROR(VLOOKUP($A1761,[3]库存报告使用数据!$A$1:$F$65536,6,0),"")</f>
        <v/>
      </c>
      <c r="V1761" t="str">
        <f>IFERROR(VLOOKUP($A1761,[3]库存报告使用数据!$A$1:$I$65536,9,0),"")</f>
        <v/>
      </c>
      <c r="W1761" t="str">
        <f>IFERROR(VLOOKUP($A1761,[3]库存报告使用数据!$A$1:$L$65536,12,0),"")</f>
        <v/>
      </c>
      <c r="X1761" s="20" t="str">
        <f t="shared" si="461"/>
        <v/>
      </c>
      <c r="Y1761" s="20" t="str">
        <f t="shared" si="462"/>
        <v/>
      </c>
      <c r="Z1761" s="20" t="str">
        <f t="shared" si="463"/>
        <v/>
      </c>
      <c r="AA1761" s="20" t="str">
        <f t="shared" si="464"/>
        <v/>
      </c>
      <c r="AB1761" t="str">
        <f>IFERROR(VLOOKUP($A1761,[3]库存报告使用数据!$A$1:$D$65536,4,0),"")</f>
        <v/>
      </c>
      <c r="AC1761" t="str">
        <f>IFERROR(VLOOKUP($A1761,[3]库存报告使用数据!$A$1:$G$65536,7,0),"")</f>
        <v/>
      </c>
      <c r="AD1761" t="str">
        <f>IFERROR(VLOOKUP($A1761,[3]库存报告使用数据!$A$1:$J$65536,10,0),"")</f>
        <v/>
      </c>
      <c r="AE1761" t="str">
        <f>IFERROR(VLOOKUP($A1761,[3]库存报告使用数据!$A$1:$M$65536,13,0),"")</f>
        <v/>
      </c>
      <c r="AF1761" s="20" t="str">
        <f t="shared" si="465"/>
        <v/>
      </c>
      <c r="AG1761" s="20" t="str">
        <f t="shared" si="466"/>
        <v/>
      </c>
      <c r="AH1761" s="20" t="str">
        <f t="shared" si="467"/>
        <v/>
      </c>
      <c r="AI1761" s="20" t="str">
        <f t="shared" si="468"/>
        <v/>
      </c>
      <c r="AJ1761">
        <f>IFERROR(VLOOKUP($B1761,[4]库存报告使用数据!$A$1:$B$65536,2,0),0)</f>
        <v>0</v>
      </c>
      <c r="AK1761">
        <f>IFERROR(VLOOKUP($B1761,[4]库存报告使用数据!$A$1:$C$65536,3,0),)</f>
        <v>0</v>
      </c>
      <c r="AL1761">
        <f>IFERROR(VLOOKUP($B1761,[4]库存报告使用数据!$A$1:$D$65536,4,0),)</f>
        <v>0</v>
      </c>
      <c r="AM1761">
        <f>IFERROR(VLOOKUP($B1761,[4]库存报告使用数据!$A$1:$E$65536,5,0),)</f>
        <v>0</v>
      </c>
      <c r="AN1761" s="20" t="str">
        <f t="shared" si="469"/>
        <v/>
      </c>
      <c r="AO1761" s="20" t="str">
        <f t="shared" si="470"/>
        <v/>
      </c>
      <c r="AP1761" s="20" t="str">
        <f t="shared" si="471"/>
        <v/>
      </c>
      <c r="AQ1761" s="20" t="str">
        <f t="shared" si="472"/>
        <v/>
      </c>
      <c r="AR1761" s="32">
        <f t="shared" si="473"/>
        <v>0</v>
      </c>
      <c r="AS1761" s="32">
        <f t="shared" si="474"/>
        <v>0</v>
      </c>
      <c r="AT1761" s="32">
        <f t="shared" si="475"/>
        <v>0</v>
      </c>
      <c r="AU1761" s="28" t="str">
        <f t="shared" si="476"/>
        <v>库存为0</v>
      </c>
      <c r="AV1761" s="34" t="str">
        <f>IFERROR(时间!$B$4+AU1761,"上周无销量")</f>
        <v>上周无销量</v>
      </c>
      <c r="AW1761" s="34"/>
    </row>
    <row r="1762" spans="1:49">
      <c r="A1762" s="18" t="s">
        <v>1807</v>
      </c>
      <c r="B1762" t="str">
        <f>VLOOKUP(A1762,'[1]sku-asin（子）'!$A:$B,2,0)</f>
        <v>B07CDQS6CZ</v>
      </c>
      <c r="C1762" t="str">
        <f>VLOOKUP(A1762,'[1]子sku-父sku'!$A:$B,2,0)</f>
        <v>YZ-BESM807</v>
      </c>
      <c r="D1762" s="28">
        <f>IFERROR(VLOOKUP(A1762,[2]库存报告使用数据处理!$A:$C,3,0),0)</f>
        <v>0</v>
      </c>
      <c r="E1762" s="28">
        <f>IFERROR(VLOOKUP(A1762,[2]库存报告使用数据处理!$A:$D,4,0),0)</f>
        <v>0</v>
      </c>
      <c r="F1762" s="28">
        <f>IFERROR(VLOOKUP(A1762,[2]库存报告使用数据处理!$A:$E,5,0),0)</f>
        <v>0</v>
      </c>
      <c r="G1762" s="28">
        <f>IFERROR(VLOOKUP(A1762,[2]库存报告使用数据处理!$A:$F,6,0),0)</f>
        <v>0</v>
      </c>
      <c r="H1762" s="29">
        <f>IFERROR(VLOOKUP(A1762,[2]库存报告使用数据处理!$A:$G,7,0),0)</f>
        <v>0</v>
      </c>
      <c r="I1762">
        <f>IFERROR(VLOOKUP(A1762,[5]数据处理!$A:$B,2,0),0)</f>
        <v>0</v>
      </c>
      <c r="J1762" s="30">
        <f>IFERROR(VLOOKUP(A1762,[5]数据处理!$A:$D,4,0),0)</f>
        <v>0</v>
      </c>
      <c r="K1762" s="30">
        <f>IFERROR(VLOOKUP(A1762,[5]数据处理!$A:$E,5,0),0)</f>
        <v>0</v>
      </c>
      <c r="L1762" s="30">
        <f>IFERROR(VLOOKUP(A1762,[5]数据处理!$A:$G,7,0),0)</f>
        <v>0</v>
      </c>
      <c r="M1762">
        <f t="shared" si="460"/>
        <v>0</v>
      </c>
      <c r="N1762">
        <f>IFERROR(VLOOKUP(A1762,[5]数据处理!$A:$C,3,0),0)</f>
        <v>0</v>
      </c>
      <c r="O1762">
        <f>IFERROR(VLOOKUP($A1762,[5]数据处理!$A:$N,14,0),0)</f>
        <v>0</v>
      </c>
      <c r="P1762" t="str">
        <f>IFERROR(VLOOKUP($A1762,[3]库存报告使用数据!$A$1:$B$65536,2,0),"")</f>
        <v/>
      </c>
      <c r="Q1762" t="str">
        <f>IFERROR(VLOOKUP($A1762,[3]库存报告使用数据!$A$1:$E$65536,5,0),"")</f>
        <v/>
      </c>
      <c r="R1762" t="str">
        <f>IFERROR(VLOOKUP($A1762,[3]库存报告使用数据!$A$1:$H$65536,8,0),"")</f>
        <v/>
      </c>
      <c r="S1762" t="str">
        <f>IFERROR(VLOOKUP($A1762,[3]库存报告使用数据!$A$1:$K$65536,11,0),"")</f>
        <v/>
      </c>
      <c r="T1762" t="str">
        <f>IFERROR(VLOOKUP($A1762,[3]库存报告使用数据!$A$1:$C$65536,3,0),"")</f>
        <v/>
      </c>
      <c r="U1762" t="str">
        <f>IFERROR(VLOOKUP($A1762,[3]库存报告使用数据!$A$1:$F$65536,6,0),"")</f>
        <v/>
      </c>
      <c r="V1762" t="str">
        <f>IFERROR(VLOOKUP($A1762,[3]库存报告使用数据!$A$1:$I$65536,9,0),"")</f>
        <v/>
      </c>
      <c r="W1762" t="str">
        <f>IFERROR(VLOOKUP($A1762,[3]库存报告使用数据!$A$1:$L$65536,12,0),"")</f>
        <v/>
      </c>
      <c r="X1762" s="20" t="str">
        <f t="shared" si="461"/>
        <v/>
      </c>
      <c r="Y1762" s="20" t="str">
        <f t="shared" si="462"/>
        <v/>
      </c>
      <c r="Z1762" s="20" t="str">
        <f t="shared" si="463"/>
        <v/>
      </c>
      <c r="AA1762" s="20" t="str">
        <f t="shared" si="464"/>
        <v/>
      </c>
      <c r="AB1762" t="str">
        <f>IFERROR(VLOOKUP($A1762,[3]库存报告使用数据!$A$1:$D$65536,4,0),"")</f>
        <v/>
      </c>
      <c r="AC1762" t="str">
        <f>IFERROR(VLOOKUP($A1762,[3]库存报告使用数据!$A$1:$G$65536,7,0),"")</f>
        <v/>
      </c>
      <c r="AD1762" t="str">
        <f>IFERROR(VLOOKUP($A1762,[3]库存报告使用数据!$A$1:$J$65536,10,0),"")</f>
        <v/>
      </c>
      <c r="AE1762" t="str">
        <f>IFERROR(VLOOKUP($A1762,[3]库存报告使用数据!$A$1:$M$65536,13,0),"")</f>
        <v/>
      </c>
      <c r="AF1762" s="20" t="str">
        <f t="shared" si="465"/>
        <v/>
      </c>
      <c r="AG1762" s="20" t="str">
        <f t="shared" si="466"/>
        <v/>
      </c>
      <c r="AH1762" s="20" t="str">
        <f t="shared" si="467"/>
        <v/>
      </c>
      <c r="AI1762" s="20" t="str">
        <f t="shared" si="468"/>
        <v/>
      </c>
      <c r="AJ1762">
        <f>IFERROR(VLOOKUP($B1762,[4]库存报告使用数据!$A$1:$B$65536,2,0),0)</f>
        <v>0</v>
      </c>
      <c r="AK1762">
        <f>IFERROR(VLOOKUP($B1762,[4]库存报告使用数据!$A$1:$C$65536,3,0),)</f>
        <v>0</v>
      </c>
      <c r="AL1762">
        <f>IFERROR(VLOOKUP($B1762,[4]库存报告使用数据!$A$1:$D$65536,4,0),)</f>
        <v>0</v>
      </c>
      <c r="AM1762">
        <f>IFERROR(VLOOKUP($B1762,[4]库存报告使用数据!$A$1:$E$65536,5,0),)</f>
        <v>0</v>
      </c>
      <c r="AN1762" s="20" t="str">
        <f t="shared" si="469"/>
        <v/>
      </c>
      <c r="AO1762" s="20" t="str">
        <f t="shared" si="470"/>
        <v/>
      </c>
      <c r="AP1762" s="20" t="str">
        <f t="shared" si="471"/>
        <v/>
      </c>
      <c r="AQ1762" s="20" t="str">
        <f t="shared" si="472"/>
        <v/>
      </c>
      <c r="AR1762" s="32">
        <f t="shared" si="473"/>
        <v>0</v>
      </c>
      <c r="AS1762" s="32">
        <f t="shared" si="474"/>
        <v>0</v>
      </c>
      <c r="AT1762" s="32">
        <f t="shared" si="475"/>
        <v>0</v>
      </c>
      <c r="AU1762" s="28" t="str">
        <f t="shared" si="476"/>
        <v>库存为0</v>
      </c>
      <c r="AV1762" s="34" t="str">
        <f>IFERROR(时间!$B$4+AU1762,"上周无销量")</f>
        <v>上周无销量</v>
      </c>
      <c r="AW1762" s="34"/>
    </row>
    <row r="1763" spans="1:49">
      <c r="A1763" s="18" t="s">
        <v>1808</v>
      </c>
      <c r="B1763" t="str">
        <f>VLOOKUP(A1763,'[1]sku-asin（子）'!$A:$B,2,0)</f>
        <v>B07BWC3M35</v>
      </c>
      <c r="C1763" t="str">
        <f>VLOOKUP(A1763,'[1]子sku-父sku'!$A:$B,2,0)</f>
        <v>YZ-BESM807</v>
      </c>
      <c r="D1763" s="28">
        <f>IFERROR(VLOOKUP(A1763,[2]库存报告使用数据处理!$A:$C,3,0),0)</f>
        <v>0</v>
      </c>
      <c r="E1763" s="28">
        <f>IFERROR(VLOOKUP(A1763,[2]库存报告使用数据处理!$A:$D,4,0),0)</f>
        <v>0</v>
      </c>
      <c r="F1763" s="28">
        <f>IFERROR(VLOOKUP(A1763,[2]库存报告使用数据处理!$A:$E,5,0),0)</f>
        <v>0</v>
      </c>
      <c r="G1763" s="28">
        <f>IFERROR(VLOOKUP(A1763,[2]库存报告使用数据处理!$A:$F,6,0),0)</f>
        <v>0</v>
      </c>
      <c r="H1763" s="29">
        <f>IFERROR(VLOOKUP(A1763,[2]库存报告使用数据处理!$A:$G,7,0),0)</f>
        <v>0</v>
      </c>
      <c r="I1763">
        <f>IFERROR(VLOOKUP(A1763,[5]数据处理!$A:$B,2,0),0)</f>
        <v>0</v>
      </c>
      <c r="J1763" s="30">
        <f>IFERROR(VLOOKUP(A1763,[5]数据处理!$A:$D,4,0),0)</f>
        <v>0</v>
      </c>
      <c r="K1763" s="30">
        <f>IFERROR(VLOOKUP(A1763,[5]数据处理!$A:$E,5,0),0)</f>
        <v>0</v>
      </c>
      <c r="L1763" s="30">
        <f>IFERROR(VLOOKUP(A1763,[5]数据处理!$A:$G,7,0),0)</f>
        <v>0</v>
      </c>
      <c r="M1763">
        <f t="shared" si="460"/>
        <v>0</v>
      </c>
      <c r="N1763">
        <f>IFERROR(VLOOKUP(A1763,[5]数据处理!$A:$C,3,0),0)</f>
        <v>0</v>
      </c>
      <c r="O1763">
        <f>IFERROR(VLOOKUP($A1763,[5]数据处理!$A:$N,14,0),0)</f>
        <v>0</v>
      </c>
      <c r="P1763" t="str">
        <f>IFERROR(VLOOKUP($A1763,[3]库存报告使用数据!$A$1:$B$65536,2,0),"")</f>
        <v/>
      </c>
      <c r="Q1763" t="str">
        <f>IFERROR(VLOOKUP($A1763,[3]库存报告使用数据!$A$1:$E$65536,5,0),"")</f>
        <v/>
      </c>
      <c r="R1763" t="str">
        <f>IFERROR(VLOOKUP($A1763,[3]库存报告使用数据!$A$1:$H$65536,8,0),"")</f>
        <v/>
      </c>
      <c r="S1763" t="str">
        <f>IFERROR(VLOOKUP($A1763,[3]库存报告使用数据!$A$1:$K$65536,11,0),"")</f>
        <v/>
      </c>
      <c r="T1763" t="str">
        <f>IFERROR(VLOOKUP($A1763,[3]库存报告使用数据!$A$1:$C$65536,3,0),"")</f>
        <v/>
      </c>
      <c r="U1763" t="str">
        <f>IFERROR(VLOOKUP($A1763,[3]库存报告使用数据!$A$1:$F$65536,6,0),"")</f>
        <v/>
      </c>
      <c r="V1763" t="str">
        <f>IFERROR(VLOOKUP($A1763,[3]库存报告使用数据!$A$1:$I$65536,9,0),"")</f>
        <v/>
      </c>
      <c r="W1763" t="str">
        <f>IFERROR(VLOOKUP($A1763,[3]库存报告使用数据!$A$1:$L$65536,12,0),"")</f>
        <v/>
      </c>
      <c r="X1763" s="20" t="str">
        <f t="shared" si="461"/>
        <v/>
      </c>
      <c r="Y1763" s="20" t="str">
        <f t="shared" si="462"/>
        <v/>
      </c>
      <c r="Z1763" s="20" t="str">
        <f t="shared" si="463"/>
        <v/>
      </c>
      <c r="AA1763" s="20" t="str">
        <f t="shared" si="464"/>
        <v/>
      </c>
      <c r="AB1763" t="str">
        <f>IFERROR(VLOOKUP($A1763,[3]库存报告使用数据!$A$1:$D$65536,4,0),"")</f>
        <v/>
      </c>
      <c r="AC1763" t="str">
        <f>IFERROR(VLOOKUP($A1763,[3]库存报告使用数据!$A$1:$G$65536,7,0),"")</f>
        <v/>
      </c>
      <c r="AD1763" t="str">
        <f>IFERROR(VLOOKUP($A1763,[3]库存报告使用数据!$A$1:$J$65536,10,0),"")</f>
        <v/>
      </c>
      <c r="AE1763" t="str">
        <f>IFERROR(VLOOKUP($A1763,[3]库存报告使用数据!$A$1:$M$65536,13,0),"")</f>
        <v/>
      </c>
      <c r="AF1763" s="20" t="str">
        <f t="shared" si="465"/>
        <v/>
      </c>
      <c r="AG1763" s="20" t="str">
        <f t="shared" si="466"/>
        <v/>
      </c>
      <c r="AH1763" s="20" t="str">
        <f t="shared" si="467"/>
        <v/>
      </c>
      <c r="AI1763" s="20" t="str">
        <f t="shared" si="468"/>
        <v/>
      </c>
      <c r="AJ1763">
        <f>IFERROR(VLOOKUP($B1763,[4]库存报告使用数据!$A$1:$B$65536,2,0),0)</f>
        <v>0</v>
      </c>
      <c r="AK1763">
        <f>IFERROR(VLOOKUP($B1763,[4]库存报告使用数据!$A$1:$C$65536,3,0),)</f>
        <v>0</v>
      </c>
      <c r="AL1763">
        <f>IFERROR(VLOOKUP($B1763,[4]库存报告使用数据!$A$1:$D$65536,4,0),)</f>
        <v>0</v>
      </c>
      <c r="AM1763">
        <f>IFERROR(VLOOKUP($B1763,[4]库存报告使用数据!$A$1:$E$65536,5,0),)</f>
        <v>1</v>
      </c>
      <c r="AN1763" s="20" t="str">
        <f t="shared" si="469"/>
        <v/>
      </c>
      <c r="AO1763" s="20" t="str">
        <f t="shared" si="470"/>
        <v/>
      </c>
      <c r="AP1763" s="20" t="str">
        <f t="shared" si="471"/>
        <v/>
      </c>
      <c r="AQ1763" s="20">
        <f t="shared" si="472"/>
        <v>0</v>
      </c>
      <c r="AR1763" s="32">
        <f t="shared" si="473"/>
        <v>0</v>
      </c>
      <c r="AS1763" s="32">
        <f t="shared" si="474"/>
        <v>0</v>
      </c>
      <c r="AT1763" s="32">
        <f t="shared" si="475"/>
        <v>0</v>
      </c>
      <c r="AU1763" s="28" t="str">
        <f t="shared" si="476"/>
        <v>库存为0</v>
      </c>
      <c r="AV1763" s="34" t="str">
        <f>IFERROR(时间!$B$4+AU1763,"上周无销量")</f>
        <v>上周无销量</v>
      </c>
      <c r="AW1763" s="34"/>
    </row>
    <row r="1764" spans="1:49">
      <c r="A1764" s="18" t="s">
        <v>1809</v>
      </c>
      <c r="B1764" t="str">
        <f>VLOOKUP(A1764,'[1]sku-asin（子）'!$A:$B,2,0)</f>
        <v>B07BVZZHXY</v>
      </c>
      <c r="C1764" t="str">
        <f>VLOOKUP(A1764,'[1]子sku-父sku'!$A:$B,2,0)</f>
        <v>YZ-BESM807</v>
      </c>
      <c r="D1764" s="28">
        <f>IFERROR(VLOOKUP(A1764,[2]库存报告使用数据处理!$A:$C,3,0),0)</f>
        <v>0</v>
      </c>
      <c r="E1764" s="28">
        <f>IFERROR(VLOOKUP(A1764,[2]库存报告使用数据处理!$A:$D,4,0),0)</f>
        <v>0</v>
      </c>
      <c r="F1764" s="28">
        <f>IFERROR(VLOOKUP(A1764,[2]库存报告使用数据处理!$A:$E,5,0),0)</f>
        <v>0</v>
      </c>
      <c r="G1764" s="28">
        <f>IFERROR(VLOOKUP(A1764,[2]库存报告使用数据处理!$A:$F,6,0),0)</f>
        <v>0</v>
      </c>
      <c r="H1764" s="29">
        <f>IFERROR(VLOOKUP(A1764,[2]库存报告使用数据处理!$A:$G,7,0),0)</f>
        <v>0</v>
      </c>
      <c r="I1764">
        <f>IFERROR(VLOOKUP(A1764,[5]数据处理!$A:$B,2,0),0)</f>
        <v>0</v>
      </c>
      <c r="J1764" s="30">
        <f>IFERROR(VLOOKUP(A1764,[5]数据处理!$A:$D,4,0),0)</f>
        <v>0</v>
      </c>
      <c r="K1764" s="30">
        <f>IFERROR(VLOOKUP(A1764,[5]数据处理!$A:$E,5,0),0)</f>
        <v>0</v>
      </c>
      <c r="L1764" s="30">
        <f>IFERROR(VLOOKUP(A1764,[5]数据处理!$A:$G,7,0),0)</f>
        <v>0</v>
      </c>
      <c r="M1764">
        <f t="shared" si="460"/>
        <v>0</v>
      </c>
      <c r="N1764">
        <f>IFERROR(VLOOKUP(A1764,[5]数据处理!$A:$C,3,0),0)</f>
        <v>0</v>
      </c>
      <c r="O1764">
        <f>IFERROR(VLOOKUP($A1764,[5]数据处理!$A:$N,14,0),0)</f>
        <v>0</v>
      </c>
      <c r="P1764" t="str">
        <f>IFERROR(VLOOKUP($A1764,[3]库存报告使用数据!$A$1:$B$65536,2,0),"")</f>
        <v/>
      </c>
      <c r="Q1764" t="str">
        <f>IFERROR(VLOOKUP($A1764,[3]库存报告使用数据!$A$1:$E$65536,5,0),"")</f>
        <v/>
      </c>
      <c r="R1764" t="str">
        <f>IFERROR(VLOOKUP($A1764,[3]库存报告使用数据!$A$1:$H$65536,8,0),"")</f>
        <v/>
      </c>
      <c r="S1764" t="str">
        <f>IFERROR(VLOOKUP($A1764,[3]库存报告使用数据!$A$1:$K$65536,11,0),"")</f>
        <v/>
      </c>
      <c r="T1764" t="str">
        <f>IFERROR(VLOOKUP($A1764,[3]库存报告使用数据!$A$1:$C$65536,3,0),"")</f>
        <v/>
      </c>
      <c r="U1764" t="str">
        <f>IFERROR(VLOOKUP($A1764,[3]库存报告使用数据!$A$1:$F$65536,6,0),"")</f>
        <v/>
      </c>
      <c r="V1764" t="str">
        <f>IFERROR(VLOOKUP($A1764,[3]库存报告使用数据!$A$1:$I$65536,9,0),"")</f>
        <v/>
      </c>
      <c r="W1764" t="str">
        <f>IFERROR(VLOOKUP($A1764,[3]库存报告使用数据!$A$1:$L$65536,12,0),"")</f>
        <v/>
      </c>
      <c r="X1764" s="20" t="str">
        <f t="shared" si="461"/>
        <v/>
      </c>
      <c r="Y1764" s="20" t="str">
        <f t="shared" si="462"/>
        <v/>
      </c>
      <c r="Z1764" s="20" t="str">
        <f t="shared" si="463"/>
        <v/>
      </c>
      <c r="AA1764" s="20" t="str">
        <f t="shared" si="464"/>
        <v/>
      </c>
      <c r="AB1764" t="str">
        <f>IFERROR(VLOOKUP($A1764,[3]库存报告使用数据!$A$1:$D$65536,4,0),"")</f>
        <v/>
      </c>
      <c r="AC1764" t="str">
        <f>IFERROR(VLOOKUP($A1764,[3]库存报告使用数据!$A$1:$G$65536,7,0),"")</f>
        <v/>
      </c>
      <c r="AD1764" t="str">
        <f>IFERROR(VLOOKUP($A1764,[3]库存报告使用数据!$A$1:$J$65536,10,0),"")</f>
        <v/>
      </c>
      <c r="AE1764" t="str">
        <f>IFERROR(VLOOKUP($A1764,[3]库存报告使用数据!$A$1:$M$65536,13,0),"")</f>
        <v/>
      </c>
      <c r="AF1764" s="20" t="str">
        <f t="shared" si="465"/>
        <v/>
      </c>
      <c r="AG1764" s="20" t="str">
        <f t="shared" si="466"/>
        <v/>
      </c>
      <c r="AH1764" s="20" t="str">
        <f t="shared" si="467"/>
        <v/>
      </c>
      <c r="AI1764" s="20" t="str">
        <f t="shared" si="468"/>
        <v/>
      </c>
      <c r="AJ1764">
        <f>IFERROR(VLOOKUP($B1764,[4]库存报告使用数据!$A$1:$B$65536,2,0),0)</f>
        <v>0</v>
      </c>
      <c r="AK1764">
        <f>IFERROR(VLOOKUP($B1764,[4]库存报告使用数据!$A$1:$C$65536,3,0),)</f>
        <v>0</v>
      </c>
      <c r="AL1764">
        <f>IFERROR(VLOOKUP($B1764,[4]库存报告使用数据!$A$1:$D$65536,4,0),)</f>
        <v>0</v>
      </c>
      <c r="AM1764">
        <f>IFERROR(VLOOKUP($B1764,[4]库存报告使用数据!$A$1:$E$65536,5,0),)</f>
        <v>0</v>
      </c>
      <c r="AN1764" s="20" t="str">
        <f t="shared" si="469"/>
        <v/>
      </c>
      <c r="AO1764" s="20" t="str">
        <f t="shared" si="470"/>
        <v/>
      </c>
      <c r="AP1764" s="20" t="str">
        <f t="shared" si="471"/>
        <v/>
      </c>
      <c r="AQ1764" s="20" t="str">
        <f t="shared" si="472"/>
        <v/>
      </c>
      <c r="AR1764" s="32">
        <f t="shared" si="473"/>
        <v>0</v>
      </c>
      <c r="AS1764" s="32">
        <f t="shared" si="474"/>
        <v>0</v>
      </c>
      <c r="AT1764" s="32">
        <f t="shared" si="475"/>
        <v>0</v>
      </c>
      <c r="AU1764" s="28" t="str">
        <f t="shared" si="476"/>
        <v>库存为0</v>
      </c>
      <c r="AV1764" s="34" t="str">
        <f>IFERROR(时间!$B$4+AU1764,"上周无销量")</f>
        <v>上周无销量</v>
      </c>
      <c r="AW1764" s="34"/>
    </row>
    <row r="1765" spans="1:49">
      <c r="A1765" s="18" t="s">
        <v>1810</v>
      </c>
      <c r="B1765" t="str">
        <f>VLOOKUP(A1765,'[1]sku-asin（子）'!$A:$B,2,0)</f>
        <v>B07BWJ5VPB</v>
      </c>
      <c r="C1765" t="str">
        <f>VLOOKUP(A1765,'[1]子sku-父sku'!$A:$B,2,0)</f>
        <v>YZ-BESM807</v>
      </c>
      <c r="D1765" s="28">
        <f>IFERROR(VLOOKUP(A1765,[2]库存报告使用数据处理!$A:$C,3,0),0)</f>
        <v>0</v>
      </c>
      <c r="E1765" s="28">
        <f>IFERROR(VLOOKUP(A1765,[2]库存报告使用数据处理!$A:$D,4,0),0)</f>
        <v>0</v>
      </c>
      <c r="F1765" s="28">
        <f>IFERROR(VLOOKUP(A1765,[2]库存报告使用数据处理!$A:$E,5,0),0)</f>
        <v>0</v>
      </c>
      <c r="G1765" s="28">
        <f>IFERROR(VLOOKUP(A1765,[2]库存报告使用数据处理!$A:$F,6,0),0)</f>
        <v>0</v>
      </c>
      <c r="H1765" s="29">
        <f>IFERROR(VLOOKUP(A1765,[2]库存报告使用数据处理!$A:$G,7,0),0)</f>
        <v>0</v>
      </c>
      <c r="I1765">
        <f>IFERROR(VLOOKUP(A1765,[5]数据处理!$A:$B,2,0),0)</f>
        <v>0</v>
      </c>
      <c r="J1765" s="30">
        <f>IFERROR(VLOOKUP(A1765,[5]数据处理!$A:$D,4,0),0)</f>
        <v>0</v>
      </c>
      <c r="K1765" s="30">
        <f>IFERROR(VLOOKUP(A1765,[5]数据处理!$A:$E,5,0),0)</f>
        <v>0</v>
      </c>
      <c r="L1765" s="30">
        <f>IFERROR(VLOOKUP(A1765,[5]数据处理!$A:$G,7,0),0)</f>
        <v>0</v>
      </c>
      <c r="M1765">
        <f t="shared" si="460"/>
        <v>0</v>
      </c>
      <c r="N1765">
        <f>IFERROR(VLOOKUP(A1765,[5]数据处理!$A:$C,3,0),0)</f>
        <v>0</v>
      </c>
      <c r="O1765">
        <f>IFERROR(VLOOKUP($A1765,[5]数据处理!$A:$N,14,0),0)</f>
        <v>0</v>
      </c>
      <c r="P1765" t="str">
        <f>IFERROR(VLOOKUP($A1765,[3]库存报告使用数据!$A$1:$B$65536,2,0),"")</f>
        <v/>
      </c>
      <c r="Q1765" t="str">
        <f>IFERROR(VLOOKUP($A1765,[3]库存报告使用数据!$A$1:$E$65536,5,0),"")</f>
        <v/>
      </c>
      <c r="R1765" t="str">
        <f>IFERROR(VLOOKUP($A1765,[3]库存报告使用数据!$A$1:$H$65536,8,0),"")</f>
        <v/>
      </c>
      <c r="S1765" t="str">
        <f>IFERROR(VLOOKUP($A1765,[3]库存报告使用数据!$A$1:$K$65536,11,0),"")</f>
        <v/>
      </c>
      <c r="T1765" t="str">
        <f>IFERROR(VLOOKUP($A1765,[3]库存报告使用数据!$A$1:$C$65536,3,0),"")</f>
        <v/>
      </c>
      <c r="U1765" t="str">
        <f>IFERROR(VLOOKUP($A1765,[3]库存报告使用数据!$A$1:$F$65536,6,0),"")</f>
        <v/>
      </c>
      <c r="V1765" t="str">
        <f>IFERROR(VLOOKUP($A1765,[3]库存报告使用数据!$A$1:$I$65536,9,0),"")</f>
        <v/>
      </c>
      <c r="W1765" t="str">
        <f>IFERROR(VLOOKUP($A1765,[3]库存报告使用数据!$A$1:$L$65536,12,0),"")</f>
        <v/>
      </c>
      <c r="X1765" s="20" t="str">
        <f t="shared" si="461"/>
        <v/>
      </c>
      <c r="Y1765" s="20" t="str">
        <f t="shared" si="462"/>
        <v/>
      </c>
      <c r="Z1765" s="20" t="str">
        <f t="shared" si="463"/>
        <v/>
      </c>
      <c r="AA1765" s="20" t="str">
        <f t="shared" si="464"/>
        <v/>
      </c>
      <c r="AB1765" t="str">
        <f>IFERROR(VLOOKUP($A1765,[3]库存报告使用数据!$A$1:$D$65536,4,0),"")</f>
        <v/>
      </c>
      <c r="AC1765" t="str">
        <f>IFERROR(VLOOKUP($A1765,[3]库存报告使用数据!$A$1:$G$65536,7,0),"")</f>
        <v/>
      </c>
      <c r="AD1765" t="str">
        <f>IFERROR(VLOOKUP($A1765,[3]库存报告使用数据!$A$1:$J$65536,10,0),"")</f>
        <v/>
      </c>
      <c r="AE1765" t="str">
        <f>IFERROR(VLOOKUP($A1765,[3]库存报告使用数据!$A$1:$M$65536,13,0),"")</f>
        <v/>
      </c>
      <c r="AF1765" s="20" t="str">
        <f t="shared" si="465"/>
        <v/>
      </c>
      <c r="AG1765" s="20" t="str">
        <f t="shared" si="466"/>
        <v/>
      </c>
      <c r="AH1765" s="20" t="str">
        <f t="shared" si="467"/>
        <v/>
      </c>
      <c r="AI1765" s="20" t="str">
        <f t="shared" si="468"/>
        <v/>
      </c>
      <c r="AJ1765">
        <f>IFERROR(VLOOKUP($B1765,[4]库存报告使用数据!$A$1:$B$65536,2,0),0)</f>
        <v>0</v>
      </c>
      <c r="AK1765">
        <f>IFERROR(VLOOKUP($B1765,[4]库存报告使用数据!$A$1:$C$65536,3,0),)</f>
        <v>0</v>
      </c>
      <c r="AL1765">
        <f>IFERROR(VLOOKUP($B1765,[4]库存报告使用数据!$A$1:$D$65536,4,0),)</f>
        <v>0</v>
      </c>
      <c r="AM1765">
        <f>IFERROR(VLOOKUP($B1765,[4]库存报告使用数据!$A$1:$E$65536,5,0),)</f>
        <v>0</v>
      </c>
      <c r="AN1765" s="20" t="str">
        <f t="shared" si="469"/>
        <v/>
      </c>
      <c r="AO1765" s="20" t="str">
        <f t="shared" si="470"/>
        <v/>
      </c>
      <c r="AP1765" s="20" t="str">
        <f t="shared" si="471"/>
        <v/>
      </c>
      <c r="AQ1765" s="20" t="str">
        <f t="shared" si="472"/>
        <v/>
      </c>
      <c r="AR1765" s="32">
        <f t="shared" si="473"/>
        <v>0</v>
      </c>
      <c r="AS1765" s="32">
        <f t="shared" si="474"/>
        <v>0</v>
      </c>
      <c r="AT1765" s="32">
        <f t="shared" si="475"/>
        <v>0</v>
      </c>
      <c r="AU1765" s="28" t="str">
        <f t="shared" si="476"/>
        <v>库存为0</v>
      </c>
      <c r="AV1765" s="34" t="str">
        <f>IFERROR(时间!$B$4+AU1765,"上周无销量")</f>
        <v>上周无销量</v>
      </c>
      <c r="AW1765" s="34"/>
    </row>
    <row r="1766" spans="1:49">
      <c r="A1766" s="18" t="s">
        <v>1811</v>
      </c>
      <c r="B1766" t="str">
        <f>VLOOKUP(A1766,'[1]sku-asin（子）'!$A:$B,2,0)</f>
        <v>B07BWJ6S7M</v>
      </c>
      <c r="C1766" t="str">
        <f>VLOOKUP(A1766,'[1]子sku-父sku'!$A:$B,2,0)</f>
        <v>YZ-BESM807</v>
      </c>
      <c r="D1766" s="28">
        <f>IFERROR(VLOOKUP(A1766,[2]库存报告使用数据处理!$A:$C,3,0),0)</f>
        <v>0</v>
      </c>
      <c r="E1766" s="28">
        <f>IFERROR(VLOOKUP(A1766,[2]库存报告使用数据处理!$A:$D,4,0),0)</f>
        <v>0</v>
      </c>
      <c r="F1766" s="28">
        <f>IFERROR(VLOOKUP(A1766,[2]库存报告使用数据处理!$A:$E,5,0),0)</f>
        <v>0</v>
      </c>
      <c r="G1766" s="28">
        <f>IFERROR(VLOOKUP(A1766,[2]库存报告使用数据处理!$A:$F,6,0),0)</f>
        <v>0</v>
      </c>
      <c r="H1766" s="29">
        <f>IFERROR(VLOOKUP(A1766,[2]库存报告使用数据处理!$A:$G,7,0),0)</f>
        <v>0</v>
      </c>
      <c r="I1766">
        <f>IFERROR(VLOOKUP(A1766,[5]数据处理!$A:$B,2,0),0)</f>
        <v>0</v>
      </c>
      <c r="J1766" s="30">
        <f>IFERROR(VLOOKUP(A1766,[5]数据处理!$A:$D,4,0),0)</f>
        <v>0</v>
      </c>
      <c r="K1766" s="30">
        <f>IFERROR(VLOOKUP(A1766,[5]数据处理!$A:$E,5,0),0)</f>
        <v>0</v>
      </c>
      <c r="L1766" s="30">
        <f>IFERROR(VLOOKUP(A1766,[5]数据处理!$A:$G,7,0),0)</f>
        <v>0</v>
      </c>
      <c r="M1766">
        <f t="shared" si="460"/>
        <v>0</v>
      </c>
      <c r="N1766">
        <f>IFERROR(VLOOKUP(A1766,[5]数据处理!$A:$C,3,0),0)</f>
        <v>0</v>
      </c>
      <c r="O1766">
        <f>IFERROR(VLOOKUP($A1766,[5]数据处理!$A:$N,14,0),0)</f>
        <v>0</v>
      </c>
      <c r="P1766" t="str">
        <f>IFERROR(VLOOKUP($A1766,[3]库存报告使用数据!$A$1:$B$65536,2,0),"")</f>
        <v/>
      </c>
      <c r="Q1766" t="str">
        <f>IFERROR(VLOOKUP($A1766,[3]库存报告使用数据!$A$1:$E$65536,5,0),"")</f>
        <v/>
      </c>
      <c r="R1766" t="str">
        <f>IFERROR(VLOOKUP($A1766,[3]库存报告使用数据!$A$1:$H$65536,8,0),"")</f>
        <v/>
      </c>
      <c r="S1766" t="str">
        <f>IFERROR(VLOOKUP($A1766,[3]库存报告使用数据!$A$1:$K$65536,11,0),"")</f>
        <v/>
      </c>
      <c r="T1766" t="str">
        <f>IFERROR(VLOOKUP($A1766,[3]库存报告使用数据!$A$1:$C$65536,3,0),"")</f>
        <v/>
      </c>
      <c r="U1766" t="str">
        <f>IFERROR(VLOOKUP($A1766,[3]库存报告使用数据!$A$1:$F$65536,6,0),"")</f>
        <v/>
      </c>
      <c r="V1766" t="str">
        <f>IFERROR(VLOOKUP($A1766,[3]库存报告使用数据!$A$1:$I$65536,9,0),"")</f>
        <v/>
      </c>
      <c r="W1766" t="str">
        <f>IFERROR(VLOOKUP($A1766,[3]库存报告使用数据!$A$1:$L$65536,12,0),"")</f>
        <v/>
      </c>
      <c r="X1766" s="20" t="str">
        <f t="shared" si="461"/>
        <v/>
      </c>
      <c r="Y1766" s="20" t="str">
        <f t="shared" si="462"/>
        <v/>
      </c>
      <c r="Z1766" s="20" t="str">
        <f t="shared" si="463"/>
        <v/>
      </c>
      <c r="AA1766" s="20" t="str">
        <f t="shared" si="464"/>
        <v/>
      </c>
      <c r="AB1766" t="str">
        <f>IFERROR(VLOOKUP($A1766,[3]库存报告使用数据!$A$1:$D$65536,4,0),"")</f>
        <v/>
      </c>
      <c r="AC1766" t="str">
        <f>IFERROR(VLOOKUP($A1766,[3]库存报告使用数据!$A$1:$G$65536,7,0),"")</f>
        <v/>
      </c>
      <c r="AD1766" t="str">
        <f>IFERROR(VLOOKUP($A1766,[3]库存报告使用数据!$A$1:$J$65536,10,0),"")</f>
        <v/>
      </c>
      <c r="AE1766" t="str">
        <f>IFERROR(VLOOKUP($A1766,[3]库存报告使用数据!$A$1:$M$65536,13,0),"")</f>
        <v/>
      </c>
      <c r="AF1766" s="20" t="str">
        <f t="shared" si="465"/>
        <v/>
      </c>
      <c r="AG1766" s="20" t="str">
        <f t="shared" si="466"/>
        <v/>
      </c>
      <c r="AH1766" s="20" t="str">
        <f t="shared" si="467"/>
        <v/>
      </c>
      <c r="AI1766" s="20" t="str">
        <f t="shared" si="468"/>
        <v/>
      </c>
      <c r="AJ1766">
        <f>IFERROR(VLOOKUP($B1766,[4]库存报告使用数据!$A$1:$B$65536,2,0),0)</f>
        <v>0</v>
      </c>
      <c r="AK1766">
        <f>IFERROR(VLOOKUP($B1766,[4]库存报告使用数据!$A$1:$C$65536,3,0),)</f>
        <v>0</v>
      </c>
      <c r="AL1766">
        <f>IFERROR(VLOOKUP($B1766,[4]库存报告使用数据!$A$1:$D$65536,4,0),)</f>
        <v>0</v>
      </c>
      <c r="AM1766">
        <f>IFERROR(VLOOKUP($B1766,[4]库存报告使用数据!$A$1:$E$65536,5,0),)</f>
        <v>1</v>
      </c>
      <c r="AN1766" s="20" t="str">
        <f t="shared" si="469"/>
        <v/>
      </c>
      <c r="AO1766" s="20" t="str">
        <f t="shared" si="470"/>
        <v/>
      </c>
      <c r="AP1766" s="20" t="str">
        <f t="shared" si="471"/>
        <v/>
      </c>
      <c r="AQ1766" s="20">
        <f t="shared" si="472"/>
        <v>0</v>
      </c>
      <c r="AR1766" s="32">
        <f t="shared" si="473"/>
        <v>0</v>
      </c>
      <c r="AS1766" s="32">
        <f t="shared" si="474"/>
        <v>0</v>
      </c>
      <c r="AT1766" s="32">
        <f t="shared" si="475"/>
        <v>0</v>
      </c>
      <c r="AU1766" s="28" t="str">
        <f t="shared" si="476"/>
        <v>库存为0</v>
      </c>
      <c r="AV1766" s="34" t="str">
        <f>IFERROR(时间!$B$4+AU1766,"上周无销量")</f>
        <v>上周无销量</v>
      </c>
      <c r="AW1766" s="34"/>
    </row>
    <row r="1767" spans="1:49">
      <c r="A1767" s="18" t="s">
        <v>1812</v>
      </c>
      <c r="B1767" t="str">
        <f>VLOOKUP(A1767,'[1]sku-asin（子）'!$A:$B,2,0)</f>
        <v>B07CBRX5DL</v>
      </c>
      <c r="C1767" t="str">
        <f>VLOOKUP(A1767,'[1]子sku-父sku'!$A:$B,2,0)</f>
        <v>YZ-BETW32</v>
      </c>
      <c r="D1767" s="28">
        <f>IFERROR(VLOOKUP(A1767,[2]库存报告使用数据处理!$A:$C,3,0),0)</f>
        <v>1</v>
      </c>
      <c r="E1767" s="28">
        <f>IFERROR(VLOOKUP(A1767,[2]库存报告使用数据处理!$A:$D,4,0),0)</f>
        <v>0</v>
      </c>
      <c r="F1767" s="28">
        <f>IFERROR(VLOOKUP(A1767,[2]库存报告使用数据处理!$A:$E,5,0),0)</f>
        <v>0</v>
      </c>
      <c r="G1767" s="28">
        <f>IFERROR(VLOOKUP(A1767,[2]库存报告使用数据处理!$A:$F,6,0),0)</f>
        <v>0</v>
      </c>
      <c r="H1767" s="29">
        <f>IFERROR(VLOOKUP(A1767,[2]库存报告使用数据处理!$A:$G,7,0),0)</f>
        <v>19.99</v>
      </c>
      <c r="I1767">
        <f>IFERROR(VLOOKUP(A1767,[5]数据处理!$A:$B,2,0),0)</f>
        <v>9</v>
      </c>
      <c r="J1767" s="30">
        <f>IFERROR(VLOOKUP(A1767,[5]数据处理!$A:$D,4,0),0)</f>
        <v>0</v>
      </c>
      <c r="K1767" s="30">
        <f>IFERROR(VLOOKUP(A1767,[5]数据处理!$A:$E,5,0),0)</f>
        <v>0</v>
      </c>
      <c r="L1767" s="30">
        <f>IFERROR(VLOOKUP(A1767,[5]数据处理!$A:$G,7,0),0)</f>
        <v>0</v>
      </c>
      <c r="M1767">
        <f t="shared" si="460"/>
        <v>9</v>
      </c>
      <c r="N1767">
        <f>IFERROR(VLOOKUP(A1767,[5]数据处理!$A:$C,3,0),0)</f>
        <v>0</v>
      </c>
      <c r="O1767">
        <f>IFERROR(VLOOKUP($A1767,[5]数据处理!$A:$N,14,0),0)</f>
        <v>0</v>
      </c>
      <c r="P1767" t="str">
        <f>IFERROR(VLOOKUP($A1767,[3]库存报告使用数据!$A$1:$B$65536,2,0),"")</f>
        <v/>
      </c>
      <c r="Q1767" t="str">
        <f>IFERROR(VLOOKUP($A1767,[3]库存报告使用数据!$A$1:$E$65536,5,0),"")</f>
        <v/>
      </c>
      <c r="R1767" t="str">
        <f>IFERROR(VLOOKUP($A1767,[3]库存报告使用数据!$A$1:$H$65536,8,0),"")</f>
        <v/>
      </c>
      <c r="S1767" t="str">
        <f>IFERROR(VLOOKUP($A1767,[3]库存报告使用数据!$A$1:$K$65536,11,0),"")</f>
        <v/>
      </c>
      <c r="T1767" t="str">
        <f>IFERROR(VLOOKUP($A1767,[3]库存报告使用数据!$A$1:$C$65536,3,0),"")</f>
        <v/>
      </c>
      <c r="U1767" t="str">
        <f>IFERROR(VLOOKUP($A1767,[3]库存报告使用数据!$A$1:$F$65536,6,0),"")</f>
        <v/>
      </c>
      <c r="V1767" t="str">
        <f>IFERROR(VLOOKUP($A1767,[3]库存报告使用数据!$A$1:$I$65536,9,0),"")</f>
        <v/>
      </c>
      <c r="W1767" t="str">
        <f>IFERROR(VLOOKUP($A1767,[3]库存报告使用数据!$A$1:$L$65536,12,0),"")</f>
        <v/>
      </c>
      <c r="X1767" s="20" t="str">
        <f t="shared" si="461"/>
        <v/>
      </c>
      <c r="Y1767" s="20" t="str">
        <f t="shared" si="462"/>
        <v/>
      </c>
      <c r="Z1767" s="20" t="str">
        <f t="shared" si="463"/>
        <v/>
      </c>
      <c r="AA1767" s="20" t="str">
        <f t="shared" si="464"/>
        <v/>
      </c>
      <c r="AB1767" t="str">
        <f>IFERROR(VLOOKUP($A1767,[3]库存报告使用数据!$A$1:$D$65536,4,0),"")</f>
        <v/>
      </c>
      <c r="AC1767" t="str">
        <f>IFERROR(VLOOKUP($A1767,[3]库存报告使用数据!$A$1:$G$65536,7,0),"")</f>
        <v/>
      </c>
      <c r="AD1767" t="str">
        <f>IFERROR(VLOOKUP($A1767,[3]库存报告使用数据!$A$1:$J$65536,10,0),"")</f>
        <v/>
      </c>
      <c r="AE1767" t="str">
        <f>IFERROR(VLOOKUP($A1767,[3]库存报告使用数据!$A$1:$M$65536,13,0),"")</f>
        <v/>
      </c>
      <c r="AF1767" s="20" t="str">
        <f t="shared" si="465"/>
        <v/>
      </c>
      <c r="AG1767" s="20" t="str">
        <f t="shared" si="466"/>
        <v/>
      </c>
      <c r="AH1767" s="20" t="str">
        <f t="shared" si="467"/>
        <v/>
      </c>
      <c r="AI1767" s="20" t="str">
        <f t="shared" si="468"/>
        <v/>
      </c>
      <c r="AJ1767">
        <f>IFERROR(VLOOKUP($B1767,[4]库存报告使用数据!$A$1:$B$65536,2,0),0)</f>
        <v>2</v>
      </c>
      <c r="AK1767">
        <f>IFERROR(VLOOKUP($B1767,[4]库存报告使用数据!$A$1:$C$65536,3,0),)</f>
        <v>2</v>
      </c>
      <c r="AL1767">
        <f>IFERROR(VLOOKUP($B1767,[4]库存报告使用数据!$A$1:$D$65536,4,0),)</f>
        <v>0</v>
      </c>
      <c r="AM1767">
        <f>IFERROR(VLOOKUP($B1767,[4]库存报告使用数据!$A$1:$E$65536,5,0),)</f>
        <v>0</v>
      </c>
      <c r="AN1767" s="20">
        <f t="shared" si="469"/>
        <v>0.5</v>
      </c>
      <c r="AO1767" s="20">
        <f t="shared" si="470"/>
        <v>0</v>
      </c>
      <c r="AP1767" s="20" t="str">
        <f t="shared" si="471"/>
        <v/>
      </c>
      <c r="AQ1767" s="20" t="str">
        <f t="shared" si="472"/>
        <v/>
      </c>
      <c r="AR1767" s="32">
        <f t="shared" si="473"/>
        <v>0.142857142857143</v>
      </c>
      <c r="AS1767" s="32">
        <f t="shared" si="474"/>
        <v>8.57142857142857</v>
      </c>
      <c r="AT1767" s="32">
        <f t="shared" si="475"/>
        <v>0.428571428571429</v>
      </c>
      <c r="AU1767" s="28">
        <f t="shared" si="476"/>
        <v>63</v>
      </c>
      <c r="AV1767" s="34">
        <f>IFERROR(时间!$B$4+AU1767,"上周无销量")</f>
        <v>43346</v>
      </c>
      <c r="AW1767" s="34"/>
    </row>
    <row r="1768" spans="1:49">
      <c r="A1768" s="18" t="s">
        <v>1813</v>
      </c>
      <c r="B1768" t="str">
        <f>VLOOKUP(A1768,'[1]sku-asin（子）'!$A:$B,2,0)</f>
        <v>B07CBTX77P</v>
      </c>
      <c r="C1768" t="str">
        <f>VLOOKUP(A1768,'[1]子sku-父sku'!$A:$B,2,0)</f>
        <v>YZ-BETW32</v>
      </c>
      <c r="D1768" s="28">
        <f>IFERROR(VLOOKUP(A1768,[2]库存报告使用数据处理!$A:$C,3,0),0)</f>
        <v>3</v>
      </c>
      <c r="E1768" s="28">
        <f>IFERROR(VLOOKUP(A1768,[2]库存报告使用数据处理!$A:$D,4,0),0)</f>
        <v>1</v>
      </c>
      <c r="F1768" s="28">
        <f>IFERROR(VLOOKUP(A1768,[2]库存报告使用数据处理!$A:$E,5,0),0)</f>
        <v>0</v>
      </c>
      <c r="G1768" s="28">
        <f>IFERROR(VLOOKUP(A1768,[2]库存报告使用数据处理!$A:$F,6,0),0)</f>
        <v>0</v>
      </c>
      <c r="H1768" s="29">
        <f>IFERROR(VLOOKUP(A1768,[2]库存报告使用数据处理!$A:$G,7,0),0)</f>
        <v>19.99</v>
      </c>
      <c r="I1768">
        <f>IFERROR(VLOOKUP(A1768,[5]数据处理!$A:$B,2,0),0)</f>
        <v>6</v>
      </c>
      <c r="J1768" s="30">
        <f>IFERROR(VLOOKUP(A1768,[5]数据处理!$A:$D,4,0),0)</f>
        <v>0</v>
      </c>
      <c r="K1768" s="30">
        <f>IFERROR(VLOOKUP(A1768,[5]数据处理!$A:$E,5,0),0)</f>
        <v>0</v>
      </c>
      <c r="L1768" s="30">
        <f>IFERROR(VLOOKUP(A1768,[5]数据处理!$A:$G,7,0),0)</f>
        <v>0</v>
      </c>
      <c r="M1768">
        <f t="shared" si="460"/>
        <v>6</v>
      </c>
      <c r="N1768">
        <f>IFERROR(VLOOKUP(A1768,[5]数据处理!$A:$C,3,0),0)</f>
        <v>0</v>
      </c>
      <c r="O1768">
        <f>IFERROR(VLOOKUP($A1768,[5]数据处理!$A:$N,14,0),0)</f>
        <v>0</v>
      </c>
      <c r="P1768" t="str">
        <f>IFERROR(VLOOKUP($A1768,[3]库存报告使用数据!$A$1:$B$65536,2,0),"")</f>
        <v/>
      </c>
      <c r="Q1768" t="str">
        <f>IFERROR(VLOOKUP($A1768,[3]库存报告使用数据!$A$1:$E$65536,5,0),"")</f>
        <v/>
      </c>
      <c r="R1768" t="str">
        <f>IFERROR(VLOOKUP($A1768,[3]库存报告使用数据!$A$1:$H$65536,8,0),"")</f>
        <v/>
      </c>
      <c r="S1768" t="str">
        <f>IFERROR(VLOOKUP($A1768,[3]库存报告使用数据!$A$1:$K$65536,11,0),"")</f>
        <v/>
      </c>
      <c r="T1768" t="str">
        <f>IFERROR(VLOOKUP($A1768,[3]库存报告使用数据!$A$1:$C$65536,3,0),"")</f>
        <v/>
      </c>
      <c r="U1768" t="str">
        <f>IFERROR(VLOOKUP($A1768,[3]库存报告使用数据!$A$1:$F$65536,6,0),"")</f>
        <v/>
      </c>
      <c r="V1768" t="str">
        <f>IFERROR(VLOOKUP($A1768,[3]库存报告使用数据!$A$1:$I$65536,9,0),"")</f>
        <v/>
      </c>
      <c r="W1768" t="str">
        <f>IFERROR(VLOOKUP($A1768,[3]库存报告使用数据!$A$1:$L$65536,12,0),"")</f>
        <v/>
      </c>
      <c r="X1768" s="20" t="str">
        <f t="shared" si="461"/>
        <v/>
      </c>
      <c r="Y1768" s="20" t="str">
        <f t="shared" si="462"/>
        <v/>
      </c>
      <c r="Z1768" s="20" t="str">
        <f t="shared" si="463"/>
        <v/>
      </c>
      <c r="AA1768" s="20" t="str">
        <f t="shared" si="464"/>
        <v/>
      </c>
      <c r="AB1768" t="str">
        <f>IFERROR(VLOOKUP($A1768,[3]库存报告使用数据!$A$1:$D$65536,4,0),"")</f>
        <v/>
      </c>
      <c r="AC1768" t="str">
        <f>IFERROR(VLOOKUP($A1768,[3]库存报告使用数据!$A$1:$G$65536,7,0),"")</f>
        <v/>
      </c>
      <c r="AD1768" t="str">
        <f>IFERROR(VLOOKUP($A1768,[3]库存报告使用数据!$A$1:$J$65536,10,0),"")</f>
        <v/>
      </c>
      <c r="AE1768" t="str">
        <f>IFERROR(VLOOKUP($A1768,[3]库存报告使用数据!$A$1:$M$65536,13,0),"")</f>
        <v/>
      </c>
      <c r="AF1768" s="20" t="str">
        <f t="shared" si="465"/>
        <v/>
      </c>
      <c r="AG1768" s="20" t="str">
        <f t="shared" si="466"/>
        <v/>
      </c>
      <c r="AH1768" s="20" t="str">
        <f t="shared" si="467"/>
        <v/>
      </c>
      <c r="AI1768" s="20" t="str">
        <f t="shared" si="468"/>
        <v/>
      </c>
      <c r="AJ1768">
        <f>IFERROR(VLOOKUP($B1768,[4]库存报告使用数据!$A$1:$B$65536,2,0),0)</f>
        <v>8</v>
      </c>
      <c r="AK1768">
        <f>IFERROR(VLOOKUP($B1768,[4]库存报告使用数据!$A$1:$C$65536,3,0),)</f>
        <v>2</v>
      </c>
      <c r="AL1768">
        <f>IFERROR(VLOOKUP($B1768,[4]库存报告使用数据!$A$1:$D$65536,4,0),)</f>
        <v>0</v>
      </c>
      <c r="AM1768">
        <f>IFERROR(VLOOKUP($B1768,[4]库存报告使用数据!$A$1:$E$65536,5,0),)</f>
        <v>0</v>
      </c>
      <c r="AN1768" s="20">
        <f t="shared" si="469"/>
        <v>0.375</v>
      </c>
      <c r="AO1768" s="20">
        <f t="shared" si="470"/>
        <v>0.5</v>
      </c>
      <c r="AP1768" s="20" t="str">
        <f t="shared" si="471"/>
        <v/>
      </c>
      <c r="AQ1768" s="20" t="str">
        <f t="shared" si="472"/>
        <v/>
      </c>
      <c r="AR1768" s="32">
        <f t="shared" si="473"/>
        <v>0.428571428571429</v>
      </c>
      <c r="AS1768" s="32">
        <f t="shared" si="474"/>
        <v>25.7142857142857</v>
      </c>
      <c r="AT1768" s="32">
        <f t="shared" si="475"/>
        <v>-19.7142857142857</v>
      </c>
      <c r="AU1768" s="28">
        <f t="shared" si="476"/>
        <v>14</v>
      </c>
      <c r="AV1768" s="34">
        <f>IFERROR(时间!$B$4+AU1768,"上周无销量")</f>
        <v>43297</v>
      </c>
      <c r="AW1768" s="34"/>
    </row>
    <row r="1769" spans="1:49">
      <c r="A1769" s="18" t="s">
        <v>1814</v>
      </c>
      <c r="B1769" t="str">
        <f>VLOOKUP(A1769,'[1]sku-asin（子）'!$A:$B,2,0)</f>
        <v>B07CBVSYCH</v>
      </c>
      <c r="C1769" t="str">
        <f>VLOOKUP(A1769,'[1]子sku-父sku'!$A:$B,2,0)</f>
        <v>YZ-BETW32</v>
      </c>
      <c r="D1769" s="28">
        <f>IFERROR(VLOOKUP(A1769,[2]库存报告使用数据处理!$A:$C,3,0),0)</f>
        <v>3</v>
      </c>
      <c r="E1769" s="28">
        <f>IFERROR(VLOOKUP(A1769,[2]库存报告使用数据处理!$A:$D,4,0),0)</f>
        <v>0</v>
      </c>
      <c r="F1769" s="28">
        <f>IFERROR(VLOOKUP(A1769,[2]库存报告使用数据处理!$A:$E,5,0),0)</f>
        <v>0</v>
      </c>
      <c r="G1769" s="28">
        <f>IFERROR(VLOOKUP(A1769,[2]库存报告使用数据处理!$A:$F,6,0),0)</f>
        <v>0</v>
      </c>
      <c r="H1769" s="29">
        <f>IFERROR(VLOOKUP(A1769,[2]库存报告使用数据处理!$A:$G,7,0),0)</f>
        <v>20.3233333333333</v>
      </c>
      <c r="I1769">
        <f>IFERROR(VLOOKUP(A1769,[5]数据处理!$A:$B,2,0),0)</f>
        <v>7</v>
      </c>
      <c r="J1769" s="30">
        <f>IFERROR(VLOOKUP(A1769,[5]数据处理!$A:$D,4,0),0)</f>
        <v>0</v>
      </c>
      <c r="K1769" s="30">
        <f>IFERROR(VLOOKUP(A1769,[5]数据处理!$A:$E,5,0),0)</f>
        <v>0</v>
      </c>
      <c r="L1769" s="30">
        <f>IFERROR(VLOOKUP(A1769,[5]数据处理!$A:$G,7,0),0)</f>
        <v>0</v>
      </c>
      <c r="M1769">
        <f t="shared" si="460"/>
        <v>7</v>
      </c>
      <c r="N1769">
        <f>IFERROR(VLOOKUP(A1769,[5]数据处理!$A:$C,3,0),0)</f>
        <v>0</v>
      </c>
      <c r="O1769">
        <f>IFERROR(VLOOKUP($A1769,[5]数据处理!$A:$N,14,0),0)</f>
        <v>0</v>
      </c>
      <c r="P1769" t="str">
        <f>IFERROR(VLOOKUP($A1769,[3]库存报告使用数据!$A$1:$B$65536,2,0),"")</f>
        <v/>
      </c>
      <c r="Q1769" t="str">
        <f>IFERROR(VLOOKUP($A1769,[3]库存报告使用数据!$A$1:$E$65536,5,0),"")</f>
        <v/>
      </c>
      <c r="R1769" t="str">
        <f>IFERROR(VLOOKUP($A1769,[3]库存报告使用数据!$A$1:$H$65536,8,0),"")</f>
        <v/>
      </c>
      <c r="S1769" t="str">
        <f>IFERROR(VLOOKUP($A1769,[3]库存报告使用数据!$A$1:$K$65536,11,0),"")</f>
        <v/>
      </c>
      <c r="T1769" t="str">
        <f>IFERROR(VLOOKUP($A1769,[3]库存报告使用数据!$A$1:$C$65536,3,0),"")</f>
        <v/>
      </c>
      <c r="U1769" t="str">
        <f>IFERROR(VLOOKUP($A1769,[3]库存报告使用数据!$A$1:$F$65536,6,0),"")</f>
        <v/>
      </c>
      <c r="V1769" t="str">
        <f>IFERROR(VLOOKUP($A1769,[3]库存报告使用数据!$A$1:$I$65536,9,0),"")</f>
        <v/>
      </c>
      <c r="W1769" t="str">
        <f>IFERROR(VLOOKUP($A1769,[3]库存报告使用数据!$A$1:$L$65536,12,0),"")</f>
        <v/>
      </c>
      <c r="X1769" s="20" t="str">
        <f t="shared" si="461"/>
        <v/>
      </c>
      <c r="Y1769" s="20" t="str">
        <f t="shared" si="462"/>
        <v/>
      </c>
      <c r="Z1769" s="20" t="str">
        <f t="shared" si="463"/>
        <v/>
      </c>
      <c r="AA1769" s="20" t="str">
        <f t="shared" si="464"/>
        <v/>
      </c>
      <c r="AB1769" t="str">
        <f>IFERROR(VLOOKUP($A1769,[3]库存报告使用数据!$A$1:$D$65536,4,0),"")</f>
        <v/>
      </c>
      <c r="AC1769" t="str">
        <f>IFERROR(VLOOKUP($A1769,[3]库存报告使用数据!$A$1:$G$65536,7,0),"")</f>
        <v/>
      </c>
      <c r="AD1769" t="str">
        <f>IFERROR(VLOOKUP($A1769,[3]库存报告使用数据!$A$1:$J$65536,10,0),"")</f>
        <v/>
      </c>
      <c r="AE1769" t="str">
        <f>IFERROR(VLOOKUP($A1769,[3]库存报告使用数据!$A$1:$M$65536,13,0),"")</f>
        <v/>
      </c>
      <c r="AF1769" s="20" t="str">
        <f t="shared" si="465"/>
        <v/>
      </c>
      <c r="AG1769" s="20" t="str">
        <f t="shared" si="466"/>
        <v/>
      </c>
      <c r="AH1769" s="20" t="str">
        <f t="shared" si="467"/>
        <v/>
      </c>
      <c r="AI1769" s="20" t="str">
        <f t="shared" si="468"/>
        <v/>
      </c>
      <c r="AJ1769">
        <f>IFERROR(VLOOKUP($B1769,[4]库存报告使用数据!$A$1:$B$65536,2,0),0)</f>
        <v>10</v>
      </c>
      <c r="AK1769">
        <f>IFERROR(VLOOKUP($B1769,[4]库存报告使用数据!$A$1:$C$65536,3,0),)</f>
        <v>1</v>
      </c>
      <c r="AL1769">
        <f>IFERROR(VLOOKUP($B1769,[4]库存报告使用数据!$A$1:$D$65536,4,0),)</f>
        <v>0</v>
      </c>
      <c r="AM1769">
        <f>IFERROR(VLOOKUP($B1769,[4]库存报告使用数据!$A$1:$E$65536,5,0),)</f>
        <v>0</v>
      </c>
      <c r="AN1769" s="20">
        <f t="shared" si="469"/>
        <v>0.3</v>
      </c>
      <c r="AO1769" s="20">
        <f t="shared" si="470"/>
        <v>0</v>
      </c>
      <c r="AP1769" s="20" t="str">
        <f t="shared" si="471"/>
        <v/>
      </c>
      <c r="AQ1769" s="20" t="str">
        <f t="shared" si="472"/>
        <v/>
      </c>
      <c r="AR1769" s="32">
        <f t="shared" si="473"/>
        <v>0.428571428571429</v>
      </c>
      <c r="AS1769" s="32">
        <f t="shared" si="474"/>
        <v>25.7142857142857</v>
      </c>
      <c r="AT1769" s="32">
        <f t="shared" si="475"/>
        <v>-18.7142857142857</v>
      </c>
      <c r="AU1769" s="28">
        <f t="shared" si="476"/>
        <v>16</v>
      </c>
      <c r="AV1769" s="34">
        <f>IFERROR(时间!$B$4+AU1769,"上周无销量")</f>
        <v>43299</v>
      </c>
      <c r="AW1769" s="34"/>
    </row>
    <row r="1770" spans="1:49">
      <c r="A1770" s="18" t="s">
        <v>1815</v>
      </c>
      <c r="B1770" t="str">
        <f>VLOOKUP(A1770,'[1]sku-asin（子）'!$A:$B,2,0)</f>
        <v>B07CF784BM</v>
      </c>
      <c r="C1770" t="str">
        <f>VLOOKUP(A1770,'[1]子sku-父sku'!$A:$B,2,0)</f>
        <v>YZ-BETW32</v>
      </c>
      <c r="D1770" s="28">
        <f>IFERROR(VLOOKUP(A1770,[2]库存报告使用数据处理!$A:$C,3,0),0)</f>
        <v>2</v>
      </c>
      <c r="E1770" s="28">
        <f>IFERROR(VLOOKUP(A1770,[2]库存报告使用数据处理!$A:$D,4,0),0)</f>
        <v>1</v>
      </c>
      <c r="F1770" s="28">
        <f>IFERROR(VLOOKUP(A1770,[2]库存报告使用数据处理!$A:$E,5,0),0)</f>
        <v>0</v>
      </c>
      <c r="G1770" s="28">
        <f>IFERROR(VLOOKUP(A1770,[2]库存报告使用数据处理!$A:$F,6,0),0)</f>
        <v>0</v>
      </c>
      <c r="H1770" s="29">
        <f>IFERROR(VLOOKUP(A1770,[2]库存报告使用数据处理!$A:$G,7,0),0)</f>
        <v>18.99</v>
      </c>
      <c r="I1770">
        <f>IFERROR(VLOOKUP(A1770,[5]数据处理!$A:$B,2,0),0)</f>
        <v>4</v>
      </c>
      <c r="J1770" s="30">
        <f>IFERROR(VLOOKUP(A1770,[5]数据处理!$A:$D,4,0),0)</f>
        <v>0</v>
      </c>
      <c r="K1770" s="30">
        <f>IFERROR(VLOOKUP(A1770,[5]数据处理!$A:$E,5,0),0)</f>
        <v>0</v>
      </c>
      <c r="L1770" s="30">
        <f>IFERROR(VLOOKUP(A1770,[5]数据处理!$A:$G,7,0),0)</f>
        <v>0</v>
      </c>
      <c r="M1770">
        <f t="shared" si="460"/>
        <v>4</v>
      </c>
      <c r="N1770">
        <f>IFERROR(VLOOKUP(A1770,[5]数据处理!$A:$C,3,0),0)</f>
        <v>0</v>
      </c>
      <c r="O1770">
        <f>IFERROR(VLOOKUP($A1770,[5]数据处理!$A:$N,14,0),0)</f>
        <v>0</v>
      </c>
      <c r="P1770">
        <f>IFERROR(VLOOKUP($A1770,[3]库存报告使用数据!$A$1:$B$65536,2,0),"")</f>
        <v>17488</v>
      </c>
      <c r="Q1770">
        <f>IFERROR(VLOOKUP($A1770,[3]库存报告使用数据!$A$1:$E$65536,5,0),"")</f>
        <v>58</v>
      </c>
      <c r="R1770">
        <f>IFERROR(VLOOKUP($A1770,[3]库存报告使用数据!$A$1:$H$65536,8,0),"")</f>
        <v>0</v>
      </c>
      <c r="S1770">
        <f>IFERROR(VLOOKUP($A1770,[3]库存报告使用数据!$A$1:$K$65536,11,0),"")</f>
        <v>0</v>
      </c>
      <c r="T1770">
        <f>IFERROR(VLOOKUP($A1770,[3]库存报告使用数据!$A$1:$C$65536,3,0),"")</f>
        <v>95</v>
      </c>
      <c r="U1770">
        <f>IFERROR(VLOOKUP($A1770,[3]库存报告使用数据!$A$1:$F$65536,6,0),"")</f>
        <v>0</v>
      </c>
      <c r="V1770">
        <f>IFERROR(VLOOKUP($A1770,[3]库存报告使用数据!$A$1:$I$65536,9,0),"")</f>
        <v>0</v>
      </c>
      <c r="W1770">
        <f>IFERROR(VLOOKUP($A1770,[3]库存报告使用数据!$A$1:$L$65536,12,0),"")</f>
        <v>0</v>
      </c>
      <c r="X1770" s="20">
        <f t="shared" si="461"/>
        <v>0.00543229643183898</v>
      </c>
      <c r="Y1770" s="20">
        <f t="shared" si="462"/>
        <v>0</v>
      </c>
      <c r="Z1770" s="20" t="str">
        <f t="shared" si="463"/>
        <v/>
      </c>
      <c r="AA1770" s="20" t="str">
        <f t="shared" si="464"/>
        <v/>
      </c>
      <c r="AB1770">
        <f>IFERROR(VLOOKUP($A1770,[3]库存报告使用数据!$A$1:$D$65536,4,0),"")</f>
        <v>10.67125</v>
      </c>
      <c r="AC1770">
        <f>IFERROR(VLOOKUP($A1770,[3]库存报告使用数据!$A$1:$G$65536,7,0),"")</f>
        <v>0</v>
      </c>
      <c r="AD1770">
        <f>IFERROR(VLOOKUP($A1770,[3]库存报告使用数据!$A$1:$J$65536,10,0),"")</f>
        <v>0</v>
      </c>
      <c r="AE1770">
        <f>IFERROR(VLOOKUP($A1770,[3]库存报告使用数据!$A$1:$M$65536,13,0),"")</f>
        <v>0</v>
      </c>
      <c r="AF1770" s="20">
        <f t="shared" si="465"/>
        <v>0.280970247498684</v>
      </c>
      <c r="AG1770" s="20" t="str">
        <f t="shared" si="466"/>
        <v/>
      </c>
      <c r="AH1770" s="20" t="str">
        <f t="shared" si="467"/>
        <v/>
      </c>
      <c r="AI1770" s="20" t="str">
        <f t="shared" si="468"/>
        <v/>
      </c>
      <c r="AJ1770">
        <f>IFERROR(VLOOKUP($B1770,[4]库存报告使用数据!$A$1:$B$65536,2,0),0)</f>
        <v>40</v>
      </c>
      <c r="AK1770">
        <f>IFERROR(VLOOKUP($B1770,[4]库存报告使用数据!$A$1:$C$65536,3,0),)</f>
        <v>1</v>
      </c>
      <c r="AL1770">
        <f>IFERROR(VLOOKUP($B1770,[4]库存报告使用数据!$A$1:$D$65536,4,0),)</f>
        <v>0</v>
      </c>
      <c r="AM1770">
        <f>IFERROR(VLOOKUP($B1770,[4]库存报告使用数据!$A$1:$E$65536,5,0),)</f>
        <v>0</v>
      </c>
      <c r="AN1770" s="20">
        <f t="shared" si="469"/>
        <v>0.05</v>
      </c>
      <c r="AO1770" s="20">
        <f t="shared" si="470"/>
        <v>1</v>
      </c>
      <c r="AP1770" s="20" t="str">
        <f t="shared" si="471"/>
        <v/>
      </c>
      <c r="AQ1770" s="20" t="str">
        <f t="shared" si="472"/>
        <v/>
      </c>
      <c r="AR1770" s="32">
        <f t="shared" si="473"/>
        <v>0.285714285714286</v>
      </c>
      <c r="AS1770" s="32">
        <f t="shared" si="474"/>
        <v>17.1428571428571</v>
      </c>
      <c r="AT1770" s="32">
        <f t="shared" si="475"/>
        <v>-13.1428571428571</v>
      </c>
      <c r="AU1770" s="28">
        <f t="shared" si="476"/>
        <v>14</v>
      </c>
      <c r="AV1770" s="34">
        <f>IFERROR(时间!$B$4+AU1770,"上周无销量")</f>
        <v>43297</v>
      </c>
      <c r="AW1770" s="34"/>
    </row>
    <row r="1771" spans="1:49">
      <c r="A1771" s="18" t="s">
        <v>1816</v>
      </c>
      <c r="B1771" t="str">
        <f>VLOOKUP(A1771,'[1]sku-asin（子）'!$A:$B,2,0)</f>
        <v>B07C21SZVF</v>
      </c>
      <c r="C1771" t="str">
        <f>VLOOKUP(A1771,'[1]子sku-父sku'!$A:$B,2,0)</f>
        <v>YZ-BETW32</v>
      </c>
      <c r="D1771" s="28">
        <f>IFERROR(VLOOKUP(A1771,[2]库存报告使用数据处理!$A:$C,3,0),0)</f>
        <v>2</v>
      </c>
      <c r="E1771" s="28">
        <f>IFERROR(VLOOKUP(A1771,[2]库存报告使用数据处理!$A:$D,4,0),0)</f>
        <v>0</v>
      </c>
      <c r="F1771" s="28">
        <f>IFERROR(VLOOKUP(A1771,[2]库存报告使用数据处理!$A:$E,5,0),0)</f>
        <v>0</v>
      </c>
      <c r="G1771" s="28">
        <f>IFERROR(VLOOKUP(A1771,[2]库存报告使用数据处理!$A:$F,6,0),0)</f>
        <v>0</v>
      </c>
      <c r="H1771" s="29">
        <f>IFERROR(VLOOKUP(A1771,[2]库存报告使用数据处理!$A:$G,7,0),0)</f>
        <v>19.99</v>
      </c>
      <c r="I1771">
        <f>IFERROR(VLOOKUP(A1771,[5]数据处理!$A:$B,2,0),0)</f>
        <v>8</v>
      </c>
      <c r="J1771" s="30">
        <f>IFERROR(VLOOKUP(A1771,[5]数据处理!$A:$D,4,0),0)</f>
        <v>0</v>
      </c>
      <c r="K1771" s="30">
        <f>IFERROR(VLOOKUP(A1771,[5]数据处理!$A:$E,5,0),0)</f>
        <v>0</v>
      </c>
      <c r="L1771" s="30">
        <f>IFERROR(VLOOKUP(A1771,[5]数据处理!$A:$G,7,0),0)</f>
        <v>0</v>
      </c>
      <c r="M1771">
        <f t="shared" si="460"/>
        <v>8</v>
      </c>
      <c r="N1771">
        <f>IFERROR(VLOOKUP(A1771,[5]数据处理!$A:$C,3,0),0)</f>
        <v>0</v>
      </c>
      <c r="O1771">
        <f>IFERROR(VLOOKUP($A1771,[5]数据处理!$A:$N,14,0),0)</f>
        <v>0</v>
      </c>
      <c r="P1771" t="str">
        <f>IFERROR(VLOOKUP($A1771,[3]库存报告使用数据!$A$1:$B$65536,2,0),"")</f>
        <v/>
      </c>
      <c r="Q1771" t="str">
        <f>IFERROR(VLOOKUP($A1771,[3]库存报告使用数据!$A$1:$E$65536,5,0),"")</f>
        <v/>
      </c>
      <c r="R1771" t="str">
        <f>IFERROR(VLOOKUP($A1771,[3]库存报告使用数据!$A$1:$H$65536,8,0),"")</f>
        <v/>
      </c>
      <c r="S1771" t="str">
        <f>IFERROR(VLOOKUP($A1771,[3]库存报告使用数据!$A$1:$K$65536,11,0),"")</f>
        <v/>
      </c>
      <c r="T1771" t="str">
        <f>IFERROR(VLOOKUP($A1771,[3]库存报告使用数据!$A$1:$C$65536,3,0),"")</f>
        <v/>
      </c>
      <c r="U1771" t="str">
        <f>IFERROR(VLOOKUP($A1771,[3]库存报告使用数据!$A$1:$F$65536,6,0),"")</f>
        <v/>
      </c>
      <c r="V1771" t="str">
        <f>IFERROR(VLOOKUP($A1771,[3]库存报告使用数据!$A$1:$I$65536,9,0),"")</f>
        <v/>
      </c>
      <c r="W1771" t="str">
        <f>IFERROR(VLOOKUP($A1771,[3]库存报告使用数据!$A$1:$L$65536,12,0),"")</f>
        <v/>
      </c>
      <c r="X1771" s="20" t="str">
        <f t="shared" si="461"/>
        <v/>
      </c>
      <c r="Y1771" s="20" t="str">
        <f t="shared" si="462"/>
        <v/>
      </c>
      <c r="Z1771" s="20" t="str">
        <f t="shared" si="463"/>
        <v/>
      </c>
      <c r="AA1771" s="20" t="str">
        <f t="shared" si="464"/>
        <v/>
      </c>
      <c r="AB1771" t="str">
        <f>IFERROR(VLOOKUP($A1771,[3]库存报告使用数据!$A$1:$D$65536,4,0),"")</f>
        <v/>
      </c>
      <c r="AC1771" t="str">
        <f>IFERROR(VLOOKUP($A1771,[3]库存报告使用数据!$A$1:$G$65536,7,0),"")</f>
        <v/>
      </c>
      <c r="AD1771" t="str">
        <f>IFERROR(VLOOKUP($A1771,[3]库存报告使用数据!$A$1:$J$65536,10,0),"")</f>
        <v/>
      </c>
      <c r="AE1771" t="str">
        <f>IFERROR(VLOOKUP($A1771,[3]库存报告使用数据!$A$1:$M$65536,13,0),"")</f>
        <v/>
      </c>
      <c r="AF1771" s="20" t="str">
        <f t="shared" si="465"/>
        <v/>
      </c>
      <c r="AG1771" s="20" t="str">
        <f t="shared" si="466"/>
        <v/>
      </c>
      <c r="AH1771" s="20" t="str">
        <f t="shared" si="467"/>
        <v/>
      </c>
      <c r="AI1771" s="20" t="str">
        <f t="shared" si="468"/>
        <v/>
      </c>
      <c r="AJ1771">
        <f>IFERROR(VLOOKUP($B1771,[4]库存报告使用数据!$A$1:$B$65536,2,0),0)</f>
        <v>7</v>
      </c>
      <c r="AK1771">
        <f>IFERROR(VLOOKUP($B1771,[4]库存报告使用数据!$A$1:$C$65536,3,0),)</f>
        <v>0</v>
      </c>
      <c r="AL1771">
        <f>IFERROR(VLOOKUP($B1771,[4]库存报告使用数据!$A$1:$D$65536,4,0),)</f>
        <v>0</v>
      </c>
      <c r="AM1771">
        <f>IFERROR(VLOOKUP($B1771,[4]库存报告使用数据!$A$1:$E$65536,5,0),)</f>
        <v>0</v>
      </c>
      <c r="AN1771" s="20">
        <f t="shared" si="469"/>
        <v>0.285714285714286</v>
      </c>
      <c r="AO1771" s="20" t="str">
        <f t="shared" si="470"/>
        <v/>
      </c>
      <c r="AP1771" s="20" t="str">
        <f t="shared" si="471"/>
        <v/>
      </c>
      <c r="AQ1771" s="20" t="str">
        <f t="shared" si="472"/>
        <v/>
      </c>
      <c r="AR1771" s="32">
        <f t="shared" si="473"/>
        <v>0.285714285714286</v>
      </c>
      <c r="AS1771" s="32">
        <f t="shared" si="474"/>
        <v>17.1428571428571</v>
      </c>
      <c r="AT1771" s="32">
        <f t="shared" si="475"/>
        <v>-9.14285714285714</v>
      </c>
      <c r="AU1771" s="28">
        <f t="shared" si="476"/>
        <v>28</v>
      </c>
      <c r="AV1771" s="34">
        <f>IFERROR(时间!$B$4+AU1771,"上周无销量")</f>
        <v>43311</v>
      </c>
      <c r="AW1771" s="34"/>
    </row>
    <row r="1772" spans="1:49">
      <c r="A1772" s="18" t="s">
        <v>1817</v>
      </c>
      <c r="B1772" t="str">
        <f>VLOOKUP(A1772,'[1]sku-asin（子）'!$A:$B,2,0)</f>
        <v>B07C21YZ9R</v>
      </c>
      <c r="C1772" t="str">
        <f>VLOOKUP(A1772,'[1]子sku-父sku'!$A:$B,2,0)</f>
        <v>YZ-BETW32</v>
      </c>
      <c r="D1772" s="28">
        <f>IFERROR(VLOOKUP(A1772,[2]库存报告使用数据处理!$A:$C,3,0),0)</f>
        <v>2</v>
      </c>
      <c r="E1772" s="28">
        <f>IFERROR(VLOOKUP(A1772,[2]库存报告使用数据处理!$A:$D,4,0),0)</f>
        <v>0</v>
      </c>
      <c r="F1772" s="28">
        <f>IFERROR(VLOOKUP(A1772,[2]库存报告使用数据处理!$A:$E,5,0),0)</f>
        <v>0</v>
      </c>
      <c r="G1772" s="28">
        <f>IFERROR(VLOOKUP(A1772,[2]库存报告使用数据处理!$A:$F,6,0),0)</f>
        <v>0</v>
      </c>
      <c r="H1772" s="29">
        <f>IFERROR(VLOOKUP(A1772,[2]库存报告使用数据处理!$A:$G,7,0),0)</f>
        <v>19.99</v>
      </c>
      <c r="I1772">
        <f>IFERROR(VLOOKUP(A1772,[5]数据处理!$A:$B,2,0),0)</f>
        <v>8</v>
      </c>
      <c r="J1772" s="30">
        <f>IFERROR(VLOOKUP(A1772,[5]数据处理!$A:$D,4,0),0)</f>
        <v>0</v>
      </c>
      <c r="K1772" s="30">
        <f>IFERROR(VLOOKUP(A1772,[5]数据处理!$A:$E,5,0),0)</f>
        <v>0</v>
      </c>
      <c r="L1772" s="30">
        <f>IFERROR(VLOOKUP(A1772,[5]数据处理!$A:$G,7,0),0)</f>
        <v>0</v>
      </c>
      <c r="M1772">
        <f t="shared" si="460"/>
        <v>8</v>
      </c>
      <c r="N1772">
        <f>IFERROR(VLOOKUP(A1772,[5]数据处理!$A:$C,3,0),0)</f>
        <v>0</v>
      </c>
      <c r="O1772">
        <f>IFERROR(VLOOKUP($A1772,[5]数据处理!$A:$N,14,0),0)</f>
        <v>0</v>
      </c>
      <c r="P1772" t="str">
        <f>IFERROR(VLOOKUP($A1772,[3]库存报告使用数据!$A$1:$B$65536,2,0),"")</f>
        <v/>
      </c>
      <c r="Q1772" t="str">
        <f>IFERROR(VLOOKUP($A1772,[3]库存报告使用数据!$A$1:$E$65536,5,0),"")</f>
        <v/>
      </c>
      <c r="R1772" t="str">
        <f>IFERROR(VLOOKUP($A1772,[3]库存报告使用数据!$A$1:$H$65536,8,0),"")</f>
        <v/>
      </c>
      <c r="S1772" t="str">
        <f>IFERROR(VLOOKUP($A1772,[3]库存报告使用数据!$A$1:$K$65536,11,0),"")</f>
        <v/>
      </c>
      <c r="T1772" t="str">
        <f>IFERROR(VLOOKUP($A1772,[3]库存报告使用数据!$A$1:$C$65536,3,0),"")</f>
        <v/>
      </c>
      <c r="U1772" t="str">
        <f>IFERROR(VLOOKUP($A1772,[3]库存报告使用数据!$A$1:$F$65536,6,0),"")</f>
        <v/>
      </c>
      <c r="V1772" t="str">
        <f>IFERROR(VLOOKUP($A1772,[3]库存报告使用数据!$A$1:$I$65536,9,0),"")</f>
        <v/>
      </c>
      <c r="W1772" t="str">
        <f>IFERROR(VLOOKUP($A1772,[3]库存报告使用数据!$A$1:$L$65536,12,0),"")</f>
        <v/>
      </c>
      <c r="X1772" s="20" t="str">
        <f t="shared" si="461"/>
        <v/>
      </c>
      <c r="Y1772" s="20" t="str">
        <f t="shared" si="462"/>
        <v/>
      </c>
      <c r="Z1772" s="20" t="str">
        <f t="shared" si="463"/>
        <v/>
      </c>
      <c r="AA1772" s="20" t="str">
        <f t="shared" si="464"/>
        <v/>
      </c>
      <c r="AB1772" t="str">
        <f>IFERROR(VLOOKUP($A1772,[3]库存报告使用数据!$A$1:$D$65536,4,0),"")</f>
        <v/>
      </c>
      <c r="AC1772" t="str">
        <f>IFERROR(VLOOKUP($A1772,[3]库存报告使用数据!$A$1:$G$65536,7,0),"")</f>
        <v/>
      </c>
      <c r="AD1772" t="str">
        <f>IFERROR(VLOOKUP($A1772,[3]库存报告使用数据!$A$1:$J$65536,10,0),"")</f>
        <v/>
      </c>
      <c r="AE1772" t="str">
        <f>IFERROR(VLOOKUP($A1772,[3]库存报告使用数据!$A$1:$M$65536,13,0),"")</f>
        <v/>
      </c>
      <c r="AF1772" s="20" t="str">
        <f t="shared" si="465"/>
        <v/>
      </c>
      <c r="AG1772" s="20" t="str">
        <f t="shared" si="466"/>
        <v/>
      </c>
      <c r="AH1772" s="20" t="str">
        <f t="shared" si="467"/>
        <v/>
      </c>
      <c r="AI1772" s="20" t="str">
        <f t="shared" si="468"/>
        <v/>
      </c>
      <c r="AJ1772">
        <f>IFERROR(VLOOKUP($B1772,[4]库存报告使用数据!$A$1:$B$65536,2,0),0)</f>
        <v>4</v>
      </c>
      <c r="AK1772">
        <f>IFERROR(VLOOKUP($B1772,[4]库存报告使用数据!$A$1:$C$65536,3,0),)</f>
        <v>1</v>
      </c>
      <c r="AL1772">
        <f>IFERROR(VLOOKUP($B1772,[4]库存报告使用数据!$A$1:$D$65536,4,0),)</f>
        <v>0</v>
      </c>
      <c r="AM1772">
        <f>IFERROR(VLOOKUP($B1772,[4]库存报告使用数据!$A$1:$E$65536,5,0),)</f>
        <v>0</v>
      </c>
      <c r="AN1772" s="20">
        <f t="shared" si="469"/>
        <v>0.5</v>
      </c>
      <c r="AO1772" s="20">
        <f t="shared" si="470"/>
        <v>0</v>
      </c>
      <c r="AP1772" s="20" t="str">
        <f t="shared" si="471"/>
        <v/>
      </c>
      <c r="AQ1772" s="20" t="str">
        <f t="shared" si="472"/>
        <v/>
      </c>
      <c r="AR1772" s="32">
        <f t="shared" si="473"/>
        <v>0.285714285714286</v>
      </c>
      <c r="AS1772" s="32">
        <f t="shared" si="474"/>
        <v>17.1428571428571</v>
      </c>
      <c r="AT1772" s="32">
        <f t="shared" si="475"/>
        <v>-9.14285714285714</v>
      </c>
      <c r="AU1772" s="28">
        <f t="shared" si="476"/>
        <v>28</v>
      </c>
      <c r="AV1772" s="34">
        <f>IFERROR(时间!$B$4+AU1772,"上周无销量")</f>
        <v>43311</v>
      </c>
      <c r="AW1772" s="34"/>
    </row>
    <row r="1773" spans="1:49">
      <c r="A1773" s="18" t="s">
        <v>1818</v>
      </c>
      <c r="B1773" t="str">
        <f>VLOOKUP(A1773,'[1]sku-asin（子）'!$A:$B,2,0)</f>
        <v>B07C2535TD</v>
      </c>
      <c r="C1773" t="str">
        <f>VLOOKUP(A1773,'[1]子sku-父sku'!$A:$B,2,0)</f>
        <v>YZ-BETW32</v>
      </c>
      <c r="D1773" s="28">
        <f>IFERROR(VLOOKUP(A1773,[2]库存报告使用数据处理!$A:$C,3,0),0)</f>
        <v>1</v>
      </c>
      <c r="E1773" s="28">
        <f>IFERROR(VLOOKUP(A1773,[2]库存报告使用数据处理!$A:$D,4,0),0)</f>
        <v>2</v>
      </c>
      <c r="F1773" s="28">
        <f>IFERROR(VLOOKUP(A1773,[2]库存报告使用数据处理!$A:$E,5,0),0)</f>
        <v>0</v>
      </c>
      <c r="G1773" s="28">
        <f>IFERROR(VLOOKUP(A1773,[2]库存报告使用数据处理!$A:$F,6,0),0)</f>
        <v>0</v>
      </c>
      <c r="H1773" s="29">
        <f>IFERROR(VLOOKUP(A1773,[2]库存报告使用数据处理!$A:$G,7,0),0)</f>
        <v>19.99</v>
      </c>
      <c r="I1773">
        <f>IFERROR(VLOOKUP(A1773,[5]数据处理!$A:$B,2,0),0)</f>
        <v>9</v>
      </c>
      <c r="J1773" s="30">
        <f>IFERROR(VLOOKUP(A1773,[5]数据处理!$A:$D,4,0),0)</f>
        <v>0</v>
      </c>
      <c r="K1773" s="30">
        <f>IFERROR(VLOOKUP(A1773,[5]数据处理!$A:$E,5,0),0)</f>
        <v>0</v>
      </c>
      <c r="L1773" s="30">
        <f>IFERROR(VLOOKUP(A1773,[5]数据处理!$A:$G,7,0),0)</f>
        <v>0</v>
      </c>
      <c r="M1773">
        <f t="shared" si="460"/>
        <v>9</v>
      </c>
      <c r="N1773">
        <f>IFERROR(VLOOKUP(A1773,[5]数据处理!$A:$C,3,0),0)</f>
        <v>0</v>
      </c>
      <c r="O1773">
        <f>IFERROR(VLOOKUP($A1773,[5]数据处理!$A:$N,14,0),0)</f>
        <v>0</v>
      </c>
      <c r="P1773" t="str">
        <f>IFERROR(VLOOKUP($A1773,[3]库存报告使用数据!$A$1:$B$65536,2,0),"")</f>
        <v/>
      </c>
      <c r="Q1773" t="str">
        <f>IFERROR(VLOOKUP($A1773,[3]库存报告使用数据!$A$1:$E$65536,5,0),"")</f>
        <v/>
      </c>
      <c r="R1773" t="str">
        <f>IFERROR(VLOOKUP($A1773,[3]库存报告使用数据!$A$1:$H$65536,8,0),"")</f>
        <v/>
      </c>
      <c r="S1773" t="str">
        <f>IFERROR(VLOOKUP($A1773,[3]库存报告使用数据!$A$1:$K$65536,11,0),"")</f>
        <v/>
      </c>
      <c r="T1773" t="str">
        <f>IFERROR(VLOOKUP($A1773,[3]库存报告使用数据!$A$1:$C$65536,3,0),"")</f>
        <v/>
      </c>
      <c r="U1773" t="str">
        <f>IFERROR(VLOOKUP($A1773,[3]库存报告使用数据!$A$1:$F$65536,6,0),"")</f>
        <v/>
      </c>
      <c r="V1773" t="str">
        <f>IFERROR(VLOOKUP($A1773,[3]库存报告使用数据!$A$1:$I$65536,9,0),"")</f>
        <v/>
      </c>
      <c r="W1773" t="str">
        <f>IFERROR(VLOOKUP($A1773,[3]库存报告使用数据!$A$1:$L$65536,12,0),"")</f>
        <v/>
      </c>
      <c r="X1773" s="20" t="str">
        <f t="shared" si="461"/>
        <v/>
      </c>
      <c r="Y1773" s="20" t="str">
        <f t="shared" si="462"/>
        <v/>
      </c>
      <c r="Z1773" s="20" t="str">
        <f t="shared" si="463"/>
        <v/>
      </c>
      <c r="AA1773" s="20" t="str">
        <f t="shared" si="464"/>
        <v/>
      </c>
      <c r="AB1773" t="str">
        <f>IFERROR(VLOOKUP($A1773,[3]库存报告使用数据!$A$1:$D$65536,4,0),"")</f>
        <v/>
      </c>
      <c r="AC1773" t="str">
        <f>IFERROR(VLOOKUP($A1773,[3]库存报告使用数据!$A$1:$G$65536,7,0),"")</f>
        <v/>
      </c>
      <c r="AD1773" t="str">
        <f>IFERROR(VLOOKUP($A1773,[3]库存报告使用数据!$A$1:$J$65536,10,0),"")</f>
        <v/>
      </c>
      <c r="AE1773" t="str">
        <f>IFERROR(VLOOKUP($A1773,[3]库存报告使用数据!$A$1:$M$65536,13,0),"")</f>
        <v/>
      </c>
      <c r="AF1773" s="20" t="str">
        <f t="shared" si="465"/>
        <v/>
      </c>
      <c r="AG1773" s="20" t="str">
        <f t="shared" si="466"/>
        <v/>
      </c>
      <c r="AH1773" s="20" t="str">
        <f t="shared" si="467"/>
        <v/>
      </c>
      <c r="AI1773" s="20" t="str">
        <f t="shared" si="468"/>
        <v/>
      </c>
      <c r="AJ1773">
        <f>IFERROR(VLOOKUP($B1773,[4]库存报告使用数据!$A$1:$B$65536,2,0),0)</f>
        <v>4</v>
      </c>
      <c r="AK1773">
        <f>IFERROR(VLOOKUP($B1773,[4]库存报告使用数据!$A$1:$C$65536,3,0),)</f>
        <v>4</v>
      </c>
      <c r="AL1773">
        <f>IFERROR(VLOOKUP($B1773,[4]库存报告使用数据!$A$1:$D$65536,4,0),)</f>
        <v>0</v>
      </c>
      <c r="AM1773">
        <f>IFERROR(VLOOKUP($B1773,[4]库存报告使用数据!$A$1:$E$65536,5,0),)</f>
        <v>0</v>
      </c>
      <c r="AN1773" s="20">
        <f t="shared" si="469"/>
        <v>0.25</v>
      </c>
      <c r="AO1773" s="20">
        <f t="shared" si="470"/>
        <v>0.5</v>
      </c>
      <c r="AP1773" s="20" t="str">
        <f t="shared" si="471"/>
        <v/>
      </c>
      <c r="AQ1773" s="20" t="str">
        <f t="shared" si="472"/>
        <v/>
      </c>
      <c r="AR1773" s="32">
        <f t="shared" si="473"/>
        <v>0.142857142857143</v>
      </c>
      <c r="AS1773" s="32">
        <f t="shared" si="474"/>
        <v>8.57142857142857</v>
      </c>
      <c r="AT1773" s="32">
        <f t="shared" si="475"/>
        <v>0.428571428571429</v>
      </c>
      <c r="AU1773" s="28">
        <f t="shared" si="476"/>
        <v>63</v>
      </c>
      <c r="AV1773" s="34">
        <f>IFERROR(时间!$B$4+AU1773,"上周无销量")</f>
        <v>43346</v>
      </c>
      <c r="AW1773" s="34"/>
    </row>
    <row r="1774" spans="1:49">
      <c r="A1774" s="18" t="s">
        <v>1819</v>
      </c>
      <c r="B1774" t="str">
        <f>VLOOKUP(A1774,'[1]sku-asin（子）'!$A:$B,2,0)</f>
        <v>B07C219DGR</v>
      </c>
      <c r="C1774" t="str">
        <f>VLOOKUP(A1774,'[1]子sku-父sku'!$A:$B,2,0)</f>
        <v>YZ-BETW32</v>
      </c>
      <c r="D1774" s="28">
        <f>IFERROR(VLOOKUP(A1774,[2]库存报告使用数据处理!$A:$C,3,0),0)</f>
        <v>2</v>
      </c>
      <c r="E1774" s="28">
        <f>IFERROR(VLOOKUP(A1774,[2]库存报告使用数据处理!$A:$D,4,0),0)</f>
        <v>2</v>
      </c>
      <c r="F1774" s="28">
        <f>IFERROR(VLOOKUP(A1774,[2]库存报告使用数据处理!$A:$E,5,0),0)</f>
        <v>0</v>
      </c>
      <c r="G1774" s="28">
        <f>IFERROR(VLOOKUP(A1774,[2]库存报告使用数据处理!$A:$F,6,0),0)</f>
        <v>0</v>
      </c>
      <c r="H1774" s="29">
        <f>IFERROR(VLOOKUP(A1774,[2]库存报告使用数据处理!$A:$G,7,0),0)</f>
        <v>19.99</v>
      </c>
      <c r="I1774">
        <f>IFERROR(VLOOKUP(A1774,[5]数据处理!$A:$B,2,0),0)</f>
        <v>10</v>
      </c>
      <c r="J1774" s="30">
        <f>IFERROR(VLOOKUP(A1774,[5]数据处理!$A:$D,4,0),0)</f>
        <v>0</v>
      </c>
      <c r="K1774" s="30">
        <f>IFERROR(VLOOKUP(A1774,[5]数据处理!$A:$E,5,0),0)</f>
        <v>0</v>
      </c>
      <c r="L1774" s="30">
        <f>IFERROR(VLOOKUP(A1774,[5]数据处理!$A:$G,7,0),0)</f>
        <v>0</v>
      </c>
      <c r="M1774">
        <f t="shared" si="460"/>
        <v>10</v>
      </c>
      <c r="N1774">
        <f>IFERROR(VLOOKUP(A1774,[5]数据处理!$A:$C,3,0),0)</f>
        <v>0</v>
      </c>
      <c r="O1774">
        <f>IFERROR(VLOOKUP($A1774,[5]数据处理!$A:$N,14,0),0)</f>
        <v>0</v>
      </c>
      <c r="P1774" t="str">
        <f>IFERROR(VLOOKUP($A1774,[3]库存报告使用数据!$A$1:$B$65536,2,0),"")</f>
        <v/>
      </c>
      <c r="Q1774" t="str">
        <f>IFERROR(VLOOKUP($A1774,[3]库存报告使用数据!$A$1:$E$65536,5,0),"")</f>
        <v/>
      </c>
      <c r="R1774" t="str">
        <f>IFERROR(VLOOKUP($A1774,[3]库存报告使用数据!$A$1:$H$65536,8,0),"")</f>
        <v/>
      </c>
      <c r="S1774" t="str">
        <f>IFERROR(VLOOKUP($A1774,[3]库存报告使用数据!$A$1:$K$65536,11,0),"")</f>
        <v/>
      </c>
      <c r="T1774" t="str">
        <f>IFERROR(VLOOKUP($A1774,[3]库存报告使用数据!$A$1:$C$65536,3,0),"")</f>
        <v/>
      </c>
      <c r="U1774" t="str">
        <f>IFERROR(VLOOKUP($A1774,[3]库存报告使用数据!$A$1:$F$65536,6,0),"")</f>
        <v/>
      </c>
      <c r="V1774" t="str">
        <f>IFERROR(VLOOKUP($A1774,[3]库存报告使用数据!$A$1:$I$65536,9,0),"")</f>
        <v/>
      </c>
      <c r="W1774" t="str">
        <f>IFERROR(VLOOKUP($A1774,[3]库存报告使用数据!$A$1:$L$65536,12,0),"")</f>
        <v/>
      </c>
      <c r="X1774" s="20" t="str">
        <f t="shared" si="461"/>
        <v/>
      </c>
      <c r="Y1774" s="20" t="str">
        <f t="shared" si="462"/>
        <v/>
      </c>
      <c r="Z1774" s="20" t="str">
        <f t="shared" si="463"/>
        <v/>
      </c>
      <c r="AA1774" s="20" t="str">
        <f t="shared" si="464"/>
        <v/>
      </c>
      <c r="AB1774" t="str">
        <f>IFERROR(VLOOKUP($A1774,[3]库存报告使用数据!$A$1:$D$65536,4,0),"")</f>
        <v/>
      </c>
      <c r="AC1774" t="str">
        <f>IFERROR(VLOOKUP($A1774,[3]库存报告使用数据!$A$1:$G$65536,7,0),"")</f>
        <v/>
      </c>
      <c r="AD1774" t="str">
        <f>IFERROR(VLOOKUP($A1774,[3]库存报告使用数据!$A$1:$J$65536,10,0),"")</f>
        <v/>
      </c>
      <c r="AE1774" t="str">
        <f>IFERROR(VLOOKUP($A1774,[3]库存报告使用数据!$A$1:$M$65536,13,0),"")</f>
        <v/>
      </c>
      <c r="AF1774" s="20" t="str">
        <f t="shared" si="465"/>
        <v/>
      </c>
      <c r="AG1774" s="20" t="str">
        <f t="shared" si="466"/>
        <v/>
      </c>
      <c r="AH1774" s="20" t="str">
        <f t="shared" si="467"/>
        <v/>
      </c>
      <c r="AI1774" s="20" t="str">
        <f t="shared" si="468"/>
        <v/>
      </c>
      <c r="AJ1774">
        <f>IFERROR(VLOOKUP($B1774,[4]库存报告使用数据!$A$1:$B$65536,2,0),0)</f>
        <v>4</v>
      </c>
      <c r="AK1774">
        <f>IFERROR(VLOOKUP($B1774,[4]库存报告使用数据!$A$1:$C$65536,3,0),)</f>
        <v>3</v>
      </c>
      <c r="AL1774">
        <f>IFERROR(VLOOKUP($B1774,[4]库存报告使用数据!$A$1:$D$65536,4,0),)</f>
        <v>0</v>
      </c>
      <c r="AM1774">
        <f>IFERROR(VLOOKUP($B1774,[4]库存报告使用数据!$A$1:$E$65536,5,0),)</f>
        <v>0</v>
      </c>
      <c r="AN1774" s="20">
        <f t="shared" si="469"/>
        <v>0.5</v>
      </c>
      <c r="AO1774" s="20">
        <f t="shared" si="470"/>
        <v>0.666666666666667</v>
      </c>
      <c r="AP1774" s="20" t="str">
        <f t="shared" si="471"/>
        <v/>
      </c>
      <c r="AQ1774" s="20" t="str">
        <f t="shared" si="472"/>
        <v/>
      </c>
      <c r="AR1774" s="32">
        <f t="shared" si="473"/>
        <v>0.285714285714286</v>
      </c>
      <c r="AS1774" s="32">
        <f t="shared" si="474"/>
        <v>17.1428571428571</v>
      </c>
      <c r="AT1774" s="32">
        <f t="shared" si="475"/>
        <v>-7.14285714285714</v>
      </c>
      <c r="AU1774" s="28">
        <f t="shared" si="476"/>
        <v>35</v>
      </c>
      <c r="AV1774" s="34">
        <f>IFERROR(时间!$B$4+AU1774,"上周无销量")</f>
        <v>43318</v>
      </c>
      <c r="AW1774" s="34"/>
    </row>
    <row r="1775" spans="1:49">
      <c r="A1775" s="18" t="s">
        <v>1820</v>
      </c>
      <c r="B1775" t="str">
        <f>VLOOKUP(A1775,'[1]sku-asin（子）'!$A:$B,2,0)</f>
        <v>B07C1P3KBF</v>
      </c>
      <c r="C1775" t="str">
        <f>VLOOKUP(A1775,'[1]子sku-父sku'!$A:$B,2,0)</f>
        <v>YZ-BETW32</v>
      </c>
      <c r="D1775" s="28">
        <f>IFERROR(VLOOKUP(A1775,[2]库存报告使用数据处理!$A:$C,3,0),0)</f>
        <v>0</v>
      </c>
      <c r="E1775" s="28">
        <f>IFERROR(VLOOKUP(A1775,[2]库存报告使用数据处理!$A:$D,4,0),0)</f>
        <v>1</v>
      </c>
      <c r="F1775" s="28">
        <f>IFERROR(VLOOKUP(A1775,[2]库存报告使用数据处理!$A:$E,5,0),0)</f>
        <v>0</v>
      </c>
      <c r="G1775" s="28">
        <f>IFERROR(VLOOKUP(A1775,[2]库存报告使用数据处理!$A:$F,6,0),0)</f>
        <v>1</v>
      </c>
      <c r="H1775" s="29">
        <f>IFERROR(VLOOKUP(A1775,[2]库存报告使用数据处理!$A:$G,7,0),0)</f>
        <v>18.99</v>
      </c>
      <c r="I1775">
        <f>IFERROR(VLOOKUP(A1775,[5]数据处理!$A:$B,2,0),0)</f>
        <v>19</v>
      </c>
      <c r="J1775" s="30">
        <f>IFERROR(VLOOKUP(A1775,[5]数据处理!$A:$D,4,0),0)</f>
        <v>0</v>
      </c>
      <c r="K1775" s="30">
        <f>IFERROR(VLOOKUP(A1775,[5]数据处理!$A:$E,5,0),0)</f>
        <v>0</v>
      </c>
      <c r="L1775" s="30">
        <f>IFERROR(VLOOKUP(A1775,[5]数据处理!$A:$G,7,0),0)</f>
        <v>0</v>
      </c>
      <c r="M1775">
        <f t="shared" si="460"/>
        <v>19</v>
      </c>
      <c r="N1775">
        <f>IFERROR(VLOOKUP(A1775,[5]数据处理!$A:$C,3,0),0)</f>
        <v>0</v>
      </c>
      <c r="O1775">
        <f>IFERROR(VLOOKUP($A1775,[5]数据处理!$A:$N,14,0),0)</f>
        <v>0</v>
      </c>
      <c r="P1775">
        <f>IFERROR(VLOOKUP($A1775,[3]库存报告使用数据!$A$1:$B$65536,2,0),"")</f>
        <v>36206</v>
      </c>
      <c r="Q1775">
        <f>IFERROR(VLOOKUP($A1775,[3]库存报告使用数据!$A$1:$E$65536,5,0),"")</f>
        <v>3004</v>
      </c>
      <c r="R1775">
        <f>IFERROR(VLOOKUP($A1775,[3]库存报告使用数据!$A$1:$H$65536,8,0),"")</f>
        <v>0</v>
      </c>
      <c r="S1775">
        <f>IFERROR(VLOOKUP($A1775,[3]库存报告使用数据!$A$1:$K$65536,11,0),"")</f>
        <v>4429</v>
      </c>
      <c r="T1775">
        <f>IFERROR(VLOOKUP($A1775,[3]库存报告使用数据!$A$1:$C$65536,3,0),"")</f>
        <v>140</v>
      </c>
      <c r="U1775">
        <f>IFERROR(VLOOKUP($A1775,[3]库存报告使用数据!$A$1:$F$65536,6,0),"")</f>
        <v>16</v>
      </c>
      <c r="V1775">
        <f>IFERROR(VLOOKUP($A1775,[3]库存报告使用数据!$A$1:$I$65536,9,0),"")</f>
        <v>0</v>
      </c>
      <c r="W1775">
        <f>IFERROR(VLOOKUP($A1775,[3]库存报告使用数据!$A$1:$L$65536,12,0),"")</f>
        <v>74</v>
      </c>
      <c r="X1775" s="20">
        <f t="shared" si="461"/>
        <v>0.00386676241506933</v>
      </c>
      <c r="Y1775" s="20">
        <f t="shared" si="462"/>
        <v>0.00532623169107856</v>
      </c>
      <c r="Z1775" s="20" t="str">
        <f t="shared" si="463"/>
        <v/>
      </c>
      <c r="AA1775" s="20">
        <f t="shared" si="464"/>
        <v>0.0167080605102732</v>
      </c>
      <c r="AB1775">
        <f>IFERROR(VLOOKUP($A1775,[3]库存报告使用数据!$A$1:$D$65536,4,0),"")</f>
        <v>17.5625</v>
      </c>
      <c r="AC1775">
        <f>IFERROR(VLOOKUP($A1775,[3]库存报告使用数据!$A$1:$G$65536,7,0),"")</f>
        <v>1.73</v>
      </c>
      <c r="AD1775">
        <f>IFERROR(VLOOKUP($A1775,[3]库存报告使用数据!$A$1:$J$65536,10,0),"")</f>
        <v>0</v>
      </c>
      <c r="AE1775">
        <f>IFERROR(VLOOKUP($A1775,[3]库存报告使用数据!$A$1:$M$65536,13,0),"")</f>
        <v>15.15</v>
      </c>
      <c r="AF1775" s="20" t="str">
        <f t="shared" si="465"/>
        <v>无销售广告费为17.5625</v>
      </c>
      <c r="AG1775" s="20">
        <f t="shared" si="466"/>
        <v>0.091100579252238</v>
      </c>
      <c r="AH1775" s="20" t="str">
        <f t="shared" si="467"/>
        <v/>
      </c>
      <c r="AI1775" s="20">
        <f t="shared" si="468"/>
        <v>0.797788309636651</v>
      </c>
      <c r="AJ1775">
        <f>IFERROR(VLOOKUP($B1775,[4]库存报告使用数据!$A$1:$B$65536,2,0),0)</f>
        <v>45</v>
      </c>
      <c r="AK1775">
        <f>IFERROR(VLOOKUP($B1775,[4]库存报告使用数据!$A$1:$C$65536,3,0),)</f>
        <v>7</v>
      </c>
      <c r="AL1775">
        <f>IFERROR(VLOOKUP($B1775,[4]库存报告使用数据!$A$1:$D$65536,4,0),)</f>
        <v>0</v>
      </c>
      <c r="AM1775">
        <f>IFERROR(VLOOKUP($B1775,[4]库存报告使用数据!$A$1:$E$65536,5,0),)</f>
        <v>52</v>
      </c>
      <c r="AN1775" s="20">
        <f t="shared" si="469"/>
        <v>0</v>
      </c>
      <c r="AO1775" s="20">
        <f t="shared" si="470"/>
        <v>0.142857142857143</v>
      </c>
      <c r="AP1775" s="20" t="str">
        <f t="shared" si="471"/>
        <v/>
      </c>
      <c r="AQ1775" s="20">
        <f t="shared" si="472"/>
        <v>0.0192307692307692</v>
      </c>
      <c r="AR1775" s="32">
        <f t="shared" si="473"/>
        <v>0</v>
      </c>
      <c r="AS1775" s="32">
        <f t="shared" si="474"/>
        <v>0</v>
      </c>
      <c r="AT1775" s="32">
        <f t="shared" si="475"/>
        <v>19</v>
      </c>
      <c r="AU1775" s="28" t="str">
        <f t="shared" si="476"/>
        <v>库存为19</v>
      </c>
      <c r="AV1775" s="34" t="str">
        <f>IFERROR(时间!$B$4+AU1775,"上周无销量")</f>
        <v>上周无销量</v>
      </c>
      <c r="AW1775" s="34"/>
    </row>
    <row r="1776" spans="1:49">
      <c r="A1776" s="18" t="s">
        <v>1821</v>
      </c>
      <c r="B1776" t="str">
        <f>VLOOKUP(A1776,'[1]sku-asin（子）'!$A:$B,2,0)</f>
        <v>B07CBV5V9J</v>
      </c>
      <c r="C1776" t="str">
        <f>VLOOKUP(A1776,'[1]子sku-父sku'!$A:$B,2,0)</f>
        <v>YZ-BETW32</v>
      </c>
      <c r="D1776" s="28">
        <f>IFERROR(VLOOKUP(A1776,[2]库存报告使用数据处理!$A:$C,3,0),0)</f>
        <v>0</v>
      </c>
      <c r="E1776" s="28">
        <f>IFERROR(VLOOKUP(A1776,[2]库存报告使用数据处理!$A:$D,4,0),0)</f>
        <v>0</v>
      </c>
      <c r="F1776" s="28">
        <f>IFERROR(VLOOKUP(A1776,[2]库存报告使用数据处理!$A:$E,5,0),0)</f>
        <v>0</v>
      </c>
      <c r="G1776" s="28">
        <f>IFERROR(VLOOKUP(A1776,[2]库存报告使用数据处理!$A:$F,6,0),0)</f>
        <v>0</v>
      </c>
      <c r="H1776" s="29">
        <f>IFERROR(VLOOKUP(A1776,[2]库存报告使用数据处理!$A:$G,7,0),0)</f>
        <v>0</v>
      </c>
      <c r="I1776">
        <f>IFERROR(VLOOKUP(A1776,[5]数据处理!$A:$B,2,0),0)</f>
        <v>11</v>
      </c>
      <c r="J1776" s="30">
        <f>IFERROR(VLOOKUP(A1776,[5]数据处理!$A:$D,4,0),0)</f>
        <v>0</v>
      </c>
      <c r="K1776" s="30">
        <f>IFERROR(VLOOKUP(A1776,[5]数据处理!$A:$E,5,0),0)</f>
        <v>0</v>
      </c>
      <c r="L1776" s="30">
        <f>IFERROR(VLOOKUP(A1776,[5]数据处理!$A:$G,7,0),0)</f>
        <v>0</v>
      </c>
      <c r="M1776">
        <f t="shared" si="460"/>
        <v>11</v>
      </c>
      <c r="N1776">
        <f>IFERROR(VLOOKUP(A1776,[5]数据处理!$A:$C,3,0),0)</f>
        <v>0</v>
      </c>
      <c r="O1776">
        <f>IFERROR(VLOOKUP($A1776,[5]数据处理!$A:$N,14,0),0)</f>
        <v>0</v>
      </c>
      <c r="P1776" t="str">
        <f>IFERROR(VLOOKUP($A1776,[3]库存报告使用数据!$A$1:$B$65536,2,0),"")</f>
        <v/>
      </c>
      <c r="Q1776" t="str">
        <f>IFERROR(VLOOKUP($A1776,[3]库存报告使用数据!$A$1:$E$65536,5,0),"")</f>
        <v/>
      </c>
      <c r="R1776" t="str">
        <f>IFERROR(VLOOKUP($A1776,[3]库存报告使用数据!$A$1:$H$65536,8,0),"")</f>
        <v/>
      </c>
      <c r="S1776" t="str">
        <f>IFERROR(VLOOKUP($A1776,[3]库存报告使用数据!$A$1:$K$65536,11,0),"")</f>
        <v/>
      </c>
      <c r="T1776" t="str">
        <f>IFERROR(VLOOKUP($A1776,[3]库存报告使用数据!$A$1:$C$65536,3,0),"")</f>
        <v/>
      </c>
      <c r="U1776" t="str">
        <f>IFERROR(VLOOKUP($A1776,[3]库存报告使用数据!$A$1:$F$65536,6,0),"")</f>
        <v/>
      </c>
      <c r="V1776" t="str">
        <f>IFERROR(VLOOKUP($A1776,[3]库存报告使用数据!$A$1:$I$65536,9,0),"")</f>
        <v/>
      </c>
      <c r="W1776" t="str">
        <f>IFERROR(VLOOKUP($A1776,[3]库存报告使用数据!$A$1:$L$65536,12,0),"")</f>
        <v/>
      </c>
      <c r="X1776" s="20" t="str">
        <f t="shared" si="461"/>
        <v/>
      </c>
      <c r="Y1776" s="20" t="str">
        <f t="shared" si="462"/>
        <v/>
      </c>
      <c r="Z1776" s="20" t="str">
        <f t="shared" si="463"/>
        <v/>
      </c>
      <c r="AA1776" s="20" t="str">
        <f t="shared" si="464"/>
        <v/>
      </c>
      <c r="AB1776" t="str">
        <f>IFERROR(VLOOKUP($A1776,[3]库存报告使用数据!$A$1:$D$65536,4,0),"")</f>
        <v/>
      </c>
      <c r="AC1776" t="str">
        <f>IFERROR(VLOOKUP($A1776,[3]库存报告使用数据!$A$1:$G$65536,7,0),"")</f>
        <v/>
      </c>
      <c r="AD1776" t="str">
        <f>IFERROR(VLOOKUP($A1776,[3]库存报告使用数据!$A$1:$J$65536,10,0),"")</f>
        <v/>
      </c>
      <c r="AE1776" t="str">
        <f>IFERROR(VLOOKUP($A1776,[3]库存报告使用数据!$A$1:$M$65536,13,0),"")</f>
        <v/>
      </c>
      <c r="AF1776" s="20" t="str">
        <f t="shared" si="465"/>
        <v/>
      </c>
      <c r="AG1776" s="20" t="str">
        <f t="shared" si="466"/>
        <v/>
      </c>
      <c r="AH1776" s="20" t="str">
        <f t="shared" si="467"/>
        <v/>
      </c>
      <c r="AI1776" s="20" t="str">
        <f t="shared" si="468"/>
        <v/>
      </c>
      <c r="AJ1776">
        <f>IFERROR(VLOOKUP($B1776,[4]库存报告使用数据!$A$1:$B$65536,2,0),0)</f>
        <v>3</v>
      </c>
      <c r="AK1776">
        <f>IFERROR(VLOOKUP($B1776,[4]库存报告使用数据!$A$1:$C$65536,3,0),)</f>
        <v>1</v>
      </c>
      <c r="AL1776">
        <f>IFERROR(VLOOKUP($B1776,[4]库存报告使用数据!$A$1:$D$65536,4,0),)</f>
        <v>0</v>
      </c>
      <c r="AM1776">
        <f>IFERROR(VLOOKUP($B1776,[4]库存报告使用数据!$A$1:$E$65536,5,0),)</f>
        <v>0</v>
      </c>
      <c r="AN1776" s="20">
        <f t="shared" si="469"/>
        <v>0</v>
      </c>
      <c r="AO1776" s="20">
        <f t="shared" si="470"/>
        <v>0</v>
      </c>
      <c r="AP1776" s="20" t="str">
        <f t="shared" si="471"/>
        <v/>
      </c>
      <c r="AQ1776" s="20" t="str">
        <f t="shared" si="472"/>
        <v/>
      </c>
      <c r="AR1776" s="32">
        <f t="shared" si="473"/>
        <v>0</v>
      </c>
      <c r="AS1776" s="32">
        <f t="shared" si="474"/>
        <v>0</v>
      </c>
      <c r="AT1776" s="32">
        <f t="shared" si="475"/>
        <v>11</v>
      </c>
      <c r="AU1776" s="28" t="str">
        <f t="shared" si="476"/>
        <v>库存为11</v>
      </c>
      <c r="AV1776" s="34" t="str">
        <f>IFERROR(时间!$B$4+AU1776,"上周无销量")</f>
        <v>上周无销量</v>
      </c>
      <c r="AW1776" s="34"/>
    </row>
    <row r="1777" spans="1:49">
      <c r="A1777" s="18" t="s">
        <v>1822</v>
      </c>
      <c r="B1777" t="str">
        <f>VLOOKUP(A1777,'[1]sku-asin（子）'!$A:$B,2,0)</f>
        <v>B07CBVFWY4</v>
      </c>
      <c r="C1777" t="str">
        <f>VLOOKUP(A1777,'[1]子sku-父sku'!$A:$B,2,0)</f>
        <v>YZ-BETW32</v>
      </c>
      <c r="D1777" s="28">
        <f>IFERROR(VLOOKUP(A1777,[2]库存报告使用数据处理!$A:$C,3,0),0)</f>
        <v>0</v>
      </c>
      <c r="E1777" s="28">
        <f>IFERROR(VLOOKUP(A1777,[2]库存报告使用数据处理!$A:$D,4,0),0)</f>
        <v>0</v>
      </c>
      <c r="F1777" s="28">
        <f>IFERROR(VLOOKUP(A1777,[2]库存报告使用数据处理!$A:$E,5,0),0)</f>
        <v>0</v>
      </c>
      <c r="G1777" s="28">
        <f>IFERROR(VLOOKUP(A1777,[2]库存报告使用数据处理!$A:$F,6,0),0)</f>
        <v>1</v>
      </c>
      <c r="H1777" s="29">
        <f>IFERROR(VLOOKUP(A1777,[2]库存报告使用数据处理!$A:$G,7,0),0)</f>
        <v>19.99</v>
      </c>
      <c r="I1777">
        <f>IFERROR(VLOOKUP(A1777,[5]数据处理!$A:$B,2,0),0)</f>
        <v>9</v>
      </c>
      <c r="J1777" s="30">
        <f>IFERROR(VLOOKUP(A1777,[5]数据处理!$A:$D,4,0),0)</f>
        <v>0</v>
      </c>
      <c r="K1777" s="30">
        <f>IFERROR(VLOOKUP(A1777,[5]数据处理!$A:$E,5,0),0)</f>
        <v>0</v>
      </c>
      <c r="L1777" s="30">
        <f>IFERROR(VLOOKUP(A1777,[5]数据处理!$A:$G,7,0),0)</f>
        <v>1</v>
      </c>
      <c r="M1777">
        <f t="shared" si="460"/>
        <v>10</v>
      </c>
      <c r="N1777">
        <f>IFERROR(VLOOKUP(A1777,[5]数据处理!$A:$C,3,0),0)</f>
        <v>0</v>
      </c>
      <c r="O1777">
        <f>IFERROR(VLOOKUP($A1777,[5]数据处理!$A:$N,14,0),0)</f>
        <v>0</v>
      </c>
      <c r="P1777" t="str">
        <f>IFERROR(VLOOKUP($A1777,[3]库存报告使用数据!$A$1:$B$65536,2,0),"")</f>
        <v/>
      </c>
      <c r="Q1777" t="str">
        <f>IFERROR(VLOOKUP($A1777,[3]库存报告使用数据!$A$1:$E$65536,5,0),"")</f>
        <v/>
      </c>
      <c r="R1777" t="str">
        <f>IFERROR(VLOOKUP($A1777,[3]库存报告使用数据!$A$1:$H$65536,8,0),"")</f>
        <v/>
      </c>
      <c r="S1777" t="str">
        <f>IFERROR(VLOOKUP($A1777,[3]库存报告使用数据!$A$1:$K$65536,11,0),"")</f>
        <v/>
      </c>
      <c r="T1777" t="str">
        <f>IFERROR(VLOOKUP($A1777,[3]库存报告使用数据!$A$1:$C$65536,3,0),"")</f>
        <v/>
      </c>
      <c r="U1777" t="str">
        <f>IFERROR(VLOOKUP($A1777,[3]库存报告使用数据!$A$1:$F$65536,6,0),"")</f>
        <v/>
      </c>
      <c r="V1777" t="str">
        <f>IFERROR(VLOOKUP($A1777,[3]库存报告使用数据!$A$1:$I$65536,9,0),"")</f>
        <v/>
      </c>
      <c r="W1777" t="str">
        <f>IFERROR(VLOOKUP($A1777,[3]库存报告使用数据!$A$1:$L$65536,12,0),"")</f>
        <v/>
      </c>
      <c r="X1777" s="20" t="str">
        <f t="shared" si="461"/>
        <v/>
      </c>
      <c r="Y1777" s="20" t="str">
        <f t="shared" si="462"/>
        <v/>
      </c>
      <c r="Z1777" s="20" t="str">
        <f t="shared" si="463"/>
        <v/>
      </c>
      <c r="AA1777" s="20" t="str">
        <f t="shared" si="464"/>
        <v/>
      </c>
      <c r="AB1777" t="str">
        <f>IFERROR(VLOOKUP($A1777,[3]库存报告使用数据!$A$1:$D$65536,4,0),"")</f>
        <v/>
      </c>
      <c r="AC1777" t="str">
        <f>IFERROR(VLOOKUP($A1777,[3]库存报告使用数据!$A$1:$G$65536,7,0),"")</f>
        <v/>
      </c>
      <c r="AD1777" t="str">
        <f>IFERROR(VLOOKUP($A1777,[3]库存报告使用数据!$A$1:$J$65536,10,0),"")</f>
        <v/>
      </c>
      <c r="AE1777" t="str">
        <f>IFERROR(VLOOKUP($A1777,[3]库存报告使用数据!$A$1:$M$65536,13,0),"")</f>
        <v/>
      </c>
      <c r="AF1777" s="20" t="str">
        <f t="shared" si="465"/>
        <v/>
      </c>
      <c r="AG1777" s="20" t="str">
        <f t="shared" si="466"/>
        <v/>
      </c>
      <c r="AH1777" s="20" t="str">
        <f t="shared" si="467"/>
        <v/>
      </c>
      <c r="AI1777" s="20" t="str">
        <f t="shared" si="468"/>
        <v/>
      </c>
      <c r="AJ1777">
        <f>IFERROR(VLOOKUP($B1777,[4]库存报告使用数据!$A$1:$B$65536,2,0),0)</f>
        <v>1</v>
      </c>
      <c r="AK1777">
        <f>IFERROR(VLOOKUP($B1777,[4]库存报告使用数据!$A$1:$C$65536,3,0),)</f>
        <v>2</v>
      </c>
      <c r="AL1777">
        <f>IFERROR(VLOOKUP($B1777,[4]库存报告使用数据!$A$1:$D$65536,4,0),)</f>
        <v>2</v>
      </c>
      <c r="AM1777">
        <f>IFERROR(VLOOKUP($B1777,[4]库存报告使用数据!$A$1:$E$65536,5,0),)</f>
        <v>6</v>
      </c>
      <c r="AN1777" s="20">
        <f t="shared" si="469"/>
        <v>0</v>
      </c>
      <c r="AO1777" s="20">
        <f t="shared" si="470"/>
        <v>0</v>
      </c>
      <c r="AP1777" s="20">
        <f t="shared" si="471"/>
        <v>0</v>
      </c>
      <c r="AQ1777" s="20">
        <f t="shared" si="472"/>
        <v>0.166666666666667</v>
      </c>
      <c r="AR1777" s="32">
        <f t="shared" si="473"/>
        <v>0</v>
      </c>
      <c r="AS1777" s="32">
        <f t="shared" si="474"/>
        <v>0</v>
      </c>
      <c r="AT1777" s="32">
        <f t="shared" si="475"/>
        <v>10</v>
      </c>
      <c r="AU1777" s="28" t="str">
        <f t="shared" si="476"/>
        <v>库存为10</v>
      </c>
      <c r="AV1777" s="34" t="str">
        <f>IFERROR(时间!$B$4+AU1777,"上周无销量")</f>
        <v>上周无销量</v>
      </c>
      <c r="AW1777" s="34"/>
    </row>
    <row r="1778" spans="1:49">
      <c r="A1778" s="18" t="s">
        <v>1823</v>
      </c>
      <c r="B1778" t="str">
        <f>VLOOKUP(A1778,'[1]sku-asin（子）'!$A:$B,2,0)</f>
        <v>B07CF83XC5</v>
      </c>
      <c r="C1778" t="str">
        <f>VLOOKUP(A1778,'[1]子sku-父sku'!$A:$B,2,0)</f>
        <v>YZ-BETW32</v>
      </c>
      <c r="D1778" s="28">
        <f>IFERROR(VLOOKUP(A1778,[2]库存报告使用数据处理!$A:$C,3,0),0)</f>
        <v>2</v>
      </c>
      <c r="E1778" s="28">
        <f>IFERROR(VLOOKUP(A1778,[2]库存报告使用数据处理!$A:$D,4,0),0)</f>
        <v>0</v>
      </c>
      <c r="F1778" s="28">
        <f>IFERROR(VLOOKUP(A1778,[2]库存报告使用数据处理!$A:$E,5,0),0)</f>
        <v>0</v>
      </c>
      <c r="G1778" s="28">
        <f>IFERROR(VLOOKUP(A1778,[2]库存报告使用数据处理!$A:$F,6,0),0)</f>
        <v>1</v>
      </c>
      <c r="H1778" s="29">
        <f>IFERROR(VLOOKUP(A1778,[2]库存报告使用数据处理!$A:$G,7,0),0)</f>
        <v>19.99</v>
      </c>
      <c r="I1778">
        <f>IFERROR(VLOOKUP(A1778,[5]数据处理!$A:$B,2,0),0)</f>
        <v>12</v>
      </c>
      <c r="J1778" s="30">
        <f>IFERROR(VLOOKUP(A1778,[5]数据处理!$A:$D,4,0),0)</f>
        <v>0</v>
      </c>
      <c r="K1778" s="30">
        <f>IFERROR(VLOOKUP(A1778,[5]数据处理!$A:$E,5,0),0)</f>
        <v>0</v>
      </c>
      <c r="L1778" s="30">
        <f>IFERROR(VLOOKUP(A1778,[5]数据处理!$A:$G,7,0),0)</f>
        <v>1</v>
      </c>
      <c r="M1778">
        <f t="shared" si="460"/>
        <v>13</v>
      </c>
      <c r="N1778">
        <f>IFERROR(VLOOKUP(A1778,[5]数据处理!$A:$C,3,0),0)</f>
        <v>0</v>
      </c>
      <c r="O1778">
        <f>IFERROR(VLOOKUP($A1778,[5]数据处理!$A:$N,14,0),0)</f>
        <v>0</v>
      </c>
      <c r="P1778" t="str">
        <f>IFERROR(VLOOKUP($A1778,[3]库存报告使用数据!$A$1:$B$65536,2,0),"")</f>
        <v/>
      </c>
      <c r="Q1778" t="str">
        <f>IFERROR(VLOOKUP($A1778,[3]库存报告使用数据!$A$1:$E$65536,5,0),"")</f>
        <v/>
      </c>
      <c r="R1778" t="str">
        <f>IFERROR(VLOOKUP($A1778,[3]库存报告使用数据!$A$1:$H$65536,8,0),"")</f>
        <v/>
      </c>
      <c r="S1778" t="str">
        <f>IFERROR(VLOOKUP($A1778,[3]库存报告使用数据!$A$1:$K$65536,11,0),"")</f>
        <v/>
      </c>
      <c r="T1778" t="str">
        <f>IFERROR(VLOOKUP($A1778,[3]库存报告使用数据!$A$1:$C$65536,3,0),"")</f>
        <v/>
      </c>
      <c r="U1778" t="str">
        <f>IFERROR(VLOOKUP($A1778,[3]库存报告使用数据!$A$1:$F$65536,6,0),"")</f>
        <v/>
      </c>
      <c r="V1778" t="str">
        <f>IFERROR(VLOOKUP($A1778,[3]库存报告使用数据!$A$1:$I$65536,9,0),"")</f>
        <v/>
      </c>
      <c r="W1778" t="str">
        <f>IFERROR(VLOOKUP($A1778,[3]库存报告使用数据!$A$1:$L$65536,12,0),"")</f>
        <v/>
      </c>
      <c r="X1778" s="20" t="str">
        <f t="shared" si="461"/>
        <v/>
      </c>
      <c r="Y1778" s="20" t="str">
        <f t="shared" si="462"/>
        <v/>
      </c>
      <c r="Z1778" s="20" t="str">
        <f t="shared" si="463"/>
        <v/>
      </c>
      <c r="AA1778" s="20" t="str">
        <f t="shared" si="464"/>
        <v/>
      </c>
      <c r="AB1778" t="str">
        <f>IFERROR(VLOOKUP($A1778,[3]库存报告使用数据!$A$1:$D$65536,4,0),"")</f>
        <v/>
      </c>
      <c r="AC1778" t="str">
        <f>IFERROR(VLOOKUP($A1778,[3]库存报告使用数据!$A$1:$G$65536,7,0),"")</f>
        <v/>
      </c>
      <c r="AD1778" t="str">
        <f>IFERROR(VLOOKUP($A1778,[3]库存报告使用数据!$A$1:$J$65536,10,0),"")</f>
        <v/>
      </c>
      <c r="AE1778" t="str">
        <f>IFERROR(VLOOKUP($A1778,[3]库存报告使用数据!$A$1:$M$65536,13,0),"")</f>
        <v/>
      </c>
      <c r="AF1778" s="20" t="str">
        <f t="shared" si="465"/>
        <v/>
      </c>
      <c r="AG1778" s="20" t="str">
        <f t="shared" si="466"/>
        <v/>
      </c>
      <c r="AH1778" s="20" t="str">
        <f t="shared" si="467"/>
        <v/>
      </c>
      <c r="AI1778" s="20" t="str">
        <f t="shared" si="468"/>
        <v/>
      </c>
      <c r="AJ1778">
        <f>IFERROR(VLOOKUP($B1778,[4]库存报告使用数据!$A$1:$B$65536,2,0),0)</f>
        <v>5</v>
      </c>
      <c r="AK1778">
        <f>IFERROR(VLOOKUP($B1778,[4]库存报告使用数据!$A$1:$C$65536,3,0),)</f>
        <v>0</v>
      </c>
      <c r="AL1778">
        <f>IFERROR(VLOOKUP($B1778,[4]库存报告使用数据!$A$1:$D$65536,4,0),)</f>
        <v>0</v>
      </c>
      <c r="AM1778">
        <f>IFERROR(VLOOKUP($B1778,[4]库存报告使用数据!$A$1:$E$65536,5,0),)</f>
        <v>9</v>
      </c>
      <c r="AN1778" s="20">
        <f t="shared" si="469"/>
        <v>0.4</v>
      </c>
      <c r="AO1778" s="20" t="str">
        <f t="shared" si="470"/>
        <v/>
      </c>
      <c r="AP1778" s="20" t="str">
        <f t="shared" si="471"/>
        <v/>
      </c>
      <c r="AQ1778" s="20">
        <f t="shared" si="472"/>
        <v>0.111111111111111</v>
      </c>
      <c r="AR1778" s="32">
        <f t="shared" si="473"/>
        <v>0.285714285714286</v>
      </c>
      <c r="AS1778" s="32">
        <f t="shared" si="474"/>
        <v>17.1428571428571</v>
      </c>
      <c r="AT1778" s="32">
        <f t="shared" si="475"/>
        <v>-4.14285714285714</v>
      </c>
      <c r="AU1778" s="28">
        <f t="shared" si="476"/>
        <v>45</v>
      </c>
      <c r="AV1778" s="34">
        <f>IFERROR(时间!$B$4+AU1778,"上周无销量")</f>
        <v>43328</v>
      </c>
      <c r="AW1778" s="34"/>
    </row>
    <row r="1779" spans="1:49">
      <c r="A1779" s="18" t="s">
        <v>1824</v>
      </c>
      <c r="B1779" t="str">
        <f>VLOOKUP(A1779,'[1]sku-asin（子）'!$A:$B,2,0)</f>
        <v>B07C1NVBFQ</v>
      </c>
      <c r="C1779" t="str">
        <f>VLOOKUP(A1779,'[1]子sku-父sku'!$A:$B,2,0)</f>
        <v>YZ-BETW32</v>
      </c>
      <c r="D1779" s="28">
        <f>IFERROR(VLOOKUP(A1779,[2]库存报告使用数据处理!$A:$C,3,0),0)</f>
        <v>4</v>
      </c>
      <c r="E1779" s="28">
        <f>IFERROR(VLOOKUP(A1779,[2]库存报告使用数据处理!$A:$D,4,0),0)</f>
        <v>0</v>
      </c>
      <c r="F1779" s="28">
        <f>IFERROR(VLOOKUP(A1779,[2]库存报告使用数据处理!$A:$E,5,0),0)</f>
        <v>0</v>
      </c>
      <c r="G1779" s="28">
        <f>IFERROR(VLOOKUP(A1779,[2]库存报告使用数据处理!$A:$F,6,0),0)</f>
        <v>0</v>
      </c>
      <c r="H1779" s="29">
        <f>IFERROR(VLOOKUP(A1779,[2]库存报告使用数据处理!$A:$G,7,0),0)</f>
        <v>19.99</v>
      </c>
      <c r="I1779">
        <f>IFERROR(VLOOKUP(A1779,[5]数据处理!$A:$B,2,0),0)</f>
        <v>7</v>
      </c>
      <c r="J1779" s="30">
        <f>IFERROR(VLOOKUP(A1779,[5]数据处理!$A:$D,4,0),0)</f>
        <v>0</v>
      </c>
      <c r="K1779" s="30">
        <f>IFERROR(VLOOKUP(A1779,[5]数据处理!$A:$E,5,0),0)</f>
        <v>0</v>
      </c>
      <c r="L1779" s="30">
        <f>IFERROR(VLOOKUP(A1779,[5]数据处理!$A:$G,7,0),0)</f>
        <v>0</v>
      </c>
      <c r="M1779">
        <f t="shared" si="460"/>
        <v>7</v>
      </c>
      <c r="N1779">
        <f>IFERROR(VLOOKUP(A1779,[5]数据处理!$A:$C,3,0),0)</f>
        <v>0</v>
      </c>
      <c r="O1779">
        <f>IFERROR(VLOOKUP($A1779,[5]数据处理!$A:$N,14,0),0)</f>
        <v>0</v>
      </c>
      <c r="P1779" t="str">
        <f>IFERROR(VLOOKUP($A1779,[3]库存报告使用数据!$A$1:$B$65536,2,0),"")</f>
        <v/>
      </c>
      <c r="Q1779" t="str">
        <f>IFERROR(VLOOKUP($A1779,[3]库存报告使用数据!$A$1:$E$65536,5,0),"")</f>
        <v/>
      </c>
      <c r="R1779" t="str">
        <f>IFERROR(VLOOKUP($A1779,[3]库存报告使用数据!$A$1:$H$65536,8,0),"")</f>
        <v/>
      </c>
      <c r="S1779" t="str">
        <f>IFERROR(VLOOKUP($A1779,[3]库存报告使用数据!$A$1:$K$65536,11,0),"")</f>
        <v/>
      </c>
      <c r="T1779" t="str">
        <f>IFERROR(VLOOKUP($A1779,[3]库存报告使用数据!$A$1:$C$65536,3,0),"")</f>
        <v/>
      </c>
      <c r="U1779" t="str">
        <f>IFERROR(VLOOKUP($A1779,[3]库存报告使用数据!$A$1:$F$65536,6,0),"")</f>
        <v/>
      </c>
      <c r="V1779" t="str">
        <f>IFERROR(VLOOKUP($A1779,[3]库存报告使用数据!$A$1:$I$65536,9,0),"")</f>
        <v/>
      </c>
      <c r="W1779" t="str">
        <f>IFERROR(VLOOKUP($A1779,[3]库存报告使用数据!$A$1:$L$65536,12,0),"")</f>
        <v/>
      </c>
      <c r="X1779" s="20" t="str">
        <f t="shared" si="461"/>
        <v/>
      </c>
      <c r="Y1779" s="20" t="str">
        <f t="shared" si="462"/>
        <v/>
      </c>
      <c r="Z1779" s="20" t="str">
        <f t="shared" si="463"/>
        <v/>
      </c>
      <c r="AA1779" s="20" t="str">
        <f t="shared" si="464"/>
        <v/>
      </c>
      <c r="AB1779" t="str">
        <f>IFERROR(VLOOKUP($A1779,[3]库存报告使用数据!$A$1:$D$65536,4,0),"")</f>
        <v/>
      </c>
      <c r="AC1779" t="str">
        <f>IFERROR(VLOOKUP($A1779,[3]库存报告使用数据!$A$1:$G$65536,7,0),"")</f>
        <v/>
      </c>
      <c r="AD1779" t="str">
        <f>IFERROR(VLOOKUP($A1779,[3]库存报告使用数据!$A$1:$J$65536,10,0),"")</f>
        <v/>
      </c>
      <c r="AE1779" t="str">
        <f>IFERROR(VLOOKUP($A1779,[3]库存报告使用数据!$A$1:$M$65536,13,0),"")</f>
        <v/>
      </c>
      <c r="AF1779" s="20" t="str">
        <f t="shared" si="465"/>
        <v/>
      </c>
      <c r="AG1779" s="20" t="str">
        <f t="shared" si="466"/>
        <v/>
      </c>
      <c r="AH1779" s="20" t="str">
        <f t="shared" si="467"/>
        <v/>
      </c>
      <c r="AI1779" s="20" t="str">
        <f t="shared" si="468"/>
        <v/>
      </c>
      <c r="AJ1779">
        <f>IFERROR(VLOOKUP($B1779,[4]库存报告使用数据!$A$1:$B$65536,2,0),0)</f>
        <v>13</v>
      </c>
      <c r="AK1779">
        <f>IFERROR(VLOOKUP($B1779,[4]库存报告使用数据!$A$1:$C$65536,3,0),)</f>
        <v>7</v>
      </c>
      <c r="AL1779">
        <f>IFERROR(VLOOKUP($B1779,[4]库存报告使用数据!$A$1:$D$65536,4,0),)</f>
        <v>0</v>
      </c>
      <c r="AM1779">
        <f>IFERROR(VLOOKUP($B1779,[4]库存报告使用数据!$A$1:$E$65536,5,0),)</f>
        <v>0</v>
      </c>
      <c r="AN1779" s="20">
        <f t="shared" si="469"/>
        <v>0.307692307692308</v>
      </c>
      <c r="AO1779" s="20">
        <f t="shared" si="470"/>
        <v>0</v>
      </c>
      <c r="AP1779" s="20" t="str">
        <f t="shared" si="471"/>
        <v/>
      </c>
      <c r="AQ1779" s="20" t="str">
        <f t="shared" si="472"/>
        <v/>
      </c>
      <c r="AR1779" s="32">
        <f t="shared" si="473"/>
        <v>0.571428571428571</v>
      </c>
      <c r="AS1779" s="32">
        <f t="shared" si="474"/>
        <v>34.2857142857143</v>
      </c>
      <c r="AT1779" s="32">
        <f t="shared" si="475"/>
        <v>-27.2857142857143</v>
      </c>
      <c r="AU1779" s="28">
        <f t="shared" si="476"/>
        <v>12</v>
      </c>
      <c r="AV1779" s="34">
        <f>IFERROR(时间!$B$4+AU1779,"上周无销量")</f>
        <v>43295</v>
      </c>
      <c r="AW1779" s="34"/>
    </row>
    <row r="1780" spans="1:49">
      <c r="A1780" s="18" t="s">
        <v>1825</v>
      </c>
      <c r="B1780" t="str">
        <f>VLOOKUP(A1780,'[1]sku-asin（子）'!$A:$B,2,0)</f>
        <v>B07C2535TF</v>
      </c>
      <c r="C1780" t="str">
        <f>VLOOKUP(A1780,'[1]子sku-父sku'!$A:$B,2,0)</f>
        <v>YZ-BETW32</v>
      </c>
      <c r="D1780" s="28">
        <f>IFERROR(VLOOKUP(A1780,[2]库存报告使用数据处理!$A:$C,3,0),0)</f>
        <v>1</v>
      </c>
      <c r="E1780" s="28">
        <f>IFERROR(VLOOKUP(A1780,[2]库存报告使用数据处理!$A:$D,4,0),0)</f>
        <v>2</v>
      </c>
      <c r="F1780" s="28">
        <f>IFERROR(VLOOKUP(A1780,[2]库存报告使用数据处理!$A:$E,5,0),0)</f>
        <v>0</v>
      </c>
      <c r="G1780" s="28">
        <f>IFERROR(VLOOKUP(A1780,[2]库存报告使用数据处理!$A:$F,6,0),0)</f>
        <v>0</v>
      </c>
      <c r="H1780" s="29">
        <f>IFERROR(VLOOKUP(A1780,[2]库存报告使用数据处理!$A:$G,7,0),0)</f>
        <v>18.99</v>
      </c>
      <c r="I1780">
        <f>IFERROR(VLOOKUP(A1780,[5]数据处理!$A:$B,2,0),0)</f>
        <v>9</v>
      </c>
      <c r="J1780" s="30">
        <f>IFERROR(VLOOKUP(A1780,[5]数据处理!$A:$D,4,0),0)</f>
        <v>0</v>
      </c>
      <c r="K1780" s="30">
        <f>IFERROR(VLOOKUP(A1780,[5]数据处理!$A:$E,5,0),0)</f>
        <v>0</v>
      </c>
      <c r="L1780" s="30">
        <f>IFERROR(VLOOKUP(A1780,[5]数据处理!$A:$G,7,0),0)</f>
        <v>0</v>
      </c>
      <c r="M1780">
        <f t="shared" si="460"/>
        <v>9</v>
      </c>
      <c r="N1780">
        <f>IFERROR(VLOOKUP(A1780,[5]数据处理!$A:$C,3,0),0)</f>
        <v>0</v>
      </c>
      <c r="O1780">
        <f>IFERROR(VLOOKUP($A1780,[5]数据处理!$A:$N,14,0),0)</f>
        <v>0</v>
      </c>
      <c r="P1780">
        <f>IFERROR(VLOOKUP($A1780,[3]库存报告使用数据!$A$1:$B$65536,2,0),"")</f>
        <v>14227</v>
      </c>
      <c r="Q1780">
        <f>IFERROR(VLOOKUP($A1780,[3]库存报告使用数据!$A$1:$E$65536,5,0),"")</f>
        <v>871</v>
      </c>
      <c r="R1780">
        <f>IFERROR(VLOOKUP($A1780,[3]库存报告使用数据!$A$1:$H$65536,8,0),"")</f>
        <v>321</v>
      </c>
      <c r="S1780">
        <f>IFERROR(VLOOKUP($A1780,[3]库存报告使用数据!$A$1:$K$65536,11,0),"")</f>
        <v>0</v>
      </c>
      <c r="T1780">
        <f>IFERROR(VLOOKUP($A1780,[3]库存报告使用数据!$A$1:$C$65536,3,0),"")</f>
        <v>61</v>
      </c>
      <c r="U1780">
        <f>IFERROR(VLOOKUP($A1780,[3]库存报告使用数据!$A$1:$F$65536,6,0),"")</f>
        <v>11</v>
      </c>
      <c r="V1780">
        <f>IFERROR(VLOOKUP($A1780,[3]库存报告使用数据!$A$1:$I$65536,9,0),"")</f>
        <v>2</v>
      </c>
      <c r="W1780">
        <f>IFERROR(VLOOKUP($A1780,[3]库存报告使用数据!$A$1:$L$65536,12,0),"")</f>
        <v>0</v>
      </c>
      <c r="X1780" s="20">
        <f t="shared" si="461"/>
        <v>0.00428762212694173</v>
      </c>
      <c r="Y1780" s="20">
        <f t="shared" si="462"/>
        <v>0.0126291618828932</v>
      </c>
      <c r="Z1780" s="20">
        <f t="shared" si="463"/>
        <v>0.00623052959501558</v>
      </c>
      <c r="AA1780" s="20" t="str">
        <f t="shared" si="464"/>
        <v/>
      </c>
      <c r="AB1780">
        <f>IFERROR(VLOOKUP($A1780,[3]库存报告使用数据!$A$1:$D$65536,4,0),"")</f>
        <v>8.065</v>
      </c>
      <c r="AC1780">
        <f>IFERROR(VLOOKUP($A1780,[3]库存报告使用数据!$A$1:$G$65536,7,0),"")</f>
        <v>1.73</v>
      </c>
      <c r="AD1780">
        <f>IFERROR(VLOOKUP($A1780,[3]库存报告使用数据!$A$1:$J$65536,10,0),"")</f>
        <v>0.28</v>
      </c>
      <c r="AE1780">
        <f>IFERROR(VLOOKUP($A1780,[3]库存报告使用数据!$A$1:$M$65536,13,0),"")</f>
        <v>0</v>
      </c>
      <c r="AF1780" s="20">
        <f t="shared" si="465"/>
        <v>0.424697209057399</v>
      </c>
      <c r="AG1780" s="20">
        <f t="shared" si="466"/>
        <v>0.045550289626119</v>
      </c>
      <c r="AH1780" s="20" t="str">
        <f t="shared" si="467"/>
        <v>无销售广告费为0.28</v>
      </c>
      <c r="AI1780" s="20" t="str">
        <f t="shared" si="468"/>
        <v/>
      </c>
      <c r="AJ1780">
        <f>IFERROR(VLOOKUP($B1780,[4]库存报告使用数据!$A$1:$B$65536,2,0),0)</f>
        <v>33</v>
      </c>
      <c r="AK1780">
        <f>IFERROR(VLOOKUP($B1780,[4]库存报告使用数据!$A$1:$C$65536,3,0),)</f>
        <v>6</v>
      </c>
      <c r="AL1780">
        <f>IFERROR(VLOOKUP($B1780,[4]库存报告使用数据!$A$1:$D$65536,4,0),)</f>
        <v>0</v>
      </c>
      <c r="AM1780">
        <f>IFERROR(VLOOKUP($B1780,[4]库存报告使用数据!$A$1:$E$65536,5,0),)</f>
        <v>0</v>
      </c>
      <c r="AN1780" s="20">
        <f t="shared" si="469"/>
        <v>0.0303030303030303</v>
      </c>
      <c r="AO1780" s="20">
        <f t="shared" si="470"/>
        <v>0.333333333333333</v>
      </c>
      <c r="AP1780" s="20" t="str">
        <f t="shared" si="471"/>
        <v/>
      </c>
      <c r="AQ1780" s="20" t="str">
        <f t="shared" si="472"/>
        <v/>
      </c>
      <c r="AR1780" s="32">
        <f t="shared" si="473"/>
        <v>0.142857142857143</v>
      </c>
      <c r="AS1780" s="32">
        <f t="shared" si="474"/>
        <v>8.57142857142857</v>
      </c>
      <c r="AT1780" s="32">
        <f t="shared" si="475"/>
        <v>0.428571428571429</v>
      </c>
      <c r="AU1780" s="28">
        <f t="shared" si="476"/>
        <v>63</v>
      </c>
      <c r="AV1780" s="34">
        <f>IFERROR(时间!$B$4+AU1780,"上周无销量")</f>
        <v>43346</v>
      </c>
      <c r="AW1780" s="34"/>
    </row>
    <row r="1781" spans="1:49">
      <c r="A1781" s="18" t="s">
        <v>1826</v>
      </c>
      <c r="B1781" t="str">
        <f>VLOOKUP(A1781,'[1]sku-asin（子）'!$A:$B,2,0)</f>
        <v>B07CBVQLVX</v>
      </c>
      <c r="C1781" t="str">
        <f>VLOOKUP(A1781,'[1]子sku-父sku'!$A:$B,2,0)</f>
        <v>YZ-BETW32</v>
      </c>
      <c r="D1781" s="28">
        <f>IFERROR(VLOOKUP(A1781,[2]库存报告使用数据处理!$A:$C,3,0),0)</f>
        <v>1</v>
      </c>
      <c r="E1781" s="28">
        <f>IFERROR(VLOOKUP(A1781,[2]库存报告使用数据处理!$A:$D,4,0),0)</f>
        <v>1</v>
      </c>
      <c r="F1781" s="28">
        <f>IFERROR(VLOOKUP(A1781,[2]库存报告使用数据处理!$A:$E,5,0),0)</f>
        <v>0</v>
      </c>
      <c r="G1781" s="28">
        <f>IFERROR(VLOOKUP(A1781,[2]库存报告使用数据处理!$A:$F,6,0),0)</f>
        <v>0</v>
      </c>
      <c r="H1781" s="29">
        <f>IFERROR(VLOOKUP(A1781,[2]库存报告使用数据处理!$A:$G,7,0),0)</f>
        <v>19.99</v>
      </c>
      <c r="I1781">
        <f>IFERROR(VLOOKUP(A1781,[5]数据处理!$A:$B,2,0),0)</f>
        <v>10</v>
      </c>
      <c r="J1781" s="30">
        <f>IFERROR(VLOOKUP(A1781,[5]数据处理!$A:$D,4,0),0)</f>
        <v>0</v>
      </c>
      <c r="K1781" s="30">
        <f>IFERROR(VLOOKUP(A1781,[5]数据处理!$A:$E,5,0),0)</f>
        <v>0</v>
      </c>
      <c r="L1781" s="30">
        <f>IFERROR(VLOOKUP(A1781,[5]数据处理!$A:$G,7,0),0)</f>
        <v>0</v>
      </c>
      <c r="M1781">
        <f t="shared" si="460"/>
        <v>10</v>
      </c>
      <c r="N1781">
        <f>IFERROR(VLOOKUP(A1781,[5]数据处理!$A:$C,3,0),0)</f>
        <v>0</v>
      </c>
      <c r="O1781">
        <f>IFERROR(VLOOKUP($A1781,[5]数据处理!$A:$N,14,0),0)</f>
        <v>0</v>
      </c>
      <c r="P1781" t="str">
        <f>IFERROR(VLOOKUP($A1781,[3]库存报告使用数据!$A$1:$B$65536,2,0),"")</f>
        <v/>
      </c>
      <c r="Q1781" t="str">
        <f>IFERROR(VLOOKUP($A1781,[3]库存报告使用数据!$A$1:$E$65536,5,0),"")</f>
        <v/>
      </c>
      <c r="R1781" t="str">
        <f>IFERROR(VLOOKUP($A1781,[3]库存报告使用数据!$A$1:$H$65536,8,0),"")</f>
        <v/>
      </c>
      <c r="S1781" t="str">
        <f>IFERROR(VLOOKUP($A1781,[3]库存报告使用数据!$A$1:$K$65536,11,0),"")</f>
        <v/>
      </c>
      <c r="T1781" t="str">
        <f>IFERROR(VLOOKUP($A1781,[3]库存报告使用数据!$A$1:$C$65536,3,0),"")</f>
        <v/>
      </c>
      <c r="U1781" t="str">
        <f>IFERROR(VLOOKUP($A1781,[3]库存报告使用数据!$A$1:$F$65536,6,0),"")</f>
        <v/>
      </c>
      <c r="V1781" t="str">
        <f>IFERROR(VLOOKUP($A1781,[3]库存报告使用数据!$A$1:$I$65536,9,0),"")</f>
        <v/>
      </c>
      <c r="W1781" t="str">
        <f>IFERROR(VLOOKUP($A1781,[3]库存报告使用数据!$A$1:$L$65536,12,0),"")</f>
        <v/>
      </c>
      <c r="X1781" s="20" t="str">
        <f t="shared" si="461"/>
        <v/>
      </c>
      <c r="Y1781" s="20" t="str">
        <f t="shared" si="462"/>
        <v/>
      </c>
      <c r="Z1781" s="20" t="str">
        <f t="shared" si="463"/>
        <v/>
      </c>
      <c r="AA1781" s="20" t="str">
        <f t="shared" si="464"/>
        <v/>
      </c>
      <c r="AB1781" t="str">
        <f>IFERROR(VLOOKUP($A1781,[3]库存报告使用数据!$A$1:$D$65536,4,0),"")</f>
        <v/>
      </c>
      <c r="AC1781" t="str">
        <f>IFERROR(VLOOKUP($A1781,[3]库存报告使用数据!$A$1:$G$65536,7,0),"")</f>
        <v/>
      </c>
      <c r="AD1781" t="str">
        <f>IFERROR(VLOOKUP($A1781,[3]库存报告使用数据!$A$1:$J$65536,10,0),"")</f>
        <v/>
      </c>
      <c r="AE1781" t="str">
        <f>IFERROR(VLOOKUP($A1781,[3]库存报告使用数据!$A$1:$M$65536,13,0),"")</f>
        <v/>
      </c>
      <c r="AF1781" s="20" t="str">
        <f t="shared" si="465"/>
        <v/>
      </c>
      <c r="AG1781" s="20" t="str">
        <f t="shared" si="466"/>
        <v/>
      </c>
      <c r="AH1781" s="20" t="str">
        <f t="shared" si="467"/>
        <v/>
      </c>
      <c r="AI1781" s="20" t="str">
        <f t="shared" si="468"/>
        <v/>
      </c>
      <c r="AJ1781">
        <f>IFERROR(VLOOKUP($B1781,[4]库存报告使用数据!$A$1:$B$65536,2,0),0)</f>
        <v>6</v>
      </c>
      <c r="AK1781">
        <f>IFERROR(VLOOKUP($B1781,[4]库存报告使用数据!$A$1:$C$65536,3,0),)</f>
        <v>1</v>
      </c>
      <c r="AL1781">
        <f>IFERROR(VLOOKUP($B1781,[4]库存报告使用数据!$A$1:$D$65536,4,0),)</f>
        <v>3</v>
      </c>
      <c r="AM1781">
        <f>IFERROR(VLOOKUP($B1781,[4]库存报告使用数据!$A$1:$E$65536,5,0),)</f>
        <v>19</v>
      </c>
      <c r="AN1781" s="20">
        <f t="shared" si="469"/>
        <v>0.166666666666667</v>
      </c>
      <c r="AO1781" s="20">
        <f t="shared" si="470"/>
        <v>1</v>
      </c>
      <c r="AP1781" s="20">
        <f t="shared" si="471"/>
        <v>0</v>
      </c>
      <c r="AQ1781" s="20">
        <f t="shared" si="472"/>
        <v>0</v>
      </c>
      <c r="AR1781" s="32">
        <f t="shared" si="473"/>
        <v>0.142857142857143</v>
      </c>
      <c r="AS1781" s="32">
        <f t="shared" si="474"/>
        <v>8.57142857142857</v>
      </c>
      <c r="AT1781" s="32">
        <f t="shared" si="475"/>
        <v>1.42857142857143</v>
      </c>
      <c r="AU1781" s="28">
        <f t="shared" si="476"/>
        <v>70</v>
      </c>
      <c r="AV1781" s="34">
        <f>IFERROR(时间!$B$4+AU1781,"上周无销量")</f>
        <v>43353</v>
      </c>
      <c r="AW1781" s="34"/>
    </row>
    <row r="1782" spans="1:49">
      <c r="A1782" s="18" t="s">
        <v>1827</v>
      </c>
      <c r="B1782" t="str">
        <f>VLOOKUP(A1782,'[1]sku-asin（子）'!$A:$B,2,0)</f>
        <v>B0791F133H</v>
      </c>
      <c r="C1782" t="str">
        <f>VLOOKUP(A1782,'[1]子sku-父sku'!$A:$B,2,0)</f>
        <v>YZ-BEWH173</v>
      </c>
      <c r="D1782" s="28">
        <f>IFERROR(VLOOKUP(A1782,[2]库存报告使用数据处理!$A:$C,3,0),0)</f>
        <v>0</v>
      </c>
      <c r="E1782" s="28">
        <f>IFERROR(VLOOKUP(A1782,[2]库存报告使用数据处理!$A:$D,4,0),0)</f>
        <v>0</v>
      </c>
      <c r="F1782" s="28">
        <f>IFERROR(VLOOKUP(A1782,[2]库存报告使用数据处理!$A:$E,5,0),0)</f>
        <v>1</v>
      </c>
      <c r="G1782" s="28">
        <f>IFERROR(VLOOKUP(A1782,[2]库存报告使用数据处理!$A:$F,6,0),0)</f>
        <v>2</v>
      </c>
      <c r="H1782" s="29">
        <f>IFERROR(VLOOKUP(A1782,[2]库存报告使用数据处理!$A:$G,7,0),0)</f>
        <v>19.99</v>
      </c>
      <c r="I1782">
        <f>IFERROR(VLOOKUP(A1782,[5]数据处理!$A:$B,2,0),0)</f>
        <v>0</v>
      </c>
      <c r="J1782" s="30">
        <f>IFERROR(VLOOKUP(A1782,[5]数据处理!$A:$D,4,0),0)</f>
        <v>0</v>
      </c>
      <c r="K1782" s="30">
        <f>IFERROR(VLOOKUP(A1782,[5]数据处理!$A:$E,5,0),0)</f>
        <v>0</v>
      </c>
      <c r="L1782" s="30">
        <f>IFERROR(VLOOKUP(A1782,[5]数据处理!$A:$G,7,0),0)</f>
        <v>0</v>
      </c>
      <c r="M1782">
        <f t="shared" si="460"/>
        <v>0</v>
      </c>
      <c r="N1782">
        <f>IFERROR(VLOOKUP(A1782,[5]数据处理!$A:$C,3,0),0)</f>
        <v>0</v>
      </c>
      <c r="O1782">
        <f>IFERROR(VLOOKUP($A1782,[5]数据处理!$A:$N,14,0),0)</f>
        <v>0</v>
      </c>
      <c r="P1782" t="str">
        <f>IFERROR(VLOOKUP($A1782,[3]库存报告使用数据!$A$1:$B$65536,2,0),"")</f>
        <v/>
      </c>
      <c r="Q1782" t="str">
        <f>IFERROR(VLOOKUP($A1782,[3]库存报告使用数据!$A$1:$E$65536,5,0),"")</f>
        <v/>
      </c>
      <c r="R1782" t="str">
        <f>IFERROR(VLOOKUP($A1782,[3]库存报告使用数据!$A$1:$H$65536,8,0),"")</f>
        <v/>
      </c>
      <c r="S1782" t="str">
        <f>IFERROR(VLOOKUP($A1782,[3]库存报告使用数据!$A$1:$K$65536,11,0),"")</f>
        <v/>
      </c>
      <c r="T1782" t="str">
        <f>IFERROR(VLOOKUP($A1782,[3]库存报告使用数据!$A$1:$C$65536,3,0),"")</f>
        <v/>
      </c>
      <c r="U1782" t="str">
        <f>IFERROR(VLOOKUP($A1782,[3]库存报告使用数据!$A$1:$F$65536,6,0),"")</f>
        <v/>
      </c>
      <c r="V1782" t="str">
        <f>IFERROR(VLOOKUP($A1782,[3]库存报告使用数据!$A$1:$I$65536,9,0),"")</f>
        <v/>
      </c>
      <c r="W1782" t="str">
        <f>IFERROR(VLOOKUP($A1782,[3]库存报告使用数据!$A$1:$L$65536,12,0),"")</f>
        <v/>
      </c>
      <c r="X1782" s="20" t="str">
        <f t="shared" si="461"/>
        <v/>
      </c>
      <c r="Y1782" s="20" t="str">
        <f t="shared" si="462"/>
        <v/>
      </c>
      <c r="Z1782" s="20" t="str">
        <f t="shared" si="463"/>
        <v/>
      </c>
      <c r="AA1782" s="20" t="str">
        <f t="shared" si="464"/>
        <v/>
      </c>
      <c r="AB1782" t="str">
        <f>IFERROR(VLOOKUP($A1782,[3]库存报告使用数据!$A$1:$D$65536,4,0),"")</f>
        <v/>
      </c>
      <c r="AC1782" t="str">
        <f>IFERROR(VLOOKUP($A1782,[3]库存报告使用数据!$A$1:$G$65536,7,0),"")</f>
        <v/>
      </c>
      <c r="AD1782" t="str">
        <f>IFERROR(VLOOKUP($A1782,[3]库存报告使用数据!$A$1:$J$65536,10,0),"")</f>
        <v/>
      </c>
      <c r="AE1782" t="str">
        <f>IFERROR(VLOOKUP($A1782,[3]库存报告使用数据!$A$1:$M$65536,13,0),"")</f>
        <v/>
      </c>
      <c r="AF1782" s="20" t="str">
        <f t="shared" si="465"/>
        <v/>
      </c>
      <c r="AG1782" s="20" t="str">
        <f t="shared" si="466"/>
        <v/>
      </c>
      <c r="AH1782" s="20" t="str">
        <f t="shared" si="467"/>
        <v/>
      </c>
      <c r="AI1782" s="20" t="str">
        <f t="shared" si="468"/>
        <v/>
      </c>
      <c r="AJ1782">
        <f>IFERROR(VLOOKUP($B1782,[4]库存报告使用数据!$A$1:$B$65536,2,0),0)</f>
        <v>0</v>
      </c>
      <c r="AK1782">
        <f>IFERROR(VLOOKUP($B1782,[4]库存报告使用数据!$A$1:$C$65536,3,0),)</f>
        <v>0</v>
      </c>
      <c r="AL1782">
        <f>IFERROR(VLOOKUP($B1782,[4]库存报告使用数据!$A$1:$D$65536,4,0),)</f>
        <v>1</v>
      </c>
      <c r="AM1782">
        <f>IFERROR(VLOOKUP($B1782,[4]库存报告使用数据!$A$1:$E$65536,5,0),)</f>
        <v>83</v>
      </c>
      <c r="AN1782" s="20" t="str">
        <f t="shared" si="469"/>
        <v/>
      </c>
      <c r="AO1782" s="20" t="str">
        <f t="shared" si="470"/>
        <v/>
      </c>
      <c r="AP1782" s="20">
        <f t="shared" si="471"/>
        <v>1</v>
      </c>
      <c r="AQ1782" s="20">
        <f t="shared" si="472"/>
        <v>0.0240963855421687</v>
      </c>
      <c r="AR1782" s="32">
        <f t="shared" si="473"/>
        <v>0</v>
      </c>
      <c r="AS1782" s="32">
        <f t="shared" si="474"/>
        <v>0</v>
      </c>
      <c r="AT1782" s="32">
        <f t="shared" si="475"/>
        <v>0</v>
      </c>
      <c r="AU1782" s="28" t="str">
        <f t="shared" si="476"/>
        <v>库存为0</v>
      </c>
      <c r="AV1782" s="34" t="str">
        <f>IFERROR(时间!$B$4+AU1782,"上周无销量")</f>
        <v>上周无销量</v>
      </c>
      <c r="AW1782" s="34"/>
    </row>
    <row r="1783" spans="1:49">
      <c r="A1783" s="18" t="s">
        <v>1828</v>
      </c>
      <c r="B1783" t="str">
        <f>VLOOKUP(A1783,'[1]sku-asin（子）'!$A:$B,2,0)</f>
        <v>B0791F2B3D</v>
      </c>
      <c r="C1783" t="str">
        <f>VLOOKUP(A1783,'[1]子sku-父sku'!$A:$B,2,0)</f>
        <v>YZ-BEWH173</v>
      </c>
      <c r="D1783" s="28">
        <f>IFERROR(VLOOKUP(A1783,[2]库存报告使用数据处理!$A:$C,3,0),0)</f>
        <v>0</v>
      </c>
      <c r="E1783" s="28">
        <f>IFERROR(VLOOKUP(A1783,[2]库存报告使用数据处理!$A:$D,4,0),0)</f>
        <v>1</v>
      </c>
      <c r="F1783" s="28">
        <f>IFERROR(VLOOKUP(A1783,[2]库存报告使用数据处理!$A:$E,5,0),0)</f>
        <v>0</v>
      </c>
      <c r="G1783" s="28">
        <f>IFERROR(VLOOKUP(A1783,[2]库存报告使用数据处理!$A:$F,6,0),0)</f>
        <v>0</v>
      </c>
      <c r="H1783" s="29">
        <f>IFERROR(VLOOKUP(A1783,[2]库存报告使用数据处理!$A:$G,7,0),0)</f>
        <v>19.99</v>
      </c>
      <c r="I1783">
        <f>IFERROR(VLOOKUP(A1783,[5]数据处理!$A:$B,2,0),0)</f>
        <v>0</v>
      </c>
      <c r="J1783" s="30">
        <f>IFERROR(VLOOKUP(A1783,[5]数据处理!$A:$D,4,0),0)</f>
        <v>0</v>
      </c>
      <c r="K1783" s="30">
        <f>IFERROR(VLOOKUP(A1783,[5]数据处理!$A:$E,5,0),0)</f>
        <v>0</v>
      </c>
      <c r="L1783" s="30">
        <f>IFERROR(VLOOKUP(A1783,[5]数据处理!$A:$G,7,0),0)</f>
        <v>0</v>
      </c>
      <c r="M1783">
        <f t="shared" si="460"/>
        <v>0</v>
      </c>
      <c r="N1783">
        <f>IFERROR(VLOOKUP(A1783,[5]数据处理!$A:$C,3,0),0)</f>
        <v>0</v>
      </c>
      <c r="O1783">
        <f>IFERROR(VLOOKUP($A1783,[5]数据处理!$A:$N,14,0),0)</f>
        <v>0</v>
      </c>
      <c r="P1783">
        <f>IFERROR(VLOOKUP($A1783,[3]库存报告使用数据!$A$1:$B$65536,2,0),"")</f>
        <v>21</v>
      </c>
      <c r="Q1783">
        <f>IFERROR(VLOOKUP($A1783,[3]库存报告使用数据!$A$1:$E$65536,5,0),"")</f>
        <v>14</v>
      </c>
      <c r="R1783">
        <f>IFERROR(VLOOKUP($A1783,[3]库存报告使用数据!$A$1:$H$65536,8,0),"")</f>
        <v>15</v>
      </c>
      <c r="S1783">
        <f>IFERROR(VLOOKUP($A1783,[3]库存报告使用数据!$A$1:$K$65536,11,0),"")</f>
        <v>20</v>
      </c>
      <c r="T1783">
        <f>IFERROR(VLOOKUP($A1783,[3]库存报告使用数据!$A$1:$C$65536,3,0),"")</f>
        <v>0</v>
      </c>
      <c r="U1783">
        <f>IFERROR(VLOOKUP($A1783,[3]库存报告使用数据!$A$1:$F$65536,6,0),"")</f>
        <v>0</v>
      </c>
      <c r="V1783">
        <f>IFERROR(VLOOKUP($A1783,[3]库存报告使用数据!$A$1:$I$65536,9,0),"")</f>
        <v>0</v>
      </c>
      <c r="W1783">
        <f>IFERROR(VLOOKUP($A1783,[3]库存报告使用数据!$A$1:$L$65536,12,0),"")</f>
        <v>0</v>
      </c>
      <c r="X1783" s="20">
        <f t="shared" si="461"/>
        <v>0</v>
      </c>
      <c r="Y1783" s="20">
        <f t="shared" si="462"/>
        <v>0</v>
      </c>
      <c r="Z1783" s="20">
        <f t="shared" si="463"/>
        <v>0</v>
      </c>
      <c r="AA1783" s="20">
        <f t="shared" si="464"/>
        <v>0</v>
      </c>
      <c r="AB1783">
        <f>IFERROR(VLOOKUP($A1783,[3]库存报告使用数据!$A$1:$D$65536,4,0),"")</f>
        <v>0</v>
      </c>
      <c r="AC1783">
        <f>IFERROR(VLOOKUP($A1783,[3]库存报告使用数据!$A$1:$G$65536,7,0),"")</f>
        <v>0</v>
      </c>
      <c r="AD1783">
        <f>IFERROR(VLOOKUP($A1783,[3]库存报告使用数据!$A$1:$J$65536,10,0),"")</f>
        <v>0</v>
      </c>
      <c r="AE1783">
        <f>IFERROR(VLOOKUP($A1783,[3]库存报告使用数据!$A$1:$M$65536,13,0),"")</f>
        <v>0</v>
      </c>
      <c r="AF1783" s="20" t="str">
        <f t="shared" si="465"/>
        <v/>
      </c>
      <c r="AG1783" s="20" t="str">
        <f t="shared" si="466"/>
        <v/>
      </c>
      <c r="AH1783" s="20" t="str">
        <f t="shared" si="467"/>
        <v/>
      </c>
      <c r="AI1783" s="20" t="str">
        <f t="shared" si="468"/>
        <v/>
      </c>
      <c r="AJ1783">
        <f>IFERROR(VLOOKUP($B1783,[4]库存报告使用数据!$A$1:$B$65536,2,0),0)</f>
        <v>1</v>
      </c>
      <c r="AK1783">
        <f>IFERROR(VLOOKUP($B1783,[4]库存报告使用数据!$A$1:$C$65536,3,0),)</f>
        <v>73</v>
      </c>
      <c r="AL1783">
        <f>IFERROR(VLOOKUP($B1783,[4]库存报告使用数据!$A$1:$D$65536,4,0),)</f>
        <v>3</v>
      </c>
      <c r="AM1783">
        <f>IFERROR(VLOOKUP($B1783,[4]库存报告使用数据!$A$1:$E$65536,5,0),)</f>
        <v>13</v>
      </c>
      <c r="AN1783" s="20">
        <f t="shared" si="469"/>
        <v>0</v>
      </c>
      <c r="AO1783" s="20">
        <f t="shared" si="470"/>
        <v>0.0136986301369863</v>
      </c>
      <c r="AP1783" s="20">
        <f t="shared" si="471"/>
        <v>0</v>
      </c>
      <c r="AQ1783" s="20">
        <f t="shared" si="472"/>
        <v>0</v>
      </c>
      <c r="AR1783" s="32">
        <f t="shared" si="473"/>
        <v>0</v>
      </c>
      <c r="AS1783" s="32">
        <f t="shared" si="474"/>
        <v>0</v>
      </c>
      <c r="AT1783" s="32">
        <f t="shared" si="475"/>
        <v>0</v>
      </c>
      <c r="AU1783" s="28" t="str">
        <f t="shared" si="476"/>
        <v>库存为0</v>
      </c>
      <c r="AV1783" s="34" t="str">
        <f>IFERROR(时间!$B$4+AU1783,"上周无销量")</f>
        <v>上周无销量</v>
      </c>
      <c r="AW1783" s="34"/>
    </row>
    <row r="1784" spans="1:49">
      <c r="A1784" s="18" t="s">
        <v>1829</v>
      </c>
      <c r="B1784" t="str">
        <f>VLOOKUP(A1784,'[1]sku-asin（子）'!$A:$B,2,0)</f>
        <v>B0791DD5MN</v>
      </c>
      <c r="C1784" t="str">
        <f>VLOOKUP(A1784,'[1]子sku-父sku'!$A:$B,2,0)</f>
        <v>YZ-BEWH173</v>
      </c>
      <c r="D1784" s="28">
        <f>IFERROR(VLOOKUP(A1784,[2]库存报告使用数据处理!$A:$C,3,0),0)</f>
        <v>1</v>
      </c>
      <c r="E1784" s="28">
        <f>IFERROR(VLOOKUP(A1784,[2]库存报告使用数据处理!$A:$D,4,0),0)</f>
        <v>0</v>
      </c>
      <c r="F1784" s="28">
        <f>IFERROR(VLOOKUP(A1784,[2]库存报告使用数据处理!$A:$E,5,0),0)</f>
        <v>0</v>
      </c>
      <c r="G1784" s="28">
        <f>IFERROR(VLOOKUP(A1784,[2]库存报告使用数据处理!$A:$F,6,0),0)</f>
        <v>4</v>
      </c>
      <c r="H1784" s="29">
        <f>IFERROR(VLOOKUP(A1784,[2]库存报告使用数据处理!$A:$G,7,0),0)</f>
        <v>19.99</v>
      </c>
      <c r="I1784">
        <f>IFERROR(VLOOKUP(A1784,[5]数据处理!$A:$B,2,0),0)</f>
        <v>0</v>
      </c>
      <c r="J1784" s="30">
        <f>IFERROR(VLOOKUP(A1784,[5]数据处理!$A:$D,4,0),0)</f>
        <v>0</v>
      </c>
      <c r="K1784" s="30">
        <f>IFERROR(VLOOKUP(A1784,[5]数据处理!$A:$E,5,0),0)</f>
        <v>0</v>
      </c>
      <c r="L1784" s="30">
        <f>IFERROR(VLOOKUP(A1784,[5]数据处理!$A:$G,7,0),0)</f>
        <v>0</v>
      </c>
      <c r="M1784">
        <f t="shared" si="460"/>
        <v>0</v>
      </c>
      <c r="N1784">
        <f>IFERROR(VLOOKUP(A1784,[5]数据处理!$A:$C,3,0),0)</f>
        <v>0</v>
      </c>
      <c r="O1784">
        <f>IFERROR(VLOOKUP($A1784,[5]数据处理!$A:$N,14,0),0)</f>
        <v>0</v>
      </c>
      <c r="P1784">
        <f>IFERROR(VLOOKUP($A1784,[3]库存报告使用数据!$A$1:$B$65536,2,0),"")</f>
        <v>0</v>
      </c>
      <c r="Q1784">
        <f>IFERROR(VLOOKUP($A1784,[3]库存报告使用数据!$A$1:$E$65536,5,0),"")</f>
        <v>0</v>
      </c>
      <c r="R1784">
        <f>IFERROR(VLOOKUP($A1784,[3]库存报告使用数据!$A$1:$H$65536,8,0),"")</f>
        <v>0</v>
      </c>
      <c r="S1784">
        <f>IFERROR(VLOOKUP($A1784,[3]库存报告使用数据!$A$1:$K$65536,11,0),"")</f>
        <v>30</v>
      </c>
      <c r="T1784">
        <f>IFERROR(VLOOKUP($A1784,[3]库存报告使用数据!$A$1:$C$65536,3,0),"")</f>
        <v>0</v>
      </c>
      <c r="U1784">
        <f>IFERROR(VLOOKUP($A1784,[3]库存报告使用数据!$A$1:$F$65536,6,0),"")</f>
        <v>0</v>
      </c>
      <c r="V1784">
        <f>IFERROR(VLOOKUP($A1784,[3]库存报告使用数据!$A$1:$I$65536,9,0),"")</f>
        <v>0</v>
      </c>
      <c r="W1784">
        <f>IFERROR(VLOOKUP($A1784,[3]库存报告使用数据!$A$1:$L$65536,12,0),"")</f>
        <v>1</v>
      </c>
      <c r="X1784" s="20" t="str">
        <f t="shared" si="461"/>
        <v/>
      </c>
      <c r="Y1784" s="20" t="str">
        <f t="shared" si="462"/>
        <v/>
      </c>
      <c r="Z1784" s="20" t="str">
        <f t="shared" si="463"/>
        <v/>
      </c>
      <c r="AA1784" s="20">
        <f t="shared" si="464"/>
        <v>0.0333333333333333</v>
      </c>
      <c r="AB1784">
        <f>IFERROR(VLOOKUP($A1784,[3]库存报告使用数据!$A$1:$D$65536,4,0),"")</f>
        <v>0</v>
      </c>
      <c r="AC1784">
        <f>IFERROR(VLOOKUP($A1784,[3]库存报告使用数据!$A$1:$G$65536,7,0),"")</f>
        <v>0</v>
      </c>
      <c r="AD1784">
        <f>IFERROR(VLOOKUP($A1784,[3]库存报告使用数据!$A$1:$J$65536,10,0),"")</f>
        <v>0</v>
      </c>
      <c r="AE1784">
        <f>IFERROR(VLOOKUP($A1784,[3]库存报告使用数据!$A$1:$M$65536,13,0),"")</f>
        <v>0.02</v>
      </c>
      <c r="AF1784" s="20" t="str">
        <f t="shared" si="465"/>
        <v/>
      </c>
      <c r="AG1784" s="20" t="str">
        <f t="shared" si="466"/>
        <v/>
      </c>
      <c r="AH1784" s="20" t="str">
        <f t="shared" si="467"/>
        <v/>
      </c>
      <c r="AI1784" s="20">
        <f t="shared" si="468"/>
        <v>0.000250125062531266</v>
      </c>
      <c r="AJ1784">
        <f>IFERROR(VLOOKUP($B1784,[4]库存报告使用数据!$A$1:$B$65536,2,0),0)</f>
        <v>60</v>
      </c>
      <c r="AK1784">
        <f>IFERROR(VLOOKUP($B1784,[4]库存报告使用数据!$A$1:$C$65536,3,0),)</f>
        <v>0</v>
      </c>
      <c r="AL1784">
        <f>IFERROR(VLOOKUP($B1784,[4]库存报告使用数据!$A$1:$D$65536,4,0),)</f>
        <v>0</v>
      </c>
      <c r="AM1784">
        <f>IFERROR(VLOOKUP($B1784,[4]库存报告使用数据!$A$1:$E$65536,5,0),)</f>
        <v>13</v>
      </c>
      <c r="AN1784" s="20">
        <f t="shared" si="469"/>
        <v>0.0166666666666667</v>
      </c>
      <c r="AO1784" s="20" t="str">
        <f t="shared" si="470"/>
        <v/>
      </c>
      <c r="AP1784" s="20" t="str">
        <f t="shared" si="471"/>
        <v/>
      </c>
      <c r="AQ1784" s="20">
        <f t="shared" si="472"/>
        <v>0.307692307692308</v>
      </c>
      <c r="AR1784" s="32">
        <f t="shared" si="473"/>
        <v>0.142857142857143</v>
      </c>
      <c r="AS1784" s="32">
        <f t="shared" si="474"/>
        <v>8.57142857142857</v>
      </c>
      <c r="AT1784" s="32">
        <f t="shared" si="475"/>
        <v>-8.57142857142857</v>
      </c>
      <c r="AU1784" s="28">
        <f t="shared" si="476"/>
        <v>0</v>
      </c>
      <c r="AV1784" s="34">
        <f>IFERROR(时间!$B$4+AU1784,"上周无销量")</f>
        <v>43283</v>
      </c>
      <c r="AW1784" s="34"/>
    </row>
    <row r="1785" spans="1:49">
      <c r="A1785" s="18" t="s">
        <v>1830</v>
      </c>
      <c r="B1785" t="str">
        <f>VLOOKUP(A1785,'[1]sku-asin（子）'!$A:$B,2,0)</f>
        <v>B0791D93PJ</v>
      </c>
      <c r="C1785" t="str">
        <f>VLOOKUP(A1785,'[1]子sku-父sku'!$A:$B,2,0)</f>
        <v>YZ-BEWH173</v>
      </c>
      <c r="D1785" s="28">
        <f>IFERROR(VLOOKUP(A1785,[2]库存报告使用数据处理!$A:$C,3,0),0)</f>
        <v>0</v>
      </c>
      <c r="E1785" s="28">
        <f>IFERROR(VLOOKUP(A1785,[2]库存报告使用数据处理!$A:$D,4,0),0)</f>
        <v>2</v>
      </c>
      <c r="F1785" s="28">
        <f>IFERROR(VLOOKUP(A1785,[2]库存报告使用数据处理!$A:$E,5,0),0)</f>
        <v>1</v>
      </c>
      <c r="G1785" s="28">
        <f>IFERROR(VLOOKUP(A1785,[2]库存报告使用数据处理!$A:$F,6,0),0)</f>
        <v>1</v>
      </c>
      <c r="H1785" s="29">
        <f>IFERROR(VLOOKUP(A1785,[2]库存报告使用数据处理!$A:$G,7,0),0)</f>
        <v>19.99</v>
      </c>
      <c r="I1785">
        <f>IFERROR(VLOOKUP(A1785,[5]数据处理!$A:$B,2,0),0)</f>
        <v>0</v>
      </c>
      <c r="J1785" s="30">
        <f>IFERROR(VLOOKUP(A1785,[5]数据处理!$A:$D,4,0),0)</f>
        <v>0</v>
      </c>
      <c r="K1785" s="30">
        <f>IFERROR(VLOOKUP(A1785,[5]数据处理!$A:$E,5,0),0)</f>
        <v>0</v>
      </c>
      <c r="L1785" s="30">
        <f>IFERROR(VLOOKUP(A1785,[5]数据处理!$A:$G,7,0),0)</f>
        <v>0</v>
      </c>
      <c r="M1785">
        <f t="shared" si="460"/>
        <v>0</v>
      </c>
      <c r="N1785">
        <f>IFERROR(VLOOKUP(A1785,[5]数据处理!$A:$C,3,0),0)</f>
        <v>0</v>
      </c>
      <c r="O1785">
        <f>IFERROR(VLOOKUP($A1785,[5]数据处理!$A:$N,14,0),0)</f>
        <v>0</v>
      </c>
      <c r="P1785">
        <f>IFERROR(VLOOKUP($A1785,[3]库存报告使用数据!$A$1:$B$65536,2,0),"")</f>
        <v>0</v>
      </c>
      <c r="Q1785">
        <f>IFERROR(VLOOKUP($A1785,[3]库存报告使用数据!$A$1:$E$65536,5,0),"")</f>
        <v>11063</v>
      </c>
      <c r="R1785">
        <f>IFERROR(VLOOKUP($A1785,[3]库存报告使用数据!$A$1:$H$65536,8,0),"")</f>
        <v>3763</v>
      </c>
      <c r="S1785">
        <f>IFERROR(VLOOKUP($A1785,[3]库存报告使用数据!$A$1:$K$65536,11,0),"")</f>
        <v>3655</v>
      </c>
      <c r="T1785">
        <f>IFERROR(VLOOKUP($A1785,[3]库存报告使用数据!$A$1:$C$65536,3,0),"")</f>
        <v>0</v>
      </c>
      <c r="U1785">
        <f>IFERROR(VLOOKUP($A1785,[3]库存报告使用数据!$A$1:$F$65536,6,0),"")</f>
        <v>135</v>
      </c>
      <c r="V1785">
        <f>IFERROR(VLOOKUP($A1785,[3]库存报告使用数据!$A$1:$I$65536,9,0),"")</f>
        <v>78</v>
      </c>
      <c r="W1785">
        <f>IFERROR(VLOOKUP($A1785,[3]库存报告使用数据!$A$1:$L$65536,12,0),"")</f>
        <v>92</v>
      </c>
      <c r="X1785" s="20" t="str">
        <f t="shared" si="461"/>
        <v/>
      </c>
      <c r="Y1785" s="20">
        <f t="shared" si="462"/>
        <v>0.0122028382897948</v>
      </c>
      <c r="Z1785" s="20">
        <f t="shared" si="463"/>
        <v>0.0207281424395429</v>
      </c>
      <c r="AA1785" s="20">
        <f t="shared" si="464"/>
        <v>0.0251709986320109</v>
      </c>
      <c r="AB1785">
        <f>IFERROR(VLOOKUP($A1785,[3]库存报告使用数据!$A$1:$D$65536,4,0),"")</f>
        <v>0</v>
      </c>
      <c r="AC1785">
        <f>IFERROR(VLOOKUP($A1785,[3]库存报告使用数据!$A$1:$G$65536,7,0),"")</f>
        <v>0</v>
      </c>
      <c r="AD1785">
        <f>IFERROR(VLOOKUP($A1785,[3]库存报告使用数据!$A$1:$J$65536,10,0),"")</f>
        <v>0</v>
      </c>
      <c r="AE1785">
        <f>IFERROR(VLOOKUP($A1785,[3]库存报告使用数据!$A$1:$M$65536,13,0),"")</f>
        <v>0</v>
      </c>
      <c r="AF1785" s="20" t="str">
        <f t="shared" si="465"/>
        <v/>
      </c>
      <c r="AG1785" s="20" t="str">
        <f t="shared" si="466"/>
        <v/>
      </c>
      <c r="AH1785" s="20" t="str">
        <f t="shared" si="467"/>
        <v/>
      </c>
      <c r="AI1785" s="20" t="str">
        <f t="shared" si="468"/>
        <v/>
      </c>
      <c r="AJ1785">
        <f>IFERROR(VLOOKUP($B1785,[4]库存报告使用数据!$A$1:$B$65536,2,0),0)</f>
        <v>0</v>
      </c>
      <c r="AK1785">
        <f>IFERROR(VLOOKUP($B1785,[4]库存报告使用数据!$A$1:$C$65536,3,0),)</f>
        <v>82</v>
      </c>
      <c r="AL1785">
        <f>IFERROR(VLOOKUP($B1785,[4]库存报告使用数据!$A$1:$D$65536,4,0),)</f>
        <v>23</v>
      </c>
      <c r="AM1785">
        <f>IFERROR(VLOOKUP($B1785,[4]库存报告使用数据!$A$1:$E$65536,5,0),)</f>
        <v>51</v>
      </c>
      <c r="AN1785" s="20" t="str">
        <f t="shared" si="469"/>
        <v/>
      </c>
      <c r="AO1785" s="20">
        <f t="shared" si="470"/>
        <v>0.024390243902439</v>
      </c>
      <c r="AP1785" s="20">
        <f t="shared" si="471"/>
        <v>0.0434782608695652</v>
      </c>
      <c r="AQ1785" s="20">
        <f t="shared" si="472"/>
        <v>0.0196078431372549</v>
      </c>
      <c r="AR1785" s="32">
        <f t="shared" si="473"/>
        <v>0</v>
      </c>
      <c r="AS1785" s="32">
        <f t="shared" si="474"/>
        <v>0</v>
      </c>
      <c r="AT1785" s="32">
        <f t="shared" si="475"/>
        <v>0</v>
      </c>
      <c r="AU1785" s="28" t="str">
        <f t="shared" si="476"/>
        <v>库存为0</v>
      </c>
      <c r="AV1785" s="34" t="str">
        <f>IFERROR(时间!$B$4+AU1785,"上周无销量")</f>
        <v>上周无销量</v>
      </c>
      <c r="AW1785" s="34"/>
    </row>
    <row r="1786" spans="1:49">
      <c r="A1786" s="18" t="s">
        <v>1831</v>
      </c>
      <c r="B1786" t="str">
        <f>VLOOKUP(A1786,'[1]sku-asin（子）'!$A:$B,2,0)</f>
        <v>B0791DCR6K</v>
      </c>
      <c r="C1786" t="str">
        <f>VLOOKUP(A1786,'[1]子sku-父sku'!$A:$B,2,0)</f>
        <v>YZ-BEWH173</v>
      </c>
      <c r="D1786" s="28">
        <f>IFERROR(VLOOKUP(A1786,[2]库存报告使用数据处理!$A:$C,3,0),0)</f>
        <v>0</v>
      </c>
      <c r="E1786" s="28">
        <f>IFERROR(VLOOKUP(A1786,[2]库存报告使用数据处理!$A:$D,4,0),0)</f>
        <v>1</v>
      </c>
      <c r="F1786" s="28">
        <f>IFERROR(VLOOKUP(A1786,[2]库存报告使用数据处理!$A:$E,5,0),0)</f>
        <v>1</v>
      </c>
      <c r="G1786" s="28">
        <f>IFERROR(VLOOKUP(A1786,[2]库存报告使用数据处理!$A:$F,6,0),0)</f>
        <v>3</v>
      </c>
      <c r="H1786" s="29">
        <f>IFERROR(VLOOKUP(A1786,[2]库存报告使用数据处理!$A:$G,7,0),0)</f>
        <v>19.99</v>
      </c>
      <c r="I1786">
        <f>IFERROR(VLOOKUP(A1786,[5]数据处理!$A:$B,2,0),0)</f>
        <v>0</v>
      </c>
      <c r="J1786" s="30">
        <f>IFERROR(VLOOKUP(A1786,[5]数据处理!$A:$D,4,0),0)</f>
        <v>0</v>
      </c>
      <c r="K1786" s="30">
        <f>IFERROR(VLOOKUP(A1786,[5]数据处理!$A:$E,5,0),0)</f>
        <v>0</v>
      </c>
      <c r="L1786" s="30">
        <f>IFERROR(VLOOKUP(A1786,[5]数据处理!$A:$G,7,0),0)</f>
        <v>0</v>
      </c>
      <c r="M1786">
        <f t="shared" si="460"/>
        <v>0</v>
      </c>
      <c r="N1786">
        <f>IFERROR(VLOOKUP(A1786,[5]数据处理!$A:$C,3,0),0)</f>
        <v>0</v>
      </c>
      <c r="O1786">
        <f>IFERROR(VLOOKUP($A1786,[5]数据处理!$A:$N,14,0),0)</f>
        <v>0</v>
      </c>
      <c r="P1786" t="str">
        <f>IFERROR(VLOOKUP($A1786,[3]库存报告使用数据!$A$1:$B$65536,2,0),"")</f>
        <v/>
      </c>
      <c r="Q1786" t="str">
        <f>IFERROR(VLOOKUP($A1786,[3]库存报告使用数据!$A$1:$E$65536,5,0),"")</f>
        <v/>
      </c>
      <c r="R1786" t="str">
        <f>IFERROR(VLOOKUP($A1786,[3]库存报告使用数据!$A$1:$H$65536,8,0),"")</f>
        <v/>
      </c>
      <c r="S1786" t="str">
        <f>IFERROR(VLOOKUP($A1786,[3]库存报告使用数据!$A$1:$K$65536,11,0),"")</f>
        <v/>
      </c>
      <c r="T1786" t="str">
        <f>IFERROR(VLOOKUP($A1786,[3]库存报告使用数据!$A$1:$C$65536,3,0),"")</f>
        <v/>
      </c>
      <c r="U1786" t="str">
        <f>IFERROR(VLOOKUP($A1786,[3]库存报告使用数据!$A$1:$F$65536,6,0),"")</f>
        <v/>
      </c>
      <c r="V1786" t="str">
        <f>IFERROR(VLOOKUP($A1786,[3]库存报告使用数据!$A$1:$I$65536,9,0),"")</f>
        <v/>
      </c>
      <c r="W1786" t="str">
        <f>IFERROR(VLOOKUP($A1786,[3]库存报告使用数据!$A$1:$L$65536,12,0),"")</f>
        <v/>
      </c>
      <c r="X1786" s="20" t="str">
        <f t="shared" si="461"/>
        <v/>
      </c>
      <c r="Y1786" s="20" t="str">
        <f t="shared" si="462"/>
        <v/>
      </c>
      <c r="Z1786" s="20" t="str">
        <f t="shared" si="463"/>
        <v/>
      </c>
      <c r="AA1786" s="20" t="str">
        <f t="shared" si="464"/>
        <v/>
      </c>
      <c r="AB1786" t="str">
        <f>IFERROR(VLOOKUP($A1786,[3]库存报告使用数据!$A$1:$D$65536,4,0),"")</f>
        <v/>
      </c>
      <c r="AC1786" t="str">
        <f>IFERROR(VLOOKUP($A1786,[3]库存报告使用数据!$A$1:$G$65536,7,0),"")</f>
        <v/>
      </c>
      <c r="AD1786" t="str">
        <f>IFERROR(VLOOKUP($A1786,[3]库存报告使用数据!$A$1:$J$65536,10,0),"")</f>
        <v/>
      </c>
      <c r="AE1786" t="str">
        <f>IFERROR(VLOOKUP($A1786,[3]库存报告使用数据!$A$1:$M$65536,13,0),"")</f>
        <v/>
      </c>
      <c r="AF1786" s="20" t="str">
        <f t="shared" si="465"/>
        <v/>
      </c>
      <c r="AG1786" s="20" t="str">
        <f t="shared" si="466"/>
        <v/>
      </c>
      <c r="AH1786" s="20" t="str">
        <f t="shared" si="467"/>
        <v/>
      </c>
      <c r="AI1786" s="20" t="str">
        <f t="shared" si="468"/>
        <v/>
      </c>
      <c r="AJ1786">
        <f>IFERROR(VLOOKUP($B1786,[4]库存报告使用数据!$A$1:$B$65536,2,0),0)</f>
        <v>0</v>
      </c>
      <c r="AK1786">
        <f>IFERROR(VLOOKUP($B1786,[4]库存报告使用数据!$A$1:$C$65536,3,0),)</f>
        <v>18</v>
      </c>
      <c r="AL1786">
        <f>IFERROR(VLOOKUP($B1786,[4]库存报告使用数据!$A$1:$D$65536,4,0),)</f>
        <v>8</v>
      </c>
      <c r="AM1786">
        <f>IFERROR(VLOOKUP($B1786,[4]库存报告使用数据!$A$1:$E$65536,5,0),)</f>
        <v>19</v>
      </c>
      <c r="AN1786" s="20" t="str">
        <f t="shared" si="469"/>
        <v/>
      </c>
      <c r="AO1786" s="20">
        <f t="shared" si="470"/>
        <v>0.0555555555555556</v>
      </c>
      <c r="AP1786" s="20">
        <f t="shared" si="471"/>
        <v>0.125</v>
      </c>
      <c r="AQ1786" s="20">
        <f t="shared" si="472"/>
        <v>0.157894736842105</v>
      </c>
      <c r="AR1786" s="32">
        <f t="shared" si="473"/>
        <v>0</v>
      </c>
      <c r="AS1786" s="32">
        <f t="shared" si="474"/>
        <v>0</v>
      </c>
      <c r="AT1786" s="32">
        <f t="shared" si="475"/>
        <v>0</v>
      </c>
      <c r="AU1786" s="28" t="str">
        <f t="shared" si="476"/>
        <v>库存为0</v>
      </c>
      <c r="AV1786" s="34" t="str">
        <f>IFERROR(时间!$B$4+AU1786,"上周无销量")</f>
        <v>上周无销量</v>
      </c>
      <c r="AW1786" s="34"/>
    </row>
    <row r="1787" spans="1:49">
      <c r="A1787" s="18" t="s">
        <v>1832</v>
      </c>
      <c r="B1787" t="str">
        <f>VLOOKUP(A1787,'[1]sku-asin（子）'!$A:$B,2,0)</f>
        <v>B0791DHBB8</v>
      </c>
      <c r="C1787" t="str">
        <f>VLOOKUP(A1787,'[1]子sku-父sku'!$A:$B,2,0)</f>
        <v>YZ-BEWH173</v>
      </c>
      <c r="D1787" s="28">
        <f>IFERROR(VLOOKUP(A1787,[2]库存报告使用数据处理!$A:$C,3,0),0)</f>
        <v>0</v>
      </c>
      <c r="E1787" s="28">
        <f>IFERROR(VLOOKUP(A1787,[2]库存报告使用数据处理!$A:$D,4,0),0)</f>
        <v>0</v>
      </c>
      <c r="F1787" s="28">
        <f>IFERROR(VLOOKUP(A1787,[2]库存报告使用数据处理!$A:$E,5,0),0)</f>
        <v>1</v>
      </c>
      <c r="G1787" s="28">
        <f>IFERROR(VLOOKUP(A1787,[2]库存报告使用数据处理!$A:$F,6,0),0)</f>
        <v>0</v>
      </c>
      <c r="H1787" s="29">
        <f>IFERROR(VLOOKUP(A1787,[2]库存报告使用数据处理!$A:$G,7,0),0)</f>
        <v>19.99</v>
      </c>
      <c r="I1787">
        <f>IFERROR(VLOOKUP(A1787,[5]数据处理!$A:$B,2,0),0)</f>
        <v>0</v>
      </c>
      <c r="J1787" s="30">
        <f>IFERROR(VLOOKUP(A1787,[5]数据处理!$A:$D,4,0),0)</f>
        <v>0</v>
      </c>
      <c r="K1787" s="30">
        <f>IFERROR(VLOOKUP(A1787,[5]数据处理!$A:$E,5,0),0)</f>
        <v>0</v>
      </c>
      <c r="L1787" s="30">
        <f>IFERROR(VLOOKUP(A1787,[5]数据处理!$A:$G,7,0),0)</f>
        <v>0</v>
      </c>
      <c r="M1787">
        <f t="shared" si="460"/>
        <v>0</v>
      </c>
      <c r="N1787">
        <f>IFERROR(VLOOKUP(A1787,[5]数据处理!$A:$C,3,0),0)</f>
        <v>0</v>
      </c>
      <c r="O1787">
        <f>IFERROR(VLOOKUP($A1787,[5]数据处理!$A:$N,14,0),0)</f>
        <v>0</v>
      </c>
      <c r="P1787" t="str">
        <f>IFERROR(VLOOKUP($A1787,[3]库存报告使用数据!$A$1:$B$65536,2,0),"")</f>
        <v/>
      </c>
      <c r="Q1787" t="str">
        <f>IFERROR(VLOOKUP($A1787,[3]库存报告使用数据!$A$1:$E$65536,5,0),"")</f>
        <v/>
      </c>
      <c r="R1787" t="str">
        <f>IFERROR(VLOOKUP($A1787,[3]库存报告使用数据!$A$1:$H$65536,8,0),"")</f>
        <v/>
      </c>
      <c r="S1787" t="str">
        <f>IFERROR(VLOOKUP($A1787,[3]库存报告使用数据!$A$1:$K$65536,11,0),"")</f>
        <v/>
      </c>
      <c r="T1787" t="str">
        <f>IFERROR(VLOOKUP($A1787,[3]库存报告使用数据!$A$1:$C$65536,3,0),"")</f>
        <v/>
      </c>
      <c r="U1787" t="str">
        <f>IFERROR(VLOOKUP($A1787,[3]库存报告使用数据!$A$1:$F$65536,6,0),"")</f>
        <v/>
      </c>
      <c r="V1787" t="str">
        <f>IFERROR(VLOOKUP($A1787,[3]库存报告使用数据!$A$1:$I$65536,9,0),"")</f>
        <v/>
      </c>
      <c r="W1787" t="str">
        <f>IFERROR(VLOOKUP($A1787,[3]库存报告使用数据!$A$1:$L$65536,12,0),"")</f>
        <v/>
      </c>
      <c r="X1787" s="20" t="str">
        <f t="shared" si="461"/>
        <v/>
      </c>
      <c r="Y1787" s="20" t="str">
        <f t="shared" si="462"/>
        <v/>
      </c>
      <c r="Z1787" s="20" t="str">
        <f t="shared" si="463"/>
        <v/>
      </c>
      <c r="AA1787" s="20" t="str">
        <f t="shared" si="464"/>
        <v/>
      </c>
      <c r="AB1787" t="str">
        <f>IFERROR(VLOOKUP($A1787,[3]库存报告使用数据!$A$1:$D$65536,4,0),"")</f>
        <v/>
      </c>
      <c r="AC1787" t="str">
        <f>IFERROR(VLOOKUP($A1787,[3]库存报告使用数据!$A$1:$G$65536,7,0),"")</f>
        <v/>
      </c>
      <c r="AD1787" t="str">
        <f>IFERROR(VLOOKUP($A1787,[3]库存报告使用数据!$A$1:$J$65536,10,0),"")</f>
        <v/>
      </c>
      <c r="AE1787" t="str">
        <f>IFERROR(VLOOKUP($A1787,[3]库存报告使用数据!$A$1:$M$65536,13,0),"")</f>
        <v/>
      </c>
      <c r="AF1787" s="20" t="str">
        <f t="shared" si="465"/>
        <v/>
      </c>
      <c r="AG1787" s="20" t="str">
        <f t="shared" si="466"/>
        <v/>
      </c>
      <c r="AH1787" s="20" t="str">
        <f t="shared" si="467"/>
        <v/>
      </c>
      <c r="AI1787" s="20" t="str">
        <f t="shared" si="468"/>
        <v/>
      </c>
      <c r="AJ1787">
        <f>IFERROR(VLOOKUP($B1787,[4]库存报告使用数据!$A$1:$B$65536,2,0),0)</f>
        <v>0</v>
      </c>
      <c r="AK1787">
        <f>IFERROR(VLOOKUP($B1787,[4]库存报告使用数据!$A$1:$C$65536,3,0),)</f>
        <v>0</v>
      </c>
      <c r="AL1787">
        <f>IFERROR(VLOOKUP($B1787,[4]库存报告使用数据!$A$1:$D$65536,4,0),)</f>
        <v>0</v>
      </c>
      <c r="AM1787">
        <f>IFERROR(VLOOKUP($B1787,[4]库存报告使用数据!$A$1:$E$65536,5,0),)</f>
        <v>23</v>
      </c>
      <c r="AN1787" s="20" t="str">
        <f t="shared" si="469"/>
        <v/>
      </c>
      <c r="AO1787" s="20" t="str">
        <f t="shared" si="470"/>
        <v/>
      </c>
      <c r="AP1787" s="20" t="str">
        <f t="shared" si="471"/>
        <v/>
      </c>
      <c r="AQ1787" s="20">
        <f t="shared" si="472"/>
        <v>0</v>
      </c>
      <c r="AR1787" s="32">
        <f t="shared" si="473"/>
        <v>0</v>
      </c>
      <c r="AS1787" s="32">
        <f t="shared" si="474"/>
        <v>0</v>
      </c>
      <c r="AT1787" s="32">
        <f t="shared" si="475"/>
        <v>0</v>
      </c>
      <c r="AU1787" s="28" t="str">
        <f t="shared" si="476"/>
        <v>库存为0</v>
      </c>
      <c r="AV1787" s="34" t="str">
        <f>IFERROR(时间!$B$4+AU1787,"上周无销量")</f>
        <v>上周无销量</v>
      </c>
      <c r="AW1787" s="34"/>
    </row>
    <row r="1788" spans="1:49">
      <c r="A1788" s="18" t="s">
        <v>1833</v>
      </c>
      <c r="B1788" t="str">
        <f>VLOOKUP(A1788,'[1]sku-asin（子）'!$A:$B,2,0)</f>
        <v>B07CBSRTX2</v>
      </c>
      <c r="C1788" t="str">
        <f>VLOOKUP(A1788,'[1]子sku-父sku'!$A:$B,2,0)</f>
        <v>YZ-BEWS32</v>
      </c>
      <c r="D1788" s="28">
        <f>IFERROR(VLOOKUP(A1788,[2]库存报告使用数据处理!$A:$C,3,0),0)</f>
        <v>0</v>
      </c>
      <c r="E1788" s="28">
        <f>IFERROR(VLOOKUP(A1788,[2]库存报告使用数据处理!$A:$D,4,0),0)</f>
        <v>0</v>
      </c>
      <c r="F1788" s="28">
        <f>IFERROR(VLOOKUP(A1788,[2]库存报告使用数据处理!$A:$E,5,0),0)</f>
        <v>0</v>
      </c>
      <c r="G1788" s="28">
        <f>IFERROR(VLOOKUP(A1788,[2]库存报告使用数据处理!$A:$F,6,0),0)</f>
        <v>0</v>
      </c>
      <c r="H1788" s="29">
        <f>IFERROR(VLOOKUP(A1788,[2]库存报告使用数据处理!$A:$G,7,0),0)</f>
        <v>0</v>
      </c>
      <c r="I1788">
        <f>IFERROR(VLOOKUP(A1788,[5]数据处理!$A:$B,2,0),0)</f>
        <v>0</v>
      </c>
      <c r="J1788" s="30">
        <f>IFERROR(VLOOKUP(A1788,[5]数据处理!$A:$D,4,0),0)</f>
        <v>0</v>
      </c>
      <c r="K1788" s="30">
        <f>IFERROR(VLOOKUP(A1788,[5]数据处理!$A:$E,5,0),0)</f>
        <v>0</v>
      </c>
      <c r="L1788" s="30">
        <f>IFERROR(VLOOKUP(A1788,[5]数据处理!$A:$G,7,0),0)</f>
        <v>0</v>
      </c>
      <c r="M1788">
        <f t="shared" si="460"/>
        <v>0</v>
      </c>
      <c r="N1788">
        <f>IFERROR(VLOOKUP(A1788,[5]数据处理!$A:$C,3,0),0)</f>
        <v>0</v>
      </c>
      <c r="O1788">
        <f>IFERROR(VLOOKUP($A1788,[5]数据处理!$A:$N,14,0),0)</f>
        <v>0</v>
      </c>
      <c r="P1788" t="str">
        <f>IFERROR(VLOOKUP($A1788,[3]库存报告使用数据!$A$1:$B$65536,2,0),"")</f>
        <v/>
      </c>
      <c r="Q1788" t="str">
        <f>IFERROR(VLOOKUP($A1788,[3]库存报告使用数据!$A$1:$E$65536,5,0),"")</f>
        <v/>
      </c>
      <c r="R1788" t="str">
        <f>IFERROR(VLOOKUP($A1788,[3]库存报告使用数据!$A$1:$H$65536,8,0),"")</f>
        <v/>
      </c>
      <c r="S1788" t="str">
        <f>IFERROR(VLOOKUP($A1788,[3]库存报告使用数据!$A$1:$K$65536,11,0),"")</f>
        <v/>
      </c>
      <c r="T1788" t="str">
        <f>IFERROR(VLOOKUP($A1788,[3]库存报告使用数据!$A$1:$C$65536,3,0),"")</f>
        <v/>
      </c>
      <c r="U1788" t="str">
        <f>IFERROR(VLOOKUP($A1788,[3]库存报告使用数据!$A$1:$F$65536,6,0),"")</f>
        <v/>
      </c>
      <c r="V1788" t="str">
        <f>IFERROR(VLOOKUP($A1788,[3]库存报告使用数据!$A$1:$I$65536,9,0),"")</f>
        <v/>
      </c>
      <c r="W1788" t="str">
        <f>IFERROR(VLOOKUP($A1788,[3]库存报告使用数据!$A$1:$L$65536,12,0),"")</f>
        <v/>
      </c>
      <c r="X1788" s="20" t="str">
        <f t="shared" si="461"/>
        <v/>
      </c>
      <c r="Y1788" s="20" t="str">
        <f t="shared" si="462"/>
        <v/>
      </c>
      <c r="Z1788" s="20" t="str">
        <f t="shared" si="463"/>
        <v/>
      </c>
      <c r="AA1788" s="20" t="str">
        <f t="shared" si="464"/>
        <v/>
      </c>
      <c r="AB1788" t="str">
        <f>IFERROR(VLOOKUP($A1788,[3]库存报告使用数据!$A$1:$D$65536,4,0),"")</f>
        <v/>
      </c>
      <c r="AC1788" t="str">
        <f>IFERROR(VLOOKUP($A1788,[3]库存报告使用数据!$A$1:$G$65536,7,0),"")</f>
        <v/>
      </c>
      <c r="AD1788" t="str">
        <f>IFERROR(VLOOKUP($A1788,[3]库存报告使用数据!$A$1:$J$65536,10,0),"")</f>
        <v/>
      </c>
      <c r="AE1788" t="str">
        <f>IFERROR(VLOOKUP($A1788,[3]库存报告使用数据!$A$1:$M$65536,13,0),"")</f>
        <v/>
      </c>
      <c r="AF1788" s="20" t="str">
        <f t="shared" si="465"/>
        <v/>
      </c>
      <c r="AG1788" s="20" t="str">
        <f t="shared" si="466"/>
        <v/>
      </c>
      <c r="AH1788" s="20" t="str">
        <f t="shared" si="467"/>
        <v/>
      </c>
      <c r="AI1788" s="20" t="str">
        <f t="shared" si="468"/>
        <v/>
      </c>
      <c r="AJ1788">
        <f>IFERROR(VLOOKUP($B1788,[4]库存报告使用数据!$A$1:$B$65536,2,0),0)</f>
        <v>0</v>
      </c>
      <c r="AK1788">
        <f>IFERROR(VLOOKUP($B1788,[4]库存报告使用数据!$A$1:$C$65536,3,0),)</f>
        <v>0</v>
      </c>
      <c r="AL1788">
        <f>IFERROR(VLOOKUP($B1788,[4]库存报告使用数据!$A$1:$D$65536,4,0),)</f>
        <v>0</v>
      </c>
      <c r="AM1788">
        <f>IFERROR(VLOOKUP($B1788,[4]库存报告使用数据!$A$1:$E$65536,5,0),)</f>
        <v>0</v>
      </c>
      <c r="AN1788" s="20" t="str">
        <f t="shared" si="469"/>
        <v/>
      </c>
      <c r="AO1788" s="20" t="str">
        <f t="shared" si="470"/>
        <v/>
      </c>
      <c r="AP1788" s="20" t="str">
        <f t="shared" si="471"/>
        <v/>
      </c>
      <c r="AQ1788" s="20" t="str">
        <f t="shared" si="472"/>
        <v/>
      </c>
      <c r="AR1788" s="32">
        <f t="shared" si="473"/>
        <v>0</v>
      </c>
      <c r="AS1788" s="32">
        <f t="shared" si="474"/>
        <v>0</v>
      </c>
      <c r="AT1788" s="32">
        <f t="shared" si="475"/>
        <v>0</v>
      </c>
      <c r="AU1788" s="28" t="str">
        <f t="shared" si="476"/>
        <v>库存为0</v>
      </c>
      <c r="AV1788" s="34" t="str">
        <f>IFERROR(时间!$B$4+AU1788,"上周无销量")</f>
        <v>上周无销量</v>
      </c>
      <c r="AW1788" s="34"/>
    </row>
    <row r="1789" spans="1:49">
      <c r="A1789" s="18" t="s">
        <v>1834</v>
      </c>
      <c r="B1789" t="str">
        <f>VLOOKUP(A1789,'[1]sku-asin（子）'!$A:$B,2,0)</f>
        <v>B07C21SSGJ</v>
      </c>
      <c r="C1789" t="str">
        <f>VLOOKUP(A1789,'[1]子sku-父sku'!$A:$B,2,0)</f>
        <v>YZ-BEWS32</v>
      </c>
      <c r="D1789" s="28">
        <f>IFERROR(VLOOKUP(A1789,[2]库存报告使用数据处理!$A:$C,3,0),0)</f>
        <v>0</v>
      </c>
      <c r="E1789" s="28">
        <f>IFERROR(VLOOKUP(A1789,[2]库存报告使用数据处理!$A:$D,4,0),0)</f>
        <v>0</v>
      </c>
      <c r="F1789" s="28">
        <f>IFERROR(VLOOKUP(A1789,[2]库存报告使用数据处理!$A:$E,5,0),0)</f>
        <v>0</v>
      </c>
      <c r="G1789" s="28">
        <f>IFERROR(VLOOKUP(A1789,[2]库存报告使用数据处理!$A:$F,6,0),0)</f>
        <v>0</v>
      </c>
      <c r="H1789" s="29">
        <f>IFERROR(VLOOKUP(A1789,[2]库存报告使用数据处理!$A:$G,7,0),0)</f>
        <v>0</v>
      </c>
      <c r="I1789">
        <f>IFERROR(VLOOKUP(A1789,[5]数据处理!$A:$B,2,0),0)</f>
        <v>0</v>
      </c>
      <c r="J1789" s="30">
        <f>IFERROR(VLOOKUP(A1789,[5]数据处理!$A:$D,4,0),0)</f>
        <v>0</v>
      </c>
      <c r="K1789" s="30">
        <f>IFERROR(VLOOKUP(A1789,[5]数据处理!$A:$E,5,0),0)</f>
        <v>0</v>
      </c>
      <c r="L1789" s="30">
        <f>IFERROR(VLOOKUP(A1789,[5]数据处理!$A:$G,7,0),0)</f>
        <v>0</v>
      </c>
      <c r="M1789">
        <f t="shared" si="460"/>
        <v>0</v>
      </c>
      <c r="N1789">
        <f>IFERROR(VLOOKUP(A1789,[5]数据处理!$A:$C,3,0),0)</f>
        <v>0</v>
      </c>
      <c r="O1789">
        <f>IFERROR(VLOOKUP($A1789,[5]数据处理!$A:$N,14,0),0)</f>
        <v>0</v>
      </c>
      <c r="P1789" t="str">
        <f>IFERROR(VLOOKUP($A1789,[3]库存报告使用数据!$A$1:$B$65536,2,0),"")</f>
        <v/>
      </c>
      <c r="Q1789" t="str">
        <f>IFERROR(VLOOKUP($A1789,[3]库存报告使用数据!$A$1:$E$65536,5,0),"")</f>
        <v/>
      </c>
      <c r="R1789" t="str">
        <f>IFERROR(VLOOKUP($A1789,[3]库存报告使用数据!$A$1:$H$65536,8,0),"")</f>
        <v/>
      </c>
      <c r="S1789" t="str">
        <f>IFERROR(VLOOKUP($A1789,[3]库存报告使用数据!$A$1:$K$65536,11,0),"")</f>
        <v/>
      </c>
      <c r="T1789" t="str">
        <f>IFERROR(VLOOKUP($A1789,[3]库存报告使用数据!$A$1:$C$65536,3,0),"")</f>
        <v/>
      </c>
      <c r="U1789" t="str">
        <f>IFERROR(VLOOKUP($A1789,[3]库存报告使用数据!$A$1:$F$65536,6,0),"")</f>
        <v/>
      </c>
      <c r="V1789" t="str">
        <f>IFERROR(VLOOKUP($A1789,[3]库存报告使用数据!$A$1:$I$65536,9,0),"")</f>
        <v/>
      </c>
      <c r="W1789" t="str">
        <f>IFERROR(VLOOKUP($A1789,[3]库存报告使用数据!$A$1:$L$65536,12,0),"")</f>
        <v/>
      </c>
      <c r="X1789" s="20" t="str">
        <f t="shared" si="461"/>
        <v/>
      </c>
      <c r="Y1789" s="20" t="str">
        <f t="shared" si="462"/>
        <v/>
      </c>
      <c r="Z1789" s="20" t="str">
        <f t="shared" si="463"/>
        <v/>
      </c>
      <c r="AA1789" s="20" t="str">
        <f t="shared" si="464"/>
        <v/>
      </c>
      <c r="AB1789" t="str">
        <f>IFERROR(VLOOKUP($A1789,[3]库存报告使用数据!$A$1:$D$65536,4,0),"")</f>
        <v/>
      </c>
      <c r="AC1789" t="str">
        <f>IFERROR(VLOOKUP($A1789,[3]库存报告使用数据!$A$1:$G$65536,7,0),"")</f>
        <v/>
      </c>
      <c r="AD1789" t="str">
        <f>IFERROR(VLOOKUP($A1789,[3]库存报告使用数据!$A$1:$J$65536,10,0),"")</f>
        <v/>
      </c>
      <c r="AE1789" t="str">
        <f>IFERROR(VLOOKUP($A1789,[3]库存报告使用数据!$A$1:$M$65536,13,0),"")</f>
        <v/>
      </c>
      <c r="AF1789" s="20" t="str">
        <f t="shared" si="465"/>
        <v/>
      </c>
      <c r="AG1789" s="20" t="str">
        <f t="shared" si="466"/>
        <v/>
      </c>
      <c r="AH1789" s="20" t="str">
        <f t="shared" si="467"/>
        <v/>
      </c>
      <c r="AI1789" s="20" t="str">
        <f t="shared" si="468"/>
        <v/>
      </c>
      <c r="AJ1789">
        <f>IFERROR(VLOOKUP($B1789,[4]库存报告使用数据!$A$1:$B$65536,2,0),0)</f>
        <v>0</v>
      </c>
      <c r="AK1789">
        <f>IFERROR(VLOOKUP($B1789,[4]库存报告使用数据!$A$1:$C$65536,3,0),)</f>
        <v>0</v>
      </c>
      <c r="AL1789">
        <f>IFERROR(VLOOKUP($B1789,[4]库存报告使用数据!$A$1:$D$65536,4,0),)</f>
        <v>0</v>
      </c>
      <c r="AM1789">
        <f>IFERROR(VLOOKUP($B1789,[4]库存报告使用数据!$A$1:$E$65536,5,0),)</f>
        <v>0</v>
      </c>
      <c r="AN1789" s="20" t="str">
        <f t="shared" si="469"/>
        <v/>
      </c>
      <c r="AO1789" s="20" t="str">
        <f t="shared" si="470"/>
        <v/>
      </c>
      <c r="AP1789" s="20" t="str">
        <f t="shared" si="471"/>
        <v/>
      </c>
      <c r="AQ1789" s="20" t="str">
        <f t="shared" si="472"/>
        <v/>
      </c>
      <c r="AR1789" s="32">
        <f t="shared" si="473"/>
        <v>0</v>
      </c>
      <c r="AS1789" s="32">
        <f t="shared" si="474"/>
        <v>0</v>
      </c>
      <c r="AT1789" s="32">
        <f t="shared" si="475"/>
        <v>0</v>
      </c>
      <c r="AU1789" s="28" t="str">
        <f t="shared" si="476"/>
        <v>库存为0</v>
      </c>
      <c r="AV1789" s="34" t="str">
        <f>IFERROR(时间!$B$4+AU1789,"上周无销量")</f>
        <v>上周无销量</v>
      </c>
      <c r="AW1789" s="34"/>
    </row>
    <row r="1790" spans="1:49">
      <c r="A1790" s="18" t="s">
        <v>1835</v>
      </c>
      <c r="B1790" t="str">
        <f>VLOOKUP(A1790,'[1]sku-asin（子）'!$A:$B,2,0)</f>
        <v>B07C21T1PN</v>
      </c>
      <c r="C1790" t="str">
        <f>VLOOKUP(A1790,'[1]子sku-父sku'!$A:$B,2,0)</f>
        <v>YZ-BEWS32</v>
      </c>
      <c r="D1790" s="28">
        <f>IFERROR(VLOOKUP(A1790,[2]库存报告使用数据处理!$A:$C,3,0),0)</f>
        <v>0</v>
      </c>
      <c r="E1790" s="28">
        <f>IFERROR(VLOOKUP(A1790,[2]库存报告使用数据处理!$A:$D,4,0),0)</f>
        <v>0</v>
      </c>
      <c r="F1790" s="28">
        <f>IFERROR(VLOOKUP(A1790,[2]库存报告使用数据处理!$A:$E,5,0),0)</f>
        <v>0</v>
      </c>
      <c r="G1790" s="28">
        <f>IFERROR(VLOOKUP(A1790,[2]库存报告使用数据处理!$A:$F,6,0),0)</f>
        <v>0</v>
      </c>
      <c r="H1790" s="29">
        <f>IFERROR(VLOOKUP(A1790,[2]库存报告使用数据处理!$A:$G,7,0),0)</f>
        <v>0</v>
      </c>
      <c r="I1790">
        <f>IFERROR(VLOOKUP(A1790,[5]数据处理!$A:$B,2,0),0)</f>
        <v>0</v>
      </c>
      <c r="J1790" s="30">
        <f>IFERROR(VLOOKUP(A1790,[5]数据处理!$A:$D,4,0),0)</f>
        <v>0</v>
      </c>
      <c r="K1790" s="30">
        <f>IFERROR(VLOOKUP(A1790,[5]数据处理!$A:$E,5,0),0)</f>
        <v>0</v>
      </c>
      <c r="L1790" s="30">
        <f>IFERROR(VLOOKUP(A1790,[5]数据处理!$A:$G,7,0),0)</f>
        <v>0</v>
      </c>
      <c r="M1790">
        <f t="shared" si="460"/>
        <v>0</v>
      </c>
      <c r="N1790">
        <f>IFERROR(VLOOKUP(A1790,[5]数据处理!$A:$C,3,0),0)</f>
        <v>0</v>
      </c>
      <c r="O1790">
        <f>IFERROR(VLOOKUP($A1790,[5]数据处理!$A:$N,14,0),0)</f>
        <v>0</v>
      </c>
      <c r="P1790" t="str">
        <f>IFERROR(VLOOKUP($A1790,[3]库存报告使用数据!$A$1:$B$65536,2,0),"")</f>
        <v/>
      </c>
      <c r="Q1790" t="str">
        <f>IFERROR(VLOOKUP($A1790,[3]库存报告使用数据!$A$1:$E$65536,5,0),"")</f>
        <v/>
      </c>
      <c r="R1790" t="str">
        <f>IFERROR(VLOOKUP($A1790,[3]库存报告使用数据!$A$1:$H$65536,8,0),"")</f>
        <v/>
      </c>
      <c r="S1790" t="str">
        <f>IFERROR(VLOOKUP($A1790,[3]库存报告使用数据!$A$1:$K$65536,11,0),"")</f>
        <v/>
      </c>
      <c r="T1790" t="str">
        <f>IFERROR(VLOOKUP($A1790,[3]库存报告使用数据!$A$1:$C$65536,3,0),"")</f>
        <v/>
      </c>
      <c r="U1790" t="str">
        <f>IFERROR(VLOOKUP($A1790,[3]库存报告使用数据!$A$1:$F$65536,6,0),"")</f>
        <v/>
      </c>
      <c r="V1790" t="str">
        <f>IFERROR(VLOOKUP($A1790,[3]库存报告使用数据!$A$1:$I$65536,9,0),"")</f>
        <v/>
      </c>
      <c r="W1790" t="str">
        <f>IFERROR(VLOOKUP($A1790,[3]库存报告使用数据!$A$1:$L$65536,12,0),"")</f>
        <v/>
      </c>
      <c r="X1790" s="20" t="str">
        <f t="shared" si="461"/>
        <v/>
      </c>
      <c r="Y1790" s="20" t="str">
        <f t="shared" si="462"/>
        <v/>
      </c>
      <c r="Z1790" s="20" t="str">
        <f t="shared" si="463"/>
        <v/>
      </c>
      <c r="AA1790" s="20" t="str">
        <f t="shared" si="464"/>
        <v/>
      </c>
      <c r="AB1790" t="str">
        <f>IFERROR(VLOOKUP($A1790,[3]库存报告使用数据!$A$1:$D$65536,4,0),"")</f>
        <v/>
      </c>
      <c r="AC1790" t="str">
        <f>IFERROR(VLOOKUP($A1790,[3]库存报告使用数据!$A$1:$G$65536,7,0),"")</f>
        <v/>
      </c>
      <c r="AD1790" t="str">
        <f>IFERROR(VLOOKUP($A1790,[3]库存报告使用数据!$A$1:$J$65536,10,0),"")</f>
        <v/>
      </c>
      <c r="AE1790" t="str">
        <f>IFERROR(VLOOKUP($A1790,[3]库存报告使用数据!$A$1:$M$65536,13,0),"")</f>
        <v/>
      </c>
      <c r="AF1790" s="20" t="str">
        <f t="shared" si="465"/>
        <v/>
      </c>
      <c r="AG1790" s="20" t="str">
        <f t="shared" si="466"/>
        <v/>
      </c>
      <c r="AH1790" s="20" t="str">
        <f t="shared" si="467"/>
        <v/>
      </c>
      <c r="AI1790" s="20" t="str">
        <f t="shared" si="468"/>
        <v/>
      </c>
      <c r="AJ1790">
        <f>IFERROR(VLOOKUP($B1790,[4]库存报告使用数据!$A$1:$B$65536,2,0),0)</f>
        <v>0</v>
      </c>
      <c r="AK1790">
        <f>IFERROR(VLOOKUP($B1790,[4]库存报告使用数据!$A$1:$C$65536,3,0),)</f>
        <v>0</v>
      </c>
      <c r="AL1790">
        <f>IFERROR(VLOOKUP($B1790,[4]库存报告使用数据!$A$1:$D$65536,4,0),)</f>
        <v>0</v>
      </c>
      <c r="AM1790">
        <f>IFERROR(VLOOKUP($B1790,[4]库存报告使用数据!$A$1:$E$65536,5,0),)</f>
        <v>0</v>
      </c>
      <c r="AN1790" s="20" t="str">
        <f t="shared" si="469"/>
        <v/>
      </c>
      <c r="AO1790" s="20" t="str">
        <f t="shared" si="470"/>
        <v/>
      </c>
      <c r="AP1790" s="20" t="str">
        <f t="shared" si="471"/>
        <v/>
      </c>
      <c r="AQ1790" s="20" t="str">
        <f t="shared" si="472"/>
        <v/>
      </c>
      <c r="AR1790" s="32">
        <f t="shared" si="473"/>
        <v>0</v>
      </c>
      <c r="AS1790" s="32">
        <f t="shared" si="474"/>
        <v>0</v>
      </c>
      <c r="AT1790" s="32">
        <f t="shared" si="475"/>
        <v>0</v>
      </c>
      <c r="AU1790" s="28" t="str">
        <f t="shared" si="476"/>
        <v>库存为0</v>
      </c>
      <c r="AV1790" s="34" t="str">
        <f>IFERROR(时间!$B$4+AU1790,"上周无销量")</f>
        <v>上周无销量</v>
      </c>
      <c r="AW1790" s="34"/>
    </row>
    <row r="1791" spans="1:49">
      <c r="A1791" s="18" t="s">
        <v>1836</v>
      </c>
      <c r="B1791" t="str">
        <f>VLOOKUP(A1791,'[1]sku-asin（子）'!$A:$B,2,0)</f>
        <v>B07C1NVBFB</v>
      </c>
      <c r="C1791" t="str">
        <f>VLOOKUP(A1791,'[1]子sku-父sku'!$A:$B,2,0)</f>
        <v>YZ-BEWS32</v>
      </c>
      <c r="D1791" s="28">
        <f>IFERROR(VLOOKUP(A1791,[2]库存报告使用数据处理!$A:$C,3,0),0)</f>
        <v>0</v>
      </c>
      <c r="E1791" s="28">
        <f>IFERROR(VLOOKUP(A1791,[2]库存报告使用数据处理!$A:$D,4,0),0)</f>
        <v>0</v>
      </c>
      <c r="F1791" s="28">
        <f>IFERROR(VLOOKUP(A1791,[2]库存报告使用数据处理!$A:$E,5,0),0)</f>
        <v>0</v>
      </c>
      <c r="G1791" s="28">
        <f>IFERROR(VLOOKUP(A1791,[2]库存报告使用数据处理!$A:$F,6,0),0)</f>
        <v>0</v>
      </c>
      <c r="H1791" s="29">
        <f>IFERROR(VLOOKUP(A1791,[2]库存报告使用数据处理!$A:$G,7,0),0)</f>
        <v>0</v>
      </c>
      <c r="I1791">
        <f>IFERROR(VLOOKUP(A1791,[5]数据处理!$A:$B,2,0),0)</f>
        <v>0</v>
      </c>
      <c r="J1791" s="30">
        <f>IFERROR(VLOOKUP(A1791,[5]数据处理!$A:$D,4,0),0)</f>
        <v>0</v>
      </c>
      <c r="K1791" s="30">
        <f>IFERROR(VLOOKUP(A1791,[5]数据处理!$A:$E,5,0),0)</f>
        <v>0</v>
      </c>
      <c r="L1791" s="30">
        <f>IFERROR(VLOOKUP(A1791,[5]数据处理!$A:$G,7,0),0)</f>
        <v>0</v>
      </c>
      <c r="M1791">
        <f t="shared" si="460"/>
        <v>0</v>
      </c>
      <c r="N1791">
        <f>IFERROR(VLOOKUP(A1791,[5]数据处理!$A:$C,3,0),0)</f>
        <v>0</v>
      </c>
      <c r="O1791">
        <f>IFERROR(VLOOKUP($A1791,[5]数据处理!$A:$N,14,0),0)</f>
        <v>0</v>
      </c>
      <c r="P1791" t="str">
        <f>IFERROR(VLOOKUP($A1791,[3]库存报告使用数据!$A$1:$B$65536,2,0),"")</f>
        <v/>
      </c>
      <c r="Q1791" t="str">
        <f>IFERROR(VLOOKUP($A1791,[3]库存报告使用数据!$A$1:$E$65536,5,0),"")</f>
        <v/>
      </c>
      <c r="R1791" t="str">
        <f>IFERROR(VLOOKUP($A1791,[3]库存报告使用数据!$A$1:$H$65536,8,0),"")</f>
        <v/>
      </c>
      <c r="S1791" t="str">
        <f>IFERROR(VLOOKUP($A1791,[3]库存报告使用数据!$A$1:$K$65536,11,0),"")</f>
        <v/>
      </c>
      <c r="T1791" t="str">
        <f>IFERROR(VLOOKUP($A1791,[3]库存报告使用数据!$A$1:$C$65536,3,0),"")</f>
        <v/>
      </c>
      <c r="U1791" t="str">
        <f>IFERROR(VLOOKUP($A1791,[3]库存报告使用数据!$A$1:$F$65536,6,0),"")</f>
        <v/>
      </c>
      <c r="V1791" t="str">
        <f>IFERROR(VLOOKUP($A1791,[3]库存报告使用数据!$A$1:$I$65536,9,0),"")</f>
        <v/>
      </c>
      <c r="W1791" t="str">
        <f>IFERROR(VLOOKUP($A1791,[3]库存报告使用数据!$A$1:$L$65536,12,0),"")</f>
        <v/>
      </c>
      <c r="X1791" s="20" t="str">
        <f t="shared" si="461"/>
        <v/>
      </c>
      <c r="Y1791" s="20" t="str">
        <f t="shared" si="462"/>
        <v/>
      </c>
      <c r="Z1791" s="20" t="str">
        <f t="shared" si="463"/>
        <v/>
      </c>
      <c r="AA1791" s="20" t="str">
        <f t="shared" si="464"/>
        <v/>
      </c>
      <c r="AB1791" t="str">
        <f>IFERROR(VLOOKUP($A1791,[3]库存报告使用数据!$A$1:$D$65536,4,0),"")</f>
        <v/>
      </c>
      <c r="AC1791" t="str">
        <f>IFERROR(VLOOKUP($A1791,[3]库存报告使用数据!$A$1:$G$65536,7,0),"")</f>
        <v/>
      </c>
      <c r="AD1791" t="str">
        <f>IFERROR(VLOOKUP($A1791,[3]库存报告使用数据!$A$1:$J$65536,10,0),"")</f>
        <v/>
      </c>
      <c r="AE1791" t="str">
        <f>IFERROR(VLOOKUP($A1791,[3]库存报告使用数据!$A$1:$M$65536,13,0),"")</f>
        <v/>
      </c>
      <c r="AF1791" s="20" t="str">
        <f t="shared" si="465"/>
        <v/>
      </c>
      <c r="AG1791" s="20" t="str">
        <f t="shared" si="466"/>
        <v/>
      </c>
      <c r="AH1791" s="20" t="str">
        <f t="shared" si="467"/>
        <v/>
      </c>
      <c r="AI1791" s="20" t="str">
        <f t="shared" si="468"/>
        <v/>
      </c>
      <c r="AJ1791">
        <f>IFERROR(VLOOKUP($B1791,[4]库存报告使用数据!$A$1:$B$65536,2,0),0)</f>
        <v>0</v>
      </c>
      <c r="AK1791">
        <f>IFERROR(VLOOKUP($B1791,[4]库存报告使用数据!$A$1:$C$65536,3,0),)</f>
        <v>0</v>
      </c>
      <c r="AL1791">
        <f>IFERROR(VLOOKUP($B1791,[4]库存报告使用数据!$A$1:$D$65536,4,0),)</f>
        <v>0</v>
      </c>
      <c r="AM1791">
        <f>IFERROR(VLOOKUP($B1791,[4]库存报告使用数据!$A$1:$E$65536,5,0),)</f>
        <v>0</v>
      </c>
      <c r="AN1791" s="20" t="str">
        <f t="shared" si="469"/>
        <v/>
      </c>
      <c r="AO1791" s="20" t="str">
        <f t="shared" si="470"/>
        <v/>
      </c>
      <c r="AP1791" s="20" t="str">
        <f t="shared" si="471"/>
        <v/>
      </c>
      <c r="AQ1791" s="20" t="str">
        <f t="shared" si="472"/>
        <v/>
      </c>
      <c r="AR1791" s="32">
        <f t="shared" si="473"/>
        <v>0</v>
      </c>
      <c r="AS1791" s="32">
        <f t="shared" si="474"/>
        <v>0</v>
      </c>
      <c r="AT1791" s="32">
        <f t="shared" si="475"/>
        <v>0</v>
      </c>
      <c r="AU1791" s="28" t="str">
        <f t="shared" si="476"/>
        <v>库存为0</v>
      </c>
      <c r="AV1791" s="34" t="str">
        <f>IFERROR(时间!$B$4+AU1791,"上周无销量")</f>
        <v>上周无销量</v>
      </c>
      <c r="AW1791" s="34"/>
    </row>
    <row r="1792" spans="1:49">
      <c r="A1792" s="18" t="s">
        <v>1837</v>
      </c>
      <c r="B1792" t="str">
        <f>VLOOKUP(A1792,'[1]sku-asin（子）'!$A:$B,2,0)</f>
        <v>B07CF7CJ25</v>
      </c>
      <c r="C1792" t="str">
        <f>VLOOKUP(A1792,'[1]子sku-父sku'!$A:$B,2,0)</f>
        <v>YZ-BEWS32</v>
      </c>
      <c r="D1792" s="28">
        <f>IFERROR(VLOOKUP(A1792,[2]库存报告使用数据处理!$A:$C,3,0),0)</f>
        <v>0</v>
      </c>
      <c r="E1792" s="28">
        <f>IFERROR(VLOOKUP(A1792,[2]库存报告使用数据处理!$A:$D,4,0),0)</f>
        <v>0</v>
      </c>
      <c r="F1792" s="28">
        <f>IFERROR(VLOOKUP(A1792,[2]库存报告使用数据处理!$A:$E,5,0),0)</f>
        <v>0</v>
      </c>
      <c r="G1792" s="28">
        <f>IFERROR(VLOOKUP(A1792,[2]库存报告使用数据处理!$A:$F,6,0),0)</f>
        <v>0</v>
      </c>
      <c r="H1792" s="29">
        <f>IFERROR(VLOOKUP(A1792,[2]库存报告使用数据处理!$A:$G,7,0),0)</f>
        <v>0</v>
      </c>
      <c r="I1792">
        <f>IFERROR(VLOOKUP(A1792,[5]数据处理!$A:$B,2,0),0)</f>
        <v>0</v>
      </c>
      <c r="J1792" s="30">
        <f>IFERROR(VLOOKUP(A1792,[5]数据处理!$A:$D,4,0),0)</f>
        <v>0</v>
      </c>
      <c r="K1792" s="30">
        <f>IFERROR(VLOOKUP(A1792,[5]数据处理!$A:$E,5,0),0)</f>
        <v>0</v>
      </c>
      <c r="L1792" s="30">
        <f>IFERROR(VLOOKUP(A1792,[5]数据处理!$A:$G,7,0),0)</f>
        <v>0</v>
      </c>
      <c r="M1792">
        <f t="shared" si="460"/>
        <v>0</v>
      </c>
      <c r="N1792">
        <f>IFERROR(VLOOKUP(A1792,[5]数据处理!$A:$C,3,0),0)</f>
        <v>0</v>
      </c>
      <c r="O1792">
        <f>IFERROR(VLOOKUP($A1792,[5]数据处理!$A:$N,14,0),0)</f>
        <v>0</v>
      </c>
      <c r="P1792" t="str">
        <f>IFERROR(VLOOKUP($A1792,[3]库存报告使用数据!$A$1:$B$65536,2,0),"")</f>
        <v/>
      </c>
      <c r="Q1792" t="str">
        <f>IFERROR(VLOOKUP($A1792,[3]库存报告使用数据!$A$1:$E$65536,5,0),"")</f>
        <v/>
      </c>
      <c r="R1792" t="str">
        <f>IFERROR(VLOOKUP($A1792,[3]库存报告使用数据!$A$1:$H$65536,8,0),"")</f>
        <v/>
      </c>
      <c r="S1792" t="str">
        <f>IFERROR(VLOOKUP($A1792,[3]库存报告使用数据!$A$1:$K$65536,11,0),"")</f>
        <v/>
      </c>
      <c r="T1792" t="str">
        <f>IFERROR(VLOOKUP($A1792,[3]库存报告使用数据!$A$1:$C$65536,3,0),"")</f>
        <v/>
      </c>
      <c r="U1792" t="str">
        <f>IFERROR(VLOOKUP($A1792,[3]库存报告使用数据!$A$1:$F$65536,6,0),"")</f>
        <v/>
      </c>
      <c r="V1792" t="str">
        <f>IFERROR(VLOOKUP($A1792,[3]库存报告使用数据!$A$1:$I$65536,9,0),"")</f>
        <v/>
      </c>
      <c r="W1792" t="str">
        <f>IFERROR(VLOOKUP($A1792,[3]库存报告使用数据!$A$1:$L$65536,12,0),"")</f>
        <v/>
      </c>
      <c r="X1792" s="20" t="str">
        <f t="shared" si="461"/>
        <v/>
      </c>
      <c r="Y1792" s="20" t="str">
        <f t="shared" si="462"/>
        <v/>
      </c>
      <c r="Z1792" s="20" t="str">
        <f t="shared" si="463"/>
        <v/>
      </c>
      <c r="AA1792" s="20" t="str">
        <f t="shared" si="464"/>
        <v/>
      </c>
      <c r="AB1792" t="str">
        <f>IFERROR(VLOOKUP($A1792,[3]库存报告使用数据!$A$1:$D$65536,4,0),"")</f>
        <v/>
      </c>
      <c r="AC1792" t="str">
        <f>IFERROR(VLOOKUP($A1792,[3]库存报告使用数据!$A$1:$G$65536,7,0),"")</f>
        <v/>
      </c>
      <c r="AD1792" t="str">
        <f>IFERROR(VLOOKUP($A1792,[3]库存报告使用数据!$A$1:$J$65536,10,0),"")</f>
        <v/>
      </c>
      <c r="AE1792" t="str">
        <f>IFERROR(VLOOKUP($A1792,[3]库存报告使用数据!$A$1:$M$65536,13,0),"")</f>
        <v/>
      </c>
      <c r="AF1792" s="20" t="str">
        <f t="shared" si="465"/>
        <v/>
      </c>
      <c r="AG1792" s="20" t="str">
        <f t="shared" si="466"/>
        <v/>
      </c>
      <c r="AH1792" s="20" t="str">
        <f t="shared" si="467"/>
        <v/>
      </c>
      <c r="AI1792" s="20" t="str">
        <f t="shared" si="468"/>
        <v/>
      </c>
      <c r="AJ1792">
        <f>IFERROR(VLOOKUP($B1792,[4]库存报告使用数据!$A$1:$B$65536,2,0),0)</f>
        <v>0</v>
      </c>
      <c r="AK1792">
        <f>IFERROR(VLOOKUP($B1792,[4]库存报告使用数据!$A$1:$C$65536,3,0),)</f>
        <v>0</v>
      </c>
      <c r="AL1792">
        <f>IFERROR(VLOOKUP($B1792,[4]库存报告使用数据!$A$1:$D$65536,4,0),)</f>
        <v>0</v>
      </c>
      <c r="AM1792">
        <f>IFERROR(VLOOKUP($B1792,[4]库存报告使用数据!$A$1:$E$65536,5,0),)</f>
        <v>0</v>
      </c>
      <c r="AN1792" s="20" t="str">
        <f t="shared" si="469"/>
        <v/>
      </c>
      <c r="AO1792" s="20" t="str">
        <f t="shared" si="470"/>
        <v/>
      </c>
      <c r="AP1792" s="20" t="str">
        <f t="shared" si="471"/>
        <v/>
      </c>
      <c r="AQ1792" s="20" t="str">
        <f t="shared" si="472"/>
        <v/>
      </c>
      <c r="AR1792" s="32">
        <f t="shared" si="473"/>
        <v>0</v>
      </c>
      <c r="AS1792" s="32">
        <f t="shared" si="474"/>
        <v>0</v>
      </c>
      <c r="AT1792" s="32">
        <f t="shared" si="475"/>
        <v>0</v>
      </c>
      <c r="AU1792" s="28" t="str">
        <f t="shared" si="476"/>
        <v>库存为0</v>
      </c>
      <c r="AV1792" s="34" t="str">
        <f>IFERROR(时间!$B$4+AU1792,"上周无销量")</f>
        <v>上周无销量</v>
      </c>
      <c r="AW1792" s="34"/>
    </row>
    <row r="1793" spans="1:49">
      <c r="A1793" s="18" t="s">
        <v>1838</v>
      </c>
      <c r="B1793" t="str">
        <f>VLOOKUP(A1793,'[1]sku-asin（子）'!$A:$B,2,0)</f>
        <v>B07C214XWW</v>
      </c>
      <c r="C1793" t="str">
        <f>VLOOKUP(A1793,'[1]子sku-父sku'!$A:$B,2,0)</f>
        <v>YZ-BEWS32</v>
      </c>
      <c r="D1793" s="28">
        <f>IFERROR(VLOOKUP(A1793,[2]库存报告使用数据处理!$A:$C,3,0),0)</f>
        <v>0</v>
      </c>
      <c r="E1793" s="28">
        <f>IFERROR(VLOOKUP(A1793,[2]库存报告使用数据处理!$A:$D,4,0),0)</f>
        <v>0</v>
      </c>
      <c r="F1793" s="28">
        <f>IFERROR(VLOOKUP(A1793,[2]库存报告使用数据处理!$A:$E,5,0),0)</f>
        <v>0</v>
      </c>
      <c r="G1793" s="28">
        <f>IFERROR(VLOOKUP(A1793,[2]库存报告使用数据处理!$A:$F,6,0),0)</f>
        <v>0</v>
      </c>
      <c r="H1793" s="29">
        <f>IFERROR(VLOOKUP(A1793,[2]库存报告使用数据处理!$A:$G,7,0),0)</f>
        <v>0</v>
      </c>
      <c r="I1793">
        <f>IFERROR(VLOOKUP(A1793,[5]数据处理!$A:$B,2,0),0)</f>
        <v>0</v>
      </c>
      <c r="J1793" s="30">
        <f>IFERROR(VLOOKUP(A1793,[5]数据处理!$A:$D,4,0),0)</f>
        <v>0</v>
      </c>
      <c r="K1793" s="30">
        <f>IFERROR(VLOOKUP(A1793,[5]数据处理!$A:$E,5,0),0)</f>
        <v>0</v>
      </c>
      <c r="L1793" s="30">
        <f>IFERROR(VLOOKUP(A1793,[5]数据处理!$A:$G,7,0),0)</f>
        <v>0</v>
      </c>
      <c r="M1793">
        <f t="shared" si="460"/>
        <v>0</v>
      </c>
      <c r="N1793">
        <f>IFERROR(VLOOKUP(A1793,[5]数据处理!$A:$C,3,0),0)</f>
        <v>0</v>
      </c>
      <c r="O1793">
        <f>IFERROR(VLOOKUP($A1793,[5]数据处理!$A:$N,14,0),0)</f>
        <v>0</v>
      </c>
      <c r="P1793" t="str">
        <f>IFERROR(VLOOKUP($A1793,[3]库存报告使用数据!$A$1:$B$65536,2,0),"")</f>
        <v/>
      </c>
      <c r="Q1793" t="str">
        <f>IFERROR(VLOOKUP($A1793,[3]库存报告使用数据!$A$1:$E$65536,5,0),"")</f>
        <v/>
      </c>
      <c r="R1793" t="str">
        <f>IFERROR(VLOOKUP($A1793,[3]库存报告使用数据!$A$1:$H$65536,8,0),"")</f>
        <v/>
      </c>
      <c r="S1793" t="str">
        <f>IFERROR(VLOOKUP($A1793,[3]库存报告使用数据!$A$1:$K$65536,11,0),"")</f>
        <v/>
      </c>
      <c r="T1793" t="str">
        <f>IFERROR(VLOOKUP($A1793,[3]库存报告使用数据!$A$1:$C$65536,3,0),"")</f>
        <v/>
      </c>
      <c r="U1793" t="str">
        <f>IFERROR(VLOOKUP($A1793,[3]库存报告使用数据!$A$1:$F$65536,6,0),"")</f>
        <v/>
      </c>
      <c r="V1793" t="str">
        <f>IFERROR(VLOOKUP($A1793,[3]库存报告使用数据!$A$1:$I$65536,9,0),"")</f>
        <v/>
      </c>
      <c r="W1793" t="str">
        <f>IFERROR(VLOOKUP($A1793,[3]库存报告使用数据!$A$1:$L$65536,12,0),"")</f>
        <v/>
      </c>
      <c r="X1793" s="20" t="str">
        <f t="shared" si="461"/>
        <v/>
      </c>
      <c r="Y1793" s="20" t="str">
        <f t="shared" si="462"/>
        <v/>
      </c>
      <c r="Z1793" s="20" t="str">
        <f t="shared" si="463"/>
        <v/>
      </c>
      <c r="AA1793" s="20" t="str">
        <f t="shared" si="464"/>
        <v/>
      </c>
      <c r="AB1793" t="str">
        <f>IFERROR(VLOOKUP($A1793,[3]库存报告使用数据!$A$1:$D$65536,4,0),"")</f>
        <v/>
      </c>
      <c r="AC1793" t="str">
        <f>IFERROR(VLOOKUP($A1793,[3]库存报告使用数据!$A$1:$G$65536,7,0),"")</f>
        <v/>
      </c>
      <c r="AD1793" t="str">
        <f>IFERROR(VLOOKUP($A1793,[3]库存报告使用数据!$A$1:$J$65536,10,0),"")</f>
        <v/>
      </c>
      <c r="AE1793" t="str">
        <f>IFERROR(VLOOKUP($A1793,[3]库存报告使用数据!$A$1:$M$65536,13,0),"")</f>
        <v/>
      </c>
      <c r="AF1793" s="20" t="str">
        <f t="shared" si="465"/>
        <v/>
      </c>
      <c r="AG1793" s="20" t="str">
        <f t="shared" si="466"/>
        <v/>
      </c>
      <c r="AH1793" s="20" t="str">
        <f t="shared" si="467"/>
        <v/>
      </c>
      <c r="AI1793" s="20" t="str">
        <f t="shared" si="468"/>
        <v/>
      </c>
      <c r="AJ1793">
        <f>IFERROR(VLOOKUP($B1793,[4]库存报告使用数据!$A$1:$B$65536,2,0),0)</f>
        <v>0</v>
      </c>
      <c r="AK1793">
        <f>IFERROR(VLOOKUP($B1793,[4]库存报告使用数据!$A$1:$C$65536,3,0),)</f>
        <v>0</v>
      </c>
      <c r="AL1793">
        <f>IFERROR(VLOOKUP($B1793,[4]库存报告使用数据!$A$1:$D$65536,4,0),)</f>
        <v>0</v>
      </c>
      <c r="AM1793">
        <f>IFERROR(VLOOKUP($B1793,[4]库存报告使用数据!$A$1:$E$65536,5,0),)</f>
        <v>0</v>
      </c>
      <c r="AN1793" s="20" t="str">
        <f t="shared" si="469"/>
        <v/>
      </c>
      <c r="AO1793" s="20" t="str">
        <f t="shared" si="470"/>
        <v/>
      </c>
      <c r="AP1793" s="20" t="str">
        <f t="shared" si="471"/>
        <v/>
      </c>
      <c r="AQ1793" s="20" t="str">
        <f t="shared" si="472"/>
        <v/>
      </c>
      <c r="AR1793" s="32">
        <f t="shared" si="473"/>
        <v>0</v>
      </c>
      <c r="AS1793" s="32">
        <f t="shared" si="474"/>
        <v>0</v>
      </c>
      <c r="AT1793" s="32">
        <f t="shared" si="475"/>
        <v>0</v>
      </c>
      <c r="AU1793" s="28" t="str">
        <f t="shared" si="476"/>
        <v>库存为0</v>
      </c>
      <c r="AV1793" s="34" t="str">
        <f>IFERROR(时间!$B$4+AU1793,"上周无销量")</f>
        <v>上周无销量</v>
      </c>
      <c r="AW1793" s="34"/>
    </row>
    <row r="1794" spans="1:49">
      <c r="A1794" s="18" t="s">
        <v>1839</v>
      </c>
      <c r="B1794" t="str">
        <f>VLOOKUP(A1794,'[1]sku-asin（子）'!$A:$B,2,0)</f>
        <v>B07C25391B</v>
      </c>
      <c r="C1794" t="str">
        <f>VLOOKUP(A1794,'[1]子sku-父sku'!$A:$B,2,0)</f>
        <v>YZ-BEWS32</v>
      </c>
      <c r="D1794" s="28">
        <f>IFERROR(VLOOKUP(A1794,[2]库存报告使用数据处理!$A:$C,3,0),0)</f>
        <v>0</v>
      </c>
      <c r="E1794" s="28">
        <f>IFERROR(VLOOKUP(A1794,[2]库存报告使用数据处理!$A:$D,4,0),0)</f>
        <v>0</v>
      </c>
      <c r="F1794" s="28">
        <f>IFERROR(VLOOKUP(A1794,[2]库存报告使用数据处理!$A:$E,5,0),0)</f>
        <v>0</v>
      </c>
      <c r="G1794" s="28">
        <f>IFERROR(VLOOKUP(A1794,[2]库存报告使用数据处理!$A:$F,6,0),0)</f>
        <v>0</v>
      </c>
      <c r="H1794" s="29">
        <f>IFERROR(VLOOKUP(A1794,[2]库存报告使用数据处理!$A:$G,7,0),0)</f>
        <v>0</v>
      </c>
      <c r="I1794">
        <f>IFERROR(VLOOKUP(A1794,[5]数据处理!$A:$B,2,0),0)</f>
        <v>0</v>
      </c>
      <c r="J1794" s="30">
        <f>IFERROR(VLOOKUP(A1794,[5]数据处理!$A:$D,4,0),0)</f>
        <v>0</v>
      </c>
      <c r="K1794" s="30">
        <f>IFERROR(VLOOKUP(A1794,[5]数据处理!$A:$E,5,0),0)</f>
        <v>0</v>
      </c>
      <c r="L1794" s="30">
        <f>IFERROR(VLOOKUP(A1794,[5]数据处理!$A:$G,7,0),0)</f>
        <v>0</v>
      </c>
      <c r="M1794">
        <f t="shared" si="460"/>
        <v>0</v>
      </c>
      <c r="N1794">
        <f>IFERROR(VLOOKUP(A1794,[5]数据处理!$A:$C,3,0),0)</f>
        <v>0</v>
      </c>
      <c r="O1794">
        <f>IFERROR(VLOOKUP($A1794,[5]数据处理!$A:$N,14,0),0)</f>
        <v>0</v>
      </c>
      <c r="P1794" t="str">
        <f>IFERROR(VLOOKUP($A1794,[3]库存报告使用数据!$A$1:$B$65536,2,0),"")</f>
        <v/>
      </c>
      <c r="Q1794" t="str">
        <f>IFERROR(VLOOKUP($A1794,[3]库存报告使用数据!$A$1:$E$65536,5,0),"")</f>
        <v/>
      </c>
      <c r="R1794" t="str">
        <f>IFERROR(VLOOKUP($A1794,[3]库存报告使用数据!$A$1:$H$65536,8,0),"")</f>
        <v/>
      </c>
      <c r="S1794" t="str">
        <f>IFERROR(VLOOKUP($A1794,[3]库存报告使用数据!$A$1:$K$65536,11,0),"")</f>
        <v/>
      </c>
      <c r="T1794" t="str">
        <f>IFERROR(VLOOKUP($A1794,[3]库存报告使用数据!$A$1:$C$65536,3,0),"")</f>
        <v/>
      </c>
      <c r="U1794" t="str">
        <f>IFERROR(VLOOKUP($A1794,[3]库存报告使用数据!$A$1:$F$65536,6,0),"")</f>
        <v/>
      </c>
      <c r="V1794" t="str">
        <f>IFERROR(VLOOKUP($A1794,[3]库存报告使用数据!$A$1:$I$65536,9,0),"")</f>
        <v/>
      </c>
      <c r="W1794" t="str">
        <f>IFERROR(VLOOKUP($A1794,[3]库存报告使用数据!$A$1:$L$65536,12,0),"")</f>
        <v/>
      </c>
      <c r="X1794" s="20" t="str">
        <f t="shared" si="461"/>
        <v/>
      </c>
      <c r="Y1794" s="20" t="str">
        <f t="shared" si="462"/>
        <v/>
      </c>
      <c r="Z1794" s="20" t="str">
        <f t="shared" si="463"/>
        <v/>
      </c>
      <c r="AA1794" s="20" t="str">
        <f t="shared" si="464"/>
        <v/>
      </c>
      <c r="AB1794" t="str">
        <f>IFERROR(VLOOKUP($A1794,[3]库存报告使用数据!$A$1:$D$65536,4,0),"")</f>
        <v/>
      </c>
      <c r="AC1794" t="str">
        <f>IFERROR(VLOOKUP($A1794,[3]库存报告使用数据!$A$1:$G$65536,7,0),"")</f>
        <v/>
      </c>
      <c r="AD1794" t="str">
        <f>IFERROR(VLOOKUP($A1794,[3]库存报告使用数据!$A$1:$J$65536,10,0),"")</f>
        <v/>
      </c>
      <c r="AE1794" t="str">
        <f>IFERROR(VLOOKUP($A1794,[3]库存报告使用数据!$A$1:$M$65536,13,0),"")</f>
        <v/>
      </c>
      <c r="AF1794" s="20" t="str">
        <f t="shared" si="465"/>
        <v/>
      </c>
      <c r="AG1794" s="20" t="str">
        <f t="shared" si="466"/>
        <v/>
      </c>
      <c r="AH1794" s="20" t="str">
        <f t="shared" si="467"/>
        <v/>
      </c>
      <c r="AI1794" s="20" t="str">
        <f t="shared" si="468"/>
        <v/>
      </c>
      <c r="AJ1794">
        <f>IFERROR(VLOOKUP($B1794,[4]库存报告使用数据!$A$1:$B$65536,2,0),0)</f>
        <v>0</v>
      </c>
      <c r="AK1794">
        <f>IFERROR(VLOOKUP($B1794,[4]库存报告使用数据!$A$1:$C$65536,3,0),)</f>
        <v>0</v>
      </c>
      <c r="AL1794">
        <f>IFERROR(VLOOKUP($B1794,[4]库存报告使用数据!$A$1:$D$65536,4,0),)</f>
        <v>0</v>
      </c>
      <c r="AM1794">
        <f>IFERROR(VLOOKUP($B1794,[4]库存报告使用数据!$A$1:$E$65536,5,0),)</f>
        <v>0</v>
      </c>
      <c r="AN1794" s="20" t="str">
        <f t="shared" si="469"/>
        <v/>
      </c>
      <c r="AO1794" s="20" t="str">
        <f t="shared" si="470"/>
        <v/>
      </c>
      <c r="AP1794" s="20" t="str">
        <f t="shared" si="471"/>
        <v/>
      </c>
      <c r="AQ1794" s="20" t="str">
        <f t="shared" si="472"/>
        <v/>
      </c>
      <c r="AR1794" s="32">
        <f t="shared" si="473"/>
        <v>0</v>
      </c>
      <c r="AS1794" s="32">
        <f t="shared" si="474"/>
        <v>0</v>
      </c>
      <c r="AT1794" s="32">
        <f t="shared" si="475"/>
        <v>0</v>
      </c>
      <c r="AU1794" s="28" t="str">
        <f t="shared" si="476"/>
        <v>库存为0</v>
      </c>
      <c r="AV1794" s="34" t="str">
        <f>IFERROR(时间!$B$4+AU1794,"上周无销量")</f>
        <v>上周无销量</v>
      </c>
      <c r="AW1794" s="34"/>
    </row>
    <row r="1795" spans="1:49">
      <c r="A1795" s="18" t="s">
        <v>1840</v>
      </c>
      <c r="B1795" t="str">
        <f>VLOOKUP(A1795,'[1]sku-asin（子）'!$A:$B,2,0)</f>
        <v>B07CBV4534</v>
      </c>
      <c r="C1795" t="str">
        <f>VLOOKUP(A1795,'[1]子sku-父sku'!$A:$B,2,0)</f>
        <v>YZ-BEWS32</v>
      </c>
      <c r="D1795" s="28">
        <f>IFERROR(VLOOKUP(A1795,[2]库存报告使用数据处理!$A:$C,3,0),0)</f>
        <v>0</v>
      </c>
      <c r="E1795" s="28">
        <f>IFERROR(VLOOKUP(A1795,[2]库存报告使用数据处理!$A:$D,4,0),0)</f>
        <v>0</v>
      </c>
      <c r="F1795" s="28">
        <f>IFERROR(VLOOKUP(A1795,[2]库存报告使用数据处理!$A:$E,5,0),0)</f>
        <v>0</v>
      </c>
      <c r="G1795" s="28">
        <f>IFERROR(VLOOKUP(A1795,[2]库存报告使用数据处理!$A:$F,6,0),0)</f>
        <v>0</v>
      </c>
      <c r="H1795" s="29">
        <f>IFERROR(VLOOKUP(A1795,[2]库存报告使用数据处理!$A:$G,7,0),0)</f>
        <v>0</v>
      </c>
      <c r="I1795">
        <f>IFERROR(VLOOKUP(A1795,[5]数据处理!$A:$B,2,0),0)</f>
        <v>0</v>
      </c>
      <c r="J1795" s="30">
        <f>IFERROR(VLOOKUP(A1795,[5]数据处理!$A:$D,4,0),0)</f>
        <v>0</v>
      </c>
      <c r="K1795" s="30">
        <f>IFERROR(VLOOKUP(A1795,[5]数据处理!$A:$E,5,0),0)</f>
        <v>0</v>
      </c>
      <c r="L1795" s="30">
        <f>IFERROR(VLOOKUP(A1795,[5]数据处理!$A:$G,7,0),0)</f>
        <v>0</v>
      </c>
      <c r="M1795">
        <f t="shared" si="460"/>
        <v>0</v>
      </c>
      <c r="N1795">
        <f>IFERROR(VLOOKUP(A1795,[5]数据处理!$A:$C,3,0),0)</f>
        <v>0</v>
      </c>
      <c r="O1795">
        <f>IFERROR(VLOOKUP($A1795,[5]数据处理!$A:$N,14,0),0)</f>
        <v>0</v>
      </c>
      <c r="P1795" t="str">
        <f>IFERROR(VLOOKUP($A1795,[3]库存报告使用数据!$A$1:$B$65536,2,0),"")</f>
        <v/>
      </c>
      <c r="Q1795" t="str">
        <f>IFERROR(VLOOKUP($A1795,[3]库存报告使用数据!$A$1:$E$65536,5,0),"")</f>
        <v/>
      </c>
      <c r="R1795" t="str">
        <f>IFERROR(VLOOKUP($A1795,[3]库存报告使用数据!$A$1:$H$65536,8,0),"")</f>
        <v/>
      </c>
      <c r="S1795" t="str">
        <f>IFERROR(VLOOKUP($A1795,[3]库存报告使用数据!$A$1:$K$65536,11,0),"")</f>
        <v/>
      </c>
      <c r="T1795" t="str">
        <f>IFERROR(VLOOKUP($A1795,[3]库存报告使用数据!$A$1:$C$65536,3,0),"")</f>
        <v/>
      </c>
      <c r="U1795" t="str">
        <f>IFERROR(VLOOKUP($A1795,[3]库存报告使用数据!$A$1:$F$65536,6,0),"")</f>
        <v/>
      </c>
      <c r="V1795" t="str">
        <f>IFERROR(VLOOKUP($A1795,[3]库存报告使用数据!$A$1:$I$65536,9,0),"")</f>
        <v/>
      </c>
      <c r="W1795" t="str">
        <f>IFERROR(VLOOKUP($A1795,[3]库存报告使用数据!$A$1:$L$65536,12,0),"")</f>
        <v/>
      </c>
      <c r="X1795" s="20" t="str">
        <f t="shared" si="461"/>
        <v/>
      </c>
      <c r="Y1795" s="20" t="str">
        <f t="shared" si="462"/>
        <v/>
      </c>
      <c r="Z1795" s="20" t="str">
        <f t="shared" si="463"/>
        <v/>
      </c>
      <c r="AA1795" s="20" t="str">
        <f t="shared" si="464"/>
        <v/>
      </c>
      <c r="AB1795" t="str">
        <f>IFERROR(VLOOKUP($A1795,[3]库存报告使用数据!$A$1:$D$65536,4,0),"")</f>
        <v/>
      </c>
      <c r="AC1795" t="str">
        <f>IFERROR(VLOOKUP($A1795,[3]库存报告使用数据!$A$1:$G$65536,7,0),"")</f>
        <v/>
      </c>
      <c r="AD1795" t="str">
        <f>IFERROR(VLOOKUP($A1795,[3]库存报告使用数据!$A$1:$J$65536,10,0),"")</f>
        <v/>
      </c>
      <c r="AE1795" t="str">
        <f>IFERROR(VLOOKUP($A1795,[3]库存报告使用数据!$A$1:$M$65536,13,0),"")</f>
        <v/>
      </c>
      <c r="AF1795" s="20" t="str">
        <f t="shared" si="465"/>
        <v/>
      </c>
      <c r="AG1795" s="20" t="str">
        <f t="shared" si="466"/>
        <v/>
      </c>
      <c r="AH1795" s="20" t="str">
        <f t="shared" si="467"/>
        <v/>
      </c>
      <c r="AI1795" s="20" t="str">
        <f t="shared" si="468"/>
        <v/>
      </c>
      <c r="AJ1795">
        <f>IFERROR(VLOOKUP($B1795,[4]库存报告使用数据!$A$1:$B$65536,2,0),0)</f>
        <v>0</v>
      </c>
      <c r="AK1795">
        <f>IFERROR(VLOOKUP($B1795,[4]库存报告使用数据!$A$1:$C$65536,3,0),)</f>
        <v>0</v>
      </c>
      <c r="AL1795">
        <f>IFERROR(VLOOKUP($B1795,[4]库存报告使用数据!$A$1:$D$65536,4,0),)</f>
        <v>0</v>
      </c>
      <c r="AM1795">
        <f>IFERROR(VLOOKUP($B1795,[4]库存报告使用数据!$A$1:$E$65536,5,0),)</f>
        <v>0</v>
      </c>
      <c r="AN1795" s="20" t="str">
        <f t="shared" si="469"/>
        <v/>
      </c>
      <c r="AO1795" s="20" t="str">
        <f t="shared" si="470"/>
        <v/>
      </c>
      <c r="AP1795" s="20" t="str">
        <f t="shared" si="471"/>
        <v/>
      </c>
      <c r="AQ1795" s="20" t="str">
        <f t="shared" si="472"/>
        <v/>
      </c>
      <c r="AR1795" s="32">
        <f t="shared" si="473"/>
        <v>0</v>
      </c>
      <c r="AS1795" s="32">
        <f t="shared" si="474"/>
        <v>0</v>
      </c>
      <c r="AT1795" s="32">
        <f t="shared" si="475"/>
        <v>0</v>
      </c>
      <c r="AU1795" s="28" t="str">
        <f t="shared" si="476"/>
        <v>库存为0</v>
      </c>
      <c r="AV1795" s="34" t="str">
        <f>IFERROR(时间!$B$4+AU1795,"上周无销量")</f>
        <v>上周无销量</v>
      </c>
      <c r="AW1795" s="34"/>
    </row>
    <row r="1796" spans="1:49">
      <c r="A1796" s="18" t="s">
        <v>1841</v>
      </c>
      <c r="B1796" t="str">
        <f>VLOOKUP(A1796,'[1]sku-asin（子）'!$A:$B,2,0)</f>
        <v>B07C21SX68</v>
      </c>
      <c r="C1796" t="str">
        <f>VLOOKUP(A1796,'[1]子sku-父sku'!$A:$B,2,0)</f>
        <v>YZ-BEWS32</v>
      </c>
      <c r="D1796" s="28">
        <f>IFERROR(VLOOKUP(A1796,[2]库存报告使用数据处理!$A:$C,3,0),0)</f>
        <v>0</v>
      </c>
      <c r="E1796" s="28">
        <f>IFERROR(VLOOKUP(A1796,[2]库存报告使用数据处理!$A:$D,4,0),0)</f>
        <v>0</v>
      </c>
      <c r="F1796" s="28">
        <f>IFERROR(VLOOKUP(A1796,[2]库存报告使用数据处理!$A:$E,5,0),0)</f>
        <v>0</v>
      </c>
      <c r="G1796" s="28">
        <f>IFERROR(VLOOKUP(A1796,[2]库存报告使用数据处理!$A:$F,6,0),0)</f>
        <v>0</v>
      </c>
      <c r="H1796" s="29">
        <f>IFERROR(VLOOKUP(A1796,[2]库存报告使用数据处理!$A:$G,7,0),0)</f>
        <v>0</v>
      </c>
      <c r="I1796">
        <f>IFERROR(VLOOKUP(A1796,[5]数据处理!$A:$B,2,0),0)</f>
        <v>0</v>
      </c>
      <c r="J1796" s="30">
        <f>IFERROR(VLOOKUP(A1796,[5]数据处理!$A:$D,4,0),0)</f>
        <v>0</v>
      </c>
      <c r="K1796" s="30">
        <f>IFERROR(VLOOKUP(A1796,[5]数据处理!$A:$E,5,0),0)</f>
        <v>0</v>
      </c>
      <c r="L1796" s="30">
        <f>IFERROR(VLOOKUP(A1796,[5]数据处理!$A:$G,7,0),0)</f>
        <v>0</v>
      </c>
      <c r="M1796">
        <f t="shared" si="460"/>
        <v>0</v>
      </c>
      <c r="N1796">
        <f>IFERROR(VLOOKUP(A1796,[5]数据处理!$A:$C,3,0),0)</f>
        <v>0</v>
      </c>
      <c r="O1796">
        <f>IFERROR(VLOOKUP($A1796,[5]数据处理!$A:$N,14,0),0)</f>
        <v>0</v>
      </c>
      <c r="P1796" t="str">
        <f>IFERROR(VLOOKUP($A1796,[3]库存报告使用数据!$A$1:$B$65536,2,0),"")</f>
        <v/>
      </c>
      <c r="Q1796" t="str">
        <f>IFERROR(VLOOKUP($A1796,[3]库存报告使用数据!$A$1:$E$65536,5,0),"")</f>
        <v/>
      </c>
      <c r="R1796" t="str">
        <f>IFERROR(VLOOKUP($A1796,[3]库存报告使用数据!$A$1:$H$65536,8,0),"")</f>
        <v/>
      </c>
      <c r="S1796" t="str">
        <f>IFERROR(VLOOKUP($A1796,[3]库存报告使用数据!$A$1:$K$65536,11,0),"")</f>
        <v/>
      </c>
      <c r="T1796" t="str">
        <f>IFERROR(VLOOKUP($A1796,[3]库存报告使用数据!$A$1:$C$65536,3,0),"")</f>
        <v/>
      </c>
      <c r="U1796" t="str">
        <f>IFERROR(VLOOKUP($A1796,[3]库存报告使用数据!$A$1:$F$65536,6,0),"")</f>
        <v/>
      </c>
      <c r="V1796" t="str">
        <f>IFERROR(VLOOKUP($A1796,[3]库存报告使用数据!$A$1:$I$65536,9,0),"")</f>
        <v/>
      </c>
      <c r="W1796" t="str">
        <f>IFERROR(VLOOKUP($A1796,[3]库存报告使用数据!$A$1:$L$65536,12,0),"")</f>
        <v/>
      </c>
      <c r="X1796" s="20" t="str">
        <f t="shared" si="461"/>
        <v/>
      </c>
      <c r="Y1796" s="20" t="str">
        <f t="shared" si="462"/>
        <v/>
      </c>
      <c r="Z1796" s="20" t="str">
        <f t="shared" si="463"/>
        <v/>
      </c>
      <c r="AA1796" s="20" t="str">
        <f t="shared" si="464"/>
        <v/>
      </c>
      <c r="AB1796" t="str">
        <f>IFERROR(VLOOKUP($A1796,[3]库存报告使用数据!$A$1:$D$65536,4,0),"")</f>
        <v/>
      </c>
      <c r="AC1796" t="str">
        <f>IFERROR(VLOOKUP($A1796,[3]库存报告使用数据!$A$1:$G$65536,7,0),"")</f>
        <v/>
      </c>
      <c r="AD1796" t="str">
        <f>IFERROR(VLOOKUP($A1796,[3]库存报告使用数据!$A$1:$J$65536,10,0),"")</f>
        <v/>
      </c>
      <c r="AE1796" t="str">
        <f>IFERROR(VLOOKUP($A1796,[3]库存报告使用数据!$A$1:$M$65536,13,0),"")</f>
        <v/>
      </c>
      <c r="AF1796" s="20" t="str">
        <f t="shared" si="465"/>
        <v/>
      </c>
      <c r="AG1796" s="20" t="str">
        <f t="shared" si="466"/>
        <v/>
      </c>
      <c r="AH1796" s="20" t="str">
        <f t="shared" si="467"/>
        <v/>
      </c>
      <c r="AI1796" s="20" t="str">
        <f t="shared" si="468"/>
        <v/>
      </c>
      <c r="AJ1796">
        <f>IFERROR(VLOOKUP($B1796,[4]库存报告使用数据!$A$1:$B$65536,2,0),0)</f>
        <v>0</v>
      </c>
      <c r="AK1796">
        <f>IFERROR(VLOOKUP($B1796,[4]库存报告使用数据!$A$1:$C$65536,3,0),)</f>
        <v>0</v>
      </c>
      <c r="AL1796">
        <f>IFERROR(VLOOKUP($B1796,[4]库存报告使用数据!$A$1:$D$65536,4,0),)</f>
        <v>0</v>
      </c>
      <c r="AM1796">
        <f>IFERROR(VLOOKUP($B1796,[4]库存报告使用数据!$A$1:$E$65536,5,0),)</f>
        <v>0</v>
      </c>
      <c r="AN1796" s="20" t="str">
        <f t="shared" si="469"/>
        <v/>
      </c>
      <c r="AO1796" s="20" t="str">
        <f t="shared" si="470"/>
        <v/>
      </c>
      <c r="AP1796" s="20" t="str">
        <f t="shared" si="471"/>
        <v/>
      </c>
      <c r="AQ1796" s="20" t="str">
        <f t="shared" si="472"/>
        <v/>
      </c>
      <c r="AR1796" s="32">
        <f t="shared" si="473"/>
        <v>0</v>
      </c>
      <c r="AS1796" s="32">
        <f t="shared" si="474"/>
        <v>0</v>
      </c>
      <c r="AT1796" s="32">
        <f t="shared" si="475"/>
        <v>0</v>
      </c>
      <c r="AU1796" s="28" t="str">
        <f t="shared" si="476"/>
        <v>库存为0</v>
      </c>
      <c r="AV1796" s="34" t="str">
        <f>IFERROR(时间!$B$4+AU1796,"上周无销量")</f>
        <v>上周无销量</v>
      </c>
      <c r="AW1796" s="34"/>
    </row>
    <row r="1797" spans="1:49">
      <c r="A1797" s="18" t="s">
        <v>1842</v>
      </c>
      <c r="B1797" t="str">
        <f>VLOOKUP(A1797,'[1]sku-asin（子）'!$A:$B,2,0)</f>
        <v>B07CBW3LZD</v>
      </c>
      <c r="C1797" t="str">
        <f>VLOOKUP(A1797,'[1]子sku-父sku'!$A:$B,2,0)</f>
        <v>YZ-BEWS32</v>
      </c>
      <c r="D1797" s="28">
        <f>IFERROR(VLOOKUP(A1797,[2]库存报告使用数据处理!$A:$C,3,0),0)</f>
        <v>0</v>
      </c>
      <c r="E1797" s="28">
        <f>IFERROR(VLOOKUP(A1797,[2]库存报告使用数据处理!$A:$D,4,0),0)</f>
        <v>0</v>
      </c>
      <c r="F1797" s="28">
        <f>IFERROR(VLOOKUP(A1797,[2]库存报告使用数据处理!$A:$E,5,0),0)</f>
        <v>0</v>
      </c>
      <c r="G1797" s="28">
        <f>IFERROR(VLOOKUP(A1797,[2]库存报告使用数据处理!$A:$F,6,0),0)</f>
        <v>0</v>
      </c>
      <c r="H1797" s="29">
        <f>IFERROR(VLOOKUP(A1797,[2]库存报告使用数据处理!$A:$G,7,0),0)</f>
        <v>0</v>
      </c>
      <c r="I1797">
        <f>IFERROR(VLOOKUP(A1797,[5]数据处理!$A:$B,2,0),0)</f>
        <v>0</v>
      </c>
      <c r="J1797" s="30">
        <f>IFERROR(VLOOKUP(A1797,[5]数据处理!$A:$D,4,0),0)</f>
        <v>0</v>
      </c>
      <c r="K1797" s="30">
        <f>IFERROR(VLOOKUP(A1797,[5]数据处理!$A:$E,5,0),0)</f>
        <v>0</v>
      </c>
      <c r="L1797" s="30">
        <f>IFERROR(VLOOKUP(A1797,[5]数据处理!$A:$G,7,0),0)</f>
        <v>0</v>
      </c>
      <c r="M1797">
        <f t="shared" si="460"/>
        <v>0</v>
      </c>
      <c r="N1797">
        <f>IFERROR(VLOOKUP(A1797,[5]数据处理!$A:$C,3,0),0)</f>
        <v>0</v>
      </c>
      <c r="O1797">
        <f>IFERROR(VLOOKUP($A1797,[5]数据处理!$A:$N,14,0),0)</f>
        <v>0</v>
      </c>
      <c r="P1797" t="str">
        <f>IFERROR(VLOOKUP($A1797,[3]库存报告使用数据!$A$1:$B$65536,2,0),"")</f>
        <v/>
      </c>
      <c r="Q1797" t="str">
        <f>IFERROR(VLOOKUP($A1797,[3]库存报告使用数据!$A$1:$E$65536,5,0),"")</f>
        <v/>
      </c>
      <c r="R1797" t="str">
        <f>IFERROR(VLOOKUP($A1797,[3]库存报告使用数据!$A$1:$H$65536,8,0),"")</f>
        <v/>
      </c>
      <c r="S1797" t="str">
        <f>IFERROR(VLOOKUP($A1797,[3]库存报告使用数据!$A$1:$K$65536,11,0),"")</f>
        <v/>
      </c>
      <c r="T1797" t="str">
        <f>IFERROR(VLOOKUP($A1797,[3]库存报告使用数据!$A$1:$C$65536,3,0),"")</f>
        <v/>
      </c>
      <c r="U1797" t="str">
        <f>IFERROR(VLOOKUP($A1797,[3]库存报告使用数据!$A$1:$F$65536,6,0),"")</f>
        <v/>
      </c>
      <c r="V1797" t="str">
        <f>IFERROR(VLOOKUP($A1797,[3]库存报告使用数据!$A$1:$I$65536,9,0),"")</f>
        <v/>
      </c>
      <c r="W1797" t="str">
        <f>IFERROR(VLOOKUP($A1797,[3]库存报告使用数据!$A$1:$L$65536,12,0),"")</f>
        <v/>
      </c>
      <c r="X1797" s="20" t="str">
        <f t="shared" si="461"/>
        <v/>
      </c>
      <c r="Y1797" s="20" t="str">
        <f t="shared" si="462"/>
        <v/>
      </c>
      <c r="Z1797" s="20" t="str">
        <f t="shared" si="463"/>
        <v/>
      </c>
      <c r="AA1797" s="20" t="str">
        <f t="shared" si="464"/>
        <v/>
      </c>
      <c r="AB1797" t="str">
        <f>IFERROR(VLOOKUP($A1797,[3]库存报告使用数据!$A$1:$D$65536,4,0),"")</f>
        <v/>
      </c>
      <c r="AC1797" t="str">
        <f>IFERROR(VLOOKUP($A1797,[3]库存报告使用数据!$A$1:$G$65536,7,0),"")</f>
        <v/>
      </c>
      <c r="AD1797" t="str">
        <f>IFERROR(VLOOKUP($A1797,[3]库存报告使用数据!$A$1:$J$65536,10,0),"")</f>
        <v/>
      </c>
      <c r="AE1797" t="str">
        <f>IFERROR(VLOOKUP($A1797,[3]库存报告使用数据!$A$1:$M$65536,13,0),"")</f>
        <v/>
      </c>
      <c r="AF1797" s="20" t="str">
        <f t="shared" si="465"/>
        <v/>
      </c>
      <c r="AG1797" s="20" t="str">
        <f t="shared" si="466"/>
        <v/>
      </c>
      <c r="AH1797" s="20" t="str">
        <f t="shared" si="467"/>
        <v/>
      </c>
      <c r="AI1797" s="20" t="str">
        <f t="shared" si="468"/>
        <v/>
      </c>
      <c r="AJ1797">
        <f>IFERROR(VLOOKUP($B1797,[4]库存报告使用数据!$A$1:$B$65536,2,0),0)</f>
        <v>0</v>
      </c>
      <c r="AK1797">
        <f>IFERROR(VLOOKUP($B1797,[4]库存报告使用数据!$A$1:$C$65536,3,0),)</f>
        <v>0</v>
      </c>
      <c r="AL1797">
        <f>IFERROR(VLOOKUP($B1797,[4]库存报告使用数据!$A$1:$D$65536,4,0),)</f>
        <v>0</v>
      </c>
      <c r="AM1797">
        <f>IFERROR(VLOOKUP($B1797,[4]库存报告使用数据!$A$1:$E$65536,5,0),)</f>
        <v>0</v>
      </c>
      <c r="AN1797" s="20" t="str">
        <f t="shared" si="469"/>
        <v/>
      </c>
      <c r="AO1797" s="20" t="str">
        <f t="shared" si="470"/>
        <v/>
      </c>
      <c r="AP1797" s="20" t="str">
        <f t="shared" si="471"/>
        <v/>
      </c>
      <c r="AQ1797" s="20" t="str">
        <f t="shared" si="472"/>
        <v/>
      </c>
      <c r="AR1797" s="32">
        <f t="shared" si="473"/>
        <v>0</v>
      </c>
      <c r="AS1797" s="32">
        <f t="shared" si="474"/>
        <v>0</v>
      </c>
      <c r="AT1797" s="32">
        <f t="shared" si="475"/>
        <v>0</v>
      </c>
      <c r="AU1797" s="28" t="str">
        <f t="shared" si="476"/>
        <v>库存为0</v>
      </c>
      <c r="AV1797" s="34" t="str">
        <f>IFERROR(时间!$B$4+AU1797,"上周无销量")</f>
        <v>上周无销量</v>
      </c>
      <c r="AW1797" s="34"/>
    </row>
    <row r="1798" spans="1:49">
      <c r="A1798" s="18" t="s">
        <v>1843</v>
      </c>
      <c r="B1798" t="str">
        <f>VLOOKUP(A1798,'[1]sku-asin（子）'!$A:$B,2,0)</f>
        <v>B07C24X2HJ</v>
      </c>
      <c r="C1798" t="str">
        <f>VLOOKUP(A1798,'[1]子sku-父sku'!$A:$B,2,0)</f>
        <v>YZ-BEWS32</v>
      </c>
      <c r="D1798" s="28">
        <f>IFERROR(VLOOKUP(A1798,[2]库存报告使用数据处理!$A:$C,3,0),0)</f>
        <v>0</v>
      </c>
      <c r="E1798" s="28">
        <f>IFERROR(VLOOKUP(A1798,[2]库存报告使用数据处理!$A:$D,4,0),0)</f>
        <v>0</v>
      </c>
      <c r="F1798" s="28">
        <f>IFERROR(VLOOKUP(A1798,[2]库存报告使用数据处理!$A:$E,5,0),0)</f>
        <v>0</v>
      </c>
      <c r="G1798" s="28">
        <f>IFERROR(VLOOKUP(A1798,[2]库存报告使用数据处理!$A:$F,6,0),0)</f>
        <v>0</v>
      </c>
      <c r="H1798" s="29">
        <f>IFERROR(VLOOKUP(A1798,[2]库存报告使用数据处理!$A:$G,7,0),0)</f>
        <v>0</v>
      </c>
      <c r="I1798">
        <f>IFERROR(VLOOKUP(A1798,[5]数据处理!$A:$B,2,0),0)</f>
        <v>0</v>
      </c>
      <c r="J1798" s="30">
        <f>IFERROR(VLOOKUP(A1798,[5]数据处理!$A:$D,4,0),0)</f>
        <v>0</v>
      </c>
      <c r="K1798" s="30">
        <f>IFERROR(VLOOKUP(A1798,[5]数据处理!$A:$E,5,0),0)</f>
        <v>0</v>
      </c>
      <c r="L1798" s="30">
        <f>IFERROR(VLOOKUP(A1798,[5]数据处理!$A:$G,7,0),0)</f>
        <v>0</v>
      </c>
      <c r="M1798">
        <f t="shared" ref="M1798:M1861" si="477">SUM(I1798:L1798)</f>
        <v>0</v>
      </c>
      <c r="N1798">
        <f>IFERROR(VLOOKUP(A1798,[5]数据处理!$A:$C,3,0),0)</f>
        <v>0</v>
      </c>
      <c r="O1798">
        <f>IFERROR(VLOOKUP($A1798,[5]数据处理!$A:$N,14,0),0)</f>
        <v>0</v>
      </c>
      <c r="P1798" t="str">
        <f>IFERROR(VLOOKUP($A1798,[3]库存报告使用数据!$A$1:$B$65536,2,0),"")</f>
        <v/>
      </c>
      <c r="Q1798" t="str">
        <f>IFERROR(VLOOKUP($A1798,[3]库存报告使用数据!$A$1:$E$65536,5,0),"")</f>
        <v/>
      </c>
      <c r="R1798" t="str">
        <f>IFERROR(VLOOKUP($A1798,[3]库存报告使用数据!$A$1:$H$65536,8,0),"")</f>
        <v/>
      </c>
      <c r="S1798" t="str">
        <f>IFERROR(VLOOKUP($A1798,[3]库存报告使用数据!$A$1:$K$65536,11,0),"")</f>
        <v/>
      </c>
      <c r="T1798" t="str">
        <f>IFERROR(VLOOKUP($A1798,[3]库存报告使用数据!$A$1:$C$65536,3,0),"")</f>
        <v/>
      </c>
      <c r="U1798" t="str">
        <f>IFERROR(VLOOKUP($A1798,[3]库存报告使用数据!$A$1:$F$65536,6,0),"")</f>
        <v/>
      </c>
      <c r="V1798" t="str">
        <f>IFERROR(VLOOKUP($A1798,[3]库存报告使用数据!$A$1:$I$65536,9,0),"")</f>
        <v/>
      </c>
      <c r="W1798" t="str">
        <f>IFERROR(VLOOKUP($A1798,[3]库存报告使用数据!$A$1:$L$65536,12,0),"")</f>
        <v/>
      </c>
      <c r="X1798" s="20" t="str">
        <f t="shared" ref="X1798:X1861" si="478">IFERROR(T1798/P1798,"")</f>
        <v/>
      </c>
      <c r="Y1798" s="20" t="str">
        <f t="shared" ref="Y1798:Y1861" si="479">IFERROR(U1798/Q1798,"")</f>
        <v/>
      </c>
      <c r="Z1798" s="20" t="str">
        <f t="shared" ref="Z1798:Z1861" si="480">IFERROR(V1798/R1798,"")</f>
        <v/>
      </c>
      <c r="AA1798" s="20" t="str">
        <f t="shared" ref="AA1798:AA1861" si="481">IFERROR(W1798/S1798,"")</f>
        <v/>
      </c>
      <c r="AB1798" t="str">
        <f>IFERROR(VLOOKUP($A1798,[3]库存报告使用数据!$A$1:$D$65536,4,0),"")</f>
        <v/>
      </c>
      <c r="AC1798" t="str">
        <f>IFERROR(VLOOKUP($A1798,[3]库存报告使用数据!$A$1:$G$65536,7,0),"")</f>
        <v/>
      </c>
      <c r="AD1798" t="str">
        <f>IFERROR(VLOOKUP($A1798,[3]库存报告使用数据!$A$1:$J$65536,10,0),"")</f>
        <v/>
      </c>
      <c r="AE1798" t="str">
        <f>IFERROR(VLOOKUP($A1798,[3]库存报告使用数据!$A$1:$M$65536,13,0),"")</f>
        <v/>
      </c>
      <c r="AF1798" s="20" t="str">
        <f t="shared" ref="AF1798:AF1861" si="482">IF(OR(AB1798="",AB1798=0),"",IF(AND(D1798*$H1798=0,AB1798&gt;0),"无销售广告费为"&amp;AB1798,IFERROR(AB1798/(D1798*$H1798),0)))</f>
        <v/>
      </c>
      <c r="AG1798" s="20" t="str">
        <f t="shared" ref="AG1798:AG1861" si="483">IF(OR(AC1798="",AC1798=0),"",IF(AND(E1798*$H1798=0,AC1798&gt;0),"无销售广告费为"&amp;AC1798,IFERROR(AC1798/(E1798*$H1798),0)))</f>
        <v/>
      </c>
      <c r="AH1798" s="20" t="str">
        <f t="shared" ref="AH1798:AH1861" si="484">IF(OR(AD1798="",AD1798=0),"",IF(AND(F1798*$H1798=0,AD1798&gt;0),"无销售广告费为"&amp;AD1798,IFERROR(AD1798/(F1798*$H1798),0)))</f>
        <v/>
      </c>
      <c r="AI1798" s="20" t="str">
        <f t="shared" ref="AI1798:AI1861" si="485">IF(OR(AE1798="",AE1798=0),"",IF(AND(G1798*$H1798=0,AE1798&gt;0),"无销售广告费为"&amp;AE1798,IFERROR(AE1798/(G1798*$H1798),0)))</f>
        <v/>
      </c>
      <c r="AJ1798">
        <f>IFERROR(VLOOKUP($B1798,[4]库存报告使用数据!$A$1:$B$65536,2,0),0)</f>
        <v>0</v>
      </c>
      <c r="AK1798">
        <f>IFERROR(VLOOKUP($B1798,[4]库存报告使用数据!$A$1:$C$65536,3,0),)</f>
        <v>0</v>
      </c>
      <c r="AL1798">
        <f>IFERROR(VLOOKUP($B1798,[4]库存报告使用数据!$A$1:$D$65536,4,0),)</f>
        <v>0</v>
      </c>
      <c r="AM1798">
        <f>IFERROR(VLOOKUP($B1798,[4]库存报告使用数据!$A$1:$E$65536,5,0),)</f>
        <v>0</v>
      </c>
      <c r="AN1798" s="20" t="str">
        <f t="shared" ref="AN1798:AN1861" si="486">IFERROR(D1798/AJ1798,"")</f>
        <v/>
      </c>
      <c r="AO1798" s="20" t="str">
        <f t="shared" ref="AO1798:AO1861" si="487">IFERROR(E1798/AK1798,"")</f>
        <v/>
      </c>
      <c r="AP1798" s="20" t="str">
        <f t="shared" ref="AP1798:AP1861" si="488">IFERROR(F1798/AL1798,"")</f>
        <v/>
      </c>
      <c r="AQ1798" s="20" t="str">
        <f t="shared" ref="AQ1798:AQ1861" si="489">IFERROR(G1798/AM1798,"")</f>
        <v/>
      </c>
      <c r="AR1798" s="32">
        <f t="shared" ref="AR1798:AR1861" si="490">IFERROR(D1798/7,"")</f>
        <v>0</v>
      </c>
      <c r="AS1798" s="32">
        <f t="shared" ref="AS1798:AS1861" si="491">IF(AR1798="","上周无销量",60*AR1798)</f>
        <v>0</v>
      </c>
      <c r="AT1798" s="32">
        <f t="shared" ref="AT1798:AT1861" si="492">IF(AS1798="上周无销量","上周无销量/总库存"&amp;M1798,M1798-AS1798)</f>
        <v>0</v>
      </c>
      <c r="AU1798" s="28" t="str">
        <f t="shared" ref="AU1798:AU1861" si="493">IF(AR1798="","库存为"&amp;M1798,IF(AS1798=0,"库存为"&amp;M1798,INT(M1798/AR1798)))</f>
        <v>库存为0</v>
      </c>
      <c r="AV1798" s="34" t="str">
        <f>IFERROR(时间!$B$4+AU1798,"上周无销量")</f>
        <v>上周无销量</v>
      </c>
      <c r="AW1798" s="34"/>
    </row>
    <row r="1799" spans="1:49">
      <c r="A1799" s="18" t="s">
        <v>1844</v>
      </c>
      <c r="B1799" t="str">
        <f>VLOOKUP(A1799,'[1]sku-asin（子）'!$A:$B,2,0)</f>
        <v>B07C2536H8</v>
      </c>
      <c r="C1799" t="str">
        <f>VLOOKUP(A1799,'[1]子sku-父sku'!$A:$B,2,0)</f>
        <v>YZ-BEWS32</v>
      </c>
      <c r="D1799" s="28">
        <f>IFERROR(VLOOKUP(A1799,[2]库存报告使用数据处理!$A:$C,3,0),0)</f>
        <v>0</v>
      </c>
      <c r="E1799" s="28">
        <f>IFERROR(VLOOKUP(A1799,[2]库存报告使用数据处理!$A:$D,4,0),0)</f>
        <v>0</v>
      </c>
      <c r="F1799" s="28">
        <f>IFERROR(VLOOKUP(A1799,[2]库存报告使用数据处理!$A:$E,5,0),0)</f>
        <v>0</v>
      </c>
      <c r="G1799" s="28">
        <f>IFERROR(VLOOKUP(A1799,[2]库存报告使用数据处理!$A:$F,6,0),0)</f>
        <v>0</v>
      </c>
      <c r="H1799" s="29">
        <f>IFERROR(VLOOKUP(A1799,[2]库存报告使用数据处理!$A:$G,7,0),0)</f>
        <v>0</v>
      </c>
      <c r="I1799">
        <f>IFERROR(VLOOKUP(A1799,[5]数据处理!$A:$B,2,0),0)</f>
        <v>0</v>
      </c>
      <c r="J1799" s="30">
        <f>IFERROR(VLOOKUP(A1799,[5]数据处理!$A:$D,4,0),0)</f>
        <v>0</v>
      </c>
      <c r="K1799" s="30">
        <f>IFERROR(VLOOKUP(A1799,[5]数据处理!$A:$E,5,0),0)</f>
        <v>0</v>
      </c>
      <c r="L1799" s="30">
        <f>IFERROR(VLOOKUP(A1799,[5]数据处理!$A:$G,7,0),0)</f>
        <v>0</v>
      </c>
      <c r="M1799">
        <f t="shared" si="477"/>
        <v>0</v>
      </c>
      <c r="N1799">
        <f>IFERROR(VLOOKUP(A1799,[5]数据处理!$A:$C,3,0),0)</f>
        <v>0</v>
      </c>
      <c r="O1799">
        <f>IFERROR(VLOOKUP($A1799,[5]数据处理!$A:$N,14,0),0)</f>
        <v>0</v>
      </c>
      <c r="P1799" t="str">
        <f>IFERROR(VLOOKUP($A1799,[3]库存报告使用数据!$A$1:$B$65536,2,0),"")</f>
        <v/>
      </c>
      <c r="Q1799" t="str">
        <f>IFERROR(VLOOKUP($A1799,[3]库存报告使用数据!$A$1:$E$65536,5,0),"")</f>
        <v/>
      </c>
      <c r="R1799" t="str">
        <f>IFERROR(VLOOKUP($A1799,[3]库存报告使用数据!$A$1:$H$65536,8,0),"")</f>
        <v/>
      </c>
      <c r="S1799" t="str">
        <f>IFERROR(VLOOKUP($A1799,[3]库存报告使用数据!$A$1:$K$65536,11,0),"")</f>
        <v/>
      </c>
      <c r="T1799" t="str">
        <f>IFERROR(VLOOKUP($A1799,[3]库存报告使用数据!$A$1:$C$65536,3,0),"")</f>
        <v/>
      </c>
      <c r="U1799" t="str">
        <f>IFERROR(VLOOKUP($A1799,[3]库存报告使用数据!$A$1:$F$65536,6,0),"")</f>
        <v/>
      </c>
      <c r="V1799" t="str">
        <f>IFERROR(VLOOKUP($A1799,[3]库存报告使用数据!$A$1:$I$65536,9,0),"")</f>
        <v/>
      </c>
      <c r="W1799" t="str">
        <f>IFERROR(VLOOKUP($A1799,[3]库存报告使用数据!$A$1:$L$65536,12,0),"")</f>
        <v/>
      </c>
      <c r="X1799" s="20" t="str">
        <f t="shared" si="478"/>
        <v/>
      </c>
      <c r="Y1799" s="20" t="str">
        <f t="shared" si="479"/>
        <v/>
      </c>
      <c r="Z1799" s="20" t="str">
        <f t="shared" si="480"/>
        <v/>
      </c>
      <c r="AA1799" s="20" t="str">
        <f t="shared" si="481"/>
        <v/>
      </c>
      <c r="AB1799" t="str">
        <f>IFERROR(VLOOKUP($A1799,[3]库存报告使用数据!$A$1:$D$65536,4,0),"")</f>
        <v/>
      </c>
      <c r="AC1799" t="str">
        <f>IFERROR(VLOOKUP($A1799,[3]库存报告使用数据!$A$1:$G$65536,7,0),"")</f>
        <v/>
      </c>
      <c r="AD1799" t="str">
        <f>IFERROR(VLOOKUP($A1799,[3]库存报告使用数据!$A$1:$J$65536,10,0),"")</f>
        <v/>
      </c>
      <c r="AE1799" t="str">
        <f>IFERROR(VLOOKUP($A1799,[3]库存报告使用数据!$A$1:$M$65536,13,0),"")</f>
        <v/>
      </c>
      <c r="AF1799" s="20" t="str">
        <f t="shared" si="482"/>
        <v/>
      </c>
      <c r="AG1799" s="20" t="str">
        <f t="shared" si="483"/>
        <v/>
      </c>
      <c r="AH1799" s="20" t="str">
        <f t="shared" si="484"/>
        <v/>
      </c>
      <c r="AI1799" s="20" t="str">
        <f t="shared" si="485"/>
        <v/>
      </c>
      <c r="AJ1799">
        <f>IFERROR(VLOOKUP($B1799,[4]库存报告使用数据!$A$1:$B$65536,2,0),0)</f>
        <v>0</v>
      </c>
      <c r="AK1799">
        <f>IFERROR(VLOOKUP($B1799,[4]库存报告使用数据!$A$1:$C$65536,3,0),)</f>
        <v>0</v>
      </c>
      <c r="AL1799">
        <f>IFERROR(VLOOKUP($B1799,[4]库存报告使用数据!$A$1:$D$65536,4,0),)</f>
        <v>0</v>
      </c>
      <c r="AM1799">
        <f>IFERROR(VLOOKUP($B1799,[4]库存报告使用数据!$A$1:$E$65536,5,0),)</f>
        <v>0</v>
      </c>
      <c r="AN1799" s="20" t="str">
        <f t="shared" si="486"/>
        <v/>
      </c>
      <c r="AO1799" s="20" t="str">
        <f t="shared" si="487"/>
        <v/>
      </c>
      <c r="AP1799" s="20" t="str">
        <f t="shared" si="488"/>
        <v/>
      </c>
      <c r="AQ1799" s="20" t="str">
        <f t="shared" si="489"/>
        <v/>
      </c>
      <c r="AR1799" s="32">
        <f t="shared" si="490"/>
        <v>0</v>
      </c>
      <c r="AS1799" s="32">
        <f t="shared" si="491"/>
        <v>0</v>
      </c>
      <c r="AT1799" s="32">
        <f t="shared" si="492"/>
        <v>0</v>
      </c>
      <c r="AU1799" s="28" t="str">
        <f t="shared" si="493"/>
        <v>库存为0</v>
      </c>
      <c r="AV1799" s="34" t="str">
        <f>IFERROR(时间!$B$4+AU1799,"上周无销量")</f>
        <v>上周无销量</v>
      </c>
      <c r="AW1799" s="34"/>
    </row>
    <row r="1800" spans="1:49">
      <c r="A1800" s="18" t="s">
        <v>1845</v>
      </c>
      <c r="B1800" t="str">
        <f>VLOOKUP(A1800,'[1]sku-asin（子）'!$A:$B,2,0)</f>
        <v>B07CBV9FPY</v>
      </c>
      <c r="C1800" t="str">
        <f>VLOOKUP(A1800,'[1]子sku-父sku'!$A:$B,2,0)</f>
        <v>YZ-BEWS32</v>
      </c>
      <c r="D1800" s="28">
        <f>IFERROR(VLOOKUP(A1800,[2]库存报告使用数据处理!$A:$C,3,0),0)</f>
        <v>0</v>
      </c>
      <c r="E1800" s="28">
        <f>IFERROR(VLOOKUP(A1800,[2]库存报告使用数据处理!$A:$D,4,0),0)</f>
        <v>0</v>
      </c>
      <c r="F1800" s="28">
        <f>IFERROR(VLOOKUP(A1800,[2]库存报告使用数据处理!$A:$E,5,0),0)</f>
        <v>0</v>
      </c>
      <c r="G1800" s="28">
        <f>IFERROR(VLOOKUP(A1800,[2]库存报告使用数据处理!$A:$F,6,0),0)</f>
        <v>0</v>
      </c>
      <c r="H1800" s="29">
        <f>IFERROR(VLOOKUP(A1800,[2]库存报告使用数据处理!$A:$G,7,0),0)</f>
        <v>0</v>
      </c>
      <c r="I1800">
        <f>IFERROR(VLOOKUP(A1800,[5]数据处理!$A:$B,2,0),0)</f>
        <v>0</v>
      </c>
      <c r="J1800" s="30">
        <f>IFERROR(VLOOKUP(A1800,[5]数据处理!$A:$D,4,0),0)</f>
        <v>0</v>
      </c>
      <c r="K1800" s="30">
        <f>IFERROR(VLOOKUP(A1800,[5]数据处理!$A:$E,5,0),0)</f>
        <v>0</v>
      </c>
      <c r="L1800" s="30">
        <f>IFERROR(VLOOKUP(A1800,[5]数据处理!$A:$G,7,0),0)</f>
        <v>0</v>
      </c>
      <c r="M1800">
        <f t="shared" si="477"/>
        <v>0</v>
      </c>
      <c r="N1800">
        <f>IFERROR(VLOOKUP(A1800,[5]数据处理!$A:$C,3,0),0)</f>
        <v>0</v>
      </c>
      <c r="O1800">
        <f>IFERROR(VLOOKUP($A1800,[5]数据处理!$A:$N,14,0),0)</f>
        <v>0</v>
      </c>
      <c r="P1800" t="str">
        <f>IFERROR(VLOOKUP($A1800,[3]库存报告使用数据!$A$1:$B$65536,2,0),"")</f>
        <v/>
      </c>
      <c r="Q1800" t="str">
        <f>IFERROR(VLOOKUP($A1800,[3]库存报告使用数据!$A$1:$E$65536,5,0),"")</f>
        <v/>
      </c>
      <c r="R1800" t="str">
        <f>IFERROR(VLOOKUP($A1800,[3]库存报告使用数据!$A$1:$H$65536,8,0),"")</f>
        <v/>
      </c>
      <c r="S1800" t="str">
        <f>IFERROR(VLOOKUP($A1800,[3]库存报告使用数据!$A$1:$K$65536,11,0),"")</f>
        <v/>
      </c>
      <c r="T1800" t="str">
        <f>IFERROR(VLOOKUP($A1800,[3]库存报告使用数据!$A$1:$C$65536,3,0),"")</f>
        <v/>
      </c>
      <c r="U1800" t="str">
        <f>IFERROR(VLOOKUP($A1800,[3]库存报告使用数据!$A$1:$F$65536,6,0),"")</f>
        <v/>
      </c>
      <c r="V1800" t="str">
        <f>IFERROR(VLOOKUP($A1800,[3]库存报告使用数据!$A$1:$I$65536,9,0),"")</f>
        <v/>
      </c>
      <c r="W1800" t="str">
        <f>IFERROR(VLOOKUP($A1800,[3]库存报告使用数据!$A$1:$L$65536,12,0),"")</f>
        <v/>
      </c>
      <c r="X1800" s="20" t="str">
        <f t="shared" si="478"/>
        <v/>
      </c>
      <c r="Y1800" s="20" t="str">
        <f t="shared" si="479"/>
        <v/>
      </c>
      <c r="Z1800" s="20" t="str">
        <f t="shared" si="480"/>
        <v/>
      </c>
      <c r="AA1800" s="20" t="str">
        <f t="shared" si="481"/>
        <v/>
      </c>
      <c r="AB1800" t="str">
        <f>IFERROR(VLOOKUP($A1800,[3]库存报告使用数据!$A$1:$D$65536,4,0),"")</f>
        <v/>
      </c>
      <c r="AC1800" t="str">
        <f>IFERROR(VLOOKUP($A1800,[3]库存报告使用数据!$A$1:$G$65536,7,0),"")</f>
        <v/>
      </c>
      <c r="AD1800" t="str">
        <f>IFERROR(VLOOKUP($A1800,[3]库存报告使用数据!$A$1:$J$65536,10,0),"")</f>
        <v/>
      </c>
      <c r="AE1800" t="str">
        <f>IFERROR(VLOOKUP($A1800,[3]库存报告使用数据!$A$1:$M$65536,13,0),"")</f>
        <v/>
      </c>
      <c r="AF1800" s="20" t="str">
        <f t="shared" si="482"/>
        <v/>
      </c>
      <c r="AG1800" s="20" t="str">
        <f t="shared" si="483"/>
        <v/>
      </c>
      <c r="AH1800" s="20" t="str">
        <f t="shared" si="484"/>
        <v/>
      </c>
      <c r="AI1800" s="20" t="str">
        <f t="shared" si="485"/>
        <v/>
      </c>
      <c r="AJ1800">
        <f>IFERROR(VLOOKUP($B1800,[4]库存报告使用数据!$A$1:$B$65536,2,0),0)</f>
        <v>0</v>
      </c>
      <c r="AK1800">
        <f>IFERROR(VLOOKUP($B1800,[4]库存报告使用数据!$A$1:$C$65536,3,0),)</f>
        <v>0</v>
      </c>
      <c r="AL1800">
        <f>IFERROR(VLOOKUP($B1800,[4]库存报告使用数据!$A$1:$D$65536,4,0),)</f>
        <v>0</v>
      </c>
      <c r="AM1800">
        <f>IFERROR(VLOOKUP($B1800,[4]库存报告使用数据!$A$1:$E$65536,5,0),)</f>
        <v>0</v>
      </c>
      <c r="AN1800" s="20" t="str">
        <f t="shared" si="486"/>
        <v/>
      </c>
      <c r="AO1800" s="20" t="str">
        <f t="shared" si="487"/>
        <v/>
      </c>
      <c r="AP1800" s="20" t="str">
        <f t="shared" si="488"/>
        <v/>
      </c>
      <c r="AQ1800" s="20" t="str">
        <f t="shared" si="489"/>
        <v/>
      </c>
      <c r="AR1800" s="32">
        <f t="shared" si="490"/>
        <v>0</v>
      </c>
      <c r="AS1800" s="32">
        <f t="shared" si="491"/>
        <v>0</v>
      </c>
      <c r="AT1800" s="32">
        <f t="shared" si="492"/>
        <v>0</v>
      </c>
      <c r="AU1800" s="28" t="str">
        <f t="shared" si="493"/>
        <v>库存为0</v>
      </c>
      <c r="AV1800" s="34" t="str">
        <f>IFERROR(时间!$B$4+AU1800,"上周无销量")</f>
        <v>上周无销量</v>
      </c>
      <c r="AW1800" s="34"/>
    </row>
    <row r="1801" spans="1:49">
      <c r="A1801" s="18" t="s">
        <v>1846</v>
      </c>
      <c r="B1801" t="str">
        <f>VLOOKUP(A1801,'[1]sku-asin（子）'!$A:$B,2,0)</f>
        <v>B07C21SV7P</v>
      </c>
      <c r="C1801" t="str">
        <f>VLOOKUP(A1801,'[1]子sku-父sku'!$A:$B,2,0)</f>
        <v>YZ-BEWS32</v>
      </c>
      <c r="D1801" s="28">
        <f>IFERROR(VLOOKUP(A1801,[2]库存报告使用数据处理!$A:$C,3,0),0)</f>
        <v>0</v>
      </c>
      <c r="E1801" s="28">
        <f>IFERROR(VLOOKUP(A1801,[2]库存报告使用数据处理!$A:$D,4,0),0)</f>
        <v>0</v>
      </c>
      <c r="F1801" s="28">
        <f>IFERROR(VLOOKUP(A1801,[2]库存报告使用数据处理!$A:$E,5,0),0)</f>
        <v>0</v>
      </c>
      <c r="G1801" s="28">
        <f>IFERROR(VLOOKUP(A1801,[2]库存报告使用数据处理!$A:$F,6,0),0)</f>
        <v>0</v>
      </c>
      <c r="H1801" s="29">
        <f>IFERROR(VLOOKUP(A1801,[2]库存报告使用数据处理!$A:$G,7,0),0)</f>
        <v>0</v>
      </c>
      <c r="I1801">
        <f>IFERROR(VLOOKUP(A1801,[5]数据处理!$A:$B,2,0),0)</f>
        <v>0</v>
      </c>
      <c r="J1801" s="30">
        <f>IFERROR(VLOOKUP(A1801,[5]数据处理!$A:$D,4,0),0)</f>
        <v>0</v>
      </c>
      <c r="K1801" s="30">
        <f>IFERROR(VLOOKUP(A1801,[5]数据处理!$A:$E,5,0),0)</f>
        <v>0</v>
      </c>
      <c r="L1801" s="30">
        <f>IFERROR(VLOOKUP(A1801,[5]数据处理!$A:$G,7,0),0)</f>
        <v>0</v>
      </c>
      <c r="M1801">
        <f t="shared" si="477"/>
        <v>0</v>
      </c>
      <c r="N1801">
        <f>IFERROR(VLOOKUP(A1801,[5]数据处理!$A:$C,3,0),0)</f>
        <v>0</v>
      </c>
      <c r="O1801">
        <f>IFERROR(VLOOKUP($A1801,[5]数据处理!$A:$N,14,0),0)</f>
        <v>0</v>
      </c>
      <c r="P1801" t="str">
        <f>IFERROR(VLOOKUP($A1801,[3]库存报告使用数据!$A$1:$B$65536,2,0),"")</f>
        <v/>
      </c>
      <c r="Q1801" t="str">
        <f>IFERROR(VLOOKUP($A1801,[3]库存报告使用数据!$A$1:$E$65536,5,0),"")</f>
        <v/>
      </c>
      <c r="R1801" t="str">
        <f>IFERROR(VLOOKUP($A1801,[3]库存报告使用数据!$A$1:$H$65536,8,0),"")</f>
        <v/>
      </c>
      <c r="S1801" t="str">
        <f>IFERROR(VLOOKUP($A1801,[3]库存报告使用数据!$A$1:$K$65536,11,0),"")</f>
        <v/>
      </c>
      <c r="T1801" t="str">
        <f>IFERROR(VLOOKUP($A1801,[3]库存报告使用数据!$A$1:$C$65536,3,0),"")</f>
        <v/>
      </c>
      <c r="U1801" t="str">
        <f>IFERROR(VLOOKUP($A1801,[3]库存报告使用数据!$A$1:$F$65536,6,0),"")</f>
        <v/>
      </c>
      <c r="V1801" t="str">
        <f>IFERROR(VLOOKUP($A1801,[3]库存报告使用数据!$A$1:$I$65536,9,0),"")</f>
        <v/>
      </c>
      <c r="W1801" t="str">
        <f>IFERROR(VLOOKUP($A1801,[3]库存报告使用数据!$A$1:$L$65536,12,0),"")</f>
        <v/>
      </c>
      <c r="X1801" s="20" t="str">
        <f t="shared" si="478"/>
        <v/>
      </c>
      <c r="Y1801" s="20" t="str">
        <f t="shared" si="479"/>
        <v/>
      </c>
      <c r="Z1801" s="20" t="str">
        <f t="shared" si="480"/>
        <v/>
      </c>
      <c r="AA1801" s="20" t="str">
        <f t="shared" si="481"/>
        <v/>
      </c>
      <c r="AB1801" t="str">
        <f>IFERROR(VLOOKUP($A1801,[3]库存报告使用数据!$A$1:$D$65536,4,0),"")</f>
        <v/>
      </c>
      <c r="AC1801" t="str">
        <f>IFERROR(VLOOKUP($A1801,[3]库存报告使用数据!$A$1:$G$65536,7,0),"")</f>
        <v/>
      </c>
      <c r="AD1801" t="str">
        <f>IFERROR(VLOOKUP($A1801,[3]库存报告使用数据!$A$1:$J$65536,10,0),"")</f>
        <v/>
      </c>
      <c r="AE1801" t="str">
        <f>IFERROR(VLOOKUP($A1801,[3]库存报告使用数据!$A$1:$M$65536,13,0),"")</f>
        <v/>
      </c>
      <c r="AF1801" s="20" t="str">
        <f t="shared" si="482"/>
        <v/>
      </c>
      <c r="AG1801" s="20" t="str">
        <f t="shared" si="483"/>
        <v/>
      </c>
      <c r="AH1801" s="20" t="str">
        <f t="shared" si="484"/>
        <v/>
      </c>
      <c r="AI1801" s="20" t="str">
        <f t="shared" si="485"/>
        <v/>
      </c>
      <c r="AJ1801">
        <f>IFERROR(VLOOKUP($B1801,[4]库存报告使用数据!$A$1:$B$65536,2,0),0)</f>
        <v>0</v>
      </c>
      <c r="AK1801">
        <f>IFERROR(VLOOKUP($B1801,[4]库存报告使用数据!$A$1:$C$65536,3,0),)</f>
        <v>0</v>
      </c>
      <c r="AL1801">
        <f>IFERROR(VLOOKUP($B1801,[4]库存报告使用数据!$A$1:$D$65536,4,0),)</f>
        <v>0</v>
      </c>
      <c r="AM1801">
        <f>IFERROR(VLOOKUP($B1801,[4]库存报告使用数据!$A$1:$E$65536,5,0),)</f>
        <v>0</v>
      </c>
      <c r="AN1801" s="20" t="str">
        <f t="shared" si="486"/>
        <v/>
      </c>
      <c r="AO1801" s="20" t="str">
        <f t="shared" si="487"/>
        <v/>
      </c>
      <c r="AP1801" s="20" t="str">
        <f t="shared" si="488"/>
        <v/>
      </c>
      <c r="AQ1801" s="20" t="str">
        <f t="shared" si="489"/>
        <v/>
      </c>
      <c r="AR1801" s="32">
        <f t="shared" si="490"/>
        <v>0</v>
      </c>
      <c r="AS1801" s="32">
        <f t="shared" si="491"/>
        <v>0</v>
      </c>
      <c r="AT1801" s="32">
        <f t="shared" si="492"/>
        <v>0</v>
      </c>
      <c r="AU1801" s="28" t="str">
        <f t="shared" si="493"/>
        <v>库存为0</v>
      </c>
      <c r="AV1801" s="34" t="str">
        <f>IFERROR(时间!$B$4+AU1801,"上周无销量")</f>
        <v>上周无销量</v>
      </c>
      <c r="AW1801" s="34"/>
    </row>
    <row r="1802" spans="1:49">
      <c r="A1802" s="18" t="s">
        <v>1847</v>
      </c>
      <c r="B1802" t="str">
        <f>VLOOKUP(A1802,'[1]sku-asin（子）'!$A:$B,2,0)</f>
        <v>B07C1NV7S8</v>
      </c>
      <c r="C1802" t="str">
        <f>VLOOKUP(A1802,'[1]子sku-父sku'!$A:$B,2,0)</f>
        <v>YZ-BEWS32</v>
      </c>
      <c r="D1802" s="28">
        <f>IFERROR(VLOOKUP(A1802,[2]库存报告使用数据处理!$A:$C,3,0),0)</f>
        <v>0</v>
      </c>
      <c r="E1802" s="28">
        <f>IFERROR(VLOOKUP(A1802,[2]库存报告使用数据处理!$A:$D,4,0),0)</f>
        <v>0</v>
      </c>
      <c r="F1802" s="28">
        <f>IFERROR(VLOOKUP(A1802,[2]库存报告使用数据处理!$A:$E,5,0),0)</f>
        <v>0</v>
      </c>
      <c r="G1802" s="28">
        <f>IFERROR(VLOOKUP(A1802,[2]库存报告使用数据处理!$A:$F,6,0),0)</f>
        <v>0</v>
      </c>
      <c r="H1802" s="29">
        <f>IFERROR(VLOOKUP(A1802,[2]库存报告使用数据处理!$A:$G,7,0),0)</f>
        <v>0</v>
      </c>
      <c r="I1802">
        <f>IFERROR(VLOOKUP(A1802,[5]数据处理!$A:$B,2,0),0)</f>
        <v>0</v>
      </c>
      <c r="J1802" s="30">
        <f>IFERROR(VLOOKUP(A1802,[5]数据处理!$A:$D,4,0),0)</f>
        <v>0</v>
      </c>
      <c r="K1802" s="30">
        <f>IFERROR(VLOOKUP(A1802,[5]数据处理!$A:$E,5,0),0)</f>
        <v>0</v>
      </c>
      <c r="L1802" s="30">
        <f>IFERROR(VLOOKUP(A1802,[5]数据处理!$A:$G,7,0),0)</f>
        <v>0</v>
      </c>
      <c r="M1802">
        <f t="shared" si="477"/>
        <v>0</v>
      </c>
      <c r="N1802">
        <f>IFERROR(VLOOKUP(A1802,[5]数据处理!$A:$C,3,0),0)</f>
        <v>0</v>
      </c>
      <c r="O1802">
        <f>IFERROR(VLOOKUP($A1802,[5]数据处理!$A:$N,14,0),0)</f>
        <v>0</v>
      </c>
      <c r="P1802" t="str">
        <f>IFERROR(VLOOKUP($A1802,[3]库存报告使用数据!$A$1:$B$65536,2,0),"")</f>
        <v/>
      </c>
      <c r="Q1802" t="str">
        <f>IFERROR(VLOOKUP($A1802,[3]库存报告使用数据!$A$1:$E$65536,5,0),"")</f>
        <v/>
      </c>
      <c r="R1802" t="str">
        <f>IFERROR(VLOOKUP($A1802,[3]库存报告使用数据!$A$1:$H$65536,8,0),"")</f>
        <v/>
      </c>
      <c r="S1802" t="str">
        <f>IFERROR(VLOOKUP($A1802,[3]库存报告使用数据!$A$1:$K$65536,11,0),"")</f>
        <v/>
      </c>
      <c r="T1802" t="str">
        <f>IFERROR(VLOOKUP($A1802,[3]库存报告使用数据!$A$1:$C$65536,3,0),"")</f>
        <v/>
      </c>
      <c r="U1802" t="str">
        <f>IFERROR(VLOOKUP($A1802,[3]库存报告使用数据!$A$1:$F$65536,6,0),"")</f>
        <v/>
      </c>
      <c r="V1802" t="str">
        <f>IFERROR(VLOOKUP($A1802,[3]库存报告使用数据!$A$1:$I$65536,9,0),"")</f>
        <v/>
      </c>
      <c r="W1802" t="str">
        <f>IFERROR(VLOOKUP($A1802,[3]库存报告使用数据!$A$1:$L$65536,12,0),"")</f>
        <v/>
      </c>
      <c r="X1802" s="20" t="str">
        <f t="shared" si="478"/>
        <v/>
      </c>
      <c r="Y1802" s="20" t="str">
        <f t="shared" si="479"/>
        <v/>
      </c>
      <c r="Z1802" s="20" t="str">
        <f t="shared" si="480"/>
        <v/>
      </c>
      <c r="AA1802" s="20" t="str">
        <f t="shared" si="481"/>
        <v/>
      </c>
      <c r="AB1802" t="str">
        <f>IFERROR(VLOOKUP($A1802,[3]库存报告使用数据!$A$1:$D$65536,4,0),"")</f>
        <v/>
      </c>
      <c r="AC1802" t="str">
        <f>IFERROR(VLOOKUP($A1802,[3]库存报告使用数据!$A$1:$G$65536,7,0),"")</f>
        <v/>
      </c>
      <c r="AD1802" t="str">
        <f>IFERROR(VLOOKUP($A1802,[3]库存报告使用数据!$A$1:$J$65536,10,0),"")</f>
        <v/>
      </c>
      <c r="AE1802" t="str">
        <f>IFERROR(VLOOKUP($A1802,[3]库存报告使用数据!$A$1:$M$65536,13,0),"")</f>
        <v/>
      </c>
      <c r="AF1802" s="20" t="str">
        <f t="shared" si="482"/>
        <v/>
      </c>
      <c r="AG1802" s="20" t="str">
        <f t="shared" si="483"/>
        <v/>
      </c>
      <c r="AH1802" s="20" t="str">
        <f t="shared" si="484"/>
        <v/>
      </c>
      <c r="AI1802" s="20" t="str">
        <f t="shared" si="485"/>
        <v/>
      </c>
      <c r="AJ1802">
        <f>IFERROR(VLOOKUP($B1802,[4]库存报告使用数据!$A$1:$B$65536,2,0),0)</f>
        <v>0</v>
      </c>
      <c r="AK1802">
        <f>IFERROR(VLOOKUP($B1802,[4]库存报告使用数据!$A$1:$C$65536,3,0),)</f>
        <v>0</v>
      </c>
      <c r="AL1802">
        <f>IFERROR(VLOOKUP($B1802,[4]库存报告使用数据!$A$1:$D$65536,4,0),)</f>
        <v>0</v>
      </c>
      <c r="AM1802">
        <f>IFERROR(VLOOKUP($B1802,[4]库存报告使用数据!$A$1:$E$65536,5,0),)</f>
        <v>0</v>
      </c>
      <c r="AN1802" s="20" t="str">
        <f t="shared" si="486"/>
        <v/>
      </c>
      <c r="AO1802" s="20" t="str">
        <f t="shared" si="487"/>
        <v/>
      </c>
      <c r="AP1802" s="20" t="str">
        <f t="shared" si="488"/>
        <v/>
      </c>
      <c r="AQ1802" s="20" t="str">
        <f t="shared" si="489"/>
        <v/>
      </c>
      <c r="AR1802" s="32">
        <f t="shared" si="490"/>
        <v>0</v>
      </c>
      <c r="AS1802" s="32">
        <f t="shared" si="491"/>
        <v>0</v>
      </c>
      <c r="AT1802" s="32">
        <f t="shared" si="492"/>
        <v>0</v>
      </c>
      <c r="AU1802" s="28" t="str">
        <f t="shared" si="493"/>
        <v>库存为0</v>
      </c>
      <c r="AV1802" s="34" t="str">
        <f>IFERROR(时间!$B$4+AU1802,"上周无销量")</f>
        <v>上周无销量</v>
      </c>
      <c r="AW1802" s="34"/>
    </row>
    <row r="1803" spans="1:49">
      <c r="A1803" s="18" t="s">
        <v>1848</v>
      </c>
      <c r="B1803" t="str">
        <f>VLOOKUP(A1803,'[1]sku-asin（子）'!$A:$B,2,0)</f>
        <v>B07BNBHNVF</v>
      </c>
      <c r="C1803" t="str">
        <f>VLOOKUP(A1803,'[1]子sku-父sku'!$A:$B,2,0)</f>
        <v>YZ-BEYF181</v>
      </c>
      <c r="D1803" s="28">
        <f>IFERROR(VLOOKUP(A1803,[2]库存报告使用数据处理!$A:$C,3,0),0)</f>
        <v>0</v>
      </c>
      <c r="E1803" s="28">
        <f>IFERROR(VLOOKUP(A1803,[2]库存报告使用数据处理!$A:$D,4,0),0)</f>
        <v>0</v>
      </c>
      <c r="F1803" s="28">
        <f>IFERROR(VLOOKUP(A1803,[2]库存报告使用数据处理!$A:$E,5,0),0)</f>
        <v>0</v>
      </c>
      <c r="G1803" s="28">
        <f>IFERROR(VLOOKUP(A1803,[2]库存报告使用数据处理!$A:$F,6,0),0)</f>
        <v>3</v>
      </c>
      <c r="H1803" s="29">
        <f>IFERROR(VLOOKUP(A1803,[2]库存报告使用数据处理!$A:$G,7,0),0)</f>
        <v>20.99</v>
      </c>
      <c r="I1803">
        <f>IFERROR(VLOOKUP(A1803,[5]数据处理!$A:$B,2,0),0)</f>
        <v>3</v>
      </c>
      <c r="J1803" s="30">
        <f>IFERROR(VLOOKUP(A1803,[5]数据处理!$A:$D,4,0),0)</f>
        <v>0</v>
      </c>
      <c r="K1803" s="30">
        <f>IFERROR(VLOOKUP(A1803,[5]数据处理!$A:$E,5,0),0)</f>
        <v>0</v>
      </c>
      <c r="L1803" s="30">
        <f>IFERROR(VLOOKUP(A1803,[5]数据处理!$A:$G,7,0),0)</f>
        <v>0</v>
      </c>
      <c r="M1803">
        <f t="shared" si="477"/>
        <v>3</v>
      </c>
      <c r="N1803">
        <f>IFERROR(VLOOKUP(A1803,[5]数据处理!$A:$C,3,0),0)</f>
        <v>0</v>
      </c>
      <c r="O1803">
        <f>IFERROR(VLOOKUP($A1803,[5]数据处理!$A:$N,14,0),0)</f>
        <v>0</v>
      </c>
      <c r="P1803" t="str">
        <f>IFERROR(VLOOKUP($A1803,[3]库存报告使用数据!$A$1:$B$65536,2,0),"")</f>
        <v/>
      </c>
      <c r="Q1803" t="str">
        <f>IFERROR(VLOOKUP($A1803,[3]库存报告使用数据!$A$1:$E$65536,5,0),"")</f>
        <v/>
      </c>
      <c r="R1803" t="str">
        <f>IFERROR(VLOOKUP($A1803,[3]库存报告使用数据!$A$1:$H$65536,8,0),"")</f>
        <v/>
      </c>
      <c r="S1803" t="str">
        <f>IFERROR(VLOOKUP($A1803,[3]库存报告使用数据!$A$1:$K$65536,11,0),"")</f>
        <v/>
      </c>
      <c r="T1803" t="str">
        <f>IFERROR(VLOOKUP($A1803,[3]库存报告使用数据!$A$1:$C$65536,3,0),"")</f>
        <v/>
      </c>
      <c r="U1803" t="str">
        <f>IFERROR(VLOOKUP($A1803,[3]库存报告使用数据!$A$1:$F$65536,6,0),"")</f>
        <v/>
      </c>
      <c r="V1803" t="str">
        <f>IFERROR(VLOOKUP($A1803,[3]库存报告使用数据!$A$1:$I$65536,9,0),"")</f>
        <v/>
      </c>
      <c r="W1803" t="str">
        <f>IFERROR(VLOOKUP($A1803,[3]库存报告使用数据!$A$1:$L$65536,12,0),"")</f>
        <v/>
      </c>
      <c r="X1803" s="20" t="str">
        <f t="shared" si="478"/>
        <v/>
      </c>
      <c r="Y1803" s="20" t="str">
        <f t="shared" si="479"/>
        <v/>
      </c>
      <c r="Z1803" s="20" t="str">
        <f t="shared" si="480"/>
        <v/>
      </c>
      <c r="AA1803" s="20" t="str">
        <f t="shared" si="481"/>
        <v/>
      </c>
      <c r="AB1803" t="str">
        <f>IFERROR(VLOOKUP($A1803,[3]库存报告使用数据!$A$1:$D$65536,4,0),"")</f>
        <v/>
      </c>
      <c r="AC1803" t="str">
        <f>IFERROR(VLOOKUP($A1803,[3]库存报告使用数据!$A$1:$G$65536,7,0),"")</f>
        <v/>
      </c>
      <c r="AD1803" t="str">
        <f>IFERROR(VLOOKUP($A1803,[3]库存报告使用数据!$A$1:$J$65536,10,0),"")</f>
        <v/>
      </c>
      <c r="AE1803" t="str">
        <f>IFERROR(VLOOKUP($A1803,[3]库存报告使用数据!$A$1:$M$65536,13,0),"")</f>
        <v/>
      </c>
      <c r="AF1803" s="20" t="str">
        <f t="shared" si="482"/>
        <v/>
      </c>
      <c r="AG1803" s="20" t="str">
        <f t="shared" si="483"/>
        <v/>
      </c>
      <c r="AH1803" s="20" t="str">
        <f t="shared" si="484"/>
        <v/>
      </c>
      <c r="AI1803" s="20" t="str">
        <f t="shared" si="485"/>
        <v/>
      </c>
      <c r="AJ1803">
        <f>IFERROR(VLOOKUP($B1803,[4]库存报告使用数据!$A$1:$B$65536,2,0),0)</f>
        <v>25</v>
      </c>
      <c r="AK1803">
        <f>IFERROR(VLOOKUP($B1803,[4]库存报告使用数据!$A$1:$C$65536,3,0),)</f>
        <v>13</v>
      </c>
      <c r="AL1803">
        <f>IFERROR(VLOOKUP($B1803,[4]库存报告使用数据!$A$1:$D$65536,4,0),)</f>
        <v>12</v>
      </c>
      <c r="AM1803">
        <f>IFERROR(VLOOKUP($B1803,[4]库存报告使用数据!$A$1:$E$65536,5,0),)</f>
        <v>30</v>
      </c>
      <c r="AN1803" s="20">
        <f t="shared" si="486"/>
        <v>0</v>
      </c>
      <c r="AO1803" s="20">
        <f t="shared" si="487"/>
        <v>0</v>
      </c>
      <c r="AP1803" s="20">
        <f t="shared" si="488"/>
        <v>0</v>
      </c>
      <c r="AQ1803" s="20">
        <f t="shared" si="489"/>
        <v>0.1</v>
      </c>
      <c r="AR1803" s="32">
        <f t="shared" si="490"/>
        <v>0</v>
      </c>
      <c r="AS1803" s="32">
        <f t="shared" si="491"/>
        <v>0</v>
      </c>
      <c r="AT1803" s="32">
        <f t="shared" si="492"/>
        <v>3</v>
      </c>
      <c r="AU1803" s="28" t="str">
        <f t="shared" si="493"/>
        <v>库存为3</v>
      </c>
      <c r="AV1803" s="34" t="str">
        <f>IFERROR(时间!$B$4+AU1803,"上周无销量")</f>
        <v>上周无销量</v>
      </c>
      <c r="AW1803" s="34"/>
    </row>
    <row r="1804" spans="1:49">
      <c r="A1804" s="18" t="s">
        <v>1849</v>
      </c>
      <c r="B1804" t="str">
        <f>VLOOKUP(A1804,'[1]sku-asin（子）'!$A:$B,2,0)</f>
        <v>B07BN6FTSH</v>
      </c>
      <c r="C1804" t="str">
        <f>VLOOKUP(A1804,'[1]子sku-父sku'!$A:$B,2,0)</f>
        <v>YZ-BEYF181</v>
      </c>
      <c r="D1804" s="28">
        <f>IFERROR(VLOOKUP(A1804,[2]库存报告使用数据处理!$A:$C,3,0),0)</f>
        <v>0</v>
      </c>
      <c r="E1804" s="28">
        <f>IFERROR(VLOOKUP(A1804,[2]库存报告使用数据处理!$A:$D,4,0),0)</f>
        <v>1</v>
      </c>
      <c r="F1804" s="28">
        <f>IFERROR(VLOOKUP(A1804,[2]库存报告使用数据处理!$A:$E,5,0),0)</f>
        <v>1</v>
      </c>
      <c r="G1804" s="28">
        <f>IFERROR(VLOOKUP(A1804,[2]库存报告使用数据处理!$A:$F,6,0),0)</f>
        <v>2</v>
      </c>
      <c r="H1804" s="29">
        <f>IFERROR(VLOOKUP(A1804,[2]库存报告使用数据处理!$A:$G,7,0),0)</f>
        <v>20.49</v>
      </c>
      <c r="I1804">
        <f>IFERROR(VLOOKUP(A1804,[5]数据处理!$A:$B,2,0),0)</f>
        <v>11</v>
      </c>
      <c r="J1804" s="30">
        <f>IFERROR(VLOOKUP(A1804,[5]数据处理!$A:$D,4,0),0)</f>
        <v>0</v>
      </c>
      <c r="K1804" s="30">
        <f>IFERROR(VLOOKUP(A1804,[5]数据处理!$A:$E,5,0),0)</f>
        <v>0</v>
      </c>
      <c r="L1804" s="30">
        <f>IFERROR(VLOOKUP(A1804,[5]数据处理!$A:$G,7,0),0)</f>
        <v>0</v>
      </c>
      <c r="M1804">
        <f t="shared" si="477"/>
        <v>11</v>
      </c>
      <c r="N1804">
        <f>IFERROR(VLOOKUP(A1804,[5]数据处理!$A:$C,3,0),0)</f>
        <v>0</v>
      </c>
      <c r="O1804">
        <f>IFERROR(VLOOKUP($A1804,[5]数据处理!$A:$N,14,0),0)</f>
        <v>0</v>
      </c>
      <c r="P1804" t="str">
        <f>IFERROR(VLOOKUP($A1804,[3]库存报告使用数据!$A$1:$B$65536,2,0),"")</f>
        <v/>
      </c>
      <c r="Q1804" t="str">
        <f>IFERROR(VLOOKUP($A1804,[3]库存报告使用数据!$A$1:$E$65536,5,0),"")</f>
        <v/>
      </c>
      <c r="R1804" t="str">
        <f>IFERROR(VLOOKUP($A1804,[3]库存报告使用数据!$A$1:$H$65536,8,0),"")</f>
        <v/>
      </c>
      <c r="S1804" t="str">
        <f>IFERROR(VLOOKUP($A1804,[3]库存报告使用数据!$A$1:$K$65536,11,0),"")</f>
        <v/>
      </c>
      <c r="T1804" t="str">
        <f>IFERROR(VLOOKUP($A1804,[3]库存报告使用数据!$A$1:$C$65536,3,0),"")</f>
        <v/>
      </c>
      <c r="U1804" t="str">
        <f>IFERROR(VLOOKUP($A1804,[3]库存报告使用数据!$A$1:$F$65536,6,0),"")</f>
        <v/>
      </c>
      <c r="V1804" t="str">
        <f>IFERROR(VLOOKUP($A1804,[3]库存报告使用数据!$A$1:$I$65536,9,0),"")</f>
        <v/>
      </c>
      <c r="W1804" t="str">
        <f>IFERROR(VLOOKUP($A1804,[3]库存报告使用数据!$A$1:$L$65536,12,0),"")</f>
        <v/>
      </c>
      <c r="X1804" s="20" t="str">
        <f t="shared" si="478"/>
        <v/>
      </c>
      <c r="Y1804" s="20" t="str">
        <f t="shared" si="479"/>
        <v/>
      </c>
      <c r="Z1804" s="20" t="str">
        <f t="shared" si="480"/>
        <v/>
      </c>
      <c r="AA1804" s="20" t="str">
        <f t="shared" si="481"/>
        <v/>
      </c>
      <c r="AB1804" t="str">
        <f>IFERROR(VLOOKUP($A1804,[3]库存报告使用数据!$A$1:$D$65536,4,0),"")</f>
        <v/>
      </c>
      <c r="AC1804" t="str">
        <f>IFERROR(VLOOKUP($A1804,[3]库存报告使用数据!$A$1:$G$65536,7,0),"")</f>
        <v/>
      </c>
      <c r="AD1804" t="str">
        <f>IFERROR(VLOOKUP($A1804,[3]库存报告使用数据!$A$1:$J$65536,10,0),"")</f>
        <v/>
      </c>
      <c r="AE1804" t="str">
        <f>IFERROR(VLOOKUP($A1804,[3]库存报告使用数据!$A$1:$M$65536,13,0),"")</f>
        <v/>
      </c>
      <c r="AF1804" s="20" t="str">
        <f t="shared" si="482"/>
        <v/>
      </c>
      <c r="AG1804" s="20" t="str">
        <f t="shared" si="483"/>
        <v/>
      </c>
      <c r="AH1804" s="20" t="str">
        <f t="shared" si="484"/>
        <v/>
      </c>
      <c r="AI1804" s="20" t="str">
        <f t="shared" si="485"/>
        <v/>
      </c>
      <c r="AJ1804">
        <f>IFERROR(VLOOKUP($B1804,[4]库存报告使用数据!$A$1:$B$65536,2,0),0)</f>
        <v>13</v>
      </c>
      <c r="AK1804">
        <f>IFERROR(VLOOKUP($B1804,[4]库存报告使用数据!$A$1:$C$65536,3,0),)</f>
        <v>2</v>
      </c>
      <c r="AL1804">
        <f>IFERROR(VLOOKUP($B1804,[4]库存报告使用数据!$A$1:$D$65536,4,0),)</f>
        <v>5</v>
      </c>
      <c r="AM1804">
        <f>IFERROR(VLOOKUP($B1804,[4]库存报告使用数据!$A$1:$E$65536,5,0),)</f>
        <v>38</v>
      </c>
      <c r="AN1804" s="20">
        <f t="shared" si="486"/>
        <v>0</v>
      </c>
      <c r="AO1804" s="20">
        <f t="shared" si="487"/>
        <v>0.5</v>
      </c>
      <c r="AP1804" s="20">
        <f t="shared" si="488"/>
        <v>0.2</v>
      </c>
      <c r="AQ1804" s="20">
        <f t="shared" si="489"/>
        <v>0.0526315789473684</v>
      </c>
      <c r="AR1804" s="32">
        <f t="shared" si="490"/>
        <v>0</v>
      </c>
      <c r="AS1804" s="32">
        <f t="shared" si="491"/>
        <v>0</v>
      </c>
      <c r="AT1804" s="32">
        <f t="shared" si="492"/>
        <v>11</v>
      </c>
      <c r="AU1804" s="28" t="str">
        <f t="shared" si="493"/>
        <v>库存为11</v>
      </c>
      <c r="AV1804" s="34" t="str">
        <f>IFERROR(时间!$B$4+AU1804,"上周无销量")</f>
        <v>上周无销量</v>
      </c>
      <c r="AW1804" s="34"/>
    </row>
    <row r="1805" spans="1:49">
      <c r="A1805" s="18" t="s">
        <v>1850</v>
      </c>
      <c r="B1805" t="str">
        <f>VLOOKUP(A1805,'[1]sku-asin（子）'!$A:$B,2,0)</f>
        <v>B07C9242NH</v>
      </c>
      <c r="C1805" t="str">
        <f>VLOOKUP(A1805,'[1]子sku-父sku'!$A:$B,2,0)</f>
        <v>YZ-BEYF181</v>
      </c>
      <c r="D1805" s="28">
        <f>IFERROR(VLOOKUP(A1805,[2]库存报告使用数据处理!$A:$C,3,0),0)</f>
        <v>0</v>
      </c>
      <c r="E1805" s="28">
        <f>IFERROR(VLOOKUP(A1805,[2]库存报告使用数据处理!$A:$D,4,0),0)</f>
        <v>0</v>
      </c>
      <c r="F1805" s="28">
        <f>IFERROR(VLOOKUP(A1805,[2]库存报告使用数据处理!$A:$E,5,0),0)</f>
        <v>1</v>
      </c>
      <c r="G1805" s="28">
        <f>IFERROR(VLOOKUP(A1805,[2]库存报告使用数据处理!$A:$F,6,0),0)</f>
        <v>0</v>
      </c>
      <c r="H1805" s="29">
        <f>IFERROR(VLOOKUP(A1805,[2]库存报告使用数据处理!$A:$G,7,0),0)</f>
        <v>19.99</v>
      </c>
      <c r="I1805">
        <f>IFERROR(VLOOKUP(A1805,[5]数据处理!$A:$B,2,0),0)</f>
        <v>5</v>
      </c>
      <c r="J1805" s="30">
        <f>IFERROR(VLOOKUP(A1805,[5]数据处理!$A:$D,4,0),0)</f>
        <v>0</v>
      </c>
      <c r="K1805" s="30">
        <f>IFERROR(VLOOKUP(A1805,[5]数据处理!$A:$E,5,0),0)</f>
        <v>0</v>
      </c>
      <c r="L1805" s="30">
        <f>IFERROR(VLOOKUP(A1805,[5]数据处理!$A:$G,7,0),0)</f>
        <v>0</v>
      </c>
      <c r="M1805">
        <f t="shared" si="477"/>
        <v>5</v>
      </c>
      <c r="N1805">
        <f>IFERROR(VLOOKUP(A1805,[5]数据处理!$A:$C,3,0),0)</f>
        <v>0</v>
      </c>
      <c r="O1805">
        <f>IFERROR(VLOOKUP($A1805,[5]数据处理!$A:$N,14,0),0)</f>
        <v>0</v>
      </c>
      <c r="P1805">
        <f>IFERROR(VLOOKUP($A1805,[3]库存报告使用数据!$A$1:$B$65536,2,0),"")</f>
        <v>4</v>
      </c>
      <c r="Q1805">
        <f>IFERROR(VLOOKUP($A1805,[3]库存报告使用数据!$A$1:$E$65536,5,0),"")</f>
        <v>975</v>
      </c>
      <c r="R1805">
        <f>IFERROR(VLOOKUP($A1805,[3]库存报告使用数据!$A$1:$H$65536,8,0),"")</f>
        <v>2609</v>
      </c>
      <c r="S1805">
        <f>IFERROR(VLOOKUP($A1805,[3]库存报告使用数据!$A$1:$K$65536,11,0),"")</f>
        <v>2733</v>
      </c>
      <c r="T1805">
        <f>IFERROR(VLOOKUP($A1805,[3]库存报告使用数据!$A$1:$C$65536,3,0),"")</f>
        <v>0</v>
      </c>
      <c r="U1805">
        <f>IFERROR(VLOOKUP($A1805,[3]库存报告使用数据!$A$1:$F$65536,6,0),"")</f>
        <v>7</v>
      </c>
      <c r="V1805">
        <f>IFERROR(VLOOKUP($A1805,[3]库存报告使用数据!$A$1:$I$65536,9,0),"")</f>
        <v>34</v>
      </c>
      <c r="W1805">
        <f>IFERROR(VLOOKUP($A1805,[3]库存报告使用数据!$A$1:$L$65536,12,0),"")</f>
        <v>31</v>
      </c>
      <c r="X1805" s="20">
        <f t="shared" si="478"/>
        <v>0</v>
      </c>
      <c r="Y1805" s="20">
        <f t="shared" si="479"/>
        <v>0.00717948717948718</v>
      </c>
      <c r="Z1805" s="20">
        <f t="shared" si="480"/>
        <v>0.0130318129551552</v>
      </c>
      <c r="AA1805" s="20">
        <f t="shared" si="481"/>
        <v>0.0113428466886206</v>
      </c>
      <c r="AB1805">
        <f>IFERROR(VLOOKUP($A1805,[3]库存报告使用数据!$A$1:$D$65536,4,0),"")</f>
        <v>0</v>
      </c>
      <c r="AC1805">
        <f>IFERROR(VLOOKUP($A1805,[3]库存报告使用数据!$A$1:$G$65536,7,0),"")</f>
        <v>1.38</v>
      </c>
      <c r="AD1805">
        <f>IFERROR(VLOOKUP($A1805,[3]库存报告使用数据!$A$1:$J$65536,10,0),"")</f>
        <v>5.49</v>
      </c>
      <c r="AE1805">
        <f>IFERROR(VLOOKUP($A1805,[3]库存报告使用数据!$A$1:$M$65536,13,0),"")</f>
        <v>4.58</v>
      </c>
      <c r="AF1805" s="20" t="str">
        <f t="shared" si="482"/>
        <v/>
      </c>
      <c r="AG1805" s="20" t="str">
        <f t="shared" si="483"/>
        <v>无销售广告费为1.38</v>
      </c>
      <c r="AH1805" s="20">
        <f t="shared" si="484"/>
        <v>0.27463731865933</v>
      </c>
      <c r="AI1805" s="20" t="str">
        <f t="shared" si="485"/>
        <v>无销售广告费为4.58</v>
      </c>
      <c r="AJ1805">
        <f>IFERROR(VLOOKUP($B1805,[4]库存报告使用数据!$A$1:$B$65536,2,0),0)</f>
        <v>32</v>
      </c>
      <c r="AK1805">
        <f>IFERROR(VLOOKUP($B1805,[4]库存报告使用数据!$A$1:$C$65536,3,0),)</f>
        <v>9</v>
      </c>
      <c r="AL1805">
        <f>IFERROR(VLOOKUP($B1805,[4]库存报告使用数据!$A$1:$D$65536,4,0),)</f>
        <v>8</v>
      </c>
      <c r="AM1805">
        <f>IFERROR(VLOOKUP($B1805,[4]库存报告使用数据!$A$1:$E$65536,5,0),)</f>
        <v>9</v>
      </c>
      <c r="AN1805" s="20">
        <f t="shared" si="486"/>
        <v>0</v>
      </c>
      <c r="AO1805" s="20">
        <f t="shared" si="487"/>
        <v>0</v>
      </c>
      <c r="AP1805" s="20">
        <f t="shared" si="488"/>
        <v>0.125</v>
      </c>
      <c r="AQ1805" s="20">
        <f t="shared" si="489"/>
        <v>0</v>
      </c>
      <c r="AR1805" s="32">
        <f t="shared" si="490"/>
        <v>0</v>
      </c>
      <c r="AS1805" s="32">
        <f t="shared" si="491"/>
        <v>0</v>
      </c>
      <c r="AT1805" s="32">
        <f t="shared" si="492"/>
        <v>5</v>
      </c>
      <c r="AU1805" s="28" t="str">
        <f t="shared" si="493"/>
        <v>库存为5</v>
      </c>
      <c r="AV1805" s="34" t="str">
        <f>IFERROR(时间!$B$4+AU1805,"上周无销量")</f>
        <v>上周无销量</v>
      </c>
      <c r="AW1805" s="34"/>
    </row>
    <row r="1806" spans="1:49">
      <c r="A1806" s="18" t="s">
        <v>1851</v>
      </c>
      <c r="B1806" t="str">
        <f>VLOOKUP(A1806,'[1]sku-asin（子）'!$A:$B,2,0)</f>
        <v>B07BN8FJZC</v>
      </c>
      <c r="C1806" t="str">
        <f>VLOOKUP(A1806,'[1]子sku-父sku'!$A:$B,2,0)</f>
        <v>YZ-BEYF181</v>
      </c>
      <c r="D1806" s="28">
        <f>IFERROR(VLOOKUP(A1806,[2]库存报告使用数据处理!$A:$C,3,0),0)</f>
        <v>0</v>
      </c>
      <c r="E1806" s="28">
        <f>IFERROR(VLOOKUP(A1806,[2]库存报告使用数据处理!$A:$D,4,0),0)</f>
        <v>1</v>
      </c>
      <c r="F1806" s="28">
        <f>IFERROR(VLOOKUP(A1806,[2]库存报告使用数据处理!$A:$E,5,0),0)</f>
        <v>3</v>
      </c>
      <c r="G1806" s="28">
        <f>IFERROR(VLOOKUP(A1806,[2]库存报告使用数据处理!$A:$F,6,0),0)</f>
        <v>0</v>
      </c>
      <c r="H1806" s="29">
        <f>IFERROR(VLOOKUP(A1806,[2]库存报告使用数据处理!$A:$G,7,0),0)</f>
        <v>22.99</v>
      </c>
      <c r="I1806">
        <f>IFERROR(VLOOKUP(A1806,[5]数据处理!$A:$B,2,0),0)</f>
        <v>6</v>
      </c>
      <c r="J1806" s="30">
        <f>IFERROR(VLOOKUP(A1806,[5]数据处理!$A:$D,4,0),0)</f>
        <v>0</v>
      </c>
      <c r="K1806" s="30">
        <f>IFERROR(VLOOKUP(A1806,[5]数据处理!$A:$E,5,0),0)</f>
        <v>0</v>
      </c>
      <c r="L1806" s="30">
        <f>IFERROR(VLOOKUP(A1806,[5]数据处理!$A:$G,7,0),0)</f>
        <v>1</v>
      </c>
      <c r="M1806">
        <f t="shared" si="477"/>
        <v>7</v>
      </c>
      <c r="N1806">
        <f>IFERROR(VLOOKUP(A1806,[5]数据处理!$A:$C,3,0),0)</f>
        <v>1</v>
      </c>
      <c r="O1806">
        <f>IFERROR(VLOOKUP($A1806,[5]数据处理!$A:$N,14,0),0)</f>
        <v>0</v>
      </c>
      <c r="P1806" t="str">
        <f>IFERROR(VLOOKUP($A1806,[3]库存报告使用数据!$A$1:$B$65536,2,0),"")</f>
        <v/>
      </c>
      <c r="Q1806" t="str">
        <f>IFERROR(VLOOKUP($A1806,[3]库存报告使用数据!$A$1:$E$65536,5,0),"")</f>
        <v/>
      </c>
      <c r="R1806" t="str">
        <f>IFERROR(VLOOKUP($A1806,[3]库存报告使用数据!$A$1:$H$65536,8,0),"")</f>
        <v/>
      </c>
      <c r="S1806" t="str">
        <f>IFERROR(VLOOKUP($A1806,[3]库存报告使用数据!$A$1:$K$65536,11,0),"")</f>
        <v/>
      </c>
      <c r="T1806" t="str">
        <f>IFERROR(VLOOKUP($A1806,[3]库存报告使用数据!$A$1:$C$65536,3,0),"")</f>
        <v/>
      </c>
      <c r="U1806" t="str">
        <f>IFERROR(VLOOKUP($A1806,[3]库存报告使用数据!$A$1:$F$65536,6,0),"")</f>
        <v/>
      </c>
      <c r="V1806" t="str">
        <f>IFERROR(VLOOKUP($A1806,[3]库存报告使用数据!$A$1:$I$65536,9,0),"")</f>
        <v/>
      </c>
      <c r="W1806" t="str">
        <f>IFERROR(VLOOKUP($A1806,[3]库存报告使用数据!$A$1:$L$65536,12,0),"")</f>
        <v/>
      </c>
      <c r="X1806" s="20" t="str">
        <f t="shared" si="478"/>
        <v/>
      </c>
      <c r="Y1806" s="20" t="str">
        <f t="shared" si="479"/>
        <v/>
      </c>
      <c r="Z1806" s="20" t="str">
        <f t="shared" si="480"/>
        <v/>
      </c>
      <c r="AA1806" s="20" t="str">
        <f t="shared" si="481"/>
        <v/>
      </c>
      <c r="AB1806" t="str">
        <f>IFERROR(VLOOKUP($A1806,[3]库存报告使用数据!$A$1:$D$65536,4,0),"")</f>
        <v/>
      </c>
      <c r="AC1806" t="str">
        <f>IFERROR(VLOOKUP($A1806,[3]库存报告使用数据!$A$1:$G$65536,7,0),"")</f>
        <v/>
      </c>
      <c r="AD1806" t="str">
        <f>IFERROR(VLOOKUP($A1806,[3]库存报告使用数据!$A$1:$J$65536,10,0),"")</f>
        <v/>
      </c>
      <c r="AE1806" t="str">
        <f>IFERROR(VLOOKUP($A1806,[3]库存报告使用数据!$A$1:$M$65536,13,0),"")</f>
        <v/>
      </c>
      <c r="AF1806" s="20" t="str">
        <f t="shared" si="482"/>
        <v/>
      </c>
      <c r="AG1806" s="20" t="str">
        <f t="shared" si="483"/>
        <v/>
      </c>
      <c r="AH1806" s="20" t="str">
        <f t="shared" si="484"/>
        <v/>
      </c>
      <c r="AI1806" s="20" t="str">
        <f t="shared" si="485"/>
        <v/>
      </c>
      <c r="AJ1806">
        <f>IFERROR(VLOOKUP($B1806,[4]库存报告使用数据!$A$1:$B$65536,2,0),0)</f>
        <v>7</v>
      </c>
      <c r="AK1806">
        <f>IFERROR(VLOOKUP($B1806,[4]库存报告使用数据!$A$1:$C$65536,3,0),)</f>
        <v>2</v>
      </c>
      <c r="AL1806">
        <f>IFERROR(VLOOKUP($B1806,[4]库存报告使用数据!$A$1:$D$65536,4,0),)</f>
        <v>3</v>
      </c>
      <c r="AM1806">
        <f>IFERROR(VLOOKUP($B1806,[4]库存报告使用数据!$A$1:$E$65536,5,0),)</f>
        <v>0</v>
      </c>
      <c r="AN1806" s="20">
        <f t="shared" si="486"/>
        <v>0</v>
      </c>
      <c r="AO1806" s="20">
        <f t="shared" si="487"/>
        <v>0.5</v>
      </c>
      <c r="AP1806" s="20">
        <f t="shared" si="488"/>
        <v>1</v>
      </c>
      <c r="AQ1806" s="20" t="str">
        <f t="shared" si="489"/>
        <v/>
      </c>
      <c r="AR1806" s="32">
        <f t="shared" si="490"/>
        <v>0</v>
      </c>
      <c r="AS1806" s="32">
        <f t="shared" si="491"/>
        <v>0</v>
      </c>
      <c r="AT1806" s="32">
        <f t="shared" si="492"/>
        <v>7</v>
      </c>
      <c r="AU1806" s="28" t="str">
        <f t="shared" si="493"/>
        <v>库存为7</v>
      </c>
      <c r="AV1806" s="34" t="str">
        <f>IFERROR(时间!$B$4+AU1806,"上周无销量")</f>
        <v>上周无销量</v>
      </c>
      <c r="AW1806" s="34"/>
    </row>
    <row r="1807" spans="1:49">
      <c r="A1807" s="18" t="s">
        <v>1852</v>
      </c>
      <c r="B1807" t="str">
        <f>VLOOKUP(A1807,'[1]sku-asin（子）'!$A:$B,2,0)</f>
        <v>B07CCN4Z6Q</v>
      </c>
      <c r="C1807" t="str">
        <f>VLOOKUP(A1807,'[1]子sku-父sku'!$A:$B,2,0)</f>
        <v>YZ-BEYF181</v>
      </c>
      <c r="D1807" s="28">
        <f>IFERROR(VLOOKUP(A1807,[2]库存报告使用数据处理!$A:$C,3,0),0)</f>
        <v>0</v>
      </c>
      <c r="E1807" s="28">
        <f>IFERROR(VLOOKUP(A1807,[2]库存报告使用数据处理!$A:$D,4,0),0)</f>
        <v>0</v>
      </c>
      <c r="F1807" s="28">
        <f>IFERROR(VLOOKUP(A1807,[2]库存报告使用数据处理!$A:$E,5,0),0)</f>
        <v>0</v>
      </c>
      <c r="G1807" s="28">
        <f>IFERROR(VLOOKUP(A1807,[2]库存报告使用数据处理!$A:$F,6,0),0)</f>
        <v>3</v>
      </c>
      <c r="H1807" s="29">
        <f>IFERROR(VLOOKUP(A1807,[2]库存报告使用数据处理!$A:$G,7,0),0)</f>
        <v>20.3233333333333</v>
      </c>
      <c r="I1807">
        <f>IFERROR(VLOOKUP(A1807,[5]数据处理!$A:$B,2,0),0)</f>
        <v>4</v>
      </c>
      <c r="J1807" s="30">
        <f>IFERROR(VLOOKUP(A1807,[5]数据处理!$A:$D,4,0),0)</f>
        <v>5</v>
      </c>
      <c r="K1807" s="30">
        <f>IFERROR(VLOOKUP(A1807,[5]数据处理!$A:$E,5,0),0)</f>
        <v>0</v>
      </c>
      <c r="L1807" s="30">
        <f>IFERROR(VLOOKUP(A1807,[5]数据处理!$A:$G,7,0),0)</f>
        <v>0</v>
      </c>
      <c r="M1807">
        <f t="shared" si="477"/>
        <v>9</v>
      </c>
      <c r="N1807">
        <f>IFERROR(VLOOKUP(A1807,[5]数据处理!$A:$C,3,0),0)</f>
        <v>0</v>
      </c>
      <c r="O1807">
        <f>IFERROR(VLOOKUP($A1807,[5]数据处理!$A:$N,14,0),0)</f>
        <v>0</v>
      </c>
      <c r="P1807" t="str">
        <f>IFERROR(VLOOKUP($A1807,[3]库存报告使用数据!$A$1:$B$65536,2,0),"")</f>
        <v/>
      </c>
      <c r="Q1807" t="str">
        <f>IFERROR(VLOOKUP($A1807,[3]库存报告使用数据!$A$1:$E$65536,5,0),"")</f>
        <v/>
      </c>
      <c r="R1807" t="str">
        <f>IFERROR(VLOOKUP($A1807,[3]库存报告使用数据!$A$1:$H$65536,8,0),"")</f>
        <v/>
      </c>
      <c r="S1807" t="str">
        <f>IFERROR(VLOOKUP($A1807,[3]库存报告使用数据!$A$1:$K$65536,11,0),"")</f>
        <v/>
      </c>
      <c r="T1807" t="str">
        <f>IFERROR(VLOOKUP($A1807,[3]库存报告使用数据!$A$1:$C$65536,3,0),"")</f>
        <v/>
      </c>
      <c r="U1807" t="str">
        <f>IFERROR(VLOOKUP($A1807,[3]库存报告使用数据!$A$1:$F$65536,6,0),"")</f>
        <v/>
      </c>
      <c r="V1807" t="str">
        <f>IFERROR(VLOOKUP($A1807,[3]库存报告使用数据!$A$1:$I$65536,9,0),"")</f>
        <v/>
      </c>
      <c r="W1807" t="str">
        <f>IFERROR(VLOOKUP($A1807,[3]库存报告使用数据!$A$1:$L$65536,12,0),"")</f>
        <v/>
      </c>
      <c r="X1807" s="20" t="str">
        <f t="shared" si="478"/>
        <v/>
      </c>
      <c r="Y1807" s="20" t="str">
        <f t="shared" si="479"/>
        <v/>
      </c>
      <c r="Z1807" s="20" t="str">
        <f t="shared" si="480"/>
        <v/>
      </c>
      <c r="AA1807" s="20" t="str">
        <f t="shared" si="481"/>
        <v/>
      </c>
      <c r="AB1807" t="str">
        <f>IFERROR(VLOOKUP($A1807,[3]库存报告使用数据!$A$1:$D$65536,4,0),"")</f>
        <v/>
      </c>
      <c r="AC1807" t="str">
        <f>IFERROR(VLOOKUP($A1807,[3]库存报告使用数据!$A$1:$G$65536,7,0),"")</f>
        <v/>
      </c>
      <c r="AD1807" t="str">
        <f>IFERROR(VLOOKUP($A1807,[3]库存报告使用数据!$A$1:$J$65536,10,0),"")</f>
        <v/>
      </c>
      <c r="AE1807" t="str">
        <f>IFERROR(VLOOKUP($A1807,[3]库存报告使用数据!$A$1:$M$65536,13,0),"")</f>
        <v/>
      </c>
      <c r="AF1807" s="20" t="str">
        <f t="shared" si="482"/>
        <v/>
      </c>
      <c r="AG1807" s="20" t="str">
        <f t="shared" si="483"/>
        <v/>
      </c>
      <c r="AH1807" s="20" t="str">
        <f t="shared" si="484"/>
        <v/>
      </c>
      <c r="AI1807" s="20" t="str">
        <f t="shared" si="485"/>
        <v/>
      </c>
      <c r="AJ1807">
        <f>IFERROR(VLOOKUP($B1807,[4]库存报告使用数据!$A$1:$B$65536,2,0),0)</f>
        <v>6</v>
      </c>
      <c r="AK1807">
        <f>IFERROR(VLOOKUP($B1807,[4]库存报告使用数据!$A$1:$C$65536,3,0),)</f>
        <v>3</v>
      </c>
      <c r="AL1807">
        <f>IFERROR(VLOOKUP($B1807,[4]库存报告使用数据!$A$1:$D$65536,4,0),)</f>
        <v>4</v>
      </c>
      <c r="AM1807">
        <f>IFERROR(VLOOKUP($B1807,[4]库存报告使用数据!$A$1:$E$65536,5,0),)</f>
        <v>12</v>
      </c>
      <c r="AN1807" s="20">
        <f t="shared" si="486"/>
        <v>0</v>
      </c>
      <c r="AO1807" s="20">
        <f t="shared" si="487"/>
        <v>0</v>
      </c>
      <c r="AP1807" s="20">
        <f t="shared" si="488"/>
        <v>0</v>
      </c>
      <c r="AQ1807" s="20">
        <f t="shared" si="489"/>
        <v>0.25</v>
      </c>
      <c r="AR1807" s="32">
        <f t="shared" si="490"/>
        <v>0</v>
      </c>
      <c r="AS1807" s="32">
        <f t="shared" si="491"/>
        <v>0</v>
      </c>
      <c r="AT1807" s="32">
        <f t="shared" si="492"/>
        <v>9</v>
      </c>
      <c r="AU1807" s="28" t="str">
        <f t="shared" si="493"/>
        <v>库存为9</v>
      </c>
      <c r="AV1807" s="34" t="str">
        <f>IFERROR(时间!$B$4+AU1807,"上周无销量")</f>
        <v>上周无销量</v>
      </c>
      <c r="AW1807" s="34"/>
    </row>
    <row r="1808" spans="1:49">
      <c r="A1808" s="18" t="s">
        <v>1853</v>
      </c>
      <c r="B1808" t="str">
        <f>VLOOKUP(A1808,'[1]sku-asin（子）'!$A:$B,2,0)</f>
        <v>B07BN88HNY</v>
      </c>
      <c r="C1808" t="str">
        <f>VLOOKUP(A1808,'[1]子sku-父sku'!$A:$B,2,0)</f>
        <v>YZ-BEYF181</v>
      </c>
      <c r="D1808" s="28">
        <f>IFERROR(VLOOKUP(A1808,[2]库存报告使用数据处理!$A:$C,3,0),0)</f>
        <v>0</v>
      </c>
      <c r="E1808" s="28">
        <f>IFERROR(VLOOKUP(A1808,[2]库存报告使用数据处理!$A:$D,4,0),0)</f>
        <v>1</v>
      </c>
      <c r="F1808" s="28">
        <f>IFERROR(VLOOKUP(A1808,[2]库存报告使用数据处理!$A:$E,5,0),0)</f>
        <v>2</v>
      </c>
      <c r="G1808" s="28">
        <f>IFERROR(VLOOKUP(A1808,[2]库存报告使用数据处理!$A:$F,6,0),0)</f>
        <v>2</v>
      </c>
      <c r="H1808" s="29">
        <f>IFERROR(VLOOKUP(A1808,[2]库存报告使用数据处理!$A:$G,7,0),0)</f>
        <v>21.79</v>
      </c>
      <c r="I1808">
        <f>IFERROR(VLOOKUP(A1808,[5]数据处理!$A:$B,2,0),0)</f>
        <v>1</v>
      </c>
      <c r="J1808" s="30">
        <f>IFERROR(VLOOKUP(A1808,[5]数据处理!$A:$D,4,0),0)</f>
        <v>0</v>
      </c>
      <c r="K1808" s="30">
        <f>IFERROR(VLOOKUP(A1808,[5]数据处理!$A:$E,5,0),0)</f>
        <v>5</v>
      </c>
      <c r="L1808" s="30">
        <f>IFERROR(VLOOKUP(A1808,[5]数据处理!$A:$G,7,0),0)</f>
        <v>0</v>
      </c>
      <c r="M1808">
        <f t="shared" si="477"/>
        <v>6</v>
      </c>
      <c r="N1808">
        <f>IFERROR(VLOOKUP(A1808,[5]数据处理!$A:$C,3,0),0)</f>
        <v>0</v>
      </c>
      <c r="O1808">
        <f>IFERROR(VLOOKUP($A1808,[5]数据处理!$A:$N,14,0),0)</f>
        <v>0</v>
      </c>
      <c r="P1808" t="str">
        <f>IFERROR(VLOOKUP($A1808,[3]库存报告使用数据!$A$1:$B$65536,2,0),"")</f>
        <v/>
      </c>
      <c r="Q1808" t="str">
        <f>IFERROR(VLOOKUP($A1808,[3]库存报告使用数据!$A$1:$E$65536,5,0),"")</f>
        <v/>
      </c>
      <c r="R1808" t="str">
        <f>IFERROR(VLOOKUP($A1808,[3]库存报告使用数据!$A$1:$H$65536,8,0),"")</f>
        <v/>
      </c>
      <c r="S1808" t="str">
        <f>IFERROR(VLOOKUP($A1808,[3]库存报告使用数据!$A$1:$K$65536,11,0),"")</f>
        <v/>
      </c>
      <c r="T1808" t="str">
        <f>IFERROR(VLOOKUP($A1808,[3]库存报告使用数据!$A$1:$C$65536,3,0),"")</f>
        <v/>
      </c>
      <c r="U1808" t="str">
        <f>IFERROR(VLOOKUP($A1808,[3]库存报告使用数据!$A$1:$F$65536,6,0),"")</f>
        <v/>
      </c>
      <c r="V1808" t="str">
        <f>IFERROR(VLOOKUP($A1808,[3]库存报告使用数据!$A$1:$I$65536,9,0),"")</f>
        <v/>
      </c>
      <c r="W1808" t="str">
        <f>IFERROR(VLOOKUP($A1808,[3]库存报告使用数据!$A$1:$L$65536,12,0),"")</f>
        <v/>
      </c>
      <c r="X1808" s="20" t="str">
        <f t="shared" si="478"/>
        <v/>
      </c>
      <c r="Y1808" s="20" t="str">
        <f t="shared" si="479"/>
        <v/>
      </c>
      <c r="Z1808" s="20" t="str">
        <f t="shared" si="480"/>
        <v/>
      </c>
      <c r="AA1808" s="20" t="str">
        <f t="shared" si="481"/>
        <v/>
      </c>
      <c r="AB1808" t="str">
        <f>IFERROR(VLOOKUP($A1808,[3]库存报告使用数据!$A$1:$D$65536,4,0),"")</f>
        <v/>
      </c>
      <c r="AC1808" t="str">
        <f>IFERROR(VLOOKUP($A1808,[3]库存报告使用数据!$A$1:$G$65536,7,0),"")</f>
        <v/>
      </c>
      <c r="AD1808" t="str">
        <f>IFERROR(VLOOKUP($A1808,[3]库存报告使用数据!$A$1:$J$65536,10,0),"")</f>
        <v/>
      </c>
      <c r="AE1808" t="str">
        <f>IFERROR(VLOOKUP($A1808,[3]库存报告使用数据!$A$1:$M$65536,13,0),"")</f>
        <v/>
      </c>
      <c r="AF1808" s="20" t="str">
        <f t="shared" si="482"/>
        <v/>
      </c>
      <c r="AG1808" s="20" t="str">
        <f t="shared" si="483"/>
        <v/>
      </c>
      <c r="AH1808" s="20" t="str">
        <f t="shared" si="484"/>
        <v/>
      </c>
      <c r="AI1808" s="20" t="str">
        <f t="shared" si="485"/>
        <v/>
      </c>
      <c r="AJ1808">
        <f>IFERROR(VLOOKUP($B1808,[4]库存报告使用数据!$A$1:$B$65536,2,0),0)</f>
        <v>9</v>
      </c>
      <c r="AK1808">
        <f>IFERROR(VLOOKUP($B1808,[4]库存报告使用数据!$A$1:$C$65536,3,0),)</f>
        <v>28</v>
      </c>
      <c r="AL1808">
        <f>IFERROR(VLOOKUP($B1808,[4]库存报告使用数据!$A$1:$D$65536,4,0),)</f>
        <v>29</v>
      </c>
      <c r="AM1808">
        <f>IFERROR(VLOOKUP($B1808,[4]库存报告使用数据!$A$1:$E$65536,5,0),)</f>
        <v>25</v>
      </c>
      <c r="AN1808" s="20">
        <f t="shared" si="486"/>
        <v>0</v>
      </c>
      <c r="AO1808" s="20">
        <f t="shared" si="487"/>
        <v>0.0357142857142857</v>
      </c>
      <c r="AP1808" s="20">
        <f t="shared" si="488"/>
        <v>0.0689655172413793</v>
      </c>
      <c r="AQ1808" s="20">
        <f t="shared" si="489"/>
        <v>0.08</v>
      </c>
      <c r="AR1808" s="32">
        <f t="shared" si="490"/>
        <v>0</v>
      </c>
      <c r="AS1808" s="32">
        <f t="shared" si="491"/>
        <v>0</v>
      </c>
      <c r="AT1808" s="32">
        <f t="shared" si="492"/>
        <v>6</v>
      </c>
      <c r="AU1808" s="28" t="str">
        <f t="shared" si="493"/>
        <v>库存为6</v>
      </c>
      <c r="AV1808" s="34" t="str">
        <f>IFERROR(时间!$B$4+AU1808,"上周无销量")</f>
        <v>上周无销量</v>
      </c>
      <c r="AW1808" s="34"/>
    </row>
    <row r="1809" spans="1:49">
      <c r="A1809" s="18" t="s">
        <v>1854</v>
      </c>
      <c r="B1809" t="str">
        <f>VLOOKUP(A1809,'[1]sku-asin（子）'!$A:$B,2,0)</f>
        <v>B07BNCRLPT</v>
      </c>
      <c r="C1809" t="str">
        <f>VLOOKUP(A1809,'[1]子sku-父sku'!$A:$B,2,0)</f>
        <v>YZ-BEYF181</v>
      </c>
      <c r="D1809" s="28">
        <f>IFERROR(VLOOKUP(A1809,[2]库存报告使用数据处理!$A:$C,3,0),0)</f>
        <v>0</v>
      </c>
      <c r="E1809" s="28">
        <f>IFERROR(VLOOKUP(A1809,[2]库存报告使用数据处理!$A:$D,4,0),0)</f>
        <v>0</v>
      </c>
      <c r="F1809" s="28">
        <f>IFERROR(VLOOKUP(A1809,[2]库存报告使用数据处理!$A:$E,5,0),0)</f>
        <v>3</v>
      </c>
      <c r="G1809" s="28">
        <f>IFERROR(VLOOKUP(A1809,[2]库存报告使用数据处理!$A:$F,6,0),0)</f>
        <v>2</v>
      </c>
      <c r="H1809" s="29">
        <f>IFERROR(VLOOKUP(A1809,[2]库存报告使用数据处理!$A:$G,7,0),0)</f>
        <v>19.99</v>
      </c>
      <c r="I1809">
        <f>IFERROR(VLOOKUP(A1809,[5]数据处理!$A:$B,2,0),0)</f>
        <v>5</v>
      </c>
      <c r="J1809" s="30">
        <f>IFERROR(VLOOKUP(A1809,[5]数据处理!$A:$D,4,0),0)</f>
        <v>5</v>
      </c>
      <c r="K1809" s="30">
        <f>IFERROR(VLOOKUP(A1809,[5]数据处理!$A:$E,5,0),0)</f>
        <v>0</v>
      </c>
      <c r="L1809" s="30">
        <f>IFERROR(VLOOKUP(A1809,[5]数据处理!$A:$G,7,0),0)</f>
        <v>0</v>
      </c>
      <c r="M1809">
        <f t="shared" si="477"/>
        <v>10</v>
      </c>
      <c r="N1809">
        <f>IFERROR(VLOOKUP(A1809,[5]数据处理!$A:$C,3,0),0)</f>
        <v>0</v>
      </c>
      <c r="O1809">
        <f>IFERROR(VLOOKUP($A1809,[5]数据处理!$A:$N,14,0),0)</f>
        <v>0</v>
      </c>
      <c r="P1809" t="str">
        <f>IFERROR(VLOOKUP($A1809,[3]库存报告使用数据!$A$1:$B$65536,2,0),"")</f>
        <v/>
      </c>
      <c r="Q1809" t="str">
        <f>IFERROR(VLOOKUP($A1809,[3]库存报告使用数据!$A$1:$E$65536,5,0),"")</f>
        <v/>
      </c>
      <c r="R1809" t="str">
        <f>IFERROR(VLOOKUP($A1809,[3]库存报告使用数据!$A$1:$H$65536,8,0),"")</f>
        <v/>
      </c>
      <c r="S1809" t="str">
        <f>IFERROR(VLOOKUP($A1809,[3]库存报告使用数据!$A$1:$K$65536,11,0),"")</f>
        <v/>
      </c>
      <c r="T1809" t="str">
        <f>IFERROR(VLOOKUP($A1809,[3]库存报告使用数据!$A$1:$C$65536,3,0),"")</f>
        <v/>
      </c>
      <c r="U1809" t="str">
        <f>IFERROR(VLOOKUP($A1809,[3]库存报告使用数据!$A$1:$F$65536,6,0),"")</f>
        <v/>
      </c>
      <c r="V1809" t="str">
        <f>IFERROR(VLOOKUP($A1809,[3]库存报告使用数据!$A$1:$I$65536,9,0),"")</f>
        <v/>
      </c>
      <c r="W1809" t="str">
        <f>IFERROR(VLOOKUP($A1809,[3]库存报告使用数据!$A$1:$L$65536,12,0),"")</f>
        <v/>
      </c>
      <c r="X1809" s="20" t="str">
        <f t="shared" si="478"/>
        <v/>
      </c>
      <c r="Y1809" s="20" t="str">
        <f t="shared" si="479"/>
        <v/>
      </c>
      <c r="Z1809" s="20" t="str">
        <f t="shared" si="480"/>
        <v/>
      </c>
      <c r="AA1809" s="20" t="str">
        <f t="shared" si="481"/>
        <v/>
      </c>
      <c r="AB1809" t="str">
        <f>IFERROR(VLOOKUP($A1809,[3]库存报告使用数据!$A$1:$D$65536,4,0),"")</f>
        <v/>
      </c>
      <c r="AC1809" t="str">
        <f>IFERROR(VLOOKUP($A1809,[3]库存报告使用数据!$A$1:$G$65536,7,0),"")</f>
        <v/>
      </c>
      <c r="AD1809" t="str">
        <f>IFERROR(VLOOKUP($A1809,[3]库存报告使用数据!$A$1:$J$65536,10,0),"")</f>
        <v/>
      </c>
      <c r="AE1809" t="str">
        <f>IFERROR(VLOOKUP($A1809,[3]库存报告使用数据!$A$1:$M$65536,13,0),"")</f>
        <v/>
      </c>
      <c r="AF1809" s="20" t="str">
        <f t="shared" si="482"/>
        <v/>
      </c>
      <c r="AG1809" s="20" t="str">
        <f t="shared" si="483"/>
        <v/>
      </c>
      <c r="AH1809" s="20" t="str">
        <f t="shared" si="484"/>
        <v/>
      </c>
      <c r="AI1809" s="20" t="str">
        <f t="shared" si="485"/>
        <v/>
      </c>
      <c r="AJ1809">
        <f>IFERROR(VLOOKUP($B1809,[4]库存报告使用数据!$A$1:$B$65536,2,0),0)</f>
        <v>18</v>
      </c>
      <c r="AK1809">
        <f>IFERROR(VLOOKUP($B1809,[4]库存报告使用数据!$A$1:$C$65536,3,0),)</f>
        <v>2</v>
      </c>
      <c r="AL1809">
        <f>IFERROR(VLOOKUP($B1809,[4]库存报告使用数据!$A$1:$D$65536,4,0),)</f>
        <v>12</v>
      </c>
      <c r="AM1809">
        <f>IFERROR(VLOOKUP($B1809,[4]库存报告使用数据!$A$1:$E$65536,5,0),)</f>
        <v>4</v>
      </c>
      <c r="AN1809" s="20">
        <f t="shared" si="486"/>
        <v>0</v>
      </c>
      <c r="AO1809" s="20">
        <f t="shared" si="487"/>
        <v>0</v>
      </c>
      <c r="AP1809" s="20">
        <f t="shared" si="488"/>
        <v>0.25</v>
      </c>
      <c r="AQ1809" s="20">
        <f t="shared" si="489"/>
        <v>0.5</v>
      </c>
      <c r="AR1809" s="32">
        <f t="shared" si="490"/>
        <v>0</v>
      </c>
      <c r="AS1809" s="32">
        <f t="shared" si="491"/>
        <v>0</v>
      </c>
      <c r="AT1809" s="32">
        <f t="shared" si="492"/>
        <v>10</v>
      </c>
      <c r="AU1809" s="28" t="str">
        <f t="shared" si="493"/>
        <v>库存为10</v>
      </c>
      <c r="AV1809" s="34" t="str">
        <f>IFERROR(时间!$B$4+AU1809,"上周无销量")</f>
        <v>上周无销量</v>
      </c>
      <c r="AW1809" s="34"/>
    </row>
    <row r="1810" spans="1:49">
      <c r="A1810" s="18" t="s">
        <v>1855</v>
      </c>
      <c r="B1810" t="str">
        <f>VLOOKUP(A1810,'[1]sku-asin（子）'!$A:$B,2,0)</f>
        <v>B07BNB2LLD</v>
      </c>
      <c r="C1810" t="str">
        <f>VLOOKUP(A1810,'[1]子sku-父sku'!$A:$B,2,0)</f>
        <v>YZ-BEYF181</v>
      </c>
      <c r="D1810" s="28">
        <f>IFERROR(VLOOKUP(A1810,[2]库存报告使用数据处理!$A:$C,3,0),0)</f>
        <v>1</v>
      </c>
      <c r="E1810" s="28">
        <f>IFERROR(VLOOKUP(A1810,[2]库存报告使用数据处理!$A:$D,4,0),0)</f>
        <v>0</v>
      </c>
      <c r="F1810" s="28">
        <f>IFERROR(VLOOKUP(A1810,[2]库存报告使用数据处理!$A:$E,5,0),0)</f>
        <v>1</v>
      </c>
      <c r="G1810" s="28">
        <f>IFERROR(VLOOKUP(A1810,[2]库存报告使用数据处理!$A:$F,6,0),0)</f>
        <v>0</v>
      </c>
      <c r="H1810" s="29">
        <f>IFERROR(VLOOKUP(A1810,[2]库存报告使用数据处理!$A:$G,7,0),0)</f>
        <v>21.49</v>
      </c>
      <c r="I1810">
        <f>IFERROR(VLOOKUP(A1810,[5]数据处理!$A:$B,2,0),0)</f>
        <v>6</v>
      </c>
      <c r="J1810" s="30">
        <f>IFERROR(VLOOKUP(A1810,[5]数据处理!$A:$D,4,0),0)</f>
        <v>5</v>
      </c>
      <c r="K1810" s="30">
        <f>IFERROR(VLOOKUP(A1810,[5]数据处理!$A:$E,5,0),0)</f>
        <v>0</v>
      </c>
      <c r="L1810" s="30">
        <f>IFERROR(VLOOKUP(A1810,[5]数据处理!$A:$G,7,0),0)</f>
        <v>0</v>
      </c>
      <c r="M1810">
        <f t="shared" si="477"/>
        <v>11</v>
      </c>
      <c r="N1810">
        <f>IFERROR(VLOOKUP(A1810,[5]数据处理!$A:$C,3,0),0)</f>
        <v>0</v>
      </c>
      <c r="O1810">
        <f>IFERROR(VLOOKUP($A1810,[5]数据处理!$A:$N,14,0),0)</f>
        <v>0</v>
      </c>
      <c r="P1810">
        <f>IFERROR(VLOOKUP($A1810,[3]库存报告使用数据!$A$1:$B$65536,2,0),"")</f>
        <v>6114</v>
      </c>
      <c r="Q1810">
        <f>IFERROR(VLOOKUP($A1810,[3]库存报告使用数据!$A$1:$E$65536,5,0),"")</f>
        <v>2498</v>
      </c>
      <c r="R1810">
        <f>IFERROR(VLOOKUP($A1810,[3]库存报告使用数据!$A$1:$H$65536,8,0),"")</f>
        <v>1902</v>
      </c>
      <c r="S1810">
        <f>IFERROR(VLOOKUP($A1810,[3]库存报告使用数据!$A$1:$K$65536,11,0),"")</f>
        <v>4611</v>
      </c>
      <c r="T1810">
        <f>IFERROR(VLOOKUP($A1810,[3]库存报告使用数据!$A$1:$C$65536,3,0),"")</f>
        <v>107</v>
      </c>
      <c r="U1810">
        <f>IFERROR(VLOOKUP($A1810,[3]库存报告使用数据!$A$1:$F$65536,6,0),"")</f>
        <v>29</v>
      </c>
      <c r="V1810">
        <f>IFERROR(VLOOKUP($A1810,[3]库存报告使用数据!$A$1:$I$65536,9,0),"")</f>
        <v>21</v>
      </c>
      <c r="W1810">
        <f>IFERROR(VLOOKUP($A1810,[3]库存报告使用数据!$A$1:$L$65536,12,0),"")</f>
        <v>86</v>
      </c>
      <c r="X1810" s="20">
        <f t="shared" si="478"/>
        <v>0.0175008177952241</v>
      </c>
      <c r="Y1810" s="20">
        <f t="shared" si="479"/>
        <v>0.011609287429944</v>
      </c>
      <c r="Z1810" s="20">
        <f t="shared" si="480"/>
        <v>0.0110410094637224</v>
      </c>
      <c r="AA1810" s="20">
        <f t="shared" si="481"/>
        <v>0.0186510518325743</v>
      </c>
      <c r="AB1810">
        <f>IFERROR(VLOOKUP($A1810,[3]库存报告使用数据!$A$1:$D$65536,4,0),"")</f>
        <v>24.0975</v>
      </c>
      <c r="AC1810">
        <f>IFERROR(VLOOKUP($A1810,[3]库存报告使用数据!$A$1:$G$65536,7,0),"")</f>
        <v>5.41</v>
      </c>
      <c r="AD1810">
        <f>IFERROR(VLOOKUP($A1810,[3]库存报告使用数据!$A$1:$J$65536,10,0),"")</f>
        <v>2.73</v>
      </c>
      <c r="AE1810">
        <f>IFERROR(VLOOKUP($A1810,[3]库存报告使用数据!$A$1:$M$65536,13,0),"")</f>
        <v>11.58</v>
      </c>
      <c r="AF1810" s="20">
        <f t="shared" si="482"/>
        <v>1.12133550488599</v>
      </c>
      <c r="AG1810" s="20" t="str">
        <f t="shared" si="483"/>
        <v>无销售广告费为5.41</v>
      </c>
      <c r="AH1810" s="20">
        <f t="shared" si="484"/>
        <v>0.127035830618893</v>
      </c>
      <c r="AI1810" s="20" t="str">
        <f t="shared" si="485"/>
        <v>无销售广告费为11.58</v>
      </c>
      <c r="AJ1810">
        <f>IFERROR(VLOOKUP($B1810,[4]库存报告使用数据!$A$1:$B$65536,2,0),0)</f>
        <v>45</v>
      </c>
      <c r="AK1810">
        <f>IFERROR(VLOOKUP($B1810,[4]库存报告使用数据!$A$1:$C$65536,3,0),)</f>
        <v>12</v>
      </c>
      <c r="AL1810">
        <f>IFERROR(VLOOKUP($B1810,[4]库存报告使用数据!$A$1:$D$65536,4,0),)</f>
        <v>15</v>
      </c>
      <c r="AM1810">
        <f>IFERROR(VLOOKUP($B1810,[4]库存报告使用数据!$A$1:$E$65536,5,0),)</f>
        <v>60</v>
      </c>
      <c r="AN1810" s="20">
        <f t="shared" si="486"/>
        <v>0.0222222222222222</v>
      </c>
      <c r="AO1810" s="20">
        <f t="shared" si="487"/>
        <v>0</v>
      </c>
      <c r="AP1810" s="20">
        <f t="shared" si="488"/>
        <v>0.0666666666666667</v>
      </c>
      <c r="AQ1810" s="20">
        <f t="shared" si="489"/>
        <v>0</v>
      </c>
      <c r="AR1810" s="32">
        <f t="shared" si="490"/>
        <v>0.142857142857143</v>
      </c>
      <c r="AS1810" s="32">
        <f t="shared" si="491"/>
        <v>8.57142857142857</v>
      </c>
      <c r="AT1810" s="32">
        <f t="shared" si="492"/>
        <v>2.42857142857143</v>
      </c>
      <c r="AU1810" s="28">
        <f t="shared" si="493"/>
        <v>77</v>
      </c>
      <c r="AV1810" s="34">
        <f>IFERROR(时间!$B$4+AU1810,"上周无销量")</f>
        <v>43360</v>
      </c>
      <c r="AW1810" s="34"/>
    </row>
    <row r="1811" spans="1:49">
      <c r="A1811" s="18" t="s">
        <v>1856</v>
      </c>
      <c r="B1811" t="str">
        <f>VLOOKUP(A1811,'[1]sku-asin（子）'!$A:$B,2,0)</f>
        <v>B07BN97SPJ</v>
      </c>
      <c r="C1811" t="str">
        <f>VLOOKUP(A1811,'[1]子sku-父sku'!$A:$B,2,0)</f>
        <v>YZ-BEYF181</v>
      </c>
      <c r="D1811" s="28">
        <f>IFERROR(VLOOKUP(A1811,[2]库存报告使用数据处理!$A:$C,3,0),0)</f>
        <v>0</v>
      </c>
      <c r="E1811" s="28">
        <f>IFERROR(VLOOKUP(A1811,[2]库存报告使用数据处理!$A:$D,4,0),0)</f>
        <v>2</v>
      </c>
      <c r="F1811" s="28">
        <f>IFERROR(VLOOKUP(A1811,[2]库存报告使用数据处理!$A:$E,5,0),0)</f>
        <v>2</v>
      </c>
      <c r="G1811" s="28">
        <f>IFERROR(VLOOKUP(A1811,[2]库存报告使用数据处理!$A:$F,6,0),0)</f>
        <v>2</v>
      </c>
      <c r="H1811" s="29">
        <f>IFERROR(VLOOKUP(A1811,[2]库存报告使用数据处理!$A:$G,7,0),0)</f>
        <v>26.6566666666667</v>
      </c>
      <c r="I1811">
        <f>IFERROR(VLOOKUP(A1811,[5]数据处理!$A:$B,2,0),0)</f>
        <v>0</v>
      </c>
      <c r="J1811" s="30">
        <f>IFERROR(VLOOKUP(A1811,[5]数据处理!$A:$D,4,0),0)</f>
        <v>0</v>
      </c>
      <c r="K1811" s="30">
        <f>IFERROR(VLOOKUP(A1811,[5]数据处理!$A:$E,5,0),0)</f>
        <v>0</v>
      </c>
      <c r="L1811" s="30">
        <f>IFERROR(VLOOKUP(A1811,[5]数据处理!$A:$G,7,0),0)</f>
        <v>4</v>
      </c>
      <c r="M1811">
        <f t="shared" si="477"/>
        <v>4</v>
      </c>
      <c r="N1811">
        <f>IFERROR(VLOOKUP(A1811,[5]数据处理!$A:$C,3,0),0)</f>
        <v>1</v>
      </c>
      <c r="O1811">
        <f>IFERROR(VLOOKUP($A1811,[5]数据处理!$A:$N,14,0),0)</f>
        <v>0</v>
      </c>
      <c r="P1811" t="str">
        <f>IFERROR(VLOOKUP($A1811,[3]库存报告使用数据!$A$1:$B$65536,2,0),"")</f>
        <v/>
      </c>
      <c r="Q1811" t="str">
        <f>IFERROR(VLOOKUP($A1811,[3]库存报告使用数据!$A$1:$E$65536,5,0),"")</f>
        <v/>
      </c>
      <c r="R1811" t="str">
        <f>IFERROR(VLOOKUP($A1811,[3]库存报告使用数据!$A$1:$H$65536,8,0),"")</f>
        <v/>
      </c>
      <c r="S1811" t="str">
        <f>IFERROR(VLOOKUP($A1811,[3]库存报告使用数据!$A$1:$K$65536,11,0),"")</f>
        <v/>
      </c>
      <c r="T1811" t="str">
        <f>IFERROR(VLOOKUP($A1811,[3]库存报告使用数据!$A$1:$C$65536,3,0),"")</f>
        <v/>
      </c>
      <c r="U1811" t="str">
        <f>IFERROR(VLOOKUP($A1811,[3]库存报告使用数据!$A$1:$F$65536,6,0),"")</f>
        <v/>
      </c>
      <c r="V1811" t="str">
        <f>IFERROR(VLOOKUP($A1811,[3]库存报告使用数据!$A$1:$I$65536,9,0),"")</f>
        <v/>
      </c>
      <c r="W1811" t="str">
        <f>IFERROR(VLOOKUP($A1811,[3]库存报告使用数据!$A$1:$L$65536,12,0),"")</f>
        <v/>
      </c>
      <c r="X1811" s="20" t="str">
        <f t="shared" si="478"/>
        <v/>
      </c>
      <c r="Y1811" s="20" t="str">
        <f t="shared" si="479"/>
        <v/>
      </c>
      <c r="Z1811" s="20" t="str">
        <f t="shared" si="480"/>
        <v/>
      </c>
      <c r="AA1811" s="20" t="str">
        <f t="shared" si="481"/>
        <v/>
      </c>
      <c r="AB1811" t="str">
        <f>IFERROR(VLOOKUP($A1811,[3]库存报告使用数据!$A$1:$D$65536,4,0),"")</f>
        <v/>
      </c>
      <c r="AC1811" t="str">
        <f>IFERROR(VLOOKUP($A1811,[3]库存报告使用数据!$A$1:$G$65536,7,0),"")</f>
        <v/>
      </c>
      <c r="AD1811" t="str">
        <f>IFERROR(VLOOKUP($A1811,[3]库存报告使用数据!$A$1:$J$65536,10,0),"")</f>
        <v/>
      </c>
      <c r="AE1811" t="str">
        <f>IFERROR(VLOOKUP($A1811,[3]库存报告使用数据!$A$1:$M$65536,13,0),"")</f>
        <v/>
      </c>
      <c r="AF1811" s="20" t="str">
        <f t="shared" si="482"/>
        <v/>
      </c>
      <c r="AG1811" s="20" t="str">
        <f t="shared" si="483"/>
        <v/>
      </c>
      <c r="AH1811" s="20" t="str">
        <f t="shared" si="484"/>
        <v/>
      </c>
      <c r="AI1811" s="20" t="str">
        <f t="shared" si="485"/>
        <v/>
      </c>
      <c r="AJ1811">
        <f>IFERROR(VLOOKUP($B1811,[4]库存报告使用数据!$A$1:$B$65536,2,0),0)</f>
        <v>10</v>
      </c>
      <c r="AK1811">
        <f>IFERROR(VLOOKUP($B1811,[4]库存报告使用数据!$A$1:$C$65536,3,0),)</f>
        <v>5</v>
      </c>
      <c r="AL1811">
        <f>IFERROR(VLOOKUP($B1811,[4]库存报告使用数据!$A$1:$D$65536,4,0),)</f>
        <v>6</v>
      </c>
      <c r="AM1811">
        <f>IFERROR(VLOOKUP($B1811,[4]库存报告使用数据!$A$1:$E$65536,5,0),)</f>
        <v>6</v>
      </c>
      <c r="AN1811" s="20">
        <f t="shared" si="486"/>
        <v>0</v>
      </c>
      <c r="AO1811" s="20">
        <f t="shared" si="487"/>
        <v>0.4</v>
      </c>
      <c r="AP1811" s="20">
        <f t="shared" si="488"/>
        <v>0.333333333333333</v>
      </c>
      <c r="AQ1811" s="20">
        <f t="shared" si="489"/>
        <v>0.333333333333333</v>
      </c>
      <c r="AR1811" s="32">
        <f t="shared" si="490"/>
        <v>0</v>
      </c>
      <c r="AS1811" s="32">
        <f t="shared" si="491"/>
        <v>0</v>
      </c>
      <c r="AT1811" s="32">
        <f t="shared" si="492"/>
        <v>4</v>
      </c>
      <c r="AU1811" s="28" t="str">
        <f t="shared" si="493"/>
        <v>库存为4</v>
      </c>
      <c r="AV1811" s="34" t="str">
        <f>IFERROR(时间!$B$4+AU1811,"上周无销量")</f>
        <v>上周无销量</v>
      </c>
      <c r="AW1811" s="34"/>
    </row>
    <row r="1812" spans="1:49">
      <c r="A1812" s="18" t="s">
        <v>1857</v>
      </c>
      <c r="B1812" t="str">
        <f>VLOOKUP(A1812,'[1]sku-asin（子）'!$A:$B,2,0)</f>
        <v>B07BNBSF9V</v>
      </c>
      <c r="C1812" t="str">
        <f>VLOOKUP(A1812,'[1]子sku-父sku'!$A:$B,2,0)</f>
        <v>YZ-BEYF181</v>
      </c>
      <c r="D1812" s="28">
        <f>IFERROR(VLOOKUP(A1812,[2]库存报告使用数据处理!$A:$C,3,0),0)</f>
        <v>2</v>
      </c>
      <c r="E1812" s="28">
        <f>IFERROR(VLOOKUP(A1812,[2]库存报告使用数据处理!$A:$D,4,0),0)</f>
        <v>1</v>
      </c>
      <c r="F1812" s="28">
        <f>IFERROR(VLOOKUP(A1812,[2]库存报告使用数据处理!$A:$E,5,0),0)</f>
        <v>1</v>
      </c>
      <c r="G1812" s="28">
        <f>IFERROR(VLOOKUP(A1812,[2]库存报告使用数据处理!$A:$F,6,0),0)</f>
        <v>1</v>
      </c>
      <c r="H1812" s="29">
        <f>IFERROR(VLOOKUP(A1812,[2]库存报告使用数据处理!$A:$G,7,0),0)</f>
        <v>22.19</v>
      </c>
      <c r="I1812">
        <f>IFERROR(VLOOKUP(A1812,[5]数据处理!$A:$B,2,0),0)</f>
        <v>0</v>
      </c>
      <c r="J1812" s="30">
        <f>IFERROR(VLOOKUP(A1812,[5]数据处理!$A:$D,4,0),0)</f>
        <v>5</v>
      </c>
      <c r="K1812" s="30">
        <f>IFERROR(VLOOKUP(A1812,[5]数据处理!$A:$E,5,0),0)</f>
        <v>0</v>
      </c>
      <c r="L1812" s="30">
        <f>IFERROR(VLOOKUP(A1812,[5]数据处理!$A:$G,7,0),0)</f>
        <v>0</v>
      </c>
      <c r="M1812">
        <f t="shared" si="477"/>
        <v>5</v>
      </c>
      <c r="N1812">
        <f>IFERROR(VLOOKUP(A1812,[5]数据处理!$A:$C,3,0),0)</f>
        <v>0</v>
      </c>
      <c r="O1812">
        <f>IFERROR(VLOOKUP($A1812,[5]数据处理!$A:$N,14,0),0)</f>
        <v>0</v>
      </c>
      <c r="P1812" t="str">
        <f>IFERROR(VLOOKUP($A1812,[3]库存报告使用数据!$A$1:$B$65536,2,0),"")</f>
        <v/>
      </c>
      <c r="Q1812" t="str">
        <f>IFERROR(VLOOKUP($A1812,[3]库存报告使用数据!$A$1:$E$65536,5,0),"")</f>
        <v/>
      </c>
      <c r="R1812" t="str">
        <f>IFERROR(VLOOKUP($A1812,[3]库存报告使用数据!$A$1:$H$65536,8,0),"")</f>
        <v/>
      </c>
      <c r="S1812" t="str">
        <f>IFERROR(VLOOKUP($A1812,[3]库存报告使用数据!$A$1:$K$65536,11,0),"")</f>
        <v/>
      </c>
      <c r="T1812" t="str">
        <f>IFERROR(VLOOKUP($A1812,[3]库存报告使用数据!$A$1:$C$65536,3,0),"")</f>
        <v/>
      </c>
      <c r="U1812" t="str">
        <f>IFERROR(VLOOKUP($A1812,[3]库存报告使用数据!$A$1:$F$65536,6,0),"")</f>
        <v/>
      </c>
      <c r="V1812" t="str">
        <f>IFERROR(VLOOKUP($A1812,[3]库存报告使用数据!$A$1:$I$65536,9,0),"")</f>
        <v/>
      </c>
      <c r="W1812" t="str">
        <f>IFERROR(VLOOKUP($A1812,[3]库存报告使用数据!$A$1:$L$65536,12,0),"")</f>
        <v/>
      </c>
      <c r="X1812" s="20" t="str">
        <f t="shared" si="478"/>
        <v/>
      </c>
      <c r="Y1812" s="20" t="str">
        <f t="shared" si="479"/>
        <v/>
      </c>
      <c r="Z1812" s="20" t="str">
        <f t="shared" si="480"/>
        <v/>
      </c>
      <c r="AA1812" s="20" t="str">
        <f t="shared" si="481"/>
        <v/>
      </c>
      <c r="AB1812" t="str">
        <f>IFERROR(VLOOKUP($A1812,[3]库存报告使用数据!$A$1:$D$65536,4,0),"")</f>
        <v/>
      </c>
      <c r="AC1812" t="str">
        <f>IFERROR(VLOOKUP($A1812,[3]库存报告使用数据!$A$1:$G$65536,7,0),"")</f>
        <v/>
      </c>
      <c r="AD1812" t="str">
        <f>IFERROR(VLOOKUP($A1812,[3]库存报告使用数据!$A$1:$J$65536,10,0),"")</f>
        <v/>
      </c>
      <c r="AE1812" t="str">
        <f>IFERROR(VLOOKUP($A1812,[3]库存报告使用数据!$A$1:$M$65536,13,0),"")</f>
        <v/>
      </c>
      <c r="AF1812" s="20" t="str">
        <f t="shared" si="482"/>
        <v/>
      </c>
      <c r="AG1812" s="20" t="str">
        <f t="shared" si="483"/>
        <v/>
      </c>
      <c r="AH1812" s="20" t="str">
        <f t="shared" si="484"/>
        <v/>
      </c>
      <c r="AI1812" s="20" t="str">
        <f t="shared" si="485"/>
        <v/>
      </c>
      <c r="AJ1812">
        <f>IFERROR(VLOOKUP($B1812,[4]库存报告使用数据!$A$1:$B$65536,2,0),0)</f>
        <v>4</v>
      </c>
      <c r="AK1812">
        <f>IFERROR(VLOOKUP($B1812,[4]库存报告使用数据!$A$1:$C$65536,3,0),)</f>
        <v>10</v>
      </c>
      <c r="AL1812">
        <f>IFERROR(VLOOKUP($B1812,[4]库存报告使用数据!$A$1:$D$65536,4,0),)</f>
        <v>8</v>
      </c>
      <c r="AM1812">
        <f>IFERROR(VLOOKUP($B1812,[4]库存报告使用数据!$A$1:$E$65536,5,0),)</f>
        <v>10</v>
      </c>
      <c r="AN1812" s="20">
        <f t="shared" si="486"/>
        <v>0.5</v>
      </c>
      <c r="AO1812" s="20">
        <f t="shared" si="487"/>
        <v>0.1</v>
      </c>
      <c r="AP1812" s="20">
        <f t="shared" si="488"/>
        <v>0.125</v>
      </c>
      <c r="AQ1812" s="20">
        <f t="shared" si="489"/>
        <v>0.1</v>
      </c>
      <c r="AR1812" s="32">
        <f t="shared" si="490"/>
        <v>0.285714285714286</v>
      </c>
      <c r="AS1812" s="32">
        <f t="shared" si="491"/>
        <v>17.1428571428571</v>
      </c>
      <c r="AT1812" s="32">
        <f t="shared" si="492"/>
        <v>-12.1428571428571</v>
      </c>
      <c r="AU1812" s="28">
        <f t="shared" si="493"/>
        <v>17</v>
      </c>
      <c r="AV1812" s="34">
        <f>IFERROR(时间!$B$4+AU1812,"上周无销量")</f>
        <v>43300</v>
      </c>
      <c r="AW1812" s="34"/>
    </row>
    <row r="1813" spans="1:49">
      <c r="A1813" s="18" t="s">
        <v>1858</v>
      </c>
      <c r="B1813" t="str">
        <f>VLOOKUP(A1813,'[1]sku-asin（子）'!$A:$B,2,0)</f>
        <v>B07D72NGWG</v>
      </c>
      <c r="C1813" t="str">
        <f>VLOOKUP(A1813,'[1]子sku-父sku'!$A:$B,2,0)</f>
        <v>YZ-BEYF181</v>
      </c>
      <c r="D1813" s="28">
        <f>IFERROR(VLOOKUP(A1813,[2]库存报告使用数据处理!$A:$C,3,0),0)</f>
        <v>0</v>
      </c>
      <c r="E1813" s="28">
        <f>IFERROR(VLOOKUP(A1813,[2]库存报告使用数据处理!$A:$D,4,0),0)</f>
        <v>0</v>
      </c>
      <c r="F1813" s="28">
        <f>IFERROR(VLOOKUP(A1813,[2]库存报告使用数据处理!$A:$E,5,0),0)</f>
        <v>0</v>
      </c>
      <c r="G1813" s="28">
        <f>IFERROR(VLOOKUP(A1813,[2]库存报告使用数据处理!$A:$F,6,0),0)</f>
        <v>0</v>
      </c>
      <c r="H1813" s="29">
        <f>IFERROR(VLOOKUP(A1813,[2]库存报告使用数据处理!$A:$G,7,0),0)</f>
        <v>0</v>
      </c>
      <c r="I1813">
        <f>IFERROR(VLOOKUP(A1813,[5]数据处理!$A:$B,2,0),0)</f>
        <v>0</v>
      </c>
      <c r="J1813" s="30">
        <f>IFERROR(VLOOKUP(A1813,[5]数据处理!$A:$D,4,0),0)</f>
        <v>0</v>
      </c>
      <c r="K1813" s="30">
        <f>IFERROR(VLOOKUP(A1813,[5]数据处理!$A:$E,5,0),0)</f>
        <v>0</v>
      </c>
      <c r="L1813" s="30">
        <f>IFERROR(VLOOKUP(A1813,[5]数据处理!$A:$G,7,0),0)</f>
        <v>0</v>
      </c>
      <c r="M1813">
        <f t="shared" si="477"/>
        <v>0</v>
      </c>
      <c r="N1813">
        <f>IFERROR(VLOOKUP(A1813,[5]数据处理!$A:$C,3,0),0)</f>
        <v>0</v>
      </c>
      <c r="O1813">
        <f>IFERROR(VLOOKUP($A1813,[5]数据处理!$A:$N,14,0),0)</f>
        <v>0</v>
      </c>
      <c r="P1813" t="str">
        <f>IFERROR(VLOOKUP($A1813,[3]库存报告使用数据!$A$1:$B$65536,2,0),"")</f>
        <v/>
      </c>
      <c r="Q1813" t="str">
        <f>IFERROR(VLOOKUP($A1813,[3]库存报告使用数据!$A$1:$E$65536,5,0),"")</f>
        <v/>
      </c>
      <c r="R1813" t="str">
        <f>IFERROR(VLOOKUP($A1813,[3]库存报告使用数据!$A$1:$H$65536,8,0),"")</f>
        <v/>
      </c>
      <c r="S1813" t="str">
        <f>IFERROR(VLOOKUP($A1813,[3]库存报告使用数据!$A$1:$K$65536,11,0),"")</f>
        <v/>
      </c>
      <c r="T1813" t="str">
        <f>IFERROR(VLOOKUP($A1813,[3]库存报告使用数据!$A$1:$C$65536,3,0),"")</f>
        <v/>
      </c>
      <c r="U1813" t="str">
        <f>IFERROR(VLOOKUP($A1813,[3]库存报告使用数据!$A$1:$F$65536,6,0),"")</f>
        <v/>
      </c>
      <c r="V1813" t="str">
        <f>IFERROR(VLOOKUP($A1813,[3]库存报告使用数据!$A$1:$I$65536,9,0),"")</f>
        <v/>
      </c>
      <c r="W1813" t="str">
        <f>IFERROR(VLOOKUP($A1813,[3]库存报告使用数据!$A$1:$L$65536,12,0),"")</f>
        <v/>
      </c>
      <c r="X1813" s="20" t="str">
        <f t="shared" si="478"/>
        <v/>
      </c>
      <c r="Y1813" s="20" t="str">
        <f t="shared" si="479"/>
        <v/>
      </c>
      <c r="Z1813" s="20" t="str">
        <f t="shared" si="480"/>
        <v/>
      </c>
      <c r="AA1813" s="20" t="str">
        <f t="shared" si="481"/>
        <v/>
      </c>
      <c r="AB1813" t="str">
        <f>IFERROR(VLOOKUP($A1813,[3]库存报告使用数据!$A$1:$D$65536,4,0),"")</f>
        <v/>
      </c>
      <c r="AC1813" t="str">
        <f>IFERROR(VLOOKUP($A1813,[3]库存报告使用数据!$A$1:$G$65536,7,0),"")</f>
        <v/>
      </c>
      <c r="AD1813" t="str">
        <f>IFERROR(VLOOKUP($A1813,[3]库存报告使用数据!$A$1:$J$65536,10,0),"")</f>
        <v/>
      </c>
      <c r="AE1813" t="str">
        <f>IFERROR(VLOOKUP($A1813,[3]库存报告使用数据!$A$1:$M$65536,13,0),"")</f>
        <v/>
      </c>
      <c r="AF1813" s="20" t="str">
        <f t="shared" si="482"/>
        <v/>
      </c>
      <c r="AG1813" s="20" t="str">
        <f t="shared" si="483"/>
        <v/>
      </c>
      <c r="AH1813" s="20" t="str">
        <f t="shared" si="484"/>
        <v/>
      </c>
      <c r="AI1813" s="20" t="str">
        <f t="shared" si="485"/>
        <v/>
      </c>
      <c r="AJ1813">
        <f>IFERROR(VLOOKUP($B1813,[4]库存报告使用数据!$A$1:$B$65536,2,0),0)</f>
        <v>0</v>
      </c>
      <c r="AK1813">
        <f>IFERROR(VLOOKUP($B1813,[4]库存报告使用数据!$A$1:$C$65536,3,0),)</f>
        <v>0</v>
      </c>
      <c r="AL1813">
        <f>IFERROR(VLOOKUP($B1813,[4]库存报告使用数据!$A$1:$D$65536,4,0),)</f>
        <v>0</v>
      </c>
      <c r="AM1813">
        <f>IFERROR(VLOOKUP($B1813,[4]库存报告使用数据!$A$1:$E$65536,5,0),)</f>
        <v>0</v>
      </c>
      <c r="AN1813" s="20" t="str">
        <f t="shared" si="486"/>
        <v/>
      </c>
      <c r="AO1813" s="20" t="str">
        <f t="shared" si="487"/>
        <v/>
      </c>
      <c r="AP1813" s="20" t="str">
        <f t="shared" si="488"/>
        <v/>
      </c>
      <c r="AQ1813" s="20" t="str">
        <f t="shared" si="489"/>
        <v/>
      </c>
      <c r="AR1813" s="32">
        <f t="shared" si="490"/>
        <v>0</v>
      </c>
      <c r="AS1813" s="32">
        <f t="shared" si="491"/>
        <v>0</v>
      </c>
      <c r="AT1813" s="32">
        <f t="shared" si="492"/>
        <v>0</v>
      </c>
      <c r="AU1813" s="28" t="str">
        <f t="shared" si="493"/>
        <v>库存为0</v>
      </c>
      <c r="AV1813" s="34" t="str">
        <f>IFERROR(时间!$B$4+AU1813,"上周无销量")</f>
        <v>上周无销量</v>
      </c>
      <c r="AW1813" s="34"/>
    </row>
    <row r="1814" spans="1:49">
      <c r="A1814" s="18" t="s">
        <v>1859</v>
      </c>
      <c r="B1814" t="str">
        <f>VLOOKUP(A1814,'[1]sku-asin（子）'!$A:$B,2,0)</f>
        <v>B07D72DYS7</v>
      </c>
      <c r="C1814" t="str">
        <f>VLOOKUP(A1814,'[1]子sku-父sku'!$A:$B,2,0)</f>
        <v>YZ-BEYF181</v>
      </c>
      <c r="D1814" s="28">
        <f>IFERROR(VLOOKUP(A1814,[2]库存报告使用数据处理!$A:$C,3,0),0)</f>
        <v>0</v>
      </c>
      <c r="E1814" s="28">
        <f>IFERROR(VLOOKUP(A1814,[2]库存报告使用数据处理!$A:$D,4,0),0)</f>
        <v>0</v>
      </c>
      <c r="F1814" s="28">
        <f>IFERROR(VLOOKUP(A1814,[2]库存报告使用数据处理!$A:$E,5,0),0)</f>
        <v>0</v>
      </c>
      <c r="G1814" s="28">
        <f>IFERROR(VLOOKUP(A1814,[2]库存报告使用数据处理!$A:$F,6,0),0)</f>
        <v>0</v>
      </c>
      <c r="H1814" s="29">
        <f>IFERROR(VLOOKUP(A1814,[2]库存报告使用数据处理!$A:$G,7,0),0)</f>
        <v>0</v>
      </c>
      <c r="I1814">
        <f>IFERROR(VLOOKUP(A1814,[5]数据处理!$A:$B,2,0),0)</f>
        <v>0</v>
      </c>
      <c r="J1814" s="30">
        <f>IFERROR(VLOOKUP(A1814,[5]数据处理!$A:$D,4,0),0)</f>
        <v>0</v>
      </c>
      <c r="K1814" s="30">
        <f>IFERROR(VLOOKUP(A1814,[5]数据处理!$A:$E,5,0),0)</f>
        <v>0</v>
      </c>
      <c r="L1814" s="30">
        <f>IFERROR(VLOOKUP(A1814,[5]数据处理!$A:$G,7,0),0)</f>
        <v>0</v>
      </c>
      <c r="M1814">
        <f t="shared" si="477"/>
        <v>0</v>
      </c>
      <c r="N1814">
        <f>IFERROR(VLOOKUP(A1814,[5]数据处理!$A:$C,3,0),0)</f>
        <v>0</v>
      </c>
      <c r="O1814">
        <f>IFERROR(VLOOKUP($A1814,[5]数据处理!$A:$N,14,0),0)</f>
        <v>0</v>
      </c>
      <c r="P1814" t="str">
        <f>IFERROR(VLOOKUP($A1814,[3]库存报告使用数据!$A$1:$B$65536,2,0),"")</f>
        <v/>
      </c>
      <c r="Q1814" t="str">
        <f>IFERROR(VLOOKUP($A1814,[3]库存报告使用数据!$A$1:$E$65536,5,0),"")</f>
        <v/>
      </c>
      <c r="R1814" t="str">
        <f>IFERROR(VLOOKUP($A1814,[3]库存报告使用数据!$A$1:$H$65536,8,0),"")</f>
        <v/>
      </c>
      <c r="S1814" t="str">
        <f>IFERROR(VLOOKUP($A1814,[3]库存报告使用数据!$A$1:$K$65536,11,0),"")</f>
        <v/>
      </c>
      <c r="T1814" t="str">
        <f>IFERROR(VLOOKUP($A1814,[3]库存报告使用数据!$A$1:$C$65536,3,0),"")</f>
        <v/>
      </c>
      <c r="U1814" t="str">
        <f>IFERROR(VLOOKUP($A1814,[3]库存报告使用数据!$A$1:$F$65536,6,0),"")</f>
        <v/>
      </c>
      <c r="V1814" t="str">
        <f>IFERROR(VLOOKUP($A1814,[3]库存报告使用数据!$A$1:$I$65536,9,0),"")</f>
        <v/>
      </c>
      <c r="W1814" t="str">
        <f>IFERROR(VLOOKUP($A1814,[3]库存报告使用数据!$A$1:$L$65536,12,0),"")</f>
        <v/>
      </c>
      <c r="X1814" s="20" t="str">
        <f t="shared" si="478"/>
        <v/>
      </c>
      <c r="Y1814" s="20" t="str">
        <f t="shared" si="479"/>
        <v/>
      </c>
      <c r="Z1814" s="20" t="str">
        <f t="shared" si="480"/>
        <v/>
      </c>
      <c r="AA1814" s="20" t="str">
        <f t="shared" si="481"/>
        <v/>
      </c>
      <c r="AB1814" t="str">
        <f>IFERROR(VLOOKUP($A1814,[3]库存报告使用数据!$A$1:$D$65536,4,0),"")</f>
        <v/>
      </c>
      <c r="AC1814" t="str">
        <f>IFERROR(VLOOKUP($A1814,[3]库存报告使用数据!$A$1:$G$65536,7,0),"")</f>
        <v/>
      </c>
      <c r="AD1814" t="str">
        <f>IFERROR(VLOOKUP($A1814,[3]库存报告使用数据!$A$1:$J$65536,10,0),"")</f>
        <v/>
      </c>
      <c r="AE1814" t="str">
        <f>IFERROR(VLOOKUP($A1814,[3]库存报告使用数据!$A$1:$M$65536,13,0),"")</f>
        <v/>
      </c>
      <c r="AF1814" s="20" t="str">
        <f t="shared" si="482"/>
        <v/>
      </c>
      <c r="AG1814" s="20" t="str">
        <f t="shared" si="483"/>
        <v/>
      </c>
      <c r="AH1814" s="20" t="str">
        <f t="shared" si="484"/>
        <v/>
      </c>
      <c r="AI1814" s="20" t="str">
        <f t="shared" si="485"/>
        <v/>
      </c>
      <c r="AJ1814">
        <f>IFERROR(VLOOKUP($B1814,[4]库存报告使用数据!$A$1:$B$65536,2,0),0)</f>
        <v>0</v>
      </c>
      <c r="AK1814">
        <f>IFERROR(VLOOKUP($B1814,[4]库存报告使用数据!$A$1:$C$65536,3,0),)</f>
        <v>0</v>
      </c>
      <c r="AL1814">
        <f>IFERROR(VLOOKUP($B1814,[4]库存报告使用数据!$A$1:$D$65536,4,0),)</f>
        <v>0</v>
      </c>
      <c r="AM1814">
        <f>IFERROR(VLOOKUP($B1814,[4]库存报告使用数据!$A$1:$E$65536,5,0),)</f>
        <v>0</v>
      </c>
      <c r="AN1814" s="20" t="str">
        <f t="shared" si="486"/>
        <v/>
      </c>
      <c r="AO1814" s="20" t="str">
        <f t="shared" si="487"/>
        <v/>
      </c>
      <c r="AP1814" s="20" t="str">
        <f t="shared" si="488"/>
        <v/>
      </c>
      <c r="AQ1814" s="20" t="str">
        <f t="shared" si="489"/>
        <v/>
      </c>
      <c r="AR1814" s="32">
        <f t="shared" si="490"/>
        <v>0</v>
      </c>
      <c r="AS1814" s="32">
        <f t="shared" si="491"/>
        <v>0</v>
      </c>
      <c r="AT1814" s="32">
        <f t="shared" si="492"/>
        <v>0</v>
      </c>
      <c r="AU1814" s="28" t="str">
        <f t="shared" si="493"/>
        <v>库存为0</v>
      </c>
      <c r="AV1814" s="34" t="str">
        <f>IFERROR(时间!$B$4+AU1814,"上周无销量")</f>
        <v>上周无销量</v>
      </c>
      <c r="AW1814" s="34"/>
    </row>
    <row r="1815" spans="1:49">
      <c r="A1815" s="18" t="s">
        <v>1860</v>
      </c>
      <c r="B1815" t="str">
        <f>VLOOKUP(A1815,'[1]sku-asin（子）'!$A:$B,2,0)</f>
        <v>B07D73XPGW</v>
      </c>
      <c r="C1815" t="str">
        <f>VLOOKUP(A1815,'[1]子sku-父sku'!$A:$B,2,0)</f>
        <v>YZ-BEYF181</v>
      </c>
      <c r="D1815" s="28">
        <f>IFERROR(VLOOKUP(A1815,[2]库存报告使用数据处理!$A:$C,3,0),0)</f>
        <v>0</v>
      </c>
      <c r="E1815" s="28">
        <f>IFERROR(VLOOKUP(A1815,[2]库存报告使用数据处理!$A:$D,4,0),0)</f>
        <v>0</v>
      </c>
      <c r="F1815" s="28">
        <f>IFERROR(VLOOKUP(A1815,[2]库存报告使用数据处理!$A:$E,5,0),0)</f>
        <v>0</v>
      </c>
      <c r="G1815" s="28">
        <f>IFERROR(VLOOKUP(A1815,[2]库存报告使用数据处理!$A:$F,6,0),0)</f>
        <v>0</v>
      </c>
      <c r="H1815" s="29">
        <f>IFERROR(VLOOKUP(A1815,[2]库存报告使用数据处理!$A:$G,7,0),0)</f>
        <v>0</v>
      </c>
      <c r="I1815">
        <f>IFERROR(VLOOKUP(A1815,[5]数据处理!$A:$B,2,0),0)</f>
        <v>0</v>
      </c>
      <c r="J1815" s="30">
        <f>IFERROR(VLOOKUP(A1815,[5]数据处理!$A:$D,4,0),0)</f>
        <v>0</v>
      </c>
      <c r="K1815" s="30">
        <f>IFERROR(VLOOKUP(A1815,[5]数据处理!$A:$E,5,0),0)</f>
        <v>0</v>
      </c>
      <c r="L1815" s="30">
        <f>IFERROR(VLOOKUP(A1815,[5]数据处理!$A:$G,7,0),0)</f>
        <v>0</v>
      </c>
      <c r="M1815">
        <f t="shared" si="477"/>
        <v>0</v>
      </c>
      <c r="N1815">
        <f>IFERROR(VLOOKUP(A1815,[5]数据处理!$A:$C,3,0),0)</f>
        <v>0</v>
      </c>
      <c r="O1815">
        <f>IFERROR(VLOOKUP($A1815,[5]数据处理!$A:$N,14,0),0)</f>
        <v>0</v>
      </c>
      <c r="P1815" t="str">
        <f>IFERROR(VLOOKUP($A1815,[3]库存报告使用数据!$A$1:$B$65536,2,0),"")</f>
        <v/>
      </c>
      <c r="Q1815" t="str">
        <f>IFERROR(VLOOKUP($A1815,[3]库存报告使用数据!$A$1:$E$65536,5,0),"")</f>
        <v/>
      </c>
      <c r="R1815" t="str">
        <f>IFERROR(VLOOKUP($A1815,[3]库存报告使用数据!$A$1:$H$65536,8,0),"")</f>
        <v/>
      </c>
      <c r="S1815" t="str">
        <f>IFERROR(VLOOKUP($A1815,[3]库存报告使用数据!$A$1:$K$65536,11,0),"")</f>
        <v/>
      </c>
      <c r="T1815" t="str">
        <f>IFERROR(VLOOKUP($A1815,[3]库存报告使用数据!$A$1:$C$65536,3,0),"")</f>
        <v/>
      </c>
      <c r="U1815" t="str">
        <f>IFERROR(VLOOKUP($A1815,[3]库存报告使用数据!$A$1:$F$65536,6,0),"")</f>
        <v/>
      </c>
      <c r="V1815" t="str">
        <f>IFERROR(VLOOKUP($A1815,[3]库存报告使用数据!$A$1:$I$65536,9,0),"")</f>
        <v/>
      </c>
      <c r="W1815" t="str">
        <f>IFERROR(VLOOKUP($A1815,[3]库存报告使用数据!$A$1:$L$65536,12,0),"")</f>
        <v/>
      </c>
      <c r="X1815" s="20" t="str">
        <f t="shared" si="478"/>
        <v/>
      </c>
      <c r="Y1815" s="20" t="str">
        <f t="shared" si="479"/>
        <v/>
      </c>
      <c r="Z1815" s="20" t="str">
        <f t="shared" si="480"/>
        <v/>
      </c>
      <c r="AA1815" s="20" t="str">
        <f t="shared" si="481"/>
        <v/>
      </c>
      <c r="AB1815" t="str">
        <f>IFERROR(VLOOKUP($A1815,[3]库存报告使用数据!$A$1:$D$65536,4,0),"")</f>
        <v/>
      </c>
      <c r="AC1815" t="str">
        <f>IFERROR(VLOOKUP($A1815,[3]库存报告使用数据!$A$1:$G$65536,7,0),"")</f>
        <v/>
      </c>
      <c r="AD1815" t="str">
        <f>IFERROR(VLOOKUP($A1815,[3]库存报告使用数据!$A$1:$J$65536,10,0),"")</f>
        <v/>
      </c>
      <c r="AE1815" t="str">
        <f>IFERROR(VLOOKUP($A1815,[3]库存报告使用数据!$A$1:$M$65536,13,0),"")</f>
        <v/>
      </c>
      <c r="AF1815" s="20" t="str">
        <f t="shared" si="482"/>
        <v/>
      </c>
      <c r="AG1815" s="20" t="str">
        <f t="shared" si="483"/>
        <v/>
      </c>
      <c r="AH1815" s="20" t="str">
        <f t="shared" si="484"/>
        <v/>
      </c>
      <c r="AI1815" s="20" t="str">
        <f t="shared" si="485"/>
        <v/>
      </c>
      <c r="AJ1815">
        <f>IFERROR(VLOOKUP($B1815,[4]库存报告使用数据!$A$1:$B$65536,2,0),0)</f>
        <v>0</v>
      </c>
      <c r="AK1815">
        <f>IFERROR(VLOOKUP($B1815,[4]库存报告使用数据!$A$1:$C$65536,3,0),)</f>
        <v>0</v>
      </c>
      <c r="AL1815">
        <f>IFERROR(VLOOKUP($B1815,[4]库存报告使用数据!$A$1:$D$65536,4,0),)</f>
        <v>0</v>
      </c>
      <c r="AM1815">
        <f>IFERROR(VLOOKUP($B1815,[4]库存报告使用数据!$A$1:$E$65536,5,0),)</f>
        <v>0</v>
      </c>
      <c r="AN1815" s="20" t="str">
        <f t="shared" si="486"/>
        <v/>
      </c>
      <c r="AO1815" s="20" t="str">
        <f t="shared" si="487"/>
        <v/>
      </c>
      <c r="AP1815" s="20" t="str">
        <f t="shared" si="488"/>
        <v/>
      </c>
      <c r="AQ1815" s="20" t="str">
        <f t="shared" si="489"/>
        <v/>
      </c>
      <c r="AR1815" s="32">
        <f t="shared" si="490"/>
        <v>0</v>
      </c>
      <c r="AS1815" s="32">
        <f t="shared" si="491"/>
        <v>0</v>
      </c>
      <c r="AT1815" s="32">
        <f t="shared" si="492"/>
        <v>0</v>
      </c>
      <c r="AU1815" s="28" t="str">
        <f t="shared" si="493"/>
        <v>库存为0</v>
      </c>
      <c r="AV1815" s="34" t="str">
        <f>IFERROR(时间!$B$4+AU1815,"上周无销量")</f>
        <v>上周无销量</v>
      </c>
      <c r="AW1815" s="34"/>
    </row>
    <row r="1816" spans="1:49">
      <c r="A1816" s="18" t="s">
        <v>1861</v>
      </c>
      <c r="B1816" t="str">
        <f>VLOOKUP(A1816,'[1]sku-asin（子）'!$A:$B,2,0)</f>
        <v>B07D72Z48G</v>
      </c>
      <c r="C1816" t="str">
        <f>VLOOKUP(A1816,'[1]子sku-父sku'!$A:$B,2,0)</f>
        <v>YZ-BEYF181</v>
      </c>
      <c r="D1816" s="28">
        <f>IFERROR(VLOOKUP(A1816,[2]库存报告使用数据处理!$A:$C,3,0),0)</f>
        <v>0</v>
      </c>
      <c r="E1816" s="28">
        <f>IFERROR(VLOOKUP(A1816,[2]库存报告使用数据处理!$A:$D,4,0),0)</f>
        <v>0</v>
      </c>
      <c r="F1816" s="28">
        <f>IFERROR(VLOOKUP(A1816,[2]库存报告使用数据处理!$A:$E,5,0),0)</f>
        <v>0</v>
      </c>
      <c r="G1816" s="28">
        <f>IFERROR(VLOOKUP(A1816,[2]库存报告使用数据处理!$A:$F,6,0),0)</f>
        <v>0</v>
      </c>
      <c r="H1816" s="29">
        <f>IFERROR(VLOOKUP(A1816,[2]库存报告使用数据处理!$A:$G,7,0),0)</f>
        <v>0</v>
      </c>
      <c r="I1816">
        <f>IFERROR(VLOOKUP(A1816,[5]数据处理!$A:$B,2,0),0)</f>
        <v>0</v>
      </c>
      <c r="J1816" s="30">
        <f>IFERROR(VLOOKUP(A1816,[5]数据处理!$A:$D,4,0),0)</f>
        <v>0</v>
      </c>
      <c r="K1816" s="30">
        <f>IFERROR(VLOOKUP(A1816,[5]数据处理!$A:$E,5,0),0)</f>
        <v>0</v>
      </c>
      <c r="L1816" s="30">
        <f>IFERROR(VLOOKUP(A1816,[5]数据处理!$A:$G,7,0),0)</f>
        <v>0</v>
      </c>
      <c r="M1816">
        <f t="shared" si="477"/>
        <v>0</v>
      </c>
      <c r="N1816">
        <f>IFERROR(VLOOKUP(A1816,[5]数据处理!$A:$C,3,0),0)</f>
        <v>0</v>
      </c>
      <c r="O1816">
        <f>IFERROR(VLOOKUP($A1816,[5]数据处理!$A:$N,14,0),0)</f>
        <v>0</v>
      </c>
      <c r="P1816" t="str">
        <f>IFERROR(VLOOKUP($A1816,[3]库存报告使用数据!$A$1:$B$65536,2,0),"")</f>
        <v/>
      </c>
      <c r="Q1816" t="str">
        <f>IFERROR(VLOOKUP($A1816,[3]库存报告使用数据!$A$1:$E$65536,5,0),"")</f>
        <v/>
      </c>
      <c r="R1816" t="str">
        <f>IFERROR(VLOOKUP($A1816,[3]库存报告使用数据!$A$1:$H$65536,8,0),"")</f>
        <v/>
      </c>
      <c r="S1816" t="str">
        <f>IFERROR(VLOOKUP($A1816,[3]库存报告使用数据!$A$1:$K$65536,11,0),"")</f>
        <v/>
      </c>
      <c r="T1816" t="str">
        <f>IFERROR(VLOOKUP($A1816,[3]库存报告使用数据!$A$1:$C$65536,3,0),"")</f>
        <v/>
      </c>
      <c r="U1816" t="str">
        <f>IFERROR(VLOOKUP($A1816,[3]库存报告使用数据!$A$1:$F$65536,6,0),"")</f>
        <v/>
      </c>
      <c r="V1816" t="str">
        <f>IFERROR(VLOOKUP($A1816,[3]库存报告使用数据!$A$1:$I$65536,9,0),"")</f>
        <v/>
      </c>
      <c r="W1816" t="str">
        <f>IFERROR(VLOOKUP($A1816,[3]库存报告使用数据!$A$1:$L$65536,12,0),"")</f>
        <v/>
      </c>
      <c r="X1816" s="20" t="str">
        <f t="shared" si="478"/>
        <v/>
      </c>
      <c r="Y1816" s="20" t="str">
        <f t="shared" si="479"/>
        <v/>
      </c>
      <c r="Z1816" s="20" t="str">
        <f t="shared" si="480"/>
        <v/>
      </c>
      <c r="AA1816" s="20" t="str">
        <f t="shared" si="481"/>
        <v/>
      </c>
      <c r="AB1816" t="str">
        <f>IFERROR(VLOOKUP($A1816,[3]库存报告使用数据!$A$1:$D$65536,4,0),"")</f>
        <v/>
      </c>
      <c r="AC1816" t="str">
        <f>IFERROR(VLOOKUP($A1816,[3]库存报告使用数据!$A$1:$G$65536,7,0),"")</f>
        <v/>
      </c>
      <c r="AD1816" t="str">
        <f>IFERROR(VLOOKUP($A1816,[3]库存报告使用数据!$A$1:$J$65536,10,0),"")</f>
        <v/>
      </c>
      <c r="AE1816" t="str">
        <f>IFERROR(VLOOKUP($A1816,[3]库存报告使用数据!$A$1:$M$65536,13,0),"")</f>
        <v/>
      </c>
      <c r="AF1816" s="20" t="str">
        <f t="shared" si="482"/>
        <v/>
      </c>
      <c r="AG1816" s="20" t="str">
        <f t="shared" si="483"/>
        <v/>
      </c>
      <c r="AH1816" s="20" t="str">
        <f t="shared" si="484"/>
        <v/>
      </c>
      <c r="AI1816" s="20" t="str">
        <f t="shared" si="485"/>
        <v/>
      </c>
      <c r="AJ1816">
        <f>IFERROR(VLOOKUP($B1816,[4]库存报告使用数据!$A$1:$B$65536,2,0),0)</f>
        <v>0</v>
      </c>
      <c r="AK1816">
        <f>IFERROR(VLOOKUP($B1816,[4]库存报告使用数据!$A$1:$C$65536,3,0),)</f>
        <v>0</v>
      </c>
      <c r="AL1816">
        <f>IFERROR(VLOOKUP($B1816,[4]库存报告使用数据!$A$1:$D$65536,4,0),)</f>
        <v>0</v>
      </c>
      <c r="AM1816">
        <f>IFERROR(VLOOKUP($B1816,[4]库存报告使用数据!$A$1:$E$65536,5,0),)</f>
        <v>0</v>
      </c>
      <c r="AN1816" s="20" t="str">
        <f t="shared" si="486"/>
        <v/>
      </c>
      <c r="AO1816" s="20" t="str">
        <f t="shared" si="487"/>
        <v/>
      </c>
      <c r="AP1816" s="20" t="str">
        <f t="shared" si="488"/>
        <v/>
      </c>
      <c r="AQ1816" s="20" t="str">
        <f t="shared" si="489"/>
        <v/>
      </c>
      <c r="AR1816" s="32">
        <f t="shared" si="490"/>
        <v>0</v>
      </c>
      <c r="AS1816" s="32">
        <f t="shared" si="491"/>
        <v>0</v>
      </c>
      <c r="AT1816" s="32">
        <f t="shared" si="492"/>
        <v>0</v>
      </c>
      <c r="AU1816" s="28" t="str">
        <f t="shared" si="493"/>
        <v>库存为0</v>
      </c>
      <c r="AV1816" s="34" t="str">
        <f>IFERROR(时间!$B$4+AU1816,"上周无销量")</f>
        <v>上周无销量</v>
      </c>
      <c r="AW1816" s="34"/>
    </row>
    <row r="1817" spans="1:49">
      <c r="A1817" s="18" t="s">
        <v>1862</v>
      </c>
      <c r="B1817" t="str">
        <f>VLOOKUP(A1817,'[1]sku-asin（子）'!$A:$B,2,0)</f>
        <v>B07D7237F6</v>
      </c>
      <c r="C1817" t="str">
        <f>VLOOKUP(A1817,'[1]子sku-父sku'!$A:$B,2,0)</f>
        <v>YZ-BEYF181</v>
      </c>
      <c r="D1817" s="28">
        <f>IFERROR(VLOOKUP(A1817,[2]库存报告使用数据处理!$A:$C,3,0),0)</f>
        <v>0</v>
      </c>
      <c r="E1817" s="28">
        <f>IFERROR(VLOOKUP(A1817,[2]库存报告使用数据处理!$A:$D,4,0),0)</f>
        <v>0</v>
      </c>
      <c r="F1817" s="28">
        <f>IFERROR(VLOOKUP(A1817,[2]库存报告使用数据处理!$A:$E,5,0),0)</f>
        <v>0</v>
      </c>
      <c r="G1817" s="28">
        <f>IFERROR(VLOOKUP(A1817,[2]库存报告使用数据处理!$A:$F,6,0),0)</f>
        <v>0</v>
      </c>
      <c r="H1817" s="29">
        <f>IFERROR(VLOOKUP(A1817,[2]库存报告使用数据处理!$A:$G,7,0),0)</f>
        <v>0</v>
      </c>
      <c r="I1817">
        <f>IFERROR(VLOOKUP(A1817,[5]数据处理!$A:$B,2,0),0)</f>
        <v>0</v>
      </c>
      <c r="J1817" s="30">
        <f>IFERROR(VLOOKUP(A1817,[5]数据处理!$A:$D,4,0),0)</f>
        <v>0</v>
      </c>
      <c r="K1817" s="30">
        <f>IFERROR(VLOOKUP(A1817,[5]数据处理!$A:$E,5,0),0)</f>
        <v>0</v>
      </c>
      <c r="L1817" s="30">
        <f>IFERROR(VLOOKUP(A1817,[5]数据处理!$A:$G,7,0),0)</f>
        <v>0</v>
      </c>
      <c r="M1817">
        <f t="shared" si="477"/>
        <v>0</v>
      </c>
      <c r="N1817">
        <f>IFERROR(VLOOKUP(A1817,[5]数据处理!$A:$C,3,0),0)</f>
        <v>0</v>
      </c>
      <c r="O1817">
        <f>IFERROR(VLOOKUP($A1817,[5]数据处理!$A:$N,14,0),0)</f>
        <v>0</v>
      </c>
      <c r="P1817" t="str">
        <f>IFERROR(VLOOKUP($A1817,[3]库存报告使用数据!$A$1:$B$65536,2,0),"")</f>
        <v/>
      </c>
      <c r="Q1817" t="str">
        <f>IFERROR(VLOOKUP($A1817,[3]库存报告使用数据!$A$1:$E$65536,5,0),"")</f>
        <v/>
      </c>
      <c r="R1817" t="str">
        <f>IFERROR(VLOOKUP($A1817,[3]库存报告使用数据!$A$1:$H$65536,8,0),"")</f>
        <v/>
      </c>
      <c r="S1817" t="str">
        <f>IFERROR(VLOOKUP($A1817,[3]库存报告使用数据!$A$1:$K$65536,11,0),"")</f>
        <v/>
      </c>
      <c r="T1817" t="str">
        <f>IFERROR(VLOOKUP($A1817,[3]库存报告使用数据!$A$1:$C$65536,3,0),"")</f>
        <v/>
      </c>
      <c r="U1817" t="str">
        <f>IFERROR(VLOOKUP($A1817,[3]库存报告使用数据!$A$1:$F$65536,6,0),"")</f>
        <v/>
      </c>
      <c r="V1817" t="str">
        <f>IFERROR(VLOOKUP($A1817,[3]库存报告使用数据!$A$1:$I$65536,9,0),"")</f>
        <v/>
      </c>
      <c r="W1817" t="str">
        <f>IFERROR(VLOOKUP($A1817,[3]库存报告使用数据!$A$1:$L$65536,12,0),"")</f>
        <v/>
      </c>
      <c r="X1817" s="20" t="str">
        <f t="shared" si="478"/>
        <v/>
      </c>
      <c r="Y1817" s="20" t="str">
        <f t="shared" si="479"/>
        <v/>
      </c>
      <c r="Z1817" s="20" t="str">
        <f t="shared" si="480"/>
        <v/>
      </c>
      <c r="AA1817" s="20" t="str">
        <f t="shared" si="481"/>
        <v/>
      </c>
      <c r="AB1817" t="str">
        <f>IFERROR(VLOOKUP($A1817,[3]库存报告使用数据!$A$1:$D$65536,4,0),"")</f>
        <v/>
      </c>
      <c r="AC1817" t="str">
        <f>IFERROR(VLOOKUP($A1817,[3]库存报告使用数据!$A$1:$G$65536,7,0),"")</f>
        <v/>
      </c>
      <c r="AD1817" t="str">
        <f>IFERROR(VLOOKUP($A1817,[3]库存报告使用数据!$A$1:$J$65536,10,0),"")</f>
        <v/>
      </c>
      <c r="AE1817" t="str">
        <f>IFERROR(VLOOKUP($A1817,[3]库存报告使用数据!$A$1:$M$65536,13,0),"")</f>
        <v/>
      </c>
      <c r="AF1817" s="20" t="str">
        <f t="shared" si="482"/>
        <v/>
      </c>
      <c r="AG1817" s="20" t="str">
        <f t="shared" si="483"/>
        <v/>
      </c>
      <c r="AH1817" s="20" t="str">
        <f t="shared" si="484"/>
        <v/>
      </c>
      <c r="AI1817" s="20" t="str">
        <f t="shared" si="485"/>
        <v/>
      </c>
      <c r="AJ1817">
        <f>IFERROR(VLOOKUP($B1817,[4]库存报告使用数据!$A$1:$B$65536,2,0),0)</f>
        <v>0</v>
      </c>
      <c r="AK1817">
        <f>IFERROR(VLOOKUP($B1817,[4]库存报告使用数据!$A$1:$C$65536,3,0),)</f>
        <v>0</v>
      </c>
      <c r="AL1817">
        <f>IFERROR(VLOOKUP($B1817,[4]库存报告使用数据!$A$1:$D$65536,4,0),)</f>
        <v>0</v>
      </c>
      <c r="AM1817">
        <f>IFERROR(VLOOKUP($B1817,[4]库存报告使用数据!$A$1:$E$65536,5,0),)</f>
        <v>0</v>
      </c>
      <c r="AN1817" s="20" t="str">
        <f t="shared" si="486"/>
        <v/>
      </c>
      <c r="AO1817" s="20" t="str">
        <f t="shared" si="487"/>
        <v/>
      </c>
      <c r="AP1817" s="20" t="str">
        <f t="shared" si="488"/>
        <v/>
      </c>
      <c r="AQ1817" s="20" t="str">
        <f t="shared" si="489"/>
        <v/>
      </c>
      <c r="AR1817" s="32">
        <f t="shared" si="490"/>
        <v>0</v>
      </c>
      <c r="AS1817" s="32">
        <f t="shared" si="491"/>
        <v>0</v>
      </c>
      <c r="AT1817" s="32">
        <f t="shared" si="492"/>
        <v>0</v>
      </c>
      <c r="AU1817" s="28" t="str">
        <f t="shared" si="493"/>
        <v>库存为0</v>
      </c>
      <c r="AV1817" s="34" t="str">
        <f>IFERROR(时间!$B$4+AU1817,"上周无销量")</f>
        <v>上周无销量</v>
      </c>
      <c r="AW1817" s="34"/>
    </row>
    <row r="1818" spans="1:49">
      <c r="A1818" s="18" t="s">
        <v>1863</v>
      </c>
      <c r="B1818" t="str">
        <f>VLOOKUP(A1818,'[1]sku-asin（子）'!$A:$B,2,0)</f>
        <v>B07DPPB249</v>
      </c>
      <c r="C1818" t="str">
        <f>VLOOKUP(A1818,'[1]子sku-父sku'!$A:$B,2,0)</f>
        <v>YZ-BEYF181</v>
      </c>
      <c r="D1818" s="28">
        <f>IFERROR(VLOOKUP(A1818,[2]库存报告使用数据处理!$A:$C,3,0),0)</f>
        <v>0</v>
      </c>
      <c r="E1818" s="28">
        <f>IFERROR(VLOOKUP(A1818,[2]库存报告使用数据处理!$A:$D,4,0),0)</f>
        <v>0</v>
      </c>
      <c r="F1818" s="28">
        <f>IFERROR(VLOOKUP(A1818,[2]库存报告使用数据处理!$A:$E,5,0),0)</f>
        <v>0</v>
      </c>
      <c r="G1818" s="28">
        <f>IFERROR(VLOOKUP(A1818,[2]库存报告使用数据处理!$A:$F,6,0),0)</f>
        <v>0</v>
      </c>
      <c r="H1818" s="29">
        <f>IFERROR(VLOOKUP(A1818,[2]库存报告使用数据处理!$A:$G,7,0),0)</f>
        <v>0</v>
      </c>
      <c r="I1818">
        <f>IFERROR(VLOOKUP(A1818,[5]数据处理!$A:$B,2,0),0)</f>
        <v>9</v>
      </c>
      <c r="J1818" s="30">
        <f>IFERROR(VLOOKUP(A1818,[5]数据处理!$A:$D,4,0),0)</f>
        <v>0</v>
      </c>
      <c r="K1818" s="30">
        <f>IFERROR(VLOOKUP(A1818,[5]数据处理!$A:$E,5,0),0)</f>
        <v>0</v>
      </c>
      <c r="L1818" s="30">
        <f>IFERROR(VLOOKUP(A1818,[5]数据处理!$A:$G,7,0),0)</f>
        <v>0</v>
      </c>
      <c r="M1818">
        <f t="shared" si="477"/>
        <v>9</v>
      </c>
      <c r="N1818">
        <f>IFERROR(VLOOKUP(A1818,[5]数据处理!$A:$C,3,0),0)</f>
        <v>0</v>
      </c>
      <c r="O1818">
        <f>IFERROR(VLOOKUP($A1818,[5]数据处理!$A:$N,14,0),0)</f>
        <v>0</v>
      </c>
      <c r="P1818" t="str">
        <f>IFERROR(VLOOKUP($A1818,[3]库存报告使用数据!$A$1:$B$65536,2,0),"")</f>
        <v/>
      </c>
      <c r="Q1818" t="str">
        <f>IFERROR(VLOOKUP($A1818,[3]库存报告使用数据!$A$1:$E$65536,5,0),"")</f>
        <v/>
      </c>
      <c r="R1818" t="str">
        <f>IFERROR(VLOOKUP($A1818,[3]库存报告使用数据!$A$1:$H$65536,8,0),"")</f>
        <v/>
      </c>
      <c r="S1818" t="str">
        <f>IFERROR(VLOOKUP($A1818,[3]库存报告使用数据!$A$1:$K$65536,11,0),"")</f>
        <v/>
      </c>
      <c r="T1818" t="str">
        <f>IFERROR(VLOOKUP($A1818,[3]库存报告使用数据!$A$1:$C$65536,3,0),"")</f>
        <v/>
      </c>
      <c r="U1818" t="str">
        <f>IFERROR(VLOOKUP($A1818,[3]库存报告使用数据!$A$1:$F$65536,6,0),"")</f>
        <v/>
      </c>
      <c r="V1818" t="str">
        <f>IFERROR(VLOOKUP($A1818,[3]库存报告使用数据!$A$1:$I$65536,9,0),"")</f>
        <v/>
      </c>
      <c r="W1818" t="str">
        <f>IFERROR(VLOOKUP($A1818,[3]库存报告使用数据!$A$1:$L$65536,12,0),"")</f>
        <v/>
      </c>
      <c r="X1818" s="20" t="str">
        <f t="shared" si="478"/>
        <v/>
      </c>
      <c r="Y1818" s="20" t="str">
        <f t="shared" si="479"/>
        <v/>
      </c>
      <c r="Z1818" s="20" t="str">
        <f t="shared" si="480"/>
        <v/>
      </c>
      <c r="AA1818" s="20" t="str">
        <f t="shared" si="481"/>
        <v/>
      </c>
      <c r="AB1818" t="str">
        <f>IFERROR(VLOOKUP($A1818,[3]库存报告使用数据!$A$1:$D$65536,4,0),"")</f>
        <v/>
      </c>
      <c r="AC1818" t="str">
        <f>IFERROR(VLOOKUP($A1818,[3]库存报告使用数据!$A$1:$G$65536,7,0),"")</f>
        <v/>
      </c>
      <c r="AD1818" t="str">
        <f>IFERROR(VLOOKUP($A1818,[3]库存报告使用数据!$A$1:$J$65536,10,0),"")</f>
        <v/>
      </c>
      <c r="AE1818" t="str">
        <f>IFERROR(VLOOKUP($A1818,[3]库存报告使用数据!$A$1:$M$65536,13,0),"")</f>
        <v/>
      </c>
      <c r="AF1818" s="20" t="str">
        <f t="shared" si="482"/>
        <v/>
      </c>
      <c r="AG1818" s="20" t="str">
        <f t="shared" si="483"/>
        <v/>
      </c>
      <c r="AH1818" s="20" t="str">
        <f t="shared" si="484"/>
        <v/>
      </c>
      <c r="AI1818" s="20" t="str">
        <f t="shared" si="485"/>
        <v/>
      </c>
      <c r="AJ1818">
        <f>IFERROR(VLOOKUP($B1818,[4]库存报告使用数据!$A$1:$B$65536,2,0),0)</f>
        <v>8</v>
      </c>
      <c r="AK1818">
        <f>IFERROR(VLOOKUP($B1818,[4]库存报告使用数据!$A$1:$C$65536,3,0),)</f>
        <v>0</v>
      </c>
      <c r="AL1818">
        <f>IFERROR(VLOOKUP($B1818,[4]库存报告使用数据!$A$1:$D$65536,4,0),)</f>
        <v>0</v>
      </c>
      <c r="AM1818">
        <f>IFERROR(VLOOKUP($B1818,[4]库存报告使用数据!$A$1:$E$65536,5,0),)</f>
        <v>0</v>
      </c>
      <c r="AN1818" s="20">
        <f t="shared" si="486"/>
        <v>0</v>
      </c>
      <c r="AO1818" s="20" t="str">
        <f t="shared" si="487"/>
        <v/>
      </c>
      <c r="AP1818" s="20" t="str">
        <f t="shared" si="488"/>
        <v/>
      </c>
      <c r="AQ1818" s="20" t="str">
        <f t="shared" si="489"/>
        <v/>
      </c>
      <c r="AR1818" s="32">
        <f t="shared" si="490"/>
        <v>0</v>
      </c>
      <c r="AS1818" s="32">
        <f t="shared" si="491"/>
        <v>0</v>
      </c>
      <c r="AT1818" s="32">
        <f t="shared" si="492"/>
        <v>9</v>
      </c>
      <c r="AU1818" s="28" t="str">
        <f t="shared" si="493"/>
        <v>库存为9</v>
      </c>
      <c r="AV1818" s="34" t="str">
        <f>IFERROR(时间!$B$4+AU1818,"上周无销量")</f>
        <v>上周无销量</v>
      </c>
      <c r="AW1818" s="34"/>
    </row>
    <row r="1819" spans="1:49">
      <c r="A1819" s="18" t="s">
        <v>1864</v>
      </c>
      <c r="B1819" t="str">
        <f>VLOOKUP(A1819,'[1]sku-asin（子）'!$A:$B,2,0)</f>
        <v>B07DPNKTLQ</v>
      </c>
      <c r="C1819" t="str">
        <f>VLOOKUP(A1819,'[1]子sku-父sku'!$A:$B,2,0)</f>
        <v>YZ-BEYF181</v>
      </c>
      <c r="D1819" s="28">
        <f>IFERROR(VLOOKUP(A1819,[2]库存报告使用数据处理!$A:$C,3,0),0)</f>
        <v>0</v>
      </c>
      <c r="E1819" s="28">
        <f>IFERROR(VLOOKUP(A1819,[2]库存报告使用数据处理!$A:$D,4,0),0)</f>
        <v>0</v>
      </c>
      <c r="F1819" s="28">
        <f>IFERROR(VLOOKUP(A1819,[2]库存报告使用数据处理!$A:$E,5,0),0)</f>
        <v>0</v>
      </c>
      <c r="G1819" s="28">
        <f>IFERROR(VLOOKUP(A1819,[2]库存报告使用数据处理!$A:$F,6,0),0)</f>
        <v>0</v>
      </c>
      <c r="H1819" s="29">
        <f>IFERROR(VLOOKUP(A1819,[2]库存报告使用数据处理!$A:$G,7,0),0)</f>
        <v>0</v>
      </c>
      <c r="I1819">
        <f>IFERROR(VLOOKUP(A1819,[5]数据处理!$A:$B,2,0),0)</f>
        <v>9</v>
      </c>
      <c r="J1819" s="30">
        <f>IFERROR(VLOOKUP(A1819,[5]数据处理!$A:$D,4,0),0)</f>
        <v>0</v>
      </c>
      <c r="K1819" s="30">
        <f>IFERROR(VLOOKUP(A1819,[5]数据处理!$A:$E,5,0),0)</f>
        <v>0</v>
      </c>
      <c r="L1819" s="30">
        <f>IFERROR(VLOOKUP(A1819,[5]数据处理!$A:$G,7,0),0)</f>
        <v>0</v>
      </c>
      <c r="M1819">
        <f t="shared" si="477"/>
        <v>9</v>
      </c>
      <c r="N1819">
        <f>IFERROR(VLOOKUP(A1819,[5]数据处理!$A:$C,3,0),0)</f>
        <v>0</v>
      </c>
      <c r="O1819">
        <f>IFERROR(VLOOKUP($A1819,[5]数据处理!$A:$N,14,0),0)</f>
        <v>0</v>
      </c>
      <c r="P1819" t="str">
        <f>IFERROR(VLOOKUP($A1819,[3]库存报告使用数据!$A$1:$B$65536,2,0),"")</f>
        <v/>
      </c>
      <c r="Q1819" t="str">
        <f>IFERROR(VLOOKUP($A1819,[3]库存报告使用数据!$A$1:$E$65536,5,0),"")</f>
        <v/>
      </c>
      <c r="R1819" t="str">
        <f>IFERROR(VLOOKUP($A1819,[3]库存报告使用数据!$A$1:$H$65536,8,0),"")</f>
        <v/>
      </c>
      <c r="S1819" t="str">
        <f>IFERROR(VLOOKUP($A1819,[3]库存报告使用数据!$A$1:$K$65536,11,0),"")</f>
        <v/>
      </c>
      <c r="T1819" t="str">
        <f>IFERROR(VLOOKUP($A1819,[3]库存报告使用数据!$A$1:$C$65536,3,0),"")</f>
        <v/>
      </c>
      <c r="U1819" t="str">
        <f>IFERROR(VLOOKUP($A1819,[3]库存报告使用数据!$A$1:$F$65536,6,0),"")</f>
        <v/>
      </c>
      <c r="V1819" t="str">
        <f>IFERROR(VLOOKUP($A1819,[3]库存报告使用数据!$A$1:$I$65536,9,0),"")</f>
        <v/>
      </c>
      <c r="W1819" t="str">
        <f>IFERROR(VLOOKUP($A1819,[3]库存报告使用数据!$A$1:$L$65536,12,0),"")</f>
        <v/>
      </c>
      <c r="X1819" s="20" t="str">
        <f t="shared" si="478"/>
        <v/>
      </c>
      <c r="Y1819" s="20" t="str">
        <f t="shared" si="479"/>
        <v/>
      </c>
      <c r="Z1819" s="20" t="str">
        <f t="shared" si="480"/>
        <v/>
      </c>
      <c r="AA1819" s="20" t="str">
        <f t="shared" si="481"/>
        <v/>
      </c>
      <c r="AB1819" t="str">
        <f>IFERROR(VLOOKUP($A1819,[3]库存报告使用数据!$A$1:$D$65536,4,0),"")</f>
        <v/>
      </c>
      <c r="AC1819" t="str">
        <f>IFERROR(VLOOKUP($A1819,[3]库存报告使用数据!$A$1:$G$65536,7,0),"")</f>
        <v/>
      </c>
      <c r="AD1819" t="str">
        <f>IFERROR(VLOOKUP($A1819,[3]库存报告使用数据!$A$1:$J$65536,10,0),"")</f>
        <v/>
      </c>
      <c r="AE1819" t="str">
        <f>IFERROR(VLOOKUP($A1819,[3]库存报告使用数据!$A$1:$M$65536,13,0),"")</f>
        <v/>
      </c>
      <c r="AF1819" s="20" t="str">
        <f t="shared" si="482"/>
        <v/>
      </c>
      <c r="AG1819" s="20" t="str">
        <f t="shared" si="483"/>
        <v/>
      </c>
      <c r="AH1819" s="20" t="str">
        <f t="shared" si="484"/>
        <v/>
      </c>
      <c r="AI1819" s="20" t="str">
        <f t="shared" si="485"/>
        <v/>
      </c>
      <c r="AJ1819">
        <f>IFERROR(VLOOKUP($B1819,[4]库存报告使用数据!$A$1:$B$65536,2,0),0)</f>
        <v>3</v>
      </c>
      <c r="AK1819">
        <f>IFERROR(VLOOKUP($B1819,[4]库存报告使用数据!$A$1:$C$65536,3,0),)</f>
        <v>0</v>
      </c>
      <c r="AL1819">
        <f>IFERROR(VLOOKUP($B1819,[4]库存报告使用数据!$A$1:$D$65536,4,0),)</f>
        <v>0</v>
      </c>
      <c r="AM1819">
        <f>IFERROR(VLOOKUP($B1819,[4]库存报告使用数据!$A$1:$E$65536,5,0),)</f>
        <v>0</v>
      </c>
      <c r="AN1819" s="20">
        <f t="shared" si="486"/>
        <v>0</v>
      </c>
      <c r="AO1819" s="20" t="str">
        <f t="shared" si="487"/>
        <v/>
      </c>
      <c r="AP1819" s="20" t="str">
        <f t="shared" si="488"/>
        <v/>
      </c>
      <c r="AQ1819" s="20" t="str">
        <f t="shared" si="489"/>
        <v/>
      </c>
      <c r="AR1819" s="32">
        <f t="shared" si="490"/>
        <v>0</v>
      </c>
      <c r="AS1819" s="32">
        <f t="shared" si="491"/>
        <v>0</v>
      </c>
      <c r="AT1819" s="32">
        <f t="shared" si="492"/>
        <v>9</v>
      </c>
      <c r="AU1819" s="28" t="str">
        <f t="shared" si="493"/>
        <v>库存为9</v>
      </c>
      <c r="AV1819" s="34" t="str">
        <f>IFERROR(时间!$B$4+AU1819,"上周无销量")</f>
        <v>上周无销量</v>
      </c>
      <c r="AW1819" s="34"/>
    </row>
    <row r="1820" spans="1:49">
      <c r="A1820" s="18" t="s">
        <v>1865</v>
      </c>
      <c r="B1820" t="str">
        <f>VLOOKUP(A1820,'[1]sku-asin（子）'!$A:$B,2,0)</f>
        <v>B07DPM9HDR</v>
      </c>
      <c r="C1820" t="str">
        <f>VLOOKUP(A1820,'[1]子sku-父sku'!$A:$B,2,0)</f>
        <v>YZ-BEYF181</v>
      </c>
      <c r="D1820" s="28">
        <f>IFERROR(VLOOKUP(A1820,[2]库存报告使用数据处理!$A:$C,3,0),0)</f>
        <v>0</v>
      </c>
      <c r="E1820" s="28">
        <f>IFERROR(VLOOKUP(A1820,[2]库存报告使用数据处理!$A:$D,4,0),0)</f>
        <v>0</v>
      </c>
      <c r="F1820" s="28">
        <f>IFERROR(VLOOKUP(A1820,[2]库存报告使用数据处理!$A:$E,5,0),0)</f>
        <v>0</v>
      </c>
      <c r="G1820" s="28">
        <f>IFERROR(VLOOKUP(A1820,[2]库存报告使用数据处理!$A:$F,6,0),0)</f>
        <v>0</v>
      </c>
      <c r="H1820" s="29">
        <f>IFERROR(VLOOKUP(A1820,[2]库存报告使用数据处理!$A:$G,7,0),0)</f>
        <v>0</v>
      </c>
      <c r="I1820">
        <f>IFERROR(VLOOKUP(A1820,[5]数据处理!$A:$B,2,0),0)</f>
        <v>9</v>
      </c>
      <c r="J1820" s="30">
        <f>IFERROR(VLOOKUP(A1820,[5]数据处理!$A:$D,4,0),0)</f>
        <v>0</v>
      </c>
      <c r="K1820" s="30">
        <f>IFERROR(VLOOKUP(A1820,[5]数据处理!$A:$E,5,0),0)</f>
        <v>0</v>
      </c>
      <c r="L1820" s="30">
        <f>IFERROR(VLOOKUP(A1820,[5]数据处理!$A:$G,7,0),0)</f>
        <v>0</v>
      </c>
      <c r="M1820">
        <f t="shared" si="477"/>
        <v>9</v>
      </c>
      <c r="N1820">
        <f>IFERROR(VLOOKUP(A1820,[5]数据处理!$A:$C,3,0),0)</f>
        <v>0</v>
      </c>
      <c r="O1820">
        <f>IFERROR(VLOOKUP($A1820,[5]数据处理!$A:$N,14,0),0)</f>
        <v>0</v>
      </c>
      <c r="P1820" t="str">
        <f>IFERROR(VLOOKUP($A1820,[3]库存报告使用数据!$A$1:$B$65536,2,0),"")</f>
        <v/>
      </c>
      <c r="Q1820" t="str">
        <f>IFERROR(VLOOKUP($A1820,[3]库存报告使用数据!$A$1:$E$65536,5,0),"")</f>
        <v/>
      </c>
      <c r="R1820" t="str">
        <f>IFERROR(VLOOKUP($A1820,[3]库存报告使用数据!$A$1:$H$65536,8,0),"")</f>
        <v/>
      </c>
      <c r="S1820" t="str">
        <f>IFERROR(VLOOKUP($A1820,[3]库存报告使用数据!$A$1:$K$65536,11,0),"")</f>
        <v/>
      </c>
      <c r="T1820" t="str">
        <f>IFERROR(VLOOKUP($A1820,[3]库存报告使用数据!$A$1:$C$65536,3,0),"")</f>
        <v/>
      </c>
      <c r="U1820" t="str">
        <f>IFERROR(VLOOKUP($A1820,[3]库存报告使用数据!$A$1:$F$65536,6,0),"")</f>
        <v/>
      </c>
      <c r="V1820" t="str">
        <f>IFERROR(VLOOKUP($A1820,[3]库存报告使用数据!$A$1:$I$65536,9,0),"")</f>
        <v/>
      </c>
      <c r="W1820" t="str">
        <f>IFERROR(VLOOKUP($A1820,[3]库存报告使用数据!$A$1:$L$65536,12,0),"")</f>
        <v/>
      </c>
      <c r="X1820" s="20" t="str">
        <f t="shared" si="478"/>
        <v/>
      </c>
      <c r="Y1820" s="20" t="str">
        <f t="shared" si="479"/>
        <v/>
      </c>
      <c r="Z1820" s="20" t="str">
        <f t="shared" si="480"/>
        <v/>
      </c>
      <c r="AA1820" s="20" t="str">
        <f t="shared" si="481"/>
        <v/>
      </c>
      <c r="AB1820" t="str">
        <f>IFERROR(VLOOKUP($A1820,[3]库存报告使用数据!$A$1:$D$65536,4,0),"")</f>
        <v/>
      </c>
      <c r="AC1820" t="str">
        <f>IFERROR(VLOOKUP($A1820,[3]库存报告使用数据!$A$1:$G$65536,7,0),"")</f>
        <v/>
      </c>
      <c r="AD1820" t="str">
        <f>IFERROR(VLOOKUP($A1820,[3]库存报告使用数据!$A$1:$J$65536,10,0),"")</f>
        <v/>
      </c>
      <c r="AE1820" t="str">
        <f>IFERROR(VLOOKUP($A1820,[3]库存报告使用数据!$A$1:$M$65536,13,0),"")</f>
        <v/>
      </c>
      <c r="AF1820" s="20" t="str">
        <f t="shared" si="482"/>
        <v/>
      </c>
      <c r="AG1820" s="20" t="str">
        <f t="shared" si="483"/>
        <v/>
      </c>
      <c r="AH1820" s="20" t="str">
        <f t="shared" si="484"/>
        <v/>
      </c>
      <c r="AI1820" s="20" t="str">
        <f t="shared" si="485"/>
        <v/>
      </c>
      <c r="AJ1820">
        <f>IFERROR(VLOOKUP($B1820,[4]库存报告使用数据!$A$1:$B$65536,2,0),0)</f>
        <v>0</v>
      </c>
      <c r="AK1820">
        <f>IFERROR(VLOOKUP($B1820,[4]库存报告使用数据!$A$1:$C$65536,3,0),)</f>
        <v>0</v>
      </c>
      <c r="AL1820">
        <f>IFERROR(VLOOKUP($B1820,[4]库存报告使用数据!$A$1:$D$65536,4,0),)</f>
        <v>0</v>
      </c>
      <c r="AM1820">
        <f>IFERROR(VLOOKUP($B1820,[4]库存报告使用数据!$A$1:$E$65536,5,0),)</f>
        <v>0</v>
      </c>
      <c r="AN1820" s="20" t="str">
        <f t="shared" si="486"/>
        <v/>
      </c>
      <c r="AO1820" s="20" t="str">
        <f t="shared" si="487"/>
        <v/>
      </c>
      <c r="AP1820" s="20" t="str">
        <f t="shared" si="488"/>
        <v/>
      </c>
      <c r="AQ1820" s="20" t="str">
        <f t="shared" si="489"/>
        <v/>
      </c>
      <c r="AR1820" s="32">
        <f t="shared" si="490"/>
        <v>0</v>
      </c>
      <c r="AS1820" s="32">
        <f t="shared" si="491"/>
        <v>0</v>
      </c>
      <c r="AT1820" s="32">
        <f t="shared" si="492"/>
        <v>9</v>
      </c>
      <c r="AU1820" s="28" t="str">
        <f t="shared" si="493"/>
        <v>库存为9</v>
      </c>
      <c r="AV1820" s="34" t="str">
        <f>IFERROR(时间!$B$4+AU1820,"上周无销量")</f>
        <v>上周无销量</v>
      </c>
      <c r="AW1820" s="34"/>
    </row>
    <row r="1821" spans="1:49">
      <c r="A1821" s="18" t="s">
        <v>1866</v>
      </c>
      <c r="B1821" t="str">
        <f>VLOOKUP(A1821,'[1]sku-asin（子）'!$A:$B,2,0)</f>
        <v>B07DPNK199</v>
      </c>
      <c r="C1821" t="str">
        <f>VLOOKUP(A1821,'[1]子sku-父sku'!$A:$B,2,0)</f>
        <v>YZ-BEYF181</v>
      </c>
      <c r="D1821" s="28">
        <f>IFERROR(VLOOKUP(A1821,[2]库存报告使用数据处理!$A:$C,3,0),0)</f>
        <v>0</v>
      </c>
      <c r="E1821" s="28">
        <f>IFERROR(VLOOKUP(A1821,[2]库存报告使用数据处理!$A:$D,4,0),0)</f>
        <v>0</v>
      </c>
      <c r="F1821" s="28">
        <f>IFERROR(VLOOKUP(A1821,[2]库存报告使用数据处理!$A:$E,5,0),0)</f>
        <v>0</v>
      </c>
      <c r="G1821" s="28">
        <f>IFERROR(VLOOKUP(A1821,[2]库存报告使用数据处理!$A:$F,6,0),0)</f>
        <v>0</v>
      </c>
      <c r="H1821" s="29">
        <f>IFERROR(VLOOKUP(A1821,[2]库存报告使用数据处理!$A:$G,7,0),0)</f>
        <v>0</v>
      </c>
      <c r="I1821">
        <f>IFERROR(VLOOKUP(A1821,[5]数据处理!$A:$B,2,0),0)</f>
        <v>0</v>
      </c>
      <c r="J1821" s="30">
        <f>IFERROR(VLOOKUP(A1821,[5]数据处理!$A:$D,4,0),0)</f>
        <v>0</v>
      </c>
      <c r="K1821" s="30">
        <f>IFERROR(VLOOKUP(A1821,[5]数据处理!$A:$E,5,0),0)</f>
        <v>9</v>
      </c>
      <c r="L1821" s="30">
        <f>IFERROR(VLOOKUP(A1821,[5]数据处理!$A:$G,7,0),0)</f>
        <v>0</v>
      </c>
      <c r="M1821">
        <f t="shared" si="477"/>
        <v>9</v>
      </c>
      <c r="N1821">
        <f>IFERROR(VLOOKUP(A1821,[5]数据处理!$A:$C,3,0),0)</f>
        <v>0</v>
      </c>
      <c r="O1821">
        <f>IFERROR(VLOOKUP($A1821,[5]数据处理!$A:$N,14,0),0)</f>
        <v>0</v>
      </c>
      <c r="P1821" t="str">
        <f>IFERROR(VLOOKUP($A1821,[3]库存报告使用数据!$A$1:$B$65536,2,0),"")</f>
        <v/>
      </c>
      <c r="Q1821" t="str">
        <f>IFERROR(VLOOKUP($A1821,[3]库存报告使用数据!$A$1:$E$65536,5,0),"")</f>
        <v/>
      </c>
      <c r="R1821" t="str">
        <f>IFERROR(VLOOKUP($A1821,[3]库存报告使用数据!$A$1:$H$65536,8,0),"")</f>
        <v/>
      </c>
      <c r="S1821" t="str">
        <f>IFERROR(VLOOKUP($A1821,[3]库存报告使用数据!$A$1:$K$65536,11,0),"")</f>
        <v/>
      </c>
      <c r="T1821" t="str">
        <f>IFERROR(VLOOKUP($A1821,[3]库存报告使用数据!$A$1:$C$65536,3,0),"")</f>
        <v/>
      </c>
      <c r="U1821" t="str">
        <f>IFERROR(VLOOKUP($A1821,[3]库存报告使用数据!$A$1:$F$65536,6,0),"")</f>
        <v/>
      </c>
      <c r="V1821" t="str">
        <f>IFERROR(VLOOKUP($A1821,[3]库存报告使用数据!$A$1:$I$65536,9,0),"")</f>
        <v/>
      </c>
      <c r="W1821" t="str">
        <f>IFERROR(VLOOKUP($A1821,[3]库存报告使用数据!$A$1:$L$65536,12,0),"")</f>
        <v/>
      </c>
      <c r="X1821" s="20" t="str">
        <f t="shared" si="478"/>
        <v/>
      </c>
      <c r="Y1821" s="20" t="str">
        <f t="shared" si="479"/>
        <v/>
      </c>
      <c r="Z1821" s="20" t="str">
        <f t="shared" si="480"/>
        <v/>
      </c>
      <c r="AA1821" s="20" t="str">
        <f t="shared" si="481"/>
        <v/>
      </c>
      <c r="AB1821" t="str">
        <f>IFERROR(VLOOKUP($A1821,[3]库存报告使用数据!$A$1:$D$65536,4,0),"")</f>
        <v/>
      </c>
      <c r="AC1821" t="str">
        <f>IFERROR(VLOOKUP($A1821,[3]库存报告使用数据!$A$1:$G$65536,7,0),"")</f>
        <v/>
      </c>
      <c r="AD1821" t="str">
        <f>IFERROR(VLOOKUP($A1821,[3]库存报告使用数据!$A$1:$J$65536,10,0),"")</f>
        <v/>
      </c>
      <c r="AE1821" t="str">
        <f>IFERROR(VLOOKUP($A1821,[3]库存报告使用数据!$A$1:$M$65536,13,0),"")</f>
        <v/>
      </c>
      <c r="AF1821" s="20" t="str">
        <f t="shared" si="482"/>
        <v/>
      </c>
      <c r="AG1821" s="20" t="str">
        <f t="shared" si="483"/>
        <v/>
      </c>
      <c r="AH1821" s="20" t="str">
        <f t="shared" si="484"/>
        <v/>
      </c>
      <c r="AI1821" s="20" t="str">
        <f t="shared" si="485"/>
        <v/>
      </c>
      <c r="AJ1821">
        <f>IFERROR(VLOOKUP($B1821,[4]库存报告使用数据!$A$1:$B$65536,2,0),0)</f>
        <v>0</v>
      </c>
      <c r="AK1821">
        <f>IFERROR(VLOOKUP($B1821,[4]库存报告使用数据!$A$1:$C$65536,3,0),)</f>
        <v>0</v>
      </c>
      <c r="AL1821">
        <f>IFERROR(VLOOKUP($B1821,[4]库存报告使用数据!$A$1:$D$65536,4,0),)</f>
        <v>0</v>
      </c>
      <c r="AM1821">
        <f>IFERROR(VLOOKUP($B1821,[4]库存报告使用数据!$A$1:$E$65536,5,0),)</f>
        <v>0</v>
      </c>
      <c r="AN1821" s="20" t="str">
        <f t="shared" si="486"/>
        <v/>
      </c>
      <c r="AO1821" s="20" t="str">
        <f t="shared" si="487"/>
        <v/>
      </c>
      <c r="AP1821" s="20" t="str">
        <f t="shared" si="488"/>
        <v/>
      </c>
      <c r="AQ1821" s="20" t="str">
        <f t="shared" si="489"/>
        <v/>
      </c>
      <c r="AR1821" s="32">
        <f t="shared" si="490"/>
        <v>0</v>
      </c>
      <c r="AS1821" s="32">
        <f t="shared" si="491"/>
        <v>0</v>
      </c>
      <c r="AT1821" s="32">
        <f t="shared" si="492"/>
        <v>9</v>
      </c>
      <c r="AU1821" s="28" t="str">
        <f t="shared" si="493"/>
        <v>库存为9</v>
      </c>
      <c r="AV1821" s="34" t="str">
        <f>IFERROR(时间!$B$4+AU1821,"上周无销量")</f>
        <v>上周无销量</v>
      </c>
      <c r="AW1821" s="34"/>
    </row>
    <row r="1822" spans="1:49">
      <c r="A1822" s="18" t="s">
        <v>1867</v>
      </c>
      <c r="B1822" t="str">
        <f>VLOOKUP(A1822,'[1]sku-asin（子）'!$A:$B,2,0)</f>
        <v>B07DPLYF8R</v>
      </c>
      <c r="C1822" t="str">
        <f>VLOOKUP(A1822,'[1]子sku-父sku'!$A:$B,2,0)</f>
        <v>YZ-BEYF181</v>
      </c>
      <c r="D1822" s="28">
        <f>IFERROR(VLOOKUP(A1822,[2]库存报告使用数据处理!$A:$C,3,0),0)</f>
        <v>0</v>
      </c>
      <c r="E1822" s="28">
        <f>IFERROR(VLOOKUP(A1822,[2]库存报告使用数据处理!$A:$D,4,0),0)</f>
        <v>0</v>
      </c>
      <c r="F1822" s="28">
        <f>IFERROR(VLOOKUP(A1822,[2]库存报告使用数据处理!$A:$E,5,0),0)</f>
        <v>0</v>
      </c>
      <c r="G1822" s="28">
        <f>IFERROR(VLOOKUP(A1822,[2]库存报告使用数据处理!$A:$F,6,0),0)</f>
        <v>0</v>
      </c>
      <c r="H1822" s="29">
        <f>IFERROR(VLOOKUP(A1822,[2]库存报告使用数据处理!$A:$G,7,0),0)</f>
        <v>0</v>
      </c>
      <c r="I1822">
        <f>IFERROR(VLOOKUP(A1822,[5]数据处理!$A:$B,2,0),0)</f>
        <v>8</v>
      </c>
      <c r="J1822" s="30">
        <f>IFERROR(VLOOKUP(A1822,[5]数据处理!$A:$D,4,0),0)</f>
        <v>0</v>
      </c>
      <c r="K1822" s="30">
        <f>IFERROR(VLOOKUP(A1822,[5]数据处理!$A:$E,5,0),0)</f>
        <v>0</v>
      </c>
      <c r="L1822" s="30">
        <f>IFERROR(VLOOKUP(A1822,[5]数据处理!$A:$G,7,0),0)</f>
        <v>0</v>
      </c>
      <c r="M1822">
        <f t="shared" si="477"/>
        <v>8</v>
      </c>
      <c r="N1822">
        <f>IFERROR(VLOOKUP(A1822,[5]数据处理!$A:$C,3,0),0)</f>
        <v>0</v>
      </c>
      <c r="O1822">
        <f>IFERROR(VLOOKUP($A1822,[5]数据处理!$A:$N,14,0),0)</f>
        <v>0</v>
      </c>
      <c r="P1822" t="str">
        <f>IFERROR(VLOOKUP($A1822,[3]库存报告使用数据!$A$1:$B$65536,2,0),"")</f>
        <v/>
      </c>
      <c r="Q1822" t="str">
        <f>IFERROR(VLOOKUP($A1822,[3]库存报告使用数据!$A$1:$E$65536,5,0),"")</f>
        <v/>
      </c>
      <c r="R1822" t="str">
        <f>IFERROR(VLOOKUP($A1822,[3]库存报告使用数据!$A$1:$H$65536,8,0),"")</f>
        <v/>
      </c>
      <c r="S1822" t="str">
        <f>IFERROR(VLOOKUP($A1822,[3]库存报告使用数据!$A$1:$K$65536,11,0),"")</f>
        <v/>
      </c>
      <c r="T1822" t="str">
        <f>IFERROR(VLOOKUP($A1822,[3]库存报告使用数据!$A$1:$C$65536,3,0),"")</f>
        <v/>
      </c>
      <c r="U1822" t="str">
        <f>IFERROR(VLOOKUP($A1822,[3]库存报告使用数据!$A$1:$F$65536,6,0),"")</f>
        <v/>
      </c>
      <c r="V1822" t="str">
        <f>IFERROR(VLOOKUP($A1822,[3]库存报告使用数据!$A$1:$I$65536,9,0),"")</f>
        <v/>
      </c>
      <c r="W1822" t="str">
        <f>IFERROR(VLOOKUP($A1822,[3]库存报告使用数据!$A$1:$L$65536,12,0),"")</f>
        <v/>
      </c>
      <c r="X1822" s="20" t="str">
        <f t="shared" si="478"/>
        <v/>
      </c>
      <c r="Y1822" s="20" t="str">
        <f t="shared" si="479"/>
        <v/>
      </c>
      <c r="Z1822" s="20" t="str">
        <f t="shared" si="480"/>
        <v/>
      </c>
      <c r="AA1822" s="20" t="str">
        <f t="shared" si="481"/>
        <v/>
      </c>
      <c r="AB1822" t="str">
        <f>IFERROR(VLOOKUP($A1822,[3]库存报告使用数据!$A$1:$D$65536,4,0),"")</f>
        <v/>
      </c>
      <c r="AC1822" t="str">
        <f>IFERROR(VLOOKUP($A1822,[3]库存报告使用数据!$A$1:$G$65536,7,0),"")</f>
        <v/>
      </c>
      <c r="AD1822" t="str">
        <f>IFERROR(VLOOKUP($A1822,[3]库存报告使用数据!$A$1:$J$65536,10,0),"")</f>
        <v/>
      </c>
      <c r="AE1822" t="str">
        <f>IFERROR(VLOOKUP($A1822,[3]库存报告使用数据!$A$1:$M$65536,13,0),"")</f>
        <v/>
      </c>
      <c r="AF1822" s="20" t="str">
        <f t="shared" si="482"/>
        <v/>
      </c>
      <c r="AG1822" s="20" t="str">
        <f t="shared" si="483"/>
        <v/>
      </c>
      <c r="AH1822" s="20" t="str">
        <f t="shared" si="484"/>
        <v/>
      </c>
      <c r="AI1822" s="20" t="str">
        <f t="shared" si="485"/>
        <v/>
      </c>
      <c r="AJ1822">
        <f>IFERROR(VLOOKUP($B1822,[4]库存报告使用数据!$A$1:$B$65536,2,0),0)</f>
        <v>2</v>
      </c>
      <c r="AK1822">
        <f>IFERROR(VLOOKUP($B1822,[4]库存报告使用数据!$A$1:$C$65536,3,0),)</f>
        <v>0</v>
      </c>
      <c r="AL1822">
        <f>IFERROR(VLOOKUP($B1822,[4]库存报告使用数据!$A$1:$D$65536,4,0),)</f>
        <v>0</v>
      </c>
      <c r="AM1822">
        <f>IFERROR(VLOOKUP($B1822,[4]库存报告使用数据!$A$1:$E$65536,5,0),)</f>
        <v>0</v>
      </c>
      <c r="AN1822" s="20">
        <f t="shared" si="486"/>
        <v>0</v>
      </c>
      <c r="AO1822" s="20" t="str">
        <f t="shared" si="487"/>
        <v/>
      </c>
      <c r="AP1822" s="20" t="str">
        <f t="shared" si="488"/>
        <v/>
      </c>
      <c r="AQ1822" s="20" t="str">
        <f t="shared" si="489"/>
        <v/>
      </c>
      <c r="AR1822" s="32">
        <f t="shared" si="490"/>
        <v>0</v>
      </c>
      <c r="AS1822" s="32">
        <f t="shared" si="491"/>
        <v>0</v>
      </c>
      <c r="AT1822" s="32">
        <f t="shared" si="492"/>
        <v>8</v>
      </c>
      <c r="AU1822" s="28" t="str">
        <f t="shared" si="493"/>
        <v>库存为8</v>
      </c>
      <c r="AV1822" s="34" t="str">
        <f>IFERROR(时间!$B$4+AU1822,"上周无销量")</f>
        <v>上周无销量</v>
      </c>
      <c r="AW1822" s="34"/>
    </row>
    <row r="1823" spans="1:49">
      <c r="A1823" s="18" t="s">
        <v>1868</v>
      </c>
      <c r="B1823" t="str">
        <f>VLOOKUP(A1823,'[1]sku-asin（子）'!$A:$B,2,0)</f>
        <v>B07BNB9CHB</v>
      </c>
      <c r="C1823" t="str">
        <f>VLOOKUP(A1823,'[1]子sku-父sku'!$A:$B,2,0)</f>
        <v>YZ-BEYF181</v>
      </c>
      <c r="D1823" s="28">
        <f>IFERROR(VLOOKUP(A1823,[2]库存报告使用数据处理!$A:$C,3,0),0)</f>
        <v>1</v>
      </c>
      <c r="E1823" s="28">
        <f>IFERROR(VLOOKUP(A1823,[2]库存报告使用数据处理!$A:$D,4,0),0)</f>
        <v>0</v>
      </c>
      <c r="F1823" s="28">
        <f>IFERROR(VLOOKUP(A1823,[2]库存报告使用数据处理!$A:$E,5,0),0)</f>
        <v>1</v>
      </c>
      <c r="G1823" s="28">
        <f>IFERROR(VLOOKUP(A1823,[2]库存报告使用数据处理!$A:$F,6,0),0)</f>
        <v>2</v>
      </c>
      <c r="H1823" s="29">
        <f>IFERROR(VLOOKUP(A1823,[2]库存报告使用数据处理!$A:$G,7,0),0)</f>
        <v>21.24</v>
      </c>
      <c r="I1823">
        <f>IFERROR(VLOOKUP(A1823,[5]数据处理!$A:$B,2,0),0)</f>
        <v>3</v>
      </c>
      <c r="J1823" s="30">
        <f>IFERROR(VLOOKUP(A1823,[5]数据处理!$A:$D,4,0),0)</f>
        <v>3</v>
      </c>
      <c r="K1823" s="30">
        <f>IFERROR(VLOOKUP(A1823,[5]数据处理!$A:$E,5,0),0)</f>
        <v>0</v>
      </c>
      <c r="L1823" s="30">
        <f>IFERROR(VLOOKUP(A1823,[5]数据处理!$A:$G,7,0),0)</f>
        <v>0</v>
      </c>
      <c r="M1823">
        <f t="shared" si="477"/>
        <v>6</v>
      </c>
      <c r="N1823">
        <f>IFERROR(VLOOKUP(A1823,[5]数据处理!$A:$C,3,0),0)</f>
        <v>1</v>
      </c>
      <c r="O1823">
        <f>IFERROR(VLOOKUP($A1823,[5]数据处理!$A:$N,14,0),0)</f>
        <v>0</v>
      </c>
      <c r="P1823" t="str">
        <f>IFERROR(VLOOKUP($A1823,[3]库存报告使用数据!$A$1:$B$65536,2,0),"")</f>
        <v/>
      </c>
      <c r="Q1823" t="str">
        <f>IFERROR(VLOOKUP($A1823,[3]库存报告使用数据!$A$1:$E$65536,5,0),"")</f>
        <v/>
      </c>
      <c r="R1823" t="str">
        <f>IFERROR(VLOOKUP($A1823,[3]库存报告使用数据!$A$1:$H$65536,8,0),"")</f>
        <v/>
      </c>
      <c r="S1823" t="str">
        <f>IFERROR(VLOOKUP($A1823,[3]库存报告使用数据!$A$1:$K$65536,11,0),"")</f>
        <v/>
      </c>
      <c r="T1823" t="str">
        <f>IFERROR(VLOOKUP($A1823,[3]库存报告使用数据!$A$1:$C$65536,3,0),"")</f>
        <v/>
      </c>
      <c r="U1823" t="str">
        <f>IFERROR(VLOOKUP($A1823,[3]库存报告使用数据!$A$1:$F$65536,6,0),"")</f>
        <v/>
      </c>
      <c r="V1823" t="str">
        <f>IFERROR(VLOOKUP($A1823,[3]库存报告使用数据!$A$1:$I$65536,9,0),"")</f>
        <v/>
      </c>
      <c r="W1823" t="str">
        <f>IFERROR(VLOOKUP($A1823,[3]库存报告使用数据!$A$1:$L$65536,12,0),"")</f>
        <v/>
      </c>
      <c r="X1823" s="20" t="str">
        <f t="shared" si="478"/>
        <v/>
      </c>
      <c r="Y1823" s="20" t="str">
        <f t="shared" si="479"/>
        <v/>
      </c>
      <c r="Z1823" s="20" t="str">
        <f t="shared" si="480"/>
        <v/>
      </c>
      <c r="AA1823" s="20" t="str">
        <f t="shared" si="481"/>
        <v/>
      </c>
      <c r="AB1823" t="str">
        <f>IFERROR(VLOOKUP($A1823,[3]库存报告使用数据!$A$1:$D$65536,4,0),"")</f>
        <v/>
      </c>
      <c r="AC1823" t="str">
        <f>IFERROR(VLOOKUP($A1823,[3]库存报告使用数据!$A$1:$G$65536,7,0),"")</f>
        <v/>
      </c>
      <c r="AD1823" t="str">
        <f>IFERROR(VLOOKUP($A1823,[3]库存报告使用数据!$A$1:$J$65536,10,0),"")</f>
        <v/>
      </c>
      <c r="AE1823" t="str">
        <f>IFERROR(VLOOKUP($A1823,[3]库存报告使用数据!$A$1:$M$65536,13,0),"")</f>
        <v/>
      </c>
      <c r="AF1823" s="20" t="str">
        <f t="shared" si="482"/>
        <v/>
      </c>
      <c r="AG1823" s="20" t="str">
        <f t="shared" si="483"/>
        <v/>
      </c>
      <c r="AH1823" s="20" t="str">
        <f t="shared" si="484"/>
        <v/>
      </c>
      <c r="AI1823" s="20" t="str">
        <f t="shared" si="485"/>
        <v/>
      </c>
      <c r="AJ1823">
        <f>IFERROR(VLOOKUP($B1823,[4]库存报告使用数据!$A$1:$B$65536,2,0),0)</f>
        <v>26</v>
      </c>
      <c r="AK1823">
        <f>IFERROR(VLOOKUP($B1823,[4]库存报告使用数据!$A$1:$C$65536,3,0),)</f>
        <v>22</v>
      </c>
      <c r="AL1823">
        <f>IFERROR(VLOOKUP($B1823,[4]库存报告使用数据!$A$1:$D$65536,4,0),)</f>
        <v>13</v>
      </c>
      <c r="AM1823">
        <f>IFERROR(VLOOKUP($B1823,[4]库存报告使用数据!$A$1:$E$65536,5,0),)</f>
        <v>12</v>
      </c>
      <c r="AN1823" s="20">
        <f t="shared" si="486"/>
        <v>0.0384615384615385</v>
      </c>
      <c r="AO1823" s="20">
        <f t="shared" si="487"/>
        <v>0</v>
      </c>
      <c r="AP1823" s="20">
        <f t="shared" si="488"/>
        <v>0.0769230769230769</v>
      </c>
      <c r="AQ1823" s="20">
        <f t="shared" si="489"/>
        <v>0.166666666666667</v>
      </c>
      <c r="AR1823" s="32">
        <f t="shared" si="490"/>
        <v>0.142857142857143</v>
      </c>
      <c r="AS1823" s="32">
        <f t="shared" si="491"/>
        <v>8.57142857142857</v>
      </c>
      <c r="AT1823" s="32">
        <f t="shared" si="492"/>
        <v>-2.57142857142857</v>
      </c>
      <c r="AU1823" s="28">
        <f t="shared" si="493"/>
        <v>42</v>
      </c>
      <c r="AV1823" s="34">
        <f>IFERROR(时间!$B$4+AU1823,"上周无销量")</f>
        <v>43325</v>
      </c>
      <c r="AW1823" s="34"/>
    </row>
    <row r="1824" spans="1:49">
      <c r="A1824" s="18" t="s">
        <v>1869</v>
      </c>
      <c r="B1824" t="str">
        <f>VLOOKUP(A1824,'[1]sku-asin（子）'!$A:$B,2,0)</f>
        <v>B07BN9R4QM</v>
      </c>
      <c r="C1824" t="str">
        <f>VLOOKUP(A1824,'[1]子sku-父sku'!$A:$B,2,0)</f>
        <v>YZ-BEYF181</v>
      </c>
      <c r="D1824" s="28">
        <f>IFERROR(VLOOKUP(A1824,[2]库存报告使用数据处理!$A:$C,3,0),0)</f>
        <v>1</v>
      </c>
      <c r="E1824" s="28">
        <f>IFERROR(VLOOKUP(A1824,[2]库存报告使用数据处理!$A:$D,4,0),0)</f>
        <v>1</v>
      </c>
      <c r="F1824" s="28">
        <f>IFERROR(VLOOKUP(A1824,[2]库存报告使用数据处理!$A:$E,5,0),0)</f>
        <v>1</v>
      </c>
      <c r="G1824" s="28">
        <f>IFERROR(VLOOKUP(A1824,[2]库存报告使用数据处理!$A:$F,6,0),0)</f>
        <v>2</v>
      </c>
      <c r="H1824" s="29">
        <f>IFERROR(VLOOKUP(A1824,[2]库存报告使用数据处理!$A:$G,7,0),0)</f>
        <v>20.39</v>
      </c>
      <c r="I1824">
        <f>IFERROR(VLOOKUP(A1824,[5]数据处理!$A:$B,2,0),0)</f>
        <v>11</v>
      </c>
      <c r="J1824" s="30">
        <f>IFERROR(VLOOKUP(A1824,[5]数据处理!$A:$D,4,0),0)</f>
        <v>0</v>
      </c>
      <c r="K1824" s="30">
        <f>IFERROR(VLOOKUP(A1824,[5]数据处理!$A:$E,5,0),0)</f>
        <v>0</v>
      </c>
      <c r="L1824" s="30">
        <f>IFERROR(VLOOKUP(A1824,[5]数据处理!$A:$G,7,0),0)</f>
        <v>0</v>
      </c>
      <c r="M1824">
        <f t="shared" si="477"/>
        <v>11</v>
      </c>
      <c r="N1824">
        <f>IFERROR(VLOOKUP(A1824,[5]数据处理!$A:$C,3,0),0)</f>
        <v>0</v>
      </c>
      <c r="O1824">
        <f>IFERROR(VLOOKUP($A1824,[5]数据处理!$A:$N,14,0),0)</f>
        <v>0</v>
      </c>
      <c r="P1824" t="str">
        <f>IFERROR(VLOOKUP($A1824,[3]库存报告使用数据!$A$1:$B$65536,2,0),"")</f>
        <v/>
      </c>
      <c r="Q1824" t="str">
        <f>IFERROR(VLOOKUP($A1824,[3]库存报告使用数据!$A$1:$E$65536,5,0),"")</f>
        <v/>
      </c>
      <c r="R1824" t="str">
        <f>IFERROR(VLOOKUP($A1824,[3]库存报告使用数据!$A$1:$H$65536,8,0),"")</f>
        <v/>
      </c>
      <c r="S1824" t="str">
        <f>IFERROR(VLOOKUP($A1824,[3]库存报告使用数据!$A$1:$K$65536,11,0),"")</f>
        <v/>
      </c>
      <c r="T1824" t="str">
        <f>IFERROR(VLOOKUP($A1824,[3]库存报告使用数据!$A$1:$C$65536,3,0),"")</f>
        <v/>
      </c>
      <c r="U1824" t="str">
        <f>IFERROR(VLOOKUP($A1824,[3]库存报告使用数据!$A$1:$F$65536,6,0),"")</f>
        <v/>
      </c>
      <c r="V1824" t="str">
        <f>IFERROR(VLOOKUP($A1824,[3]库存报告使用数据!$A$1:$I$65536,9,0),"")</f>
        <v/>
      </c>
      <c r="W1824" t="str">
        <f>IFERROR(VLOOKUP($A1824,[3]库存报告使用数据!$A$1:$L$65536,12,0),"")</f>
        <v/>
      </c>
      <c r="X1824" s="20" t="str">
        <f t="shared" si="478"/>
        <v/>
      </c>
      <c r="Y1824" s="20" t="str">
        <f t="shared" si="479"/>
        <v/>
      </c>
      <c r="Z1824" s="20" t="str">
        <f t="shared" si="480"/>
        <v/>
      </c>
      <c r="AA1824" s="20" t="str">
        <f t="shared" si="481"/>
        <v/>
      </c>
      <c r="AB1824" t="str">
        <f>IFERROR(VLOOKUP($A1824,[3]库存报告使用数据!$A$1:$D$65536,4,0),"")</f>
        <v/>
      </c>
      <c r="AC1824" t="str">
        <f>IFERROR(VLOOKUP($A1824,[3]库存报告使用数据!$A$1:$G$65536,7,0),"")</f>
        <v/>
      </c>
      <c r="AD1824" t="str">
        <f>IFERROR(VLOOKUP($A1824,[3]库存报告使用数据!$A$1:$J$65536,10,0),"")</f>
        <v/>
      </c>
      <c r="AE1824" t="str">
        <f>IFERROR(VLOOKUP($A1824,[3]库存报告使用数据!$A$1:$M$65536,13,0),"")</f>
        <v/>
      </c>
      <c r="AF1824" s="20" t="str">
        <f t="shared" si="482"/>
        <v/>
      </c>
      <c r="AG1824" s="20" t="str">
        <f t="shared" si="483"/>
        <v/>
      </c>
      <c r="AH1824" s="20" t="str">
        <f t="shared" si="484"/>
        <v/>
      </c>
      <c r="AI1824" s="20" t="str">
        <f t="shared" si="485"/>
        <v/>
      </c>
      <c r="AJ1824">
        <f>IFERROR(VLOOKUP($B1824,[4]库存报告使用数据!$A$1:$B$65536,2,0),0)</f>
        <v>16</v>
      </c>
      <c r="AK1824">
        <f>IFERROR(VLOOKUP($B1824,[4]库存报告使用数据!$A$1:$C$65536,3,0),)</f>
        <v>7</v>
      </c>
      <c r="AL1824">
        <f>IFERROR(VLOOKUP($B1824,[4]库存报告使用数据!$A$1:$D$65536,4,0),)</f>
        <v>9</v>
      </c>
      <c r="AM1824">
        <f>IFERROR(VLOOKUP($B1824,[4]库存报告使用数据!$A$1:$E$65536,5,0),)</f>
        <v>4</v>
      </c>
      <c r="AN1824" s="20">
        <f t="shared" si="486"/>
        <v>0.0625</v>
      </c>
      <c r="AO1824" s="20">
        <f t="shared" si="487"/>
        <v>0.142857142857143</v>
      </c>
      <c r="AP1824" s="20">
        <f t="shared" si="488"/>
        <v>0.111111111111111</v>
      </c>
      <c r="AQ1824" s="20">
        <f t="shared" si="489"/>
        <v>0.5</v>
      </c>
      <c r="AR1824" s="32">
        <f t="shared" si="490"/>
        <v>0.142857142857143</v>
      </c>
      <c r="AS1824" s="32">
        <f t="shared" si="491"/>
        <v>8.57142857142857</v>
      </c>
      <c r="AT1824" s="32">
        <f t="shared" si="492"/>
        <v>2.42857142857143</v>
      </c>
      <c r="AU1824" s="28">
        <f t="shared" si="493"/>
        <v>77</v>
      </c>
      <c r="AV1824" s="34">
        <f>IFERROR(时间!$B$4+AU1824,"上周无销量")</f>
        <v>43360</v>
      </c>
      <c r="AW1824" s="34"/>
    </row>
    <row r="1825" spans="1:49">
      <c r="A1825" s="18" t="s">
        <v>1870</v>
      </c>
      <c r="B1825" t="str">
        <f>VLOOKUP(A1825,'[1]sku-asin（子）'!$A:$B,2,0)</f>
        <v>B07BN8MMJW</v>
      </c>
      <c r="C1825" t="str">
        <f>VLOOKUP(A1825,'[1]子sku-父sku'!$A:$B,2,0)</f>
        <v>YZ-BEYF181</v>
      </c>
      <c r="D1825" s="28">
        <f>IFERROR(VLOOKUP(A1825,[2]库存报告使用数据处理!$A:$C,3,0),0)</f>
        <v>0</v>
      </c>
      <c r="E1825" s="28">
        <f>IFERROR(VLOOKUP(A1825,[2]库存报告使用数据处理!$A:$D,4,0),0)</f>
        <v>0</v>
      </c>
      <c r="F1825" s="28">
        <f>IFERROR(VLOOKUP(A1825,[2]库存报告使用数据处理!$A:$E,5,0),0)</f>
        <v>1</v>
      </c>
      <c r="G1825" s="28">
        <f>IFERROR(VLOOKUP(A1825,[2]库存报告使用数据处理!$A:$F,6,0),0)</f>
        <v>0</v>
      </c>
      <c r="H1825" s="29">
        <f>IFERROR(VLOOKUP(A1825,[2]库存报告使用数据处理!$A:$G,7,0),0)</f>
        <v>18.99</v>
      </c>
      <c r="I1825">
        <f>IFERROR(VLOOKUP(A1825,[5]数据处理!$A:$B,2,0),0)</f>
        <v>8</v>
      </c>
      <c r="J1825" s="30">
        <f>IFERROR(VLOOKUP(A1825,[5]数据处理!$A:$D,4,0),0)</f>
        <v>0</v>
      </c>
      <c r="K1825" s="30">
        <f>IFERROR(VLOOKUP(A1825,[5]数据处理!$A:$E,5,0),0)</f>
        <v>0</v>
      </c>
      <c r="L1825" s="30">
        <f>IFERROR(VLOOKUP(A1825,[5]数据处理!$A:$G,7,0),0)</f>
        <v>0</v>
      </c>
      <c r="M1825">
        <f t="shared" si="477"/>
        <v>8</v>
      </c>
      <c r="N1825">
        <f>IFERROR(VLOOKUP(A1825,[5]数据处理!$A:$C,3,0),0)</f>
        <v>0</v>
      </c>
      <c r="O1825">
        <f>IFERROR(VLOOKUP($A1825,[5]数据处理!$A:$N,14,0),0)</f>
        <v>0</v>
      </c>
      <c r="P1825">
        <f>IFERROR(VLOOKUP($A1825,[3]库存报告使用数据!$A$1:$B$65536,2,0),"")</f>
        <v>0</v>
      </c>
      <c r="Q1825">
        <f>IFERROR(VLOOKUP($A1825,[3]库存报告使用数据!$A$1:$E$65536,5,0),"")</f>
        <v>1115</v>
      </c>
      <c r="R1825">
        <f>IFERROR(VLOOKUP($A1825,[3]库存报告使用数据!$A$1:$H$65536,8,0),"")</f>
        <v>1402</v>
      </c>
      <c r="S1825">
        <f>IFERROR(VLOOKUP($A1825,[3]库存报告使用数据!$A$1:$K$65536,11,0),"")</f>
        <v>2608</v>
      </c>
      <c r="T1825">
        <f>IFERROR(VLOOKUP($A1825,[3]库存报告使用数据!$A$1:$C$65536,3,0),"")</f>
        <v>1</v>
      </c>
      <c r="U1825">
        <f>IFERROR(VLOOKUP($A1825,[3]库存报告使用数据!$A$1:$F$65536,6,0),"")</f>
        <v>7</v>
      </c>
      <c r="V1825">
        <f>IFERROR(VLOOKUP($A1825,[3]库存报告使用数据!$A$1:$I$65536,9,0),"")</f>
        <v>26</v>
      </c>
      <c r="W1825">
        <f>IFERROR(VLOOKUP($A1825,[3]库存报告使用数据!$A$1:$L$65536,12,0),"")</f>
        <v>29</v>
      </c>
      <c r="X1825" s="20" t="str">
        <f t="shared" si="478"/>
        <v/>
      </c>
      <c r="Y1825" s="20">
        <f t="shared" si="479"/>
        <v>0.0062780269058296</v>
      </c>
      <c r="Z1825" s="20">
        <f t="shared" si="480"/>
        <v>0.0185449358059914</v>
      </c>
      <c r="AA1825" s="20">
        <f t="shared" si="481"/>
        <v>0.0111196319018405</v>
      </c>
      <c r="AB1825">
        <f>IFERROR(VLOOKUP($A1825,[3]库存报告使用数据!$A$1:$D$65536,4,0),"")</f>
        <v>0.315</v>
      </c>
      <c r="AC1825">
        <f>IFERROR(VLOOKUP($A1825,[3]库存报告使用数据!$A$1:$G$65536,7,0),"")</f>
        <v>1.44</v>
      </c>
      <c r="AD1825">
        <f>IFERROR(VLOOKUP($A1825,[3]库存报告使用数据!$A$1:$J$65536,10,0),"")</f>
        <v>4.25</v>
      </c>
      <c r="AE1825">
        <f>IFERROR(VLOOKUP($A1825,[3]库存报告使用数据!$A$1:$M$65536,13,0),"")</f>
        <v>4.28</v>
      </c>
      <c r="AF1825" s="20" t="str">
        <f t="shared" si="482"/>
        <v>无销售广告费为0.315</v>
      </c>
      <c r="AG1825" s="20" t="str">
        <f t="shared" si="483"/>
        <v>无销售广告费为1.44</v>
      </c>
      <c r="AH1825" s="20">
        <f t="shared" si="484"/>
        <v>0.223802001053186</v>
      </c>
      <c r="AI1825" s="20" t="str">
        <f t="shared" si="485"/>
        <v>无销售广告费为4.28</v>
      </c>
      <c r="AJ1825">
        <f>IFERROR(VLOOKUP($B1825,[4]库存报告使用数据!$A$1:$B$65536,2,0),0)</f>
        <v>20</v>
      </c>
      <c r="AK1825">
        <f>IFERROR(VLOOKUP($B1825,[4]库存报告使用数据!$A$1:$C$65536,3,0),)</f>
        <v>4</v>
      </c>
      <c r="AL1825">
        <f>IFERROR(VLOOKUP($B1825,[4]库存报告使用数据!$A$1:$D$65536,4,0),)</f>
        <v>13</v>
      </c>
      <c r="AM1825">
        <f>IFERROR(VLOOKUP($B1825,[4]库存报告使用数据!$A$1:$E$65536,5,0),)</f>
        <v>45</v>
      </c>
      <c r="AN1825" s="20">
        <f t="shared" si="486"/>
        <v>0</v>
      </c>
      <c r="AO1825" s="20">
        <f t="shared" si="487"/>
        <v>0</v>
      </c>
      <c r="AP1825" s="20">
        <f t="shared" si="488"/>
        <v>0.0769230769230769</v>
      </c>
      <c r="AQ1825" s="20">
        <f t="shared" si="489"/>
        <v>0</v>
      </c>
      <c r="AR1825" s="32">
        <f t="shared" si="490"/>
        <v>0</v>
      </c>
      <c r="AS1825" s="32">
        <f t="shared" si="491"/>
        <v>0</v>
      </c>
      <c r="AT1825" s="32">
        <f t="shared" si="492"/>
        <v>8</v>
      </c>
      <c r="AU1825" s="28" t="str">
        <f t="shared" si="493"/>
        <v>库存为8</v>
      </c>
      <c r="AV1825" s="34" t="str">
        <f>IFERROR(时间!$B$4+AU1825,"上周无销量")</f>
        <v>上周无销量</v>
      </c>
      <c r="AW1825" s="34"/>
    </row>
    <row r="1826" spans="1:49">
      <c r="A1826" s="18" t="s">
        <v>1871</v>
      </c>
      <c r="B1826" t="str">
        <f>VLOOKUP(A1826,'[1]sku-asin（子）'!$A:$B,2,0)</f>
        <v>B07BN7LFCJ</v>
      </c>
      <c r="C1826" t="str">
        <f>VLOOKUP(A1826,'[1]子sku-父sku'!$A:$B,2,0)</f>
        <v>YZ-BEYF181</v>
      </c>
      <c r="D1826" s="28">
        <f>IFERROR(VLOOKUP(A1826,[2]库存报告使用数据处理!$A:$C,3,0),0)</f>
        <v>0</v>
      </c>
      <c r="E1826" s="28">
        <f>IFERROR(VLOOKUP(A1826,[2]库存报告使用数据处理!$A:$D,4,0),0)</f>
        <v>1</v>
      </c>
      <c r="F1826" s="28">
        <f>IFERROR(VLOOKUP(A1826,[2]库存报告使用数据处理!$A:$E,5,0),0)</f>
        <v>3</v>
      </c>
      <c r="G1826" s="28">
        <f>IFERROR(VLOOKUP(A1826,[2]库存报告使用数据处理!$A:$F,6,0),0)</f>
        <v>1</v>
      </c>
      <c r="H1826" s="29">
        <f>IFERROR(VLOOKUP(A1826,[2]库存报告使用数据处理!$A:$G,7,0),0)</f>
        <v>23.99</v>
      </c>
      <c r="I1826">
        <f>IFERROR(VLOOKUP(A1826,[5]数据处理!$A:$B,2,0),0)</f>
        <v>5</v>
      </c>
      <c r="J1826" s="30">
        <f>IFERROR(VLOOKUP(A1826,[5]数据处理!$A:$D,4,0),0)</f>
        <v>1</v>
      </c>
      <c r="K1826" s="30">
        <f>IFERROR(VLOOKUP(A1826,[5]数据处理!$A:$E,5,0),0)</f>
        <v>0</v>
      </c>
      <c r="L1826" s="30">
        <f>IFERROR(VLOOKUP(A1826,[5]数据处理!$A:$G,7,0),0)</f>
        <v>0</v>
      </c>
      <c r="M1826">
        <f t="shared" si="477"/>
        <v>6</v>
      </c>
      <c r="N1826">
        <f>IFERROR(VLOOKUP(A1826,[5]数据处理!$A:$C,3,0),0)</f>
        <v>0</v>
      </c>
      <c r="O1826">
        <f>IFERROR(VLOOKUP($A1826,[5]数据处理!$A:$N,14,0),0)</f>
        <v>0</v>
      </c>
      <c r="P1826" t="str">
        <f>IFERROR(VLOOKUP($A1826,[3]库存报告使用数据!$A$1:$B$65536,2,0),"")</f>
        <v/>
      </c>
      <c r="Q1826" t="str">
        <f>IFERROR(VLOOKUP($A1826,[3]库存报告使用数据!$A$1:$E$65536,5,0),"")</f>
        <v/>
      </c>
      <c r="R1826" t="str">
        <f>IFERROR(VLOOKUP($A1826,[3]库存报告使用数据!$A$1:$H$65536,8,0),"")</f>
        <v/>
      </c>
      <c r="S1826" t="str">
        <f>IFERROR(VLOOKUP($A1826,[3]库存报告使用数据!$A$1:$K$65536,11,0),"")</f>
        <v/>
      </c>
      <c r="T1826" t="str">
        <f>IFERROR(VLOOKUP($A1826,[3]库存报告使用数据!$A$1:$C$65536,3,0),"")</f>
        <v/>
      </c>
      <c r="U1826" t="str">
        <f>IFERROR(VLOOKUP($A1826,[3]库存报告使用数据!$A$1:$F$65536,6,0),"")</f>
        <v/>
      </c>
      <c r="V1826" t="str">
        <f>IFERROR(VLOOKUP($A1826,[3]库存报告使用数据!$A$1:$I$65536,9,0),"")</f>
        <v/>
      </c>
      <c r="W1826" t="str">
        <f>IFERROR(VLOOKUP($A1826,[3]库存报告使用数据!$A$1:$L$65536,12,0),"")</f>
        <v/>
      </c>
      <c r="X1826" s="20" t="str">
        <f t="shared" si="478"/>
        <v/>
      </c>
      <c r="Y1826" s="20" t="str">
        <f t="shared" si="479"/>
        <v/>
      </c>
      <c r="Z1826" s="20" t="str">
        <f t="shared" si="480"/>
        <v/>
      </c>
      <c r="AA1826" s="20" t="str">
        <f t="shared" si="481"/>
        <v/>
      </c>
      <c r="AB1826" t="str">
        <f>IFERROR(VLOOKUP($A1826,[3]库存报告使用数据!$A$1:$D$65536,4,0),"")</f>
        <v/>
      </c>
      <c r="AC1826" t="str">
        <f>IFERROR(VLOOKUP($A1826,[3]库存报告使用数据!$A$1:$G$65536,7,0),"")</f>
        <v/>
      </c>
      <c r="AD1826" t="str">
        <f>IFERROR(VLOOKUP($A1826,[3]库存报告使用数据!$A$1:$J$65536,10,0),"")</f>
        <v/>
      </c>
      <c r="AE1826" t="str">
        <f>IFERROR(VLOOKUP($A1826,[3]库存报告使用数据!$A$1:$M$65536,13,0),"")</f>
        <v/>
      </c>
      <c r="AF1826" s="20" t="str">
        <f t="shared" si="482"/>
        <v/>
      </c>
      <c r="AG1826" s="20" t="str">
        <f t="shared" si="483"/>
        <v/>
      </c>
      <c r="AH1826" s="20" t="str">
        <f t="shared" si="484"/>
        <v/>
      </c>
      <c r="AI1826" s="20" t="str">
        <f t="shared" si="485"/>
        <v/>
      </c>
      <c r="AJ1826">
        <f>IFERROR(VLOOKUP($B1826,[4]库存报告使用数据!$A$1:$B$65536,2,0),0)</f>
        <v>7</v>
      </c>
      <c r="AK1826">
        <f>IFERROR(VLOOKUP($B1826,[4]库存报告使用数据!$A$1:$C$65536,3,0),)</f>
        <v>15</v>
      </c>
      <c r="AL1826">
        <f>IFERROR(VLOOKUP($B1826,[4]库存报告使用数据!$A$1:$D$65536,4,0),)</f>
        <v>4</v>
      </c>
      <c r="AM1826">
        <f>IFERROR(VLOOKUP($B1826,[4]库存报告使用数据!$A$1:$E$65536,5,0),)</f>
        <v>11</v>
      </c>
      <c r="AN1826" s="20">
        <f t="shared" si="486"/>
        <v>0</v>
      </c>
      <c r="AO1826" s="20">
        <f t="shared" si="487"/>
        <v>0.0666666666666667</v>
      </c>
      <c r="AP1826" s="20">
        <f t="shared" si="488"/>
        <v>0.75</v>
      </c>
      <c r="AQ1826" s="20">
        <f t="shared" si="489"/>
        <v>0.0909090909090909</v>
      </c>
      <c r="AR1826" s="32">
        <f t="shared" si="490"/>
        <v>0</v>
      </c>
      <c r="AS1826" s="32">
        <f t="shared" si="491"/>
        <v>0</v>
      </c>
      <c r="AT1826" s="32">
        <f t="shared" si="492"/>
        <v>6</v>
      </c>
      <c r="AU1826" s="28" t="str">
        <f t="shared" si="493"/>
        <v>库存为6</v>
      </c>
      <c r="AV1826" s="34" t="str">
        <f>IFERROR(时间!$B$4+AU1826,"上周无销量")</f>
        <v>上周无销量</v>
      </c>
      <c r="AW1826" s="34"/>
    </row>
    <row r="1827" spans="1:49">
      <c r="A1827" s="18" t="s">
        <v>1872</v>
      </c>
      <c r="B1827" t="str">
        <f>VLOOKUP(A1827,'[1]sku-asin（子）'!$A:$B,2,0)</f>
        <v>B07BN98371</v>
      </c>
      <c r="C1827" t="str">
        <f>VLOOKUP(A1827,'[1]子sku-父sku'!$A:$B,2,0)</f>
        <v>YZ-BEYF181</v>
      </c>
      <c r="D1827" s="28">
        <f>IFERROR(VLOOKUP(A1827,[2]库存报告使用数据处理!$A:$C,3,0),0)</f>
        <v>0</v>
      </c>
      <c r="E1827" s="28">
        <f>IFERROR(VLOOKUP(A1827,[2]库存报告使用数据处理!$A:$D,4,0),0)</f>
        <v>0</v>
      </c>
      <c r="F1827" s="28">
        <f>IFERROR(VLOOKUP(A1827,[2]库存报告使用数据处理!$A:$E,5,0),0)</f>
        <v>0</v>
      </c>
      <c r="G1827" s="28">
        <f>IFERROR(VLOOKUP(A1827,[2]库存报告使用数据处理!$A:$F,6,0),0)</f>
        <v>0</v>
      </c>
      <c r="H1827" s="29">
        <f>IFERROR(VLOOKUP(A1827,[2]库存报告使用数据处理!$A:$G,7,0),0)</f>
        <v>0</v>
      </c>
      <c r="I1827">
        <f>IFERROR(VLOOKUP(A1827,[5]数据处理!$A:$B,2,0),0)</f>
        <v>6</v>
      </c>
      <c r="J1827" s="30">
        <f>IFERROR(VLOOKUP(A1827,[5]数据处理!$A:$D,4,0),0)</f>
        <v>5</v>
      </c>
      <c r="K1827" s="30">
        <f>IFERROR(VLOOKUP(A1827,[5]数据处理!$A:$E,5,0),0)</f>
        <v>0</v>
      </c>
      <c r="L1827" s="30">
        <f>IFERROR(VLOOKUP(A1827,[5]数据处理!$A:$G,7,0),0)</f>
        <v>0</v>
      </c>
      <c r="M1827">
        <f t="shared" si="477"/>
        <v>11</v>
      </c>
      <c r="N1827">
        <f>IFERROR(VLOOKUP(A1827,[5]数据处理!$A:$C,3,0),0)</f>
        <v>0</v>
      </c>
      <c r="O1827">
        <f>IFERROR(VLOOKUP($A1827,[5]数据处理!$A:$N,14,0),0)</f>
        <v>0</v>
      </c>
      <c r="P1827" t="str">
        <f>IFERROR(VLOOKUP($A1827,[3]库存报告使用数据!$A$1:$B$65536,2,0),"")</f>
        <v/>
      </c>
      <c r="Q1827" t="str">
        <f>IFERROR(VLOOKUP($A1827,[3]库存报告使用数据!$A$1:$E$65536,5,0),"")</f>
        <v/>
      </c>
      <c r="R1827" t="str">
        <f>IFERROR(VLOOKUP($A1827,[3]库存报告使用数据!$A$1:$H$65536,8,0),"")</f>
        <v/>
      </c>
      <c r="S1827" t="str">
        <f>IFERROR(VLOOKUP($A1827,[3]库存报告使用数据!$A$1:$K$65536,11,0),"")</f>
        <v/>
      </c>
      <c r="T1827" t="str">
        <f>IFERROR(VLOOKUP($A1827,[3]库存报告使用数据!$A$1:$C$65536,3,0),"")</f>
        <v/>
      </c>
      <c r="U1827" t="str">
        <f>IFERROR(VLOOKUP($A1827,[3]库存报告使用数据!$A$1:$F$65536,6,0),"")</f>
        <v/>
      </c>
      <c r="V1827" t="str">
        <f>IFERROR(VLOOKUP($A1827,[3]库存报告使用数据!$A$1:$I$65536,9,0),"")</f>
        <v/>
      </c>
      <c r="W1827" t="str">
        <f>IFERROR(VLOOKUP($A1827,[3]库存报告使用数据!$A$1:$L$65536,12,0),"")</f>
        <v/>
      </c>
      <c r="X1827" s="20" t="str">
        <f t="shared" si="478"/>
        <v/>
      </c>
      <c r="Y1827" s="20" t="str">
        <f t="shared" si="479"/>
        <v/>
      </c>
      <c r="Z1827" s="20" t="str">
        <f t="shared" si="480"/>
        <v/>
      </c>
      <c r="AA1827" s="20" t="str">
        <f t="shared" si="481"/>
        <v/>
      </c>
      <c r="AB1827" t="str">
        <f>IFERROR(VLOOKUP($A1827,[3]库存报告使用数据!$A$1:$D$65536,4,0),"")</f>
        <v/>
      </c>
      <c r="AC1827" t="str">
        <f>IFERROR(VLOOKUP($A1827,[3]库存报告使用数据!$A$1:$G$65536,7,0),"")</f>
        <v/>
      </c>
      <c r="AD1827" t="str">
        <f>IFERROR(VLOOKUP($A1827,[3]库存报告使用数据!$A$1:$J$65536,10,0),"")</f>
        <v/>
      </c>
      <c r="AE1827" t="str">
        <f>IFERROR(VLOOKUP($A1827,[3]库存报告使用数据!$A$1:$M$65536,13,0),"")</f>
        <v/>
      </c>
      <c r="AF1827" s="20" t="str">
        <f t="shared" si="482"/>
        <v/>
      </c>
      <c r="AG1827" s="20" t="str">
        <f t="shared" si="483"/>
        <v/>
      </c>
      <c r="AH1827" s="20" t="str">
        <f t="shared" si="484"/>
        <v/>
      </c>
      <c r="AI1827" s="20" t="str">
        <f t="shared" si="485"/>
        <v/>
      </c>
      <c r="AJ1827">
        <f>IFERROR(VLOOKUP($B1827,[4]库存报告使用数据!$A$1:$B$65536,2,0),0)</f>
        <v>5</v>
      </c>
      <c r="AK1827">
        <f>IFERROR(VLOOKUP($B1827,[4]库存报告使用数据!$A$1:$C$65536,3,0),)</f>
        <v>6</v>
      </c>
      <c r="AL1827">
        <f>IFERROR(VLOOKUP($B1827,[4]库存报告使用数据!$A$1:$D$65536,4,0),)</f>
        <v>3</v>
      </c>
      <c r="AM1827">
        <f>IFERROR(VLOOKUP($B1827,[4]库存报告使用数据!$A$1:$E$65536,5,0),)</f>
        <v>8</v>
      </c>
      <c r="AN1827" s="20">
        <f t="shared" si="486"/>
        <v>0</v>
      </c>
      <c r="AO1827" s="20">
        <f t="shared" si="487"/>
        <v>0</v>
      </c>
      <c r="AP1827" s="20">
        <f t="shared" si="488"/>
        <v>0</v>
      </c>
      <c r="AQ1827" s="20">
        <f t="shared" si="489"/>
        <v>0</v>
      </c>
      <c r="AR1827" s="32">
        <f t="shared" si="490"/>
        <v>0</v>
      </c>
      <c r="AS1827" s="32">
        <f t="shared" si="491"/>
        <v>0</v>
      </c>
      <c r="AT1827" s="32">
        <f t="shared" si="492"/>
        <v>11</v>
      </c>
      <c r="AU1827" s="28" t="str">
        <f t="shared" si="493"/>
        <v>库存为11</v>
      </c>
      <c r="AV1827" s="34" t="str">
        <f>IFERROR(时间!$B$4+AU1827,"上周无销量")</f>
        <v>上周无销量</v>
      </c>
      <c r="AW1827" s="34"/>
    </row>
    <row r="1828" spans="1:49">
      <c r="A1828" s="18" t="s">
        <v>1873</v>
      </c>
      <c r="B1828" t="str">
        <f>VLOOKUP(A1828,'[1]sku-asin（子）'!$A:$B,2,0)</f>
        <v>B07DPLXT1D</v>
      </c>
      <c r="C1828" t="str">
        <f>VLOOKUP(A1828,'[1]子sku-父sku'!$A:$B,2,0)</f>
        <v>YZ-BEYF181</v>
      </c>
      <c r="D1828" s="28">
        <f>IFERROR(VLOOKUP(A1828,[2]库存报告使用数据处理!$A:$C,3,0),0)</f>
        <v>0</v>
      </c>
      <c r="E1828" s="28">
        <f>IFERROR(VLOOKUP(A1828,[2]库存报告使用数据处理!$A:$D,4,0),0)</f>
        <v>0</v>
      </c>
      <c r="F1828" s="28">
        <f>IFERROR(VLOOKUP(A1828,[2]库存报告使用数据处理!$A:$E,5,0),0)</f>
        <v>0</v>
      </c>
      <c r="G1828" s="28">
        <f>IFERROR(VLOOKUP(A1828,[2]库存报告使用数据处理!$A:$F,6,0),0)</f>
        <v>0</v>
      </c>
      <c r="H1828" s="29">
        <f>IFERROR(VLOOKUP(A1828,[2]库存报告使用数据处理!$A:$G,7,0),0)</f>
        <v>0</v>
      </c>
      <c r="I1828">
        <f>IFERROR(VLOOKUP(A1828,[5]数据处理!$A:$B,2,0),0)</f>
        <v>0</v>
      </c>
      <c r="J1828" s="30">
        <f>IFERROR(VLOOKUP(A1828,[5]数据处理!$A:$D,4,0),0)</f>
        <v>5</v>
      </c>
      <c r="K1828" s="30">
        <f>IFERROR(VLOOKUP(A1828,[5]数据处理!$A:$E,5,0),0)</f>
        <v>0</v>
      </c>
      <c r="L1828" s="30">
        <f>IFERROR(VLOOKUP(A1828,[5]数据处理!$A:$G,7,0),0)</f>
        <v>0</v>
      </c>
      <c r="M1828">
        <f t="shared" si="477"/>
        <v>5</v>
      </c>
      <c r="N1828">
        <f>IFERROR(VLOOKUP(A1828,[5]数据处理!$A:$C,3,0),0)</f>
        <v>0</v>
      </c>
      <c r="O1828">
        <f>IFERROR(VLOOKUP($A1828,[5]数据处理!$A:$N,14,0),0)</f>
        <v>0</v>
      </c>
      <c r="P1828" t="str">
        <f>IFERROR(VLOOKUP($A1828,[3]库存报告使用数据!$A$1:$B$65536,2,0),"")</f>
        <v/>
      </c>
      <c r="Q1828" t="str">
        <f>IFERROR(VLOOKUP($A1828,[3]库存报告使用数据!$A$1:$E$65536,5,0),"")</f>
        <v/>
      </c>
      <c r="R1828" t="str">
        <f>IFERROR(VLOOKUP($A1828,[3]库存报告使用数据!$A$1:$H$65536,8,0),"")</f>
        <v/>
      </c>
      <c r="S1828" t="str">
        <f>IFERROR(VLOOKUP($A1828,[3]库存报告使用数据!$A$1:$K$65536,11,0),"")</f>
        <v/>
      </c>
      <c r="T1828" t="str">
        <f>IFERROR(VLOOKUP($A1828,[3]库存报告使用数据!$A$1:$C$65536,3,0),"")</f>
        <v/>
      </c>
      <c r="U1828" t="str">
        <f>IFERROR(VLOOKUP($A1828,[3]库存报告使用数据!$A$1:$F$65536,6,0),"")</f>
        <v/>
      </c>
      <c r="V1828" t="str">
        <f>IFERROR(VLOOKUP($A1828,[3]库存报告使用数据!$A$1:$I$65536,9,0),"")</f>
        <v/>
      </c>
      <c r="W1828" t="str">
        <f>IFERROR(VLOOKUP($A1828,[3]库存报告使用数据!$A$1:$L$65536,12,0),"")</f>
        <v/>
      </c>
      <c r="X1828" s="20" t="str">
        <f t="shared" si="478"/>
        <v/>
      </c>
      <c r="Y1828" s="20" t="str">
        <f t="shared" si="479"/>
        <v/>
      </c>
      <c r="Z1828" s="20" t="str">
        <f t="shared" si="480"/>
        <v/>
      </c>
      <c r="AA1828" s="20" t="str">
        <f t="shared" si="481"/>
        <v/>
      </c>
      <c r="AB1828" t="str">
        <f>IFERROR(VLOOKUP($A1828,[3]库存报告使用数据!$A$1:$D$65536,4,0),"")</f>
        <v/>
      </c>
      <c r="AC1828" t="str">
        <f>IFERROR(VLOOKUP($A1828,[3]库存报告使用数据!$A$1:$G$65536,7,0),"")</f>
        <v/>
      </c>
      <c r="AD1828" t="str">
        <f>IFERROR(VLOOKUP($A1828,[3]库存报告使用数据!$A$1:$J$65536,10,0),"")</f>
        <v/>
      </c>
      <c r="AE1828" t="str">
        <f>IFERROR(VLOOKUP($A1828,[3]库存报告使用数据!$A$1:$M$65536,13,0),"")</f>
        <v/>
      </c>
      <c r="AF1828" s="20" t="str">
        <f t="shared" si="482"/>
        <v/>
      </c>
      <c r="AG1828" s="20" t="str">
        <f t="shared" si="483"/>
        <v/>
      </c>
      <c r="AH1828" s="20" t="str">
        <f t="shared" si="484"/>
        <v/>
      </c>
      <c r="AI1828" s="20" t="str">
        <f t="shared" si="485"/>
        <v/>
      </c>
      <c r="AJ1828">
        <f>IFERROR(VLOOKUP($B1828,[4]库存报告使用数据!$A$1:$B$65536,2,0),0)</f>
        <v>0</v>
      </c>
      <c r="AK1828">
        <f>IFERROR(VLOOKUP($B1828,[4]库存报告使用数据!$A$1:$C$65536,3,0),)</f>
        <v>0</v>
      </c>
      <c r="AL1828">
        <f>IFERROR(VLOOKUP($B1828,[4]库存报告使用数据!$A$1:$D$65536,4,0),)</f>
        <v>0</v>
      </c>
      <c r="AM1828">
        <f>IFERROR(VLOOKUP($B1828,[4]库存报告使用数据!$A$1:$E$65536,5,0),)</f>
        <v>0</v>
      </c>
      <c r="AN1828" s="20" t="str">
        <f t="shared" si="486"/>
        <v/>
      </c>
      <c r="AO1828" s="20" t="str">
        <f t="shared" si="487"/>
        <v/>
      </c>
      <c r="AP1828" s="20" t="str">
        <f t="shared" si="488"/>
        <v/>
      </c>
      <c r="AQ1828" s="20" t="str">
        <f t="shared" si="489"/>
        <v/>
      </c>
      <c r="AR1828" s="32">
        <f t="shared" si="490"/>
        <v>0</v>
      </c>
      <c r="AS1828" s="32">
        <f t="shared" si="491"/>
        <v>0</v>
      </c>
      <c r="AT1828" s="32">
        <f t="shared" si="492"/>
        <v>5</v>
      </c>
      <c r="AU1828" s="28" t="str">
        <f t="shared" si="493"/>
        <v>库存为5</v>
      </c>
      <c r="AV1828" s="34" t="str">
        <f>IFERROR(时间!$B$4+AU1828,"上周无销量")</f>
        <v>上周无销量</v>
      </c>
      <c r="AW1828" s="34"/>
    </row>
    <row r="1829" spans="1:49">
      <c r="A1829" s="18" t="s">
        <v>1874</v>
      </c>
      <c r="B1829" t="str">
        <f>VLOOKUP(A1829,'[1]sku-asin（子）'!$A:$B,2,0)</f>
        <v>B07DPNMZQW</v>
      </c>
      <c r="C1829" t="str">
        <f>VLOOKUP(A1829,'[1]子sku-父sku'!$A:$B,2,0)</f>
        <v>YZ-BEYF181</v>
      </c>
      <c r="D1829" s="28">
        <f>IFERROR(VLOOKUP(A1829,[2]库存报告使用数据处理!$A:$C,3,0),0)</f>
        <v>0</v>
      </c>
      <c r="E1829" s="28">
        <f>IFERROR(VLOOKUP(A1829,[2]库存报告使用数据处理!$A:$D,4,0),0)</f>
        <v>0</v>
      </c>
      <c r="F1829" s="28">
        <f>IFERROR(VLOOKUP(A1829,[2]库存报告使用数据处理!$A:$E,5,0),0)</f>
        <v>0</v>
      </c>
      <c r="G1829" s="28">
        <f>IFERROR(VLOOKUP(A1829,[2]库存报告使用数据处理!$A:$F,6,0),0)</f>
        <v>0</v>
      </c>
      <c r="H1829" s="29">
        <f>IFERROR(VLOOKUP(A1829,[2]库存报告使用数据处理!$A:$G,7,0),0)</f>
        <v>0</v>
      </c>
      <c r="I1829">
        <f>IFERROR(VLOOKUP(A1829,[5]数据处理!$A:$B,2,0),0)</f>
        <v>0</v>
      </c>
      <c r="J1829" s="30">
        <f>IFERROR(VLOOKUP(A1829,[5]数据处理!$A:$D,4,0),0)</f>
        <v>0</v>
      </c>
      <c r="K1829" s="30">
        <f>IFERROR(VLOOKUP(A1829,[5]数据处理!$A:$E,5,0),0)</f>
        <v>0</v>
      </c>
      <c r="L1829" s="30">
        <f>IFERROR(VLOOKUP(A1829,[5]数据处理!$A:$G,7,0),0)</f>
        <v>0</v>
      </c>
      <c r="M1829">
        <f t="shared" si="477"/>
        <v>0</v>
      </c>
      <c r="N1829">
        <f>IFERROR(VLOOKUP(A1829,[5]数据处理!$A:$C,3,0),0)</f>
        <v>0</v>
      </c>
      <c r="O1829">
        <f>IFERROR(VLOOKUP($A1829,[5]数据处理!$A:$N,14,0),0)</f>
        <v>0</v>
      </c>
      <c r="P1829" t="str">
        <f>IFERROR(VLOOKUP($A1829,[3]库存报告使用数据!$A$1:$B$65536,2,0),"")</f>
        <v/>
      </c>
      <c r="Q1829" t="str">
        <f>IFERROR(VLOOKUP($A1829,[3]库存报告使用数据!$A$1:$E$65536,5,0),"")</f>
        <v/>
      </c>
      <c r="R1829" t="str">
        <f>IFERROR(VLOOKUP($A1829,[3]库存报告使用数据!$A$1:$H$65536,8,0),"")</f>
        <v/>
      </c>
      <c r="S1829" t="str">
        <f>IFERROR(VLOOKUP($A1829,[3]库存报告使用数据!$A$1:$K$65536,11,0),"")</f>
        <v/>
      </c>
      <c r="T1829" t="str">
        <f>IFERROR(VLOOKUP($A1829,[3]库存报告使用数据!$A$1:$C$65536,3,0),"")</f>
        <v/>
      </c>
      <c r="U1829" t="str">
        <f>IFERROR(VLOOKUP($A1829,[3]库存报告使用数据!$A$1:$F$65536,6,0),"")</f>
        <v/>
      </c>
      <c r="V1829" t="str">
        <f>IFERROR(VLOOKUP($A1829,[3]库存报告使用数据!$A$1:$I$65536,9,0),"")</f>
        <v/>
      </c>
      <c r="W1829" t="str">
        <f>IFERROR(VLOOKUP($A1829,[3]库存报告使用数据!$A$1:$L$65536,12,0),"")</f>
        <v/>
      </c>
      <c r="X1829" s="20" t="str">
        <f t="shared" si="478"/>
        <v/>
      </c>
      <c r="Y1829" s="20" t="str">
        <f t="shared" si="479"/>
        <v/>
      </c>
      <c r="Z1829" s="20" t="str">
        <f t="shared" si="480"/>
        <v/>
      </c>
      <c r="AA1829" s="20" t="str">
        <f t="shared" si="481"/>
        <v/>
      </c>
      <c r="AB1829" t="str">
        <f>IFERROR(VLOOKUP($A1829,[3]库存报告使用数据!$A$1:$D$65536,4,0),"")</f>
        <v/>
      </c>
      <c r="AC1829" t="str">
        <f>IFERROR(VLOOKUP($A1829,[3]库存报告使用数据!$A$1:$G$65536,7,0),"")</f>
        <v/>
      </c>
      <c r="AD1829" t="str">
        <f>IFERROR(VLOOKUP($A1829,[3]库存报告使用数据!$A$1:$J$65536,10,0),"")</f>
        <v/>
      </c>
      <c r="AE1829" t="str">
        <f>IFERROR(VLOOKUP($A1829,[3]库存报告使用数据!$A$1:$M$65536,13,0),"")</f>
        <v/>
      </c>
      <c r="AF1829" s="20" t="str">
        <f t="shared" si="482"/>
        <v/>
      </c>
      <c r="AG1829" s="20" t="str">
        <f t="shared" si="483"/>
        <v/>
      </c>
      <c r="AH1829" s="20" t="str">
        <f t="shared" si="484"/>
        <v/>
      </c>
      <c r="AI1829" s="20" t="str">
        <f t="shared" si="485"/>
        <v/>
      </c>
      <c r="AJ1829">
        <f>IFERROR(VLOOKUP($B1829,[4]库存报告使用数据!$A$1:$B$65536,2,0),0)</f>
        <v>0</v>
      </c>
      <c r="AK1829">
        <f>IFERROR(VLOOKUP($B1829,[4]库存报告使用数据!$A$1:$C$65536,3,0),)</f>
        <v>0</v>
      </c>
      <c r="AL1829">
        <f>IFERROR(VLOOKUP($B1829,[4]库存报告使用数据!$A$1:$D$65536,4,0),)</f>
        <v>0</v>
      </c>
      <c r="AM1829">
        <f>IFERROR(VLOOKUP($B1829,[4]库存报告使用数据!$A$1:$E$65536,5,0),)</f>
        <v>0</v>
      </c>
      <c r="AN1829" s="20" t="str">
        <f t="shared" si="486"/>
        <v/>
      </c>
      <c r="AO1829" s="20" t="str">
        <f t="shared" si="487"/>
        <v/>
      </c>
      <c r="AP1829" s="20" t="str">
        <f t="shared" si="488"/>
        <v/>
      </c>
      <c r="AQ1829" s="20" t="str">
        <f t="shared" si="489"/>
        <v/>
      </c>
      <c r="AR1829" s="32">
        <f t="shared" si="490"/>
        <v>0</v>
      </c>
      <c r="AS1829" s="32">
        <f t="shared" si="491"/>
        <v>0</v>
      </c>
      <c r="AT1829" s="32">
        <f t="shared" si="492"/>
        <v>0</v>
      </c>
      <c r="AU1829" s="28" t="str">
        <f t="shared" si="493"/>
        <v>库存为0</v>
      </c>
      <c r="AV1829" s="34" t="str">
        <f>IFERROR(时间!$B$4+AU1829,"上周无销量")</f>
        <v>上周无销量</v>
      </c>
      <c r="AW1829" s="34"/>
    </row>
    <row r="1830" spans="1:49">
      <c r="A1830" s="18" t="s">
        <v>1875</v>
      </c>
      <c r="B1830" t="str">
        <f>VLOOKUP(A1830,'[1]sku-asin（子）'!$A:$B,2,0)</f>
        <v>B07DPMTKFH</v>
      </c>
      <c r="C1830" t="str">
        <f>VLOOKUP(A1830,'[1]子sku-父sku'!$A:$B,2,0)</f>
        <v>YZ-BEYF181</v>
      </c>
      <c r="D1830" s="28">
        <f>IFERROR(VLOOKUP(A1830,[2]库存报告使用数据处理!$A:$C,3,0),0)</f>
        <v>0</v>
      </c>
      <c r="E1830" s="28">
        <f>IFERROR(VLOOKUP(A1830,[2]库存报告使用数据处理!$A:$D,4,0),0)</f>
        <v>0</v>
      </c>
      <c r="F1830" s="28">
        <f>IFERROR(VLOOKUP(A1830,[2]库存报告使用数据处理!$A:$E,5,0),0)</f>
        <v>0</v>
      </c>
      <c r="G1830" s="28">
        <f>IFERROR(VLOOKUP(A1830,[2]库存报告使用数据处理!$A:$F,6,0),0)</f>
        <v>0</v>
      </c>
      <c r="H1830" s="29">
        <f>IFERROR(VLOOKUP(A1830,[2]库存报告使用数据处理!$A:$G,7,0),0)</f>
        <v>0</v>
      </c>
      <c r="I1830">
        <f>IFERROR(VLOOKUP(A1830,[5]数据处理!$A:$B,2,0),0)</f>
        <v>0</v>
      </c>
      <c r="J1830" s="30">
        <f>IFERROR(VLOOKUP(A1830,[5]数据处理!$A:$D,4,0),0)</f>
        <v>5</v>
      </c>
      <c r="K1830" s="30">
        <f>IFERROR(VLOOKUP(A1830,[5]数据处理!$A:$E,5,0),0)</f>
        <v>0</v>
      </c>
      <c r="L1830" s="30">
        <f>IFERROR(VLOOKUP(A1830,[5]数据处理!$A:$G,7,0),0)</f>
        <v>0</v>
      </c>
      <c r="M1830">
        <f t="shared" si="477"/>
        <v>5</v>
      </c>
      <c r="N1830">
        <f>IFERROR(VLOOKUP(A1830,[5]数据处理!$A:$C,3,0),0)</f>
        <v>0</v>
      </c>
      <c r="O1830">
        <f>IFERROR(VLOOKUP($A1830,[5]数据处理!$A:$N,14,0),0)</f>
        <v>0</v>
      </c>
      <c r="P1830" t="str">
        <f>IFERROR(VLOOKUP($A1830,[3]库存报告使用数据!$A$1:$B$65536,2,0),"")</f>
        <v/>
      </c>
      <c r="Q1830" t="str">
        <f>IFERROR(VLOOKUP($A1830,[3]库存报告使用数据!$A$1:$E$65536,5,0),"")</f>
        <v/>
      </c>
      <c r="R1830" t="str">
        <f>IFERROR(VLOOKUP($A1830,[3]库存报告使用数据!$A$1:$H$65536,8,0),"")</f>
        <v/>
      </c>
      <c r="S1830" t="str">
        <f>IFERROR(VLOOKUP($A1830,[3]库存报告使用数据!$A$1:$K$65536,11,0),"")</f>
        <v/>
      </c>
      <c r="T1830" t="str">
        <f>IFERROR(VLOOKUP($A1830,[3]库存报告使用数据!$A$1:$C$65536,3,0),"")</f>
        <v/>
      </c>
      <c r="U1830" t="str">
        <f>IFERROR(VLOOKUP($A1830,[3]库存报告使用数据!$A$1:$F$65536,6,0),"")</f>
        <v/>
      </c>
      <c r="V1830" t="str">
        <f>IFERROR(VLOOKUP($A1830,[3]库存报告使用数据!$A$1:$I$65536,9,0),"")</f>
        <v/>
      </c>
      <c r="W1830" t="str">
        <f>IFERROR(VLOOKUP($A1830,[3]库存报告使用数据!$A$1:$L$65536,12,0),"")</f>
        <v/>
      </c>
      <c r="X1830" s="20" t="str">
        <f t="shared" si="478"/>
        <v/>
      </c>
      <c r="Y1830" s="20" t="str">
        <f t="shared" si="479"/>
        <v/>
      </c>
      <c r="Z1830" s="20" t="str">
        <f t="shared" si="480"/>
        <v/>
      </c>
      <c r="AA1830" s="20" t="str">
        <f t="shared" si="481"/>
        <v/>
      </c>
      <c r="AB1830" t="str">
        <f>IFERROR(VLOOKUP($A1830,[3]库存报告使用数据!$A$1:$D$65536,4,0),"")</f>
        <v/>
      </c>
      <c r="AC1830" t="str">
        <f>IFERROR(VLOOKUP($A1830,[3]库存报告使用数据!$A$1:$G$65536,7,0),"")</f>
        <v/>
      </c>
      <c r="AD1830" t="str">
        <f>IFERROR(VLOOKUP($A1830,[3]库存报告使用数据!$A$1:$J$65536,10,0),"")</f>
        <v/>
      </c>
      <c r="AE1830" t="str">
        <f>IFERROR(VLOOKUP($A1830,[3]库存报告使用数据!$A$1:$M$65536,13,0),"")</f>
        <v/>
      </c>
      <c r="AF1830" s="20" t="str">
        <f t="shared" si="482"/>
        <v/>
      </c>
      <c r="AG1830" s="20" t="str">
        <f t="shared" si="483"/>
        <v/>
      </c>
      <c r="AH1830" s="20" t="str">
        <f t="shared" si="484"/>
        <v/>
      </c>
      <c r="AI1830" s="20" t="str">
        <f t="shared" si="485"/>
        <v/>
      </c>
      <c r="AJ1830">
        <f>IFERROR(VLOOKUP($B1830,[4]库存报告使用数据!$A$1:$B$65536,2,0),0)</f>
        <v>0</v>
      </c>
      <c r="AK1830">
        <f>IFERROR(VLOOKUP($B1830,[4]库存报告使用数据!$A$1:$C$65536,3,0),)</f>
        <v>0</v>
      </c>
      <c r="AL1830">
        <f>IFERROR(VLOOKUP($B1830,[4]库存报告使用数据!$A$1:$D$65536,4,0),)</f>
        <v>0</v>
      </c>
      <c r="AM1830">
        <f>IFERROR(VLOOKUP($B1830,[4]库存报告使用数据!$A$1:$E$65536,5,0),)</f>
        <v>0</v>
      </c>
      <c r="AN1830" s="20" t="str">
        <f t="shared" si="486"/>
        <v/>
      </c>
      <c r="AO1830" s="20" t="str">
        <f t="shared" si="487"/>
        <v/>
      </c>
      <c r="AP1830" s="20" t="str">
        <f t="shared" si="488"/>
        <v/>
      </c>
      <c r="AQ1830" s="20" t="str">
        <f t="shared" si="489"/>
        <v/>
      </c>
      <c r="AR1830" s="32">
        <f t="shared" si="490"/>
        <v>0</v>
      </c>
      <c r="AS1830" s="32">
        <f t="shared" si="491"/>
        <v>0</v>
      </c>
      <c r="AT1830" s="32">
        <f t="shared" si="492"/>
        <v>5</v>
      </c>
      <c r="AU1830" s="28" t="str">
        <f t="shared" si="493"/>
        <v>库存为5</v>
      </c>
      <c r="AV1830" s="34" t="str">
        <f>IFERROR(时间!$B$4+AU1830,"上周无销量")</f>
        <v>上周无销量</v>
      </c>
      <c r="AW1830" s="34"/>
    </row>
    <row r="1831" spans="1:49">
      <c r="A1831" s="18" t="s">
        <v>1876</v>
      </c>
      <c r="B1831" t="str">
        <f>VLOOKUP(A1831,'[1]sku-asin（子）'!$A:$B,2,0)</f>
        <v>B07DPPK2YJ</v>
      </c>
      <c r="C1831" t="str">
        <f>VLOOKUP(A1831,'[1]子sku-父sku'!$A:$B,2,0)</f>
        <v>YZ-BEYF181</v>
      </c>
      <c r="D1831" s="28">
        <f>IFERROR(VLOOKUP(A1831,[2]库存报告使用数据处理!$A:$C,3,0),0)</f>
        <v>0</v>
      </c>
      <c r="E1831" s="28">
        <f>IFERROR(VLOOKUP(A1831,[2]库存报告使用数据处理!$A:$D,4,0),0)</f>
        <v>0</v>
      </c>
      <c r="F1831" s="28">
        <f>IFERROR(VLOOKUP(A1831,[2]库存报告使用数据处理!$A:$E,5,0),0)</f>
        <v>0</v>
      </c>
      <c r="G1831" s="28">
        <f>IFERROR(VLOOKUP(A1831,[2]库存报告使用数据处理!$A:$F,6,0),0)</f>
        <v>0</v>
      </c>
      <c r="H1831" s="29">
        <f>IFERROR(VLOOKUP(A1831,[2]库存报告使用数据处理!$A:$G,7,0),0)</f>
        <v>0</v>
      </c>
      <c r="I1831">
        <f>IFERROR(VLOOKUP(A1831,[5]数据处理!$A:$B,2,0),0)</f>
        <v>0</v>
      </c>
      <c r="J1831" s="30">
        <f>IFERROR(VLOOKUP(A1831,[5]数据处理!$A:$D,4,0),0)</f>
        <v>0</v>
      </c>
      <c r="K1831" s="30">
        <f>IFERROR(VLOOKUP(A1831,[5]数据处理!$A:$E,5,0),0)</f>
        <v>0</v>
      </c>
      <c r="L1831" s="30">
        <f>IFERROR(VLOOKUP(A1831,[5]数据处理!$A:$G,7,0),0)</f>
        <v>0</v>
      </c>
      <c r="M1831">
        <f t="shared" si="477"/>
        <v>0</v>
      </c>
      <c r="N1831">
        <f>IFERROR(VLOOKUP(A1831,[5]数据处理!$A:$C,3,0),0)</f>
        <v>0</v>
      </c>
      <c r="O1831">
        <f>IFERROR(VLOOKUP($A1831,[5]数据处理!$A:$N,14,0),0)</f>
        <v>0</v>
      </c>
      <c r="P1831" t="str">
        <f>IFERROR(VLOOKUP($A1831,[3]库存报告使用数据!$A$1:$B$65536,2,0),"")</f>
        <v/>
      </c>
      <c r="Q1831" t="str">
        <f>IFERROR(VLOOKUP($A1831,[3]库存报告使用数据!$A$1:$E$65536,5,0),"")</f>
        <v/>
      </c>
      <c r="R1831" t="str">
        <f>IFERROR(VLOOKUP($A1831,[3]库存报告使用数据!$A$1:$H$65536,8,0),"")</f>
        <v/>
      </c>
      <c r="S1831" t="str">
        <f>IFERROR(VLOOKUP($A1831,[3]库存报告使用数据!$A$1:$K$65536,11,0),"")</f>
        <v/>
      </c>
      <c r="T1831" t="str">
        <f>IFERROR(VLOOKUP($A1831,[3]库存报告使用数据!$A$1:$C$65536,3,0),"")</f>
        <v/>
      </c>
      <c r="U1831" t="str">
        <f>IFERROR(VLOOKUP($A1831,[3]库存报告使用数据!$A$1:$F$65536,6,0),"")</f>
        <v/>
      </c>
      <c r="V1831" t="str">
        <f>IFERROR(VLOOKUP($A1831,[3]库存报告使用数据!$A$1:$I$65536,9,0),"")</f>
        <v/>
      </c>
      <c r="W1831" t="str">
        <f>IFERROR(VLOOKUP($A1831,[3]库存报告使用数据!$A$1:$L$65536,12,0),"")</f>
        <v/>
      </c>
      <c r="X1831" s="20" t="str">
        <f t="shared" si="478"/>
        <v/>
      </c>
      <c r="Y1831" s="20" t="str">
        <f t="shared" si="479"/>
        <v/>
      </c>
      <c r="Z1831" s="20" t="str">
        <f t="shared" si="480"/>
        <v/>
      </c>
      <c r="AA1831" s="20" t="str">
        <f t="shared" si="481"/>
        <v/>
      </c>
      <c r="AB1831" t="str">
        <f>IFERROR(VLOOKUP($A1831,[3]库存报告使用数据!$A$1:$D$65536,4,0),"")</f>
        <v/>
      </c>
      <c r="AC1831" t="str">
        <f>IFERROR(VLOOKUP($A1831,[3]库存报告使用数据!$A$1:$G$65536,7,0),"")</f>
        <v/>
      </c>
      <c r="AD1831" t="str">
        <f>IFERROR(VLOOKUP($A1831,[3]库存报告使用数据!$A$1:$J$65536,10,0),"")</f>
        <v/>
      </c>
      <c r="AE1831" t="str">
        <f>IFERROR(VLOOKUP($A1831,[3]库存报告使用数据!$A$1:$M$65536,13,0),"")</f>
        <v/>
      </c>
      <c r="AF1831" s="20" t="str">
        <f t="shared" si="482"/>
        <v/>
      </c>
      <c r="AG1831" s="20" t="str">
        <f t="shared" si="483"/>
        <v/>
      </c>
      <c r="AH1831" s="20" t="str">
        <f t="shared" si="484"/>
        <v/>
      </c>
      <c r="AI1831" s="20" t="str">
        <f t="shared" si="485"/>
        <v/>
      </c>
      <c r="AJ1831">
        <f>IFERROR(VLOOKUP($B1831,[4]库存报告使用数据!$A$1:$B$65536,2,0),0)</f>
        <v>0</v>
      </c>
      <c r="AK1831">
        <f>IFERROR(VLOOKUP($B1831,[4]库存报告使用数据!$A$1:$C$65536,3,0),)</f>
        <v>0</v>
      </c>
      <c r="AL1831">
        <f>IFERROR(VLOOKUP($B1831,[4]库存报告使用数据!$A$1:$D$65536,4,0),)</f>
        <v>0</v>
      </c>
      <c r="AM1831">
        <f>IFERROR(VLOOKUP($B1831,[4]库存报告使用数据!$A$1:$E$65536,5,0),)</f>
        <v>0</v>
      </c>
      <c r="AN1831" s="20" t="str">
        <f t="shared" si="486"/>
        <v/>
      </c>
      <c r="AO1831" s="20" t="str">
        <f t="shared" si="487"/>
        <v/>
      </c>
      <c r="AP1831" s="20" t="str">
        <f t="shared" si="488"/>
        <v/>
      </c>
      <c r="AQ1831" s="20" t="str">
        <f t="shared" si="489"/>
        <v/>
      </c>
      <c r="AR1831" s="32">
        <f t="shared" si="490"/>
        <v>0</v>
      </c>
      <c r="AS1831" s="32">
        <f t="shared" si="491"/>
        <v>0</v>
      </c>
      <c r="AT1831" s="32">
        <f t="shared" si="492"/>
        <v>0</v>
      </c>
      <c r="AU1831" s="28" t="str">
        <f t="shared" si="493"/>
        <v>库存为0</v>
      </c>
      <c r="AV1831" s="34" t="str">
        <f>IFERROR(时间!$B$4+AU1831,"上周无销量")</f>
        <v>上周无销量</v>
      </c>
      <c r="AW1831" s="34"/>
    </row>
    <row r="1832" spans="1:49">
      <c r="A1832" s="18" t="s">
        <v>1877</v>
      </c>
      <c r="B1832" t="str">
        <f>VLOOKUP(A1832,'[1]sku-asin（子）'!$A:$B,2,0)</f>
        <v>B07DPNR74N</v>
      </c>
      <c r="C1832" t="str">
        <f>VLOOKUP(A1832,'[1]子sku-父sku'!$A:$B,2,0)</f>
        <v>YZ-BEYF181</v>
      </c>
      <c r="D1832" s="28">
        <f>IFERROR(VLOOKUP(A1832,[2]库存报告使用数据处理!$A:$C,3,0),0)</f>
        <v>0</v>
      </c>
      <c r="E1832" s="28">
        <f>IFERROR(VLOOKUP(A1832,[2]库存报告使用数据处理!$A:$D,4,0),0)</f>
        <v>0</v>
      </c>
      <c r="F1832" s="28">
        <f>IFERROR(VLOOKUP(A1832,[2]库存报告使用数据处理!$A:$E,5,0),0)</f>
        <v>0</v>
      </c>
      <c r="G1832" s="28">
        <f>IFERROR(VLOOKUP(A1832,[2]库存报告使用数据处理!$A:$F,6,0),0)</f>
        <v>0</v>
      </c>
      <c r="H1832" s="29">
        <f>IFERROR(VLOOKUP(A1832,[2]库存报告使用数据处理!$A:$G,7,0),0)</f>
        <v>0</v>
      </c>
      <c r="I1832">
        <f>IFERROR(VLOOKUP(A1832,[5]数据处理!$A:$B,2,0),0)</f>
        <v>0</v>
      </c>
      <c r="J1832" s="30">
        <f>IFERROR(VLOOKUP(A1832,[5]数据处理!$A:$D,4,0),0)</f>
        <v>5</v>
      </c>
      <c r="K1832" s="30">
        <f>IFERROR(VLOOKUP(A1832,[5]数据处理!$A:$E,5,0),0)</f>
        <v>0</v>
      </c>
      <c r="L1832" s="30">
        <f>IFERROR(VLOOKUP(A1832,[5]数据处理!$A:$G,7,0),0)</f>
        <v>0</v>
      </c>
      <c r="M1832">
        <f t="shared" si="477"/>
        <v>5</v>
      </c>
      <c r="N1832">
        <f>IFERROR(VLOOKUP(A1832,[5]数据处理!$A:$C,3,0),0)</f>
        <v>0</v>
      </c>
      <c r="O1832">
        <f>IFERROR(VLOOKUP($A1832,[5]数据处理!$A:$N,14,0),0)</f>
        <v>0</v>
      </c>
      <c r="P1832" t="str">
        <f>IFERROR(VLOOKUP($A1832,[3]库存报告使用数据!$A$1:$B$65536,2,0),"")</f>
        <v/>
      </c>
      <c r="Q1832" t="str">
        <f>IFERROR(VLOOKUP($A1832,[3]库存报告使用数据!$A$1:$E$65536,5,0),"")</f>
        <v/>
      </c>
      <c r="R1832" t="str">
        <f>IFERROR(VLOOKUP($A1832,[3]库存报告使用数据!$A$1:$H$65536,8,0),"")</f>
        <v/>
      </c>
      <c r="S1832" t="str">
        <f>IFERROR(VLOOKUP($A1832,[3]库存报告使用数据!$A$1:$K$65536,11,0),"")</f>
        <v/>
      </c>
      <c r="T1832" t="str">
        <f>IFERROR(VLOOKUP($A1832,[3]库存报告使用数据!$A$1:$C$65536,3,0),"")</f>
        <v/>
      </c>
      <c r="U1832" t="str">
        <f>IFERROR(VLOOKUP($A1832,[3]库存报告使用数据!$A$1:$F$65536,6,0),"")</f>
        <v/>
      </c>
      <c r="V1832" t="str">
        <f>IFERROR(VLOOKUP($A1832,[3]库存报告使用数据!$A$1:$I$65536,9,0),"")</f>
        <v/>
      </c>
      <c r="W1832" t="str">
        <f>IFERROR(VLOOKUP($A1832,[3]库存报告使用数据!$A$1:$L$65536,12,0),"")</f>
        <v/>
      </c>
      <c r="X1832" s="20" t="str">
        <f t="shared" si="478"/>
        <v/>
      </c>
      <c r="Y1832" s="20" t="str">
        <f t="shared" si="479"/>
        <v/>
      </c>
      <c r="Z1832" s="20" t="str">
        <f t="shared" si="480"/>
        <v/>
      </c>
      <c r="AA1832" s="20" t="str">
        <f t="shared" si="481"/>
        <v/>
      </c>
      <c r="AB1832" t="str">
        <f>IFERROR(VLOOKUP($A1832,[3]库存报告使用数据!$A$1:$D$65536,4,0),"")</f>
        <v/>
      </c>
      <c r="AC1832" t="str">
        <f>IFERROR(VLOOKUP($A1832,[3]库存报告使用数据!$A$1:$G$65536,7,0),"")</f>
        <v/>
      </c>
      <c r="AD1832" t="str">
        <f>IFERROR(VLOOKUP($A1832,[3]库存报告使用数据!$A$1:$J$65536,10,0),"")</f>
        <v/>
      </c>
      <c r="AE1832" t="str">
        <f>IFERROR(VLOOKUP($A1832,[3]库存报告使用数据!$A$1:$M$65536,13,0),"")</f>
        <v/>
      </c>
      <c r="AF1832" s="20" t="str">
        <f t="shared" si="482"/>
        <v/>
      </c>
      <c r="AG1832" s="20" t="str">
        <f t="shared" si="483"/>
        <v/>
      </c>
      <c r="AH1832" s="20" t="str">
        <f t="shared" si="484"/>
        <v/>
      </c>
      <c r="AI1832" s="20" t="str">
        <f t="shared" si="485"/>
        <v/>
      </c>
      <c r="AJ1832">
        <f>IFERROR(VLOOKUP($B1832,[4]库存报告使用数据!$A$1:$B$65536,2,0),0)</f>
        <v>0</v>
      </c>
      <c r="AK1832">
        <f>IFERROR(VLOOKUP($B1832,[4]库存报告使用数据!$A$1:$C$65536,3,0),)</f>
        <v>0</v>
      </c>
      <c r="AL1832">
        <f>IFERROR(VLOOKUP($B1832,[4]库存报告使用数据!$A$1:$D$65536,4,0),)</f>
        <v>0</v>
      </c>
      <c r="AM1832">
        <f>IFERROR(VLOOKUP($B1832,[4]库存报告使用数据!$A$1:$E$65536,5,0),)</f>
        <v>0</v>
      </c>
      <c r="AN1832" s="20" t="str">
        <f t="shared" si="486"/>
        <v/>
      </c>
      <c r="AO1832" s="20" t="str">
        <f t="shared" si="487"/>
        <v/>
      </c>
      <c r="AP1832" s="20" t="str">
        <f t="shared" si="488"/>
        <v/>
      </c>
      <c r="AQ1832" s="20" t="str">
        <f t="shared" si="489"/>
        <v/>
      </c>
      <c r="AR1832" s="32">
        <f t="shared" si="490"/>
        <v>0</v>
      </c>
      <c r="AS1832" s="32">
        <f t="shared" si="491"/>
        <v>0</v>
      </c>
      <c r="AT1832" s="32">
        <f t="shared" si="492"/>
        <v>5</v>
      </c>
      <c r="AU1832" s="28" t="str">
        <f t="shared" si="493"/>
        <v>库存为5</v>
      </c>
      <c r="AV1832" s="34" t="str">
        <f>IFERROR(时间!$B$4+AU1832,"上周无销量")</f>
        <v>上周无销量</v>
      </c>
      <c r="AW1832" s="34"/>
    </row>
    <row r="1833" spans="1:49">
      <c r="A1833" s="18" t="s">
        <v>1878</v>
      </c>
      <c r="B1833" t="str">
        <f>VLOOKUP(A1833,'[1]sku-asin（子）'!$A:$B,2,0)</f>
        <v>B07DPM6NRB</v>
      </c>
      <c r="C1833" t="str">
        <f>VLOOKUP(A1833,'[1]子sku-父sku'!$A:$B,2,0)</f>
        <v>YZ-BEYF181</v>
      </c>
      <c r="D1833" s="28">
        <f>IFERROR(VLOOKUP(A1833,[2]库存报告使用数据处理!$A:$C,3,0),0)</f>
        <v>0</v>
      </c>
      <c r="E1833" s="28">
        <f>IFERROR(VLOOKUP(A1833,[2]库存报告使用数据处理!$A:$D,4,0),0)</f>
        <v>0</v>
      </c>
      <c r="F1833" s="28">
        <f>IFERROR(VLOOKUP(A1833,[2]库存报告使用数据处理!$A:$E,5,0),0)</f>
        <v>0</v>
      </c>
      <c r="G1833" s="28">
        <f>IFERROR(VLOOKUP(A1833,[2]库存报告使用数据处理!$A:$F,6,0),0)</f>
        <v>0</v>
      </c>
      <c r="H1833" s="29">
        <f>IFERROR(VLOOKUP(A1833,[2]库存报告使用数据处理!$A:$G,7,0),0)</f>
        <v>0</v>
      </c>
      <c r="I1833">
        <f>IFERROR(VLOOKUP(A1833,[5]数据处理!$A:$B,2,0),0)</f>
        <v>0</v>
      </c>
      <c r="J1833" s="30">
        <f>IFERROR(VLOOKUP(A1833,[5]数据处理!$A:$D,4,0),0)</f>
        <v>0</v>
      </c>
      <c r="K1833" s="30">
        <f>IFERROR(VLOOKUP(A1833,[5]数据处理!$A:$E,5,0),0)</f>
        <v>6</v>
      </c>
      <c r="L1833" s="30">
        <f>IFERROR(VLOOKUP(A1833,[5]数据处理!$A:$G,7,0),0)</f>
        <v>0</v>
      </c>
      <c r="M1833">
        <f t="shared" si="477"/>
        <v>6</v>
      </c>
      <c r="N1833">
        <f>IFERROR(VLOOKUP(A1833,[5]数据处理!$A:$C,3,0),0)</f>
        <v>0</v>
      </c>
      <c r="O1833">
        <f>IFERROR(VLOOKUP($A1833,[5]数据处理!$A:$N,14,0),0)</f>
        <v>0</v>
      </c>
      <c r="P1833" t="str">
        <f>IFERROR(VLOOKUP($A1833,[3]库存报告使用数据!$A$1:$B$65536,2,0),"")</f>
        <v/>
      </c>
      <c r="Q1833" t="str">
        <f>IFERROR(VLOOKUP($A1833,[3]库存报告使用数据!$A$1:$E$65536,5,0),"")</f>
        <v/>
      </c>
      <c r="R1833" t="str">
        <f>IFERROR(VLOOKUP($A1833,[3]库存报告使用数据!$A$1:$H$65536,8,0),"")</f>
        <v/>
      </c>
      <c r="S1833" t="str">
        <f>IFERROR(VLOOKUP($A1833,[3]库存报告使用数据!$A$1:$K$65536,11,0),"")</f>
        <v/>
      </c>
      <c r="T1833" t="str">
        <f>IFERROR(VLOOKUP($A1833,[3]库存报告使用数据!$A$1:$C$65536,3,0),"")</f>
        <v/>
      </c>
      <c r="U1833" t="str">
        <f>IFERROR(VLOOKUP($A1833,[3]库存报告使用数据!$A$1:$F$65536,6,0),"")</f>
        <v/>
      </c>
      <c r="V1833" t="str">
        <f>IFERROR(VLOOKUP($A1833,[3]库存报告使用数据!$A$1:$I$65536,9,0),"")</f>
        <v/>
      </c>
      <c r="W1833" t="str">
        <f>IFERROR(VLOOKUP($A1833,[3]库存报告使用数据!$A$1:$L$65536,12,0),"")</f>
        <v/>
      </c>
      <c r="X1833" s="20" t="str">
        <f t="shared" si="478"/>
        <v/>
      </c>
      <c r="Y1833" s="20" t="str">
        <f t="shared" si="479"/>
        <v/>
      </c>
      <c r="Z1833" s="20" t="str">
        <f t="shared" si="480"/>
        <v/>
      </c>
      <c r="AA1833" s="20" t="str">
        <f t="shared" si="481"/>
        <v/>
      </c>
      <c r="AB1833" t="str">
        <f>IFERROR(VLOOKUP($A1833,[3]库存报告使用数据!$A$1:$D$65536,4,0),"")</f>
        <v/>
      </c>
      <c r="AC1833" t="str">
        <f>IFERROR(VLOOKUP($A1833,[3]库存报告使用数据!$A$1:$G$65536,7,0),"")</f>
        <v/>
      </c>
      <c r="AD1833" t="str">
        <f>IFERROR(VLOOKUP($A1833,[3]库存报告使用数据!$A$1:$J$65536,10,0),"")</f>
        <v/>
      </c>
      <c r="AE1833" t="str">
        <f>IFERROR(VLOOKUP($A1833,[3]库存报告使用数据!$A$1:$M$65536,13,0),"")</f>
        <v/>
      </c>
      <c r="AF1833" s="20" t="str">
        <f t="shared" si="482"/>
        <v/>
      </c>
      <c r="AG1833" s="20" t="str">
        <f t="shared" si="483"/>
        <v/>
      </c>
      <c r="AH1833" s="20" t="str">
        <f t="shared" si="484"/>
        <v/>
      </c>
      <c r="AI1833" s="20" t="str">
        <f t="shared" si="485"/>
        <v/>
      </c>
      <c r="AJ1833">
        <f>IFERROR(VLOOKUP($B1833,[4]库存报告使用数据!$A$1:$B$65536,2,0),0)</f>
        <v>0</v>
      </c>
      <c r="AK1833">
        <f>IFERROR(VLOOKUP($B1833,[4]库存报告使用数据!$A$1:$C$65536,3,0),)</f>
        <v>0</v>
      </c>
      <c r="AL1833">
        <f>IFERROR(VLOOKUP($B1833,[4]库存报告使用数据!$A$1:$D$65536,4,0),)</f>
        <v>0</v>
      </c>
      <c r="AM1833">
        <f>IFERROR(VLOOKUP($B1833,[4]库存报告使用数据!$A$1:$E$65536,5,0),)</f>
        <v>0</v>
      </c>
      <c r="AN1833" s="20" t="str">
        <f t="shared" si="486"/>
        <v/>
      </c>
      <c r="AO1833" s="20" t="str">
        <f t="shared" si="487"/>
        <v/>
      </c>
      <c r="AP1833" s="20" t="str">
        <f t="shared" si="488"/>
        <v/>
      </c>
      <c r="AQ1833" s="20" t="str">
        <f t="shared" si="489"/>
        <v/>
      </c>
      <c r="AR1833" s="32">
        <f t="shared" si="490"/>
        <v>0</v>
      </c>
      <c r="AS1833" s="32">
        <f t="shared" si="491"/>
        <v>0</v>
      </c>
      <c r="AT1833" s="32">
        <f t="shared" si="492"/>
        <v>6</v>
      </c>
      <c r="AU1833" s="28" t="str">
        <f t="shared" si="493"/>
        <v>库存为6</v>
      </c>
      <c r="AV1833" s="34" t="str">
        <f>IFERROR(时间!$B$4+AU1833,"上周无销量")</f>
        <v>上周无销量</v>
      </c>
      <c r="AW1833" s="34"/>
    </row>
    <row r="1834" spans="1:49">
      <c r="A1834" s="18" t="s">
        <v>1879</v>
      </c>
      <c r="B1834" t="str">
        <f>VLOOKUP(A1834,'[1]sku-asin（子）'!$A:$B,2,0)</f>
        <v>B07DPMLL87</v>
      </c>
      <c r="C1834" t="str">
        <f>VLOOKUP(A1834,'[1]子sku-父sku'!$A:$B,2,0)</f>
        <v>YZ-BEYF181</v>
      </c>
      <c r="D1834" s="28">
        <f>IFERROR(VLOOKUP(A1834,[2]库存报告使用数据处理!$A:$C,3,0),0)</f>
        <v>0</v>
      </c>
      <c r="E1834" s="28">
        <f>IFERROR(VLOOKUP(A1834,[2]库存报告使用数据处理!$A:$D,4,0),0)</f>
        <v>0</v>
      </c>
      <c r="F1834" s="28">
        <f>IFERROR(VLOOKUP(A1834,[2]库存报告使用数据处理!$A:$E,5,0),0)</f>
        <v>0</v>
      </c>
      <c r="G1834" s="28">
        <f>IFERROR(VLOOKUP(A1834,[2]库存报告使用数据处理!$A:$F,6,0),0)</f>
        <v>0</v>
      </c>
      <c r="H1834" s="29">
        <f>IFERROR(VLOOKUP(A1834,[2]库存报告使用数据处理!$A:$G,7,0),0)</f>
        <v>0</v>
      </c>
      <c r="I1834">
        <f>IFERROR(VLOOKUP(A1834,[5]数据处理!$A:$B,2,0),0)</f>
        <v>6</v>
      </c>
      <c r="J1834" s="30">
        <f>IFERROR(VLOOKUP(A1834,[5]数据处理!$A:$D,4,0),0)</f>
        <v>0</v>
      </c>
      <c r="K1834" s="30">
        <f>IFERROR(VLOOKUP(A1834,[5]数据处理!$A:$E,5,0),0)</f>
        <v>0</v>
      </c>
      <c r="L1834" s="30">
        <f>IFERROR(VLOOKUP(A1834,[5]数据处理!$A:$G,7,0),0)</f>
        <v>0</v>
      </c>
      <c r="M1834">
        <f t="shared" si="477"/>
        <v>6</v>
      </c>
      <c r="N1834">
        <f>IFERROR(VLOOKUP(A1834,[5]数据处理!$A:$C,3,0),0)</f>
        <v>0</v>
      </c>
      <c r="O1834">
        <f>IFERROR(VLOOKUP($A1834,[5]数据处理!$A:$N,14,0),0)</f>
        <v>0</v>
      </c>
      <c r="P1834" t="str">
        <f>IFERROR(VLOOKUP($A1834,[3]库存报告使用数据!$A$1:$B$65536,2,0),"")</f>
        <v/>
      </c>
      <c r="Q1834" t="str">
        <f>IFERROR(VLOOKUP($A1834,[3]库存报告使用数据!$A$1:$E$65536,5,0),"")</f>
        <v/>
      </c>
      <c r="R1834" t="str">
        <f>IFERROR(VLOOKUP($A1834,[3]库存报告使用数据!$A$1:$H$65536,8,0),"")</f>
        <v/>
      </c>
      <c r="S1834" t="str">
        <f>IFERROR(VLOOKUP($A1834,[3]库存报告使用数据!$A$1:$K$65536,11,0),"")</f>
        <v/>
      </c>
      <c r="T1834" t="str">
        <f>IFERROR(VLOOKUP($A1834,[3]库存报告使用数据!$A$1:$C$65536,3,0),"")</f>
        <v/>
      </c>
      <c r="U1834" t="str">
        <f>IFERROR(VLOOKUP($A1834,[3]库存报告使用数据!$A$1:$F$65536,6,0),"")</f>
        <v/>
      </c>
      <c r="V1834" t="str">
        <f>IFERROR(VLOOKUP($A1834,[3]库存报告使用数据!$A$1:$I$65536,9,0),"")</f>
        <v/>
      </c>
      <c r="W1834" t="str">
        <f>IFERROR(VLOOKUP($A1834,[3]库存报告使用数据!$A$1:$L$65536,12,0),"")</f>
        <v/>
      </c>
      <c r="X1834" s="20" t="str">
        <f t="shared" si="478"/>
        <v/>
      </c>
      <c r="Y1834" s="20" t="str">
        <f t="shared" si="479"/>
        <v/>
      </c>
      <c r="Z1834" s="20" t="str">
        <f t="shared" si="480"/>
        <v/>
      </c>
      <c r="AA1834" s="20" t="str">
        <f t="shared" si="481"/>
        <v/>
      </c>
      <c r="AB1834" t="str">
        <f>IFERROR(VLOOKUP($A1834,[3]库存报告使用数据!$A$1:$D$65536,4,0),"")</f>
        <v/>
      </c>
      <c r="AC1834" t="str">
        <f>IFERROR(VLOOKUP($A1834,[3]库存报告使用数据!$A$1:$G$65536,7,0),"")</f>
        <v/>
      </c>
      <c r="AD1834" t="str">
        <f>IFERROR(VLOOKUP($A1834,[3]库存报告使用数据!$A$1:$J$65536,10,0),"")</f>
        <v/>
      </c>
      <c r="AE1834" t="str">
        <f>IFERROR(VLOOKUP($A1834,[3]库存报告使用数据!$A$1:$M$65536,13,0),"")</f>
        <v/>
      </c>
      <c r="AF1834" s="20" t="str">
        <f t="shared" si="482"/>
        <v/>
      </c>
      <c r="AG1834" s="20" t="str">
        <f t="shared" si="483"/>
        <v/>
      </c>
      <c r="AH1834" s="20" t="str">
        <f t="shared" si="484"/>
        <v/>
      </c>
      <c r="AI1834" s="20" t="str">
        <f t="shared" si="485"/>
        <v/>
      </c>
      <c r="AJ1834">
        <f>IFERROR(VLOOKUP($B1834,[4]库存报告使用数据!$A$1:$B$65536,2,0),0)</f>
        <v>1</v>
      </c>
      <c r="AK1834">
        <f>IFERROR(VLOOKUP($B1834,[4]库存报告使用数据!$A$1:$C$65536,3,0),)</f>
        <v>0</v>
      </c>
      <c r="AL1834">
        <f>IFERROR(VLOOKUP($B1834,[4]库存报告使用数据!$A$1:$D$65536,4,0),)</f>
        <v>0</v>
      </c>
      <c r="AM1834">
        <f>IFERROR(VLOOKUP($B1834,[4]库存报告使用数据!$A$1:$E$65536,5,0),)</f>
        <v>0</v>
      </c>
      <c r="AN1834" s="20">
        <f t="shared" si="486"/>
        <v>0</v>
      </c>
      <c r="AO1834" s="20" t="str">
        <f t="shared" si="487"/>
        <v/>
      </c>
      <c r="AP1834" s="20" t="str">
        <f t="shared" si="488"/>
        <v/>
      </c>
      <c r="AQ1834" s="20" t="str">
        <f t="shared" si="489"/>
        <v/>
      </c>
      <c r="AR1834" s="32">
        <f t="shared" si="490"/>
        <v>0</v>
      </c>
      <c r="AS1834" s="32">
        <f t="shared" si="491"/>
        <v>0</v>
      </c>
      <c r="AT1834" s="32">
        <f t="shared" si="492"/>
        <v>6</v>
      </c>
      <c r="AU1834" s="28" t="str">
        <f t="shared" si="493"/>
        <v>库存为6</v>
      </c>
      <c r="AV1834" s="34" t="str">
        <f>IFERROR(时间!$B$4+AU1834,"上周无销量")</f>
        <v>上周无销量</v>
      </c>
      <c r="AW1834" s="34"/>
    </row>
    <row r="1835" spans="1:49">
      <c r="A1835" s="18" t="s">
        <v>1880</v>
      </c>
      <c r="B1835" t="str">
        <f>VLOOKUP(A1835,'[1]sku-asin（子）'!$A:$B,2,0)</f>
        <v>B07DPN51P3</v>
      </c>
      <c r="C1835" t="str">
        <f>VLOOKUP(A1835,'[1]子sku-父sku'!$A:$B,2,0)</f>
        <v>YZ-BEYF181</v>
      </c>
      <c r="D1835" s="28">
        <f>IFERROR(VLOOKUP(A1835,[2]库存报告使用数据处理!$A:$C,3,0),0)</f>
        <v>0</v>
      </c>
      <c r="E1835" s="28">
        <f>IFERROR(VLOOKUP(A1835,[2]库存报告使用数据处理!$A:$D,4,0),0)</f>
        <v>0</v>
      </c>
      <c r="F1835" s="28">
        <f>IFERROR(VLOOKUP(A1835,[2]库存报告使用数据处理!$A:$E,5,0),0)</f>
        <v>0</v>
      </c>
      <c r="G1835" s="28">
        <f>IFERROR(VLOOKUP(A1835,[2]库存报告使用数据处理!$A:$F,6,0),0)</f>
        <v>0</v>
      </c>
      <c r="H1835" s="29">
        <f>IFERROR(VLOOKUP(A1835,[2]库存报告使用数据处理!$A:$G,7,0),0)</f>
        <v>0</v>
      </c>
      <c r="I1835">
        <f>IFERROR(VLOOKUP(A1835,[5]数据处理!$A:$B,2,0),0)</f>
        <v>5</v>
      </c>
      <c r="J1835" s="30">
        <f>IFERROR(VLOOKUP(A1835,[5]数据处理!$A:$D,4,0),0)</f>
        <v>0</v>
      </c>
      <c r="K1835" s="30">
        <f>IFERROR(VLOOKUP(A1835,[5]数据处理!$A:$E,5,0),0)</f>
        <v>0</v>
      </c>
      <c r="L1835" s="30">
        <f>IFERROR(VLOOKUP(A1835,[5]数据处理!$A:$G,7,0),0)</f>
        <v>0</v>
      </c>
      <c r="M1835">
        <f t="shared" si="477"/>
        <v>5</v>
      </c>
      <c r="N1835">
        <f>IFERROR(VLOOKUP(A1835,[5]数据处理!$A:$C,3,0),0)</f>
        <v>0</v>
      </c>
      <c r="O1835">
        <f>IFERROR(VLOOKUP($A1835,[5]数据处理!$A:$N,14,0),0)</f>
        <v>0</v>
      </c>
      <c r="P1835" t="str">
        <f>IFERROR(VLOOKUP($A1835,[3]库存报告使用数据!$A$1:$B$65536,2,0),"")</f>
        <v/>
      </c>
      <c r="Q1835" t="str">
        <f>IFERROR(VLOOKUP($A1835,[3]库存报告使用数据!$A$1:$E$65536,5,0),"")</f>
        <v/>
      </c>
      <c r="R1835" t="str">
        <f>IFERROR(VLOOKUP($A1835,[3]库存报告使用数据!$A$1:$H$65536,8,0),"")</f>
        <v/>
      </c>
      <c r="S1835" t="str">
        <f>IFERROR(VLOOKUP($A1835,[3]库存报告使用数据!$A$1:$K$65536,11,0),"")</f>
        <v/>
      </c>
      <c r="T1835" t="str">
        <f>IFERROR(VLOOKUP($A1835,[3]库存报告使用数据!$A$1:$C$65536,3,0),"")</f>
        <v/>
      </c>
      <c r="U1835" t="str">
        <f>IFERROR(VLOOKUP($A1835,[3]库存报告使用数据!$A$1:$F$65536,6,0),"")</f>
        <v/>
      </c>
      <c r="V1835" t="str">
        <f>IFERROR(VLOOKUP($A1835,[3]库存报告使用数据!$A$1:$I$65536,9,0),"")</f>
        <v/>
      </c>
      <c r="W1835" t="str">
        <f>IFERROR(VLOOKUP($A1835,[3]库存报告使用数据!$A$1:$L$65536,12,0),"")</f>
        <v/>
      </c>
      <c r="X1835" s="20" t="str">
        <f t="shared" si="478"/>
        <v/>
      </c>
      <c r="Y1835" s="20" t="str">
        <f t="shared" si="479"/>
        <v/>
      </c>
      <c r="Z1835" s="20" t="str">
        <f t="shared" si="480"/>
        <v/>
      </c>
      <c r="AA1835" s="20" t="str">
        <f t="shared" si="481"/>
        <v/>
      </c>
      <c r="AB1835" t="str">
        <f>IFERROR(VLOOKUP($A1835,[3]库存报告使用数据!$A$1:$D$65536,4,0),"")</f>
        <v/>
      </c>
      <c r="AC1835" t="str">
        <f>IFERROR(VLOOKUP($A1835,[3]库存报告使用数据!$A$1:$G$65536,7,0),"")</f>
        <v/>
      </c>
      <c r="AD1835" t="str">
        <f>IFERROR(VLOOKUP($A1835,[3]库存报告使用数据!$A$1:$J$65536,10,0),"")</f>
        <v/>
      </c>
      <c r="AE1835" t="str">
        <f>IFERROR(VLOOKUP($A1835,[3]库存报告使用数据!$A$1:$M$65536,13,0),"")</f>
        <v/>
      </c>
      <c r="AF1835" s="20" t="str">
        <f t="shared" si="482"/>
        <v/>
      </c>
      <c r="AG1835" s="20" t="str">
        <f t="shared" si="483"/>
        <v/>
      </c>
      <c r="AH1835" s="20" t="str">
        <f t="shared" si="484"/>
        <v/>
      </c>
      <c r="AI1835" s="20" t="str">
        <f t="shared" si="485"/>
        <v/>
      </c>
      <c r="AJ1835">
        <f>IFERROR(VLOOKUP($B1835,[4]库存报告使用数据!$A$1:$B$65536,2,0),0)</f>
        <v>2</v>
      </c>
      <c r="AK1835">
        <f>IFERROR(VLOOKUP($B1835,[4]库存报告使用数据!$A$1:$C$65536,3,0),)</f>
        <v>0</v>
      </c>
      <c r="AL1835">
        <f>IFERROR(VLOOKUP($B1835,[4]库存报告使用数据!$A$1:$D$65536,4,0),)</f>
        <v>0</v>
      </c>
      <c r="AM1835">
        <f>IFERROR(VLOOKUP($B1835,[4]库存报告使用数据!$A$1:$E$65536,5,0),)</f>
        <v>0</v>
      </c>
      <c r="AN1835" s="20">
        <f t="shared" si="486"/>
        <v>0</v>
      </c>
      <c r="AO1835" s="20" t="str">
        <f t="shared" si="487"/>
        <v/>
      </c>
      <c r="AP1835" s="20" t="str">
        <f t="shared" si="488"/>
        <v/>
      </c>
      <c r="AQ1835" s="20" t="str">
        <f t="shared" si="489"/>
        <v/>
      </c>
      <c r="AR1835" s="32">
        <f t="shared" si="490"/>
        <v>0</v>
      </c>
      <c r="AS1835" s="32">
        <f t="shared" si="491"/>
        <v>0</v>
      </c>
      <c r="AT1835" s="32">
        <f t="shared" si="492"/>
        <v>5</v>
      </c>
      <c r="AU1835" s="28" t="str">
        <f t="shared" si="493"/>
        <v>库存为5</v>
      </c>
      <c r="AV1835" s="34" t="str">
        <f>IFERROR(时间!$B$4+AU1835,"上周无销量")</f>
        <v>上周无销量</v>
      </c>
      <c r="AW1835" s="34"/>
    </row>
    <row r="1836" spans="1:49">
      <c r="A1836" s="18" t="s">
        <v>1881</v>
      </c>
      <c r="B1836" t="str">
        <f>VLOOKUP(A1836,'[1]sku-asin（子）'!$A:$B,2,0)</f>
        <v>B07DPPSGPL</v>
      </c>
      <c r="C1836" t="str">
        <f>VLOOKUP(A1836,'[1]子sku-父sku'!$A:$B,2,0)</f>
        <v>YZ-BEYF181</v>
      </c>
      <c r="D1836" s="28">
        <f>IFERROR(VLOOKUP(A1836,[2]库存报告使用数据处理!$A:$C,3,0),0)</f>
        <v>0</v>
      </c>
      <c r="E1836" s="28">
        <f>IFERROR(VLOOKUP(A1836,[2]库存报告使用数据处理!$A:$D,4,0),0)</f>
        <v>0</v>
      </c>
      <c r="F1836" s="28">
        <f>IFERROR(VLOOKUP(A1836,[2]库存报告使用数据处理!$A:$E,5,0),0)</f>
        <v>0</v>
      </c>
      <c r="G1836" s="28">
        <f>IFERROR(VLOOKUP(A1836,[2]库存报告使用数据处理!$A:$F,6,0),0)</f>
        <v>0</v>
      </c>
      <c r="H1836" s="29">
        <f>IFERROR(VLOOKUP(A1836,[2]库存报告使用数据处理!$A:$G,7,0),0)</f>
        <v>0</v>
      </c>
      <c r="I1836">
        <f>IFERROR(VLOOKUP(A1836,[5]数据处理!$A:$B,2,0),0)</f>
        <v>0</v>
      </c>
      <c r="J1836" s="30">
        <f>IFERROR(VLOOKUP(A1836,[5]数据处理!$A:$D,4,0),0)</f>
        <v>0</v>
      </c>
      <c r="K1836" s="30">
        <f>IFERROR(VLOOKUP(A1836,[5]数据处理!$A:$E,5,0),0)</f>
        <v>6</v>
      </c>
      <c r="L1836" s="30">
        <f>IFERROR(VLOOKUP(A1836,[5]数据处理!$A:$G,7,0),0)</f>
        <v>0</v>
      </c>
      <c r="M1836">
        <f t="shared" si="477"/>
        <v>6</v>
      </c>
      <c r="N1836">
        <f>IFERROR(VLOOKUP(A1836,[5]数据处理!$A:$C,3,0),0)</f>
        <v>0</v>
      </c>
      <c r="O1836">
        <f>IFERROR(VLOOKUP($A1836,[5]数据处理!$A:$N,14,0),0)</f>
        <v>0</v>
      </c>
      <c r="P1836" t="str">
        <f>IFERROR(VLOOKUP($A1836,[3]库存报告使用数据!$A$1:$B$65536,2,0),"")</f>
        <v/>
      </c>
      <c r="Q1836" t="str">
        <f>IFERROR(VLOOKUP($A1836,[3]库存报告使用数据!$A$1:$E$65536,5,0),"")</f>
        <v/>
      </c>
      <c r="R1836" t="str">
        <f>IFERROR(VLOOKUP($A1836,[3]库存报告使用数据!$A$1:$H$65536,8,0),"")</f>
        <v/>
      </c>
      <c r="S1836" t="str">
        <f>IFERROR(VLOOKUP($A1836,[3]库存报告使用数据!$A$1:$K$65536,11,0),"")</f>
        <v/>
      </c>
      <c r="T1836" t="str">
        <f>IFERROR(VLOOKUP($A1836,[3]库存报告使用数据!$A$1:$C$65536,3,0),"")</f>
        <v/>
      </c>
      <c r="U1836" t="str">
        <f>IFERROR(VLOOKUP($A1836,[3]库存报告使用数据!$A$1:$F$65536,6,0),"")</f>
        <v/>
      </c>
      <c r="V1836" t="str">
        <f>IFERROR(VLOOKUP($A1836,[3]库存报告使用数据!$A$1:$I$65536,9,0),"")</f>
        <v/>
      </c>
      <c r="W1836" t="str">
        <f>IFERROR(VLOOKUP($A1836,[3]库存报告使用数据!$A$1:$L$65536,12,0),"")</f>
        <v/>
      </c>
      <c r="X1836" s="20" t="str">
        <f t="shared" si="478"/>
        <v/>
      </c>
      <c r="Y1836" s="20" t="str">
        <f t="shared" si="479"/>
        <v/>
      </c>
      <c r="Z1836" s="20" t="str">
        <f t="shared" si="480"/>
        <v/>
      </c>
      <c r="AA1836" s="20" t="str">
        <f t="shared" si="481"/>
        <v/>
      </c>
      <c r="AB1836" t="str">
        <f>IFERROR(VLOOKUP($A1836,[3]库存报告使用数据!$A$1:$D$65536,4,0),"")</f>
        <v/>
      </c>
      <c r="AC1836" t="str">
        <f>IFERROR(VLOOKUP($A1836,[3]库存报告使用数据!$A$1:$G$65536,7,0),"")</f>
        <v/>
      </c>
      <c r="AD1836" t="str">
        <f>IFERROR(VLOOKUP($A1836,[3]库存报告使用数据!$A$1:$J$65536,10,0),"")</f>
        <v/>
      </c>
      <c r="AE1836" t="str">
        <f>IFERROR(VLOOKUP($A1836,[3]库存报告使用数据!$A$1:$M$65536,13,0),"")</f>
        <v/>
      </c>
      <c r="AF1836" s="20" t="str">
        <f t="shared" si="482"/>
        <v/>
      </c>
      <c r="AG1836" s="20" t="str">
        <f t="shared" si="483"/>
        <v/>
      </c>
      <c r="AH1836" s="20" t="str">
        <f t="shared" si="484"/>
        <v/>
      </c>
      <c r="AI1836" s="20" t="str">
        <f t="shared" si="485"/>
        <v/>
      </c>
      <c r="AJ1836">
        <f>IFERROR(VLOOKUP($B1836,[4]库存报告使用数据!$A$1:$B$65536,2,0),0)</f>
        <v>0</v>
      </c>
      <c r="AK1836">
        <f>IFERROR(VLOOKUP($B1836,[4]库存报告使用数据!$A$1:$C$65536,3,0),)</f>
        <v>0</v>
      </c>
      <c r="AL1836">
        <f>IFERROR(VLOOKUP($B1836,[4]库存报告使用数据!$A$1:$D$65536,4,0),)</f>
        <v>0</v>
      </c>
      <c r="AM1836">
        <f>IFERROR(VLOOKUP($B1836,[4]库存报告使用数据!$A$1:$E$65536,5,0),)</f>
        <v>0</v>
      </c>
      <c r="AN1836" s="20" t="str">
        <f t="shared" si="486"/>
        <v/>
      </c>
      <c r="AO1836" s="20" t="str">
        <f t="shared" si="487"/>
        <v/>
      </c>
      <c r="AP1836" s="20" t="str">
        <f t="shared" si="488"/>
        <v/>
      </c>
      <c r="AQ1836" s="20" t="str">
        <f t="shared" si="489"/>
        <v/>
      </c>
      <c r="AR1836" s="32">
        <f t="shared" si="490"/>
        <v>0</v>
      </c>
      <c r="AS1836" s="32">
        <f t="shared" si="491"/>
        <v>0</v>
      </c>
      <c r="AT1836" s="32">
        <f t="shared" si="492"/>
        <v>6</v>
      </c>
      <c r="AU1836" s="28" t="str">
        <f t="shared" si="493"/>
        <v>库存为6</v>
      </c>
      <c r="AV1836" s="34" t="str">
        <f>IFERROR(时间!$B$4+AU1836,"上周无销量")</f>
        <v>上周无销量</v>
      </c>
      <c r="AW1836" s="34"/>
    </row>
    <row r="1837" spans="1:49">
      <c r="A1837" s="18" t="s">
        <v>1882</v>
      </c>
      <c r="B1837" t="str">
        <f>VLOOKUP(A1837,'[1]sku-asin（子）'!$A:$B,2,0)</f>
        <v>B07DPNCRCV</v>
      </c>
      <c r="C1837" t="str">
        <f>VLOOKUP(A1837,'[1]子sku-父sku'!$A:$B,2,0)</f>
        <v>YZ-BEYF181</v>
      </c>
      <c r="D1837" s="28">
        <f>IFERROR(VLOOKUP(A1837,[2]库存报告使用数据处理!$A:$C,3,0),0)</f>
        <v>0</v>
      </c>
      <c r="E1837" s="28">
        <f>IFERROR(VLOOKUP(A1837,[2]库存报告使用数据处理!$A:$D,4,0),0)</f>
        <v>0</v>
      </c>
      <c r="F1837" s="28">
        <f>IFERROR(VLOOKUP(A1837,[2]库存报告使用数据处理!$A:$E,5,0),0)</f>
        <v>0</v>
      </c>
      <c r="G1837" s="28">
        <f>IFERROR(VLOOKUP(A1837,[2]库存报告使用数据处理!$A:$F,6,0),0)</f>
        <v>0</v>
      </c>
      <c r="H1837" s="29">
        <f>IFERROR(VLOOKUP(A1837,[2]库存报告使用数据处理!$A:$G,7,0),0)</f>
        <v>0</v>
      </c>
      <c r="I1837">
        <f>IFERROR(VLOOKUP(A1837,[5]数据处理!$A:$B,2,0),0)</f>
        <v>1</v>
      </c>
      <c r="J1837" s="30">
        <f>IFERROR(VLOOKUP(A1837,[5]数据处理!$A:$D,4,0),0)</f>
        <v>0</v>
      </c>
      <c r="K1837" s="30">
        <f>IFERROR(VLOOKUP(A1837,[5]数据处理!$A:$E,5,0),0)</f>
        <v>5</v>
      </c>
      <c r="L1837" s="30">
        <f>IFERROR(VLOOKUP(A1837,[5]数据处理!$A:$G,7,0),0)</f>
        <v>0</v>
      </c>
      <c r="M1837">
        <f t="shared" si="477"/>
        <v>6</v>
      </c>
      <c r="N1837">
        <f>IFERROR(VLOOKUP(A1837,[5]数据处理!$A:$C,3,0),0)</f>
        <v>0</v>
      </c>
      <c r="O1837">
        <f>IFERROR(VLOOKUP($A1837,[5]数据处理!$A:$N,14,0),0)</f>
        <v>0</v>
      </c>
      <c r="P1837" t="str">
        <f>IFERROR(VLOOKUP($A1837,[3]库存报告使用数据!$A$1:$B$65536,2,0),"")</f>
        <v/>
      </c>
      <c r="Q1837" t="str">
        <f>IFERROR(VLOOKUP($A1837,[3]库存报告使用数据!$A$1:$E$65536,5,0),"")</f>
        <v/>
      </c>
      <c r="R1837" t="str">
        <f>IFERROR(VLOOKUP($A1837,[3]库存报告使用数据!$A$1:$H$65536,8,0),"")</f>
        <v/>
      </c>
      <c r="S1837" t="str">
        <f>IFERROR(VLOOKUP($A1837,[3]库存报告使用数据!$A$1:$K$65536,11,0),"")</f>
        <v/>
      </c>
      <c r="T1837" t="str">
        <f>IFERROR(VLOOKUP($A1837,[3]库存报告使用数据!$A$1:$C$65536,3,0),"")</f>
        <v/>
      </c>
      <c r="U1837" t="str">
        <f>IFERROR(VLOOKUP($A1837,[3]库存报告使用数据!$A$1:$F$65536,6,0),"")</f>
        <v/>
      </c>
      <c r="V1837" t="str">
        <f>IFERROR(VLOOKUP($A1837,[3]库存报告使用数据!$A$1:$I$65536,9,0),"")</f>
        <v/>
      </c>
      <c r="W1837" t="str">
        <f>IFERROR(VLOOKUP($A1837,[3]库存报告使用数据!$A$1:$L$65536,12,0),"")</f>
        <v/>
      </c>
      <c r="X1837" s="20" t="str">
        <f t="shared" si="478"/>
        <v/>
      </c>
      <c r="Y1837" s="20" t="str">
        <f t="shared" si="479"/>
        <v/>
      </c>
      <c r="Z1837" s="20" t="str">
        <f t="shared" si="480"/>
        <v/>
      </c>
      <c r="AA1837" s="20" t="str">
        <f t="shared" si="481"/>
        <v/>
      </c>
      <c r="AB1837" t="str">
        <f>IFERROR(VLOOKUP($A1837,[3]库存报告使用数据!$A$1:$D$65536,4,0),"")</f>
        <v/>
      </c>
      <c r="AC1837" t="str">
        <f>IFERROR(VLOOKUP($A1837,[3]库存报告使用数据!$A$1:$G$65536,7,0),"")</f>
        <v/>
      </c>
      <c r="AD1837" t="str">
        <f>IFERROR(VLOOKUP($A1837,[3]库存报告使用数据!$A$1:$J$65536,10,0),"")</f>
        <v/>
      </c>
      <c r="AE1837" t="str">
        <f>IFERROR(VLOOKUP($A1837,[3]库存报告使用数据!$A$1:$M$65536,13,0),"")</f>
        <v/>
      </c>
      <c r="AF1837" s="20" t="str">
        <f t="shared" si="482"/>
        <v/>
      </c>
      <c r="AG1837" s="20" t="str">
        <f t="shared" si="483"/>
        <v/>
      </c>
      <c r="AH1837" s="20" t="str">
        <f t="shared" si="484"/>
        <v/>
      </c>
      <c r="AI1837" s="20" t="str">
        <f t="shared" si="485"/>
        <v/>
      </c>
      <c r="AJ1837">
        <f>IFERROR(VLOOKUP($B1837,[4]库存报告使用数据!$A$1:$B$65536,2,0),0)</f>
        <v>1</v>
      </c>
      <c r="AK1837">
        <f>IFERROR(VLOOKUP($B1837,[4]库存报告使用数据!$A$1:$C$65536,3,0),)</f>
        <v>0</v>
      </c>
      <c r="AL1837">
        <f>IFERROR(VLOOKUP($B1837,[4]库存报告使用数据!$A$1:$D$65536,4,0),)</f>
        <v>0</v>
      </c>
      <c r="AM1837">
        <f>IFERROR(VLOOKUP($B1837,[4]库存报告使用数据!$A$1:$E$65536,5,0),)</f>
        <v>0</v>
      </c>
      <c r="AN1837" s="20">
        <f t="shared" si="486"/>
        <v>0</v>
      </c>
      <c r="AO1837" s="20" t="str">
        <f t="shared" si="487"/>
        <v/>
      </c>
      <c r="AP1837" s="20" t="str">
        <f t="shared" si="488"/>
        <v/>
      </c>
      <c r="AQ1837" s="20" t="str">
        <f t="shared" si="489"/>
        <v/>
      </c>
      <c r="AR1837" s="32">
        <f t="shared" si="490"/>
        <v>0</v>
      </c>
      <c r="AS1837" s="32">
        <f t="shared" si="491"/>
        <v>0</v>
      </c>
      <c r="AT1837" s="32">
        <f t="shared" si="492"/>
        <v>6</v>
      </c>
      <c r="AU1837" s="28" t="str">
        <f t="shared" si="493"/>
        <v>库存为6</v>
      </c>
      <c r="AV1837" s="34" t="str">
        <f>IFERROR(时间!$B$4+AU1837,"上周无销量")</f>
        <v>上周无销量</v>
      </c>
      <c r="AW1837" s="34"/>
    </row>
    <row r="1838" spans="1:49">
      <c r="A1838" s="18" t="s">
        <v>1883</v>
      </c>
      <c r="B1838" t="str">
        <f>VLOOKUP(A1838,'[1]sku-asin（子）'!$A:$B,2,0)</f>
        <v>B07BF5WQLC</v>
      </c>
      <c r="C1838" t="str">
        <f>VLOOKUP(A1838,'[1]子sku-父sku'!$A:$B,2,0)</f>
        <v>YZ-BEYF182</v>
      </c>
      <c r="D1838" s="28">
        <f>IFERROR(VLOOKUP(A1838,[2]库存报告使用数据处理!$A:$C,3,0),0)</f>
        <v>2</v>
      </c>
      <c r="E1838" s="28">
        <f>IFERROR(VLOOKUP(A1838,[2]库存报告使用数据处理!$A:$D,4,0),0)</f>
        <v>0</v>
      </c>
      <c r="F1838" s="28">
        <f>IFERROR(VLOOKUP(A1838,[2]库存报告使用数据处理!$A:$E,5,0),0)</f>
        <v>1</v>
      </c>
      <c r="G1838" s="28">
        <f>IFERROR(VLOOKUP(A1838,[2]库存报告使用数据处理!$A:$F,6,0),0)</f>
        <v>0</v>
      </c>
      <c r="H1838" s="29">
        <f>IFERROR(VLOOKUP(A1838,[2]库存报告使用数据处理!$A:$G,7,0),0)</f>
        <v>22.3233333333333</v>
      </c>
      <c r="I1838">
        <f>IFERROR(VLOOKUP(A1838,[5]数据处理!$A:$B,2,0),0)</f>
        <v>3</v>
      </c>
      <c r="J1838" s="30">
        <f>IFERROR(VLOOKUP(A1838,[5]数据处理!$A:$D,4,0),0)</f>
        <v>0</v>
      </c>
      <c r="K1838" s="30">
        <f>IFERROR(VLOOKUP(A1838,[5]数据处理!$A:$E,5,0),0)</f>
        <v>0</v>
      </c>
      <c r="L1838" s="30">
        <f>IFERROR(VLOOKUP(A1838,[5]数据处理!$A:$G,7,0),0)</f>
        <v>3</v>
      </c>
      <c r="M1838">
        <f t="shared" si="477"/>
        <v>6</v>
      </c>
      <c r="N1838">
        <f>IFERROR(VLOOKUP(A1838,[5]数据处理!$A:$C,3,0),0)</f>
        <v>0</v>
      </c>
      <c r="O1838">
        <f>IFERROR(VLOOKUP($A1838,[5]数据处理!$A:$N,14,0),0)</f>
        <v>0</v>
      </c>
      <c r="P1838" t="str">
        <f>IFERROR(VLOOKUP($A1838,[3]库存报告使用数据!$A$1:$B$65536,2,0),"")</f>
        <v/>
      </c>
      <c r="Q1838" t="str">
        <f>IFERROR(VLOOKUP($A1838,[3]库存报告使用数据!$A$1:$E$65536,5,0),"")</f>
        <v/>
      </c>
      <c r="R1838" t="str">
        <f>IFERROR(VLOOKUP($A1838,[3]库存报告使用数据!$A$1:$H$65536,8,0),"")</f>
        <v/>
      </c>
      <c r="S1838" t="str">
        <f>IFERROR(VLOOKUP($A1838,[3]库存报告使用数据!$A$1:$K$65536,11,0),"")</f>
        <v/>
      </c>
      <c r="T1838" t="str">
        <f>IFERROR(VLOOKUP($A1838,[3]库存报告使用数据!$A$1:$C$65536,3,0),"")</f>
        <v/>
      </c>
      <c r="U1838" t="str">
        <f>IFERROR(VLOOKUP($A1838,[3]库存报告使用数据!$A$1:$F$65536,6,0),"")</f>
        <v/>
      </c>
      <c r="V1838" t="str">
        <f>IFERROR(VLOOKUP($A1838,[3]库存报告使用数据!$A$1:$I$65536,9,0),"")</f>
        <v/>
      </c>
      <c r="W1838" t="str">
        <f>IFERROR(VLOOKUP($A1838,[3]库存报告使用数据!$A$1:$L$65536,12,0),"")</f>
        <v/>
      </c>
      <c r="X1838" s="20" t="str">
        <f t="shared" si="478"/>
        <v/>
      </c>
      <c r="Y1838" s="20" t="str">
        <f t="shared" si="479"/>
        <v/>
      </c>
      <c r="Z1838" s="20" t="str">
        <f t="shared" si="480"/>
        <v/>
      </c>
      <c r="AA1838" s="20" t="str">
        <f t="shared" si="481"/>
        <v/>
      </c>
      <c r="AB1838" t="str">
        <f>IFERROR(VLOOKUP($A1838,[3]库存报告使用数据!$A$1:$D$65536,4,0),"")</f>
        <v/>
      </c>
      <c r="AC1838" t="str">
        <f>IFERROR(VLOOKUP($A1838,[3]库存报告使用数据!$A$1:$G$65536,7,0),"")</f>
        <v/>
      </c>
      <c r="AD1838" t="str">
        <f>IFERROR(VLOOKUP($A1838,[3]库存报告使用数据!$A$1:$J$65536,10,0),"")</f>
        <v/>
      </c>
      <c r="AE1838" t="str">
        <f>IFERROR(VLOOKUP($A1838,[3]库存报告使用数据!$A$1:$M$65536,13,0),"")</f>
        <v/>
      </c>
      <c r="AF1838" s="20" t="str">
        <f t="shared" si="482"/>
        <v/>
      </c>
      <c r="AG1838" s="20" t="str">
        <f t="shared" si="483"/>
        <v/>
      </c>
      <c r="AH1838" s="20" t="str">
        <f t="shared" si="484"/>
        <v/>
      </c>
      <c r="AI1838" s="20" t="str">
        <f t="shared" si="485"/>
        <v/>
      </c>
      <c r="AJ1838">
        <f>IFERROR(VLOOKUP($B1838,[4]库存报告使用数据!$A$1:$B$65536,2,0),0)</f>
        <v>16</v>
      </c>
      <c r="AK1838">
        <f>IFERROR(VLOOKUP($B1838,[4]库存报告使用数据!$A$1:$C$65536,3,0),)</f>
        <v>0</v>
      </c>
      <c r="AL1838">
        <f>IFERROR(VLOOKUP($B1838,[4]库存报告使用数据!$A$1:$D$65536,4,0),)</f>
        <v>13</v>
      </c>
      <c r="AM1838">
        <f>IFERROR(VLOOKUP($B1838,[4]库存报告使用数据!$A$1:$E$65536,5,0),)</f>
        <v>6</v>
      </c>
      <c r="AN1838" s="20">
        <f t="shared" si="486"/>
        <v>0.125</v>
      </c>
      <c r="AO1838" s="20" t="str">
        <f t="shared" si="487"/>
        <v/>
      </c>
      <c r="AP1838" s="20">
        <f t="shared" si="488"/>
        <v>0.0769230769230769</v>
      </c>
      <c r="AQ1838" s="20">
        <f t="shared" si="489"/>
        <v>0</v>
      </c>
      <c r="AR1838" s="32">
        <f t="shared" si="490"/>
        <v>0.285714285714286</v>
      </c>
      <c r="AS1838" s="32">
        <f t="shared" si="491"/>
        <v>17.1428571428571</v>
      </c>
      <c r="AT1838" s="32">
        <f t="shared" si="492"/>
        <v>-11.1428571428571</v>
      </c>
      <c r="AU1838" s="28">
        <f t="shared" si="493"/>
        <v>21</v>
      </c>
      <c r="AV1838" s="34">
        <f>IFERROR(时间!$B$4+AU1838,"上周无销量")</f>
        <v>43304</v>
      </c>
      <c r="AW1838" s="34"/>
    </row>
    <row r="1839" spans="1:49">
      <c r="A1839" s="18" t="s">
        <v>1884</v>
      </c>
      <c r="B1839" t="str">
        <f>VLOOKUP(A1839,'[1]sku-asin（子）'!$A:$B,2,0)</f>
        <v>B07BF8D3F3</v>
      </c>
      <c r="C1839" t="str">
        <f>VLOOKUP(A1839,'[1]子sku-父sku'!$A:$B,2,0)</f>
        <v>YZ-BEYF182</v>
      </c>
      <c r="D1839" s="28">
        <f>IFERROR(VLOOKUP(A1839,[2]库存报告使用数据处理!$A:$C,3,0),0)</f>
        <v>2</v>
      </c>
      <c r="E1839" s="28">
        <f>IFERROR(VLOOKUP(A1839,[2]库存报告使用数据处理!$A:$D,4,0),0)</f>
        <v>0</v>
      </c>
      <c r="F1839" s="28">
        <f>IFERROR(VLOOKUP(A1839,[2]库存报告使用数据处理!$A:$E,5,0),0)</f>
        <v>1</v>
      </c>
      <c r="G1839" s="28">
        <f>IFERROR(VLOOKUP(A1839,[2]库存报告使用数据处理!$A:$F,6,0),0)</f>
        <v>0</v>
      </c>
      <c r="H1839" s="29">
        <f>IFERROR(VLOOKUP(A1839,[2]库存报告使用数据处理!$A:$G,7,0),0)</f>
        <v>19.99</v>
      </c>
      <c r="I1839">
        <f>IFERROR(VLOOKUP(A1839,[5]数据处理!$A:$B,2,0),0)</f>
        <v>3</v>
      </c>
      <c r="J1839" s="30">
        <f>IFERROR(VLOOKUP(A1839,[5]数据处理!$A:$D,4,0),0)</f>
        <v>0</v>
      </c>
      <c r="K1839" s="30">
        <f>IFERROR(VLOOKUP(A1839,[5]数据处理!$A:$E,5,0),0)</f>
        <v>0</v>
      </c>
      <c r="L1839" s="30">
        <f>IFERROR(VLOOKUP(A1839,[5]数据处理!$A:$G,7,0),0)</f>
        <v>4</v>
      </c>
      <c r="M1839">
        <f t="shared" si="477"/>
        <v>7</v>
      </c>
      <c r="N1839">
        <f>IFERROR(VLOOKUP(A1839,[5]数据处理!$A:$C,3,0),0)</f>
        <v>0</v>
      </c>
      <c r="O1839">
        <f>IFERROR(VLOOKUP($A1839,[5]数据处理!$A:$N,14,0),0)</f>
        <v>0</v>
      </c>
      <c r="P1839" t="str">
        <f>IFERROR(VLOOKUP($A1839,[3]库存报告使用数据!$A$1:$B$65536,2,0),"")</f>
        <v/>
      </c>
      <c r="Q1839" t="str">
        <f>IFERROR(VLOOKUP($A1839,[3]库存报告使用数据!$A$1:$E$65536,5,0),"")</f>
        <v/>
      </c>
      <c r="R1839" t="str">
        <f>IFERROR(VLOOKUP($A1839,[3]库存报告使用数据!$A$1:$H$65536,8,0),"")</f>
        <v/>
      </c>
      <c r="S1839" t="str">
        <f>IFERROR(VLOOKUP($A1839,[3]库存报告使用数据!$A$1:$K$65536,11,0),"")</f>
        <v/>
      </c>
      <c r="T1839" t="str">
        <f>IFERROR(VLOOKUP($A1839,[3]库存报告使用数据!$A$1:$C$65536,3,0),"")</f>
        <v/>
      </c>
      <c r="U1839" t="str">
        <f>IFERROR(VLOOKUP($A1839,[3]库存报告使用数据!$A$1:$F$65536,6,0),"")</f>
        <v/>
      </c>
      <c r="V1839" t="str">
        <f>IFERROR(VLOOKUP($A1839,[3]库存报告使用数据!$A$1:$I$65536,9,0),"")</f>
        <v/>
      </c>
      <c r="W1839" t="str">
        <f>IFERROR(VLOOKUP($A1839,[3]库存报告使用数据!$A$1:$L$65536,12,0),"")</f>
        <v/>
      </c>
      <c r="X1839" s="20" t="str">
        <f t="shared" si="478"/>
        <v/>
      </c>
      <c r="Y1839" s="20" t="str">
        <f t="shared" si="479"/>
        <v/>
      </c>
      <c r="Z1839" s="20" t="str">
        <f t="shared" si="480"/>
        <v/>
      </c>
      <c r="AA1839" s="20" t="str">
        <f t="shared" si="481"/>
        <v/>
      </c>
      <c r="AB1839" t="str">
        <f>IFERROR(VLOOKUP($A1839,[3]库存报告使用数据!$A$1:$D$65536,4,0),"")</f>
        <v/>
      </c>
      <c r="AC1839" t="str">
        <f>IFERROR(VLOOKUP($A1839,[3]库存报告使用数据!$A$1:$G$65536,7,0),"")</f>
        <v/>
      </c>
      <c r="AD1839" t="str">
        <f>IFERROR(VLOOKUP($A1839,[3]库存报告使用数据!$A$1:$J$65536,10,0),"")</f>
        <v/>
      </c>
      <c r="AE1839" t="str">
        <f>IFERROR(VLOOKUP($A1839,[3]库存报告使用数据!$A$1:$M$65536,13,0),"")</f>
        <v/>
      </c>
      <c r="AF1839" s="20" t="str">
        <f t="shared" si="482"/>
        <v/>
      </c>
      <c r="AG1839" s="20" t="str">
        <f t="shared" si="483"/>
        <v/>
      </c>
      <c r="AH1839" s="20" t="str">
        <f t="shared" si="484"/>
        <v/>
      </c>
      <c r="AI1839" s="20" t="str">
        <f t="shared" si="485"/>
        <v/>
      </c>
      <c r="AJ1839">
        <f>IFERROR(VLOOKUP($B1839,[4]库存报告使用数据!$A$1:$B$65536,2,0),0)</f>
        <v>23</v>
      </c>
      <c r="AK1839">
        <f>IFERROR(VLOOKUP($B1839,[4]库存报告使用数据!$A$1:$C$65536,3,0),)</f>
        <v>0</v>
      </c>
      <c r="AL1839">
        <f>IFERROR(VLOOKUP($B1839,[4]库存报告使用数据!$A$1:$D$65536,4,0),)</f>
        <v>0</v>
      </c>
      <c r="AM1839">
        <f>IFERROR(VLOOKUP($B1839,[4]库存报告使用数据!$A$1:$E$65536,5,0),)</f>
        <v>0</v>
      </c>
      <c r="AN1839" s="20">
        <f t="shared" si="486"/>
        <v>0.0869565217391304</v>
      </c>
      <c r="AO1839" s="20" t="str">
        <f t="shared" si="487"/>
        <v/>
      </c>
      <c r="AP1839" s="20" t="str">
        <f t="shared" si="488"/>
        <v/>
      </c>
      <c r="AQ1839" s="20" t="str">
        <f t="shared" si="489"/>
        <v/>
      </c>
      <c r="AR1839" s="32">
        <f t="shared" si="490"/>
        <v>0.285714285714286</v>
      </c>
      <c r="AS1839" s="32">
        <f t="shared" si="491"/>
        <v>17.1428571428571</v>
      </c>
      <c r="AT1839" s="32">
        <f t="shared" si="492"/>
        <v>-10.1428571428571</v>
      </c>
      <c r="AU1839" s="28">
        <f t="shared" si="493"/>
        <v>24</v>
      </c>
      <c r="AV1839" s="34">
        <f>IFERROR(时间!$B$4+AU1839,"上周无销量")</f>
        <v>43307</v>
      </c>
      <c r="AW1839" s="34"/>
    </row>
    <row r="1840" spans="1:49">
      <c r="A1840" s="18" t="s">
        <v>1885</v>
      </c>
      <c r="B1840" t="str">
        <f>VLOOKUP(A1840,'[1]sku-asin（子）'!$A:$B,2,0)</f>
        <v>B07BF7VGLY</v>
      </c>
      <c r="C1840" t="str">
        <f>VLOOKUP(A1840,'[1]子sku-父sku'!$A:$B,2,0)</f>
        <v>YZ-BEYF182</v>
      </c>
      <c r="D1840" s="28">
        <f>IFERROR(VLOOKUP(A1840,[2]库存报告使用数据处理!$A:$C,3,0),0)</f>
        <v>1</v>
      </c>
      <c r="E1840" s="28">
        <f>IFERROR(VLOOKUP(A1840,[2]库存报告使用数据处理!$A:$D,4,0),0)</f>
        <v>1</v>
      </c>
      <c r="F1840" s="28">
        <f>IFERROR(VLOOKUP(A1840,[2]库存报告使用数据处理!$A:$E,5,0),0)</f>
        <v>0</v>
      </c>
      <c r="G1840" s="28">
        <f>IFERROR(VLOOKUP(A1840,[2]库存报告使用数据处理!$A:$F,6,0),0)</f>
        <v>0</v>
      </c>
      <c r="H1840" s="29">
        <f>IFERROR(VLOOKUP(A1840,[2]库存报告使用数据处理!$A:$G,7,0),0)</f>
        <v>19.99</v>
      </c>
      <c r="I1840">
        <f>IFERROR(VLOOKUP(A1840,[5]数据处理!$A:$B,2,0),0)</f>
        <v>6</v>
      </c>
      <c r="J1840" s="30">
        <f>IFERROR(VLOOKUP(A1840,[5]数据处理!$A:$D,4,0),0)</f>
        <v>0</v>
      </c>
      <c r="K1840" s="30">
        <f>IFERROR(VLOOKUP(A1840,[5]数据处理!$A:$E,5,0),0)</f>
        <v>0</v>
      </c>
      <c r="L1840" s="30">
        <f>IFERROR(VLOOKUP(A1840,[5]数据处理!$A:$G,7,0),0)</f>
        <v>1</v>
      </c>
      <c r="M1840">
        <f t="shared" si="477"/>
        <v>7</v>
      </c>
      <c r="N1840">
        <f>IFERROR(VLOOKUP(A1840,[5]数据处理!$A:$C,3,0),0)</f>
        <v>1</v>
      </c>
      <c r="O1840">
        <f>IFERROR(VLOOKUP($A1840,[5]数据处理!$A:$N,14,0),0)</f>
        <v>0</v>
      </c>
      <c r="P1840">
        <f>IFERROR(VLOOKUP($A1840,[3]库存报告使用数据!$A$1:$B$65536,2,0),"")</f>
        <v>0</v>
      </c>
      <c r="Q1840">
        <f>IFERROR(VLOOKUP($A1840,[3]库存报告使用数据!$A$1:$E$65536,5,0),"")</f>
        <v>6581</v>
      </c>
      <c r="R1840">
        <f>IFERROR(VLOOKUP($A1840,[3]库存报告使用数据!$A$1:$H$65536,8,0),"")</f>
        <v>0</v>
      </c>
      <c r="S1840">
        <f>IFERROR(VLOOKUP($A1840,[3]库存报告使用数据!$A$1:$K$65536,11,0),"")</f>
        <v>0</v>
      </c>
      <c r="T1840">
        <f>IFERROR(VLOOKUP($A1840,[3]库存报告使用数据!$A$1:$C$65536,3,0),"")</f>
        <v>93</v>
      </c>
      <c r="U1840">
        <f>IFERROR(VLOOKUP($A1840,[3]库存报告使用数据!$A$1:$F$65536,6,0),"")</f>
        <v>145</v>
      </c>
      <c r="V1840">
        <f>IFERROR(VLOOKUP($A1840,[3]库存报告使用数据!$A$1:$I$65536,9,0),"")</f>
        <v>0</v>
      </c>
      <c r="W1840">
        <f>IFERROR(VLOOKUP($A1840,[3]库存报告使用数据!$A$1:$L$65536,12,0),"")</f>
        <v>0</v>
      </c>
      <c r="X1840" s="20" t="str">
        <f t="shared" si="478"/>
        <v/>
      </c>
      <c r="Y1840" s="20">
        <f t="shared" si="479"/>
        <v>0.0220331256647926</v>
      </c>
      <c r="Z1840" s="20" t="str">
        <f t="shared" si="480"/>
        <v/>
      </c>
      <c r="AA1840" s="20" t="str">
        <f t="shared" si="481"/>
        <v/>
      </c>
      <c r="AB1840">
        <f>IFERROR(VLOOKUP($A1840,[3]库存报告使用数据!$A$1:$D$65536,4,0),"")</f>
        <v>19.92375</v>
      </c>
      <c r="AC1840">
        <f>IFERROR(VLOOKUP($A1840,[3]库存报告使用数据!$A$1:$G$65536,7,0),"")</f>
        <v>13.33</v>
      </c>
      <c r="AD1840">
        <f>IFERROR(VLOOKUP($A1840,[3]库存报告使用数据!$A$1:$J$65536,10,0),"")</f>
        <v>0</v>
      </c>
      <c r="AE1840">
        <f>IFERROR(VLOOKUP($A1840,[3]库存报告使用数据!$A$1:$M$65536,13,0),"")</f>
        <v>0</v>
      </c>
      <c r="AF1840" s="20">
        <f t="shared" si="482"/>
        <v>0.996685842921461</v>
      </c>
      <c r="AG1840" s="20">
        <f t="shared" si="483"/>
        <v>0.666833416708354</v>
      </c>
      <c r="AH1840" s="20" t="str">
        <f t="shared" si="484"/>
        <v/>
      </c>
      <c r="AI1840" s="20" t="str">
        <f t="shared" si="485"/>
        <v/>
      </c>
      <c r="AJ1840">
        <f>IFERROR(VLOOKUP($B1840,[4]库存报告使用数据!$A$1:$B$65536,2,0),0)</f>
        <v>8</v>
      </c>
      <c r="AK1840">
        <f>IFERROR(VLOOKUP($B1840,[4]库存报告使用数据!$A$1:$C$65536,3,0),)</f>
        <v>19</v>
      </c>
      <c r="AL1840">
        <f>IFERROR(VLOOKUP($B1840,[4]库存报告使用数据!$A$1:$D$65536,4,0),)</f>
        <v>0</v>
      </c>
      <c r="AM1840">
        <f>IFERROR(VLOOKUP($B1840,[4]库存报告使用数据!$A$1:$E$65536,5,0),)</f>
        <v>0</v>
      </c>
      <c r="AN1840" s="20">
        <f t="shared" si="486"/>
        <v>0.125</v>
      </c>
      <c r="AO1840" s="20">
        <f t="shared" si="487"/>
        <v>0.0526315789473684</v>
      </c>
      <c r="AP1840" s="20" t="str">
        <f t="shared" si="488"/>
        <v/>
      </c>
      <c r="AQ1840" s="20" t="str">
        <f t="shared" si="489"/>
        <v/>
      </c>
      <c r="AR1840" s="32">
        <f t="shared" si="490"/>
        <v>0.142857142857143</v>
      </c>
      <c r="AS1840" s="32">
        <f t="shared" si="491"/>
        <v>8.57142857142857</v>
      </c>
      <c r="AT1840" s="32">
        <f t="shared" si="492"/>
        <v>-1.57142857142857</v>
      </c>
      <c r="AU1840" s="28">
        <f t="shared" si="493"/>
        <v>49</v>
      </c>
      <c r="AV1840" s="34">
        <f>IFERROR(时间!$B$4+AU1840,"上周无销量")</f>
        <v>43332</v>
      </c>
      <c r="AW1840" s="34"/>
    </row>
    <row r="1841" spans="1:49">
      <c r="A1841" s="18" t="s">
        <v>1886</v>
      </c>
      <c r="B1841" t="str">
        <f>VLOOKUP(A1841,'[1]sku-asin（子）'!$A:$B,2,0)</f>
        <v>B07BF4G3QR</v>
      </c>
      <c r="C1841" t="str">
        <f>VLOOKUP(A1841,'[1]子sku-父sku'!$A:$B,2,0)</f>
        <v>YZ-BEYF182</v>
      </c>
      <c r="D1841" s="28">
        <f>IFERROR(VLOOKUP(A1841,[2]库存报告使用数据处理!$A:$C,3,0),0)</f>
        <v>6</v>
      </c>
      <c r="E1841" s="28">
        <f>IFERROR(VLOOKUP(A1841,[2]库存报告使用数据处理!$A:$D,4,0),0)</f>
        <v>0</v>
      </c>
      <c r="F1841" s="28">
        <f>IFERROR(VLOOKUP(A1841,[2]库存报告使用数据处理!$A:$E,5,0),0)</f>
        <v>0</v>
      </c>
      <c r="G1841" s="28">
        <f>IFERROR(VLOOKUP(A1841,[2]库存报告使用数据处理!$A:$F,6,0),0)</f>
        <v>0</v>
      </c>
      <c r="H1841" s="29">
        <f>IFERROR(VLOOKUP(A1841,[2]库存报告使用数据处理!$A:$G,7,0),0)</f>
        <v>21.1566666666667</v>
      </c>
      <c r="I1841">
        <f>IFERROR(VLOOKUP(A1841,[5]数据处理!$A:$B,2,0),0)</f>
        <v>2</v>
      </c>
      <c r="J1841" s="30">
        <f>IFERROR(VLOOKUP(A1841,[5]数据处理!$A:$D,4,0),0)</f>
        <v>0</v>
      </c>
      <c r="K1841" s="30">
        <f>IFERROR(VLOOKUP(A1841,[5]数据处理!$A:$E,5,0),0)</f>
        <v>0</v>
      </c>
      <c r="L1841" s="30">
        <f>IFERROR(VLOOKUP(A1841,[5]数据处理!$A:$G,7,0),0)</f>
        <v>1</v>
      </c>
      <c r="M1841">
        <f t="shared" si="477"/>
        <v>3</v>
      </c>
      <c r="N1841">
        <f>IFERROR(VLOOKUP(A1841,[5]数据处理!$A:$C,3,0),0)</f>
        <v>0</v>
      </c>
      <c r="O1841">
        <f>IFERROR(VLOOKUP($A1841,[5]数据处理!$A:$N,14,0),0)</f>
        <v>0</v>
      </c>
      <c r="P1841" t="str">
        <f>IFERROR(VLOOKUP($A1841,[3]库存报告使用数据!$A$1:$B$65536,2,0),"")</f>
        <v/>
      </c>
      <c r="Q1841" t="str">
        <f>IFERROR(VLOOKUP($A1841,[3]库存报告使用数据!$A$1:$E$65536,5,0),"")</f>
        <v/>
      </c>
      <c r="R1841" t="str">
        <f>IFERROR(VLOOKUP($A1841,[3]库存报告使用数据!$A$1:$H$65536,8,0),"")</f>
        <v/>
      </c>
      <c r="S1841" t="str">
        <f>IFERROR(VLOOKUP($A1841,[3]库存报告使用数据!$A$1:$K$65536,11,0),"")</f>
        <v/>
      </c>
      <c r="T1841" t="str">
        <f>IFERROR(VLOOKUP($A1841,[3]库存报告使用数据!$A$1:$C$65536,3,0),"")</f>
        <v/>
      </c>
      <c r="U1841" t="str">
        <f>IFERROR(VLOOKUP($A1841,[3]库存报告使用数据!$A$1:$F$65536,6,0),"")</f>
        <v/>
      </c>
      <c r="V1841" t="str">
        <f>IFERROR(VLOOKUP($A1841,[3]库存报告使用数据!$A$1:$I$65536,9,0),"")</f>
        <v/>
      </c>
      <c r="W1841" t="str">
        <f>IFERROR(VLOOKUP($A1841,[3]库存报告使用数据!$A$1:$L$65536,12,0),"")</f>
        <v/>
      </c>
      <c r="X1841" s="20" t="str">
        <f t="shared" si="478"/>
        <v/>
      </c>
      <c r="Y1841" s="20" t="str">
        <f t="shared" si="479"/>
        <v/>
      </c>
      <c r="Z1841" s="20" t="str">
        <f t="shared" si="480"/>
        <v/>
      </c>
      <c r="AA1841" s="20" t="str">
        <f t="shared" si="481"/>
        <v/>
      </c>
      <c r="AB1841" t="str">
        <f>IFERROR(VLOOKUP($A1841,[3]库存报告使用数据!$A$1:$D$65536,4,0),"")</f>
        <v/>
      </c>
      <c r="AC1841" t="str">
        <f>IFERROR(VLOOKUP($A1841,[3]库存报告使用数据!$A$1:$G$65536,7,0),"")</f>
        <v/>
      </c>
      <c r="AD1841" t="str">
        <f>IFERROR(VLOOKUP($A1841,[3]库存报告使用数据!$A$1:$J$65536,10,0),"")</f>
        <v/>
      </c>
      <c r="AE1841" t="str">
        <f>IFERROR(VLOOKUP($A1841,[3]库存报告使用数据!$A$1:$M$65536,13,0),"")</f>
        <v/>
      </c>
      <c r="AF1841" s="20" t="str">
        <f t="shared" si="482"/>
        <v/>
      </c>
      <c r="AG1841" s="20" t="str">
        <f t="shared" si="483"/>
        <v/>
      </c>
      <c r="AH1841" s="20" t="str">
        <f t="shared" si="484"/>
        <v/>
      </c>
      <c r="AI1841" s="20" t="str">
        <f t="shared" si="485"/>
        <v/>
      </c>
      <c r="AJ1841">
        <f>IFERROR(VLOOKUP($B1841,[4]库存报告使用数据!$A$1:$B$65536,2,0),0)</f>
        <v>21</v>
      </c>
      <c r="AK1841">
        <f>IFERROR(VLOOKUP($B1841,[4]库存报告使用数据!$A$1:$C$65536,3,0),)</f>
        <v>4</v>
      </c>
      <c r="AL1841">
        <f>IFERROR(VLOOKUP($B1841,[4]库存报告使用数据!$A$1:$D$65536,4,0),)</f>
        <v>0</v>
      </c>
      <c r="AM1841">
        <f>IFERROR(VLOOKUP($B1841,[4]库存报告使用数据!$A$1:$E$65536,5,0),)</f>
        <v>0</v>
      </c>
      <c r="AN1841" s="20">
        <f t="shared" si="486"/>
        <v>0.285714285714286</v>
      </c>
      <c r="AO1841" s="20">
        <f t="shared" si="487"/>
        <v>0</v>
      </c>
      <c r="AP1841" s="20" t="str">
        <f t="shared" si="488"/>
        <v/>
      </c>
      <c r="AQ1841" s="20" t="str">
        <f t="shared" si="489"/>
        <v/>
      </c>
      <c r="AR1841" s="32">
        <f t="shared" si="490"/>
        <v>0.857142857142857</v>
      </c>
      <c r="AS1841" s="32">
        <f t="shared" si="491"/>
        <v>51.4285714285714</v>
      </c>
      <c r="AT1841" s="32">
        <f t="shared" si="492"/>
        <v>-48.4285714285714</v>
      </c>
      <c r="AU1841" s="28">
        <f t="shared" si="493"/>
        <v>3</v>
      </c>
      <c r="AV1841" s="34">
        <f>IFERROR(时间!$B$4+AU1841,"上周无销量")</f>
        <v>43286</v>
      </c>
      <c r="AW1841" s="34"/>
    </row>
    <row r="1842" spans="1:49">
      <c r="A1842" s="18" t="s">
        <v>1887</v>
      </c>
      <c r="B1842" t="str">
        <f>VLOOKUP(A1842,'[1]sku-asin（子）'!$A:$B,2,0)</f>
        <v>B07BF4PZNM</v>
      </c>
      <c r="C1842" t="str">
        <f>VLOOKUP(A1842,'[1]子sku-父sku'!$A:$B,2,0)</f>
        <v>YZ-BEYF182</v>
      </c>
      <c r="D1842" s="28">
        <f>IFERROR(VLOOKUP(A1842,[2]库存报告使用数据处理!$A:$C,3,0),0)</f>
        <v>0</v>
      </c>
      <c r="E1842" s="28">
        <f>IFERROR(VLOOKUP(A1842,[2]库存报告使用数据处理!$A:$D,4,0),0)</f>
        <v>0</v>
      </c>
      <c r="F1842" s="28">
        <f>IFERROR(VLOOKUP(A1842,[2]库存报告使用数据处理!$A:$E,5,0),0)</f>
        <v>0</v>
      </c>
      <c r="G1842" s="28">
        <f>IFERROR(VLOOKUP(A1842,[2]库存报告使用数据处理!$A:$F,6,0),0)</f>
        <v>0</v>
      </c>
      <c r="H1842" s="29">
        <f>IFERROR(VLOOKUP(A1842,[2]库存报告使用数据处理!$A:$G,7,0),0)</f>
        <v>0</v>
      </c>
      <c r="I1842">
        <f>IFERROR(VLOOKUP(A1842,[5]数据处理!$A:$B,2,0),0)</f>
        <v>9</v>
      </c>
      <c r="J1842" s="30">
        <f>IFERROR(VLOOKUP(A1842,[5]数据处理!$A:$D,4,0),0)</f>
        <v>0</v>
      </c>
      <c r="K1842" s="30">
        <f>IFERROR(VLOOKUP(A1842,[5]数据处理!$A:$E,5,0),0)</f>
        <v>0</v>
      </c>
      <c r="L1842" s="30">
        <f>IFERROR(VLOOKUP(A1842,[5]数据处理!$A:$G,7,0),0)</f>
        <v>2</v>
      </c>
      <c r="M1842">
        <f t="shared" si="477"/>
        <v>11</v>
      </c>
      <c r="N1842">
        <f>IFERROR(VLOOKUP(A1842,[5]数据处理!$A:$C,3,0),0)</f>
        <v>1</v>
      </c>
      <c r="O1842">
        <f>IFERROR(VLOOKUP($A1842,[5]数据处理!$A:$N,14,0),0)</f>
        <v>0</v>
      </c>
      <c r="P1842" t="str">
        <f>IFERROR(VLOOKUP($A1842,[3]库存报告使用数据!$A$1:$B$65536,2,0),"")</f>
        <v/>
      </c>
      <c r="Q1842" t="str">
        <f>IFERROR(VLOOKUP($A1842,[3]库存报告使用数据!$A$1:$E$65536,5,0),"")</f>
        <v/>
      </c>
      <c r="R1842" t="str">
        <f>IFERROR(VLOOKUP($A1842,[3]库存报告使用数据!$A$1:$H$65536,8,0),"")</f>
        <v/>
      </c>
      <c r="S1842" t="str">
        <f>IFERROR(VLOOKUP($A1842,[3]库存报告使用数据!$A$1:$K$65536,11,0),"")</f>
        <v/>
      </c>
      <c r="T1842" t="str">
        <f>IFERROR(VLOOKUP($A1842,[3]库存报告使用数据!$A$1:$C$65536,3,0),"")</f>
        <v/>
      </c>
      <c r="U1842" t="str">
        <f>IFERROR(VLOOKUP($A1842,[3]库存报告使用数据!$A$1:$F$65536,6,0),"")</f>
        <v/>
      </c>
      <c r="V1842" t="str">
        <f>IFERROR(VLOOKUP($A1842,[3]库存报告使用数据!$A$1:$I$65536,9,0),"")</f>
        <v/>
      </c>
      <c r="W1842" t="str">
        <f>IFERROR(VLOOKUP($A1842,[3]库存报告使用数据!$A$1:$L$65536,12,0),"")</f>
        <v/>
      </c>
      <c r="X1842" s="20" t="str">
        <f t="shared" si="478"/>
        <v/>
      </c>
      <c r="Y1842" s="20" t="str">
        <f t="shared" si="479"/>
        <v/>
      </c>
      <c r="Z1842" s="20" t="str">
        <f t="shared" si="480"/>
        <v/>
      </c>
      <c r="AA1842" s="20" t="str">
        <f t="shared" si="481"/>
        <v/>
      </c>
      <c r="AB1842" t="str">
        <f>IFERROR(VLOOKUP($A1842,[3]库存报告使用数据!$A$1:$D$65536,4,0),"")</f>
        <v/>
      </c>
      <c r="AC1842" t="str">
        <f>IFERROR(VLOOKUP($A1842,[3]库存报告使用数据!$A$1:$G$65536,7,0),"")</f>
        <v/>
      </c>
      <c r="AD1842" t="str">
        <f>IFERROR(VLOOKUP($A1842,[3]库存报告使用数据!$A$1:$J$65536,10,0),"")</f>
        <v/>
      </c>
      <c r="AE1842" t="str">
        <f>IFERROR(VLOOKUP($A1842,[3]库存报告使用数据!$A$1:$M$65536,13,0),"")</f>
        <v/>
      </c>
      <c r="AF1842" s="20" t="str">
        <f t="shared" si="482"/>
        <v/>
      </c>
      <c r="AG1842" s="20" t="str">
        <f t="shared" si="483"/>
        <v/>
      </c>
      <c r="AH1842" s="20" t="str">
        <f t="shared" si="484"/>
        <v/>
      </c>
      <c r="AI1842" s="20" t="str">
        <f t="shared" si="485"/>
        <v/>
      </c>
      <c r="AJ1842">
        <f>IFERROR(VLOOKUP($B1842,[4]库存报告使用数据!$A$1:$B$65536,2,0),0)</f>
        <v>8</v>
      </c>
      <c r="AK1842">
        <f>IFERROR(VLOOKUP($B1842,[4]库存报告使用数据!$A$1:$C$65536,3,0),)</f>
        <v>0</v>
      </c>
      <c r="AL1842">
        <f>IFERROR(VLOOKUP($B1842,[4]库存报告使用数据!$A$1:$D$65536,4,0),)</f>
        <v>0</v>
      </c>
      <c r="AM1842">
        <f>IFERROR(VLOOKUP($B1842,[4]库存报告使用数据!$A$1:$E$65536,5,0),)</f>
        <v>0</v>
      </c>
      <c r="AN1842" s="20">
        <f t="shared" si="486"/>
        <v>0</v>
      </c>
      <c r="AO1842" s="20" t="str">
        <f t="shared" si="487"/>
        <v/>
      </c>
      <c r="AP1842" s="20" t="str">
        <f t="shared" si="488"/>
        <v/>
      </c>
      <c r="AQ1842" s="20" t="str">
        <f t="shared" si="489"/>
        <v/>
      </c>
      <c r="AR1842" s="32">
        <f t="shared" si="490"/>
        <v>0</v>
      </c>
      <c r="AS1842" s="32">
        <f t="shared" si="491"/>
        <v>0</v>
      </c>
      <c r="AT1842" s="32">
        <f t="shared" si="492"/>
        <v>11</v>
      </c>
      <c r="AU1842" s="28" t="str">
        <f t="shared" si="493"/>
        <v>库存为11</v>
      </c>
      <c r="AV1842" s="34" t="str">
        <f>IFERROR(时间!$B$4+AU1842,"上周无销量")</f>
        <v>上周无销量</v>
      </c>
      <c r="AW1842" s="34"/>
    </row>
    <row r="1843" spans="1:49">
      <c r="A1843" s="18" t="s">
        <v>1888</v>
      </c>
      <c r="B1843" t="str">
        <f>VLOOKUP(A1843,'[1]sku-asin（子）'!$A:$B,2,0)</f>
        <v>B07BN7FD7X</v>
      </c>
      <c r="C1843" t="str">
        <f>VLOOKUP(A1843,'[1]子sku-父sku'!$A:$B,2,0)</f>
        <v>YZ-BEYF183</v>
      </c>
      <c r="D1843" s="28">
        <f>IFERROR(VLOOKUP(A1843,[2]库存报告使用数据处理!$A:$C,3,0),0)</f>
        <v>7</v>
      </c>
      <c r="E1843" s="28">
        <f>IFERROR(VLOOKUP(A1843,[2]库存报告使用数据处理!$A:$D,4,0),0)</f>
        <v>1</v>
      </c>
      <c r="F1843" s="28">
        <f>IFERROR(VLOOKUP(A1843,[2]库存报告使用数据处理!$A:$E,5,0),0)</f>
        <v>1</v>
      </c>
      <c r="G1843" s="28">
        <f>IFERROR(VLOOKUP(A1843,[2]库存报告使用数据处理!$A:$F,6,0),0)</f>
        <v>0</v>
      </c>
      <c r="H1843" s="29">
        <f>IFERROR(VLOOKUP(A1843,[2]库存报告使用数据处理!$A:$G,7,0),0)</f>
        <v>22.3233333333333</v>
      </c>
      <c r="I1843">
        <f>IFERROR(VLOOKUP(A1843,[5]数据处理!$A:$B,2,0),0)</f>
        <v>1</v>
      </c>
      <c r="J1843" s="30">
        <f>IFERROR(VLOOKUP(A1843,[5]数据处理!$A:$D,4,0),0)</f>
        <v>0</v>
      </c>
      <c r="K1843" s="30">
        <f>IFERROR(VLOOKUP(A1843,[5]数据处理!$A:$E,5,0),0)</f>
        <v>0</v>
      </c>
      <c r="L1843" s="30">
        <f>IFERROR(VLOOKUP(A1843,[5]数据处理!$A:$G,7,0),0)</f>
        <v>0</v>
      </c>
      <c r="M1843">
        <f t="shared" si="477"/>
        <v>1</v>
      </c>
      <c r="N1843">
        <f>IFERROR(VLOOKUP(A1843,[5]数据处理!$A:$C,3,0),0)</f>
        <v>0</v>
      </c>
      <c r="O1843">
        <f>IFERROR(VLOOKUP($A1843,[5]数据处理!$A:$N,14,0),0)</f>
        <v>0</v>
      </c>
      <c r="P1843" t="str">
        <f>IFERROR(VLOOKUP($A1843,[3]库存报告使用数据!$A$1:$B$65536,2,0),"")</f>
        <v/>
      </c>
      <c r="Q1843" t="str">
        <f>IFERROR(VLOOKUP($A1843,[3]库存报告使用数据!$A$1:$E$65536,5,0),"")</f>
        <v/>
      </c>
      <c r="R1843" t="str">
        <f>IFERROR(VLOOKUP($A1843,[3]库存报告使用数据!$A$1:$H$65536,8,0),"")</f>
        <v/>
      </c>
      <c r="S1843" t="str">
        <f>IFERROR(VLOOKUP($A1843,[3]库存报告使用数据!$A$1:$K$65536,11,0),"")</f>
        <v/>
      </c>
      <c r="T1843" t="str">
        <f>IFERROR(VLOOKUP($A1843,[3]库存报告使用数据!$A$1:$C$65536,3,0),"")</f>
        <v/>
      </c>
      <c r="U1843" t="str">
        <f>IFERROR(VLOOKUP($A1843,[3]库存报告使用数据!$A$1:$F$65536,6,0),"")</f>
        <v/>
      </c>
      <c r="V1843" t="str">
        <f>IFERROR(VLOOKUP($A1843,[3]库存报告使用数据!$A$1:$I$65536,9,0),"")</f>
        <v/>
      </c>
      <c r="W1843" t="str">
        <f>IFERROR(VLOOKUP($A1843,[3]库存报告使用数据!$A$1:$L$65536,12,0),"")</f>
        <v/>
      </c>
      <c r="X1843" s="20" t="str">
        <f t="shared" si="478"/>
        <v/>
      </c>
      <c r="Y1843" s="20" t="str">
        <f t="shared" si="479"/>
        <v/>
      </c>
      <c r="Z1843" s="20" t="str">
        <f t="shared" si="480"/>
        <v/>
      </c>
      <c r="AA1843" s="20" t="str">
        <f t="shared" si="481"/>
        <v/>
      </c>
      <c r="AB1843" t="str">
        <f>IFERROR(VLOOKUP($A1843,[3]库存报告使用数据!$A$1:$D$65536,4,0),"")</f>
        <v/>
      </c>
      <c r="AC1843" t="str">
        <f>IFERROR(VLOOKUP($A1843,[3]库存报告使用数据!$A$1:$G$65536,7,0),"")</f>
        <v/>
      </c>
      <c r="AD1843" t="str">
        <f>IFERROR(VLOOKUP($A1843,[3]库存报告使用数据!$A$1:$J$65536,10,0),"")</f>
        <v/>
      </c>
      <c r="AE1843" t="str">
        <f>IFERROR(VLOOKUP($A1843,[3]库存报告使用数据!$A$1:$M$65536,13,0),"")</f>
        <v/>
      </c>
      <c r="AF1843" s="20" t="str">
        <f t="shared" si="482"/>
        <v/>
      </c>
      <c r="AG1843" s="20" t="str">
        <f t="shared" si="483"/>
        <v/>
      </c>
      <c r="AH1843" s="20" t="str">
        <f t="shared" si="484"/>
        <v/>
      </c>
      <c r="AI1843" s="20" t="str">
        <f t="shared" si="485"/>
        <v/>
      </c>
      <c r="AJ1843">
        <f>IFERROR(VLOOKUP($B1843,[4]库存报告使用数据!$A$1:$B$65536,2,0),0)</f>
        <v>42</v>
      </c>
      <c r="AK1843">
        <f>IFERROR(VLOOKUP($B1843,[4]库存报告使用数据!$A$1:$C$65536,3,0),)</f>
        <v>53</v>
      </c>
      <c r="AL1843">
        <f>IFERROR(VLOOKUP($B1843,[4]库存报告使用数据!$A$1:$D$65536,4,0),)</f>
        <v>0</v>
      </c>
      <c r="AM1843">
        <f>IFERROR(VLOOKUP($B1843,[4]库存报告使用数据!$A$1:$E$65536,5,0),)</f>
        <v>0</v>
      </c>
      <c r="AN1843" s="20">
        <f t="shared" si="486"/>
        <v>0.166666666666667</v>
      </c>
      <c r="AO1843" s="20">
        <f t="shared" si="487"/>
        <v>0.0188679245283019</v>
      </c>
      <c r="AP1843" s="20" t="str">
        <f t="shared" si="488"/>
        <v/>
      </c>
      <c r="AQ1843" s="20" t="str">
        <f t="shared" si="489"/>
        <v/>
      </c>
      <c r="AR1843" s="32">
        <f t="shared" si="490"/>
        <v>1</v>
      </c>
      <c r="AS1843" s="32">
        <f t="shared" si="491"/>
        <v>60</v>
      </c>
      <c r="AT1843" s="32">
        <f t="shared" si="492"/>
        <v>-59</v>
      </c>
      <c r="AU1843" s="28">
        <f t="shared" si="493"/>
        <v>1</v>
      </c>
      <c r="AV1843" s="34">
        <f>IFERROR(时间!$B$4+AU1843,"上周无销量")</f>
        <v>43284</v>
      </c>
      <c r="AW1843" s="34"/>
    </row>
    <row r="1844" spans="1:49">
      <c r="A1844" s="18" t="s">
        <v>1889</v>
      </c>
      <c r="B1844" t="str">
        <f>VLOOKUP(A1844,'[1]sku-asin（子）'!$A:$B,2,0)</f>
        <v>B07CCMZTHC</v>
      </c>
      <c r="C1844" t="str">
        <f>VLOOKUP(A1844,'[1]子sku-父sku'!$A:$B,2,0)</f>
        <v>YZ-BEYF183</v>
      </c>
      <c r="D1844" s="28">
        <f>IFERROR(VLOOKUP(A1844,[2]库存报告使用数据处理!$A:$C,3,0),0)</f>
        <v>2</v>
      </c>
      <c r="E1844" s="28">
        <f>IFERROR(VLOOKUP(A1844,[2]库存报告使用数据处理!$A:$D,4,0),0)</f>
        <v>2</v>
      </c>
      <c r="F1844" s="28">
        <f>IFERROR(VLOOKUP(A1844,[2]库存报告使用数据处理!$A:$E,5,0),0)</f>
        <v>0</v>
      </c>
      <c r="G1844" s="28">
        <f>IFERROR(VLOOKUP(A1844,[2]库存报告使用数据处理!$A:$F,6,0),0)</f>
        <v>0</v>
      </c>
      <c r="H1844" s="29">
        <f>IFERROR(VLOOKUP(A1844,[2]库存报告使用数据处理!$A:$G,7,0),0)</f>
        <v>21.49</v>
      </c>
      <c r="I1844">
        <f>IFERROR(VLOOKUP(A1844,[5]数据处理!$A:$B,2,0),0)</f>
        <v>11</v>
      </c>
      <c r="J1844" s="30">
        <f>IFERROR(VLOOKUP(A1844,[5]数据处理!$A:$D,4,0),0)</f>
        <v>0</v>
      </c>
      <c r="K1844" s="30">
        <f>IFERROR(VLOOKUP(A1844,[5]数据处理!$A:$E,5,0),0)</f>
        <v>0</v>
      </c>
      <c r="L1844" s="30">
        <f>IFERROR(VLOOKUP(A1844,[5]数据处理!$A:$G,7,0),0)</f>
        <v>0</v>
      </c>
      <c r="M1844">
        <f t="shared" si="477"/>
        <v>11</v>
      </c>
      <c r="N1844">
        <f>IFERROR(VLOOKUP(A1844,[5]数据处理!$A:$C,3,0),0)</f>
        <v>1</v>
      </c>
      <c r="O1844">
        <f>IFERROR(VLOOKUP($A1844,[5]数据处理!$A:$N,14,0),0)</f>
        <v>0</v>
      </c>
      <c r="P1844">
        <f>IFERROR(VLOOKUP($A1844,[3]库存报告使用数据!$A$1:$B$65536,2,0),"")</f>
        <v>290</v>
      </c>
      <c r="Q1844">
        <f>IFERROR(VLOOKUP($A1844,[3]库存报告使用数据!$A$1:$E$65536,5,0),"")</f>
        <v>235</v>
      </c>
      <c r="R1844">
        <f>IFERROR(VLOOKUP($A1844,[3]库存报告使用数据!$A$1:$H$65536,8,0),"")</f>
        <v>394</v>
      </c>
      <c r="S1844">
        <f>IFERROR(VLOOKUP($A1844,[3]库存报告使用数据!$A$1:$K$65536,11,0),"")</f>
        <v>0</v>
      </c>
      <c r="T1844">
        <f>IFERROR(VLOOKUP($A1844,[3]库存报告使用数据!$A$1:$C$65536,3,0),"")</f>
        <v>0</v>
      </c>
      <c r="U1844">
        <f>IFERROR(VLOOKUP($A1844,[3]库存报告使用数据!$A$1:$F$65536,6,0),"")</f>
        <v>0</v>
      </c>
      <c r="V1844">
        <f>IFERROR(VLOOKUP($A1844,[3]库存报告使用数据!$A$1:$I$65536,9,0),"")</f>
        <v>0</v>
      </c>
      <c r="W1844">
        <f>IFERROR(VLOOKUP($A1844,[3]库存报告使用数据!$A$1:$L$65536,12,0),"")</f>
        <v>0</v>
      </c>
      <c r="X1844" s="20">
        <f t="shared" si="478"/>
        <v>0</v>
      </c>
      <c r="Y1844" s="20">
        <f t="shared" si="479"/>
        <v>0</v>
      </c>
      <c r="Z1844" s="20">
        <f t="shared" si="480"/>
        <v>0</v>
      </c>
      <c r="AA1844" s="20" t="str">
        <f t="shared" si="481"/>
        <v/>
      </c>
      <c r="AB1844">
        <f>IFERROR(VLOOKUP($A1844,[3]库存报告使用数据!$A$1:$D$65536,4,0),"")</f>
        <v>0</v>
      </c>
      <c r="AC1844">
        <f>IFERROR(VLOOKUP($A1844,[3]库存报告使用数据!$A$1:$G$65536,7,0),"")</f>
        <v>0</v>
      </c>
      <c r="AD1844">
        <f>IFERROR(VLOOKUP($A1844,[3]库存报告使用数据!$A$1:$J$65536,10,0),"")</f>
        <v>0</v>
      </c>
      <c r="AE1844">
        <f>IFERROR(VLOOKUP($A1844,[3]库存报告使用数据!$A$1:$M$65536,13,0),"")</f>
        <v>0</v>
      </c>
      <c r="AF1844" s="20" t="str">
        <f t="shared" si="482"/>
        <v/>
      </c>
      <c r="AG1844" s="20" t="str">
        <f t="shared" si="483"/>
        <v/>
      </c>
      <c r="AH1844" s="20" t="str">
        <f t="shared" si="484"/>
        <v/>
      </c>
      <c r="AI1844" s="20" t="str">
        <f t="shared" si="485"/>
        <v/>
      </c>
      <c r="AJ1844">
        <f>IFERROR(VLOOKUP($B1844,[4]库存报告使用数据!$A$1:$B$65536,2,0),0)</f>
        <v>25</v>
      </c>
      <c r="AK1844">
        <f>IFERROR(VLOOKUP($B1844,[4]库存报告使用数据!$A$1:$C$65536,3,0),)</f>
        <v>13</v>
      </c>
      <c r="AL1844">
        <f>IFERROR(VLOOKUP($B1844,[4]库存报告使用数据!$A$1:$D$65536,4,0),)</f>
        <v>0</v>
      </c>
      <c r="AM1844">
        <f>IFERROR(VLOOKUP($B1844,[4]库存报告使用数据!$A$1:$E$65536,5,0),)</f>
        <v>0</v>
      </c>
      <c r="AN1844" s="20">
        <f t="shared" si="486"/>
        <v>0.08</v>
      </c>
      <c r="AO1844" s="20">
        <f t="shared" si="487"/>
        <v>0.153846153846154</v>
      </c>
      <c r="AP1844" s="20" t="str">
        <f t="shared" si="488"/>
        <v/>
      </c>
      <c r="AQ1844" s="20" t="str">
        <f t="shared" si="489"/>
        <v/>
      </c>
      <c r="AR1844" s="32">
        <f t="shared" si="490"/>
        <v>0.285714285714286</v>
      </c>
      <c r="AS1844" s="32">
        <f t="shared" si="491"/>
        <v>17.1428571428571</v>
      </c>
      <c r="AT1844" s="32">
        <f t="shared" si="492"/>
        <v>-6.14285714285714</v>
      </c>
      <c r="AU1844" s="28">
        <f t="shared" si="493"/>
        <v>38</v>
      </c>
      <c r="AV1844" s="34">
        <f>IFERROR(时间!$B$4+AU1844,"上周无销量")</f>
        <v>43321</v>
      </c>
      <c r="AW1844" s="34"/>
    </row>
    <row r="1845" spans="1:49">
      <c r="A1845" s="18" t="s">
        <v>1890</v>
      </c>
      <c r="B1845" t="str">
        <f>VLOOKUP(A1845,'[1]sku-asin（子）'!$A:$B,2,0)</f>
        <v>B07BNBKN9G</v>
      </c>
      <c r="C1845" t="str">
        <f>VLOOKUP(A1845,'[1]子sku-父sku'!$A:$B,2,0)</f>
        <v>YZ-BEYF183</v>
      </c>
      <c r="D1845" s="28">
        <f>IFERROR(VLOOKUP(A1845,[2]库存报告使用数据处理!$A:$C,3,0),0)</f>
        <v>0</v>
      </c>
      <c r="E1845" s="28">
        <f>IFERROR(VLOOKUP(A1845,[2]库存报告使用数据处理!$A:$D,4,0),0)</f>
        <v>1</v>
      </c>
      <c r="F1845" s="28">
        <f>IFERROR(VLOOKUP(A1845,[2]库存报告使用数据处理!$A:$E,5,0),0)</f>
        <v>1</v>
      </c>
      <c r="G1845" s="28">
        <f>IFERROR(VLOOKUP(A1845,[2]库存报告使用数据处理!$A:$F,6,0),0)</f>
        <v>0</v>
      </c>
      <c r="H1845" s="29">
        <f>IFERROR(VLOOKUP(A1845,[2]库存报告使用数据处理!$A:$G,7,0),0)</f>
        <v>19.99</v>
      </c>
      <c r="I1845">
        <f>IFERROR(VLOOKUP(A1845,[5]数据处理!$A:$B,2,0),0)</f>
        <v>8</v>
      </c>
      <c r="J1845" s="30">
        <f>IFERROR(VLOOKUP(A1845,[5]数据处理!$A:$D,4,0),0)</f>
        <v>0</v>
      </c>
      <c r="K1845" s="30">
        <f>IFERROR(VLOOKUP(A1845,[5]数据处理!$A:$E,5,0),0)</f>
        <v>0</v>
      </c>
      <c r="L1845" s="30">
        <f>IFERROR(VLOOKUP(A1845,[5]数据处理!$A:$G,7,0),0)</f>
        <v>0</v>
      </c>
      <c r="M1845">
        <f t="shared" si="477"/>
        <v>8</v>
      </c>
      <c r="N1845">
        <f>IFERROR(VLOOKUP(A1845,[5]数据处理!$A:$C,3,0),0)</f>
        <v>0</v>
      </c>
      <c r="O1845">
        <f>IFERROR(VLOOKUP($A1845,[5]数据处理!$A:$N,14,0),0)</f>
        <v>0</v>
      </c>
      <c r="P1845">
        <f>IFERROR(VLOOKUP($A1845,[3]库存报告使用数据!$A$1:$B$65536,2,0),"")</f>
        <v>674</v>
      </c>
      <c r="Q1845">
        <f>IFERROR(VLOOKUP($A1845,[3]库存报告使用数据!$A$1:$E$65536,5,0),"")</f>
        <v>789</v>
      </c>
      <c r="R1845">
        <f>IFERROR(VLOOKUP($A1845,[3]库存报告使用数据!$A$1:$H$65536,8,0),"")</f>
        <v>2606</v>
      </c>
      <c r="S1845">
        <f>IFERROR(VLOOKUP($A1845,[3]库存报告使用数据!$A$1:$K$65536,11,0),"")</f>
        <v>0</v>
      </c>
      <c r="T1845">
        <f>IFERROR(VLOOKUP($A1845,[3]库存报告使用数据!$A$1:$C$65536,3,0),"")</f>
        <v>16</v>
      </c>
      <c r="U1845">
        <f>IFERROR(VLOOKUP($A1845,[3]库存报告使用数据!$A$1:$F$65536,6,0),"")</f>
        <v>24</v>
      </c>
      <c r="V1845">
        <f>IFERROR(VLOOKUP($A1845,[3]库存报告使用数据!$A$1:$I$65536,9,0),"")</f>
        <v>25</v>
      </c>
      <c r="W1845">
        <f>IFERROR(VLOOKUP($A1845,[3]库存报告使用数据!$A$1:$L$65536,12,0),"")</f>
        <v>0</v>
      </c>
      <c r="X1845" s="20">
        <f t="shared" si="478"/>
        <v>0.0237388724035608</v>
      </c>
      <c r="Y1845" s="20">
        <f t="shared" si="479"/>
        <v>0.0304182509505703</v>
      </c>
      <c r="Z1845" s="20">
        <f t="shared" si="480"/>
        <v>0.00959324635456638</v>
      </c>
      <c r="AA1845" s="20" t="str">
        <f t="shared" si="481"/>
        <v/>
      </c>
      <c r="AB1845">
        <f>IFERROR(VLOOKUP($A1845,[3]库存报告使用数据!$A$1:$D$65536,4,0),"")</f>
        <v>3</v>
      </c>
      <c r="AC1845">
        <f>IFERROR(VLOOKUP($A1845,[3]库存报告使用数据!$A$1:$G$65536,7,0),"")</f>
        <v>4.21</v>
      </c>
      <c r="AD1845">
        <f>IFERROR(VLOOKUP($A1845,[3]库存报告使用数据!$A$1:$J$65536,10,0),"")</f>
        <v>3.16</v>
      </c>
      <c r="AE1845">
        <f>IFERROR(VLOOKUP($A1845,[3]库存报告使用数据!$A$1:$M$65536,13,0),"")</f>
        <v>0</v>
      </c>
      <c r="AF1845" s="20" t="str">
        <f t="shared" si="482"/>
        <v>无销售广告费为3</v>
      </c>
      <c r="AG1845" s="20">
        <f t="shared" si="483"/>
        <v>0.210605302651326</v>
      </c>
      <c r="AH1845" s="20">
        <f t="shared" si="484"/>
        <v>0.15807903951976</v>
      </c>
      <c r="AI1845" s="20" t="str">
        <f t="shared" si="485"/>
        <v/>
      </c>
      <c r="AJ1845">
        <f>IFERROR(VLOOKUP($B1845,[4]库存报告使用数据!$A$1:$B$65536,2,0),0)</f>
        <v>11</v>
      </c>
      <c r="AK1845">
        <f>IFERROR(VLOOKUP($B1845,[4]库存报告使用数据!$A$1:$C$65536,3,0),)</f>
        <v>11</v>
      </c>
      <c r="AL1845">
        <f>IFERROR(VLOOKUP($B1845,[4]库存报告使用数据!$A$1:$D$65536,4,0),)</f>
        <v>0</v>
      </c>
      <c r="AM1845">
        <f>IFERROR(VLOOKUP($B1845,[4]库存报告使用数据!$A$1:$E$65536,5,0),)</f>
        <v>0</v>
      </c>
      <c r="AN1845" s="20">
        <f t="shared" si="486"/>
        <v>0</v>
      </c>
      <c r="AO1845" s="20">
        <f t="shared" si="487"/>
        <v>0.0909090909090909</v>
      </c>
      <c r="AP1845" s="20" t="str">
        <f t="shared" si="488"/>
        <v/>
      </c>
      <c r="AQ1845" s="20" t="str">
        <f t="shared" si="489"/>
        <v/>
      </c>
      <c r="AR1845" s="32">
        <f t="shared" si="490"/>
        <v>0</v>
      </c>
      <c r="AS1845" s="32">
        <f t="shared" si="491"/>
        <v>0</v>
      </c>
      <c r="AT1845" s="32">
        <f t="shared" si="492"/>
        <v>8</v>
      </c>
      <c r="AU1845" s="28" t="str">
        <f t="shared" si="493"/>
        <v>库存为8</v>
      </c>
      <c r="AV1845" s="34" t="str">
        <f>IFERROR(时间!$B$4+AU1845,"上周无销量")</f>
        <v>上周无销量</v>
      </c>
      <c r="AW1845" s="34"/>
    </row>
    <row r="1846" spans="1:49">
      <c r="A1846" s="18" t="s">
        <v>1891</v>
      </c>
      <c r="B1846" t="str">
        <f>VLOOKUP(A1846,'[1]sku-asin（子）'!$A:$B,2,0)</f>
        <v>B07BN7NV8W</v>
      </c>
      <c r="C1846" t="str">
        <f>VLOOKUP(A1846,'[1]子sku-父sku'!$A:$B,2,0)</f>
        <v>YZ-BEYF183</v>
      </c>
      <c r="D1846" s="28">
        <f>IFERROR(VLOOKUP(A1846,[2]库存报告使用数据处理!$A:$C,3,0),0)</f>
        <v>1</v>
      </c>
      <c r="E1846" s="28">
        <f>IFERROR(VLOOKUP(A1846,[2]库存报告使用数据处理!$A:$D,4,0),0)</f>
        <v>2</v>
      </c>
      <c r="F1846" s="28">
        <f>IFERROR(VLOOKUP(A1846,[2]库存报告使用数据处理!$A:$E,5,0),0)</f>
        <v>1</v>
      </c>
      <c r="G1846" s="28">
        <f>IFERROR(VLOOKUP(A1846,[2]库存报告使用数据处理!$A:$F,6,0),0)</f>
        <v>0</v>
      </c>
      <c r="H1846" s="29">
        <f>IFERROR(VLOOKUP(A1846,[2]库存报告使用数据处理!$A:$G,7,0),0)</f>
        <v>26.7425</v>
      </c>
      <c r="I1846">
        <f>IFERROR(VLOOKUP(A1846,[5]数据处理!$A:$B,2,0),0)</f>
        <v>11</v>
      </c>
      <c r="J1846" s="30">
        <f>IFERROR(VLOOKUP(A1846,[5]数据处理!$A:$D,4,0),0)</f>
        <v>0</v>
      </c>
      <c r="K1846" s="30">
        <f>IFERROR(VLOOKUP(A1846,[5]数据处理!$A:$E,5,0),0)</f>
        <v>0</v>
      </c>
      <c r="L1846" s="30">
        <f>IFERROR(VLOOKUP(A1846,[5]数据处理!$A:$G,7,0),0)</f>
        <v>0</v>
      </c>
      <c r="M1846">
        <f t="shared" si="477"/>
        <v>11</v>
      </c>
      <c r="N1846">
        <f>IFERROR(VLOOKUP(A1846,[5]数据处理!$A:$C,3,0),0)</f>
        <v>0</v>
      </c>
      <c r="O1846">
        <f>IFERROR(VLOOKUP($A1846,[5]数据处理!$A:$N,14,0),0)</f>
        <v>0</v>
      </c>
      <c r="P1846" t="str">
        <f>IFERROR(VLOOKUP($A1846,[3]库存报告使用数据!$A$1:$B$65536,2,0),"")</f>
        <v/>
      </c>
      <c r="Q1846" t="str">
        <f>IFERROR(VLOOKUP($A1846,[3]库存报告使用数据!$A$1:$E$65536,5,0),"")</f>
        <v/>
      </c>
      <c r="R1846" t="str">
        <f>IFERROR(VLOOKUP($A1846,[3]库存报告使用数据!$A$1:$H$65536,8,0),"")</f>
        <v/>
      </c>
      <c r="S1846" t="str">
        <f>IFERROR(VLOOKUP($A1846,[3]库存报告使用数据!$A$1:$K$65536,11,0),"")</f>
        <v/>
      </c>
      <c r="T1846" t="str">
        <f>IFERROR(VLOOKUP($A1846,[3]库存报告使用数据!$A$1:$C$65536,3,0),"")</f>
        <v/>
      </c>
      <c r="U1846" t="str">
        <f>IFERROR(VLOOKUP($A1846,[3]库存报告使用数据!$A$1:$F$65536,6,0),"")</f>
        <v/>
      </c>
      <c r="V1846" t="str">
        <f>IFERROR(VLOOKUP($A1846,[3]库存报告使用数据!$A$1:$I$65536,9,0),"")</f>
        <v/>
      </c>
      <c r="W1846" t="str">
        <f>IFERROR(VLOOKUP($A1846,[3]库存报告使用数据!$A$1:$L$65536,12,0),"")</f>
        <v/>
      </c>
      <c r="X1846" s="20" t="str">
        <f t="shared" si="478"/>
        <v/>
      </c>
      <c r="Y1846" s="20" t="str">
        <f t="shared" si="479"/>
        <v/>
      </c>
      <c r="Z1846" s="20" t="str">
        <f t="shared" si="480"/>
        <v/>
      </c>
      <c r="AA1846" s="20" t="str">
        <f t="shared" si="481"/>
        <v/>
      </c>
      <c r="AB1846" t="str">
        <f>IFERROR(VLOOKUP($A1846,[3]库存报告使用数据!$A$1:$D$65536,4,0),"")</f>
        <v/>
      </c>
      <c r="AC1846" t="str">
        <f>IFERROR(VLOOKUP($A1846,[3]库存报告使用数据!$A$1:$G$65536,7,0),"")</f>
        <v/>
      </c>
      <c r="AD1846" t="str">
        <f>IFERROR(VLOOKUP($A1846,[3]库存报告使用数据!$A$1:$J$65536,10,0),"")</f>
        <v/>
      </c>
      <c r="AE1846" t="str">
        <f>IFERROR(VLOOKUP($A1846,[3]库存报告使用数据!$A$1:$M$65536,13,0),"")</f>
        <v/>
      </c>
      <c r="AF1846" s="20" t="str">
        <f t="shared" si="482"/>
        <v/>
      </c>
      <c r="AG1846" s="20" t="str">
        <f t="shared" si="483"/>
        <v/>
      </c>
      <c r="AH1846" s="20" t="str">
        <f t="shared" si="484"/>
        <v/>
      </c>
      <c r="AI1846" s="20" t="str">
        <f t="shared" si="485"/>
        <v/>
      </c>
      <c r="AJ1846">
        <f>IFERROR(VLOOKUP($B1846,[4]库存报告使用数据!$A$1:$B$65536,2,0),0)</f>
        <v>18</v>
      </c>
      <c r="AK1846">
        <f>IFERROR(VLOOKUP($B1846,[4]库存报告使用数据!$A$1:$C$65536,3,0),)</f>
        <v>15</v>
      </c>
      <c r="AL1846">
        <f>IFERROR(VLOOKUP($B1846,[4]库存报告使用数据!$A$1:$D$65536,4,0),)</f>
        <v>3</v>
      </c>
      <c r="AM1846">
        <f>IFERROR(VLOOKUP($B1846,[4]库存报告使用数据!$A$1:$E$65536,5,0),)</f>
        <v>0</v>
      </c>
      <c r="AN1846" s="20">
        <f t="shared" si="486"/>
        <v>0.0555555555555556</v>
      </c>
      <c r="AO1846" s="20">
        <f t="shared" si="487"/>
        <v>0.133333333333333</v>
      </c>
      <c r="AP1846" s="20">
        <f t="shared" si="488"/>
        <v>0.333333333333333</v>
      </c>
      <c r="AQ1846" s="20" t="str">
        <f t="shared" si="489"/>
        <v/>
      </c>
      <c r="AR1846" s="32">
        <f t="shared" si="490"/>
        <v>0.142857142857143</v>
      </c>
      <c r="AS1846" s="32">
        <f t="shared" si="491"/>
        <v>8.57142857142857</v>
      </c>
      <c r="AT1846" s="32">
        <f t="shared" si="492"/>
        <v>2.42857142857143</v>
      </c>
      <c r="AU1846" s="28">
        <f t="shared" si="493"/>
        <v>77</v>
      </c>
      <c r="AV1846" s="34">
        <f>IFERROR(时间!$B$4+AU1846,"上周无销量")</f>
        <v>43360</v>
      </c>
      <c r="AW1846" s="34"/>
    </row>
    <row r="1847" spans="1:49">
      <c r="A1847" s="18" t="s">
        <v>1892</v>
      </c>
      <c r="B1847" t="str">
        <f>VLOOKUP(A1847,'[1]sku-asin（子）'!$A:$B,2,0)</f>
        <v>B07BNCNSKL</v>
      </c>
      <c r="C1847" t="str">
        <f>VLOOKUP(A1847,'[1]子sku-父sku'!$A:$B,2,0)</f>
        <v>YZ-BEYF183</v>
      </c>
      <c r="D1847" s="28">
        <f>IFERROR(VLOOKUP(A1847,[2]库存报告使用数据处理!$A:$C,3,0),0)</f>
        <v>1</v>
      </c>
      <c r="E1847" s="28">
        <f>IFERROR(VLOOKUP(A1847,[2]库存报告使用数据处理!$A:$D,4,0),0)</f>
        <v>4</v>
      </c>
      <c r="F1847" s="28">
        <f>IFERROR(VLOOKUP(A1847,[2]库存报告使用数据处理!$A:$E,5,0),0)</f>
        <v>0</v>
      </c>
      <c r="G1847" s="28">
        <f>IFERROR(VLOOKUP(A1847,[2]库存报告使用数据处理!$A:$F,6,0),0)</f>
        <v>1</v>
      </c>
      <c r="H1847" s="29">
        <f>IFERROR(VLOOKUP(A1847,[2]库存报告使用数据处理!$A:$G,7,0),0)</f>
        <v>19.99</v>
      </c>
      <c r="I1847">
        <f>IFERROR(VLOOKUP(A1847,[5]数据处理!$A:$B,2,0),0)</f>
        <v>11</v>
      </c>
      <c r="J1847" s="30">
        <f>IFERROR(VLOOKUP(A1847,[5]数据处理!$A:$D,4,0),0)</f>
        <v>0</v>
      </c>
      <c r="K1847" s="30">
        <f>IFERROR(VLOOKUP(A1847,[5]数据处理!$A:$E,5,0),0)</f>
        <v>0</v>
      </c>
      <c r="L1847" s="30">
        <f>IFERROR(VLOOKUP(A1847,[5]数据处理!$A:$G,7,0),0)</f>
        <v>4</v>
      </c>
      <c r="M1847">
        <f t="shared" si="477"/>
        <v>15</v>
      </c>
      <c r="N1847">
        <f>IFERROR(VLOOKUP(A1847,[5]数据处理!$A:$C,3,0),0)</f>
        <v>0</v>
      </c>
      <c r="O1847">
        <f>IFERROR(VLOOKUP($A1847,[5]数据处理!$A:$N,14,0),0)</f>
        <v>0</v>
      </c>
      <c r="P1847" t="str">
        <f>IFERROR(VLOOKUP($A1847,[3]库存报告使用数据!$A$1:$B$65536,2,0),"")</f>
        <v/>
      </c>
      <c r="Q1847" t="str">
        <f>IFERROR(VLOOKUP($A1847,[3]库存报告使用数据!$A$1:$E$65536,5,0),"")</f>
        <v/>
      </c>
      <c r="R1847" t="str">
        <f>IFERROR(VLOOKUP($A1847,[3]库存报告使用数据!$A$1:$H$65536,8,0),"")</f>
        <v/>
      </c>
      <c r="S1847" t="str">
        <f>IFERROR(VLOOKUP($A1847,[3]库存报告使用数据!$A$1:$K$65536,11,0),"")</f>
        <v/>
      </c>
      <c r="T1847" t="str">
        <f>IFERROR(VLOOKUP($A1847,[3]库存报告使用数据!$A$1:$C$65536,3,0),"")</f>
        <v/>
      </c>
      <c r="U1847" t="str">
        <f>IFERROR(VLOOKUP($A1847,[3]库存报告使用数据!$A$1:$F$65536,6,0),"")</f>
        <v/>
      </c>
      <c r="V1847" t="str">
        <f>IFERROR(VLOOKUP($A1847,[3]库存报告使用数据!$A$1:$I$65536,9,0),"")</f>
        <v/>
      </c>
      <c r="W1847" t="str">
        <f>IFERROR(VLOOKUP($A1847,[3]库存报告使用数据!$A$1:$L$65536,12,0),"")</f>
        <v/>
      </c>
      <c r="X1847" s="20" t="str">
        <f t="shared" si="478"/>
        <v/>
      </c>
      <c r="Y1847" s="20" t="str">
        <f t="shared" si="479"/>
        <v/>
      </c>
      <c r="Z1847" s="20" t="str">
        <f t="shared" si="480"/>
        <v/>
      </c>
      <c r="AA1847" s="20" t="str">
        <f t="shared" si="481"/>
        <v/>
      </c>
      <c r="AB1847" t="str">
        <f>IFERROR(VLOOKUP($A1847,[3]库存报告使用数据!$A$1:$D$65536,4,0),"")</f>
        <v/>
      </c>
      <c r="AC1847" t="str">
        <f>IFERROR(VLOOKUP($A1847,[3]库存报告使用数据!$A$1:$G$65536,7,0),"")</f>
        <v/>
      </c>
      <c r="AD1847" t="str">
        <f>IFERROR(VLOOKUP($A1847,[3]库存报告使用数据!$A$1:$J$65536,10,0),"")</f>
        <v/>
      </c>
      <c r="AE1847" t="str">
        <f>IFERROR(VLOOKUP($A1847,[3]库存报告使用数据!$A$1:$M$65536,13,0),"")</f>
        <v/>
      </c>
      <c r="AF1847" s="20" t="str">
        <f t="shared" si="482"/>
        <v/>
      </c>
      <c r="AG1847" s="20" t="str">
        <f t="shared" si="483"/>
        <v/>
      </c>
      <c r="AH1847" s="20" t="str">
        <f t="shared" si="484"/>
        <v/>
      </c>
      <c r="AI1847" s="20" t="str">
        <f t="shared" si="485"/>
        <v/>
      </c>
      <c r="AJ1847">
        <f>IFERROR(VLOOKUP($B1847,[4]库存报告使用数据!$A$1:$B$65536,2,0),0)</f>
        <v>13</v>
      </c>
      <c r="AK1847">
        <f>IFERROR(VLOOKUP($B1847,[4]库存报告使用数据!$A$1:$C$65536,3,0),)</f>
        <v>22</v>
      </c>
      <c r="AL1847">
        <f>IFERROR(VLOOKUP($B1847,[4]库存报告使用数据!$A$1:$D$65536,4,0),)</f>
        <v>0</v>
      </c>
      <c r="AM1847">
        <f>IFERROR(VLOOKUP($B1847,[4]库存报告使用数据!$A$1:$E$65536,5,0),)</f>
        <v>13</v>
      </c>
      <c r="AN1847" s="20">
        <f t="shared" si="486"/>
        <v>0.0769230769230769</v>
      </c>
      <c r="AO1847" s="20">
        <f t="shared" si="487"/>
        <v>0.181818181818182</v>
      </c>
      <c r="AP1847" s="20" t="str">
        <f t="shared" si="488"/>
        <v/>
      </c>
      <c r="AQ1847" s="20">
        <f t="shared" si="489"/>
        <v>0.0769230769230769</v>
      </c>
      <c r="AR1847" s="32">
        <f t="shared" si="490"/>
        <v>0.142857142857143</v>
      </c>
      <c r="AS1847" s="32">
        <f t="shared" si="491"/>
        <v>8.57142857142857</v>
      </c>
      <c r="AT1847" s="32">
        <f t="shared" si="492"/>
        <v>6.42857142857143</v>
      </c>
      <c r="AU1847" s="28">
        <f t="shared" si="493"/>
        <v>105</v>
      </c>
      <c r="AV1847" s="34">
        <f>IFERROR(时间!$B$4+AU1847,"上周无销量")</f>
        <v>43388</v>
      </c>
      <c r="AW1847" s="34"/>
    </row>
    <row r="1848" spans="1:49">
      <c r="A1848" s="18" t="s">
        <v>1893</v>
      </c>
      <c r="B1848" t="str">
        <f>VLOOKUP(A1848,'[1]sku-asin（子）'!$A:$B,2,0)</f>
        <v>B07BF3M4Z3</v>
      </c>
      <c r="C1848" t="str">
        <f>VLOOKUP(A1848,'[1]子sku-父sku'!$A:$B,2,0)</f>
        <v>YZ-BEYF184</v>
      </c>
      <c r="D1848" s="28">
        <f>IFERROR(VLOOKUP(A1848,[2]库存报告使用数据处理!$A:$C,3,0),0)</f>
        <v>0</v>
      </c>
      <c r="E1848" s="28">
        <f>IFERROR(VLOOKUP(A1848,[2]库存报告使用数据处理!$A:$D,4,0),0)</f>
        <v>0</v>
      </c>
      <c r="F1848" s="28">
        <f>IFERROR(VLOOKUP(A1848,[2]库存报告使用数据处理!$A:$E,5,0),0)</f>
        <v>6</v>
      </c>
      <c r="G1848" s="28">
        <f>IFERROR(VLOOKUP(A1848,[2]库存报告使用数据处理!$A:$F,6,0),0)</f>
        <v>4</v>
      </c>
      <c r="H1848" s="29">
        <f>IFERROR(VLOOKUP(A1848,[2]库存报告使用数据处理!$A:$G,7,0),0)</f>
        <v>20.99</v>
      </c>
      <c r="I1848">
        <f>IFERROR(VLOOKUP(A1848,[5]数据处理!$A:$B,2,0),0)</f>
        <v>0</v>
      </c>
      <c r="J1848" s="30">
        <f>IFERROR(VLOOKUP(A1848,[5]数据处理!$A:$D,4,0),0)</f>
        <v>0</v>
      </c>
      <c r="K1848" s="30">
        <f>IFERROR(VLOOKUP(A1848,[5]数据处理!$A:$E,5,0),0)</f>
        <v>0</v>
      </c>
      <c r="L1848" s="30">
        <f>IFERROR(VLOOKUP(A1848,[5]数据处理!$A:$G,7,0),0)</f>
        <v>0</v>
      </c>
      <c r="M1848">
        <f t="shared" si="477"/>
        <v>0</v>
      </c>
      <c r="N1848">
        <f>IFERROR(VLOOKUP(A1848,[5]数据处理!$A:$C,3,0),0)</f>
        <v>0</v>
      </c>
      <c r="O1848">
        <f>IFERROR(VLOOKUP($A1848,[5]数据处理!$A:$N,14,0),0)</f>
        <v>0</v>
      </c>
      <c r="P1848" t="str">
        <f>IFERROR(VLOOKUP($A1848,[3]库存报告使用数据!$A$1:$B$65536,2,0),"")</f>
        <v/>
      </c>
      <c r="Q1848" t="str">
        <f>IFERROR(VLOOKUP($A1848,[3]库存报告使用数据!$A$1:$E$65536,5,0),"")</f>
        <v/>
      </c>
      <c r="R1848" t="str">
        <f>IFERROR(VLOOKUP($A1848,[3]库存报告使用数据!$A$1:$H$65536,8,0),"")</f>
        <v/>
      </c>
      <c r="S1848" t="str">
        <f>IFERROR(VLOOKUP($A1848,[3]库存报告使用数据!$A$1:$K$65536,11,0),"")</f>
        <v/>
      </c>
      <c r="T1848" t="str">
        <f>IFERROR(VLOOKUP($A1848,[3]库存报告使用数据!$A$1:$C$65536,3,0),"")</f>
        <v/>
      </c>
      <c r="U1848" t="str">
        <f>IFERROR(VLOOKUP($A1848,[3]库存报告使用数据!$A$1:$F$65536,6,0),"")</f>
        <v/>
      </c>
      <c r="V1848" t="str">
        <f>IFERROR(VLOOKUP($A1848,[3]库存报告使用数据!$A$1:$I$65536,9,0),"")</f>
        <v/>
      </c>
      <c r="W1848" t="str">
        <f>IFERROR(VLOOKUP($A1848,[3]库存报告使用数据!$A$1:$L$65536,12,0),"")</f>
        <v/>
      </c>
      <c r="X1848" s="20" t="str">
        <f t="shared" si="478"/>
        <v/>
      </c>
      <c r="Y1848" s="20" t="str">
        <f t="shared" si="479"/>
        <v/>
      </c>
      <c r="Z1848" s="20" t="str">
        <f t="shared" si="480"/>
        <v/>
      </c>
      <c r="AA1848" s="20" t="str">
        <f t="shared" si="481"/>
        <v/>
      </c>
      <c r="AB1848" t="str">
        <f>IFERROR(VLOOKUP($A1848,[3]库存报告使用数据!$A$1:$D$65536,4,0),"")</f>
        <v/>
      </c>
      <c r="AC1848" t="str">
        <f>IFERROR(VLOOKUP($A1848,[3]库存报告使用数据!$A$1:$G$65536,7,0),"")</f>
        <v/>
      </c>
      <c r="AD1848" t="str">
        <f>IFERROR(VLOOKUP($A1848,[3]库存报告使用数据!$A$1:$J$65536,10,0),"")</f>
        <v/>
      </c>
      <c r="AE1848" t="str">
        <f>IFERROR(VLOOKUP($A1848,[3]库存报告使用数据!$A$1:$M$65536,13,0),"")</f>
        <v/>
      </c>
      <c r="AF1848" s="20" t="str">
        <f t="shared" si="482"/>
        <v/>
      </c>
      <c r="AG1848" s="20" t="str">
        <f t="shared" si="483"/>
        <v/>
      </c>
      <c r="AH1848" s="20" t="str">
        <f t="shared" si="484"/>
        <v/>
      </c>
      <c r="AI1848" s="20" t="str">
        <f t="shared" si="485"/>
        <v/>
      </c>
      <c r="AJ1848">
        <f>IFERROR(VLOOKUP($B1848,[4]库存报告使用数据!$A$1:$B$65536,2,0),0)</f>
        <v>2</v>
      </c>
      <c r="AK1848">
        <f>IFERROR(VLOOKUP($B1848,[4]库存报告使用数据!$A$1:$C$65536,3,0),)</f>
        <v>0</v>
      </c>
      <c r="AL1848">
        <f>IFERROR(VLOOKUP($B1848,[4]库存报告使用数据!$A$1:$D$65536,4,0),)</f>
        <v>37</v>
      </c>
      <c r="AM1848">
        <f>IFERROR(VLOOKUP($B1848,[4]库存报告使用数据!$A$1:$E$65536,5,0),)</f>
        <v>45</v>
      </c>
      <c r="AN1848" s="20">
        <f t="shared" si="486"/>
        <v>0</v>
      </c>
      <c r="AO1848" s="20" t="str">
        <f t="shared" si="487"/>
        <v/>
      </c>
      <c r="AP1848" s="20">
        <f t="shared" si="488"/>
        <v>0.162162162162162</v>
      </c>
      <c r="AQ1848" s="20">
        <f t="shared" si="489"/>
        <v>0.0888888888888889</v>
      </c>
      <c r="AR1848" s="32">
        <f t="shared" si="490"/>
        <v>0</v>
      </c>
      <c r="AS1848" s="32">
        <f t="shared" si="491"/>
        <v>0</v>
      </c>
      <c r="AT1848" s="32">
        <f t="shared" si="492"/>
        <v>0</v>
      </c>
      <c r="AU1848" s="28" t="str">
        <f t="shared" si="493"/>
        <v>库存为0</v>
      </c>
      <c r="AV1848" s="34" t="str">
        <f>IFERROR(时间!$B$4+AU1848,"上周无销量")</f>
        <v>上周无销量</v>
      </c>
      <c r="AW1848" s="34"/>
    </row>
    <row r="1849" spans="1:49">
      <c r="A1849" s="18" t="s">
        <v>1894</v>
      </c>
      <c r="B1849" t="str">
        <f>VLOOKUP(A1849,'[1]sku-asin（子）'!$A:$B,2,0)</f>
        <v>B07BF74H5L</v>
      </c>
      <c r="C1849" t="str">
        <f>VLOOKUP(A1849,'[1]子sku-父sku'!$A:$B,2,0)</f>
        <v>YZ-BEYF184</v>
      </c>
      <c r="D1849" s="28">
        <f>IFERROR(VLOOKUP(A1849,[2]库存报告使用数据处理!$A:$C,3,0),0)</f>
        <v>0</v>
      </c>
      <c r="E1849" s="28">
        <f>IFERROR(VLOOKUP(A1849,[2]库存报告使用数据处理!$A:$D,4,0),0)</f>
        <v>0</v>
      </c>
      <c r="F1849" s="28">
        <f>IFERROR(VLOOKUP(A1849,[2]库存报告使用数据处理!$A:$E,5,0),0)</f>
        <v>6</v>
      </c>
      <c r="G1849" s="28">
        <f>IFERROR(VLOOKUP(A1849,[2]库存报告使用数据处理!$A:$F,6,0),0)</f>
        <v>4</v>
      </c>
      <c r="H1849" s="29">
        <f>IFERROR(VLOOKUP(A1849,[2]库存报告使用数据处理!$A:$G,7,0),0)</f>
        <v>21.19</v>
      </c>
      <c r="I1849">
        <f>IFERROR(VLOOKUP(A1849,[5]数据处理!$A:$B,2,0),0)</f>
        <v>0</v>
      </c>
      <c r="J1849" s="30">
        <f>IFERROR(VLOOKUP(A1849,[5]数据处理!$A:$D,4,0),0)</f>
        <v>0</v>
      </c>
      <c r="K1849" s="30">
        <f>IFERROR(VLOOKUP(A1849,[5]数据处理!$A:$E,5,0),0)</f>
        <v>0</v>
      </c>
      <c r="L1849" s="30">
        <f>IFERROR(VLOOKUP(A1849,[5]数据处理!$A:$G,7,0),0)</f>
        <v>0</v>
      </c>
      <c r="M1849">
        <f t="shared" si="477"/>
        <v>0</v>
      </c>
      <c r="N1849">
        <f>IFERROR(VLOOKUP(A1849,[5]数据处理!$A:$C,3,0),0)</f>
        <v>0</v>
      </c>
      <c r="O1849">
        <f>IFERROR(VLOOKUP($A1849,[5]数据处理!$A:$N,14,0),0)</f>
        <v>0</v>
      </c>
      <c r="P1849" t="str">
        <f>IFERROR(VLOOKUP($A1849,[3]库存报告使用数据!$A$1:$B$65536,2,0),"")</f>
        <v/>
      </c>
      <c r="Q1849" t="str">
        <f>IFERROR(VLOOKUP($A1849,[3]库存报告使用数据!$A$1:$E$65536,5,0),"")</f>
        <v/>
      </c>
      <c r="R1849" t="str">
        <f>IFERROR(VLOOKUP($A1849,[3]库存报告使用数据!$A$1:$H$65536,8,0),"")</f>
        <v/>
      </c>
      <c r="S1849" t="str">
        <f>IFERROR(VLOOKUP($A1849,[3]库存报告使用数据!$A$1:$K$65536,11,0),"")</f>
        <v/>
      </c>
      <c r="T1849" t="str">
        <f>IFERROR(VLOOKUP($A1849,[3]库存报告使用数据!$A$1:$C$65536,3,0),"")</f>
        <v/>
      </c>
      <c r="U1849" t="str">
        <f>IFERROR(VLOOKUP($A1849,[3]库存报告使用数据!$A$1:$F$65536,6,0),"")</f>
        <v/>
      </c>
      <c r="V1849" t="str">
        <f>IFERROR(VLOOKUP($A1849,[3]库存报告使用数据!$A$1:$I$65536,9,0),"")</f>
        <v/>
      </c>
      <c r="W1849" t="str">
        <f>IFERROR(VLOOKUP($A1849,[3]库存报告使用数据!$A$1:$L$65536,12,0),"")</f>
        <v/>
      </c>
      <c r="X1849" s="20" t="str">
        <f t="shared" si="478"/>
        <v/>
      </c>
      <c r="Y1849" s="20" t="str">
        <f t="shared" si="479"/>
        <v/>
      </c>
      <c r="Z1849" s="20" t="str">
        <f t="shared" si="480"/>
        <v/>
      </c>
      <c r="AA1849" s="20" t="str">
        <f t="shared" si="481"/>
        <v/>
      </c>
      <c r="AB1849" t="str">
        <f>IFERROR(VLOOKUP($A1849,[3]库存报告使用数据!$A$1:$D$65536,4,0),"")</f>
        <v/>
      </c>
      <c r="AC1849" t="str">
        <f>IFERROR(VLOOKUP($A1849,[3]库存报告使用数据!$A$1:$G$65536,7,0),"")</f>
        <v/>
      </c>
      <c r="AD1849" t="str">
        <f>IFERROR(VLOOKUP($A1849,[3]库存报告使用数据!$A$1:$J$65536,10,0),"")</f>
        <v/>
      </c>
      <c r="AE1849" t="str">
        <f>IFERROR(VLOOKUP($A1849,[3]库存报告使用数据!$A$1:$M$65536,13,0),"")</f>
        <v/>
      </c>
      <c r="AF1849" s="20" t="str">
        <f t="shared" si="482"/>
        <v/>
      </c>
      <c r="AG1849" s="20" t="str">
        <f t="shared" si="483"/>
        <v/>
      </c>
      <c r="AH1849" s="20" t="str">
        <f t="shared" si="484"/>
        <v/>
      </c>
      <c r="AI1849" s="20" t="str">
        <f t="shared" si="485"/>
        <v/>
      </c>
      <c r="AJ1849">
        <f>IFERROR(VLOOKUP($B1849,[4]库存报告使用数据!$A$1:$B$65536,2,0),0)</f>
        <v>0</v>
      </c>
      <c r="AK1849">
        <f>IFERROR(VLOOKUP($B1849,[4]库存报告使用数据!$A$1:$C$65536,3,0),)</f>
        <v>0</v>
      </c>
      <c r="AL1849">
        <f>IFERROR(VLOOKUP($B1849,[4]库存报告使用数据!$A$1:$D$65536,4,0),)</f>
        <v>9</v>
      </c>
      <c r="AM1849">
        <f>IFERROR(VLOOKUP($B1849,[4]库存报告使用数据!$A$1:$E$65536,5,0),)</f>
        <v>29</v>
      </c>
      <c r="AN1849" s="20" t="str">
        <f t="shared" si="486"/>
        <v/>
      </c>
      <c r="AO1849" s="20" t="str">
        <f t="shared" si="487"/>
        <v/>
      </c>
      <c r="AP1849" s="20">
        <f t="shared" si="488"/>
        <v>0.666666666666667</v>
      </c>
      <c r="AQ1849" s="20">
        <f t="shared" si="489"/>
        <v>0.137931034482759</v>
      </c>
      <c r="AR1849" s="32">
        <f t="shared" si="490"/>
        <v>0</v>
      </c>
      <c r="AS1849" s="32">
        <f t="shared" si="491"/>
        <v>0</v>
      </c>
      <c r="AT1849" s="32">
        <f t="shared" si="492"/>
        <v>0</v>
      </c>
      <c r="AU1849" s="28" t="str">
        <f t="shared" si="493"/>
        <v>库存为0</v>
      </c>
      <c r="AV1849" s="34" t="str">
        <f>IFERROR(时间!$B$4+AU1849,"上周无销量")</f>
        <v>上周无销量</v>
      </c>
      <c r="AW1849" s="34"/>
    </row>
    <row r="1850" spans="1:49">
      <c r="A1850" s="18" t="s">
        <v>1895</v>
      </c>
      <c r="B1850" t="str">
        <f>VLOOKUP(A1850,'[1]sku-asin（子）'!$A:$B,2,0)</f>
        <v>B07BF3YL3D</v>
      </c>
      <c r="C1850" t="str">
        <f>VLOOKUP(A1850,'[1]子sku-父sku'!$A:$B,2,0)</f>
        <v>YZ-BEYF184</v>
      </c>
      <c r="D1850" s="28">
        <f>IFERROR(VLOOKUP(A1850,[2]库存报告使用数据处理!$A:$C,3,0),0)</f>
        <v>0</v>
      </c>
      <c r="E1850" s="28">
        <f>IFERROR(VLOOKUP(A1850,[2]库存报告使用数据处理!$A:$D,4,0),0)</f>
        <v>5</v>
      </c>
      <c r="F1850" s="28">
        <f>IFERROR(VLOOKUP(A1850,[2]库存报告使用数据处理!$A:$E,5,0),0)</f>
        <v>3</v>
      </c>
      <c r="G1850" s="28">
        <f>IFERROR(VLOOKUP(A1850,[2]库存报告使用数据处理!$A:$F,6,0),0)</f>
        <v>4</v>
      </c>
      <c r="H1850" s="29">
        <f>IFERROR(VLOOKUP(A1850,[2]库存报告使用数据处理!$A:$G,7,0),0)</f>
        <v>21.49</v>
      </c>
      <c r="I1850">
        <f>IFERROR(VLOOKUP(A1850,[5]数据处理!$A:$B,2,0),0)</f>
        <v>0</v>
      </c>
      <c r="J1850" s="30">
        <f>IFERROR(VLOOKUP(A1850,[5]数据处理!$A:$D,4,0),0)</f>
        <v>0</v>
      </c>
      <c r="K1850" s="30">
        <f>IFERROR(VLOOKUP(A1850,[5]数据处理!$A:$E,5,0),0)</f>
        <v>0</v>
      </c>
      <c r="L1850" s="30">
        <f>IFERROR(VLOOKUP(A1850,[5]数据处理!$A:$G,7,0),0)</f>
        <v>0</v>
      </c>
      <c r="M1850">
        <f t="shared" si="477"/>
        <v>0</v>
      </c>
      <c r="N1850">
        <f>IFERROR(VLOOKUP(A1850,[5]数据处理!$A:$C,3,0),0)</f>
        <v>0</v>
      </c>
      <c r="O1850">
        <f>IFERROR(VLOOKUP($A1850,[5]数据处理!$A:$N,14,0),0)</f>
        <v>0</v>
      </c>
      <c r="P1850">
        <f>IFERROR(VLOOKUP($A1850,[3]库存报告使用数据!$A$1:$B$65536,2,0),"")</f>
        <v>0</v>
      </c>
      <c r="Q1850">
        <f>IFERROR(VLOOKUP($A1850,[3]库存报告使用数据!$A$1:$E$65536,5,0),"")</f>
        <v>2909</v>
      </c>
      <c r="R1850">
        <f>IFERROR(VLOOKUP($A1850,[3]库存报告使用数据!$A$1:$H$65536,8,0),"")</f>
        <v>2047</v>
      </c>
      <c r="S1850">
        <f>IFERROR(VLOOKUP($A1850,[3]库存报告使用数据!$A$1:$K$65536,11,0),"")</f>
        <v>1380</v>
      </c>
      <c r="T1850">
        <f>IFERROR(VLOOKUP($A1850,[3]库存报告使用数据!$A$1:$C$65536,3,0),"")</f>
        <v>0</v>
      </c>
      <c r="U1850">
        <f>IFERROR(VLOOKUP($A1850,[3]库存报告使用数据!$A$1:$F$65536,6,0),"")</f>
        <v>50</v>
      </c>
      <c r="V1850">
        <f>IFERROR(VLOOKUP($A1850,[3]库存报告使用数据!$A$1:$I$65536,9,0),"")</f>
        <v>33</v>
      </c>
      <c r="W1850">
        <f>IFERROR(VLOOKUP($A1850,[3]库存报告使用数据!$A$1:$L$65536,12,0),"")</f>
        <v>33</v>
      </c>
      <c r="X1850" s="20" t="str">
        <f t="shared" si="478"/>
        <v/>
      </c>
      <c r="Y1850" s="20">
        <f t="shared" si="479"/>
        <v>0.0171880371261602</v>
      </c>
      <c r="Z1850" s="20">
        <f t="shared" si="480"/>
        <v>0.0161211529066927</v>
      </c>
      <c r="AA1850" s="20">
        <f t="shared" si="481"/>
        <v>0.0239130434782609</v>
      </c>
      <c r="AB1850">
        <f>IFERROR(VLOOKUP($A1850,[3]库存报告使用数据!$A$1:$D$65536,4,0),"")</f>
        <v>0</v>
      </c>
      <c r="AC1850">
        <f>IFERROR(VLOOKUP($A1850,[3]库存报告使用数据!$A$1:$G$65536,7,0),"")</f>
        <v>7.66</v>
      </c>
      <c r="AD1850">
        <f>IFERROR(VLOOKUP($A1850,[3]库存报告使用数据!$A$1:$J$65536,10,0),"")</f>
        <v>4.59</v>
      </c>
      <c r="AE1850">
        <f>IFERROR(VLOOKUP($A1850,[3]库存报告使用数据!$A$1:$M$65536,13,0),"")</f>
        <v>5.3</v>
      </c>
      <c r="AF1850" s="20" t="str">
        <f t="shared" si="482"/>
        <v/>
      </c>
      <c r="AG1850" s="20">
        <f t="shared" si="483"/>
        <v>0.0712889716147045</v>
      </c>
      <c r="AH1850" s="20">
        <f t="shared" si="484"/>
        <v>0.0711959050721266</v>
      </c>
      <c r="AI1850" s="20">
        <f t="shared" si="485"/>
        <v>0.0616565844578874</v>
      </c>
      <c r="AJ1850">
        <f>IFERROR(VLOOKUP($B1850,[4]库存报告使用数据!$A$1:$B$65536,2,0),0)</f>
        <v>0</v>
      </c>
      <c r="AK1850">
        <f>IFERROR(VLOOKUP($B1850,[4]库存报告使用数据!$A$1:$C$65536,3,0),)</f>
        <v>61</v>
      </c>
      <c r="AL1850">
        <f>IFERROR(VLOOKUP($B1850,[4]库存报告使用数据!$A$1:$D$65536,4,0),)</f>
        <v>13</v>
      </c>
      <c r="AM1850">
        <f>IFERROR(VLOOKUP($B1850,[4]库存报告使用数据!$A$1:$E$65536,5,0),)</f>
        <v>26</v>
      </c>
      <c r="AN1850" s="20" t="str">
        <f t="shared" si="486"/>
        <v/>
      </c>
      <c r="AO1850" s="20">
        <f t="shared" si="487"/>
        <v>0.0819672131147541</v>
      </c>
      <c r="AP1850" s="20">
        <f t="shared" si="488"/>
        <v>0.230769230769231</v>
      </c>
      <c r="AQ1850" s="20">
        <f t="shared" si="489"/>
        <v>0.153846153846154</v>
      </c>
      <c r="AR1850" s="32">
        <f t="shared" si="490"/>
        <v>0</v>
      </c>
      <c r="AS1850" s="32">
        <f t="shared" si="491"/>
        <v>0</v>
      </c>
      <c r="AT1850" s="32">
        <f t="shared" si="492"/>
        <v>0</v>
      </c>
      <c r="AU1850" s="28" t="str">
        <f t="shared" si="493"/>
        <v>库存为0</v>
      </c>
      <c r="AV1850" s="34" t="str">
        <f>IFERROR(时间!$B$4+AU1850,"上周无销量")</f>
        <v>上周无销量</v>
      </c>
      <c r="AW1850" s="34"/>
    </row>
    <row r="1851" spans="1:49">
      <c r="A1851" s="18" t="s">
        <v>1896</v>
      </c>
      <c r="B1851" t="str">
        <f>VLOOKUP(A1851,'[1]sku-asin（子）'!$A:$B,2,0)</f>
        <v>B07BF9GG25</v>
      </c>
      <c r="C1851" t="str">
        <f>VLOOKUP(A1851,'[1]子sku-父sku'!$A:$B,2,0)</f>
        <v>YZ-BEYF184</v>
      </c>
      <c r="D1851" s="28">
        <f>IFERROR(VLOOKUP(A1851,[2]库存报告使用数据处理!$A:$C,3,0),0)</f>
        <v>0</v>
      </c>
      <c r="E1851" s="28">
        <f>IFERROR(VLOOKUP(A1851,[2]库存报告使用数据处理!$A:$D,4,0),0)</f>
        <v>6</v>
      </c>
      <c r="F1851" s="28">
        <f>IFERROR(VLOOKUP(A1851,[2]库存报告使用数据处理!$A:$E,5,0),0)</f>
        <v>2</v>
      </c>
      <c r="G1851" s="28">
        <f>IFERROR(VLOOKUP(A1851,[2]库存报告使用数据处理!$A:$F,6,0),0)</f>
        <v>4</v>
      </c>
      <c r="H1851" s="29">
        <f>IFERROR(VLOOKUP(A1851,[2]库存报告使用数据处理!$A:$G,7,0),0)</f>
        <v>20.74</v>
      </c>
      <c r="I1851">
        <f>IFERROR(VLOOKUP(A1851,[5]数据处理!$A:$B,2,0),0)</f>
        <v>0</v>
      </c>
      <c r="J1851" s="30">
        <f>IFERROR(VLOOKUP(A1851,[5]数据处理!$A:$D,4,0),0)</f>
        <v>0</v>
      </c>
      <c r="K1851" s="30">
        <f>IFERROR(VLOOKUP(A1851,[5]数据处理!$A:$E,5,0),0)</f>
        <v>0</v>
      </c>
      <c r="L1851" s="30">
        <f>IFERROR(VLOOKUP(A1851,[5]数据处理!$A:$G,7,0),0)</f>
        <v>0</v>
      </c>
      <c r="M1851">
        <f t="shared" si="477"/>
        <v>0</v>
      </c>
      <c r="N1851">
        <f>IFERROR(VLOOKUP(A1851,[5]数据处理!$A:$C,3,0),0)</f>
        <v>0</v>
      </c>
      <c r="O1851">
        <f>IFERROR(VLOOKUP($A1851,[5]数据处理!$A:$N,14,0),0)</f>
        <v>0</v>
      </c>
      <c r="P1851" t="str">
        <f>IFERROR(VLOOKUP($A1851,[3]库存报告使用数据!$A$1:$B$65536,2,0),"")</f>
        <v/>
      </c>
      <c r="Q1851" t="str">
        <f>IFERROR(VLOOKUP($A1851,[3]库存报告使用数据!$A$1:$E$65536,5,0),"")</f>
        <v/>
      </c>
      <c r="R1851" t="str">
        <f>IFERROR(VLOOKUP($A1851,[3]库存报告使用数据!$A$1:$H$65536,8,0),"")</f>
        <v/>
      </c>
      <c r="S1851" t="str">
        <f>IFERROR(VLOOKUP($A1851,[3]库存报告使用数据!$A$1:$K$65536,11,0),"")</f>
        <v/>
      </c>
      <c r="T1851" t="str">
        <f>IFERROR(VLOOKUP($A1851,[3]库存报告使用数据!$A$1:$C$65536,3,0),"")</f>
        <v/>
      </c>
      <c r="U1851" t="str">
        <f>IFERROR(VLOOKUP($A1851,[3]库存报告使用数据!$A$1:$F$65536,6,0),"")</f>
        <v/>
      </c>
      <c r="V1851" t="str">
        <f>IFERROR(VLOOKUP($A1851,[3]库存报告使用数据!$A$1:$I$65536,9,0),"")</f>
        <v/>
      </c>
      <c r="W1851" t="str">
        <f>IFERROR(VLOOKUP($A1851,[3]库存报告使用数据!$A$1:$L$65536,12,0),"")</f>
        <v/>
      </c>
      <c r="X1851" s="20" t="str">
        <f t="shared" si="478"/>
        <v/>
      </c>
      <c r="Y1851" s="20" t="str">
        <f t="shared" si="479"/>
        <v/>
      </c>
      <c r="Z1851" s="20" t="str">
        <f t="shared" si="480"/>
        <v/>
      </c>
      <c r="AA1851" s="20" t="str">
        <f t="shared" si="481"/>
        <v/>
      </c>
      <c r="AB1851" t="str">
        <f>IFERROR(VLOOKUP($A1851,[3]库存报告使用数据!$A$1:$D$65536,4,0),"")</f>
        <v/>
      </c>
      <c r="AC1851" t="str">
        <f>IFERROR(VLOOKUP($A1851,[3]库存报告使用数据!$A$1:$G$65536,7,0),"")</f>
        <v/>
      </c>
      <c r="AD1851" t="str">
        <f>IFERROR(VLOOKUP($A1851,[3]库存报告使用数据!$A$1:$J$65536,10,0),"")</f>
        <v/>
      </c>
      <c r="AE1851" t="str">
        <f>IFERROR(VLOOKUP($A1851,[3]库存报告使用数据!$A$1:$M$65536,13,0),"")</f>
        <v/>
      </c>
      <c r="AF1851" s="20" t="str">
        <f t="shared" si="482"/>
        <v/>
      </c>
      <c r="AG1851" s="20" t="str">
        <f t="shared" si="483"/>
        <v/>
      </c>
      <c r="AH1851" s="20" t="str">
        <f t="shared" si="484"/>
        <v/>
      </c>
      <c r="AI1851" s="20" t="str">
        <f t="shared" si="485"/>
        <v/>
      </c>
      <c r="AJ1851">
        <f>IFERROR(VLOOKUP($B1851,[4]库存报告使用数据!$A$1:$B$65536,2,0),0)</f>
        <v>0</v>
      </c>
      <c r="AK1851">
        <f>IFERROR(VLOOKUP($B1851,[4]库存报告使用数据!$A$1:$C$65536,3,0),)</f>
        <v>43</v>
      </c>
      <c r="AL1851">
        <f>IFERROR(VLOOKUP($B1851,[4]库存报告使用数据!$A$1:$D$65536,4,0),)</f>
        <v>10</v>
      </c>
      <c r="AM1851">
        <f>IFERROR(VLOOKUP($B1851,[4]库存报告使用数据!$A$1:$E$65536,5,0),)</f>
        <v>19</v>
      </c>
      <c r="AN1851" s="20" t="str">
        <f t="shared" si="486"/>
        <v/>
      </c>
      <c r="AO1851" s="20">
        <f t="shared" si="487"/>
        <v>0.13953488372093</v>
      </c>
      <c r="AP1851" s="20">
        <f t="shared" si="488"/>
        <v>0.2</v>
      </c>
      <c r="AQ1851" s="20">
        <f t="shared" si="489"/>
        <v>0.210526315789474</v>
      </c>
      <c r="AR1851" s="32">
        <f t="shared" si="490"/>
        <v>0</v>
      </c>
      <c r="AS1851" s="32">
        <f t="shared" si="491"/>
        <v>0</v>
      </c>
      <c r="AT1851" s="32">
        <f t="shared" si="492"/>
        <v>0</v>
      </c>
      <c r="AU1851" s="28" t="str">
        <f t="shared" si="493"/>
        <v>库存为0</v>
      </c>
      <c r="AV1851" s="34" t="str">
        <f>IFERROR(时间!$B$4+AU1851,"上周无销量")</f>
        <v>上周无销量</v>
      </c>
      <c r="AW1851" s="34"/>
    </row>
    <row r="1852" spans="1:49">
      <c r="A1852" s="18" t="s">
        <v>1897</v>
      </c>
      <c r="B1852" t="str">
        <f>VLOOKUP(A1852,'[1]sku-asin（子）'!$A:$B,2,0)</f>
        <v>B07BF8YLD9</v>
      </c>
      <c r="C1852" t="str">
        <f>VLOOKUP(A1852,'[1]子sku-父sku'!$A:$B,2,0)</f>
        <v>YZ-BEYF184</v>
      </c>
      <c r="D1852" s="28">
        <f>IFERROR(VLOOKUP(A1852,[2]库存报告使用数据处理!$A:$C,3,0),0)</f>
        <v>2</v>
      </c>
      <c r="E1852" s="28">
        <f>IFERROR(VLOOKUP(A1852,[2]库存报告使用数据处理!$A:$D,4,0),0)</f>
        <v>2</v>
      </c>
      <c r="F1852" s="28">
        <f>IFERROR(VLOOKUP(A1852,[2]库存报告使用数据处理!$A:$E,5,0),0)</f>
        <v>6</v>
      </c>
      <c r="G1852" s="28">
        <f>IFERROR(VLOOKUP(A1852,[2]库存报告使用数据处理!$A:$F,6,0),0)</f>
        <v>1</v>
      </c>
      <c r="H1852" s="29">
        <f>IFERROR(VLOOKUP(A1852,[2]库存报告使用数据处理!$A:$G,7,0),0)</f>
        <v>22.0809090909091</v>
      </c>
      <c r="I1852">
        <f>IFERROR(VLOOKUP(A1852,[5]数据处理!$A:$B,2,0),0)</f>
        <v>0</v>
      </c>
      <c r="J1852" s="30">
        <f>IFERROR(VLOOKUP(A1852,[5]数据处理!$A:$D,4,0),0)</f>
        <v>0</v>
      </c>
      <c r="K1852" s="30">
        <f>IFERROR(VLOOKUP(A1852,[5]数据处理!$A:$E,5,0),0)</f>
        <v>0</v>
      </c>
      <c r="L1852" s="30">
        <f>IFERROR(VLOOKUP(A1852,[5]数据处理!$A:$G,7,0),0)</f>
        <v>0</v>
      </c>
      <c r="M1852">
        <f t="shared" si="477"/>
        <v>0</v>
      </c>
      <c r="N1852">
        <f>IFERROR(VLOOKUP(A1852,[5]数据处理!$A:$C,3,0),0)</f>
        <v>0</v>
      </c>
      <c r="O1852">
        <f>IFERROR(VLOOKUP($A1852,[5]数据处理!$A:$N,14,0),0)</f>
        <v>0</v>
      </c>
      <c r="P1852">
        <f>IFERROR(VLOOKUP($A1852,[3]库存报告使用数据!$A$1:$B$65536,2,0),"")</f>
        <v>550</v>
      </c>
      <c r="Q1852">
        <f>IFERROR(VLOOKUP($A1852,[3]库存报告使用数据!$A$1:$E$65536,5,0),"")</f>
        <v>533</v>
      </c>
      <c r="R1852">
        <f>IFERROR(VLOOKUP($A1852,[3]库存报告使用数据!$A$1:$H$65536,8,0),"")</f>
        <v>1131</v>
      </c>
      <c r="S1852">
        <f>IFERROR(VLOOKUP($A1852,[3]库存报告使用数据!$A$1:$K$65536,11,0),"")</f>
        <v>1170</v>
      </c>
      <c r="T1852">
        <f>IFERROR(VLOOKUP($A1852,[3]库存报告使用数据!$A$1:$C$65536,3,0),"")</f>
        <v>12</v>
      </c>
      <c r="U1852">
        <f>IFERROR(VLOOKUP($A1852,[3]库存报告使用数据!$A$1:$F$65536,6,0),"")</f>
        <v>5</v>
      </c>
      <c r="V1852">
        <f>IFERROR(VLOOKUP($A1852,[3]库存报告使用数据!$A$1:$I$65536,9,0),"")</f>
        <v>5</v>
      </c>
      <c r="W1852">
        <f>IFERROR(VLOOKUP($A1852,[3]库存报告使用数据!$A$1:$L$65536,12,0),"")</f>
        <v>4</v>
      </c>
      <c r="X1852" s="20">
        <f t="shared" si="478"/>
        <v>0.0218181818181818</v>
      </c>
      <c r="Y1852" s="20">
        <f t="shared" si="479"/>
        <v>0.00938086303939963</v>
      </c>
      <c r="Z1852" s="20">
        <f t="shared" si="480"/>
        <v>0.00442086648983201</v>
      </c>
      <c r="AA1852" s="20">
        <f t="shared" si="481"/>
        <v>0.00341880341880342</v>
      </c>
      <c r="AB1852">
        <f>IFERROR(VLOOKUP($A1852,[3]库存报告使用数据!$A$1:$D$65536,4,0),"")</f>
        <v>2</v>
      </c>
      <c r="AC1852">
        <f>IFERROR(VLOOKUP($A1852,[3]库存报告使用数据!$A$1:$G$65536,7,0),"")</f>
        <v>0.63</v>
      </c>
      <c r="AD1852">
        <f>IFERROR(VLOOKUP($A1852,[3]库存报告使用数据!$A$1:$J$65536,10,0),"")</f>
        <v>0.61</v>
      </c>
      <c r="AE1852">
        <f>IFERROR(VLOOKUP($A1852,[3]库存报告使用数据!$A$1:$M$65536,13,0),"")</f>
        <v>0.59</v>
      </c>
      <c r="AF1852" s="20">
        <f t="shared" si="482"/>
        <v>0.0452879904483511</v>
      </c>
      <c r="AG1852" s="20">
        <f t="shared" si="483"/>
        <v>0.0142657169912306</v>
      </c>
      <c r="AH1852" s="20">
        <f t="shared" si="484"/>
        <v>0.00460427902891569</v>
      </c>
      <c r="AI1852" s="20">
        <f t="shared" si="485"/>
        <v>0.0267199143645271</v>
      </c>
      <c r="AJ1852">
        <f>IFERROR(VLOOKUP($B1852,[4]库存报告使用数据!$A$1:$B$65536,2,0),0)</f>
        <v>19</v>
      </c>
      <c r="AK1852">
        <f>IFERROR(VLOOKUP($B1852,[4]库存报告使用数据!$A$1:$C$65536,3,0),)</f>
        <v>18</v>
      </c>
      <c r="AL1852">
        <f>IFERROR(VLOOKUP($B1852,[4]库存报告使用数据!$A$1:$D$65536,4,0),)</f>
        <v>15</v>
      </c>
      <c r="AM1852">
        <f>IFERROR(VLOOKUP($B1852,[4]库存报告使用数据!$A$1:$E$65536,5,0),)</f>
        <v>16</v>
      </c>
      <c r="AN1852" s="20">
        <f t="shared" si="486"/>
        <v>0.105263157894737</v>
      </c>
      <c r="AO1852" s="20">
        <f t="shared" si="487"/>
        <v>0.111111111111111</v>
      </c>
      <c r="AP1852" s="20">
        <f t="shared" si="488"/>
        <v>0.4</v>
      </c>
      <c r="AQ1852" s="20">
        <f t="shared" si="489"/>
        <v>0.0625</v>
      </c>
      <c r="AR1852" s="32">
        <f t="shared" si="490"/>
        <v>0.285714285714286</v>
      </c>
      <c r="AS1852" s="32">
        <f t="shared" si="491"/>
        <v>17.1428571428571</v>
      </c>
      <c r="AT1852" s="32">
        <f t="shared" si="492"/>
        <v>-17.1428571428571</v>
      </c>
      <c r="AU1852" s="28">
        <f t="shared" si="493"/>
        <v>0</v>
      </c>
      <c r="AV1852" s="34">
        <f>IFERROR(时间!$B$4+AU1852,"上周无销量")</f>
        <v>43283</v>
      </c>
      <c r="AW1852" s="34"/>
    </row>
    <row r="1853" spans="1:49">
      <c r="A1853" s="18" t="s">
        <v>1898</v>
      </c>
      <c r="B1853" t="str">
        <f>VLOOKUP(A1853,'[1]sku-asin（子）'!$A:$B,2,0)</f>
        <v>B07DK839LB</v>
      </c>
      <c r="C1853" t="str">
        <f>VLOOKUP(A1853,'[1]子sku-父sku'!$A:$B,2,0)</f>
        <v>YZ-BEYF184</v>
      </c>
      <c r="D1853" s="28">
        <f>IFERROR(VLOOKUP(A1853,[2]库存报告使用数据处理!$A:$C,3,0),0)</f>
        <v>0</v>
      </c>
      <c r="E1853" s="28">
        <f>IFERROR(VLOOKUP(A1853,[2]库存报告使用数据处理!$A:$D,4,0),0)</f>
        <v>0</v>
      </c>
      <c r="F1853" s="28">
        <f>IFERROR(VLOOKUP(A1853,[2]库存报告使用数据处理!$A:$E,5,0),0)</f>
        <v>0</v>
      </c>
      <c r="G1853" s="28">
        <f>IFERROR(VLOOKUP(A1853,[2]库存报告使用数据处理!$A:$F,6,0),0)</f>
        <v>0</v>
      </c>
      <c r="H1853" s="29">
        <f>IFERROR(VLOOKUP(A1853,[2]库存报告使用数据处理!$A:$G,7,0),0)</f>
        <v>0</v>
      </c>
      <c r="I1853">
        <f>IFERROR(VLOOKUP(A1853,[5]数据处理!$A:$B,2,0),0)</f>
        <v>0</v>
      </c>
      <c r="J1853" s="30">
        <f>IFERROR(VLOOKUP(A1853,[5]数据处理!$A:$D,4,0),0)</f>
        <v>0</v>
      </c>
      <c r="K1853" s="30">
        <f>IFERROR(VLOOKUP(A1853,[5]数据处理!$A:$E,5,0),0)</f>
        <v>0</v>
      </c>
      <c r="L1853" s="30">
        <f>IFERROR(VLOOKUP(A1853,[5]数据处理!$A:$G,7,0),0)</f>
        <v>0</v>
      </c>
      <c r="M1853">
        <f t="shared" si="477"/>
        <v>0</v>
      </c>
      <c r="N1853">
        <f>IFERROR(VLOOKUP(A1853,[5]数据处理!$A:$C,3,0),0)</f>
        <v>0</v>
      </c>
      <c r="O1853">
        <f>IFERROR(VLOOKUP($A1853,[5]数据处理!$A:$N,14,0),0)</f>
        <v>0</v>
      </c>
      <c r="P1853" t="str">
        <f>IFERROR(VLOOKUP($A1853,[3]库存报告使用数据!$A$1:$B$65536,2,0),"")</f>
        <v/>
      </c>
      <c r="Q1853" t="str">
        <f>IFERROR(VLOOKUP($A1853,[3]库存报告使用数据!$A$1:$E$65536,5,0),"")</f>
        <v/>
      </c>
      <c r="R1853" t="str">
        <f>IFERROR(VLOOKUP($A1853,[3]库存报告使用数据!$A$1:$H$65536,8,0),"")</f>
        <v/>
      </c>
      <c r="S1853" t="str">
        <f>IFERROR(VLOOKUP($A1853,[3]库存报告使用数据!$A$1:$K$65536,11,0),"")</f>
        <v/>
      </c>
      <c r="T1853" t="str">
        <f>IFERROR(VLOOKUP($A1853,[3]库存报告使用数据!$A$1:$C$65536,3,0),"")</f>
        <v/>
      </c>
      <c r="U1853" t="str">
        <f>IFERROR(VLOOKUP($A1853,[3]库存报告使用数据!$A$1:$F$65536,6,0),"")</f>
        <v/>
      </c>
      <c r="V1853" t="str">
        <f>IFERROR(VLOOKUP($A1853,[3]库存报告使用数据!$A$1:$I$65536,9,0),"")</f>
        <v/>
      </c>
      <c r="W1853" t="str">
        <f>IFERROR(VLOOKUP($A1853,[3]库存报告使用数据!$A$1:$L$65536,12,0),"")</f>
        <v/>
      </c>
      <c r="X1853" s="20" t="str">
        <f t="shared" si="478"/>
        <v/>
      </c>
      <c r="Y1853" s="20" t="str">
        <f t="shared" si="479"/>
        <v/>
      </c>
      <c r="Z1853" s="20" t="str">
        <f t="shared" si="480"/>
        <v/>
      </c>
      <c r="AA1853" s="20" t="str">
        <f t="shared" si="481"/>
        <v/>
      </c>
      <c r="AB1853" t="str">
        <f>IFERROR(VLOOKUP($A1853,[3]库存报告使用数据!$A$1:$D$65536,4,0),"")</f>
        <v/>
      </c>
      <c r="AC1853" t="str">
        <f>IFERROR(VLOOKUP($A1853,[3]库存报告使用数据!$A$1:$G$65536,7,0),"")</f>
        <v/>
      </c>
      <c r="AD1853" t="str">
        <f>IFERROR(VLOOKUP($A1853,[3]库存报告使用数据!$A$1:$J$65536,10,0),"")</f>
        <v/>
      </c>
      <c r="AE1853" t="str">
        <f>IFERROR(VLOOKUP($A1853,[3]库存报告使用数据!$A$1:$M$65536,13,0),"")</f>
        <v/>
      </c>
      <c r="AF1853" s="20" t="str">
        <f t="shared" si="482"/>
        <v/>
      </c>
      <c r="AG1853" s="20" t="str">
        <f t="shared" si="483"/>
        <v/>
      </c>
      <c r="AH1853" s="20" t="str">
        <f t="shared" si="484"/>
        <v/>
      </c>
      <c r="AI1853" s="20" t="str">
        <f t="shared" si="485"/>
        <v/>
      </c>
      <c r="AJ1853">
        <f>IFERROR(VLOOKUP($B1853,[4]库存报告使用数据!$A$1:$B$65536,2,0),0)</f>
        <v>0</v>
      </c>
      <c r="AK1853">
        <f>IFERROR(VLOOKUP($B1853,[4]库存报告使用数据!$A$1:$C$65536,3,0),)</f>
        <v>0</v>
      </c>
      <c r="AL1853">
        <f>IFERROR(VLOOKUP($B1853,[4]库存报告使用数据!$A$1:$D$65536,4,0),)</f>
        <v>0</v>
      </c>
      <c r="AM1853">
        <f>IFERROR(VLOOKUP($B1853,[4]库存报告使用数据!$A$1:$E$65536,5,0),)</f>
        <v>0</v>
      </c>
      <c r="AN1853" s="20" t="str">
        <f t="shared" si="486"/>
        <v/>
      </c>
      <c r="AO1853" s="20" t="str">
        <f t="shared" si="487"/>
        <v/>
      </c>
      <c r="AP1853" s="20" t="str">
        <f t="shared" si="488"/>
        <v/>
      </c>
      <c r="AQ1853" s="20" t="str">
        <f t="shared" si="489"/>
        <v/>
      </c>
      <c r="AR1853" s="32">
        <f t="shared" si="490"/>
        <v>0</v>
      </c>
      <c r="AS1853" s="32">
        <f t="shared" si="491"/>
        <v>0</v>
      </c>
      <c r="AT1853" s="32">
        <f t="shared" si="492"/>
        <v>0</v>
      </c>
      <c r="AU1853" s="28" t="str">
        <f t="shared" si="493"/>
        <v>库存为0</v>
      </c>
      <c r="AV1853" s="34" t="str">
        <f>IFERROR(时间!$B$4+AU1853,"上周无销量")</f>
        <v>上周无销量</v>
      </c>
      <c r="AW1853" s="34"/>
    </row>
    <row r="1854" spans="1:49">
      <c r="A1854" s="18" t="s">
        <v>1899</v>
      </c>
      <c r="B1854" t="str">
        <f>VLOOKUP(A1854,'[1]sku-asin（子）'!$A:$B,2,0)</f>
        <v>B07DK7RPW8</v>
      </c>
      <c r="C1854" t="str">
        <f>VLOOKUP(A1854,'[1]子sku-父sku'!$A:$B,2,0)</f>
        <v>YZ-BEYF184</v>
      </c>
      <c r="D1854" s="28">
        <f>IFERROR(VLOOKUP(A1854,[2]库存报告使用数据处理!$A:$C,3,0),0)</f>
        <v>0</v>
      </c>
      <c r="E1854" s="28">
        <f>IFERROR(VLOOKUP(A1854,[2]库存报告使用数据处理!$A:$D,4,0),0)</f>
        <v>0</v>
      </c>
      <c r="F1854" s="28">
        <f>IFERROR(VLOOKUP(A1854,[2]库存报告使用数据处理!$A:$E,5,0),0)</f>
        <v>0</v>
      </c>
      <c r="G1854" s="28">
        <f>IFERROR(VLOOKUP(A1854,[2]库存报告使用数据处理!$A:$F,6,0),0)</f>
        <v>0</v>
      </c>
      <c r="H1854" s="29">
        <f>IFERROR(VLOOKUP(A1854,[2]库存报告使用数据处理!$A:$G,7,0),0)</f>
        <v>0</v>
      </c>
      <c r="I1854">
        <f>IFERROR(VLOOKUP(A1854,[5]数据处理!$A:$B,2,0),0)</f>
        <v>0</v>
      </c>
      <c r="J1854" s="30">
        <f>IFERROR(VLOOKUP(A1854,[5]数据处理!$A:$D,4,0),0)</f>
        <v>0</v>
      </c>
      <c r="K1854" s="30">
        <f>IFERROR(VLOOKUP(A1854,[5]数据处理!$A:$E,5,0),0)</f>
        <v>0</v>
      </c>
      <c r="L1854" s="30">
        <f>IFERROR(VLOOKUP(A1854,[5]数据处理!$A:$G,7,0),0)</f>
        <v>0</v>
      </c>
      <c r="M1854">
        <f t="shared" si="477"/>
        <v>0</v>
      </c>
      <c r="N1854">
        <f>IFERROR(VLOOKUP(A1854,[5]数据处理!$A:$C,3,0),0)</f>
        <v>0</v>
      </c>
      <c r="O1854">
        <f>IFERROR(VLOOKUP($A1854,[5]数据处理!$A:$N,14,0),0)</f>
        <v>0</v>
      </c>
      <c r="P1854" t="str">
        <f>IFERROR(VLOOKUP($A1854,[3]库存报告使用数据!$A$1:$B$65536,2,0),"")</f>
        <v/>
      </c>
      <c r="Q1854" t="str">
        <f>IFERROR(VLOOKUP($A1854,[3]库存报告使用数据!$A$1:$E$65536,5,0),"")</f>
        <v/>
      </c>
      <c r="R1854" t="str">
        <f>IFERROR(VLOOKUP($A1854,[3]库存报告使用数据!$A$1:$H$65536,8,0),"")</f>
        <v/>
      </c>
      <c r="S1854" t="str">
        <f>IFERROR(VLOOKUP($A1854,[3]库存报告使用数据!$A$1:$K$65536,11,0),"")</f>
        <v/>
      </c>
      <c r="T1854" t="str">
        <f>IFERROR(VLOOKUP($A1854,[3]库存报告使用数据!$A$1:$C$65536,3,0),"")</f>
        <v/>
      </c>
      <c r="U1854" t="str">
        <f>IFERROR(VLOOKUP($A1854,[3]库存报告使用数据!$A$1:$F$65536,6,0),"")</f>
        <v/>
      </c>
      <c r="V1854" t="str">
        <f>IFERROR(VLOOKUP($A1854,[3]库存报告使用数据!$A$1:$I$65536,9,0),"")</f>
        <v/>
      </c>
      <c r="W1854" t="str">
        <f>IFERROR(VLOOKUP($A1854,[3]库存报告使用数据!$A$1:$L$65536,12,0),"")</f>
        <v/>
      </c>
      <c r="X1854" s="20" t="str">
        <f t="shared" si="478"/>
        <v/>
      </c>
      <c r="Y1854" s="20" t="str">
        <f t="shared" si="479"/>
        <v/>
      </c>
      <c r="Z1854" s="20" t="str">
        <f t="shared" si="480"/>
        <v/>
      </c>
      <c r="AA1854" s="20" t="str">
        <f t="shared" si="481"/>
        <v/>
      </c>
      <c r="AB1854" t="str">
        <f>IFERROR(VLOOKUP($A1854,[3]库存报告使用数据!$A$1:$D$65536,4,0),"")</f>
        <v/>
      </c>
      <c r="AC1854" t="str">
        <f>IFERROR(VLOOKUP($A1854,[3]库存报告使用数据!$A$1:$G$65536,7,0),"")</f>
        <v/>
      </c>
      <c r="AD1854" t="str">
        <f>IFERROR(VLOOKUP($A1854,[3]库存报告使用数据!$A$1:$J$65536,10,0),"")</f>
        <v/>
      </c>
      <c r="AE1854" t="str">
        <f>IFERROR(VLOOKUP($A1854,[3]库存报告使用数据!$A$1:$M$65536,13,0),"")</f>
        <v/>
      </c>
      <c r="AF1854" s="20" t="str">
        <f t="shared" si="482"/>
        <v/>
      </c>
      <c r="AG1854" s="20" t="str">
        <f t="shared" si="483"/>
        <v/>
      </c>
      <c r="AH1854" s="20" t="str">
        <f t="shared" si="484"/>
        <v/>
      </c>
      <c r="AI1854" s="20" t="str">
        <f t="shared" si="485"/>
        <v/>
      </c>
      <c r="AJ1854">
        <f>IFERROR(VLOOKUP($B1854,[4]库存报告使用数据!$A$1:$B$65536,2,0),0)</f>
        <v>0</v>
      </c>
      <c r="AK1854">
        <f>IFERROR(VLOOKUP($B1854,[4]库存报告使用数据!$A$1:$C$65536,3,0),)</f>
        <v>0</v>
      </c>
      <c r="AL1854">
        <f>IFERROR(VLOOKUP($B1854,[4]库存报告使用数据!$A$1:$D$65536,4,0),)</f>
        <v>0</v>
      </c>
      <c r="AM1854">
        <f>IFERROR(VLOOKUP($B1854,[4]库存报告使用数据!$A$1:$E$65536,5,0),)</f>
        <v>0</v>
      </c>
      <c r="AN1854" s="20" t="str">
        <f t="shared" si="486"/>
        <v/>
      </c>
      <c r="AO1854" s="20" t="str">
        <f t="shared" si="487"/>
        <v/>
      </c>
      <c r="AP1854" s="20" t="str">
        <f t="shared" si="488"/>
        <v/>
      </c>
      <c r="AQ1854" s="20" t="str">
        <f t="shared" si="489"/>
        <v/>
      </c>
      <c r="AR1854" s="32">
        <f t="shared" si="490"/>
        <v>0</v>
      </c>
      <c r="AS1854" s="32">
        <f t="shared" si="491"/>
        <v>0</v>
      </c>
      <c r="AT1854" s="32">
        <f t="shared" si="492"/>
        <v>0</v>
      </c>
      <c r="AU1854" s="28" t="str">
        <f t="shared" si="493"/>
        <v>库存为0</v>
      </c>
      <c r="AV1854" s="34" t="str">
        <f>IFERROR(时间!$B$4+AU1854,"上周无销量")</f>
        <v>上周无销量</v>
      </c>
      <c r="AW1854" s="34"/>
    </row>
    <row r="1855" spans="1:49">
      <c r="A1855" s="18" t="s">
        <v>1900</v>
      </c>
      <c r="B1855" t="str">
        <f>VLOOKUP(A1855,'[1]sku-asin（子）'!$A:$B,2,0)</f>
        <v>B07DK6MWHM</v>
      </c>
      <c r="C1855" t="str">
        <f>VLOOKUP(A1855,'[1]子sku-父sku'!$A:$B,2,0)</f>
        <v>YZ-BEYF184</v>
      </c>
      <c r="D1855" s="28">
        <f>IFERROR(VLOOKUP(A1855,[2]库存报告使用数据处理!$A:$C,3,0),0)</f>
        <v>0</v>
      </c>
      <c r="E1855" s="28">
        <f>IFERROR(VLOOKUP(A1855,[2]库存报告使用数据处理!$A:$D,4,0),0)</f>
        <v>0</v>
      </c>
      <c r="F1855" s="28">
        <f>IFERROR(VLOOKUP(A1855,[2]库存报告使用数据处理!$A:$E,5,0),0)</f>
        <v>0</v>
      </c>
      <c r="G1855" s="28">
        <f>IFERROR(VLOOKUP(A1855,[2]库存报告使用数据处理!$A:$F,6,0),0)</f>
        <v>0</v>
      </c>
      <c r="H1855" s="29">
        <f>IFERROR(VLOOKUP(A1855,[2]库存报告使用数据处理!$A:$G,7,0),0)</f>
        <v>0</v>
      </c>
      <c r="I1855">
        <f>IFERROR(VLOOKUP(A1855,[5]数据处理!$A:$B,2,0),0)</f>
        <v>0</v>
      </c>
      <c r="J1855" s="30">
        <f>IFERROR(VLOOKUP(A1855,[5]数据处理!$A:$D,4,0),0)</f>
        <v>0</v>
      </c>
      <c r="K1855" s="30">
        <f>IFERROR(VLOOKUP(A1855,[5]数据处理!$A:$E,5,0),0)</f>
        <v>0</v>
      </c>
      <c r="L1855" s="30">
        <f>IFERROR(VLOOKUP(A1855,[5]数据处理!$A:$G,7,0),0)</f>
        <v>0</v>
      </c>
      <c r="M1855">
        <f t="shared" si="477"/>
        <v>0</v>
      </c>
      <c r="N1855">
        <f>IFERROR(VLOOKUP(A1855,[5]数据处理!$A:$C,3,0),0)</f>
        <v>0</v>
      </c>
      <c r="O1855">
        <f>IFERROR(VLOOKUP($A1855,[5]数据处理!$A:$N,14,0),0)</f>
        <v>0</v>
      </c>
      <c r="P1855" t="str">
        <f>IFERROR(VLOOKUP($A1855,[3]库存报告使用数据!$A$1:$B$65536,2,0),"")</f>
        <v/>
      </c>
      <c r="Q1855" t="str">
        <f>IFERROR(VLOOKUP($A1855,[3]库存报告使用数据!$A$1:$E$65536,5,0),"")</f>
        <v/>
      </c>
      <c r="R1855" t="str">
        <f>IFERROR(VLOOKUP($A1855,[3]库存报告使用数据!$A$1:$H$65536,8,0),"")</f>
        <v/>
      </c>
      <c r="S1855" t="str">
        <f>IFERROR(VLOOKUP($A1855,[3]库存报告使用数据!$A$1:$K$65536,11,0),"")</f>
        <v/>
      </c>
      <c r="T1855" t="str">
        <f>IFERROR(VLOOKUP($A1855,[3]库存报告使用数据!$A$1:$C$65536,3,0),"")</f>
        <v/>
      </c>
      <c r="U1855" t="str">
        <f>IFERROR(VLOOKUP($A1855,[3]库存报告使用数据!$A$1:$F$65536,6,0),"")</f>
        <v/>
      </c>
      <c r="V1855" t="str">
        <f>IFERROR(VLOOKUP($A1855,[3]库存报告使用数据!$A$1:$I$65536,9,0),"")</f>
        <v/>
      </c>
      <c r="W1855" t="str">
        <f>IFERROR(VLOOKUP($A1855,[3]库存报告使用数据!$A$1:$L$65536,12,0),"")</f>
        <v/>
      </c>
      <c r="X1855" s="20" t="str">
        <f t="shared" si="478"/>
        <v/>
      </c>
      <c r="Y1855" s="20" t="str">
        <f t="shared" si="479"/>
        <v/>
      </c>
      <c r="Z1855" s="20" t="str">
        <f t="shared" si="480"/>
        <v/>
      </c>
      <c r="AA1855" s="20" t="str">
        <f t="shared" si="481"/>
        <v/>
      </c>
      <c r="AB1855" t="str">
        <f>IFERROR(VLOOKUP($A1855,[3]库存报告使用数据!$A$1:$D$65536,4,0),"")</f>
        <v/>
      </c>
      <c r="AC1855" t="str">
        <f>IFERROR(VLOOKUP($A1855,[3]库存报告使用数据!$A$1:$G$65536,7,0),"")</f>
        <v/>
      </c>
      <c r="AD1855" t="str">
        <f>IFERROR(VLOOKUP($A1855,[3]库存报告使用数据!$A$1:$J$65536,10,0),"")</f>
        <v/>
      </c>
      <c r="AE1855" t="str">
        <f>IFERROR(VLOOKUP($A1855,[3]库存报告使用数据!$A$1:$M$65536,13,0),"")</f>
        <v/>
      </c>
      <c r="AF1855" s="20" t="str">
        <f t="shared" si="482"/>
        <v/>
      </c>
      <c r="AG1855" s="20" t="str">
        <f t="shared" si="483"/>
        <v/>
      </c>
      <c r="AH1855" s="20" t="str">
        <f t="shared" si="484"/>
        <v/>
      </c>
      <c r="AI1855" s="20" t="str">
        <f t="shared" si="485"/>
        <v/>
      </c>
      <c r="AJ1855">
        <f>IFERROR(VLOOKUP($B1855,[4]库存报告使用数据!$A$1:$B$65536,2,0),0)</f>
        <v>0</v>
      </c>
      <c r="AK1855">
        <f>IFERROR(VLOOKUP($B1855,[4]库存报告使用数据!$A$1:$C$65536,3,0),)</f>
        <v>0</v>
      </c>
      <c r="AL1855">
        <f>IFERROR(VLOOKUP($B1855,[4]库存报告使用数据!$A$1:$D$65536,4,0),)</f>
        <v>0</v>
      </c>
      <c r="AM1855">
        <f>IFERROR(VLOOKUP($B1855,[4]库存报告使用数据!$A$1:$E$65536,5,0),)</f>
        <v>0</v>
      </c>
      <c r="AN1855" s="20" t="str">
        <f t="shared" si="486"/>
        <v/>
      </c>
      <c r="AO1855" s="20" t="str">
        <f t="shared" si="487"/>
        <v/>
      </c>
      <c r="AP1855" s="20" t="str">
        <f t="shared" si="488"/>
        <v/>
      </c>
      <c r="AQ1855" s="20" t="str">
        <f t="shared" si="489"/>
        <v/>
      </c>
      <c r="AR1855" s="32">
        <f t="shared" si="490"/>
        <v>0</v>
      </c>
      <c r="AS1855" s="32">
        <f t="shared" si="491"/>
        <v>0</v>
      </c>
      <c r="AT1855" s="32">
        <f t="shared" si="492"/>
        <v>0</v>
      </c>
      <c r="AU1855" s="28" t="str">
        <f t="shared" si="493"/>
        <v>库存为0</v>
      </c>
      <c r="AV1855" s="34" t="str">
        <f>IFERROR(时间!$B$4+AU1855,"上周无销量")</f>
        <v>上周无销量</v>
      </c>
      <c r="AW1855" s="34"/>
    </row>
    <row r="1856" spans="1:49">
      <c r="A1856" s="18" t="s">
        <v>1901</v>
      </c>
      <c r="B1856" t="str">
        <f>VLOOKUP(A1856,'[1]sku-asin（子）'!$A:$B,2,0)</f>
        <v>B07DK66D59</v>
      </c>
      <c r="C1856" t="str">
        <f>VLOOKUP(A1856,'[1]子sku-父sku'!$A:$B,2,0)</f>
        <v>YZ-BEYF184</v>
      </c>
      <c r="D1856" s="28">
        <f>IFERROR(VLOOKUP(A1856,[2]库存报告使用数据处理!$A:$C,3,0),0)</f>
        <v>0</v>
      </c>
      <c r="E1856" s="28">
        <f>IFERROR(VLOOKUP(A1856,[2]库存报告使用数据处理!$A:$D,4,0),0)</f>
        <v>0</v>
      </c>
      <c r="F1856" s="28">
        <f>IFERROR(VLOOKUP(A1856,[2]库存报告使用数据处理!$A:$E,5,0),0)</f>
        <v>0</v>
      </c>
      <c r="G1856" s="28">
        <f>IFERROR(VLOOKUP(A1856,[2]库存报告使用数据处理!$A:$F,6,0),0)</f>
        <v>0</v>
      </c>
      <c r="H1856" s="29">
        <f>IFERROR(VLOOKUP(A1856,[2]库存报告使用数据处理!$A:$G,7,0),0)</f>
        <v>0</v>
      </c>
      <c r="I1856">
        <f>IFERROR(VLOOKUP(A1856,[5]数据处理!$A:$B,2,0),0)</f>
        <v>0</v>
      </c>
      <c r="J1856" s="30">
        <f>IFERROR(VLOOKUP(A1856,[5]数据处理!$A:$D,4,0),0)</f>
        <v>0</v>
      </c>
      <c r="K1856" s="30">
        <f>IFERROR(VLOOKUP(A1856,[5]数据处理!$A:$E,5,0),0)</f>
        <v>0</v>
      </c>
      <c r="L1856" s="30">
        <f>IFERROR(VLOOKUP(A1856,[5]数据处理!$A:$G,7,0),0)</f>
        <v>0</v>
      </c>
      <c r="M1856">
        <f t="shared" si="477"/>
        <v>0</v>
      </c>
      <c r="N1856">
        <f>IFERROR(VLOOKUP(A1856,[5]数据处理!$A:$C,3,0),0)</f>
        <v>0</v>
      </c>
      <c r="O1856">
        <f>IFERROR(VLOOKUP($A1856,[5]数据处理!$A:$N,14,0),0)</f>
        <v>0</v>
      </c>
      <c r="P1856" t="str">
        <f>IFERROR(VLOOKUP($A1856,[3]库存报告使用数据!$A$1:$B$65536,2,0),"")</f>
        <v/>
      </c>
      <c r="Q1856" t="str">
        <f>IFERROR(VLOOKUP($A1856,[3]库存报告使用数据!$A$1:$E$65536,5,0),"")</f>
        <v/>
      </c>
      <c r="R1856" t="str">
        <f>IFERROR(VLOOKUP($A1856,[3]库存报告使用数据!$A$1:$H$65536,8,0),"")</f>
        <v/>
      </c>
      <c r="S1856" t="str">
        <f>IFERROR(VLOOKUP($A1856,[3]库存报告使用数据!$A$1:$K$65536,11,0),"")</f>
        <v/>
      </c>
      <c r="T1856" t="str">
        <f>IFERROR(VLOOKUP($A1856,[3]库存报告使用数据!$A$1:$C$65536,3,0),"")</f>
        <v/>
      </c>
      <c r="U1856" t="str">
        <f>IFERROR(VLOOKUP($A1856,[3]库存报告使用数据!$A$1:$F$65536,6,0),"")</f>
        <v/>
      </c>
      <c r="V1856" t="str">
        <f>IFERROR(VLOOKUP($A1856,[3]库存报告使用数据!$A$1:$I$65536,9,0),"")</f>
        <v/>
      </c>
      <c r="W1856" t="str">
        <f>IFERROR(VLOOKUP($A1856,[3]库存报告使用数据!$A$1:$L$65536,12,0),"")</f>
        <v/>
      </c>
      <c r="X1856" s="20" t="str">
        <f t="shared" si="478"/>
        <v/>
      </c>
      <c r="Y1856" s="20" t="str">
        <f t="shared" si="479"/>
        <v/>
      </c>
      <c r="Z1856" s="20" t="str">
        <f t="shared" si="480"/>
        <v/>
      </c>
      <c r="AA1856" s="20" t="str">
        <f t="shared" si="481"/>
        <v/>
      </c>
      <c r="AB1856" t="str">
        <f>IFERROR(VLOOKUP($A1856,[3]库存报告使用数据!$A$1:$D$65536,4,0),"")</f>
        <v/>
      </c>
      <c r="AC1856" t="str">
        <f>IFERROR(VLOOKUP($A1856,[3]库存报告使用数据!$A$1:$G$65536,7,0),"")</f>
        <v/>
      </c>
      <c r="AD1856" t="str">
        <f>IFERROR(VLOOKUP($A1856,[3]库存报告使用数据!$A$1:$J$65536,10,0),"")</f>
        <v/>
      </c>
      <c r="AE1856" t="str">
        <f>IFERROR(VLOOKUP($A1856,[3]库存报告使用数据!$A$1:$M$65536,13,0),"")</f>
        <v/>
      </c>
      <c r="AF1856" s="20" t="str">
        <f t="shared" si="482"/>
        <v/>
      </c>
      <c r="AG1856" s="20" t="str">
        <f t="shared" si="483"/>
        <v/>
      </c>
      <c r="AH1856" s="20" t="str">
        <f t="shared" si="484"/>
        <v/>
      </c>
      <c r="AI1856" s="20" t="str">
        <f t="shared" si="485"/>
        <v/>
      </c>
      <c r="AJ1856">
        <f>IFERROR(VLOOKUP($B1856,[4]库存报告使用数据!$A$1:$B$65536,2,0),0)</f>
        <v>0</v>
      </c>
      <c r="AK1856">
        <f>IFERROR(VLOOKUP($B1856,[4]库存报告使用数据!$A$1:$C$65536,3,0),)</f>
        <v>0</v>
      </c>
      <c r="AL1856">
        <f>IFERROR(VLOOKUP($B1856,[4]库存报告使用数据!$A$1:$D$65536,4,0),)</f>
        <v>0</v>
      </c>
      <c r="AM1856">
        <f>IFERROR(VLOOKUP($B1856,[4]库存报告使用数据!$A$1:$E$65536,5,0),)</f>
        <v>0</v>
      </c>
      <c r="AN1856" s="20" t="str">
        <f t="shared" si="486"/>
        <v/>
      </c>
      <c r="AO1856" s="20" t="str">
        <f t="shared" si="487"/>
        <v/>
      </c>
      <c r="AP1856" s="20" t="str">
        <f t="shared" si="488"/>
        <v/>
      </c>
      <c r="AQ1856" s="20" t="str">
        <f t="shared" si="489"/>
        <v/>
      </c>
      <c r="AR1856" s="32">
        <f t="shared" si="490"/>
        <v>0</v>
      </c>
      <c r="AS1856" s="32">
        <f t="shared" si="491"/>
        <v>0</v>
      </c>
      <c r="AT1856" s="32">
        <f t="shared" si="492"/>
        <v>0</v>
      </c>
      <c r="AU1856" s="28" t="str">
        <f t="shared" si="493"/>
        <v>库存为0</v>
      </c>
      <c r="AV1856" s="34" t="str">
        <f>IFERROR(时间!$B$4+AU1856,"上周无销量")</f>
        <v>上周无销量</v>
      </c>
      <c r="AW1856" s="34"/>
    </row>
    <row r="1857" spans="1:49">
      <c r="A1857" s="18" t="s">
        <v>1902</v>
      </c>
      <c r="B1857" t="str">
        <f>VLOOKUP(A1857,'[1]sku-asin（子）'!$A:$B,2,0)</f>
        <v>B07DJZD3FS</v>
      </c>
      <c r="C1857" t="str">
        <f>VLOOKUP(A1857,'[1]子sku-父sku'!$A:$B,2,0)</f>
        <v>YZ-BEYF184</v>
      </c>
      <c r="D1857" s="28">
        <f>IFERROR(VLOOKUP(A1857,[2]库存报告使用数据处理!$A:$C,3,0),0)</f>
        <v>0</v>
      </c>
      <c r="E1857" s="28">
        <f>IFERROR(VLOOKUP(A1857,[2]库存报告使用数据处理!$A:$D,4,0),0)</f>
        <v>0</v>
      </c>
      <c r="F1857" s="28">
        <f>IFERROR(VLOOKUP(A1857,[2]库存报告使用数据处理!$A:$E,5,0),0)</f>
        <v>0</v>
      </c>
      <c r="G1857" s="28">
        <f>IFERROR(VLOOKUP(A1857,[2]库存报告使用数据处理!$A:$F,6,0),0)</f>
        <v>0</v>
      </c>
      <c r="H1857" s="29">
        <f>IFERROR(VLOOKUP(A1857,[2]库存报告使用数据处理!$A:$G,7,0),0)</f>
        <v>0</v>
      </c>
      <c r="I1857">
        <f>IFERROR(VLOOKUP(A1857,[5]数据处理!$A:$B,2,0),0)</f>
        <v>0</v>
      </c>
      <c r="J1857" s="30">
        <f>IFERROR(VLOOKUP(A1857,[5]数据处理!$A:$D,4,0),0)</f>
        <v>0</v>
      </c>
      <c r="K1857" s="30">
        <f>IFERROR(VLOOKUP(A1857,[5]数据处理!$A:$E,5,0),0)</f>
        <v>0</v>
      </c>
      <c r="L1857" s="30">
        <f>IFERROR(VLOOKUP(A1857,[5]数据处理!$A:$G,7,0),0)</f>
        <v>0</v>
      </c>
      <c r="M1857">
        <f t="shared" si="477"/>
        <v>0</v>
      </c>
      <c r="N1857">
        <f>IFERROR(VLOOKUP(A1857,[5]数据处理!$A:$C,3,0),0)</f>
        <v>0</v>
      </c>
      <c r="O1857">
        <f>IFERROR(VLOOKUP($A1857,[5]数据处理!$A:$N,14,0),0)</f>
        <v>0</v>
      </c>
      <c r="P1857" t="str">
        <f>IFERROR(VLOOKUP($A1857,[3]库存报告使用数据!$A$1:$B$65536,2,0),"")</f>
        <v/>
      </c>
      <c r="Q1857" t="str">
        <f>IFERROR(VLOOKUP($A1857,[3]库存报告使用数据!$A$1:$E$65536,5,0),"")</f>
        <v/>
      </c>
      <c r="R1857" t="str">
        <f>IFERROR(VLOOKUP($A1857,[3]库存报告使用数据!$A$1:$H$65536,8,0),"")</f>
        <v/>
      </c>
      <c r="S1857" t="str">
        <f>IFERROR(VLOOKUP($A1857,[3]库存报告使用数据!$A$1:$K$65536,11,0),"")</f>
        <v/>
      </c>
      <c r="T1857" t="str">
        <f>IFERROR(VLOOKUP($A1857,[3]库存报告使用数据!$A$1:$C$65536,3,0),"")</f>
        <v/>
      </c>
      <c r="U1857" t="str">
        <f>IFERROR(VLOOKUP($A1857,[3]库存报告使用数据!$A$1:$F$65536,6,0),"")</f>
        <v/>
      </c>
      <c r="V1857" t="str">
        <f>IFERROR(VLOOKUP($A1857,[3]库存报告使用数据!$A$1:$I$65536,9,0),"")</f>
        <v/>
      </c>
      <c r="W1857" t="str">
        <f>IFERROR(VLOOKUP($A1857,[3]库存报告使用数据!$A$1:$L$65536,12,0),"")</f>
        <v/>
      </c>
      <c r="X1857" s="20" t="str">
        <f t="shared" si="478"/>
        <v/>
      </c>
      <c r="Y1857" s="20" t="str">
        <f t="shared" si="479"/>
        <v/>
      </c>
      <c r="Z1857" s="20" t="str">
        <f t="shared" si="480"/>
        <v/>
      </c>
      <c r="AA1857" s="20" t="str">
        <f t="shared" si="481"/>
        <v/>
      </c>
      <c r="AB1857" t="str">
        <f>IFERROR(VLOOKUP($A1857,[3]库存报告使用数据!$A$1:$D$65536,4,0),"")</f>
        <v/>
      </c>
      <c r="AC1857" t="str">
        <f>IFERROR(VLOOKUP($A1857,[3]库存报告使用数据!$A$1:$G$65536,7,0),"")</f>
        <v/>
      </c>
      <c r="AD1857" t="str">
        <f>IFERROR(VLOOKUP($A1857,[3]库存报告使用数据!$A$1:$J$65536,10,0),"")</f>
        <v/>
      </c>
      <c r="AE1857" t="str">
        <f>IFERROR(VLOOKUP($A1857,[3]库存报告使用数据!$A$1:$M$65536,13,0),"")</f>
        <v/>
      </c>
      <c r="AF1857" s="20" t="str">
        <f t="shared" si="482"/>
        <v/>
      </c>
      <c r="AG1857" s="20" t="str">
        <f t="shared" si="483"/>
        <v/>
      </c>
      <c r="AH1857" s="20" t="str">
        <f t="shared" si="484"/>
        <v/>
      </c>
      <c r="AI1857" s="20" t="str">
        <f t="shared" si="485"/>
        <v/>
      </c>
      <c r="AJ1857">
        <f>IFERROR(VLOOKUP($B1857,[4]库存报告使用数据!$A$1:$B$65536,2,0),0)</f>
        <v>0</v>
      </c>
      <c r="AK1857">
        <f>IFERROR(VLOOKUP($B1857,[4]库存报告使用数据!$A$1:$C$65536,3,0),)</f>
        <v>0</v>
      </c>
      <c r="AL1857">
        <f>IFERROR(VLOOKUP($B1857,[4]库存报告使用数据!$A$1:$D$65536,4,0),)</f>
        <v>0</v>
      </c>
      <c r="AM1857">
        <f>IFERROR(VLOOKUP($B1857,[4]库存报告使用数据!$A$1:$E$65536,5,0),)</f>
        <v>0</v>
      </c>
      <c r="AN1857" s="20" t="str">
        <f t="shared" si="486"/>
        <v/>
      </c>
      <c r="AO1857" s="20" t="str">
        <f t="shared" si="487"/>
        <v/>
      </c>
      <c r="AP1857" s="20" t="str">
        <f t="shared" si="488"/>
        <v/>
      </c>
      <c r="AQ1857" s="20" t="str">
        <f t="shared" si="489"/>
        <v/>
      </c>
      <c r="AR1857" s="32">
        <f t="shared" si="490"/>
        <v>0</v>
      </c>
      <c r="AS1857" s="32">
        <f t="shared" si="491"/>
        <v>0</v>
      </c>
      <c r="AT1857" s="32">
        <f t="shared" si="492"/>
        <v>0</v>
      </c>
      <c r="AU1857" s="28" t="str">
        <f t="shared" si="493"/>
        <v>库存为0</v>
      </c>
      <c r="AV1857" s="34" t="str">
        <f>IFERROR(时间!$B$4+AU1857,"上周无销量")</f>
        <v>上周无销量</v>
      </c>
      <c r="AW1857" s="34"/>
    </row>
    <row r="1858" spans="1:49">
      <c r="A1858" s="18" t="s">
        <v>1903</v>
      </c>
      <c r="B1858" t="str">
        <f>VLOOKUP(A1858,'[1]sku-asin（子）'!$A:$B,2,0)</f>
        <v>B07DLQNPD1</v>
      </c>
      <c r="C1858" t="str">
        <f>VLOOKUP(A1858,'[1]子sku-父sku'!$A:$B,2,0)</f>
        <v>YZ-BEYF184</v>
      </c>
      <c r="D1858" s="28">
        <f>IFERROR(VLOOKUP(A1858,[2]库存报告使用数据处理!$A:$C,3,0),0)</f>
        <v>0</v>
      </c>
      <c r="E1858" s="28">
        <f>IFERROR(VLOOKUP(A1858,[2]库存报告使用数据处理!$A:$D,4,0),0)</f>
        <v>0</v>
      </c>
      <c r="F1858" s="28">
        <f>IFERROR(VLOOKUP(A1858,[2]库存报告使用数据处理!$A:$E,5,0),0)</f>
        <v>0</v>
      </c>
      <c r="G1858" s="28">
        <f>IFERROR(VLOOKUP(A1858,[2]库存报告使用数据处理!$A:$F,6,0),0)</f>
        <v>0</v>
      </c>
      <c r="H1858" s="29">
        <f>IFERROR(VLOOKUP(A1858,[2]库存报告使用数据处理!$A:$G,7,0),0)</f>
        <v>0</v>
      </c>
      <c r="I1858">
        <f>IFERROR(VLOOKUP(A1858,[5]数据处理!$A:$B,2,0),0)</f>
        <v>0</v>
      </c>
      <c r="J1858" s="30">
        <f>IFERROR(VLOOKUP(A1858,[5]数据处理!$A:$D,4,0),0)</f>
        <v>0</v>
      </c>
      <c r="K1858" s="30">
        <f>IFERROR(VLOOKUP(A1858,[5]数据处理!$A:$E,5,0),0)</f>
        <v>0</v>
      </c>
      <c r="L1858" s="30">
        <f>IFERROR(VLOOKUP(A1858,[5]数据处理!$A:$G,7,0),0)</f>
        <v>0</v>
      </c>
      <c r="M1858">
        <f t="shared" si="477"/>
        <v>0</v>
      </c>
      <c r="N1858">
        <f>IFERROR(VLOOKUP(A1858,[5]数据处理!$A:$C,3,0),0)</f>
        <v>0</v>
      </c>
      <c r="O1858">
        <f>IFERROR(VLOOKUP($A1858,[5]数据处理!$A:$N,14,0),0)</f>
        <v>0</v>
      </c>
      <c r="P1858" t="str">
        <f>IFERROR(VLOOKUP($A1858,[3]库存报告使用数据!$A$1:$B$65536,2,0),"")</f>
        <v/>
      </c>
      <c r="Q1858" t="str">
        <f>IFERROR(VLOOKUP($A1858,[3]库存报告使用数据!$A$1:$E$65536,5,0),"")</f>
        <v/>
      </c>
      <c r="R1858" t="str">
        <f>IFERROR(VLOOKUP($A1858,[3]库存报告使用数据!$A$1:$H$65536,8,0),"")</f>
        <v/>
      </c>
      <c r="S1858" t="str">
        <f>IFERROR(VLOOKUP($A1858,[3]库存报告使用数据!$A$1:$K$65536,11,0),"")</f>
        <v/>
      </c>
      <c r="T1858" t="str">
        <f>IFERROR(VLOOKUP($A1858,[3]库存报告使用数据!$A$1:$C$65536,3,0),"")</f>
        <v/>
      </c>
      <c r="U1858" t="str">
        <f>IFERROR(VLOOKUP($A1858,[3]库存报告使用数据!$A$1:$F$65536,6,0),"")</f>
        <v/>
      </c>
      <c r="V1858" t="str">
        <f>IFERROR(VLOOKUP($A1858,[3]库存报告使用数据!$A$1:$I$65536,9,0),"")</f>
        <v/>
      </c>
      <c r="W1858" t="str">
        <f>IFERROR(VLOOKUP($A1858,[3]库存报告使用数据!$A$1:$L$65536,12,0),"")</f>
        <v/>
      </c>
      <c r="X1858" s="20" t="str">
        <f t="shared" si="478"/>
        <v/>
      </c>
      <c r="Y1858" s="20" t="str">
        <f t="shared" si="479"/>
        <v/>
      </c>
      <c r="Z1858" s="20" t="str">
        <f t="shared" si="480"/>
        <v/>
      </c>
      <c r="AA1858" s="20" t="str">
        <f t="shared" si="481"/>
        <v/>
      </c>
      <c r="AB1858" t="str">
        <f>IFERROR(VLOOKUP($A1858,[3]库存报告使用数据!$A$1:$D$65536,4,0),"")</f>
        <v/>
      </c>
      <c r="AC1858" t="str">
        <f>IFERROR(VLOOKUP($A1858,[3]库存报告使用数据!$A$1:$G$65536,7,0),"")</f>
        <v/>
      </c>
      <c r="AD1858" t="str">
        <f>IFERROR(VLOOKUP($A1858,[3]库存报告使用数据!$A$1:$J$65536,10,0),"")</f>
        <v/>
      </c>
      <c r="AE1858" t="str">
        <f>IFERROR(VLOOKUP($A1858,[3]库存报告使用数据!$A$1:$M$65536,13,0),"")</f>
        <v/>
      </c>
      <c r="AF1858" s="20" t="str">
        <f t="shared" si="482"/>
        <v/>
      </c>
      <c r="AG1858" s="20" t="str">
        <f t="shared" si="483"/>
        <v/>
      </c>
      <c r="AH1858" s="20" t="str">
        <f t="shared" si="484"/>
        <v/>
      </c>
      <c r="AI1858" s="20" t="str">
        <f t="shared" si="485"/>
        <v/>
      </c>
      <c r="AJ1858">
        <f>IFERROR(VLOOKUP($B1858,[4]库存报告使用数据!$A$1:$B$65536,2,0),0)</f>
        <v>0</v>
      </c>
      <c r="AK1858">
        <f>IFERROR(VLOOKUP($B1858,[4]库存报告使用数据!$A$1:$C$65536,3,0),)</f>
        <v>0</v>
      </c>
      <c r="AL1858">
        <f>IFERROR(VLOOKUP($B1858,[4]库存报告使用数据!$A$1:$D$65536,4,0),)</f>
        <v>0</v>
      </c>
      <c r="AM1858">
        <f>IFERROR(VLOOKUP($B1858,[4]库存报告使用数据!$A$1:$E$65536,5,0),)</f>
        <v>0</v>
      </c>
      <c r="AN1858" s="20" t="str">
        <f t="shared" si="486"/>
        <v/>
      </c>
      <c r="AO1858" s="20" t="str">
        <f t="shared" si="487"/>
        <v/>
      </c>
      <c r="AP1858" s="20" t="str">
        <f t="shared" si="488"/>
        <v/>
      </c>
      <c r="AQ1858" s="20" t="str">
        <f t="shared" si="489"/>
        <v/>
      </c>
      <c r="AR1858" s="32">
        <f t="shared" si="490"/>
        <v>0</v>
      </c>
      <c r="AS1858" s="32">
        <f t="shared" si="491"/>
        <v>0</v>
      </c>
      <c r="AT1858" s="32">
        <f t="shared" si="492"/>
        <v>0</v>
      </c>
      <c r="AU1858" s="28" t="str">
        <f t="shared" si="493"/>
        <v>库存为0</v>
      </c>
      <c r="AV1858" s="34" t="str">
        <f>IFERROR(时间!$B$4+AU1858,"上周无销量")</f>
        <v>上周无销量</v>
      </c>
      <c r="AW1858" s="34"/>
    </row>
    <row r="1859" spans="1:49">
      <c r="A1859" s="18" t="s">
        <v>1904</v>
      </c>
      <c r="B1859" t="str">
        <f>VLOOKUP(A1859,'[1]sku-asin（子）'!$A:$B,2,0)</f>
        <v>B07DLPY769</v>
      </c>
      <c r="C1859" t="str">
        <f>VLOOKUP(A1859,'[1]子sku-父sku'!$A:$B,2,0)</f>
        <v>YZ-BEYF184</v>
      </c>
      <c r="D1859" s="28">
        <f>IFERROR(VLOOKUP(A1859,[2]库存报告使用数据处理!$A:$C,3,0),0)</f>
        <v>0</v>
      </c>
      <c r="E1859" s="28">
        <f>IFERROR(VLOOKUP(A1859,[2]库存报告使用数据处理!$A:$D,4,0),0)</f>
        <v>0</v>
      </c>
      <c r="F1859" s="28">
        <f>IFERROR(VLOOKUP(A1859,[2]库存报告使用数据处理!$A:$E,5,0),0)</f>
        <v>0</v>
      </c>
      <c r="G1859" s="28">
        <f>IFERROR(VLOOKUP(A1859,[2]库存报告使用数据处理!$A:$F,6,0),0)</f>
        <v>0</v>
      </c>
      <c r="H1859" s="29">
        <f>IFERROR(VLOOKUP(A1859,[2]库存报告使用数据处理!$A:$G,7,0),0)</f>
        <v>0</v>
      </c>
      <c r="I1859">
        <f>IFERROR(VLOOKUP(A1859,[5]数据处理!$A:$B,2,0),0)</f>
        <v>0</v>
      </c>
      <c r="J1859" s="30">
        <f>IFERROR(VLOOKUP(A1859,[5]数据处理!$A:$D,4,0),0)</f>
        <v>0</v>
      </c>
      <c r="K1859" s="30">
        <f>IFERROR(VLOOKUP(A1859,[5]数据处理!$A:$E,5,0),0)</f>
        <v>0</v>
      </c>
      <c r="L1859" s="30">
        <f>IFERROR(VLOOKUP(A1859,[5]数据处理!$A:$G,7,0),0)</f>
        <v>0</v>
      </c>
      <c r="M1859">
        <f t="shared" si="477"/>
        <v>0</v>
      </c>
      <c r="N1859">
        <f>IFERROR(VLOOKUP(A1859,[5]数据处理!$A:$C,3,0),0)</f>
        <v>0</v>
      </c>
      <c r="O1859">
        <f>IFERROR(VLOOKUP($A1859,[5]数据处理!$A:$N,14,0),0)</f>
        <v>0</v>
      </c>
      <c r="P1859" t="str">
        <f>IFERROR(VLOOKUP($A1859,[3]库存报告使用数据!$A$1:$B$65536,2,0),"")</f>
        <v/>
      </c>
      <c r="Q1859" t="str">
        <f>IFERROR(VLOOKUP($A1859,[3]库存报告使用数据!$A$1:$E$65536,5,0),"")</f>
        <v/>
      </c>
      <c r="R1859" t="str">
        <f>IFERROR(VLOOKUP($A1859,[3]库存报告使用数据!$A$1:$H$65536,8,0),"")</f>
        <v/>
      </c>
      <c r="S1859" t="str">
        <f>IFERROR(VLOOKUP($A1859,[3]库存报告使用数据!$A$1:$K$65536,11,0),"")</f>
        <v/>
      </c>
      <c r="T1859" t="str">
        <f>IFERROR(VLOOKUP($A1859,[3]库存报告使用数据!$A$1:$C$65536,3,0),"")</f>
        <v/>
      </c>
      <c r="U1859" t="str">
        <f>IFERROR(VLOOKUP($A1859,[3]库存报告使用数据!$A$1:$F$65536,6,0),"")</f>
        <v/>
      </c>
      <c r="V1859" t="str">
        <f>IFERROR(VLOOKUP($A1859,[3]库存报告使用数据!$A$1:$I$65536,9,0),"")</f>
        <v/>
      </c>
      <c r="W1859" t="str">
        <f>IFERROR(VLOOKUP($A1859,[3]库存报告使用数据!$A$1:$L$65536,12,0),"")</f>
        <v/>
      </c>
      <c r="X1859" s="20" t="str">
        <f t="shared" si="478"/>
        <v/>
      </c>
      <c r="Y1859" s="20" t="str">
        <f t="shared" si="479"/>
        <v/>
      </c>
      <c r="Z1859" s="20" t="str">
        <f t="shared" si="480"/>
        <v/>
      </c>
      <c r="AA1859" s="20" t="str">
        <f t="shared" si="481"/>
        <v/>
      </c>
      <c r="AB1859" t="str">
        <f>IFERROR(VLOOKUP($A1859,[3]库存报告使用数据!$A$1:$D$65536,4,0),"")</f>
        <v/>
      </c>
      <c r="AC1859" t="str">
        <f>IFERROR(VLOOKUP($A1859,[3]库存报告使用数据!$A$1:$G$65536,7,0),"")</f>
        <v/>
      </c>
      <c r="AD1859" t="str">
        <f>IFERROR(VLOOKUP($A1859,[3]库存报告使用数据!$A$1:$J$65536,10,0),"")</f>
        <v/>
      </c>
      <c r="AE1859" t="str">
        <f>IFERROR(VLOOKUP($A1859,[3]库存报告使用数据!$A$1:$M$65536,13,0),"")</f>
        <v/>
      </c>
      <c r="AF1859" s="20" t="str">
        <f t="shared" si="482"/>
        <v/>
      </c>
      <c r="AG1859" s="20" t="str">
        <f t="shared" si="483"/>
        <v/>
      </c>
      <c r="AH1859" s="20" t="str">
        <f t="shared" si="484"/>
        <v/>
      </c>
      <c r="AI1859" s="20" t="str">
        <f t="shared" si="485"/>
        <v/>
      </c>
      <c r="AJ1859">
        <f>IFERROR(VLOOKUP($B1859,[4]库存报告使用数据!$A$1:$B$65536,2,0),0)</f>
        <v>0</v>
      </c>
      <c r="AK1859">
        <f>IFERROR(VLOOKUP($B1859,[4]库存报告使用数据!$A$1:$C$65536,3,0),)</f>
        <v>0</v>
      </c>
      <c r="AL1859">
        <f>IFERROR(VLOOKUP($B1859,[4]库存报告使用数据!$A$1:$D$65536,4,0),)</f>
        <v>0</v>
      </c>
      <c r="AM1859">
        <f>IFERROR(VLOOKUP($B1859,[4]库存报告使用数据!$A$1:$E$65536,5,0),)</f>
        <v>0</v>
      </c>
      <c r="AN1859" s="20" t="str">
        <f t="shared" si="486"/>
        <v/>
      </c>
      <c r="AO1859" s="20" t="str">
        <f t="shared" si="487"/>
        <v/>
      </c>
      <c r="AP1859" s="20" t="str">
        <f t="shared" si="488"/>
        <v/>
      </c>
      <c r="AQ1859" s="20" t="str">
        <f t="shared" si="489"/>
        <v/>
      </c>
      <c r="AR1859" s="32">
        <f t="shared" si="490"/>
        <v>0</v>
      </c>
      <c r="AS1859" s="32">
        <f t="shared" si="491"/>
        <v>0</v>
      </c>
      <c r="AT1859" s="32">
        <f t="shared" si="492"/>
        <v>0</v>
      </c>
      <c r="AU1859" s="28" t="str">
        <f t="shared" si="493"/>
        <v>库存为0</v>
      </c>
      <c r="AV1859" s="34" t="str">
        <f>IFERROR(时间!$B$4+AU1859,"上周无销量")</f>
        <v>上周无销量</v>
      </c>
      <c r="AW1859" s="34"/>
    </row>
    <row r="1860" spans="1:49">
      <c r="A1860" s="18" t="s">
        <v>1905</v>
      </c>
      <c r="B1860" t="str">
        <f>VLOOKUP(A1860,'[1]sku-asin（子）'!$A:$B,2,0)</f>
        <v>B07DLS43KK</v>
      </c>
      <c r="C1860" t="str">
        <f>VLOOKUP(A1860,'[1]子sku-父sku'!$A:$B,2,0)</f>
        <v>YZ-BEYF184</v>
      </c>
      <c r="D1860" s="28">
        <f>IFERROR(VLOOKUP(A1860,[2]库存报告使用数据处理!$A:$C,3,0),0)</f>
        <v>0</v>
      </c>
      <c r="E1860" s="28">
        <f>IFERROR(VLOOKUP(A1860,[2]库存报告使用数据处理!$A:$D,4,0),0)</f>
        <v>0</v>
      </c>
      <c r="F1860" s="28">
        <f>IFERROR(VLOOKUP(A1860,[2]库存报告使用数据处理!$A:$E,5,0),0)</f>
        <v>0</v>
      </c>
      <c r="G1860" s="28">
        <f>IFERROR(VLOOKUP(A1860,[2]库存报告使用数据处理!$A:$F,6,0),0)</f>
        <v>0</v>
      </c>
      <c r="H1860" s="29">
        <f>IFERROR(VLOOKUP(A1860,[2]库存报告使用数据处理!$A:$G,7,0),0)</f>
        <v>0</v>
      </c>
      <c r="I1860">
        <f>IFERROR(VLOOKUP(A1860,[5]数据处理!$A:$B,2,0),0)</f>
        <v>0</v>
      </c>
      <c r="J1860" s="30">
        <f>IFERROR(VLOOKUP(A1860,[5]数据处理!$A:$D,4,0),0)</f>
        <v>0</v>
      </c>
      <c r="K1860" s="30">
        <f>IFERROR(VLOOKUP(A1860,[5]数据处理!$A:$E,5,0),0)</f>
        <v>0</v>
      </c>
      <c r="L1860" s="30">
        <f>IFERROR(VLOOKUP(A1860,[5]数据处理!$A:$G,7,0),0)</f>
        <v>0</v>
      </c>
      <c r="M1860">
        <f t="shared" si="477"/>
        <v>0</v>
      </c>
      <c r="N1860">
        <f>IFERROR(VLOOKUP(A1860,[5]数据处理!$A:$C,3,0),0)</f>
        <v>0</v>
      </c>
      <c r="O1860">
        <f>IFERROR(VLOOKUP($A1860,[5]数据处理!$A:$N,14,0),0)</f>
        <v>0</v>
      </c>
      <c r="P1860" t="str">
        <f>IFERROR(VLOOKUP($A1860,[3]库存报告使用数据!$A$1:$B$65536,2,0),"")</f>
        <v/>
      </c>
      <c r="Q1860" t="str">
        <f>IFERROR(VLOOKUP($A1860,[3]库存报告使用数据!$A$1:$E$65536,5,0),"")</f>
        <v/>
      </c>
      <c r="R1860" t="str">
        <f>IFERROR(VLOOKUP($A1860,[3]库存报告使用数据!$A$1:$H$65536,8,0),"")</f>
        <v/>
      </c>
      <c r="S1860" t="str">
        <f>IFERROR(VLOOKUP($A1860,[3]库存报告使用数据!$A$1:$K$65536,11,0),"")</f>
        <v/>
      </c>
      <c r="T1860" t="str">
        <f>IFERROR(VLOOKUP($A1860,[3]库存报告使用数据!$A$1:$C$65536,3,0),"")</f>
        <v/>
      </c>
      <c r="U1860" t="str">
        <f>IFERROR(VLOOKUP($A1860,[3]库存报告使用数据!$A$1:$F$65536,6,0),"")</f>
        <v/>
      </c>
      <c r="V1860" t="str">
        <f>IFERROR(VLOOKUP($A1860,[3]库存报告使用数据!$A$1:$I$65536,9,0),"")</f>
        <v/>
      </c>
      <c r="W1860" t="str">
        <f>IFERROR(VLOOKUP($A1860,[3]库存报告使用数据!$A$1:$L$65536,12,0),"")</f>
        <v/>
      </c>
      <c r="X1860" s="20" t="str">
        <f t="shared" si="478"/>
        <v/>
      </c>
      <c r="Y1860" s="20" t="str">
        <f t="shared" si="479"/>
        <v/>
      </c>
      <c r="Z1860" s="20" t="str">
        <f t="shared" si="480"/>
        <v/>
      </c>
      <c r="AA1860" s="20" t="str">
        <f t="shared" si="481"/>
        <v/>
      </c>
      <c r="AB1860" t="str">
        <f>IFERROR(VLOOKUP($A1860,[3]库存报告使用数据!$A$1:$D$65536,4,0),"")</f>
        <v/>
      </c>
      <c r="AC1860" t="str">
        <f>IFERROR(VLOOKUP($A1860,[3]库存报告使用数据!$A$1:$G$65536,7,0),"")</f>
        <v/>
      </c>
      <c r="AD1860" t="str">
        <f>IFERROR(VLOOKUP($A1860,[3]库存报告使用数据!$A$1:$J$65536,10,0),"")</f>
        <v/>
      </c>
      <c r="AE1860" t="str">
        <f>IFERROR(VLOOKUP($A1860,[3]库存报告使用数据!$A$1:$M$65536,13,0),"")</f>
        <v/>
      </c>
      <c r="AF1860" s="20" t="str">
        <f t="shared" si="482"/>
        <v/>
      </c>
      <c r="AG1860" s="20" t="str">
        <f t="shared" si="483"/>
        <v/>
      </c>
      <c r="AH1860" s="20" t="str">
        <f t="shared" si="484"/>
        <v/>
      </c>
      <c r="AI1860" s="20" t="str">
        <f t="shared" si="485"/>
        <v/>
      </c>
      <c r="AJ1860">
        <f>IFERROR(VLOOKUP($B1860,[4]库存报告使用数据!$A$1:$B$65536,2,0),0)</f>
        <v>0</v>
      </c>
      <c r="AK1860">
        <f>IFERROR(VLOOKUP($B1860,[4]库存报告使用数据!$A$1:$C$65536,3,0),)</f>
        <v>0</v>
      </c>
      <c r="AL1860">
        <f>IFERROR(VLOOKUP($B1860,[4]库存报告使用数据!$A$1:$D$65536,4,0),)</f>
        <v>0</v>
      </c>
      <c r="AM1860">
        <f>IFERROR(VLOOKUP($B1860,[4]库存报告使用数据!$A$1:$E$65536,5,0),)</f>
        <v>0</v>
      </c>
      <c r="AN1860" s="20" t="str">
        <f t="shared" si="486"/>
        <v/>
      </c>
      <c r="AO1860" s="20" t="str">
        <f t="shared" si="487"/>
        <v/>
      </c>
      <c r="AP1860" s="20" t="str">
        <f t="shared" si="488"/>
        <v/>
      </c>
      <c r="AQ1860" s="20" t="str">
        <f t="shared" si="489"/>
        <v/>
      </c>
      <c r="AR1860" s="32">
        <f t="shared" si="490"/>
        <v>0</v>
      </c>
      <c r="AS1860" s="32">
        <f t="shared" si="491"/>
        <v>0</v>
      </c>
      <c r="AT1860" s="32">
        <f t="shared" si="492"/>
        <v>0</v>
      </c>
      <c r="AU1860" s="28" t="str">
        <f t="shared" si="493"/>
        <v>库存为0</v>
      </c>
      <c r="AV1860" s="34" t="str">
        <f>IFERROR(时间!$B$4+AU1860,"上周无销量")</f>
        <v>上周无销量</v>
      </c>
      <c r="AW1860" s="34"/>
    </row>
    <row r="1861" spans="1:49">
      <c r="A1861" s="18" t="s">
        <v>1906</v>
      </c>
      <c r="B1861" t="str">
        <f>VLOOKUP(A1861,'[1]sku-asin（子）'!$A:$B,2,0)</f>
        <v>B07DLRJWJ7</v>
      </c>
      <c r="C1861" t="str">
        <f>VLOOKUP(A1861,'[1]子sku-父sku'!$A:$B,2,0)</f>
        <v>YZ-BEYF184</v>
      </c>
      <c r="D1861" s="28">
        <f>IFERROR(VLOOKUP(A1861,[2]库存报告使用数据处理!$A:$C,3,0),0)</f>
        <v>0</v>
      </c>
      <c r="E1861" s="28">
        <f>IFERROR(VLOOKUP(A1861,[2]库存报告使用数据处理!$A:$D,4,0),0)</f>
        <v>0</v>
      </c>
      <c r="F1861" s="28">
        <f>IFERROR(VLOOKUP(A1861,[2]库存报告使用数据处理!$A:$E,5,0),0)</f>
        <v>0</v>
      </c>
      <c r="G1861" s="28">
        <f>IFERROR(VLOOKUP(A1861,[2]库存报告使用数据处理!$A:$F,6,0),0)</f>
        <v>0</v>
      </c>
      <c r="H1861" s="29">
        <f>IFERROR(VLOOKUP(A1861,[2]库存报告使用数据处理!$A:$G,7,0),0)</f>
        <v>0</v>
      </c>
      <c r="I1861">
        <f>IFERROR(VLOOKUP(A1861,[5]数据处理!$A:$B,2,0),0)</f>
        <v>0</v>
      </c>
      <c r="J1861" s="30">
        <f>IFERROR(VLOOKUP(A1861,[5]数据处理!$A:$D,4,0),0)</f>
        <v>0</v>
      </c>
      <c r="K1861" s="30">
        <f>IFERROR(VLOOKUP(A1861,[5]数据处理!$A:$E,5,0),0)</f>
        <v>0</v>
      </c>
      <c r="L1861" s="30">
        <f>IFERROR(VLOOKUP(A1861,[5]数据处理!$A:$G,7,0),0)</f>
        <v>0</v>
      </c>
      <c r="M1861">
        <f t="shared" si="477"/>
        <v>0</v>
      </c>
      <c r="N1861">
        <f>IFERROR(VLOOKUP(A1861,[5]数据处理!$A:$C,3,0),0)</f>
        <v>0</v>
      </c>
      <c r="O1861">
        <f>IFERROR(VLOOKUP($A1861,[5]数据处理!$A:$N,14,0),0)</f>
        <v>0</v>
      </c>
      <c r="P1861" t="str">
        <f>IFERROR(VLOOKUP($A1861,[3]库存报告使用数据!$A$1:$B$65536,2,0),"")</f>
        <v/>
      </c>
      <c r="Q1861" t="str">
        <f>IFERROR(VLOOKUP($A1861,[3]库存报告使用数据!$A$1:$E$65536,5,0),"")</f>
        <v/>
      </c>
      <c r="R1861" t="str">
        <f>IFERROR(VLOOKUP($A1861,[3]库存报告使用数据!$A$1:$H$65536,8,0),"")</f>
        <v/>
      </c>
      <c r="S1861" t="str">
        <f>IFERROR(VLOOKUP($A1861,[3]库存报告使用数据!$A$1:$K$65536,11,0),"")</f>
        <v/>
      </c>
      <c r="T1861" t="str">
        <f>IFERROR(VLOOKUP($A1861,[3]库存报告使用数据!$A$1:$C$65536,3,0),"")</f>
        <v/>
      </c>
      <c r="U1861" t="str">
        <f>IFERROR(VLOOKUP($A1861,[3]库存报告使用数据!$A$1:$F$65536,6,0),"")</f>
        <v/>
      </c>
      <c r="V1861" t="str">
        <f>IFERROR(VLOOKUP($A1861,[3]库存报告使用数据!$A$1:$I$65536,9,0),"")</f>
        <v/>
      </c>
      <c r="W1861" t="str">
        <f>IFERROR(VLOOKUP($A1861,[3]库存报告使用数据!$A$1:$L$65536,12,0),"")</f>
        <v/>
      </c>
      <c r="X1861" s="20" t="str">
        <f t="shared" si="478"/>
        <v/>
      </c>
      <c r="Y1861" s="20" t="str">
        <f t="shared" si="479"/>
        <v/>
      </c>
      <c r="Z1861" s="20" t="str">
        <f t="shared" si="480"/>
        <v/>
      </c>
      <c r="AA1861" s="20" t="str">
        <f t="shared" si="481"/>
        <v/>
      </c>
      <c r="AB1861" t="str">
        <f>IFERROR(VLOOKUP($A1861,[3]库存报告使用数据!$A$1:$D$65536,4,0),"")</f>
        <v/>
      </c>
      <c r="AC1861" t="str">
        <f>IFERROR(VLOOKUP($A1861,[3]库存报告使用数据!$A$1:$G$65536,7,0),"")</f>
        <v/>
      </c>
      <c r="AD1861" t="str">
        <f>IFERROR(VLOOKUP($A1861,[3]库存报告使用数据!$A$1:$J$65536,10,0),"")</f>
        <v/>
      </c>
      <c r="AE1861" t="str">
        <f>IFERROR(VLOOKUP($A1861,[3]库存报告使用数据!$A$1:$M$65536,13,0),"")</f>
        <v/>
      </c>
      <c r="AF1861" s="20" t="str">
        <f t="shared" si="482"/>
        <v/>
      </c>
      <c r="AG1861" s="20" t="str">
        <f t="shared" si="483"/>
        <v/>
      </c>
      <c r="AH1861" s="20" t="str">
        <f t="shared" si="484"/>
        <v/>
      </c>
      <c r="AI1861" s="20" t="str">
        <f t="shared" si="485"/>
        <v/>
      </c>
      <c r="AJ1861">
        <f>IFERROR(VLOOKUP($B1861,[4]库存报告使用数据!$A$1:$B$65536,2,0),0)</f>
        <v>0</v>
      </c>
      <c r="AK1861">
        <f>IFERROR(VLOOKUP($B1861,[4]库存报告使用数据!$A$1:$C$65536,3,0),)</f>
        <v>0</v>
      </c>
      <c r="AL1861">
        <f>IFERROR(VLOOKUP($B1861,[4]库存报告使用数据!$A$1:$D$65536,4,0),)</f>
        <v>0</v>
      </c>
      <c r="AM1861">
        <f>IFERROR(VLOOKUP($B1861,[4]库存报告使用数据!$A$1:$E$65536,5,0),)</f>
        <v>0</v>
      </c>
      <c r="AN1861" s="20" t="str">
        <f t="shared" si="486"/>
        <v/>
      </c>
      <c r="AO1861" s="20" t="str">
        <f t="shared" si="487"/>
        <v/>
      </c>
      <c r="AP1861" s="20" t="str">
        <f t="shared" si="488"/>
        <v/>
      </c>
      <c r="AQ1861" s="20" t="str">
        <f t="shared" si="489"/>
        <v/>
      </c>
      <c r="AR1861" s="32">
        <f t="shared" si="490"/>
        <v>0</v>
      </c>
      <c r="AS1861" s="32">
        <f t="shared" si="491"/>
        <v>0</v>
      </c>
      <c r="AT1861" s="32">
        <f t="shared" si="492"/>
        <v>0</v>
      </c>
      <c r="AU1861" s="28" t="str">
        <f t="shared" si="493"/>
        <v>库存为0</v>
      </c>
      <c r="AV1861" s="34" t="str">
        <f>IFERROR(时间!$B$4+AU1861,"上周无销量")</f>
        <v>上周无销量</v>
      </c>
      <c r="AW1861" s="34"/>
    </row>
    <row r="1862" spans="1:49">
      <c r="A1862" s="18" t="s">
        <v>1907</v>
      </c>
      <c r="B1862" t="str">
        <f>VLOOKUP(A1862,'[1]sku-asin（子）'!$A:$B,2,0)</f>
        <v>B07DLR1KT3</v>
      </c>
      <c r="C1862" t="str">
        <f>VLOOKUP(A1862,'[1]子sku-父sku'!$A:$B,2,0)</f>
        <v>YZ-BEYF184</v>
      </c>
      <c r="D1862" s="28">
        <f>IFERROR(VLOOKUP(A1862,[2]库存报告使用数据处理!$A:$C,3,0),0)</f>
        <v>0</v>
      </c>
      <c r="E1862" s="28">
        <f>IFERROR(VLOOKUP(A1862,[2]库存报告使用数据处理!$A:$D,4,0),0)</f>
        <v>0</v>
      </c>
      <c r="F1862" s="28">
        <f>IFERROR(VLOOKUP(A1862,[2]库存报告使用数据处理!$A:$E,5,0),0)</f>
        <v>0</v>
      </c>
      <c r="G1862" s="28">
        <f>IFERROR(VLOOKUP(A1862,[2]库存报告使用数据处理!$A:$F,6,0),0)</f>
        <v>0</v>
      </c>
      <c r="H1862" s="29">
        <f>IFERROR(VLOOKUP(A1862,[2]库存报告使用数据处理!$A:$G,7,0),0)</f>
        <v>0</v>
      </c>
      <c r="I1862">
        <f>IFERROR(VLOOKUP(A1862,[5]数据处理!$A:$B,2,0),0)</f>
        <v>0</v>
      </c>
      <c r="J1862" s="30">
        <f>IFERROR(VLOOKUP(A1862,[5]数据处理!$A:$D,4,0),0)</f>
        <v>0</v>
      </c>
      <c r="K1862" s="30">
        <f>IFERROR(VLOOKUP(A1862,[5]数据处理!$A:$E,5,0),0)</f>
        <v>0</v>
      </c>
      <c r="L1862" s="30">
        <f>IFERROR(VLOOKUP(A1862,[5]数据处理!$A:$G,7,0),0)</f>
        <v>0</v>
      </c>
      <c r="M1862">
        <f t="shared" ref="M1862:M1925" si="494">SUM(I1862:L1862)</f>
        <v>0</v>
      </c>
      <c r="N1862">
        <f>IFERROR(VLOOKUP(A1862,[5]数据处理!$A:$C,3,0),0)</f>
        <v>0</v>
      </c>
      <c r="O1862">
        <f>IFERROR(VLOOKUP($A1862,[5]数据处理!$A:$N,14,0),0)</f>
        <v>0</v>
      </c>
      <c r="P1862" t="str">
        <f>IFERROR(VLOOKUP($A1862,[3]库存报告使用数据!$A$1:$B$65536,2,0),"")</f>
        <v/>
      </c>
      <c r="Q1862" t="str">
        <f>IFERROR(VLOOKUP($A1862,[3]库存报告使用数据!$A$1:$E$65536,5,0),"")</f>
        <v/>
      </c>
      <c r="R1862" t="str">
        <f>IFERROR(VLOOKUP($A1862,[3]库存报告使用数据!$A$1:$H$65536,8,0),"")</f>
        <v/>
      </c>
      <c r="S1862" t="str">
        <f>IFERROR(VLOOKUP($A1862,[3]库存报告使用数据!$A$1:$K$65536,11,0),"")</f>
        <v/>
      </c>
      <c r="T1862" t="str">
        <f>IFERROR(VLOOKUP($A1862,[3]库存报告使用数据!$A$1:$C$65536,3,0),"")</f>
        <v/>
      </c>
      <c r="U1862" t="str">
        <f>IFERROR(VLOOKUP($A1862,[3]库存报告使用数据!$A$1:$F$65536,6,0),"")</f>
        <v/>
      </c>
      <c r="V1862" t="str">
        <f>IFERROR(VLOOKUP($A1862,[3]库存报告使用数据!$A$1:$I$65536,9,0),"")</f>
        <v/>
      </c>
      <c r="W1862" t="str">
        <f>IFERROR(VLOOKUP($A1862,[3]库存报告使用数据!$A$1:$L$65536,12,0),"")</f>
        <v/>
      </c>
      <c r="X1862" s="20" t="str">
        <f t="shared" ref="X1862:X1925" si="495">IFERROR(T1862/P1862,"")</f>
        <v/>
      </c>
      <c r="Y1862" s="20" t="str">
        <f t="shared" ref="Y1862:Y1925" si="496">IFERROR(U1862/Q1862,"")</f>
        <v/>
      </c>
      <c r="Z1862" s="20" t="str">
        <f t="shared" ref="Z1862:Z1925" si="497">IFERROR(V1862/R1862,"")</f>
        <v/>
      </c>
      <c r="AA1862" s="20" t="str">
        <f t="shared" ref="AA1862:AA1925" si="498">IFERROR(W1862/S1862,"")</f>
        <v/>
      </c>
      <c r="AB1862" t="str">
        <f>IFERROR(VLOOKUP($A1862,[3]库存报告使用数据!$A$1:$D$65536,4,0),"")</f>
        <v/>
      </c>
      <c r="AC1862" t="str">
        <f>IFERROR(VLOOKUP($A1862,[3]库存报告使用数据!$A$1:$G$65536,7,0),"")</f>
        <v/>
      </c>
      <c r="AD1862" t="str">
        <f>IFERROR(VLOOKUP($A1862,[3]库存报告使用数据!$A$1:$J$65536,10,0),"")</f>
        <v/>
      </c>
      <c r="AE1862" t="str">
        <f>IFERROR(VLOOKUP($A1862,[3]库存报告使用数据!$A$1:$M$65536,13,0),"")</f>
        <v/>
      </c>
      <c r="AF1862" s="20" t="str">
        <f t="shared" ref="AF1862:AF1925" si="499">IF(OR(AB1862="",AB1862=0),"",IF(AND(D1862*$H1862=0,AB1862&gt;0),"无销售广告费为"&amp;AB1862,IFERROR(AB1862/(D1862*$H1862),0)))</f>
        <v/>
      </c>
      <c r="AG1862" s="20" t="str">
        <f t="shared" ref="AG1862:AG1925" si="500">IF(OR(AC1862="",AC1862=0),"",IF(AND(E1862*$H1862=0,AC1862&gt;0),"无销售广告费为"&amp;AC1862,IFERROR(AC1862/(E1862*$H1862),0)))</f>
        <v/>
      </c>
      <c r="AH1862" s="20" t="str">
        <f t="shared" ref="AH1862:AH1925" si="501">IF(OR(AD1862="",AD1862=0),"",IF(AND(F1862*$H1862=0,AD1862&gt;0),"无销售广告费为"&amp;AD1862,IFERROR(AD1862/(F1862*$H1862),0)))</f>
        <v/>
      </c>
      <c r="AI1862" s="20" t="str">
        <f t="shared" ref="AI1862:AI1925" si="502">IF(OR(AE1862="",AE1862=0),"",IF(AND(G1862*$H1862=0,AE1862&gt;0),"无销售广告费为"&amp;AE1862,IFERROR(AE1862/(G1862*$H1862),0)))</f>
        <v/>
      </c>
      <c r="AJ1862">
        <f>IFERROR(VLOOKUP($B1862,[4]库存报告使用数据!$A$1:$B$65536,2,0),0)</f>
        <v>0</v>
      </c>
      <c r="AK1862">
        <f>IFERROR(VLOOKUP($B1862,[4]库存报告使用数据!$A$1:$C$65536,3,0),)</f>
        <v>0</v>
      </c>
      <c r="AL1862">
        <f>IFERROR(VLOOKUP($B1862,[4]库存报告使用数据!$A$1:$D$65536,4,0),)</f>
        <v>0</v>
      </c>
      <c r="AM1862">
        <f>IFERROR(VLOOKUP($B1862,[4]库存报告使用数据!$A$1:$E$65536,5,0),)</f>
        <v>0</v>
      </c>
      <c r="AN1862" s="20" t="str">
        <f t="shared" ref="AN1862:AN1925" si="503">IFERROR(D1862/AJ1862,"")</f>
        <v/>
      </c>
      <c r="AO1862" s="20" t="str">
        <f t="shared" ref="AO1862:AO1925" si="504">IFERROR(E1862/AK1862,"")</f>
        <v/>
      </c>
      <c r="AP1862" s="20" t="str">
        <f t="shared" ref="AP1862:AP1925" si="505">IFERROR(F1862/AL1862,"")</f>
        <v/>
      </c>
      <c r="AQ1862" s="20" t="str">
        <f t="shared" ref="AQ1862:AQ1925" si="506">IFERROR(G1862/AM1862,"")</f>
        <v/>
      </c>
      <c r="AR1862" s="32">
        <f t="shared" ref="AR1862:AR1925" si="507">IFERROR(D1862/7,"")</f>
        <v>0</v>
      </c>
      <c r="AS1862" s="32">
        <f t="shared" ref="AS1862:AS1925" si="508">IF(AR1862="","上周无销量",60*AR1862)</f>
        <v>0</v>
      </c>
      <c r="AT1862" s="32">
        <f t="shared" ref="AT1862:AT1925" si="509">IF(AS1862="上周无销量","上周无销量/总库存"&amp;M1862,M1862-AS1862)</f>
        <v>0</v>
      </c>
      <c r="AU1862" s="28" t="str">
        <f t="shared" ref="AU1862:AU1925" si="510">IF(AR1862="","库存为"&amp;M1862,IF(AS1862=0,"库存为"&amp;M1862,INT(M1862/AR1862)))</f>
        <v>库存为0</v>
      </c>
      <c r="AV1862" s="34" t="str">
        <f>IFERROR(时间!$B$4+AU1862,"上周无销量")</f>
        <v>上周无销量</v>
      </c>
      <c r="AW1862" s="34"/>
    </row>
    <row r="1863" spans="1:49">
      <c r="A1863" s="18" t="s">
        <v>1908</v>
      </c>
      <c r="B1863" t="str">
        <f>VLOOKUP(A1863,'[1]sku-asin（子）'!$A:$B,2,0)</f>
        <v>B01N59JTRF</v>
      </c>
      <c r="C1863" t="str">
        <f>VLOOKUP(A1863,'[1]子sku-父sku'!$A:$B,2,0)</f>
        <v>YZ-BS-1580</v>
      </c>
      <c r="D1863" s="28">
        <f>IFERROR(VLOOKUP(A1863,[2]库存报告使用数据处理!$A:$C,3,0),0)</f>
        <v>0</v>
      </c>
      <c r="E1863" s="28">
        <f>IFERROR(VLOOKUP(A1863,[2]库存报告使用数据处理!$A:$D,4,0),0)</f>
        <v>0</v>
      </c>
      <c r="F1863" s="28">
        <f>IFERROR(VLOOKUP(A1863,[2]库存报告使用数据处理!$A:$E,5,0),0)</f>
        <v>3</v>
      </c>
      <c r="G1863" s="28">
        <f>IFERROR(VLOOKUP(A1863,[2]库存报告使用数据处理!$A:$F,6,0),0)</f>
        <v>1</v>
      </c>
      <c r="H1863" s="29">
        <f>IFERROR(VLOOKUP(A1863,[2]库存报告使用数据处理!$A:$G,7,0),0)</f>
        <v>15</v>
      </c>
      <c r="I1863">
        <f>IFERROR(VLOOKUP(A1863,[5]数据处理!$A:$B,2,0),0)</f>
        <v>0</v>
      </c>
      <c r="J1863" s="30">
        <f>IFERROR(VLOOKUP(A1863,[5]数据处理!$A:$D,4,0),0)</f>
        <v>0</v>
      </c>
      <c r="K1863" s="30">
        <f>IFERROR(VLOOKUP(A1863,[5]数据处理!$A:$E,5,0),0)</f>
        <v>0</v>
      </c>
      <c r="L1863" s="30">
        <f>IFERROR(VLOOKUP(A1863,[5]数据处理!$A:$G,7,0),0)</f>
        <v>0</v>
      </c>
      <c r="M1863">
        <f t="shared" si="494"/>
        <v>0</v>
      </c>
      <c r="N1863">
        <f>IFERROR(VLOOKUP(A1863,[5]数据处理!$A:$C,3,0),0)</f>
        <v>1</v>
      </c>
      <c r="O1863">
        <f>IFERROR(VLOOKUP($A1863,[5]数据处理!$A:$N,14,0),0)</f>
        <v>0</v>
      </c>
      <c r="P1863">
        <f>IFERROR(VLOOKUP($A1863,[3]库存报告使用数据!$A$1:$B$65536,2,0),"")</f>
        <v>0</v>
      </c>
      <c r="Q1863">
        <f>IFERROR(VLOOKUP($A1863,[3]库存报告使用数据!$A$1:$E$65536,5,0),"")</f>
        <v>0</v>
      </c>
      <c r="R1863">
        <f>IFERROR(VLOOKUP($A1863,[3]库存报告使用数据!$A$1:$H$65536,8,0),"")</f>
        <v>361</v>
      </c>
      <c r="S1863">
        <f>IFERROR(VLOOKUP($A1863,[3]库存报告使用数据!$A$1:$K$65536,11,0),"")</f>
        <v>284</v>
      </c>
      <c r="T1863">
        <f>IFERROR(VLOOKUP($A1863,[3]库存报告使用数据!$A$1:$C$65536,3,0),"")</f>
        <v>0</v>
      </c>
      <c r="U1863">
        <f>IFERROR(VLOOKUP($A1863,[3]库存报告使用数据!$A$1:$F$65536,6,0),"")</f>
        <v>0</v>
      </c>
      <c r="V1863">
        <f>IFERROR(VLOOKUP($A1863,[3]库存报告使用数据!$A$1:$I$65536,9,0),"")</f>
        <v>1</v>
      </c>
      <c r="W1863">
        <f>IFERROR(VLOOKUP($A1863,[3]库存报告使用数据!$A$1:$L$65536,12,0),"")</f>
        <v>4</v>
      </c>
      <c r="X1863" s="20" t="str">
        <f t="shared" si="495"/>
        <v/>
      </c>
      <c r="Y1863" s="20" t="str">
        <f t="shared" si="496"/>
        <v/>
      </c>
      <c r="Z1863" s="20">
        <f t="shared" si="497"/>
        <v>0.00277008310249307</v>
      </c>
      <c r="AA1863" s="20">
        <f t="shared" si="498"/>
        <v>0.0140845070422535</v>
      </c>
      <c r="AB1863">
        <f>IFERROR(VLOOKUP($A1863,[3]库存报告使用数据!$A$1:$D$65536,4,0),"")</f>
        <v>0</v>
      </c>
      <c r="AC1863">
        <f>IFERROR(VLOOKUP($A1863,[3]库存报告使用数据!$A$1:$G$65536,7,0),"")</f>
        <v>0</v>
      </c>
      <c r="AD1863">
        <f>IFERROR(VLOOKUP($A1863,[3]库存报告使用数据!$A$1:$J$65536,10,0),"")</f>
        <v>0.15</v>
      </c>
      <c r="AE1863">
        <f>IFERROR(VLOOKUP($A1863,[3]库存报告使用数据!$A$1:$M$65536,13,0),"")</f>
        <v>0.5</v>
      </c>
      <c r="AF1863" s="20" t="str">
        <f t="shared" si="499"/>
        <v/>
      </c>
      <c r="AG1863" s="20" t="str">
        <f t="shared" si="500"/>
        <v/>
      </c>
      <c r="AH1863" s="20">
        <f t="shared" si="501"/>
        <v>0.00333333333333333</v>
      </c>
      <c r="AI1863" s="20">
        <f t="shared" si="502"/>
        <v>0.0333333333333333</v>
      </c>
      <c r="AJ1863">
        <f>IFERROR(VLOOKUP($B1863,[4]库存报告使用数据!$A$1:$B$65536,2,0),0)</f>
        <v>0</v>
      </c>
      <c r="AK1863">
        <f>IFERROR(VLOOKUP($B1863,[4]库存报告使用数据!$A$1:$C$65536,3,0),)</f>
        <v>0</v>
      </c>
      <c r="AL1863">
        <f>IFERROR(VLOOKUP($B1863,[4]库存报告使用数据!$A$1:$D$65536,4,0),)</f>
        <v>3</v>
      </c>
      <c r="AM1863">
        <f>IFERROR(VLOOKUP($B1863,[4]库存报告使用数据!$A$1:$E$65536,5,0),)</f>
        <v>9</v>
      </c>
      <c r="AN1863" s="20" t="str">
        <f t="shared" si="503"/>
        <v/>
      </c>
      <c r="AO1863" s="20" t="str">
        <f t="shared" si="504"/>
        <v/>
      </c>
      <c r="AP1863" s="20">
        <f t="shared" si="505"/>
        <v>1</v>
      </c>
      <c r="AQ1863" s="20">
        <f t="shared" si="506"/>
        <v>0.111111111111111</v>
      </c>
      <c r="AR1863" s="32">
        <f t="shared" si="507"/>
        <v>0</v>
      </c>
      <c r="AS1863" s="32">
        <f t="shared" si="508"/>
        <v>0</v>
      </c>
      <c r="AT1863" s="32">
        <f t="shared" si="509"/>
        <v>0</v>
      </c>
      <c r="AU1863" s="28" t="str">
        <f t="shared" si="510"/>
        <v>库存为0</v>
      </c>
      <c r="AV1863" s="34" t="str">
        <f>IFERROR(时间!$B$4+AU1863,"上周无销量")</f>
        <v>上周无销量</v>
      </c>
      <c r="AW1863" s="34"/>
    </row>
    <row r="1864" spans="1:49">
      <c r="A1864" s="18" t="s">
        <v>1909</v>
      </c>
      <c r="B1864" t="str">
        <f>VLOOKUP(A1864,'[1]sku-asin（子）'!$A:$B,2,0)</f>
        <v>B01N484G8G</v>
      </c>
      <c r="C1864" t="str">
        <f>VLOOKUP(A1864,'[1]子sku-父sku'!$A:$B,2,0)</f>
        <v>YZ-BS-1580</v>
      </c>
      <c r="D1864" s="28">
        <f>IFERROR(VLOOKUP(A1864,[2]库存报告使用数据处理!$A:$C,3,0),0)</f>
        <v>1</v>
      </c>
      <c r="E1864" s="28">
        <f>IFERROR(VLOOKUP(A1864,[2]库存报告使用数据处理!$A:$D,4,0),0)</f>
        <v>0</v>
      </c>
      <c r="F1864" s="28">
        <f>IFERROR(VLOOKUP(A1864,[2]库存报告使用数据处理!$A:$E,5,0),0)</f>
        <v>0</v>
      </c>
      <c r="G1864" s="28">
        <f>IFERROR(VLOOKUP(A1864,[2]库存报告使用数据处理!$A:$F,6,0),0)</f>
        <v>3</v>
      </c>
      <c r="H1864" s="29">
        <f>IFERROR(VLOOKUP(A1864,[2]库存报告使用数据处理!$A:$G,7,0),0)</f>
        <v>14.995</v>
      </c>
      <c r="I1864">
        <f>IFERROR(VLOOKUP(A1864,[5]数据处理!$A:$B,2,0),0)</f>
        <v>0</v>
      </c>
      <c r="J1864" s="30">
        <f>IFERROR(VLOOKUP(A1864,[5]数据处理!$A:$D,4,0),0)</f>
        <v>0</v>
      </c>
      <c r="K1864" s="30">
        <f>IFERROR(VLOOKUP(A1864,[5]数据处理!$A:$E,5,0),0)</f>
        <v>0</v>
      </c>
      <c r="L1864" s="30">
        <f>IFERROR(VLOOKUP(A1864,[5]数据处理!$A:$G,7,0),0)</f>
        <v>0</v>
      </c>
      <c r="M1864">
        <f t="shared" si="494"/>
        <v>0</v>
      </c>
      <c r="N1864">
        <f>IFERROR(VLOOKUP(A1864,[5]数据处理!$A:$C,3,0),0)</f>
        <v>2</v>
      </c>
      <c r="O1864">
        <f>IFERROR(VLOOKUP($A1864,[5]数据处理!$A:$N,14,0),0)</f>
        <v>0</v>
      </c>
      <c r="P1864">
        <f>IFERROR(VLOOKUP($A1864,[3]库存报告使用数据!$A$1:$B$65536,2,0),"")</f>
        <v>2656</v>
      </c>
      <c r="Q1864">
        <f>IFERROR(VLOOKUP($A1864,[3]库存报告使用数据!$A$1:$E$65536,5,0),"")</f>
        <v>1970</v>
      </c>
      <c r="R1864">
        <f>IFERROR(VLOOKUP($A1864,[3]库存报告使用数据!$A$1:$H$65536,8,0),"")</f>
        <v>0</v>
      </c>
      <c r="S1864">
        <f>IFERROR(VLOOKUP($A1864,[3]库存报告使用数据!$A$1:$K$65536,11,0),"")</f>
        <v>4132</v>
      </c>
      <c r="T1864">
        <f>IFERROR(VLOOKUP($A1864,[3]库存报告使用数据!$A$1:$C$65536,3,0),"")</f>
        <v>46</v>
      </c>
      <c r="U1864">
        <f>IFERROR(VLOOKUP($A1864,[3]库存报告使用数据!$A$1:$F$65536,6,0),"")</f>
        <v>29</v>
      </c>
      <c r="V1864">
        <f>IFERROR(VLOOKUP($A1864,[3]库存报告使用数据!$A$1:$I$65536,9,0),"")</f>
        <v>0</v>
      </c>
      <c r="W1864">
        <f>IFERROR(VLOOKUP($A1864,[3]库存报告使用数据!$A$1:$L$65536,12,0),"")</f>
        <v>62</v>
      </c>
      <c r="X1864" s="20">
        <f t="shared" si="495"/>
        <v>0.0173192771084337</v>
      </c>
      <c r="Y1864" s="20">
        <f t="shared" si="496"/>
        <v>0.0147208121827411</v>
      </c>
      <c r="Z1864" s="20" t="str">
        <f t="shared" si="497"/>
        <v/>
      </c>
      <c r="AA1864" s="20">
        <f t="shared" si="498"/>
        <v>0.0150048402710552</v>
      </c>
      <c r="AB1864">
        <f>IFERROR(VLOOKUP($A1864,[3]库存报告使用数据!$A$1:$D$65536,4,0),"")</f>
        <v>4.96</v>
      </c>
      <c r="AC1864">
        <f>IFERROR(VLOOKUP($A1864,[3]库存报告使用数据!$A$1:$G$65536,7,0),"")</f>
        <v>3.88</v>
      </c>
      <c r="AD1864">
        <f>IFERROR(VLOOKUP($A1864,[3]库存报告使用数据!$A$1:$J$65536,10,0),"")</f>
        <v>0</v>
      </c>
      <c r="AE1864">
        <f>IFERROR(VLOOKUP($A1864,[3]库存报告使用数据!$A$1:$M$65536,13,0),"")</f>
        <v>7.57</v>
      </c>
      <c r="AF1864" s="20">
        <f t="shared" si="499"/>
        <v>0.330776925641881</v>
      </c>
      <c r="AG1864" s="20" t="str">
        <f t="shared" si="500"/>
        <v>无销售广告费为3.88</v>
      </c>
      <c r="AH1864" s="20" t="str">
        <f t="shared" si="501"/>
        <v/>
      </c>
      <c r="AI1864" s="20">
        <f t="shared" si="502"/>
        <v>0.168278314993887</v>
      </c>
      <c r="AJ1864">
        <f>IFERROR(VLOOKUP($B1864,[4]库存报告使用数据!$A$1:$B$65536,2,0),0)</f>
        <v>14</v>
      </c>
      <c r="AK1864">
        <f>IFERROR(VLOOKUP($B1864,[4]库存报告使用数据!$A$1:$C$65536,3,0),)</f>
        <v>25</v>
      </c>
      <c r="AL1864">
        <f>IFERROR(VLOOKUP($B1864,[4]库存报告使用数据!$A$1:$D$65536,4,0),)</f>
        <v>0</v>
      </c>
      <c r="AM1864">
        <f>IFERROR(VLOOKUP($B1864,[4]库存报告使用数据!$A$1:$E$65536,5,0),)</f>
        <v>29</v>
      </c>
      <c r="AN1864" s="20">
        <f t="shared" si="503"/>
        <v>0.0714285714285714</v>
      </c>
      <c r="AO1864" s="20">
        <f t="shared" si="504"/>
        <v>0</v>
      </c>
      <c r="AP1864" s="20" t="str">
        <f t="shared" si="505"/>
        <v/>
      </c>
      <c r="AQ1864" s="20">
        <f t="shared" si="506"/>
        <v>0.103448275862069</v>
      </c>
      <c r="AR1864" s="32">
        <f t="shared" si="507"/>
        <v>0.142857142857143</v>
      </c>
      <c r="AS1864" s="32">
        <f t="shared" si="508"/>
        <v>8.57142857142857</v>
      </c>
      <c r="AT1864" s="32">
        <f t="shared" si="509"/>
        <v>-8.57142857142857</v>
      </c>
      <c r="AU1864" s="28">
        <f t="shared" si="510"/>
        <v>0</v>
      </c>
      <c r="AV1864" s="34">
        <f>IFERROR(时间!$B$4+AU1864,"上周无销量")</f>
        <v>43283</v>
      </c>
      <c r="AW1864" s="34"/>
    </row>
    <row r="1865" spans="1:49">
      <c r="A1865" s="18" t="s">
        <v>1910</v>
      </c>
      <c r="B1865" t="str">
        <f>VLOOKUP(A1865,'[1]sku-asin（子）'!$A:$B,2,0)</f>
        <v>B01N9BS4VR</v>
      </c>
      <c r="C1865" t="str">
        <f>VLOOKUP(A1865,'[1]子sku-父sku'!$A:$B,2,0)</f>
        <v>YZ-BS-1580</v>
      </c>
      <c r="D1865" s="28">
        <f>IFERROR(VLOOKUP(A1865,[2]库存报告使用数据处理!$A:$C,3,0),0)</f>
        <v>0</v>
      </c>
      <c r="E1865" s="28">
        <f>IFERROR(VLOOKUP(A1865,[2]库存报告使用数据处理!$A:$D,4,0),0)</f>
        <v>1</v>
      </c>
      <c r="F1865" s="28">
        <f>IFERROR(VLOOKUP(A1865,[2]库存报告使用数据处理!$A:$E,5,0),0)</f>
        <v>4</v>
      </c>
      <c r="G1865" s="28">
        <f>IFERROR(VLOOKUP(A1865,[2]库存报告使用数据处理!$A:$F,6,0),0)</f>
        <v>2</v>
      </c>
      <c r="H1865" s="29">
        <f>IFERROR(VLOOKUP(A1865,[2]库存报告使用数据处理!$A:$G,7,0),0)</f>
        <v>14.9942857142857</v>
      </c>
      <c r="I1865">
        <f>IFERROR(VLOOKUP(A1865,[5]数据处理!$A:$B,2,0),0)</f>
        <v>0</v>
      </c>
      <c r="J1865" s="30">
        <f>IFERROR(VLOOKUP(A1865,[5]数据处理!$A:$D,4,0),0)</f>
        <v>0</v>
      </c>
      <c r="K1865" s="30">
        <f>IFERROR(VLOOKUP(A1865,[5]数据处理!$A:$E,5,0),0)</f>
        <v>0</v>
      </c>
      <c r="L1865" s="30">
        <f>IFERROR(VLOOKUP(A1865,[5]数据处理!$A:$G,7,0),0)</f>
        <v>0</v>
      </c>
      <c r="M1865">
        <f t="shared" si="494"/>
        <v>0</v>
      </c>
      <c r="N1865">
        <f>IFERROR(VLOOKUP(A1865,[5]数据处理!$A:$C,3,0),0)</f>
        <v>0</v>
      </c>
      <c r="O1865">
        <f>IFERROR(VLOOKUP($A1865,[5]数据处理!$A:$N,14,0),0)</f>
        <v>0</v>
      </c>
      <c r="P1865">
        <f>IFERROR(VLOOKUP($A1865,[3]库存报告使用数据!$A$1:$B$65536,2,0),"")</f>
        <v>0</v>
      </c>
      <c r="Q1865">
        <f>IFERROR(VLOOKUP($A1865,[3]库存报告使用数据!$A$1:$E$65536,5,0),"")</f>
        <v>623</v>
      </c>
      <c r="R1865">
        <f>IFERROR(VLOOKUP($A1865,[3]库存报告使用数据!$A$1:$H$65536,8,0),"")</f>
        <v>1469</v>
      </c>
      <c r="S1865">
        <f>IFERROR(VLOOKUP($A1865,[3]库存报告使用数据!$A$1:$K$65536,11,0),"")</f>
        <v>1524</v>
      </c>
      <c r="T1865">
        <f>IFERROR(VLOOKUP($A1865,[3]库存报告使用数据!$A$1:$C$65536,3,0),"")</f>
        <v>0</v>
      </c>
      <c r="U1865">
        <f>IFERROR(VLOOKUP($A1865,[3]库存报告使用数据!$A$1:$F$65536,6,0),"")</f>
        <v>8</v>
      </c>
      <c r="V1865">
        <f>IFERROR(VLOOKUP($A1865,[3]库存报告使用数据!$A$1:$I$65536,9,0),"")</f>
        <v>29</v>
      </c>
      <c r="W1865">
        <f>IFERROR(VLOOKUP($A1865,[3]库存报告使用数据!$A$1:$L$65536,12,0),"")</f>
        <v>14</v>
      </c>
      <c r="X1865" s="20" t="str">
        <f t="shared" si="495"/>
        <v/>
      </c>
      <c r="Y1865" s="20">
        <f t="shared" si="496"/>
        <v>0.0128410914927769</v>
      </c>
      <c r="Z1865" s="20">
        <f t="shared" si="497"/>
        <v>0.0197413206262764</v>
      </c>
      <c r="AA1865" s="20">
        <f t="shared" si="498"/>
        <v>0.00918635170603675</v>
      </c>
      <c r="AB1865">
        <f>IFERROR(VLOOKUP($A1865,[3]库存报告使用数据!$A$1:$D$65536,4,0),"")</f>
        <v>0</v>
      </c>
      <c r="AC1865">
        <f>IFERROR(VLOOKUP($A1865,[3]库存报告使用数据!$A$1:$G$65536,7,0),"")</f>
        <v>1.23</v>
      </c>
      <c r="AD1865">
        <f>IFERROR(VLOOKUP($A1865,[3]库存报告使用数据!$A$1:$J$65536,10,0),"")</f>
        <v>3.88</v>
      </c>
      <c r="AE1865">
        <f>IFERROR(VLOOKUP($A1865,[3]库存报告使用数据!$A$1:$M$65536,13,0),"")</f>
        <v>1.78</v>
      </c>
      <c r="AF1865" s="20" t="str">
        <f t="shared" si="499"/>
        <v/>
      </c>
      <c r="AG1865" s="20">
        <f t="shared" si="500"/>
        <v>0.0820312500000001</v>
      </c>
      <c r="AH1865" s="20">
        <f t="shared" si="501"/>
        <v>0.0646913109756098</v>
      </c>
      <c r="AI1865" s="20">
        <f t="shared" si="502"/>
        <v>0.0593559451219513</v>
      </c>
      <c r="AJ1865">
        <f>IFERROR(VLOOKUP($B1865,[4]库存报告使用数据!$A$1:$B$65536,2,0),0)</f>
        <v>0</v>
      </c>
      <c r="AK1865">
        <f>IFERROR(VLOOKUP($B1865,[4]库存报告使用数据!$A$1:$C$65536,3,0),)</f>
        <v>4</v>
      </c>
      <c r="AL1865">
        <f>IFERROR(VLOOKUP($B1865,[4]库存报告使用数据!$A$1:$D$65536,4,0),)</f>
        <v>6</v>
      </c>
      <c r="AM1865">
        <f>IFERROR(VLOOKUP($B1865,[4]库存报告使用数据!$A$1:$E$65536,5,0),)</f>
        <v>11</v>
      </c>
      <c r="AN1865" s="20" t="str">
        <f t="shared" si="503"/>
        <v/>
      </c>
      <c r="AO1865" s="20">
        <f t="shared" si="504"/>
        <v>0.25</v>
      </c>
      <c r="AP1865" s="20">
        <f t="shared" si="505"/>
        <v>0.666666666666667</v>
      </c>
      <c r="AQ1865" s="20">
        <f t="shared" si="506"/>
        <v>0.181818181818182</v>
      </c>
      <c r="AR1865" s="32">
        <f t="shared" si="507"/>
        <v>0</v>
      </c>
      <c r="AS1865" s="32">
        <f t="shared" si="508"/>
        <v>0</v>
      </c>
      <c r="AT1865" s="32">
        <f t="shared" si="509"/>
        <v>0</v>
      </c>
      <c r="AU1865" s="28" t="str">
        <f t="shared" si="510"/>
        <v>库存为0</v>
      </c>
      <c r="AV1865" s="34" t="str">
        <f>IFERROR(时间!$B$4+AU1865,"上周无销量")</f>
        <v>上周无销量</v>
      </c>
      <c r="AW1865" s="34"/>
    </row>
    <row r="1866" spans="1:49">
      <c r="A1866" s="18" t="s">
        <v>1911</v>
      </c>
      <c r="B1866" t="str">
        <f>VLOOKUP(A1866,'[1]sku-asin（子）'!$A:$B,2,0)</f>
        <v>B01NBES3YP</v>
      </c>
      <c r="C1866" t="str">
        <f>VLOOKUP(A1866,'[1]子sku-父sku'!$A:$B,2,0)</f>
        <v>YZ-BS-1580</v>
      </c>
      <c r="D1866" s="28">
        <f>IFERROR(VLOOKUP(A1866,[2]库存报告使用数据处理!$A:$C,3,0),0)</f>
        <v>0</v>
      </c>
      <c r="E1866" s="28">
        <f>IFERROR(VLOOKUP(A1866,[2]库存报告使用数据处理!$A:$D,4,0),0)</f>
        <v>1</v>
      </c>
      <c r="F1866" s="28">
        <f>IFERROR(VLOOKUP(A1866,[2]库存报告使用数据处理!$A:$E,5,0),0)</f>
        <v>1</v>
      </c>
      <c r="G1866" s="28">
        <f>IFERROR(VLOOKUP(A1866,[2]库存报告使用数据处理!$A:$F,6,0),0)</f>
        <v>4</v>
      </c>
      <c r="H1866" s="29">
        <f>IFERROR(VLOOKUP(A1866,[2]库存报告使用数据处理!$A:$G,7,0),0)</f>
        <v>14.9933333333333</v>
      </c>
      <c r="I1866">
        <f>IFERROR(VLOOKUP(A1866,[5]数据处理!$A:$B,2,0),0)</f>
        <v>0</v>
      </c>
      <c r="J1866" s="30">
        <f>IFERROR(VLOOKUP(A1866,[5]数据处理!$A:$D,4,0),0)</f>
        <v>0</v>
      </c>
      <c r="K1866" s="30">
        <f>IFERROR(VLOOKUP(A1866,[5]数据处理!$A:$E,5,0),0)</f>
        <v>0</v>
      </c>
      <c r="L1866" s="30">
        <f>IFERROR(VLOOKUP(A1866,[5]数据处理!$A:$G,7,0),0)</f>
        <v>0</v>
      </c>
      <c r="M1866">
        <f t="shared" si="494"/>
        <v>0</v>
      </c>
      <c r="N1866">
        <f>IFERROR(VLOOKUP(A1866,[5]数据处理!$A:$C,3,0),0)</f>
        <v>0</v>
      </c>
      <c r="O1866">
        <f>IFERROR(VLOOKUP($A1866,[5]数据处理!$A:$N,14,0),0)</f>
        <v>0</v>
      </c>
      <c r="P1866">
        <f>IFERROR(VLOOKUP($A1866,[3]库存报告使用数据!$A$1:$B$65536,2,0),"")</f>
        <v>0</v>
      </c>
      <c r="Q1866">
        <f>IFERROR(VLOOKUP($A1866,[3]库存报告使用数据!$A$1:$E$65536,5,0),"")</f>
        <v>556</v>
      </c>
      <c r="R1866">
        <f>IFERROR(VLOOKUP($A1866,[3]库存报告使用数据!$A$1:$H$65536,8,0),"")</f>
        <v>2865</v>
      </c>
      <c r="S1866">
        <f>IFERROR(VLOOKUP($A1866,[3]库存报告使用数据!$A$1:$K$65536,11,0),"")</f>
        <v>4653</v>
      </c>
      <c r="T1866">
        <f>IFERROR(VLOOKUP($A1866,[3]库存报告使用数据!$A$1:$C$65536,3,0),"")</f>
        <v>0</v>
      </c>
      <c r="U1866">
        <f>IFERROR(VLOOKUP($A1866,[3]库存报告使用数据!$A$1:$F$65536,6,0),"")</f>
        <v>3</v>
      </c>
      <c r="V1866">
        <f>IFERROR(VLOOKUP($A1866,[3]库存报告使用数据!$A$1:$I$65536,9,0),"")</f>
        <v>14</v>
      </c>
      <c r="W1866">
        <f>IFERROR(VLOOKUP($A1866,[3]库存报告使用数据!$A$1:$L$65536,12,0),"")</f>
        <v>41</v>
      </c>
      <c r="X1866" s="20" t="str">
        <f t="shared" si="495"/>
        <v/>
      </c>
      <c r="Y1866" s="20">
        <f t="shared" si="496"/>
        <v>0.00539568345323741</v>
      </c>
      <c r="Z1866" s="20">
        <f t="shared" si="497"/>
        <v>0.00488656195462478</v>
      </c>
      <c r="AA1866" s="20">
        <f t="shared" si="498"/>
        <v>0.00881151944981732</v>
      </c>
      <c r="AB1866">
        <f>IFERROR(VLOOKUP($A1866,[3]库存报告使用数据!$A$1:$D$65536,4,0),"")</f>
        <v>0</v>
      </c>
      <c r="AC1866">
        <f>IFERROR(VLOOKUP($A1866,[3]库存报告使用数据!$A$1:$G$65536,7,0),"")</f>
        <v>0.15</v>
      </c>
      <c r="AD1866">
        <f>IFERROR(VLOOKUP($A1866,[3]库存报告使用数据!$A$1:$J$65536,10,0),"")</f>
        <v>0.76</v>
      </c>
      <c r="AE1866">
        <f>IFERROR(VLOOKUP($A1866,[3]库存报告使用数据!$A$1:$M$65536,13,0),"")</f>
        <v>1.34</v>
      </c>
      <c r="AF1866" s="20" t="str">
        <f t="shared" si="499"/>
        <v/>
      </c>
      <c r="AG1866" s="20">
        <f t="shared" si="500"/>
        <v>0.0100044464206314</v>
      </c>
      <c r="AH1866" s="20">
        <f t="shared" si="501"/>
        <v>0.0506891951978658</v>
      </c>
      <c r="AI1866" s="20">
        <f t="shared" si="502"/>
        <v>0.0223432636727435</v>
      </c>
      <c r="AJ1866">
        <f>IFERROR(VLOOKUP($B1866,[4]库存报告使用数据!$A$1:$B$65536,2,0),0)</f>
        <v>0</v>
      </c>
      <c r="AK1866">
        <f>IFERROR(VLOOKUP($B1866,[4]库存报告使用数据!$A$1:$C$65536,3,0),)</f>
        <v>1</v>
      </c>
      <c r="AL1866">
        <f>IFERROR(VLOOKUP($B1866,[4]库存报告使用数据!$A$1:$D$65536,4,0),)</f>
        <v>11</v>
      </c>
      <c r="AM1866">
        <f>IFERROR(VLOOKUP($B1866,[4]库存报告使用数据!$A$1:$E$65536,5,0),)</f>
        <v>19</v>
      </c>
      <c r="AN1866" s="20" t="str">
        <f t="shared" si="503"/>
        <v/>
      </c>
      <c r="AO1866" s="20">
        <f t="shared" si="504"/>
        <v>1</v>
      </c>
      <c r="AP1866" s="20">
        <f t="shared" si="505"/>
        <v>0.0909090909090909</v>
      </c>
      <c r="AQ1866" s="20">
        <f t="shared" si="506"/>
        <v>0.210526315789474</v>
      </c>
      <c r="AR1866" s="32">
        <f t="shared" si="507"/>
        <v>0</v>
      </c>
      <c r="AS1866" s="32">
        <f t="shared" si="508"/>
        <v>0</v>
      </c>
      <c r="AT1866" s="32">
        <f t="shared" si="509"/>
        <v>0</v>
      </c>
      <c r="AU1866" s="28" t="str">
        <f t="shared" si="510"/>
        <v>库存为0</v>
      </c>
      <c r="AV1866" s="34" t="str">
        <f>IFERROR(时间!$B$4+AU1866,"上周无销量")</f>
        <v>上周无销量</v>
      </c>
      <c r="AW1866" s="34"/>
    </row>
    <row r="1867" spans="1:49">
      <c r="A1867" s="18" t="s">
        <v>1912</v>
      </c>
      <c r="B1867" t="str">
        <f>VLOOKUP(A1867,'[1]sku-asin（子）'!$A:$B,2,0)</f>
        <v>B01MZZGNAX</v>
      </c>
      <c r="C1867" t="str">
        <f>VLOOKUP(A1867,'[1]子sku-父sku'!$A:$B,2,0)</f>
        <v>YZ-BS-1580</v>
      </c>
      <c r="D1867" s="28">
        <f>IFERROR(VLOOKUP(A1867,[2]库存报告使用数据处理!$A:$C,3,0),0)</f>
        <v>1</v>
      </c>
      <c r="E1867" s="28">
        <f>IFERROR(VLOOKUP(A1867,[2]库存报告使用数据处理!$A:$D,4,0),0)</f>
        <v>0</v>
      </c>
      <c r="F1867" s="28">
        <f>IFERROR(VLOOKUP(A1867,[2]库存报告使用数据处理!$A:$E,5,0),0)</f>
        <v>0</v>
      </c>
      <c r="G1867" s="28">
        <f>IFERROR(VLOOKUP(A1867,[2]库存报告使用数据处理!$A:$F,6,0),0)</f>
        <v>4</v>
      </c>
      <c r="H1867" s="29">
        <f>IFERROR(VLOOKUP(A1867,[2]库存报告使用数据处理!$A:$G,7,0),0)</f>
        <v>14.916</v>
      </c>
      <c r="I1867">
        <f>IFERROR(VLOOKUP(A1867,[5]数据处理!$A:$B,2,0),0)</f>
        <v>0</v>
      </c>
      <c r="J1867" s="30">
        <f>IFERROR(VLOOKUP(A1867,[5]数据处理!$A:$D,4,0),0)</f>
        <v>0</v>
      </c>
      <c r="K1867" s="30">
        <f>IFERROR(VLOOKUP(A1867,[5]数据处理!$A:$E,5,0),0)</f>
        <v>0</v>
      </c>
      <c r="L1867" s="30">
        <f>IFERROR(VLOOKUP(A1867,[5]数据处理!$A:$G,7,0),0)</f>
        <v>0</v>
      </c>
      <c r="M1867">
        <f t="shared" si="494"/>
        <v>0</v>
      </c>
      <c r="N1867">
        <f>IFERROR(VLOOKUP(A1867,[5]数据处理!$A:$C,3,0),0)</f>
        <v>1</v>
      </c>
      <c r="O1867">
        <f>IFERROR(VLOOKUP($A1867,[5]数据处理!$A:$N,14,0),0)</f>
        <v>0</v>
      </c>
      <c r="P1867">
        <f>IFERROR(VLOOKUP($A1867,[3]库存报告使用数据!$A$1:$B$65536,2,0),"")</f>
        <v>4</v>
      </c>
      <c r="Q1867">
        <f>IFERROR(VLOOKUP($A1867,[3]库存报告使用数据!$A$1:$E$65536,5,0),"")</f>
        <v>15</v>
      </c>
      <c r="R1867">
        <f>IFERROR(VLOOKUP($A1867,[3]库存报告使用数据!$A$1:$H$65536,8,0),"")</f>
        <v>0</v>
      </c>
      <c r="S1867">
        <f>IFERROR(VLOOKUP($A1867,[3]库存报告使用数据!$A$1:$K$65536,11,0),"")</f>
        <v>132</v>
      </c>
      <c r="T1867">
        <f>IFERROR(VLOOKUP($A1867,[3]库存报告使用数据!$A$1:$C$65536,3,0),"")</f>
        <v>0</v>
      </c>
      <c r="U1867">
        <f>IFERROR(VLOOKUP($A1867,[3]库存报告使用数据!$A$1:$F$65536,6,0),"")</f>
        <v>0</v>
      </c>
      <c r="V1867">
        <f>IFERROR(VLOOKUP($A1867,[3]库存报告使用数据!$A$1:$I$65536,9,0),"")</f>
        <v>0</v>
      </c>
      <c r="W1867">
        <f>IFERROR(VLOOKUP($A1867,[3]库存报告使用数据!$A$1:$L$65536,12,0),"")</f>
        <v>0</v>
      </c>
      <c r="X1867" s="20">
        <f t="shared" si="495"/>
        <v>0</v>
      </c>
      <c r="Y1867" s="20">
        <f t="shared" si="496"/>
        <v>0</v>
      </c>
      <c r="Z1867" s="20" t="str">
        <f t="shared" si="497"/>
        <v/>
      </c>
      <c r="AA1867" s="20">
        <f t="shared" si="498"/>
        <v>0</v>
      </c>
      <c r="AB1867">
        <f>IFERROR(VLOOKUP($A1867,[3]库存报告使用数据!$A$1:$D$65536,4,0),"")</f>
        <v>0</v>
      </c>
      <c r="AC1867">
        <f>IFERROR(VLOOKUP($A1867,[3]库存报告使用数据!$A$1:$G$65536,7,0),"")</f>
        <v>0</v>
      </c>
      <c r="AD1867">
        <f>IFERROR(VLOOKUP($A1867,[3]库存报告使用数据!$A$1:$J$65536,10,0),"")</f>
        <v>0</v>
      </c>
      <c r="AE1867">
        <f>IFERROR(VLOOKUP($A1867,[3]库存报告使用数据!$A$1:$M$65536,13,0),"")</f>
        <v>0</v>
      </c>
      <c r="AF1867" s="20" t="str">
        <f t="shared" si="499"/>
        <v/>
      </c>
      <c r="AG1867" s="20" t="str">
        <f t="shared" si="500"/>
        <v/>
      </c>
      <c r="AH1867" s="20" t="str">
        <f t="shared" si="501"/>
        <v/>
      </c>
      <c r="AI1867" s="20" t="str">
        <f t="shared" si="502"/>
        <v/>
      </c>
      <c r="AJ1867">
        <f>IFERROR(VLOOKUP($B1867,[4]库存报告使用数据!$A$1:$B$65536,2,0),0)</f>
        <v>0</v>
      </c>
      <c r="AK1867">
        <f>IFERROR(VLOOKUP($B1867,[4]库存报告使用数据!$A$1:$C$65536,3,0),)</f>
        <v>6</v>
      </c>
      <c r="AL1867">
        <f>IFERROR(VLOOKUP($B1867,[4]库存报告使用数据!$A$1:$D$65536,4,0),)</f>
        <v>0</v>
      </c>
      <c r="AM1867">
        <f>IFERROR(VLOOKUP($B1867,[4]库存报告使用数据!$A$1:$E$65536,5,0),)</f>
        <v>5</v>
      </c>
      <c r="AN1867" s="20" t="str">
        <f t="shared" si="503"/>
        <v/>
      </c>
      <c r="AO1867" s="20">
        <f t="shared" si="504"/>
        <v>0</v>
      </c>
      <c r="AP1867" s="20" t="str">
        <f t="shared" si="505"/>
        <v/>
      </c>
      <c r="AQ1867" s="20">
        <f t="shared" si="506"/>
        <v>0.8</v>
      </c>
      <c r="AR1867" s="32">
        <f t="shared" si="507"/>
        <v>0.142857142857143</v>
      </c>
      <c r="AS1867" s="32">
        <f t="shared" si="508"/>
        <v>8.57142857142857</v>
      </c>
      <c r="AT1867" s="32">
        <f t="shared" si="509"/>
        <v>-8.57142857142857</v>
      </c>
      <c r="AU1867" s="28">
        <f t="shared" si="510"/>
        <v>0</v>
      </c>
      <c r="AV1867" s="34">
        <f>IFERROR(时间!$B$4+AU1867,"上周无销量")</f>
        <v>43283</v>
      </c>
      <c r="AW1867" s="34"/>
    </row>
    <row r="1868" spans="1:49">
      <c r="A1868" s="18" t="s">
        <v>1913</v>
      </c>
      <c r="B1868" t="str">
        <f>VLOOKUP(A1868,'[1]sku-asin（子）'!$A:$B,2,0)</f>
        <v>B01NCEG6QW</v>
      </c>
      <c r="C1868" t="str">
        <f>VLOOKUP(A1868,'[1]子sku-父sku'!$A:$B,2,0)</f>
        <v>YZ-BS-1580</v>
      </c>
      <c r="D1868" s="28">
        <f>IFERROR(VLOOKUP(A1868,[2]库存报告使用数据处理!$A:$C,3,0),0)</f>
        <v>2</v>
      </c>
      <c r="E1868" s="28">
        <f>IFERROR(VLOOKUP(A1868,[2]库存报告使用数据处理!$A:$D,4,0),0)</f>
        <v>2</v>
      </c>
      <c r="F1868" s="28">
        <f>IFERROR(VLOOKUP(A1868,[2]库存报告使用数据处理!$A:$E,5,0),0)</f>
        <v>0</v>
      </c>
      <c r="G1868" s="28">
        <f>IFERROR(VLOOKUP(A1868,[2]库存报告使用数据处理!$A:$F,6,0),0)</f>
        <v>0</v>
      </c>
      <c r="H1868" s="29">
        <f>IFERROR(VLOOKUP(A1868,[2]库存报告使用数据处理!$A:$G,7,0),0)</f>
        <v>14</v>
      </c>
      <c r="I1868">
        <f>IFERROR(VLOOKUP(A1868,[5]数据处理!$A:$B,2,0),0)</f>
        <v>10</v>
      </c>
      <c r="J1868" s="30">
        <f>IFERROR(VLOOKUP(A1868,[5]数据处理!$A:$D,4,0),0)</f>
        <v>0</v>
      </c>
      <c r="K1868" s="30">
        <f>IFERROR(VLOOKUP(A1868,[5]数据处理!$A:$E,5,0),0)</f>
        <v>0</v>
      </c>
      <c r="L1868" s="30">
        <f>IFERROR(VLOOKUP(A1868,[5]数据处理!$A:$G,7,0),0)</f>
        <v>0</v>
      </c>
      <c r="M1868">
        <f t="shared" si="494"/>
        <v>10</v>
      </c>
      <c r="N1868">
        <f>IFERROR(VLOOKUP(A1868,[5]数据处理!$A:$C,3,0),0)</f>
        <v>0</v>
      </c>
      <c r="O1868">
        <f>IFERROR(VLOOKUP($A1868,[5]数据处理!$A:$N,14,0),0)</f>
        <v>11</v>
      </c>
      <c r="P1868">
        <f>IFERROR(VLOOKUP($A1868,[3]库存报告使用数据!$A$1:$B$65536,2,0),"")</f>
        <v>3168</v>
      </c>
      <c r="Q1868">
        <f>IFERROR(VLOOKUP($A1868,[3]库存报告使用数据!$A$1:$E$65536,5,0),"")</f>
        <v>579</v>
      </c>
      <c r="R1868">
        <f>IFERROR(VLOOKUP($A1868,[3]库存报告使用数据!$A$1:$H$65536,8,0),"")</f>
        <v>221</v>
      </c>
      <c r="S1868">
        <f>IFERROR(VLOOKUP($A1868,[3]库存报告使用数据!$A$1:$K$65536,11,0),"")</f>
        <v>192</v>
      </c>
      <c r="T1868">
        <f>IFERROR(VLOOKUP($A1868,[3]库存报告使用数据!$A$1:$C$65536,3,0),"")</f>
        <v>14</v>
      </c>
      <c r="U1868">
        <f>IFERROR(VLOOKUP($A1868,[3]库存报告使用数据!$A$1:$F$65536,6,0),"")</f>
        <v>7</v>
      </c>
      <c r="V1868">
        <f>IFERROR(VLOOKUP($A1868,[3]库存报告使用数据!$A$1:$I$65536,9,0),"")</f>
        <v>3</v>
      </c>
      <c r="W1868">
        <f>IFERROR(VLOOKUP($A1868,[3]库存报告使用数据!$A$1:$L$65536,12,0),"")</f>
        <v>1</v>
      </c>
      <c r="X1868" s="20">
        <f t="shared" si="495"/>
        <v>0.00441919191919192</v>
      </c>
      <c r="Y1868" s="20">
        <f t="shared" si="496"/>
        <v>0.0120898100172712</v>
      </c>
      <c r="Z1868" s="20">
        <f t="shared" si="497"/>
        <v>0.0135746606334842</v>
      </c>
      <c r="AA1868" s="20">
        <f t="shared" si="498"/>
        <v>0.00520833333333333</v>
      </c>
      <c r="AB1868">
        <f>IFERROR(VLOOKUP($A1868,[3]库存报告使用数据!$A$1:$D$65536,4,0),"")</f>
        <v>1.45</v>
      </c>
      <c r="AC1868">
        <f>IFERROR(VLOOKUP($A1868,[3]库存报告使用数据!$A$1:$G$65536,7,0),"")</f>
        <v>0.7</v>
      </c>
      <c r="AD1868">
        <f>IFERROR(VLOOKUP($A1868,[3]库存报告使用数据!$A$1:$J$65536,10,0),"")</f>
        <v>0.36</v>
      </c>
      <c r="AE1868">
        <f>IFERROR(VLOOKUP($A1868,[3]库存报告使用数据!$A$1:$M$65536,13,0),"")</f>
        <v>0.15</v>
      </c>
      <c r="AF1868" s="20">
        <f t="shared" si="499"/>
        <v>0.0517857142857143</v>
      </c>
      <c r="AG1868" s="20">
        <f t="shared" si="500"/>
        <v>0.025</v>
      </c>
      <c r="AH1868" s="20" t="str">
        <f t="shared" si="501"/>
        <v>无销售广告费为0.36</v>
      </c>
      <c r="AI1868" s="20" t="str">
        <f t="shared" si="502"/>
        <v>无销售广告费为0.15</v>
      </c>
      <c r="AJ1868">
        <f>IFERROR(VLOOKUP($B1868,[4]库存报告使用数据!$A$1:$B$65536,2,0),0)</f>
        <v>9</v>
      </c>
      <c r="AK1868">
        <f>IFERROR(VLOOKUP($B1868,[4]库存报告使用数据!$A$1:$C$65536,3,0),)</f>
        <v>5</v>
      </c>
      <c r="AL1868">
        <f>IFERROR(VLOOKUP($B1868,[4]库存报告使用数据!$A$1:$D$65536,4,0),)</f>
        <v>2</v>
      </c>
      <c r="AM1868">
        <f>IFERROR(VLOOKUP($B1868,[4]库存报告使用数据!$A$1:$E$65536,5,0),)</f>
        <v>7</v>
      </c>
      <c r="AN1868" s="20">
        <f t="shared" si="503"/>
        <v>0.222222222222222</v>
      </c>
      <c r="AO1868" s="20">
        <f t="shared" si="504"/>
        <v>0.4</v>
      </c>
      <c r="AP1868" s="20">
        <f t="shared" si="505"/>
        <v>0</v>
      </c>
      <c r="AQ1868" s="20">
        <f t="shared" si="506"/>
        <v>0</v>
      </c>
      <c r="AR1868" s="32">
        <f t="shared" si="507"/>
        <v>0.285714285714286</v>
      </c>
      <c r="AS1868" s="32">
        <f t="shared" si="508"/>
        <v>17.1428571428571</v>
      </c>
      <c r="AT1868" s="32">
        <f t="shared" si="509"/>
        <v>-7.14285714285714</v>
      </c>
      <c r="AU1868" s="28">
        <f t="shared" si="510"/>
        <v>35</v>
      </c>
      <c r="AV1868" s="34">
        <f>IFERROR(时间!$B$4+AU1868,"上周无销量")</f>
        <v>43318</v>
      </c>
      <c r="AW1868" s="34"/>
    </row>
    <row r="1869" spans="1:49">
      <c r="A1869" s="18" t="s">
        <v>1914</v>
      </c>
      <c r="B1869" t="str">
        <f>VLOOKUP(A1869,'[1]sku-asin（子）'!$A:$B,2,0)</f>
        <v>B01MXSFHMN</v>
      </c>
      <c r="C1869" t="str">
        <f>VLOOKUP(A1869,'[1]子sku-父sku'!$A:$B,2,0)</f>
        <v>YZ-BS-1580</v>
      </c>
      <c r="D1869" s="28">
        <f>IFERROR(VLOOKUP(A1869,[2]库存报告使用数据处理!$A:$C,3,0),0)</f>
        <v>2</v>
      </c>
      <c r="E1869" s="28">
        <f>IFERROR(VLOOKUP(A1869,[2]库存报告使用数据处理!$A:$D,4,0),0)</f>
        <v>1</v>
      </c>
      <c r="F1869" s="28">
        <f>IFERROR(VLOOKUP(A1869,[2]库存报告使用数据处理!$A:$E,5,0),0)</f>
        <v>1</v>
      </c>
      <c r="G1869" s="28">
        <f>IFERROR(VLOOKUP(A1869,[2]库存报告使用数据处理!$A:$F,6,0),0)</f>
        <v>3</v>
      </c>
      <c r="H1869" s="29">
        <f>IFERROR(VLOOKUP(A1869,[2]库存报告使用数据处理!$A:$G,7,0),0)</f>
        <v>15</v>
      </c>
      <c r="I1869">
        <f>IFERROR(VLOOKUP(A1869,[5]数据处理!$A:$B,2,0),0)</f>
        <v>1</v>
      </c>
      <c r="J1869" s="30">
        <f>IFERROR(VLOOKUP(A1869,[5]数据处理!$A:$D,4,0),0)</f>
        <v>0</v>
      </c>
      <c r="K1869" s="30">
        <f>IFERROR(VLOOKUP(A1869,[5]数据处理!$A:$E,5,0),0)</f>
        <v>0</v>
      </c>
      <c r="L1869" s="30">
        <f>IFERROR(VLOOKUP(A1869,[5]数据处理!$A:$G,7,0),0)</f>
        <v>0</v>
      </c>
      <c r="M1869">
        <f t="shared" si="494"/>
        <v>1</v>
      </c>
      <c r="N1869">
        <f>IFERROR(VLOOKUP(A1869,[5]数据处理!$A:$C,3,0),0)</f>
        <v>0</v>
      </c>
      <c r="O1869">
        <f>IFERROR(VLOOKUP($A1869,[5]数据处理!$A:$N,14,0),0)</f>
        <v>0</v>
      </c>
      <c r="P1869">
        <f>IFERROR(VLOOKUP($A1869,[3]库存报告使用数据!$A$1:$B$65536,2,0),"")</f>
        <v>1296</v>
      </c>
      <c r="Q1869">
        <f>IFERROR(VLOOKUP($A1869,[3]库存报告使用数据!$A$1:$E$65536,5,0),"")</f>
        <v>51</v>
      </c>
      <c r="R1869">
        <f>IFERROR(VLOOKUP($A1869,[3]库存报告使用数据!$A$1:$H$65536,8,0),"")</f>
        <v>33</v>
      </c>
      <c r="S1869">
        <f>IFERROR(VLOOKUP($A1869,[3]库存报告使用数据!$A$1:$K$65536,11,0),"")</f>
        <v>40</v>
      </c>
      <c r="T1869">
        <f>IFERROR(VLOOKUP($A1869,[3]库存报告使用数据!$A$1:$C$65536,3,0),"")</f>
        <v>6</v>
      </c>
      <c r="U1869">
        <f>IFERROR(VLOOKUP($A1869,[3]库存报告使用数据!$A$1:$F$65536,6,0),"")</f>
        <v>0</v>
      </c>
      <c r="V1869">
        <f>IFERROR(VLOOKUP($A1869,[3]库存报告使用数据!$A$1:$I$65536,9,0),"")</f>
        <v>1</v>
      </c>
      <c r="W1869">
        <f>IFERROR(VLOOKUP($A1869,[3]库存报告使用数据!$A$1:$L$65536,12,0),"")</f>
        <v>0</v>
      </c>
      <c r="X1869" s="20">
        <f t="shared" si="495"/>
        <v>0.00462962962962963</v>
      </c>
      <c r="Y1869" s="20">
        <f t="shared" si="496"/>
        <v>0</v>
      </c>
      <c r="Z1869" s="20">
        <f t="shared" si="497"/>
        <v>0.0303030303030303</v>
      </c>
      <c r="AA1869" s="20">
        <f t="shared" si="498"/>
        <v>0</v>
      </c>
      <c r="AB1869">
        <f>IFERROR(VLOOKUP($A1869,[3]库存报告使用数据!$A$1:$D$65536,4,0),"")</f>
        <v>0.98</v>
      </c>
      <c r="AC1869">
        <f>IFERROR(VLOOKUP($A1869,[3]库存报告使用数据!$A$1:$G$65536,7,0),"")</f>
        <v>0</v>
      </c>
      <c r="AD1869">
        <f>IFERROR(VLOOKUP($A1869,[3]库存报告使用数据!$A$1:$J$65536,10,0),"")</f>
        <v>0.13</v>
      </c>
      <c r="AE1869">
        <f>IFERROR(VLOOKUP($A1869,[3]库存报告使用数据!$A$1:$M$65536,13,0),"")</f>
        <v>0</v>
      </c>
      <c r="AF1869" s="20">
        <f t="shared" si="499"/>
        <v>0.0326666666666667</v>
      </c>
      <c r="AG1869" s="20" t="str">
        <f t="shared" si="500"/>
        <v/>
      </c>
      <c r="AH1869" s="20">
        <f t="shared" si="501"/>
        <v>0.00866666666666667</v>
      </c>
      <c r="AI1869" s="20" t="str">
        <f t="shared" si="502"/>
        <v/>
      </c>
      <c r="AJ1869">
        <f>IFERROR(VLOOKUP($B1869,[4]库存报告使用数据!$A$1:$B$65536,2,0),0)</f>
        <v>14</v>
      </c>
      <c r="AK1869">
        <f>IFERROR(VLOOKUP($B1869,[4]库存报告使用数据!$A$1:$C$65536,3,0),)</f>
        <v>9</v>
      </c>
      <c r="AL1869">
        <f>IFERROR(VLOOKUP($B1869,[4]库存报告使用数据!$A$1:$D$65536,4,0),)</f>
        <v>4</v>
      </c>
      <c r="AM1869">
        <f>IFERROR(VLOOKUP($B1869,[4]库存报告使用数据!$A$1:$E$65536,5,0),)</f>
        <v>10</v>
      </c>
      <c r="AN1869" s="20">
        <f t="shared" si="503"/>
        <v>0.142857142857143</v>
      </c>
      <c r="AO1869" s="20">
        <f t="shared" si="504"/>
        <v>0.111111111111111</v>
      </c>
      <c r="AP1869" s="20">
        <f t="shared" si="505"/>
        <v>0.25</v>
      </c>
      <c r="AQ1869" s="20">
        <f t="shared" si="506"/>
        <v>0.3</v>
      </c>
      <c r="AR1869" s="32">
        <f t="shared" si="507"/>
        <v>0.285714285714286</v>
      </c>
      <c r="AS1869" s="32">
        <f t="shared" si="508"/>
        <v>17.1428571428571</v>
      </c>
      <c r="AT1869" s="32">
        <f t="shared" si="509"/>
        <v>-16.1428571428571</v>
      </c>
      <c r="AU1869" s="28">
        <f t="shared" si="510"/>
        <v>3</v>
      </c>
      <c r="AV1869" s="34">
        <f>IFERROR(时间!$B$4+AU1869,"上周无销量")</f>
        <v>43286</v>
      </c>
      <c r="AW1869" s="34"/>
    </row>
    <row r="1870" spans="1:49">
      <c r="A1870" s="18" t="s">
        <v>1915</v>
      </c>
      <c r="B1870" t="str">
        <f>VLOOKUP(A1870,'[1]sku-asin（子）'!$A:$B,2,0)</f>
        <v>B01MZZGQF1</v>
      </c>
      <c r="C1870" t="str">
        <f>VLOOKUP(A1870,'[1]子sku-父sku'!$A:$B,2,0)</f>
        <v>YZ-BS-1580</v>
      </c>
      <c r="D1870" s="28">
        <f>IFERROR(VLOOKUP(A1870,[2]库存报告使用数据处理!$A:$C,3,0),0)</f>
        <v>2</v>
      </c>
      <c r="E1870" s="28">
        <f>IFERROR(VLOOKUP(A1870,[2]库存报告使用数据处理!$A:$D,4,0),0)</f>
        <v>1</v>
      </c>
      <c r="F1870" s="28">
        <f>IFERROR(VLOOKUP(A1870,[2]库存报告使用数据处理!$A:$E,5,0),0)</f>
        <v>1</v>
      </c>
      <c r="G1870" s="28">
        <f>IFERROR(VLOOKUP(A1870,[2]库存报告使用数据处理!$A:$F,6,0),0)</f>
        <v>0</v>
      </c>
      <c r="H1870" s="29">
        <f>IFERROR(VLOOKUP(A1870,[2]库存报告使用数据处理!$A:$G,7,0),0)</f>
        <v>14.72</v>
      </c>
      <c r="I1870">
        <f>IFERROR(VLOOKUP(A1870,[5]数据处理!$A:$B,2,0),0)</f>
        <v>25</v>
      </c>
      <c r="J1870" s="30">
        <f>IFERROR(VLOOKUP(A1870,[5]数据处理!$A:$D,4,0),0)</f>
        <v>0</v>
      </c>
      <c r="K1870" s="30">
        <f>IFERROR(VLOOKUP(A1870,[5]数据处理!$A:$E,5,0),0)</f>
        <v>0</v>
      </c>
      <c r="L1870" s="30">
        <f>IFERROR(VLOOKUP(A1870,[5]数据处理!$A:$G,7,0),0)</f>
        <v>0</v>
      </c>
      <c r="M1870">
        <f t="shared" si="494"/>
        <v>25</v>
      </c>
      <c r="N1870">
        <f>IFERROR(VLOOKUP(A1870,[5]数据处理!$A:$C,3,0),0)</f>
        <v>0</v>
      </c>
      <c r="O1870">
        <f>IFERROR(VLOOKUP($A1870,[5]数据处理!$A:$N,14,0),0)</f>
        <v>26</v>
      </c>
      <c r="P1870">
        <f>IFERROR(VLOOKUP($A1870,[3]库存报告使用数据!$A$1:$B$65536,2,0),"")</f>
        <v>686</v>
      </c>
      <c r="Q1870">
        <f>IFERROR(VLOOKUP($A1870,[3]库存报告使用数据!$A$1:$E$65536,5,0),"")</f>
        <v>62</v>
      </c>
      <c r="R1870">
        <f>IFERROR(VLOOKUP($A1870,[3]库存报告使用数据!$A$1:$H$65536,8,0),"")</f>
        <v>94</v>
      </c>
      <c r="S1870">
        <f>IFERROR(VLOOKUP($A1870,[3]库存报告使用数据!$A$1:$K$65536,11,0),"")</f>
        <v>94</v>
      </c>
      <c r="T1870">
        <f>IFERROR(VLOOKUP($A1870,[3]库存报告使用数据!$A$1:$C$65536,3,0),"")</f>
        <v>0</v>
      </c>
      <c r="U1870">
        <f>IFERROR(VLOOKUP($A1870,[3]库存报告使用数据!$A$1:$F$65536,6,0),"")</f>
        <v>0</v>
      </c>
      <c r="V1870">
        <f>IFERROR(VLOOKUP($A1870,[3]库存报告使用数据!$A$1:$I$65536,9,0),"")</f>
        <v>0</v>
      </c>
      <c r="W1870">
        <f>IFERROR(VLOOKUP($A1870,[3]库存报告使用数据!$A$1:$L$65536,12,0),"")</f>
        <v>0</v>
      </c>
      <c r="X1870" s="20">
        <f t="shared" si="495"/>
        <v>0</v>
      </c>
      <c r="Y1870" s="20">
        <f t="shared" si="496"/>
        <v>0</v>
      </c>
      <c r="Z1870" s="20">
        <f t="shared" si="497"/>
        <v>0</v>
      </c>
      <c r="AA1870" s="20">
        <f t="shared" si="498"/>
        <v>0</v>
      </c>
      <c r="AB1870">
        <f>IFERROR(VLOOKUP($A1870,[3]库存报告使用数据!$A$1:$D$65536,4,0),"")</f>
        <v>0</v>
      </c>
      <c r="AC1870">
        <f>IFERROR(VLOOKUP($A1870,[3]库存报告使用数据!$A$1:$G$65536,7,0),"")</f>
        <v>0</v>
      </c>
      <c r="AD1870">
        <f>IFERROR(VLOOKUP($A1870,[3]库存报告使用数据!$A$1:$J$65536,10,0),"")</f>
        <v>0</v>
      </c>
      <c r="AE1870">
        <f>IFERROR(VLOOKUP($A1870,[3]库存报告使用数据!$A$1:$M$65536,13,0),"")</f>
        <v>0</v>
      </c>
      <c r="AF1870" s="20" t="str">
        <f t="shared" si="499"/>
        <v/>
      </c>
      <c r="AG1870" s="20" t="str">
        <f t="shared" si="500"/>
        <v/>
      </c>
      <c r="AH1870" s="20" t="str">
        <f t="shared" si="501"/>
        <v/>
      </c>
      <c r="AI1870" s="20" t="str">
        <f t="shared" si="502"/>
        <v/>
      </c>
      <c r="AJ1870">
        <f>IFERROR(VLOOKUP($B1870,[4]库存报告使用数据!$A$1:$B$65536,2,0),0)</f>
        <v>2</v>
      </c>
      <c r="AK1870">
        <f>IFERROR(VLOOKUP($B1870,[4]库存报告使用数据!$A$1:$C$65536,3,0),)</f>
        <v>8</v>
      </c>
      <c r="AL1870">
        <f>IFERROR(VLOOKUP($B1870,[4]库存报告使用数据!$A$1:$D$65536,4,0),)</f>
        <v>2</v>
      </c>
      <c r="AM1870">
        <f>IFERROR(VLOOKUP($B1870,[4]库存报告使用数据!$A$1:$E$65536,5,0),)</f>
        <v>1</v>
      </c>
      <c r="AN1870" s="20">
        <f t="shared" si="503"/>
        <v>1</v>
      </c>
      <c r="AO1870" s="20">
        <f t="shared" si="504"/>
        <v>0.125</v>
      </c>
      <c r="AP1870" s="20">
        <f t="shared" si="505"/>
        <v>0.5</v>
      </c>
      <c r="AQ1870" s="20">
        <f t="shared" si="506"/>
        <v>0</v>
      </c>
      <c r="AR1870" s="32">
        <f t="shared" si="507"/>
        <v>0.285714285714286</v>
      </c>
      <c r="AS1870" s="32">
        <f t="shared" si="508"/>
        <v>17.1428571428571</v>
      </c>
      <c r="AT1870" s="32">
        <f t="shared" si="509"/>
        <v>7.85714285714286</v>
      </c>
      <c r="AU1870" s="28">
        <f t="shared" si="510"/>
        <v>87</v>
      </c>
      <c r="AV1870" s="34">
        <f>IFERROR(时间!$B$4+AU1870,"上周无销量")</f>
        <v>43370</v>
      </c>
      <c r="AW1870" s="34"/>
    </row>
    <row r="1871" spans="1:49">
      <c r="A1871" s="18" t="s">
        <v>1916</v>
      </c>
      <c r="B1871" t="str">
        <f>VLOOKUP(A1871,'[1]sku-asin（子）'!$A:$B,2,0)</f>
        <v>B01MZZGOLJ</v>
      </c>
      <c r="C1871" t="str">
        <f>VLOOKUP(A1871,'[1]子sku-父sku'!$A:$B,2,0)</f>
        <v>YZ-BS-1580</v>
      </c>
      <c r="D1871" s="28">
        <f>IFERROR(VLOOKUP(A1871,[2]库存报告使用数据处理!$A:$C,3,0),0)</f>
        <v>0</v>
      </c>
      <c r="E1871" s="28">
        <f>IFERROR(VLOOKUP(A1871,[2]库存报告使用数据处理!$A:$D,4,0),0)</f>
        <v>1</v>
      </c>
      <c r="F1871" s="28">
        <f>IFERROR(VLOOKUP(A1871,[2]库存报告使用数据处理!$A:$E,5,0),0)</f>
        <v>3</v>
      </c>
      <c r="G1871" s="28">
        <f>IFERROR(VLOOKUP(A1871,[2]库存报告使用数据处理!$A:$F,6,0),0)</f>
        <v>1</v>
      </c>
      <c r="H1871" s="29">
        <f>IFERROR(VLOOKUP(A1871,[2]库存报告使用数据处理!$A:$G,7,0),0)</f>
        <v>14.998</v>
      </c>
      <c r="I1871">
        <f>IFERROR(VLOOKUP(A1871,[5]数据处理!$A:$B,2,0),0)</f>
        <v>25</v>
      </c>
      <c r="J1871" s="30">
        <f>IFERROR(VLOOKUP(A1871,[5]数据处理!$A:$D,4,0),0)</f>
        <v>0</v>
      </c>
      <c r="K1871" s="30">
        <f>IFERROR(VLOOKUP(A1871,[5]数据处理!$A:$E,5,0),0)</f>
        <v>0</v>
      </c>
      <c r="L1871" s="30">
        <f>IFERROR(VLOOKUP(A1871,[5]数据处理!$A:$G,7,0),0)</f>
        <v>0</v>
      </c>
      <c r="M1871">
        <f t="shared" si="494"/>
        <v>25</v>
      </c>
      <c r="N1871">
        <f>IFERROR(VLOOKUP(A1871,[5]数据处理!$A:$C,3,0),0)</f>
        <v>0</v>
      </c>
      <c r="O1871">
        <f>IFERROR(VLOOKUP($A1871,[5]数据处理!$A:$N,14,0),0)</f>
        <v>24</v>
      </c>
      <c r="P1871">
        <f>IFERROR(VLOOKUP($A1871,[3]库存报告使用数据!$A$1:$B$65536,2,0),"")</f>
        <v>1042</v>
      </c>
      <c r="Q1871">
        <f>IFERROR(VLOOKUP($A1871,[3]库存报告使用数据!$A$1:$E$65536,5,0),"")</f>
        <v>162</v>
      </c>
      <c r="R1871">
        <f>IFERROR(VLOOKUP($A1871,[3]库存报告使用数据!$A$1:$H$65536,8,0),"")</f>
        <v>467</v>
      </c>
      <c r="S1871">
        <f>IFERROR(VLOOKUP($A1871,[3]库存报告使用数据!$A$1:$K$65536,11,0),"")</f>
        <v>417</v>
      </c>
      <c r="T1871">
        <f>IFERROR(VLOOKUP($A1871,[3]库存报告使用数据!$A$1:$C$65536,3,0),"")</f>
        <v>6</v>
      </c>
      <c r="U1871">
        <f>IFERROR(VLOOKUP($A1871,[3]库存报告使用数据!$A$1:$F$65536,6,0),"")</f>
        <v>1</v>
      </c>
      <c r="V1871">
        <f>IFERROR(VLOOKUP($A1871,[3]库存报告使用数据!$A$1:$I$65536,9,0),"")</f>
        <v>6</v>
      </c>
      <c r="W1871">
        <f>IFERROR(VLOOKUP($A1871,[3]库存报告使用数据!$A$1:$L$65536,12,0),"")</f>
        <v>0</v>
      </c>
      <c r="X1871" s="20">
        <f t="shared" si="495"/>
        <v>0.00575815738963532</v>
      </c>
      <c r="Y1871" s="20">
        <f t="shared" si="496"/>
        <v>0.00617283950617284</v>
      </c>
      <c r="Z1871" s="20">
        <f t="shared" si="497"/>
        <v>0.012847965738758</v>
      </c>
      <c r="AA1871" s="20">
        <f t="shared" si="498"/>
        <v>0</v>
      </c>
      <c r="AB1871">
        <f>IFERROR(VLOOKUP($A1871,[3]库存报告使用数据!$A$1:$D$65536,4,0),"")</f>
        <v>1.1</v>
      </c>
      <c r="AC1871">
        <f>IFERROR(VLOOKUP($A1871,[3]库存报告使用数据!$A$1:$G$65536,7,0),"")</f>
        <v>0.18</v>
      </c>
      <c r="AD1871">
        <f>IFERROR(VLOOKUP($A1871,[3]库存报告使用数据!$A$1:$J$65536,10,0),"")</f>
        <v>0.32</v>
      </c>
      <c r="AE1871">
        <f>IFERROR(VLOOKUP($A1871,[3]库存报告使用数据!$A$1:$M$65536,13,0),"")</f>
        <v>0</v>
      </c>
      <c r="AF1871" s="20" t="str">
        <f t="shared" si="499"/>
        <v>无销售广告费为1.1</v>
      </c>
      <c r="AG1871" s="20">
        <f t="shared" si="500"/>
        <v>0.0120016002133618</v>
      </c>
      <c r="AH1871" s="20">
        <f t="shared" si="501"/>
        <v>0.00711205938569587</v>
      </c>
      <c r="AI1871" s="20" t="str">
        <f t="shared" si="502"/>
        <v/>
      </c>
      <c r="AJ1871">
        <f>IFERROR(VLOOKUP($B1871,[4]库存报告使用数据!$A$1:$B$65536,2,0),0)</f>
        <v>5</v>
      </c>
      <c r="AK1871">
        <f>IFERROR(VLOOKUP($B1871,[4]库存报告使用数据!$A$1:$C$65536,3,0),)</f>
        <v>1</v>
      </c>
      <c r="AL1871">
        <f>IFERROR(VLOOKUP($B1871,[4]库存报告使用数据!$A$1:$D$65536,4,0),)</f>
        <v>11</v>
      </c>
      <c r="AM1871">
        <f>IFERROR(VLOOKUP($B1871,[4]库存报告使用数据!$A$1:$E$65536,5,0),)</f>
        <v>11</v>
      </c>
      <c r="AN1871" s="20">
        <f t="shared" si="503"/>
        <v>0</v>
      </c>
      <c r="AO1871" s="20">
        <f t="shared" si="504"/>
        <v>1</v>
      </c>
      <c r="AP1871" s="20">
        <f t="shared" si="505"/>
        <v>0.272727272727273</v>
      </c>
      <c r="AQ1871" s="20">
        <f t="shared" si="506"/>
        <v>0.0909090909090909</v>
      </c>
      <c r="AR1871" s="32">
        <f t="shared" si="507"/>
        <v>0</v>
      </c>
      <c r="AS1871" s="32">
        <f t="shared" si="508"/>
        <v>0</v>
      </c>
      <c r="AT1871" s="32">
        <f t="shared" si="509"/>
        <v>25</v>
      </c>
      <c r="AU1871" s="28" t="str">
        <f t="shared" si="510"/>
        <v>库存为25</v>
      </c>
      <c r="AV1871" s="34" t="str">
        <f>IFERROR(时间!$B$4+AU1871,"上周无销量")</f>
        <v>上周无销量</v>
      </c>
      <c r="AW1871" s="34"/>
    </row>
    <row r="1872" spans="1:49">
      <c r="A1872" s="18" t="s">
        <v>1917</v>
      </c>
      <c r="B1872" t="str">
        <f>VLOOKUP(A1872,'[1]sku-asin（子）'!$A:$B,2,0)</f>
        <v>B01MTUSP6K</v>
      </c>
      <c r="C1872" t="str">
        <f>VLOOKUP(A1872,'[1]子sku-父sku'!$A:$B,2,0)</f>
        <v>YZ-BS-1580</v>
      </c>
      <c r="D1872" s="28">
        <f>IFERROR(VLOOKUP(A1872,[2]库存报告使用数据处理!$A:$C,3,0),0)</f>
        <v>0</v>
      </c>
      <c r="E1872" s="28">
        <f>IFERROR(VLOOKUP(A1872,[2]库存报告使用数据处理!$A:$D,4,0),0)</f>
        <v>1</v>
      </c>
      <c r="F1872" s="28">
        <f>IFERROR(VLOOKUP(A1872,[2]库存报告使用数据处理!$A:$E,5,0),0)</f>
        <v>2</v>
      </c>
      <c r="G1872" s="28">
        <f>IFERROR(VLOOKUP(A1872,[2]库存报告使用数据处理!$A:$F,6,0),0)</f>
        <v>0</v>
      </c>
      <c r="H1872" s="29">
        <f>IFERROR(VLOOKUP(A1872,[2]库存报告使用数据处理!$A:$G,7,0),0)</f>
        <v>14.4966666666667</v>
      </c>
      <c r="I1872">
        <f>IFERROR(VLOOKUP(A1872,[5]数据处理!$A:$B,2,0),0)</f>
        <v>4</v>
      </c>
      <c r="J1872" s="30">
        <f>IFERROR(VLOOKUP(A1872,[5]数据处理!$A:$D,4,0),0)</f>
        <v>0</v>
      </c>
      <c r="K1872" s="30">
        <f>IFERROR(VLOOKUP(A1872,[5]数据处理!$A:$E,5,0),0)</f>
        <v>0</v>
      </c>
      <c r="L1872" s="30">
        <f>IFERROR(VLOOKUP(A1872,[5]数据处理!$A:$G,7,0),0)</f>
        <v>0</v>
      </c>
      <c r="M1872">
        <f t="shared" si="494"/>
        <v>4</v>
      </c>
      <c r="N1872">
        <f>IFERROR(VLOOKUP(A1872,[5]数据处理!$A:$C,3,0),0)</f>
        <v>0</v>
      </c>
      <c r="O1872">
        <f>IFERROR(VLOOKUP($A1872,[5]数据处理!$A:$N,14,0),0)</f>
        <v>0</v>
      </c>
      <c r="P1872">
        <f>IFERROR(VLOOKUP($A1872,[3]库存报告使用数据!$A$1:$B$65536,2,0),"")</f>
        <v>8738</v>
      </c>
      <c r="Q1872">
        <f>IFERROR(VLOOKUP($A1872,[3]库存报告使用数据!$A$1:$E$65536,5,0),"")</f>
        <v>1239</v>
      </c>
      <c r="R1872">
        <f>IFERROR(VLOOKUP($A1872,[3]库存报告使用数据!$A$1:$H$65536,8,0),"")</f>
        <v>1102</v>
      </c>
      <c r="S1872">
        <f>IFERROR(VLOOKUP($A1872,[3]库存报告使用数据!$A$1:$K$65536,11,0),"")</f>
        <v>1155</v>
      </c>
      <c r="T1872">
        <f>IFERROR(VLOOKUP($A1872,[3]库存报告使用数据!$A$1:$C$65536,3,0),"")</f>
        <v>30</v>
      </c>
      <c r="U1872">
        <f>IFERROR(VLOOKUP($A1872,[3]库存报告使用数据!$A$1:$F$65536,6,0),"")</f>
        <v>5</v>
      </c>
      <c r="V1872">
        <f>IFERROR(VLOOKUP($A1872,[3]库存报告使用数据!$A$1:$I$65536,9,0),"")</f>
        <v>4</v>
      </c>
      <c r="W1872">
        <f>IFERROR(VLOOKUP($A1872,[3]库存报告使用数据!$A$1:$L$65536,12,0),"")</f>
        <v>3</v>
      </c>
      <c r="X1872" s="20">
        <f t="shared" si="495"/>
        <v>0.00343327992675669</v>
      </c>
      <c r="Y1872" s="20">
        <f t="shared" si="496"/>
        <v>0.00403551251008878</v>
      </c>
      <c r="Z1872" s="20">
        <f t="shared" si="497"/>
        <v>0.00362976406533575</v>
      </c>
      <c r="AA1872" s="20">
        <f t="shared" si="498"/>
        <v>0.0025974025974026</v>
      </c>
      <c r="AB1872">
        <f>IFERROR(VLOOKUP($A1872,[3]库存报告使用数据!$A$1:$D$65536,4,0),"")</f>
        <v>4.28</v>
      </c>
      <c r="AC1872">
        <f>IFERROR(VLOOKUP($A1872,[3]库存报告使用数据!$A$1:$G$65536,7,0),"")</f>
        <v>0.55</v>
      </c>
      <c r="AD1872">
        <f>IFERROR(VLOOKUP($A1872,[3]库存报告使用数据!$A$1:$J$65536,10,0),"")</f>
        <v>0.53</v>
      </c>
      <c r="AE1872">
        <f>IFERROR(VLOOKUP($A1872,[3]库存报告使用数据!$A$1:$M$65536,13,0),"")</f>
        <v>0.43</v>
      </c>
      <c r="AF1872" s="20" t="str">
        <f t="shared" si="499"/>
        <v>无销售广告费为4.28</v>
      </c>
      <c r="AG1872" s="20">
        <f t="shared" si="500"/>
        <v>0.0379397562658081</v>
      </c>
      <c r="AH1872" s="20">
        <f t="shared" si="501"/>
        <v>0.0182800643826167</v>
      </c>
      <c r="AI1872" s="20" t="str">
        <f t="shared" si="502"/>
        <v>无销售广告费为0.43</v>
      </c>
      <c r="AJ1872">
        <f>IFERROR(VLOOKUP($B1872,[4]库存报告使用数据!$A$1:$B$65536,2,0),0)</f>
        <v>9</v>
      </c>
      <c r="AK1872">
        <f>IFERROR(VLOOKUP($B1872,[4]库存报告使用数据!$A$1:$C$65536,3,0),)</f>
        <v>6</v>
      </c>
      <c r="AL1872">
        <f>IFERROR(VLOOKUP($B1872,[4]库存报告使用数据!$A$1:$D$65536,4,0),)</f>
        <v>4</v>
      </c>
      <c r="AM1872">
        <f>IFERROR(VLOOKUP($B1872,[4]库存报告使用数据!$A$1:$E$65536,5,0),)</f>
        <v>9</v>
      </c>
      <c r="AN1872" s="20">
        <f t="shared" si="503"/>
        <v>0</v>
      </c>
      <c r="AO1872" s="20">
        <f t="shared" si="504"/>
        <v>0.166666666666667</v>
      </c>
      <c r="AP1872" s="20">
        <f t="shared" si="505"/>
        <v>0.5</v>
      </c>
      <c r="AQ1872" s="20">
        <f t="shared" si="506"/>
        <v>0</v>
      </c>
      <c r="AR1872" s="32">
        <f t="shared" si="507"/>
        <v>0</v>
      </c>
      <c r="AS1872" s="32">
        <f t="shared" si="508"/>
        <v>0</v>
      </c>
      <c r="AT1872" s="32">
        <f t="shared" si="509"/>
        <v>4</v>
      </c>
      <c r="AU1872" s="28" t="str">
        <f t="shared" si="510"/>
        <v>库存为4</v>
      </c>
      <c r="AV1872" s="34" t="str">
        <f>IFERROR(时间!$B$4+AU1872,"上周无销量")</f>
        <v>上周无销量</v>
      </c>
      <c r="AW1872" s="34"/>
    </row>
    <row r="1873" spans="1:49">
      <c r="A1873" s="18" t="s">
        <v>1918</v>
      </c>
      <c r="B1873" t="str">
        <f>VLOOKUP(A1873,'[1]sku-asin（子）'!$A:$B,2,0)</f>
        <v>B06XDBB12L</v>
      </c>
      <c r="C1873" t="str">
        <f>VLOOKUP(A1873,'[1]子sku-父sku'!$A:$B,2,0)</f>
        <v>YZ-BS-1640</v>
      </c>
      <c r="D1873" s="28">
        <f>IFERROR(VLOOKUP(A1873,[2]库存报告使用数据处理!$A:$C,3,0),0)</f>
        <v>0</v>
      </c>
      <c r="E1873" s="28">
        <f>IFERROR(VLOOKUP(A1873,[2]库存报告使用数据处理!$A:$D,4,0),0)</f>
        <v>4</v>
      </c>
      <c r="F1873" s="28">
        <f>IFERROR(VLOOKUP(A1873,[2]库存报告使用数据处理!$A:$E,5,0),0)</f>
        <v>4</v>
      </c>
      <c r="G1873" s="28">
        <f>IFERROR(VLOOKUP(A1873,[2]库存报告使用数据处理!$A:$F,6,0),0)</f>
        <v>2</v>
      </c>
      <c r="H1873" s="29">
        <f>IFERROR(VLOOKUP(A1873,[2]库存报告使用数据处理!$A:$G,7,0),0)</f>
        <v>5.3</v>
      </c>
      <c r="I1873">
        <f>IFERROR(VLOOKUP(A1873,[5]数据处理!$A:$B,2,0),0)</f>
        <v>0</v>
      </c>
      <c r="J1873" s="30">
        <f>IFERROR(VLOOKUP(A1873,[5]数据处理!$A:$D,4,0),0)</f>
        <v>0</v>
      </c>
      <c r="K1873" s="30">
        <f>IFERROR(VLOOKUP(A1873,[5]数据处理!$A:$E,5,0),0)</f>
        <v>0</v>
      </c>
      <c r="L1873" s="30">
        <f>IFERROR(VLOOKUP(A1873,[5]数据处理!$A:$G,7,0),0)</f>
        <v>0</v>
      </c>
      <c r="M1873">
        <f t="shared" si="494"/>
        <v>0</v>
      </c>
      <c r="N1873">
        <f>IFERROR(VLOOKUP(A1873,[5]数据处理!$A:$C,3,0),0)</f>
        <v>0</v>
      </c>
      <c r="O1873">
        <f>IFERROR(VLOOKUP($A1873,[5]数据处理!$A:$N,14,0),0)</f>
        <v>0</v>
      </c>
      <c r="P1873">
        <f>IFERROR(VLOOKUP($A1873,[3]库存报告使用数据!$A$1:$B$65536,2,0),"")</f>
        <v>39</v>
      </c>
      <c r="Q1873">
        <f>IFERROR(VLOOKUP($A1873,[3]库存报告使用数据!$A$1:$E$65536,5,0),"")</f>
        <v>39</v>
      </c>
      <c r="R1873">
        <f>IFERROR(VLOOKUP($A1873,[3]库存报告使用数据!$A$1:$H$65536,8,0),"")</f>
        <v>67</v>
      </c>
      <c r="S1873">
        <f>IFERROR(VLOOKUP($A1873,[3]库存报告使用数据!$A$1:$K$65536,11,0),"")</f>
        <v>60</v>
      </c>
      <c r="T1873">
        <f>IFERROR(VLOOKUP($A1873,[3]库存报告使用数据!$A$1:$C$65536,3,0),"")</f>
        <v>1</v>
      </c>
      <c r="U1873">
        <f>IFERROR(VLOOKUP($A1873,[3]库存报告使用数据!$A$1:$F$65536,6,0),"")</f>
        <v>1</v>
      </c>
      <c r="V1873">
        <f>IFERROR(VLOOKUP($A1873,[3]库存报告使用数据!$A$1:$I$65536,9,0),"")</f>
        <v>0</v>
      </c>
      <c r="W1873">
        <f>IFERROR(VLOOKUP($A1873,[3]库存报告使用数据!$A$1:$L$65536,12,0),"")</f>
        <v>0</v>
      </c>
      <c r="X1873" s="20">
        <f t="shared" si="495"/>
        <v>0.0256410256410256</v>
      </c>
      <c r="Y1873" s="20">
        <f t="shared" si="496"/>
        <v>0.0256410256410256</v>
      </c>
      <c r="Z1873" s="20">
        <f t="shared" si="497"/>
        <v>0</v>
      </c>
      <c r="AA1873" s="20">
        <f t="shared" si="498"/>
        <v>0</v>
      </c>
      <c r="AB1873">
        <f>IFERROR(VLOOKUP($A1873,[3]库存报告使用数据!$A$1:$D$65536,4,0),"")</f>
        <v>0.12</v>
      </c>
      <c r="AC1873">
        <f>IFERROR(VLOOKUP($A1873,[3]库存报告使用数据!$A$1:$G$65536,7,0),"")</f>
        <v>0.12</v>
      </c>
      <c r="AD1873">
        <f>IFERROR(VLOOKUP($A1873,[3]库存报告使用数据!$A$1:$J$65536,10,0),"")</f>
        <v>0</v>
      </c>
      <c r="AE1873">
        <f>IFERROR(VLOOKUP($A1873,[3]库存报告使用数据!$A$1:$M$65536,13,0),"")</f>
        <v>0</v>
      </c>
      <c r="AF1873" s="20" t="str">
        <f t="shared" si="499"/>
        <v>无销售广告费为0.12</v>
      </c>
      <c r="AG1873" s="20">
        <f t="shared" si="500"/>
        <v>0.00566037735849057</v>
      </c>
      <c r="AH1873" s="20" t="str">
        <f t="shared" si="501"/>
        <v/>
      </c>
      <c r="AI1873" s="20" t="str">
        <f t="shared" si="502"/>
        <v/>
      </c>
      <c r="AJ1873">
        <f>IFERROR(VLOOKUP($B1873,[4]库存报告使用数据!$A$1:$B$65536,2,0),0)</f>
        <v>0</v>
      </c>
      <c r="AK1873">
        <f>IFERROR(VLOOKUP($B1873,[4]库存报告使用数据!$A$1:$C$65536,3,0),)</f>
        <v>10</v>
      </c>
      <c r="AL1873">
        <f>IFERROR(VLOOKUP($B1873,[4]库存报告使用数据!$A$1:$D$65536,4,0),)</f>
        <v>7</v>
      </c>
      <c r="AM1873">
        <f>IFERROR(VLOOKUP($B1873,[4]库存报告使用数据!$A$1:$E$65536,5,0),)</f>
        <v>4</v>
      </c>
      <c r="AN1873" s="20" t="str">
        <f t="shared" si="503"/>
        <v/>
      </c>
      <c r="AO1873" s="20">
        <f t="shared" si="504"/>
        <v>0.4</v>
      </c>
      <c r="AP1873" s="20">
        <f t="shared" si="505"/>
        <v>0.571428571428571</v>
      </c>
      <c r="AQ1873" s="20">
        <f t="shared" si="506"/>
        <v>0.5</v>
      </c>
      <c r="AR1873" s="32">
        <f t="shared" si="507"/>
        <v>0</v>
      </c>
      <c r="AS1873" s="32">
        <f t="shared" si="508"/>
        <v>0</v>
      </c>
      <c r="AT1873" s="32">
        <f t="shared" si="509"/>
        <v>0</v>
      </c>
      <c r="AU1873" s="28" t="str">
        <f t="shared" si="510"/>
        <v>库存为0</v>
      </c>
      <c r="AV1873" s="34" t="str">
        <f>IFERROR(时间!$B$4+AU1873,"上周无销量")</f>
        <v>上周无销量</v>
      </c>
      <c r="AW1873" s="34"/>
    </row>
    <row r="1874" spans="1:49">
      <c r="A1874" s="18" t="s">
        <v>1919</v>
      </c>
      <c r="B1874" t="str">
        <f>VLOOKUP(A1874,'[1]sku-asin（子）'!$A:$B,2,0)</f>
        <v>B06XD1NF63</v>
      </c>
      <c r="C1874" t="str">
        <f>VLOOKUP(A1874,'[1]子sku-父sku'!$A:$B,2,0)</f>
        <v>YZ-BS-1640</v>
      </c>
      <c r="D1874" s="28">
        <f>IFERROR(VLOOKUP(A1874,[2]库存报告使用数据处理!$A:$C,3,0),0)</f>
        <v>2</v>
      </c>
      <c r="E1874" s="28">
        <f>IFERROR(VLOOKUP(A1874,[2]库存报告使用数据处理!$A:$D,4,0),0)</f>
        <v>1</v>
      </c>
      <c r="F1874" s="28">
        <f>IFERROR(VLOOKUP(A1874,[2]库存报告使用数据处理!$A:$E,5,0),0)</f>
        <v>1</v>
      </c>
      <c r="G1874" s="28">
        <f>IFERROR(VLOOKUP(A1874,[2]库存报告使用数据处理!$A:$F,6,0),0)</f>
        <v>0</v>
      </c>
      <c r="H1874" s="29">
        <f>IFERROR(VLOOKUP(A1874,[2]库存报告使用数据处理!$A:$G,7,0),0)</f>
        <v>5.3</v>
      </c>
      <c r="I1874">
        <f>IFERROR(VLOOKUP(A1874,[5]数据处理!$A:$B,2,0),0)</f>
        <v>0</v>
      </c>
      <c r="J1874" s="30">
        <f>IFERROR(VLOOKUP(A1874,[5]数据处理!$A:$D,4,0),0)</f>
        <v>0</v>
      </c>
      <c r="K1874" s="30">
        <f>IFERROR(VLOOKUP(A1874,[5]数据处理!$A:$E,5,0),0)</f>
        <v>0</v>
      </c>
      <c r="L1874" s="30">
        <f>IFERROR(VLOOKUP(A1874,[5]数据处理!$A:$G,7,0),0)</f>
        <v>0</v>
      </c>
      <c r="M1874">
        <f t="shared" si="494"/>
        <v>0</v>
      </c>
      <c r="N1874">
        <f>IFERROR(VLOOKUP(A1874,[5]数据处理!$A:$C,3,0),0)</f>
        <v>0</v>
      </c>
      <c r="O1874">
        <f>IFERROR(VLOOKUP($A1874,[5]数据处理!$A:$N,14,0),0)</f>
        <v>0</v>
      </c>
      <c r="P1874">
        <f>IFERROR(VLOOKUP($A1874,[3]库存报告使用数据!$A$1:$B$65536,2,0),"")</f>
        <v>178</v>
      </c>
      <c r="Q1874">
        <f>IFERROR(VLOOKUP($A1874,[3]库存报告使用数据!$A$1:$E$65536,5,0),"")</f>
        <v>66</v>
      </c>
      <c r="R1874">
        <f>IFERROR(VLOOKUP($A1874,[3]库存报告使用数据!$A$1:$H$65536,8,0),"")</f>
        <v>42</v>
      </c>
      <c r="S1874">
        <f>IFERROR(VLOOKUP($A1874,[3]库存报告使用数据!$A$1:$K$65536,11,0),"")</f>
        <v>46</v>
      </c>
      <c r="T1874">
        <f>IFERROR(VLOOKUP($A1874,[3]库存报告使用数据!$A$1:$C$65536,3,0),"")</f>
        <v>0</v>
      </c>
      <c r="U1874">
        <f>IFERROR(VLOOKUP($A1874,[3]库存报告使用数据!$A$1:$F$65536,6,0),"")</f>
        <v>0</v>
      </c>
      <c r="V1874">
        <f>IFERROR(VLOOKUP($A1874,[3]库存报告使用数据!$A$1:$I$65536,9,0),"")</f>
        <v>0</v>
      </c>
      <c r="W1874">
        <f>IFERROR(VLOOKUP($A1874,[3]库存报告使用数据!$A$1:$L$65536,12,0),"")</f>
        <v>1</v>
      </c>
      <c r="X1874" s="20">
        <f t="shared" si="495"/>
        <v>0</v>
      </c>
      <c r="Y1874" s="20">
        <f t="shared" si="496"/>
        <v>0</v>
      </c>
      <c r="Z1874" s="20">
        <f t="shared" si="497"/>
        <v>0</v>
      </c>
      <c r="AA1874" s="20">
        <f t="shared" si="498"/>
        <v>0.0217391304347826</v>
      </c>
      <c r="AB1874">
        <f>IFERROR(VLOOKUP($A1874,[3]库存报告使用数据!$A$1:$D$65536,4,0),"")</f>
        <v>0</v>
      </c>
      <c r="AC1874">
        <f>IFERROR(VLOOKUP($A1874,[3]库存报告使用数据!$A$1:$G$65536,7,0),"")</f>
        <v>0</v>
      </c>
      <c r="AD1874">
        <f>IFERROR(VLOOKUP($A1874,[3]库存报告使用数据!$A$1:$J$65536,10,0),"")</f>
        <v>0</v>
      </c>
      <c r="AE1874">
        <f>IFERROR(VLOOKUP($A1874,[3]库存报告使用数据!$A$1:$M$65536,13,0),"")</f>
        <v>0.19</v>
      </c>
      <c r="AF1874" s="20" t="str">
        <f t="shared" si="499"/>
        <v/>
      </c>
      <c r="AG1874" s="20" t="str">
        <f t="shared" si="500"/>
        <v/>
      </c>
      <c r="AH1874" s="20" t="str">
        <f t="shared" si="501"/>
        <v/>
      </c>
      <c r="AI1874" s="20" t="str">
        <f t="shared" si="502"/>
        <v>无销售广告费为0.19</v>
      </c>
      <c r="AJ1874">
        <f>IFERROR(VLOOKUP($B1874,[4]库存报告使用数据!$A$1:$B$65536,2,0),0)</f>
        <v>37</v>
      </c>
      <c r="AK1874">
        <f>IFERROR(VLOOKUP($B1874,[4]库存报告使用数据!$A$1:$C$65536,3,0),)</f>
        <v>9</v>
      </c>
      <c r="AL1874">
        <f>IFERROR(VLOOKUP($B1874,[4]库存报告使用数据!$A$1:$D$65536,4,0),)</f>
        <v>5</v>
      </c>
      <c r="AM1874">
        <f>IFERROR(VLOOKUP($B1874,[4]库存报告使用数据!$A$1:$E$65536,5,0),)</f>
        <v>4</v>
      </c>
      <c r="AN1874" s="20">
        <f t="shared" si="503"/>
        <v>0.0540540540540541</v>
      </c>
      <c r="AO1874" s="20">
        <f t="shared" si="504"/>
        <v>0.111111111111111</v>
      </c>
      <c r="AP1874" s="20">
        <f t="shared" si="505"/>
        <v>0.2</v>
      </c>
      <c r="AQ1874" s="20">
        <f t="shared" si="506"/>
        <v>0</v>
      </c>
      <c r="AR1874" s="32">
        <f t="shared" si="507"/>
        <v>0.285714285714286</v>
      </c>
      <c r="AS1874" s="32">
        <f t="shared" si="508"/>
        <v>17.1428571428571</v>
      </c>
      <c r="AT1874" s="32">
        <f t="shared" si="509"/>
        <v>-17.1428571428571</v>
      </c>
      <c r="AU1874" s="28">
        <f t="shared" si="510"/>
        <v>0</v>
      </c>
      <c r="AV1874" s="34">
        <f>IFERROR(时间!$B$4+AU1874,"上周无销量")</f>
        <v>43283</v>
      </c>
      <c r="AW1874" s="34"/>
    </row>
    <row r="1875" spans="1:49">
      <c r="A1875" s="18" t="s">
        <v>1920</v>
      </c>
      <c r="B1875" t="str">
        <f>VLOOKUP(A1875,'[1]sku-asin（子）'!$A:$B,2,0)</f>
        <v>B06XCRLQ4F</v>
      </c>
      <c r="C1875" t="str">
        <f>VLOOKUP(A1875,'[1]子sku-父sku'!$A:$B,2,0)</f>
        <v>YZ-BS-1640</v>
      </c>
      <c r="D1875" s="28">
        <f>IFERROR(VLOOKUP(A1875,[2]库存报告使用数据处理!$A:$C,3,0),0)</f>
        <v>0</v>
      </c>
      <c r="E1875" s="28">
        <f>IFERROR(VLOOKUP(A1875,[2]库存报告使用数据处理!$A:$D,4,0),0)</f>
        <v>0</v>
      </c>
      <c r="F1875" s="28">
        <f>IFERROR(VLOOKUP(A1875,[2]库存报告使用数据处理!$A:$E,5,0),0)</f>
        <v>0</v>
      </c>
      <c r="G1875" s="28">
        <f>IFERROR(VLOOKUP(A1875,[2]库存报告使用数据处理!$A:$F,6,0),0)</f>
        <v>0</v>
      </c>
      <c r="H1875" s="29">
        <f>IFERROR(VLOOKUP(A1875,[2]库存报告使用数据处理!$A:$G,7,0),0)</f>
        <v>0</v>
      </c>
      <c r="I1875">
        <f>IFERROR(VLOOKUP(A1875,[5]数据处理!$A:$B,2,0),0)</f>
        <v>0</v>
      </c>
      <c r="J1875" s="30">
        <f>IFERROR(VLOOKUP(A1875,[5]数据处理!$A:$D,4,0),0)</f>
        <v>0</v>
      </c>
      <c r="K1875" s="30">
        <f>IFERROR(VLOOKUP(A1875,[5]数据处理!$A:$E,5,0),0)</f>
        <v>0</v>
      </c>
      <c r="L1875" s="30">
        <f>IFERROR(VLOOKUP(A1875,[5]数据处理!$A:$G,7,0),0)</f>
        <v>0</v>
      </c>
      <c r="M1875">
        <f t="shared" si="494"/>
        <v>0</v>
      </c>
      <c r="N1875">
        <f>IFERROR(VLOOKUP(A1875,[5]数据处理!$A:$C,3,0),0)</f>
        <v>0</v>
      </c>
      <c r="O1875">
        <f>IFERROR(VLOOKUP($A1875,[5]数据处理!$A:$N,14,0),0)</f>
        <v>0</v>
      </c>
      <c r="P1875" t="str">
        <f>IFERROR(VLOOKUP($A1875,[3]库存报告使用数据!$A$1:$B$65536,2,0),"")</f>
        <v/>
      </c>
      <c r="Q1875" t="str">
        <f>IFERROR(VLOOKUP($A1875,[3]库存报告使用数据!$A$1:$E$65536,5,0),"")</f>
        <v/>
      </c>
      <c r="R1875" t="str">
        <f>IFERROR(VLOOKUP($A1875,[3]库存报告使用数据!$A$1:$H$65536,8,0),"")</f>
        <v/>
      </c>
      <c r="S1875" t="str">
        <f>IFERROR(VLOOKUP($A1875,[3]库存报告使用数据!$A$1:$K$65536,11,0),"")</f>
        <v/>
      </c>
      <c r="T1875" t="str">
        <f>IFERROR(VLOOKUP($A1875,[3]库存报告使用数据!$A$1:$C$65536,3,0),"")</f>
        <v/>
      </c>
      <c r="U1875" t="str">
        <f>IFERROR(VLOOKUP($A1875,[3]库存报告使用数据!$A$1:$F$65536,6,0),"")</f>
        <v/>
      </c>
      <c r="V1875" t="str">
        <f>IFERROR(VLOOKUP($A1875,[3]库存报告使用数据!$A$1:$I$65536,9,0),"")</f>
        <v/>
      </c>
      <c r="W1875" t="str">
        <f>IFERROR(VLOOKUP($A1875,[3]库存报告使用数据!$A$1:$L$65536,12,0),"")</f>
        <v/>
      </c>
      <c r="X1875" s="20" t="str">
        <f t="shared" si="495"/>
        <v/>
      </c>
      <c r="Y1875" s="20" t="str">
        <f t="shared" si="496"/>
        <v/>
      </c>
      <c r="Z1875" s="20" t="str">
        <f t="shared" si="497"/>
        <v/>
      </c>
      <c r="AA1875" s="20" t="str">
        <f t="shared" si="498"/>
        <v/>
      </c>
      <c r="AB1875" t="str">
        <f>IFERROR(VLOOKUP($A1875,[3]库存报告使用数据!$A$1:$D$65536,4,0),"")</f>
        <v/>
      </c>
      <c r="AC1875" t="str">
        <f>IFERROR(VLOOKUP($A1875,[3]库存报告使用数据!$A$1:$G$65536,7,0),"")</f>
        <v/>
      </c>
      <c r="AD1875" t="str">
        <f>IFERROR(VLOOKUP($A1875,[3]库存报告使用数据!$A$1:$J$65536,10,0),"")</f>
        <v/>
      </c>
      <c r="AE1875" t="str">
        <f>IFERROR(VLOOKUP($A1875,[3]库存报告使用数据!$A$1:$M$65536,13,0),"")</f>
        <v/>
      </c>
      <c r="AF1875" s="20" t="str">
        <f t="shared" si="499"/>
        <v/>
      </c>
      <c r="AG1875" s="20" t="str">
        <f t="shared" si="500"/>
        <v/>
      </c>
      <c r="AH1875" s="20" t="str">
        <f t="shared" si="501"/>
        <v/>
      </c>
      <c r="AI1875" s="20" t="str">
        <f t="shared" si="502"/>
        <v/>
      </c>
      <c r="AJ1875">
        <f>IFERROR(VLOOKUP($B1875,[4]库存报告使用数据!$A$1:$B$65536,2,0),0)</f>
        <v>0</v>
      </c>
      <c r="AK1875">
        <f>IFERROR(VLOOKUP($B1875,[4]库存报告使用数据!$A$1:$C$65536,3,0),)</f>
        <v>0</v>
      </c>
      <c r="AL1875">
        <f>IFERROR(VLOOKUP($B1875,[4]库存报告使用数据!$A$1:$D$65536,4,0),)</f>
        <v>0</v>
      </c>
      <c r="AM1875">
        <f>IFERROR(VLOOKUP($B1875,[4]库存报告使用数据!$A$1:$E$65536,5,0),)</f>
        <v>0</v>
      </c>
      <c r="AN1875" s="20" t="str">
        <f t="shared" si="503"/>
        <v/>
      </c>
      <c r="AO1875" s="20" t="str">
        <f t="shared" si="504"/>
        <v/>
      </c>
      <c r="AP1875" s="20" t="str">
        <f t="shared" si="505"/>
        <v/>
      </c>
      <c r="AQ1875" s="20" t="str">
        <f t="shared" si="506"/>
        <v/>
      </c>
      <c r="AR1875" s="32">
        <f t="shared" si="507"/>
        <v>0</v>
      </c>
      <c r="AS1875" s="32">
        <f t="shared" si="508"/>
        <v>0</v>
      </c>
      <c r="AT1875" s="32">
        <f t="shared" si="509"/>
        <v>0</v>
      </c>
      <c r="AU1875" s="28" t="str">
        <f t="shared" si="510"/>
        <v>库存为0</v>
      </c>
      <c r="AV1875" s="34" t="str">
        <f>IFERROR(时间!$B$4+AU1875,"上周无销量")</f>
        <v>上周无销量</v>
      </c>
      <c r="AW1875" s="34"/>
    </row>
    <row r="1876" spans="1:49">
      <c r="A1876" s="18" t="s">
        <v>1921</v>
      </c>
      <c r="B1876" t="str">
        <f>VLOOKUP(A1876,'[1]sku-asin（子）'!$A:$B,2,0)</f>
        <v>B06XD1R2YQ</v>
      </c>
      <c r="C1876" t="str">
        <f>VLOOKUP(A1876,'[1]子sku-父sku'!$A:$B,2,0)</f>
        <v>YZ-BS-1640</v>
      </c>
      <c r="D1876" s="28">
        <f>IFERROR(VLOOKUP(A1876,[2]库存报告使用数据处理!$A:$C,3,0),0)</f>
        <v>0</v>
      </c>
      <c r="E1876" s="28">
        <f>IFERROR(VLOOKUP(A1876,[2]库存报告使用数据处理!$A:$D,4,0),0)</f>
        <v>0</v>
      </c>
      <c r="F1876" s="28">
        <f>IFERROR(VLOOKUP(A1876,[2]库存报告使用数据处理!$A:$E,5,0),0)</f>
        <v>0</v>
      </c>
      <c r="G1876" s="28">
        <f>IFERROR(VLOOKUP(A1876,[2]库存报告使用数据处理!$A:$F,6,0),0)</f>
        <v>0</v>
      </c>
      <c r="H1876" s="29">
        <f>IFERROR(VLOOKUP(A1876,[2]库存报告使用数据处理!$A:$G,7,0),0)</f>
        <v>0</v>
      </c>
      <c r="I1876">
        <f>IFERROR(VLOOKUP(A1876,[5]数据处理!$A:$B,2,0),0)</f>
        <v>0</v>
      </c>
      <c r="J1876" s="30">
        <f>IFERROR(VLOOKUP(A1876,[5]数据处理!$A:$D,4,0),0)</f>
        <v>0</v>
      </c>
      <c r="K1876" s="30">
        <f>IFERROR(VLOOKUP(A1876,[5]数据处理!$A:$E,5,0),0)</f>
        <v>0</v>
      </c>
      <c r="L1876" s="30">
        <f>IFERROR(VLOOKUP(A1876,[5]数据处理!$A:$G,7,0),0)</f>
        <v>0</v>
      </c>
      <c r="M1876">
        <f t="shared" si="494"/>
        <v>0</v>
      </c>
      <c r="N1876">
        <f>IFERROR(VLOOKUP(A1876,[5]数据处理!$A:$C,3,0),0)</f>
        <v>0</v>
      </c>
      <c r="O1876">
        <f>IFERROR(VLOOKUP($A1876,[5]数据处理!$A:$N,14,0),0)</f>
        <v>0</v>
      </c>
      <c r="P1876" t="str">
        <f>IFERROR(VLOOKUP($A1876,[3]库存报告使用数据!$A$1:$B$65536,2,0),"")</f>
        <v/>
      </c>
      <c r="Q1876" t="str">
        <f>IFERROR(VLOOKUP($A1876,[3]库存报告使用数据!$A$1:$E$65536,5,0),"")</f>
        <v/>
      </c>
      <c r="R1876" t="str">
        <f>IFERROR(VLOOKUP($A1876,[3]库存报告使用数据!$A$1:$H$65536,8,0),"")</f>
        <v/>
      </c>
      <c r="S1876" t="str">
        <f>IFERROR(VLOOKUP($A1876,[3]库存报告使用数据!$A$1:$K$65536,11,0),"")</f>
        <v/>
      </c>
      <c r="T1876" t="str">
        <f>IFERROR(VLOOKUP($A1876,[3]库存报告使用数据!$A$1:$C$65536,3,0),"")</f>
        <v/>
      </c>
      <c r="U1876" t="str">
        <f>IFERROR(VLOOKUP($A1876,[3]库存报告使用数据!$A$1:$F$65536,6,0),"")</f>
        <v/>
      </c>
      <c r="V1876" t="str">
        <f>IFERROR(VLOOKUP($A1876,[3]库存报告使用数据!$A$1:$I$65536,9,0),"")</f>
        <v/>
      </c>
      <c r="W1876" t="str">
        <f>IFERROR(VLOOKUP($A1876,[3]库存报告使用数据!$A$1:$L$65536,12,0),"")</f>
        <v/>
      </c>
      <c r="X1876" s="20" t="str">
        <f t="shared" si="495"/>
        <v/>
      </c>
      <c r="Y1876" s="20" t="str">
        <f t="shared" si="496"/>
        <v/>
      </c>
      <c r="Z1876" s="20" t="str">
        <f t="shared" si="497"/>
        <v/>
      </c>
      <c r="AA1876" s="20" t="str">
        <f t="shared" si="498"/>
        <v/>
      </c>
      <c r="AB1876" t="str">
        <f>IFERROR(VLOOKUP($A1876,[3]库存报告使用数据!$A$1:$D$65536,4,0),"")</f>
        <v/>
      </c>
      <c r="AC1876" t="str">
        <f>IFERROR(VLOOKUP($A1876,[3]库存报告使用数据!$A$1:$G$65536,7,0),"")</f>
        <v/>
      </c>
      <c r="AD1876" t="str">
        <f>IFERROR(VLOOKUP($A1876,[3]库存报告使用数据!$A$1:$J$65536,10,0),"")</f>
        <v/>
      </c>
      <c r="AE1876" t="str">
        <f>IFERROR(VLOOKUP($A1876,[3]库存报告使用数据!$A$1:$M$65536,13,0),"")</f>
        <v/>
      </c>
      <c r="AF1876" s="20" t="str">
        <f t="shared" si="499"/>
        <v/>
      </c>
      <c r="AG1876" s="20" t="str">
        <f t="shared" si="500"/>
        <v/>
      </c>
      <c r="AH1876" s="20" t="str">
        <f t="shared" si="501"/>
        <v/>
      </c>
      <c r="AI1876" s="20" t="str">
        <f t="shared" si="502"/>
        <v/>
      </c>
      <c r="AJ1876">
        <f>IFERROR(VLOOKUP($B1876,[4]库存报告使用数据!$A$1:$B$65536,2,0),0)</f>
        <v>0</v>
      </c>
      <c r="AK1876">
        <f>IFERROR(VLOOKUP($B1876,[4]库存报告使用数据!$A$1:$C$65536,3,0),)</f>
        <v>0</v>
      </c>
      <c r="AL1876">
        <f>IFERROR(VLOOKUP($B1876,[4]库存报告使用数据!$A$1:$D$65536,4,0),)</f>
        <v>0</v>
      </c>
      <c r="AM1876">
        <f>IFERROR(VLOOKUP($B1876,[4]库存报告使用数据!$A$1:$E$65536,5,0),)</f>
        <v>0</v>
      </c>
      <c r="AN1876" s="20" t="str">
        <f t="shared" si="503"/>
        <v/>
      </c>
      <c r="AO1876" s="20" t="str">
        <f t="shared" si="504"/>
        <v/>
      </c>
      <c r="AP1876" s="20" t="str">
        <f t="shared" si="505"/>
        <v/>
      </c>
      <c r="AQ1876" s="20" t="str">
        <f t="shared" si="506"/>
        <v/>
      </c>
      <c r="AR1876" s="32">
        <f t="shared" si="507"/>
        <v>0</v>
      </c>
      <c r="AS1876" s="32">
        <f t="shared" si="508"/>
        <v>0</v>
      </c>
      <c r="AT1876" s="32">
        <f t="shared" si="509"/>
        <v>0</v>
      </c>
      <c r="AU1876" s="28" t="str">
        <f t="shared" si="510"/>
        <v>库存为0</v>
      </c>
      <c r="AV1876" s="34" t="str">
        <f>IFERROR(时间!$B$4+AU1876,"上周无销量")</f>
        <v>上周无销量</v>
      </c>
      <c r="AW1876" s="34"/>
    </row>
    <row r="1877" spans="1:49">
      <c r="A1877" s="18" t="s">
        <v>1922</v>
      </c>
      <c r="B1877" t="str">
        <f>VLOOKUP(A1877,'[1]sku-asin（子）'!$A:$B,2,0)</f>
        <v>B06XCR9MY5</v>
      </c>
      <c r="C1877" t="str">
        <f>VLOOKUP(A1877,'[1]子sku-父sku'!$A:$B,2,0)</f>
        <v>YZ-BS-1640</v>
      </c>
      <c r="D1877" s="28">
        <f>IFERROR(VLOOKUP(A1877,[2]库存报告使用数据处理!$A:$C,3,0),0)</f>
        <v>0</v>
      </c>
      <c r="E1877" s="28">
        <f>IFERROR(VLOOKUP(A1877,[2]库存报告使用数据处理!$A:$D,4,0),0)</f>
        <v>0</v>
      </c>
      <c r="F1877" s="28">
        <f>IFERROR(VLOOKUP(A1877,[2]库存报告使用数据处理!$A:$E,5,0),0)</f>
        <v>6</v>
      </c>
      <c r="G1877" s="28">
        <f>IFERROR(VLOOKUP(A1877,[2]库存报告使用数据处理!$A:$F,6,0),0)</f>
        <v>2</v>
      </c>
      <c r="H1877" s="29">
        <f>IFERROR(VLOOKUP(A1877,[2]库存报告使用数据处理!$A:$G,7,0),0)</f>
        <v>5.3</v>
      </c>
      <c r="I1877">
        <f>IFERROR(VLOOKUP(A1877,[5]数据处理!$A:$B,2,0),0)</f>
        <v>0</v>
      </c>
      <c r="J1877" s="30">
        <f>IFERROR(VLOOKUP(A1877,[5]数据处理!$A:$D,4,0),0)</f>
        <v>0</v>
      </c>
      <c r="K1877" s="30">
        <f>IFERROR(VLOOKUP(A1877,[5]数据处理!$A:$E,5,0),0)</f>
        <v>0</v>
      </c>
      <c r="L1877" s="30">
        <f>IFERROR(VLOOKUP(A1877,[5]数据处理!$A:$G,7,0),0)</f>
        <v>0</v>
      </c>
      <c r="M1877">
        <f t="shared" si="494"/>
        <v>0</v>
      </c>
      <c r="N1877">
        <f>IFERROR(VLOOKUP(A1877,[5]数据处理!$A:$C,3,0),0)</f>
        <v>0</v>
      </c>
      <c r="O1877">
        <f>IFERROR(VLOOKUP($A1877,[5]数据处理!$A:$N,14,0),0)</f>
        <v>0</v>
      </c>
      <c r="P1877">
        <f>IFERROR(VLOOKUP($A1877,[3]库存报告使用数据!$A$1:$B$65536,2,0),"")</f>
        <v>0</v>
      </c>
      <c r="Q1877">
        <f>IFERROR(VLOOKUP($A1877,[3]库存报告使用数据!$A$1:$E$65536,5,0),"")</f>
        <v>0</v>
      </c>
      <c r="R1877">
        <f>IFERROR(VLOOKUP($A1877,[3]库存报告使用数据!$A$1:$H$65536,8,0),"")</f>
        <v>48</v>
      </c>
      <c r="S1877">
        <f>IFERROR(VLOOKUP($A1877,[3]库存报告使用数据!$A$1:$K$65536,11,0),"")</f>
        <v>40</v>
      </c>
      <c r="T1877">
        <f>IFERROR(VLOOKUP($A1877,[3]库存报告使用数据!$A$1:$C$65536,3,0),"")</f>
        <v>0</v>
      </c>
      <c r="U1877">
        <f>IFERROR(VLOOKUP($A1877,[3]库存报告使用数据!$A$1:$F$65536,6,0),"")</f>
        <v>0</v>
      </c>
      <c r="V1877">
        <f>IFERROR(VLOOKUP($A1877,[3]库存报告使用数据!$A$1:$I$65536,9,0),"")</f>
        <v>0</v>
      </c>
      <c r="W1877">
        <f>IFERROR(VLOOKUP($A1877,[3]库存报告使用数据!$A$1:$L$65536,12,0),"")</f>
        <v>1</v>
      </c>
      <c r="X1877" s="20" t="str">
        <f t="shared" si="495"/>
        <v/>
      </c>
      <c r="Y1877" s="20" t="str">
        <f t="shared" si="496"/>
        <v/>
      </c>
      <c r="Z1877" s="20">
        <f t="shared" si="497"/>
        <v>0</v>
      </c>
      <c r="AA1877" s="20">
        <f t="shared" si="498"/>
        <v>0.025</v>
      </c>
      <c r="AB1877">
        <f>IFERROR(VLOOKUP($A1877,[3]库存报告使用数据!$A$1:$D$65536,4,0),"")</f>
        <v>0</v>
      </c>
      <c r="AC1877">
        <f>IFERROR(VLOOKUP($A1877,[3]库存报告使用数据!$A$1:$G$65536,7,0),"")</f>
        <v>0</v>
      </c>
      <c r="AD1877">
        <f>IFERROR(VLOOKUP($A1877,[3]库存报告使用数据!$A$1:$J$65536,10,0),"")</f>
        <v>0</v>
      </c>
      <c r="AE1877">
        <f>IFERROR(VLOOKUP($A1877,[3]库存报告使用数据!$A$1:$M$65536,13,0),"")</f>
        <v>0.16</v>
      </c>
      <c r="AF1877" s="20" t="str">
        <f t="shared" si="499"/>
        <v/>
      </c>
      <c r="AG1877" s="20" t="str">
        <f t="shared" si="500"/>
        <v/>
      </c>
      <c r="AH1877" s="20" t="str">
        <f t="shared" si="501"/>
        <v/>
      </c>
      <c r="AI1877" s="20">
        <f t="shared" si="502"/>
        <v>0.0150943396226415</v>
      </c>
      <c r="AJ1877">
        <f>IFERROR(VLOOKUP($B1877,[4]库存报告使用数据!$A$1:$B$65536,2,0),0)</f>
        <v>0</v>
      </c>
      <c r="AK1877">
        <f>IFERROR(VLOOKUP($B1877,[4]库存报告使用数据!$A$1:$C$65536,3,0),)</f>
        <v>0</v>
      </c>
      <c r="AL1877">
        <f>IFERROR(VLOOKUP($B1877,[4]库存报告使用数据!$A$1:$D$65536,4,0),)</f>
        <v>11</v>
      </c>
      <c r="AM1877">
        <f>IFERROR(VLOOKUP($B1877,[4]库存报告使用数据!$A$1:$E$65536,5,0),)</f>
        <v>3</v>
      </c>
      <c r="AN1877" s="20" t="str">
        <f t="shared" si="503"/>
        <v/>
      </c>
      <c r="AO1877" s="20" t="str">
        <f t="shared" si="504"/>
        <v/>
      </c>
      <c r="AP1877" s="20">
        <f t="shared" si="505"/>
        <v>0.545454545454545</v>
      </c>
      <c r="AQ1877" s="20">
        <f t="shared" si="506"/>
        <v>0.666666666666667</v>
      </c>
      <c r="AR1877" s="32">
        <f t="shared" si="507"/>
        <v>0</v>
      </c>
      <c r="AS1877" s="32">
        <f t="shared" si="508"/>
        <v>0</v>
      </c>
      <c r="AT1877" s="32">
        <f t="shared" si="509"/>
        <v>0</v>
      </c>
      <c r="AU1877" s="28" t="str">
        <f t="shared" si="510"/>
        <v>库存为0</v>
      </c>
      <c r="AV1877" s="34" t="str">
        <f>IFERROR(时间!$B$4+AU1877,"上周无销量")</f>
        <v>上周无销量</v>
      </c>
      <c r="AW1877" s="34"/>
    </row>
    <row r="1878" spans="1:49">
      <c r="A1878" s="18" t="s">
        <v>1923</v>
      </c>
      <c r="B1878" t="str">
        <f>VLOOKUP(A1878,'[1]sku-asin（子）'!$A:$B,2,0)</f>
        <v>B06XD1PQSH</v>
      </c>
      <c r="C1878" t="str">
        <f>VLOOKUP(A1878,'[1]子sku-父sku'!$A:$B,2,0)</f>
        <v>YZ-BS-1640</v>
      </c>
      <c r="D1878" s="28">
        <f>IFERROR(VLOOKUP(A1878,[2]库存报告使用数据处理!$A:$C,3,0),0)</f>
        <v>0</v>
      </c>
      <c r="E1878" s="28">
        <f>IFERROR(VLOOKUP(A1878,[2]库存报告使用数据处理!$A:$D,4,0),0)</f>
        <v>0</v>
      </c>
      <c r="F1878" s="28">
        <f>IFERROR(VLOOKUP(A1878,[2]库存报告使用数据处理!$A:$E,5,0),0)</f>
        <v>0</v>
      </c>
      <c r="G1878" s="28">
        <f>IFERROR(VLOOKUP(A1878,[2]库存报告使用数据处理!$A:$F,6,0),0)</f>
        <v>1</v>
      </c>
      <c r="H1878" s="29">
        <f>IFERROR(VLOOKUP(A1878,[2]库存报告使用数据处理!$A:$G,7,0),0)</f>
        <v>5.3</v>
      </c>
      <c r="I1878">
        <f>IFERROR(VLOOKUP(A1878,[5]数据处理!$A:$B,2,0),0)</f>
        <v>0</v>
      </c>
      <c r="J1878" s="30">
        <f>IFERROR(VLOOKUP(A1878,[5]数据处理!$A:$D,4,0),0)</f>
        <v>0</v>
      </c>
      <c r="K1878" s="30">
        <f>IFERROR(VLOOKUP(A1878,[5]数据处理!$A:$E,5,0),0)</f>
        <v>0</v>
      </c>
      <c r="L1878" s="30">
        <f>IFERROR(VLOOKUP(A1878,[5]数据处理!$A:$G,7,0),0)</f>
        <v>0</v>
      </c>
      <c r="M1878">
        <f t="shared" si="494"/>
        <v>0</v>
      </c>
      <c r="N1878">
        <f>IFERROR(VLOOKUP(A1878,[5]数据处理!$A:$C,3,0),0)</f>
        <v>0</v>
      </c>
      <c r="O1878">
        <f>IFERROR(VLOOKUP($A1878,[5]数据处理!$A:$N,14,0),0)</f>
        <v>0</v>
      </c>
      <c r="P1878">
        <f>IFERROR(VLOOKUP($A1878,[3]库存报告使用数据!$A$1:$B$65536,2,0),"")</f>
        <v>0</v>
      </c>
      <c r="Q1878">
        <f>IFERROR(VLOOKUP($A1878,[3]库存报告使用数据!$A$1:$E$65536,5,0),"")</f>
        <v>0</v>
      </c>
      <c r="R1878">
        <f>IFERROR(VLOOKUP($A1878,[3]库存报告使用数据!$A$1:$H$65536,8,0),"")</f>
        <v>0</v>
      </c>
      <c r="S1878">
        <f>IFERROR(VLOOKUP($A1878,[3]库存报告使用数据!$A$1:$K$65536,11,0),"")</f>
        <v>12</v>
      </c>
      <c r="T1878">
        <f>IFERROR(VLOOKUP($A1878,[3]库存报告使用数据!$A$1:$C$65536,3,0),"")</f>
        <v>0</v>
      </c>
      <c r="U1878">
        <f>IFERROR(VLOOKUP($A1878,[3]库存报告使用数据!$A$1:$F$65536,6,0),"")</f>
        <v>0</v>
      </c>
      <c r="V1878">
        <f>IFERROR(VLOOKUP($A1878,[3]库存报告使用数据!$A$1:$I$65536,9,0),"")</f>
        <v>0</v>
      </c>
      <c r="W1878">
        <f>IFERROR(VLOOKUP($A1878,[3]库存报告使用数据!$A$1:$L$65536,12,0),"")</f>
        <v>0</v>
      </c>
      <c r="X1878" s="20" t="str">
        <f t="shared" si="495"/>
        <v/>
      </c>
      <c r="Y1878" s="20" t="str">
        <f t="shared" si="496"/>
        <v/>
      </c>
      <c r="Z1878" s="20" t="str">
        <f t="shared" si="497"/>
        <v/>
      </c>
      <c r="AA1878" s="20">
        <f t="shared" si="498"/>
        <v>0</v>
      </c>
      <c r="AB1878">
        <f>IFERROR(VLOOKUP($A1878,[3]库存报告使用数据!$A$1:$D$65536,4,0),"")</f>
        <v>0</v>
      </c>
      <c r="AC1878">
        <f>IFERROR(VLOOKUP($A1878,[3]库存报告使用数据!$A$1:$G$65536,7,0),"")</f>
        <v>0</v>
      </c>
      <c r="AD1878">
        <f>IFERROR(VLOOKUP($A1878,[3]库存报告使用数据!$A$1:$J$65536,10,0),"")</f>
        <v>0</v>
      </c>
      <c r="AE1878">
        <f>IFERROR(VLOOKUP($A1878,[3]库存报告使用数据!$A$1:$M$65536,13,0),"")</f>
        <v>0</v>
      </c>
      <c r="AF1878" s="20" t="str">
        <f t="shared" si="499"/>
        <v/>
      </c>
      <c r="AG1878" s="20" t="str">
        <f t="shared" si="500"/>
        <v/>
      </c>
      <c r="AH1878" s="20" t="str">
        <f t="shared" si="501"/>
        <v/>
      </c>
      <c r="AI1878" s="20" t="str">
        <f t="shared" si="502"/>
        <v/>
      </c>
      <c r="AJ1878">
        <f>IFERROR(VLOOKUP($B1878,[4]库存报告使用数据!$A$1:$B$65536,2,0),0)</f>
        <v>0</v>
      </c>
      <c r="AK1878">
        <f>IFERROR(VLOOKUP($B1878,[4]库存报告使用数据!$A$1:$C$65536,3,0),)</f>
        <v>0</v>
      </c>
      <c r="AL1878">
        <f>IFERROR(VLOOKUP($B1878,[4]库存报告使用数据!$A$1:$D$65536,4,0),)</f>
        <v>0</v>
      </c>
      <c r="AM1878">
        <f>IFERROR(VLOOKUP($B1878,[4]库存报告使用数据!$A$1:$E$65536,5,0),)</f>
        <v>2</v>
      </c>
      <c r="AN1878" s="20" t="str">
        <f t="shared" si="503"/>
        <v/>
      </c>
      <c r="AO1878" s="20" t="str">
        <f t="shared" si="504"/>
        <v/>
      </c>
      <c r="AP1878" s="20" t="str">
        <f t="shared" si="505"/>
        <v/>
      </c>
      <c r="AQ1878" s="20">
        <f t="shared" si="506"/>
        <v>0.5</v>
      </c>
      <c r="AR1878" s="32">
        <f t="shared" si="507"/>
        <v>0</v>
      </c>
      <c r="AS1878" s="32">
        <f t="shared" si="508"/>
        <v>0</v>
      </c>
      <c r="AT1878" s="32">
        <f t="shared" si="509"/>
        <v>0</v>
      </c>
      <c r="AU1878" s="28" t="str">
        <f t="shared" si="510"/>
        <v>库存为0</v>
      </c>
      <c r="AV1878" s="34" t="str">
        <f>IFERROR(时间!$B$4+AU1878,"上周无销量")</f>
        <v>上周无销量</v>
      </c>
      <c r="AW1878" s="34"/>
    </row>
    <row r="1879" spans="1:49">
      <c r="A1879" s="18" t="s">
        <v>1924</v>
      </c>
      <c r="B1879" t="str">
        <f>VLOOKUP(A1879,'[1]sku-asin（子）'!$A:$B,2,0)</f>
        <v>B072FFTZS8</v>
      </c>
      <c r="C1879" t="str">
        <f>VLOOKUP(A1879,'[1]子sku-父sku'!$A:$B,2,0)</f>
        <v>YZ-BS-1640</v>
      </c>
      <c r="D1879" s="28">
        <f>IFERROR(VLOOKUP(A1879,[2]库存报告使用数据处理!$A:$C,3,0),0)</f>
        <v>7</v>
      </c>
      <c r="E1879" s="28">
        <f>IFERROR(VLOOKUP(A1879,[2]库存报告使用数据处理!$A:$D,4,0),0)</f>
        <v>1</v>
      </c>
      <c r="F1879" s="28">
        <f>IFERROR(VLOOKUP(A1879,[2]库存报告使用数据处理!$A:$E,5,0),0)</f>
        <v>4</v>
      </c>
      <c r="G1879" s="28">
        <f>IFERROR(VLOOKUP(A1879,[2]库存报告使用数据处理!$A:$F,6,0),0)</f>
        <v>4</v>
      </c>
      <c r="H1879" s="29">
        <f>IFERROR(VLOOKUP(A1879,[2]库存报告使用数据处理!$A:$G,7,0),0)</f>
        <v>5.3</v>
      </c>
      <c r="I1879">
        <f>IFERROR(VLOOKUP(A1879,[5]数据处理!$A:$B,2,0),0)</f>
        <v>0</v>
      </c>
      <c r="J1879" s="30">
        <f>IFERROR(VLOOKUP(A1879,[5]数据处理!$A:$D,4,0),0)</f>
        <v>0</v>
      </c>
      <c r="K1879" s="30">
        <f>IFERROR(VLOOKUP(A1879,[5]数据处理!$A:$E,5,0),0)</f>
        <v>0</v>
      </c>
      <c r="L1879" s="30">
        <f>IFERROR(VLOOKUP(A1879,[5]数据处理!$A:$G,7,0),0)</f>
        <v>0</v>
      </c>
      <c r="M1879">
        <f t="shared" si="494"/>
        <v>0</v>
      </c>
      <c r="N1879">
        <f>IFERROR(VLOOKUP(A1879,[5]数据处理!$A:$C,3,0),0)</f>
        <v>0</v>
      </c>
      <c r="O1879">
        <f>IFERROR(VLOOKUP($A1879,[5]数据处理!$A:$N,14,0),0)</f>
        <v>0</v>
      </c>
      <c r="P1879">
        <f>IFERROR(VLOOKUP($A1879,[3]库存报告使用数据!$A$1:$B$65536,2,0),"")</f>
        <v>187</v>
      </c>
      <c r="Q1879">
        <f>IFERROR(VLOOKUP($A1879,[3]库存报告使用数据!$A$1:$E$65536,5,0),"")</f>
        <v>63</v>
      </c>
      <c r="R1879">
        <f>IFERROR(VLOOKUP($A1879,[3]库存报告使用数据!$A$1:$H$65536,8,0),"")</f>
        <v>80</v>
      </c>
      <c r="S1879">
        <f>IFERROR(VLOOKUP($A1879,[3]库存报告使用数据!$A$1:$K$65536,11,0),"")</f>
        <v>63</v>
      </c>
      <c r="T1879">
        <f>IFERROR(VLOOKUP($A1879,[3]库存报告使用数据!$A$1:$C$65536,3,0),"")</f>
        <v>2</v>
      </c>
      <c r="U1879">
        <f>IFERROR(VLOOKUP($A1879,[3]库存报告使用数据!$A$1:$F$65536,6,0),"")</f>
        <v>2</v>
      </c>
      <c r="V1879">
        <f>IFERROR(VLOOKUP($A1879,[3]库存报告使用数据!$A$1:$I$65536,9,0),"")</f>
        <v>0</v>
      </c>
      <c r="W1879">
        <f>IFERROR(VLOOKUP($A1879,[3]库存报告使用数据!$A$1:$L$65536,12,0),"")</f>
        <v>1</v>
      </c>
      <c r="X1879" s="20">
        <f t="shared" si="495"/>
        <v>0.0106951871657754</v>
      </c>
      <c r="Y1879" s="20">
        <f t="shared" si="496"/>
        <v>0.0317460317460317</v>
      </c>
      <c r="Z1879" s="20">
        <f t="shared" si="497"/>
        <v>0</v>
      </c>
      <c r="AA1879" s="20">
        <f t="shared" si="498"/>
        <v>0.0158730158730159</v>
      </c>
      <c r="AB1879">
        <f>IFERROR(VLOOKUP($A1879,[3]库存报告使用数据!$A$1:$D$65536,4,0),"")</f>
        <v>0.34</v>
      </c>
      <c r="AC1879">
        <f>IFERROR(VLOOKUP($A1879,[3]库存报告使用数据!$A$1:$G$65536,7,0),"")</f>
        <v>0.34</v>
      </c>
      <c r="AD1879">
        <f>IFERROR(VLOOKUP($A1879,[3]库存报告使用数据!$A$1:$J$65536,10,0),"")</f>
        <v>0</v>
      </c>
      <c r="AE1879">
        <f>IFERROR(VLOOKUP($A1879,[3]库存报告使用数据!$A$1:$M$65536,13,0),"")</f>
        <v>0.16</v>
      </c>
      <c r="AF1879" s="20">
        <f t="shared" si="499"/>
        <v>0.0091644204851752</v>
      </c>
      <c r="AG1879" s="20">
        <f t="shared" si="500"/>
        <v>0.0641509433962264</v>
      </c>
      <c r="AH1879" s="20" t="str">
        <f t="shared" si="501"/>
        <v/>
      </c>
      <c r="AI1879" s="20">
        <f t="shared" si="502"/>
        <v>0.00754716981132075</v>
      </c>
      <c r="AJ1879">
        <f>IFERROR(VLOOKUP($B1879,[4]库存报告使用数据!$A$1:$B$65536,2,0),0)</f>
        <v>218</v>
      </c>
      <c r="AK1879">
        <f>IFERROR(VLOOKUP($B1879,[4]库存报告使用数据!$A$1:$C$65536,3,0),)</f>
        <v>21</v>
      </c>
      <c r="AL1879">
        <f>IFERROR(VLOOKUP($B1879,[4]库存报告使用数据!$A$1:$D$65536,4,0),)</f>
        <v>3</v>
      </c>
      <c r="AM1879">
        <f>IFERROR(VLOOKUP($B1879,[4]库存报告使用数据!$A$1:$E$65536,5,0),)</f>
        <v>5</v>
      </c>
      <c r="AN1879" s="20">
        <f t="shared" si="503"/>
        <v>0.0321100917431193</v>
      </c>
      <c r="AO1879" s="20">
        <f t="shared" si="504"/>
        <v>0.0476190476190476</v>
      </c>
      <c r="AP1879" s="20">
        <f t="shared" si="505"/>
        <v>1.33333333333333</v>
      </c>
      <c r="AQ1879" s="20">
        <f t="shared" si="506"/>
        <v>0.8</v>
      </c>
      <c r="AR1879" s="32">
        <f t="shared" si="507"/>
        <v>1</v>
      </c>
      <c r="AS1879" s="32">
        <f t="shared" si="508"/>
        <v>60</v>
      </c>
      <c r="AT1879" s="32">
        <f t="shared" si="509"/>
        <v>-60</v>
      </c>
      <c r="AU1879" s="28">
        <f t="shared" si="510"/>
        <v>0</v>
      </c>
      <c r="AV1879" s="34">
        <f>IFERROR(时间!$B$4+AU1879,"上周无销量")</f>
        <v>43283</v>
      </c>
      <c r="AW1879" s="34"/>
    </row>
    <row r="1880" spans="1:49">
      <c r="A1880" s="18" t="s">
        <v>1925</v>
      </c>
      <c r="B1880" t="str">
        <f>VLOOKUP(A1880,'[1]sku-asin（子）'!$A:$B,2,0)</f>
        <v>B07DCPTKLF</v>
      </c>
      <c r="C1880" t="str">
        <f>VLOOKUP(A1880,'[1]子sku-父sku'!$A:$B,2,0)</f>
        <v>YZ-BS-5505</v>
      </c>
      <c r="D1880" s="28">
        <f>IFERROR(VLOOKUP(A1880,[2]库存报告使用数据处理!$A:$C,3,0),0)</f>
        <v>0</v>
      </c>
      <c r="E1880" s="28">
        <f>IFERROR(VLOOKUP(A1880,[2]库存报告使用数据处理!$A:$D,4,0),0)</f>
        <v>1</v>
      </c>
      <c r="F1880" s="28">
        <f>IFERROR(VLOOKUP(A1880,[2]库存报告使用数据处理!$A:$E,5,0),0)</f>
        <v>4</v>
      </c>
      <c r="G1880" s="28">
        <f>IFERROR(VLOOKUP(A1880,[2]库存报告使用数据处理!$A:$F,6,0),0)</f>
        <v>0</v>
      </c>
      <c r="H1880" s="29">
        <f>IFERROR(VLOOKUP(A1880,[2]库存报告使用数据处理!$A:$G,7,0),0)</f>
        <v>21.75</v>
      </c>
      <c r="I1880">
        <f>IFERROR(VLOOKUP(A1880,[5]数据处理!$A:$B,2,0),0)</f>
        <v>0</v>
      </c>
      <c r="J1880" s="30">
        <f>IFERROR(VLOOKUP(A1880,[5]数据处理!$A:$D,4,0),0)</f>
        <v>0</v>
      </c>
      <c r="K1880" s="30">
        <f>IFERROR(VLOOKUP(A1880,[5]数据处理!$A:$E,5,0),0)</f>
        <v>0</v>
      </c>
      <c r="L1880" s="30">
        <f>IFERROR(VLOOKUP(A1880,[5]数据处理!$A:$G,7,0),0)</f>
        <v>0</v>
      </c>
      <c r="M1880">
        <f t="shared" si="494"/>
        <v>0</v>
      </c>
      <c r="N1880">
        <f>IFERROR(VLOOKUP(A1880,[5]数据处理!$A:$C,3,0),0)</f>
        <v>0</v>
      </c>
      <c r="O1880">
        <f>IFERROR(VLOOKUP($A1880,[5]数据处理!$A:$N,14,0),0)</f>
        <v>0</v>
      </c>
      <c r="P1880" t="str">
        <f>IFERROR(VLOOKUP($A1880,[3]库存报告使用数据!$A$1:$B$65536,2,0),"")</f>
        <v/>
      </c>
      <c r="Q1880" t="str">
        <f>IFERROR(VLOOKUP($A1880,[3]库存报告使用数据!$A$1:$E$65536,5,0),"")</f>
        <v/>
      </c>
      <c r="R1880" t="str">
        <f>IFERROR(VLOOKUP($A1880,[3]库存报告使用数据!$A$1:$H$65536,8,0),"")</f>
        <v/>
      </c>
      <c r="S1880" t="str">
        <f>IFERROR(VLOOKUP($A1880,[3]库存报告使用数据!$A$1:$K$65536,11,0),"")</f>
        <v/>
      </c>
      <c r="T1880" t="str">
        <f>IFERROR(VLOOKUP($A1880,[3]库存报告使用数据!$A$1:$C$65536,3,0),"")</f>
        <v/>
      </c>
      <c r="U1880" t="str">
        <f>IFERROR(VLOOKUP($A1880,[3]库存报告使用数据!$A$1:$F$65536,6,0),"")</f>
        <v/>
      </c>
      <c r="V1880" t="str">
        <f>IFERROR(VLOOKUP($A1880,[3]库存报告使用数据!$A$1:$I$65536,9,0),"")</f>
        <v/>
      </c>
      <c r="W1880" t="str">
        <f>IFERROR(VLOOKUP($A1880,[3]库存报告使用数据!$A$1:$L$65536,12,0),"")</f>
        <v/>
      </c>
      <c r="X1880" s="20" t="str">
        <f t="shared" si="495"/>
        <v/>
      </c>
      <c r="Y1880" s="20" t="str">
        <f t="shared" si="496"/>
        <v/>
      </c>
      <c r="Z1880" s="20" t="str">
        <f t="shared" si="497"/>
        <v/>
      </c>
      <c r="AA1880" s="20" t="str">
        <f t="shared" si="498"/>
        <v/>
      </c>
      <c r="AB1880" t="str">
        <f>IFERROR(VLOOKUP($A1880,[3]库存报告使用数据!$A$1:$D$65536,4,0),"")</f>
        <v/>
      </c>
      <c r="AC1880" t="str">
        <f>IFERROR(VLOOKUP($A1880,[3]库存报告使用数据!$A$1:$G$65536,7,0),"")</f>
        <v/>
      </c>
      <c r="AD1880" t="str">
        <f>IFERROR(VLOOKUP($A1880,[3]库存报告使用数据!$A$1:$J$65536,10,0),"")</f>
        <v/>
      </c>
      <c r="AE1880" t="str">
        <f>IFERROR(VLOOKUP($A1880,[3]库存报告使用数据!$A$1:$M$65536,13,0),"")</f>
        <v/>
      </c>
      <c r="AF1880" s="20" t="str">
        <f t="shared" si="499"/>
        <v/>
      </c>
      <c r="AG1880" s="20" t="str">
        <f t="shared" si="500"/>
        <v/>
      </c>
      <c r="AH1880" s="20" t="str">
        <f t="shared" si="501"/>
        <v/>
      </c>
      <c r="AI1880" s="20" t="str">
        <f t="shared" si="502"/>
        <v/>
      </c>
      <c r="AJ1880">
        <f>IFERROR(VLOOKUP($B1880,[4]库存报告使用数据!$A$1:$B$65536,2,0),0)</f>
        <v>0</v>
      </c>
      <c r="AK1880">
        <f>IFERROR(VLOOKUP($B1880,[4]库存报告使用数据!$A$1:$C$65536,3,0),)</f>
        <v>7</v>
      </c>
      <c r="AL1880">
        <f>IFERROR(VLOOKUP($B1880,[4]库存报告使用数据!$A$1:$D$65536,4,0),)</f>
        <v>3</v>
      </c>
      <c r="AM1880">
        <f>IFERROR(VLOOKUP($B1880,[4]库存报告使用数据!$A$1:$E$65536,5,0),)</f>
        <v>2</v>
      </c>
      <c r="AN1880" s="20" t="str">
        <f t="shared" si="503"/>
        <v/>
      </c>
      <c r="AO1880" s="20">
        <f t="shared" si="504"/>
        <v>0.142857142857143</v>
      </c>
      <c r="AP1880" s="20">
        <f t="shared" si="505"/>
        <v>1.33333333333333</v>
      </c>
      <c r="AQ1880" s="20">
        <f t="shared" si="506"/>
        <v>0</v>
      </c>
      <c r="AR1880" s="32">
        <f t="shared" si="507"/>
        <v>0</v>
      </c>
      <c r="AS1880" s="32">
        <f t="shared" si="508"/>
        <v>0</v>
      </c>
      <c r="AT1880" s="32">
        <f t="shared" si="509"/>
        <v>0</v>
      </c>
      <c r="AU1880" s="28" t="str">
        <f t="shared" si="510"/>
        <v>库存为0</v>
      </c>
      <c r="AV1880" s="34" t="str">
        <f>IFERROR(时间!$B$4+AU1880,"上周无销量")</f>
        <v>上周无销量</v>
      </c>
      <c r="AW1880" s="34"/>
    </row>
    <row r="1881" spans="1:49">
      <c r="A1881" s="18" t="s">
        <v>1926</v>
      </c>
      <c r="B1881" t="str">
        <f>VLOOKUP(A1881,'[1]sku-asin（子）'!$A:$B,2,0)</f>
        <v>B07DCQLNGD</v>
      </c>
      <c r="C1881" t="str">
        <f>VLOOKUP(A1881,'[1]子sku-父sku'!$A:$B,2,0)</f>
        <v>YZ-BS-5505</v>
      </c>
      <c r="D1881" s="28">
        <f>IFERROR(VLOOKUP(A1881,[2]库存报告使用数据处理!$A:$C,3,0),0)</f>
        <v>1</v>
      </c>
      <c r="E1881" s="28">
        <f>IFERROR(VLOOKUP(A1881,[2]库存报告使用数据处理!$A:$D,4,0),0)</f>
        <v>0</v>
      </c>
      <c r="F1881" s="28">
        <f>IFERROR(VLOOKUP(A1881,[2]库存报告使用数据处理!$A:$E,5,0),0)</f>
        <v>0</v>
      </c>
      <c r="G1881" s="28">
        <f>IFERROR(VLOOKUP(A1881,[2]库存报告使用数据处理!$A:$F,6,0),0)</f>
        <v>0</v>
      </c>
      <c r="H1881" s="29">
        <f>IFERROR(VLOOKUP(A1881,[2]库存报告使用数据处理!$A:$G,7,0),0)</f>
        <v>24.85</v>
      </c>
      <c r="I1881">
        <f>IFERROR(VLOOKUP(A1881,[5]数据处理!$A:$B,2,0),0)</f>
        <v>2</v>
      </c>
      <c r="J1881" s="30">
        <f>IFERROR(VLOOKUP(A1881,[5]数据处理!$A:$D,4,0),0)</f>
        <v>0</v>
      </c>
      <c r="K1881" s="30">
        <f>IFERROR(VLOOKUP(A1881,[5]数据处理!$A:$E,5,0),0)</f>
        <v>0</v>
      </c>
      <c r="L1881" s="30">
        <f>IFERROR(VLOOKUP(A1881,[5]数据处理!$A:$G,7,0),0)</f>
        <v>0</v>
      </c>
      <c r="M1881">
        <f t="shared" si="494"/>
        <v>2</v>
      </c>
      <c r="N1881">
        <f>IFERROR(VLOOKUP(A1881,[5]数据处理!$A:$C,3,0),0)</f>
        <v>0</v>
      </c>
      <c r="O1881">
        <f>IFERROR(VLOOKUP($A1881,[5]数据处理!$A:$N,14,0),0)</f>
        <v>0</v>
      </c>
      <c r="P1881" t="str">
        <f>IFERROR(VLOOKUP($A1881,[3]库存报告使用数据!$A$1:$B$65536,2,0),"")</f>
        <v/>
      </c>
      <c r="Q1881" t="str">
        <f>IFERROR(VLOOKUP($A1881,[3]库存报告使用数据!$A$1:$E$65536,5,0),"")</f>
        <v/>
      </c>
      <c r="R1881" t="str">
        <f>IFERROR(VLOOKUP($A1881,[3]库存报告使用数据!$A$1:$H$65536,8,0),"")</f>
        <v/>
      </c>
      <c r="S1881" t="str">
        <f>IFERROR(VLOOKUP($A1881,[3]库存报告使用数据!$A$1:$K$65536,11,0),"")</f>
        <v/>
      </c>
      <c r="T1881" t="str">
        <f>IFERROR(VLOOKUP($A1881,[3]库存报告使用数据!$A$1:$C$65536,3,0),"")</f>
        <v/>
      </c>
      <c r="U1881" t="str">
        <f>IFERROR(VLOOKUP($A1881,[3]库存报告使用数据!$A$1:$F$65536,6,0),"")</f>
        <v/>
      </c>
      <c r="V1881" t="str">
        <f>IFERROR(VLOOKUP($A1881,[3]库存报告使用数据!$A$1:$I$65536,9,0),"")</f>
        <v/>
      </c>
      <c r="W1881" t="str">
        <f>IFERROR(VLOOKUP($A1881,[3]库存报告使用数据!$A$1:$L$65536,12,0),"")</f>
        <v/>
      </c>
      <c r="X1881" s="20" t="str">
        <f t="shared" si="495"/>
        <v/>
      </c>
      <c r="Y1881" s="20" t="str">
        <f t="shared" si="496"/>
        <v/>
      </c>
      <c r="Z1881" s="20" t="str">
        <f t="shared" si="497"/>
        <v/>
      </c>
      <c r="AA1881" s="20" t="str">
        <f t="shared" si="498"/>
        <v/>
      </c>
      <c r="AB1881" t="str">
        <f>IFERROR(VLOOKUP($A1881,[3]库存报告使用数据!$A$1:$D$65536,4,0),"")</f>
        <v/>
      </c>
      <c r="AC1881" t="str">
        <f>IFERROR(VLOOKUP($A1881,[3]库存报告使用数据!$A$1:$G$65536,7,0),"")</f>
        <v/>
      </c>
      <c r="AD1881" t="str">
        <f>IFERROR(VLOOKUP($A1881,[3]库存报告使用数据!$A$1:$J$65536,10,0),"")</f>
        <v/>
      </c>
      <c r="AE1881" t="str">
        <f>IFERROR(VLOOKUP($A1881,[3]库存报告使用数据!$A$1:$M$65536,13,0),"")</f>
        <v/>
      </c>
      <c r="AF1881" s="20" t="str">
        <f t="shared" si="499"/>
        <v/>
      </c>
      <c r="AG1881" s="20" t="str">
        <f t="shared" si="500"/>
        <v/>
      </c>
      <c r="AH1881" s="20" t="str">
        <f t="shared" si="501"/>
        <v/>
      </c>
      <c r="AI1881" s="20" t="str">
        <f t="shared" si="502"/>
        <v/>
      </c>
      <c r="AJ1881">
        <f>IFERROR(VLOOKUP($B1881,[4]库存报告使用数据!$A$1:$B$65536,2,0),0)</f>
        <v>11</v>
      </c>
      <c r="AK1881">
        <f>IFERROR(VLOOKUP($B1881,[4]库存报告使用数据!$A$1:$C$65536,3,0),)</f>
        <v>0</v>
      </c>
      <c r="AL1881">
        <f>IFERROR(VLOOKUP($B1881,[4]库存报告使用数据!$A$1:$D$65536,4,0),)</f>
        <v>0</v>
      </c>
      <c r="AM1881">
        <f>IFERROR(VLOOKUP($B1881,[4]库存报告使用数据!$A$1:$E$65536,5,0),)</f>
        <v>0</v>
      </c>
      <c r="AN1881" s="20">
        <f t="shared" si="503"/>
        <v>0.0909090909090909</v>
      </c>
      <c r="AO1881" s="20" t="str">
        <f t="shared" si="504"/>
        <v/>
      </c>
      <c r="AP1881" s="20" t="str">
        <f t="shared" si="505"/>
        <v/>
      </c>
      <c r="AQ1881" s="20" t="str">
        <f t="shared" si="506"/>
        <v/>
      </c>
      <c r="AR1881" s="32">
        <f t="shared" si="507"/>
        <v>0.142857142857143</v>
      </c>
      <c r="AS1881" s="32">
        <f t="shared" si="508"/>
        <v>8.57142857142857</v>
      </c>
      <c r="AT1881" s="32">
        <f t="shared" si="509"/>
        <v>-6.57142857142857</v>
      </c>
      <c r="AU1881" s="28">
        <f t="shared" si="510"/>
        <v>14</v>
      </c>
      <c r="AV1881" s="34">
        <f>IFERROR(时间!$B$4+AU1881,"上周无销量")</f>
        <v>43297</v>
      </c>
      <c r="AW1881" s="34"/>
    </row>
    <row r="1882" spans="1:49">
      <c r="A1882" s="18" t="s">
        <v>1927</v>
      </c>
      <c r="B1882" t="str">
        <f>VLOOKUP(A1882,'[1]sku-asin（子）'!$A:$B,2,0)</f>
        <v>B07DCQNWSP</v>
      </c>
      <c r="C1882" t="str">
        <f>VLOOKUP(A1882,'[1]子sku-父sku'!$A:$B,2,0)</f>
        <v>YZ-BS-5505</v>
      </c>
      <c r="D1882" s="28">
        <f>IFERROR(VLOOKUP(A1882,[2]库存报告使用数据处理!$A:$C,3,0),0)</f>
        <v>0</v>
      </c>
      <c r="E1882" s="28">
        <f>IFERROR(VLOOKUP(A1882,[2]库存报告使用数据处理!$A:$D,4,0),0)</f>
        <v>2</v>
      </c>
      <c r="F1882" s="28">
        <f>IFERROR(VLOOKUP(A1882,[2]库存报告使用数据处理!$A:$E,5,0),0)</f>
        <v>1</v>
      </c>
      <c r="G1882" s="28">
        <f>IFERROR(VLOOKUP(A1882,[2]库存报告使用数据处理!$A:$F,6,0),0)</f>
        <v>1</v>
      </c>
      <c r="H1882" s="29">
        <f>IFERROR(VLOOKUP(A1882,[2]库存报告使用数据处理!$A:$G,7,0),0)</f>
        <v>22.215</v>
      </c>
      <c r="I1882">
        <f>IFERROR(VLOOKUP(A1882,[5]数据处理!$A:$B,2,0),0)</f>
        <v>1</v>
      </c>
      <c r="J1882" s="30">
        <f>IFERROR(VLOOKUP(A1882,[5]数据处理!$A:$D,4,0),0)</f>
        <v>0</v>
      </c>
      <c r="K1882" s="30">
        <f>IFERROR(VLOOKUP(A1882,[5]数据处理!$A:$E,5,0),0)</f>
        <v>0</v>
      </c>
      <c r="L1882" s="30">
        <f>IFERROR(VLOOKUP(A1882,[5]数据处理!$A:$G,7,0),0)</f>
        <v>0</v>
      </c>
      <c r="M1882">
        <f t="shared" si="494"/>
        <v>1</v>
      </c>
      <c r="N1882">
        <f>IFERROR(VLOOKUP(A1882,[5]数据处理!$A:$C,3,0),0)</f>
        <v>0</v>
      </c>
      <c r="O1882">
        <f>IFERROR(VLOOKUP($A1882,[5]数据处理!$A:$N,14,0),0)</f>
        <v>0</v>
      </c>
      <c r="P1882" t="str">
        <f>IFERROR(VLOOKUP($A1882,[3]库存报告使用数据!$A$1:$B$65536,2,0),"")</f>
        <v/>
      </c>
      <c r="Q1882" t="str">
        <f>IFERROR(VLOOKUP($A1882,[3]库存报告使用数据!$A$1:$E$65536,5,0),"")</f>
        <v/>
      </c>
      <c r="R1882" t="str">
        <f>IFERROR(VLOOKUP($A1882,[3]库存报告使用数据!$A$1:$H$65536,8,0),"")</f>
        <v/>
      </c>
      <c r="S1882" t="str">
        <f>IFERROR(VLOOKUP($A1882,[3]库存报告使用数据!$A$1:$K$65536,11,0),"")</f>
        <v/>
      </c>
      <c r="T1882" t="str">
        <f>IFERROR(VLOOKUP($A1882,[3]库存报告使用数据!$A$1:$C$65536,3,0),"")</f>
        <v/>
      </c>
      <c r="U1882" t="str">
        <f>IFERROR(VLOOKUP($A1882,[3]库存报告使用数据!$A$1:$F$65536,6,0),"")</f>
        <v/>
      </c>
      <c r="V1882" t="str">
        <f>IFERROR(VLOOKUP($A1882,[3]库存报告使用数据!$A$1:$I$65536,9,0),"")</f>
        <v/>
      </c>
      <c r="W1882" t="str">
        <f>IFERROR(VLOOKUP($A1882,[3]库存报告使用数据!$A$1:$L$65536,12,0),"")</f>
        <v/>
      </c>
      <c r="X1882" s="20" t="str">
        <f t="shared" si="495"/>
        <v/>
      </c>
      <c r="Y1882" s="20" t="str">
        <f t="shared" si="496"/>
        <v/>
      </c>
      <c r="Z1882" s="20" t="str">
        <f t="shared" si="497"/>
        <v/>
      </c>
      <c r="AA1882" s="20" t="str">
        <f t="shared" si="498"/>
        <v/>
      </c>
      <c r="AB1882" t="str">
        <f>IFERROR(VLOOKUP($A1882,[3]库存报告使用数据!$A$1:$D$65536,4,0),"")</f>
        <v/>
      </c>
      <c r="AC1882" t="str">
        <f>IFERROR(VLOOKUP($A1882,[3]库存报告使用数据!$A$1:$G$65536,7,0),"")</f>
        <v/>
      </c>
      <c r="AD1882" t="str">
        <f>IFERROR(VLOOKUP($A1882,[3]库存报告使用数据!$A$1:$J$65536,10,0),"")</f>
        <v/>
      </c>
      <c r="AE1882" t="str">
        <f>IFERROR(VLOOKUP($A1882,[3]库存报告使用数据!$A$1:$M$65536,13,0),"")</f>
        <v/>
      </c>
      <c r="AF1882" s="20" t="str">
        <f t="shared" si="499"/>
        <v/>
      </c>
      <c r="AG1882" s="20" t="str">
        <f t="shared" si="500"/>
        <v/>
      </c>
      <c r="AH1882" s="20" t="str">
        <f t="shared" si="501"/>
        <v/>
      </c>
      <c r="AI1882" s="20" t="str">
        <f t="shared" si="502"/>
        <v/>
      </c>
      <c r="AJ1882">
        <f>IFERROR(VLOOKUP($B1882,[4]库存报告使用数据!$A$1:$B$65536,2,0),0)</f>
        <v>8</v>
      </c>
      <c r="AK1882">
        <f>IFERROR(VLOOKUP($B1882,[4]库存报告使用数据!$A$1:$C$65536,3,0),)</f>
        <v>15</v>
      </c>
      <c r="AL1882">
        <f>IFERROR(VLOOKUP($B1882,[4]库存报告使用数据!$A$1:$D$65536,4,0),)</f>
        <v>4</v>
      </c>
      <c r="AM1882">
        <f>IFERROR(VLOOKUP($B1882,[4]库存报告使用数据!$A$1:$E$65536,5,0),)</f>
        <v>5</v>
      </c>
      <c r="AN1882" s="20">
        <f t="shared" si="503"/>
        <v>0</v>
      </c>
      <c r="AO1882" s="20">
        <f t="shared" si="504"/>
        <v>0.133333333333333</v>
      </c>
      <c r="AP1882" s="20">
        <f t="shared" si="505"/>
        <v>0.25</v>
      </c>
      <c r="AQ1882" s="20">
        <f t="shared" si="506"/>
        <v>0.2</v>
      </c>
      <c r="AR1882" s="32">
        <f t="shared" si="507"/>
        <v>0</v>
      </c>
      <c r="AS1882" s="32">
        <f t="shared" si="508"/>
        <v>0</v>
      </c>
      <c r="AT1882" s="32">
        <f t="shared" si="509"/>
        <v>1</v>
      </c>
      <c r="AU1882" s="28" t="str">
        <f t="shared" si="510"/>
        <v>库存为1</v>
      </c>
      <c r="AV1882" s="34" t="str">
        <f>IFERROR(时间!$B$4+AU1882,"上周无销量")</f>
        <v>上周无销量</v>
      </c>
      <c r="AW1882" s="34"/>
    </row>
    <row r="1883" spans="1:49">
      <c r="A1883" s="18" t="s">
        <v>1928</v>
      </c>
      <c r="B1883" t="str">
        <f>VLOOKUP(A1883,'[1]sku-asin（子）'!$A:$B,2,0)</f>
        <v>B07DCRHWL6</v>
      </c>
      <c r="C1883" t="str">
        <f>VLOOKUP(A1883,'[1]子sku-父sku'!$A:$B,2,0)</f>
        <v>YZ-BS-5505</v>
      </c>
      <c r="D1883" s="28">
        <f>IFERROR(VLOOKUP(A1883,[2]库存报告使用数据处理!$A:$C,3,0),0)</f>
        <v>1</v>
      </c>
      <c r="E1883" s="28">
        <f>IFERROR(VLOOKUP(A1883,[2]库存报告使用数据处理!$A:$D,4,0),0)</f>
        <v>0</v>
      </c>
      <c r="F1883" s="28">
        <f>IFERROR(VLOOKUP(A1883,[2]库存报告使用数据处理!$A:$E,5,0),0)</f>
        <v>0</v>
      </c>
      <c r="G1883" s="28">
        <f>IFERROR(VLOOKUP(A1883,[2]库存报告使用数据处理!$A:$F,6,0),0)</f>
        <v>0</v>
      </c>
      <c r="H1883" s="29">
        <f>IFERROR(VLOOKUP(A1883,[2]库存报告使用数据处理!$A:$G,7,0),0)</f>
        <v>19.89</v>
      </c>
      <c r="I1883">
        <f>IFERROR(VLOOKUP(A1883,[5]数据处理!$A:$B,2,0),0)</f>
        <v>4</v>
      </c>
      <c r="J1883" s="30">
        <f>IFERROR(VLOOKUP(A1883,[5]数据处理!$A:$D,4,0),0)</f>
        <v>0</v>
      </c>
      <c r="K1883" s="30">
        <f>IFERROR(VLOOKUP(A1883,[5]数据处理!$A:$E,5,0),0)</f>
        <v>0</v>
      </c>
      <c r="L1883" s="30">
        <f>IFERROR(VLOOKUP(A1883,[5]数据处理!$A:$G,7,0),0)</f>
        <v>0</v>
      </c>
      <c r="M1883">
        <f t="shared" si="494"/>
        <v>4</v>
      </c>
      <c r="N1883">
        <f>IFERROR(VLOOKUP(A1883,[5]数据处理!$A:$C,3,0),0)</f>
        <v>0</v>
      </c>
      <c r="O1883">
        <f>IFERROR(VLOOKUP($A1883,[5]数据处理!$A:$N,14,0),0)</f>
        <v>0</v>
      </c>
      <c r="P1883" t="str">
        <f>IFERROR(VLOOKUP($A1883,[3]库存报告使用数据!$A$1:$B$65536,2,0),"")</f>
        <v/>
      </c>
      <c r="Q1883" t="str">
        <f>IFERROR(VLOOKUP($A1883,[3]库存报告使用数据!$A$1:$E$65536,5,0),"")</f>
        <v/>
      </c>
      <c r="R1883" t="str">
        <f>IFERROR(VLOOKUP($A1883,[3]库存报告使用数据!$A$1:$H$65536,8,0),"")</f>
        <v/>
      </c>
      <c r="S1883" t="str">
        <f>IFERROR(VLOOKUP($A1883,[3]库存报告使用数据!$A$1:$K$65536,11,0),"")</f>
        <v/>
      </c>
      <c r="T1883" t="str">
        <f>IFERROR(VLOOKUP($A1883,[3]库存报告使用数据!$A$1:$C$65536,3,0),"")</f>
        <v/>
      </c>
      <c r="U1883" t="str">
        <f>IFERROR(VLOOKUP($A1883,[3]库存报告使用数据!$A$1:$F$65536,6,0),"")</f>
        <v/>
      </c>
      <c r="V1883" t="str">
        <f>IFERROR(VLOOKUP($A1883,[3]库存报告使用数据!$A$1:$I$65536,9,0),"")</f>
        <v/>
      </c>
      <c r="W1883" t="str">
        <f>IFERROR(VLOOKUP($A1883,[3]库存报告使用数据!$A$1:$L$65536,12,0),"")</f>
        <v/>
      </c>
      <c r="X1883" s="20" t="str">
        <f t="shared" si="495"/>
        <v/>
      </c>
      <c r="Y1883" s="20" t="str">
        <f t="shared" si="496"/>
        <v/>
      </c>
      <c r="Z1883" s="20" t="str">
        <f t="shared" si="497"/>
        <v/>
      </c>
      <c r="AA1883" s="20" t="str">
        <f t="shared" si="498"/>
        <v/>
      </c>
      <c r="AB1883" t="str">
        <f>IFERROR(VLOOKUP($A1883,[3]库存报告使用数据!$A$1:$D$65536,4,0),"")</f>
        <v/>
      </c>
      <c r="AC1883" t="str">
        <f>IFERROR(VLOOKUP($A1883,[3]库存报告使用数据!$A$1:$G$65536,7,0),"")</f>
        <v/>
      </c>
      <c r="AD1883" t="str">
        <f>IFERROR(VLOOKUP($A1883,[3]库存报告使用数据!$A$1:$J$65536,10,0),"")</f>
        <v/>
      </c>
      <c r="AE1883" t="str">
        <f>IFERROR(VLOOKUP($A1883,[3]库存报告使用数据!$A$1:$M$65536,13,0),"")</f>
        <v/>
      </c>
      <c r="AF1883" s="20" t="str">
        <f t="shared" si="499"/>
        <v/>
      </c>
      <c r="AG1883" s="20" t="str">
        <f t="shared" si="500"/>
        <v/>
      </c>
      <c r="AH1883" s="20" t="str">
        <f t="shared" si="501"/>
        <v/>
      </c>
      <c r="AI1883" s="20" t="str">
        <f t="shared" si="502"/>
        <v/>
      </c>
      <c r="AJ1883">
        <f>IFERROR(VLOOKUP($B1883,[4]库存报告使用数据!$A$1:$B$65536,2,0),0)</f>
        <v>5</v>
      </c>
      <c r="AK1883">
        <f>IFERROR(VLOOKUP($B1883,[4]库存报告使用数据!$A$1:$C$65536,3,0),)</f>
        <v>13</v>
      </c>
      <c r="AL1883">
        <f>IFERROR(VLOOKUP($B1883,[4]库存报告使用数据!$A$1:$D$65536,4,0),)</f>
        <v>6</v>
      </c>
      <c r="AM1883">
        <f>IFERROR(VLOOKUP($B1883,[4]库存报告使用数据!$A$1:$E$65536,5,0),)</f>
        <v>8</v>
      </c>
      <c r="AN1883" s="20">
        <f t="shared" si="503"/>
        <v>0.2</v>
      </c>
      <c r="AO1883" s="20">
        <f t="shared" si="504"/>
        <v>0</v>
      </c>
      <c r="AP1883" s="20">
        <f t="shared" si="505"/>
        <v>0</v>
      </c>
      <c r="AQ1883" s="20">
        <f t="shared" si="506"/>
        <v>0</v>
      </c>
      <c r="AR1883" s="32">
        <f t="shared" si="507"/>
        <v>0.142857142857143</v>
      </c>
      <c r="AS1883" s="32">
        <f t="shared" si="508"/>
        <v>8.57142857142857</v>
      </c>
      <c r="AT1883" s="32">
        <f t="shared" si="509"/>
        <v>-4.57142857142857</v>
      </c>
      <c r="AU1883" s="28">
        <f t="shared" si="510"/>
        <v>28</v>
      </c>
      <c r="AV1883" s="34">
        <f>IFERROR(时间!$B$4+AU1883,"上周无销量")</f>
        <v>43311</v>
      </c>
      <c r="AW1883" s="34"/>
    </row>
    <row r="1884" spans="1:49">
      <c r="A1884" s="18" t="s">
        <v>1929</v>
      </c>
      <c r="B1884" t="str">
        <f>VLOOKUP(A1884,'[1]sku-asin（子）'!$A:$B,2,0)</f>
        <v>B07DCQPLS8</v>
      </c>
      <c r="C1884" t="str">
        <f>VLOOKUP(A1884,'[1]子sku-父sku'!$A:$B,2,0)</f>
        <v>YZ-BS-5505</v>
      </c>
      <c r="D1884" s="28">
        <f>IFERROR(VLOOKUP(A1884,[2]库存报告使用数据处理!$A:$C,3,0),0)</f>
        <v>0</v>
      </c>
      <c r="E1884" s="28">
        <f>IFERROR(VLOOKUP(A1884,[2]库存报告使用数据处理!$A:$D,4,0),0)</f>
        <v>0</v>
      </c>
      <c r="F1884" s="28">
        <f>IFERROR(VLOOKUP(A1884,[2]库存报告使用数据处理!$A:$E,5,0),0)</f>
        <v>0</v>
      </c>
      <c r="G1884" s="28">
        <f>IFERROR(VLOOKUP(A1884,[2]库存报告使用数据处理!$A:$F,6,0),0)</f>
        <v>0</v>
      </c>
      <c r="H1884" s="29">
        <f>IFERROR(VLOOKUP(A1884,[2]库存报告使用数据处理!$A:$G,7,0),0)</f>
        <v>0</v>
      </c>
      <c r="I1884">
        <f>IFERROR(VLOOKUP(A1884,[5]数据处理!$A:$B,2,0),0)</f>
        <v>0</v>
      </c>
      <c r="J1884" s="30">
        <f>IFERROR(VLOOKUP(A1884,[5]数据处理!$A:$D,4,0),0)</f>
        <v>0</v>
      </c>
      <c r="K1884" s="30">
        <f>IFERROR(VLOOKUP(A1884,[5]数据处理!$A:$E,5,0),0)</f>
        <v>0</v>
      </c>
      <c r="L1884" s="30">
        <f>IFERROR(VLOOKUP(A1884,[5]数据处理!$A:$G,7,0),0)</f>
        <v>0</v>
      </c>
      <c r="M1884">
        <f t="shared" si="494"/>
        <v>0</v>
      </c>
      <c r="N1884">
        <f>IFERROR(VLOOKUP(A1884,[5]数据处理!$A:$C,3,0),0)</f>
        <v>0</v>
      </c>
      <c r="O1884">
        <f>IFERROR(VLOOKUP($A1884,[5]数据处理!$A:$N,14,0),0)</f>
        <v>0</v>
      </c>
      <c r="P1884" t="str">
        <f>IFERROR(VLOOKUP($A1884,[3]库存报告使用数据!$A$1:$B$65536,2,0),"")</f>
        <v/>
      </c>
      <c r="Q1884" t="str">
        <f>IFERROR(VLOOKUP($A1884,[3]库存报告使用数据!$A$1:$E$65536,5,0),"")</f>
        <v/>
      </c>
      <c r="R1884" t="str">
        <f>IFERROR(VLOOKUP($A1884,[3]库存报告使用数据!$A$1:$H$65536,8,0),"")</f>
        <v/>
      </c>
      <c r="S1884" t="str">
        <f>IFERROR(VLOOKUP($A1884,[3]库存报告使用数据!$A$1:$K$65536,11,0),"")</f>
        <v/>
      </c>
      <c r="T1884" t="str">
        <f>IFERROR(VLOOKUP($A1884,[3]库存报告使用数据!$A$1:$C$65536,3,0),"")</f>
        <v/>
      </c>
      <c r="U1884" t="str">
        <f>IFERROR(VLOOKUP($A1884,[3]库存报告使用数据!$A$1:$F$65536,6,0),"")</f>
        <v/>
      </c>
      <c r="V1884" t="str">
        <f>IFERROR(VLOOKUP($A1884,[3]库存报告使用数据!$A$1:$I$65536,9,0),"")</f>
        <v/>
      </c>
      <c r="W1884" t="str">
        <f>IFERROR(VLOOKUP($A1884,[3]库存报告使用数据!$A$1:$L$65536,12,0),"")</f>
        <v/>
      </c>
      <c r="X1884" s="20" t="str">
        <f t="shared" si="495"/>
        <v/>
      </c>
      <c r="Y1884" s="20" t="str">
        <f t="shared" si="496"/>
        <v/>
      </c>
      <c r="Z1884" s="20" t="str">
        <f t="shared" si="497"/>
        <v/>
      </c>
      <c r="AA1884" s="20" t="str">
        <f t="shared" si="498"/>
        <v/>
      </c>
      <c r="AB1884" t="str">
        <f>IFERROR(VLOOKUP($A1884,[3]库存报告使用数据!$A$1:$D$65536,4,0),"")</f>
        <v/>
      </c>
      <c r="AC1884" t="str">
        <f>IFERROR(VLOOKUP($A1884,[3]库存报告使用数据!$A$1:$G$65536,7,0),"")</f>
        <v/>
      </c>
      <c r="AD1884" t="str">
        <f>IFERROR(VLOOKUP($A1884,[3]库存报告使用数据!$A$1:$J$65536,10,0),"")</f>
        <v/>
      </c>
      <c r="AE1884" t="str">
        <f>IFERROR(VLOOKUP($A1884,[3]库存报告使用数据!$A$1:$M$65536,13,0),"")</f>
        <v/>
      </c>
      <c r="AF1884" s="20" t="str">
        <f t="shared" si="499"/>
        <v/>
      </c>
      <c r="AG1884" s="20" t="str">
        <f t="shared" si="500"/>
        <v/>
      </c>
      <c r="AH1884" s="20" t="str">
        <f t="shared" si="501"/>
        <v/>
      </c>
      <c r="AI1884" s="20" t="str">
        <f t="shared" si="502"/>
        <v/>
      </c>
      <c r="AJ1884">
        <f>IFERROR(VLOOKUP($B1884,[4]库存报告使用数据!$A$1:$B$65536,2,0),0)</f>
        <v>0</v>
      </c>
      <c r="AK1884">
        <f>IFERROR(VLOOKUP($B1884,[4]库存报告使用数据!$A$1:$C$65536,3,0),)</f>
        <v>0</v>
      </c>
      <c r="AL1884">
        <f>IFERROR(VLOOKUP($B1884,[4]库存报告使用数据!$A$1:$D$65536,4,0),)</f>
        <v>0</v>
      </c>
      <c r="AM1884">
        <f>IFERROR(VLOOKUP($B1884,[4]库存报告使用数据!$A$1:$E$65536,5,0),)</f>
        <v>0</v>
      </c>
      <c r="AN1884" s="20" t="str">
        <f t="shared" si="503"/>
        <v/>
      </c>
      <c r="AO1884" s="20" t="str">
        <f t="shared" si="504"/>
        <v/>
      </c>
      <c r="AP1884" s="20" t="str">
        <f t="shared" si="505"/>
        <v/>
      </c>
      <c r="AQ1884" s="20" t="str">
        <f t="shared" si="506"/>
        <v/>
      </c>
      <c r="AR1884" s="32">
        <f t="shared" si="507"/>
        <v>0</v>
      </c>
      <c r="AS1884" s="32">
        <f t="shared" si="508"/>
        <v>0</v>
      </c>
      <c r="AT1884" s="32">
        <f t="shared" si="509"/>
        <v>0</v>
      </c>
      <c r="AU1884" s="28" t="str">
        <f t="shared" si="510"/>
        <v>库存为0</v>
      </c>
      <c r="AV1884" s="34" t="str">
        <f>IFERROR(时间!$B$4+AU1884,"上周无销量")</f>
        <v>上周无销量</v>
      </c>
      <c r="AW1884" s="34"/>
    </row>
    <row r="1885" spans="1:49">
      <c r="A1885" s="18" t="s">
        <v>1930</v>
      </c>
      <c r="B1885" t="str">
        <f>VLOOKUP(A1885,'[1]sku-asin（子）'!$A:$B,2,0)</f>
        <v>B07DCQ53HT</v>
      </c>
      <c r="C1885" t="str">
        <f>VLOOKUP(A1885,'[1]子sku-父sku'!$A:$B,2,0)</f>
        <v>YZ-BS-5505</v>
      </c>
      <c r="D1885" s="28">
        <f>IFERROR(VLOOKUP(A1885,[2]库存报告使用数据处理!$A:$C,3,0),0)</f>
        <v>1</v>
      </c>
      <c r="E1885" s="28">
        <f>IFERROR(VLOOKUP(A1885,[2]库存报告使用数据处理!$A:$D,4,0),0)</f>
        <v>0</v>
      </c>
      <c r="F1885" s="28">
        <f>IFERROR(VLOOKUP(A1885,[2]库存报告使用数据处理!$A:$E,5,0),0)</f>
        <v>0</v>
      </c>
      <c r="G1885" s="28">
        <f>IFERROR(VLOOKUP(A1885,[2]库存报告使用数据处理!$A:$F,6,0),0)</f>
        <v>0</v>
      </c>
      <c r="H1885" s="29">
        <f>IFERROR(VLOOKUP(A1885,[2]库存报告使用数据处理!$A:$G,7,0),0)</f>
        <v>19.89</v>
      </c>
      <c r="I1885">
        <f>IFERROR(VLOOKUP(A1885,[5]数据处理!$A:$B,2,0),0)</f>
        <v>1</v>
      </c>
      <c r="J1885" s="30">
        <f>IFERROR(VLOOKUP(A1885,[5]数据处理!$A:$D,4,0),0)</f>
        <v>0</v>
      </c>
      <c r="K1885" s="30">
        <f>IFERROR(VLOOKUP(A1885,[5]数据处理!$A:$E,5,0),0)</f>
        <v>0</v>
      </c>
      <c r="L1885" s="30">
        <f>IFERROR(VLOOKUP(A1885,[5]数据处理!$A:$G,7,0),0)</f>
        <v>0</v>
      </c>
      <c r="M1885">
        <f t="shared" si="494"/>
        <v>1</v>
      </c>
      <c r="N1885">
        <f>IFERROR(VLOOKUP(A1885,[5]数据处理!$A:$C,3,0),0)</f>
        <v>0</v>
      </c>
      <c r="O1885">
        <f>IFERROR(VLOOKUP($A1885,[5]数据处理!$A:$N,14,0),0)</f>
        <v>0</v>
      </c>
      <c r="P1885" t="str">
        <f>IFERROR(VLOOKUP($A1885,[3]库存报告使用数据!$A$1:$B$65536,2,0),"")</f>
        <v/>
      </c>
      <c r="Q1885" t="str">
        <f>IFERROR(VLOOKUP($A1885,[3]库存报告使用数据!$A$1:$E$65536,5,0),"")</f>
        <v/>
      </c>
      <c r="R1885" t="str">
        <f>IFERROR(VLOOKUP($A1885,[3]库存报告使用数据!$A$1:$H$65536,8,0),"")</f>
        <v/>
      </c>
      <c r="S1885" t="str">
        <f>IFERROR(VLOOKUP($A1885,[3]库存报告使用数据!$A$1:$K$65536,11,0),"")</f>
        <v/>
      </c>
      <c r="T1885" t="str">
        <f>IFERROR(VLOOKUP($A1885,[3]库存报告使用数据!$A$1:$C$65536,3,0),"")</f>
        <v/>
      </c>
      <c r="U1885" t="str">
        <f>IFERROR(VLOOKUP($A1885,[3]库存报告使用数据!$A$1:$F$65536,6,0),"")</f>
        <v/>
      </c>
      <c r="V1885" t="str">
        <f>IFERROR(VLOOKUP($A1885,[3]库存报告使用数据!$A$1:$I$65536,9,0),"")</f>
        <v/>
      </c>
      <c r="W1885" t="str">
        <f>IFERROR(VLOOKUP($A1885,[3]库存报告使用数据!$A$1:$L$65536,12,0),"")</f>
        <v/>
      </c>
      <c r="X1885" s="20" t="str">
        <f t="shared" si="495"/>
        <v/>
      </c>
      <c r="Y1885" s="20" t="str">
        <f t="shared" si="496"/>
        <v/>
      </c>
      <c r="Z1885" s="20" t="str">
        <f t="shared" si="497"/>
        <v/>
      </c>
      <c r="AA1885" s="20" t="str">
        <f t="shared" si="498"/>
        <v/>
      </c>
      <c r="AB1885" t="str">
        <f>IFERROR(VLOOKUP($A1885,[3]库存报告使用数据!$A$1:$D$65536,4,0),"")</f>
        <v/>
      </c>
      <c r="AC1885" t="str">
        <f>IFERROR(VLOOKUP($A1885,[3]库存报告使用数据!$A$1:$G$65536,7,0),"")</f>
        <v/>
      </c>
      <c r="AD1885" t="str">
        <f>IFERROR(VLOOKUP($A1885,[3]库存报告使用数据!$A$1:$J$65536,10,0),"")</f>
        <v/>
      </c>
      <c r="AE1885" t="str">
        <f>IFERROR(VLOOKUP($A1885,[3]库存报告使用数据!$A$1:$M$65536,13,0),"")</f>
        <v/>
      </c>
      <c r="AF1885" s="20" t="str">
        <f t="shared" si="499"/>
        <v/>
      </c>
      <c r="AG1885" s="20" t="str">
        <f t="shared" si="500"/>
        <v/>
      </c>
      <c r="AH1885" s="20" t="str">
        <f t="shared" si="501"/>
        <v/>
      </c>
      <c r="AI1885" s="20" t="str">
        <f t="shared" si="502"/>
        <v/>
      </c>
      <c r="AJ1885">
        <f>IFERROR(VLOOKUP($B1885,[4]库存报告使用数据!$A$1:$B$65536,2,0),0)</f>
        <v>5</v>
      </c>
      <c r="AK1885">
        <f>IFERROR(VLOOKUP($B1885,[4]库存报告使用数据!$A$1:$C$65536,3,0),)</f>
        <v>0</v>
      </c>
      <c r="AL1885">
        <f>IFERROR(VLOOKUP($B1885,[4]库存报告使用数据!$A$1:$D$65536,4,0),)</f>
        <v>0</v>
      </c>
      <c r="AM1885">
        <f>IFERROR(VLOOKUP($B1885,[4]库存报告使用数据!$A$1:$E$65536,5,0),)</f>
        <v>0</v>
      </c>
      <c r="AN1885" s="20">
        <f t="shared" si="503"/>
        <v>0.2</v>
      </c>
      <c r="AO1885" s="20" t="str">
        <f t="shared" si="504"/>
        <v/>
      </c>
      <c r="AP1885" s="20" t="str">
        <f t="shared" si="505"/>
        <v/>
      </c>
      <c r="AQ1885" s="20" t="str">
        <f t="shared" si="506"/>
        <v/>
      </c>
      <c r="AR1885" s="32">
        <f t="shared" si="507"/>
        <v>0.142857142857143</v>
      </c>
      <c r="AS1885" s="32">
        <f t="shared" si="508"/>
        <v>8.57142857142857</v>
      </c>
      <c r="AT1885" s="32">
        <f t="shared" si="509"/>
        <v>-7.57142857142857</v>
      </c>
      <c r="AU1885" s="28">
        <f t="shared" si="510"/>
        <v>7</v>
      </c>
      <c r="AV1885" s="34">
        <f>IFERROR(时间!$B$4+AU1885,"上周无销量")</f>
        <v>43290</v>
      </c>
      <c r="AW1885" s="34"/>
    </row>
    <row r="1886" spans="1:49">
      <c r="A1886" s="18" t="s">
        <v>1931</v>
      </c>
      <c r="B1886" t="str">
        <f>VLOOKUP(A1886,'[1]sku-asin（子）'!$A:$B,2,0)</f>
        <v>B013OSTKN2</v>
      </c>
      <c r="C1886" t="str">
        <f>VLOOKUP(A1886,'[1]子sku-父sku'!$A:$B,2,0)</f>
        <v>YZ-BS-5505</v>
      </c>
      <c r="D1886" s="28">
        <f>IFERROR(VLOOKUP(A1886,[2]库存报告使用数据处理!$A:$C,3,0),0)</f>
        <v>12</v>
      </c>
      <c r="E1886" s="28">
        <f>IFERROR(VLOOKUP(A1886,[2]库存报告使用数据处理!$A:$D,4,0),0)</f>
        <v>1</v>
      </c>
      <c r="F1886" s="28">
        <f>IFERROR(VLOOKUP(A1886,[2]库存报告使用数据处理!$A:$E,5,0),0)</f>
        <v>1</v>
      </c>
      <c r="G1886" s="28">
        <f>IFERROR(VLOOKUP(A1886,[2]库存报告使用数据处理!$A:$F,6,0),0)</f>
        <v>3</v>
      </c>
      <c r="H1886" s="29">
        <f>IFERROR(VLOOKUP(A1886,[2]库存报告使用数据处理!$A:$G,7,0),0)</f>
        <v>23.5511764705882</v>
      </c>
      <c r="I1886">
        <f>IFERROR(VLOOKUP(A1886,[5]数据处理!$A:$B,2,0),0)</f>
        <v>39</v>
      </c>
      <c r="J1886" s="30">
        <f>IFERROR(VLOOKUP(A1886,[5]数据处理!$A:$D,4,0),0)</f>
        <v>0</v>
      </c>
      <c r="K1886" s="30">
        <f>IFERROR(VLOOKUP(A1886,[5]数据处理!$A:$E,5,0),0)</f>
        <v>0</v>
      </c>
      <c r="L1886" s="30">
        <f>IFERROR(VLOOKUP(A1886,[5]数据处理!$A:$G,7,0),0)</f>
        <v>27</v>
      </c>
      <c r="M1886">
        <f t="shared" si="494"/>
        <v>66</v>
      </c>
      <c r="N1886">
        <f>IFERROR(VLOOKUP(A1886,[5]数据处理!$A:$C,3,0),0)</f>
        <v>1</v>
      </c>
      <c r="O1886">
        <f>IFERROR(VLOOKUP($A1886,[5]数据处理!$A:$N,14,0),0)</f>
        <v>0</v>
      </c>
      <c r="P1886">
        <f>IFERROR(VLOOKUP($A1886,[3]库存报告使用数据!$A$1:$B$65536,2,0),"")</f>
        <v>66531</v>
      </c>
      <c r="Q1886">
        <f>IFERROR(VLOOKUP($A1886,[3]库存报告使用数据!$A$1:$E$65536,5,0),"")</f>
        <v>0</v>
      </c>
      <c r="R1886">
        <f>IFERROR(VLOOKUP($A1886,[3]库存报告使用数据!$A$1:$H$65536,8,0),"")</f>
        <v>10218</v>
      </c>
      <c r="S1886">
        <f>IFERROR(VLOOKUP($A1886,[3]库存报告使用数据!$A$1:$K$65536,11,0),"")</f>
        <v>4852</v>
      </c>
      <c r="T1886">
        <f>IFERROR(VLOOKUP($A1886,[3]库存报告使用数据!$A$1:$C$65536,3,0),"")</f>
        <v>404</v>
      </c>
      <c r="U1886">
        <f>IFERROR(VLOOKUP($A1886,[3]库存报告使用数据!$A$1:$F$65536,6,0),"")</f>
        <v>0</v>
      </c>
      <c r="V1886">
        <f>IFERROR(VLOOKUP($A1886,[3]库存报告使用数据!$A$1:$I$65536,9,0),"")</f>
        <v>55</v>
      </c>
      <c r="W1886">
        <f>IFERROR(VLOOKUP($A1886,[3]库存报告使用数据!$A$1:$L$65536,12,0),"")</f>
        <v>26</v>
      </c>
      <c r="X1886" s="20">
        <f t="shared" si="495"/>
        <v>0.00607235724699764</v>
      </c>
      <c r="Y1886" s="20" t="str">
        <f t="shared" si="496"/>
        <v/>
      </c>
      <c r="Z1886" s="20">
        <f t="shared" si="497"/>
        <v>0.00538265805441378</v>
      </c>
      <c r="AA1886" s="20">
        <f t="shared" si="498"/>
        <v>0.00535861500412201</v>
      </c>
      <c r="AB1886">
        <f>IFERROR(VLOOKUP($A1886,[3]库存报告使用数据!$A$1:$D$65536,4,0),"")</f>
        <v>92.27</v>
      </c>
      <c r="AC1886">
        <f>IFERROR(VLOOKUP($A1886,[3]库存报告使用数据!$A$1:$G$65536,7,0),"")</f>
        <v>0</v>
      </c>
      <c r="AD1886">
        <f>IFERROR(VLOOKUP($A1886,[3]库存报告使用数据!$A$1:$J$65536,10,0),"")</f>
        <v>12.77</v>
      </c>
      <c r="AE1886">
        <f>IFERROR(VLOOKUP($A1886,[3]库存报告使用数据!$A$1:$M$65536,13,0),"")</f>
        <v>6.14</v>
      </c>
      <c r="AF1886" s="20">
        <f t="shared" si="499"/>
        <v>0.326487582319688</v>
      </c>
      <c r="AG1886" s="20" t="str">
        <f t="shared" si="500"/>
        <v/>
      </c>
      <c r="AH1886" s="20">
        <f t="shared" si="501"/>
        <v>0.542223443314934</v>
      </c>
      <c r="AI1886" s="20">
        <f t="shared" si="502"/>
        <v>0.0869029481063351</v>
      </c>
      <c r="AJ1886">
        <f>IFERROR(VLOOKUP($B1886,[4]库存报告使用数据!$A$1:$B$65536,2,0),0)</f>
        <v>125</v>
      </c>
      <c r="AK1886">
        <f>IFERROR(VLOOKUP($B1886,[4]库存报告使用数据!$A$1:$C$65536,3,0),)</f>
        <v>1</v>
      </c>
      <c r="AL1886">
        <f>IFERROR(VLOOKUP($B1886,[4]库存报告使用数据!$A$1:$D$65536,4,0),)</f>
        <v>0</v>
      </c>
      <c r="AM1886">
        <f>IFERROR(VLOOKUP($B1886,[4]库存报告使用数据!$A$1:$E$65536,5,0),)</f>
        <v>16</v>
      </c>
      <c r="AN1886" s="20">
        <f t="shared" si="503"/>
        <v>0.096</v>
      </c>
      <c r="AO1886" s="20">
        <f t="shared" si="504"/>
        <v>1</v>
      </c>
      <c r="AP1886" s="20" t="str">
        <f t="shared" si="505"/>
        <v/>
      </c>
      <c r="AQ1886" s="20">
        <f t="shared" si="506"/>
        <v>0.1875</v>
      </c>
      <c r="AR1886" s="32">
        <f t="shared" si="507"/>
        <v>1.71428571428571</v>
      </c>
      <c r="AS1886" s="32">
        <f t="shared" si="508"/>
        <v>102.857142857143</v>
      </c>
      <c r="AT1886" s="32">
        <f t="shared" si="509"/>
        <v>-36.8571428571428</v>
      </c>
      <c r="AU1886" s="28">
        <f t="shared" si="510"/>
        <v>38</v>
      </c>
      <c r="AV1886" s="34">
        <f>IFERROR(时间!$B$4+AU1886,"上周无销量")</f>
        <v>43321</v>
      </c>
      <c r="AW1886" s="34"/>
    </row>
    <row r="1887" spans="1:49">
      <c r="A1887" s="18" t="s">
        <v>1932</v>
      </c>
      <c r="B1887" t="str">
        <f>VLOOKUP(A1887,'[1]sku-asin（子）'!$A:$B,2,0)</f>
        <v>B013OSTFWS</v>
      </c>
      <c r="C1887" t="str">
        <f>VLOOKUP(A1887,'[1]子sku-父sku'!$A:$B,2,0)</f>
        <v>YZ-BS-5505</v>
      </c>
      <c r="D1887" s="28">
        <f>IFERROR(VLOOKUP(A1887,[2]库存报告使用数据处理!$A:$C,3,0),0)</f>
        <v>5</v>
      </c>
      <c r="E1887" s="28">
        <f>IFERROR(VLOOKUP(A1887,[2]库存报告使用数据处理!$A:$D,4,0),0)</f>
        <v>10</v>
      </c>
      <c r="F1887" s="28">
        <f>IFERROR(VLOOKUP(A1887,[2]库存报告使用数据处理!$A:$E,5,0),0)</f>
        <v>16</v>
      </c>
      <c r="G1887" s="28">
        <f>IFERROR(VLOOKUP(A1887,[2]库存报告使用数据处理!$A:$F,6,0),0)</f>
        <v>14</v>
      </c>
      <c r="H1887" s="29">
        <f>IFERROR(VLOOKUP(A1887,[2]库存报告使用数据处理!$A:$G,7,0),0)</f>
        <v>21.8593333333333</v>
      </c>
      <c r="I1887">
        <f>IFERROR(VLOOKUP(A1887,[5]数据处理!$A:$B,2,0),0)</f>
        <v>57</v>
      </c>
      <c r="J1887" s="30">
        <f>IFERROR(VLOOKUP(A1887,[5]数据处理!$A:$D,4,0),0)</f>
        <v>0</v>
      </c>
      <c r="K1887" s="30">
        <f>IFERROR(VLOOKUP(A1887,[5]数据处理!$A:$E,5,0),0)</f>
        <v>0</v>
      </c>
      <c r="L1887" s="30">
        <f>IFERROR(VLOOKUP(A1887,[5]数据处理!$A:$G,7,0),0)</f>
        <v>58</v>
      </c>
      <c r="M1887">
        <f t="shared" si="494"/>
        <v>115</v>
      </c>
      <c r="N1887">
        <f>IFERROR(VLOOKUP(A1887,[5]数据处理!$A:$C,3,0),0)</f>
        <v>0</v>
      </c>
      <c r="O1887">
        <f>IFERROR(VLOOKUP($A1887,[5]数据处理!$A:$N,14,0),0)</f>
        <v>0</v>
      </c>
      <c r="P1887">
        <f>IFERROR(VLOOKUP($A1887,[3]库存报告使用数据!$A$1:$B$65536,2,0),"")</f>
        <v>22580</v>
      </c>
      <c r="Q1887">
        <f>IFERROR(VLOOKUP($A1887,[3]库存报告使用数据!$A$1:$E$65536,5,0),"")</f>
        <v>497</v>
      </c>
      <c r="R1887">
        <f>IFERROR(VLOOKUP($A1887,[3]库存报告使用数据!$A$1:$H$65536,8,0),"")</f>
        <v>5436</v>
      </c>
      <c r="S1887">
        <f>IFERROR(VLOOKUP($A1887,[3]库存报告使用数据!$A$1:$K$65536,11,0),"")</f>
        <v>7406</v>
      </c>
      <c r="T1887">
        <f>IFERROR(VLOOKUP($A1887,[3]库存报告使用数据!$A$1:$C$65536,3,0),"")</f>
        <v>58</v>
      </c>
      <c r="U1887">
        <f>IFERROR(VLOOKUP($A1887,[3]库存报告使用数据!$A$1:$F$65536,6,0),"")</f>
        <v>9</v>
      </c>
      <c r="V1887">
        <f>IFERROR(VLOOKUP($A1887,[3]库存报告使用数据!$A$1:$I$65536,9,0),"")</f>
        <v>131</v>
      </c>
      <c r="W1887">
        <f>IFERROR(VLOOKUP($A1887,[3]库存报告使用数据!$A$1:$L$65536,12,0),"")</f>
        <v>95</v>
      </c>
      <c r="X1887" s="20">
        <f t="shared" si="495"/>
        <v>0.00256864481842338</v>
      </c>
      <c r="Y1887" s="20">
        <f t="shared" si="496"/>
        <v>0.0181086519114688</v>
      </c>
      <c r="Z1887" s="20">
        <f t="shared" si="497"/>
        <v>0.0240986019131714</v>
      </c>
      <c r="AA1887" s="20">
        <f t="shared" si="498"/>
        <v>0.0128274372130705</v>
      </c>
      <c r="AB1887">
        <f>IFERROR(VLOOKUP($A1887,[3]库存报告使用数据!$A$1:$D$65536,4,0),"")</f>
        <v>11.86</v>
      </c>
      <c r="AC1887">
        <f>IFERROR(VLOOKUP($A1887,[3]库存报告使用数据!$A$1:$G$65536,7,0),"")</f>
        <v>2.18</v>
      </c>
      <c r="AD1887">
        <f>IFERROR(VLOOKUP($A1887,[3]库存报告使用数据!$A$1:$J$65536,10,0),"")</f>
        <v>31.66</v>
      </c>
      <c r="AE1887">
        <f>IFERROR(VLOOKUP($A1887,[3]库存报告使用数据!$A$1:$M$65536,13,0),"")</f>
        <v>22.68</v>
      </c>
      <c r="AF1887" s="20">
        <f t="shared" si="499"/>
        <v>0.108512000975937</v>
      </c>
      <c r="AG1887" s="20">
        <f t="shared" si="500"/>
        <v>0.00997285675073959</v>
      </c>
      <c r="AH1887" s="20">
        <f t="shared" si="501"/>
        <v>0.0905219738326879</v>
      </c>
      <c r="AI1887" s="20">
        <f t="shared" si="502"/>
        <v>0.0741102198908171</v>
      </c>
      <c r="AJ1887">
        <f>IFERROR(VLOOKUP($B1887,[4]库存报告使用数据!$A$1:$B$65536,2,0),0)</f>
        <v>61</v>
      </c>
      <c r="AK1887">
        <f>IFERROR(VLOOKUP($B1887,[4]库存报告使用数据!$A$1:$C$65536,3,0),)</f>
        <v>53</v>
      </c>
      <c r="AL1887">
        <f>IFERROR(VLOOKUP($B1887,[4]库存报告使用数据!$A$1:$D$65536,4,0),)</f>
        <v>50</v>
      </c>
      <c r="AM1887">
        <f>IFERROR(VLOOKUP($B1887,[4]库存报告使用数据!$A$1:$E$65536,5,0),)</f>
        <v>116</v>
      </c>
      <c r="AN1887" s="20">
        <f t="shared" si="503"/>
        <v>0.0819672131147541</v>
      </c>
      <c r="AO1887" s="20">
        <f t="shared" si="504"/>
        <v>0.188679245283019</v>
      </c>
      <c r="AP1887" s="20">
        <f t="shared" si="505"/>
        <v>0.32</v>
      </c>
      <c r="AQ1887" s="20">
        <f t="shared" si="506"/>
        <v>0.120689655172414</v>
      </c>
      <c r="AR1887" s="32">
        <f t="shared" si="507"/>
        <v>0.714285714285714</v>
      </c>
      <c r="AS1887" s="32">
        <f t="shared" si="508"/>
        <v>42.8571428571429</v>
      </c>
      <c r="AT1887" s="32">
        <f t="shared" si="509"/>
        <v>72.1428571428571</v>
      </c>
      <c r="AU1887" s="28">
        <f t="shared" si="510"/>
        <v>161</v>
      </c>
      <c r="AV1887" s="34">
        <f>IFERROR(时间!$B$4+AU1887,"上周无销量")</f>
        <v>43444</v>
      </c>
      <c r="AW1887" s="34"/>
    </row>
    <row r="1888" spans="1:49">
      <c r="A1888" s="18" t="s">
        <v>1933</v>
      </c>
      <c r="B1888" t="str">
        <f>VLOOKUP(A1888,'[1]sku-asin（子）'!$A:$B,2,0)</f>
        <v>B013OSTD48</v>
      </c>
      <c r="C1888" t="str">
        <f>VLOOKUP(A1888,'[1]子sku-父sku'!$A:$B,2,0)</f>
        <v>YZ-BS-5505</v>
      </c>
      <c r="D1888" s="28">
        <f>IFERROR(VLOOKUP(A1888,[2]库存报告使用数据处理!$A:$C,3,0),0)</f>
        <v>10</v>
      </c>
      <c r="E1888" s="28">
        <f>IFERROR(VLOOKUP(A1888,[2]库存报告使用数据处理!$A:$D,4,0),0)</f>
        <v>9</v>
      </c>
      <c r="F1888" s="28">
        <f>IFERROR(VLOOKUP(A1888,[2]库存报告使用数据处理!$A:$E,5,0),0)</f>
        <v>0</v>
      </c>
      <c r="G1888" s="28">
        <f>IFERROR(VLOOKUP(A1888,[2]库存报告使用数据处理!$A:$F,6,0),0)</f>
        <v>3</v>
      </c>
      <c r="H1888" s="29">
        <f>IFERROR(VLOOKUP(A1888,[2]库存报告使用数据处理!$A:$G,7,0),0)</f>
        <v>21.5745454545455</v>
      </c>
      <c r="I1888">
        <f>IFERROR(VLOOKUP(A1888,[5]数据处理!$A:$B,2,0),0)</f>
        <v>6</v>
      </c>
      <c r="J1888" s="30">
        <f>IFERROR(VLOOKUP(A1888,[5]数据处理!$A:$D,4,0),0)</f>
        <v>25</v>
      </c>
      <c r="K1888" s="30">
        <f>IFERROR(VLOOKUP(A1888,[5]数据处理!$A:$E,5,0),0)</f>
        <v>0</v>
      </c>
      <c r="L1888" s="30">
        <f>IFERROR(VLOOKUP(A1888,[5]数据处理!$A:$G,7,0),0)</f>
        <v>0</v>
      </c>
      <c r="M1888">
        <f t="shared" si="494"/>
        <v>31</v>
      </c>
      <c r="N1888">
        <f>IFERROR(VLOOKUP(A1888,[5]数据处理!$A:$C,3,0),0)</f>
        <v>0</v>
      </c>
      <c r="O1888">
        <f>IFERROR(VLOOKUP($A1888,[5]数据处理!$A:$N,14,0),0)</f>
        <v>0</v>
      </c>
      <c r="P1888">
        <f>IFERROR(VLOOKUP($A1888,[3]库存报告使用数据!$A$1:$B$65536,2,0),"")</f>
        <v>108628</v>
      </c>
      <c r="Q1888">
        <f>IFERROR(VLOOKUP($A1888,[3]库存报告使用数据!$A$1:$E$65536,5,0),"")</f>
        <v>73734</v>
      </c>
      <c r="R1888">
        <f>IFERROR(VLOOKUP($A1888,[3]库存报告使用数据!$A$1:$H$65536,8,0),"")</f>
        <v>0</v>
      </c>
      <c r="S1888">
        <f>IFERROR(VLOOKUP($A1888,[3]库存报告使用数据!$A$1:$K$65536,11,0),"")</f>
        <v>74213</v>
      </c>
      <c r="T1888">
        <f>IFERROR(VLOOKUP($A1888,[3]库存报告使用数据!$A$1:$C$65536,3,0),"")</f>
        <v>1293</v>
      </c>
      <c r="U1888">
        <f>IFERROR(VLOOKUP($A1888,[3]库存报告使用数据!$A$1:$F$65536,6,0),"")</f>
        <v>890</v>
      </c>
      <c r="V1888">
        <f>IFERROR(VLOOKUP($A1888,[3]库存报告使用数据!$A$1:$I$65536,9,0),"")</f>
        <v>0</v>
      </c>
      <c r="W1888">
        <f>IFERROR(VLOOKUP($A1888,[3]库存报告使用数据!$A$1:$L$65536,12,0),"")</f>
        <v>489</v>
      </c>
      <c r="X1888" s="20">
        <f t="shared" si="495"/>
        <v>0.0119030084324484</v>
      </c>
      <c r="Y1888" s="20">
        <f t="shared" si="496"/>
        <v>0.0120704152765346</v>
      </c>
      <c r="Z1888" s="20" t="str">
        <f t="shared" si="497"/>
        <v/>
      </c>
      <c r="AA1888" s="20">
        <f t="shared" si="498"/>
        <v>0.00658914206405886</v>
      </c>
      <c r="AB1888">
        <f>IFERROR(VLOOKUP($A1888,[3]库存报告使用数据!$A$1:$D$65536,4,0),"")</f>
        <v>332.55375</v>
      </c>
      <c r="AC1888">
        <f>IFERROR(VLOOKUP($A1888,[3]库存报告使用数据!$A$1:$G$65536,7,0),"")</f>
        <v>233.15</v>
      </c>
      <c r="AD1888">
        <f>IFERROR(VLOOKUP($A1888,[3]库存报告使用数据!$A$1:$J$65536,10,0),"")</f>
        <v>0</v>
      </c>
      <c r="AE1888">
        <f>IFERROR(VLOOKUP($A1888,[3]库存报告使用数据!$A$1:$M$65536,13,0),"")</f>
        <v>121.65</v>
      </c>
      <c r="AF1888" s="20">
        <f t="shared" si="499"/>
        <v>1.54141717933591</v>
      </c>
      <c r="AG1888" s="20">
        <f t="shared" si="500"/>
        <v>1.20074629660842</v>
      </c>
      <c r="AH1888" s="20" t="str">
        <f t="shared" si="501"/>
        <v/>
      </c>
      <c r="AI1888" s="20">
        <f t="shared" si="502"/>
        <v>1.87952974886229</v>
      </c>
      <c r="AJ1888">
        <f>IFERROR(VLOOKUP($B1888,[4]库存报告使用数据!$A$1:$B$65536,2,0),0)</f>
        <v>316</v>
      </c>
      <c r="AK1888">
        <f>IFERROR(VLOOKUP($B1888,[4]库存报告使用数据!$A$1:$C$65536,3,0),)</f>
        <v>386</v>
      </c>
      <c r="AL1888">
        <f>IFERROR(VLOOKUP($B1888,[4]库存报告使用数据!$A$1:$D$65536,4,0),)</f>
        <v>2</v>
      </c>
      <c r="AM1888">
        <f>IFERROR(VLOOKUP($B1888,[4]库存报告使用数据!$A$1:$E$65536,5,0),)</f>
        <v>208</v>
      </c>
      <c r="AN1888" s="20">
        <f t="shared" si="503"/>
        <v>0.0316455696202532</v>
      </c>
      <c r="AO1888" s="20">
        <f t="shared" si="504"/>
        <v>0.0233160621761658</v>
      </c>
      <c r="AP1888" s="20">
        <f t="shared" si="505"/>
        <v>0</v>
      </c>
      <c r="AQ1888" s="20">
        <f t="shared" si="506"/>
        <v>0.0144230769230769</v>
      </c>
      <c r="AR1888" s="32">
        <f t="shared" si="507"/>
        <v>1.42857142857143</v>
      </c>
      <c r="AS1888" s="32">
        <f t="shared" si="508"/>
        <v>85.7142857142857</v>
      </c>
      <c r="AT1888" s="32">
        <f t="shared" si="509"/>
        <v>-54.7142857142857</v>
      </c>
      <c r="AU1888" s="28">
        <f t="shared" si="510"/>
        <v>21</v>
      </c>
      <c r="AV1888" s="34">
        <f>IFERROR(时间!$B$4+AU1888,"上周无销量")</f>
        <v>43304</v>
      </c>
      <c r="AW1888" s="34"/>
    </row>
    <row r="1889" spans="1:49">
      <c r="A1889" s="18" t="s">
        <v>1934</v>
      </c>
      <c r="B1889" t="str">
        <f>VLOOKUP(A1889,'[1]sku-asin（子）'!$A:$B,2,0)</f>
        <v>B0154PQ95K</v>
      </c>
      <c r="C1889" t="str">
        <f>VLOOKUP(A1889,'[1]子sku-父sku'!$A:$B,2,0)</f>
        <v>YZ-BS-5505</v>
      </c>
      <c r="D1889" s="28">
        <f>IFERROR(VLOOKUP(A1889,[2]库存报告使用数据处理!$A:$C,3,0),0)</f>
        <v>13</v>
      </c>
      <c r="E1889" s="28">
        <f>IFERROR(VLOOKUP(A1889,[2]库存报告使用数据处理!$A:$D,4,0),0)</f>
        <v>4</v>
      </c>
      <c r="F1889" s="28">
        <f>IFERROR(VLOOKUP(A1889,[2]库存报告使用数据处理!$A:$E,5,0),0)</f>
        <v>9</v>
      </c>
      <c r="G1889" s="28">
        <f>IFERROR(VLOOKUP(A1889,[2]库存报告使用数据处理!$A:$F,6,0),0)</f>
        <v>19</v>
      </c>
      <c r="H1889" s="29">
        <f>IFERROR(VLOOKUP(A1889,[2]库存报告使用数据处理!$A:$G,7,0),0)</f>
        <v>22.4824444444445</v>
      </c>
      <c r="I1889">
        <f>IFERROR(VLOOKUP(A1889,[5]数据处理!$A:$B,2,0),0)</f>
        <v>15</v>
      </c>
      <c r="J1889" s="30">
        <f>IFERROR(VLOOKUP(A1889,[5]数据处理!$A:$D,4,0),0)</f>
        <v>0</v>
      </c>
      <c r="K1889" s="30">
        <f>IFERROR(VLOOKUP(A1889,[5]数据处理!$A:$E,5,0),0)</f>
        <v>0</v>
      </c>
      <c r="L1889" s="30">
        <f>IFERROR(VLOOKUP(A1889,[5]数据处理!$A:$G,7,0),0)</f>
        <v>59</v>
      </c>
      <c r="M1889">
        <f t="shared" si="494"/>
        <v>74</v>
      </c>
      <c r="N1889">
        <f>IFERROR(VLOOKUP(A1889,[5]数据处理!$A:$C,3,0),0)</f>
        <v>0</v>
      </c>
      <c r="O1889">
        <f>IFERROR(VLOOKUP($A1889,[5]数据处理!$A:$N,14,0),0)</f>
        <v>0</v>
      </c>
      <c r="P1889">
        <f>IFERROR(VLOOKUP($A1889,[3]库存报告使用数据!$A$1:$B$65536,2,0),"")</f>
        <v>35282</v>
      </c>
      <c r="Q1889">
        <f>IFERROR(VLOOKUP($A1889,[3]库存报告使用数据!$A$1:$E$65536,5,0),"")</f>
        <v>6063</v>
      </c>
      <c r="R1889">
        <f>IFERROR(VLOOKUP($A1889,[3]库存报告使用数据!$A$1:$H$65536,8,0),"")</f>
        <v>33916</v>
      </c>
      <c r="S1889">
        <f>IFERROR(VLOOKUP($A1889,[3]库存报告使用数据!$A$1:$K$65536,11,0),"")</f>
        <v>37897</v>
      </c>
      <c r="T1889">
        <f>IFERROR(VLOOKUP($A1889,[3]库存报告使用数据!$A$1:$C$65536,3,0),"")</f>
        <v>110</v>
      </c>
      <c r="U1889">
        <f>IFERROR(VLOOKUP($A1889,[3]库存报告使用数据!$A$1:$F$65536,6,0),"")</f>
        <v>42</v>
      </c>
      <c r="V1889">
        <f>IFERROR(VLOOKUP($A1889,[3]库存报告使用数据!$A$1:$I$65536,9,0),"")</f>
        <v>215</v>
      </c>
      <c r="W1889">
        <f>IFERROR(VLOOKUP($A1889,[3]库存报告使用数据!$A$1:$L$65536,12,0),"")</f>
        <v>218</v>
      </c>
      <c r="X1889" s="20">
        <f t="shared" si="495"/>
        <v>0.00311773708973414</v>
      </c>
      <c r="Y1889" s="20">
        <f t="shared" si="496"/>
        <v>0.00692726373082632</v>
      </c>
      <c r="Z1889" s="20">
        <f t="shared" si="497"/>
        <v>0.00633919094232811</v>
      </c>
      <c r="AA1889" s="20">
        <f t="shared" si="498"/>
        <v>0.0057524342296224</v>
      </c>
      <c r="AB1889">
        <f>IFERROR(VLOOKUP($A1889,[3]库存报告使用数据!$A$1:$D$65536,4,0),"")</f>
        <v>22.92</v>
      </c>
      <c r="AC1889">
        <f>IFERROR(VLOOKUP($A1889,[3]库存报告使用数据!$A$1:$G$65536,7,0),"")</f>
        <v>8.63</v>
      </c>
      <c r="AD1889">
        <f>IFERROR(VLOOKUP($A1889,[3]库存报告使用数据!$A$1:$J$65536,10,0),"")</f>
        <v>43.67</v>
      </c>
      <c r="AE1889">
        <f>IFERROR(VLOOKUP($A1889,[3]库存报告使用数据!$A$1:$M$65536,13,0),"")</f>
        <v>42.94</v>
      </c>
      <c r="AF1889" s="20">
        <f t="shared" si="499"/>
        <v>0.0784201614479064</v>
      </c>
      <c r="AG1889" s="20">
        <f t="shared" si="500"/>
        <v>0.0959637643198147</v>
      </c>
      <c r="AH1889" s="20">
        <f t="shared" si="501"/>
        <v>0.21582271599569</v>
      </c>
      <c r="AI1889" s="20">
        <f t="shared" si="502"/>
        <v>0.100522877109053</v>
      </c>
      <c r="AJ1889">
        <f>IFERROR(VLOOKUP($B1889,[4]库存报告使用数据!$A$1:$B$65536,2,0),0)</f>
        <v>109</v>
      </c>
      <c r="AK1889">
        <f>IFERROR(VLOOKUP($B1889,[4]库存报告使用数据!$A$1:$C$65536,3,0),)</f>
        <v>31</v>
      </c>
      <c r="AL1889">
        <f>IFERROR(VLOOKUP($B1889,[4]库存报告使用数据!$A$1:$D$65536,4,0),)</f>
        <v>81</v>
      </c>
      <c r="AM1889">
        <f>IFERROR(VLOOKUP($B1889,[4]库存报告使用数据!$A$1:$E$65536,5,0),)</f>
        <v>164</v>
      </c>
      <c r="AN1889" s="20">
        <f t="shared" si="503"/>
        <v>0.119266055045872</v>
      </c>
      <c r="AO1889" s="20">
        <f t="shared" si="504"/>
        <v>0.129032258064516</v>
      </c>
      <c r="AP1889" s="20">
        <f t="shared" si="505"/>
        <v>0.111111111111111</v>
      </c>
      <c r="AQ1889" s="20">
        <f t="shared" si="506"/>
        <v>0.115853658536585</v>
      </c>
      <c r="AR1889" s="32">
        <f t="shared" si="507"/>
        <v>1.85714285714286</v>
      </c>
      <c r="AS1889" s="32">
        <f t="shared" si="508"/>
        <v>111.428571428571</v>
      </c>
      <c r="AT1889" s="32">
        <f t="shared" si="509"/>
        <v>-37.4285714285714</v>
      </c>
      <c r="AU1889" s="28">
        <f t="shared" si="510"/>
        <v>39</v>
      </c>
      <c r="AV1889" s="34">
        <f>IFERROR(时间!$B$4+AU1889,"上周无销量")</f>
        <v>43322</v>
      </c>
      <c r="AW1889" s="34"/>
    </row>
    <row r="1890" spans="1:49">
      <c r="A1890" s="18" t="s">
        <v>1935</v>
      </c>
      <c r="B1890" t="str">
        <f>VLOOKUP(A1890,'[1]sku-asin（子）'!$A:$B,2,0)</f>
        <v>B00YAIA008</v>
      </c>
      <c r="C1890" t="str">
        <f>VLOOKUP(A1890,'[1]子sku-父sku'!$A:$B,2,0)</f>
        <v>YZ-BS-5505</v>
      </c>
      <c r="D1890" s="28">
        <f>IFERROR(VLOOKUP(A1890,[2]库存报告使用数据处理!$A:$C,3,0),0)</f>
        <v>2</v>
      </c>
      <c r="E1890" s="28">
        <f>IFERROR(VLOOKUP(A1890,[2]库存报告使用数据处理!$A:$D,4,0),0)</f>
        <v>0</v>
      </c>
      <c r="F1890" s="28">
        <f>IFERROR(VLOOKUP(A1890,[2]库存报告使用数据处理!$A:$E,5,0),0)</f>
        <v>0</v>
      </c>
      <c r="G1890" s="28">
        <f>IFERROR(VLOOKUP(A1890,[2]库存报告使用数据处理!$A:$F,6,0),0)</f>
        <v>0</v>
      </c>
      <c r="H1890" s="29">
        <f>IFERROR(VLOOKUP(A1890,[2]库存报告使用数据处理!$A:$G,7,0),0)</f>
        <v>22.37</v>
      </c>
      <c r="I1890">
        <f>IFERROR(VLOOKUP(A1890,[5]数据处理!$A:$B,2,0),0)</f>
        <v>9</v>
      </c>
      <c r="J1890" s="30">
        <f>IFERROR(VLOOKUP(A1890,[5]数据处理!$A:$D,4,0),0)</f>
        <v>0</v>
      </c>
      <c r="K1890" s="30">
        <f>IFERROR(VLOOKUP(A1890,[5]数据处理!$A:$E,5,0),0)</f>
        <v>0</v>
      </c>
      <c r="L1890" s="30">
        <f>IFERROR(VLOOKUP(A1890,[5]数据处理!$A:$G,7,0),0)</f>
        <v>5</v>
      </c>
      <c r="M1890">
        <f t="shared" si="494"/>
        <v>14</v>
      </c>
      <c r="N1890">
        <f>IFERROR(VLOOKUP(A1890,[5]数据处理!$A:$C,3,0),0)</f>
        <v>0</v>
      </c>
      <c r="O1890">
        <f>IFERROR(VLOOKUP($A1890,[5]数据处理!$A:$N,14,0),0)</f>
        <v>0</v>
      </c>
      <c r="P1890">
        <f>IFERROR(VLOOKUP($A1890,[3]库存报告使用数据!$A$1:$B$65536,2,0),"")</f>
        <v>2370</v>
      </c>
      <c r="Q1890">
        <f>IFERROR(VLOOKUP($A1890,[3]库存报告使用数据!$A$1:$E$65536,5,0),"")</f>
        <v>0</v>
      </c>
      <c r="R1890">
        <f>IFERROR(VLOOKUP($A1890,[3]库存报告使用数据!$A$1:$H$65536,8,0),"")</f>
        <v>0</v>
      </c>
      <c r="S1890">
        <f>IFERROR(VLOOKUP($A1890,[3]库存报告使用数据!$A$1:$K$65536,11,0),"")</f>
        <v>0</v>
      </c>
      <c r="T1890">
        <f>IFERROR(VLOOKUP($A1890,[3]库存报告使用数据!$A$1:$C$65536,3,0),"")</f>
        <v>39</v>
      </c>
      <c r="U1890">
        <f>IFERROR(VLOOKUP($A1890,[3]库存报告使用数据!$A$1:$F$65536,6,0),"")</f>
        <v>0</v>
      </c>
      <c r="V1890">
        <f>IFERROR(VLOOKUP($A1890,[3]库存报告使用数据!$A$1:$I$65536,9,0),"")</f>
        <v>0</v>
      </c>
      <c r="W1890">
        <f>IFERROR(VLOOKUP($A1890,[3]库存报告使用数据!$A$1:$L$65536,12,0),"")</f>
        <v>0</v>
      </c>
      <c r="X1890" s="20">
        <f t="shared" si="495"/>
        <v>0.0164556962025316</v>
      </c>
      <c r="Y1890" s="20" t="str">
        <f t="shared" si="496"/>
        <v/>
      </c>
      <c r="Z1890" s="20" t="str">
        <f t="shared" si="497"/>
        <v/>
      </c>
      <c r="AA1890" s="20" t="str">
        <f t="shared" si="498"/>
        <v/>
      </c>
      <c r="AB1890">
        <f>IFERROR(VLOOKUP($A1890,[3]库存报告使用数据!$A$1:$D$65536,4,0),"")</f>
        <v>8.08375</v>
      </c>
      <c r="AC1890">
        <f>IFERROR(VLOOKUP($A1890,[3]库存报告使用数据!$A$1:$G$65536,7,0),"")</f>
        <v>0</v>
      </c>
      <c r="AD1890">
        <f>IFERROR(VLOOKUP($A1890,[3]库存报告使用数据!$A$1:$J$65536,10,0),"")</f>
        <v>0</v>
      </c>
      <c r="AE1890">
        <f>IFERROR(VLOOKUP($A1890,[3]库存报告使用数据!$A$1:$M$65536,13,0),"")</f>
        <v>0</v>
      </c>
      <c r="AF1890" s="20">
        <f t="shared" si="499"/>
        <v>0.180682834152883</v>
      </c>
      <c r="AG1890" s="20" t="str">
        <f t="shared" si="500"/>
        <v/>
      </c>
      <c r="AH1890" s="20" t="str">
        <f t="shared" si="501"/>
        <v/>
      </c>
      <c r="AI1890" s="20" t="str">
        <f t="shared" si="502"/>
        <v/>
      </c>
      <c r="AJ1890">
        <f>IFERROR(VLOOKUP($B1890,[4]库存报告使用数据!$A$1:$B$65536,2,0),0)</f>
        <v>21</v>
      </c>
      <c r="AK1890">
        <f>IFERROR(VLOOKUP($B1890,[4]库存报告使用数据!$A$1:$C$65536,3,0),)</f>
        <v>0</v>
      </c>
      <c r="AL1890">
        <f>IFERROR(VLOOKUP($B1890,[4]库存报告使用数据!$A$1:$D$65536,4,0),)</f>
        <v>0</v>
      </c>
      <c r="AM1890">
        <f>IFERROR(VLOOKUP($B1890,[4]库存报告使用数据!$A$1:$E$65536,5,0),)</f>
        <v>0</v>
      </c>
      <c r="AN1890" s="20">
        <f t="shared" si="503"/>
        <v>0.0952380952380952</v>
      </c>
      <c r="AO1890" s="20" t="str">
        <f t="shared" si="504"/>
        <v/>
      </c>
      <c r="AP1890" s="20" t="str">
        <f t="shared" si="505"/>
        <v/>
      </c>
      <c r="AQ1890" s="20" t="str">
        <f t="shared" si="506"/>
        <v/>
      </c>
      <c r="AR1890" s="32">
        <f t="shared" si="507"/>
        <v>0.285714285714286</v>
      </c>
      <c r="AS1890" s="32">
        <f t="shared" si="508"/>
        <v>17.1428571428571</v>
      </c>
      <c r="AT1890" s="32">
        <f t="shared" si="509"/>
        <v>-3.14285714285714</v>
      </c>
      <c r="AU1890" s="28">
        <f t="shared" si="510"/>
        <v>49</v>
      </c>
      <c r="AV1890" s="34">
        <f>IFERROR(时间!$B$4+AU1890,"上周无销量")</f>
        <v>43332</v>
      </c>
      <c r="AW1890" s="34"/>
    </row>
    <row r="1891" spans="1:49">
      <c r="A1891" s="18" t="s">
        <v>1936</v>
      </c>
      <c r="B1891" t="str">
        <f>VLOOKUP(A1891,'[1]sku-asin（子）'!$A:$B,2,0)</f>
        <v>B017JO0OBE</v>
      </c>
      <c r="C1891" t="str">
        <f>VLOOKUP(A1891,'[1]子sku-父sku'!$A:$B,2,0)</f>
        <v>YZ-BS-5505</v>
      </c>
      <c r="D1891" s="28">
        <f>IFERROR(VLOOKUP(A1891,[2]库存报告使用数据处理!$A:$C,3,0),0)</f>
        <v>18</v>
      </c>
      <c r="E1891" s="28">
        <f>IFERROR(VLOOKUP(A1891,[2]库存报告使用数据处理!$A:$D,4,0),0)</f>
        <v>14</v>
      </c>
      <c r="F1891" s="28">
        <f>IFERROR(VLOOKUP(A1891,[2]库存报告使用数据处理!$A:$E,5,0),0)</f>
        <v>14</v>
      </c>
      <c r="G1891" s="28">
        <f>IFERROR(VLOOKUP(A1891,[2]库存报告使用数据处理!$A:$F,6,0),0)</f>
        <v>18</v>
      </c>
      <c r="H1891" s="29">
        <f>IFERROR(VLOOKUP(A1891,[2]库存报告使用数据处理!$A:$G,7,0),0)</f>
        <v>22.989375</v>
      </c>
      <c r="I1891">
        <f>IFERROR(VLOOKUP(A1891,[5]数据处理!$A:$B,2,0),0)</f>
        <v>8</v>
      </c>
      <c r="J1891" s="30">
        <f>IFERROR(VLOOKUP(A1891,[5]数据处理!$A:$D,4,0),0)</f>
        <v>0</v>
      </c>
      <c r="K1891" s="30">
        <f>IFERROR(VLOOKUP(A1891,[5]数据处理!$A:$E,5,0),0)</f>
        <v>42</v>
      </c>
      <c r="L1891" s="30">
        <f>IFERROR(VLOOKUP(A1891,[5]数据处理!$A:$G,7,0),0)</f>
        <v>23</v>
      </c>
      <c r="M1891">
        <f t="shared" si="494"/>
        <v>73</v>
      </c>
      <c r="N1891">
        <f>IFERROR(VLOOKUP(A1891,[5]数据处理!$A:$C,3,0),0)</f>
        <v>0</v>
      </c>
      <c r="O1891">
        <f>IFERROR(VLOOKUP($A1891,[5]数据处理!$A:$N,14,0),0)</f>
        <v>0</v>
      </c>
      <c r="P1891">
        <f>IFERROR(VLOOKUP($A1891,[3]库存报告使用数据!$A$1:$B$65536,2,0),"")</f>
        <v>43390</v>
      </c>
      <c r="Q1891">
        <f>IFERROR(VLOOKUP($A1891,[3]库存报告使用数据!$A$1:$E$65536,5,0),"")</f>
        <v>2140</v>
      </c>
      <c r="R1891">
        <f>IFERROR(VLOOKUP($A1891,[3]库存报告使用数据!$A$1:$H$65536,8,0),"")</f>
        <v>5631</v>
      </c>
      <c r="S1891">
        <f>IFERROR(VLOOKUP($A1891,[3]库存报告使用数据!$A$1:$K$65536,11,0),"")</f>
        <v>5252</v>
      </c>
      <c r="T1891">
        <f>IFERROR(VLOOKUP($A1891,[3]库存报告使用数据!$A$1:$C$65536,3,0),"")</f>
        <v>168</v>
      </c>
      <c r="U1891">
        <f>IFERROR(VLOOKUP($A1891,[3]库存报告使用数据!$A$1:$F$65536,6,0),"")</f>
        <v>15</v>
      </c>
      <c r="V1891">
        <f>IFERROR(VLOOKUP($A1891,[3]库存报告使用数据!$A$1:$I$65536,9,0),"")</f>
        <v>38</v>
      </c>
      <c r="W1891">
        <f>IFERROR(VLOOKUP($A1891,[3]库存报告使用数据!$A$1:$L$65536,12,0),"")</f>
        <v>55</v>
      </c>
      <c r="X1891" s="20">
        <f t="shared" si="495"/>
        <v>0.00387185987554736</v>
      </c>
      <c r="Y1891" s="20">
        <f t="shared" si="496"/>
        <v>0.00700934579439252</v>
      </c>
      <c r="Z1891" s="20">
        <f t="shared" si="497"/>
        <v>0.00674835730776061</v>
      </c>
      <c r="AA1891" s="20">
        <f t="shared" si="498"/>
        <v>0.0104722010662605</v>
      </c>
      <c r="AB1891">
        <f>IFERROR(VLOOKUP($A1891,[3]库存报告使用数据!$A$1:$D$65536,4,0),"")</f>
        <v>38.27</v>
      </c>
      <c r="AC1891">
        <f>IFERROR(VLOOKUP($A1891,[3]库存报告使用数据!$A$1:$G$65536,7,0),"")</f>
        <v>2.99</v>
      </c>
      <c r="AD1891">
        <f>IFERROR(VLOOKUP($A1891,[3]库存报告使用数据!$A$1:$J$65536,10,0),"")</f>
        <v>6.99</v>
      </c>
      <c r="AE1891">
        <f>IFERROR(VLOOKUP($A1891,[3]库存报告使用数据!$A$1:$M$65536,13,0),"")</f>
        <v>9.89</v>
      </c>
      <c r="AF1891" s="20">
        <f t="shared" si="499"/>
        <v>0.0924823363449903</v>
      </c>
      <c r="AG1891" s="20">
        <f t="shared" si="500"/>
        <v>0.00929000586451039</v>
      </c>
      <c r="AH1891" s="20">
        <f t="shared" si="501"/>
        <v>0.0217181073554942</v>
      </c>
      <c r="AI1891" s="20">
        <f t="shared" si="502"/>
        <v>0.0238999296172447</v>
      </c>
      <c r="AJ1891">
        <f>IFERROR(VLOOKUP($B1891,[4]库存报告使用数据!$A$1:$B$65536,2,0),0)</f>
        <v>131</v>
      </c>
      <c r="AK1891">
        <f>IFERROR(VLOOKUP($B1891,[4]库存报告使用数据!$A$1:$C$65536,3,0),)</f>
        <v>73</v>
      </c>
      <c r="AL1891">
        <f>IFERROR(VLOOKUP($B1891,[4]库存报告使用数据!$A$1:$D$65536,4,0),)</f>
        <v>27</v>
      </c>
      <c r="AM1891">
        <f>IFERROR(VLOOKUP($B1891,[4]库存报告使用数据!$A$1:$E$65536,5,0),)</f>
        <v>118</v>
      </c>
      <c r="AN1891" s="20">
        <f t="shared" si="503"/>
        <v>0.137404580152672</v>
      </c>
      <c r="AO1891" s="20">
        <f t="shared" si="504"/>
        <v>0.191780821917808</v>
      </c>
      <c r="AP1891" s="20">
        <f t="shared" si="505"/>
        <v>0.518518518518518</v>
      </c>
      <c r="AQ1891" s="20">
        <f t="shared" si="506"/>
        <v>0.152542372881356</v>
      </c>
      <c r="AR1891" s="32">
        <f t="shared" si="507"/>
        <v>2.57142857142857</v>
      </c>
      <c r="AS1891" s="32">
        <f t="shared" si="508"/>
        <v>154.285714285714</v>
      </c>
      <c r="AT1891" s="32">
        <f t="shared" si="509"/>
        <v>-81.2857142857143</v>
      </c>
      <c r="AU1891" s="28">
        <f t="shared" si="510"/>
        <v>28</v>
      </c>
      <c r="AV1891" s="34">
        <f>IFERROR(时间!$B$4+AU1891,"上周无销量")</f>
        <v>43311</v>
      </c>
      <c r="AW1891" s="34"/>
    </row>
    <row r="1892" spans="1:49">
      <c r="A1892" s="18" t="s">
        <v>1937</v>
      </c>
      <c r="B1892" t="str">
        <f>VLOOKUP(A1892,'[1]sku-asin（子）'!$A:$B,2,0)</f>
        <v>B013OSTFTG</v>
      </c>
      <c r="C1892" t="str">
        <f>VLOOKUP(A1892,'[1]子sku-父sku'!$A:$B,2,0)</f>
        <v>YZ-BS-5505</v>
      </c>
      <c r="D1892" s="28">
        <f>IFERROR(VLOOKUP(A1892,[2]库存报告使用数据处理!$A:$C,3,0),0)</f>
        <v>3</v>
      </c>
      <c r="E1892" s="28">
        <f>IFERROR(VLOOKUP(A1892,[2]库存报告使用数据处理!$A:$D,4,0),0)</f>
        <v>0</v>
      </c>
      <c r="F1892" s="28">
        <f>IFERROR(VLOOKUP(A1892,[2]库存报告使用数据处理!$A:$E,5,0),0)</f>
        <v>0</v>
      </c>
      <c r="G1892" s="28">
        <f>IFERROR(VLOOKUP(A1892,[2]库存报告使用数据处理!$A:$F,6,0),0)</f>
        <v>5</v>
      </c>
      <c r="H1892" s="29">
        <f>IFERROR(VLOOKUP(A1892,[2]库存报告使用数据处理!$A:$G,7,0),0)</f>
        <v>22.455</v>
      </c>
      <c r="I1892">
        <f>IFERROR(VLOOKUP(A1892,[5]数据处理!$A:$B,2,0),0)</f>
        <v>4</v>
      </c>
      <c r="J1892" s="30">
        <f>IFERROR(VLOOKUP(A1892,[5]数据处理!$A:$D,4,0),0)</f>
        <v>0</v>
      </c>
      <c r="K1892" s="30">
        <f>IFERROR(VLOOKUP(A1892,[5]数据处理!$A:$E,5,0),0)</f>
        <v>0</v>
      </c>
      <c r="L1892" s="30">
        <f>IFERROR(VLOOKUP(A1892,[5]数据处理!$A:$G,7,0),0)</f>
        <v>3</v>
      </c>
      <c r="M1892">
        <f t="shared" si="494"/>
        <v>7</v>
      </c>
      <c r="N1892">
        <f>IFERROR(VLOOKUP(A1892,[5]数据处理!$A:$C,3,0),0)</f>
        <v>1</v>
      </c>
      <c r="O1892">
        <f>IFERROR(VLOOKUP($A1892,[5]数据处理!$A:$N,14,0),0)</f>
        <v>0</v>
      </c>
      <c r="P1892">
        <f>IFERROR(VLOOKUP($A1892,[3]库存报告使用数据!$A$1:$B$65536,2,0),"")</f>
        <v>45698</v>
      </c>
      <c r="Q1892">
        <f>IFERROR(VLOOKUP($A1892,[3]库存报告使用数据!$A$1:$E$65536,5,0),"")</f>
        <v>0</v>
      </c>
      <c r="R1892">
        <f>IFERROR(VLOOKUP($A1892,[3]库存报告使用数据!$A$1:$H$65536,8,0),"")</f>
        <v>0</v>
      </c>
      <c r="S1892">
        <f>IFERROR(VLOOKUP($A1892,[3]库存报告使用数据!$A$1:$K$65536,11,0),"")</f>
        <v>1244</v>
      </c>
      <c r="T1892">
        <f>IFERROR(VLOOKUP($A1892,[3]库存报告使用数据!$A$1:$C$65536,3,0),"")</f>
        <v>174</v>
      </c>
      <c r="U1892">
        <f>IFERROR(VLOOKUP($A1892,[3]库存报告使用数据!$A$1:$F$65536,6,0),"")</f>
        <v>0</v>
      </c>
      <c r="V1892">
        <f>IFERROR(VLOOKUP($A1892,[3]库存报告使用数据!$A$1:$I$65536,9,0),"")</f>
        <v>0</v>
      </c>
      <c r="W1892">
        <f>IFERROR(VLOOKUP($A1892,[3]库存报告使用数据!$A$1:$L$65536,12,0),"")</f>
        <v>18</v>
      </c>
      <c r="X1892" s="20">
        <f t="shared" si="495"/>
        <v>0.0038076064598013</v>
      </c>
      <c r="Y1892" s="20" t="str">
        <f t="shared" si="496"/>
        <v/>
      </c>
      <c r="Z1892" s="20" t="str">
        <f t="shared" si="497"/>
        <v/>
      </c>
      <c r="AA1892" s="20">
        <f t="shared" si="498"/>
        <v>0.0144694533762058</v>
      </c>
      <c r="AB1892">
        <f>IFERROR(VLOOKUP($A1892,[3]库存报告使用数据!$A$1:$D$65536,4,0),"")</f>
        <v>42.58</v>
      </c>
      <c r="AC1892">
        <f>IFERROR(VLOOKUP($A1892,[3]库存报告使用数据!$A$1:$G$65536,7,0),"")</f>
        <v>0</v>
      </c>
      <c r="AD1892">
        <f>IFERROR(VLOOKUP($A1892,[3]库存报告使用数据!$A$1:$J$65536,10,0),"")</f>
        <v>0</v>
      </c>
      <c r="AE1892">
        <f>IFERROR(VLOOKUP($A1892,[3]库存报告使用数据!$A$1:$M$65536,13,0),"")</f>
        <v>4.05</v>
      </c>
      <c r="AF1892" s="20">
        <f t="shared" si="499"/>
        <v>0.632078972760336</v>
      </c>
      <c r="AG1892" s="20" t="str">
        <f t="shared" si="500"/>
        <v/>
      </c>
      <c r="AH1892" s="20" t="str">
        <f t="shared" si="501"/>
        <v/>
      </c>
      <c r="AI1892" s="20">
        <f t="shared" si="502"/>
        <v>0.0360721442885772</v>
      </c>
      <c r="AJ1892">
        <f>IFERROR(VLOOKUP($B1892,[4]库存报告使用数据!$A$1:$B$65536,2,0),0)</f>
        <v>43</v>
      </c>
      <c r="AK1892">
        <f>IFERROR(VLOOKUP($B1892,[4]库存报告使用数据!$A$1:$C$65536,3,0),)</f>
        <v>0</v>
      </c>
      <c r="AL1892">
        <f>IFERROR(VLOOKUP($B1892,[4]库存报告使用数据!$A$1:$D$65536,4,0),)</f>
        <v>0</v>
      </c>
      <c r="AM1892">
        <f>IFERROR(VLOOKUP($B1892,[4]库存报告使用数据!$A$1:$E$65536,5,0),)</f>
        <v>18</v>
      </c>
      <c r="AN1892" s="20">
        <f t="shared" si="503"/>
        <v>0.0697674418604651</v>
      </c>
      <c r="AO1892" s="20" t="str">
        <f t="shared" si="504"/>
        <v/>
      </c>
      <c r="AP1892" s="20" t="str">
        <f t="shared" si="505"/>
        <v/>
      </c>
      <c r="AQ1892" s="20">
        <f t="shared" si="506"/>
        <v>0.277777777777778</v>
      </c>
      <c r="AR1892" s="32">
        <f t="shared" si="507"/>
        <v>0.428571428571429</v>
      </c>
      <c r="AS1892" s="32">
        <f t="shared" si="508"/>
        <v>25.7142857142857</v>
      </c>
      <c r="AT1892" s="32">
        <f t="shared" si="509"/>
        <v>-18.7142857142857</v>
      </c>
      <c r="AU1892" s="28">
        <f t="shared" si="510"/>
        <v>16</v>
      </c>
      <c r="AV1892" s="34">
        <f>IFERROR(时间!$B$4+AU1892,"上周无销量")</f>
        <v>43299</v>
      </c>
      <c r="AW1892" s="34"/>
    </row>
    <row r="1893" spans="1:49">
      <c r="A1893" s="18" t="s">
        <v>1938</v>
      </c>
      <c r="B1893" t="str">
        <f>VLOOKUP(A1893,'[1]sku-asin（子）'!$A:$B,2,0)</f>
        <v>B06XYZS6NS</v>
      </c>
      <c r="C1893" t="str">
        <f>VLOOKUP(A1893,'[1]子sku-父sku'!$A:$B,2,0)</f>
        <v>YZ-BS-5505</v>
      </c>
      <c r="D1893" s="28">
        <f>IFERROR(VLOOKUP(A1893,[2]库存报告使用数据处理!$A:$C,3,0),0)</f>
        <v>2</v>
      </c>
      <c r="E1893" s="28">
        <f>IFERROR(VLOOKUP(A1893,[2]库存报告使用数据处理!$A:$D,4,0),0)</f>
        <v>1</v>
      </c>
      <c r="F1893" s="28">
        <f>IFERROR(VLOOKUP(A1893,[2]库存报告使用数据处理!$A:$E,5,0),0)</f>
        <v>3</v>
      </c>
      <c r="G1893" s="28">
        <f>IFERROR(VLOOKUP(A1893,[2]库存报告使用数据处理!$A:$F,6,0),0)</f>
        <v>2</v>
      </c>
      <c r="H1893" s="29">
        <f>IFERROR(VLOOKUP(A1893,[2]库存报告使用数据处理!$A:$G,7,0),0)</f>
        <v>20.1725</v>
      </c>
      <c r="I1893">
        <f>IFERROR(VLOOKUP(A1893,[5]数据处理!$A:$B,2,0),0)</f>
        <v>24</v>
      </c>
      <c r="J1893" s="30">
        <f>IFERROR(VLOOKUP(A1893,[5]数据处理!$A:$D,4,0),0)</f>
        <v>0</v>
      </c>
      <c r="K1893" s="30">
        <f>IFERROR(VLOOKUP(A1893,[5]数据处理!$A:$E,5,0),0)</f>
        <v>0</v>
      </c>
      <c r="L1893" s="30">
        <f>IFERROR(VLOOKUP(A1893,[5]数据处理!$A:$G,7,0),0)</f>
        <v>0</v>
      </c>
      <c r="M1893">
        <f t="shared" si="494"/>
        <v>24</v>
      </c>
      <c r="N1893">
        <f>IFERROR(VLOOKUP(A1893,[5]数据处理!$A:$C,3,0),0)</f>
        <v>0</v>
      </c>
      <c r="O1893">
        <f>IFERROR(VLOOKUP($A1893,[5]数据处理!$A:$N,14,0),0)</f>
        <v>21</v>
      </c>
      <c r="P1893">
        <f>IFERROR(VLOOKUP($A1893,[3]库存报告使用数据!$A$1:$B$65536,2,0),"")</f>
        <v>914</v>
      </c>
      <c r="Q1893">
        <f>IFERROR(VLOOKUP($A1893,[3]库存报告使用数据!$A$1:$E$65536,5,0),"")</f>
        <v>384</v>
      </c>
      <c r="R1893">
        <f>IFERROR(VLOOKUP($A1893,[3]库存报告使用数据!$A$1:$H$65536,8,0),"")</f>
        <v>373</v>
      </c>
      <c r="S1893">
        <f>IFERROR(VLOOKUP($A1893,[3]库存报告使用数据!$A$1:$K$65536,11,0),"")</f>
        <v>420</v>
      </c>
      <c r="T1893">
        <f>IFERROR(VLOOKUP($A1893,[3]库存报告使用数据!$A$1:$C$65536,3,0),"")</f>
        <v>2</v>
      </c>
      <c r="U1893">
        <f>IFERROR(VLOOKUP($A1893,[3]库存报告使用数据!$A$1:$F$65536,6,0),"")</f>
        <v>3</v>
      </c>
      <c r="V1893">
        <f>IFERROR(VLOOKUP($A1893,[3]库存报告使用数据!$A$1:$I$65536,9,0),"")</f>
        <v>2</v>
      </c>
      <c r="W1893">
        <f>IFERROR(VLOOKUP($A1893,[3]库存报告使用数据!$A$1:$L$65536,12,0),"")</f>
        <v>9</v>
      </c>
      <c r="X1893" s="20">
        <f t="shared" si="495"/>
        <v>0.00218818380743982</v>
      </c>
      <c r="Y1893" s="20">
        <f t="shared" si="496"/>
        <v>0.0078125</v>
      </c>
      <c r="Z1893" s="20">
        <f t="shared" si="497"/>
        <v>0.00536193029490617</v>
      </c>
      <c r="AA1893" s="20">
        <f t="shared" si="498"/>
        <v>0.0214285714285714</v>
      </c>
      <c r="AB1893">
        <f>IFERROR(VLOOKUP($A1893,[3]库存报告使用数据!$A$1:$D$65536,4,0),"")</f>
        <v>0.52</v>
      </c>
      <c r="AC1893">
        <f>IFERROR(VLOOKUP($A1893,[3]库存报告使用数据!$A$1:$G$65536,7,0),"")</f>
        <v>0.86</v>
      </c>
      <c r="AD1893">
        <f>IFERROR(VLOOKUP($A1893,[3]库存报告使用数据!$A$1:$J$65536,10,0),"")</f>
        <v>0.56</v>
      </c>
      <c r="AE1893">
        <f>IFERROR(VLOOKUP($A1893,[3]库存报告使用数据!$A$1:$M$65536,13,0),"")</f>
        <v>1.86</v>
      </c>
      <c r="AF1893" s="20">
        <f t="shared" si="499"/>
        <v>0.0128888338084025</v>
      </c>
      <c r="AG1893" s="20">
        <f t="shared" si="500"/>
        <v>0.0426322964431776</v>
      </c>
      <c r="AH1893" s="20">
        <f t="shared" si="501"/>
        <v>0.00925352170859669</v>
      </c>
      <c r="AI1893" s="20">
        <f t="shared" si="502"/>
        <v>0.0461023670839014</v>
      </c>
      <c r="AJ1893">
        <f>IFERROR(VLOOKUP($B1893,[4]库存报告使用数据!$A$1:$B$65536,2,0),0)</f>
        <v>18</v>
      </c>
      <c r="AK1893">
        <f>IFERROR(VLOOKUP($B1893,[4]库存报告使用数据!$A$1:$C$65536,3,0),)</f>
        <v>38</v>
      </c>
      <c r="AL1893">
        <f>IFERROR(VLOOKUP($B1893,[4]库存报告使用数据!$A$1:$D$65536,4,0),)</f>
        <v>8</v>
      </c>
      <c r="AM1893">
        <f>IFERROR(VLOOKUP($B1893,[4]库存报告使用数据!$A$1:$E$65536,5,0),)</f>
        <v>39</v>
      </c>
      <c r="AN1893" s="20">
        <f t="shared" si="503"/>
        <v>0.111111111111111</v>
      </c>
      <c r="AO1893" s="20">
        <f t="shared" si="504"/>
        <v>0.0263157894736842</v>
      </c>
      <c r="AP1893" s="20">
        <f t="shared" si="505"/>
        <v>0.375</v>
      </c>
      <c r="AQ1893" s="20">
        <f t="shared" si="506"/>
        <v>0.0512820512820513</v>
      </c>
      <c r="AR1893" s="32">
        <f t="shared" si="507"/>
        <v>0.285714285714286</v>
      </c>
      <c r="AS1893" s="32">
        <f t="shared" si="508"/>
        <v>17.1428571428571</v>
      </c>
      <c r="AT1893" s="32">
        <f t="shared" si="509"/>
        <v>6.85714285714286</v>
      </c>
      <c r="AU1893" s="28">
        <f t="shared" si="510"/>
        <v>84</v>
      </c>
      <c r="AV1893" s="34">
        <f>IFERROR(时间!$B$4+AU1893,"上周无销量")</f>
        <v>43367</v>
      </c>
      <c r="AW1893" s="34"/>
    </row>
    <row r="1894" spans="1:49">
      <c r="A1894" s="18" t="s">
        <v>1939</v>
      </c>
      <c r="B1894" t="str">
        <f>VLOOKUP(A1894,'[1]sku-asin（子）'!$A:$B,2,0)</f>
        <v>B013OSTD70</v>
      </c>
      <c r="C1894" t="str">
        <f>VLOOKUP(A1894,'[1]子sku-父sku'!$A:$B,2,0)</f>
        <v>YZ-BS-5505</v>
      </c>
      <c r="D1894" s="28">
        <f>IFERROR(VLOOKUP(A1894,[2]库存报告使用数据处理!$A:$C,3,0),0)</f>
        <v>0</v>
      </c>
      <c r="E1894" s="28">
        <f>IFERROR(VLOOKUP(A1894,[2]库存报告使用数据处理!$A:$D,4,0),0)</f>
        <v>1</v>
      </c>
      <c r="F1894" s="28">
        <f>IFERROR(VLOOKUP(A1894,[2]库存报告使用数据处理!$A:$E,5,0),0)</f>
        <v>2</v>
      </c>
      <c r="G1894" s="28">
        <f>IFERROR(VLOOKUP(A1894,[2]库存报告使用数据处理!$A:$F,6,0),0)</f>
        <v>6</v>
      </c>
      <c r="H1894" s="29">
        <f>IFERROR(VLOOKUP(A1894,[2]库存报告使用数据处理!$A:$G,7,0),0)</f>
        <v>21.2677777777778</v>
      </c>
      <c r="I1894">
        <f>IFERROR(VLOOKUP(A1894,[5]数据处理!$A:$B,2,0),0)</f>
        <v>6</v>
      </c>
      <c r="J1894" s="30">
        <f>IFERROR(VLOOKUP(A1894,[5]数据处理!$A:$D,4,0),0)</f>
        <v>0</v>
      </c>
      <c r="K1894" s="30">
        <f>IFERROR(VLOOKUP(A1894,[5]数据处理!$A:$E,5,0),0)</f>
        <v>0</v>
      </c>
      <c r="L1894" s="30">
        <f>IFERROR(VLOOKUP(A1894,[5]数据处理!$A:$G,7,0),0)</f>
        <v>9</v>
      </c>
      <c r="M1894">
        <f t="shared" si="494"/>
        <v>15</v>
      </c>
      <c r="N1894">
        <f>IFERROR(VLOOKUP(A1894,[5]数据处理!$A:$C,3,0),0)</f>
        <v>0</v>
      </c>
      <c r="O1894">
        <f>IFERROR(VLOOKUP($A1894,[5]数据处理!$A:$N,14,0),0)</f>
        <v>0</v>
      </c>
      <c r="P1894">
        <f>IFERROR(VLOOKUP($A1894,[3]库存报告使用数据!$A$1:$B$65536,2,0),"")</f>
        <v>6800</v>
      </c>
      <c r="Q1894">
        <f>IFERROR(VLOOKUP($A1894,[3]库存报告使用数据!$A$1:$E$65536,5,0),"")</f>
        <v>475</v>
      </c>
      <c r="R1894">
        <f>IFERROR(VLOOKUP($A1894,[3]库存报告使用数据!$A$1:$H$65536,8,0),"")</f>
        <v>536</v>
      </c>
      <c r="S1894">
        <f>IFERROR(VLOOKUP($A1894,[3]库存报告使用数据!$A$1:$K$65536,11,0),"")</f>
        <v>954</v>
      </c>
      <c r="T1894">
        <f>IFERROR(VLOOKUP($A1894,[3]库存报告使用数据!$A$1:$C$65536,3,0),"")</f>
        <v>36</v>
      </c>
      <c r="U1894">
        <f>IFERROR(VLOOKUP($A1894,[3]库存报告使用数据!$A$1:$F$65536,6,0),"")</f>
        <v>4</v>
      </c>
      <c r="V1894">
        <f>IFERROR(VLOOKUP($A1894,[3]库存报告使用数据!$A$1:$I$65536,9,0),"")</f>
        <v>7</v>
      </c>
      <c r="W1894">
        <f>IFERROR(VLOOKUP($A1894,[3]库存报告使用数据!$A$1:$L$65536,12,0),"")</f>
        <v>9</v>
      </c>
      <c r="X1894" s="20">
        <f t="shared" si="495"/>
        <v>0.00529411764705882</v>
      </c>
      <c r="Y1894" s="20">
        <f t="shared" si="496"/>
        <v>0.00842105263157895</v>
      </c>
      <c r="Z1894" s="20">
        <f t="shared" si="497"/>
        <v>0.0130597014925373</v>
      </c>
      <c r="AA1894" s="20">
        <f t="shared" si="498"/>
        <v>0.00943396226415094</v>
      </c>
      <c r="AB1894">
        <f>IFERROR(VLOOKUP($A1894,[3]库存报告使用数据!$A$1:$D$65536,4,0),"")</f>
        <v>6.3</v>
      </c>
      <c r="AC1894">
        <f>IFERROR(VLOOKUP($A1894,[3]库存报告使用数据!$A$1:$G$65536,7,0),"")</f>
        <v>0.84</v>
      </c>
      <c r="AD1894">
        <f>IFERROR(VLOOKUP($A1894,[3]库存报告使用数据!$A$1:$J$65536,10,0),"")</f>
        <v>1.31</v>
      </c>
      <c r="AE1894">
        <f>IFERROR(VLOOKUP($A1894,[3]库存报告使用数据!$A$1:$M$65536,13,0),"")</f>
        <v>1.59</v>
      </c>
      <c r="AF1894" s="20" t="str">
        <f t="shared" si="499"/>
        <v>无销售广告费为6.3</v>
      </c>
      <c r="AG1894" s="20">
        <f t="shared" si="500"/>
        <v>0.0394963690507288</v>
      </c>
      <c r="AH1894" s="20">
        <f t="shared" si="501"/>
        <v>0.0307977639621754</v>
      </c>
      <c r="AI1894" s="20">
        <f t="shared" si="502"/>
        <v>0.0124601640457656</v>
      </c>
      <c r="AJ1894">
        <f>IFERROR(VLOOKUP($B1894,[4]库存报告使用数据!$A$1:$B$65536,2,0),0)</f>
        <v>33</v>
      </c>
      <c r="AK1894">
        <f>IFERROR(VLOOKUP($B1894,[4]库存报告使用数据!$A$1:$C$65536,3,0),)</f>
        <v>11</v>
      </c>
      <c r="AL1894">
        <f>IFERROR(VLOOKUP($B1894,[4]库存报告使用数据!$A$1:$D$65536,4,0),)</f>
        <v>12</v>
      </c>
      <c r="AM1894">
        <f>IFERROR(VLOOKUP($B1894,[4]库存报告使用数据!$A$1:$E$65536,5,0),)</f>
        <v>35</v>
      </c>
      <c r="AN1894" s="20">
        <f t="shared" si="503"/>
        <v>0</v>
      </c>
      <c r="AO1894" s="20">
        <f t="shared" si="504"/>
        <v>0.0909090909090909</v>
      </c>
      <c r="AP1894" s="20">
        <f t="shared" si="505"/>
        <v>0.166666666666667</v>
      </c>
      <c r="AQ1894" s="20">
        <f t="shared" si="506"/>
        <v>0.171428571428571</v>
      </c>
      <c r="AR1894" s="32">
        <f t="shared" si="507"/>
        <v>0</v>
      </c>
      <c r="AS1894" s="32">
        <f t="shared" si="508"/>
        <v>0</v>
      </c>
      <c r="AT1894" s="32">
        <f t="shared" si="509"/>
        <v>15</v>
      </c>
      <c r="AU1894" s="28" t="str">
        <f t="shared" si="510"/>
        <v>库存为15</v>
      </c>
      <c r="AV1894" s="34" t="str">
        <f>IFERROR(时间!$B$4+AU1894,"上周无销量")</f>
        <v>上周无销量</v>
      </c>
      <c r="AW1894" s="34"/>
    </row>
    <row r="1895" spans="1:49">
      <c r="A1895" s="18" t="s">
        <v>1940</v>
      </c>
      <c r="B1895" t="str">
        <f>VLOOKUP(A1895,'[1]sku-asin（子）'!$A:$B,2,0)</f>
        <v>B0154PQBZ8</v>
      </c>
      <c r="C1895" t="str">
        <f>VLOOKUP(A1895,'[1]子sku-父sku'!$A:$B,2,0)</f>
        <v>YZ-BS-5505</v>
      </c>
      <c r="D1895" s="28">
        <f>IFERROR(VLOOKUP(A1895,[2]库存报告使用数据处理!$A:$C,3,0),0)</f>
        <v>2</v>
      </c>
      <c r="E1895" s="28">
        <f>IFERROR(VLOOKUP(A1895,[2]库存报告使用数据处理!$A:$D,4,0),0)</f>
        <v>4</v>
      </c>
      <c r="F1895" s="28">
        <f>IFERROR(VLOOKUP(A1895,[2]库存报告使用数据处理!$A:$E,5,0),0)</f>
        <v>6</v>
      </c>
      <c r="G1895" s="28">
        <f>IFERROR(VLOOKUP(A1895,[2]库存报告使用数据处理!$A:$F,6,0),0)</f>
        <v>2</v>
      </c>
      <c r="H1895" s="29">
        <f>IFERROR(VLOOKUP(A1895,[2]库存报告使用数据处理!$A:$G,7,0),0)</f>
        <v>22.4828571428571</v>
      </c>
      <c r="I1895">
        <f>IFERROR(VLOOKUP(A1895,[5]数据处理!$A:$B,2,0),0)</f>
        <v>15</v>
      </c>
      <c r="J1895" s="30">
        <f>IFERROR(VLOOKUP(A1895,[5]数据处理!$A:$D,4,0),0)</f>
        <v>0</v>
      </c>
      <c r="K1895" s="30">
        <f>IFERROR(VLOOKUP(A1895,[5]数据处理!$A:$E,5,0),0)</f>
        <v>0</v>
      </c>
      <c r="L1895" s="30">
        <f>IFERROR(VLOOKUP(A1895,[5]数据处理!$A:$G,7,0),0)</f>
        <v>3</v>
      </c>
      <c r="M1895">
        <f t="shared" si="494"/>
        <v>18</v>
      </c>
      <c r="N1895">
        <f>IFERROR(VLOOKUP(A1895,[5]数据处理!$A:$C,3,0),0)</f>
        <v>0</v>
      </c>
      <c r="O1895">
        <f>IFERROR(VLOOKUP($A1895,[5]数据处理!$A:$N,14,0),0)</f>
        <v>0</v>
      </c>
      <c r="P1895">
        <f>IFERROR(VLOOKUP($A1895,[3]库存报告使用数据!$A$1:$B$65536,2,0),"")</f>
        <v>544</v>
      </c>
      <c r="Q1895">
        <f>IFERROR(VLOOKUP($A1895,[3]库存报告使用数据!$A$1:$E$65536,5,0),"")</f>
        <v>341</v>
      </c>
      <c r="R1895">
        <f>IFERROR(VLOOKUP($A1895,[3]库存报告使用数据!$A$1:$H$65536,8,0),"")</f>
        <v>357</v>
      </c>
      <c r="S1895">
        <f>IFERROR(VLOOKUP($A1895,[3]库存报告使用数据!$A$1:$K$65536,11,0),"")</f>
        <v>329</v>
      </c>
      <c r="T1895">
        <f>IFERROR(VLOOKUP($A1895,[3]库存报告使用数据!$A$1:$C$65536,3,0),"")</f>
        <v>2</v>
      </c>
      <c r="U1895">
        <f>IFERROR(VLOOKUP($A1895,[3]库存报告使用数据!$A$1:$F$65536,6,0),"")</f>
        <v>1</v>
      </c>
      <c r="V1895">
        <f>IFERROR(VLOOKUP($A1895,[3]库存报告使用数据!$A$1:$I$65536,9,0),"")</f>
        <v>0</v>
      </c>
      <c r="W1895">
        <f>IFERROR(VLOOKUP($A1895,[3]库存报告使用数据!$A$1:$L$65536,12,0),"")</f>
        <v>1</v>
      </c>
      <c r="X1895" s="20">
        <f t="shared" si="495"/>
        <v>0.00367647058823529</v>
      </c>
      <c r="Y1895" s="20">
        <f t="shared" si="496"/>
        <v>0.00293255131964809</v>
      </c>
      <c r="Z1895" s="20">
        <f t="shared" si="497"/>
        <v>0</v>
      </c>
      <c r="AA1895" s="20">
        <f t="shared" si="498"/>
        <v>0.00303951367781155</v>
      </c>
      <c r="AB1895">
        <f>IFERROR(VLOOKUP($A1895,[3]库存报告使用数据!$A$1:$D$65536,4,0),"")</f>
        <v>0.6</v>
      </c>
      <c r="AC1895">
        <f>IFERROR(VLOOKUP($A1895,[3]库存报告使用数据!$A$1:$G$65536,7,0),"")</f>
        <v>0.26</v>
      </c>
      <c r="AD1895">
        <f>IFERROR(VLOOKUP($A1895,[3]库存报告使用数据!$A$1:$J$65536,10,0),"")</f>
        <v>0</v>
      </c>
      <c r="AE1895">
        <f>IFERROR(VLOOKUP($A1895,[3]库存报告使用数据!$A$1:$M$65536,13,0),"")</f>
        <v>0.08</v>
      </c>
      <c r="AF1895" s="20">
        <f t="shared" si="499"/>
        <v>0.0133434998093786</v>
      </c>
      <c r="AG1895" s="20">
        <f t="shared" si="500"/>
        <v>0.00289109162536536</v>
      </c>
      <c r="AH1895" s="20" t="str">
        <f t="shared" si="501"/>
        <v/>
      </c>
      <c r="AI1895" s="20">
        <f t="shared" si="502"/>
        <v>0.00177913330791715</v>
      </c>
      <c r="AJ1895">
        <f>IFERROR(VLOOKUP($B1895,[4]库存报告使用数据!$A$1:$B$65536,2,0),0)</f>
        <v>20</v>
      </c>
      <c r="AK1895">
        <f>IFERROR(VLOOKUP($B1895,[4]库存报告使用数据!$A$1:$C$65536,3,0),)</f>
        <v>71</v>
      </c>
      <c r="AL1895">
        <f>IFERROR(VLOOKUP($B1895,[4]库存报告使用数据!$A$1:$D$65536,4,0),)</f>
        <v>16</v>
      </c>
      <c r="AM1895">
        <f>IFERROR(VLOOKUP($B1895,[4]库存报告使用数据!$A$1:$E$65536,5,0),)</f>
        <v>30</v>
      </c>
      <c r="AN1895" s="20">
        <f t="shared" si="503"/>
        <v>0.1</v>
      </c>
      <c r="AO1895" s="20">
        <f t="shared" si="504"/>
        <v>0.0563380281690141</v>
      </c>
      <c r="AP1895" s="20">
        <f t="shared" si="505"/>
        <v>0.375</v>
      </c>
      <c r="AQ1895" s="20">
        <f t="shared" si="506"/>
        <v>0.0666666666666667</v>
      </c>
      <c r="AR1895" s="32">
        <f t="shared" si="507"/>
        <v>0.285714285714286</v>
      </c>
      <c r="AS1895" s="32">
        <f t="shared" si="508"/>
        <v>17.1428571428571</v>
      </c>
      <c r="AT1895" s="32">
        <f t="shared" si="509"/>
        <v>0.857142857142858</v>
      </c>
      <c r="AU1895" s="28">
        <f t="shared" si="510"/>
        <v>63</v>
      </c>
      <c r="AV1895" s="34">
        <f>IFERROR(时间!$B$4+AU1895,"上周无销量")</f>
        <v>43346</v>
      </c>
      <c r="AW1895" s="34"/>
    </row>
    <row r="1896" spans="1:49">
      <c r="A1896" s="18" t="s">
        <v>1941</v>
      </c>
      <c r="B1896" t="str">
        <f>VLOOKUP(A1896,'[1]sku-asin（子）'!$A:$B,2,0)</f>
        <v>B00YAIA20G</v>
      </c>
      <c r="C1896" t="str">
        <f>VLOOKUP(A1896,'[1]子sku-父sku'!$A:$B,2,0)</f>
        <v>YZ-BS-5505</v>
      </c>
      <c r="D1896" s="28">
        <f>IFERROR(VLOOKUP(A1896,[2]库存报告使用数据处理!$A:$C,3,0),0)</f>
        <v>2</v>
      </c>
      <c r="E1896" s="28">
        <f>IFERROR(VLOOKUP(A1896,[2]库存报告使用数据处理!$A:$D,4,0),0)</f>
        <v>1</v>
      </c>
      <c r="F1896" s="28">
        <f>IFERROR(VLOOKUP(A1896,[2]库存报告使用数据处理!$A:$E,5,0),0)</f>
        <v>1</v>
      </c>
      <c r="G1896" s="28">
        <f>IFERROR(VLOOKUP(A1896,[2]库存报告使用数据处理!$A:$F,6,0),0)</f>
        <v>1</v>
      </c>
      <c r="H1896" s="29">
        <f>IFERROR(VLOOKUP(A1896,[2]库存报告使用数据处理!$A:$G,7,0),0)</f>
        <v>19.89</v>
      </c>
      <c r="I1896">
        <f>IFERROR(VLOOKUP(A1896,[5]数据处理!$A:$B,2,0),0)</f>
        <v>14</v>
      </c>
      <c r="J1896" s="30">
        <f>IFERROR(VLOOKUP(A1896,[5]数据处理!$A:$D,4,0),0)</f>
        <v>0</v>
      </c>
      <c r="K1896" s="30">
        <f>IFERROR(VLOOKUP(A1896,[5]数据处理!$A:$E,5,0),0)</f>
        <v>0</v>
      </c>
      <c r="L1896" s="30">
        <f>IFERROR(VLOOKUP(A1896,[5]数据处理!$A:$G,7,0),0)</f>
        <v>0</v>
      </c>
      <c r="M1896">
        <f t="shared" si="494"/>
        <v>14</v>
      </c>
      <c r="N1896">
        <f>IFERROR(VLOOKUP(A1896,[5]数据处理!$A:$C,3,0),0)</f>
        <v>0</v>
      </c>
      <c r="O1896">
        <f>IFERROR(VLOOKUP($A1896,[5]数据处理!$A:$N,14,0),0)</f>
        <v>15</v>
      </c>
      <c r="P1896">
        <f>IFERROR(VLOOKUP($A1896,[3]库存报告使用数据!$A$1:$B$65536,2,0),"")</f>
        <v>1028</v>
      </c>
      <c r="Q1896">
        <f>IFERROR(VLOOKUP($A1896,[3]库存报告使用数据!$A$1:$E$65536,5,0),"")</f>
        <v>4130</v>
      </c>
      <c r="R1896">
        <f>IFERROR(VLOOKUP($A1896,[3]库存报告使用数据!$A$1:$H$65536,8,0),"")</f>
        <v>11979</v>
      </c>
      <c r="S1896">
        <f>IFERROR(VLOOKUP($A1896,[3]库存报告使用数据!$A$1:$K$65536,11,0),"")</f>
        <v>10847</v>
      </c>
      <c r="T1896">
        <f>IFERROR(VLOOKUP($A1896,[3]库存报告使用数据!$A$1:$C$65536,3,0),"")</f>
        <v>17</v>
      </c>
      <c r="U1896">
        <f>IFERROR(VLOOKUP($A1896,[3]库存报告使用数据!$A$1:$F$65536,6,0),"")</f>
        <v>14</v>
      </c>
      <c r="V1896">
        <f>IFERROR(VLOOKUP($A1896,[3]库存报告使用数据!$A$1:$I$65536,9,0),"")</f>
        <v>28</v>
      </c>
      <c r="W1896">
        <f>IFERROR(VLOOKUP($A1896,[3]库存报告使用数据!$A$1:$L$65536,12,0),"")</f>
        <v>30</v>
      </c>
      <c r="X1896" s="20">
        <f t="shared" si="495"/>
        <v>0.0165369649805447</v>
      </c>
      <c r="Y1896" s="20">
        <f t="shared" si="496"/>
        <v>0.00338983050847458</v>
      </c>
      <c r="Z1896" s="20">
        <f t="shared" si="497"/>
        <v>0.00233742382502713</v>
      </c>
      <c r="AA1896" s="20">
        <f t="shared" si="498"/>
        <v>0.00276574167972711</v>
      </c>
      <c r="AB1896">
        <f>IFERROR(VLOOKUP($A1896,[3]库存报告使用数据!$A$1:$D$65536,4,0),"")</f>
        <v>2.31375</v>
      </c>
      <c r="AC1896">
        <f>IFERROR(VLOOKUP($A1896,[3]库存报告使用数据!$A$1:$G$65536,7,0),"")</f>
        <v>1.91</v>
      </c>
      <c r="AD1896">
        <f>IFERROR(VLOOKUP($A1896,[3]库存报告使用数据!$A$1:$J$65536,10,0),"")</f>
        <v>0.65</v>
      </c>
      <c r="AE1896">
        <f>IFERROR(VLOOKUP($A1896,[3]库存报告使用数据!$A$1:$M$65536,13,0),"")</f>
        <v>1.68</v>
      </c>
      <c r="AF1896" s="20">
        <f t="shared" si="499"/>
        <v>0.0581636500754148</v>
      </c>
      <c r="AG1896" s="20">
        <f t="shared" si="500"/>
        <v>0.0960281548516843</v>
      </c>
      <c r="AH1896" s="20">
        <f t="shared" si="501"/>
        <v>0.0326797385620915</v>
      </c>
      <c r="AI1896" s="20">
        <f t="shared" si="502"/>
        <v>0.0844645550527903</v>
      </c>
      <c r="AJ1896">
        <f>IFERROR(VLOOKUP($B1896,[4]库存报告使用数据!$A$1:$B$65536,2,0),0)</f>
        <v>37</v>
      </c>
      <c r="AK1896">
        <f>IFERROR(VLOOKUP($B1896,[4]库存报告使用数据!$A$1:$C$65536,3,0),)</f>
        <v>30</v>
      </c>
      <c r="AL1896">
        <f>IFERROR(VLOOKUP($B1896,[4]库存报告使用数据!$A$1:$D$65536,4,0),)</f>
        <v>13</v>
      </c>
      <c r="AM1896">
        <f>IFERROR(VLOOKUP($B1896,[4]库存报告使用数据!$A$1:$E$65536,5,0),)</f>
        <v>39</v>
      </c>
      <c r="AN1896" s="20">
        <f t="shared" si="503"/>
        <v>0.0540540540540541</v>
      </c>
      <c r="AO1896" s="20">
        <f t="shared" si="504"/>
        <v>0.0333333333333333</v>
      </c>
      <c r="AP1896" s="20">
        <f t="shared" si="505"/>
        <v>0.0769230769230769</v>
      </c>
      <c r="AQ1896" s="20">
        <f t="shared" si="506"/>
        <v>0.0256410256410256</v>
      </c>
      <c r="AR1896" s="32">
        <f t="shared" si="507"/>
        <v>0.285714285714286</v>
      </c>
      <c r="AS1896" s="32">
        <f t="shared" si="508"/>
        <v>17.1428571428571</v>
      </c>
      <c r="AT1896" s="32">
        <f t="shared" si="509"/>
        <v>-3.14285714285714</v>
      </c>
      <c r="AU1896" s="28">
        <f t="shared" si="510"/>
        <v>49</v>
      </c>
      <c r="AV1896" s="34">
        <f>IFERROR(时间!$B$4+AU1896,"上周无销量")</f>
        <v>43332</v>
      </c>
      <c r="AW1896" s="34"/>
    </row>
    <row r="1897" spans="1:49">
      <c r="A1897" s="18" t="s">
        <v>1942</v>
      </c>
      <c r="B1897" t="str">
        <f>VLOOKUP(A1897,'[1]sku-asin（子）'!$A:$B,2,0)</f>
        <v>B01C9TE2BW</v>
      </c>
      <c r="C1897" t="str">
        <f>VLOOKUP(A1897,'[1]子sku-父sku'!$A:$B,2,0)</f>
        <v>YZ-BS-5505</v>
      </c>
      <c r="D1897" s="28">
        <f>IFERROR(VLOOKUP(A1897,[2]库存报告使用数据处理!$A:$C,3,0),0)</f>
        <v>1</v>
      </c>
      <c r="E1897" s="28">
        <f>IFERROR(VLOOKUP(A1897,[2]库存报告使用数据处理!$A:$D,4,0),0)</f>
        <v>1</v>
      </c>
      <c r="F1897" s="28">
        <f>IFERROR(VLOOKUP(A1897,[2]库存报告使用数据处理!$A:$E,5,0),0)</f>
        <v>3</v>
      </c>
      <c r="G1897" s="28">
        <f>IFERROR(VLOOKUP(A1897,[2]库存报告使用数据处理!$A:$F,6,0),0)</f>
        <v>4</v>
      </c>
      <c r="H1897" s="29">
        <f>IFERROR(VLOOKUP(A1897,[2]库存报告使用数据处理!$A:$G,7,0),0)</f>
        <v>22.6455555555556</v>
      </c>
      <c r="I1897">
        <f>IFERROR(VLOOKUP(A1897,[5]数据处理!$A:$B,2,0),0)</f>
        <v>16</v>
      </c>
      <c r="J1897" s="30">
        <f>IFERROR(VLOOKUP(A1897,[5]数据处理!$A:$D,4,0),0)</f>
        <v>0</v>
      </c>
      <c r="K1897" s="30">
        <f>IFERROR(VLOOKUP(A1897,[5]数据处理!$A:$E,5,0),0)</f>
        <v>0</v>
      </c>
      <c r="L1897" s="30">
        <f>IFERROR(VLOOKUP(A1897,[5]数据处理!$A:$G,7,0),0)</f>
        <v>0</v>
      </c>
      <c r="M1897">
        <f t="shared" si="494"/>
        <v>16</v>
      </c>
      <c r="N1897">
        <f>IFERROR(VLOOKUP(A1897,[5]数据处理!$A:$C,3,0),0)</f>
        <v>0</v>
      </c>
      <c r="O1897">
        <f>IFERROR(VLOOKUP($A1897,[5]数据处理!$A:$N,14,0),0)</f>
        <v>14</v>
      </c>
      <c r="P1897">
        <f>IFERROR(VLOOKUP($A1897,[3]库存报告使用数据!$A$1:$B$65536,2,0),"")</f>
        <v>1562</v>
      </c>
      <c r="Q1897">
        <f>IFERROR(VLOOKUP($A1897,[3]库存报告使用数据!$A$1:$E$65536,5,0),"")</f>
        <v>527</v>
      </c>
      <c r="R1897">
        <f>IFERROR(VLOOKUP($A1897,[3]库存报告使用数据!$A$1:$H$65536,8,0),"")</f>
        <v>424</v>
      </c>
      <c r="S1897">
        <f>IFERROR(VLOOKUP($A1897,[3]库存报告使用数据!$A$1:$K$65536,11,0),"")</f>
        <v>406</v>
      </c>
      <c r="T1897">
        <f>IFERROR(VLOOKUP($A1897,[3]库存报告使用数据!$A$1:$C$65536,3,0),"")</f>
        <v>0</v>
      </c>
      <c r="U1897">
        <f>IFERROR(VLOOKUP($A1897,[3]库存报告使用数据!$A$1:$F$65536,6,0),"")</f>
        <v>4</v>
      </c>
      <c r="V1897">
        <f>IFERROR(VLOOKUP($A1897,[3]库存报告使用数据!$A$1:$I$65536,9,0),"")</f>
        <v>0</v>
      </c>
      <c r="W1897">
        <f>IFERROR(VLOOKUP($A1897,[3]库存报告使用数据!$A$1:$L$65536,12,0),"")</f>
        <v>1</v>
      </c>
      <c r="X1897" s="20">
        <f t="shared" si="495"/>
        <v>0</v>
      </c>
      <c r="Y1897" s="20">
        <f t="shared" si="496"/>
        <v>0.00759013282732448</v>
      </c>
      <c r="Z1897" s="20">
        <f t="shared" si="497"/>
        <v>0</v>
      </c>
      <c r="AA1897" s="20">
        <f t="shared" si="498"/>
        <v>0.00246305418719212</v>
      </c>
      <c r="AB1897">
        <f>IFERROR(VLOOKUP($A1897,[3]库存报告使用数据!$A$1:$D$65536,4,0),"")</f>
        <v>0</v>
      </c>
      <c r="AC1897">
        <f>IFERROR(VLOOKUP($A1897,[3]库存报告使用数据!$A$1:$G$65536,7,0),"")</f>
        <v>0.81</v>
      </c>
      <c r="AD1897">
        <f>IFERROR(VLOOKUP($A1897,[3]库存报告使用数据!$A$1:$J$65536,10,0),"")</f>
        <v>0</v>
      </c>
      <c r="AE1897">
        <f>IFERROR(VLOOKUP($A1897,[3]库存报告使用数据!$A$1:$M$65536,13,0),"")</f>
        <v>0.08</v>
      </c>
      <c r="AF1897" s="20" t="str">
        <f t="shared" si="499"/>
        <v/>
      </c>
      <c r="AG1897" s="20">
        <f t="shared" si="500"/>
        <v>0.0357686080172709</v>
      </c>
      <c r="AH1897" s="20" t="str">
        <f t="shared" si="501"/>
        <v/>
      </c>
      <c r="AI1897" s="20">
        <f t="shared" si="502"/>
        <v>0.000883175506599282</v>
      </c>
      <c r="AJ1897">
        <f>IFERROR(VLOOKUP($B1897,[4]库存报告使用数据!$A$1:$B$65536,2,0),0)</f>
        <v>44</v>
      </c>
      <c r="AK1897">
        <f>IFERROR(VLOOKUP($B1897,[4]库存报告使用数据!$A$1:$C$65536,3,0),)</f>
        <v>31</v>
      </c>
      <c r="AL1897">
        <f>IFERROR(VLOOKUP($B1897,[4]库存报告使用数据!$A$1:$D$65536,4,0),)</f>
        <v>13</v>
      </c>
      <c r="AM1897">
        <f>IFERROR(VLOOKUP($B1897,[4]库存报告使用数据!$A$1:$E$65536,5,0),)</f>
        <v>27</v>
      </c>
      <c r="AN1897" s="20">
        <f t="shared" si="503"/>
        <v>0.0227272727272727</v>
      </c>
      <c r="AO1897" s="20">
        <f t="shared" si="504"/>
        <v>0.032258064516129</v>
      </c>
      <c r="AP1897" s="20">
        <f t="shared" si="505"/>
        <v>0.230769230769231</v>
      </c>
      <c r="AQ1897" s="20">
        <f t="shared" si="506"/>
        <v>0.148148148148148</v>
      </c>
      <c r="AR1897" s="32">
        <f t="shared" si="507"/>
        <v>0.142857142857143</v>
      </c>
      <c r="AS1897" s="32">
        <f t="shared" si="508"/>
        <v>8.57142857142857</v>
      </c>
      <c r="AT1897" s="32">
        <f t="shared" si="509"/>
        <v>7.42857142857143</v>
      </c>
      <c r="AU1897" s="28">
        <f t="shared" si="510"/>
        <v>112</v>
      </c>
      <c r="AV1897" s="34">
        <f>IFERROR(时间!$B$4+AU1897,"上周无销量")</f>
        <v>43395</v>
      </c>
      <c r="AW1897" s="34"/>
    </row>
    <row r="1898" spans="1:49">
      <c r="A1898" s="18" t="s">
        <v>1943</v>
      </c>
      <c r="B1898" t="str">
        <f>VLOOKUP(A1898,'[1]sku-asin（子）'!$A:$B,2,0)</f>
        <v>B0711R9KHN</v>
      </c>
      <c r="C1898" t="str">
        <f>VLOOKUP(A1898,'[1]子sku-父sku'!$A:$B,2,0)</f>
        <v>YZ-BS-5505</v>
      </c>
      <c r="D1898" s="28">
        <f>IFERROR(VLOOKUP(A1898,[2]库存报告使用数据处理!$A:$C,3,0),0)</f>
        <v>8</v>
      </c>
      <c r="E1898" s="28">
        <f>IFERROR(VLOOKUP(A1898,[2]库存报告使用数据处理!$A:$D,4,0),0)</f>
        <v>1</v>
      </c>
      <c r="F1898" s="28">
        <f>IFERROR(VLOOKUP(A1898,[2]库存报告使用数据处理!$A:$E,5,0),0)</f>
        <v>8</v>
      </c>
      <c r="G1898" s="28">
        <f>IFERROR(VLOOKUP(A1898,[2]库存报告使用数据处理!$A:$F,6,0),0)</f>
        <v>18</v>
      </c>
      <c r="H1898" s="29">
        <f>IFERROR(VLOOKUP(A1898,[2]库存报告使用数据处理!$A:$G,7,0),0)</f>
        <v>22.5717142857143</v>
      </c>
      <c r="I1898">
        <f>IFERROR(VLOOKUP(A1898,[5]数据处理!$A:$B,2,0),0)</f>
        <v>37</v>
      </c>
      <c r="J1898" s="30">
        <f>IFERROR(VLOOKUP(A1898,[5]数据处理!$A:$D,4,0),0)</f>
        <v>0</v>
      </c>
      <c r="K1898" s="30">
        <f>IFERROR(VLOOKUP(A1898,[5]数据处理!$A:$E,5,0),0)</f>
        <v>0</v>
      </c>
      <c r="L1898" s="30">
        <f>IFERROR(VLOOKUP(A1898,[5]数据处理!$A:$G,7,0),0)</f>
        <v>5</v>
      </c>
      <c r="M1898">
        <f t="shared" si="494"/>
        <v>42</v>
      </c>
      <c r="N1898">
        <f>IFERROR(VLOOKUP(A1898,[5]数据处理!$A:$C,3,0),0)</f>
        <v>0</v>
      </c>
      <c r="O1898">
        <f>IFERROR(VLOOKUP($A1898,[5]数据处理!$A:$N,14,0),0)</f>
        <v>0</v>
      </c>
      <c r="P1898">
        <f>IFERROR(VLOOKUP($A1898,[3]库存报告使用数据!$A$1:$B$65536,2,0),"")</f>
        <v>5102</v>
      </c>
      <c r="Q1898">
        <f>IFERROR(VLOOKUP($A1898,[3]库存报告使用数据!$A$1:$E$65536,5,0),"")</f>
        <v>265</v>
      </c>
      <c r="R1898">
        <f>IFERROR(VLOOKUP($A1898,[3]库存报告使用数据!$A$1:$H$65536,8,0),"")</f>
        <v>1439</v>
      </c>
      <c r="S1898">
        <f>IFERROR(VLOOKUP($A1898,[3]库存报告使用数据!$A$1:$K$65536,11,0),"")</f>
        <v>2410</v>
      </c>
      <c r="T1898">
        <f>IFERROR(VLOOKUP($A1898,[3]库存报告使用数据!$A$1:$C$65536,3,0),"")</f>
        <v>48</v>
      </c>
      <c r="U1898">
        <f>IFERROR(VLOOKUP($A1898,[3]库存报告使用数据!$A$1:$F$65536,6,0),"")</f>
        <v>0</v>
      </c>
      <c r="V1898">
        <f>IFERROR(VLOOKUP($A1898,[3]库存报告使用数据!$A$1:$I$65536,9,0),"")</f>
        <v>22</v>
      </c>
      <c r="W1898">
        <f>IFERROR(VLOOKUP($A1898,[3]库存报告使用数据!$A$1:$L$65536,12,0),"")</f>
        <v>24</v>
      </c>
      <c r="X1898" s="20">
        <f t="shared" si="495"/>
        <v>0.00940807526460212</v>
      </c>
      <c r="Y1898" s="20">
        <f t="shared" si="496"/>
        <v>0</v>
      </c>
      <c r="Z1898" s="20">
        <f t="shared" si="497"/>
        <v>0.0152883947185546</v>
      </c>
      <c r="AA1898" s="20">
        <f t="shared" si="498"/>
        <v>0.00995850622406639</v>
      </c>
      <c r="AB1898">
        <f>IFERROR(VLOOKUP($A1898,[3]库存报告使用数据!$A$1:$D$65536,4,0),"")</f>
        <v>9.64</v>
      </c>
      <c r="AC1898">
        <f>IFERROR(VLOOKUP($A1898,[3]库存报告使用数据!$A$1:$G$65536,7,0),"")</f>
        <v>0</v>
      </c>
      <c r="AD1898">
        <f>IFERROR(VLOOKUP($A1898,[3]库存报告使用数据!$A$1:$J$65536,10,0),"")</f>
        <v>4.94</v>
      </c>
      <c r="AE1898">
        <f>IFERROR(VLOOKUP($A1898,[3]库存报告使用数据!$A$1:$M$65536,13,0),"")</f>
        <v>5.14</v>
      </c>
      <c r="AF1898" s="20">
        <f t="shared" si="499"/>
        <v>0.0533854001848078</v>
      </c>
      <c r="AG1898" s="20" t="str">
        <f t="shared" si="500"/>
        <v/>
      </c>
      <c r="AH1898" s="20">
        <f t="shared" si="501"/>
        <v>0.0273572486424222</v>
      </c>
      <c r="AI1898" s="20">
        <f t="shared" si="502"/>
        <v>0.0126510353596087</v>
      </c>
      <c r="AJ1898">
        <f>IFERROR(VLOOKUP($B1898,[4]库存报告使用数据!$A$1:$B$65536,2,0),0)</f>
        <v>69</v>
      </c>
      <c r="AK1898">
        <f>IFERROR(VLOOKUP($B1898,[4]库存报告使用数据!$A$1:$C$65536,3,0),)</f>
        <v>6</v>
      </c>
      <c r="AL1898">
        <f>IFERROR(VLOOKUP($B1898,[4]库存报告使用数据!$A$1:$D$65536,4,0),)</f>
        <v>35</v>
      </c>
      <c r="AM1898">
        <f>IFERROR(VLOOKUP($B1898,[4]库存报告使用数据!$A$1:$E$65536,5,0),)</f>
        <v>68</v>
      </c>
      <c r="AN1898" s="20">
        <f t="shared" si="503"/>
        <v>0.115942028985507</v>
      </c>
      <c r="AO1898" s="20">
        <f t="shared" si="504"/>
        <v>0.166666666666667</v>
      </c>
      <c r="AP1898" s="20">
        <f t="shared" si="505"/>
        <v>0.228571428571429</v>
      </c>
      <c r="AQ1898" s="20">
        <f t="shared" si="506"/>
        <v>0.264705882352941</v>
      </c>
      <c r="AR1898" s="32">
        <f t="shared" si="507"/>
        <v>1.14285714285714</v>
      </c>
      <c r="AS1898" s="32">
        <f t="shared" si="508"/>
        <v>68.5714285714286</v>
      </c>
      <c r="AT1898" s="32">
        <f t="shared" si="509"/>
        <v>-26.5714285714286</v>
      </c>
      <c r="AU1898" s="28">
        <f t="shared" si="510"/>
        <v>36</v>
      </c>
      <c r="AV1898" s="34">
        <f>IFERROR(时间!$B$4+AU1898,"上周无销量")</f>
        <v>43319</v>
      </c>
      <c r="AW1898" s="34"/>
    </row>
    <row r="1899" spans="1:49">
      <c r="A1899" s="18" t="s">
        <v>1944</v>
      </c>
      <c r="B1899" t="str">
        <f>VLOOKUP(A1899,'[1]sku-asin（子）'!$A:$B,2,0)</f>
        <v>B071HV6ZCB</v>
      </c>
      <c r="C1899" t="str">
        <f>VLOOKUP(A1899,'[1]子sku-父sku'!$A:$B,2,0)</f>
        <v>YZ-BS-5505</v>
      </c>
      <c r="D1899" s="28">
        <f>IFERROR(VLOOKUP(A1899,[2]库存报告使用数据处理!$A:$C,3,0),0)</f>
        <v>5</v>
      </c>
      <c r="E1899" s="28">
        <f>IFERROR(VLOOKUP(A1899,[2]库存报告使用数据处理!$A:$D,4,0),0)</f>
        <v>1</v>
      </c>
      <c r="F1899" s="28">
        <f>IFERROR(VLOOKUP(A1899,[2]库存报告使用数据处理!$A:$E,5,0),0)</f>
        <v>1</v>
      </c>
      <c r="G1899" s="28">
        <f>IFERROR(VLOOKUP(A1899,[2]库存报告使用数据处理!$A:$F,6,0),0)</f>
        <v>1</v>
      </c>
      <c r="H1899" s="29">
        <f>IFERROR(VLOOKUP(A1899,[2]库存报告使用数据处理!$A:$G,7,0),0)</f>
        <v>24.1525</v>
      </c>
      <c r="I1899">
        <f>IFERROR(VLOOKUP(A1899,[5]数据处理!$A:$B,2,0),0)</f>
        <v>0</v>
      </c>
      <c r="J1899" s="30">
        <f>IFERROR(VLOOKUP(A1899,[5]数据处理!$A:$D,4,0),0)</f>
        <v>0</v>
      </c>
      <c r="K1899" s="30">
        <f>IFERROR(VLOOKUP(A1899,[5]数据处理!$A:$E,5,0),0)</f>
        <v>0</v>
      </c>
      <c r="L1899" s="30">
        <f>IFERROR(VLOOKUP(A1899,[5]数据处理!$A:$G,7,0),0)</f>
        <v>0</v>
      </c>
      <c r="M1899">
        <f t="shared" si="494"/>
        <v>0</v>
      </c>
      <c r="N1899">
        <f>IFERROR(VLOOKUP(A1899,[5]数据处理!$A:$C,3,0),0)</f>
        <v>0</v>
      </c>
      <c r="O1899">
        <f>IFERROR(VLOOKUP($A1899,[5]数据处理!$A:$N,14,0),0)</f>
        <v>0</v>
      </c>
      <c r="P1899">
        <f>IFERROR(VLOOKUP($A1899,[3]库存报告使用数据!$A$1:$B$65536,2,0),"")</f>
        <v>1888</v>
      </c>
      <c r="Q1899">
        <f>IFERROR(VLOOKUP($A1899,[3]库存报告使用数据!$A$1:$E$65536,5,0),"")</f>
        <v>64</v>
      </c>
      <c r="R1899">
        <f>IFERROR(VLOOKUP($A1899,[3]库存报告使用数据!$A$1:$H$65536,8,0),"")</f>
        <v>72</v>
      </c>
      <c r="S1899">
        <f>IFERROR(VLOOKUP($A1899,[3]库存报告使用数据!$A$1:$K$65536,11,0),"")</f>
        <v>186</v>
      </c>
      <c r="T1899">
        <f>IFERROR(VLOOKUP($A1899,[3]库存报告使用数据!$A$1:$C$65536,3,0),"")</f>
        <v>10</v>
      </c>
      <c r="U1899">
        <f>IFERROR(VLOOKUP($A1899,[3]库存报告使用数据!$A$1:$F$65536,6,0),"")</f>
        <v>0</v>
      </c>
      <c r="V1899">
        <f>IFERROR(VLOOKUP($A1899,[3]库存报告使用数据!$A$1:$I$65536,9,0),"")</f>
        <v>1</v>
      </c>
      <c r="W1899">
        <f>IFERROR(VLOOKUP($A1899,[3]库存报告使用数据!$A$1:$L$65536,12,0),"")</f>
        <v>5</v>
      </c>
      <c r="X1899" s="20">
        <f t="shared" si="495"/>
        <v>0.00529661016949153</v>
      </c>
      <c r="Y1899" s="20">
        <f t="shared" si="496"/>
        <v>0</v>
      </c>
      <c r="Z1899" s="20">
        <f t="shared" si="497"/>
        <v>0.0138888888888889</v>
      </c>
      <c r="AA1899" s="20">
        <f t="shared" si="498"/>
        <v>0.0268817204301075</v>
      </c>
      <c r="AB1899">
        <f>IFERROR(VLOOKUP($A1899,[3]库存报告使用数据!$A$1:$D$65536,4,0),"")</f>
        <v>2.45</v>
      </c>
      <c r="AC1899">
        <f>IFERROR(VLOOKUP($A1899,[3]库存报告使用数据!$A$1:$G$65536,7,0),"")</f>
        <v>0</v>
      </c>
      <c r="AD1899">
        <f>IFERROR(VLOOKUP($A1899,[3]库存报告使用数据!$A$1:$J$65536,10,0),"")</f>
        <v>0.14</v>
      </c>
      <c r="AE1899">
        <f>IFERROR(VLOOKUP($A1899,[3]库存报告使用数据!$A$1:$M$65536,13,0),"")</f>
        <v>1.28</v>
      </c>
      <c r="AF1899" s="20">
        <f t="shared" si="499"/>
        <v>0.0202877548907981</v>
      </c>
      <c r="AG1899" s="20" t="str">
        <f t="shared" si="500"/>
        <v/>
      </c>
      <c r="AH1899" s="20">
        <f t="shared" si="501"/>
        <v>0.00579650139737087</v>
      </c>
      <c r="AI1899" s="20">
        <f t="shared" si="502"/>
        <v>0.0529965842045337</v>
      </c>
      <c r="AJ1899">
        <f>IFERROR(VLOOKUP($B1899,[4]库存报告使用数据!$A$1:$B$65536,2,0),0)</f>
        <v>40</v>
      </c>
      <c r="AK1899">
        <f>IFERROR(VLOOKUP($B1899,[4]库存报告使用数据!$A$1:$C$65536,3,0),)</f>
        <v>3</v>
      </c>
      <c r="AL1899">
        <f>IFERROR(VLOOKUP($B1899,[4]库存报告使用数据!$A$1:$D$65536,4,0),)</f>
        <v>0</v>
      </c>
      <c r="AM1899">
        <f>IFERROR(VLOOKUP($B1899,[4]库存报告使用数据!$A$1:$E$65536,5,0),)</f>
        <v>12</v>
      </c>
      <c r="AN1899" s="20">
        <f t="shared" si="503"/>
        <v>0.125</v>
      </c>
      <c r="AO1899" s="20">
        <f t="shared" si="504"/>
        <v>0.333333333333333</v>
      </c>
      <c r="AP1899" s="20" t="str">
        <f t="shared" si="505"/>
        <v/>
      </c>
      <c r="AQ1899" s="20">
        <f t="shared" si="506"/>
        <v>0.0833333333333333</v>
      </c>
      <c r="AR1899" s="32">
        <f t="shared" si="507"/>
        <v>0.714285714285714</v>
      </c>
      <c r="AS1899" s="32">
        <f t="shared" si="508"/>
        <v>42.8571428571429</v>
      </c>
      <c r="AT1899" s="32">
        <f t="shared" si="509"/>
        <v>-42.8571428571429</v>
      </c>
      <c r="AU1899" s="28">
        <f t="shared" si="510"/>
        <v>0</v>
      </c>
      <c r="AV1899" s="34">
        <f>IFERROR(时间!$B$4+AU1899,"上周无销量")</f>
        <v>43283</v>
      </c>
      <c r="AW1899" s="34"/>
    </row>
    <row r="1900" spans="1:49">
      <c r="A1900" s="18" t="s">
        <v>1945</v>
      </c>
      <c r="B1900" t="str">
        <f>VLOOKUP(A1900,'[1]sku-asin（子）'!$A:$B,2,0)</f>
        <v>B071LFK69M</v>
      </c>
      <c r="C1900" t="str">
        <f>VLOOKUP(A1900,'[1]子sku-父sku'!$A:$B,2,0)</f>
        <v>YZ-BS-5505</v>
      </c>
      <c r="D1900" s="28">
        <f>IFERROR(VLOOKUP(A1900,[2]库存报告使用数据处理!$A:$C,3,0),0)</f>
        <v>4</v>
      </c>
      <c r="E1900" s="28">
        <f>IFERROR(VLOOKUP(A1900,[2]库存报告使用数据处理!$A:$D,4,0),0)</f>
        <v>5</v>
      </c>
      <c r="F1900" s="28">
        <f>IFERROR(VLOOKUP(A1900,[2]库存报告使用数据处理!$A:$E,5,0),0)</f>
        <v>6</v>
      </c>
      <c r="G1900" s="28">
        <f>IFERROR(VLOOKUP(A1900,[2]库存报告使用数据处理!$A:$F,6,0),0)</f>
        <v>6</v>
      </c>
      <c r="H1900" s="29">
        <f>IFERROR(VLOOKUP(A1900,[2]库存报告使用数据处理!$A:$G,7,0),0)</f>
        <v>22.2928571428572</v>
      </c>
      <c r="I1900">
        <f>IFERROR(VLOOKUP(A1900,[5]数据处理!$A:$B,2,0),0)</f>
        <v>27</v>
      </c>
      <c r="J1900" s="30">
        <f>IFERROR(VLOOKUP(A1900,[5]数据处理!$A:$D,4,0),0)</f>
        <v>0</v>
      </c>
      <c r="K1900" s="30">
        <f>IFERROR(VLOOKUP(A1900,[5]数据处理!$A:$E,5,0),0)</f>
        <v>0</v>
      </c>
      <c r="L1900" s="30">
        <f>IFERROR(VLOOKUP(A1900,[5]数据处理!$A:$G,7,0),0)</f>
        <v>8</v>
      </c>
      <c r="M1900">
        <f t="shared" si="494"/>
        <v>35</v>
      </c>
      <c r="N1900">
        <f>IFERROR(VLOOKUP(A1900,[5]数据处理!$A:$C,3,0),0)</f>
        <v>0</v>
      </c>
      <c r="O1900">
        <f>IFERROR(VLOOKUP($A1900,[5]数据处理!$A:$N,14,0),0)</f>
        <v>0</v>
      </c>
      <c r="P1900">
        <f>IFERROR(VLOOKUP($A1900,[3]库存报告使用数据!$A$1:$B$65536,2,0),"")</f>
        <v>11873</v>
      </c>
      <c r="Q1900">
        <f>IFERROR(VLOOKUP($A1900,[3]库存报告使用数据!$A$1:$E$65536,5,0),"")</f>
        <v>1021</v>
      </c>
      <c r="R1900">
        <f>IFERROR(VLOOKUP($A1900,[3]库存报告使用数据!$A$1:$H$65536,8,0),"")</f>
        <v>1015</v>
      </c>
      <c r="S1900">
        <f>IFERROR(VLOOKUP($A1900,[3]库存报告使用数据!$A$1:$K$65536,11,0),"")</f>
        <v>565</v>
      </c>
      <c r="T1900">
        <f>IFERROR(VLOOKUP($A1900,[3]库存报告使用数据!$A$1:$C$65536,3,0),"")</f>
        <v>53</v>
      </c>
      <c r="U1900">
        <f>IFERROR(VLOOKUP($A1900,[3]库存报告使用数据!$A$1:$F$65536,6,0),"")</f>
        <v>12</v>
      </c>
      <c r="V1900">
        <f>IFERROR(VLOOKUP($A1900,[3]库存报告使用数据!$A$1:$I$65536,9,0),"")</f>
        <v>12</v>
      </c>
      <c r="W1900">
        <f>IFERROR(VLOOKUP($A1900,[3]库存报告使用数据!$A$1:$L$65536,12,0),"")</f>
        <v>12</v>
      </c>
      <c r="X1900" s="20">
        <f t="shared" si="495"/>
        <v>0.00446390971110924</v>
      </c>
      <c r="Y1900" s="20">
        <f t="shared" si="496"/>
        <v>0.0117531831537708</v>
      </c>
      <c r="Z1900" s="20">
        <f t="shared" si="497"/>
        <v>0.0118226600985222</v>
      </c>
      <c r="AA1900" s="20">
        <f t="shared" si="498"/>
        <v>0.0212389380530973</v>
      </c>
      <c r="AB1900">
        <f>IFERROR(VLOOKUP($A1900,[3]库存报告使用数据!$A$1:$D$65536,4,0),"")</f>
        <v>9.57</v>
      </c>
      <c r="AC1900">
        <f>IFERROR(VLOOKUP($A1900,[3]库存报告使用数据!$A$1:$G$65536,7,0),"")</f>
        <v>1.94</v>
      </c>
      <c r="AD1900">
        <f>IFERROR(VLOOKUP($A1900,[3]库存报告使用数据!$A$1:$J$65536,10,0),"")</f>
        <v>1.24</v>
      </c>
      <c r="AE1900">
        <f>IFERROR(VLOOKUP($A1900,[3]库存报告使用数据!$A$1:$M$65536,13,0),"")</f>
        <v>1.35</v>
      </c>
      <c r="AF1900" s="20">
        <f t="shared" si="499"/>
        <v>0.107321371355335</v>
      </c>
      <c r="AG1900" s="20">
        <f t="shared" si="500"/>
        <v>0.0174046779878244</v>
      </c>
      <c r="AH1900" s="20">
        <f t="shared" si="501"/>
        <v>0.00927053294884116</v>
      </c>
      <c r="AI1900" s="20">
        <f t="shared" si="502"/>
        <v>0.0100929189362384</v>
      </c>
      <c r="AJ1900">
        <f>IFERROR(VLOOKUP($B1900,[4]库存报告使用数据!$A$1:$B$65536,2,0),0)</f>
        <v>59</v>
      </c>
      <c r="AK1900">
        <f>IFERROR(VLOOKUP($B1900,[4]库存报告使用数据!$A$1:$C$65536,3,0),)</f>
        <v>37</v>
      </c>
      <c r="AL1900">
        <f>IFERROR(VLOOKUP($B1900,[4]库存报告使用数据!$A$1:$D$65536,4,0),)</f>
        <v>6</v>
      </c>
      <c r="AM1900">
        <f>IFERROR(VLOOKUP($B1900,[4]库存报告使用数据!$A$1:$E$65536,5,0),)</f>
        <v>31</v>
      </c>
      <c r="AN1900" s="20">
        <f t="shared" si="503"/>
        <v>0.0677966101694915</v>
      </c>
      <c r="AO1900" s="20">
        <f t="shared" si="504"/>
        <v>0.135135135135135</v>
      </c>
      <c r="AP1900" s="20">
        <f t="shared" si="505"/>
        <v>1</v>
      </c>
      <c r="AQ1900" s="20">
        <f t="shared" si="506"/>
        <v>0.193548387096774</v>
      </c>
      <c r="AR1900" s="32">
        <f t="shared" si="507"/>
        <v>0.571428571428571</v>
      </c>
      <c r="AS1900" s="32">
        <f t="shared" si="508"/>
        <v>34.2857142857143</v>
      </c>
      <c r="AT1900" s="32">
        <f t="shared" si="509"/>
        <v>0.714285714285715</v>
      </c>
      <c r="AU1900" s="28">
        <f t="shared" si="510"/>
        <v>61</v>
      </c>
      <c r="AV1900" s="34">
        <f>IFERROR(时间!$B$4+AU1900,"上周无销量")</f>
        <v>43344</v>
      </c>
      <c r="AW1900" s="34"/>
    </row>
    <row r="1901" spans="1:49">
      <c r="A1901" s="18" t="s">
        <v>1946</v>
      </c>
      <c r="B1901" t="str">
        <f>VLOOKUP(A1901,'[1]sku-asin（子）'!$A:$B,2,0)</f>
        <v>B071F8K78X</v>
      </c>
      <c r="C1901" t="str">
        <f>VLOOKUP(A1901,'[1]子sku-父sku'!$A:$B,2,0)</f>
        <v>YZ-BS-5505</v>
      </c>
      <c r="D1901" s="28">
        <f>IFERROR(VLOOKUP(A1901,[2]库存报告使用数据处理!$A:$C,3,0),0)</f>
        <v>0</v>
      </c>
      <c r="E1901" s="28">
        <f>IFERROR(VLOOKUP(A1901,[2]库存报告使用数据处理!$A:$D,4,0),0)</f>
        <v>4</v>
      </c>
      <c r="F1901" s="28">
        <f>IFERROR(VLOOKUP(A1901,[2]库存报告使用数据处理!$A:$E,5,0),0)</f>
        <v>6</v>
      </c>
      <c r="G1901" s="28">
        <f>IFERROR(VLOOKUP(A1901,[2]库存报告使用数据处理!$A:$F,6,0),0)</f>
        <v>2</v>
      </c>
      <c r="H1901" s="29">
        <f>IFERROR(VLOOKUP(A1901,[2]库存报告使用数据处理!$A:$G,7,0),0)</f>
        <v>21.9566666666667</v>
      </c>
      <c r="I1901">
        <f>IFERROR(VLOOKUP(A1901,[5]数据处理!$A:$B,2,0),0)</f>
        <v>20</v>
      </c>
      <c r="J1901" s="30">
        <f>IFERROR(VLOOKUP(A1901,[5]数据处理!$A:$D,4,0),0)</f>
        <v>0</v>
      </c>
      <c r="K1901" s="30">
        <f>IFERROR(VLOOKUP(A1901,[5]数据处理!$A:$E,5,0),0)</f>
        <v>0</v>
      </c>
      <c r="L1901" s="30">
        <f>IFERROR(VLOOKUP(A1901,[5]数据处理!$A:$G,7,0),0)</f>
        <v>6</v>
      </c>
      <c r="M1901">
        <f t="shared" si="494"/>
        <v>26</v>
      </c>
      <c r="N1901">
        <f>IFERROR(VLOOKUP(A1901,[5]数据处理!$A:$C,3,0),0)</f>
        <v>0</v>
      </c>
      <c r="O1901">
        <f>IFERROR(VLOOKUP($A1901,[5]数据处理!$A:$N,14,0),0)</f>
        <v>0</v>
      </c>
      <c r="P1901">
        <f>IFERROR(VLOOKUP($A1901,[3]库存报告使用数据!$A$1:$B$65536,2,0),"")</f>
        <v>18618</v>
      </c>
      <c r="Q1901">
        <f>IFERROR(VLOOKUP($A1901,[3]库存报告使用数据!$A$1:$E$65536,5,0),"")</f>
        <v>12728</v>
      </c>
      <c r="R1901">
        <f>IFERROR(VLOOKUP($A1901,[3]库存报告使用数据!$A$1:$H$65536,8,0),"")</f>
        <v>49216</v>
      </c>
      <c r="S1901">
        <f>IFERROR(VLOOKUP($A1901,[3]库存报告使用数据!$A$1:$K$65536,11,0),"")</f>
        <v>42523</v>
      </c>
      <c r="T1901">
        <f>IFERROR(VLOOKUP($A1901,[3]库存报告使用数据!$A$1:$C$65536,3,0),"")</f>
        <v>296</v>
      </c>
      <c r="U1901">
        <f>IFERROR(VLOOKUP($A1901,[3]库存报告使用数据!$A$1:$F$65536,6,0),"")</f>
        <v>61</v>
      </c>
      <c r="V1901">
        <f>IFERROR(VLOOKUP($A1901,[3]库存报告使用数据!$A$1:$I$65536,9,0),"")</f>
        <v>274</v>
      </c>
      <c r="W1901">
        <f>IFERROR(VLOOKUP($A1901,[3]库存报告使用数据!$A$1:$L$65536,12,0),"")</f>
        <v>294</v>
      </c>
      <c r="X1901" s="20">
        <f t="shared" si="495"/>
        <v>0.0158985927596949</v>
      </c>
      <c r="Y1901" s="20">
        <f t="shared" si="496"/>
        <v>0.00479258328095537</v>
      </c>
      <c r="Z1901" s="20">
        <f t="shared" si="497"/>
        <v>0.00556729518855657</v>
      </c>
      <c r="AA1901" s="20">
        <f t="shared" si="498"/>
        <v>0.00691390541589258</v>
      </c>
      <c r="AB1901">
        <f>IFERROR(VLOOKUP($A1901,[3]库存报告使用数据!$A$1:$D$65536,4,0),"")</f>
        <v>71.63</v>
      </c>
      <c r="AC1901">
        <f>IFERROR(VLOOKUP($A1901,[3]库存报告使用数据!$A$1:$G$65536,7,0),"")</f>
        <v>11.15</v>
      </c>
      <c r="AD1901">
        <f>IFERROR(VLOOKUP($A1901,[3]库存报告使用数据!$A$1:$J$65536,10,0),"")</f>
        <v>57.93</v>
      </c>
      <c r="AE1901">
        <f>IFERROR(VLOOKUP($A1901,[3]库存报告使用数据!$A$1:$M$65536,13,0),"")</f>
        <v>62.8</v>
      </c>
      <c r="AF1901" s="20" t="str">
        <f t="shared" si="499"/>
        <v>无销售广告费为71.63</v>
      </c>
      <c r="AG1901" s="20">
        <f t="shared" si="500"/>
        <v>0.126954607560346</v>
      </c>
      <c r="AH1901" s="20">
        <f t="shared" si="501"/>
        <v>0.439729770760588</v>
      </c>
      <c r="AI1901" s="20">
        <f t="shared" si="502"/>
        <v>1.43008957036587</v>
      </c>
      <c r="AJ1901">
        <f>IFERROR(VLOOKUP($B1901,[4]库存报告使用数据!$A$1:$B$65536,2,0),0)</f>
        <v>135</v>
      </c>
      <c r="AK1901">
        <f>IFERROR(VLOOKUP($B1901,[4]库存报告使用数据!$A$1:$C$65536,3,0),)</f>
        <v>49</v>
      </c>
      <c r="AL1901">
        <f>IFERROR(VLOOKUP($B1901,[4]库存报告使用数据!$A$1:$D$65536,4,0),)</f>
        <v>60</v>
      </c>
      <c r="AM1901">
        <f>IFERROR(VLOOKUP($B1901,[4]库存报告使用数据!$A$1:$E$65536,5,0),)</f>
        <v>157</v>
      </c>
      <c r="AN1901" s="20">
        <f t="shared" si="503"/>
        <v>0</v>
      </c>
      <c r="AO1901" s="20">
        <f t="shared" si="504"/>
        <v>0.0816326530612245</v>
      </c>
      <c r="AP1901" s="20">
        <f t="shared" si="505"/>
        <v>0.1</v>
      </c>
      <c r="AQ1901" s="20">
        <f t="shared" si="506"/>
        <v>0.0127388535031847</v>
      </c>
      <c r="AR1901" s="32">
        <f t="shared" si="507"/>
        <v>0</v>
      </c>
      <c r="AS1901" s="32">
        <f t="shared" si="508"/>
        <v>0</v>
      </c>
      <c r="AT1901" s="32">
        <f t="shared" si="509"/>
        <v>26</v>
      </c>
      <c r="AU1901" s="28" t="str">
        <f t="shared" si="510"/>
        <v>库存为26</v>
      </c>
      <c r="AV1901" s="34" t="str">
        <f>IFERROR(时间!$B$4+AU1901,"上周无销量")</f>
        <v>上周无销量</v>
      </c>
      <c r="AW1901" s="34"/>
    </row>
    <row r="1902" spans="1:49">
      <c r="A1902" s="18" t="s">
        <v>1947</v>
      </c>
      <c r="B1902" t="str">
        <f>VLOOKUP(A1902,'[1]sku-asin（子）'!$A:$B,2,0)</f>
        <v>B071VS9Y2M</v>
      </c>
      <c r="C1902" t="str">
        <f>VLOOKUP(A1902,'[1]子sku-父sku'!$A:$B,2,0)</f>
        <v>YZ-BS-5505</v>
      </c>
      <c r="D1902" s="28">
        <f>IFERROR(VLOOKUP(A1902,[2]库存报告使用数据处理!$A:$C,3,0),0)</f>
        <v>7</v>
      </c>
      <c r="E1902" s="28">
        <f>IFERROR(VLOOKUP(A1902,[2]库存报告使用数据处理!$A:$D,4,0),0)</f>
        <v>3</v>
      </c>
      <c r="F1902" s="28">
        <f>IFERROR(VLOOKUP(A1902,[2]库存报告使用数据处理!$A:$E,5,0),0)</f>
        <v>8</v>
      </c>
      <c r="G1902" s="28">
        <f>IFERROR(VLOOKUP(A1902,[2]库存报告使用数据处理!$A:$F,6,0),0)</f>
        <v>0</v>
      </c>
      <c r="H1902" s="29">
        <f>IFERROR(VLOOKUP(A1902,[2]库存报告使用数据处理!$A:$G,7,0),0)</f>
        <v>22.6166666666667</v>
      </c>
      <c r="I1902">
        <f>IFERROR(VLOOKUP(A1902,[5]数据处理!$A:$B,2,0),0)</f>
        <v>23</v>
      </c>
      <c r="J1902" s="30">
        <f>IFERROR(VLOOKUP(A1902,[5]数据处理!$A:$D,4,0),0)</f>
        <v>0</v>
      </c>
      <c r="K1902" s="30">
        <f>IFERROR(VLOOKUP(A1902,[5]数据处理!$A:$E,5,0),0)</f>
        <v>0</v>
      </c>
      <c r="L1902" s="30">
        <f>IFERROR(VLOOKUP(A1902,[5]数据处理!$A:$G,7,0),0)</f>
        <v>14</v>
      </c>
      <c r="M1902">
        <f t="shared" si="494"/>
        <v>37</v>
      </c>
      <c r="N1902">
        <f>IFERROR(VLOOKUP(A1902,[5]数据处理!$A:$C,3,0),0)</f>
        <v>0</v>
      </c>
      <c r="O1902">
        <f>IFERROR(VLOOKUP($A1902,[5]数据处理!$A:$N,14,0),0)</f>
        <v>0</v>
      </c>
      <c r="P1902">
        <f>IFERROR(VLOOKUP($A1902,[3]库存报告使用数据!$A$1:$B$65536,2,0),"")</f>
        <v>12080</v>
      </c>
      <c r="Q1902">
        <f>IFERROR(VLOOKUP($A1902,[3]库存报告使用数据!$A$1:$E$65536,5,0),"")</f>
        <v>2265</v>
      </c>
      <c r="R1902">
        <f>IFERROR(VLOOKUP($A1902,[3]库存报告使用数据!$A$1:$H$65536,8,0),"")</f>
        <v>3671</v>
      </c>
      <c r="S1902">
        <f>IFERROR(VLOOKUP($A1902,[3]库存报告使用数据!$A$1:$K$65536,11,0),"")</f>
        <v>0</v>
      </c>
      <c r="T1902">
        <f>IFERROR(VLOOKUP($A1902,[3]库存报告使用数据!$A$1:$C$65536,3,0),"")</f>
        <v>42</v>
      </c>
      <c r="U1902">
        <f>IFERROR(VLOOKUP($A1902,[3]库存报告使用数据!$A$1:$F$65536,6,0),"")</f>
        <v>16</v>
      </c>
      <c r="V1902">
        <f>IFERROR(VLOOKUP($A1902,[3]库存报告使用数据!$A$1:$I$65536,9,0),"")</f>
        <v>44</v>
      </c>
      <c r="W1902">
        <f>IFERROR(VLOOKUP($A1902,[3]库存报告使用数据!$A$1:$L$65536,12,0),"")</f>
        <v>0</v>
      </c>
      <c r="X1902" s="20">
        <f t="shared" si="495"/>
        <v>0.00347682119205298</v>
      </c>
      <c r="Y1902" s="20">
        <f t="shared" si="496"/>
        <v>0.00706401766004415</v>
      </c>
      <c r="Z1902" s="20">
        <f t="shared" si="497"/>
        <v>0.0119858349223645</v>
      </c>
      <c r="AA1902" s="20" t="str">
        <f t="shared" si="498"/>
        <v/>
      </c>
      <c r="AB1902">
        <f>IFERROR(VLOOKUP($A1902,[3]库存报告使用数据!$A$1:$D$65536,4,0),"")</f>
        <v>9.28</v>
      </c>
      <c r="AC1902">
        <f>IFERROR(VLOOKUP($A1902,[3]库存报告使用数据!$A$1:$G$65536,7,0),"")</f>
        <v>3.52</v>
      </c>
      <c r="AD1902">
        <f>IFERROR(VLOOKUP($A1902,[3]库存报告使用数据!$A$1:$J$65536,10,0),"")</f>
        <v>9.7</v>
      </c>
      <c r="AE1902">
        <f>IFERROR(VLOOKUP($A1902,[3]库存报告使用数据!$A$1:$M$65536,13,0),"")</f>
        <v>0</v>
      </c>
      <c r="AF1902" s="20">
        <f t="shared" si="499"/>
        <v>0.0586166964943677</v>
      </c>
      <c r="AG1902" s="20">
        <f t="shared" si="500"/>
        <v>0.0518791451731761</v>
      </c>
      <c r="AH1902" s="20">
        <f t="shared" si="501"/>
        <v>0.0536109064112011</v>
      </c>
      <c r="AI1902" s="20" t="str">
        <f t="shared" si="502"/>
        <v/>
      </c>
      <c r="AJ1902">
        <f>IFERROR(VLOOKUP($B1902,[4]库存报告使用数据!$A$1:$B$65536,2,0),0)</f>
        <v>38</v>
      </c>
      <c r="AK1902">
        <f>IFERROR(VLOOKUP($B1902,[4]库存报告使用数据!$A$1:$C$65536,3,0),)</f>
        <v>27</v>
      </c>
      <c r="AL1902">
        <f>IFERROR(VLOOKUP($B1902,[4]库存报告使用数据!$A$1:$D$65536,4,0),)</f>
        <v>11</v>
      </c>
      <c r="AM1902">
        <f>IFERROR(VLOOKUP($B1902,[4]库存报告使用数据!$A$1:$E$65536,5,0),)</f>
        <v>0</v>
      </c>
      <c r="AN1902" s="20">
        <f t="shared" si="503"/>
        <v>0.184210526315789</v>
      </c>
      <c r="AO1902" s="20">
        <f t="shared" si="504"/>
        <v>0.111111111111111</v>
      </c>
      <c r="AP1902" s="20">
        <f t="shared" si="505"/>
        <v>0.727272727272727</v>
      </c>
      <c r="AQ1902" s="20" t="str">
        <f t="shared" si="506"/>
        <v/>
      </c>
      <c r="AR1902" s="32">
        <f t="shared" si="507"/>
        <v>1</v>
      </c>
      <c r="AS1902" s="32">
        <f t="shared" si="508"/>
        <v>60</v>
      </c>
      <c r="AT1902" s="32">
        <f t="shared" si="509"/>
        <v>-23</v>
      </c>
      <c r="AU1902" s="28">
        <f t="shared" si="510"/>
        <v>37</v>
      </c>
      <c r="AV1902" s="34">
        <f>IFERROR(时间!$B$4+AU1902,"上周无销量")</f>
        <v>43320</v>
      </c>
      <c r="AW1902" s="34"/>
    </row>
    <row r="1903" spans="1:49">
      <c r="A1903" s="18" t="s">
        <v>1948</v>
      </c>
      <c r="B1903" t="str">
        <f>VLOOKUP(A1903,'[1]sku-asin（子）'!$A:$B,2,0)</f>
        <v>B0711R9KHM</v>
      </c>
      <c r="C1903" t="str">
        <f>VLOOKUP(A1903,'[1]子sku-父sku'!$A:$B,2,0)</f>
        <v>YZ-BS-5505</v>
      </c>
      <c r="D1903" s="28">
        <f>IFERROR(VLOOKUP(A1903,[2]库存报告使用数据处理!$A:$C,3,0),0)</f>
        <v>1</v>
      </c>
      <c r="E1903" s="28">
        <f>IFERROR(VLOOKUP(A1903,[2]库存报告使用数据处理!$A:$D,4,0),0)</f>
        <v>3</v>
      </c>
      <c r="F1903" s="28">
        <f>IFERROR(VLOOKUP(A1903,[2]库存报告使用数据处理!$A:$E,5,0),0)</f>
        <v>6</v>
      </c>
      <c r="G1903" s="28">
        <f>IFERROR(VLOOKUP(A1903,[2]库存报告使用数据处理!$A:$F,6,0),0)</f>
        <v>5</v>
      </c>
      <c r="H1903" s="29">
        <f>IFERROR(VLOOKUP(A1903,[2]库存报告使用数据处理!$A:$G,7,0),0)</f>
        <v>20.7166666666667</v>
      </c>
      <c r="I1903">
        <f>IFERROR(VLOOKUP(A1903,[5]数据处理!$A:$B,2,0),0)</f>
        <v>8</v>
      </c>
      <c r="J1903" s="30">
        <f>IFERROR(VLOOKUP(A1903,[5]数据处理!$A:$D,4,0),0)</f>
        <v>0</v>
      </c>
      <c r="K1903" s="30">
        <f>IFERROR(VLOOKUP(A1903,[5]数据处理!$A:$E,5,0),0)</f>
        <v>0</v>
      </c>
      <c r="L1903" s="30">
        <f>IFERROR(VLOOKUP(A1903,[5]数据处理!$A:$G,7,0),0)</f>
        <v>19</v>
      </c>
      <c r="M1903">
        <f t="shared" si="494"/>
        <v>27</v>
      </c>
      <c r="N1903">
        <f>IFERROR(VLOOKUP(A1903,[5]数据处理!$A:$C,3,0),0)</f>
        <v>0</v>
      </c>
      <c r="O1903">
        <f>IFERROR(VLOOKUP($A1903,[5]数据处理!$A:$N,14,0),0)</f>
        <v>0</v>
      </c>
      <c r="P1903">
        <f>IFERROR(VLOOKUP($A1903,[3]库存报告使用数据!$A$1:$B$65536,2,0),"")</f>
        <v>10430</v>
      </c>
      <c r="Q1903">
        <f>IFERROR(VLOOKUP($A1903,[3]库存报告使用数据!$A$1:$E$65536,5,0),"")</f>
        <v>18707</v>
      </c>
      <c r="R1903">
        <f>IFERROR(VLOOKUP($A1903,[3]库存报告使用数据!$A$1:$H$65536,8,0),"")</f>
        <v>972</v>
      </c>
      <c r="S1903">
        <f>IFERROR(VLOOKUP($A1903,[3]库存报告使用数据!$A$1:$K$65536,11,0),"")</f>
        <v>917</v>
      </c>
      <c r="T1903">
        <f>IFERROR(VLOOKUP($A1903,[3]库存报告使用数据!$A$1:$C$65536,3,0),"")</f>
        <v>74</v>
      </c>
      <c r="U1903">
        <f>IFERROR(VLOOKUP($A1903,[3]库存报告使用数据!$A$1:$F$65536,6,0),"")</f>
        <v>88</v>
      </c>
      <c r="V1903">
        <f>IFERROR(VLOOKUP($A1903,[3]库存报告使用数据!$A$1:$I$65536,9,0),"")</f>
        <v>11</v>
      </c>
      <c r="W1903">
        <f>IFERROR(VLOOKUP($A1903,[3]库存报告使用数据!$A$1:$L$65536,12,0),"")</f>
        <v>11</v>
      </c>
      <c r="X1903" s="20">
        <f t="shared" si="495"/>
        <v>0.00709491850431448</v>
      </c>
      <c r="Y1903" s="20">
        <f t="shared" si="496"/>
        <v>0.00470412145186294</v>
      </c>
      <c r="Z1903" s="20">
        <f t="shared" si="497"/>
        <v>0.0113168724279835</v>
      </c>
      <c r="AA1903" s="20">
        <f t="shared" si="498"/>
        <v>0.0119956379498364</v>
      </c>
      <c r="AB1903">
        <f>IFERROR(VLOOKUP($A1903,[3]库存报告使用数据!$A$1:$D$65536,4,0),"")</f>
        <v>11.56875</v>
      </c>
      <c r="AC1903">
        <f>IFERROR(VLOOKUP($A1903,[3]库存报告使用数据!$A$1:$G$65536,7,0),"")</f>
        <v>12.29</v>
      </c>
      <c r="AD1903">
        <f>IFERROR(VLOOKUP($A1903,[3]库存报告使用数据!$A$1:$J$65536,10,0),"")</f>
        <v>1.09</v>
      </c>
      <c r="AE1903">
        <f>IFERROR(VLOOKUP($A1903,[3]库存报告使用数据!$A$1:$M$65536,13,0),"")</f>
        <v>1.82</v>
      </c>
      <c r="AF1903" s="20">
        <f t="shared" si="499"/>
        <v>0.558427192276749</v>
      </c>
      <c r="AG1903" s="20">
        <f t="shared" si="500"/>
        <v>0.197747385358004</v>
      </c>
      <c r="AH1903" s="20">
        <f t="shared" si="501"/>
        <v>0.00876910699919548</v>
      </c>
      <c r="AI1903" s="20">
        <f t="shared" si="502"/>
        <v>0.0175703942075623</v>
      </c>
      <c r="AJ1903">
        <f>IFERROR(VLOOKUP($B1903,[4]库存报告使用数据!$A$1:$B$65536,2,0),0)</f>
        <v>66</v>
      </c>
      <c r="AK1903">
        <f>IFERROR(VLOOKUP($B1903,[4]库存报告使用数据!$A$1:$C$65536,3,0),)</f>
        <v>103</v>
      </c>
      <c r="AL1903">
        <f>IFERROR(VLOOKUP($B1903,[4]库存报告使用数据!$A$1:$D$65536,4,0),)</f>
        <v>16</v>
      </c>
      <c r="AM1903">
        <f>IFERROR(VLOOKUP($B1903,[4]库存报告使用数据!$A$1:$E$65536,5,0),)</f>
        <v>36</v>
      </c>
      <c r="AN1903" s="20">
        <f t="shared" si="503"/>
        <v>0.0151515151515152</v>
      </c>
      <c r="AO1903" s="20">
        <f t="shared" si="504"/>
        <v>0.029126213592233</v>
      </c>
      <c r="AP1903" s="20">
        <f t="shared" si="505"/>
        <v>0.375</v>
      </c>
      <c r="AQ1903" s="20">
        <f t="shared" si="506"/>
        <v>0.138888888888889</v>
      </c>
      <c r="AR1903" s="32">
        <f t="shared" si="507"/>
        <v>0.142857142857143</v>
      </c>
      <c r="AS1903" s="32">
        <f t="shared" si="508"/>
        <v>8.57142857142857</v>
      </c>
      <c r="AT1903" s="32">
        <f t="shared" si="509"/>
        <v>18.4285714285714</v>
      </c>
      <c r="AU1903" s="28">
        <f t="shared" si="510"/>
        <v>189</v>
      </c>
      <c r="AV1903" s="34">
        <f>IFERROR(时间!$B$4+AU1903,"上周无销量")</f>
        <v>43472</v>
      </c>
      <c r="AW1903" s="34"/>
    </row>
    <row r="1904" spans="1:49">
      <c r="A1904" s="18" t="s">
        <v>1949</v>
      </c>
      <c r="B1904" t="str">
        <f>VLOOKUP(A1904,'[1]sku-asin（子）'!$A:$B,2,0)</f>
        <v>B01G3MA2TC</v>
      </c>
      <c r="C1904" t="str">
        <f>VLOOKUP(A1904,'[1]子sku-父sku'!$A:$B,2,0)</f>
        <v>YZ-BS-5505</v>
      </c>
      <c r="D1904" s="28">
        <f>IFERROR(VLOOKUP(A1904,[2]库存报告使用数据处理!$A:$C,3,0),0)</f>
        <v>0</v>
      </c>
      <c r="E1904" s="28">
        <f>IFERROR(VLOOKUP(A1904,[2]库存报告使用数据处理!$A:$D,4,0),0)</f>
        <v>3</v>
      </c>
      <c r="F1904" s="28">
        <f>IFERROR(VLOOKUP(A1904,[2]库存报告使用数据处理!$A:$E,5,0),0)</f>
        <v>1</v>
      </c>
      <c r="G1904" s="28">
        <f>IFERROR(VLOOKUP(A1904,[2]库存报告使用数据处理!$A:$F,6,0),0)</f>
        <v>0</v>
      </c>
      <c r="H1904" s="29">
        <f>IFERROR(VLOOKUP(A1904,[2]库存报告使用数据处理!$A:$G,7,0),0)</f>
        <v>19.665</v>
      </c>
      <c r="I1904">
        <f>IFERROR(VLOOKUP(A1904,[5]数据处理!$A:$B,2,0),0)</f>
        <v>6</v>
      </c>
      <c r="J1904" s="30">
        <f>IFERROR(VLOOKUP(A1904,[5]数据处理!$A:$D,4,0),0)</f>
        <v>0</v>
      </c>
      <c r="K1904" s="30">
        <f>IFERROR(VLOOKUP(A1904,[5]数据处理!$A:$E,5,0),0)</f>
        <v>0</v>
      </c>
      <c r="L1904" s="30">
        <f>IFERROR(VLOOKUP(A1904,[5]数据处理!$A:$G,7,0),0)</f>
        <v>0</v>
      </c>
      <c r="M1904">
        <f t="shared" si="494"/>
        <v>6</v>
      </c>
      <c r="N1904">
        <f>IFERROR(VLOOKUP(A1904,[5]数据处理!$A:$C,3,0),0)</f>
        <v>0</v>
      </c>
      <c r="O1904">
        <f>IFERROR(VLOOKUP($A1904,[5]数据处理!$A:$N,14,0),0)</f>
        <v>4</v>
      </c>
      <c r="P1904">
        <f>IFERROR(VLOOKUP($A1904,[3]库存报告使用数据!$A$1:$B$65536,2,0),"")</f>
        <v>198361</v>
      </c>
      <c r="Q1904">
        <f>IFERROR(VLOOKUP($A1904,[3]库存报告使用数据!$A$1:$E$65536,5,0),"")</f>
        <v>14705</v>
      </c>
      <c r="R1904">
        <f>IFERROR(VLOOKUP($A1904,[3]库存报告使用数据!$A$1:$H$65536,8,0),"")</f>
        <v>9859</v>
      </c>
      <c r="S1904">
        <f>IFERROR(VLOOKUP($A1904,[3]库存报告使用数据!$A$1:$K$65536,11,0),"")</f>
        <v>12480</v>
      </c>
      <c r="T1904">
        <f>IFERROR(VLOOKUP($A1904,[3]库存报告使用数据!$A$1:$C$65536,3,0),"")</f>
        <v>269</v>
      </c>
      <c r="U1904">
        <f>IFERROR(VLOOKUP($A1904,[3]库存报告使用数据!$A$1:$F$65536,6,0),"")</f>
        <v>98</v>
      </c>
      <c r="V1904">
        <f>IFERROR(VLOOKUP($A1904,[3]库存报告使用数据!$A$1:$I$65536,9,0),"")</f>
        <v>60</v>
      </c>
      <c r="W1904">
        <f>IFERROR(VLOOKUP($A1904,[3]库存报告使用数据!$A$1:$L$65536,12,0),"")</f>
        <v>62</v>
      </c>
      <c r="X1904" s="20">
        <f t="shared" si="495"/>
        <v>0.00135611334889419</v>
      </c>
      <c r="Y1904" s="20">
        <f t="shared" si="496"/>
        <v>0.00666439986399184</v>
      </c>
      <c r="Z1904" s="20">
        <f t="shared" si="497"/>
        <v>0.00608580991987017</v>
      </c>
      <c r="AA1904" s="20">
        <f t="shared" si="498"/>
        <v>0.00496794871794872</v>
      </c>
      <c r="AB1904">
        <f>IFERROR(VLOOKUP($A1904,[3]库存报告使用数据!$A$1:$D$65536,4,0),"")</f>
        <v>59.14125</v>
      </c>
      <c r="AC1904">
        <f>IFERROR(VLOOKUP($A1904,[3]库存报告使用数据!$A$1:$G$65536,7,0),"")</f>
        <v>18.87</v>
      </c>
      <c r="AD1904">
        <f>IFERROR(VLOOKUP($A1904,[3]库存报告使用数据!$A$1:$J$65536,10,0),"")</f>
        <v>8.12</v>
      </c>
      <c r="AE1904">
        <f>IFERROR(VLOOKUP($A1904,[3]库存报告使用数据!$A$1:$M$65536,13,0),"")</f>
        <v>12.91</v>
      </c>
      <c r="AF1904" s="20" t="str">
        <f t="shared" si="499"/>
        <v>无销售广告费为59.14125</v>
      </c>
      <c r="AG1904" s="20">
        <f t="shared" si="500"/>
        <v>0.319857615052123</v>
      </c>
      <c r="AH1904" s="20">
        <f t="shared" si="501"/>
        <v>0.412916348843122</v>
      </c>
      <c r="AI1904" s="20" t="str">
        <f t="shared" si="502"/>
        <v>无销售广告费为12.91</v>
      </c>
      <c r="AJ1904">
        <f>IFERROR(VLOOKUP($B1904,[4]库存报告使用数据!$A$1:$B$65536,2,0),0)</f>
        <v>118</v>
      </c>
      <c r="AK1904">
        <f>IFERROR(VLOOKUP($B1904,[4]库存报告使用数据!$A$1:$C$65536,3,0),)</f>
        <v>95</v>
      </c>
      <c r="AL1904">
        <f>IFERROR(VLOOKUP($B1904,[4]库存报告使用数据!$A$1:$D$65536,4,0),)</f>
        <v>15</v>
      </c>
      <c r="AM1904">
        <f>IFERROR(VLOOKUP($B1904,[4]库存报告使用数据!$A$1:$E$65536,5,0),)</f>
        <v>44</v>
      </c>
      <c r="AN1904" s="20">
        <f t="shared" si="503"/>
        <v>0</v>
      </c>
      <c r="AO1904" s="20">
        <f t="shared" si="504"/>
        <v>0.0315789473684211</v>
      </c>
      <c r="AP1904" s="20">
        <f t="shared" si="505"/>
        <v>0.0666666666666667</v>
      </c>
      <c r="AQ1904" s="20">
        <f t="shared" si="506"/>
        <v>0</v>
      </c>
      <c r="AR1904" s="32">
        <f t="shared" si="507"/>
        <v>0</v>
      </c>
      <c r="AS1904" s="32">
        <f t="shared" si="508"/>
        <v>0</v>
      </c>
      <c r="AT1904" s="32">
        <f t="shared" si="509"/>
        <v>6</v>
      </c>
      <c r="AU1904" s="28" t="str">
        <f t="shared" si="510"/>
        <v>库存为6</v>
      </c>
      <c r="AV1904" s="34" t="str">
        <f>IFERROR(时间!$B$4+AU1904,"上周无销量")</f>
        <v>上周无销量</v>
      </c>
      <c r="AW1904" s="34"/>
    </row>
    <row r="1905" spans="1:49">
      <c r="A1905" s="18" t="s">
        <v>1950</v>
      </c>
      <c r="B1905" t="str">
        <f>VLOOKUP(A1905,'[1]sku-asin（子）'!$A:$B,2,0)</f>
        <v>B01G3JENB8</v>
      </c>
      <c r="C1905" t="str">
        <f>VLOOKUP(A1905,'[1]子sku-父sku'!$A:$B,2,0)</f>
        <v>YZ-BS-5505</v>
      </c>
      <c r="D1905" s="28">
        <f>IFERROR(VLOOKUP(A1905,[2]库存报告使用数据处理!$A:$C,3,0),0)</f>
        <v>4</v>
      </c>
      <c r="E1905" s="28">
        <f>IFERROR(VLOOKUP(A1905,[2]库存报告使用数据处理!$A:$D,4,0),0)</f>
        <v>3</v>
      </c>
      <c r="F1905" s="28">
        <f>IFERROR(VLOOKUP(A1905,[2]库存报告使用数据处理!$A:$E,5,0),0)</f>
        <v>3</v>
      </c>
      <c r="G1905" s="28">
        <f>IFERROR(VLOOKUP(A1905,[2]库存报告使用数据处理!$A:$F,6,0),0)</f>
        <v>5</v>
      </c>
      <c r="H1905" s="29">
        <f>IFERROR(VLOOKUP(A1905,[2]库存报告使用数据处理!$A:$G,7,0),0)</f>
        <v>21.878</v>
      </c>
      <c r="I1905">
        <f>IFERROR(VLOOKUP(A1905,[5]数据处理!$A:$B,2,0),0)</f>
        <v>11</v>
      </c>
      <c r="J1905" s="30">
        <f>IFERROR(VLOOKUP(A1905,[5]数据处理!$A:$D,4,0),0)</f>
        <v>0</v>
      </c>
      <c r="K1905" s="30">
        <f>IFERROR(VLOOKUP(A1905,[5]数据处理!$A:$E,5,0),0)</f>
        <v>0</v>
      </c>
      <c r="L1905" s="30">
        <f>IFERROR(VLOOKUP(A1905,[5]数据处理!$A:$G,7,0),0)</f>
        <v>4</v>
      </c>
      <c r="M1905">
        <f t="shared" si="494"/>
        <v>15</v>
      </c>
      <c r="N1905">
        <f>IFERROR(VLOOKUP(A1905,[5]数据处理!$A:$C,3,0),0)</f>
        <v>0</v>
      </c>
      <c r="O1905">
        <f>IFERROR(VLOOKUP($A1905,[5]数据处理!$A:$N,14,0),0)</f>
        <v>0</v>
      </c>
      <c r="P1905">
        <f>IFERROR(VLOOKUP($A1905,[3]库存报告使用数据!$A$1:$B$65536,2,0),"")</f>
        <v>696</v>
      </c>
      <c r="Q1905">
        <f>IFERROR(VLOOKUP($A1905,[3]库存报告使用数据!$A$1:$E$65536,5,0),"")</f>
        <v>144</v>
      </c>
      <c r="R1905">
        <f>IFERROR(VLOOKUP($A1905,[3]库存报告使用数据!$A$1:$H$65536,8,0),"")</f>
        <v>190</v>
      </c>
      <c r="S1905">
        <f>IFERROR(VLOOKUP($A1905,[3]库存报告使用数据!$A$1:$K$65536,11,0),"")</f>
        <v>224</v>
      </c>
      <c r="T1905">
        <f>IFERROR(VLOOKUP($A1905,[3]库存报告使用数据!$A$1:$C$65536,3,0),"")</f>
        <v>0</v>
      </c>
      <c r="U1905">
        <f>IFERROR(VLOOKUP($A1905,[3]库存报告使用数据!$A$1:$F$65536,6,0),"")</f>
        <v>0</v>
      </c>
      <c r="V1905">
        <f>IFERROR(VLOOKUP($A1905,[3]库存报告使用数据!$A$1:$I$65536,9,0),"")</f>
        <v>1</v>
      </c>
      <c r="W1905">
        <f>IFERROR(VLOOKUP($A1905,[3]库存报告使用数据!$A$1:$L$65536,12,0),"")</f>
        <v>0</v>
      </c>
      <c r="X1905" s="20">
        <f t="shared" si="495"/>
        <v>0</v>
      </c>
      <c r="Y1905" s="20">
        <f t="shared" si="496"/>
        <v>0</v>
      </c>
      <c r="Z1905" s="20">
        <f t="shared" si="497"/>
        <v>0.00526315789473684</v>
      </c>
      <c r="AA1905" s="20">
        <f t="shared" si="498"/>
        <v>0</v>
      </c>
      <c r="AB1905">
        <f>IFERROR(VLOOKUP($A1905,[3]库存报告使用数据!$A$1:$D$65536,4,0),"")</f>
        <v>0</v>
      </c>
      <c r="AC1905">
        <f>IFERROR(VLOOKUP($A1905,[3]库存报告使用数据!$A$1:$G$65536,7,0),"")</f>
        <v>0</v>
      </c>
      <c r="AD1905">
        <f>IFERROR(VLOOKUP($A1905,[3]库存报告使用数据!$A$1:$J$65536,10,0),"")</f>
        <v>0.23</v>
      </c>
      <c r="AE1905">
        <f>IFERROR(VLOOKUP($A1905,[3]库存报告使用数据!$A$1:$M$65536,13,0),"")</f>
        <v>0</v>
      </c>
      <c r="AF1905" s="20" t="str">
        <f t="shared" si="499"/>
        <v/>
      </c>
      <c r="AG1905" s="20" t="str">
        <f t="shared" si="500"/>
        <v/>
      </c>
      <c r="AH1905" s="20">
        <f t="shared" si="501"/>
        <v>0.00350428131760978</v>
      </c>
      <c r="AI1905" s="20" t="str">
        <f t="shared" si="502"/>
        <v/>
      </c>
      <c r="AJ1905">
        <f>IFERROR(VLOOKUP($B1905,[4]库存报告使用数据!$A$1:$B$65536,2,0),0)</f>
        <v>26</v>
      </c>
      <c r="AK1905">
        <f>IFERROR(VLOOKUP($B1905,[4]库存报告使用数据!$A$1:$C$65536,3,0),)</f>
        <v>26</v>
      </c>
      <c r="AL1905">
        <f>IFERROR(VLOOKUP($B1905,[4]库存报告使用数据!$A$1:$D$65536,4,0),)</f>
        <v>24</v>
      </c>
      <c r="AM1905">
        <f>IFERROR(VLOOKUP($B1905,[4]库存报告使用数据!$A$1:$E$65536,5,0),)</f>
        <v>43</v>
      </c>
      <c r="AN1905" s="20">
        <f t="shared" si="503"/>
        <v>0.153846153846154</v>
      </c>
      <c r="AO1905" s="20">
        <f t="shared" si="504"/>
        <v>0.115384615384615</v>
      </c>
      <c r="AP1905" s="20">
        <f t="shared" si="505"/>
        <v>0.125</v>
      </c>
      <c r="AQ1905" s="20">
        <f t="shared" si="506"/>
        <v>0.116279069767442</v>
      </c>
      <c r="AR1905" s="32">
        <f t="shared" si="507"/>
        <v>0.571428571428571</v>
      </c>
      <c r="AS1905" s="32">
        <f t="shared" si="508"/>
        <v>34.2857142857143</v>
      </c>
      <c r="AT1905" s="32">
        <f t="shared" si="509"/>
        <v>-19.2857142857143</v>
      </c>
      <c r="AU1905" s="28">
        <f t="shared" si="510"/>
        <v>26</v>
      </c>
      <c r="AV1905" s="34">
        <f>IFERROR(时间!$B$4+AU1905,"上周无销量")</f>
        <v>43309</v>
      </c>
      <c r="AW1905" s="34"/>
    </row>
    <row r="1906" spans="1:49">
      <c r="A1906" s="18" t="s">
        <v>1951</v>
      </c>
      <c r="B1906" t="str">
        <f>VLOOKUP(A1906,'[1]sku-asin（子）'!$A:$B,2,0)</f>
        <v>B06XYZMZ9V</v>
      </c>
      <c r="C1906" t="str">
        <f>VLOOKUP(A1906,'[1]子sku-父sku'!$A:$B,2,0)</f>
        <v>YZ-BS-5505</v>
      </c>
      <c r="D1906" s="28">
        <f>IFERROR(VLOOKUP(A1906,[2]库存报告使用数据处理!$A:$C,3,0),0)</f>
        <v>0</v>
      </c>
      <c r="E1906" s="28">
        <f>IFERROR(VLOOKUP(A1906,[2]库存报告使用数据处理!$A:$D,4,0),0)</f>
        <v>0</v>
      </c>
      <c r="F1906" s="28">
        <f>IFERROR(VLOOKUP(A1906,[2]库存报告使用数据处理!$A:$E,5,0),0)</f>
        <v>0</v>
      </c>
      <c r="G1906" s="28">
        <f>IFERROR(VLOOKUP(A1906,[2]库存报告使用数据处理!$A:$F,6,0),0)</f>
        <v>0</v>
      </c>
      <c r="H1906" s="29">
        <f>IFERROR(VLOOKUP(A1906,[2]库存报告使用数据处理!$A:$G,7,0),0)</f>
        <v>0</v>
      </c>
      <c r="I1906">
        <f>IFERROR(VLOOKUP(A1906,[5]数据处理!$A:$B,2,0),0)</f>
        <v>0</v>
      </c>
      <c r="J1906" s="30">
        <f>IFERROR(VLOOKUP(A1906,[5]数据处理!$A:$D,4,0),0)</f>
        <v>0</v>
      </c>
      <c r="K1906" s="30">
        <f>IFERROR(VLOOKUP(A1906,[5]数据处理!$A:$E,5,0),0)</f>
        <v>0</v>
      </c>
      <c r="L1906" s="30">
        <f>IFERROR(VLOOKUP(A1906,[5]数据处理!$A:$G,7,0),0)</f>
        <v>0</v>
      </c>
      <c r="M1906">
        <f t="shared" si="494"/>
        <v>0</v>
      </c>
      <c r="N1906">
        <f>IFERROR(VLOOKUP(A1906,[5]数据处理!$A:$C,3,0),0)</f>
        <v>1</v>
      </c>
      <c r="O1906">
        <f>IFERROR(VLOOKUP($A1906,[5]数据处理!$A:$N,14,0),0)</f>
        <v>0</v>
      </c>
      <c r="P1906">
        <f>IFERROR(VLOOKUP($A1906,[3]库存报告使用数据!$A$1:$B$65536,2,0),"")</f>
        <v>1432</v>
      </c>
      <c r="Q1906">
        <f>IFERROR(VLOOKUP($A1906,[3]库存报告使用数据!$A$1:$E$65536,5,0),"")</f>
        <v>0</v>
      </c>
      <c r="R1906">
        <f>IFERROR(VLOOKUP($A1906,[3]库存报告使用数据!$A$1:$H$65536,8,0),"")</f>
        <v>0</v>
      </c>
      <c r="S1906">
        <f>IFERROR(VLOOKUP($A1906,[3]库存报告使用数据!$A$1:$K$65536,11,0),"")</f>
        <v>0</v>
      </c>
      <c r="T1906">
        <f>IFERROR(VLOOKUP($A1906,[3]库存报告使用数据!$A$1:$C$65536,3,0),"")</f>
        <v>4</v>
      </c>
      <c r="U1906">
        <f>IFERROR(VLOOKUP($A1906,[3]库存报告使用数据!$A$1:$F$65536,6,0),"")</f>
        <v>0</v>
      </c>
      <c r="V1906">
        <f>IFERROR(VLOOKUP($A1906,[3]库存报告使用数据!$A$1:$I$65536,9,0),"")</f>
        <v>0</v>
      </c>
      <c r="W1906">
        <f>IFERROR(VLOOKUP($A1906,[3]库存报告使用数据!$A$1:$L$65536,12,0),"")</f>
        <v>0</v>
      </c>
      <c r="X1906" s="20">
        <f t="shared" si="495"/>
        <v>0.00279329608938547</v>
      </c>
      <c r="Y1906" s="20" t="str">
        <f t="shared" si="496"/>
        <v/>
      </c>
      <c r="Z1906" s="20" t="str">
        <f t="shared" si="497"/>
        <v/>
      </c>
      <c r="AA1906" s="20" t="str">
        <f t="shared" si="498"/>
        <v/>
      </c>
      <c r="AB1906">
        <f>IFERROR(VLOOKUP($A1906,[3]库存报告使用数据!$A$1:$D$65536,4,0),"")</f>
        <v>0.86</v>
      </c>
      <c r="AC1906">
        <f>IFERROR(VLOOKUP($A1906,[3]库存报告使用数据!$A$1:$G$65536,7,0),"")</f>
        <v>0</v>
      </c>
      <c r="AD1906">
        <f>IFERROR(VLOOKUP($A1906,[3]库存报告使用数据!$A$1:$J$65536,10,0),"")</f>
        <v>0</v>
      </c>
      <c r="AE1906">
        <f>IFERROR(VLOOKUP($A1906,[3]库存报告使用数据!$A$1:$M$65536,13,0),"")</f>
        <v>0</v>
      </c>
      <c r="AF1906" s="20" t="str">
        <f t="shared" si="499"/>
        <v>无销售广告费为0.86</v>
      </c>
      <c r="AG1906" s="20" t="str">
        <f t="shared" si="500"/>
        <v/>
      </c>
      <c r="AH1906" s="20" t="str">
        <f t="shared" si="501"/>
        <v/>
      </c>
      <c r="AI1906" s="20" t="str">
        <f t="shared" si="502"/>
        <v/>
      </c>
      <c r="AJ1906">
        <f>IFERROR(VLOOKUP($B1906,[4]库存报告使用数据!$A$1:$B$65536,2,0),0)</f>
        <v>8</v>
      </c>
      <c r="AK1906">
        <f>IFERROR(VLOOKUP($B1906,[4]库存报告使用数据!$A$1:$C$65536,3,0),)</f>
        <v>0</v>
      </c>
      <c r="AL1906">
        <f>IFERROR(VLOOKUP($B1906,[4]库存报告使用数据!$A$1:$D$65536,4,0),)</f>
        <v>0</v>
      </c>
      <c r="AM1906">
        <f>IFERROR(VLOOKUP($B1906,[4]库存报告使用数据!$A$1:$E$65536,5,0),)</f>
        <v>0</v>
      </c>
      <c r="AN1906" s="20">
        <f t="shared" si="503"/>
        <v>0</v>
      </c>
      <c r="AO1906" s="20" t="str">
        <f t="shared" si="504"/>
        <v/>
      </c>
      <c r="AP1906" s="20" t="str">
        <f t="shared" si="505"/>
        <v/>
      </c>
      <c r="AQ1906" s="20" t="str">
        <f t="shared" si="506"/>
        <v/>
      </c>
      <c r="AR1906" s="32">
        <f t="shared" si="507"/>
        <v>0</v>
      </c>
      <c r="AS1906" s="32">
        <f t="shared" si="508"/>
        <v>0</v>
      </c>
      <c r="AT1906" s="32">
        <f t="shared" si="509"/>
        <v>0</v>
      </c>
      <c r="AU1906" s="28" t="str">
        <f t="shared" si="510"/>
        <v>库存为0</v>
      </c>
      <c r="AV1906" s="34" t="str">
        <f>IFERROR(时间!$B$4+AU1906,"上周无销量")</f>
        <v>上周无销量</v>
      </c>
      <c r="AW1906" s="34"/>
    </row>
    <row r="1907" spans="1:49">
      <c r="A1907" s="18" t="s">
        <v>1952</v>
      </c>
      <c r="B1907" t="str">
        <f>VLOOKUP(A1907,'[1]sku-asin（子）'!$A:$B,2,0)</f>
        <v>B01G3JEO62</v>
      </c>
      <c r="C1907" t="str">
        <f>VLOOKUP(A1907,'[1]子sku-父sku'!$A:$B,2,0)</f>
        <v>YZ-BS-5505</v>
      </c>
      <c r="D1907" s="28">
        <f>IFERROR(VLOOKUP(A1907,[2]库存报告使用数据处理!$A:$C,3,0),0)</f>
        <v>0</v>
      </c>
      <c r="E1907" s="28">
        <f>IFERROR(VLOOKUP(A1907,[2]库存报告使用数据处理!$A:$D,4,0),0)</f>
        <v>0</v>
      </c>
      <c r="F1907" s="28">
        <f>IFERROR(VLOOKUP(A1907,[2]库存报告使用数据处理!$A:$E,5,0),0)</f>
        <v>0</v>
      </c>
      <c r="G1907" s="28">
        <f>IFERROR(VLOOKUP(A1907,[2]库存报告使用数据处理!$A:$F,6,0),0)</f>
        <v>5</v>
      </c>
      <c r="H1907" s="29">
        <f>IFERROR(VLOOKUP(A1907,[2]库存报告使用数据处理!$A:$G,7,0),0)</f>
        <v>22.37</v>
      </c>
      <c r="I1907">
        <f>IFERROR(VLOOKUP(A1907,[5]数据处理!$A:$B,2,0),0)</f>
        <v>1</v>
      </c>
      <c r="J1907" s="30">
        <f>IFERROR(VLOOKUP(A1907,[5]数据处理!$A:$D,4,0),0)</f>
        <v>0</v>
      </c>
      <c r="K1907" s="30">
        <f>IFERROR(VLOOKUP(A1907,[5]数据处理!$A:$E,5,0),0)</f>
        <v>0</v>
      </c>
      <c r="L1907" s="30">
        <f>IFERROR(VLOOKUP(A1907,[5]数据处理!$A:$G,7,0),0)</f>
        <v>0</v>
      </c>
      <c r="M1907">
        <f t="shared" si="494"/>
        <v>1</v>
      </c>
      <c r="N1907">
        <f>IFERROR(VLOOKUP(A1907,[5]数据处理!$A:$C,3,0),0)</f>
        <v>0</v>
      </c>
      <c r="O1907">
        <f>IFERROR(VLOOKUP($A1907,[5]数据处理!$A:$N,14,0),0)</f>
        <v>0</v>
      </c>
      <c r="P1907">
        <f>IFERROR(VLOOKUP($A1907,[3]库存报告使用数据!$A$1:$B$65536,2,0),"")</f>
        <v>936</v>
      </c>
      <c r="Q1907">
        <f>IFERROR(VLOOKUP($A1907,[3]库存报告使用数据!$A$1:$E$65536,5,0),"")</f>
        <v>0</v>
      </c>
      <c r="R1907">
        <f>IFERROR(VLOOKUP($A1907,[3]库存报告使用数据!$A$1:$H$65536,8,0),"")</f>
        <v>0</v>
      </c>
      <c r="S1907">
        <f>IFERROR(VLOOKUP($A1907,[3]库存报告使用数据!$A$1:$K$65536,11,0),"")</f>
        <v>19162</v>
      </c>
      <c r="T1907">
        <f>IFERROR(VLOOKUP($A1907,[3]库存报告使用数据!$A$1:$C$65536,3,0),"")</f>
        <v>9</v>
      </c>
      <c r="U1907">
        <f>IFERROR(VLOOKUP($A1907,[3]库存报告使用数据!$A$1:$F$65536,6,0),"")</f>
        <v>0</v>
      </c>
      <c r="V1907">
        <f>IFERROR(VLOOKUP($A1907,[3]库存报告使用数据!$A$1:$I$65536,9,0),"")</f>
        <v>0</v>
      </c>
      <c r="W1907">
        <f>IFERROR(VLOOKUP($A1907,[3]库存报告使用数据!$A$1:$L$65536,12,0),"")</f>
        <v>23</v>
      </c>
      <c r="X1907" s="20">
        <f t="shared" si="495"/>
        <v>0.00961538461538462</v>
      </c>
      <c r="Y1907" s="20" t="str">
        <f t="shared" si="496"/>
        <v/>
      </c>
      <c r="Z1907" s="20" t="str">
        <f t="shared" si="497"/>
        <v/>
      </c>
      <c r="AA1907" s="20">
        <f t="shared" si="498"/>
        <v>0.00120029224506836</v>
      </c>
      <c r="AB1907">
        <f>IFERROR(VLOOKUP($A1907,[3]库存报告使用数据!$A$1:$D$65536,4,0),"")</f>
        <v>1.2675</v>
      </c>
      <c r="AC1907">
        <f>IFERROR(VLOOKUP($A1907,[3]库存报告使用数据!$A$1:$G$65536,7,0),"")</f>
        <v>0</v>
      </c>
      <c r="AD1907">
        <f>IFERROR(VLOOKUP($A1907,[3]库存报告使用数据!$A$1:$J$65536,10,0),"")</f>
        <v>0</v>
      </c>
      <c r="AE1907">
        <f>IFERROR(VLOOKUP($A1907,[3]库存报告使用数据!$A$1:$M$65536,13,0),"")</f>
        <v>0</v>
      </c>
      <c r="AF1907" s="20" t="str">
        <f t="shared" si="499"/>
        <v>无销售广告费为1.2675</v>
      </c>
      <c r="AG1907" s="20" t="str">
        <f t="shared" si="500"/>
        <v/>
      </c>
      <c r="AH1907" s="20" t="str">
        <f t="shared" si="501"/>
        <v/>
      </c>
      <c r="AI1907" s="20" t="str">
        <f t="shared" si="502"/>
        <v/>
      </c>
      <c r="AJ1907">
        <f>IFERROR(VLOOKUP($B1907,[4]库存报告使用数据!$A$1:$B$65536,2,0),0)</f>
        <v>9</v>
      </c>
      <c r="AK1907">
        <f>IFERROR(VLOOKUP($B1907,[4]库存报告使用数据!$A$1:$C$65536,3,0),)</f>
        <v>0</v>
      </c>
      <c r="AL1907">
        <f>IFERROR(VLOOKUP($B1907,[4]库存报告使用数据!$A$1:$D$65536,4,0),)</f>
        <v>0</v>
      </c>
      <c r="AM1907">
        <f>IFERROR(VLOOKUP($B1907,[4]库存报告使用数据!$A$1:$E$65536,5,0),)</f>
        <v>38</v>
      </c>
      <c r="AN1907" s="20">
        <f t="shared" si="503"/>
        <v>0</v>
      </c>
      <c r="AO1907" s="20" t="str">
        <f t="shared" si="504"/>
        <v/>
      </c>
      <c r="AP1907" s="20" t="str">
        <f t="shared" si="505"/>
        <v/>
      </c>
      <c r="AQ1907" s="20">
        <f t="shared" si="506"/>
        <v>0.131578947368421</v>
      </c>
      <c r="AR1907" s="32">
        <f t="shared" si="507"/>
        <v>0</v>
      </c>
      <c r="AS1907" s="32">
        <f t="shared" si="508"/>
        <v>0</v>
      </c>
      <c r="AT1907" s="32">
        <f t="shared" si="509"/>
        <v>1</v>
      </c>
      <c r="AU1907" s="28" t="str">
        <f t="shared" si="510"/>
        <v>库存为1</v>
      </c>
      <c r="AV1907" s="34" t="str">
        <f>IFERROR(时间!$B$4+AU1907,"上周无销量")</f>
        <v>上周无销量</v>
      </c>
      <c r="AW1907" s="34"/>
    </row>
    <row r="1908" spans="1:49">
      <c r="A1908" s="18" t="s">
        <v>1953</v>
      </c>
      <c r="B1908" t="str">
        <f>VLOOKUP(A1908,'[1]sku-asin（子）'!$A:$B,2,0)</f>
        <v>B01G3JEPKM</v>
      </c>
      <c r="C1908" t="str">
        <f>VLOOKUP(A1908,'[1]子sku-父sku'!$A:$B,2,0)</f>
        <v>YZ-BS-5505</v>
      </c>
      <c r="D1908" s="28">
        <f>IFERROR(VLOOKUP(A1908,[2]库存报告使用数据处理!$A:$C,3,0),0)</f>
        <v>4</v>
      </c>
      <c r="E1908" s="28">
        <f>IFERROR(VLOOKUP(A1908,[2]库存报告使用数据处理!$A:$D,4,0),0)</f>
        <v>1</v>
      </c>
      <c r="F1908" s="28">
        <f>IFERROR(VLOOKUP(A1908,[2]库存报告使用数据处理!$A:$E,5,0),0)</f>
        <v>0</v>
      </c>
      <c r="G1908" s="28">
        <f>IFERROR(VLOOKUP(A1908,[2]库存报告使用数据处理!$A:$F,6,0),0)</f>
        <v>5</v>
      </c>
      <c r="H1908" s="29">
        <f>IFERROR(VLOOKUP(A1908,[2]库存报告使用数据处理!$A:$G,7,0),0)</f>
        <v>22.528</v>
      </c>
      <c r="I1908">
        <f>IFERROR(VLOOKUP(A1908,[5]数据处理!$A:$B,2,0),0)</f>
        <v>2</v>
      </c>
      <c r="J1908" s="30">
        <f>IFERROR(VLOOKUP(A1908,[5]数据处理!$A:$D,4,0),0)</f>
        <v>5</v>
      </c>
      <c r="K1908" s="30">
        <f>IFERROR(VLOOKUP(A1908,[5]数据处理!$A:$E,5,0),0)</f>
        <v>0</v>
      </c>
      <c r="L1908" s="30">
        <f>IFERROR(VLOOKUP(A1908,[5]数据处理!$A:$G,7,0),0)</f>
        <v>3</v>
      </c>
      <c r="M1908">
        <f t="shared" si="494"/>
        <v>10</v>
      </c>
      <c r="N1908">
        <f>IFERROR(VLOOKUP(A1908,[5]数据处理!$A:$C,3,0),0)</f>
        <v>0</v>
      </c>
      <c r="O1908">
        <f>IFERROR(VLOOKUP($A1908,[5]数据处理!$A:$N,14,0),0)</f>
        <v>0</v>
      </c>
      <c r="P1908">
        <f>IFERROR(VLOOKUP($A1908,[3]库存报告使用数据!$A$1:$B$65536,2,0),"")</f>
        <v>978</v>
      </c>
      <c r="Q1908">
        <f>IFERROR(VLOOKUP($A1908,[3]库存报告使用数据!$A$1:$E$65536,5,0),"")</f>
        <v>82</v>
      </c>
      <c r="R1908">
        <f>IFERROR(VLOOKUP($A1908,[3]库存报告使用数据!$A$1:$H$65536,8,0),"")</f>
        <v>583</v>
      </c>
      <c r="S1908">
        <f>IFERROR(VLOOKUP($A1908,[3]库存报告使用数据!$A$1:$K$65536,11,0),"")</f>
        <v>1290</v>
      </c>
      <c r="T1908">
        <f>IFERROR(VLOOKUP($A1908,[3]库存报告使用数据!$A$1:$C$65536,3,0),"")</f>
        <v>4</v>
      </c>
      <c r="U1908">
        <f>IFERROR(VLOOKUP($A1908,[3]库存报告使用数据!$A$1:$F$65536,6,0),"")</f>
        <v>0</v>
      </c>
      <c r="V1908">
        <f>IFERROR(VLOOKUP($A1908,[3]库存报告使用数据!$A$1:$I$65536,9,0),"")</f>
        <v>3</v>
      </c>
      <c r="W1908">
        <f>IFERROR(VLOOKUP($A1908,[3]库存报告使用数据!$A$1:$L$65536,12,0),"")</f>
        <v>2</v>
      </c>
      <c r="X1908" s="20">
        <f t="shared" si="495"/>
        <v>0.00408997955010225</v>
      </c>
      <c r="Y1908" s="20">
        <f t="shared" si="496"/>
        <v>0</v>
      </c>
      <c r="Z1908" s="20">
        <f t="shared" si="497"/>
        <v>0.00514579759862779</v>
      </c>
      <c r="AA1908" s="20">
        <f t="shared" si="498"/>
        <v>0.00155038759689922</v>
      </c>
      <c r="AB1908">
        <f>IFERROR(VLOOKUP($A1908,[3]库存报告使用数据!$A$1:$D$65536,4,0),"")</f>
        <v>0.16</v>
      </c>
      <c r="AC1908">
        <f>IFERROR(VLOOKUP($A1908,[3]库存报告使用数据!$A$1:$G$65536,7,0),"")</f>
        <v>0</v>
      </c>
      <c r="AD1908">
        <f>IFERROR(VLOOKUP($A1908,[3]库存报告使用数据!$A$1:$J$65536,10,0),"")</f>
        <v>0.81</v>
      </c>
      <c r="AE1908">
        <f>IFERROR(VLOOKUP($A1908,[3]库存报告使用数据!$A$1:$M$65536,13,0),"")</f>
        <v>0.38</v>
      </c>
      <c r="AF1908" s="20">
        <f t="shared" si="499"/>
        <v>0.00177556818181818</v>
      </c>
      <c r="AG1908" s="20" t="str">
        <f t="shared" si="500"/>
        <v/>
      </c>
      <c r="AH1908" s="20" t="str">
        <f t="shared" si="501"/>
        <v>无销售广告费为0.81</v>
      </c>
      <c r="AI1908" s="20">
        <f t="shared" si="502"/>
        <v>0.00337357954545455</v>
      </c>
      <c r="AJ1908">
        <f>IFERROR(VLOOKUP($B1908,[4]库存报告使用数据!$A$1:$B$65536,2,0),0)</f>
        <v>23</v>
      </c>
      <c r="AK1908">
        <f>IFERROR(VLOOKUP($B1908,[4]库存报告使用数据!$A$1:$C$65536,3,0),)</f>
        <v>5</v>
      </c>
      <c r="AL1908">
        <f>IFERROR(VLOOKUP($B1908,[4]库存报告使用数据!$A$1:$D$65536,4,0),)</f>
        <v>17</v>
      </c>
      <c r="AM1908">
        <f>IFERROR(VLOOKUP($B1908,[4]库存报告使用数据!$A$1:$E$65536,5,0),)</f>
        <v>49</v>
      </c>
      <c r="AN1908" s="20">
        <f t="shared" si="503"/>
        <v>0.173913043478261</v>
      </c>
      <c r="AO1908" s="20">
        <f t="shared" si="504"/>
        <v>0.2</v>
      </c>
      <c r="AP1908" s="20">
        <f t="shared" si="505"/>
        <v>0</v>
      </c>
      <c r="AQ1908" s="20">
        <f t="shared" si="506"/>
        <v>0.102040816326531</v>
      </c>
      <c r="AR1908" s="32">
        <f t="shared" si="507"/>
        <v>0.571428571428571</v>
      </c>
      <c r="AS1908" s="32">
        <f t="shared" si="508"/>
        <v>34.2857142857143</v>
      </c>
      <c r="AT1908" s="32">
        <f t="shared" si="509"/>
        <v>-24.2857142857143</v>
      </c>
      <c r="AU1908" s="28">
        <f t="shared" si="510"/>
        <v>17</v>
      </c>
      <c r="AV1908" s="34">
        <f>IFERROR(时间!$B$4+AU1908,"上周无销量")</f>
        <v>43300</v>
      </c>
      <c r="AW1908" s="34"/>
    </row>
    <row r="1909" spans="1:49">
      <c r="A1909" s="18" t="s">
        <v>1954</v>
      </c>
      <c r="B1909" t="str">
        <f>VLOOKUP(A1909,'[1]sku-asin（子）'!$A:$B,2,0)</f>
        <v>B01G3JERSM</v>
      </c>
      <c r="C1909" t="str">
        <f>VLOOKUP(A1909,'[1]子sku-父sku'!$A:$B,2,0)</f>
        <v>YZ-BS-5505</v>
      </c>
      <c r="D1909" s="28">
        <f>IFERROR(VLOOKUP(A1909,[2]库存报告使用数据处理!$A:$C,3,0),0)</f>
        <v>3</v>
      </c>
      <c r="E1909" s="28">
        <f>IFERROR(VLOOKUP(A1909,[2]库存报告使用数据处理!$A:$D,4,0),0)</f>
        <v>3</v>
      </c>
      <c r="F1909" s="28">
        <f>IFERROR(VLOOKUP(A1909,[2]库存报告使用数据处理!$A:$E,5,0),0)</f>
        <v>3</v>
      </c>
      <c r="G1909" s="28">
        <f>IFERROR(VLOOKUP(A1909,[2]库存报告使用数据处理!$A:$F,6,0),0)</f>
        <v>2</v>
      </c>
      <c r="H1909" s="29">
        <f>IFERROR(VLOOKUP(A1909,[2]库存报告使用数据处理!$A:$G,7,0),0)</f>
        <v>22.7081818181818</v>
      </c>
      <c r="I1909">
        <f>IFERROR(VLOOKUP(A1909,[5]数据处理!$A:$B,2,0),0)</f>
        <v>8</v>
      </c>
      <c r="J1909" s="30">
        <f>IFERROR(VLOOKUP(A1909,[5]数据处理!$A:$D,4,0),0)</f>
        <v>0</v>
      </c>
      <c r="K1909" s="30">
        <f>IFERROR(VLOOKUP(A1909,[5]数据处理!$A:$E,5,0),0)</f>
        <v>0</v>
      </c>
      <c r="L1909" s="30">
        <f>IFERROR(VLOOKUP(A1909,[5]数据处理!$A:$G,7,0),0)</f>
        <v>5</v>
      </c>
      <c r="M1909">
        <f t="shared" si="494"/>
        <v>13</v>
      </c>
      <c r="N1909">
        <f>IFERROR(VLOOKUP(A1909,[5]数据处理!$A:$C,3,0),0)</f>
        <v>0</v>
      </c>
      <c r="O1909">
        <f>IFERROR(VLOOKUP($A1909,[5]数据处理!$A:$N,14,0),0)</f>
        <v>0</v>
      </c>
      <c r="P1909">
        <f>IFERROR(VLOOKUP($A1909,[3]库存报告使用数据!$A$1:$B$65536,2,0),"")</f>
        <v>4700</v>
      </c>
      <c r="Q1909">
        <f>IFERROR(VLOOKUP($A1909,[3]库存报告使用数据!$A$1:$E$65536,5,0),"")</f>
        <v>4990</v>
      </c>
      <c r="R1909">
        <f>IFERROR(VLOOKUP($A1909,[3]库存报告使用数据!$A$1:$H$65536,8,0),"")</f>
        <v>322</v>
      </c>
      <c r="S1909">
        <f>IFERROR(VLOOKUP($A1909,[3]库存报告使用数据!$A$1:$K$65536,11,0),"")</f>
        <v>640</v>
      </c>
      <c r="T1909">
        <f>IFERROR(VLOOKUP($A1909,[3]库存报告使用数据!$A$1:$C$65536,3,0),"")</f>
        <v>14</v>
      </c>
      <c r="U1909">
        <f>IFERROR(VLOOKUP($A1909,[3]库存报告使用数据!$A$1:$F$65536,6,0),"")</f>
        <v>18</v>
      </c>
      <c r="V1909">
        <f>IFERROR(VLOOKUP($A1909,[3]库存报告使用数据!$A$1:$I$65536,9,0),"")</f>
        <v>2</v>
      </c>
      <c r="W1909">
        <f>IFERROR(VLOOKUP($A1909,[3]库存报告使用数据!$A$1:$L$65536,12,0),"")</f>
        <v>4</v>
      </c>
      <c r="X1909" s="20">
        <f t="shared" si="495"/>
        <v>0.00297872340425532</v>
      </c>
      <c r="Y1909" s="20">
        <f t="shared" si="496"/>
        <v>0.00360721442885772</v>
      </c>
      <c r="Z1909" s="20">
        <f t="shared" si="497"/>
        <v>0.0062111801242236</v>
      </c>
      <c r="AA1909" s="20">
        <f t="shared" si="498"/>
        <v>0.00625</v>
      </c>
      <c r="AB1909">
        <f>IFERROR(VLOOKUP($A1909,[3]库存报告使用数据!$A$1:$D$65536,4,0),"")</f>
        <v>2.7</v>
      </c>
      <c r="AC1909">
        <f>IFERROR(VLOOKUP($A1909,[3]库存报告使用数据!$A$1:$G$65536,7,0),"")</f>
        <v>3.45</v>
      </c>
      <c r="AD1909">
        <f>IFERROR(VLOOKUP($A1909,[3]库存报告使用数据!$A$1:$J$65536,10,0),"")</f>
        <v>0.52</v>
      </c>
      <c r="AE1909">
        <f>IFERROR(VLOOKUP($A1909,[3]库存报告使用数据!$A$1:$M$65536,13,0),"")</f>
        <v>0.63</v>
      </c>
      <c r="AF1909" s="20">
        <f t="shared" si="499"/>
        <v>0.0396332919652508</v>
      </c>
      <c r="AG1909" s="20">
        <f t="shared" si="500"/>
        <v>0.0506425397333761</v>
      </c>
      <c r="AH1909" s="20">
        <f t="shared" si="501"/>
        <v>0.00763307845256683</v>
      </c>
      <c r="AI1909" s="20">
        <f t="shared" si="502"/>
        <v>0.0138716521878378</v>
      </c>
      <c r="AJ1909">
        <f>IFERROR(VLOOKUP($B1909,[4]库存报告使用数据!$A$1:$B$65536,2,0),0)</f>
        <v>64</v>
      </c>
      <c r="AK1909">
        <f>IFERROR(VLOOKUP($B1909,[4]库存报告使用数据!$A$1:$C$65536,3,0),)</f>
        <v>44</v>
      </c>
      <c r="AL1909">
        <f>IFERROR(VLOOKUP($B1909,[4]库存报告使用数据!$A$1:$D$65536,4,0),)</f>
        <v>9</v>
      </c>
      <c r="AM1909">
        <f>IFERROR(VLOOKUP($B1909,[4]库存报告使用数据!$A$1:$E$65536,5,0),)</f>
        <v>36</v>
      </c>
      <c r="AN1909" s="20">
        <f t="shared" si="503"/>
        <v>0.046875</v>
      </c>
      <c r="AO1909" s="20">
        <f t="shared" si="504"/>
        <v>0.0681818181818182</v>
      </c>
      <c r="AP1909" s="20">
        <f t="shared" si="505"/>
        <v>0.333333333333333</v>
      </c>
      <c r="AQ1909" s="20">
        <f t="shared" si="506"/>
        <v>0.0555555555555556</v>
      </c>
      <c r="AR1909" s="32">
        <f t="shared" si="507"/>
        <v>0.428571428571429</v>
      </c>
      <c r="AS1909" s="32">
        <f t="shared" si="508"/>
        <v>25.7142857142857</v>
      </c>
      <c r="AT1909" s="32">
        <f t="shared" si="509"/>
        <v>-12.7142857142857</v>
      </c>
      <c r="AU1909" s="28">
        <f t="shared" si="510"/>
        <v>30</v>
      </c>
      <c r="AV1909" s="34">
        <f>IFERROR(时间!$B$4+AU1909,"上周无销量")</f>
        <v>43313</v>
      </c>
      <c r="AW1909" s="34"/>
    </row>
    <row r="1910" spans="1:49">
      <c r="A1910" s="18" t="s">
        <v>1955</v>
      </c>
      <c r="B1910" t="str">
        <f>VLOOKUP(A1910,'[1]sku-asin（子）'!$A:$B,2,0)</f>
        <v>B01F78B2GK</v>
      </c>
      <c r="C1910" t="str">
        <f>VLOOKUP(A1910,'[1]子sku-父sku'!$A:$B,2,0)</f>
        <v>YZ-BS-7438</v>
      </c>
      <c r="D1910" s="28">
        <f>IFERROR(VLOOKUP(A1910,[2]库存报告使用数据处理!$A:$C,3,0),0)</f>
        <v>0</v>
      </c>
      <c r="E1910" s="28">
        <f>IFERROR(VLOOKUP(A1910,[2]库存报告使用数据处理!$A:$D,4,0),0)</f>
        <v>0</v>
      </c>
      <c r="F1910" s="28">
        <f>IFERROR(VLOOKUP(A1910,[2]库存报告使用数据处理!$A:$E,5,0),0)</f>
        <v>0</v>
      </c>
      <c r="G1910" s="28">
        <f>IFERROR(VLOOKUP(A1910,[2]库存报告使用数据处理!$A:$F,6,0),0)</f>
        <v>0</v>
      </c>
      <c r="H1910" s="29">
        <f>IFERROR(VLOOKUP(A1910,[2]库存报告使用数据处理!$A:$G,7,0),0)</f>
        <v>0</v>
      </c>
      <c r="I1910">
        <f>IFERROR(VLOOKUP(A1910,[5]数据处理!$A:$B,2,0),0)</f>
        <v>0</v>
      </c>
      <c r="J1910" s="30">
        <f>IFERROR(VLOOKUP(A1910,[5]数据处理!$A:$D,4,0),0)</f>
        <v>0</v>
      </c>
      <c r="K1910" s="30">
        <f>IFERROR(VLOOKUP(A1910,[5]数据处理!$A:$E,5,0),0)</f>
        <v>0</v>
      </c>
      <c r="L1910" s="30">
        <f>IFERROR(VLOOKUP(A1910,[5]数据处理!$A:$G,7,0),0)</f>
        <v>0</v>
      </c>
      <c r="M1910">
        <f t="shared" si="494"/>
        <v>0</v>
      </c>
      <c r="N1910">
        <f>IFERROR(VLOOKUP(A1910,[5]数据处理!$A:$C,3,0),0)</f>
        <v>0</v>
      </c>
      <c r="O1910">
        <f>IFERROR(VLOOKUP($A1910,[5]数据处理!$A:$N,14,0),0)</f>
        <v>0</v>
      </c>
      <c r="P1910" t="str">
        <f>IFERROR(VLOOKUP($A1910,[3]库存报告使用数据!$A$1:$B$65536,2,0),"")</f>
        <v/>
      </c>
      <c r="Q1910" t="str">
        <f>IFERROR(VLOOKUP($A1910,[3]库存报告使用数据!$A$1:$E$65536,5,0),"")</f>
        <v/>
      </c>
      <c r="R1910" t="str">
        <f>IFERROR(VLOOKUP($A1910,[3]库存报告使用数据!$A$1:$H$65536,8,0),"")</f>
        <v/>
      </c>
      <c r="S1910" t="str">
        <f>IFERROR(VLOOKUP($A1910,[3]库存报告使用数据!$A$1:$K$65536,11,0),"")</f>
        <v/>
      </c>
      <c r="T1910" t="str">
        <f>IFERROR(VLOOKUP($A1910,[3]库存报告使用数据!$A$1:$C$65536,3,0),"")</f>
        <v/>
      </c>
      <c r="U1910" t="str">
        <f>IFERROR(VLOOKUP($A1910,[3]库存报告使用数据!$A$1:$F$65536,6,0),"")</f>
        <v/>
      </c>
      <c r="V1910" t="str">
        <f>IFERROR(VLOOKUP($A1910,[3]库存报告使用数据!$A$1:$I$65536,9,0),"")</f>
        <v/>
      </c>
      <c r="W1910" t="str">
        <f>IFERROR(VLOOKUP($A1910,[3]库存报告使用数据!$A$1:$L$65536,12,0),"")</f>
        <v/>
      </c>
      <c r="X1910" s="20" t="str">
        <f t="shared" si="495"/>
        <v/>
      </c>
      <c r="Y1910" s="20" t="str">
        <f t="shared" si="496"/>
        <v/>
      </c>
      <c r="Z1910" s="20" t="str">
        <f t="shared" si="497"/>
        <v/>
      </c>
      <c r="AA1910" s="20" t="str">
        <f t="shared" si="498"/>
        <v/>
      </c>
      <c r="AB1910" t="str">
        <f>IFERROR(VLOOKUP($A1910,[3]库存报告使用数据!$A$1:$D$65536,4,0),"")</f>
        <v/>
      </c>
      <c r="AC1910" t="str">
        <f>IFERROR(VLOOKUP($A1910,[3]库存报告使用数据!$A$1:$G$65536,7,0),"")</f>
        <v/>
      </c>
      <c r="AD1910" t="str">
        <f>IFERROR(VLOOKUP($A1910,[3]库存报告使用数据!$A$1:$J$65536,10,0),"")</f>
        <v/>
      </c>
      <c r="AE1910" t="str">
        <f>IFERROR(VLOOKUP($A1910,[3]库存报告使用数据!$A$1:$M$65536,13,0),"")</f>
        <v/>
      </c>
      <c r="AF1910" s="20" t="str">
        <f t="shared" si="499"/>
        <v/>
      </c>
      <c r="AG1910" s="20" t="str">
        <f t="shared" si="500"/>
        <v/>
      </c>
      <c r="AH1910" s="20" t="str">
        <f t="shared" si="501"/>
        <v/>
      </c>
      <c r="AI1910" s="20" t="str">
        <f t="shared" si="502"/>
        <v/>
      </c>
      <c r="AJ1910">
        <f>IFERROR(VLOOKUP($B1910,[4]库存报告使用数据!$A$1:$B$65536,2,0),0)</f>
        <v>2</v>
      </c>
      <c r="AK1910">
        <f>IFERROR(VLOOKUP($B1910,[4]库存报告使用数据!$A$1:$C$65536,3,0),)</f>
        <v>1</v>
      </c>
      <c r="AL1910">
        <f>IFERROR(VLOOKUP($B1910,[4]库存报告使用数据!$A$1:$D$65536,4,0),)</f>
        <v>0</v>
      </c>
      <c r="AM1910">
        <f>IFERROR(VLOOKUP($B1910,[4]库存报告使用数据!$A$1:$E$65536,5,0),)</f>
        <v>0</v>
      </c>
      <c r="AN1910" s="20">
        <f t="shared" si="503"/>
        <v>0</v>
      </c>
      <c r="AO1910" s="20">
        <f t="shared" si="504"/>
        <v>0</v>
      </c>
      <c r="AP1910" s="20" t="str">
        <f t="shared" si="505"/>
        <v/>
      </c>
      <c r="AQ1910" s="20" t="str">
        <f t="shared" si="506"/>
        <v/>
      </c>
      <c r="AR1910" s="32">
        <f t="shared" si="507"/>
        <v>0</v>
      </c>
      <c r="AS1910" s="32">
        <f t="shared" si="508"/>
        <v>0</v>
      </c>
      <c r="AT1910" s="32">
        <f t="shared" si="509"/>
        <v>0</v>
      </c>
      <c r="AU1910" s="28" t="str">
        <f t="shared" si="510"/>
        <v>库存为0</v>
      </c>
      <c r="AV1910" s="34" t="str">
        <f>IFERROR(时间!$B$4+AU1910,"上周无销量")</f>
        <v>上周无销量</v>
      </c>
      <c r="AW1910" s="34"/>
    </row>
    <row r="1911" spans="1:49">
      <c r="A1911" s="18" t="s">
        <v>1956</v>
      </c>
      <c r="B1911" t="str">
        <f>VLOOKUP(A1911,'[1]sku-asin（子）'!$A:$B,2,0)</f>
        <v>B01F78AVPI</v>
      </c>
      <c r="C1911" t="str">
        <f>VLOOKUP(A1911,'[1]子sku-父sku'!$A:$B,2,0)</f>
        <v>YZ-BS-7438</v>
      </c>
      <c r="D1911" s="28">
        <f>IFERROR(VLOOKUP(A1911,[2]库存报告使用数据处理!$A:$C,3,0),0)</f>
        <v>0</v>
      </c>
      <c r="E1911" s="28">
        <f>IFERROR(VLOOKUP(A1911,[2]库存报告使用数据处理!$A:$D,4,0),0)</f>
        <v>0</v>
      </c>
      <c r="F1911" s="28">
        <f>IFERROR(VLOOKUP(A1911,[2]库存报告使用数据处理!$A:$E,5,0),0)</f>
        <v>0</v>
      </c>
      <c r="G1911" s="28">
        <f>IFERROR(VLOOKUP(A1911,[2]库存报告使用数据处理!$A:$F,6,0),0)</f>
        <v>0</v>
      </c>
      <c r="H1911" s="29">
        <f>IFERROR(VLOOKUP(A1911,[2]库存报告使用数据处理!$A:$G,7,0),0)</f>
        <v>0</v>
      </c>
      <c r="I1911">
        <f>IFERROR(VLOOKUP(A1911,[5]数据处理!$A:$B,2,0),0)</f>
        <v>0</v>
      </c>
      <c r="J1911" s="30">
        <f>IFERROR(VLOOKUP(A1911,[5]数据处理!$A:$D,4,0),0)</f>
        <v>0</v>
      </c>
      <c r="K1911" s="30">
        <f>IFERROR(VLOOKUP(A1911,[5]数据处理!$A:$E,5,0),0)</f>
        <v>0</v>
      </c>
      <c r="L1911" s="30">
        <f>IFERROR(VLOOKUP(A1911,[5]数据处理!$A:$G,7,0),0)</f>
        <v>0</v>
      </c>
      <c r="M1911">
        <f t="shared" si="494"/>
        <v>0</v>
      </c>
      <c r="N1911">
        <f>IFERROR(VLOOKUP(A1911,[5]数据处理!$A:$C,3,0),0)</f>
        <v>0</v>
      </c>
      <c r="O1911">
        <f>IFERROR(VLOOKUP($A1911,[5]数据处理!$A:$N,14,0),0)</f>
        <v>0</v>
      </c>
      <c r="P1911" t="str">
        <f>IFERROR(VLOOKUP($A1911,[3]库存报告使用数据!$A$1:$B$65536,2,0),"")</f>
        <v/>
      </c>
      <c r="Q1911" t="str">
        <f>IFERROR(VLOOKUP($A1911,[3]库存报告使用数据!$A$1:$E$65536,5,0),"")</f>
        <v/>
      </c>
      <c r="R1911" t="str">
        <f>IFERROR(VLOOKUP($A1911,[3]库存报告使用数据!$A$1:$H$65536,8,0),"")</f>
        <v/>
      </c>
      <c r="S1911" t="str">
        <f>IFERROR(VLOOKUP($A1911,[3]库存报告使用数据!$A$1:$K$65536,11,0),"")</f>
        <v/>
      </c>
      <c r="T1911" t="str">
        <f>IFERROR(VLOOKUP($A1911,[3]库存报告使用数据!$A$1:$C$65536,3,0),"")</f>
        <v/>
      </c>
      <c r="U1911" t="str">
        <f>IFERROR(VLOOKUP($A1911,[3]库存报告使用数据!$A$1:$F$65536,6,0),"")</f>
        <v/>
      </c>
      <c r="V1911" t="str">
        <f>IFERROR(VLOOKUP($A1911,[3]库存报告使用数据!$A$1:$I$65536,9,0),"")</f>
        <v/>
      </c>
      <c r="W1911" t="str">
        <f>IFERROR(VLOOKUP($A1911,[3]库存报告使用数据!$A$1:$L$65536,12,0),"")</f>
        <v/>
      </c>
      <c r="X1911" s="20" t="str">
        <f t="shared" si="495"/>
        <v/>
      </c>
      <c r="Y1911" s="20" t="str">
        <f t="shared" si="496"/>
        <v/>
      </c>
      <c r="Z1911" s="20" t="str">
        <f t="shared" si="497"/>
        <v/>
      </c>
      <c r="AA1911" s="20" t="str">
        <f t="shared" si="498"/>
        <v/>
      </c>
      <c r="AB1911" t="str">
        <f>IFERROR(VLOOKUP($A1911,[3]库存报告使用数据!$A$1:$D$65536,4,0),"")</f>
        <v/>
      </c>
      <c r="AC1911" t="str">
        <f>IFERROR(VLOOKUP($A1911,[3]库存报告使用数据!$A$1:$G$65536,7,0),"")</f>
        <v/>
      </c>
      <c r="AD1911" t="str">
        <f>IFERROR(VLOOKUP($A1911,[3]库存报告使用数据!$A$1:$J$65536,10,0),"")</f>
        <v/>
      </c>
      <c r="AE1911" t="str">
        <f>IFERROR(VLOOKUP($A1911,[3]库存报告使用数据!$A$1:$M$65536,13,0),"")</f>
        <v/>
      </c>
      <c r="AF1911" s="20" t="str">
        <f t="shared" si="499"/>
        <v/>
      </c>
      <c r="AG1911" s="20" t="str">
        <f t="shared" si="500"/>
        <v/>
      </c>
      <c r="AH1911" s="20" t="str">
        <f t="shared" si="501"/>
        <v/>
      </c>
      <c r="AI1911" s="20" t="str">
        <f t="shared" si="502"/>
        <v/>
      </c>
      <c r="AJ1911">
        <f>IFERROR(VLOOKUP($B1911,[4]库存报告使用数据!$A$1:$B$65536,2,0),0)</f>
        <v>2</v>
      </c>
      <c r="AK1911">
        <f>IFERROR(VLOOKUP($B1911,[4]库存报告使用数据!$A$1:$C$65536,3,0),)</f>
        <v>0</v>
      </c>
      <c r="AL1911">
        <f>IFERROR(VLOOKUP($B1911,[4]库存报告使用数据!$A$1:$D$65536,4,0),)</f>
        <v>0</v>
      </c>
      <c r="AM1911">
        <f>IFERROR(VLOOKUP($B1911,[4]库存报告使用数据!$A$1:$E$65536,5,0),)</f>
        <v>0</v>
      </c>
      <c r="AN1911" s="20">
        <f t="shared" si="503"/>
        <v>0</v>
      </c>
      <c r="AO1911" s="20" t="str">
        <f t="shared" si="504"/>
        <v/>
      </c>
      <c r="AP1911" s="20" t="str">
        <f t="shared" si="505"/>
        <v/>
      </c>
      <c r="AQ1911" s="20" t="str">
        <f t="shared" si="506"/>
        <v/>
      </c>
      <c r="AR1911" s="32">
        <f t="shared" si="507"/>
        <v>0</v>
      </c>
      <c r="AS1911" s="32">
        <f t="shared" si="508"/>
        <v>0</v>
      </c>
      <c r="AT1911" s="32">
        <f t="shared" si="509"/>
        <v>0</v>
      </c>
      <c r="AU1911" s="28" t="str">
        <f t="shared" si="510"/>
        <v>库存为0</v>
      </c>
      <c r="AV1911" s="34" t="str">
        <f>IFERROR(时间!$B$4+AU1911,"上周无销量")</f>
        <v>上周无销量</v>
      </c>
      <c r="AW1911" s="34"/>
    </row>
    <row r="1912" spans="1:49">
      <c r="A1912" s="18" t="s">
        <v>1957</v>
      </c>
      <c r="B1912" t="str">
        <f>VLOOKUP(A1912,'[1]sku-asin（子）'!$A:$B,2,0)</f>
        <v>B01F78AX2Y</v>
      </c>
      <c r="C1912" t="str">
        <f>VLOOKUP(A1912,'[1]子sku-父sku'!$A:$B,2,0)</f>
        <v>YZ-BS-7438</v>
      </c>
      <c r="D1912" s="28">
        <f>IFERROR(VLOOKUP(A1912,[2]库存报告使用数据处理!$A:$C,3,0),0)</f>
        <v>0</v>
      </c>
      <c r="E1912" s="28">
        <f>IFERROR(VLOOKUP(A1912,[2]库存报告使用数据处理!$A:$D,4,0),0)</f>
        <v>0</v>
      </c>
      <c r="F1912" s="28">
        <f>IFERROR(VLOOKUP(A1912,[2]库存报告使用数据处理!$A:$E,5,0),0)</f>
        <v>0</v>
      </c>
      <c r="G1912" s="28">
        <f>IFERROR(VLOOKUP(A1912,[2]库存报告使用数据处理!$A:$F,6,0),0)</f>
        <v>0</v>
      </c>
      <c r="H1912" s="29">
        <f>IFERROR(VLOOKUP(A1912,[2]库存报告使用数据处理!$A:$G,7,0),0)</f>
        <v>0</v>
      </c>
      <c r="I1912">
        <f>IFERROR(VLOOKUP(A1912,[5]数据处理!$A:$B,2,0),0)</f>
        <v>0</v>
      </c>
      <c r="J1912" s="30">
        <f>IFERROR(VLOOKUP(A1912,[5]数据处理!$A:$D,4,0),0)</f>
        <v>0</v>
      </c>
      <c r="K1912" s="30">
        <f>IFERROR(VLOOKUP(A1912,[5]数据处理!$A:$E,5,0),0)</f>
        <v>0</v>
      </c>
      <c r="L1912" s="30">
        <f>IFERROR(VLOOKUP(A1912,[5]数据处理!$A:$G,7,0),0)</f>
        <v>0</v>
      </c>
      <c r="M1912">
        <f t="shared" si="494"/>
        <v>0</v>
      </c>
      <c r="N1912">
        <f>IFERROR(VLOOKUP(A1912,[5]数据处理!$A:$C,3,0),0)</f>
        <v>0</v>
      </c>
      <c r="O1912">
        <f>IFERROR(VLOOKUP($A1912,[5]数据处理!$A:$N,14,0),0)</f>
        <v>0</v>
      </c>
      <c r="P1912" t="str">
        <f>IFERROR(VLOOKUP($A1912,[3]库存报告使用数据!$A$1:$B$65536,2,0),"")</f>
        <v/>
      </c>
      <c r="Q1912" t="str">
        <f>IFERROR(VLOOKUP($A1912,[3]库存报告使用数据!$A$1:$E$65536,5,0),"")</f>
        <v/>
      </c>
      <c r="R1912" t="str">
        <f>IFERROR(VLOOKUP($A1912,[3]库存报告使用数据!$A$1:$H$65536,8,0),"")</f>
        <v/>
      </c>
      <c r="S1912" t="str">
        <f>IFERROR(VLOOKUP($A1912,[3]库存报告使用数据!$A$1:$K$65536,11,0),"")</f>
        <v/>
      </c>
      <c r="T1912" t="str">
        <f>IFERROR(VLOOKUP($A1912,[3]库存报告使用数据!$A$1:$C$65536,3,0),"")</f>
        <v/>
      </c>
      <c r="U1912" t="str">
        <f>IFERROR(VLOOKUP($A1912,[3]库存报告使用数据!$A$1:$F$65536,6,0),"")</f>
        <v/>
      </c>
      <c r="V1912" t="str">
        <f>IFERROR(VLOOKUP($A1912,[3]库存报告使用数据!$A$1:$I$65536,9,0),"")</f>
        <v/>
      </c>
      <c r="W1912" t="str">
        <f>IFERROR(VLOOKUP($A1912,[3]库存报告使用数据!$A$1:$L$65536,12,0),"")</f>
        <v/>
      </c>
      <c r="X1912" s="20" t="str">
        <f t="shared" si="495"/>
        <v/>
      </c>
      <c r="Y1912" s="20" t="str">
        <f t="shared" si="496"/>
        <v/>
      </c>
      <c r="Z1912" s="20" t="str">
        <f t="shared" si="497"/>
        <v/>
      </c>
      <c r="AA1912" s="20" t="str">
        <f t="shared" si="498"/>
        <v/>
      </c>
      <c r="AB1912" t="str">
        <f>IFERROR(VLOOKUP($A1912,[3]库存报告使用数据!$A$1:$D$65536,4,0),"")</f>
        <v/>
      </c>
      <c r="AC1912" t="str">
        <f>IFERROR(VLOOKUP($A1912,[3]库存报告使用数据!$A$1:$G$65536,7,0),"")</f>
        <v/>
      </c>
      <c r="AD1912" t="str">
        <f>IFERROR(VLOOKUP($A1912,[3]库存报告使用数据!$A$1:$J$65536,10,0),"")</f>
        <v/>
      </c>
      <c r="AE1912" t="str">
        <f>IFERROR(VLOOKUP($A1912,[3]库存报告使用数据!$A$1:$M$65536,13,0),"")</f>
        <v/>
      </c>
      <c r="AF1912" s="20" t="str">
        <f t="shared" si="499"/>
        <v/>
      </c>
      <c r="AG1912" s="20" t="str">
        <f t="shared" si="500"/>
        <v/>
      </c>
      <c r="AH1912" s="20" t="str">
        <f t="shared" si="501"/>
        <v/>
      </c>
      <c r="AI1912" s="20" t="str">
        <f t="shared" si="502"/>
        <v/>
      </c>
      <c r="AJ1912">
        <f>IFERROR(VLOOKUP($B1912,[4]库存报告使用数据!$A$1:$B$65536,2,0),0)</f>
        <v>0</v>
      </c>
      <c r="AK1912">
        <f>IFERROR(VLOOKUP($B1912,[4]库存报告使用数据!$A$1:$C$65536,3,0),)</f>
        <v>1</v>
      </c>
      <c r="AL1912">
        <f>IFERROR(VLOOKUP($B1912,[4]库存报告使用数据!$A$1:$D$65536,4,0),)</f>
        <v>0</v>
      </c>
      <c r="AM1912">
        <f>IFERROR(VLOOKUP($B1912,[4]库存报告使用数据!$A$1:$E$65536,5,0),)</f>
        <v>0</v>
      </c>
      <c r="AN1912" s="20" t="str">
        <f t="shared" si="503"/>
        <v/>
      </c>
      <c r="AO1912" s="20">
        <f t="shared" si="504"/>
        <v>0</v>
      </c>
      <c r="AP1912" s="20" t="str">
        <f t="shared" si="505"/>
        <v/>
      </c>
      <c r="AQ1912" s="20" t="str">
        <f t="shared" si="506"/>
        <v/>
      </c>
      <c r="AR1912" s="32">
        <f t="shared" si="507"/>
        <v>0</v>
      </c>
      <c r="AS1912" s="32">
        <f t="shared" si="508"/>
        <v>0</v>
      </c>
      <c r="AT1912" s="32">
        <f t="shared" si="509"/>
        <v>0</v>
      </c>
      <c r="AU1912" s="28" t="str">
        <f t="shared" si="510"/>
        <v>库存为0</v>
      </c>
      <c r="AV1912" s="34" t="str">
        <f>IFERROR(时间!$B$4+AU1912,"上周无销量")</f>
        <v>上周无销量</v>
      </c>
      <c r="AW1912" s="34"/>
    </row>
    <row r="1913" spans="1:49">
      <c r="A1913" s="18" t="s">
        <v>1958</v>
      </c>
      <c r="B1913" t="str">
        <f>VLOOKUP(A1913,'[1]sku-asin（子）'!$A:$B,2,0)</f>
        <v>B01F78B0QW</v>
      </c>
      <c r="C1913" t="str">
        <f>VLOOKUP(A1913,'[1]子sku-父sku'!$A:$B,2,0)</f>
        <v>YZ-BS-7438</v>
      </c>
      <c r="D1913" s="28">
        <f>IFERROR(VLOOKUP(A1913,[2]库存报告使用数据处理!$A:$C,3,0),0)</f>
        <v>0</v>
      </c>
      <c r="E1913" s="28">
        <f>IFERROR(VLOOKUP(A1913,[2]库存报告使用数据处理!$A:$D,4,0),0)</f>
        <v>0</v>
      </c>
      <c r="F1913" s="28">
        <f>IFERROR(VLOOKUP(A1913,[2]库存报告使用数据处理!$A:$E,5,0),0)</f>
        <v>0</v>
      </c>
      <c r="G1913" s="28">
        <f>IFERROR(VLOOKUP(A1913,[2]库存报告使用数据处理!$A:$F,6,0),0)</f>
        <v>0</v>
      </c>
      <c r="H1913" s="29">
        <f>IFERROR(VLOOKUP(A1913,[2]库存报告使用数据处理!$A:$G,7,0),0)</f>
        <v>0</v>
      </c>
      <c r="I1913">
        <f>IFERROR(VLOOKUP(A1913,[5]数据处理!$A:$B,2,0),0)</f>
        <v>0</v>
      </c>
      <c r="J1913" s="30">
        <f>IFERROR(VLOOKUP(A1913,[5]数据处理!$A:$D,4,0),0)</f>
        <v>0</v>
      </c>
      <c r="K1913" s="30">
        <f>IFERROR(VLOOKUP(A1913,[5]数据处理!$A:$E,5,0),0)</f>
        <v>0</v>
      </c>
      <c r="L1913" s="30">
        <f>IFERROR(VLOOKUP(A1913,[5]数据处理!$A:$G,7,0),0)</f>
        <v>0</v>
      </c>
      <c r="M1913">
        <f t="shared" si="494"/>
        <v>0</v>
      </c>
      <c r="N1913">
        <f>IFERROR(VLOOKUP(A1913,[5]数据处理!$A:$C,3,0),0)</f>
        <v>0</v>
      </c>
      <c r="O1913">
        <f>IFERROR(VLOOKUP($A1913,[5]数据处理!$A:$N,14,0),0)</f>
        <v>0</v>
      </c>
      <c r="P1913" t="str">
        <f>IFERROR(VLOOKUP($A1913,[3]库存报告使用数据!$A$1:$B$65536,2,0),"")</f>
        <v/>
      </c>
      <c r="Q1913" t="str">
        <f>IFERROR(VLOOKUP($A1913,[3]库存报告使用数据!$A$1:$E$65536,5,0),"")</f>
        <v/>
      </c>
      <c r="R1913" t="str">
        <f>IFERROR(VLOOKUP($A1913,[3]库存报告使用数据!$A$1:$H$65536,8,0),"")</f>
        <v/>
      </c>
      <c r="S1913" t="str">
        <f>IFERROR(VLOOKUP($A1913,[3]库存报告使用数据!$A$1:$K$65536,11,0),"")</f>
        <v/>
      </c>
      <c r="T1913" t="str">
        <f>IFERROR(VLOOKUP($A1913,[3]库存报告使用数据!$A$1:$C$65536,3,0),"")</f>
        <v/>
      </c>
      <c r="U1913" t="str">
        <f>IFERROR(VLOOKUP($A1913,[3]库存报告使用数据!$A$1:$F$65536,6,0),"")</f>
        <v/>
      </c>
      <c r="V1913" t="str">
        <f>IFERROR(VLOOKUP($A1913,[3]库存报告使用数据!$A$1:$I$65536,9,0),"")</f>
        <v/>
      </c>
      <c r="W1913" t="str">
        <f>IFERROR(VLOOKUP($A1913,[3]库存报告使用数据!$A$1:$L$65536,12,0),"")</f>
        <v/>
      </c>
      <c r="X1913" s="20" t="str">
        <f t="shared" si="495"/>
        <v/>
      </c>
      <c r="Y1913" s="20" t="str">
        <f t="shared" si="496"/>
        <v/>
      </c>
      <c r="Z1913" s="20" t="str">
        <f t="shared" si="497"/>
        <v/>
      </c>
      <c r="AA1913" s="20" t="str">
        <f t="shared" si="498"/>
        <v/>
      </c>
      <c r="AB1913" t="str">
        <f>IFERROR(VLOOKUP($A1913,[3]库存报告使用数据!$A$1:$D$65536,4,0),"")</f>
        <v/>
      </c>
      <c r="AC1913" t="str">
        <f>IFERROR(VLOOKUP($A1913,[3]库存报告使用数据!$A$1:$G$65536,7,0),"")</f>
        <v/>
      </c>
      <c r="AD1913" t="str">
        <f>IFERROR(VLOOKUP($A1913,[3]库存报告使用数据!$A$1:$J$65536,10,0),"")</f>
        <v/>
      </c>
      <c r="AE1913" t="str">
        <f>IFERROR(VLOOKUP($A1913,[3]库存报告使用数据!$A$1:$M$65536,13,0),"")</f>
        <v/>
      </c>
      <c r="AF1913" s="20" t="str">
        <f t="shared" si="499"/>
        <v/>
      </c>
      <c r="AG1913" s="20" t="str">
        <f t="shared" si="500"/>
        <v/>
      </c>
      <c r="AH1913" s="20" t="str">
        <f t="shared" si="501"/>
        <v/>
      </c>
      <c r="AI1913" s="20" t="str">
        <f t="shared" si="502"/>
        <v/>
      </c>
      <c r="AJ1913">
        <f>IFERROR(VLOOKUP($B1913,[4]库存报告使用数据!$A$1:$B$65536,2,0),0)</f>
        <v>0</v>
      </c>
      <c r="AK1913">
        <f>IFERROR(VLOOKUP($B1913,[4]库存报告使用数据!$A$1:$C$65536,3,0),)</f>
        <v>1</v>
      </c>
      <c r="AL1913">
        <f>IFERROR(VLOOKUP($B1913,[4]库存报告使用数据!$A$1:$D$65536,4,0),)</f>
        <v>0</v>
      </c>
      <c r="AM1913">
        <f>IFERROR(VLOOKUP($B1913,[4]库存报告使用数据!$A$1:$E$65536,5,0),)</f>
        <v>26</v>
      </c>
      <c r="AN1913" s="20" t="str">
        <f t="shared" si="503"/>
        <v/>
      </c>
      <c r="AO1913" s="20">
        <f t="shared" si="504"/>
        <v>0</v>
      </c>
      <c r="AP1913" s="20" t="str">
        <f t="shared" si="505"/>
        <v/>
      </c>
      <c r="AQ1913" s="20">
        <f t="shared" si="506"/>
        <v>0</v>
      </c>
      <c r="AR1913" s="32">
        <f t="shared" si="507"/>
        <v>0</v>
      </c>
      <c r="AS1913" s="32">
        <f t="shared" si="508"/>
        <v>0</v>
      </c>
      <c r="AT1913" s="32">
        <f t="shared" si="509"/>
        <v>0</v>
      </c>
      <c r="AU1913" s="28" t="str">
        <f t="shared" si="510"/>
        <v>库存为0</v>
      </c>
      <c r="AV1913" s="34" t="str">
        <f>IFERROR(时间!$B$4+AU1913,"上周无销量")</f>
        <v>上周无销量</v>
      </c>
      <c r="AW1913" s="34"/>
    </row>
    <row r="1914" spans="1:49">
      <c r="A1914" s="18" t="s">
        <v>1959</v>
      </c>
      <c r="B1914" t="str">
        <f>VLOOKUP(A1914,'[1]sku-asin（子）'!$A:$B,2,0)</f>
        <v>B01F78ASF6</v>
      </c>
      <c r="C1914" t="str">
        <f>VLOOKUP(A1914,'[1]子sku-父sku'!$A:$B,2,0)</f>
        <v>YZ-BS-7438</v>
      </c>
      <c r="D1914" s="28">
        <f>IFERROR(VLOOKUP(A1914,[2]库存报告使用数据处理!$A:$C,3,0),0)</f>
        <v>0</v>
      </c>
      <c r="E1914" s="28">
        <f>IFERROR(VLOOKUP(A1914,[2]库存报告使用数据处理!$A:$D,4,0),0)</f>
        <v>0</v>
      </c>
      <c r="F1914" s="28">
        <f>IFERROR(VLOOKUP(A1914,[2]库存报告使用数据处理!$A:$E,5,0),0)</f>
        <v>0</v>
      </c>
      <c r="G1914" s="28">
        <f>IFERROR(VLOOKUP(A1914,[2]库存报告使用数据处理!$A:$F,6,0),0)</f>
        <v>0</v>
      </c>
      <c r="H1914" s="29">
        <f>IFERROR(VLOOKUP(A1914,[2]库存报告使用数据处理!$A:$G,7,0),0)</f>
        <v>0</v>
      </c>
      <c r="I1914">
        <f>IFERROR(VLOOKUP(A1914,[5]数据处理!$A:$B,2,0),0)</f>
        <v>0</v>
      </c>
      <c r="J1914" s="30">
        <f>IFERROR(VLOOKUP(A1914,[5]数据处理!$A:$D,4,0),0)</f>
        <v>0</v>
      </c>
      <c r="K1914" s="30">
        <f>IFERROR(VLOOKUP(A1914,[5]数据处理!$A:$E,5,0),0)</f>
        <v>0</v>
      </c>
      <c r="L1914" s="30">
        <f>IFERROR(VLOOKUP(A1914,[5]数据处理!$A:$G,7,0),0)</f>
        <v>0</v>
      </c>
      <c r="M1914">
        <f t="shared" si="494"/>
        <v>0</v>
      </c>
      <c r="N1914">
        <f>IFERROR(VLOOKUP(A1914,[5]数据处理!$A:$C,3,0),0)</f>
        <v>0</v>
      </c>
      <c r="O1914">
        <f>IFERROR(VLOOKUP($A1914,[5]数据处理!$A:$N,14,0),0)</f>
        <v>0</v>
      </c>
      <c r="P1914" t="str">
        <f>IFERROR(VLOOKUP($A1914,[3]库存报告使用数据!$A$1:$B$65536,2,0),"")</f>
        <v/>
      </c>
      <c r="Q1914" t="str">
        <f>IFERROR(VLOOKUP($A1914,[3]库存报告使用数据!$A$1:$E$65536,5,0),"")</f>
        <v/>
      </c>
      <c r="R1914" t="str">
        <f>IFERROR(VLOOKUP($A1914,[3]库存报告使用数据!$A$1:$H$65536,8,0),"")</f>
        <v/>
      </c>
      <c r="S1914" t="str">
        <f>IFERROR(VLOOKUP($A1914,[3]库存报告使用数据!$A$1:$K$65536,11,0),"")</f>
        <v/>
      </c>
      <c r="T1914" t="str">
        <f>IFERROR(VLOOKUP($A1914,[3]库存报告使用数据!$A$1:$C$65536,3,0),"")</f>
        <v/>
      </c>
      <c r="U1914" t="str">
        <f>IFERROR(VLOOKUP($A1914,[3]库存报告使用数据!$A$1:$F$65536,6,0),"")</f>
        <v/>
      </c>
      <c r="V1914" t="str">
        <f>IFERROR(VLOOKUP($A1914,[3]库存报告使用数据!$A$1:$I$65536,9,0),"")</f>
        <v/>
      </c>
      <c r="W1914" t="str">
        <f>IFERROR(VLOOKUP($A1914,[3]库存报告使用数据!$A$1:$L$65536,12,0),"")</f>
        <v/>
      </c>
      <c r="X1914" s="20" t="str">
        <f t="shared" si="495"/>
        <v/>
      </c>
      <c r="Y1914" s="20" t="str">
        <f t="shared" si="496"/>
        <v/>
      </c>
      <c r="Z1914" s="20" t="str">
        <f t="shared" si="497"/>
        <v/>
      </c>
      <c r="AA1914" s="20" t="str">
        <f t="shared" si="498"/>
        <v/>
      </c>
      <c r="AB1914" t="str">
        <f>IFERROR(VLOOKUP($A1914,[3]库存报告使用数据!$A$1:$D$65536,4,0),"")</f>
        <v/>
      </c>
      <c r="AC1914" t="str">
        <f>IFERROR(VLOOKUP($A1914,[3]库存报告使用数据!$A$1:$G$65536,7,0),"")</f>
        <v/>
      </c>
      <c r="AD1914" t="str">
        <f>IFERROR(VLOOKUP($A1914,[3]库存报告使用数据!$A$1:$J$65536,10,0),"")</f>
        <v/>
      </c>
      <c r="AE1914" t="str">
        <f>IFERROR(VLOOKUP($A1914,[3]库存报告使用数据!$A$1:$M$65536,13,0),"")</f>
        <v/>
      </c>
      <c r="AF1914" s="20" t="str">
        <f t="shared" si="499"/>
        <v/>
      </c>
      <c r="AG1914" s="20" t="str">
        <f t="shared" si="500"/>
        <v/>
      </c>
      <c r="AH1914" s="20" t="str">
        <f t="shared" si="501"/>
        <v/>
      </c>
      <c r="AI1914" s="20" t="str">
        <f t="shared" si="502"/>
        <v/>
      </c>
      <c r="AJ1914">
        <f>IFERROR(VLOOKUP($B1914,[4]库存报告使用数据!$A$1:$B$65536,2,0),0)</f>
        <v>0</v>
      </c>
      <c r="AK1914">
        <f>IFERROR(VLOOKUP($B1914,[4]库存报告使用数据!$A$1:$C$65536,3,0),)</f>
        <v>1</v>
      </c>
      <c r="AL1914">
        <f>IFERROR(VLOOKUP($B1914,[4]库存报告使用数据!$A$1:$D$65536,4,0),)</f>
        <v>0</v>
      </c>
      <c r="AM1914">
        <f>IFERROR(VLOOKUP($B1914,[4]库存报告使用数据!$A$1:$E$65536,5,0),)</f>
        <v>0</v>
      </c>
      <c r="AN1914" s="20" t="str">
        <f t="shared" si="503"/>
        <v/>
      </c>
      <c r="AO1914" s="20">
        <f t="shared" si="504"/>
        <v>0</v>
      </c>
      <c r="AP1914" s="20" t="str">
        <f t="shared" si="505"/>
        <v/>
      </c>
      <c r="AQ1914" s="20" t="str">
        <f t="shared" si="506"/>
        <v/>
      </c>
      <c r="AR1914" s="32">
        <f t="shared" si="507"/>
        <v>0</v>
      </c>
      <c r="AS1914" s="32">
        <f t="shared" si="508"/>
        <v>0</v>
      </c>
      <c r="AT1914" s="32">
        <f t="shared" si="509"/>
        <v>0</v>
      </c>
      <c r="AU1914" s="28" t="str">
        <f t="shared" si="510"/>
        <v>库存为0</v>
      </c>
      <c r="AV1914" s="34" t="str">
        <f>IFERROR(时间!$B$4+AU1914,"上周无销量")</f>
        <v>上周无销量</v>
      </c>
      <c r="AW1914" s="34"/>
    </row>
    <row r="1915" spans="1:49">
      <c r="A1915" s="18" t="s">
        <v>1960</v>
      </c>
      <c r="B1915" t="str">
        <f>VLOOKUP(A1915,'[1]sku-asin（子）'!$A:$B,2,0)</f>
        <v>B01F78AQYY</v>
      </c>
      <c r="C1915" t="str">
        <f>VLOOKUP(A1915,'[1]子sku-父sku'!$A:$B,2,0)</f>
        <v>YZ-BS-7438</v>
      </c>
      <c r="D1915" s="28">
        <f>IFERROR(VLOOKUP(A1915,[2]库存报告使用数据处理!$A:$C,3,0),0)</f>
        <v>0</v>
      </c>
      <c r="E1915" s="28">
        <f>IFERROR(VLOOKUP(A1915,[2]库存报告使用数据处理!$A:$D,4,0),0)</f>
        <v>0</v>
      </c>
      <c r="F1915" s="28">
        <f>IFERROR(VLOOKUP(A1915,[2]库存报告使用数据处理!$A:$E,5,0),0)</f>
        <v>0</v>
      </c>
      <c r="G1915" s="28">
        <f>IFERROR(VLOOKUP(A1915,[2]库存报告使用数据处理!$A:$F,6,0),0)</f>
        <v>0</v>
      </c>
      <c r="H1915" s="29">
        <f>IFERROR(VLOOKUP(A1915,[2]库存报告使用数据处理!$A:$G,7,0),0)</f>
        <v>0</v>
      </c>
      <c r="I1915">
        <f>IFERROR(VLOOKUP(A1915,[5]数据处理!$A:$B,2,0),0)</f>
        <v>0</v>
      </c>
      <c r="J1915" s="30">
        <f>IFERROR(VLOOKUP(A1915,[5]数据处理!$A:$D,4,0),0)</f>
        <v>0</v>
      </c>
      <c r="K1915" s="30">
        <f>IFERROR(VLOOKUP(A1915,[5]数据处理!$A:$E,5,0),0)</f>
        <v>0</v>
      </c>
      <c r="L1915" s="30">
        <f>IFERROR(VLOOKUP(A1915,[5]数据处理!$A:$G,7,0),0)</f>
        <v>0</v>
      </c>
      <c r="M1915">
        <f t="shared" si="494"/>
        <v>0</v>
      </c>
      <c r="N1915">
        <f>IFERROR(VLOOKUP(A1915,[5]数据处理!$A:$C,3,0),0)</f>
        <v>0</v>
      </c>
      <c r="O1915">
        <f>IFERROR(VLOOKUP($A1915,[5]数据处理!$A:$N,14,0),0)</f>
        <v>0</v>
      </c>
      <c r="P1915" t="str">
        <f>IFERROR(VLOOKUP($A1915,[3]库存报告使用数据!$A$1:$B$65536,2,0),"")</f>
        <v/>
      </c>
      <c r="Q1915" t="str">
        <f>IFERROR(VLOOKUP($A1915,[3]库存报告使用数据!$A$1:$E$65536,5,0),"")</f>
        <v/>
      </c>
      <c r="R1915" t="str">
        <f>IFERROR(VLOOKUP($A1915,[3]库存报告使用数据!$A$1:$H$65536,8,0),"")</f>
        <v/>
      </c>
      <c r="S1915" t="str">
        <f>IFERROR(VLOOKUP($A1915,[3]库存报告使用数据!$A$1:$K$65536,11,0),"")</f>
        <v/>
      </c>
      <c r="T1915" t="str">
        <f>IFERROR(VLOOKUP($A1915,[3]库存报告使用数据!$A$1:$C$65536,3,0),"")</f>
        <v/>
      </c>
      <c r="U1915" t="str">
        <f>IFERROR(VLOOKUP($A1915,[3]库存报告使用数据!$A$1:$F$65536,6,0),"")</f>
        <v/>
      </c>
      <c r="V1915" t="str">
        <f>IFERROR(VLOOKUP($A1915,[3]库存报告使用数据!$A$1:$I$65536,9,0),"")</f>
        <v/>
      </c>
      <c r="W1915" t="str">
        <f>IFERROR(VLOOKUP($A1915,[3]库存报告使用数据!$A$1:$L$65536,12,0),"")</f>
        <v/>
      </c>
      <c r="X1915" s="20" t="str">
        <f t="shared" si="495"/>
        <v/>
      </c>
      <c r="Y1915" s="20" t="str">
        <f t="shared" si="496"/>
        <v/>
      </c>
      <c r="Z1915" s="20" t="str">
        <f t="shared" si="497"/>
        <v/>
      </c>
      <c r="AA1915" s="20" t="str">
        <f t="shared" si="498"/>
        <v/>
      </c>
      <c r="AB1915" t="str">
        <f>IFERROR(VLOOKUP($A1915,[3]库存报告使用数据!$A$1:$D$65536,4,0),"")</f>
        <v/>
      </c>
      <c r="AC1915" t="str">
        <f>IFERROR(VLOOKUP($A1915,[3]库存报告使用数据!$A$1:$G$65536,7,0),"")</f>
        <v/>
      </c>
      <c r="AD1915" t="str">
        <f>IFERROR(VLOOKUP($A1915,[3]库存报告使用数据!$A$1:$J$65536,10,0),"")</f>
        <v/>
      </c>
      <c r="AE1915" t="str">
        <f>IFERROR(VLOOKUP($A1915,[3]库存报告使用数据!$A$1:$M$65536,13,0),"")</f>
        <v/>
      </c>
      <c r="AF1915" s="20" t="str">
        <f t="shared" si="499"/>
        <v/>
      </c>
      <c r="AG1915" s="20" t="str">
        <f t="shared" si="500"/>
        <v/>
      </c>
      <c r="AH1915" s="20" t="str">
        <f t="shared" si="501"/>
        <v/>
      </c>
      <c r="AI1915" s="20" t="str">
        <f t="shared" si="502"/>
        <v/>
      </c>
      <c r="AJ1915">
        <f>IFERROR(VLOOKUP($B1915,[4]库存报告使用数据!$A$1:$B$65536,2,0),0)</f>
        <v>0</v>
      </c>
      <c r="AK1915">
        <f>IFERROR(VLOOKUP($B1915,[4]库存报告使用数据!$A$1:$C$65536,3,0),)</f>
        <v>0</v>
      </c>
      <c r="AL1915">
        <f>IFERROR(VLOOKUP($B1915,[4]库存报告使用数据!$A$1:$D$65536,4,0),)</f>
        <v>0</v>
      </c>
      <c r="AM1915">
        <f>IFERROR(VLOOKUP($B1915,[4]库存报告使用数据!$A$1:$E$65536,5,0),)</f>
        <v>0</v>
      </c>
      <c r="AN1915" s="20" t="str">
        <f t="shared" si="503"/>
        <v/>
      </c>
      <c r="AO1915" s="20" t="str">
        <f t="shared" si="504"/>
        <v/>
      </c>
      <c r="AP1915" s="20" t="str">
        <f t="shared" si="505"/>
        <v/>
      </c>
      <c r="AQ1915" s="20" t="str">
        <f t="shared" si="506"/>
        <v/>
      </c>
      <c r="AR1915" s="32">
        <f t="shared" si="507"/>
        <v>0</v>
      </c>
      <c r="AS1915" s="32">
        <f t="shared" si="508"/>
        <v>0</v>
      </c>
      <c r="AT1915" s="32">
        <f t="shared" si="509"/>
        <v>0</v>
      </c>
      <c r="AU1915" s="28" t="str">
        <f t="shared" si="510"/>
        <v>库存为0</v>
      </c>
      <c r="AV1915" s="34" t="str">
        <f>IFERROR(时间!$B$4+AU1915,"上周无销量")</f>
        <v>上周无销量</v>
      </c>
      <c r="AW1915" s="34"/>
    </row>
    <row r="1916" spans="1:49">
      <c r="A1916" s="18" t="s">
        <v>1961</v>
      </c>
      <c r="B1916" t="str">
        <f>VLOOKUP(A1916,'[1]sku-asin（子）'!$A:$B,2,0)</f>
        <v>B01F78AWZW</v>
      </c>
      <c r="C1916" t="str">
        <f>VLOOKUP(A1916,'[1]子sku-父sku'!$A:$B,2,0)</f>
        <v>YZ-BS-7438</v>
      </c>
      <c r="D1916" s="28">
        <f>IFERROR(VLOOKUP(A1916,[2]库存报告使用数据处理!$A:$C,3,0),0)</f>
        <v>0</v>
      </c>
      <c r="E1916" s="28">
        <f>IFERROR(VLOOKUP(A1916,[2]库存报告使用数据处理!$A:$D,4,0),0)</f>
        <v>0</v>
      </c>
      <c r="F1916" s="28">
        <f>IFERROR(VLOOKUP(A1916,[2]库存报告使用数据处理!$A:$E,5,0),0)</f>
        <v>0</v>
      </c>
      <c r="G1916" s="28">
        <f>IFERROR(VLOOKUP(A1916,[2]库存报告使用数据处理!$A:$F,6,0),0)</f>
        <v>0</v>
      </c>
      <c r="H1916" s="29">
        <f>IFERROR(VLOOKUP(A1916,[2]库存报告使用数据处理!$A:$G,7,0),0)</f>
        <v>0</v>
      </c>
      <c r="I1916">
        <f>IFERROR(VLOOKUP(A1916,[5]数据处理!$A:$B,2,0),0)</f>
        <v>0</v>
      </c>
      <c r="J1916" s="30">
        <f>IFERROR(VLOOKUP(A1916,[5]数据处理!$A:$D,4,0),0)</f>
        <v>0</v>
      </c>
      <c r="K1916" s="30">
        <f>IFERROR(VLOOKUP(A1916,[5]数据处理!$A:$E,5,0),0)</f>
        <v>0</v>
      </c>
      <c r="L1916" s="30">
        <f>IFERROR(VLOOKUP(A1916,[5]数据处理!$A:$G,7,0),0)</f>
        <v>0</v>
      </c>
      <c r="M1916">
        <f t="shared" si="494"/>
        <v>0</v>
      </c>
      <c r="N1916">
        <f>IFERROR(VLOOKUP(A1916,[5]数据处理!$A:$C,3,0),0)</f>
        <v>0</v>
      </c>
      <c r="O1916">
        <f>IFERROR(VLOOKUP($A1916,[5]数据处理!$A:$N,14,0),0)</f>
        <v>0</v>
      </c>
      <c r="P1916" t="str">
        <f>IFERROR(VLOOKUP($A1916,[3]库存报告使用数据!$A$1:$B$65536,2,0),"")</f>
        <v/>
      </c>
      <c r="Q1916" t="str">
        <f>IFERROR(VLOOKUP($A1916,[3]库存报告使用数据!$A$1:$E$65536,5,0),"")</f>
        <v/>
      </c>
      <c r="R1916" t="str">
        <f>IFERROR(VLOOKUP($A1916,[3]库存报告使用数据!$A$1:$H$65536,8,0),"")</f>
        <v/>
      </c>
      <c r="S1916" t="str">
        <f>IFERROR(VLOOKUP($A1916,[3]库存报告使用数据!$A$1:$K$65536,11,0),"")</f>
        <v/>
      </c>
      <c r="T1916" t="str">
        <f>IFERROR(VLOOKUP($A1916,[3]库存报告使用数据!$A$1:$C$65536,3,0),"")</f>
        <v/>
      </c>
      <c r="U1916" t="str">
        <f>IFERROR(VLOOKUP($A1916,[3]库存报告使用数据!$A$1:$F$65536,6,0),"")</f>
        <v/>
      </c>
      <c r="V1916" t="str">
        <f>IFERROR(VLOOKUP($A1916,[3]库存报告使用数据!$A$1:$I$65536,9,0),"")</f>
        <v/>
      </c>
      <c r="W1916" t="str">
        <f>IFERROR(VLOOKUP($A1916,[3]库存报告使用数据!$A$1:$L$65536,12,0),"")</f>
        <v/>
      </c>
      <c r="X1916" s="20" t="str">
        <f t="shared" si="495"/>
        <v/>
      </c>
      <c r="Y1916" s="20" t="str">
        <f t="shared" si="496"/>
        <v/>
      </c>
      <c r="Z1916" s="20" t="str">
        <f t="shared" si="497"/>
        <v/>
      </c>
      <c r="AA1916" s="20" t="str">
        <f t="shared" si="498"/>
        <v/>
      </c>
      <c r="AB1916" t="str">
        <f>IFERROR(VLOOKUP($A1916,[3]库存报告使用数据!$A$1:$D$65536,4,0),"")</f>
        <v/>
      </c>
      <c r="AC1916" t="str">
        <f>IFERROR(VLOOKUP($A1916,[3]库存报告使用数据!$A$1:$G$65536,7,0),"")</f>
        <v/>
      </c>
      <c r="AD1916" t="str">
        <f>IFERROR(VLOOKUP($A1916,[3]库存报告使用数据!$A$1:$J$65536,10,0),"")</f>
        <v/>
      </c>
      <c r="AE1916" t="str">
        <f>IFERROR(VLOOKUP($A1916,[3]库存报告使用数据!$A$1:$M$65536,13,0),"")</f>
        <v/>
      </c>
      <c r="AF1916" s="20" t="str">
        <f t="shared" si="499"/>
        <v/>
      </c>
      <c r="AG1916" s="20" t="str">
        <f t="shared" si="500"/>
        <v/>
      </c>
      <c r="AH1916" s="20" t="str">
        <f t="shared" si="501"/>
        <v/>
      </c>
      <c r="AI1916" s="20" t="str">
        <f t="shared" si="502"/>
        <v/>
      </c>
      <c r="AJ1916">
        <f>IFERROR(VLOOKUP($B1916,[4]库存报告使用数据!$A$1:$B$65536,2,0),0)</f>
        <v>0</v>
      </c>
      <c r="AK1916">
        <f>IFERROR(VLOOKUP($B1916,[4]库存报告使用数据!$A$1:$C$65536,3,0),)</f>
        <v>1</v>
      </c>
      <c r="AL1916">
        <f>IFERROR(VLOOKUP($B1916,[4]库存报告使用数据!$A$1:$D$65536,4,0),)</f>
        <v>0</v>
      </c>
      <c r="AM1916">
        <f>IFERROR(VLOOKUP($B1916,[4]库存报告使用数据!$A$1:$E$65536,5,0),)</f>
        <v>0</v>
      </c>
      <c r="AN1916" s="20" t="str">
        <f t="shared" si="503"/>
        <v/>
      </c>
      <c r="AO1916" s="20">
        <f t="shared" si="504"/>
        <v>0</v>
      </c>
      <c r="AP1916" s="20" t="str">
        <f t="shared" si="505"/>
        <v/>
      </c>
      <c r="AQ1916" s="20" t="str">
        <f t="shared" si="506"/>
        <v/>
      </c>
      <c r="AR1916" s="32">
        <f t="shared" si="507"/>
        <v>0</v>
      </c>
      <c r="AS1916" s="32">
        <f t="shared" si="508"/>
        <v>0</v>
      </c>
      <c r="AT1916" s="32">
        <f t="shared" si="509"/>
        <v>0</v>
      </c>
      <c r="AU1916" s="28" t="str">
        <f t="shared" si="510"/>
        <v>库存为0</v>
      </c>
      <c r="AV1916" s="34" t="str">
        <f>IFERROR(时间!$B$4+AU1916,"上周无销量")</f>
        <v>上周无销量</v>
      </c>
      <c r="AW1916" s="34"/>
    </row>
    <row r="1917" spans="1:49">
      <c r="A1917" s="18" t="s">
        <v>1962</v>
      </c>
      <c r="B1917" t="str">
        <f>VLOOKUP(A1917,'[1]sku-asin（子）'!$A:$B,2,0)</f>
        <v>B06XCR3R6C</v>
      </c>
      <c r="C1917" t="str">
        <f>VLOOKUP(A1917,'[1]子sku-父sku'!$A:$B,2,0)</f>
        <v>YZ-BS-BKN1703</v>
      </c>
      <c r="D1917" s="28">
        <f>IFERROR(VLOOKUP(A1917,[2]库存报告使用数据处理!$A:$C,3,0),0)</f>
        <v>3</v>
      </c>
      <c r="E1917" s="28">
        <f>IFERROR(VLOOKUP(A1917,[2]库存报告使用数据处理!$A:$D,4,0),0)</f>
        <v>3</v>
      </c>
      <c r="F1917" s="28">
        <f>IFERROR(VLOOKUP(A1917,[2]库存报告使用数据处理!$A:$E,5,0),0)</f>
        <v>6</v>
      </c>
      <c r="G1917" s="28">
        <f>IFERROR(VLOOKUP(A1917,[2]库存报告使用数据处理!$A:$F,6,0),0)</f>
        <v>1</v>
      </c>
      <c r="H1917" s="29">
        <f>IFERROR(VLOOKUP(A1917,[2]库存报告使用数据处理!$A:$G,7,0),0)</f>
        <v>5.3</v>
      </c>
      <c r="I1917">
        <f>IFERROR(VLOOKUP(A1917,[5]数据处理!$A:$B,2,0),0)</f>
        <v>0</v>
      </c>
      <c r="J1917" s="30">
        <f>IFERROR(VLOOKUP(A1917,[5]数据处理!$A:$D,4,0),0)</f>
        <v>0</v>
      </c>
      <c r="K1917" s="30">
        <f>IFERROR(VLOOKUP(A1917,[5]数据处理!$A:$E,5,0),0)</f>
        <v>0</v>
      </c>
      <c r="L1917" s="30">
        <f>IFERROR(VLOOKUP(A1917,[5]数据处理!$A:$G,7,0),0)</f>
        <v>0</v>
      </c>
      <c r="M1917">
        <f t="shared" si="494"/>
        <v>0</v>
      </c>
      <c r="N1917">
        <f>IFERROR(VLOOKUP(A1917,[5]数据处理!$A:$C,3,0),0)</f>
        <v>0</v>
      </c>
      <c r="O1917">
        <f>IFERROR(VLOOKUP($A1917,[5]数据处理!$A:$N,14,0),0)</f>
        <v>0</v>
      </c>
      <c r="P1917">
        <f>IFERROR(VLOOKUP($A1917,[3]库存报告使用数据!$A$1:$B$65536,2,0),"")</f>
        <v>66</v>
      </c>
      <c r="Q1917">
        <f>IFERROR(VLOOKUP($A1917,[3]库存报告使用数据!$A$1:$E$65536,5,0),"")</f>
        <v>12794</v>
      </c>
      <c r="R1917">
        <f>IFERROR(VLOOKUP($A1917,[3]库存报告使用数据!$A$1:$H$65536,8,0),"")</f>
        <v>9124</v>
      </c>
      <c r="S1917">
        <f>IFERROR(VLOOKUP($A1917,[3]库存报告使用数据!$A$1:$K$65536,11,0),"")</f>
        <v>13551</v>
      </c>
      <c r="T1917">
        <f>IFERROR(VLOOKUP($A1917,[3]库存报告使用数据!$A$1:$C$65536,3,0),"")</f>
        <v>97</v>
      </c>
      <c r="U1917">
        <f>IFERROR(VLOOKUP($A1917,[3]库存报告使用数据!$A$1:$F$65536,6,0),"")</f>
        <v>128</v>
      </c>
      <c r="V1917">
        <f>IFERROR(VLOOKUP($A1917,[3]库存报告使用数据!$A$1:$I$65536,9,0),"")</f>
        <v>109</v>
      </c>
      <c r="W1917">
        <f>IFERROR(VLOOKUP($A1917,[3]库存报告使用数据!$A$1:$L$65536,12,0),"")</f>
        <v>75</v>
      </c>
      <c r="X1917" s="20">
        <f t="shared" si="495"/>
        <v>1.46969696969697</v>
      </c>
      <c r="Y1917" s="20">
        <f t="shared" si="496"/>
        <v>0.0100046896982961</v>
      </c>
      <c r="Z1917" s="20">
        <f t="shared" si="497"/>
        <v>0.011946514686541</v>
      </c>
      <c r="AA1917" s="20">
        <f t="shared" si="498"/>
        <v>0.00553464688952845</v>
      </c>
      <c r="AB1917">
        <f>IFERROR(VLOOKUP($A1917,[3]库存报告使用数据!$A$1:$D$65536,4,0),"")</f>
        <v>22.28625</v>
      </c>
      <c r="AC1917">
        <f>IFERROR(VLOOKUP($A1917,[3]库存报告使用数据!$A$1:$G$65536,7,0),"")</f>
        <v>0</v>
      </c>
      <c r="AD1917">
        <f>IFERROR(VLOOKUP($A1917,[3]库存报告使用数据!$A$1:$J$65536,10,0),"")</f>
        <v>0</v>
      </c>
      <c r="AE1917">
        <f>IFERROR(VLOOKUP($A1917,[3]库存报告使用数据!$A$1:$M$65536,13,0),"")</f>
        <v>0</v>
      </c>
      <c r="AF1917" s="20">
        <f t="shared" si="499"/>
        <v>1.40165094339623</v>
      </c>
      <c r="AG1917" s="20" t="str">
        <f t="shared" si="500"/>
        <v/>
      </c>
      <c r="AH1917" s="20" t="str">
        <f t="shared" si="501"/>
        <v/>
      </c>
      <c r="AI1917" s="20" t="str">
        <f t="shared" si="502"/>
        <v/>
      </c>
      <c r="AJ1917">
        <f>IFERROR(VLOOKUP($B1917,[4]库存报告使用数据!$A$1:$B$65536,2,0),0)</f>
        <v>62</v>
      </c>
      <c r="AK1917">
        <f>IFERROR(VLOOKUP($B1917,[4]库存报告使用数据!$A$1:$C$65536,3,0),)</f>
        <v>52</v>
      </c>
      <c r="AL1917">
        <f>IFERROR(VLOOKUP($B1917,[4]库存报告使用数据!$A$1:$D$65536,4,0),)</f>
        <v>12</v>
      </c>
      <c r="AM1917">
        <f>IFERROR(VLOOKUP($B1917,[4]库存报告使用数据!$A$1:$E$65536,5,0),)</f>
        <v>27</v>
      </c>
      <c r="AN1917" s="20">
        <f t="shared" si="503"/>
        <v>0.0483870967741935</v>
      </c>
      <c r="AO1917" s="20">
        <f t="shared" si="504"/>
        <v>0.0576923076923077</v>
      </c>
      <c r="AP1917" s="20">
        <f t="shared" si="505"/>
        <v>0.5</v>
      </c>
      <c r="AQ1917" s="20">
        <f t="shared" si="506"/>
        <v>0.037037037037037</v>
      </c>
      <c r="AR1917" s="32">
        <f t="shared" si="507"/>
        <v>0.428571428571429</v>
      </c>
      <c r="AS1917" s="32">
        <f t="shared" si="508"/>
        <v>25.7142857142857</v>
      </c>
      <c r="AT1917" s="32">
        <f t="shared" si="509"/>
        <v>-25.7142857142857</v>
      </c>
      <c r="AU1917" s="28">
        <f t="shared" si="510"/>
        <v>0</v>
      </c>
      <c r="AV1917" s="34">
        <f>IFERROR(时间!$B$4+AU1917,"上周无销量")</f>
        <v>43283</v>
      </c>
      <c r="AW1917" s="34"/>
    </row>
    <row r="1918" spans="1:49">
      <c r="A1918" s="18" t="s">
        <v>1963</v>
      </c>
      <c r="B1918" t="str">
        <f>VLOOKUP(A1918,'[1]sku-asin（子）'!$A:$B,2,0)</f>
        <v>B06XCXKQP6</v>
      </c>
      <c r="C1918" t="str">
        <f>VLOOKUP(A1918,'[1]子sku-父sku'!$A:$B,2,0)</f>
        <v>YZ-BS-BKN1703</v>
      </c>
      <c r="D1918" s="28">
        <f>IFERROR(VLOOKUP(A1918,[2]库存报告使用数据处理!$A:$C,3,0),0)</f>
        <v>1</v>
      </c>
      <c r="E1918" s="28">
        <f>IFERROR(VLOOKUP(A1918,[2]库存报告使用数据处理!$A:$D,4,0),0)</f>
        <v>0</v>
      </c>
      <c r="F1918" s="28">
        <f>IFERROR(VLOOKUP(A1918,[2]库存报告使用数据处理!$A:$E,5,0),0)</f>
        <v>7</v>
      </c>
      <c r="G1918" s="28">
        <f>IFERROR(VLOOKUP(A1918,[2]库存报告使用数据处理!$A:$F,6,0),0)</f>
        <v>2</v>
      </c>
      <c r="H1918" s="29">
        <f>IFERROR(VLOOKUP(A1918,[2]库存报告使用数据处理!$A:$G,7,0),0)</f>
        <v>5.3</v>
      </c>
      <c r="I1918">
        <f>IFERROR(VLOOKUP(A1918,[5]数据处理!$A:$B,2,0),0)</f>
        <v>0</v>
      </c>
      <c r="J1918" s="30">
        <f>IFERROR(VLOOKUP(A1918,[5]数据处理!$A:$D,4,0),0)</f>
        <v>0</v>
      </c>
      <c r="K1918" s="30">
        <f>IFERROR(VLOOKUP(A1918,[5]数据处理!$A:$E,5,0),0)</f>
        <v>0</v>
      </c>
      <c r="L1918" s="30">
        <f>IFERROR(VLOOKUP(A1918,[5]数据处理!$A:$G,7,0),0)</f>
        <v>0</v>
      </c>
      <c r="M1918">
        <f t="shared" si="494"/>
        <v>0</v>
      </c>
      <c r="N1918">
        <f>IFERROR(VLOOKUP(A1918,[5]数据处理!$A:$C,3,0),0)</f>
        <v>0</v>
      </c>
      <c r="O1918">
        <f>IFERROR(VLOOKUP($A1918,[5]数据处理!$A:$N,14,0),0)</f>
        <v>0</v>
      </c>
      <c r="P1918">
        <f>IFERROR(VLOOKUP($A1918,[3]库存报告使用数据!$A$1:$B$65536,2,0),"")</f>
        <v>59</v>
      </c>
      <c r="Q1918">
        <f>IFERROR(VLOOKUP($A1918,[3]库存报告使用数据!$A$1:$E$65536,5,0),"")</f>
        <v>4681</v>
      </c>
      <c r="R1918">
        <f>IFERROR(VLOOKUP($A1918,[3]库存报告使用数据!$A$1:$H$65536,8,0),"")</f>
        <v>3420</v>
      </c>
      <c r="S1918">
        <f>IFERROR(VLOOKUP($A1918,[3]库存报告使用数据!$A$1:$K$65536,11,0),"")</f>
        <v>4862</v>
      </c>
      <c r="T1918">
        <f>IFERROR(VLOOKUP($A1918,[3]库存报告使用数据!$A$1:$C$65536,3,0),"")</f>
        <v>12</v>
      </c>
      <c r="U1918">
        <f>IFERROR(VLOOKUP($A1918,[3]库存报告使用数据!$A$1:$F$65536,6,0),"")</f>
        <v>25</v>
      </c>
      <c r="V1918">
        <f>IFERROR(VLOOKUP($A1918,[3]库存报告使用数据!$A$1:$I$65536,9,0),"")</f>
        <v>30</v>
      </c>
      <c r="W1918">
        <f>IFERROR(VLOOKUP($A1918,[3]库存报告使用数据!$A$1:$L$65536,12,0),"")</f>
        <v>44</v>
      </c>
      <c r="X1918" s="20">
        <f t="shared" si="495"/>
        <v>0.203389830508475</v>
      </c>
      <c r="Y1918" s="20">
        <f t="shared" si="496"/>
        <v>0.00534073915829951</v>
      </c>
      <c r="Z1918" s="20">
        <f t="shared" si="497"/>
        <v>0.0087719298245614</v>
      </c>
      <c r="AA1918" s="20">
        <f t="shared" si="498"/>
        <v>0.00904977375565611</v>
      </c>
      <c r="AB1918">
        <f>IFERROR(VLOOKUP($A1918,[3]库存报告使用数据!$A$1:$D$65536,4,0),"")</f>
        <v>2.9925</v>
      </c>
      <c r="AC1918">
        <f>IFERROR(VLOOKUP($A1918,[3]库存报告使用数据!$A$1:$G$65536,7,0),"")</f>
        <v>0.02</v>
      </c>
      <c r="AD1918">
        <f>IFERROR(VLOOKUP($A1918,[3]库存报告使用数据!$A$1:$J$65536,10,0),"")</f>
        <v>0</v>
      </c>
      <c r="AE1918">
        <f>IFERROR(VLOOKUP($A1918,[3]库存报告使用数据!$A$1:$M$65536,13,0),"")</f>
        <v>0.02</v>
      </c>
      <c r="AF1918" s="20">
        <f t="shared" si="499"/>
        <v>0.564622641509434</v>
      </c>
      <c r="AG1918" s="20" t="str">
        <f t="shared" si="500"/>
        <v>无销售广告费为0.02</v>
      </c>
      <c r="AH1918" s="20" t="str">
        <f t="shared" si="501"/>
        <v/>
      </c>
      <c r="AI1918" s="20">
        <f t="shared" si="502"/>
        <v>0.00188679245283019</v>
      </c>
      <c r="AJ1918">
        <f>IFERROR(VLOOKUP($B1918,[4]库存报告使用数据!$A$1:$B$65536,2,0),0)</f>
        <v>14</v>
      </c>
      <c r="AK1918">
        <f>IFERROR(VLOOKUP($B1918,[4]库存报告使用数据!$A$1:$C$65536,3,0),)</f>
        <v>27</v>
      </c>
      <c r="AL1918">
        <f>IFERROR(VLOOKUP($B1918,[4]库存报告使用数据!$A$1:$D$65536,4,0),)</f>
        <v>18</v>
      </c>
      <c r="AM1918">
        <f>IFERROR(VLOOKUP($B1918,[4]库存报告使用数据!$A$1:$E$65536,5,0),)</f>
        <v>51</v>
      </c>
      <c r="AN1918" s="20">
        <f t="shared" si="503"/>
        <v>0.0714285714285714</v>
      </c>
      <c r="AO1918" s="20">
        <f t="shared" si="504"/>
        <v>0</v>
      </c>
      <c r="AP1918" s="20">
        <f t="shared" si="505"/>
        <v>0.388888888888889</v>
      </c>
      <c r="AQ1918" s="20">
        <f t="shared" si="506"/>
        <v>0.0392156862745098</v>
      </c>
      <c r="AR1918" s="32">
        <f t="shared" si="507"/>
        <v>0.142857142857143</v>
      </c>
      <c r="AS1918" s="32">
        <f t="shared" si="508"/>
        <v>8.57142857142857</v>
      </c>
      <c r="AT1918" s="32">
        <f t="shared" si="509"/>
        <v>-8.57142857142857</v>
      </c>
      <c r="AU1918" s="28">
        <f t="shared" si="510"/>
        <v>0</v>
      </c>
      <c r="AV1918" s="34">
        <f>IFERROR(时间!$B$4+AU1918,"上周无销量")</f>
        <v>43283</v>
      </c>
      <c r="AW1918" s="34"/>
    </row>
    <row r="1919" spans="1:49">
      <c r="A1919" s="18" t="s">
        <v>1964</v>
      </c>
      <c r="B1919" t="str">
        <f>VLOOKUP(A1919,'[1]sku-asin（子）'!$A:$B,2,0)</f>
        <v>B06XCMWGD1</v>
      </c>
      <c r="C1919" t="str">
        <f>VLOOKUP(A1919,'[1]子sku-父sku'!$A:$B,2,0)</f>
        <v>YZ-BS-BKN1703</v>
      </c>
      <c r="D1919" s="28">
        <f>IFERROR(VLOOKUP(A1919,[2]库存报告使用数据处理!$A:$C,3,0),0)</f>
        <v>3</v>
      </c>
      <c r="E1919" s="28">
        <f>IFERROR(VLOOKUP(A1919,[2]库存报告使用数据处理!$A:$D,4,0),0)</f>
        <v>1</v>
      </c>
      <c r="F1919" s="28">
        <f>IFERROR(VLOOKUP(A1919,[2]库存报告使用数据处理!$A:$E,5,0),0)</f>
        <v>2</v>
      </c>
      <c r="G1919" s="28">
        <f>IFERROR(VLOOKUP(A1919,[2]库存报告使用数据处理!$A:$F,6,0),0)</f>
        <v>1</v>
      </c>
      <c r="H1919" s="29">
        <f>IFERROR(VLOOKUP(A1919,[2]库存报告使用数据处理!$A:$G,7,0),0)</f>
        <v>5.3</v>
      </c>
      <c r="I1919">
        <f>IFERROR(VLOOKUP(A1919,[5]数据处理!$A:$B,2,0),0)</f>
        <v>0</v>
      </c>
      <c r="J1919" s="30">
        <f>IFERROR(VLOOKUP(A1919,[5]数据处理!$A:$D,4,0),0)</f>
        <v>0</v>
      </c>
      <c r="K1919" s="30">
        <f>IFERROR(VLOOKUP(A1919,[5]数据处理!$A:$E,5,0),0)</f>
        <v>0</v>
      </c>
      <c r="L1919" s="30">
        <f>IFERROR(VLOOKUP(A1919,[5]数据处理!$A:$G,7,0),0)</f>
        <v>0</v>
      </c>
      <c r="M1919">
        <f t="shared" si="494"/>
        <v>0</v>
      </c>
      <c r="N1919">
        <f>IFERROR(VLOOKUP(A1919,[5]数据处理!$A:$C,3,0),0)</f>
        <v>0</v>
      </c>
      <c r="O1919">
        <f>IFERROR(VLOOKUP($A1919,[5]数据处理!$A:$N,14,0),0)</f>
        <v>0</v>
      </c>
      <c r="P1919">
        <f>IFERROR(VLOOKUP($A1919,[3]库存报告使用数据!$A$1:$B$65536,2,0),"")</f>
        <v>357</v>
      </c>
      <c r="Q1919">
        <f>IFERROR(VLOOKUP($A1919,[3]库存报告使用数据!$A$1:$E$65536,5,0),"")</f>
        <v>12127</v>
      </c>
      <c r="R1919">
        <f>IFERROR(VLOOKUP($A1919,[3]库存报告使用数据!$A$1:$H$65536,8,0),"")</f>
        <v>25222</v>
      </c>
      <c r="S1919">
        <f>IFERROR(VLOOKUP($A1919,[3]库存报告使用数据!$A$1:$K$65536,11,0),"")</f>
        <v>25031</v>
      </c>
      <c r="T1919">
        <f>IFERROR(VLOOKUP($A1919,[3]库存报告使用数据!$A$1:$C$65536,3,0),"")</f>
        <v>96</v>
      </c>
      <c r="U1919">
        <f>IFERROR(VLOOKUP($A1919,[3]库存报告使用数据!$A$1:$F$65536,6,0),"")</f>
        <v>40</v>
      </c>
      <c r="V1919">
        <f>IFERROR(VLOOKUP($A1919,[3]库存报告使用数据!$A$1:$I$65536,9,0),"")</f>
        <v>61</v>
      </c>
      <c r="W1919">
        <f>IFERROR(VLOOKUP($A1919,[3]库存报告使用数据!$A$1:$L$65536,12,0),"")</f>
        <v>74</v>
      </c>
      <c r="X1919" s="20">
        <f t="shared" si="495"/>
        <v>0.26890756302521</v>
      </c>
      <c r="Y1919" s="20">
        <f t="shared" si="496"/>
        <v>0.00329842500206152</v>
      </c>
      <c r="Z1919" s="20">
        <f t="shared" si="497"/>
        <v>0.00241852351122036</v>
      </c>
      <c r="AA1919" s="20">
        <f t="shared" si="498"/>
        <v>0.00295633414565938</v>
      </c>
      <c r="AB1919">
        <f>IFERROR(VLOOKUP($A1919,[3]库存报告使用数据!$A$1:$D$65536,4,0),"")</f>
        <v>21.0475</v>
      </c>
      <c r="AC1919">
        <f>IFERROR(VLOOKUP($A1919,[3]库存报告使用数据!$A$1:$G$65536,7,0),"")</f>
        <v>0.06</v>
      </c>
      <c r="AD1919">
        <f>IFERROR(VLOOKUP($A1919,[3]库存报告使用数据!$A$1:$J$65536,10,0),"")</f>
        <v>0</v>
      </c>
      <c r="AE1919">
        <f>IFERROR(VLOOKUP($A1919,[3]库存报告使用数据!$A$1:$M$65536,13,0),"")</f>
        <v>0.02</v>
      </c>
      <c r="AF1919" s="20">
        <f t="shared" si="499"/>
        <v>1.32374213836478</v>
      </c>
      <c r="AG1919" s="20">
        <f t="shared" si="500"/>
        <v>0.0113207547169811</v>
      </c>
      <c r="AH1919" s="20" t="str">
        <f t="shared" si="501"/>
        <v/>
      </c>
      <c r="AI1919" s="20">
        <f t="shared" si="502"/>
        <v>0.00377358490566038</v>
      </c>
      <c r="AJ1919">
        <f>IFERROR(VLOOKUP($B1919,[4]库存报告使用数据!$A$1:$B$65536,2,0),0)</f>
        <v>96</v>
      </c>
      <c r="AK1919">
        <f>IFERROR(VLOOKUP($B1919,[4]库存报告使用数据!$A$1:$C$65536,3,0),)</f>
        <v>33</v>
      </c>
      <c r="AL1919">
        <f>IFERROR(VLOOKUP($B1919,[4]库存报告使用数据!$A$1:$D$65536,4,0),)</f>
        <v>20</v>
      </c>
      <c r="AM1919">
        <f>IFERROR(VLOOKUP($B1919,[4]库存报告使用数据!$A$1:$E$65536,5,0),)</f>
        <v>52</v>
      </c>
      <c r="AN1919" s="20">
        <f t="shared" si="503"/>
        <v>0.03125</v>
      </c>
      <c r="AO1919" s="20">
        <f t="shared" si="504"/>
        <v>0.0303030303030303</v>
      </c>
      <c r="AP1919" s="20">
        <f t="shared" si="505"/>
        <v>0.1</v>
      </c>
      <c r="AQ1919" s="20">
        <f t="shared" si="506"/>
        <v>0.0192307692307692</v>
      </c>
      <c r="AR1919" s="32">
        <f t="shared" si="507"/>
        <v>0.428571428571429</v>
      </c>
      <c r="AS1919" s="32">
        <f t="shared" si="508"/>
        <v>25.7142857142857</v>
      </c>
      <c r="AT1919" s="32">
        <f t="shared" si="509"/>
        <v>-25.7142857142857</v>
      </c>
      <c r="AU1919" s="28">
        <f t="shared" si="510"/>
        <v>0</v>
      </c>
      <c r="AV1919" s="34">
        <f>IFERROR(时间!$B$4+AU1919,"上周无销量")</f>
        <v>43283</v>
      </c>
      <c r="AW1919" s="34"/>
    </row>
    <row r="1920" spans="1:49">
      <c r="A1920" s="18" t="s">
        <v>1965</v>
      </c>
      <c r="B1920" t="str">
        <f>VLOOKUP(A1920,'[1]sku-asin（子）'!$A:$B,2,0)</f>
        <v>B06XD91JGL</v>
      </c>
      <c r="C1920" t="str">
        <f>VLOOKUP(A1920,'[1]子sku-父sku'!$A:$B,2,0)</f>
        <v>YZ-BS-BKN1703</v>
      </c>
      <c r="D1920" s="28">
        <f>IFERROR(VLOOKUP(A1920,[2]库存报告使用数据处理!$A:$C,3,0),0)</f>
        <v>0</v>
      </c>
      <c r="E1920" s="28">
        <f>IFERROR(VLOOKUP(A1920,[2]库存报告使用数据处理!$A:$D,4,0),0)</f>
        <v>2</v>
      </c>
      <c r="F1920" s="28">
        <f>IFERROR(VLOOKUP(A1920,[2]库存报告使用数据处理!$A:$E,5,0),0)</f>
        <v>4</v>
      </c>
      <c r="G1920" s="28">
        <f>IFERROR(VLOOKUP(A1920,[2]库存报告使用数据处理!$A:$F,6,0),0)</f>
        <v>4</v>
      </c>
      <c r="H1920" s="29">
        <f>IFERROR(VLOOKUP(A1920,[2]库存报告使用数据处理!$A:$G,7,0),0)</f>
        <v>5.3</v>
      </c>
      <c r="I1920">
        <f>IFERROR(VLOOKUP(A1920,[5]数据处理!$A:$B,2,0),0)</f>
        <v>0</v>
      </c>
      <c r="J1920" s="30">
        <f>IFERROR(VLOOKUP(A1920,[5]数据处理!$A:$D,4,0),0)</f>
        <v>0</v>
      </c>
      <c r="K1920" s="30">
        <f>IFERROR(VLOOKUP(A1920,[5]数据处理!$A:$E,5,0),0)</f>
        <v>0</v>
      </c>
      <c r="L1920" s="30">
        <f>IFERROR(VLOOKUP(A1920,[5]数据处理!$A:$G,7,0),0)</f>
        <v>0</v>
      </c>
      <c r="M1920">
        <f t="shared" si="494"/>
        <v>0</v>
      </c>
      <c r="N1920">
        <f>IFERROR(VLOOKUP(A1920,[5]数据处理!$A:$C,3,0),0)</f>
        <v>0</v>
      </c>
      <c r="O1920">
        <f>IFERROR(VLOOKUP($A1920,[5]数据处理!$A:$N,14,0),0)</f>
        <v>0</v>
      </c>
      <c r="P1920">
        <f>IFERROR(VLOOKUP($A1920,[3]库存报告使用数据!$A$1:$B$65536,2,0),"")</f>
        <v>18</v>
      </c>
      <c r="Q1920">
        <f>IFERROR(VLOOKUP($A1920,[3]库存报告使用数据!$A$1:$E$65536,5,0),"")</f>
        <v>1671</v>
      </c>
      <c r="R1920">
        <f>IFERROR(VLOOKUP($A1920,[3]库存报告使用数据!$A$1:$H$65536,8,0),"")</f>
        <v>3827</v>
      </c>
      <c r="S1920">
        <f>IFERROR(VLOOKUP($A1920,[3]库存报告使用数据!$A$1:$K$65536,11,0),"")</f>
        <v>4550</v>
      </c>
      <c r="T1920">
        <f>IFERROR(VLOOKUP($A1920,[3]库存报告使用数据!$A$1:$C$65536,3,0),"")</f>
        <v>22</v>
      </c>
      <c r="U1920">
        <f>IFERROR(VLOOKUP($A1920,[3]库存报告使用数据!$A$1:$F$65536,6,0),"")</f>
        <v>9</v>
      </c>
      <c r="V1920">
        <f>IFERROR(VLOOKUP($A1920,[3]库存报告使用数据!$A$1:$I$65536,9,0),"")</f>
        <v>31</v>
      </c>
      <c r="W1920">
        <f>IFERROR(VLOOKUP($A1920,[3]库存报告使用数据!$A$1:$L$65536,12,0),"")</f>
        <v>43</v>
      </c>
      <c r="X1920" s="20">
        <f t="shared" si="495"/>
        <v>1.22222222222222</v>
      </c>
      <c r="Y1920" s="20">
        <f t="shared" si="496"/>
        <v>0.00538599640933573</v>
      </c>
      <c r="Z1920" s="20">
        <f t="shared" si="497"/>
        <v>0.00810033969166449</v>
      </c>
      <c r="AA1920" s="20">
        <f t="shared" si="498"/>
        <v>0.00945054945054945</v>
      </c>
      <c r="AB1920">
        <f>IFERROR(VLOOKUP($A1920,[3]库存报告使用数据!$A$1:$D$65536,4,0),"")</f>
        <v>4.205</v>
      </c>
      <c r="AC1920">
        <f>IFERROR(VLOOKUP($A1920,[3]库存报告使用数据!$A$1:$G$65536,7,0),"")</f>
        <v>0.07</v>
      </c>
      <c r="AD1920">
        <f>IFERROR(VLOOKUP($A1920,[3]库存报告使用数据!$A$1:$J$65536,10,0),"")</f>
        <v>0.07</v>
      </c>
      <c r="AE1920">
        <f>IFERROR(VLOOKUP($A1920,[3]库存报告使用数据!$A$1:$M$65536,13,0),"")</f>
        <v>0.04</v>
      </c>
      <c r="AF1920" s="20" t="str">
        <f t="shared" si="499"/>
        <v>无销售广告费为4.205</v>
      </c>
      <c r="AG1920" s="20">
        <f t="shared" si="500"/>
        <v>0.00660377358490566</v>
      </c>
      <c r="AH1920" s="20">
        <f t="shared" si="501"/>
        <v>0.00330188679245283</v>
      </c>
      <c r="AI1920" s="20">
        <f t="shared" si="502"/>
        <v>0.00188679245283019</v>
      </c>
      <c r="AJ1920">
        <f>IFERROR(VLOOKUP($B1920,[4]库存报告使用数据!$A$1:$B$65536,2,0),0)</f>
        <v>25</v>
      </c>
      <c r="AK1920">
        <f>IFERROR(VLOOKUP($B1920,[4]库存报告使用数据!$A$1:$C$65536,3,0),)</f>
        <v>12</v>
      </c>
      <c r="AL1920">
        <f>IFERROR(VLOOKUP($B1920,[4]库存报告使用数据!$A$1:$D$65536,4,0),)</f>
        <v>18</v>
      </c>
      <c r="AM1920">
        <f>IFERROR(VLOOKUP($B1920,[4]库存报告使用数据!$A$1:$E$65536,5,0),)</f>
        <v>59</v>
      </c>
      <c r="AN1920" s="20">
        <f t="shared" si="503"/>
        <v>0</v>
      </c>
      <c r="AO1920" s="20">
        <f t="shared" si="504"/>
        <v>0.166666666666667</v>
      </c>
      <c r="AP1920" s="20">
        <f t="shared" si="505"/>
        <v>0.222222222222222</v>
      </c>
      <c r="AQ1920" s="20">
        <f t="shared" si="506"/>
        <v>0.0677966101694915</v>
      </c>
      <c r="AR1920" s="32">
        <f t="shared" si="507"/>
        <v>0</v>
      </c>
      <c r="AS1920" s="32">
        <f t="shared" si="508"/>
        <v>0</v>
      </c>
      <c r="AT1920" s="32">
        <f t="shared" si="509"/>
        <v>0</v>
      </c>
      <c r="AU1920" s="28" t="str">
        <f t="shared" si="510"/>
        <v>库存为0</v>
      </c>
      <c r="AV1920" s="34" t="str">
        <f>IFERROR(时间!$B$4+AU1920,"上周无销量")</f>
        <v>上周无销量</v>
      </c>
      <c r="AW1920" s="34"/>
    </row>
    <row r="1921" spans="1:49">
      <c r="A1921" s="18" t="s">
        <v>1966</v>
      </c>
      <c r="B1921" t="str">
        <f>VLOOKUP(A1921,'[1]sku-asin（子）'!$A:$B,2,0)</f>
        <v>B06XCR5MFR</v>
      </c>
      <c r="C1921" t="str">
        <f>VLOOKUP(A1921,'[1]子sku-父sku'!$A:$B,2,0)</f>
        <v>YZ-BS-BKN1703</v>
      </c>
      <c r="D1921" s="28">
        <f>IFERROR(VLOOKUP(A1921,[2]库存报告使用数据处理!$A:$C,3,0),0)</f>
        <v>3</v>
      </c>
      <c r="E1921" s="28">
        <f>IFERROR(VLOOKUP(A1921,[2]库存报告使用数据处理!$A:$D,4,0),0)</f>
        <v>1</v>
      </c>
      <c r="F1921" s="28">
        <f>IFERROR(VLOOKUP(A1921,[2]库存报告使用数据处理!$A:$E,5,0),0)</f>
        <v>1</v>
      </c>
      <c r="G1921" s="28">
        <f>IFERROR(VLOOKUP(A1921,[2]库存报告使用数据处理!$A:$F,6,0),0)</f>
        <v>1</v>
      </c>
      <c r="H1921" s="29">
        <f>IFERROR(VLOOKUP(A1921,[2]库存报告使用数据处理!$A:$G,7,0),0)</f>
        <v>5.3</v>
      </c>
      <c r="I1921">
        <f>IFERROR(VLOOKUP(A1921,[5]数据处理!$A:$B,2,0),0)</f>
        <v>2</v>
      </c>
      <c r="J1921" s="30">
        <f>IFERROR(VLOOKUP(A1921,[5]数据处理!$A:$D,4,0),0)</f>
        <v>0</v>
      </c>
      <c r="K1921" s="30">
        <f>IFERROR(VLOOKUP(A1921,[5]数据处理!$A:$E,5,0),0)</f>
        <v>0</v>
      </c>
      <c r="L1921" s="30">
        <f>IFERROR(VLOOKUP(A1921,[5]数据处理!$A:$G,7,0),0)</f>
        <v>0</v>
      </c>
      <c r="M1921">
        <f t="shared" si="494"/>
        <v>2</v>
      </c>
      <c r="N1921">
        <f>IFERROR(VLOOKUP(A1921,[5]数据处理!$A:$C,3,0),0)</f>
        <v>0</v>
      </c>
      <c r="O1921">
        <f>IFERROR(VLOOKUP($A1921,[5]数据处理!$A:$N,14,0),0)</f>
        <v>3</v>
      </c>
      <c r="P1921">
        <f>IFERROR(VLOOKUP($A1921,[3]库存报告使用数据!$A$1:$B$65536,2,0),"")</f>
        <v>552</v>
      </c>
      <c r="Q1921">
        <f>IFERROR(VLOOKUP($A1921,[3]库存报告使用数据!$A$1:$E$65536,5,0),"")</f>
        <v>3802</v>
      </c>
      <c r="R1921">
        <f>IFERROR(VLOOKUP($A1921,[3]库存报告使用数据!$A$1:$H$65536,8,0),"")</f>
        <v>1922</v>
      </c>
      <c r="S1921">
        <f>IFERROR(VLOOKUP($A1921,[3]库存报告使用数据!$A$1:$K$65536,11,0),"")</f>
        <v>1479</v>
      </c>
      <c r="T1921">
        <f>IFERROR(VLOOKUP($A1921,[3]库存报告使用数据!$A$1:$C$65536,3,0),"")</f>
        <v>107</v>
      </c>
      <c r="U1921">
        <f>IFERROR(VLOOKUP($A1921,[3]库存报告使用数据!$A$1:$F$65536,6,0),"")</f>
        <v>27</v>
      </c>
      <c r="V1921">
        <f>IFERROR(VLOOKUP($A1921,[3]库存报告使用数据!$A$1:$I$65536,9,0),"")</f>
        <v>19</v>
      </c>
      <c r="W1921">
        <f>IFERROR(VLOOKUP($A1921,[3]库存报告使用数据!$A$1:$L$65536,12,0),"")</f>
        <v>11</v>
      </c>
      <c r="X1921" s="20">
        <f t="shared" si="495"/>
        <v>0.193840579710145</v>
      </c>
      <c r="Y1921" s="20">
        <f t="shared" si="496"/>
        <v>0.00710152551288795</v>
      </c>
      <c r="Z1921" s="20">
        <f t="shared" si="497"/>
        <v>0.00988553590010406</v>
      </c>
      <c r="AA1921" s="20">
        <f t="shared" si="498"/>
        <v>0.00743745774171738</v>
      </c>
      <c r="AB1921">
        <f>IFERROR(VLOOKUP($A1921,[3]库存报告使用数据!$A$1:$D$65536,4,0),"")</f>
        <v>25.29375</v>
      </c>
      <c r="AC1921">
        <f>IFERROR(VLOOKUP($A1921,[3]库存报告使用数据!$A$1:$G$65536,7,0),"")</f>
        <v>0.19</v>
      </c>
      <c r="AD1921">
        <f>IFERROR(VLOOKUP($A1921,[3]库存报告使用数据!$A$1:$J$65536,10,0),"")</f>
        <v>0.07</v>
      </c>
      <c r="AE1921">
        <f>IFERROR(VLOOKUP($A1921,[3]库存报告使用数据!$A$1:$M$65536,13,0),"")</f>
        <v>0</v>
      </c>
      <c r="AF1921" s="20">
        <f t="shared" si="499"/>
        <v>1.59080188679245</v>
      </c>
      <c r="AG1921" s="20">
        <f t="shared" si="500"/>
        <v>0.0358490566037736</v>
      </c>
      <c r="AH1921" s="20">
        <f t="shared" si="501"/>
        <v>0.0132075471698113</v>
      </c>
      <c r="AI1921" s="20" t="str">
        <f t="shared" si="502"/>
        <v/>
      </c>
      <c r="AJ1921">
        <f>IFERROR(VLOOKUP($B1921,[4]库存报告使用数据!$A$1:$B$65536,2,0),0)</f>
        <v>69</v>
      </c>
      <c r="AK1921">
        <f>IFERROR(VLOOKUP($B1921,[4]库存报告使用数据!$A$1:$C$65536,3,0),)</f>
        <v>21</v>
      </c>
      <c r="AL1921">
        <f>IFERROR(VLOOKUP($B1921,[4]库存报告使用数据!$A$1:$D$65536,4,0),)</f>
        <v>6</v>
      </c>
      <c r="AM1921">
        <f>IFERROR(VLOOKUP($B1921,[4]库存报告使用数据!$A$1:$E$65536,5,0),)</f>
        <v>8</v>
      </c>
      <c r="AN1921" s="20">
        <f t="shared" si="503"/>
        <v>0.0434782608695652</v>
      </c>
      <c r="AO1921" s="20">
        <f t="shared" si="504"/>
        <v>0.0476190476190476</v>
      </c>
      <c r="AP1921" s="20">
        <f t="shared" si="505"/>
        <v>0.166666666666667</v>
      </c>
      <c r="AQ1921" s="20">
        <f t="shared" si="506"/>
        <v>0.125</v>
      </c>
      <c r="AR1921" s="32">
        <f t="shared" si="507"/>
        <v>0.428571428571429</v>
      </c>
      <c r="AS1921" s="32">
        <f t="shared" si="508"/>
        <v>25.7142857142857</v>
      </c>
      <c r="AT1921" s="32">
        <f t="shared" si="509"/>
        <v>-23.7142857142857</v>
      </c>
      <c r="AU1921" s="28">
        <f t="shared" si="510"/>
        <v>4</v>
      </c>
      <c r="AV1921" s="34">
        <f>IFERROR(时间!$B$4+AU1921,"上周无销量")</f>
        <v>43287</v>
      </c>
      <c r="AW1921" s="34"/>
    </row>
    <row r="1922" spans="1:49">
      <c r="A1922" s="18" t="s">
        <v>1967</v>
      </c>
      <c r="B1922" t="str">
        <f>VLOOKUP(A1922,'[1]sku-asin（子）'!$A:$B,2,0)</f>
        <v>B01FXAQPZK</v>
      </c>
      <c r="C1922" t="str">
        <f>VLOOKUP(A1922,'[1]子sku-父sku'!$A:$B,2,0)</f>
        <v>YZ-BS-BS5119</v>
      </c>
      <c r="D1922" s="28">
        <f>IFERROR(VLOOKUP(A1922,[2]库存报告使用数据处理!$A:$C,3,0),0)</f>
        <v>12</v>
      </c>
      <c r="E1922" s="28">
        <f>IFERROR(VLOOKUP(A1922,[2]库存报告使用数据处理!$A:$D,4,0),0)</f>
        <v>3</v>
      </c>
      <c r="F1922" s="28">
        <f>IFERROR(VLOOKUP(A1922,[2]库存报告使用数据处理!$A:$E,5,0),0)</f>
        <v>0</v>
      </c>
      <c r="G1922" s="28">
        <f>IFERROR(VLOOKUP(A1922,[2]库存报告使用数据处理!$A:$F,6,0),0)</f>
        <v>1</v>
      </c>
      <c r="H1922" s="29">
        <f>IFERROR(VLOOKUP(A1922,[2]库存报告使用数据处理!$A:$G,7,0),0)</f>
        <v>24.29625</v>
      </c>
      <c r="I1922">
        <f>IFERROR(VLOOKUP(A1922,[5]数据处理!$A:$B,2,0),0)</f>
        <v>6</v>
      </c>
      <c r="J1922" s="30">
        <f>IFERROR(VLOOKUP(A1922,[5]数据处理!$A:$D,4,0),0)</f>
        <v>7</v>
      </c>
      <c r="K1922" s="30">
        <f>IFERROR(VLOOKUP(A1922,[5]数据处理!$A:$E,5,0),0)</f>
        <v>0</v>
      </c>
      <c r="L1922" s="30">
        <f>IFERROR(VLOOKUP(A1922,[5]数据处理!$A:$G,7,0),0)</f>
        <v>0</v>
      </c>
      <c r="M1922">
        <f t="shared" si="494"/>
        <v>13</v>
      </c>
      <c r="N1922">
        <f>IFERROR(VLOOKUP(A1922,[5]数据处理!$A:$C,3,0),0)</f>
        <v>1</v>
      </c>
      <c r="O1922">
        <f>IFERROR(VLOOKUP($A1922,[5]数据处理!$A:$N,14,0),0)</f>
        <v>0</v>
      </c>
      <c r="P1922">
        <f>IFERROR(VLOOKUP($A1922,[3]库存报告使用数据!$A$1:$B$65536,2,0),"")</f>
        <v>17060</v>
      </c>
      <c r="Q1922">
        <f>IFERROR(VLOOKUP($A1922,[3]库存报告使用数据!$A$1:$E$65536,5,0),"")</f>
        <v>1792</v>
      </c>
      <c r="R1922">
        <f>IFERROR(VLOOKUP($A1922,[3]库存报告使用数据!$A$1:$H$65536,8,0),"")</f>
        <v>0</v>
      </c>
      <c r="S1922">
        <f>IFERROR(VLOOKUP($A1922,[3]库存报告使用数据!$A$1:$K$65536,11,0),"")</f>
        <v>437</v>
      </c>
      <c r="T1922">
        <f>IFERROR(VLOOKUP($A1922,[3]库存报告使用数据!$A$1:$C$65536,3,0),"")</f>
        <v>153</v>
      </c>
      <c r="U1922">
        <f>IFERROR(VLOOKUP($A1922,[3]库存报告使用数据!$A$1:$F$65536,6,0),"")</f>
        <v>20</v>
      </c>
      <c r="V1922">
        <f>IFERROR(VLOOKUP($A1922,[3]库存报告使用数据!$A$1:$I$65536,9,0),"")</f>
        <v>0</v>
      </c>
      <c r="W1922">
        <f>IFERROR(VLOOKUP($A1922,[3]库存报告使用数据!$A$1:$L$65536,12,0),"")</f>
        <v>3</v>
      </c>
      <c r="X1922" s="20">
        <f t="shared" si="495"/>
        <v>0.008968347010551</v>
      </c>
      <c r="Y1922" s="20">
        <f t="shared" si="496"/>
        <v>0.0111607142857143</v>
      </c>
      <c r="Z1922" s="20" t="str">
        <f t="shared" si="497"/>
        <v/>
      </c>
      <c r="AA1922" s="20">
        <f t="shared" si="498"/>
        <v>0.0068649885583524</v>
      </c>
      <c r="AB1922">
        <f>IFERROR(VLOOKUP($A1922,[3]库存报告使用数据!$A$1:$D$65536,4,0),"")</f>
        <v>34.95875</v>
      </c>
      <c r="AC1922">
        <f>IFERROR(VLOOKUP($A1922,[3]库存报告使用数据!$A$1:$G$65536,7,0),"")</f>
        <v>4.29</v>
      </c>
      <c r="AD1922">
        <f>IFERROR(VLOOKUP($A1922,[3]库存报告使用数据!$A$1:$J$65536,10,0),"")</f>
        <v>0</v>
      </c>
      <c r="AE1922">
        <f>IFERROR(VLOOKUP($A1922,[3]库存报告使用数据!$A$1:$M$65536,13,0),"")</f>
        <v>0.79</v>
      </c>
      <c r="AF1922" s="20">
        <f t="shared" si="499"/>
        <v>0.119904477714325</v>
      </c>
      <c r="AG1922" s="20">
        <f t="shared" si="500"/>
        <v>0.0588568194680249</v>
      </c>
      <c r="AH1922" s="20" t="str">
        <f t="shared" si="501"/>
        <v/>
      </c>
      <c r="AI1922" s="20">
        <f t="shared" si="502"/>
        <v>0.0325153058599578</v>
      </c>
      <c r="AJ1922">
        <f>IFERROR(VLOOKUP($B1922,[4]库存报告使用数据!$A$1:$B$65536,2,0),0)</f>
        <v>98</v>
      </c>
      <c r="AK1922">
        <f>IFERROR(VLOOKUP($B1922,[4]库存报告使用数据!$A$1:$C$65536,3,0),)</f>
        <v>45</v>
      </c>
      <c r="AL1922">
        <f>IFERROR(VLOOKUP($B1922,[4]库存报告使用数据!$A$1:$D$65536,4,0),)</f>
        <v>0</v>
      </c>
      <c r="AM1922">
        <f>IFERROR(VLOOKUP($B1922,[4]库存报告使用数据!$A$1:$E$65536,5,0),)</f>
        <v>19</v>
      </c>
      <c r="AN1922" s="20">
        <f t="shared" si="503"/>
        <v>0.122448979591837</v>
      </c>
      <c r="AO1922" s="20">
        <f t="shared" si="504"/>
        <v>0.0666666666666667</v>
      </c>
      <c r="AP1922" s="20" t="str">
        <f t="shared" si="505"/>
        <v/>
      </c>
      <c r="AQ1922" s="20">
        <f t="shared" si="506"/>
        <v>0.0526315789473684</v>
      </c>
      <c r="AR1922" s="32">
        <f t="shared" si="507"/>
        <v>1.71428571428571</v>
      </c>
      <c r="AS1922" s="32">
        <f t="shared" si="508"/>
        <v>102.857142857143</v>
      </c>
      <c r="AT1922" s="32">
        <f t="shared" si="509"/>
        <v>-89.8571428571428</v>
      </c>
      <c r="AU1922" s="28">
        <f t="shared" si="510"/>
        <v>7</v>
      </c>
      <c r="AV1922" s="34">
        <f>IFERROR(时间!$B$4+AU1922,"上周无销量")</f>
        <v>43290</v>
      </c>
      <c r="AW1922" s="34"/>
    </row>
    <row r="1923" spans="1:49">
      <c r="A1923" s="18" t="s">
        <v>1968</v>
      </c>
      <c r="B1923" t="str">
        <f>VLOOKUP(A1923,'[1]sku-asin（子）'!$A:$B,2,0)</f>
        <v>B01FXAQRNK</v>
      </c>
      <c r="C1923" t="str">
        <f>VLOOKUP(A1923,'[1]子sku-父sku'!$A:$B,2,0)</f>
        <v>YZ-BS-BS5119</v>
      </c>
      <c r="D1923" s="28">
        <f>IFERROR(VLOOKUP(A1923,[2]库存报告使用数据处理!$A:$C,3,0),0)</f>
        <v>7</v>
      </c>
      <c r="E1923" s="28">
        <f>IFERROR(VLOOKUP(A1923,[2]库存报告使用数据处理!$A:$D,4,0),0)</f>
        <v>2</v>
      </c>
      <c r="F1923" s="28">
        <f>IFERROR(VLOOKUP(A1923,[2]库存报告使用数据处理!$A:$E,5,0),0)</f>
        <v>3</v>
      </c>
      <c r="G1923" s="28">
        <f>IFERROR(VLOOKUP(A1923,[2]库存报告使用数据处理!$A:$F,6,0),0)</f>
        <v>4</v>
      </c>
      <c r="H1923" s="29">
        <f>IFERROR(VLOOKUP(A1923,[2]库存报告使用数据处理!$A:$G,7,0),0)</f>
        <v>24.79625</v>
      </c>
      <c r="I1923">
        <f>IFERROR(VLOOKUP(A1923,[5]数据处理!$A:$B,2,0),0)</f>
        <v>12</v>
      </c>
      <c r="J1923" s="30">
        <f>IFERROR(VLOOKUP(A1923,[5]数据处理!$A:$D,4,0),0)</f>
        <v>0</v>
      </c>
      <c r="K1923" s="30">
        <f>IFERROR(VLOOKUP(A1923,[5]数据处理!$A:$E,5,0),0)</f>
        <v>0</v>
      </c>
      <c r="L1923" s="30">
        <f>IFERROR(VLOOKUP(A1923,[5]数据处理!$A:$G,7,0),0)</f>
        <v>1</v>
      </c>
      <c r="M1923">
        <f t="shared" si="494"/>
        <v>13</v>
      </c>
      <c r="N1923">
        <f>IFERROR(VLOOKUP(A1923,[5]数据处理!$A:$C,3,0),0)</f>
        <v>0</v>
      </c>
      <c r="O1923">
        <f>IFERROR(VLOOKUP($A1923,[5]数据处理!$A:$N,14,0),0)</f>
        <v>0</v>
      </c>
      <c r="P1923">
        <f>IFERROR(VLOOKUP($A1923,[3]库存报告使用数据!$A$1:$B$65536,2,0),"")</f>
        <v>17498</v>
      </c>
      <c r="Q1923">
        <f>IFERROR(VLOOKUP($A1923,[3]库存报告使用数据!$A$1:$E$65536,5,0),"")</f>
        <v>7992</v>
      </c>
      <c r="R1923">
        <f>IFERROR(VLOOKUP($A1923,[3]库存报告使用数据!$A$1:$H$65536,8,0),"")</f>
        <v>4792</v>
      </c>
      <c r="S1923">
        <f>IFERROR(VLOOKUP($A1923,[3]库存报告使用数据!$A$1:$K$65536,11,0),"")</f>
        <v>8596</v>
      </c>
      <c r="T1923">
        <f>IFERROR(VLOOKUP($A1923,[3]库存报告使用数据!$A$1:$C$65536,3,0),"")</f>
        <v>39</v>
      </c>
      <c r="U1923">
        <f>IFERROR(VLOOKUP($A1923,[3]库存报告使用数据!$A$1:$F$65536,6,0),"")</f>
        <v>21</v>
      </c>
      <c r="V1923">
        <f>IFERROR(VLOOKUP($A1923,[3]库存报告使用数据!$A$1:$I$65536,9,0),"")</f>
        <v>27</v>
      </c>
      <c r="W1923">
        <f>IFERROR(VLOOKUP($A1923,[3]库存报告使用数据!$A$1:$L$65536,12,0),"")</f>
        <v>36</v>
      </c>
      <c r="X1923" s="20">
        <f t="shared" si="495"/>
        <v>0.00222882615156018</v>
      </c>
      <c r="Y1923" s="20">
        <f t="shared" si="496"/>
        <v>0.00262762762762763</v>
      </c>
      <c r="Z1923" s="20">
        <f t="shared" si="497"/>
        <v>0.00563439065108514</v>
      </c>
      <c r="AA1923" s="20">
        <f t="shared" si="498"/>
        <v>0.00418799441600745</v>
      </c>
      <c r="AB1923">
        <f>IFERROR(VLOOKUP($A1923,[3]库存报告使用数据!$A$1:$D$65536,4,0),"")</f>
        <v>8.67875</v>
      </c>
      <c r="AC1923">
        <f>IFERROR(VLOOKUP($A1923,[3]库存报告使用数据!$A$1:$G$65536,7,0),"")</f>
        <v>3.54</v>
      </c>
      <c r="AD1923">
        <f>IFERROR(VLOOKUP($A1923,[3]库存报告使用数据!$A$1:$J$65536,10,0),"")</f>
        <v>6.13</v>
      </c>
      <c r="AE1923">
        <f>IFERROR(VLOOKUP($A1923,[3]库存报告使用数据!$A$1:$M$65536,13,0),"")</f>
        <v>7.62</v>
      </c>
      <c r="AF1923" s="20">
        <f t="shared" si="499"/>
        <v>0.0500003600774887</v>
      </c>
      <c r="AG1923" s="20">
        <f t="shared" si="500"/>
        <v>0.0713817613550436</v>
      </c>
      <c r="AH1923" s="20">
        <f t="shared" si="501"/>
        <v>0.0824049335416982</v>
      </c>
      <c r="AI1923" s="20">
        <f t="shared" si="502"/>
        <v>0.0768261329838181</v>
      </c>
      <c r="AJ1923">
        <f>IFERROR(VLOOKUP($B1923,[4]库存报告使用数据!$A$1:$B$65536,2,0),0)</f>
        <v>73</v>
      </c>
      <c r="AK1923">
        <f>IFERROR(VLOOKUP($B1923,[4]库存报告使用数据!$A$1:$C$65536,3,0),)</f>
        <v>39</v>
      </c>
      <c r="AL1923">
        <f>IFERROR(VLOOKUP($B1923,[4]库存报告使用数据!$A$1:$D$65536,4,0),)</f>
        <v>0</v>
      </c>
      <c r="AM1923">
        <f>IFERROR(VLOOKUP($B1923,[4]库存报告使用数据!$A$1:$E$65536,5,0),)</f>
        <v>68</v>
      </c>
      <c r="AN1923" s="20">
        <f t="shared" si="503"/>
        <v>0.0958904109589041</v>
      </c>
      <c r="AO1923" s="20">
        <f t="shared" si="504"/>
        <v>0.0512820512820513</v>
      </c>
      <c r="AP1923" s="20" t="str">
        <f t="shared" si="505"/>
        <v/>
      </c>
      <c r="AQ1923" s="20">
        <f t="shared" si="506"/>
        <v>0.0588235294117647</v>
      </c>
      <c r="AR1923" s="32">
        <f t="shared" si="507"/>
        <v>1</v>
      </c>
      <c r="AS1923" s="32">
        <f t="shared" si="508"/>
        <v>60</v>
      </c>
      <c r="AT1923" s="32">
        <f t="shared" si="509"/>
        <v>-47</v>
      </c>
      <c r="AU1923" s="28">
        <f t="shared" si="510"/>
        <v>13</v>
      </c>
      <c r="AV1923" s="34">
        <f>IFERROR(时间!$B$4+AU1923,"上周无销量")</f>
        <v>43296</v>
      </c>
      <c r="AW1923" s="34"/>
    </row>
    <row r="1924" spans="1:49">
      <c r="A1924" s="18" t="s">
        <v>1969</v>
      </c>
      <c r="B1924" t="str">
        <f>VLOOKUP(A1924,'[1]sku-asin（子）'!$A:$B,2,0)</f>
        <v>B01FXAQTLK</v>
      </c>
      <c r="C1924" t="str">
        <f>VLOOKUP(A1924,'[1]子sku-父sku'!$A:$B,2,0)</f>
        <v>YZ-BS-BS5119</v>
      </c>
      <c r="D1924" s="28">
        <f>IFERROR(VLOOKUP(A1924,[2]库存报告使用数据处理!$A:$C,3,0),0)</f>
        <v>10</v>
      </c>
      <c r="E1924" s="28">
        <f>IFERROR(VLOOKUP(A1924,[2]库存报告使用数据处理!$A:$D,4,0),0)</f>
        <v>2</v>
      </c>
      <c r="F1924" s="28">
        <f>IFERROR(VLOOKUP(A1924,[2]库存报告使用数据处理!$A:$E,5,0),0)</f>
        <v>5</v>
      </c>
      <c r="G1924" s="28">
        <f>IFERROR(VLOOKUP(A1924,[2]库存报告使用数据处理!$A:$F,6,0),0)</f>
        <v>10</v>
      </c>
      <c r="H1924" s="29">
        <f>IFERROR(VLOOKUP(A1924,[2]库存报告使用数据处理!$A:$G,7,0),0)</f>
        <v>24.5381481481482</v>
      </c>
      <c r="I1924">
        <f>IFERROR(VLOOKUP(A1924,[5]数据处理!$A:$B,2,0),0)</f>
        <v>2</v>
      </c>
      <c r="J1924" s="30">
        <f>IFERROR(VLOOKUP(A1924,[5]数据处理!$A:$D,4,0),0)</f>
        <v>5</v>
      </c>
      <c r="K1924" s="30">
        <f>IFERROR(VLOOKUP(A1924,[5]数据处理!$A:$E,5,0),0)</f>
        <v>0</v>
      </c>
      <c r="L1924" s="30">
        <f>IFERROR(VLOOKUP(A1924,[5]数据处理!$A:$G,7,0),0)</f>
        <v>0</v>
      </c>
      <c r="M1924">
        <f t="shared" si="494"/>
        <v>7</v>
      </c>
      <c r="N1924">
        <f>IFERROR(VLOOKUP(A1924,[5]数据处理!$A:$C,3,0),0)</f>
        <v>1</v>
      </c>
      <c r="O1924">
        <f>IFERROR(VLOOKUP($A1924,[5]数据处理!$A:$N,14,0),0)</f>
        <v>0</v>
      </c>
      <c r="P1924">
        <f>IFERROR(VLOOKUP($A1924,[3]库存报告使用数据!$A$1:$B$65536,2,0),"")</f>
        <v>9593</v>
      </c>
      <c r="Q1924">
        <f>IFERROR(VLOOKUP($A1924,[3]库存报告使用数据!$A$1:$E$65536,5,0),"")</f>
        <v>2836</v>
      </c>
      <c r="R1924">
        <f>IFERROR(VLOOKUP($A1924,[3]库存报告使用数据!$A$1:$H$65536,8,0),"")</f>
        <v>4560</v>
      </c>
      <c r="S1924">
        <f>IFERROR(VLOOKUP($A1924,[3]库存报告使用数据!$A$1:$K$65536,11,0),"")</f>
        <v>8087</v>
      </c>
      <c r="T1924">
        <f>IFERROR(VLOOKUP($A1924,[3]库存报告使用数据!$A$1:$C$65536,3,0),"")</f>
        <v>68</v>
      </c>
      <c r="U1924">
        <f>IFERROR(VLOOKUP($A1924,[3]库存报告使用数据!$A$1:$F$65536,6,0),"")</f>
        <v>21</v>
      </c>
      <c r="V1924">
        <f>IFERROR(VLOOKUP($A1924,[3]库存报告使用数据!$A$1:$I$65536,9,0),"")</f>
        <v>19</v>
      </c>
      <c r="W1924">
        <f>IFERROR(VLOOKUP($A1924,[3]库存报告使用数据!$A$1:$L$65536,12,0),"")</f>
        <v>61</v>
      </c>
      <c r="X1924" s="20">
        <f t="shared" si="495"/>
        <v>0.0070885020327322</v>
      </c>
      <c r="Y1924" s="20">
        <f t="shared" si="496"/>
        <v>0.00740479548660085</v>
      </c>
      <c r="Z1924" s="20">
        <f t="shared" si="497"/>
        <v>0.00416666666666667</v>
      </c>
      <c r="AA1924" s="20">
        <f t="shared" si="498"/>
        <v>0.00754297019908495</v>
      </c>
      <c r="AB1924">
        <f>IFERROR(VLOOKUP($A1924,[3]库存报告使用数据!$A$1:$D$65536,4,0),"")</f>
        <v>12.67125</v>
      </c>
      <c r="AC1924">
        <f>IFERROR(VLOOKUP($A1924,[3]库存报告使用数据!$A$1:$G$65536,7,0),"")</f>
        <v>4.41</v>
      </c>
      <c r="AD1924">
        <f>IFERROR(VLOOKUP($A1924,[3]库存报告使用数据!$A$1:$J$65536,10,0),"")</f>
        <v>3.68</v>
      </c>
      <c r="AE1924">
        <f>IFERROR(VLOOKUP($A1924,[3]库存报告使用数据!$A$1:$M$65536,13,0),"")</f>
        <v>13.29</v>
      </c>
      <c r="AF1924" s="20">
        <f t="shared" si="499"/>
        <v>0.0516389823857032</v>
      </c>
      <c r="AG1924" s="20">
        <f t="shared" si="500"/>
        <v>0.0898600818076161</v>
      </c>
      <c r="AH1924" s="20">
        <f t="shared" si="501"/>
        <v>0.0299941134741068</v>
      </c>
      <c r="AI1924" s="20">
        <f t="shared" si="502"/>
        <v>0.0541605663139781</v>
      </c>
      <c r="AJ1924">
        <f>IFERROR(VLOOKUP($B1924,[4]库存报告使用数据!$A$1:$B$65536,2,0),0)</f>
        <v>83</v>
      </c>
      <c r="AK1924">
        <f>IFERROR(VLOOKUP($B1924,[4]库存报告使用数据!$A$1:$C$65536,3,0),)</f>
        <v>29</v>
      </c>
      <c r="AL1924">
        <f>IFERROR(VLOOKUP($B1924,[4]库存报告使用数据!$A$1:$D$65536,4,0),)</f>
        <v>45</v>
      </c>
      <c r="AM1924">
        <f>IFERROR(VLOOKUP($B1924,[4]库存报告使用数据!$A$1:$E$65536,5,0),)</f>
        <v>123</v>
      </c>
      <c r="AN1924" s="20">
        <f t="shared" si="503"/>
        <v>0.120481927710843</v>
      </c>
      <c r="AO1924" s="20">
        <f t="shared" si="504"/>
        <v>0.0689655172413793</v>
      </c>
      <c r="AP1924" s="20">
        <f t="shared" si="505"/>
        <v>0.111111111111111</v>
      </c>
      <c r="AQ1924" s="20">
        <f t="shared" si="506"/>
        <v>0.0813008130081301</v>
      </c>
      <c r="AR1924" s="32">
        <f t="shared" si="507"/>
        <v>1.42857142857143</v>
      </c>
      <c r="AS1924" s="32">
        <f t="shared" si="508"/>
        <v>85.7142857142857</v>
      </c>
      <c r="AT1924" s="32">
        <f t="shared" si="509"/>
        <v>-78.7142857142857</v>
      </c>
      <c r="AU1924" s="28">
        <f t="shared" si="510"/>
        <v>4</v>
      </c>
      <c r="AV1924" s="34">
        <f>IFERROR(时间!$B$4+AU1924,"上周无销量")</f>
        <v>43287</v>
      </c>
      <c r="AW1924" s="34"/>
    </row>
    <row r="1925" spans="1:49">
      <c r="A1925" s="18" t="s">
        <v>1970</v>
      </c>
      <c r="B1925" t="str">
        <f>VLOOKUP(A1925,'[1]sku-asin（子）'!$A:$B,2,0)</f>
        <v>B01FXAQVH2</v>
      </c>
      <c r="C1925" t="str">
        <f>VLOOKUP(A1925,'[1]子sku-父sku'!$A:$B,2,0)</f>
        <v>YZ-BS-BS5119</v>
      </c>
      <c r="D1925" s="28">
        <f>IFERROR(VLOOKUP(A1925,[2]库存报告使用数据处理!$A:$C,3,0),0)</f>
        <v>9</v>
      </c>
      <c r="E1925" s="28">
        <f>IFERROR(VLOOKUP(A1925,[2]库存报告使用数据处理!$A:$D,4,0),0)</f>
        <v>5</v>
      </c>
      <c r="F1925" s="28">
        <f>IFERROR(VLOOKUP(A1925,[2]库存报告使用数据处理!$A:$E,5,0),0)</f>
        <v>5</v>
      </c>
      <c r="G1925" s="28">
        <f>IFERROR(VLOOKUP(A1925,[2]库存报告使用数据处理!$A:$F,6,0),0)</f>
        <v>19</v>
      </c>
      <c r="H1925" s="29">
        <f>IFERROR(VLOOKUP(A1925,[2]库存报告使用数据处理!$A:$G,7,0),0)</f>
        <v>24.5294736842105</v>
      </c>
      <c r="I1925">
        <f>IFERROR(VLOOKUP(A1925,[5]数据处理!$A:$B,2,0),0)</f>
        <v>24</v>
      </c>
      <c r="J1925" s="30">
        <f>IFERROR(VLOOKUP(A1925,[5]数据处理!$A:$D,4,0),0)</f>
        <v>0</v>
      </c>
      <c r="K1925" s="30">
        <f>IFERROR(VLOOKUP(A1925,[5]数据处理!$A:$E,5,0),0)</f>
        <v>0</v>
      </c>
      <c r="L1925" s="30">
        <f>IFERROR(VLOOKUP(A1925,[5]数据处理!$A:$G,7,0),0)</f>
        <v>13</v>
      </c>
      <c r="M1925">
        <f t="shared" si="494"/>
        <v>37</v>
      </c>
      <c r="N1925">
        <f>IFERROR(VLOOKUP(A1925,[5]数据处理!$A:$C,3,0),0)</f>
        <v>2</v>
      </c>
      <c r="O1925">
        <f>IFERROR(VLOOKUP($A1925,[5]数据处理!$A:$N,14,0),0)</f>
        <v>0</v>
      </c>
      <c r="P1925">
        <f>IFERROR(VLOOKUP($A1925,[3]库存报告使用数据!$A$1:$B$65536,2,0),"")</f>
        <v>2180</v>
      </c>
      <c r="Q1925">
        <f>IFERROR(VLOOKUP($A1925,[3]库存报告使用数据!$A$1:$E$65536,5,0),"")</f>
        <v>762</v>
      </c>
      <c r="R1925">
        <f>IFERROR(VLOOKUP($A1925,[3]库存报告使用数据!$A$1:$H$65536,8,0),"")</f>
        <v>1370</v>
      </c>
      <c r="S1925">
        <f>IFERROR(VLOOKUP($A1925,[3]库存报告使用数据!$A$1:$K$65536,11,0),"")</f>
        <v>2115</v>
      </c>
      <c r="T1925">
        <f>IFERROR(VLOOKUP($A1925,[3]库存报告使用数据!$A$1:$C$65536,3,0),"")</f>
        <v>17</v>
      </c>
      <c r="U1925">
        <f>IFERROR(VLOOKUP($A1925,[3]库存报告使用数据!$A$1:$F$65536,6,0),"")</f>
        <v>0</v>
      </c>
      <c r="V1925">
        <f>IFERROR(VLOOKUP($A1925,[3]库存报告使用数据!$A$1:$I$65536,9,0),"")</f>
        <v>4</v>
      </c>
      <c r="W1925">
        <f>IFERROR(VLOOKUP($A1925,[3]库存报告使用数据!$A$1:$L$65536,12,0),"")</f>
        <v>8</v>
      </c>
      <c r="X1925" s="20">
        <f t="shared" si="495"/>
        <v>0.00779816513761468</v>
      </c>
      <c r="Y1925" s="20">
        <f t="shared" si="496"/>
        <v>0</v>
      </c>
      <c r="Z1925" s="20">
        <f t="shared" si="497"/>
        <v>0.00291970802919708</v>
      </c>
      <c r="AA1925" s="20">
        <f t="shared" si="498"/>
        <v>0.00378250591016548</v>
      </c>
      <c r="AB1925">
        <f>IFERROR(VLOOKUP($A1925,[3]库存报告使用数据!$A$1:$D$65536,4,0),"")</f>
        <v>3.1525</v>
      </c>
      <c r="AC1925">
        <f>IFERROR(VLOOKUP($A1925,[3]库存报告使用数据!$A$1:$G$65536,7,0),"")</f>
        <v>0</v>
      </c>
      <c r="AD1925">
        <f>IFERROR(VLOOKUP($A1925,[3]库存报告使用数据!$A$1:$J$65536,10,0),"")</f>
        <v>1.05</v>
      </c>
      <c r="AE1925">
        <f>IFERROR(VLOOKUP($A1925,[3]库存报告使用数据!$A$1:$M$65536,13,0),"")</f>
        <v>1.71</v>
      </c>
      <c r="AF1925" s="20">
        <f t="shared" si="499"/>
        <v>0.0142798733591765</v>
      </c>
      <c r="AG1925" s="20" t="str">
        <f t="shared" si="500"/>
        <v/>
      </c>
      <c r="AH1925" s="20">
        <f t="shared" si="501"/>
        <v>0.00856112946830881</v>
      </c>
      <c r="AI1925" s="20">
        <f t="shared" si="502"/>
        <v>0.00366905548641806</v>
      </c>
      <c r="AJ1925">
        <f>IFERROR(VLOOKUP($B1925,[4]库存报告使用数据!$A$1:$B$65536,2,0),0)</f>
        <v>104</v>
      </c>
      <c r="AK1925">
        <f>IFERROR(VLOOKUP($B1925,[4]库存报告使用数据!$A$1:$C$65536,3,0),)</f>
        <v>55</v>
      </c>
      <c r="AL1925">
        <f>IFERROR(VLOOKUP($B1925,[4]库存报告使用数据!$A$1:$D$65536,4,0),)</f>
        <v>17</v>
      </c>
      <c r="AM1925">
        <f>IFERROR(VLOOKUP($B1925,[4]库存报告使用数据!$A$1:$E$65536,5,0),)</f>
        <v>78</v>
      </c>
      <c r="AN1925" s="20">
        <f t="shared" si="503"/>
        <v>0.0865384615384615</v>
      </c>
      <c r="AO1925" s="20">
        <f t="shared" si="504"/>
        <v>0.0909090909090909</v>
      </c>
      <c r="AP1925" s="20">
        <f t="shared" si="505"/>
        <v>0.294117647058824</v>
      </c>
      <c r="AQ1925" s="20">
        <f t="shared" si="506"/>
        <v>0.243589743589744</v>
      </c>
      <c r="AR1925" s="32">
        <f t="shared" si="507"/>
        <v>1.28571428571429</v>
      </c>
      <c r="AS1925" s="32">
        <f t="shared" si="508"/>
        <v>77.1428571428572</v>
      </c>
      <c r="AT1925" s="32">
        <f t="shared" si="509"/>
        <v>-40.1428571428572</v>
      </c>
      <c r="AU1925" s="28">
        <f t="shared" si="510"/>
        <v>28</v>
      </c>
      <c r="AV1925" s="34">
        <f>IFERROR(时间!$B$4+AU1925,"上周无销量")</f>
        <v>43311</v>
      </c>
      <c r="AW1925" s="34"/>
    </row>
    <row r="1926" spans="1:49">
      <c r="A1926" s="18" t="s">
        <v>1971</v>
      </c>
      <c r="B1926" t="str">
        <f>VLOOKUP(A1926,'[1]sku-asin（子）'!$A:$B,2,0)</f>
        <v>B01FXAQNIO</v>
      </c>
      <c r="C1926" t="str">
        <f>VLOOKUP(A1926,'[1]子sku-父sku'!$A:$B,2,0)</f>
        <v>YZ-BS-BS5119</v>
      </c>
      <c r="D1926" s="28">
        <f>IFERROR(VLOOKUP(A1926,[2]库存报告使用数据处理!$A:$C,3,0),0)</f>
        <v>8</v>
      </c>
      <c r="E1926" s="28">
        <f>IFERROR(VLOOKUP(A1926,[2]库存报告使用数据处理!$A:$D,4,0),0)</f>
        <v>3</v>
      </c>
      <c r="F1926" s="28">
        <f>IFERROR(VLOOKUP(A1926,[2]库存报告使用数据处理!$A:$E,5,0),0)</f>
        <v>4</v>
      </c>
      <c r="G1926" s="28">
        <f>IFERROR(VLOOKUP(A1926,[2]库存报告使用数据处理!$A:$F,6,0),0)</f>
        <v>8</v>
      </c>
      <c r="H1926" s="29">
        <f>IFERROR(VLOOKUP(A1926,[2]库存报告使用数据处理!$A:$G,7,0),0)</f>
        <v>23.5726086956522</v>
      </c>
      <c r="I1926">
        <f>IFERROR(VLOOKUP(A1926,[5]数据处理!$A:$B,2,0),0)</f>
        <v>19</v>
      </c>
      <c r="J1926" s="30">
        <f>IFERROR(VLOOKUP(A1926,[5]数据处理!$A:$D,4,0),0)</f>
        <v>0</v>
      </c>
      <c r="K1926" s="30">
        <f>IFERROR(VLOOKUP(A1926,[5]数据处理!$A:$E,5,0),0)</f>
        <v>0</v>
      </c>
      <c r="L1926" s="30">
        <f>IFERROR(VLOOKUP(A1926,[5]数据处理!$A:$G,7,0),0)</f>
        <v>2</v>
      </c>
      <c r="M1926">
        <f t="shared" ref="M1926:M1989" si="511">SUM(I1926:L1926)</f>
        <v>21</v>
      </c>
      <c r="N1926">
        <f>IFERROR(VLOOKUP(A1926,[5]数据处理!$A:$C,3,0),0)</f>
        <v>3</v>
      </c>
      <c r="O1926">
        <f>IFERROR(VLOOKUP($A1926,[5]数据处理!$A:$N,14,0),0)</f>
        <v>0</v>
      </c>
      <c r="P1926">
        <f>IFERROR(VLOOKUP($A1926,[3]库存报告使用数据!$A$1:$B$65536,2,0),"")</f>
        <v>15796</v>
      </c>
      <c r="Q1926">
        <f>IFERROR(VLOOKUP($A1926,[3]库存报告使用数据!$A$1:$E$65536,5,0),"")</f>
        <v>24844</v>
      </c>
      <c r="R1926">
        <f>IFERROR(VLOOKUP($A1926,[3]库存报告使用数据!$A$1:$H$65536,8,0),"")</f>
        <v>21122</v>
      </c>
      <c r="S1926">
        <f>IFERROR(VLOOKUP($A1926,[3]库存报告使用数据!$A$1:$K$65536,11,0),"")</f>
        <v>20052</v>
      </c>
      <c r="T1926">
        <f>IFERROR(VLOOKUP($A1926,[3]库存报告使用数据!$A$1:$C$65536,3,0),"")</f>
        <v>64</v>
      </c>
      <c r="U1926">
        <f>IFERROR(VLOOKUP($A1926,[3]库存报告使用数据!$A$1:$F$65536,6,0),"")</f>
        <v>57</v>
      </c>
      <c r="V1926">
        <f>IFERROR(VLOOKUP($A1926,[3]库存报告使用数据!$A$1:$I$65536,9,0),"")</f>
        <v>67</v>
      </c>
      <c r="W1926">
        <f>IFERROR(VLOOKUP($A1926,[3]库存报告使用数据!$A$1:$L$65536,12,0),"")</f>
        <v>68</v>
      </c>
      <c r="X1926" s="20">
        <f t="shared" ref="X1926:X1989" si="512">IFERROR(T1926/P1926,"")</f>
        <v>0.00405165864775893</v>
      </c>
      <c r="Y1926" s="20">
        <f t="shared" ref="Y1926:Y1989" si="513">IFERROR(U1926/Q1926,"")</f>
        <v>0.00229431653517952</v>
      </c>
      <c r="Z1926" s="20">
        <f t="shared" ref="Z1926:Z1989" si="514">IFERROR(V1926/R1926,"")</f>
        <v>0.00317204810150554</v>
      </c>
      <c r="AA1926" s="20">
        <f t="shared" ref="AA1926:AA1989" si="515">IFERROR(W1926/S1926,"")</f>
        <v>0.00339118292439657</v>
      </c>
      <c r="AB1926">
        <f>IFERROR(VLOOKUP($A1926,[3]库存报告使用数据!$A$1:$D$65536,4,0),"")</f>
        <v>10.13</v>
      </c>
      <c r="AC1926">
        <f>IFERROR(VLOOKUP($A1926,[3]库存报告使用数据!$A$1:$G$65536,7,0),"")</f>
        <v>6.02</v>
      </c>
      <c r="AD1926">
        <f>IFERROR(VLOOKUP($A1926,[3]库存报告使用数据!$A$1:$J$65536,10,0),"")</f>
        <v>11.27</v>
      </c>
      <c r="AE1926">
        <f>IFERROR(VLOOKUP($A1926,[3]库存报告使用数据!$A$1:$M$65536,13,0),"")</f>
        <v>11.88</v>
      </c>
      <c r="AF1926" s="20">
        <f t="shared" ref="AF1926:AF1989" si="516">IF(OR(AB1926="",AB1926=0),"",IF(AND(D1926*$H1926=0,AB1926&gt;0),"无销售广告费为"&amp;AB1926,IFERROR(AB1926/(D1926*$H1926),0)))</f>
        <v>0.0537170075806481</v>
      </c>
      <c r="AG1926" s="20">
        <f t="shared" ref="AG1926:AG1989" si="517">IF(OR(AC1926="",AC1926=0),"",IF(AND(E1926*$H1926=0,AC1926&gt;0),"无销售广告费为"&amp;AC1926,IFERROR(AC1926/(E1926*$H1926),0)))</f>
        <v>0.0851270511709119</v>
      </c>
      <c r="AH1926" s="20">
        <f t="shared" ref="AH1926:AH1989" si="518">IF(OR(AD1926="",AD1926=0),"",IF(AND(F1926*$H1926=0,AD1926&gt;0),"无销售广告费为"&amp;AD1926,IFERROR(AD1926/(F1926*$H1926),0)))</f>
        <v>0.119524318940554</v>
      </c>
      <c r="AI1926" s="20">
        <f t="shared" ref="AI1926:AI1989" si="519">IF(OR(AE1926="",AE1926=0),"",IF(AND(G1926*$H1926=0,AE1926&gt;0),"无销售广告费为"&amp;AE1926,IFERROR(AE1926/(G1926*$H1926),0)))</f>
        <v>0.0629968460077097</v>
      </c>
      <c r="AJ1926">
        <f>IFERROR(VLOOKUP($B1926,[4]库存报告使用数据!$A$1:$B$65536,2,0),0)</f>
        <v>139</v>
      </c>
      <c r="AK1926">
        <f>IFERROR(VLOOKUP($B1926,[4]库存报告使用数据!$A$1:$C$65536,3,0),)</f>
        <v>115</v>
      </c>
      <c r="AL1926">
        <f>IFERROR(VLOOKUP($B1926,[4]库存报告使用数据!$A$1:$D$65536,4,0),)</f>
        <v>68</v>
      </c>
      <c r="AM1926">
        <f>IFERROR(VLOOKUP($B1926,[4]库存报告使用数据!$A$1:$E$65536,5,0),)</f>
        <v>113</v>
      </c>
      <c r="AN1926" s="20">
        <f t="shared" ref="AN1926:AN1989" si="520">IFERROR(D1926/AJ1926,"")</f>
        <v>0.0575539568345324</v>
      </c>
      <c r="AO1926" s="20">
        <f t="shared" ref="AO1926:AO1989" si="521">IFERROR(E1926/AK1926,"")</f>
        <v>0.0260869565217391</v>
      </c>
      <c r="AP1926" s="20">
        <f t="shared" ref="AP1926:AP1989" si="522">IFERROR(F1926/AL1926,"")</f>
        <v>0.0588235294117647</v>
      </c>
      <c r="AQ1926" s="20">
        <f t="shared" ref="AQ1926:AQ1989" si="523">IFERROR(G1926/AM1926,"")</f>
        <v>0.0707964601769911</v>
      </c>
      <c r="AR1926" s="32">
        <f t="shared" ref="AR1926:AR1989" si="524">IFERROR(D1926/7,"")</f>
        <v>1.14285714285714</v>
      </c>
      <c r="AS1926" s="32">
        <f t="shared" ref="AS1926:AS1989" si="525">IF(AR1926="","上周无销量",60*AR1926)</f>
        <v>68.5714285714286</v>
      </c>
      <c r="AT1926" s="32">
        <f t="shared" ref="AT1926:AT1989" si="526">IF(AS1926="上周无销量","上周无销量/总库存"&amp;M1926,M1926-AS1926)</f>
        <v>-47.5714285714286</v>
      </c>
      <c r="AU1926" s="28">
        <f t="shared" ref="AU1926:AU1989" si="527">IF(AR1926="","库存为"&amp;M1926,IF(AS1926=0,"库存为"&amp;M1926,INT(M1926/AR1926)))</f>
        <v>18</v>
      </c>
      <c r="AV1926" s="34">
        <f>IFERROR(时间!$B$4+AU1926,"上周无销量")</f>
        <v>43301</v>
      </c>
      <c r="AW1926" s="34"/>
    </row>
    <row r="1927" spans="1:49">
      <c r="A1927" s="18" t="s">
        <v>1972</v>
      </c>
      <c r="B1927" t="str">
        <f>VLOOKUP(A1927,'[1]sku-asin（子）'!$A:$B,2,0)</f>
        <v>B01F3E3AUY</v>
      </c>
      <c r="C1927" t="str">
        <f>VLOOKUP(A1927,'[1]子sku-父sku'!$A:$B,2,0)</f>
        <v>YZ-BS-BSLL</v>
      </c>
      <c r="D1927" s="28">
        <f>IFERROR(VLOOKUP(A1927,[2]库存报告使用数据处理!$A:$C,3,0),0)</f>
        <v>1</v>
      </c>
      <c r="E1927" s="28">
        <f>IFERROR(VLOOKUP(A1927,[2]库存报告使用数据处理!$A:$D,4,0),0)</f>
        <v>2</v>
      </c>
      <c r="F1927" s="28">
        <f>IFERROR(VLOOKUP(A1927,[2]库存报告使用数据处理!$A:$E,5,0),0)</f>
        <v>12</v>
      </c>
      <c r="G1927" s="28">
        <f>IFERROR(VLOOKUP(A1927,[2]库存报告使用数据处理!$A:$F,6,0),0)</f>
        <v>3</v>
      </c>
      <c r="H1927" s="29">
        <f>IFERROR(VLOOKUP(A1927,[2]库存报告使用数据处理!$A:$G,7,0),0)</f>
        <v>18.2122222222222</v>
      </c>
      <c r="I1927">
        <f>IFERROR(VLOOKUP(A1927,[5]数据处理!$A:$B,2,0),0)</f>
        <v>1</v>
      </c>
      <c r="J1927" s="30">
        <f>IFERROR(VLOOKUP(A1927,[5]数据处理!$A:$D,4,0),0)</f>
        <v>0</v>
      </c>
      <c r="K1927" s="30">
        <f>IFERROR(VLOOKUP(A1927,[5]数据处理!$A:$E,5,0),0)</f>
        <v>0</v>
      </c>
      <c r="L1927" s="30">
        <f>IFERROR(VLOOKUP(A1927,[5]数据处理!$A:$G,7,0),0)</f>
        <v>0</v>
      </c>
      <c r="M1927">
        <f t="shared" si="511"/>
        <v>1</v>
      </c>
      <c r="N1927">
        <f>IFERROR(VLOOKUP(A1927,[5]数据处理!$A:$C,3,0),0)</f>
        <v>0</v>
      </c>
      <c r="O1927">
        <f>IFERROR(VLOOKUP($A1927,[5]数据处理!$A:$N,14,0),0)</f>
        <v>0</v>
      </c>
      <c r="P1927" t="str">
        <f>IFERROR(VLOOKUP($A1927,[3]库存报告使用数据!$A$1:$B$65536,2,0),"")</f>
        <v/>
      </c>
      <c r="Q1927" t="str">
        <f>IFERROR(VLOOKUP($A1927,[3]库存报告使用数据!$A$1:$E$65536,5,0),"")</f>
        <v/>
      </c>
      <c r="R1927" t="str">
        <f>IFERROR(VLOOKUP($A1927,[3]库存报告使用数据!$A$1:$H$65536,8,0),"")</f>
        <v/>
      </c>
      <c r="S1927" t="str">
        <f>IFERROR(VLOOKUP($A1927,[3]库存报告使用数据!$A$1:$K$65536,11,0),"")</f>
        <v/>
      </c>
      <c r="T1927" t="str">
        <f>IFERROR(VLOOKUP($A1927,[3]库存报告使用数据!$A$1:$C$65536,3,0),"")</f>
        <v/>
      </c>
      <c r="U1927" t="str">
        <f>IFERROR(VLOOKUP($A1927,[3]库存报告使用数据!$A$1:$F$65536,6,0),"")</f>
        <v/>
      </c>
      <c r="V1927" t="str">
        <f>IFERROR(VLOOKUP($A1927,[3]库存报告使用数据!$A$1:$I$65536,9,0),"")</f>
        <v/>
      </c>
      <c r="W1927" t="str">
        <f>IFERROR(VLOOKUP($A1927,[3]库存报告使用数据!$A$1:$L$65536,12,0),"")</f>
        <v/>
      </c>
      <c r="X1927" s="20" t="str">
        <f t="shared" si="512"/>
        <v/>
      </c>
      <c r="Y1927" s="20" t="str">
        <f t="shared" si="513"/>
        <v/>
      </c>
      <c r="Z1927" s="20" t="str">
        <f t="shared" si="514"/>
        <v/>
      </c>
      <c r="AA1927" s="20" t="str">
        <f t="shared" si="515"/>
        <v/>
      </c>
      <c r="AB1927" t="str">
        <f>IFERROR(VLOOKUP($A1927,[3]库存报告使用数据!$A$1:$D$65536,4,0),"")</f>
        <v/>
      </c>
      <c r="AC1927" t="str">
        <f>IFERROR(VLOOKUP($A1927,[3]库存报告使用数据!$A$1:$G$65536,7,0),"")</f>
        <v/>
      </c>
      <c r="AD1927" t="str">
        <f>IFERROR(VLOOKUP($A1927,[3]库存报告使用数据!$A$1:$J$65536,10,0),"")</f>
        <v/>
      </c>
      <c r="AE1927" t="str">
        <f>IFERROR(VLOOKUP($A1927,[3]库存报告使用数据!$A$1:$M$65536,13,0),"")</f>
        <v/>
      </c>
      <c r="AF1927" s="20" t="str">
        <f t="shared" si="516"/>
        <v/>
      </c>
      <c r="AG1927" s="20" t="str">
        <f t="shared" si="517"/>
        <v/>
      </c>
      <c r="AH1927" s="20" t="str">
        <f t="shared" si="518"/>
        <v/>
      </c>
      <c r="AI1927" s="20" t="str">
        <f t="shared" si="519"/>
        <v/>
      </c>
      <c r="AJ1927">
        <f>IFERROR(VLOOKUP($B1927,[4]库存报告使用数据!$A$1:$B$65536,2,0),0)</f>
        <v>0</v>
      </c>
      <c r="AK1927">
        <f>IFERROR(VLOOKUP($B1927,[4]库存报告使用数据!$A$1:$C$65536,3,0),)</f>
        <v>14</v>
      </c>
      <c r="AL1927">
        <f>IFERROR(VLOOKUP($B1927,[4]库存报告使用数据!$A$1:$D$65536,4,0),)</f>
        <v>8</v>
      </c>
      <c r="AM1927">
        <f>IFERROR(VLOOKUP($B1927,[4]库存报告使用数据!$A$1:$E$65536,5,0),)</f>
        <v>19</v>
      </c>
      <c r="AN1927" s="20" t="str">
        <f t="shared" si="520"/>
        <v/>
      </c>
      <c r="AO1927" s="20">
        <f t="shared" si="521"/>
        <v>0.142857142857143</v>
      </c>
      <c r="AP1927" s="20">
        <f t="shared" si="522"/>
        <v>1.5</v>
      </c>
      <c r="AQ1927" s="20">
        <f t="shared" si="523"/>
        <v>0.157894736842105</v>
      </c>
      <c r="AR1927" s="32">
        <f t="shared" si="524"/>
        <v>0.142857142857143</v>
      </c>
      <c r="AS1927" s="32">
        <f t="shared" si="525"/>
        <v>8.57142857142857</v>
      </c>
      <c r="AT1927" s="32">
        <f t="shared" si="526"/>
        <v>-7.57142857142857</v>
      </c>
      <c r="AU1927" s="28">
        <f t="shared" si="527"/>
        <v>7</v>
      </c>
      <c r="AV1927" s="34">
        <f>IFERROR(时间!$B$4+AU1927,"上周无销量")</f>
        <v>43290</v>
      </c>
      <c r="AW1927" s="34"/>
    </row>
    <row r="1928" spans="1:49">
      <c r="A1928" s="18" t="s">
        <v>1973</v>
      </c>
      <c r="B1928" t="str">
        <f>VLOOKUP(A1928,'[1]sku-asin（子）'!$A:$B,2,0)</f>
        <v>B01F3E3PYK</v>
      </c>
      <c r="C1928" t="str">
        <f>VLOOKUP(A1928,'[1]子sku-父sku'!$A:$B,2,0)</f>
        <v>YZ-BS-BSLL</v>
      </c>
      <c r="D1928" s="28">
        <f>IFERROR(VLOOKUP(A1928,[2]库存报告使用数据处理!$A:$C,3,0),0)</f>
        <v>0</v>
      </c>
      <c r="E1928" s="28">
        <f>IFERROR(VLOOKUP(A1928,[2]库存报告使用数据处理!$A:$D,4,0),0)</f>
        <v>1</v>
      </c>
      <c r="F1928" s="28">
        <f>IFERROR(VLOOKUP(A1928,[2]库存报告使用数据处理!$A:$E,5,0),0)</f>
        <v>5</v>
      </c>
      <c r="G1928" s="28">
        <f>IFERROR(VLOOKUP(A1928,[2]库存报告使用数据处理!$A:$F,6,0),0)</f>
        <v>3</v>
      </c>
      <c r="H1928" s="29">
        <f>IFERROR(VLOOKUP(A1928,[2]库存报告使用数据处理!$A:$G,7,0),0)</f>
        <v>18.5455555555556</v>
      </c>
      <c r="I1928">
        <f>IFERROR(VLOOKUP(A1928,[5]数据处理!$A:$B,2,0),0)</f>
        <v>0</v>
      </c>
      <c r="J1928" s="30">
        <f>IFERROR(VLOOKUP(A1928,[5]数据处理!$A:$D,4,0),0)</f>
        <v>0</v>
      </c>
      <c r="K1928" s="30">
        <f>IFERROR(VLOOKUP(A1928,[5]数据处理!$A:$E,5,0),0)</f>
        <v>0</v>
      </c>
      <c r="L1928" s="30">
        <f>IFERROR(VLOOKUP(A1928,[5]数据处理!$A:$G,7,0),0)</f>
        <v>0</v>
      </c>
      <c r="M1928">
        <f t="shared" si="511"/>
        <v>0</v>
      </c>
      <c r="N1928">
        <f>IFERROR(VLOOKUP(A1928,[5]数据处理!$A:$C,3,0),0)</f>
        <v>0</v>
      </c>
      <c r="O1928">
        <f>IFERROR(VLOOKUP($A1928,[5]数据处理!$A:$N,14,0),0)</f>
        <v>0</v>
      </c>
      <c r="P1928">
        <f>IFERROR(VLOOKUP($A1928,[3]库存报告使用数据!$A$1:$B$65536,2,0),"")</f>
        <v>0</v>
      </c>
      <c r="Q1928">
        <f>IFERROR(VLOOKUP($A1928,[3]库存报告使用数据!$A$1:$E$65536,5,0),"")</f>
        <v>1</v>
      </c>
      <c r="R1928">
        <f>IFERROR(VLOOKUP($A1928,[3]库存报告使用数据!$A$1:$H$65536,8,0),"")</f>
        <v>39</v>
      </c>
      <c r="S1928">
        <f>IFERROR(VLOOKUP($A1928,[3]库存报告使用数据!$A$1:$K$65536,11,0),"")</f>
        <v>7</v>
      </c>
      <c r="T1928">
        <f>IFERROR(VLOOKUP($A1928,[3]库存报告使用数据!$A$1:$C$65536,3,0),"")</f>
        <v>0</v>
      </c>
      <c r="U1928">
        <f>IFERROR(VLOOKUP($A1928,[3]库存报告使用数据!$A$1:$F$65536,6,0),"")</f>
        <v>0</v>
      </c>
      <c r="V1928">
        <f>IFERROR(VLOOKUP($A1928,[3]库存报告使用数据!$A$1:$I$65536,9,0),"")</f>
        <v>0</v>
      </c>
      <c r="W1928">
        <f>IFERROR(VLOOKUP($A1928,[3]库存报告使用数据!$A$1:$L$65536,12,0),"")</f>
        <v>0</v>
      </c>
      <c r="X1928" s="20" t="str">
        <f t="shared" si="512"/>
        <v/>
      </c>
      <c r="Y1928" s="20">
        <f t="shared" si="513"/>
        <v>0</v>
      </c>
      <c r="Z1928" s="20">
        <f t="shared" si="514"/>
        <v>0</v>
      </c>
      <c r="AA1928" s="20">
        <f t="shared" si="515"/>
        <v>0</v>
      </c>
      <c r="AB1928">
        <f>IFERROR(VLOOKUP($A1928,[3]库存报告使用数据!$A$1:$D$65536,4,0),"")</f>
        <v>0</v>
      </c>
      <c r="AC1928">
        <f>IFERROR(VLOOKUP($A1928,[3]库存报告使用数据!$A$1:$G$65536,7,0),"")</f>
        <v>0</v>
      </c>
      <c r="AD1928">
        <f>IFERROR(VLOOKUP($A1928,[3]库存报告使用数据!$A$1:$J$65536,10,0),"")</f>
        <v>0</v>
      </c>
      <c r="AE1928">
        <f>IFERROR(VLOOKUP($A1928,[3]库存报告使用数据!$A$1:$M$65536,13,0),"")</f>
        <v>0</v>
      </c>
      <c r="AF1928" s="20" t="str">
        <f t="shared" si="516"/>
        <v/>
      </c>
      <c r="AG1928" s="20" t="str">
        <f t="shared" si="517"/>
        <v/>
      </c>
      <c r="AH1928" s="20" t="str">
        <f t="shared" si="518"/>
        <v/>
      </c>
      <c r="AI1928" s="20" t="str">
        <f t="shared" si="519"/>
        <v/>
      </c>
      <c r="AJ1928">
        <f>IFERROR(VLOOKUP($B1928,[4]库存报告使用数据!$A$1:$B$65536,2,0),0)</f>
        <v>0</v>
      </c>
      <c r="AK1928">
        <f>IFERROR(VLOOKUP($B1928,[4]库存报告使用数据!$A$1:$C$65536,3,0),)</f>
        <v>2</v>
      </c>
      <c r="AL1928">
        <f>IFERROR(VLOOKUP($B1928,[4]库存报告使用数据!$A$1:$D$65536,4,0),)</f>
        <v>21</v>
      </c>
      <c r="AM1928">
        <f>IFERROR(VLOOKUP($B1928,[4]库存报告使用数据!$A$1:$E$65536,5,0),)</f>
        <v>27</v>
      </c>
      <c r="AN1928" s="20" t="str">
        <f t="shared" si="520"/>
        <v/>
      </c>
      <c r="AO1928" s="20">
        <f t="shared" si="521"/>
        <v>0.5</v>
      </c>
      <c r="AP1928" s="20">
        <f t="shared" si="522"/>
        <v>0.238095238095238</v>
      </c>
      <c r="AQ1928" s="20">
        <f t="shared" si="523"/>
        <v>0.111111111111111</v>
      </c>
      <c r="AR1928" s="32">
        <f t="shared" si="524"/>
        <v>0</v>
      </c>
      <c r="AS1928" s="32">
        <f t="shared" si="525"/>
        <v>0</v>
      </c>
      <c r="AT1928" s="32">
        <f t="shared" si="526"/>
        <v>0</v>
      </c>
      <c r="AU1928" s="28" t="str">
        <f t="shared" si="527"/>
        <v>库存为0</v>
      </c>
      <c r="AV1928" s="34" t="str">
        <f>IFERROR(时间!$B$4+AU1928,"上周无销量")</f>
        <v>上周无销量</v>
      </c>
      <c r="AW1928" s="34"/>
    </row>
    <row r="1929" spans="1:49">
      <c r="A1929" s="18" t="s">
        <v>1974</v>
      </c>
      <c r="B1929" t="str">
        <f>VLOOKUP(A1929,'[1]sku-asin（子）'!$A:$B,2,0)</f>
        <v>B01F3E3RI4</v>
      </c>
      <c r="C1929" t="str">
        <f>VLOOKUP(A1929,'[1]子sku-父sku'!$A:$B,2,0)</f>
        <v>YZ-BS-BSLL</v>
      </c>
      <c r="D1929" s="28">
        <f>IFERROR(VLOOKUP(A1929,[2]库存报告使用数据处理!$A:$C,3,0),0)</f>
        <v>10</v>
      </c>
      <c r="E1929" s="28">
        <f>IFERROR(VLOOKUP(A1929,[2]库存报告使用数据处理!$A:$D,4,0),0)</f>
        <v>1</v>
      </c>
      <c r="F1929" s="28">
        <f>IFERROR(VLOOKUP(A1929,[2]库存报告使用数据处理!$A:$E,5,0),0)</f>
        <v>3</v>
      </c>
      <c r="G1929" s="28">
        <f>IFERROR(VLOOKUP(A1929,[2]库存报告使用数据处理!$A:$F,6,0),0)</f>
        <v>6</v>
      </c>
      <c r="H1929" s="29">
        <f>IFERROR(VLOOKUP(A1929,[2]库存报告使用数据处理!$A:$G,7,0),0)</f>
        <v>18.44</v>
      </c>
      <c r="I1929">
        <f>IFERROR(VLOOKUP(A1929,[5]数据处理!$A:$B,2,0),0)</f>
        <v>0</v>
      </c>
      <c r="J1929" s="30">
        <f>IFERROR(VLOOKUP(A1929,[5]数据处理!$A:$D,4,0),0)</f>
        <v>0</v>
      </c>
      <c r="K1929" s="30">
        <f>IFERROR(VLOOKUP(A1929,[5]数据处理!$A:$E,5,0),0)</f>
        <v>0</v>
      </c>
      <c r="L1929" s="30">
        <f>IFERROR(VLOOKUP(A1929,[5]数据处理!$A:$G,7,0),0)</f>
        <v>0</v>
      </c>
      <c r="M1929">
        <f t="shared" si="511"/>
        <v>0</v>
      </c>
      <c r="N1929">
        <f>IFERROR(VLOOKUP(A1929,[5]数据处理!$A:$C,3,0),0)</f>
        <v>1</v>
      </c>
      <c r="O1929">
        <f>IFERROR(VLOOKUP($A1929,[5]数据处理!$A:$N,14,0),0)</f>
        <v>0</v>
      </c>
      <c r="P1929">
        <f>IFERROR(VLOOKUP($A1929,[3]库存报告使用数据!$A$1:$B$65536,2,0),"")</f>
        <v>5734</v>
      </c>
      <c r="Q1929">
        <f>IFERROR(VLOOKUP($A1929,[3]库存报告使用数据!$A$1:$E$65536,5,0),"")</f>
        <v>2835</v>
      </c>
      <c r="R1929">
        <f>IFERROR(VLOOKUP($A1929,[3]库存报告使用数据!$A$1:$H$65536,8,0),"")</f>
        <v>816</v>
      </c>
      <c r="S1929">
        <f>IFERROR(VLOOKUP($A1929,[3]库存报告使用数据!$A$1:$K$65536,11,0),"")</f>
        <v>736</v>
      </c>
      <c r="T1929">
        <f>IFERROR(VLOOKUP($A1929,[3]库存报告使用数据!$A$1:$C$65536,3,0),"")</f>
        <v>16</v>
      </c>
      <c r="U1929">
        <f>IFERROR(VLOOKUP($A1929,[3]库存报告使用数据!$A$1:$F$65536,6,0),"")</f>
        <v>8</v>
      </c>
      <c r="V1929">
        <f>IFERROR(VLOOKUP($A1929,[3]库存报告使用数据!$A$1:$I$65536,9,0),"")</f>
        <v>3</v>
      </c>
      <c r="W1929">
        <f>IFERROR(VLOOKUP($A1929,[3]库存报告使用数据!$A$1:$L$65536,12,0),"")</f>
        <v>2</v>
      </c>
      <c r="X1929" s="20">
        <f t="shared" si="512"/>
        <v>0.00279037321241716</v>
      </c>
      <c r="Y1929" s="20">
        <f t="shared" si="513"/>
        <v>0.00282186948853616</v>
      </c>
      <c r="Z1929" s="20">
        <f t="shared" si="514"/>
        <v>0.00367647058823529</v>
      </c>
      <c r="AA1929" s="20">
        <f t="shared" si="515"/>
        <v>0.00271739130434783</v>
      </c>
      <c r="AB1929">
        <f>IFERROR(VLOOKUP($A1929,[3]库存报告使用数据!$A$1:$D$65536,4,0),"")</f>
        <v>4.63</v>
      </c>
      <c r="AC1929">
        <f>IFERROR(VLOOKUP($A1929,[3]库存报告使用数据!$A$1:$G$65536,7,0),"")</f>
        <v>2.42</v>
      </c>
      <c r="AD1929">
        <f>IFERROR(VLOOKUP($A1929,[3]库存报告使用数据!$A$1:$J$65536,10,0),"")</f>
        <v>1.2</v>
      </c>
      <c r="AE1929">
        <f>IFERROR(VLOOKUP($A1929,[3]库存报告使用数据!$A$1:$M$65536,13,0),"")</f>
        <v>0.8</v>
      </c>
      <c r="AF1929" s="20">
        <f t="shared" si="516"/>
        <v>0.0251084598698482</v>
      </c>
      <c r="AG1929" s="20">
        <f t="shared" si="517"/>
        <v>0.131236442516269</v>
      </c>
      <c r="AH1929" s="20">
        <f t="shared" si="518"/>
        <v>0.0216919739696312</v>
      </c>
      <c r="AI1929" s="20">
        <f t="shared" si="519"/>
        <v>0.00723065798987708</v>
      </c>
      <c r="AJ1929">
        <f>IFERROR(VLOOKUP($B1929,[4]库存报告使用数据!$A$1:$B$65536,2,0),0)</f>
        <v>47</v>
      </c>
      <c r="AK1929">
        <f>IFERROR(VLOOKUP($B1929,[4]库存报告使用数据!$A$1:$C$65536,3,0),)</f>
        <v>26</v>
      </c>
      <c r="AL1929">
        <f>IFERROR(VLOOKUP($B1929,[4]库存报告使用数据!$A$1:$D$65536,4,0),)</f>
        <v>15</v>
      </c>
      <c r="AM1929">
        <f>IFERROR(VLOOKUP($B1929,[4]库存报告使用数据!$A$1:$E$65536,5,0),)</f>
        <v>29</v>
      </c>
      <c r="AN1929" s="20">
        <f t="shared" si="520"/>
        <v>0.212765957446809</v>
      </c>
      <c r="AO1929" s="20">
        <f t="shared" si="521"/>
        <v>0.0384615384615385</v>
      </c>
      <c r="AP1929" s="20">
        <f t="shared" si="522"/>
        <v>0.2</v>
      </c>
      <c r="AQ1929" s="20">
        <f t="shared" si="523"/>
        <v>0.206896551724138</v>
      </c>
      <c r="AR1929" s="32">
        <f t="shared" si="524"/>
        <v>1.42857142857143</v>
      </c>
      <c r="AS1929" s="32">
        <f t="shared" si="525"/>
        <v>85.7142857142857</v>
      </c>
      <c r="AT1929" s="32">
        <f t="shared" si="526"/>
        <v>-85.7142857142857</v>
      </c>
      <c r="AU1929" s="28">
        <f t="shared" si="527"/>
        <v>0</v>
      </c>
      <c r="AV1929" s="34">
        <f>IFERROR(时间!$B$4+AU1929,"上周无销量")</f>
        <v>43283</v>
      </c>
      <c r="AW1929" s="34"/>
    </row>
    <row r="1930" spans="1:49">
      <c r="A1930" s="18" t="s">
        <v>1975</v>
      </c>
      <c r="B1930" t="str">
        <f>VLOOKUP(A1930,'[1]sku-asin（子）'!$A:$B,2,0)</f>
        <v>B01F3E3MCK</v>
      </c>
      <c r="C1930" t="str">
        <f>VLOOKUP(A1930,'[1]子sku-父sku'!$A:$B,2,0)</f>
        <v>YZ-BS-BSLL</v>
      </c>
      <c r="D1930" s="28">
        <f>IFERROR(VLOOKUP(A1930,[2]库存报告使用数据处理!$A:$C,3,0),0)</f>
        <v>1</v>
      </c>
      <c r="E1930" s="28">
        <f>IFERROR(VLOOKUP(A1930,[2]库存报告使用数据处理!$A:$D,4,0),0)</f>
        <v>4</v>
      </c>
      <c r="F1930" s="28">
        <f>IFERROR(VLOOKUP(A1930,[2]库存报告使用数据处理!$A:$E,5,0),0)</f>
        <v>2</v>
      </c>
      <c r="G1930" s="28">
        <f>IFERROR(VLOOKUP(A1930,[2]库存报告使用数据处理!$A:$F,6,0),0)</f>
        <v>2</v>
      </c>
      <c r="H1930" s="29">
        <f>IFERROR(VLOOKUP(A1930,[2]库存报告使用数据处理!$A:$G,7,0),0)</f>
        <v>18.2122222222222</v>
      </c>
      <c r="I1930">
        <f>IFERROR(VLOOKUP(A1930,[5]数据处理!$A:$B,2,0),0)</f>
        <v>0</v>
      </c>
      <c r="J1930" s="30">
        <f>IFERROR(VLOOKUP(A1930,[5]数据处理!$A:$D,4,0),0)</f>
        <v>0</v>
      </c>
      <c r="K1930" s="30">
        <f>IFERROR(VLOOKUP(A1930,[5]数据处理!$A:$E,5,0),0)</f>
        <v>0</v>
      </c>
      <c r="L1930" s="30">
        <f>IFERROR(VLOOKUP(A1930,[5]数据处理!$A:$G,7,0),0)</f>
        <v>0</v>
      </c>
      <c r="M1930">
        <f t="shared" si="511"/>
        <v>0</v>
      </c>
      <c r="N1930">
        <f>IFERROR(VLOOKUP(A1930,[5]数据处理!$A:$C,3,0),0)</f>
        <v>1</v>
      </c>
      <c r="O1930">
        <f>IFERROR(VLOOKUP($A1930,[5]数据处理!$A:$N,14,0),0)</f>
        <v>0</v>
      </c>
      <c r="P1930" t="str">
        <f>IFERROR(VLOOKUP($A1930,[3]库存报告使用数据!$A$1:$B$65536,2,0),"")</f>
        <v/>
      </c>
      <c r="Q1930" t="str">
        <f>IFERROR(VLOOKUP($A1930,[3]库存报告使用数据!$A$1:$E$65536,5,0),"")</f>
        <v/>
      </c>
      <c r="R1930" t="str">
        <f>IFERROR(VLOOKUP($A1930,[3]库存报告使用数据!$A$1:$H$65536,8,0),"")</f>
        <v/>
      </c>
      <c r="S1930" t="str">
        <f>IFERROR(VLOOKUP($A1930,[3]库存报告使用数据!$A$1:$K$65536,11,0),"")</f>
        <v/>
      </c>
      <c r="T1930" t="str">
        <f>IFERROR(VLOOKUP($A1930,[3]库存报告使用数据!$A$1:$C$65536,3,0),"")</f>
        <v/>
      </c>
      <c r="U1930" t="str">
        <f>IFERROR(VLOOKUP($A1930,[3]库存报告使用数据!$A$1:$F$65536,6,0),"")</f>
        <v/>
      </c>
      <c r="V1930" t="str">
        <f>IFERROR(VLOOKUP($A1930,[3]库存报告使用数据!$A$1:$I$65536,9,0),"")</f>
        <v/>
      </c>
      <c r="W1930" t="str">
        <f>IFERROR(VLOOKUP($A1930,[3]库存报告使用数据!$A$1:$L$65536,12,0),"")</f>
        <v/>
      </c>
      <c r="X1930" s="20" t="str">
        <f t="shared" si="512"/>
        <v/>
      </c>
      <c r="Y1930" s="20" t="str">
        <f t="shared" si="513"/>
        <v/>
      </c>
      <c r="Z1930" s="20" t="str">
        <f t="shared" si="514"/>
        <v/>
      </c>
      <c r="AA1930" s="20" t="str">
        <f t="shared" si="515"/>
        <v/>
      </c>
      <c r="AB1930" t="str">
        <f>IFERROR(VLOOKUP($A1930,[3]库存报告使用数据!$A$1:$D$65536,4,0),"")</f>
        <v/>
      </c>
      <c r="AC1930" t="str">
        <f>IFERROR(VLOOKUP($A1930,[3]库存报告使用数据!$A$1:$G$65536,7,0),"")</f>
        <v/>
      </c>
      <c r="AD1930" t="str">
        <f>IFERROR(VLOOKUP($A1930,[3]库存报告使用数据!$A$1:$J$65536,10,0),"")</f>
        <v/>
      </c>
      <c r="AE1930" t="str">
        <f>IFERROR(VLOOKUP($A1930,[3]库存报告使用数据!$A$1:$M$65536,13,0),"")</f>
        <v/>
      </c>
      <c r="AF1930" s="20" t="str">
        <f t="shared" si="516"/>
        <v/>
      </c>
      <c r="AG1930" s="20" t="str">
        <f t="shared" si="517"/>
        <v/>
      </c>
      <c r="AH1930" s="20" t="str">
        <f t="shared" si="518"/>
        <v/>
      </c>
      <c r="AI1930" s="20" t="str">
        <f t="shared" si="519"/>
        <v/>
      </c>
      <c r="AJ1930">
        <f>IFERROR(VLOOKUP($B1930,[4]库存报告使用数据!$A$1:$B$65536,2,0),0)</f>
        <v>8</v>
      </c>
      <c r="AK1930">
        <f>IFERROR(VLOOKUP($B1930,[4]库存报告使用数据!$A$1:$C$65536,3,0),)</f>
        <v>54</v>
      </c>
      <c r="AL1930">
        <f>IFERROR(VLOOKUP($B1930,[4]库存报告使用数据!$A$1:$D$65536,4,0),)</f>
        <v>6</v>
      </c>
      <c r="AM1930">
        <f>IFERROR(VLOOKUP($B1930,[4]库存报告使用数据!$A$1:$E$65536,5,0),)</f>
        <v>38</v>
      </c>
      <c r="AN1930" s="20">
        <f t="shared" si="520"/>
        <v>0.125</v>
      </c>
      <c r="AO1930" s="20">
        <f t="shared" si="521"/>
        <v>0.0740740740740741</v>
      </c>
      <c r="AP1930" s="20">
        <f t="shared" si="522"/>
        <v>0.333333333333333</v>
      </c>
      <c r="AQ1930" s="20">
        <f t="shared" si="523"/>
        <v>0.0526315789473684</v>
      </c>
      <c r="AR1930" s="32">
        <f t="shared" si="524"/>
        <v>0.142857142857143</v>
      </c>
      <c r="AS1930" s="32">
        <f t="shared" si="525"/>
        <v>8.57142857142857</v>
      </c>
      <c r="AT1930" s="32">
        <f t="shared" si="526"/>
        <v>-8.57142857142857</v>
      </c>
      <c r="AU1930" s="28">
        <f t="shared" si="527"/>
        <v>0</v>
      </c>
      <c r="AV1930" s="34">
        <f>IFERROR(时间!$B$4+AU1930,"上周无销量")</f>
        <v>43283</v>
      </c>
      <c r="AW1930" s="34"/>
    </row>
    <row r="1931" spans="1:49">
      <c r="A1931" s="18" t="s">
        <v>1976</v>
      </c>
      <c r="B1931" t="str">
        <f>VLOOKUP(A1931,'[1]sku-asin（子）'!$A:$B,2,0)</f>
        <v>B01F3E3GAI</v>
      </c>
      <c r="C1931" t="str">
        <f>VLOOKUP(A1931,'[1]子sku-父sku'!$A:$B,2,0)</f>
        <v>YZ-BS-BSLL</v>
      </c>
      <c r="D1931" s="28">
        <f>IFERROR(VLOOKUP(A1931,[2]库存报告使用数据处理!$A:$C,3,0),0)</f>
        <v>2</v>
      </c>
      <c r="E1931" s="28">
        <f>IFERROR(VLOOKUP(A1931,[2]库存报告使用数据处理!$A:$D,4,0),0)</f>
        <v>2</v>
      </c>
      <c r="F1931" s="28">
        <f>IFERROR(VLOOKUP(A1931,[2]库存报告使用数据处理!$A:$E,5,0),0)</f>
        <v>3</v>
      </c>
      <c r="G1931" s="28">
        <f>IFERROR(VLOOKUP(A1931,[2]库存报告使用数据处理!$A:$F,6,0),0)</f>
        <v>1</v>
      </c>
      <c r="H1931" s="29">
        <f>IFERROR(VLOOKUP(A1931,[2]库存报告使用数据处理!$A:$G,7,0),0)</f>
        <v>18.99</v>
      </c>
      <c r="I1931">
        <f>IFERROR(VLOOKUP(A1931,[5]数据处理!$A:$B,2,0),0)</f>
        <v>0</v>
      </c>
      <c r="J1931" s="30">
        <f>IFERROR(VLOOKUP(A1931,[5]数据处理!$A:$D,4,0),0)</f>
        <v>0</v>
      </c>
      <c r="K1931" s="30">
        <f>IFERROR(VLOOKUP(A1931,[5]数据处理!$A:$E,5,0),0)</f>
        <v>0</v>
      </c>
      <c r="L1931" s="30">
        <f>IFERROR(VLOOKUP(A1931,[5]数据处理!$A:$G,7,0),0)</f>
        <v>0</v>
      </c>
      <c r="M1931">
        <f t="shared" si="511"/>
        <v>0</v>
      </c>
      <c r="N1931">
        <f>IFERROR(VLOOKUP(A1931,[5]数据处理!$A:$C,3,0),0)</f>
        <v>0</v>
      </c>
      <c r="O1931">
        <f>IFERROR(VLOOKUP($A1931,[5]数据处理!$A:$N,14,0),0)</f>
        <v>0</v>
      </c>
      <c r="P1931">
        <f>IFERROR(VLOOKUP($A1931,[3]库存报告使用数据!$A$1:$B$65536,2,0),"")</f>
        <v>16917</v>
      </c>
      <c r="Q1931">
        <f>IFERROR(VLOOKUP($A1931,[3]库存报告使用数据!$A$1:$E$65536,5,0),"")</f>
        <v>16140</v>
      </c>
      <c r="R1931">
        <f>IFERROR(VLOOKUP($A1931,[3]库存报告使用数据!$A$1:$H$65536,8,0),"")</f>
        <v>3099</v>
      </c>
      <c r="S1931">
        <f>IFERROR(VLOOKUP($A1931,[3]库存报告使用数据!$A$1:$K$65536,11,0),"")</f>
        <v>3189</v>
      </c>
      <c r="T1931">
        <f>IFERROR(VLOOKUP($A1931,[3]库存报告使用数据!$A$1:$C$65536,3,0),"")</f>
        <v>142</v>
      </c>
      <c r="U1931">
        <f>IFERROR(VLOOKUP($A1931,[3]库存报告使用数据!$A$1:$F$65536,6,0),"")</f>
        <v>77</v>
      </c>
      <c r="V1931">
        <f>IFERROR(VLOOKUP($A1931,[3]库存报告使用数据!$A$1:$I$65536,9,0),"")</f>
        <v>32</v>
      </c>
      <c r="W1931">
        <f>IFERROR(VLOOKUP($A1931,[3]库存报告使用数据!$A$1:$L$65536,12,0),"")</f>
        <v>33</v>
      </c>
      <c r="X1931" s="20">
        <f t="shared" si="512"/>
        <v>0.00839392327244783</v>
      </c>
      <c r="Y1931" s="20">
        <f t="shared" si="513"/>
        <v>0.00477075588599752</v>
      </c>
      <c r="Z1931" s="20">
        <f t="shared" si="514"/>
        <v>0.0103259115843821</v>
      </c>
      <c r="AA1931" s="20">
        <f t="shared" si="515"/>
        <v>0.0103480714957667</v>
      </c>
      <c r="AB1931">
        <f>IFERROR(VLOOKUP($A1931,[3]库存报告使用数据!$A$1:$D$65536,4,0),"")</f>
        <v>21.91</v>
      </c>
      <c r="AC1931">
        <f>IFERROR(VLOOKUP($A1931,[3]库存报告使用数据!$A$1:$G$65536,7,0),"")</f>
        <v>6.89</v>
      </c>
      <c r="AD1931">
        <f>IFERROR(VLOOKUP($A1931,[3]库存报告使用数据!$A$1:$J$65536,10,0),"")</f>
        <v>1.38</v>
      </c>
      <c r="AE1931">
        <f>IFERROR(VLOOKUP($A1931,[3]库存报告使用数据!$A$1:$M$65536,13,0),"")</f>
        <v>1.72</v>
      </c>
      <c r="AF1931" s="20">
        <f t="shared" si="516"/>
        <v>0.576882569773565</v>
      </c>
      <c r="AG1931" s="20">
        <f t="shared" si="517"/>
        <v>0.181411269088994</v>
      </c>
      <c r="AH1931" s="20">
        <f t="shared" si="518"/>
        <v>0.0242232754081095</v>
      </c>
      <c r="AI1931" s="20">
        <f t="shared" si="519"/>
        <v>0.0905739863085835</v>
      </c>
      <c r="AJ1931">
        <f>IFERROR(VLOOKUP($B1931,[4]库存报告使用数据!$A$1:$B$65536,2,0),0)</f>
        <v>181</v>
      </c>
      <c r="AK1931">
        <f>IFERROR(VLOOKUP($B1931,[4]库存报告使用数据!$A$1:$C$65536,3,0),)</f>
        <v>58</v>
      </c>
      <c r="AL1931">
        <f>IFERROR(VLOOKUP($B1931,[4]库存报告使用数据!$A$1:$D$65536,4,0),)</f>
        <v>13</v>
      </c>
      <c r="AM1931">
        <f>IFERROR(VLOOKUP($B1931,[4]库存报告使用数据!$A$1:$E$65536,5,0),)</f>
        <v>35</v>
      </c>
      <c r="AN1931" s="20">
        <f t="shared" si="520"/>
        <v>0.0110497237569061</v>
      </c>
      <c r="AO1931" s="20">
        <f t="shared" si="521"/>
        <v>0.0344827586206897</v>
      </c>
      <c r="AP1931" s="20">
        <f t="shared" si="522"/>
        <v>0.230769230769231</v>
      </c>
      <c r="AQ1931" s="20">
        <f t="shared" si="523"/>
        <v>0.0285714285714286</v>
      </c>
      <c r="AR1931" s="32">
        <f t="shared" si="524"/>
        <v>0.285714285714286</v>
      </c>
      <c r="AS1931" s="32">
        <f t="shared" si="525"/>
        <v>17.1428571428571</v>
      </c>
      <c r="AT1931" s="32">
        <f t="shared" si="526"/>
        <v>-17.1428571428571</v>
      </c>
      <c r="AU1931" s="28">
        <f t="shared" si="527"/>
        <v>0</v>
      </c>
      <c r="AV1931" s="34">
        <f>IFERROR(时间!$B$4+AU1931,"上周无销量")</f>
        <v>43283</v>
      </c>
      <c r="AW1931" s="34"/>
    </row>
    <row r="1932" spans="1:49">
      <c r="A1932" s="18" t="s">
        <v>1977</v>
      </c>
      <c r="B1932" t="str">
        <f>VLOOKUP(A1932,'[1]sku-asin（子）'!$A:$B,2,0)</f>
        <v>B01F3E3964</v>
      </c>
      <c r="C1932" t="str">
        <f>VLOOKUP(A1932,'[1]子sku-父sku'!$A:$B,2,0)</f>
        <v>YZ-BS-BSLL</v>
      </c>
      <c r="D1932" s="28">
        <f>IFERROR(VLOOKUP(A1932,[2]库存报告使用数据处理!$A:$C,3,0),0)</f>
        <v>7</v>
      </c>
      <c r="E1932" s="28">
        <f>IFERROR(VLOOKUP(A1932,[2]库存报告使用数据处理!$A:$D,4,0),0)</f>
        <v>1</v>
      </c>
      <c r="F1932" s="28">
        <f>IFERROR(VLOOKUP(A1932,[2]库存报告使用数据处理!$A:$E,5,0),0)</f>
        <v>2</v>
      </c>
      <c r="G1932" s="28">
        <f>IFERROR(VLOOKUP(A1932,[2]库存报告使用数据处理!$A:$F,6,0),0)</f>
        <v>3</v>
      </c>
      <c r="H1932" s="29">
        <f>IFERROR(VLOOKUP(A1932,[2]库存报告使用数据处理!$A:$G,7,0),0)</f>
        <v>18.99</v>
      </c>
      <c r="I1932">
        <f>IFERROR(VLOOKUP(A1932,[5]数据处理!$A:$B,2,0),0)</f>
        <v>0</v>
      </c>
      <c r="J1932" s="30">
        <f>IFERROR(VLOOKUP(A1932,[5]数据处理!$A:$D,4,0),0)</f>
        <v>0</v>
      </c>
      <c r="K1932" s="30">
        <f>IFERROR(VLOOKUP(A1932,[5]数据处理!$A:$E,5,0),0)</f>
        <v>5</v>
      </c>
      <c r="L1932" s="30">
        <f>IFERROR(VLOOKUP(A1932,[5]数据处理!$A:$G,7,0),0)</f>
        <v>0</v>
      </c>
      <c r="M1932">
        <f t="shared" si="511"/>
        <v>5</v>
      </c>
      <c r="N1932">
        <f>IFERROR(VLOOKUP(A1932,[5]数据处理!$A:$C,3,0),0)</f>
        <v>0</v>
      </c>
      <c r="O1932">
        <f>IFERROR(VLOOKUP($A1932,[5]数据处理!$A:$N,14,0),0)</f>
        <v>0</v>
      </c>
      <c r="P1932">
        <f>IFERROR(VLOOKUP($A1932,[3]库存报告使用数据!$A$1:$B$65536,2,0),"")</f>
        <v>14153</v>
      </c>
      <c r="Q1932">
        <f>IFERROR(VLOOKUP($A1932,[3]库存报告使用数据!$A$1:$E$65536,5,0),"")</f>
        <v>2966</v>
      </c>
      <c r="R1932">
        <f>IFERROR(VLOOKUP($A1932,[3]库存报告使用数据!$A$1:$H$65536,8,0),"")</f>
        <v>1002</v>
      </c>
      <c r="S1932">
        <f>IFERROR(VLOOKUP($A1932,[3]库存报告使用数据!$A$1:$K$65536,11,0),"")</f>
        <v>2735</v>
      </c>
      <c r="T1932">
        <f>IFERROR(VLOOKUP($A1932,[3]库存报告使用数据!$A$1:$C$65536,3,0),"")</f>
        <v>64</v>
      </c>
      <c r="U1932">
        <f>IFERROR(VLOOKUP($A1932,[3]库存报告使用数据!$A$1:$F$65536,6,0),"")</f>
        <v>14</v>
      </c>
      <c r="V1932">
        <f>IFERROR(VLOOKUP($A1932,[3]库存报告使用数据!$A$1:$I$65536,9,0),"")</f>
        <v>4</v>
      </c>
      <c r="W1932">
        <f>IFERROR(VLOOKUP($A1932,[3]库存报告使用数据!$A$1:$L$65536,12,0),"")</f>
        <v>14</v>
      </c>
      <c r="X1932" s="20">
        <f t="shared" si="512"/>
        <v>0.00452200946795732</v>
      </c>
      <c r="Y1932" s="20">
        <f t="shared" si="513"/>
        <v>0.00472016183412003</v>
      </c>
      <c r="Z1932" s="20">
        <f t="shared" si="514"/>
        <v>0.00399201596806387</v>
      </c>
      <c r="AA1932" s="20">
        <f t="shared" si="515"/>
        <v>0.00511882998171846</v>
      </c>
      <c r="AB1932">
        <f>IFERROR(VLOOKUP($A1932,[3]库存报告使用数据!$A$1:$D$65536,4,0),"")</f>
        <v>8.1</v>
      </c>
      <c r="AC1932">
        <f>IFERROR(VLOOKUP($A1932,[3]库存报告使用数据!$A$1:$G$65536,7,0),"")</f>
        <v>1.77</v>
      </c>
      <c r="AD1932">
        <f>IFERROR(VLOOKUP($A1932,[3]库存报告使用数据!$A$1:$J$65536,10,0),"")</f>
        <v>0.41</v>
      </c>
      <c r="AE1932">
        <f>IFERROR(VLOOKUP($A1932,[3]库存报告使用数据!$A$1:$M$65536,13,0),"")</f>
        <v>1.67</v>
      </c>
      <c r="AF1932" s="20">
        <f t="shared" si="516"/>
        <v>0.0609343263371699</v>
      </c>
      <c r="AG1932" s="20">
        <f t="shared" si="517"/>
        <v>0.0932069510268562</v>
      </c>
      <c r="AH1932" s="20">
        <f t="shared" si="518"/>
        <v>0.0107951553449184</v>
      </c>
      <c r="AI1932" s="20">
        <f t="shared" si="519"/>
        <v>0.0293136738634369</v>
      </c>
      <c r="AJ1932">
        <f>IFERROR(VLOOKUP($B1932,[4]库存报告使用数据!$A$1:$B$65536,2,0),0)</f>
        <v>71</v>
      </c>
      <c r="AK1932">
        <f>IFERROR(VLOOKUP($B1932,[4]库存报告使用数据!$A$1:$C$65536,3,0),)</f>
        <v>26</v>
      </c>
      <c r="AL1932">
        <f>IFERROR(VLOOKUP($B1932,[4]库存报告使用数据!$A$1:$D$65536,4,0),)</f>
        <v>3</v>
      </c>
      <c r="AM1932">
        <f>IFERROR(VLOOKUP($B1932,[4]库存报告使用数据!$A$1:$E$65536,5,0),)</f>
        <v>21</v>
      </c>
      <c r="AN1932" s="20">
        <f t="shared" si="520"/>
        <v>0.0985915492957746</v>
      </c>
      <c r="AO1932" s="20">
        <f t="shared" si="521"/>
        <v>0.0384615384615385</v>
      </c>
      <c r="AP1932" s="20">
        <f t="shared" si="522"/>
        <v>0.666666666666667</v>
      </c>
      <c r="AQ1932" s="20">
        <f t="shared" si="523"/>
        <v>0.142857142857143</v>
      </c>
      <c r="AR1932" s="32">
        <f t="shared" si="524"/>
        <v>1</v>
      </c>
      <c r="AS1932" s="32">
        <f t="shared" si="525"/>
        <v>60</v>
      </c>
      <c r="AT1932" s="32">
        <f t="shared" si="526"/>
        <v>-55</v>
      </c>
      <c r="AU1932" s="28">
        <f t="shared" si="527"/>
        <v>5</v>
      </c>
      <c r="AV1932" s="34">
        <f>IFERROR(时间!$B$4+AU1932,"上周无销量")</f>
        <v>43288</v>
      </c>
      <c r="AW1932" s="34"/>
    </row>
    <row r="1933" spans="1:49">
      <c r="A1933" s="18" t="s">
        <v>1978</v>
      </c>
      <c r="B1933" t="str">
        <f>VLOOKUP(A1933,'[1]sku-asin（子）'!$A:$B,2,0)</f>
        <v>B01G8H8T42</v>
      </c>
      <c r="C1933" t="str">
        <f>VLOOKUP(A1933,'[1]子sku-父sku'!$A:$B,2,0)</f>
        <v>YZ-BS-BSLL</v>
      </c>
      <c r="D1933" s="28">
        <f>IFERROR(VLOOKUP(A1933,[2]库存报告使用数据处理!$A:$C,3,0),0)</f>
        <v>12</v>
      </c>
      <c r="E1933" s="28">
        <f>IFERROR(VLOOKUP(A1933,[2]库存报告使用数据处理!$A:$D,4,0),0)</f>
        <v>2</v>
      </c>
      <c r="F1933" s="28">
        <f>IFERROR(VLOOKUP(A1933,[2]库存报告使用数据处理!$A:$E,5,0),0)</f>
        <v>0</v>
      </c>
      <c r="G1933" s="28">
        <f>IFERROR(VLOOKUP(A1933,[2]库存报告使用数据处理!$A:$F,6,0),0)</f>
        <v>4</v>
      </c>
      <c r="H1933" s="29">
        <f>IFERROR(VLOOKUP(A1933,[2]库存报告使用数据处理!$A:$G,7,0),0)</f>
        <v>18.99</v>
      </c>
      <c r="I1933">
        <f>IFERROR(VLOOKUP(A1933,[5]数据处理!$A:$B,2,0),0)</f>
        <v>4</v>
      </c>
      <c r="J1933" s="30">
        <f>IFERROR(VLOOKUP(A1933,[5]数据处理!$A:$D,4,0),0)</f>
        <v>0</v>
      </c>
      <c r="K1933" s="30">
        <f>IFERROR(VLOOKUP(A1933,[5]数据处理!$A:$E,5,0),0)</f>
        <v>0</v>
      </c>
      <c r="L1933" s="30">
        <f>IFERROR(VLOOKUP(A1933,[5]数据处理!$A:$G,7,0),0)</f>
        <v>0</v>
      </c>
      <c r="M1933">
        <f t="shared" si="511"/>
        <v>4</v>
      </c>
      <c r="N1933">
        <f>IFERROR(VLOOKUP(A1933,[5]数据处理!$A:$C,3,0),0)</f>
        <v>0</v>
      </c>
      <c r="O1933">
        <f>IFERROR(VLOOKUP($A1933,[5]数据处理!$A:$N,14,0),0)</f>
        <v>0</v>
      </c>
      <c r="P1933" t="str">
        <f>IFERROR(VLOOKUP($A1933,[3]库存报告使用数据!$A$1:$B$65536,2,0),"")</f>
        <v/>
      </c>
      <c r="Q1933" t="str">
        <f>IFERROR(VLOOKUP($A1933,[3]库存报告使用数据!$A$1:$E$65536,5,0),"")</f>
        <v/>
      </c>
      <c r="R1933" t="str">
        <f>IFERROR(VLOOKUP($A1933,[3]库存报告使用数据!$A$1:$H$65536,8,0),"")</f>
        <v/>
      </c>
      <c r="S1933" t="str">
        <f>IFERROR(VLOOKUP($A1933,[3]库存报告使用数据!$A$1:$K$65536,11,0),"")</f>
        <v/>
      </c>
      <c r="T1933" t="str">
        <f>IFERROR(VLOOKUP($A1933,[3]库存报告使用数据!$A$1:$C$65536,3,0),"")</f>
        <v/>
      </c>
      <c r="U1933" t="str">
        <f>IFERROR(VLOOKUP($A1933,[3]库存报告使用数据!$A$1:$F$65536,6,0),"")</f>
        <v/>
      </c>
      <c r="V1933" t="str">
        <f>IFERROR(VLOOKUP($A1933,[3]库存报告使用数据!$A$1:$I$65536,9,0),"")</f>
        <v/>
      </c>
      <c r="W1933" t="str">
        <f>IFERROR(VLOOKUP($A1933,[3]库存报告使用数据!$A$1:$L$65536,12,0),"")</f>
        <v/>
      </c>
      <c r="X1933" s="20" t="str">
        <f t="shared" si="512"/>
        <v/>
      </c>
      <c r="Y1933" s="20" t="str">
        <f t="shared" si="513"/>
        <v/>
      </c>
      <c r="Z1933" s="20" t="str">
        <f t="shared" si="514"/>
        <v/>
      </c>
      <c r="AA1933" s="20" t="str">
        <f t="shared" si="515"/>
        <v/>
      </c>
      <c r="AB1933" t="str">
        <f>IFERROR(VLOOKUP($A1933,[3]库存报告使用数据!$A$1:$D$65536,4,0),"")</f>
        <v/>
      </c>
      <c r="AC1933" t="str">
        <f>IFERROR(VLOOKUP($A1933,[3]库存报告使用数据!$A$1:$G$65536,7,0),"")</f>
        <v/>
      </c>
      <c r="AD1933" t="str">
        <f>IFERROR(VLOOKUP($A1933,[3]库存报告使用数据!$A$1:$J$65536,10,0),"")</f>
        <v/>
      </c>
      <c r="AE1933" t="str">
        <f>IFERROR(VLOOKUP($A1933,[3]库存报告使用数据!$A$1:$M$65536,13,0),"")</f>
        <v/>
      </c>
      <c r="AF1933" s="20" t="str">
        <f t="shared" si="516"/>
        <v/>
      </c>
      <c r="AG1933" s="20" t="str">
        <f t="shared" si="517"/>
        <v/>
      </c>
      <c r="AH1933" s="20" t="str">
        <f t="shared" si="518"/>
        <v/>
      </c>
      <c r="AI1933" s="20" t="str">
        <f t="shared" si="519"/>
        <v/>
      </c>
      <c r="AJ1933">
        <f>IFERROR(VLOOKUP($B1933,[4]库存报告使用数据!$A$1:$B$65536,2,0),0)</f>
        <v>100</v>
      </c>
      <c r="AK1933">
        <f>IFERROR(VLOOKUP($B1933,[4]库存报告使用数据!$A$1:$C$65536,3,0),)</f>
        <v>31</v>
      </c>
      <c r="AL1933">
        <f>IFERROR(VLOOKUP($B1933,[4]库存报告使用数据!$A$1:$D$65536,4,0),)</f>
        <v>0</v>
      </c>
      <c r="AM1933">
        <f>IFERROR(VLOOKUP($B1933,[4]库存报告使用数据!$A$1:$E$65536,5,0),)</f>
        <v>6</v>
      </c>
      <c r="AN1933" s="20">
        <f t="shared" si="520"/>
        <v>0.12</v>
      </c>
      <c r="AO1933" s="20">
        <f t="shared" si="521"/>
        <v>0.0645161290322581</v>
      </c>
      <c r="AP1933" s="20" t="str">
        <f t="shared" si="522"/>
        <v/>
      </c>
      <c r="AQ1933" s="20">
        <f t="shared" si="523"/>
        <v>0.666666666666667</v>
      </c>
      <c r="AR1933" s="32">
        <f t="shared" si="524"/>
        <v>1.71428571428571</v>
      </c>
      <c r="AS1933" s="32">
        <f t="shared" si="525"/>
        <v>102.857142857143</v>
      </c>
      <c r="AT1933" s="32">
        <f t="shared" si="526"/>
        <v>-98.8571428571428</v>
      </c>
      <c r="AU1933" s="28">
        <f t="shared" si="527"/>
        <v>2</v>
      </c>
      <c r="AV1933" s="34">
        <f>IFERROR(时间!$B$4+AU1933,"上周无销量")</f>
        <v>43285</v>
      </c>
      <c r="AW1933" s="34"/>
    </row>
    <row r="1934" spans="1:49">
      <c r="A1934" s="18" t="s">
        <v>1979</v>
      </c>
      <c r="B1934" t="str">
        <f>VLOOKUP(A1934,'[1]sku-asin（子）'!$A:$B,2,0)</f>
        <v>B01G8H8UUU</v>
      </c>
      <c r="C1934" t="str">
        <f>VLOOKUP(A1934,'[1]子sku-父sku'!$A:$B,2,0)</f>
        <v>YZ-BS-BSLL</v>
      </c>
      <c r="D1934" s="28">
        <f>IFERROR(VLOOKUP(A1934,[2]库存报告使用数据处理!$A:$C,3,0),0)</f>
        <v>5</v>
      </c>
      <c r="E1934" s="28">
        <f>IFERROR(VLOOKUP(A1934,[2]库存报告使用数据处理!$A:$D,4,0),0)</f>
        <v>7</v>
      </c>
      <c r="F1934" s="28">
        <f>IFERROR(VLOOKUP(A1934,[2]库存报告使用数据处理!$A:$E,5,0),0)</f>
        <v>6</v>
      </c>
      <c r="G1934" s="28">
        <f>IFERROR(VLOOKUP(A1934,[2]库存报告使用数据处理!$A:$F,6,0),0)</f>
        <v>3</v>
      </c>
      <c r="H1934" s="29">
        <f>IFERROR(VLOOKUP(A1934,[2]库存报告使用数据处理!$A:$G,7,0),0)</f>
        <v>18.7519047619048</v>
      </c>
      <c r="I1934">
        <f>IFERROR(VLOOKUP(A1934,[5]数据处理!$A:$B,2,0),0)</f>
        <v>0</v>
      </c>
      <c r="J1934" s="30">
        <f>IFERROR(VLOOKUP(A1934,[5]数据处理!$A:$D,4,0),0)</f>
        <v>0</v>
      </c>
      <c r="K1934" s="30">
        <f>IFERROR(VLOOKUP(A1934,[5]数据处理!$A:$E,5,0),0)</f>
        <v>0</v>
      </c>
      <c r="L1934" s="30">
        <f>IFERROR(VLOOKUP(A1934,[5]数据处理!$A:$G,7,0),0)</f>
        <v>0</v>
      </c>
      <c r="M1934">
        <f t="shared" si="511"/>
        <v>0</v>
      </c>
      <c r="N1934">
        <f>IFERROR(VLOOKUP(A1934,[5]数据处理!$A:$C,3,0),0)</f>
        <v>0</v>
      </c>
      <c r="O1934">
        <f>IFERROR(VLOOKUP($A1934,[5]数据处理!$A:$N,14,0),0)</f>
        <v>0</v>
      </c>
      <c r="P1934">
        <f>IFERROR(VLOOKUP($A1934,[3]库存报告使用数据!$A$1:$B$65536,2,0),"")</f>
        <v>757</v>
      </c>
      <c r="Q1934">
        <f>IFERROR(VLOOKUP($A1934,[3]库存报告使用数据!$A$1:$E$65536,5,0),"")</f>
        <v>407</v>
      </c>
      <c r="R1934">
        <f>IFERROR(VLOOKUP($A1934,[3]库存报告使用数据!$A$1:$H$65536,8,0),"")</f>
        <v>568</v>
      </c>
      <c r="S1934">
        <f>IFERROR(VLOOKUP($A1934,[3]库存报告使用数据!$A$1:$K$65536,11,0),"")</f>
        <v>402</v>
      </c>
      <c r="T1934">
        <f>IFERROR(VLOOKUP($A1934,[3]库存报告使用数据!$A$1:$C$65536,3,0),"")</f>
        <v>4</v>
      </c>
      <c r="U1934">
        <f>IFERROR(VLOOKUP($A1934,[3]库存报告使用数据!$A$1:$F$65536,6,0),"")</f>
        <v>3</v>
      </c>
      <c r="V1934">
        <f>IFERROR(VLOOKUP($A1934,[3]库存报告使用数据!$A$1:$I$65536,9,0),"")</f>
        <v>3</v>
      </c>
      <c r="W1934">
        <f>IFERROR(VLOOKUP($A1934,[3]库存报告使用数据!$A$1:$L$65536,12,0),"")</f>
        <v>4</v>
      </c>
      <c r="X1934" s="20">
        <f t="shared" si="512"/>
        <v>0.00528401585204756</v>
      </c>
      <c r="Y1934" s="20">
        <f t="shared" si="513"/>
        <v>0.00737100737100737</v>
      </c>
      <c r="Z1934" s="20">
        <f t="shared" si="514"/>
        <v>0.00528169014084507</v>
      </c>
      <c r="AA1934" s="20">
        <f t="shared" si="515"/>
        <v>0.00995024875621891</v>
      </c>
      <c r="AB1934">
        <f>IFERROR(VLOOKUP($A1934,[3]库存报告使用数据!$A$1:$D$65536,4,0),"")</f>
        <v>0.54</v>
      </c>
      <c r="AC1934">
        <f>IFERROR(VLOOKUP($A1934,[3]库存报告使用数据!$A$1:$G$65536,7,0),"")</f>
        <v>0.4</v>
      </c>
      <c r="AD1934">
        <f>IFERROR(VLOOKUP($A1934,[3]库存报告使用数据!$A$1:$J$65536,10,0),"")</f>
        <v>0.49</v>
      </c>
      <c r="AE1934">
        <f>IFERROR(VLOOKUP($A1934,[3]库存报告使用数据!$A$1:$M$65536,13,0),"")</f>
        <v>0.72</v>
      </c>
      <c r="AF1934" s="20">
        <f t="shared" si="516"/>
        <v>0.00575941491657989</v>
      </c>
      <c r="AG1934" s="20">
        <f t="shared" si="517"/>
        <v>0.0030473094796719</v>
      </c>
      <c r="AH1934" s="20">
        <f t="shared" si="518"/>
        <v>0.00435511313136442</v>
      </c>
      <c r="AI1934" s="20">
        <f t="shared" si="519"/>
        <v>0.012798699814622</v>
      </c>
      <c r="AJ1934">
        <f>IFERROR(VLOOKUP($B1934,[4]库存报告使用数据!$A$1:$B$65536,2,0),0)</f>
        <v>21</v>
      </c>
      <c r="AK1934">
        <f>IFERROR(VLOOKUP($B1934,[4]库存报告使用数据!$A$1:$C$65536,3,0),)</f>
        <v>26</v>
      </c>
      <c r="AL1934">
        <f>IFERROR(VLOOKUP($B1934,[4]库存报告使用数据!$A$1:$D$65536,4,0),)</f>
        <v>12</v>
      </c>
      <c r="AM1934">
        <f>IFERROR(VLOOKUP($B1934,[4]库存报告使用数据!$A$1:$E$65536,5,0),)</f>
        <v>24</v>
      </c>
      <c r="AN1934" s="20">
        <f t="shared" si="520"/>
        <v>0.238095238095238</v>
      </c>
      <c r="AO1934" s="20">
        <f t="shared" si="521"/>
        <v>0.269230769230769</v>
      </c>
      <c r="AP1934" s="20">
        <f t="shared" si="522"/>
        <v>0.5</v>
      </c>
      <c r="AQ1934" s="20">
        <f t="shared" si="523"/>
        <v>0.125</v>
      </c>
      <c r="AR1934" s="32">
        <f t="shared" si="524"/>
        <v>0.714285714285714</v>
      </c>
      <c r="AS1934" s="32">
        <f t="shared" si="525"/>
        <v>42.8571428571429</v>
      </c>
      <c r="AT1934" s="32">
        <f t="shared" si="526"/>
        <v>-42.8571428571429</v>
      </c>
      <c r="AU1934" s="28">
        <f t="shared" si="527"/>
        <v>0</v>
      </c>
      <c r="AV1934" s="34">
        <f>IFERROR(时间!$B$4+AU1934,"上周无销量")</f>
        <v>43283</v>
      </c>
      <c r="AW1934" s="34"/>
    </row>
    <row r="1935" spans="1:49">
      <c r="A1935" s="18" t="s">
        <v>1980</v>
      </c>
      <c r="B1935" t="str">
        <f>VLOOKUP(A1935,'[1]sku-asin（子）'!$A:$B,2,0)</f>
        <v>B01G8H8WZI</v>
      </c>
      <c r="C1935" t="str">
        <f>VLOOKUP(A1935,'[1]子sku-父sku'!$A:$B,2,0)</f>
        <v>YZ-BS-BSLL</v>
      </c>
      <c r="D1935" s="28">
        <f>IFERROR(VLOOKUP(A1935,[2]库存报告使用数据处理!$A:$C,3,0),0)</f>
        <v>2</v>
      </c>
      <c r="E1935" s="28">
        <f>IFERROR(VLOOKUP(A1935,[2]库存报告使用数据处理!$A:$D,4,0),0)</f>
        <v>9</v>
      </c>
      <c r="F1935" s="28">
        <f>IFERROR(VLOOKUP(A1935,[2]库存报告使用数据处理!$A:$E,5,0),0)</f>
        <v>10</v>
      </c>
      <c r="G1935" s="28">
        <f>IFERROR(VLOOKUP(A1935,[2]库存报告使用数据处理!$A:$F,6,0),0)</f>
        <v>6</v>
      </c>
      <c r="H1935" s="29">
        <f>IFERROR(VLOOKUP(A1935,[2]库存报告使用数据处理!$A:$G,7,0),0)</f>
        <v>18.4714814814815</v>
      </c>
      <c r="I1935">
        <f>IFERROR(VLOOKUP(A1935,[5]数据处理!$A:$B,2,0),0)</f>
        <v>0</v>
      </c>
      <c r="J1935" s="30">
        <f>IFERROR(VLOOKUP(A1935,[5]数据处理!$A:$D,4,0),0)</f>
        <v>0</v>
      </c>
      <c r="K1935" s="30">
        <f>IFERROR(VLOOKUP(A1935,[5]数据处理!$A:$E,5,0),0)</f>
        <v>0</v>
      </c>
      <c r="L1935" s="30">
        <f>IFERROR(VLOOKUP(A1935,[5]数据处理!$A:$G,7,0),0)</f>
        <v>0</v>
      </c>
      <c r="M1935">
        <f t="shared" si="511"/>
        <v>0</v>
      </c>
      <c r="N1935">
        <f>IFERROR(VLOOKUP(A1935,[5]数据处理!$A:$C,3,0),0)</f>
        <v>0</v>
      </c>
      <c r="O1935">
        <f>IFERROR(VLOOKUP($A1935,[5]数据处理!$A:$N,14,0),0)</f>
        <v>0</v>
      </c>
      <c r="P1935">
        <f>IFERROR(VLOOKUP($A1935,[3]库存报告使用数据!$A$1:$B$65536,2,0),"")</f>
        <v>821</v>
      </c>
      <c r="Q1935">
        <f>IFERROR(VLOOKUP($A1935,[3]库存报告使用数据!$A$1:$E$65536,5,0),"")</f>
        <v>783</v>
      </c>
      <c r="R1935">
        <f>IFERROR(VLOOKUP($A1935,[3]库存报告使用数据!$A$1:$H$65536,8,0),"")</f>
        <v>2249</v>
      </c>
      <c r="S1935">
        <f>IFERROR(VLOOKUP($A1935,[3]库存报告使用数据!$A$1:$K$65536,11,0),"")</f>
        <v>1606</v>
      </c>
      <c r="T1935">
        <f>IFERROR(VLOOKUP($A1935,[3]库存报告使用数据!$A$1:$C$65536,3,0),"")</f>
        <v>6</v>
      </c>
      <c r="U1935">
        <f>IFERROR(VLOOKUP($A1935,[3]库存报告使用数据!$A$1:$F$65536,6,0),"")</f>
        <v>6</v>
      </c>
      <c r="V1935">
        <f>IFERROR(VLOOKUP($A1935,[3]库存报告使用数据!$A$1:$I$65536,9,0),"")</f>
        <v>21</v>
      </c>
      <c r="W1935">
        <f>IFERROR(VLOOKUP($A1935,[3]库存报告使用数据!$A$1:$L$65536,12,0),"")</f>
        <v>17</v>
      </c>
      <c r="X1935" s="20">
        <f t="shared" si="512"/>
        <v>0.00730816077953715</v>
      </c>
      <c r="Y1935" s="20">
        <f t="shared" si="513"/>
        <v>0.00766283524904215</v>
      </c>
      <c r="Z1935" s="20">
        <f t="shared" si="514"/>
        <v>0.00933748332592263</v>
      </c>
      <c r="AA1935" s="20">
        <f t="shared" si="515"/>
        <v>0.0105853051058531</v>
      </c>
      <c r="AB1935">
        <f>IFERROR(VLOOKUP($A1935,[3]库存报告使用数据!$A$1:$D$65536,4,0),"")</f>
        <v>2.26</v>
      </c>
      <c r="AC1935">
        <f>IFERROR(VLOOKUP($A1935,[3]库存报告使用数据!$A$1:$G$65536,7,0),"")</f>
        <v>2.26</v>
      </c>
      <c r="AD1935">
        <f>IFERROR(VLOOKUP($A1935,[3]库存报告使用数据!$A$1:$J$65536,10,0),"")</f>
        <v>7.5</v>
      </c>
      <c r="AE1935">
        <f>IFERROR(VLOOKUP($A1935,[3]库存报告使用数据!$A$1:$M$65536,13,0),"")</f>
        <v>6.2</v>
      </c>
      <c r="AF1935" s="20">
        <f t="shared" si="516"/>
        <v>0.0611753854791169</v>
      </c>
      <c r="AG1935" s="20">
        <f t="shared" si="517"/>
        <v>0.0135945301064704</v>
      </c>
      <c r="AH1935" s="20">
        <f t="shared" si="518"/>
        <v>0.0406031319551661</v>
      </c>
      <c r="AI1935" s="20">
        <f t="shared" si="519"/>
        <v>0.0559420929160066</v>
      </c>
      <c r="AJ1935">
        <f>IFERROR(VLOOKUP($B1935,[4]库存报告使用数据!$A$1:$B$65536,2,0),0)</f>
        <v>2</v>
      </c>
      <c r="AK1935">
        <f>IFERROR(VLOOKUP($B1935,[4]库存报告使用数据!$A$1:$C$65536,3,0),)</f>
        <v>45</v>
      </c>
      <c r="AL1935">
        <f>IFERROR(VLOOKUP($B1935,[4]库存报告使用数据!$A$1:$D$65536,4,0),)</f>
        <v>22</v>
      </c>
      <c r="AM1935">
        <f>IFERROR(VLOOKUP($B1935,[4]库存报告使用数据!$A$1:$E$65536,5,0),)</f>
        <v>56</v>
      </c>
      <c r="AN1935" s="20">
        <f t="shared" si="520"/>
        <v>1</v>
      </c>
      <c r="AO1935" s="20">
        <f t="shared" si="521"/>
        <v>0.2</v>
      </c>
      <c r="AP1935" s="20">
        <f t="shared" si="522"/>
        <v>0.454545454545455</v>
      </c>
      <c r="AQ1935" s="20">
        <f t="shared" si="523"/>
        <v>0.107142857142857</v>
      </c>
      <c r="AR1935" s="32">
        <f t="shared" si="524"/>
        <v>0.285714285714286</v>
      </c>
      <c r="AS1935" s="32">
        <f t="shared" si="525"/>
        <v>17.1428571428571</v>
      </c>
      <c r="AT1935" s="32">
        <f t="shared" si="526"/>
        <v>-17.1428571428571</v>
      </c>
      <c r="AU1935" s="28">
        <f t="shared" si="527"/>
        <v>0</v>
      </c>
      <c r="AV1935" s="34">
        <f>IFERROR(时间!$B$4+AU1935,"上周无销量")</f>
        <v>43283</v>
      </c>
      <c r="AW1935" s="34"/>
    </row>
    <row r="1936" spans="1:49">
      <c r="A1936" s="18" t="s">
        <v>1981</v>
      </c>
      <c r="B1936" t="str">
        <f>VLOOKUP(A1936,'[1]sku-asin（子）'!$A:$B,2,0)</f>
        <v>B01G8H8WRG</v>
      </c>
      <c r="C1936" t="str">
        <f>VLOOKUP(A1936,'[1]子sku-父sku'!$A:$B,2,0)</f>
        <v>YZ-BS-BSLL</v>
      </c>
      <c r="D1936" s="28">
        <f>IFERROR(VLOOKUP(A1936,[2]库存报告使用数据处理!$A:$C,3,0),0)</f>
        <v>5</v>
      </c>
      <c r="E1936" s="28">
        <f>IFERROR(VLOOKUP(A1936,[2]库存报告使用数据处理!$A:$D,4,0),0)</f>
        <v>4</v>
      </c>
      <c r="F1936" s="28">
        <f>IFERROR(VLOOKUP(A1936,[2]库存报告使用数据处理!$A:$E,5,0),0)</f>
        <v>0</v>
      </c>
      <c r="G1936" s="28">
        <f>IFERROR(VLOOKUP(A1936,[2]库存报告使用数据处理!$A:$F,6,0),0)</f>
        <v>0</v>
      </c>
      <c r="H1936" s="29">
        <f>IFERROR(VLOOKUP(A1936,[2]库存报告使用数据处理!$A:$G,7,0),0)</f>
        <v>18.6566666666667</v>
      </c>
      <c r="I1936">
        <f>IFERROR(VLOOKUP(A1936,[5]数据处理!$A:$B,2,0),0)</f>
        <v>1</v>
      </c>
      <c r="J1936" s="30">
        <f>IFERROR(VLOOKUP(A1936,[5]数据处理!$A:$D,4,0),0)</f>
        <v>0</v>
      </c>
      <c r="K1936" s="30">
        <f>IFERROR(VLOOKUP(A1936,[5]数据处理!$A:$E,5,0),0)</f>
        <v>0</v>
      </c>
      <c r="L1936" s="30">
        <f>IFERROR(VLOOKUP(A1936,[5]数据处理!$A:$G,7,0),0)</f>
        <v>0</v>
      </c>
      <c r="M1936">
        <f t="shared" si="511"/>
        <v>1</v>
      </c>
      <c r="N1936">
        <f>IFERROR(VLOOKUP(A1936,[5]数据处理!$A:$C,3,0),0)</f>
        <v>0</v>
      </c>
      <c r="O1936">
        <f>IFERROR(VLOOKUP($A1936,[5]数据处理!$A:$N,14,0),0)</f>
        <v>0</v>
      </c>
      <c r="P1936" t="str">
        <f>IFERROR(VLOOKUP($A1936,[3]库存报告使用数据!$A$1:$B$65536,2,0),"")</f>
        <v/>
      </c>
      <c r="Q1936" t="str">
        <f>IFERROR(VLOOKUP($A1936,[3]库存报告使用数据!$A$1:$E$65536,5,0),"")</f>
        <v/>
      </c>
      <c r="R1936" t="str">
        <f>IFERROR(VLOOKUP($A1936,[3]库存报告使用数据!$A$1:$H$65536,8,0),"")</f>
        <v/>
      </c>
      <c r="S1936" t="str">
        <f>IFERROR(VLOOKUP($A1936,[3]库存报告使用数据!$A$1:$K$65536,11,0),"")</f>
        <v/>
      </c>
      <c r="T1936" t="str">
        <f>IFERROR(VLOOKUP($A1936,[3]库存报告使用数据!$A$1:$C$65536,3,0),"")</f>
        <v/>
      </c>
      <c r="U1936" t="str">
        <f>IFERROR(VLOOKUP($A1936,[3]库存报告使用数据!$A$1:$F$65536,6,0),"")</f>
        <v/>
      </c>
      <c r="V1936" t="str">
        <f>IFERROR(VLOOKUP($A1936,[3]库存报告使用数据!$A$1:$I$65536,9,0),"")</f>
        <v/>
      </c>
      <c r="W1936" t="str">
        <f>IFERROR(VLOOKUP($A1936,[3]库存报告使用数据!$A$1:$L$65536,12,0),"")</f>
        <v/>
      </c>
      <c r="X1936" s="20" t="str">
        <f t="shared" si="512"/>
        <v/>
      </c>
      <c r="Y1936" s="20" t="str">
        <f t="shared" si="513"/>
        <v/>
      </c>
      <c r="Z1936" s="20" t="str">
        <f t="shared" si="514"/>
        <v/>
      </c>
      <c r="AA1936" s="20" t="str">
        <f t="shared" si="515"/>
        <v/>
      </c>
      <c r="AB1936" t="str">
        <f>IFERROR(VLOOKUP($A1936,[3]库存报告使用数据!$A$1:$D$65536,4,0),"")</f>
        <v/>
      </c>
      <c r="AC1936" t="str">
        <f>IFERROR(VLOOKUP($A1936,[3]库存报告使用数据!$A$1:$G$65536,7,0),"")</f>
        <v/>
      </c>
      <c r="AD1936" t="str">
        <f>IFERROR(VLOOKUP($A1936,[3]库存报告使用数据!$A$1:$J$65536,10,0),"")</f>
        <v/>
      </c>
      <c r="AE1936" t="str">
        <f>IFERROR(VLOOKUP($A1936,[3]库存报告使用数据!$A$1:$M$65536,13,0),"")</f>
        <v/>
      </c>
      <c r="AF1936" s="20" t="str">
        <f t="shared" si="516"/>
        <v/>
      </c>
      <c r="AG1936" s="20" t="str">
        <f t="shared" si="517"/>
        <v/>
      </c>
      <c r="AH1936" s="20" t="str">
        <f t="shared" si="518"/>
        <v/>
      </c>
      <c r="AI1936" s="20" t="str">
        <f t="shared" si="519"/>
        <v/>
      </c>
      <c r="AJ1936">
        <f>IFERROR(VLOOKUP($B1936,[4]库存报告使用数据!$A$1:$B$65536,2,0),0)</f>
        <v>45</v>
      </c>
      <c r="AK1936">
        <f>IFERROR(VLOOKUP($B1936,[4]库存报告使用数据!$A$1:$C$65536,3,0),)</f>
        <v>13</v>
      </c>
      <c r="AL1936">
        <f>IFERROR(VLOOKUP($B1936,[4]库存报告使用数据!$A$1:$D$65536,4,0),)</f>
        <v>0</v>
      </c>
      <c r="AM1936">
        <f>IFERROR(VLOOKUP($B1936,[4]库存报告使用数据!$A$1:$E$65536,5,0),)</f>
        <v>0</v>
      </c>
      <c r="AN1936" s="20">
        <f t="shared" si="520"/>
        <v>0.111111111111111</v>
      </c>
      <c r="AO1936" s="20">
        <f t="shared" si="521"/>
        <v>0.307692307692308</v>
      </c>
      <c r="AP1936" s="20" t="str">
        <f t="shared" si="522"/>
        <v/>
      </c>
      <c r="AQ1936" s="20" t="str">
        <f t="shared" si="523"/>
        <v/>
      </c>
      <c r="AR1936" s="32">
        <f t="shared" si="524"/>
        <v>0.714285714285714</v>
      </c>
      <c r="AS1936" s="32">
        <f t="shared" si="525"/>
        <v>42.8571428571429</v>
      </c>
      <c r="AT1936" s="32">
        <f t="shared" si="526"/>
        <v>-41.8571428571429</v>
      </c>
      <c r="AU1936" s="28">
        <f t="shared" si="527"/>
        <v>1</v>
      </c>
      <c r="AV1936" s="34">
        <f>IFERROR(时间!$B$4+AU1936,"上周无销量")</f>
        <v>43284</v>
      </c>
      <c r="AW1936" s="34"/>
    </row>
    <row r="1937" spans="1:49">
      <c r="A1937" s="18" t="s">
        <v>1982</v>
      </c>
      <c r="B1937" t="str">
        <f>VLOOKUP(A1937,'[1]sku-asin（子）'!$A:$B,2,0)</f>
        <v>B01G8H8VAO</v>
      </c>
      <c r="C1937" t="str">
        <f>VLOOKUP(A1937,'[1]子sku-父sku'!$A:$B,2,0)</f>
        <v>YZ-BS-BSLL</v>
      </c>
      <c r="D1937" s="28">
        <f>IFERROR(VLOOKUP(A1937,[2]库存报告使用数据处理!$A:$C,3,0),0)</f>
        <v>5</v>
      </c>
      <c r="E1937" s="28">
        <f>IFERROR(VLOOKUP(A1937,[2]库存报告使用数据处理!$A:$D,4,0),0)</f>
        <v>2</v>
      </c>
      <c r="F1937" s="28">
        <f>IFERROR(VLOOKUP(A1937,[2]库存报告使用数据处理!$A:$E,5,0),0)</f>
        <v>4</v>
      </c>
      <c r="G1937" s="28">
        <f>IFERROR(VLOOKUP(A1937,[2]库存报告使用数据处理!$A:$F,6,0),0)</f>
        <v>3</v>
      </c>
      <c r="H1937" s="29">
        <f>IFERROR(VLOOKUP(A1937,[2]库存报告使用数据处理!$A:$G,7,0),0)</f>
        <v>18.99</v>
      </c>
      <c r="I1937">
        <f>IFERROR(VLOOKUP(A1937,[5]数据处理!$A:$B,2,0),0)</f>
        <v>2</v>
      </c>
      <c r="J1937" s="30">
        <f>IFERROR(VLOOKUP(A1937,[5]数据处理!$A:$D,4,0),0)</f>
        <v>0</v>
      </c>
      <c r="K1937" s="30">
        <f>IFERROR(VLOOKUP(A1937,[5]数据处理!$A:$E,5,0),0)</f>
        <v>0</v>
      </c>
      <c r="L1937" s="30">
        <f>IFERROR(VLOOKUP(A1937,[5]数据处理!$A:$G,7,0),0)</f>
        <v>0</v>
      </c>
      <c r="M1937">
        <f t="shared" si="511"/>
        <v>2</v>
      </c>
      <c r="N1937">
        <f>IFERROR(VLOOKUP(A1937,[5]数据处理!$A:$C,3,0),0)</f>
        <v>0</v>
      </c>
      <c r="O1937">
        <f>IFERROR(VLOOKUP($A1937,[5]数据处理!$A:$N,14,0),0)</f>
        <v>0</v>
      </c>
      <c r="P1937">
        <f>IFERROR(VLOOKUP($A1937,[3]库存报告使用数据!$A$1:$B$65536,2,0),"")</f>
        <v>0</v>
      </c>
      <c r="Q1937">
        <f>IFERROR(VLOOKUP($A1937,[3]库存报告使用数据!$A$1:$E$65536,5,0),"")</f>
        <v>9568</v>
      </c>
      <c r="R1937">
        <f>IFERROR(VLOOKUP($A1937,[3]库存报告使用数据!$A$1:$H$65536,8,0),"")</f>
        <v>20337</v>
      </c>
      <c r="S1937">
        <f>IFERROR(VLOOKUP($A1937,[3]库存报告使用数据!$A$1:$K$65536,11,0),"")</f>
        <v>22439</v>
      </c>
      <c r="T1937">
        <f>IFERROR(VLOOKUP($A1937,[3]库存报告使用数据!$A$1:$C$65536,3,0),"")</f>
        <v>170</v>
      </c>
      <c r="U1937">
        <f>IFERROR(VLOOKUP($A1937,[3]库存报告使用数据!$A$1:$F$65536,6,0),"")</f>
        <v>107</v>
      </c>
      <c r="V1937">
        <f>IFERROR(VLOOKUP($A1937,[3]库存报告使用数据!$A$1:$I$65536,9,0),"")</f>
        <v>90</v>
      </c>
      <c r="W1937">
        <f>IFERROR(VLOOKUP($A1937,[3]库存报告使用数据!$A$1:$L$65536,12,0),"")</f>
        <v>97</v>
      </c>
      <c r="X1937" s="20" t="str">
        <f t="shared" si="512"/>
        <v/>
      </c>
      <c r="Y1937" s="20">
        <f t="shared" si="513"/>
        <v>0.011183110367893</v>
      </c>
      <c r="Z1937" s="20">
        <f t="shared" si="514"/>
        <v>0.00442543147956926</v>
      </c>
      <c r="AA1937" s="20">
        <f t="shared" si="515"/>
        <v>0.00432283078568564</v>
      </c>
      <c r="AB1937">
        <f>IFERROR(VLOOKUP($A1937,[3]库存报告使用数据!$A$1:$D$65536,4,0),"")</f>
        <v>26.3025</v>
      </c>
      <c r="AC1937">
        <f>IFERROR(VLOOKUP($A1937,[3]库存报告使用数据!$A$1:$G$65536,7,0),"")</f>
        <v>0</v>
      </c>
      <c r="AD1937">
        <f>IFERROR(VLOOKUP($A1937,[3]库存报告使用数据!$A$1:$J$65536,10,0),"")</f>
        <v>0</v>
      </c>
      <c r="AE1937">
        <f>IFERROR(VLOOKUP($A1937,[3]库存报告使用数据!$A$1:$M$65536,13,0),"")</f>
        <v>0</v>
      </c>
      <c r="AF1937" s="20">
        <f t="shared" si="516"/>
        <v>0.277014218009479</v>
      </c>
      <c r="AG1937" s="20" t="str">
        <f t="shared" si="517"/>
        <v/>
      </c>
      <c r="AH1937" s="20" t="str">
        <f t="shared" si="518"/>
        <v/>
      </c>
      <c r="AI1937" s="20" t="str">
        <f t="shared" si="519"/>
        <v/>
      </c>
      <c r="AJ1937">
        <f>IFERROR(VLOOKUP($B1937,[4]库存报告使用数据!$A$1:$B$65536,2,0),0)</f>
        <v>203</v>
      </c>
      <c r="AK1937">
        <f>IFERROR(VLOOKUP($B1937,[4]库存报告使用数据!$A$1:$C$65536,3,0),)</f>
        <v>148</v>
      </c>
      <c r="AL1937">
        <f>IFERROR(VLOOKUP($B1937,[4]库存报告使用数据!$A$1:$D$65536,4,0),)</f>
        <v>31</v>
      </c>
      <c r="AM1937">
        <f>IFERROR(VLOOKUP($B1937,[4]库存报告使用数据!$A$1:$E$65536,5,0),)</f>
        <v>103</v>
      </c>
      <c r="AN1937" s="20">
        <f t="shared" si="520"/>
        <v>0.0246305418719212</v>
      </c>
      <c r="AO1937" s="20">
        <f t="shared" si="521"/>
        <v>0.0135135135135135</v>
      </c>
      <c r="AP1937" s="20">
        <f t="shared" si="522"/>
        <v>0.129032258064516</v>
      </c>
      <c r="AQ1937" s="20">
        <f t="shared" si="523"/>
        <v>0.029126213592233</v>
      </c>
      <c r="AR1937" s="32">
        <f t="shared" si="524"/>
        <v>0.714285714285714</v>
      </c>
      <c r="AS1937" s="32">
        <f t="shared" si="525"/>
        <v>42.8571428571429</v>
      </c>
      <c r="AT1937" s="32">
        <f t="shared" si="526"/>
        <v>-40.8571428571429</v>
      </c>
      <c r="AU1937" s="28">
        <f t="shared" si="527"/>
        <v>2</v>
      </c>
      <c r="AV1937" s="34">
        <f>IFERROR(时间!$B$4+AU1937,"上周无销量")</f>
        <v>43285</v>
      </c>
      <c r="AW1937" s="34"/>
    </row>
    <row r="1938" spans="1:49">
      <c r="A1938" s="18" t="s">
        <v>1983</v>
      </c>
      <c r="B1938" t="str">
        <f>VLOOKUP(A1938,'[1]sku-asin（子）'!$A:$B,2,0)</f>
        <v>B01G8H8Z4Q</v>
      </c>
      <c r="C1938" t="str">
        <f>VLOOKUP(A1938,'[1]子sku-父sku'!$A:$B,2,0)</f>
        <v>YZ-BS-BSLL</v>
      </c>
      <c r="D1938" s="28">
        <f>IFERROR(VLOOKUP(A1938,[2]库存报告使用数据处理!$A:$C,3,0),0)</f>
        <v>0</v>
      </c>
      <c r="E1938" s="28">
        <f>IFERROR(VLOOKUP(A1938,[2]库存报告使用数据处理!$A:$D,4,0),0)</f>
        <v>0</v>
      </c>
      <c r="F1938" s="28">
        <f>IFERROR(VLOOKUP(A1938,[2]库存报告使用数据处理!$A:$E,5,0),0)</f>
        <v>4</v>
      </c>
      <c r="G1938" s="28">
        <f>IFERROR(VLOOKUP(A1938,[2]库存报告使用数据处理!$A:$F,6,0),0)</f>
        <v>2</v>
      </c>
      <c r="H1938" s="29">
        <f>IFERROR(VLOOKUP(A1938,[2]库存报告使用数据处理!$A:$G,7,0),0)</f>
        <v>18.6566666666667</v>
      </c>
      <c r="I1938">
        <f>IFERROR(VLOOKUP(A1938,[5]数据处理!$A:$B,2,0),0)</f>
        <v>0</v>
      </c>
      <c r="J1938" s="30">
        <f>IFERROR(VLOOKUP(A1938,[5]数据处理!$A:$D,4,0),0)</f>
        <v>0</v>
      </c>
      <c r="K1938" s="30">
        <f>IFERROR(VLOOKUP(A1938,[5]数据处理!$A:$E,5,0),0)</f>
        <v>0</v>
      </c>
      <c r="L1938" s="30">
        <f>IFERROR(VLOOKUP(A1938,[5]数据处理!$A:$G,7,0),0)</f>
        <v>0</v>
      </c>
      <c r="M1938">
        <f t="shared" si="511"/>
        <v>0</v>
      </c>
      <c r="N1938">
        <f>IFERROR(VLOOKUP(A1938,[5]数据处理!$A:$C,3,0),0)</f>
        <v>0</v>
      </c>
      <c r="O1938">
        <f>IFERROR(VLOOKUP($A1938,[5]数据处理!$A:$N,14,0),0)</f>
        <v>0</v>
      </c>
      <c r="P1938" t="str">
        <f>IFERROR(VLOOKUP($A1938,[3]库存报告使用数据!$A$1:$B$65536,2,0),"")</f>
        <v/>
      </c>
      <c r="Q1938" t="str">
        <f>IFERROR(VLOOKUP($A1938,[3]库存报告使用数据!$A$1:$E$65536,5,0),"")</f>
        <v/>
      </c>
      <c r="R1938" t="str">
        <f>IFERROR(VLOOKUP($A1938,[3]库存报告使用数据!$A$1:$H$65536,8,0),"")</f>
        <v/>
      </c>
      <c r="S1938" t="str">
        <f>IFERROR(VLOOKUP($A1938,[3]库存报告使用数据!$A$1:$K$65536,11,0),"")</f>
        <v/>
      </c>
      <c r="T1938" t="str">
        <f>IFERROR(VLOOKUP($A1938,[3]库存报告使用数据!$A$1:$C$65536,3,0),"")</f>
        <v/>
      </c>
      <c r="U1938" t="str">
        <f>IFERROR(VLOOKUP($A1938,[3]库存报告使用数据!$A$1:$F$65536,6,0),"")</f>
        <v/>
      </c>
      <c r="V1938" t="str">
        <f>IFERROR(VLOOKUP($A1938,[3]库存报告使用数据!$A$1:$I$65536,9,0),"")</f>
        <v/>
      </c>
      <c r="W1938" t="str">
        <f>IFERROR(VLOOKUP($A1938,[3]库存报告使用数据!$A$1:$L$65536,12,0),"")</f>
        <v/>
      </c>
      <c r="X1938" s="20" t="str">
        <f t="shared" si="512"/>
        <v/>
      </c>
      <c r="Y1938" s="20" t="str">
        <f t="shared" si="513"/>
        <v/>
      </c>
      <c r="Z1938" s="20" t="str">
        <f t="shared" si="514"/>
        <v/>
      </c>
      <c r="AA1938" s="20" t="str">
        <f t="shared" si="515"/>
        <v/>
      </c>
      <c r="AB1938" t="str">
        <f>IFERROR(VLOOKUP($A1938,[3]库存报告使用数据!$A$1:$D$65536,4,0),"")</f>
        <v/>
      </c>
      <c r="AC1938" t="str">
        <f>IFERROR(VLOOKUP($A1938,[3]库存报告使用数据!$A$1:$G$65536,7,0),"")</f>
        <v/>
      </c>
      <c r="AD1938" t="str">
        <f>IFERROR(VLOOKUP($A1938,[3]库存报告使用数据!$A$1:$J$65536,10,0),"")</f>
        <v/>
      </c>
      <c r="AE1938" t="str">
        <f>IFERROR(VLOOKUP($A1938,[3]库存报告使用数据!$A$1:$M$65536,13,0),"")</f>
        <v/>
      </c>
      <c r="AF1938" s="20" t="str">
        <f t="shared" si="516"/>
        <v/>
      </c>
      <c r="AG1938" s="20" t="str">
        <f t="shared" si="517"/>
        <v/>
      </c>
      <c r="AH1938" s="20" t="str">
        <f t="shared" si="518"/>
        <v/>
      </c>
      <c r="AI1938" s="20" t="str">
        <f t="shared" si="519"/>
        <v/>
      </c>
      <c r="AJ1938">
        <f>IFERROR(VLOOKUP($B1938,[4]库存报告使用数据!$A$1:$B$65536,2,0),0)</f>
        <v>7</v>
      </c>
      <c r="AK1938">
        <f>IFERROR(VLOOKUP($B1938,[4]库存报告使用数据!$A$1:$C$65536,3,0),)</f>
        <v>0</v>
      </c>
      <c r="AL1938">
        <f>IFERROR(VLOOKUP($B1938,[4]库存报告使用数据!$A$1:$D$65536,4,0),)</f>
        <v>10</v>
      </c>
      <c r="AM1938">
        <f>IFERROR(VLOOKUP($B1938,[4]库存报告使用数据!$A$1:$E$65536,5,0),)</f>
        <v>22</v>
      </c>
      <c r="AN1938" s="20">
        <f t="shared" si="520"/>
        <v>0</v>
      </c>
      <c r="AO1938" s="20" t="str">
        <f t="shared" si="521"/>
        <v/>
      </c>
      <c r="AP1938" s="20">
        <f t="shared" si="522"/>
        <v>0.4</v>
      </c>
      <c r="AQ1938" s="20">
        <f t="shared" si="523"/>
        <v>0.0909090909090909</v>
      </c>
      <c r="AR1938" s="32">
        <f t="shared" si="524"/>
        <v>0</v>
      </c>
      <c r="AS1938" s="32">
        <f t="shared" si="525"/>
        <v>0</v>
      </c>
      <c r="AT1938" s="32">
        <f t="shared" si="526"/>
        <v>0</v>
      </c>
      <c r="AU1938" s="28" t="str">
        <f t="shared" si="527"/>
        <v>库存为0</v>
      </c>
      <c r="AV1938" s="34" t="str">
        <f>IFERROR(时间!$B$4+AU1938,"上周无销量")</f>
        <v>上周无销量</v>
      </c>
      <c r="AW1938" s="34"/>
    </row>
    <row r="1939" spans="1:49">
      <c r="A1939" s="18" t="s">
        <v>1984</v>
      </c>
      <c r="B1939" t="str">
        <f>VLOOKUP(A1939,'[1]sku-asin（子）'!$A:$B,2,0)</f>
        <v>B06XGBN1VN</v>
      </c>
      <c r="C1939" t="str">
        <f>VLOOKUP(A1939,'[1]子sku-父sku'!$A:$B,2,0)</f>
        <v>YZ-BS-BSLL</v>
      </c>
      <c r="D1939" s="28">
        <f>IFERROR(VLOOKUP(A1939,[2]库存报告使用数据处理!$A:$C,3,0),0)</f>
        <v>4</v>
      </c>
      <c r="E1939" s="28">
        <f>IFERROR(VLOOKUP(A1939,[2]库存报告使用数据处理!$A:$D,4,0),0)</f>
        <v>0</v>
      </c>
      <c r="F1939" s="28">
        <f>IFERROR(VLOOKUP(A1939,[2]库存报告使用数据处理!$A:$E,5,0),0)</f>
        <v>1</v>
      </c>
      <c r="G1939" s="28">
        <f>IFERROR(VLOOKUP(A1939,[2]库存报告使用数据处理!$A:$F,6,0),0)</f>
        <v>4</v>
      </c>
      <c r="H1939" s="29">
        <f>IFERROR(VLOOKUP(A1939,[2]库存报告使用数据处理!$A:$G,7,0),0)</f>
        <v>18.99</v>
      </c>
      <c r="I1939">
        <f>IFERROR(VLOOKUP(A1939,[5]数据处理!$A:$B,2,0),0)</f>
        <v>6</v>
      </c>
      <c r="J1939" s="30">
        <f>IFERROR(VLOOKUP(A1939,[5]数据处理!$A:$D,4,0),0)</f>
        <v>0</v>
      </c>
      <c r="K1939" s="30">
        <f>IFERROR(VLOOKUP(A1939,[5]数据处理!$A:$E,5,0),0)</f>
        <v>0</v>
      </c>
      <c r="L1939" s="30">
        <f>IFERROR(VLOOKUP(A1939,[5]数据处理!$A:$G,7,0),0)</f>
        <v>0</v>
      </c>
      <c r="M1939">
        <f t="shared" si="511"/>
        <v>6</v>
      </c>
      <c r="N1939">
        <f>IFERROR(VLOOKUP(A1939,[5]数据处理!$A:$C,3,0),0)</f>
        <v>1</v>
      </c>
      <c r="O1939">
        <f>IFERROR(VLOOKUP($A1939,[5]数据处理!$A:$N,14,0),0)</f>
        <v>0</v>
      </c>
      <c r="P1939" t="str">
        <f>IFERROR(VLOOKUP($A1939,[3]库存报告使用数据!$A$1:$B$65536,2,0),"")</f>
        <v/>
      </c>
      <c r="Q1939" t="str">
        <f>IFERROR(VLOOKUP($A1939,[3]库存报告使用数据!$A$1:$E$65536,5,0),"")</f>
        <v/>
      </c>
      <c r="R1939" t="str">
        <f>IFERROR(VLOOKUP($A1939,[3]库存报告使用数据!$A$1:$H$65536,8,0),"")</f>
        <v/>
      </c>
      <c r="S1939" t="str">
        <f>IFERROR(VLOOKUP($A1939,[3]库存报告使用数据!$A$1:$K$65536,11,0),"")</f>
        <v/>
      </c>
      <c r="T1939" t="str">
        <f>IFERROR(VLOOKUP($A1939,[3]库存报告使用数据!$A$1:$C$65536,3,0),"")</f>
        <v/>
      </c>
      <c r="U1939" t="str">
        <f>IFERROR(VLOOKUP($A1939,[3]库存报告使用数据!$A$1:$F$65536,6,0),"")</f>
        <v/>
      </c>
      <c r="V1939" t="str">
        <f>IFERROR(VLOOKUP($A1939,[3]库存报告使用数据!$A$1:$I$65536,9,0),"")</f>
        <v/>
      </c>
      <c r="W1939" t="str">
        <f>IFERROR(VLOOKUP($A1939,[3]库存报告使用数据!$A$1:$L$65536,12,0),"")</f>
        <v/>
      </c>
      <c r="X1939" s="20" t="str">
        <f t="shared" si="512"/>
        <v/>
      </c>
      <c r="Y1939" s="20" t="str">
        <f t="shared" si="513"/>
        <v/>
      </c>
      <c r="Z1939" s="20" t="str">
        <f t="shared" si="514"/>
        <v/>
      </c>
      <c r="AA1939" s="20" t="str">
        <f t="shared" si="515"/>
        <v/>
      </c>
      <c r="AB1939" t="str">
        <f>IFERROR(VLOOKUP($A1939,[3]库存报告使用数据!$A$1:$D$65536,4,0),"")</f>
        <v/>
      </c>
      <c r="AC1939" t="str">
        <f>IFERROR(VLOOKUP($A1939,[3]库存报告使用数据!$A$1:$G$65536,7,0),"")</f>
        <v/>
      </c>
      <c r="AD1939" t="str">
        <f>IFERROR(VLOOKUP($A1939,[3]库存报告使用数据!$A$1:$J$65536,10,0),"")</f>
        <v/>
      </c>
      <c r="AE1939" t="str">
        <f>IFERROR(VLOOKUP($A1939,[3]库存报告使用数据!$A$1:$M$65536,13,0),"")</f>
        <v/>
      </c>
      <c r="AF1939" s="20" t="str">
        <f t="shared" si="516"/>
        <v/>
      </c>
      <c r="AG1939" s="20" t="str">
        <f t="shared" si="517"/>
        <v/>
      </c>
      <c r="AH1939" s="20" t="str">
        <f t="shared" si="518"/>
        <v/>
      </c>
      <c r="AI1939" s="20" t="str">
        <f t="shared" si="519"/>
        <v/>
      </c>
      <c r="AJ1939">
        <f>IFERROR(VLOOKUP($B1939,[4]库存报告使用数据!$A$1:$B$65536,2,0),0)</f>
        <v>45</v>
      </c>
      <c r="AK1939">
        <f>IFERROR(VLOOKUP($B1939,[4]库存报告使用数据!$A$1:$C$65536,3,0),)</f>
        <v>16</v>
      </c>
      <c r="AL1939">
        <f>IFERROR(VLOOKUP($B1939,[4]库存报告使用数据!$A$1:$D$65536,4,0),)</f>
        <v>2</v>
      </c>
      <c r="AM1939">
        <f>IFERROR(VLOOKUP($B1939,[4]库存报告使用数据!$A$1:$E$65536,5,0),)</f>
        <v>21</v>
      </c>
      <c r="AN1939" s="20">
        <f t="shared" si="520"/>
        <v>0.0888888888888889</v>
      </c>
      <c r="AO1939" s="20">
        <f t="shared" si="521"/>
        <v>0</v>
      </c>
      <c r="AP1939" s="20">
        <f t="shared" si="522"/>
        <v>0.5</v>
      </c>
      <c r="AQ1939" s="20">
        <f t="shared" si="523"/>
        <v>0.19047619047619</v>
      </c>
      <c r="AR1939" s="32">
        <f t="shared" si="524"/>
        <v>0.571428571428571</v>
      </c>
      <c r="AS1939" s="32">
        <f t="shared" si="525"/>
        <v>34.2857142857143</v>
      </c>
      <c r="AT1939" s="32">
        <f t="shared" si="526"/>
        <v>-28.2857142857143</v>
      </c>
      <c r="AU1939" s="28">
        <f t="shared" si="527"/>
        <v>10</v>
      </c>
      <c r="AV1939" s="34">
        <f>IFERROR(时间!$B$4+AU1939,"上周无销量")</f>
        <v>43293</v>
      </c>
      <c r="AW1939" s="34"/>
    </row>
    <row r="1940" spans="1:49">
      <c r="A1940" s="18" t="s">
        <v>1985</v>
      </c>
      <c r="B1940" t="str">
        <f>VLOOKUP(A1940,'[1]sku-asin（子）'!$A:$B,2,0)</f>
        <v>B06XG5RDSQ</v>
      </c>
      <c r="C1940" t="str">
        <f>VLOOKUP(A1940,'[1]子sku-父sku'!$A:$B,2,0)</f>
        <v>YZ-BS-BSLL</v>
      </c>
      <c r="D1940" s="28">
        <f>IFERROR(VLOOKUP(A1940,[2]库存报告使用数据处理!$A:$C,3,0),0)</f>
        <v>5</v>
      </c>
      <c r="E1940" s="28">
        <f>IFERROR(VLOOKUP(A1940,[2]库存报告使用数据处理!$A:$D,4,0),0)</f>
        <v>3</v>
      </c>
      <c r="F1940" s="28">
        <f>IFERROR(VLOOKUP(A1940,[2]库存报告使用数据处理!$A:$E,5,0),0)</f>
        <v>3</v>
      </c>
      <c r="G1940" s="28">
        <f>IFERROR(VLOOKUP(A1940,[2]库存报告使用数据处理!$A:$F,6,0),0)</f>
        <v>0</v>
      </c>
      <c r="H1940" s="29">
        <f>IFERROR(VLOOKUP(A1940,[2]库存报告使用数据处理!$A:$G,7,0),0)</f>
        <v>18.4445454545455</v>
      </c>
      <c r="I1940">
        <f>IFERROR(VLOOKUP(A1940,[5]数据处理!$A:$B,2,0),0)</f>
        <v>0</v>
      </c>
      <c r="J1940" s="30">
        <f>IFERROR(VLOOKUP(A1940,[5]数据处理!$A:$D,4,0),0)</f>
        <v>0</v>
      </c>
      <c r="K1940" s="30">
        <f>IFERROR(VLOOKUP(A1940,[5]数据处理!$A:$E,5,0),0)</f>
        <v>0</v>
      </c>
      <c r="L1940" s="30">
        <f>IFERROR(VLOOKUP(A1940,[5]数据处理!$A:$G,7,0),0)</f>
        <v>0</v>
      </c>
      <c r="M1940">
        <f t="shared" si="511"/>
        <v>0</v>
      </c>
      <c r="N1940">
        <f>IFERROR(VLOOKUP(A1940,[5]数据处理!$A:$C,3,0),0)</f>
        <v>0</v>
      </c>
      <c r="O1940">
        <f>IFERROR(VLOOKUP($A1940,[5]数据处理!$A:$N,14,0),0)</f>
        <v>0</v>
      </c>
      <c r="P1940">
        <f>IFERROR(VLOOKUP($A1940,[3]库存报告使用数据!$A$1:$B$65536,2,0),"")</f>
        <v>473</v>
      </c>
      <c r="Q1940">
        <f>IFERROR(VLOOKUP($A1940,[3]库存报告使用数据!$A$1:$E$65536,5,0),"")</f>
        <v>2552</v>
      </c>
      <c r="R1940">
        <f>IFERROR(VLOOKUP($A1940,[3]库存报告使用数据!$A$1:$H$65536,8,0),"")</f>
        <v>7750</v>
      </c>
      <c r="S1940">
        <f>IFERROR(VLOOKUP($A1940,[3]库存报告使用数据!$A$1:$K$65536,11,0),"")</f>
        <v>0</v>
      </c>
      <c r="T1940">
        <f>IFERROR(VLOOKUP($A1940,[3]库存报告使用数据!$A$1:$C$65536,3,0),"")</f>
        <v>2</v>
      </c>
      <c r="U1940">
        <f>IFERROR(VLOOKUP($A1940,[3]库存报告使用数据!$A$1:$F$65536,6,0),"")</f>
        <v>6</v>
      </c>
      <c r="V1940">
        <f>IFERROR(VLOOKUP($A1940,[3]库存报告使用数据!$A$1:$I$65536,9,0),"")</f>
        <v>21</v>
      </c>
      <c r="W1940">
        <f>IFERROR(VLOOKUP($A1940,[3]库存报告使用数据!$A$1:$L$65536,12,0),"")</f>
        <v>0</v>
      </c>
      <c r="X1940" s="20">
        <f t="shared" si="512"/>
        <v>0.00422832980972516</v>
      </c>
      <c r="Y1940" s="20">
        <f t="shared" si="513"/>
        <v>0.00235109717868339</v>
      </c>
      <c r="Z1940" s="20">
        <f t="shared" si="514"/>
        <v>0.00270967741935484</v>
      </c>
      <c r="AA1940" s="20" t="str">
        <f t="shared" si="515"/>
        <v/>
      </c>
      <c r="AB1940">
        <f>IFERROR(VLOOKUP($A1940,[3]库存报告使用数据!$A$1:$D$65536,4,0),"")</f>
        <v>0.36</v>
      </c>
      <c r="AC1940">
        <f>IFERROR(VLOOKUP($A1940,[3]库存报告使用数据!$A$1:$G$65536,7,0),"")</f>
        <v>0.6</v>
      </c>
      <c r="AD1940">
        <f>IFERROR(VLOOKUP($A1940,[3]库存报告使用数据!$A$1:$J$65536,10,0),"")</f>
        <v>2.18</v>
      </c>
      <c r="AE1940">
        <f>IFERROR(VLOOKUP($A1940,[3]库存报告使用数据!$A$1:$M$65536,13,0),"")</f>
        <v>0</v>
      </c>
      <c r="AF1940" s="20">
        <f t="shared" si="516"/>
        <v>0.00390359307999408</v>
      </c>
      <c r="AG1940" s="20">
        <f t="shared" si="517"/>
        <v>0.0108433141110947</v>
      </c>
      <c r="AH1940" s="20">
        <f t="shared" si="518"/>
        <v>0.0393973746036439</v>
      </c>
      <c r="AI1940" s="20" t="str">
        <f t="shared" si="519"/>
        <v/>
      </c>
      <c r="AJ1940">
        <f>IFERROR(VLOOKUP($B1940,[4]库存报告使用数据!$A$1:$B$65536,2,0),0)</f>
        <v>25</v>
      </c>
      <c r="AK1940">
        <f>IFERROR(VLOOKUP($B1940,[4]库存报告使用数据!$A$1:$C$65536,3,0),)</f>
        <v>23</v>
      </c>
      <c r="AL1940">
        <f>IFERROR(VLOOKUP($B1940,[4]库存报告使用数据!$A$1:$D$65536,4,0),)</f>
        <v>2</v>
      </c>
      <c r="AM1940">
        <f>IFERROR(VLOOKUP($B1940,[4]库存报告使用数据!$A$1:$E$65536,5,0),)</f>
        <v>0</v>
      </c>
      <c r="AN1940" s="20">
        <f t="shared" si="520"/>
        <v>0.2</v>
      </c>
      <c r="AO1940" s="20">
        <f t="shared" si="521"/>
        <v>0.130434782608696</v>
      </c>
      <c r="AP1940" s="20">
        <f t="shared" si="522"/>
        <v>1.5</v>
      </c>
      <c r="AQ1940" s="20" t="str">
        <f t="shared" si="523"/>
        <v/>
      </c>
      <c r="AR1940" s="32">
        <f t="shared" si="524"/>
        <v>0.714285714285714</v>
      </c>
      <c r="AS1940" s="32">
        <f t="shared" si="525"/>
        <v>42.8571428571429</v>
      </c>
      <c r="AT1940" s="32">
        <f t="shared" si="526"/>
        <v>-42.8571428571429</v>
      </c>
      <c r="AU1940" s="28">
        <f t="shared" si="527"/>
        <v>0</v>
      </c>
      <c r="AV1940" s="34">
        <f>IFERROR(时间!$B$4+AU1940,"上周无销量")</f>
        <v>43283</v>
      </c>
      <c r="AW1940" s="34"/>
    </row>
    <row r="1941" spans="1:49">
      <c r="A1941" s="18" t="s">
        <v>1986</v>
      </c>
      <c r="B1941" t="str">
        <f>VLOOKUP(A1941,'[1]sku-asin（子）'!$A:$B,2,0)</f>
        <v>B06XG8ZWGL</v>
      </c>
      <c r="C1941" t="str">
        <f>VLOOKUP(A1941,'[1]子sku-父sku'!$A:$B,2,0)</f>
        <v>YZ-BS-BSLL</v>
      </c>
      <c r="D1941" s="28">
        <f>IFERROR(VLOOKUP(A1941,[2]库存报告使用数据处理!$A:$C,3,0),0)</f>
        <v>6</v>
      </c>
      <c r="E1941" s="28">
        <f>IFERROR(VLOOKUP(A1941,[2]库存报告使用数据处理!$A:$D,4,0),0)</f>
        <v>6</v>
      </c>
      <c r="F1941" s="28">
        <f>IFERROR(VLOOKUP(A1941,[2]库存报告使用数据处理!$A:$E,5,0),0)</f>
        <v>6</v>
      </c>
      <c r="G1941" s="28">
        <f>IFERROR(VLOOKUP(A1941,[2]库存报告使用数据处理!$A:$F,6,0),0)</f>
        <v>4</v>
      </c>
      <c r="H1941" s="29">
        <f>IFERROR(VLOOKUP(A1941,[2]库存报告使用数据处理!$A:$G,7,0),0)</f>
        <v>17.8990909090909</v>
      </c>
      <c r="I1941">
        <f>IFERROR(VLOOKUP(A1941,[5]数据处理!$A:$B,2,0),0)</f>
        <v>0</v>
      </c>
      <c r="J1941" s="30">
        <f>IFERROR(VLOOKUP(A1941,[5]数据处理!$A:$D,4,0),0)</f>
        <v>0</v>
      </c>
      <c r="K1941" s="30">
        <f>IFERROR(VLOOKUP(A1941,[5]数据处理!$A:$E,5,0),0)</f>
        <v>0</v>
      </c>
      <c r="L1941" s="30">
        <f>IFERROR(VLOOKUP(A1941,[5]数据处理!$A:$G,7,0),0)</f>
        <v>0</v>
      </c>
      <c r="M1941">
        <f t="shared" si="511"/>
        <v>0</v>
      </c>
      <c r="N1941">
        <f>IFERROR(VLOOKUP(A1941,[5]数据处理!$A:$C,3,0),0)</f>
        <v>1</v>
      </c>
      <c r="O1941">
        <f>IFERROR(VLOOKUP($A1941,[5]数据处理!$A:$N,14,0),0)</f>
        <v>0</v>
      </c>
      <c r="P1941">
        <f>IFERROR(VLOOKUP($A1941,[3]库存报告使用数据!$A$1:$B$65536,2,0),"")</f>
        <v>21201</v>
      </c>
      <c r="Q1941">
        <f>IFERROR(VLOOKUP($A1941,[3]库存报告使用数据!$A$1:$E$65536,5,0),"")</f>
        <v>7354</v>
      </c>
      <c r="R1941">
        <f>IFERROR(VLOOKUP($A1941,[3]库存报告使用数据!$A$1:$H$65536,8,0),"")</f>
        <v>8554</v>
      </c>
      <c r="S1941">
        <f>IFERROR(VLOOKUP($A1941,[3]库存报告使用数据!$A$1:$K$65536,11,0),"")</f>
        <v>5896</v>
      </c>
      <c r="T1941">
        <f>IFERROR(VLOOKUP($A1941,[3]库存报告使用数据!$A$1:$C$65536,3,0),"")</f>
        <v>90</v>
      </c>
      <c r="U1941">
        <f>IFERROR(VLOOKUP($A1941,[3]库存报告使用数据!$A$1:$F$65536,6,0),"")</f>
        <v>33</v>
      </c>
      <c r="V1941">
        <f>IFERROR(VLOOKUP($A1941,[3]库存报告使用数据!$A$1:$I$65536,9,0),"")</f>
        <v>32</v>
      </c>
      <c r="W1941">
        <f>IFERROR(VLOOKUP($A1941,[3]库存报告使用数据!$A$1:$L$65536,12,0),"")</f>
        <v>41</v>
      </c>
      <c r="X1941" s="20">
        <f t="shared" si="512"/>
        <v>0.00424508277911419</v>
      </c>
      <c r="Y1941" s="20">
        <f t="shared" si="513"/>
        <v>0.00448735382104977</v>
      </c>
      <c r="Z1941" s="20">
        <f t="shared" si="514"/>
        <v>0.00374093991115268</v>
      </c>
      <c r="AA1941" s="20">
        <f t="shared" si="515"/>
        <v>0.00695386702849389</v>
      </c>
      <c r="AB1941">
        <f>IFERROR(VLOOKUP($A1941,[3]库存报告使用数据!$A$1:$D$65536,4,0),"")</f>
        <v>21.67</v>
      </c>
      <c r="AC1941">
        <f>IFERROR(VLOOKUP($A1941,[3]库存报告使用数据!$A$1:$G$65536,7,0),"")</f>
        <v>7.68</v>
      </c>
      <c r="AD1941">
        <f>IFERROR(VLOOKUP($A1941,[3]库存报告使用数据!$A$1:$J$65536,10,0),"")</f>
        <v>6.61</v>
      </c>
      <c r="AE1941">
        <f>IFERROR(VLOOKUP($A1941,[3]库存报告使用数据!$A$1:$M$65536,13,0),"")</f>
        <v>8.95</v>
      </c>
      <c r="AF1941" s="20">
        <f t="shared" si="516"/>
        <v>0.201779335331065</v>
      </c>
      <c r="AG1941" s="20">
        <f t="shared" si="517"/>
        <v>0.0715120117832292</v>
      </c>
      <c r="AH1941" s="20">
        <f t="shared" si="518"/>
        <v>0.0615487497248887</v>
      </c>
      <c r="AI1941" s="20">
        <f t="shared" si="519"/>
        <v>0.125006348722637</v>
      </c>
      <c r="AJ1941">
        <f>IFERROR(VLOOKUP($B1941,[4]库存报告使用数据!$A$1:$B$65536,2,0),0)</f>
        <v>101</v>
      </c>
      <c r="AK1941">
        <f>IFERROR(VLOOKUP($B1941,[4]库存报告使用数据!$A$1:$C$65536,3,0),)</f>
        <v>46</v>
      </c>
      <c r="AL1941">
        <f>IFERROR(VLOOKUP($B1941,[4]库存报告使用数据!$A$1:$D$65536,4,0),)</f>
        <v>22</v>
      </c>
      <c r="AM1941">
        <f>IFERROR(VLOOKUP($B1941,[4]库存报告使用数据!$A$1:$E$65536,5,0),)</f>
        <v>59</v>
      </c>
      <c r="AN1941" s="20">
        <f t="shared" si="520"/>
        <v>0.0594059405940594</v>
      </c>
      <c r="AO1941" s="20">
        <f t="shared" si="521"/>
        <v>0.130434782608696</v>
      </c>
      <c r="AP1941" s="20">
        <f t="shared" si="522"/>
        <v>0.272727272727273</v>
      </c>
      <c r="AQ1941" s="20">
        <f t="shared" si="523"/>
        <v>0.0677966101694915</v>
      </c>
      <c r="AR1941" s="32">
        <f t="shared" si="524"/>
        <v>0.857142857142857</v>
      </c>
      <c r="AS1941" s="32">
        <f t="shared" si="525"/>
        <v>51.4285714285714</v>
      </c>
      <c r="AT1941" s="32">
        <f t="shared" si="526"/>
        <v>-51.4285714285714</v>
      </c>
      <c r="AU1941" s="28">
        <f t="shared" si="527"/>
        <v>0</v>
      </c>
      <c r="AV1941" s="34">
        <f>IFERROR(时间!$B$4+AU1941,"上周无销量")</f>
        <v>43283</v>
      </c>
      <c r="AW1941" s="34"/>
    </row>
    <row r="1942" spans="1:49">
      <c r="A1942" s="18" t="s">
        <v>1987</v>
      </c>
      <c r="B1942" t="str">
        <f>VLOOKUP(A1942,'[1]sku-asin（子）'!$A:$B,2,0)</f>
        <v>B06XFWP8FJ</v>
      </c>
      <c r="C1942" t="str">
        <f>VLOOKUP(A1942,'[1]子sku-父sku'!$A:$B,2,0)</f>
        <v>YZ-BS-BSLL</v>
      </c>
      <c r="D1942" s="28">
        <f>IFERROR(VLOOKUP(A1942,[2]库存报告使用数据处理!$A:$C,3,0),0)</f>
        <v>3</v>
      </c>
      <c r="E1942" s="28">
        <f>IFERROR(VLOOKUP(A1942,[2]库存报告使用数据处理!$A:$D,4,0),0)</f>
        <v>1</v>
      </c>
      <c r="F1942" s="28">
        <f>IFERROR(VLOOKUP(A1942,[2]库存报告使用数据处理!$A:$E,5,0),0)</f>
        <v>0</v>
      </c>
      <c r="G1942" s="28">
        <f>IFERROR(VLOOKUP(A1942,[2]库存报告使用数据处理!$A:$F,6,0),0)</f>
        <v>0</v>
      </c>
      <c r="H1942" s="29">
        <f>IFERROR(VLOOKUP(A1942,[2]库存报告使用数据处理!$A:$G,7,0),0)</f>
        <v>17.49</v>
      </c>
      <c r="I1942">
        <f>IFERROR(VLOOKUP(A1942,[5]数据处理!$A:$B,2,0),0)</f>
        <v>6</v>
      </c>
      <c r="J1942" s="30">
        <f>IFERROR(VLOOKUP(A1942,[5]数据处理!$A:$D,4,0),0)</f>
        <v>0</v>
      </c>
      <c r="K1942" s="30">
        <f>IFERROR(VLOOKUP(A1942,[5]数据处理!$A:$E,5,0),0)</f>
        <v>0</v>
      </c>
      <c r="L1942" s="30">
        <f>IFERROR(VLOOKUP(A1942,[5]数据处理!$A:$G,7,0),0)</f>
        <v>0</v>
      </c>
      <c r="M1942">
        <f t="shared" si="511"/>
        <v>6</v>
      </c>
      <c r="N1942">
        <f>IFERROR(VLOOKUP(A1942,[5]数据处理!$A:$C,3,0),0)</f>
        <v>0</v>
      </c>
      <c r="O1942">
        <f>IFERROR(VLOOKUP($A1942,[5]数据处理!$A:$N,14,0),0)</f>
        <v>0</v>
      </c>
      <c r="P1942" t="str">
        <f>IFERROR(VLOOKUP($A1942,[3]库存报告使用数据!$A$1:$B$65536,2,0),"")</f>
        <v/>
      </c>
      <c r="Q1942" t="str">
        <f>IFERROR(VLOOKUP($A1942,[3]库存报告使用数据!$A$1:$E$65536,5,0),"")</f>
        <v/>
      </c>
      <c r="R1942" t="str">
        <f>IFERROR(VLOOKUP($A1942,[3]库存报告使用数据!$A$1:$H$65536,8,0),"")</f>
        <v/>
      </c>
      <c r="S1942" t="str">
        <f>IFERROR(VLOOKUP($A1942,[3]库存报告使用数据!$A$1:$K$65536,11,0),"")</f>
        <v/>
      </c>
      <c r="T1942" t="str">
        <f>IFERROR(VLOOKUP($A1942,[3]库存报告使用数据!$A$1:$C$65536,3,0),"")</f>
        <v/>
      </c>
      <c r="U1942" t="str">
        <f>IFERROR(VLOOKUP($A1942,[3]库存报告使用数据!$A$1:$F$65536,6,0),"")</f>
        <v/>
      </c>
      <c r="V1942" t="str">
        <f>IFERROR(VLOOKUP($A1942,[3]库存报告使用数据!$A$1:$I$65536,9,0),"")</f>
        <v/>
      </c>
      <c r="W1942" t="str">
        <f>IFERROR(VLOOKUP($A1942,[3]库存报告使用数据!$A$1:$L$65536,12,0),"")</f>
        <v/>
      </c>
      <c r="X1942" s="20" t="str">
        <f t="shared" si="512"/>
        <v/>
      </c>
      <c r="Y1942" s="20" t="str">
        <f t="shared" si="513"/>
        <v/>
      </c>
      <c r="Z1942" s="20" t="str">
        <f t="shared" si="514"/>
        <v/>
      </c>
      <c r="AA1942" s="20" t="str">
        <f t="shared" si="515"/>
        <v/>
      </c>
      <c r="AB1942" t="str">
        <f>IFERROR(VLOOKUP($A1942,[3]库存报告使用数据!$A$1:$D$65536,4,0),"")</f>
        <v/>
      </c>
      <c r="AC1942" t="str">
        <f>IFERROR(VLOOKUP($A1942,[3]库存报告使用数据!$A$1:$G$65536,7,0),"")</f>
        <v/>
      </c>
      <c r="AD1942" t="str">
        <f>IFERROR(VLOOKUP($A1942,[3]库存报告使用数据!$A$1:$J$65536,10,0),"")</f>
        <v/>
      </c>
      <c r="AE1942" t="str">
        <f>IFERROR(VLOOKUP($A1942,[3]库存报告使用数据!$A$1:$M$65536,13,0),"")</f>
        <v/>
      </c>
      <c r="AF1942" s="20" t="str">
        <f t="shared" si="516"/>
        <v/>
      </c>
      <c r="AG1942" s="20" t="str">
        <f t="shared" si="517"/>
        <v/>
      </c>
      <c r="AH1942" s="20" t="str">
        <f t="shared" si="518"/>
        <v/>
      </c>
      <c r="AI1942" s="20" t="str">
        <f t="shared" si="519"/>
        <v/>
      </c>
      <c r="AJ1942">
        <f>IFERROR(VLOOKUP($B1942,[4]库存报告使用数据!$A$1:$B$65536,2,0),0)</f>
        <v>58</v>
      </c>
      <c r="AK1942">
        <f>IFERROR(VLOOKUP($B1942,[4]库存报告使用数据!$A$1:$C$65536,3,0),)</f>
        <v>24</v>
      </c>
      <c r="AL1942">
        <f>IFERROR(VLOOKUP($B1942,[4]库存报告使用数据!$A$1:$D$65536,4,0),)</f>
        <v>2</v>
      </c>
      <c r="AM1942">
        <f>IFERROR(VLOOKUP($B1942,[4]库存报告使用数据!$A$1:$E$65536,5,0),)</f>
        <v>23</v>
      </c>
      <c r="AN1942" s="20">
        <f t="shared" si="520"/>
        <v>0.0517241379310345</v>
      </c>
      <c r="AO1942" s="20">
        <f t="shared" si="521"/>
        <v>0.0416666666666667</v>
      </c>
      <c r="AP1942" s="20">
        <f t="shared" si="522"/>
        <v>0</v>
      </c>
      <c r="AQ1942" s="20">
        <f t="shared" si="523"/>
        <v>0</v>
      </c>
      <c r="AR1942" s="32">
        <f t="shared" si="524"/>
        <v>0.428571428571429</v>
      </c>
      <c r="AS1942" s="32">
        <f t="shared" si="525"/>
        <v>25.7142857142857</v>
      </c>
      <c r="AT1942" s="32">
        <f t="shared" si="526"/>
        <v>-19.7142857142857</v>
      </c>
      <c r="AU1942" s="28">
        <f t="shared" si="527"/>
        <v>14</v>
      </c>
      <c r="AV1942" s="34">
        <f>IFERROR(时间!$B$4+AU1942,"上周无销量")</f>
        <v>43297</v>
      </c>
      <c r="AW1942" s="34"/>
    </row>
    <row r="1943" spans="1:49">
      <c r="A1943" s="18" t="s">
        <v>1988</v>
      </c>
      <c r="B1943" t="str">
        <f>VLOOKUP(A1943,'[1]sku-asin（子）'!$A:$B,2,0)</f>
        <v>B06XFWP9YY</v>
      </c>
      <c r="C1943" t="str">
        <f>VLOOKUP(A1943,'[1]子sku-父sku'!$A:$B,2,0)</f>
        <v>YZ-BS-BSLL</v>
      </c>
      <c r="D1943" s="28">
        <f>IFERROR(VLOOKUP(A1943,[2]库存报告使用数据处理!$A:$C,3,0),0)</f>
        <v>1</v>
      </c>
      <c r="E1943" s="28">
        <f>IFERROR(VLOOKUP(A1943,[2]库存报告使用数据处理!$A:$D,4,0),0)</f>
        <v>1</v>
      </c>
      <c r="F1943" s="28">
        <f>IFERROR(VLOOKUP(A1943,[2]库存报告使用数据处理!$A:$E,5,0),0)</f>
        <v>1</v>
      </c>
      <c r="G1943" s="28">
        <f>IFERROR(VLOOKUP(A1943,[2]库存报告使用数据处理!$A:$F,6,0),0)</f>
        <v>1</v>
      </c>
      <c r="H1943" s="29">
        <f>IFERROR(VLOOKUP(A1943,[2]库存报告使用数据处理!$A:$G,7,0),0)</f>
        <v>18.24</v>
      </c>
      <c r="I1943">
        <f>IFERROR(VLOOKUP(A1943,[5]数据处理!$A:$B,2,0),0)</f>
        <v>6</v>
      </c>
      <c r="J1943" s="30">
        <f>IFERROR(VLOOKUP(A1943,[5]数据处理!$A:$D,4,0),0)</f>
        <v>0</v>
      </c>
      <c r="K1943" s="30">
        <f>IFERROR(VLOOKUP(A1943,[5]数据处理!$A:$E,5,0),0)</f>
        <v>0</v>
      </c>
      <c r="L1943" s="30">
        <f>IFERROR(VLOOKUP(A1943,[5]数据处理!$A:$G,7,0),0)</f>
        <v>0</v>
      </c>
      <c r="M1943">
        <f t="shared" si="511"/>
        <v>6</v>
      </c>
      <c r="N1943">
        <f>IFERROR(VLOOKUP(A1943,[5]数据处理!$A:$C,3,0),0)</f>
        <v>0</v>
      </c>
      <c r="O1943">
        <f>IFERROR(VLOOKUP($A1943,[5]数据处理!$A:$N,14,0),0)</f>
        <v>0</v>
      </c>
      <c r="P1943">
        <f>IFERROR(VLOOKUP($A1943,[3]库存报告使用数据!$A$1:$B$65536,2,0),"")</f>
        <v>5064</v>
      </c>
      <c r="Q1943">
        <f>IFERROR(VLOOKUP($A1943,[3]库存报告使用数据!$A$1:$E$65536,5,0),"")</f>
        <v>26629</v>
      </c>
      <c r="R1943">
        <f>IFERROR(VLOOKUP($A1943,[3]库存报告使用数据!$A$1:$H$65536,8,0),"")</f>
        <v>10283</v>
      </c>
      <c r="S1943">
        <f>IFERROR(VLOOKUP($A1943,[3]库存报告使用数据!$A$1:$K$65536,11,0),"")</f>
        <v>15294</v>
      </c>
      <c r="T1943">
        <f>IFERROR(VLOOKUP($A1943,[3]库存报告使用数据!$A$1:$C$65536,3,0),"")</f>
        <v>129</v>
      </c>
      <c r="U1943">
        <f>IFERROR(VLOOKUP($A1943,[3]库存报告使用数据!$A$1:$F$65536,6,0),"")</f>
        <v>103</v>
      </c>
      <c r="V1943">
        <f>IFERROR(VLOOKUP($A1943,[3]库存报告使用数据!$A$1:$I$65536,9,0),"")</f>
        <v>64</v>
      </c>
      <c r="W1943">
        <f>IFERROR(VLOOKUP($A1943,[3]库存报告使用数据!$A$1:$L$65536,12,0),"")</f>
        <v>74</v>
      </c>
      <c r="X1943" s="20">
        <f t="shared" si="512"/>
        <v>0.0254739336492891</v>
      </c>
      <c r="Y1943" s="20">
        <f t="shared" si="513"/>
        <v>0.00386796349844155</v>
      </c>
      <c r="Z1943" s="20">
        <f t="shared" si="514"/>
        <v>0.00622386463094428</v>
      </c>
      <c r="AA1943" s="20">
        <f t="shared" si="515"/>
        <v>0.00483849875768275</v>
      </c>
      <c r="AB1943">
        <f>IFERROR(VLOOKUP($A1943,[3]库存报告使用数据!$A$1:$D$65536,4,0),"")</f>
        <v>20.3925</v>
      </c>
      <c r="AC1943">
        <f>IFERROR(VLOOKUP($A1943,[3]库存报告使用数据!$A$1:$G$65536,7,0),"")</f>
        <v>3.08</v>
      </c>
      <c r="AD1943">
        <f>IFERROR(VLOOKUP($A1943,[3]库存报告使用数据!$A$1:$J$65536,10,0),"")</f>
        <v>5.19</v>
      </c>
      <c r="AE1943">
        <f>IFERROR(VLOOKUP($A1943,[3]库存报告使用数据!$A$1:$M$65536,13,0),"")</f>
        <v>6.74</v>
      </c>
      <c r="AF1943" s="20">
        <f t="shared" si="516"/>
        <v>1.11800986842105</v>
      </c>
      <c r="AG1943" s="20">
        <f t="shared" si="517"/>
        <v>0.168859649122807</v>
      </c>
      <c r="AH1943" s="20">
        <f t="shared" si="518"/>
        <v>0.284539473684211</v>
      </c>
      <c r="AI1943" s="20">
        <f t="shared" si="519"/>
        <v>0.369517543859649</v>
      </c>
      <c r="AJ1943">
        <f>IFERROR(VLOOKUP($B1943,[4]库存报告使用数据!$A$1:$B$65536,2,0),0)</f>
        <v>125</v>
      </c>
      <c r="AK1943">
        <f>IFERROR(VLOOKUP($B1943,[4]库存报告使用数据!$A$1:$C$65536,3,0),)</f>
        <v>81</v>
      </c>
      <c r="AL1943">
        <f>IFERROR(VLOOKUP($B1943,[4]库存报告使用数据!$A$1:$D$65536,4,0),)</f>
        <v>25</v>
      </c>
      <c r="AM1943">
        <f>IFERROR(VLOOKUP($B1943,[4]库存报告使用数据!$A$1:$E$65536,5,0),)</f>
        <v>59</v>
      </c>
      <c r="AN1943" s="20">
        <f t="shared" si="520"/>
        <v>0.008</v>
      </c>
      <c r="AO1943" s="20">
        <f t="shared" si="521"/>
        <v>0.0123456790123457</v>
      </c>
      <c r="AP1943" s="20">
        <f t="shared" si="522"/>
        <v>0.04</v>
      </c>
      <c r="AQ1943" s="20">
        <f t="shared" si="523"/>
        <v>0.0169491525423729</v>
      </c>
      <c r="AR1943" s="32">
        <f t="shared" si="524"/>
        <v>0.142857142857143</v>
      </c>
      <c r="AS1943" s="32">
        <f t="shared" si="525"/>
        <v>8.57142857142857</v>
      </c>
      <c r="AT1943" s="32">
        <f t="shared" si="526"/>
        <v>-2.57142857142857</v>
      </c>
      <c r="AU1943" s="28">
        <f t="shared" si="527"/>
        <v>42</v>
      </c>
      <c r="AV1943" s="34">
        <f>IFERROR(时间!$B$4+AU1943,"上周无销量")</f>
        <v>43325</v>
      </c>
      <c r="AW1943" s="34"/>
    </row>
    <row r="1944" spans="1:49">
      <c r="A1944" s="18" t="s">
        <v>1989</v>
      </c>
      <c r="B1944" t="str">
        <f>VLOOKUP(A1944,'[1]sku-asin（子）'!$A:$B,2,0)</f>
        <v>B06XGBP18Z</v>
      </c>
      <c r="C1944" t="str">
        <f>VLOOKUP(A1944,'[1]子sku-父sku'!$A:$B,2,0)</f>
        <v>YZ-BS-BSLL</v>
      </c>
      <c r="D1944" s="28">
        <f>IFERROR(VLOOKUP(A1944,[2]库存报告使用数据处理!$A:$C,3,0),0)</f>
        <v>3</v>
      </c>
      <c r="E1944" s="28">
        <f>IFERROR(VLOOKUP(A1944,[2]库存报告使用数据处理!$A:$D,4,0),0)</f>
        <v>2</v>
      </c>
      <c r="F1944" s="28">
        <f>IFERROR(VLOOKUP(A1944,[2]库存报告使用数据处理!$A:$E,5,0),0)</f>
        <v>2</v>
      </c>
      <c r="G1944" s="28">
        <f>IFERROR(VLOOKUP(A1944,[2]库存报告使用数据处理!$A:$F,6,0),0)</f>
        <v>1</v>
      </c>
      <c r="H1944" s="29">
        <f>IFERROR(VLOOKUP(A1944,[2]库存报告使用数据处理!$A:$G,7,0),0)</f>
        <v>18.615</v>
      </c>
      <c r="I1944">
        <f>IFERROR(VLOOKUP(A1944,[5]数据处理!$A:$B,2,0),0)</f>
        <v>7</v>
      </c>
      <c r="J1944" s="30">
        <f>IFERROR(VLOOKUP(A1944,[5]数据处理!$A:$D,4,0),0)</f>
        <v>0</v>
      </c>
      <c r="K1944" s="30">
        <f>IFERROR(VLOOKUP(A1944,[5]数据处理!$A:$E,5,0),0)</f>
        <v>0</v>
      </c>
      <c r="L1944" s="30">
        <f>IFERROR(VLOOKUP(A1944,[5]数据处理!$A:$G,7,0),0)</f>
        <v>0</v>
      </c>
      <c r="M1944">
        <f t="shared" si="511"/>
        <v>7</v>
      </c>
      <c r="N1944">
        <f>IFERROR(VLOOKUP(A1944,[5]数据处理!$A:$C,3,0),0)</f>
        <v>0</v>
      </c>
      <c r="O1944">
        <f>IFERROR(VLOOKUP($A1944,[5]数据处理!$A:$N,14,0),0)</f>
        <v>0</v>
      </c>
      <c r="P1944" t="str">
        <f>IFERROR(VLOOKUP($A1944,[3]库存报告使用数据!$A$1:$B$65536,2,0),"")</f>
        <v/>
      </c>
      <c r="Q1944" t="str">
        <f>IFERROR(VLOOKUP($A1944,[3]库存报告使用数据!$A$1:$E$65536,5,0),"")</f>
        <v/>
      </c>
      <c r="R1944" t="str">
        <f>IFERROR(VLOOKUP($A1944,[3]库存报告使用数据!$A$1:$H$65536,8,0),"")</f>
        <v/>
      </c>
      <c r="S1944" t="str">
        <f>IFERROR(VLOOKUP($A1944,[3]库存报告使用数据!$A$1:$K$65536,11,0),"")</f>
        <v/>
      </c>
      <c r="T1944" t="str">
        <f>IFERROR(VLOOKUP($A1944,[3]库存报告使用数据!$A$1:$C$65536,3,0),"")</f>
        <v/>
      </c>
      <c r="U1944" t="str">
        <f>IFERROR(VLOOKUP($A1944,[3]库存报告使用数据!$A$1:$F$65536,6,0),"")</f>
        <v/>
      </c>
      <c r="V1944" t="str">
        <f>IFERROR(VLOOKUP($A1944,[3]库存报告使用数据!$A$1:$I$65536,9,0),"")</f>
        <v/>
      </c>
      <c r="W1944" t="str">
        <f>IFERROR(VLOOKUP($A1944,[3]库存报告使用数据!$A$1:$L$65536,12,0),"")</f>
        <v/>
      </c>
      <c r="X1944" s="20" t="str">
        <f t="shared" si="512"/>
        <v/>
      </c>
      <c r="Y1944" s="20" t="str">
        <f t="shared" si="513"/>
        <v/>
      </c>
      <c r="Z1944" s="20" t="str">
        <f t="shared" si="514"/>
        <v/>
      </c>
      <c r="AA1944" s="20" t="str">
        <f t="shared" si="515"/>
        <v/>
      </c>
      <c r="AB1944" t="str">
        <f>IFERROR(VLOOKUP($A1944,[3]库存报告使用数据!$A$1:$D$65536,4,0),"")</f>
        <v/>
      </c>
      <c r="AC1944" t="str">
        <f>IFERROR(VLOOKUP($A1944,[3]库存报告使用数据!$A$1:$G$65536,7,0),"")</f>
        <v/>
      </c>
      <c r="AD1944" t="str">
        <f>IFERROR(VLOOKUP($A1944,[3]库存报告使用数据!$A$1:$J$65536,10,0),"")</f>
        <v/>
      </c>
      <c r="AE1944" t="str">
        <f>IFERROR(VLOOKUP($A1944,[3]库存报告使用数据!$A$1:$M$65536,13,0),"")</f>
        <v/>
      </c>
      <c r="AF1944" s="20" t="str">
        <f t="shared" si="516"/>
        <v/>
      </c>
      <c r="AG1944" s="20" t="str">
        <f t="shared" si="517"/>
        <v/>
      </c>
      <c r="AH1944" s="20" t="str">
        <f t="shared" si="518"/>
        <v/>
      </c>
      <c r="AI1944" s="20" t="str">
        <f t="shared" si="519"/>
        <v/>
      </c>
      <c r="AJ1944">
        <f>IFERROR(VLOOKUP($B1944,[4]库存报告使用数据!$A$1:$B$65536,2,0),0)</f>
        <v>21</v>
      </c>
      <c r="AK1944">
        <f>IFERROR(VLOOKUP($B1944,[4]库存报告使用数据!$A$1:$C$65536,3,0),)</f>
        <v>27</v>
      </c>
      <c r="AL1944">
        <f>IFERROR(VLOOKUP($B1944,[4]库存报告使用数据!$A$1:$D$65536,4,0),)</f>
        <v>4</v>
      </c>
      <c r="AM1944">
        <f>IFERROR(VLOOKUP($B1944,[4]库存报告使用数据!$A$1:$E$65536,5,0),)</f>
        <v>13</v>
      </c>
      <c r="AN1944" s="20">
        <f t="shared" si="520"/>
        <v>0.142857142857143</v>
      </c>
      <c r="AO1944" s="20">
        <f t="shared" si="521"/>
        <v>0.0740740740740741</v>
      </c>
      <c r="AP1944" s="20">
        <f t="shared" si="522"/>
        <v>0.5</v>
      </c>
      <c r="AQ1944" s="20">
        <f t="shared" si="523"/>
        <v>0.0769230769230769</v>
      </c>
      <c r="AR1944" s="32">
        <f t="shared" si="524"/>
        <v>0.428571428571429</v>
      </c>
      <c r="AS1944" s="32">
        <f t="shared" si="525"/>
        <v>25.7142857142857</v>
      </c>
      <c r="AT1944" s="32">
        <f t="shared" si="526"/>
        <v>-18.7142857142857</v>
      </c>
      <c r="AU1944" s="28">
        <f t="shared" si="527"/>
        <v>16</v>
      </c>
      <c r="AV1944" s="34">
        <f>IFERROR(时间!$B$4+AU1944,"上周无销量")</f>
        <v>43299</v>
      </c>
      <c r="AW1944" s="34"/>
    </row>
    <row r="1945" spans="1:49">
      <c r="A1945" s="18" t="s">
        <v>1990</v>
      </c>
      <c r="B1945" t="str">
        <f>VLOOKUP(A1945,'[1]sku-asin（子）'!$A:$B,2,0)</f>
        <v>B01N30QQDJ</v>
      </c>
      <c r="C1945" t="str">
        <f>VLOOKUP(A1945,'[1]子sku-父sku'!$A:$B,2,0)</f>
        <v>YZ-BS-BShyl5119</v>
      </c>
      <c r="D1945" s="28">
        <f>IFERROR(VLOOKUP(A1945,[2]库存报告使用数据处理!$A:$C,3,0),0)</f>
        <v>5</v>
      </c>
      <c r="E1945" s="28">
        <f>IFERROR(VLOOKUP(A1945,[2]库存报告使用数据处理!$A:$D,4,0),0)</f>
        <v>7</v>
      </c>
      <c r="F1945" s="28">
        <f>IFERROR(VLOOKUP(A1945,[2]库存报告使用数据处理!$A:$E,5,0),0)</f>
        <v>4</v>
      </c>
      <c r="G1945" s="28">
        <f>IFERROR(VLOOKUP(A1945,[2]库存报告使用数据处理!$A:$F,6,0),0)</f>
        <v>12</v>
      </c>
      <c r="H1945" s="29">
        <f>IFERROR(VLOOKUP(A1945,[2]库存报告使用数据处理!$A:$G,7,0),0)</f>
        <v>24.6757142857143</v>
      </c>
      <c r="I1945">
        <f>IFERROR(VLOOKUP(A1945,[5]数据处理!$A:$B,2,0),0)</f>
        <v>6</v>
      </c>
      <c r="J1945" s="30">
        <f>IFERROR(VLOOKUP(A1945,[5]数据处理!$A:$D,4,0),0)</f>
        <v>0</v>
      </c>
      <c r="K1945" s="30">
        <f>IFERROR(VLOOKUP(A1945,[5]数据处理!$A:$E,5,0),0)</f>
        <v>0</v>
      </c>
      <c r="L1945" s="30">
        <f>IFERROR(VLOOKUP(A1945,[5]数据处理!$A:$G,7,0),0)</f>
        <v>0</v>
      </c>
      <c r="M1945">
        <f t="shared" si="511"/>
        <v>6</v>
      </c>
      <c r="N1945">
        <f>IFERROR(VLOOKUP(A1945,[5]数据处理!$A:$C,3,0),0)</f>
        <v>0</v>
      </c>
      <c r="O1945">
        <f>IFERROR(VLOOKUP($A1945,[5]数据处理!$A:$N,14,0),0)</f>
        <v>0</v>
      </c>
      <c r="P1945">
        <f>IFERROR(VLOOKUP($A1945,[3]库存报告使用数据!$A$1:$B$65536,2,0),"")</f>
        <v>32791</v>
      </c>
      <c r="Q1945">
        <f>IFERROR(VLOOKUP($A1945,[3]库存报告使用数据!$A$1:$E$65536,5,0),"")</f>
        <v>9304</v>
      </c>
      <c r="R1945">
        <f>IFERROR(VLOOKUP($A1945,[3]库存报告使用数据!$A$1:$H$65536,8,0),"")</f>
        <v>17803</v>
      </c>
      <c r="S1945">
        <f>IFERROR(VLOOKUP($A1945,[3]库存报告使用数据!$A$1:$K$65536,11,0),"")</f>
        <v>15305</v>
      </c>
      <c r="T1945">
        <f>IFERROR(VLOOKUP($A1945,[3]库存报告使用数据!$A$1:$C$65536,3,0),"")</f>
        <v>180</v>
      </c>
      <c r="U1945">
        <f>IFERROR(VLOOKUP($A1945,[3]库存报告使用数据!$A$1:$F$65536,6,0),"")</f>
        <v>68</v>
      </c>
      <c r="V1945">
        <f>IFERROR(VLOOKUP($A1945,[3]库存报告使用数据!$A$1:$I$65536,9,0),"")</f>
        <v>91</v>
      </c>
      <c r="W1945">
        <f>IFERROR(VLOOKUP($A1945,[3]库存报告使用数据!$A$1:$L$65536,12,0),"")</f>
        <v>98</v>
      </c>
      <c r="X1945" s="20">
        <f t="shared" si="512"/>
        <v>0.00548931109145802</v>
      </c>
      <c r="Y1945" s="20">
        <f t="shared" si="513"/>
        <v>0.00730868443680138</v>
      </c>
      <c r="Z1945" s="20">
        <f t="shared" si="514"/>
        <v>0.00511149806212436</v>
      </c>
      <c r="AA1945" s="20">
        <f t="shared" si="515"/>
        <v>0.0064031362299902</v>
      </c>
      <c r="AB1945">
        <f>IFERROR(VLOOKUP($A1945,[3]库存报告使用数据!$A$1:$D$65536,4,0),"")</f>
        <v>37.95</v>
      </c>
      <c r="AC1945">
        <f>IFERROR(VLOOKUP($A1945,[3]库存报告使用数据!$A$1:$G$65536,7,0),"")</f>
        <v>14.35</v>
      </c>
      <c r="AD1945">
        <f>IFERROR(VLOOKUP($A1945,[3]库存报告使用数据!$A$1:$J$65536,10,0),"")</f>
        <v>17.9</v>
      </c>
      <c r="AE1945">
        <f>IFERROR(VLOOKUP($A1945,[3]库存报告使用数据!$A$1:$M$65536,13,0),"")</f>
        <v>21.72</v>
      </c>
      <c r="AF1945" s="20">
        <f t="shared" si="516"/>
        <v>0.307589880159787</v>
      </c>
      <c r="AG1945" s="20">
        <f t="shared" si="517"/>
        <v>0.0830776356162797</v>
      </c>
      <c r="AH1945" s="20">
        <f t="shared" si="518"/>
        <v>0.181352399698952</v>
      </c>
      <c r="AI1945" s="20">
        <f t="shared" si="519"/>
        <v>0.0733514733977884</v>
      </c>
      <c r="AJ1945">
        <f>IFERROR(VLOOKUP($B1945,[4]库存报告使用数据!$A$1:$B$65536,2,0),0)</f>
        <v>114</v>
      </c>
      <c r="AK1945">
        <f>IFERROR(VLOOKUP($B1945,[4]库存报告使用数据!$A$1:$C$65536,3,0),)</f>
        <v>81</v>
      </c>
      <c r="AL1945">
        <f>IFERROR(VLOOKUP($B1945,[4]库存报告使用数据!$A$1:$D$65536,4,0),)</f>
        <v>42</v>
      </c>
      <c r="AM1945">
        <f>IFERROR(VLOOKUP($B1945,[4]库存报告使用数据!$A$1:$E$65536,5,0),)</f>
        <v>132</v>
      </c>
      <c r="AN1945" s="20">
        <f t="shared" si="520"/>
        <v>0.043859649122807</v>
      </c>
      <c r="AO1945" s="20">
        <f t="shared" si="521"/>
        <v>0.0864197530864197</v>
      </c>
      <c r="AP1945" s="20">
        <f t="shared" si="522"/>
        <v>0.0952380952380952</v>
      </c>
      <c r="AQ1945" s="20">
        <f t="shared" si="523"/>
        <v>0.0909090909090909</v>
      </c>
      <c r="AR1945" s="32">
        <f t="shared" si="524"/>
        <v>0.714285714285714</v>
      </c>
      <c r="AS1945" s="32">
        <f t="shared" si="525"/>
        <v>42.8571428571429</v>
      </c>
      <c r="AT1945" s="32">
        <f t="shared" si="526"/>
        <v>-36.8571428571429</v>
      </c>
      <c r="AU1945" s="28">
        <f t="shared" si="527"/>
        <v>8</v>
      </c>
      <c r="AV1945" s="34">
        <f>IFERROR(时间!$B$4+AU1945,"上周无销量")</f>
        <v>43291</v>
      </c>
      <c r="AW1945" s="34"/>
    </row>
    <row r="1946" spans="1:49">
      <c r="A1946" s="18" t="s">
        <v>1991</v>
      </c>
      <c r="B1946" t="str">
        <f>VLOOKUP(A1946,'[1]sku-asin（子）'!$A:$B,2,0)</f>
        <v>B01NAQ17N0</v>
      </c>
      <c r="C1946" t="str">
        <f>VLOOKUP(A1946,'[1]子sku-父sku'!$A:$B,2,0)</f>
        <v>YZ-BS-BShyl5119</v>
      </c>
      <c r="D1946" s="28">
        <f>IFERROR(VLOOKUP(A1946,[2]库存报告使用数据处理!$A:$C,3,0),0)</f>
        <v>0</v>
      </c>
      <c r="E1946" s="28">
        <f>IFERROR(VLOOKUP(A1946,[2]库存报告使用数据处理!$A:$D,4,0),0)</f>
        <v>11</v>
      </c>
      <c r="F1946" s="28">
        <f>IFERROR(VLOOKUP(A1946,[2]库存报告使用数据处理!$A:$E,5,0),0)</f>
        <v>11</v>
      </c>
      <c r="G1946" s="28">
        <f>IFERROR(VLOOKUP(A1946,[2]库存报告使用数据处理!$A:$F,6,0),0)</f>
        <v>0</v>
      </c>
      <c r="H1946" s="29">
        <f>IFERROR(VLOOKUP(A1946,[2]库存报告使用数据处理!$A:$G,7,0),0)</f>
        <v>23.0536363636364</v>
      </c>
      <c r="I1946">
        <f>IFERROR(VLOOKUP(A1946,[5]数据处理!$A:$B,2,0),0)</f>
        <v>0</v>
      </c>
      <c r="J1946" s="30">
        <f>IFERROR(VLOOKUP(A1946,[5]数据处理!$A:$D,4,0),0)</f>
        <v>0</v>
      </c>
      <c r="K1946" s="30">
        <f>IFERROR(VLOOKUP(A1946,[5]数据处理!$A:$E,5,0),0)</f>
        <v>0</v>
      </c>
      <c r="L1946" s="30">
        <f>IFERROR(VLOOKUP(A1946,[5]数据处理!$A:$G,7,0),0)</f>
        <v>0</v>
      </c>
      <c r="M1946">
        <f t="shared" si="511"/>
        <v>0</v>
      </c>
      <c r="N1946">
        <f>IFERROR(VLOOKUP(A1946,[5]数据处理!$A:$C,3,0),0)</f>
        <v>0</v>
      </c>
      <c r="O1946">
        <f>IFERROR(VLOOKUP($A1946,[5]数据处理!$A:$N,14,0),0)</f>
        <v>0</v>
      </c>
      <c r="P1946">
        <f>IFERROR(VLOOKUP($A1946,[3]库存报告使用数据!$A$1:$B$65536,2,0),"")</f>
        <v>0</v>
      </c>
      <c r="Q1946">
        <f>IFERROR(VLOOKUP($A1946,[3]库存报告使用数据!$A$1:$E$65536,5,0),"")</f>
        <v>2892</v>
      </c>
      <c r="R1946">
        <f>IFERROR(VLOOKUP($A1946,[3]库存报告使用数据!$A$1:$H$65536,8,0),"")</f>
        <v>3065</v>
      </c>
      <c r="S1946">
        <f>IFERROR(VLOOKUP($A1946,[3]库存报告使用数据!$A$1:$K$65536,11,0),"")</f>
        <v>0</v>
      </c>
      <c r="T1946">
        <f>IFERROR(VLOOKUP($A1946,[3]库存报告使用数据!$A$1:$C$65536,3,0),"")</f>
        <v>0</v>
      </c>
      <c r="U1946">
        <f>IFERROR(VLOOKUP($A1946,[3]库存报告使用数据!$A$1:$F$65536,6,0),"")</f>
        <v>8</v>
      </c>
      <c r="V1946">
        <f>IFERROR(VLOOKUP($A1946,[3]库存报告使用数据!$A$1:$I$65536,9,0),"")</f>
        <v>8</v>
      </c>
      <c r="W1946">
        <f>IFERROR(VLOOKUP($A1946,[3]库存报告使用数据!$A$1:$L$65536,12,0),"")</f>
        <v>0</v>
      </c>
      <c r="X1946" s="20" t="str">
        <f t="shared" si="512"/>
        <v/>
      </c>
      <c r="Y1946" s="20">
        <f t="shared" si="513"/>
        <v>0.00276625172890733</v>
      </c>
      <c r="Z1946" s="20">
        <f t="shared" si="514"/>
        <v>0.00261011419249592</v>
      </c>
      <c r="AA1946" s="20" t="str">
        <f t="shared" si="515"/>
        <v/>
      </c>
      <c r="AB1946">
        <f>IFERROR(VLOOKUP($A1946,[3]库存报告使用数据!$A$1:$D$65536,4,0),"")</f>
        <v>0</v>
      </c>
      <c r="AC1946">
        <f>IFERROR(VLOOKUP($A1946,[3]库存报告使用数据!$A$1:$G$65536,7,0),"")</f>
        <v>1.65</v>
      </c>
      <c r="AD1946">
        <f>IFERROR(VLOOKUP($A1946,[3]库存报告使用数据!$A$1:$J$65536,10,0),"")</f>
        <v>1.44</v>
      </c>
      <c r="AE1946">
        <f>IFERROR(VLOOKUP($A1946,[3]库存报告使用数据!$A$1:$M$65536,13,0),"")</f>
        <v>0</v>
      </c>
      <c r="AF1946" s="20" t="str">
        <f t="shared" si="516"/>
        <v/>
      </c>
      <c r="AG1946" s="20">
        <f t="shared" si="517"/>
        <v>0.00650656571631372</v>
      </c>
      <c r="AH1946" s="20">
        <f t="shared" si="518"/>
        <v>0.00567845735241925</v>
      </c>
      <c r="AI1946" s="20" t="str">
        <f t="shared" si="519"/>
        <v/>
      </c>
      <c r="AJ1946">
        <f>IFERROR(VLOOKUP($B1946,[4]库存报告使用数据!$A$1:$B$65536,2,0),0)</f>
        <v>0</v>
      </c>
      <c r="AK1946">
        <f>IFERROR(VLOOKUP($B1946,[4]库存报告使用数据!$A$1:$C$65536,3,0),)</f>
        <v>50</v>
      </c>
      <c r="AL1946">
        <f>IFERROR(VLOOKUP($B1946,[4]库存报告使用数据!$A$1:$D$65536,4,0),)</f>
        <v>19</v>
      </c>
      <c r="AM1946">
        <f>IFERROR(VLOOKUP($B1946,[4]库存报告使用数据!$A$1:$E$65536,5,0),)</f>
        <v>0</v>
      </c>
      <c r="AN1946" s="20" t="str">
        <f t="shared" si="520"/>
        <v/>
      </c>
      <c r="AO1946" s="20">
        <f t="shared" si="521"/>
        <v>0.22</v>
      </c>
      <c r="AP1946" s="20">
        <f t="shared" si="522"/>
        <v>0.578947368421053</v>
      </c>
      <c r="AQ1946" s="20" t="str">
        <f t="shared" si="523"/>
        <v/>
      </c>
      <c r="AR1946" s="32">
        <f t="shared" si="524"/>
        <v>0</v>
      </c>
      <c r="AS1946" s="32">
        <f t="shared" si="525"/>
        <v>0</v>
      </c>
      <c r="AT1946" s="32">
        <f t="shared" si="526"/>
        <v>0</v>
      </c>
      <c r="AU1946" s="28" t="str">
        <f t="shared" si="527"/>
        <v>库存为0</v>
      </c>
      <c r="AV1946" s="34" t="str">
        <f>IFERROR(时间!$B$4+AU1946,"上周无销量")</f>
        <v>上周无销量</v>
      </c>
      <c r="AW1946" s="34"/>
    </row>
    <row r="1947" spans="1:49">
      <c r="A1947" s="18" t="s">
        <v>1992</v>
      </c>
      <c r="B1947" t="str">
        <f>VLOOKUP(A1947,'[1]sku-asin（子）'!$A:$B,2,0)</f>
        <v>B01NCSVUOC</v>
      </c>
      <c r="C1947" t="str">
        <f>VLOOKUP(A1947,'[1]子sku-父sku'!$A:$B,2,0)</f>
        <v>YZ-BS-BShyl5119</v>
      </c>
      <c r="D1947" s="28">
        <f>IFERROR(VLOOKUP(A1947,[2]库存报告使用数据处理!$A:$C,3,0),0)</f>
        <v>5</v>
      </c>
      <c r="E1947" s="28">
        <f>IFERROR(VLOOKUP(A1947,[2]库存报告使用数据处理!$A:$D,4,0),0)</f>
        <v>2</v>
      </c>
      <c r="F1947" s="28">
        <f>IFERROR(VLOOKUP(A1947,[2]库存报告使用数据处理!$A:$E,5,0),0)</f>
        <v>7</v>
      </c>
      <c r="G1947" s="28">
        <f>IFERROR(VLOOKUP(A1947,[2]库存报告使用数据处理!$A:$F,6,0),0)</f>
        <v>13</v>
      </c>
      <c r="H1947" s="29">
        <f>IFERROR(VLOOKUP(A1947,[2]库存报告使用数据处理!$A:$G,7,0),0)</f>
        <v>24.9492592592593</v>
      </c>
      <c r="I1947">
        <f>IFERROR(VLOOKUP(A1947,[5]数据处理!$A:$B,2,0),0)</f>
        <v>10</v>
      </c>
      <c r="J1947" s="30">
        <f>IFERROR(VLOOKUP(A1947,[5]数据处理!$A:$D,4,0),0)</f>
        <v>0</v>
      </c>
      <c r="K1947" s="30">
        <f>IFERROR(VLOOKUP(A1947,[5]数据处理!$A:$E,5,0),0)</f>
        <v>0</v>
      </c>
      <c r="L1947" s="30">
        <f>IFERROR(VLOOKUP(A1947,[5]数据处理!$A:$G,7,0),0)</f>
        <v>1</v>
      </c>
      <c r="M1947">
        <f t="shared" si="511"/>
        <v>11</v>
      </c>
      <c r="N1947">
        <f>IFERROR(VLOOKUP(A1947,[5]数据处理!$A:$C,3,0),0)</f>
        <v>0</v>
      </c>
      <c r="O1947">
        <f>IFERROR(VLOOKUP($A1947,[5]数据处理!$A:$N,14,0),0)</f>
        <v>0</v>
      </c>
      <c r="P1947">
        <f>IFERROR(VLOOKUP($A1947,[3]库存报告使用数据!$A$1:$B$65536,2,0),"")</f>
        <v>15642</v>
      </c>
      <c r="Q1947">
        <f>IFERROR(VLOOKUP($A1947,[3]库存报告使用数据!$A$1:$E$65536,5,0),"")</f>
        <v>9922</v>
      </c>
      <c r="R1947">
        <f>IFERROR(VLOOKUP($A1947,[3]库存报告使用数据!$A$1:$H$65536,8,0),"")</f>
        <v>6929</v>
      </c>
      <c r="S1947">
        <f>IFERROR(VLOOKUP($A1947,[3]库存报告使用数据!$A$1:$K$65536,11,0),"")</f>
        <v>6841</v>
      </c>
      <c r="T1947">
        <f>IFERROR(VLOOKUP($A1947,[3]库存报告使用数据!$A$1:$C$65536,3,0),"")</f>
        <v>51</v>
      </c>
      <c r="U1947">
        <f>IFERROR(VLOOKUP($A1947,[3]库存报告使用数据!$A$1:$F$65536,6,0),"")</f>
        <v>33</v>
      </c>
      <c r="V1947">
        <f>IFERROR(VLOOKUP($A1947,[3]库存报告使用数据!$A$1:$I$65536,9,0),"")</f>
        <v>36</v>
      </c>
      <c r="W1947">
        <f>IFERROR(VLOOKUP($A1947,[3]库存报告使用数据!$A$1:$L$65536,12,0),"")</f>
        <v>31</v>
      </c>
      <c r="X1947" s="20">
        <f t="shared" si="512"/>
        <v>0.00326045262754124</v>
      </c>
      <c r="Y1947" s="20">
        <f t="shared" si="513"/>
        <v>0.00332594235033259</v>
      </c>
      <c r="Z1947" s="20">
        <f t="shared" si="514"/>
        <v>0.00519555491412902</v>
      </c>
      <c r="AA1947" s="20">
        <f t="shared" si="515"/>
        <v>0.00453150124250841</v>
      </c>
      <c r="AB1947">
        <f>IFERROR(VLOOKUP($A1947,[3]库存报告使用数据!$A$1:$D$65536,4,0),"")</f>
        <v>6.77</v>
      </c>
      <c r="AC1947">
        <f>IFERROR(VLOOKUP($A1947,[3]库存报告使用数据!$A$1:$G$65536,7,0),"")</f>
        <v>4.16</v>
      </c>
      <c r="AD1947">
        <f>IFERROR(VLOOKUP($A1947,[3]库存报告使用数据!$A$1:$J$65536,10,0),"")</f>
        <v>4.64</v>
      </c>
      <c r="AE1947">
        <f>IFERROR(VLOOKUP($A1947,[3]库存报告使用数据!$A$1:$M$65536,13,0),"")</f>
        <v>3.97</v>
      </c>
      <c r="AF1947" s="20">
        <f t="shared" si="516"/>
        <v>0.054270148300996</v>
      </c>
      <c r="AG1947" s="20">
        <f t="shared" si="517"/>
        <v>0.0833692086160057</v>
      </c>
      <c r="AH1947" s="20">
        <f t="shared" si="518"/>
        <v>0.0265682093391666</v>
      </c>
      <c r="AI1947" s="20">
        <f t="shared" si="519"/>
        <v>0.0122402277442878</v>
      </c>
      <c r="AJ1947">
        <f>IFERROR(VLOOKUP($B1947,[4]库存报告使用数据!$A$1:$B$65536,2,0),0)</f>
        <v>73</v>
      </c>
      <c r="AK1947">
        <f>IFERROR(VLOOKUP($B1947,[4]库存报告使用数据!$A$1:$C$65536,3,0),)</f>
        <v>73</v>
      </c>
      <c r="AL1947">
        <f>IFERROR(VLOOKUP($B1947,[4]库存报告使用数据!$A$1:$D$65536,4,0),)</f>
        <v>50</v>
      </c>
      <c r="AM1947">
        <f>IFERROR(VLOOKUP($B1947,[4]库存报告使用数据!$A$1:$E$65536,5,0),)</f>
        <v>98</v>
      </c>
      <c r="AN1947" s="20">
        <f t="shared" si="520"/>
        <v>0.0684931506849315</v>
      </c>
      <c r="AO1947" s="20">
        <f t="shared" si="521"/>
        <v>0.0273972602739726</v>
      </c>
      <c r="AP1947" s="20">
        <f t="shared" si="522"/>
        <v>0.14</v>
      </c>
      <c r="AQ1947" s="20">
        <f t="shared" si="523"/>
        <v>0.13265306122449</v>
      </c>
      <c r="AR1947" s="32">
        <f t="shared" si="524"/>
        <v>0.714285714285714</v>
      </c>
      <c r="AS1947" s="32">
        <f t="shared" si="525"/>
        <v>42.8571428571429</v>
      </c>
      <c r="AT1947" s="32">
        <f t="shared" si="526"/>
        <v>-31.8571428571429</v>
      </c>
      <c r="AU1947" s="28">
        <f t="shared" si="527"/>
        <v>15</v>
      </c>
      <c r="AV1947" s="34">
        <f>IFERROR(时间!$B$4+AU1947,"上周无销量")</f>
        <v>43298</v>
      </c>
      <c r="AW1947" s="34"/>
    </row>
    <row r="1948" spans="1:49">
      <c r="A1948" s="18" t="s">
        <v>1993</v>
      </c>
      <c r="B1948" t="str">
        <f>VLOOKUP(A1948,'[1]sku-asin（子）'!$A:$B,2,0)</f>
        <v>B01N1Z5YOP</v>
      </c>
      <c r="C1948" t="str">
        <f>VLOOKUP(A1948,'[1]子sku-父sku'!$A:$B,2,0)</f>
        <v>YZ-BS-BShyl5119</v>
      </c>
      <c r="D1948" s="28">
        <f>IFERROR(VLOOKUP(A1948,[2]库存报告使用数据处理!$A:$C,3,0),0)</f>
        <v>12</v>
      </c>
      <c r="E1948" s="28">
        <f>IFERROR(VLOOKUP(A1948,[2]库存报告使用数据处理!$A:$D,4,0),0)</f>
        <v>8</v>
      </c>
      <c r="F1948" s="28">
        <f>IFERROR(VLOOKUP(A1948,[2]库存报告使用数据处理!$A:$E,5,0),0)</f>
        <v>15</v>
      </c>
      <c r="G1948" s="28">
        <f>IFERROR(VLOOKUP(A1948,[2]库存报告使用数据处理!$A:$F,6,0),0)</f>
        <v>5</v>
      </c>
      <c r="H1948" s="29">
        <f>IFERROR(VLOOKUP(A1948,[2]库存报告使用数据处理!$A:$G,7,0),0)</f>
        <v>24.99</v>
      </c>
      <c r="I1948">
        <f>IFERROR(VLOOKUP(A1948,[5]数据处理!$A:$B,2,0),0)</f>
        <v>21</v>
      </c>
      <c r="J1948" s="30">
        <f>IFERROR(VLOOKUP(A1948,[5]数据处理!$A:$D,4,0),0)</f>
        <v>0</v>
      </c>
      <c r="K1948" s="30">
        <f>IFERROR(VLOOKUP(A1948,[5]数据处理!$A:$E,5,0),0)</f>
        <v>0</v>
      </c>
      <c r="L1948" s="30">
        <f>IFERROR(VLOOKUP(A1948,[5]数据处理!$A:$G,7,0),0)</f>
        <v>15</v>
      </c>
      <c r="M1948">
        <f t="shared" si="511"/>
        <v>36</v>
      </c>
      <c r="N1948">
        <f>IFERROR(VLOOKUP(A1948,[5]数据处理!$A:$C,3,0),0)</f>
        <v>2</v>
      </c>
      <c r="O1948">
        <f>IFERROR(VLOOKUP($A1948,[5]数据处理!$A:$N,14,0),0)</f>
        <v>0</v>
      </c>
      <c r="P1948">
        <f>IFERROR(VLOOKUP($A1948,[3]库存报告使用数据!$A$1:$B$65536,2,0),"")</f>
        <v>6442</v>
      </c>
      <c r="Q1948">
        <f>IFERROR(VLOOKUP($A1948,[3]库存报告使用数据!$A$1:$E$65536,5,0),"")</f>
        <v>17065</v>
      </c>
      <c r="R1948">
        <f>IFERROR(VLOOKUP($A1948,[3]库存报告使用数据!$A$1:$H$65536,8,0),"")</f>
        <v>55295</v>
      </c>
      <c r="S1948">
        <f>IFERROR(VLOOKUP($A1948,[3]库存报告使用数据!$A$1:$K$65536,11,0),"")</f>
        <v>29564</v>
      </c>
      <c r="T1948">
        <f>IFERROR(VLOOKUP($A1948,[3]库存报告使用数据!$A$1:$C$65536,3,0),"")</f>
        <v>134</v>
      </c>
      <c r="U1948">
        <f>IFERROR(VLOOKUP($A1948,[3]库存报告使用数据!$A$1:$F$65536,6,0),"")</f>
        <v>56</v>
      </c>
      <c r="V1948">
        <f>IFERROR(VLOOKUP($A1948,[3]库存报告使用数据!$A$1:$I$65536,9,0),"")</f>
        <v>103</v>
      </c>
      <c r="W1948">
        <f>IFERROR(VLOOKUP($A1948,[3]库存报告使用数据!$A$1:$L$65536,12,0),"")</f>
        <v>79</v>
      </c>
      <c r="X1948" s="20">
        <f t="shared" si="512"/>
        <v>0.0208009934802856</v>
      </c>
      <c r="Y1948" s="20">
        <f t="shared" si="513"/>
        <v>0.00328157046586581</v>
      </c>
      <c r="Z1948" s="20">
        <f t="shared" si="514"/>
        <v>0.00186273623293245</v>
      </c>
      <c r="AA1948" s="20">
        <f t="shared" si="515"/>
        <v>0.00267216885401164</v>
      </c>
      <c r="AB1948">
        <f>IFERROR(VLOOKUP($A1948,[3]库存报告使用数据!$A$1:$D$65536,4,0),"")</f>
        <v>20.44375</v>
      </c>
      <c r="AC1948">
        <f>IFERROR(VLOOKUP($A1948,[3]库存报告使用数据!$A$1:$G$65536,7,0),"")</f>
        <v>6.1</v>
      </c>
      <c r="AD1948">
        <f>IFERROR(VLOOKUP($A1948,[3]库存报告使用数据!$A$1:$J$65536,10,0),"")</f>
        <v>20.71</v>
      </c>
      <c r="AE1948">
        <f>IFERROR(VLOOKUP($A1948,[3]库存报告使用数据!$A$1:$M$65536,13,0),"")</f>
        <v>14.9</v>
      </c>
      <c r="AF1948" s="20">
        <f t="shared" si="516"/>
        <v>0.0681731025743631</v>
      </c>
      <c r="AG1948" s="20">
        <f t="shared" si="517"/>
        <v>0.0305122048819528</v>
      </c>
      <c r="AH1948" s="20">
        <f t="shared" si="518"/>
        <v>0.0552487661731359</v>
      </c>
      <c r="AI1948" s="20">
        <f t="shared" si="519"/>
        <v>0.119247699079632</v>
      </c>
      <c r="AJ1948">
        <f>IFERROR(VLOOKUP($B1948,[4]库存报告使用数据!$A$1:$B$65536,2,0),0)</f>
        <v>140</v>
      </c>
      <c r="AK1948">
        <f>IFERROR(VLOOKUP($B1948,[4]库存报告使用数据!$A$1:$C$65536,3,0),)</f>
        <v>79</v>
      </c>
      <c r="AL1948">
        <f>IFERROR(VLOOKUP($B1948,[4]库存报告使用数据!$A$1:$D$65536,4,0),)</f>
        <v>66</v>
      </c>
      <c r="AM1948">
        <f>IFERROR(VLOOKUP($B1948,[4]库存报告使用数据!$A$1:$E$65536,5,0),)</f>
        <v>88</v>
      </c>
      <c r="AN1948" s="20">
        <f t="shared" si="520"/>
        <v>0.0857142857142857</v>
      </c>
      <c r="AO1948" s="20">
        <f t="shared" si="521"/>
        <v>0.10126582278481</v>
      </c>
      <c r="AP1948" s="20">
        <f t="shared" si="522"/>
        <v>0.227272727272727</v>
      </c>
      <c r="AQ1948" s="20">
        <f t="shared" si="523"/>
        <v>0.0568181818181818</v>
      </c>
      <c r="AR1948" s="32">
        <f t="shared" si="524"/>
        <v>1.71428571428571</v>
      </c>
      <c r="AS1948" s="32">
        <f t="shared" si="525"/>
        <v>102.857142857143</v>
      </c>
      <c r="AT1948" s="32">
        <f t="shared" si="526"/>
        <v>-66.8571428571428</v>
      </c>
      <c r="AU1948" s="28">
        <f t="shared" si="527"/>
        <v>21</v>
      </c>
      <c r="AV1948" s="34">
        <f>IFERROR(时间!$B$4+AU1948,"上周无销量")</f>
        <v>43304</v>
      </c>
      <c r="AW1948" s="34"/>
    </row>
    <row r="1949" spans="1:49">
      <c r="A1949" s="18" t="s">
        <v>1994</v>
      </c>
      <c r="B1949" t="str">
        <f>VLOOKUP(A1949,'[1]sku-asin（子）'!$A:$B,2,0)</f>
        <v>B01MR2UZI6</v>
      </c>
      <c r="C1949" t="str">
        <f>VLOOKUP(A1949,'[1]子sku-父sku'!$A:$B,2,0)</f>
        <v>YZ-BS-BShyl5119</v>
      </c>
      <c r="D1949" s="28">
        <f>IFERROR(VLOOKUP(A1949,[2]库存报告使用数据处理!$A:$C,3,0),0)</f>
        <v>4</v>
      </c>
      <c r="E1949" s="28">
        <f>IFERROR(VLOOKUP(A1949,[2]库存报告使用数据处理!$A:$D,4,0),0)</f>
        <v>4</v>
      </c>
      <c r="F1949" s="28">
        <f>IFERROR(VLOOKUP(A1949,[2]库存报告使用数据处理!$A:$E,5,0),0)</f>
        <v>1</v>
      </c>
      <c r="G1949" s="28">
        <f>IFERROR(VLOOKUP(A1949,[2]库存报告使用数据处理!$A:$F,6,0),0)</f>
        <v>9</v>
      </c>
      <c r="H1949" s="29">
        <f>IFERROR(VLOOKUP(A1949,[2]库存报告使用数据处理!$A:$G,7,0),0)</f>
        <v>24.6233333333333</v>
      </c>
      <c r="I1949">
        <f>IFERROR(VLOOKUP(A1949,[5]数据处理!$A:$B,2,0),0)</f>
        <v>0</v>
      </c>
      <c r="J1949" s="30">
        <f>IFERROR(VLOOKUP(A1949,[5]数据处理!$A:$D,4,0),0)</f>
        <v>0</v>
      </c>
      <c r="K1949" s="30">
        <f>IFERROR(VLOOKUP(A1949,[5]数据处理!$A:$E,5,0),0)</f>
        <v>0</v>
      </c>
      <c r="L1949" s="30">
        <f>IFERROR(VLOOKUP(A1949,[5]数据处理!$A:$G,7,0),0)</f>
        <v>0</v>
      </c>
      <c r="M1949">
        <f t="shared" si="511"/>
        <v>0</v>
      </c>
      <c r="N1949">
        <f>IFERROR(VLOOKUP(A1949,[5]数据处理!$A:$C,3,0),0)</f>
        <v>0</v>
      </c>
      <c r="O1949">
        <f>IFERROR(VLOOKUP($A1949,[5]数据处理!$A:$N,14,0),0)</f>
        <v>0</v>
      </c>
      <c r="P1949">
        <f>IFERROR(VLOOKUP($A1949,[3]库存报告使用数据!$A$1:$B$65536,2,0),"")</f>
        <v>16619</v>
      </c>
      <c r="Q1949">
        <f>IFERROR(VLOOKUP($A1949,[3]库存报告使用数据!$A$1:$E$65536,5,0),"")</f>
        <v>7648</v>
      </c>
      <c r="R1949">
        <f>IFERROR(VLOOKUP($A1949,[3]库存报告使用数据!$A$1:$H$65536,8,0),"")</f>
        <v>277</v>
      </c>
      <c r="S1949">
        <f>IFERROR(VLOOKUP($A1949,[3]库存报告使用数据!$A$1:$K$65536,11,0),"")</f>
        <v>3867</v>
      </c>
      <c r="T1949">
        <f>IFERROR(VLOOKUP($A1949,[3]库存报告使用数据!$A$1:$C$65536,3,0),"")</f>
        <v>77</v>
      </c>
      <c r="U1949">
        <f>IFERROR(VLOOKUP($A1949,[3]库存报告使用数据!$A$1:$F$65536,6,0),"")</f>
        <v>49</v>
      </c>
      <c r="V1949">
        <f>IFERROR(VLOOKUP($A1949,[3]库存报告使用数据!$A$1:$I$65536,9,0),"")</f>
        <v>0</v>
      </c>
      <c r="W1949">
        <f>IFERROR(VLOOKUP($A1949,[3]库存报告使用数据!$A$1:$L$65536,12,0),"")</f>
        <v>22</v>
      </c>
      <c r="X1949" s="20">
        <f t="shared" si="512"/>
        <v>0.00463325109814068</v>
      </c>
      <c r="Y1949" s="20">
        <f t="shared" si="513"/>
        <v>0.00640690376569038</v>
      </c>
      <c r="Z1949" s="20">
        <f t="shared" si="514"/>
        <v>0</v>
      </c>
      <c r="AA1949" s="20">
        <f t="shared" si="515"/>
        <v>0.00568916472717869</v>
      </c>
      <c r="AB1949">
        <f>IFERROR(VLOOKUP($A1949,[3]库存报告使用数据!$A$1:$D$65536,4,0),"")</f>
        <v>10.85</v>
      </c>
      <c r="AC1949">
        <f>IFERROR(VLOOKUP($A1949,[3]库存报告使用数据!$A$1:$G$65536,7,0),"")</f>
        <v>8.01</v>
      </c>
      <c r="AD1949">
        <f>IFERROR(VLOOKUP($A1949,[3]库存报告使用数据!$A$1:$J$65536,10,0),"")</f>
        <v>0</v>
      </c>
      <c r="AE1949">
        <f>IFERROR(VLOOKUP($A1949,[3]库存报告使用数据!$A$1:$M$65536,13,0),"")</f>
        <v>3.65</v>
      </c>
      <c r="AF1949" s="20">
        <f t="shared" si="516"/>
        <v>0.110159740083931</v>
      </c>
      <c r="AG1949" s="20">
        <f t="shared" si="517"/>
        <v>0.0813253012048194</v>
      </c>
      <c r="AH1949" s="20" t="str">
        <f t="shared" si="518"/>
        <v/>
      </c>
      <c r="AI1949" s="20">
        <f t="shared" si="519"/>
        <v>0.0164703758855648</v>
      </c>
      <c r="AJ1949">
        <f>IFERROR(VLOOKUP($B1949,[4]库存报告使用数据!$A$1:$B$65536,2,0),0)</f>
        <v>97</v>
      </c>
      <c r="AK1949">
        <f>IFERROR(VLOOKUP($B1949,[4]库存报告使用数据!$A$1:$C$65536,3,0),)</f>
        <v>105</v>
      </c>
      <c r="AL1949">
        <f>IFERROR(VLOOKUP($B1949,[4]库存报告使用数据!$A$1:$D$65536,4,0),)</f>
        <v>0</v>
      </c>
      <c r="AM1949">
        <f>IFERROR(VLOOKUP($B1949,[4]库存报告使用数据!$A$1:$E$65536,5,0),)</f>
        <v>84</v>
      </c>
      <c r="AN1949" s="20">
        <f t="shared" si="520"/>
        <v>0.0412371134020619</v>
      </c>
      <c r="AO1949" s="20">
        <f t="shared" si="521"/>
        <v>0.0380952380952381</v>
      </c>
      <c r="AP1949" s="20" t="str">
        <f t="shared" si="522"/>
        <v/>
      </c>
      <c r="AQ1949" s="20">
        <f t="shared" si="523"/>
        <v>0.107142857142857</v>
      </c>
      <c r="AR1949" s="32">
        <f t="shared" si="524"/>
        <v>0.571428571428571</v>
      </c>
      <c r="AS1949" s="32">
        <f t="shared" si="525"/>
        <v>34.2857142857143</v>
      </c>
      <c r="AT1949" s="32">
        <f t="shared" si="526"/>
        <v>-34.2857142857143</v>
      </c>
      <c r="AU1949" s="28">
        <f t="shared" si="527"/>
        <v>0</v>
      </c>
      <c r="AV1949" s="34">
        <f>IFERROR(时间!$B$4+AU1949,"上周无销量")</f>
        <v>43283</v>
      </c>
      <c r="AW1949" s="34"/>
    </row>
    <row r="1950" spans="1:49">
      <c r="A1950" s="18" t="s">
        <v>1995</v>
      </c>
      <c r="B1950" t="str">
        <f>VLOOKUP(A1950,'[1]sku-asin（子）'!$A:$B,2,0)</f>
        <v>B01HFYMXUI</v>
      </c>
      <c r="C1950" t="str">
        <f>VLOOKUP(A1950,'[1]子sku-父sku'!$A:$B,2,0)</f>
        <v>YZ-BS-BShyl5119</v>
      </c>
      <c r="D1950" s="28">
        <f>IFERROR(VLOOKUP(A1950,[2]库存报告使用数据处理!$A:$C,3,0),0)</f>
        <v>6</v>
      </c>
      <c r="E1950" s="28">
        <f>IFERROR(VLOOKUP(A1950,[2]库存报告使用数据处理!$A:$D,4,0),0)</f>
        <v>12</v>
      </c>
      <c r="F1950" s="28">
        <f>IFERROR(VLOOKUP(A1950,[2]库存报告使用数据处理!$A:$E,5,0),0)</f>
        <v>6</v>
      </c>
      <c r="G1950" s="28">
        <f>IFERROR(VLOOKUP(A1950,[2]库存报告使用数据处理!$A:$F,6,0),0)</f>
        <v>10</v>
      </c>
      <c r="H1950" s="29">
        <f>IFERROR(VLOOKUP(A1950,[2]库存报告使用数据处理!$A:$G,7,0),0)</f>
        <v>24.2076470588235</v>
      </c>
      <c r="I1950">
        <f>IFERROR(VLOOKUP(A1950,[5]数据处理!$A:$B,2,0),0)</f>
        <v>25</v>
      </c>
      <c r="J1950" s="30">
        <f>IFERROR(VLOOKUP(A1950,[5]数据处理!$A:$D,4,0),0)</f>
        <v>1</v>
      </c>
      <c r="K1950" s="30">
        <f>IFERROR(VLOOKUP(A1950,[5]数据处理!$A:$E,5,0),0)</f>
        <v>0</v>
      </c>
      <c r="L1950" s="30">
        <f>IFERROR(VLOOKUP(A1950,[5]数据处理!$A:$G,7,0),0)</f>
        <v>12</v>
      </c>
      <c r="M1950">
        <f t="shared" si="511"/>
        <v>38</v>
      </c>
      <c r="N1950">
        <f>IFERROR(VLOOKUP(A1950,[5]数据处理!$A:$C,3,0),0)</f>
        <v>5</v>
      </c>
      <c r="O1950">
        <f>IFERROR(VLOOKUP($A1950,[5]数据处理!$A:$N,14,0),0)</f>
        <v>0</v>
      </c>
      <c r="P1950">
        <f>IFERROR(VLOOKUP($A1950,[3]库存报告使用数据!$A$1:$B$65536,2,0),"")</f>
        <v>86689</v>
      </c>
      <c r="Q1950">
        <f>IFERROR(VLOOKUP($A1950,[3]库存报告使用数据!$A$1:$E$65536,5,0),"")</f>
        <v>12699</v>
      </c>
      <c r="R1950">
        <f>IFERROR(VLOOKUP($A1950,[3]库存报告使用数据!$A$1:$H$65536,8,0),"")</f>
        <v>14000</v>
      </c>
      <c r="S1950">
        <f>IFERROR(VLOOKUP($A1950,[3]库存报告使用数据!$A$1:$K$65536,11,0),"")</f>
        <v>18254</v>
      </c>
      <c r="T1950">
        <f>IFERROR(VLOOKUP($A1950,[3]库存报告使用数据!$A$1:$C$65536,3,0),"")</f>
        <v>357</v>
      </c>
      <c r="U1950">
        <f>IFERROR(VLOOKUP($A1950,[3]库存报告使用数据!$A$1:$F$65536,6,0),"")</f>
        <v>98</v>
      </c>
      <c r="V1950">
        <f>IFERROR(VLOOKUP($A1950,[3]库存报告使用数据!$A$1:$I$65536,9,0),"")</f>
        <v>96</v>
      </c>
      <c r="W1950">
        <f>IFERROR(VLOOKUP($A1950,[3]库存报告使用数据!$A$1:$L$65536,12,0),"")</f>
        <v>189</v>
      </c>
      <c r="X1950" s="20">
        <f t="shared" si="512"/>
        <v>0.00411816954861632</v>
      </c>
      <c r="Y1950" s="20">
        <f t="shared" si="513"/>
        <v>0.00771714308213245</v>
      </c>
      <c r="Z1950" s="20">
        <f t="shared" si="514"/>
        <v>0.00685714285714286</v>
      </c>
      <c r="AA1950" s="20">
        <f t="shared" si="515"/>
        <v>0.0103538950367043</v>
      </c>
      <c r="AB1950">
        <f>IFERROR(VLOOKUP($A1950,[3]库存报告使用数据!$A$1:$D$65536,4,0),"")</f>
        <v>80.80875</v>
      </c>
      <c r="AC1950">
        <f>IFERROR(VLOOKUP($A1950,[3]库存报告使用数据!$A$1:$G$65536,7,0),"")</f>
        <v>18.95</v>
      </c>
      <c r="AD1950">
        <f>IFERROR(VLOOKUP($A1950,[3]库存报告使用数据!$A$1:$J$65536,10,0),"")</f>
        <v>18.36</v>
      </c>
      <c r="AE1950">
        <f>IFERROR(VLOOKUP($A1950,[3]库存报告使用数据!$A$1:$M$65536,13,0),"")</f>
        <v>38.74</v>
      </c>
      <c r="AF1950" s="20">
        <f t="shared" si="516"/>
        <v>0.5563582849367</v>
      </c>
      <c r="AG1950" s="20">
        <f t="shared" si="517"/>
        <v>0.0652342073076893</v>
      </c>
      <c r="AH1950" s="20">
        <f t="shared" si="518"/>
        <v>0.126406337326562</v>
      </c>
      <c r="AI1950" s="20">
        <f t="shared" si="519"/>
        <v>0.16003207542585</v>
      </c>
      <c r="AJ1950">
        <f>IFERROR(VLOOKUP($B1950,[4]库存报告使用数据!$A$1:$B$65536,2,0),0)</f>
        <v>132</v>
      </c>
      <c r="AK1950">
        <f>IFERROR(VLOOKUP($B1950,[4]库存报告使用数据!$A$1:$C$65536,3,0),)</f>
        <v>144</v>
      </c>
      <c r="AL1950">
        <f>IFERROR(VLOOKUP($B1950,[4]库存报告使用数据!$A$1:$D$65536,4,0),)</f>
        <v>60</v>
      </c>
      <c r="AM1950">
        <f>IFERROR(VLOOKUP($B1950,[4]库存报告使用数据!$A$1:$E$65536,5,0),)</f>
        <v>204</v>
      </c>
      <c r="AN1950" s="20">
        <f t="shared" si="520"/>
        <v>0.0454545454545455</v>
      </c>
      <c r="AO1950" s="20">
        <f t="shared" si="521"/>
        <v>0.0833333333333333</v>
      </c>
      <c r="AP1950" s="20">
        <f t="shared" si="522"/>
        <v>0.1</v>
      </c>
      <c r="AQ1950" s="20">
        <f t="shared" si="523"/>
        <v>0.0490196078431373</v>
      </c>
      <c r="AR1950" s="32">
        <f t="shared" si="524"/>
        <v>0.857142857142857</v>
      </c>
      <c r="AS1950" s="32">
        <f t="shared" si="525"/>
        <v>51.4285714285714</v>
      </c>
      <c r="AT1950" s="32">
        <f t="shared" si="526"/>
        <v>-13.4285714285714</v>
      </c>
      <c r="AU1950" s="28">
        <f t="shared" si="527"/>
        <v>44</v>
      </c>
      <c r="AV1950" s="34">
        <f>IFERROR(时间!$B$4+AU1950,"上周无销量")</f>
        <v>43327</v>
      </c>
      <c r="AW1950" s="34"/>
    </row>
    <row r="1951" spans="1:49">
      <c r="A1951" s="18" t="s">
        <v>1996</v>
      </c>
      <c r="B1951" t="str">
        <f>VLOOKUP(A1951,'[1]sku-asin（子）'!$A:$B,2,0)</f>
        <v>B01HFYMTRK</v>
      </c>
      <c r="C1951" t="str">
        <f>VLOOKUP(A1951,'[1]子sku-父sku'!$A:$B,2,0)</f>
        <v>YZ-BS-BShyl5119</v>
      </c>
      <c r="D1951" s="28">
        <f>IFERROR(VLOOKUP(A1951,[2]库存报告使用数据处理!$A:$C,3,0),0)</f>
        <v>4</v>
      </c>
      <c r="E1951" s="28">
        <f>IFERROR(VLOOKUP(A1951,[2]库存报告使用数据处理!$A:$D,4,0),0)</f>
        <v>5</v>
      </c>
      <c r="F1951" s="28">
        <f>IFERROR(VLOOKUP(A1951,[2]库存报告使用数据处理!$A:$E,5,0),0)</f>
        <v>1</v>
      </c>
      <c r="G1951" s="28">
        <f>IFERROR(VLOOKUP(A1951,[2]库存报告使用数据处理!$A:$F,6,0),0)</f>
        <v>0</v>
      </c>
      <c r="H1951" s="29">
        <f>IFERROR(VLOOKUP(A1951,[2]库存报告使用数据处理!$A:$G,7,0),0)</f>
        <v>24.08</v>
      </c>
      <c r="I1951">
        <f>IFERROR(VLOOKUP(A1951,[5]数据处理!$A:$B,2,0),0)</f>
        <v>0</v>
      </c>
      <c r="J1951" s="30">
        <f>IFERROR(VLOOKUP(A1951,[5]数据处理!$A:$D,4,0),0)</f>
        <v>5</v>
      </c>
      <c r="K1951" s="30">
        <f>IFERROR(VLOOKUP(A1951,[5]数据处理!$A:$E,5,0),0)</f>
        <v>0</v>
      </c>
      <c r="L1951" s="30">
        <f>IFERROR(VLOOKUP(A1951,[5]数据处理!$A:$G,7,0),0)</f>
        <v>0</v>
      </c>
      <c r="M1951">
        <f t="shared" si="511"/>
        <v>5</v>
      </c>
      <c r="N1951">
        <f>IFERROR(VLOOKUP(A1951,[5]数据处理!$A:$C,3,0),0)</f>
        <v>0</v>
      </c>
      <c r="O1951">
        <f>IFERROR(VLOOKUP($A1951,[5]数据处理!$A:$N,14,0),0)</f>
        <v>0</v>
      </c>
      <c r="P1951">
        <f>IFERROR(VLOOKUP($A1951,[3]库存报告使用数据!$A$1:$B$65536,2,0),"")</f>
        <v>6610</v>
      </c>
      <c r="Q1951">
        <f>IFERROR(VLOOKUP($A1951,[3]库存报告使用数据!$A$1:$E$65536,5,0),"")</f>
        <v>2993</v>
      </c>
      <c r="R1951">
        <f>IFERROR(VLOOKUP($A1951,[3]库存报告使用数据!$A$1:$H$65536,8,0),"")</f>
        <v>84</v>
      </c>
      <c r="S1951">
        <f>IFERROR(VLOOKUP($A1951,[3]库存报告使用数据!$A$1:$K$65536,11,0),"")</f>
        <v>0</v>
      </c>
      <c r="T1951">
        <f>IFERROR(VLOOKUP($A1951,[3]库存报告使用数据!$A$1:$C$65536,3,0),"")</f>
        <v>61</v>
      </c>
      <c r="U1951">
        <f>IFERROR(VLOOKUP($A1951,[3]库存报告使用数据!$A$1:$F$65536,6,0),"")</f>
        <v>23</v>
      </c>
      <c r="V1951">
        <f>IFERROR(VLOOKUP($A1951,[3]库存报告使用数据!$A$1:$I$65536,9,0),"")</f>
        <v>0</v>
      </c>
      <c r="W1951">
        <f>IFERROR(VLOOKUP($A1951,[3]库存报告使用数据!$A$1:$L$65536,12,0),"")</f>
        <v>0</v>
      </c>
      <c r="X1951" s="20">
        <f t="shared" si="512"/>
        <v>0.00922844175491679</v>
      </c>
      <c r="Y1951" s="20">
        <f t="shared" si="513"/>
        <v>0.00768459739391914</v>
      </c>
      <c r="Z1951" s="20">
        <f t="shared" si="514"/>
        <v>0</v>
      </c>
      <c r="AA1951" s="20" t="str">
        <f t="shared" si="515"/>
        <v/>
      </c>
      <c r="AB1951">
        <f>IFERROR(VLOOKUP($A1951,[3]库存报告使用数据!$A$1:$D$65536,4,0),"")</f>
        <v>14.37875</v>
      </c>
      <c r="AC1951">
        <f>IFERROR(VLOOKUP($A1951,[3]库存报告使用数据!$A$1:$G$65536,7,0),"")</f>
        <v>4.76</v>
      </c>
      <c r="AD1951">
        <f>IFERROR(VLOOKUP($A1951,[3]库存报告使用数据!$A$1:$J$65536,10,0),"")</f>
        <v>0</v>
      </c>
      <c r="AE1951">
        <f>IFERROR(VLOOKUP($A1951,[3]库存报告使用数据!$A$1:$M$65536,13,0),"")</f>
        <v>0</v>
      </c>
      <c r="AF1951" s="20">
        <f t="shared" si="516"/>
        <v>0.149281042358804</v>
      </c>
      <c r="AG1951" s="20">
        <f t="shared" si="517"/>
        <v>0.0395348837209302</v>
      </c>
      <c r="AH1951" s="20" t="str">
        <f t="shared" si="518"/>
        <v/>
      </c>
      <c r="AI1951" s="20" t="str">
        <f t="shared" si="519"/>
        <v/>
      </c>
      <c r="AJ1951">
        <f>IFERROR(VLOOKUP($B1951,[4]库存报告使用数据!$A$1:$B$65536,2,0),0)</f>
        <v>37</v>
      </c>
      <c r="AK1951">
        <f>IFERROR(VLOOKUP($B1951,[4]库存报告使用数据!$A$1:$C$65536,3,0),)</f>
        <v>21</v>
      </c>
      <c r="AL1951">
        <f>IFERROR(VLOOKUP($B1951,[4]库存报告使用数据!$A$1:$D$65536,4,0),)</f>
        <v>0</v>
      </c>
      <c r="AM1951">
        <f>IFERROR(VLOOKUP($B1951,[4]库存报告使用数据!$A$1:$E$65536,5,0),)</f>
        <v>0</v>
      </c>
      <c r="AN1951" s="20">
        <f t="shared" si="520"/>
        <v>0.108108108108108</v>
      </c>
      <c r="AO1951" s="20">
        <f t="shared" si="521"/>
        <v>0.238095238095238</v>
      </c>
      <c r="AP1951" s="20" t="str">
        <f t="shared" si="522"/>
        <v/>
      </c>
      <c r="AQ1951" s="20" t="str">
        <f t="shared" si="523"/>
        <v/>
      </c>
      <c r="AR1951" s="32">
        <f t="shared" si="524"/>
        <v>0.571428571428571</v>
      </c>
      <c r="AS1951" s="32">
        <f t="shared" si="525"/>
        <v>34.2857142857143</v>
      </c>
      <c r="AT1951" s="32">
        <f t="shared" si="526"/>
        <v>-29.2857142857143</v>
      </c>
      <c r="AU1951" s="28">
        <f t="shared" si="527"/>
        <v>8</v>
      </c>
      <c r="AV1951" s="34">
        <f>IFERROR(时间!$B$4+AU1951,"上周无销量")</f>
        <v>43291</v>
      </c>
      <c r="AW1951" s="34"/>
    </row>
    <row r="1952" spans="1:49">
      <c r="A1952" s="18" t="s">
        <v>1997</v>
      </c>
      <c r="B1952" t="str">
        <f>VLOOKUP(A1952,'[1]sku-asin（子）'!$A:$B,2,0)</f>
        <v>B01HFYMV14</v>
      </c>
      <c r="C1952" t="str">
        <f>VLOOKUP(A1952,'[1]子sku-父sku'!$A:$B,2,0)</f>
        <v>YZ-BS-BShyl5119</v>
      </c>
      <c r="D1952" s="28">
        <f>IFERROR(VLOOKUP(A1952,[2]库存报告使用数据处理!$A:$C,3,0),0)</f>
        <v>3</v>
      </c>
      <c r="E1952" s="28">
        <f>IFERROR(VLOOKUP(A1952,[2]库存报告使用数据处理!$A:$D,4,0),0)</f>
        <v>1</v>
      </c>
      <c r="F1952" s="28">
        <f>IFERROR(VLOOKUP(A1952,[2]库存报告使用数据处理!$A:$E,5,0),0)</f>
        <v>0</v>
      </c>
      <c r="G1952" s="28">
        <f>IFERROR(VLOOKUP(A1952,[2]库存报告使用数据处理!$A:$F,6,0),0)</f>
        <v>2</v>
      </c>
      <c r="H1952" s="29">
        <f>IFERROR(VLOOKUP(A1952,[2]库存报告使用数据处理!$A:$G,7,0),0)</f>
        <v>23.6566666666667</v>
      </c>
      <c r="I1952">
        <f>IFERROR(VLOOKUP(A1952,[5]数据处理!$A:$B,2,0),0)</f>
        <v>0</v>
      </c>
      <c r="J1952" s="30">
        <f>IFERROR(VLOOKUP(A1952,[5]数据处理!$A:$D,4,0),0)</f>
        <v>0</v>
      </c>
      <c r="K1952" s="30">
        <f>IFERROR(VLOOKUP(A1952,[5]数据处理!$A:$E,5,0),0)</f>
        <v>0</v>
      </c>
      <c r="L1952" s="30">
        <f>IFERROR(VLOOKUP(A1952,[5]数据处理!$A:$G,7,0),0)</f>
        <v>0</v>
      </c>
      <c r="M1952">
        <f t="shared" si="511"/>
        <v>0</v>
      </c>
      <c r="N1952">
        <f>IFERROR(VLOOKUP(A1952,[5]数据处理!$A:$C,3,0),0)</f>
        <v>1</v>
      </c>
      <c r="O1952">
        <f>IFERROR(VLOOKUP($A1952,[5]数据处理!$A:$N,14,0),0)</f>
        <v>0</v>
      </c>
      <c r="P1952">
        <f>IFERROR(VLOOKUP($A1952,[3]库存报告使用数据!$A$1:$B$65536,2,0),"")</f>
        <v>4536</v>
      </c>
      <c r="Q1952">
        <f>IFERROR(VLOOKUP($A1952,[3]库存报告使用数据!$A$1:$E$65536,5,0),"")</f>
        <v>969</v>
      </c>
      <c r="R1952">
        <f>IFERROR(VLOOKUP($A1952,[3]库存报告使用数据!$A$1:$H$65536,8,0),"")</f>
        <v>0</v>
      </c>
      <c r="S1952">
        <f>IFERROR(VLOOKUP($A1952,[3]库存报告使用数据!$A$1:$K$65536,11,0),"")</f>
        <v>135</v>
      </c>
      <c r="T1952">
        <f>IFERROR(VLOOKUP($A1952,[3]库存报告使用数据!$A$1:$C$65536,3,0),"")</f>
        <v>21</v>
      </c>
      <c r="U1952">
        <f>IFERROR(VLOOKUP($A1952,[3]库存报告使用数据!$A$1:$F$65536,6,0),"")</f>
        <v>7</v>
      </c>
      <c r="V1952">
        <f>IFERROR(VLOOKUP($A1952,[3]库存报告使用数据!$A$1:$I$65536,9,0),"")</f>
        <v>0</v>
      </c>
      <c r="W1952">
        <f>IFERROR(VLOOKUP($A1952,[3]库存报告使用数据!$A$1:$L$65536,12,0),"")</f>
        <v>0</v>
      </c>
      <c r="X1952" s="20">
        <f t="shared" si="512"/>
        <v>0.00462962962962963</v>
      </c>
      <c r="Y1952" s="20">
        <f t="shared" si="513"/>
        <v>0.00722394220846233</v>
      </c>
      <c r="Z1952" s="20" t="str">
        <f t="shared" si="514"/>
        <v/>
      </c>
      <c r="AA1952" s="20">
        <f t="shared" si="515"/>
        <v>0</v>
      </c>
      <c r="AB1952">
        <f>IFERROR(VLOOKUP($A1952,[3]库存报告使用数据!$A$1:$D$65536,4,0),"")</f>
        <v>4.4875</v>
      </c>
      <c r="AC1952">
        <f>IFERROR(VLOOKUP($A1952,[3]库存报告使用数据!$A$1:$G$65536,7,0),"")</f>
        <v>1.24</v>
      </c>
      <c r="AD1952">
        <f>IFERROR(VLOOKUP($A1952,[3]库存报告使用数据!$A$1:$J$65536,10,0),"")</f>
        <v>0</v>
      </c>
      <c r="AE1952">
        <f>IFERROR(VLOOKUP($A1952,[3]库存报告使用数据!$A$1:$M$65536,13,0),"")</f>
        <v>0</v>
      </c>
      <c r="AF1952" s="20">
        <f t="shared" si="516"/>
        <v>0.0632309426518246</v>
      </c>
      <c r="AG1952" s="20">
        <f t="shared" si="517"/>
        <v>0.0524165140200084</v>
      </c>
      <c r="AH1952" s="20" t="str">
        <f t="shared" si="518"/>
        <v/>
      </c>
      <c r="AI1952" s="20" t="str">
        <f t="shared" si="519"/>
        <v/>
      </c>
      <c r="AJ1952">
        <f>IFERROR(VLOOKUP($B1952,[4]库存报告使用数据!$A$1:$B$65536,2,0),0)</f>
        <v>23</v>
      </c>
      <c r="AK1952">
        <f>IFERROR(VLOOKUP($B1952,[4]库存报告使用数据!$A$1:$C$65536,3,0),)</f>
        <v>6</v>
      </c>
      <c r="AL1952">
        <f>IFERROR(VLOOKUP($B1952,[4]库存报告使用数据!$A$1:$D$65536,4,0),)</f>
        <v>0</v>
      </c>
      <c r="AM1952">
        <f>IFERROR(VLOOKUP($B1952,[4]库存报告使用数据!$A$1:$E$65536,5,0),)</f>
        <v>6</v>
      </c>
      <c r="AN1952" s="20">
        <f t="shared" si="520"/>
        <v>0.130434782608696</v>
      </c>
      <c r="AO1952" s="20">
        <f t="shared" si="521"/>
        <v>0.166666666666667</v>
      </c>
      <c r="AP1952" s="20" t="str">
        <f t="shared" si="522"/>
        <v/>
      </c>
      <c r="AQ1952" s="20">
        <f t="shared" si="523"/>
        <v>0.333333333333333</v>
      </c>
      <c r="AR1952" s="32">
        <f t="shared" si="524"/>
        <v>0.428571428571429</v>
      </c>
      <c r="AS1952" s="32">
        <f t="shared" si="525"/>
        <v>25.7142857142857</v>
      </c>
      <c r="AT1952" s="32">
        <f t="shared" si="526"/>
        <v>-25.7142857142857</v>
      </c>
      <c r="AU1952" s="28">
        <f t="shared" si="527"/>
        <v>0</v>
      </c>
      <c r="AV1952" s="34">
        <f>IFERROR(时间!$B$4+AU1952,"上周无销量")</f>
        <v>43283</v>
      </c>
      <c r="AW1952" s="34"/>
    </row>
    <row r="1953" spans="1:49">
      <c r="A1953" s="18" t="s">
        <v>1998</v>
      </c>
      <c r="B1953" t="str">
        <f>VLOOKUP(A1953,'[1]sku-asin（子）'!$A:$B,2,0)</f>
        <v>B01HFYMWA4</v>
      </c>
      <c r="C1953" t="str">
        <f>VLOOKUP(A1953,'[1]子sku-父sku'!$A:$B,2,0)</f>
        <v>YZ-BS-BShyl5119</v>
      </c>
      <c r="D1953" s="28">
        <f>IFERROR(VLOOKUP(A1953,[2]库存报告使用数据处理!$A:$C,3,0),0)</f>
        <v>2</v>
      </c>
      <c r="E1953" s="28">
        <f>IFERROR(VLOOKUP(A1953,[2]库存报告使用数据处理!$A:$D,4,0),0)</f>
        <v>4</v>
      </c>
      <c r="F1953" s="28">
        <f>IFERROR(VLOOKUP(A1953,[2]库存报告使用数据处理!$A:$E,5,0),0)</f>
        <v>6</v>
      </c>
      <c r="G1953" s="28">
        <f>IFERROR(VLOOKUP(A1953,[2]库存报告使用数据处理!$A:$F,6,0),0)</f>
        <v>6</v>
      </c>
      <c r="H1953" s="29">
        <f>IFERROR(VLOOKUP(A1953,[2]库存报告使用数据处理!$A:$G,7,0),0)</f>
        <v>23.9177777777778</v>
      </c>
      <c r="I1953">
        <f>IFERROR(VLOOKUP(A1953,[5]数据处理!$A:$B,2,0),0)</f>
        <v>0</v>
      </c>
      <c r="J1953" s="30">
        <f>IFERROR(VLOOKUP(A1953,[5]数据处理!$A:$D,4,0),0)</f>
        <v>0</v>
      </c>
      <c r="K1953" s="30">
        <f>IFERROR(VLOOKUP(A1953,[5]数据处理!$A:$E,5,0),0)</f>
        <v>0</v>
      </c>
      <c r="L1953" s="30">
        <f>IFERROR(VLOOKUP(A1953,[5]数据处理!$A:$G,7,0),0)</f>
        <v>0</v>
      </c>
      <c r="M1953">
        <f t="shared" si="511"/>
        <v>0</v>
      </c>
      <c r="N1953">
        <f>IFERROR(VLOOKUP(A1953,[5]数据处理!$A:$C,3,0),0)</f>
        <v>0</v>
      </c>
      <c r="O1953">
        <f>IFERROR(VLOOKUP($A1953,[5]数据处理!$A:$N,14,0),0)</f>
        <v>0</v>
      </c>
      <c r="P1953">
        <f>IFERROR(VLOOKUP($A1953,[3]库存报告使用数据!$A$1:$B$65536,2,0),"")</f>
        <v>8938</v>
      </c>
      <c r="Q1953">
        <f>IFERROR(VLOOKUP($A1953,[3]库存报告使用数据!$A$1:$E$65536,5,0),"")</f>
        <v>75818</v>
      </c>
      <c r="R1953">
        <f>IFERROR(VLOOKUP($A1953,[3]库存报告使用数据!$A$1:$H$65536,8,0),"")</f>
        <v>37979</v>
      </c>
      <c r="S1953">
        <f>IFERROR(VLOOKUP($A1953,[3]库存报告使用数据!$A$1:$K$65536,11,0),"")</f>
        <v>35164</v>
      </c>
      <c r="T1953">
        <f>IFERROR(VLOOKUP($A1953,[3]库存报告使用数据!$A$1:$C$65536,3,0),"")</f>
        <v>58</v>
      </c>
      <c r="U1953">
        <f>IFERROR(VLOOKUP($A1953,[3]库存报告使用数据!$A$1:$F$65536,6,0),"")</f>
        <v>233</v>
      </c>
      <c r="V1953">
        <f>IFERROR(VLOOKUP($A1953,[3]库存报告使用数据!$A$1:$I$65536,9,0),"")</f>
        <v>149</v>
      </c>
      <c r="W1953">
        <f>IFERROR(VLOOKUP($A1953,[3]库存报告使用数据!$A$1:$L$65536,12,0),"")</f>
        <v>167</v>
      </c>
      <c r="X1953" s="20">
        <f t="shared" si="512"/>
        <v>0.00648914746028194</v>
      </c>
      <c r="Y1953" s="20">
        <f t="shared" si="513"/>
        <v>0.00307314885647208</v>
      </c>
      <c r="Z1953" s="20">
        <f t="shared" si="514"/>
        <v>0.003923220727244</v>
      </c>
      <c r="AA1953" s="20">
        <f t="shared" si="515"/>
        <v>0.00474917529291321</v>
      </c>
      <c r="AB1953">
        <f>IFERROR(VLOOKUP($A1953,[3]库存报告使用数据!$A$1:$D$65536,4,0),"")</f>
        <v>11.18625</v>
      </c>
      <c r="AC1953">
        <f>IFERROR(VLOOKUP($A1953,[3]库存报告使用数据!$A$1:$G$65536,7,0),"")</f>
        <v>50.32</v>
      </c>
      <c r="AD1953">
        <f>IFERROR(VLOOKUP($A1953,[3]库存报告使用数据!$A$1:$J$65536,10,0),"")</f>
        <v>31.65</v>
      </c>
      <c r="AE1953">
        <f>IFERROR(VLOOKUP($A1953,[3]库存报告使用数据!$A$1:$M$65536,13,0),"")</f>
        <v>36.97</v>
      </c>
      <c r="AF1953" s="20">
        <f t="shared" si="516"/>
        <v>0.233848020997863</v>
      </c>
      <c r="AG1953" s="20">
        <f t="shared" si="517"/>
        <v>0.525968596116324</v>
      </c>
      <c r="AH1953" s="20">
        <f t="shared" si="518"/>
        <v>0.220547245191861</v>
      </c>
      <c r="AI1953" s="20">
        <f t="shared" si="519"/>
        <v>0.257618693672768</v>
      </c>
      <c r="AJ1953">
        <f>IFERROR(VLOOKUP($B1953,[4]库存报告使用数据!$A$1:$B$65536,2,0),0)</f>
        <v>37</v>
      </c>
      <c r="AK1953">
        <f>IFERROR(VLOOKUP($B1953,[4]库存报告使用数据!$A$1:$C$65536,3,0),)</f>
        <v>124</v>
      </c>
      <c r="AL1953">
        <f>IFERROR(VLOOKUP($B1953,[4]库存报告使用数据!$A$1:$D$65536,4,0),)</f>
        <v>46</v>
      </c>
      <c r="AM1953">
        <f>IFERROR(VLOOKUP($B1953,[4]库存报告使用数据!$A$1:$E$65536,5,0),)</f>
        <v>80</v>
      </c>
      <c r="AN1953" s="20">
        <f t="shared" si="520"/>
        <v>0.0540540540540541</v>
      </c>
      <c r="AO1953" s="20">
        <f t="shared" si="521"/>
        <v>0.032258064516129</v>
      </c>
      <c r="AP1953" s="20">
        <f t="shared" si="522"/>
        <v>0.130434782608696</v>
      </c>
      <c r="AQ1953" s="20">
        <f t="shared" si="523"/>
        <v>0.075</v>
      </c>
      <c r="AR1953" s="32">
        <f t="shared" si="524"/>
        <v>0.285714285714286</v>
      </c>
      <c r="AS1953" s="32">
        <f t="shared" si="525"/>
        <v>17.1428571428571</v>
      </c>
      <c r="AT1953" s="32">
        <f t="shared" si="526"/>
        <v>-17.1428571428571</v>
      </c>
      <c r="AU1953" s="28">
        <f t="shared" si="527"/>
        <v>0</v>
      </c>
      <c r="AV1953" s="34">
        <f>IFERROR(时间!$B$4+AU1953,"上周无销量")</f>
        <v>43283</v>
      </c>
      <c r="AW1953" s="34"/>
    </row>
    <row r="1954" spans="1:49">
      <c r="A1954" s="18" t="s">
        <v>1999</v>
      </c>
      <c r="B1954" t="str">
        <f>VLOOKUP(A1954,'[1]sku-asin（子）'!$A:$B,2,0)</f>
        <v>B01HFYMW04</v>
      </c>
      <c r="C1954" t="str">
        <f>VLOOKUP(A1954,'[1]子sku-父sku'!$A:$B,2,0)</f>
        <v>YZ-BS-BShyl5119</v>
      </c>
      <c r="D1954" s="28">
        <f>IFERROR(VLOOKUP(A1954,[2]库存报告使用数据处理!$A:$C,3,0),0)</f>
        <v>4</v>
      </c>
      <c r="E1954" s="28">
        <f>IFERROR(VLOOKUP(A1954,[2]库存报告使用数据处理!$A:$D,4,0),0)</f>
        <v>2</v>
      </c>
      <c r="F1954" s="28">
        <f>IFERROR(VLOOKUP(A1954,[2]库存报告使用数据处理!$A:$E,5,0),0)</f>
        <v>1</v>
      </c>
      <c r="G1954" s="28">
        <f>IFERROR(VLOOKUP(A1954,[2]库存报告使用数据处理!$A:$F,6,0),0)</f>
        <v>5</v>
      </c>
      <c r="H1954" s="29">
        <f>IFERROR(VLOOKUP(A1954,[2]库存报告使用数据处理!$A:$G,7,0),0)</f>
        <v>24.0483333333333</v>
      </c>
      <c r="I1954">
        <f>IFERROR(VLOOKUP(A1954,[5]数据处理!$A:$B,2,0),0)</f>
        <v>6</v>
      </c>
      <c r="J1954" s="30">
        <f>IFERROR(VLOOKUP(A1954,[5]数据处理!$A:$D,4,0),0)</f>
        <v>9</v>
      </c>
      <c r="K1954" s="30">
        <f>IFERROR(VLOOKUP(A1954,[5]数据处理!$A:$E,5,0),0)</f>
        <v>0</v>
      </c>
      <c r="L1954" s="30">
        <f>IFERROR(VLOOKUP(A1954,[5]数据处理!$A:$G,7,0),0)</f>
        <v>0</v>
      </c>
      <c r="M1954">
        <f t="shared" si="511"/>
        <v>15</v>
      </c>
      <c r="N1954">
        <f>IFERROR(VLOOKUP(A1954,[5]数据处理!$A:$C,3,0),0)</f>
        <v>0</v>
      </c>
      <c r="O1954">
        <f>IFERROR(VLOOKUP($A1954,[5]数据处理!$A:$N,14,0),0)</f>
        <v>0</v>
      </c>
      <c r="P1954">
        <f>IFERROR(VLOOKUP($A1954,[3]库存报告使用数据!$A$1:$B$65536,2,0),"")</f>
        <v>28623</v>
      </c>
      <c r="Q1954">
        <f>IFERROR(VLOOKUP($A1954,[3]库存报告使用数据!$A$1:$E$65536,5,0),"")</f>
        <v>20247</v>
      </c>
      <c r="R1954">
        <f>IFERROR(VLOOKUP($A1954,[3]库存报告使用数据!$A$1:$H$65536,8,0),"")</f>
        <v>961</v>
      </c>
      <c r="S1954">
        <f>IFERROR(VLOOKUP($A1954,[3]库存报告使用数据!$A$1:$K$65536,11,0),"")</f>
        <v>5741</v>
      </c>
      <c r="T1954">
        <f>IFERROR(VLOOKUP($A1954,[3]库存报告使用数据!$A$1:$C$65536,3,0),"")</f>
        <v>160</v>
      </c>
      <c r="U1954">
        <f>IFERROR(VLOOKUP($A1954,[3]库存报告使用数据!$A$1:$F$65536,6,0),"")</f>
        <v>72</v>
      </c>
      <c r="V1954">
        <f>IFERROR(VLOOKUP($A1954,[3]库存报告使用数据!$A$1:$I$65536,9,0),"")</f>
        <v>13</v>
      </c>
      <c r="W1954">
        <f>IFERROR(VLOOKUP($A1954,[3]库存报告使用数据!$A$1:$L$65536,12,0),"")</f>
        <v>29</v>
      </c>
      <c r="X1954" s="20">
        <f t="shared" si="512"/>
        <v>0.00558991021206722</v>
      </c>
      <c r="Y1954" s="20">
        <f t="shared" si="513"/>
        <v>0.0035560823825752</v>
      </c>
      <c r="Z1954" s="20">
        <f t="shared" si="514"/>
        <v>0.0135275754422477</v>
      </c>
      <c r="AA1954" s="20">
        <f t="shared" si="515"/>
        <v>0.0050513847761714</v>
      </c>
      <c r="AB1954">
        <f>IFERROR(VLOOKUP($A1954,[3]库存报告使用数据!$A$1:$D$65536,4,0),"")</f>
        <v>27.3</v>
      </c>
      <c r="AC1954">
        <f>IFERROR(VLOOKUP($A1954,[3]库存报告使用数据!$A$1:$G$65536,7,0),"")</f>
        <v>10.48</v>
      </c>
      <c r="AD1954">
        <f>IFERROR(VLOOKUP($A1954,[3]库存报告使用数据!$A$1:$J$65536,10,0),"")</f>
        <v>3.09</v>
      </c>
      <c r="AE1954">
        <f>IFERROR(VLOOKUP($A1954,[3]库存报告使用数据!$A$1:$M$65536,13,0),"")</f>
        <v>5.05</v>
      </c>
      <c r="AF1954" s="20">
        <f t="shared" si="516"/>
        <v>0.283803451382633</v>
      </c>
      <c r="AG1954" s="20">
        <f t="shared" si="517"/>
        <v>0.217894517984615</v>
      </c>
      <c r="AH1954" s="20">
        <f t="shared" si="518"/>
        <v>0.128491232933675</v>
      </c>
      <c r="AI1954" s="20">
        <f t="shared" si="519"/>
        <v>0.0419987525123017</v>
      </c>
      <c r="AJ1954">
        <f>IFERROR(VLOOKUP($B1954,[4]库存报告使用数据!$A$1:$B$65536,2,0),0)</f>
        <v>132</v>
      </c>
      <c r="AK1954">
        <f>IFERROR(VLOOKUP($B1954,[4]库存报告使用数据!$A$1:$C$65536,3,0),)</f>
        <v>93</v>
      </c>
      <c r="AL1954">
        <f>IFERROR(VLOOKUP($B1954,[4]库存报告使用数据!$A$1:$D$65536,4,0),)</f>
        <v>14</v>
      </c>
      <c r="AM1954">
        <f>IFERROR(VLOOKUP($B1954,[4]库存报告使用数据!$A$1:$E$65536,5,0),)</f>
        <v>51</v>
      </c>
      <c r="AN1954" s="20">
        <f t="shared" si="520"/>
        <v>0.0303030303030303</v>
      </c>
      <c r="AO1954" s="20">
        <f t="shared" si="521"/>
        <v>0.021505376344086</v>
      </c>
      <c r="AP1954" s="20">
        <f t="shared" si="522"/>
        <v>0.0714285714285714</v>
      </c>
      <c r="AQ1954" s="20">
        <f t="shared" si="523"/>
        <v>0.0980392156862745</v>
      </c>
      <c r="AR1954" s="32">
        <f t="shared" si="524"/>
        <v>0.571428571428571</v>
      </c>
      <c r="AS1954" s="32">
        <f t="shared" si="525"/>
        <v>34.2857142857143</v>
      </c>
      <c r="AT1954" s="32">
        <f t="shared" si="526"/>
        <v>-19.2857142857143</v>
      </c>
      <c r="AU1954" s="28">
        <f t="shared" si="527"/>
        <v>26</v>
      </c>
      <c r="AV1954" s="34">
        <f>IFERROR(时间!$B$4+AU1954,"上周无销量")</f>
        <v>43309</v>
      </c>
      <c r="AW1954" s="34"/>
    </row>
    <row r="1955" spans="1:49">
      <c r="A1955" s="18" t="s">
        <v>2000</v>
      </c>
      <c r="B1955" t="str">
        <f>VLOOKUP(A1955,'[1]sku-asin（子）'!$A:$B,2,0)</f>
        <v>B01EJ5VT60</v>
      </c>
      <c r="C1955" t="str">
        <f>VLOOKUP(A1955,'[1]子sku-父sku'!$A:$B,2,0)</f>
        <v>YZ-BS-BShyl5119</v>
      </c>
      <c r="D1955" s="28">
        <f>IFERROR(VLOOKUP(A1955,[2]库存报告使用数据处理!$A:$C,3,0),0)</f>
        <v>13</v>
      </c>
      <c r="E1955" s="28">
        <f>IFERROR(VLOOKUP(A1955,[2]库存报告使用数据处理!$A:$D,4,0),0)</f>
        <v>10</v>
      </c>
      <c r="F1955" s="28">
        <f>IFERROR(VLOOKUP(A1955,[2]库存报告使用数据处理!$A:$E,5,0),0)</f>
        <v>13</v>
      </c>
      <c r="G1955" s="28">
        <f>IFERROR(VLOOKUP(A1955,[2]库存报告使用数据处理!$A:$F,6,0),0)</f>
        <v>17</v>
      </c>
      <c r="H1955" s="29">
        <f>IFERROR(VLOOKUP(A1955,[2]库存报告使用数据处理!$A:$G,7,0),0)</f>
        <v>24.7616981132076</v>
      </c>
      <c r="I1955">
        <f>IFERROR(VLOOKUP(A1955,[5]数据处理!$A:$B,2,0),0)</f>
        <v>40</v>
      </c>
      <c r="J1955" s="30">
        <f>IFERROR(VLOOKUP(A1955,[5]数据处理!$A:$D,4,0),0)</f>
        <v>0</v>
      </c>
      <c r="K1955" s="30">
        <f>IFERROR(VLOOKUP(A1955,[5]数据处理!$A:$E,5,0),0)</f>
        <v>0</v>
      </c>
      <c r="L1955" s="30">
        <f>IFERROR(VLOOKUP(A1955,[5]数据处理!$A:$G,7,0),0)</f>
        <v>10</v>
      </c>
      <c r="M1955">
        <f t="shared" si="511"/>
        <v>50</v>
      </c>
      <c r="N1955">
        <f>IFERROR(VLOOKUP(A1955,[5]数据处理!$A:$C,3,0),0)</f>
        <v>1</v>
      </c>
      <c r="O1955">
        <f>IFERROR(VLOOKUP($A1955,[5]数据处理!$A:$N,14,0),0)</f>
        <v>0</v>
      </c>
      <c r="P1955">
        <f>IFERROR(VLOOKUP($A1955,[3]库存报告使用数据!$A$1:$B$65536,2,0),"")</f>
        <v>10792</v>
      </c>
      <c r="Q1955">
        <f>IFERROR(VLOOKUP($A1955,[3]库存报告使用数据!$A$1:$E$65536,5,0),"")</f>
        <v>27159</v>
      </c>
      <c r="R1955">
        <f>IFERROR(VLOOKUP($A1955,[3]库存报告使用数据!$A$1:$H$65536,8,0),"")</f>
        <v>44357</v>
      </c>
      <c r="S1955">
        <f>IFERROR(VLOOKUP($A1955,[3]库存报告使用数据!$A$1:$K$65536,11,0),"")</f>
        <v>51748</v>
      </c>
      <c r="T1955">
        <f>IFERROR(VLOOKUP($A1955,[3]库存报告使用数据!$A$1:$C$65536,3,0),"")</f>
        <v>77</v>
      </c>
      <c r="U1955">
        <f>IFERROR(VLOOKUP($A1955,[3]库存报告使用数据!$A$1:$F$65536,6,0),"")</f>
        <v>86</v>
      </c>
      <c r="V1955">
        <f>IFERROR(VLOOKUP($A1955,[3]库存报告使用数据!$A$1:$I$65536,9,0),"")</f>
        <v>89</v>
      </c>
      <c r="W1955">
        <f>IFERROR(VLOOKUP($A1955,[3]库存报告使用数据!$A$1:$L$65536,12,0),"")</f>
        <v>123</v>
      </c>
      <c r="X1955" s="20">
        <f t="shared" si="512"/>
        <v>0.0071349147516679</v>
      </c>
      <c r="Y1955" s="20">
        <f t="shared" si="513"/>
        <v>0.00316653779594241</v>
      </c>
      <c r="Z1955" s="20">
        <f t="shared" si="514"/>
        <v>0.00200644768582185</v>
      </c>
      <c r="AA1955" s="20">
        <f t="shared" si="515"/>
        <v>0.002376903455206</v>
      </c>
      <c r="AB1955">
        <f>IFERROR(VLOOKUP($A1955,[3]库存报告使用数据!$A$1:$D$65536,4,0),"")</f>
        <v>14.73375</v>
      </c>
      <c r="AC1955">
        <f>IFERROR(VLOOKUP($A1955,[3]库存报告使用数据!$A$1:$G$65536,7,0),"")</f>
        <v>13.45</v>
      </c>
      <c r="AD1955">
        <f>IFERROR(VLOOKUP($A1955,[3]库存报告使用数据!$A$1:$J$65536,10,0),"")</f>
        <v>19.46</v>
      </c>
      <c r="AE1955">
        <f>IFERROR(VLOOKUP($A1955,[3]库存报告使用数据!$A$1:$M$65536,13,0),"")</f>
        <v>25.48</v>
      </c>
      <c r="AF1955" s="20">
        <f t="shared" si="516"/>
        <v>0.045770907125746</v>
      </c>
      <c r="AG1955" s="20">
        <f t="shared" si="517"/>
        <v>0.0543177609972796</v>
      </c>
      <c r="AH1955" s="20">
        <f t="shared" si="518"/>
        <v>0.0604531672294573</v>
      </c>
      <c r="AI1955" s="20">
        <f t="shared" si="519"/>
        <v>0.0605299169127787</v>
      </c>
      <c r="AJ1955">
        <f>IFERROR(VLOOKUP($B1955,[4]库存报告使用数据!$A$1:$B$65536,2,0),0)</f>
        <v>118</v>
      </c>
      <c r="AK1955">
        <f>IFERROR(VLOOKUP($B1955,[4]库存报告使用数据!$A$1:$C$65536,3,0),)</f>
        <v>93</v>
      </c>
      <c r="AL1955">
        <f>IFERROR(VLOOKUP($B1955,[4]库存报告使用数据!$A$1:$D$65536,4,0),)</f>
        <v>51</v>
      </c>
      <c r="AM1955">
        <f>IFERROR(VLOOKUP($B1955,[4]库存报告使用数据!$A$1:$E$65536,5,0),)</f>
        <v>108</v>
      </c>
      <c r="AN1955" s="20">
        <f t="shared" si="520"/>
        <v>0.110169491525424</v>
      </c>
      <c r="AO1955" s="20">
        <f t="shared" si="521"/>
        <v>0.10752688172043</v>
      </c>
      <c r="AP1955" s="20">
        <f t="shared" si="522"/>
        <v>0.254901960784314</v>
      </c>
      <c r="AQ1955" s="20">
        <f t="shared" si="523"/>
        <v>0.157407407407407</v>
      </c>
      <c r="AR1955" s="32">
        <f t="shared" si="524"/>
        <v>1.85714285714286</v>
      </c>
      <c r="AS1955" s="32">
        <f t="shared" si="525"/>
        <v>111.428571428571</v>
      </c>
      <c r="AT1955" s="32">
        <f t="shared" si="526"/>
        <v>-61.4285714285714</v>
      </c>
      <c r="AU1955" s="28">
        <f t="shared" si="527"/>
        <v>26</v>
      </c>
      <c r="AV1955" s="34">
        <f>IFERROR(时间!$B$4+AU1955,"上周无销量")</f>
        <v>43309</v>
      </c>
      <c r="AW1955" s="34"/>
    </row>
    <row r="1956" spans="1:49">
      <c r="A1956" s="18" t="s">
        <v>2001</v>
      </c>
      <c r="B1956" t="str">
        <f>VLOOKUP(A1956,'[1]sku-asin（子）'!$A:$B,2,0)</f>
        <v>B01EJ5VUNW</v>
      </c>
      <c r="C1956" t="str">
        <f>VLOOKUP(A1956,'[1]子sku-父sku'!$A:$B,2,0)</f>
        <v>YZ-BS-BShyl5119</v>
      </c>
      <c r="D1956" s="28">
        <f>IFERROR(VLOOKUP(A1956,[2]库存报告使用数据处理!$A:$C,3,0),0)</f>
        <v>13</v>
      </c>
      <c r="E1956" s="28">
        <f>IFERROR(VLOOKUP(A1956,[2]库存报告使用数据处理!$A:$D,4,0),0)</f>
        <v>11</v>
      </c>
      <c r="F1956" s="28">
        <f>IFERROR(VLOOKUP(A1956,[2]库存报告使用数据处理!$A:$E,5,0),0)</f>
        <v>4</v>
      </c>
      <c r="G1956" s="28">
        <f>IFERROR(VLOOKUP(A1956,[2]库存报告使用数据处理!$A:$F,6,0),0)</f>
        <v>4</v>
      </c>
      <c r="H1956" s="29">
        <f>IFERROR(VLOOKUP(A1956,[2]库存报告使用数据处理!$A:$G,7,0),0)</f>
        <v>24.818125</v>
      </c>
      <c r="I1956">
        <f>IFERROR(VLOOKUP(A1956,[5]数据处理!$A:$B,2,0),0)</f>
        <v>0</v>
      </c>
      <c r="J1956" s="30">
        <f>IFERROR(VLOOKUP(A1956,[5]数据处理!$A:$D,4,0),0)</f>
        <v>40</v>
      </c>
      <c r="K1956" s="30">
        <f>IFERROR(VLOOKUP(A1956,[5]数据处理!$A:$E,5,0),0)</f>
        <v>0</v>
      </c>
      <c r="L1956" s="30">
        <f>IFERROR(VLOOKUP(A1956,[5]数据处理!$A:$G,7,0),0)</f>
        <v>0</v>
      </c>
      <c r="M1956">
        <f t="shared" si="511"/>
        <v>40</v>
      </c>
      <c r="N1956">
        <f>IFERROR(VLOOKUP(A1956,[5]数据处理!$A:$C,3,0),0)</f>
        <v>0</v>
      </c>
      <c r="O1956">
        <f>IFERROR(VLOOKUP($A1956,[5]数据处理!$A:$N,14,0),0)</f>
        <v>0</v>
      </c>
      <c r="P1956">
        <f>IFERROR(VLOOKUP($A1956,[3]库存报告使用数据!$A$1:$B$65536,2,0),"")</f>
        <v>12173</v>
      </c>
      <c r="Q1956">
        <f>IFERROR(VLOOKUP($A1956,[3]库存报告使用数据!$A$1:$E$65536,5,0),"")</f>
        <v>9055</v>
      </c>
      <c r="R1956">
        <f>IFERROR(VLOOKUP($A1956,[3]库存报告使用数据!$A$1:$H$65536,8,0),"")</f>
        <v>1592</v>
      </c>
      <c r="S1956">
        <f>IFERROR(VLOOKUP($A1956,[3]库存报告使用数据!$A$1:$K$65536,11,0),"")</f>
        <v>5685</v>
      </c>
      <c r="T1956">
        <f>IFERROR(VLOOKUP($A1956,[3]库存报告使用数据!$A$1:$C$65536,3,0),"")</f>
        <v>135</v>
      </c>
      <c r="U1956">
        <f>IFERROR(VLOOKUP($A1956,[3]库存报告使用数据!$A$1:$F$65536,6,0),"")</f>
        <v>78</v>
      </c>
      <c r="V1956">
        <f>IFERROR(VLOOKUP($A1956,[3]库存报告使用数据!$A$1:$I$65536,9,0),"")</f>
        <v>13</v>
      </c>
      <c r="W1956">
        <f>IFERROR(VLOOKUP($A1956,[3]库存报告使用数据!$A$1:$L$65536,12,0),"")</f>
        <v>32</v>
      </c>
      <c r="X1956" s="20">
        <f t="shared" si="512"/>
        <v>0.0110901174730962</v>
      </c>
      <c r="Y1956" s="20">
        <f t="shared" si="513"/>
        <v>0.00861402540033131</v>
      </c>
      <c r="Z1956" s="20">
        <f t="shared" si="514"/>
        <v>0.00816582914572864</v>
      </c>
      <c r="AA1956" s="20">
        <f t="shared" si="515"/>
        <v>0.00562884784520668</v>
      </c>
      <c r="AB1956">
        <f>IFERROR(VLOOKUP($A1956,[3]库存报告使用数据!$A$1:$D$65536,4,0),"")</f>
        <v>28.9575</v>
      </c>
      <c r="AC1956">
        <f>IFERROR(VLOOKUP($A1956,[3]库存报告使用数据!$A$1:$G$65536,7,0),"")</f>
        <v>15.04</v>
      </c>
      <c r="AD1956">
        <f>IFERROR(VLOOKUP($A1956,[3]库存报告使用数据!$A$1:$J$65536,10,0),"")</f>
        <v>2.61</v>
      </c>
      <c r="AE1956">
        <f>IFERROR(VLOOKUP($A1956,[3]库存报告使用数据!$A$1:$M$65536,13,0),"")</f>
        <v>6.64</v>
      </c>
      <c r="AF1956" s="20">
        <f t="shared" si="516"/>
        <v>0.0897529527311189</v>
      </c>
      <c r="AG1956" s="20">
        <f t="shared" si="517"/>
        <v>0.0550917012172647</v>
      </c>
      <c r="AH1956" s="20">
        <f t="shared" si="518"/>
        <v>0.0262912689818429</v>
      </c>
      <c r="AI1956" s="20">
        <f t="shared" si="519"/>
        <v>0.0668866000151099</v>
      </c>
      <c r="AJ1956">
        <f>IFERROR(VLOOKUP($B1956,[4]库存报告使用数据!$A$1:$B$65536,2,0),0)</f>
        <v>58</v>
      </c>
      <c r="AK1956">
        <f>IFERROR(VLOOKUP($B1956,[4]库存报告使用数据!$A$1:$C$65536,3,0),)</f>
        <v>98</v>
      </c>
      <c r="AL1956">
        <f>IFERROR(VLOOKUP($B1956,[4]库存报告使用数据!$A$1:$D$65536,4,0),)</f>
        <v>14</v>
      </c>
      <c r="AM1956">
        <f>IFERROR(VLOOKUP($B1956,[4]库存报告使用数据!$A$1:$E$65536,5,0),)</f>
        <v>39</v>
      </c>
      <c r="AN1956" s="20">
        <f t="shared" si="520"/>
        <v>0.224137931034483</v>
      </c>
      <c r="AO1956" s="20">
        <f t="shared" si="521"/>
        <v>0.112244897959184</v>
      </c>
      <c r="AP1956" s="20">
        <f t="shared" si="522"/>
        <v>0.285714285714286</v>
      </c>
      <c r="AQ1956" s="20">
        <f t="shared" si="523"/>
        <v>0.102564102564103</v>
      </c>
      <c r="AR1956" s="32">
        <f t="shared" si="524"/>
        <v>1.85714285714286</v>
      </c>
      <c r="AS1956" s="32">
        <f t="shared" si="525"/>
        <v>111.428571428571</v>
      </c>
      <c r="AT1956" s="32">
        <f t="shared" si="526"/>
        <v>-71.4285714285714</v>
      </c>
      <c r="AU1956" s="28">
        <f t="shared" si="527"/>
        <v>21</v>
      </c>
      <c r="AV1956" s="34">
        <f>IFERROR(时间!$B$4+AU1956,"上周无销量")</f>
        <v>43304</v>
      </c>
      <c r="AW1956" s="34"/>
    </row>
    <row r="1957" spans="1:49">
      <c r="A1957" s="18" t="s">
        <v>2002</v>
      </c>
      <c r="B1957" t="str">
        <f>VLOOKUP(A1957,'[1]sku-asin（子）'!$A:$B,2,0)</f>
        <v>B01EJ5VPSW</v>
      </c>
      <c r="C1957" t="str">
        <f>VLOOKUP(A1957,'[1]子sku-父sku'!$A:$B,2,0)</f>
        <v>YZ-BS-BShyl5119</v>
      </c>
      <c r="D1957" s="28">
        <f>IFERROR(VLOOKUP(A1957,[2]库存报告使用数据处理!$A:$C,3,0),0)</f>
        <v>12</v>
      </c>
      <c r="E1957" s="28">
        <f>IFERROR(VLOOKUP(A1957,[2]库存报告使用数据处理!$A:$D,4,0),0)</f>
        <v>5</v>
      </c>
      <c r="F1957" s="28">
        <f>IFERROR(VLOOKUP(A1957,[2]库存报告使用数据处理!$A:$E,5,0),0)</f>
        <v>13</v>
      </c>
      <c r="G1957" s="28">
        <f>IFERROR(VLOOKUP(A1957,[2]库存报告使用数据处理!$A:$F,6,0),0)</f>
        <v>7</v>
      </c>
      <c r="H1957" s="29">
        <f>IFERROR(VLOOKUP(A1957,[2]库存报告使用数据处理!$A:$G,7,0),0)</f>
        <v>24.8413513513514</v>
      </c>
      <c r="I1957">
        <f>IFERROR(VLOOKUP(A1957,[5]数据处理!$A:$B,2,0),0)</f>
        <v>19</v>
      </c>
      <c r="J1957" s="30">
        <f>IFERROR(VLOOKUP(A1957,[5]数据处理!$A:$D,4,0),0)</f>
        <v>0</v>
      </c>
      <c r="K1957" s="30">
        <f>IFERROR(VLOOKUP(A1957,[5]数据处理!$A:$E,5,0),0)</f>
        <v>0</v>
      </c>
      <c r="L1957" s="30">
        <f>IFERROR(VLOOKUP(A1957,[5]数据处理!$A:$G,7,0),0)</f>
        <v>10</v>
      </c>
      <c r="M1957">
        <f t="shared" si="511"/>
        <v>29</v>
      </c>
      <c r="N1957">
        <f>IFERROR(VLOOKUP(A1957,[5]数据处理!$A:$C,3,0),0)</f>
        <v>2</v>
      </c>
      <c r="O1957">
        <f>IFERROR(VLOOKUP($A1957,[5]数据处理!$A:$N,14,0),0)</f>
        <v>0</v>
      </c>
      <c r="P1957">
        <f>IFERROR(VLOOKUP($A1957,[3]库存报告使用数据!$A$1:$B$65536,2,0),"")</f>
        <v>22774</v>
      </c>
      <c r="Q1957">
        <f>IFERROR(VLOOKUP($A1957,[3]库存报告使用数据!$A$1:$E$65536,5,0),"")</f>
        <v>5816</v>
      </c>
      <c r="R1957">
        <f>IFERROR(VLOOKUP($A1957,[3]库存报告使用数据!$A$1:$H$65536,8,0),"")</f>
        <v>8351</v>
      </c>
      <c r="S1957">
        <f>IFERROR(VLOOKUP($A1957,[3]库存报告使用数据!$A$1:$K$65536,11,0),"")</f>
        <v>6092</v>
      </c>
      <c r="T1957">
        <f>IFERROR(VLOOKUP($A1957,[3]库存报告使用数据!$A$1:$C$65536,3,0),"")</f>
        <v>148</v>
      </c>
      <c r="U1957">
        <f>IFERROR(VLOOKUP($A1957,[3]库存报告使用数据!$A$1:$F$65536,6,0),"")</f>
        <v>32</v>
      </c>
      <c r="V1957">
        <f>IFERROR(VLOOKUP($A1957,[3]库存报告使用数据!$A$1:$I$65536,9,0),"")</f>
        <v>84</v>
      </c>
      <c r="W1957">
        <f>IFERROR(VLOOKUP($A1957,[3]库存报告使用数据!$A$1:$L$65536,12,0),"")</f>
        <v>90</v>
      </c>
      <c r="X1957" s="20">
        <f t="shared" si="512"/>
        <v>0.00649863879863002</v>
      </c>
      <c r="Y1957" s="20">
        <f t="shared" si="513"/>
        <v>0.00550206327372765</v>
      </c>
      <c r="Z1957" s="20">
        <f t="shared" si="514"/>
        <v>0.0100586756077117</v>
      </c>
      <c r="AA1957" s="20">
        <f t="shared" si="515"/>
        <v>0.0147734734077479</v>
      </c>
      <c r="AB1957">
        <f>IFERROR(VLOOKUP($A1957,[3]库存报告使用数据!$A$1:$D$65536,4,0),"")</f>
        <v>33.88375</v>
      </c>
      <c r="AC1957">
        <f>IFERROR(VLOOKUP($A1957,[3]库存报告使用数据!$A$1:$G$65536,7,0),"")</f>
        <v>6.36</v>
      </c>
      <c r="AD1957">
        <f>IFERROR(VLOOKUP($A1957,[3]库存报告使用数据!$A$1:$J$65536,10,0),"")</f>
        <v>18.38</v>
      </c>
      <c r="AE1957">
        <f>IFERROR(VLOOKUP($A1957,[3]库存报告使用数据!$A$1:$M$65536,13,0),"")</f>
        <v>19.14</v>
      </c>
      <c r="AF1957" s="20">
        <f t="shared" si="516"/>
        <v>0.11366715898005</v>
      </c>
      <c r="AG1957" s="20">
        <f t="shared" si="517"/>
        <v>0.0512049438055552</v>
      </c>
      <c r="AH1957" s="20">
        <f t="shared" si="518"/>
        <v>0.0569150258312835</v>
      </c>
      <c r="AI1957" s="20">
        <f t="shared" si="519"/>
        <v>0.110069926374475</v>
      </c>
      <c r="AJ1957">
        <f>IFERROR(VLOOKUP($B1957,[4]库存报告使用数据!$A$1:$B$65536,2,0),0)</f>
        <v>104</v>
      </c>
      <c r="AK1957">
        <f>IFERROR(VLOOKUP($B1957,[4]库存报告使用数据!$A$1:$C$65536,3,0),)</f>
        <v>31</v>
      </c>
      <c r="AL1957">
        <f>IFERROR(VLOOKUP($B1957,[4]库存报告使用数据!$A$1:$D$65536,4,0),)</f>
        <v>51</v>
      </c>
      <c r="AM1957">
        <f>IFERROR(VLOOKUP($B1957,[4]库存报告使用数据!$A$1:$E$65536,5,0),)</f>
        <v>105</v>
      </c>
      <c r="AN1957" s="20">
        <f t="shared" si="520"/>
        <v>0.115384615384615</v>
      </c>
      <c r="AO1957" s="20">
        <f t="shared" si="521"/>
        <v>0.161290322580645</v>
      </c>
      <c r="AP1957" s="20">
        <f t="shared" si="522"/>
        <v>0.254901960784314</v>
      </c>
      <c r="AQ1957" s="20">
        <f t="shared" si="523"/>
        <v>0.0666666666666667</v>
      </c>
      <c r="AR1957" s="32">
        <f t="shared" si="524"/>
        <v>1.71428571428571</v>
      </c>
      <c r="AS1957" s="32">
        <f t="shared" si="525"/>
        <v>102.857142857143</v>
      </c>
      <c r="AT1957" s="32">
        <f t="shared" si="526"/>
        <v>-73.8571428571428</v>
      </c>
      <c r="AU1957" s="28">
        <f t="shared" si="527"/>
        <v>16</v>
      </c>
      <c r="AV1957" s="34">
        <f>IFERROR(时间!$B$4+AU1957,"上周无销量")</f>
        <v>43299</v>
      </c>
      <c r="AW1957" s="34"/>
    </row>
    <row r="1958" spans="1:49">
      <c r="A1958" s="18" t="s">
        <v>2003</v>
      </c>
      <c r="B1958" t="str">
        <f>VLOOKUP(A1958,'[1]sku-asin（子）'!$A:$B,2,0)</f>
        <v>B01EJ5VO38</v>
      </c>
      <c r="C1958" t="str">
        <f>VLOOKUP(A1958,'[1]子sku-父sku'!$A:$B,2,0)</f>
        <v>YZ-BS-BShyl5119</v>
      </c>
      <c r="D1958" s="28">
        <f>IFERROR(VLOOKUP(A1958,[2]库存报告使用数据处理!$A:$C,3,0),0)</f>
        <v>4</v>
      </c>
      <c r="E1958" s="28">
        <f>IFERROR(VLOOKUP(A1958,[2]库存报告使用数据处理!$A:$D,4,0),0)</f>
        <v>4</v>
      </c>
      <c r="F1958" s="28">
        <f>IFERROR(VLOOKUP(A1958,[2]库存报告使用数据处理!$A:$E,5,0),0)</f>
        <v>8</v>
      </c>
      <c r="G1958" s="28">
        <f>IFERROR(VLOOKUP(A1958,[2]库存报告使用数据处理!$A:$F,6,0),0)</f>
        <v>9</v>
      </c>
      <c r="H1958" s="29">
        <f>IFERROR(VLOOKUP(A1958,[2]库存报告使用数据处理!$A:$G,7,0),0)</f>
        <v>24.946</v>
      </c>
      <c r="I1958">
        <f>IFERROR(VLOOKUP(A1958,[5]数据处理!$A:$B,2,0),0)</f>
        <v>23</v>
      </c>
      <c r="J1958" s="30">
        <f>IFERROR(VLOOKUP(A1958,[5]数据处理!$A:$D,4,0),0)</f>
        <v>0</v>
      </c>
      <c r="K1958" s="30">
        <f>IFERROR(VLOOKUP(A1958,[5]数据处理!$A:$E,5,0),0)</f>
        <v>0</v>
      </c>
      <c r="L1958" s="30">
        <f>IFERROR(VLOOKUP(A1958,[5]数据处理!$A:$G,7,0),0)</f>
        <v>14</v>
      </c>
      <c r="M1958">
        <f t="shared" si="511"/>
        <v>37</v>
      </c>
      <c r="N1958">
        <f>IFERROR(VLOOKUP(A1958,[5]数据处理!$A:$C,3,0),0)</f>
        <v>0</v>
      </c>
      <c r="O1958">
        <f>IFERROR(VLOOKUP($A1958,[5]数据处理!$A:$N,14,0),0)</f>
        <v>0</v>
      </c>
      <c r="P1958">
        <f>IFERROR(VLOOKUP($A1958,[3]库存报告使用数据!$A$1:$B$65536,2,0),"")</f>
        <v>15021</v>
      </c>
      <c r="Q1958">
        <f>IFERROR(VLOOKUP($A1958,[3]库存报告使用数据!$A$1:$E$65536,5,0),"")</f>
        <v>18133</v>
      </c>
      <c r="R1958">
        <f>IFERROR(VLOOKUP($A1958,[3]库存报告使用数据!$A$1:$H$65536,8,0),"")</f>
        <v>47794</v>
      </c>
      <c r="S1958">
        <f>IFERROR(VLOOKUP($A1958,[3]库存报告使用数据!$A$1:$K$65536,11,0),"")</f>
        <v>52896</v>
      </c>
      <c r="T1958">
        <f>IFERROR(VLOOKUP($A1958,[3]库存报告使用数据!$A$1:$C$65536,3,0),"")</f>
        <v>90</v>
      </c>
      <c r="U1958">
        <f>IFERROR(VLOOKUP($A1958,[3]库存报告使用数据!$A$1:$F$65536,6,0),"")</f>
        <v>70</v>
      </c>
      <c r="V1958">
        <f>IFERROR(VLOOKUP($A1958,[3]库存报告使用数据!$A$1:$I$65536,9,0),"")</f>
        <v>135</v>
      </c>
      <c r="W1958">
        <f>IFERROR(VLOOKUP($A1958,[3]库存报告使用数据!$A$1:$L$65536,12,0),"")</f>
        <v>157</v>
      </c>
      <c r="X1958" s="20">
        <f t="shared" si="512"/>
        <v>0.00599161174355902</v>
      </c>
      <c r="Y1958" s="20">
        <f t="shared" si="513"/>
        <v>0.00386036508024045</v>
      </c>
      <c r="Z1958" s="20">
        <f t="shared" si="514"/>
        <v>0.00282462233753191</v>
      </c>
      <c r="AA1958" s="20">
        <f t="shared" si="515"/>
        <v>0.00296808832425892</v>
      </c>
      <c r="AB1958">
        <f>IFERROR(VLOOKUP($A1958,[3]库存报告使用数据!$A$1:$D$65536,4,0),"")</f>
        <v>13.3125</v>
      </c>
      <c r="AC1958">
        <f>IFERROR(VLOOKUP($A1958,[3]库存报告使用数据!$A$1:$G$65536,7,0),"")</f>
        <v>9.47</v>
      </c>
      <c r="AD1958">
        <f>IFERROR(VLOOKUP($A1958,[3]库存报告使用数据!$A$1:$J$65536,10,0),"")</f>
        <v>17.15</v>
      </c>
      <c r="AE1958">
        <f>IFERROR(VLOOKUP($A1958,[3]库存报告使用数据!$A$1:$M$65536,13,0),"")</f>
        <v>20.61</v>
      </c>
      <c r="AF1958" s="20">
        <f t="shared" si="516"/>
        <v>0.133413172452497</v>
      </c>
      <c r="AG1958" s="20">
        <f t="shared" si="517"/>
        <v>0.0949049947887437</v>
      </c>
      <c r="AH1958" s="20">
        <f t="shared" si="518"/>
        <v>0.0859356209412331</v>
      </c>
      <c r="AI1958" s="20">
        <f t="shared" si="519"/>
        <v>0.0917982842940752</v>
      </c>
      <c r="AJ1958">
        <f>IFERROR(VLOOKUP($B1958,[4]库存报告使用数据!$A$1:$B$65536,2,0),0)</f>
        <v>136</v>
      </c>
      <c r="AK1958">
        <f>IFERROR(VLOOKUP($B1958,[4]库存报告使用数据!$A$1:$C$65536,3,0),)</f>
        <v>120</v>
      </c>
      <c r="AL1958">
        <f>IFERROR(VLOOKUP($B1958,[4]库存报告使用数据!$A$1:$D$65536,4,0),)</f>
        <v>100</v>
      </c>
      <c r="AM1958">
        <f>IFERROR(VLOOKUP($B1958,[4]库存报告使用数据!$A$1:$E$65536,5,0),)</f>
        <v>196</v>
      </c>
      <c r="AN1958" s="20">
        <f t="shared" si="520"/>
        <v>0.0294117647058824</v>
      </c>
      <c r="AO1958" s="20">
        <f t="shared" si="521"/>
        <v>0.0333333333333333</v>
      </c>
      <c r="AP1958" s="20">
        <f t="shared" si="522"/>
        <v>0.08</v>
      </c>
      <c r="AQ1958" s="20">
        <f t="shared" si="523"/>
        <v>0.0459183673469388</v>
      </c>
      <c r="AR1958" s="32">
        <f t="shared" si="524"/>
        <v>0.571428571428571</v>
      </c>
      <c r="AS1958" s="32">
        <f t="shared" si="525"/>
        <v>34.2857142857143</v>
      </c>
      <c r="AT1958" s="32">
        <f t="shared" si="526"/>
        <v>2.71428571428572</v>
      </c>
      <c r="AU1958" s="28">
        <f t="shared" si="527"/>
        <v>64</v>
      </c>
      <c r="AV1958" s="34">
        <f>IFERROR(时间!$B$4+AU1958,"上周无销量")</f>
        <v>43347</v>
      </c>
      <c r="AW1958" s="34"/>
    </row>
    <row r="1959" spans="1:49">
      <c r="A1959" s="18" t="s">
        <v>2004</v>
      </c>
      <c r="B1959" t="str">
        <f>VLOOKUP(A1959,'[1]sku-asin（子）'!$A:$B,2,0)</f>
        <v>B01EJ5VRJE</v>
      </c>
      <c r="C1959" t="str">
        <f>VLOOKUP(A1959,'[1]子sku-父sku'!$A:$B,2,0)</f>
        <v>YZ-BS-BShyl5119</v>
      </c>
      <c r="D1959" s="28">
        <f>IFERROR(VLOOKUP(A1959,[2]库存报告使用数据处理!$A:$C,3,0),0)</f>
        <v>15</v>
      </c>
      <c r="E1959" s="28">
        <f>IFERROR(VLOOKUP(A1959,[2]库存报告使用数据处理!$A:$D,4,0),0)</f>
        <v>12</v>
      </c>
      <c r="F1959" s="28">
        <f>IFERROR(VLOOKUP(A1959,[2]库存报告使用数据处理!$A:$E,5,0),0)</f>
        <v>20</v>
      </c>
      <c r="G1959" s="28">
        <f>IFERROR(VLOOKUP(A1959,[2]库存报告使用数据处理!$A:$F,6,0),0)</f>
        <v>31</v>
      </c>
      <c r="H1959" s="29">
        <f>IFERROR(VLOOKUP(A1959,[2]库存报告使用数据处理!$A:$G,7,0),0)</f>
        <v>24.8207692307692</v>
      </c>
      <c r="I1959">
        <f>IFERROR(VLOOKUP(A1959,[5]数据处理!$A:$B,2,0),0)</f>
        <v>19</v>
      </c>
      <c r="J1959" s="30">
        <f>IFERROR(VLOOKUP(A1959,[5]数据处理!$A:$D,4,0),0)</f>
        <v>10</v>
      </c>
      <c r="K1959" s="30">
        <f>IFERROR(VLOOKUP(A1959,[5]数据处理!$A:$E,5,0),0)</f>
        <v>29</v>
      </c>
      <c r="L1959" s="30">
        <f>IFERROR(VLOOKUP(A1959,[5]数据处理!$A:$G,7,0),0)</f>
        <v>12</v>
      </c>
      <c r="M1959">
        <f t="shared" si="511"/>
        <v>70</v>
      </c>
      <c r="N1959">
        <f>IFERROR(VLOOKUP(A1959,[5]数据处理!$A:$C,3,0),0)</f>
        <v>3</v>
      </c>
      <c r="O1959">
        <f>IFERROR(VLOOKUP($A1959,[5]数据处理!$A:$N,14,0),0)</f>
        <v>0</v>
      </c>
      <c r="P1959">
        <f>IFERROR(VLOOKUP($A1959,[3]库存报告使用数据!$A$1:$B$65536,2,0),"")</f>
        <v>13960</v>
      </c>
      <c r="Q1959">
        <f>IFERROR(VLOOKUP($A1959,[3]库存报告使用数据!$A$1:$E$65536,5,0),"")</f>
        <v>7231</v>
      </c>
      <c r="R1959">
        <f>IFERROR(VLOOKUP($A1959,[3]库存报告使用数据!$A$1:$H$65536,8,0),"")</f>
        <v>12719</v>
      </c>
      <c r="S1959">
        <f>IFERROR(VLOOKUP($A1959,[3]库存报告使用数据!$A$1:$K$65536,11,0),"")</f>
        <v>12129</v>
      </c>
      <c r="T1959">
        <f>IFERROR(VLOOKUP($A1959,[3]库存报告使用数据!$A$1:$C$65536,3,0),"")</f>
        <v>140</v>
      </c>
      <c r="U1959">
        <f>IFERROR(VLOOKUP($A1959,[3]库存报告使用数据!$A$1:$F$65536,6,0),"")</f>
        <v>59</v>
      </c>
      <c r="V1959">
        <f>IFERROR(VLOOKUP($A1959,[3]库存报告使用数据!$A$1:$I$65536,9,0),"")</f>
        <v>122</v>
      </c>
      <c r="W1959">
        <f>IFERROR(VLOOKUP($A1959,[3]库存报告使用数据!$A$1:$L$65536,12,0),"")</f>
        <v>156</v>
      </c>
      <c r="X1959" s="20">
        <f t="shared" si="512"/>
        <v>0.0100286532951289</v>
      </c>
      <c r="Y1959" s="20">
        <f t="shared" si="513"/>
        <v>0.00815931406444475</v>
      </c>
      <c r="Z1959" s="20">
        <f t="shared" si="514"/>
        <v>0.00959194905259847</v>
      </c>
      <c r="AA1959" s="20">
        <f t="shared" si="515"/>
        <v>0.0128617363344051</v>
      </c>
      <c r="AB1959">
        <f>IFERROR(VLOOKUP($A1959,[3]库存报告使用数据!$A$1:$D$65536,4,0),"")</f>
        <v>35.5525</v>
      </c>
      <c r="AC1959">
        <f>IFERROR(VLOOKUP($A1959,[3]库存报告使用数据!$A$1:$G$65536,7,0),"")</f>
        <v>13.34</v>
      </c>
      <c r="AD1959">
        <f>IFERROR(VLOOKUP($A1959,[3]库存报告使用数据!$A$1:$J$65536,10,0),"")</f>
        <v>26.39</v>
      </c>
      <c r="AE1959">
        <f>IFERROR(VLOOKUP($A1959,[3]库存报告使用数据!$A$1:$M$65536,13,0),"")</f>
        <v>32.45</v>
      </c>
      <c r="AF1959" s="20">
        <f t="shared" si="516"/>
        <v>0.0954912655860994</v>
      </c>
      <c r="AG1959" s="20">
        <f t="shared" si="517"/>
        <v>0.0447877604570201</v>
      </c>
      <c r="AH1959" s="20">
        <f t="shared" si="518"/>
        <v>0.05316112436855</v>
      </c>
      <c r="AI1959" s="20">
        <f t="shared" si="519"/>
        <v>0.0421733179909166</v>
      </c>
      <c r="AJ1959">
        <f>IFERROR(VLOOKUP($B1959,[4]库存报告使用数据!$A$1:$B$65536,2,0),0)</f>
        <v>100</v>
      </c>
      <c r="AK1959">
        <f>IFERROR(VLOOKUP($B1959,[4]库存报告使用数据!$A$1:$C$65536,3,0),)</f>
        <v>92</v>
      </c>
      <c r="AL1959">
        <f>IFERROR(VLOOKUP($B1959,[4]库存报告使用数据!$A$1:$D$65536,4,0),)</f>
        <v>72</v>
      </c>
      <c r="AM1959">
        <f>IFERROR(VLOOKUP($B1959,[4]库存报告使用数据!$A$1:$E$65536,5,0),)</f>
        <v>155</v>
      </c>
      <c r="AN1959" s="20">
        <f t="shared" si="520"/>
        <v>0.15</v>
      </c>
      <c r="AO1959" s="20">
        <f t="shared" si="521"/>
        <v>0.130434782608696</v>
      </c>
      <c r="AP1959" s="20">
        <f t="shared" si="522"/>
        <v>0.277777777777778</v>
      </c>
      <c r="AQ1959" s="20">
        <f t="shared" si="523"/>
        <v>0.2</v>
      </c>
      <c r="AR1959" s="32">
        <f t="shared" si="524"/>
        <v>2.14285714285714</v>
      </c>
      <c r="AS1959" s="32">
        <f t="shared" si="525"/>
        <v>128.571428571429</v>
      </c>
      <c r="AT1959" s="32">
        <f t="shared" si="526"/>
        <v>-58.5714285714286</v>
      </c>
      <c r="AU1959" s="28">
        <f t="shared" si="527"/>
        <v>32</v>
      </c>
      <c r="AV1959" s="34">
        <f>IFERROR(时间!$B$4+AU1959,"上周无销量")</f>
        <v>43315</v>
      </c>
      <c r="AW1959" s="34"/>
    </row>
    <row r="1960" spans="1:49">
      <c r="A1960" s="18" t="s">
        <v>2005</v>
      </c>
      <c r="B1960" t="str">
        <f>VLOOKUP(A1960,'[1]sku-asin（子）'!$A:$B,2,0)</f>
        <v>B06W5J2QLW</v>
      </c>
      <c r="C1960" t="str">
        <f>VLOOKUP(A1960,'[1]子sku-父sku'!$A:$B,2,0)</f>
        <v>YZ-BS-HB8631</v>
      </c>
      <c r="D1960" s="28">
        <f>IFERROR(VLOOKUP(A1960,[2]库存报告使用数据处理!$A:$C,3,0),0)</f>
        <v>0</v>
      </c>
      <c r="E1960" s="28">
        <f>IFERROR(VLOOKUP(A1960,[2]库存报告使用数据处理!$A:$D,4,0),0)</f>
        <v>2</v>
      </c>
      <c r="F1960" s="28">
        <f>IFERROR(VLOOKUP(A1960,[2]库存报告使用数据处理!$A:$E,5,0),0)</f>
        <v>4</v>
      </c>
      <c r="G1960" s="28">
        <f>IFERROR(VLOOKUP(A1960,[2]库存报告使用数据处理!$A:$F,6,0),0)</f>
        <v>1</v>
      </c>
      <c r="H1960" s="29">
        <f>IFERROR(VLOOKUP(A1960,[2]库存报告使用数据处理!$A:$G,7,0),0)</f>
        <v>5.3</v>
      </c>
      <c r="I1960">
        <f>IFERROR(VLOOKUP(A1960,[5]数据处理!$A:$B,2,0),0)</f>
        <v>0</v>
      </c>
      <c r="J1960" s="30">
        <f>IFERROR(VLOOKUP(A1960,[5]数据处理!$A:$D,4,0),0)</f>
        <v>0</v>
      </c>
      <c r="K1960" s="30">
        <f>IFERROR(VLOOKUP(A1960,[5]数据处理!$A:$E,5,0),0)</f>
        <v>0</v>
      </c>
      <c r="L1960" s="30">
        <f>IFERROR(VLOOKUP(A1960,[5]数据处理!$A:$G,7,0),0)</f>
        <v>0</v>
      </c>
      <c r="M1960">
        <f t="shared" si="511"/>
        <v>0</v>
      </c>
      <c r="N1960">
        <f>IFERROR(VLOOKUP(A1960,[5]数据处理!$A:$C,3,0),0)</f>
        <v>0</v>
      </c>
      <c r="O1960">
        <f>IFERROR(VLOOKUP($A1960,[5]数据处理!$A:$N,14,0),0)</f>
        <v>0</v>
      </c>
      <c r="P1960">
        <f>IFERROR(VLOOKUP($A1960,[3]库存报告使用数据!$A$1:$B$65536,2,0),"")</f>
        <v>0</v>
      </c>
      <c r="Q1960">
        <f>IFERROR(VLOOKUP($A1960,[3]库存报告使用数据!$A$1:$E$65536,5,0),"")</f>
        <v>6</v>
      </c>
      <c r="R1960">
        <f>IFERROR(VLOOKUP($A1960,[3]库存报告使用数据!$A$1:$H$65536,8,0),"")</f>
        <v>37</v>
      </c>
      <c r="S1960">
        <f>IFERROR(VLOOKUP($A1960,[3]库存报告使用数据!$A$1:$K$65536,11,0),"")</f>
        <v>15</v>
      </c>
      <c r="T1960">
        <f>IFERROR(VLOOKUP($A1960,[3]库存报告使用数据!$A$1:$C$65536,3,0),"")</f>
        <v>0</v>
      </c>
      <c r="U1960">
        <f>IFERROR(VLOOKUP($A1960,[3]库存报告使用数据!$A$1:$F$65536,6,0),"")</f>
        <v>0</v>
      </c>
      <c r="V1960">
        <f>IFERROR(VLOOKUP($A1960,[3]库存报告使用数据!$A$1:$I$65536,9,0),"")</f>
        <v>0</v>
      </c>
      <c r="W1960">
        <f>IFERROR(VLOOKUP($A1960,[3]库存报告使用数据!$A$1:$L$65536,12,0),"")</f>
        <v>0</v>
      </c>
      <c r="X1960" s="20" t="str">
        <f t="shared" si="512"/>
        <v/>
      </c>
      <c r="Y1960" s="20">
        <f t="shared" si="513"/>
        <v>0</v>
      </c>
      <c r="Z1960" s="20">
        <f t="shared" si="514"/>
        <v>0</v>
      </c>
      <c r="AA1960" s="20">
        <f t="shared" si="515"/>
        <v>0</v>
      </c>
      <c r="AB1960">
        <f>IFERROR(VLOOKUP($A1960,[3]库存报告使用数据!$A$1:$D$65536,4,0),"")</f>
        <v>0</v>
      </c>
      <c r="AC1960">
        <f>IFERROR(VLOOKUP($A1960,[3]库存报告使用数据!$A$1:$G$65536,7,0),"")</f>
        <v>0</v>
      </c>
      <c r="AD1960">
        <f>IFERROR(VLOOKUP($A1960,[3]库存报告使用数据!$A$1:$J$65536,10,0),"")</f>
        <v>0</v>
      </c>
      <c r="AE1960">
        <f>IFERROR(VLOOKUP($A1960,[3]库存报告使用数据!$A$1:$M$65536,13,0),"")</f>
        <v>0</v>
      </c>
      <c r="AF1960" s="20" t="str">
        <f t="shared" si="516"/>
        <v/>
      </c>
      <c r="AG1960" s="20" t="str">
        <f t="shared" si="517"/>
        <v/>
      </c>
      <c r="AH1960" s="20" t="str">
        <f t="shared" si="518"/>
        <v/>
      </c>
      <c r="AI1960" s="20" t="str">
        <f t="shared" si="519"/>
        <v/>
      </c>
      <c r="AJ1960">
        <f>IFERROR(VLOOKUP($B1960,[4]库存报告使用数据!$A$1:$B$65536,2,0),0)</f>
        <v>0</v>
      </c>
      <c r="AK1960">
        <f>IFERROR(VLOOKUP($B1960,[4]库存报告使用数据!$A$1:$C$65536,3,0),)</f>
        <v>12</v>
      </c>
      <c r="AL1960">
        <f>IFERROR(VLOOKUP($B1960,[4]库存报告使用数据!$A$1:$D$65536,4,0),)</f>
        <v>7</v>
      </c>
      <c r="AM1960">
        <f>IFERROR(VLOOKUP($B1960,[4]库存报告使用数据!$A$1:$E$65536,5,0),)</f>
        <v>28</v>
      </c>
      <c r="AN1960" s="20" t="str">
        <f t="shared" si="520"/>
        <v/>
      </c>
      <c r="AO1960" s="20">
        <f t="shared" si="521"/>
        <v>0.166666666666667</v>
      </c>
      <c r="AP1960" s="20">
        <f t="shared" si="522"/>
        <v>0.571428571428571</v>
      </c>
      <c r="AQ1960" s="20">
        <f t="shared" si="523"/>
        <v>0.0357142857142857</v>
      </c>
      <c r="AR1960" s="32">
        <f t="shared" si="524"/>
        <v>0</v>
      </c>
      <c r="AS1960" s="32">
        <f t="shared" si="525"/>
        <v>0</v>
      </c>
      <c r="AT1960" s="32">
        <f t="shared" si="526"/>
        <v>0</v>
      </c>
      <c r="AU1960" s="28" t="str">
        <f t="shared" si="527"/>
        <v>库存为0</v>
      </c>
      <c r="AV1960" s="34" t="str">
        <f>IFERROR(时间!$B$4+AU1960,"上周无销量")</f>
        <v>上周无销量</v>
      </c>
      <c r="AW1960" s="34"/>
    </row>
    <row r="1961" spans="1:49">
      <c r="A1961" s="18" t="s">
        <v>2006</v>
      </c>
      <c r="B1961" t="str">
        <f>VLOOKUP(A1961,'[1]sku-asin（子）'!$A:$B,2,0)</f>
        <v>B06W5J2P4Q</v>
      </c>
      <c r="C1961" t="str">
        <f>VLOOKUP(A1961,'[1]子sku-父sku'!$A:$B,2,0)</f>
        <v>YZ-BS-HB8631</v>
      </c>
      <c r="D1961" s="28">
        <f>IFERROR(VLOOKUP(A1961,[2]库存报告使用数据处理!$A:$C,3,0),0)</f>
        <v>0</v>
      </c>
      <c r="E1961" s="28">
        <f>IFERROR(VLOOKUP(A1961,[2]库存报告使用数据处理!$A:$D,4,0),0)</f>
        <v>0</v>
      </c>
      <c r="F1961" s="28">
        <f>IFERROR(VLOOKUP(A1961,[2]库存报告使用数据处理!$A:$E,5,0),0)</f>
        <v>1</v>
      </c>
      <c r="G1961" s="28">
        <f>IFERROR(VLOOKUP(A1961,[2]库存报告使用数据处理!$A:$F,6,0),0)</f>
        <v>4</v>
      </c>
      <c r="H1961" s="29">
        <f>IFERROR(VLOOKUP(A1961,[2]库存报告使用数据处理!$A:$G,7,0),0)</f>
        <v>6.038</v>
      </c>
      <c r="I1961">
        <f>IFERROR(VLOOKUP(A1961,[5]数据处理!$A:$B,2,0),0)</f>
        <v>0</v>
      </c>
      <c r="J1961" s="30">
        <f>IFERROR(VLOOKUP(A1961,[5]数据处理!$A:$D,4,0),0)</f>
        <v>0</v>
      </c>
      <c r="K1961" s="30">
        <f>IFERROR(VLOOKUP(A1961,[5]数据处理!$A:$E,5,0),0)</f>
        <v>0</v>
      </c>
      <c r="L1961" s="30">
        <f>IFERROR(VLOOKUP(A1961,[5]数据处理!$A:$G,7,0),0)</f>
        <v>0</v>
      </c>
      <c r="M1961">
        <f t="shared" si="511"/>
        <v>0</v>
      </c>
      <c r="N1961">
        <f>IFERROR(VLOOKUP(A1961,[5]数据处理!$A:$C,3,0),0)</f>
        <v>0</v>
      </c>
      <c r="O1961">
        <f>IFERROR(VLOOKUP($A1961,[5]数据处理!$A:$N,14,0),0)</f>
        <v>0</v>
      </c>
      <c r="P1961">
        <f>IFERROR(VLOOKUP($A1961,[3]库存报告使用数据!$A$1:$B$65536,2,0),"")</f>
        <v>0</v>
      </c>
      <c r="Q1961">
        <f>IFERROR(VLOOKUP($A1961,[3]库存报告使用数据!$A$1:$E$65536,5,0),"")</f>
        <v>0</v>
      </c>
      <c r="R1961">
        <f>IFERROR(VLOOKUP($A1961,[3]库存报告使用数据!$A$1:$H$65536,8,0),"")</f>
        <v>39</v>
      </c>
      <c r="S1961">
        <f>IFERROR(VLOOKUP($A1961,[3]库存报告使用数据!$A$1:$K$65536,11,0),"")</f>
        <v>72</v>
      </c>
      <c r="T1961">
        <f>IFERROR(VLOOKUP($A1961,[3]库存报告使用数据!$A$1:$C$65536,3,0),"")</f>
        <v>0</v>
      </c>
      <c r="U1961">
        <f>IFERROR(VLOOKUP($A1961,[3]库存报告使用数据!$A$1:$F$65536,6,0),"")</f>
        <v>0</v>
      </c>
      <c r="V1961">
        <f>IFERROR(VLOOKUP($A1961,[3]库存报告使用数据!$A$1:$I$65536,9,0),"")</f>
        <v>0</v>
      </c>
      <c r="W1961">
        <f>IFERROR(VLOOKUP($A1961,[3]库存报告使用数据!$A$1:$L$65536,12,0),"")</f>
        <v>0</v>
      </c>
      <c r="X1961" s="20" t="str">
        <f t="shared" si="512"/>
        <v/>
      </c>
      <c r="Y1961" s="20" t="str">
        <f t="shared" si="513"/>
        <v/>
      </c>
      <c r="Z1961" s="20">
        <f t="shared" si="514"/>
        <v>0</v>
      </c>
      <c r="AA1961" s="20">
        <f t="shared" si="515"/>
        <v>0</v>
      </c>
      <c r="AB1961">
        <f>IFERROR(VLOOKUP($A1961,[3]库存报告使用数据!$A$1:$D$65536,4,0),"")</f>
        <v>0</v>
      </c>
      <c r="AC1961">
        <f>IFERROR(VLOOKUP($A1961,[3]库存报告使用数据!$A$1:$G$65536,7,0),"")</f>
        <v>0</v>
      </c>
      <c r="AD1961">
        <f>IFERROR(VLOOKUP($A1961,[3]库存报告使用数据!$A$1:$J$65536,10,0),"")</f>
        <v>0</v>
      </c>
      <c r="AE1961">
        <f>IFERROR(VLOOKUP($A1961,[3]库存报告使用数据!$A$1:$M$65536,13,0),"")</f>
        <v>0</v>
      </c>
      <c r="AF1961" s="20" t="str">
        <f t="shared" si="516"/>
        <v/>
      </c>
      <c r="AG1961" s="20" t="str">
        <f t="shared" si="517"/>
        <v/>
      </c>
      <c r="AH1961" s="20" t="str">
        <f t="shared" si="518"/>
        <v/>
      </c>
      <c r="AI1961" s="20" t="str">
        <f t="shared" si="519"/>
        <v/>
      </c>
      <c r="AJ1961">
        <f>IFERROR(VLOOKUP($B1961,[4]库存报告使用数据!$A$1:$B$65536,2,0),0)</f>
        <v>0</v>
      </c>
      <c r="AK1961">
        <f>IFERROR(VLOOKUP($B1961,[4]库存报告使用数据!$A$1:$C$65536,3,0),)</f>
        <v>0</v>
      </c>
      <c r="AL1961">
        <f>IFERROR(VLOOKUP($B1961,[4]库存报告使用数据!$A$1:$D$65536,4,0),)</f>
        <v>17</v>
      </c>
      <c r="AM1961">
        <f>IFERROR(VLOOKUP($B1961,[4]库存报告使用数据!$A$1:$E$65536,5,0),)</f>
        <v>43</v>
      </c>
      <c r="AN1961" s="20" t="str">
        <f t="shared" si="520"/>
        <v/>
      </c>
      <c r="AO1961" s="20" t="str">
        <f t="shared" si="521"/>
        <v/>
      </c>
      <c r="AP1961" s="20">
        <f t="shared" si="522"/>
        <v>0.0588235294117647</v>
      </c>
      <c r="AQ1961" s="20">
        <f t="shared" si="523"/>
        <v>0.0930232558139535</v>
      </c>
      <c r="AR1961" s="32">
        <f t="shared" si="524"/>
        <v>0</v>
      </c>
      <c r="AS1961" s="32">
        <f t="shared" si="525"/>
        <v>0</v>
      </c>
      <c r="AT1961" s="32">
        <f t="shared" si="526"/>
        <v>0</v>
      </c>
      <c r="AU1961" s="28" t="str">
        <f t="shared" si="527"/>
        <v>库存为0</v>
      </c>
      <c r="AV1961" s="34" t="str">
        <f>IFERROR(时间!$B$4+AU1961,"上周无销量")</f>
        <v>上周无销量</v>
      </c>
      <c r="AW1961" s="34"/>
    </row>
    <row r="1962" spans="1:49">
      <c r="A1962" s="18" t="s">
        <v>2007</v>
      </c>
      <c r="B1962" t="str">
        <f>VLOOKUP(A1962,'[1]sku-asin（子）'!$A:$B,2,0)</f>
        <v>B06X6NDQVJ</v>
      </c>
      <c r="C1962" t="str">
        <f>VLOOKUP(A1962,'[1]子sku-父sku'!$A:$B,2,0)</f>
        <v>YZ-BS-HB8631</v>
      </c>
      <c r="D1962" s="28">
        <f>IFERROR(VLOOKUP(A1962,[2]库存报告使用数据处理!$A:$C,3,0),0)</f>
        <v>0</v>
      </c>
      <c r="E1962" s="28">
        <f>IFERROR(VLOOKUP(A1962,[2]库存报告使用数据处理!$A:$D,4,0),0)</f>
        <v>0</v>
      </c>
      <c r="F1962" s="28">
        <f>IFERROR(VLOOKUP(A1962,[2]库存报告使用数据处理!$A:$E,5,0),0)</f>
        <v>0</v>
      </c>
      <c r="G1962" s="28">
        <f>IFERROR(VLOOKUP(A1962,[2]库存报告使用数据处理!$A:$F,6,0),0)</f>
        <v>0</v>
      </c>
      <c r="H1962" s="29">
        <f>IFERROR(VLOOKUP(A1962,[2]库存报告使用数据处理!$A:$G,7,0),0)</f>
        <v>0</v>
      </c>
      <c r="I1962">
        <f>IFERROR(VLOOKUP(A1962,[5]数据处理!$A:$B,2,0),0)</f>
        <v>0</v>
      </c>
      <c r="J1962" s="30">
        <f>IFERROR(VLOOKUP(A1962,[5]数据处理!$A:$D,4,0),0)</f>
        <v>0</v>
      </c>
      <c r="K1962" s="30">
        <f>IFERROR(VLOOKUP(A1962,[5]数据处理!$A:$E,5,0),0)</f>
        <v>0</v>
      </c>
      <c r="L1962" s="30">
        <f>IFERROR(VLOOKUP(A1962,[5]数据处理!$A:$G,7,0),0)</f>
        <v>0</v>
      </c>
      <c r="M1962">
        <f t="shared" si="511"/>
        <v>0</v>
      </c>
      <c r="N1962">
        <f>IFERROR(VLOOKUP(A1962,[5]数据处理!$A:$C,3,0),0)</f>
        <v>0</v>
      </c>
      <c r="O1962">
        <f>IFERROR(VLOOKUP($A1962,[5]数据处理!$A:$N,14,0),0)</f>
        <v>0</v>
      </c>
      <c r="P1962" t="str">
        <f>IFERROR(VLOOKUP($A1962,[3]库存报告使用数据!$A$1:$B$65536,2,0),"")</f>
        <v/>
      </c>
      <c r="Q1962" t="str">
        <f>IFERROR(VLOOKUP($A1962,[3]库存报告使用数据!$A$1:$E$65536,5,0),"")</f>
        <v/>
      </c>
      <c r="R1962" t="str">
        <f>IFERROR(VLOOKUP($A1962,[3]库存报告使用数据!$A$1:$H$65536,8,0),"")</f>
        <v/>
      </c>
      <c r="S1962" t="str">
        <f>IFERROR(VLOOKUP($A1962,[3]库存报告使用数据!$A$1:$K$65536,11,0),"")</f>
        <v/>
      </c>
      <c r="T1962" t="str">
        <f>IFERROR(VLOOKUP($A1962,[3]库存报告使用数据!$A$1:$C$65536,3,0),"")</f>
        <v/>
      </c>
      <c r="U1962" t="str">
        <f>IFERROR(VLOOKUP($A1962,[3]库存报告使用数据!$A$1:$F$65536,6,0),"")</f>
        <v/>
      </c>
      <c r="V1962" t="str">
        <f>IFERROR(VLOOKUP($A1962,[3]库存报告使用数据!$A$1:$I$65536,9,0),"")</f>
        <v/>
      </c>
      <c r="W1962" t="str">
        <f>IFERROR(VLOOKUP($A1962,[3]库存报告使用数据!$A$1:$L$65536,12,0),"")</f>
        <v/>
      </c>
      <c r="X1962" s="20" t="str">
        <f t="shared" si="512"/>
        <v/>
      </c>
      <c r="Y1962" s="20" t="str">
        <f t="shared" si="513"/>
        <v/>
      </c>
      <c r="Z1962" s="20" t="str">
        <f t="shared" si="514"/>
        <v/>
      </c>
      <c r="AA1962" s="20" t="str">
        <f t="shared" si="515"/>
        <v/>
      </c>
      <c r="AB1962" t="str">
        <f>IFERROR(VLOOKUP($A1962,[3]库存报告使用数据!$A$1:$D$65536,4,0),"")</f>
        <v/>
      </c>
      <c r="AC1962" t="str">
        <f>IFERROR(VLOOKUP($A1962,[3]库存报告使用数据!$A$1:$G$65536,7,0),"")</f>
        <v/>
      </c>
      <c r="AD1962" t="str">
        <f>IFERROR(VLOOKUP($A1962,[3]库存报告使用数据!$A$1:$J$65536,10,0),"")</f>
        <v/>
      </c>
      <c r="AE1962" t="str">
        <f>IFERROR(VLOOKUP($A1962,[3]库存报告使用数据!$A$1:$M$65536,13,0),"")</f>
        <v/>
      </c>
      <c r="AF1962" s="20" t="str">
        <f t="shared" si="516"/>
        <v/>
      </c>
      <c r="AG1962" s="20" t="str">
        <f t="shared" si="517"/>
        <v/>
      </c>
      <c r="AH1962" s="20" t="str">
        <f t="shared" si="518"/>
        <v/>
      </c>
      <c r="AI1962" s="20" t="str">
        <f t="shared" si="519"/>
        <v/>
      </c>
      <c r="AJ1962">
        <f>IFERROR(VLOOKUP($B1962,[4]库存报告使用数据!$A$1:$B$65536,2,0),0)</f>
        <v>0</v>
      </c>
      <c r="AK1962">
        <f>IFERROR(VLOOKUP($B1962,[4]库存报告使用数据!$A$1:$C$65536,3,0),)</f>
        <v>0</v>
      </c>
      <c r="AL1962">
        <f>IFERROR(VLOOKUP($B1962,[4]库存报告使用数据!$A$1:$D$65536,4,0),)</f>
        <v>0</v>
      </c>
      <c r="AM1962">
        <f>IFERROR(VLOOKUP($B1962,[4]库存报告使用数据!$A$1:$E$65536,5,0),)</f>
        <v>0</v>
      </c>
      <c r="AN1962" s="20" t="str">
        <f t="shared" si="520"/>
        <v/>
      </c>
      <c r="AO1962" s="20" t="str">
        <f t="shared" si="521"/>
        <v/>
      </c>
      <c r="AP1962" s="20" t="str">
        <f t="shared" si="522"/>
        <v/>
      </c>
      <c r="AQ1962" s="20" t="str">
        <f t="shared" si="523"/>
        <v/>
      </c>
      <c r="AR1962" s="32">
        <f t="shared" si="524"/>
        <v>0</v>
      </c>
      <c r="AS1962" s="32">
        <f t="shared" si="525"/>
        <v>0</v>
      </c>
      <c r="AT1962" s="32">
        <f t="shared" si="526"/>
        <v>0</v>
      </c>
      <c r="AU1962" s="28" t="str">
        <f t="shared" si="527"/>
        <v>库存为0</v>
      </c>
      <c r="AV1962" s="34" t="str">
        <f>IFERROR(时间!$B$4+AU1962,"上周无销量")</f>
        <v>上周无销量</v>
      </c>
      <c r="AW1962" s="34"/>
    </row>
    <row r="1963" spans="1:49">
      <c r="A1963" s="18" t="s">
        <v>2008</v>
      </c>
      <c r="B1963" t="str">
        <f>VLOOKUP(A1963,'[1]sku-asin（子）'!$A:$B,2,0)</f>
        <v>B06VWXFWPT</v>
      </c>
      <c r="C1963" t="str">
        <f>VLOOKUP(A1963,'[1]子sku-父sku'!$A:$B,2,0)</f>
        <v>YZ-BS-HB8631</v>
      </c>
      <c r="D1963" s="28">
        <f>IFERROR(VLOOKUP(A1963,[2]库存报告使用数据处理!$A:$C,3,0),0)</f>
        <v>0</v>
      </c>
      <c r="E1963" s="28">
        <f>IFERROR(VLOOKUP(A1963,[2]库存报告使用数据处理!$A:$D,4,0),0)</f>
        <v>0</v>
      </c>
      <c r="F1963" s="28">
        <f>IFERROR(VLOOKUP(A1963,[2]库存报告使用数据处理!$A:$E,5,0),0)</f>
        <v>0</v>
      </c>
      <c r="G1963" s="28">
        <f>IFERROR(VLOOKUP(A1963,[2]库存报告使用数据处理!$A:$F,6,0),0)</f>
        <v>0</v>
      </c>
      <c r="H1963" s="29">
        <f>IFERROR(VLOOKUP(A1963,[2]库存报告使用数据处理!$A:$G,7,0),0)</f>
        <v>0</v>
      </c>
      <c r="I1963">
        <f>IFERROR(VLOOKUP(A1963,[5]数据处理!$A:$B,2,0),0)</f>
        <v>0</v>
      </c>
      <c r="J1963" s="30">
        <f>IFERROR(VLOOKUP(A1963,[5]数据处理!$A:$D,4,0),0)</f>
        <v>0</v>
      </c>
      <c r="K1963" s="30">
        <f>IFERROR(VLOOKUP(A1963,[5]数据处理!$A:$E,5,0),0)</f>
        <v>0</v>
      </c>
      <c r="L1963" s="30">
        <f>IFERROR(VLOOKUP(A1963,[5]数据处理!$A:$G,7,0),0)</f>
        <v>0</v>
      </c>
      <c r="M1963">
        <f t="shared" si="511"/>
        <v>0</v>
      </c>
      <c r="N1963">
        <f>IFERROR(VLOOKUP(A1963,[5]数据处理!$A:$C,3,0),0)</f>
        <v>0</v>
      </c>
      <c r="O1963">
        <f>IFERROR(VLOOKUP($A1963,[5]数据处理!$A:$N,14,0),0)</f>
        <v>0</v>
      </c>
      <c r="P1963" t="str">
        <f>IFERROR(VLOOKUP($A1963,[3]库存报告使用数据!$A$1:$B$65536,2,0),"")</f>
        <v/>
      </c>
      <c r="Q1963" t="str">
        <f>IFERROR(VLOOKUP($A1963,[3]库存报告使用数据!$A$1:$E$65536,5,0),"")</f>
        <v/>
      </c>
      <c r="R1963" t="str">
        <f>IFERROR(VLOOKUP($A1963,[3]库存报告使用数据!$A$1:$H$65536,8,0),"")</f>
        <v/>
      </c>
      <c r="S1963" t="str">
        <f>IFERROR(VLOOKUP($A1963,[3]库存报告使用数据!$A$1:$K$65536,11,0),"")</f>
        <v/>
      </c>
      <c r="T1963" t="str">
        <f>IFERROR(VLOOKUP($A1963,[3]库存报告使用数据!$A$1:$C$65536,3,0),"")</f>
        <v/>
      </c>
      <c r="U1963" t="str">
        <f>IFERROR(VLOOKUP($A1963,[3]库存报告使用数据!$A$1:$F$65536,6,0),"")</f>
        <v/>
      </c>
      <c r="V1963" t="str">
        <f>IFERROR(VLOOKUP($A1963,[3]库存报告使用数据!$A$1:$I$65536,9,0),"")</f>
        <v/>
      </c>
      <c r="W1963" t="str">
        <f>IFERROR(VLOOKUP($A1963,[3]库存报告使用数据!$A$1:$L$65536,12,0),"")</f>
        <v/>
      </c>
      <c r="X1963" s="20" t="str">
        <f t="shared" si="512"/>
        <v/>
      </c>
      <c r="Y1963" s="20" t="str">
        <f t="shared" si="513"/>
        <v/>
      </c>
      <c r="Z1963" s="20" t="str">
        <f t="shared" si="514"/>
        <v/>
      </c>
      <c r="AA1963" s="20" t="str">
        <f t="shared" si="515"/>
        <v/>
      </c>
      <c r="AB1963" t="str">
        <f>IFERROR(VLOOKUP($A1963,[3]库存报告使用数据!$A$1:$D$65536,4,0),"")</f>
        <v/>
      </c>
      <c r="AC1963" t="str">
        <f>IFERROR(VLOOKUP($A1963,[3]库存报告使用数据!$A$1:$G$65536,7,0),"")</f>
        <v/>
      </c>
      <c r="AD1963" t="str">
        <f>IFERROR(VLOOKUP($A1963,[3]库存报告使用数据!$A$1:$J$65536,10,0),"")</f>
        <v/>
      </c>
      <c r="AE1963" t="str">
        <f>IFERROR(VLOOKUP($A1963,[3]库存报告使用数据!$A$1:$M$65536,13,0),"")</f>
        <v/>
      </c>
      <c r="AF1963" s="20" t="str">
        <f t="shared" si="516"/>
        <v/>
      </c>
      <c r="AG1963" s="20" t="str">
        <f t="shared" si="517"/>
        <v/>
      </c>
      <c r="AH1963" s="20" t="str">
        <f t="shared" si="518"/>
        <v/>
      </c>
      <c r="AI1963" s="20" t="str">
        <f t="shared" si="519"/>
        <v/>
      </c>
      <c r="AJ1963">
        <f>IFERROR(VLOOKUP($B1963,[4]库存报告使用数据!$A$1:$B$65536,2,0),0)</f>
        <v>0</v>
      </c>
      <c r="AK1963">
        <f>IFERROR(VLOOKUP($B1963,[4]库存报告使用数据!$A$1:$C$65536,3,0),)</f>
        <v>0</v>
      </c>
      <c r="AL1963">
        <f>IFERROR(VLOOKUP($B1963,[4]库存报告使用数据!$A$1:$D$65536,4,0),)</f>
        <v>0</v>
      </c>
      <c r="AM1963">
        <f>IFERROR(VLOOKUP($B1963,[4]库存报告使用数据!$A$1:$E$65536,5,0),)</f>
        <v>0</v>
      </c>
      <c r="AN1963" s="20" t="str">
        <f t="shared" si="520"/>
        <v/>
      </c>
      <c r="AO1963" s="20" t="str">
        <f t="shared" si="521"/>
        <v/>
      </c>
      <c r="AP1963" s="20" t="str">
        <f t="shared" si="522"/>
        <v/>
      </c>
      <c r="AQ1963" s="20" t="str">
        <f t="shared" si="523"/>
        <v/>
      </c>
      <c r="AR1963" s="32">
        <f t="shared" si="524"/>
        <v>0</v>
      </c>
      <c r="AS1963" s="32">
        <f t="shared" si="525"/>
        <v>0</v>
      </c>
      <c r="AT1963" s="32">
        <f t="shared" si="526"/>
        <v>0</v>
      </c>
      <c r="AU1963" s="28" t="str">
        <f t="shared" si="527"/>
        <v>库存为0</v>
      </c>
      <c r="AV1963" s="34" t="str">
        <f>IFERROR(时间!$B$4+AU1963,"上周无销量")</f>
        <v>上周无销量</v>
      </c>
      <c r="AW1963" s="34"/>
    </row>
    <row r="1964" spans="1:49">
      <c r="A1964" s="18" t="s">
        <v>2009</v>
      </c>
      <c r="B1964" t="str">
        <f>VLOOKUP(A1964,'[1]sku-asin（子）'!$A:$B,2,0)</f>
        <v>B06VWV86M2</v>
      </c>
      <c r="C1964" t="str">
        <f>VLOOKUP(A1964,'[1]子sku-父sku'!$A:$B,2,0)</f>
        <v>YZ-BS-HB8631</v>
      </c>
      <c r="D1964" s="28">
        <f>IFERROR(VLOOKUP(A1964,[2]库存报告使用数据处理!$A:$C,3,0),0)</f>
        <v>0</v>
      </c>
      <c r="E1964" s="28">
        <f>IFERROR(VLOOKUP(A1964,[2]库存报告使用数据处理!$A:$D,4,0),0)</f>
        <v>0</v>
      </c>
      <c r="F1964" s="28">
        <f>IFERROR(VLOOKUP(A1964,[2]库存报告使用数据处理!$A:$E,5,0),0)</f>
        <v>0</v>
      </c>
      <c r="G1964" s="28">
        <f>IFERROR(VLOOKUP(A1964,[2]库存报告使用数据处理!$A:$F,6,0),0)</f>
        <v>0</v>
      </c>
      <c r="H1964" s="29">
        <f>IFERROR(VLOOKUP(A1964,[2]库存报告使用数据处理!$A:$G,7,0),0)</f>
        <v>0</v>
      </c>
      <c r="I1964">
        <f>IFERROR(VLOOKUP(A1964,[5]数据处理!$A:$B,2,0),0)</f>
        <v>0</v>
      </c>
      <c r="J1964" s="30">
        <f>IFERROR(VLOOKUP(A1964,[5]数据处理!$A:$D,4,0),0)</f>
        <v>0</v>
      </c>
      <c r="K1964" s="30">
        <f>IFERROR(VLOOKUP(A1964,[5]数据处理!$A:$E,5,0),0)</f>
        <v>0</v>
      </c>
      <c r="L1964" s="30">
        <f>IFERROR(VLOOKUP(A1964,[5]数据处理!$A:$G,7,0),0)</f>
        <v>0</v>
      </c>
      <c r="M1964">
        <f t="shared" si="511"/>
        <v>0</v>
      </c>
      <c r="N1964">
        <f>IFERROR(VLOOKUP(A1964,[5]数据处理!$A:$C,3,0),0)</f>
        <v>0</v>
      </c>
      <c r="O1964">
        <f>IFERROR(VLOOKUP($A1964,[5]数据处理!$A:$N,14,0),0)</f>
        <v>0</v>
      </c>
      <c r="P1964" t="str">
        <f>IFERROR(VLOOKUP($A1964,[3]库存报告使用数据!$A$1:$B$65536,2,0),"")</f>
        <v/>
      </c>
      <c r="Q1964" t="str">
        <f>IFERROR(VLOOKUP($A1964,[3]库存报告使用数据!$A$1:$E$65536,5,0),"")</f>
        <v/>
      </c>
      <c r="R1964" t="str">
        <f>IFERROR(VLOOKUP($A1964,[3]库存报告使用数据!$A$1:$H$65536,8,0),"")</f>
        <v/>
      </c>
      <c r="S1964" t="str">
        <f>IFERROR(VLOOKUP($A1964,[3]库存报告使用数据!$A$1:$K$65536,11,0),"")</f>
        <v/>
      </c>
      <c r="T1964" t="str">
        <f>IFERROR(VLOOKUP($A1964,[3]库存报告使用数据!$A$1:$C$65536,3,0),"")</f>
        <v/>
      </c>
      <c r="U1964" t="str">
        <f>IFERROR(VLOOKUP($A1964,[3]库存报告使用数据!$A$1:$F$65536,6,0),"")</f>
        <v/>
      </c>
      <c r="V1964" t="str">
        <f>IFERROR(VLOOKUP($A1964,[3]库存报告使用数据!$A$1:$I$65536,9,0),"")</f>
        <v/>
      </c>
      <c r="W1964" t="str">
        <f>IFERROR(VLOOKUP($A1964,[3]库存报告使用数据!$A$1:$L$65536,12,0),"")</f>
        <v/>
      </c>
      <c r="X1964" s="20" t="str">
        <f t="shared" si="512"/>
        <v/>
      </c>
      <c r="Y1964" s="20" t="str">
        <f t="shared" si="513"/>
        <v/>
      </c>
      <c r="Z1964" s="20" t="str">
        <f t="shared" si="514"/>
        <v/>
      </c>
      <c r="AA1964" s="20" t="str">
        <f t="shared" si="515"/>
        <v/>
      </c>
      <c r="AB1964" t="str">
        <f>IFERROR(VLOOKUP($A1964,[3]库存报告使用数据!$A$1:$D$65536,4,0),"")</f>
        <v/>
      </c>
      <c r="AC1964" t="str">
        <f>IFERROR(VLOOKUP($A1964,[3]库存报告使用数据!$A$1:$G$65536,7,0),"")</f>
        <v/>
      </c>
      <c r="AD1964" t="str">
        <f>IFERROR(VLOOKUP($A1964,[3]库存报告使用数据!$A$1:$J$65536,10,0),"")</f>
        <v/>
      </c>
      <c r="AE1964" t="str">
        <f>IFERROR(VLOOKUP($A1964,[3]库存报告使用数据!$A$1:$M$65536,13,0),"")</f>
        <v/>
      </c>
      <c r="AF1964" s="20" t="str">
        <f t="shared" si="516"/>
        <v/>
      </c>
      <c r="AG1964" s="20" t="str">
        <f t="shared" si="517"/>
        <v/>
      </c>
      <c r="AH1964" s="20" t="str">
        <f t="shared" si="518"/>
        <v/>
      </c>
      <c r="AI1964" s="20" t="str">
        <f t="shared" si="519"/>
        <v/>
      </c>
      <c r="AJ1964">
        <f>IFERROR(VLOOKUP($B1964,[4]库存报告使用数据!$A$1:$B$65536,2,0),0)</f>
        <v>0</v>
      </c>
      <c r="AK1964">
        <f>IFERROR(VLOOKUP($B1964,[4]库存报告使用数据!$A$1:$C$65536,3,0),)</f>
        <v>0</v>
      </c>
      <c r="AL1964">
        <f>IFERROR(VLOOKUP($B1964,[4]库存报告使用数据!$A$1:$D$65536,4,0),)</f>
        <v>0</v>
      </c>
      <c r="AM1964">
        <f>IFERROR(VLOOKUP($B1964,[4]库存报告使用数据!$A$1:$E$65536,5,0),)</f>
        <v>0</v>
      </c>
      <c r="AN1964" s="20" t="str">
        <f t="shared" si="520"/>
        <v/>
      </c>
      <c r="AO1964" s="20" t="str">
        <f t="shared" si="521"/>
        <v/>
      </c>
      <c r="AP1964" s="20" t="str">
        <f t="shared" si="522"/>
        <v/>
      </c>
      <c r="AQ1964" s="20" t="str">
        <f t="shared" si="523"/>
        <v/>
      </c>
      <c r="AR1964" s="32">
        <f t="shared" si="524"/>
        <v>0</v>
      </c>
      <c r="AS1964" s="32">
        <f t="shared" si="525"/>
        <v>0</v>
      </c>
      <c r="AT1964" s="32">
        <f t="shared" si="526"/>
        <v>0</v>
      </c>
      <c r="AU1964" s="28" t="str">
        <f t="shared" si="527"/>
        <v>库存为0</v>
      </c>
      <c r="AV1964" s="34" t="str">
        <f>IFERROR(时间!$B$4+AU1964,"上周无销量")</f>
        <v>上周无销量</v>
      </c>
      <c r="AW1964" s="34"/>
    </row>
    <row r="1965" spans="1:49">
      <c r="A1965" s="18" t="s">
        <v>2010</v>
      </c>
      <c r="B1965" t="str">
        <f>VLOOKUP(A1965,'[1]sku-asin（子）'!$A:$B,2,0)</f>
        <v>B06WVMNKYJ</v>
      </c>
      <c r="C1965" t="str">
        <f>VLOOKUP(A1965,'[1]子sku-父sku'!$A:$B,2,0)</f>
        <v>YZ-BS-HB8631</v>
      </c>
      <c r="D1965" s="28">
        <f>IFERROR(VLOOKUP(A1965,[2]库存报告使用数据处理!$A:$C,3,0),0)</f>
        <v>0</v>
      </c>
      <c r="E1965" s="28">
        <f>IFERROR(VLOOKUP(A1965,[2]库存报告使用数据处理!$A:$D,4,0),0)</f>
        <v>2</v>
      </c>
      <c r="F1965" s="28">
        <f>IFERROR(VLOOKUP(A1965,[2]库存报告使用数据处理!$A:$E,5,0),0)</f>
        <v>2</v>
      </c>
      <c r="G1965" s="28">
        <f>IFERROR(VLOOKUP(A1965,[2]库存报告使用数据处理!$A:$F,6,0),0)</f>
        <v>2</v>
      </c>
      <c r="H1965" s="29">
        <f>IFERROR(VLOOKUP(A1965,[2]库存报告使用数据处理!$A:$G,7,0),0)</f>
        <v>5.3</v>
      </c>
      <c r="I1965">
        <f>IFERROR(VLOOKUP(A1965,[5]数据处理!$A:$B,2,0),0)</f>
        <v>1</v>
      </c>
      <c r="J1965" s="30">
        <f>IFERROR(VLOOKUP(A1965,[5]数据处理!$A:$D,4,0),0)</f>
        <v>0</v>
      </c>
      <c r="K1965" s="30">
        <f>IFERROR(VLOOKUP(A1965,[5]数据处理!$A:$E,5,0),0)</f>
        <v>0</v>
      </c>
      <c r="L1965" s="30">
        <f>IFERROR(VLOOKUP(A1965,[5]数据处理!$A:$G,7,0),0)</f>
        <v>0</v>
      </c>
      <c r="M1965">
        <f t="shared" si="511"/>
        <v>1</v>
      </c>
      <c r="N1965">
        <f>IFERROR(VLOOKUP(A1965,[5]数据处理!$A:$C,3,0),0)</f>
        <v>0</v>
      </c>
      <c r="O1965">
        <f>IFERROR(VLOOKUP($A1965,[5]数据处理!$A:$N,14,0),0)</f>
        <v>0</v>
      </c>
      <c r="P1965">
        <f>IFERROR(VLOOKUP($A1965,[3]库存报告使用数据!$A$1:$B$65536,2,0),"")</f>
        <v>0</v>
      </c>
      <c r="Q1965">
        <f>IFERROR(VLOOKUP($A1965,[3]库存报告使用数据!$A$1:$E$65536,5,0),"")</f>
        <v>43</v>
      </c>
      <c r="R1965">
        <f>IFERROR(VLOOKUP($A1965,[3]库存报告使用数据!$A$1:$H$65536,8,0),"")</f>
        <v>122</v>
      </c>
      <c r="S1965">
        <f>IFERROR(VLOOKUP($A1965,[3]库存报告使用数据!$A$1:$K$65536,11,0),"")</f>
        <v>70</v>
      </c>
      <c r="T1965">
        <f>IFERROR(VLOOKUP($A1965,[3]库存报告使用数据!$A$1:$C$65536,3,0),"")</f>
        <v>0</v>
      </c>
      <c r="U1965">
        <f>IFERROR(VLOOKUP($A1965,[3]库存报告使用数据!$A$1:$F$65536,6,0),"")</f>
        <v>0</v>
      </c>
      <c r="V1965">
        <f>IFERROR(VLOOKUP($A1965,[3]库存报告使用数据!$A$1:$I$65536,9,0),"")</f>
        <v>3</v>
      </c>
      <c r="W1965">
        <f>IFERROR(VLOOKUP($A1965,[3]库存报告使用数据!$A$1:$L$65536,12,0),"")</f>
        <v>0</v>
      </c>
      <c r="X1965" s="20" t="str">
        <f t="shared" si="512"/>
        <v/>
      </c>
      <c r="Y1965" s="20">
        <f t="shared" si="513"/>
        <v>0</v>
      </c>
      <c r="Z1965" s="20">
        <f t="shared" si="514"/>
        <v>0.0245901639344262</v>
      </c>
      <c r="AA1965" s="20">
        <f t="shared" si="515"/>
        <v>0</v>
      </c>
      <c r="AB1965">
        <f>IFERROR(VLOOKUP($A1965,[3]库存报告使用数据!$A$1:$D$65536,4,0),"")</f>
        <v>0</v>
      </c>
      <c r="AC1965">
        <f>IFERROR(VLOOKUP($A1965,[3]库存报告使用数据!$A$1:$G$65536,7,0),"")</f>
        <v>0</v>
      </c>
      <c r="AD1965">
        <f>IFERROR(VLOOKUP($A1965,[3]库存报告使用数据!$A$1:$J$65536,10,0),"")</f>
        <v>0</v>
      </c>
      <c r="AE1965">
        <f>IFERROR(VLOOKUP($A1965,[3]库存报告使用数据!$A$1:$M$65536,13,0),"")</f>
        <v>0</v>
      </c>
      <c r="AF1965" s="20" t="str">
        <f t="shared" si="516"/>
        <v/>
      </c>
      <c r="AG1965" s="20" t="str">
        <f t="shared" si="517"/>
        <v/>
      </c>
      <c r="AH1965" s="20" t="str">
        <f t="shared" si="518"/>
        <v/>
      </c>
      <c r="AI1965" s="20" t="str">
        <f t="shared" si="519"/>
        <v/>
      </c>
      <c r="AJ1965">
        <f>IFERROR(VLOOKUP($B1965,[4]库存报告使用数据!$A$1:$B$65536,2,0),0)</f>
        <v>0</v>
      </c>
      <c r="AK1965">
        <f>IFERROR(VLOOKUP($B1965,[4]库存报告使用数据!$A$1:$C$65536,3,0),)</f>
        <v>2</v>
      </c>
      <c r="AL1965">
        <f>IFERROR(VLOOKUP($B1965,[4]库存报告使用数据!$A$1:$D$65536,4,0),)</f>
        <v>8</v>
      </c>
      <c r="AM1965">
        <f>IFERROR(VLOOKUP($B1965,[4]库存报告使用数据!$A$1:$E$65536,5,0),)</f>
        <v>20</v>
      </c>
      <c r="AN1965" s="20" t="str">
        <f t="shared" si="520"/>
        <v/>
      </c>
      <c r="AO1965" s="20">
        <f t="shared" si="521"/>
        <v>1</v>
      </c>
      <c r="AP1965" s="20">
        <f t="shared" si="522"/>
        <v>0.25</v>
      </c>
      <c r="AQ1965" s="20">
        <f t="shared" si="523"/>
        <v>0.1</v>
      </c>
      <c r="AR1965" s="32">
        <f t="shared" si="524"/>
        <v>0</v>
      </c>
      <c r="AS1965" s="32">
        <f t="shared" si="525"/>
        <v>0</v>
      </c>
      <c r="AT1965" s="32">
        <f t="shared" si="526"/>
        <v>1</v>
      </c>
      <c r="AU1965" s="28" t="str">
        <f t="shared" si="527"/>
        <v>库存为1</v>
      </c>
      <c r="AV1965" s="34" t="str">
        <f>IFERROR(时间!$B$4+AU1965,"上周无销量")</f>
        <v>上周无销量</v>
      </c>
      <c r="AW1965" s="34"/>
    </row>
    <row r="1966" spans="1:49">
      <c r="A1966" s="18" t="s">
        <v>2011</v>
      </c>
      <c r="B1966" t="str">
        <f>VLOOKUP(A1966,'[1]sku-asin（子）'!$A:$B,2,0)</f>
        <v>B06W5L765P</v>
      </c>
      <c r="C1966" t="str">
        <f>VLOOKUP(A1966,'[1]子sku-父sku'!$A:$B,2,0)</f>
        <v>YZ-BS-HB8631</v>
      </c>
      <c r="D1966" s="28">
        <f>IFERROR(VLOOKUP(A1966,[2]库存报告使用数据处理!$A:$C,3,0),0)</f>
        <v>0</v>
      </c>
      <c r="E1966" s="28">
        <f>IFERROR(VLOOKUP(A1966,[2]库存报告使用数据处理!$A:$D,4,0),0)</f>
        <v>0</v>
      </c>
      <c r="F1966" s="28">
        <f>IFERROR(VLOOKUP(A1966,[2]库存报告使用数据处理!$A:$E,5,0),0)</f>
        <v>0</v>
      </c>
      <c r="G1966" s="28">
        <f>IFERROR(VLOOKUP(A1966,[2]库存报告使用数据处理!$A:$F,6,0),0)</f>
        <v>1</v>
      </c>
      <c r="H1966" s="29">
        <f>IFERROR(VLOOKUP(A1966,[2]库存报告使用数据处理!$A:$G,7,0),0)</f>
        <v>5.3</v>
      </c>
      <c r="I1966">
        <f>IFERROR(VLOOKUP(A1966,[5]数据处理!$A:$B,2,0),0)</f>
        <v>0</v>
      </c>
      <c r="J1966" s="30">
        <f>IFERROR(VLOOKUP(A1966,[5]数据处理!$A:$D,4,0),0)</f>
        <v>0</v>
      </c>
      <c r="K1966" s="30">
        <f>IFERROR(VLOOKUP(A1966,[5]数据处理!$A:$E,5,0),0)</f>
        <v>0</v>
      </c>
      <c r="L1966" s="30">
        <f>IFERROR(VLOOKUP(A1966,[5]数据处理!$A:$G,7,0),0)</f>
        <v>0</v>
      </c>
      <c r="M1966">
        <f t="shared" si="511"/>
        <v>0</v>
      </c>
      <c r="N1966">
        <f>IFERROR(VLOOKUP(A1966,[5]数据处理!$A:$C,3,0),0)</f>
        <v>0</v>
      </c>
      <c r="O1966">
        <f>IFERROR(VLOOKUP($A1966,[5]数据处理!$A:$N,14,0),0)</f>
        <v>0</v>
      </c>
      <c r="P1966">
        <f>IFERROR(VLOOKUP($A1966,[3]库存报告使用数据!$A$1:$B$65536,2,0),"")</f>
        <v>0</v>
      </c>
      <c r="Q1966">
        <f>IFERROR(VLOOKUP($A1966,[3]库存报告使用数据!$A$1:$E$65536,5,0),"")</f>
        <v>0</v>
      </c>
      <c r="R1966">
        <f>IFERROR(VLOOKUP($A1966,[3]库存报告使用数据!$A$1:$H$65536,8,0),"")</f>
        <v>0</v>
      </c>
      <c r="S1966">
        <f>IFERROR(VLOOKUP($A1966,[3]库存报告使用数据!$A$1:$K$65536,11,0),"")</f>
        <v>22</v>
      </c>
      <c r="T1966">
        <f>IFERROR(VLOOKUP($A1966,[3]库存报告使用数据!$A$1:$C$65536,3,0),"")</f>
        <v>0</v>
      </c>
      <c r="U1966">
        <f>IFERROR(VLOOKUP($A1966,[3]库存报告使用数据!$A$1:$F$65536,6,0),"")</f>
        <v>0</v>
      </c>
      <c r="V1966">
        <f>IFERROR(VLOOKUP($A1966,[3]库存报告使用数据!$A$1:$I$65536,9,0),"")</f>
        <v>0</v>
      </c>
      <c r="W1966">
        <f>IFERROR(VLOOKUP($A1966,[3]库存报告使用数据!$A$1:$L$65536,12,0),"")</f>
        <v>0</v>
      </c>
      <c r="X1966" s="20" t="str">
        <f t="shared" si="512"/>
        <v/>
      </c>
      <c r="Y1966" s="20" t="str">
        <f t="shared" si="513"/>
        <v/>
      </c>
      <c r="Z1966" s="20" t="str">
        <f t="shared" si="514"/>
        <v/>
      </c>
      <c r="AA1966" s="20">
        <f t="shared" si="515"/>
        <v>0</v>
      </c>
      <c r="AB1966">
        <f>IFERROR(VLOOKUP($A1966,[3]库存报告使用数据!$A$1:$D$65536,4,0),"")</f>
        <v>0</v>
      </c>
      <c r="AC1966">
        <f>IFERROR(VLOOKUP($A1966,[3]库存报告使用数据!$A$1:$G$65536,7,0),"")</f>
        <v>0</v>
      </c>
      <c r="AD1966">
        <f>IFERROR(VLOOKUP($A1966,[3]库存报告使用数据!$A$1:$J$65536,10,0),"")</f>
        <v>0</v>
      </c>
      <c r="AE1966">
        <f>IFERROR(VLOOKUP($A1966,[3]库存报告使用数据!$A$1:$M$65536,13,0),"")</f>
        <v>0</v>
      </c>
      <c r="AF1966" s="20" t="str">
        <f t="shared" si="516"/>
        <v/>
      </c>
      <c r="AG1966" s="20" t="str">
        <f t="shared" si="517"/>
        <v/>
      </c>
      <c r="AH1966" s="20" t="str">
        <f t="shared" si="518"/>
        <v/>
      </c>
      <c r="AI1966" s="20" t="str">
        <f t="shared" si="519"/>
        <v/>
      </c>
      <c r="AJ1966">
        <f>IFERROR(VLOOKUP($B1966,[4]库存报告使用数据!$A$1:$B$65536,2,0),0)</f>
        <v>0</v>
      </c>
      <c r="AK1966">
        <f>IFERROR(VLOOKUP($B1966,[4]库存报告使用数据!$A$1:$C$65536,3,0),)</f>
        <v>0</v>
      </c>
      <c r="AL1966">
        <f>IFERROR(VLOOKUP($B1966,[4]库存报告使用数据!$A$1:$D$65536,4,0),)</f>
        <v>0</v>
      </c>
      <c r="AM1966">
        <f>IFERROR(VLOOKUP($B1966,[4]库存报告使用数据!$A$1:$E$65536,5,0),)</f>
        <v>10</v>
      </c>
      <c r="AN1966" s="20" t="str">
        <f t="shared" si="520"/>
        <v/>
      </c>
      <c r="AO1966" s="20" t="str">
        <f t="shared" si="521"/>
        <v/>
      </c>
      <c r="AP1966" s="20" t="str">
        <f t="shared" si="522"/>
        <v/>
      </c>
      <c r="AQ1966" s="20">
        <f t="shared" si="523"/>
        <v>0.1</v>
      </c>
      <c r="AR1966" s="32">
        <f t="shared" si="524"/>
        <v>0</v>
      </c>
      <c r="AS1966" s="32">
        <f t="shared" si="525"/>
        <v>0</v>
      </c>
      <c r="AT1966" s="32">
        <f t="shared" si="526"/>
        <v>0</v>
      </c>
      <c r="AU1966" s="28" t="str">
        <f t="shared" si="527"/>
        <v>库存为0</v>
      </c>
      <c r="AV1966" s="34" t="str">
        <f>IFERROR(时间!$B$4+AU1966,"上周无销量")</f>
        <v>上周无销量</v>
      </c>
      <c r="AW1966" s="34"/>
    </row>
    <row r="1967" spans="1:49">
      <c r="A1967" s="18" t="s">
        <v>2012</v>
      </c>
      <c r="B1967" t="str">
        <f>VLOOKUP(A1967,'[1]sku-asin（子）'!$A:$B,2,0)</f>
        <v>B06VZ3TRWP</v>
      </c>
      <c r="C1967" t="str">
        <f>VLOOKUP(A1967,'[1]子sku-父sku'!$A:$B,2,0)</f>
        <v>YZ-BS-HB8631</v>
      </c>
      <c r="D1967" s="28">
        <f>IFERROR(VLOOKUP(A1967,[2]库存报告使用数据处理!$A:$C,3,0),0)</f>
        <v>0</v>
      </c>
      <c r="E1967" s="28">
        <f>IFERROR(VLOOKUP(A1967,[2]库存报告使用数据处理!$A:$D,4,0),0)</f>
        <v>1</v>
      </c>
      <c r="F1967" s="28">
        <f>IFERROR(VLOOKUP(A1967,[2]库存报告使用数据处理!$A:$E,5,0),0)</f>
        <v>6</v>
      </c>
      <c r="G1967" s="28">
        <f>IFERROR(VLOOKUP(A1967,[2]库存报告使用数据处理!$A:$F,6,0),0)</f>
        <v>3</v>
      </c>
      <c r="H1967" s="29">
        <f>IFERROR(VLOOKUP(A1967,[2]库存报告使用数据处理!$A:$G,7,0),0)</f>
        <v>5.3</v>
      </c>
      <c r="I1967">
        <f>IFERROR(VLOOKUP(A1967,[5]数据处理!$A:$B,2,0),0)</f>
        <v>0</v>
      </c>
      <c r="J1967" s="30">
        <f>IFERROR(VLOOKUP(A1967,[5]数据处理!$A:$D,4,0),0)</f>
        <v>0</v>
      </c>
      <c r="K1967" s="30">
        <f>IFERROR(VLOOKUP(A1967,[5]数据处理!$A:$E,5,0),0)</f>
        <v>0</v>
      </c>
      <c r="L1967" s="30">
        <f>IFERROR(VLOOKUP(A1967,[5]数据处理!$A:$G,7,0),0)</f>
        <v>0</v>
      </c>
      <c r="M1967">
        <f t="shared" si="511"/>
        <v>0</v>
      </c>
      <c r="N1967">
        <f>IFERROR(VLOOKUP(A1967,[5]数据处理!$A:$C,3,0),0)</f>
        <v>0</v>
      </c>
      <c r="O1967">
        <f>IFERROR(VLOOKUP($A1967,[5]数据处理!$A:$N,14,0),0)</f>
        <v>0</v>
      </c>
      <c r="P1967">
        <f>IFERROR(VLOOKUP($A1967,[3]库存报告使用数据!$A$1:$B$65536,2,0),"")</f>
        <v>0</v>
      </c>
      <c r="Q1967">
        <f>IFERROR(VLOOKUP($A1967,[3]库存报告使用数据!$A$1:$E$65536,5,0),"")</f>
        <v>37</v>
      </c>
      <c r="R1967">
        <f>IFERROR(VLOOKUP($A1967,[3]库存报告使用数据!$A$1:$H$65536,8,0),"")</f>
        <v>105</v>
      </c>
      <c r="S1967">
        <f>IFERROR(VLOOKUP($A1967,[3]库存报告使用数据!$A$1:$K$65536,11,0),"")</f>
        <v>41</v>
      </c>
      <c r="T1967">
        <f>IFERROR(VLOOKUP($A1967,[3]库存报告使用数据!$A$1:$C$65536,3,0),"")</f>
        <v>0</v>
      </c>
      <c r="U1967">
        <f>IFERROR(VLOOKUP($A1967,[3]库存报告使用数据!$A$1:$F$65536,6,0),"")</f>
        <v>1</v>
      </c>
      <c r="V1967">
        <f>IFERROR(VLOOKUP($A1967,[3]库存报告使用数据!$A$1:$I$65536,9,0),"")</f>
        <v>2</v>
      </c>
      <c r="W1967">
        <f>IFERROR(VLOOKUP($A1967,[3]库存报告使用数据!$A$1:$L$65536,12,0),"")</f>
        <v>0</v>
      </c>
      <c r="X1967" s="20" t="str">
        <f t="shared" si="512"/>
        <v/>
      </c>
      <c r="Y1967" s="20">
        <f t="shared" si="513"/>
        <v>0.027027027027027</v>
      </c>
      <c r="Z1967" s="20">
        <f t="shared" si="514"/>
        <v>0.019047619047619</v>
      </c>
      <c r="AA1967" s="20">
        <f t="shared" si="515"/>
        <v>0</v>
      </c>
      <c r="AB1967">
        <f>IFERROR(VLOOKUP($A1967,[3]库存报告使用数据!$A$1:$D$65536,4,0),"")</f>
        <v>0</v>
      </c>
      <c r="AC1967">
        <f>IFERROR(VLOOKUP($A1967,[3]库存报告使用数据!$A$1:$G$65536,7,0),"")</f>
        <v>0</v>
      </c>
      <c r="AD1967">
        <f>IFERROR(VLOOKUP($A1967,[3]库存报告使用数据!$A$1:$J$65536,10,0),"")</f>
        <v>0</v>
      </c>
      <c r="AE1967">
        <f>IFERROR(VLOOKUP($A1967,[3]库存报告使用数据!$A$1:$M$65536,13,0),"")</f>
        <v>0</v>
      </c>
      <c r="AF1967" s="20" t="str">
        <f t="shared" si="516"/>
        <v/>
      </c>
      <c r="AG1967" s="20" t="str">
        <f t="shared" si="517"/>
        <v/>
      </c>
      <c r="AH1967" s="20" t="str">
        <f t="shared" si="518"/>
        <v/>
      </c>
      <c r="AI1967" s="20" t="str">
        <f t="shared" si="519"/>
        <v/>
      </c>
      <c r="AJ1967">
        <f>IFERROR(VLOOKUP($B1967,[4]库存报告使用数据!$A$1:$B$65536,2,0),0)</f>
        <v>0</v>
      </c>
      <c r="AK1967">
        <f>IFERROR(VLOOKUP($B1967,[4]库存报告使用数据!$A$1:$C$65536,3,0),)</f>
        <v>25</v>
      </c>
      <c r="AL1967">
        <f>IFERROR(VLOOKUP($B1967,[4]库存报告使用数据!$A$1:$D$65536,4,0),)</f>
        <v>34</v>
      </c>
      <c r="AM1967">
        <f>IFERROR(VLOOKUP($B1967,[4]库存报告使用数据!$A$1:$E$65536,5,0),)</f>
        <v>36</v>
      </c>
      <c r="AN1967" s="20" t="str">
        <f t="shared" si="520"/>
        <v/>
      </c>
      <c r="AO1967" s="20">
        <f t="shared" si="521"/>
        <v>0.04</v>
      </c>
      <c r="AP1967" s="20">
        <f t="shared" si="522"/>
        <v>0.176470588235294</v>
      </c>
      <c r="AQ1967" s="20">
        <f t="shared" si="523"/>
        <v>0.0833333333333333</v>
      </c>
      <c r="AR1967" s="32">
        <f t="shared" si="524"/>
        <v>0</v>
      </c>
      <c r="AS1967" s="32">
        <f t="shared" si="525"/>
        <v>0</v>
      </c>
      <c r="AT1967" s="32">
        <f t="shared" si="526"/>
        <v>0</v>
      </c>
      <c r="AU1967" s="28" t="str">
        <f t="shared" si="527"/>
        <v>库存为0</v>
      </c>
      <c r="AV1967" s="34" t="str">
        <f>IFERROR(时间!$B$4+AU1967,"上周无销量")</f>
        <v>上周无销量</v>
      </c>
      <c r="AW1967" s="34"/>
    </row>
    <row r="1968" spans="1:49">
      <c r="A1968" s="18" t="s">
        <v>2013</v>
      </c>
      <c r="B1968" t="str">
        <f>VLOOKUP(A1968,'[1]sku-asin（子）'!$A:$B,2,0)</f>
        <v>B06VVXK615</v>
      </c>
      <c r="C1968" t="str">
        <f>VLOOKUP(A1968,'[1]子sku-父sku'!$A:$B,2,0)</f>
        <v>YZ-BS-HB8995</v>
      </c>
      <c r="D1968" s="28">
        <f>IFERROR(VLOOKUP(A1968,[2]库存报告使用数据处理!$A:$C,3,0),0)</f>
        <v>0</v>
      </c>
      <c r="E1968" s="28">
        <f>IFERROR(VLOOKUP(A1968,[2]库存报告使用数据处理!$A:$D,4,0),0)</f>
        <v>0</v>
      </c>
      <c r="F1968" s="28">
        <f>IFERROR(VLOOKUP(A1968,[2]库存报告使用数据处理!$A:$E,5,0),0)</f>
        <v>0</v>
      </c>
      <c r="G1968" s="28">
        <f>IFERROR(VLOOKUP(A1968,[2]库存报告使用数据处理!$A:$F,6,0),0)</f>
        <v>0</v>
      </c>
      <c r="H1968" s="29">
        <f>IFERROR(VLOOKUP(A1968,[2]库存报告使用数据处理!$A:$G,7,0),0)</f>
        <v>0</v>
      </c>
      <c r="I1968">
        <f>IFERROR(VLOOKUP(A1968,[5]数据处理!$A:$B,2,0),0)</f>
        <v>0</v>
      </c>
      <c r="J1968" s="30">
        <f>IFERROR(VLOOKUP(A1968,[5]数据处理!$A:$D,4,0),0)</f>
        <v>0</v>
      </c>
      <c r="K1968" s="30">
        <f>IFERROR(VLOOKUP(A1968,[5]数据处理!$A:$E,5,0),0)</f>
        <v>0</v>
      </c>
      <c r="L1968" s="30">
        <f>IFERROR(VLOOKUP(A1968,[5]数据处理!$A:$G,7,0),0)</f>
        <v>0</v>
      </c>
      <c r="M1968">
        <f t="shared" si="511"/>
        <v>0</v>
      </c>
      <c r="N1968">
        <f>IFERROR(VLOOKUP(A1968,[5]数据处理!$A:$C,3,0),0)</f>
        <v>0</v>
      </c>
      <c r="O1968">
        <f>IFERROR(VLOOKUP($A1968,[5]数据处理!$A:$N,14,0),0)</f>
        <v>0</v>
      </c>
      <c r="P1968" t="str">
        <f>IFERROR(VLOOKUP($A1968,[3]库存报告使用数据!$A$1:$B$65536,2,0),"")</f>
        <v/>
      </c>
      <c r="Q1968" t="str">
        <f>IFERROR(VLOOKUP($A1968,[3]库存报告使用数据!$A$1:$E$65536,5,0),"")</f>
        <v/>
      </c>
      <c r="R1968" t="str">
        <f>IFERROR(VLOOKUP($A1968,[3]库存报告使用数据!$A$1:$H$65536,8,0),"")</f>
        <v/>
      </c>
      <c r="S1968" t="str">
        <f>IFERROR(VLOOKUP($A1968,[3]库存报告使用数据!$A$1:$K$65536,11,0),"")</f>
        <v/>
      </c>
      <c r="T1968" t="str">
        <f>IFERROR(VLOOKUP($A1968,[3]库存报告使用数据!$A$1:$C$65536,3,0),"")</f>
        <v/>
      </c>
      <c r="U1968" t="str">
        <f>IFERROR(VLOOKUP($A1968,[3]库存报告使用数据!$A$1:$F$65536,6,0),"")</f>
        <v/>
      </c>
      <c r="V1968" t="str">
        <f>IFERROR(VLOOKUP($A1968,[3]库存报告使用数据!$A$1:$I$65536,9,0),"")</f>
        <v/>
      </c>
      <c r="W1968" t="str">
        <f>IFERROR(VLOOKUP($A1968,[3]库存报告使用数据!$A$1:$L$65536,12,0),"")</f>
        <v/>
      </c>
      <c r="X1968" s="20" t="str">
        <f t="shared" si="512"/>
        <v/>
      </c>
      <c r="Y1968" s="20" t="str">
        <f t="shared" si="513"/>
        <v/>
      </c>
      <c r="Z1968" s="20" t="str">
        <f t="shared" si="514"/>
        <v/>
      </c>
      <c r="AA1968" s="20" t="str">
        <f t="shared" si="515"/>
        <v/>
      </c>
      <c r="AB1968" t="str">
        <f>IFERROR(VLOOKUP($A1968,[3]库存报告使用数据!$A$1:$D$65536,4,0),"")</f>
        <v/>
      </c>
      <c r="AC1968" t="str">
        <f>IFERROR(VLOOKUP($A1968,[3]库存报告使用数据!$A$1:$G$65536,7,0),"")</f>
        <v/>
      </c>
      <c r="AD1968" t="str">
        <f>IFERROR(VLOOKUP($A1968,[3]库存报告使用数据!$A$1:$J$65536,10,0),"")</f>
        <v/>
      </c>
      <c r="AE1968" t="str">
        <f>IFERROR(VLOOKUP($A1968,[3]库存报告使用数据!$A$1:$M$65536,13,0),"")</f>
        <v/>
      </c>
      <c r="AF1968" s="20" t="str">
        <f t="shared" si="516"/>
        <v/>
      </c>
      <c r="AG1968" s="20" t="str">
        <f t="shared" si="517"/>
        <v/>
      </c>
      <c r="AH1968" s="20" t="str">
        <f t="shared" si="518"/>
        <v/>
      </c>
      <c r="AI1968" s="20" t="str">
        <f t="shared" si="519"/>
        <v/>
      </c>
      <c r="AJ1968">
        <f>IFERROR(VLOOKUP($B1968,[4]库存报告使用数据!$A$1:$B$65536,2,0),0)</f>
        <v>0</v>
      </c>
      <c r="AK1968">
        <f>IFERROR(VLOOKUP($B1968,[4]库存报告使用数据!$A$1:$C$65536,3,0),)</f>
        <v>0</v>
      </c>
      <c r="AL1968">
        <f>IFERROR(VLOOKUP($B1968,[4]库存报告使用数据!$A$1:$D$65536,4,0),)</f>
        <v>0</v>
      </c>
      <c r="AM1968">
        <f>IFERROR(VLOOKUP($B1968,[4]库存报告使用数据!$A$1:$E$65536,5,0),)</f>
        <v>0</v>
      </c>
      <c r="AN1968" s="20" t="str">
        <f t="shared" si="520"/>
        <v/>
      </c>
      <c r="AO1968" s="20" t="str">
        <f t="shared" si="521"/>
        <v/>
      </c>
      <c r="AP1968" s="20" t="str">
        <f t="shared" si="522"/>
        <v/>
      </c>
      <c r="AQ1968" s="20" t="str">
        <f t="shared" si="523"/>
        <v/>
      </c>
      <c r="AR1968" s="32">
        <f t="shared" si="524"/>
        <v>0</v>
      </c>
      <c r="AS1968" s="32">
        <f t="shared" si="525"/>
        <v>0</v>
      </c>
      <c r="AT1968" s="32">
        <f t="shared" si="526"/>
        <v>0</v>
      </c>
      <c r="AU1968" s="28" t="str">
        <f t="shared" si="527"/>
        <v>库存为0</v>
      </c>
      <c r="AV1968" s="34" t="str">
        <f>IFERROR(时间!$B$4+AU1968,"上周无销量")</f>
        <v>上周无销量</v>
      </c>
      <c r="AW1968" s="34"/>
    </row>
    <row r="1969" spans="1:49">
      <c r="A1969" s="18" t="s">
        <v>2014</v>
      </c>
      <c r="B1969" t="str">
        <f>VLOOKUP(A1969,'[1]sku-asin（子）'!$A:$B,2,0)</f>
        <v>B06WGQJPXC</v>
      </c>
      <c r="C1969" t="str">
        <f>VLOOKUP(A1969,'[1]子sku-父sku'!$A:$B,2,0)</f>
        <v>YZ-BS-HB8995</v>
      </c>
      <c r="D1969" s="28">
        <f>IFERROR(VLOOKUP(A1969,[2]库存报告使用数据处理!$A:$C,3,0),0)</f>
        <v>0</v>
      </c>
      <c r="E1969" s="28">
        <f>IFERROR(VLOOKUP(A1969,[2]库存报告使用数据处理!$A:$D,4,0),0)</f>
        <v>0</v>
      </c>
      <c r="F1969" s="28">
        <f>IFERROR(VLOOKUP(A1969,[2]库存报告使用数据处理!$A:$E,5,0),0)</f>
        <v>0</v>
      </c>
      <c r="G1969" s="28">
        <f>IFERROR(VLOOKUP(A1969,[2]库存报告使用数据处理!$A:$F,6,0),0)</f>
        <v>0</v>
      </c>
      <c r="H1969" s="29">
        <f>IFERROR(VLOOKUP(A1969,[2]库存报告使用数据处理!$A:$G,7,0),0)</f>
        <v>0</v>
      </c>
      <c r="I1969">
        <f>IFERROR(VLOOKUP(A1969,[5]数据处理!$A:$B,2,0),0)</f>
        <v>0</v>
      </c>
      <c r="J1969" s="30">
        <f>IFERROR(VLOOKUP(A1969,[5]数据处理!$A:$D,4,0),0)</f>
        <v>0</v>
      </c>
      <c r="K1969" s="30">
        <f>IFERROR(VLOOKUP(A1969,[5]数据处理!$A:$E,5,0),0)</f>
        <v>0</v>
      </c>
      <c r="L1969" s="30">
        <f>IFERROR(VLOOKUP(A1969,[5]数据处理!$A:$G,7,0),0)</f>
        <v>0</v>
      </c>
      <c r="M1969">
        <f t="shared" si="511"/>
        <v>0</v>
      </c>
      <c r="N1969">
        <f>IFERROR(VLOOKUP(A1969,[5]数据处理!$A:$C,3,0),0)</f>
        <v>0</v>
      </c>
      <c r="O1969">
        <f>IFERROR(VLOOKUP($A1969,[5]数据处理!$A:$N,14,0),0)</f>
        <v>0</v>
      </c>
      <c r="P1969" t="str">
        <f>IFERROR(VLOOKUP($A1969,[3]库存报告使用数据!$A$1:$B$65536,2,0),"")</f>
        <v/>
      </c>
      <c r="Q1969" t="str">
        <f>IFERROR(VLOOKUP($A1969,[3]库存报告使用数据!$A$1:$E$65536,5,0),"")</f>
        <v/>
      </c>
      <c r="R1969" t="str">
        <f>IFERROR(VLOOKUP($A1969,[3]库存报告使用数据!$A$1:$H$65536,8,0),"")</f>
        <v/>
      </c>
      <c r="S1969" t="str">
        <f>IFERROR(VLOOKUP($A1969,[3]库存报告使用数据!$A$1:$K$65536,11,0),"")</f>
        <v/>
      </c>
      <c r="T1969" t="str">
        <f>IFERROR(VLOOKUP($A1969,[3]库存报告使用数据!$A$1:$C$65536,3,0),"")</f>
        <v/>
      </c>
      <c r="U1969" t="str">
        <f>IFERROR(VLOOKUP($A1969,[3]库存报告使用数据!$A$1:$F$65536,6,0),"")</f>
        <v/>
      </c>
      <c r="V1969" t="str">
        <f>IFERROR(VLOOKUP($A1969,[3]库存报告使用数据!$A$1:$I$65536,9,0),"")</f>
        <v/>
      </c>
      <c r="W1969" t="str">
        <f>IFERROR(VLOOKUP($A1969,[3]库存报告使用数据!$A$1:$L$65536,12,0),"")</f>
        <v/>
      </c>
      <c r="X1969" s="20" t="str">
        <f t="shared" si="512"/>
        <v/>
      </c>
      <c r="Y1969" s="20" t="str">
        <f t="shared" si="513"/>
        <v/>
      </c>
      <c r="Z1969" s="20" t="str">
        <f t="shared" si="514"/>
        <v/>
      </c>
      <c r="AA1969" s="20" t="str">
        <f t="shared" si="515"/>
        <v/>
      </c>
      <c r="AB1969" t="str">
        <f>IFERROR(VLOOKUP($A1969,[3]库存报告使用数据!$A$1:$D$65536,4,0),"")</f>
        <v/>
      </c>
      <c r="AC1969" t="str">
        <f>IFERROR(VLOOKUP($A1969,[3]库存报告使用数据!$A$1:$G$65536,7,0),"")</f>
        <v/>
      </c>
      <c r="AD1969" t="str">
        <f>IFERROR(VLOOKUP($A1969,[3]库存报告使用数据!$A$1:$J$65536,10,0),"")</f>
        <v/>
      </c>
      <c r="AE1969" t="str">
        <f>IFERROR(VLOOKUP($A1969,[3]库存报告使用数据!$A$1:$M$65536,13,0),"")</f>
        <v/>
      </c>
      <c r="AF1969" s="20" t="str">
        <f t="shared" si="516"/>
        <v/>
      </c>
      <c r="AG1969" s="20" t="str">
        <f t="shared" si="517"/>
        <v/>
      </c>
      <c r="AH1969" s="20" t="str">
        <f t="shared" si="518"/>
        <v/>
      </c>
      <c r="AI1969" s="20" t="str">
        <f t="shared" si="519"/>
        <v/>
      </c>
      <c r="AJ1969">
        <f>IFERROR(VLOOKUP($B1969,[4]库存报告使用数据!$A$1:$B$65536,2,0),0)</f>
        <v>0</v>
      </c>
      <c r="AK1969">
        <f>IFERROR(VLOOKUP($B1969,[4]库存报告使用数据!$A$1:$C$65536,3,0),)</f>
        <v>0</v>
      </c>
      <c r="AL1969">
        <f>IFERROR(VLOOKUP($B1969,[4]库存报告使用数据!$A$1:$D$65536,4,0),)</f>
        <v>0</v>
      </c>
      <c r="AM1969">
        <f>IFERROR(VLOOKUP($B1969,[4]库存报告使用数据!$A$1:$E$65536,5,0),)</f>
        <v>0</v>
      </c>
      <c r="AN1969" s="20" t="str">
        <f t="shared" si="520"/>
        <v/>
      </c>
      <c r="AO1969" s="20" t="str">
        <f t="shared" si="521"/>
        <v/>
      </c>
      <c r="AP1969" s="20" t="str">
        <f t="shared" si="522"/>
        <v/>
      </c>
      <c r="AQ1969" s="20" t="str">
        <f t="shared" si="523"/>
        <v/>
      </c>
      <c r="AR1969" s="32">
        <f t="shared" si="524"/>
        <v>0</v>
      </c>
      <c r="AS1969" s="32">
        <f t="shared" si="525"/>
        <v>0</v>
      </c>
      <c r="AT1969" s="32">
        <f t="shared" si="526"/>
        <v>0</v>
      </c>
      <c r="AU1969" s="28" t="str">
        <f t="shared" si="527"/>
        <v>库存为0</v>
      </c>
      <c r="AV1969" s="34" t="str">
        <f>IFERROR(时间!$B$4+AU1969,"上周无销量")</f>
        <v>上周无销量</v>
      </c>
      <c r="AW1969" s="34"/>
    </row>
    <row r="1970" spans="1:49">
      <c r="A1970" s="18" t="s">
        <v>2015</v>
      </c>
      <c r="B1970" t="str">
        <f>VLOOKUP(A1970,'[1]sku-asin（子）'!$A:$B,2,0)</f>
        <v>B06W9K2DH9</v>
      </c>
      <c r="C1970" t="str">
        <f>VLOOKUP(A1970,'[1]子sku-父sku'!$A:$B,2,0)</f>
        <v>YZ-BS-HB8995</v>
      </c>
      <c r="D1970" s="28">
        <f>IFERROR(VLOOKUP(A1970,[2]库存报告使用数据处理!$A:$C,3,0),0)</f>
        <v>0</v>
      </c>
      <c r="E1970" s="28">
        <f>IFERROR(VLOOKUP(A1970,[2]库存报告使用数据处理!$A:$D,4,0),0)</f>
        <v>0</v>
      </c>
      <c r="F1970" s="28">
        <f>IFERROR(VLOOKUP(A1970,[2]库存报告使用数据处理!$A:$E,5,0),0)</f>
        <v>0</v>
      </c>
      <c r="G1970" s="28">
        <f>IFERROR(VLOOKUP(A1970,[2]库存报告使用数据处理!$A:$F,6,0),0)</f>
        <v>0</v>
      </c>
      <c r="H1970" s="29">
        <f>IFERROR(VLOOKUP(A1970,[2]库存报告使用数据处理!$A:$G,7,0),0)</f>
        <v>0</v>
      </c>
      <c r="I1970">
        <f>IFERROR(VLOOKUP(A1970,[5]数据处理!$A:$B,2,0),0)</f>
        <v>0</v>
      </c>
      <c r="J1970" s="30">
        <f>IFERROR(VLOOKUP(A1970,[5]数据处理!$A:$D,4,0),0)</f>
        <v>0</v>
      </c>
      <c r="K1970" s="30">
        <f>IFERROR(VLOOKUP(A1970,[5]数据处理!$A:$E,5,0),0)</f>
        <v>0</v>
      </c>
      <c r="L1970" s="30">
        <f>IFERROR(VLOOKUP(A1970,[5]数据处理!$A:$G,7,0),0)</f>
        <v>0</v>
      </c>
      <c r="M1970">
        <f t="shared" si="511"/>
        <v>0</v>
      </c>
      <c r="N1970">
        <f>IFERROR(VLOOKUP(A1970,[5]数据处理!$A:$C,3,0),0)</f>
        <v>0</v>
      </c>
      <c r="O1970">
        <f>IFERROR(VLOOKUP($A1970,[5]数据处理!$A:$N,14,0),0)</f>
        <v>0</v>
      </c>
      <c r="P1970" t="str">
        <f>IFERROR(VLOOKUP($A1970,[3]库存报告使用数据!$A$1:$B$65536,2,0),"")</f>
        <v/>
      </c>
      <c r="Q1970" t="str">
        <f>IFERROR(VLOOKUP($A1970,[3]库存报告使用数据!$A$1:$E$65536,5,0),"")</f>
        <v/>
      </c>
      <c r="R1970" t="str">
        <f>IFERROR(VLOOKUP($A1970,[3]库存报告使用数据!$A$1:$H$65536,8,0),"")</f>
        <v/>
      </c>
      <c r="S1970" t="str">
        <f>IFERROR(VLOOKUP($A1970,[3]库存报告使用数据!$A$1:$K$65536,11,0),"")</f>
        <v/>
      </c>
      <c r="T1970" t="str">
        <f>IFERROR(VLOOKUP($A1970,[3]库存报告使用数据!$A$1:$C$65536,3,0),"")</f>
        <v/>
      </c>
      <c r="U1970" t="str">
        <f>IFERROR(VLOOKUP($A1970,[3]库存报告使用数据!$A$1:$F$65536,6,0),"")</f>
        <v/>
      </c>
      <c r="V1970" t="str">
        <f>IFERROR(VLOOKUP($A1970,[3]库存报告使用数据!$A$1:$I$65536,9,0),"")</f>
        <v/>
      </c>
      <c r="W1970" t="str">
        <f>IFERROR(VLOOKUP($A1970,[3]库存报告使用数据!$A$1:$L$65536,12,0),"")</f>
        <v/>
      </c>
      <c r="X1970" s="20" t="str">
        <f t="shared" si="512"/>
        <v/>
      </c>
      <c r="Y1970" s="20" t="str">
        <f t="shared" si="513"/>
        <v/>
      </c>
      <c r="Z1970" s="20" t="str">
        <f t="shared" si="514"/>
        <v/>
      </c>
      <c r="AA1970" s="20" t="str">
        <f t="shared" si="515"/>
        <v/>
      </c>
      <c r="AB1970" t="str">
        <f>IFERROR(VLOOKUP($A1970,[3]库存报告使用数据!$A$1:$D$65536,4,0),"")</f>
        <v/>
      </c>
      <c r="AC1970" t="str">
        <f>IFERROR(VLOOKUP($A1970,[3]库存报告使用数据!$A$1:$G$65536,7,0),"")</f>
        <v/>
      </c>
      <c r="AD1970" t="str">
        <f>IFERROR(VLOOKUP($A1970,[3]库存报告使用数据!$A$1:$J$65536,10,0),"")</f>
        <v/>
      </c>
      <c r="AE1970" t="str">
        <f>IFERROR(VLOOKUP($A1970,[3]库存报告使用数据!$A$1:$M$65536,13,0),"")</f>
        <v/>
      </c>
      <c r="AF1970" s="20" t="str">
        <f t="shared" si="516"/>
        <v/>
      </c>
      <c r="AG1970" s="20" t="str">
        <f t="shared" si="517"/>
        <v/>
      </c>
      <c r="AH1970" s="20" t="str">
        <f t="shared" si="518"/>
        <v/>
      </c>
      <c r="AI1970" s="20" t="str">
        <f t="shared" si="519"/>
        <v/>
      </c>
      <c r="AJ1970">
        <f>IFERROR(VLOOKUP($B1970,[4]库存报告使用数据!$A$1:$B$65536,2,0),0)</f>
        <v>0</v>
      </c>
      <c r="AK1970">
        <f>IFERROR(VLOOKUP($B1970,[4]库存报告使用数据!$A$1:$C$65536,3,0),)</f>
        <v>0</v>
      </c>
      <c r="AL1970">
        <f>IFERROR(VLOOKUP($B1970,[4]库存报告使用数据!$A$1:$D$65536,4,0),)</f>
        <v>0</v>
      </c>
      <c r="AM1970">
        <f>IFERROR(VLOOKUP($B1970,[4]库存报告使用数据!$A$1:$E$65536,5,0),)</f>
        <v>0</v>
      </c>
      <c r="AN1970" s="20" t="str">
        <f t="shared" si="520"/>
        <v/>
      </c>
      <c r="AO1970" s="20" t="str">
        <f t="shared" si="521"/>
        <v/>
      </c>
      <c r="AP1970" s="20" t="str">
        <f t="shared" si="522"/>
        <v/>
      </c>
      <c r="AQ1970" s="20" t="str">
        <f t="shared" si="523"/>
        <v/>
      </c>
      <c r="AR1970" s="32">
        <f t="shared" si="524"/>
        <v>0</v>
      </c>
      <c r="AS1970" s="32">
        <f t="shared" si="525"/>
        <v>0</v>
      </c>
      <c r="AT1970" s="32">
        <f t="shared" si="526"/>
        <v>0</v>
      </c>
      <c r="AU1970" s="28" t="str">
        <f t="shared" si="527"/>
        <v>库存为0</v>
      </c>
      <c r="AV1970" s="34" t="str">
        <f>IFERROR(时间!$B$4+AU1970,"上周无销量")</f>
        <v>上周无销量</v>
      </c>
      <c r="AW1970" s="34"/>
    </row>
    <row r="1971" spans="1:49">
      <c r="A1971" s="18" t="s">
        <v>2016</v>
      </c>
      <c r="B1971" t="str">
        <f>VLOOKUP(A1971,'[1]sku-asin（子）'!$A:$B,2,0)</f>
        <v>B06W9JXNWT</v>
      </c>
      <c r="C1971" t="str">
        <f>VLOOKUP(A1971,'[1]子sku-父sku'!$A:$B,2,0)</f>
        <v>YZ-BS-HB8995</v>
      </c>
      <c r="D1971" s="28">
        <f>IFERROR(VLOOKUP(A1971,[2]库存报告使用数据处理!$A:$C,3,0),0)</f>
        <v>0</v>
      </c>
      <c r="E1971" s="28">
        <f>IFERROR(VLOOKUP(A1971,[2]库存报告使用数据处理!$A:$D,4,0),0)</f>
        <v>1</v>
      </c>
      <c r="F1971" s="28">
        <f>IFERROR(VLOOKUP(A1971,[2]库存报告使用数据处理!$A:$E,5,0),0)</f>
        <v>1</v>
      </c>
      <c r="G1971" s="28">
        <f>IFERROR(VLOOKUP(A1971,[2]库存报告使用数据处理!$A:$F,6,0),0)</f>
        <v>6</v>
      </c>
      <c r="H1971" s="29">
        <f>IFERROR(VLOOKUP(A1971,[2]库存报告使用数据处理!$A:$G,7,0),0)</f>
        <v>5.3</v>
      </c>
      <c r="I1971">
        <f>IFERROR(VLOOKUP(A1971,[5]数据处理!$A:$B,2,0),0)</f>
        <v>0</v>
      </c>
      <c r="J1971" s="30">
        <f>IFERROR(VLOOKUP(A1971,[5]数据处理!$A:$D,4,0),0)</f>
        <v>0</v>
      </c>
      <c r="K1971" s="30">
        <f>IFERROR(VLOOKUP(A1971,[5]数据处理!$A:$E,5,0),0)</f>
        <v>0</v>
      </c>
      <c r="L1971" s="30">
        <f>IFERROR(VLOOKUP(A1971,[5]数据处理!$A:$G,7,0),0)</f>
        <v>0</v>
      </c>
      <c r="M1971">
        <f t="shared" si="511"/>
        <v>0</v>
      </c>
      <c r="N1971">
        <f>IFERROR(VLOOKUP(A1971,[5]数据处理!$A:$C,3,0),0)</f>
        <v>1</v>
      </c>
      <c r="O1971">
        <f>IFERROR(VLOOKUP($A1971,[5]数据处理!$A:$N,14,0),0)</f>
        <v>0</v>
      </c>
      <c r="P1971">
        <f>IFERROR(VLOOKUP($A1971,[3]库存报告使用数据!$A$1:$B$65536,2,0),"")</f>
        <v>1</v>
      </c>
      <c r="Q1971">
        <f>IFERROR(VLOOKUP($A1971,[3]库存报告使用数据!$A$1:$E$65536,5,0),"")</f>
        <v>1</v>
      </c>
      <c r="R1971">
        <f>IFERROR(VLOOKUP($A1971,[3]库存报告使用数据!$A$1:$H$65536,8,0),"")</f>
        <v>74</v>
      </c>
      <c r="S1971">
        <f>IFERROR(VLOOKUP($A1971,[3]库存报告使用数据!$A$1:$K$65536,11,0),"")</f>
        <v>191</v>
      </c>
      <c r="T1971">
        <f>IFERROR(VLOOKUP($A1971,[3]库存报告使用数据!$A$1:$C$65536,3,0),"")</f>
        <v>0</v>
      </c>
      <c r="U1971">
        <f>IFERROR(VLOOKUP($A1971,[3]库存报告使用数据!$A$1:$F$65536,6,0),"")</f>
        <v>0</v>
      </c>
      <c r="V1971">
        <f>IFERROR(VLOOKUP($A1971,[3]库存报告使用数据!$A$1:$I$65536,9,0),"")</f>
        <v>0</v>
      </c>
      <c r="W1971">
        <f>IFERROR(VLOOKUP($A1971,[3]库存报告使用数据!$A$1:$L$65536,12,0),"")</f>
        <v>1</v>
      </c>
      <c r="X1971" s="20">
        <f t="shared" si="512"/>
        <v>0</v>
      </c>
      <c r="Y1971" s="20">
        <f t="shared" si="513"/>
        <v>0</v>
      </c>
      <c r="Z1971" s="20">
        <f t="shared" si="514"/>
        <v>0</v>
      </c>
      <c r="AA1971" s="20">
        <f t="shared" si="515"/>
        <v>0.00523560209424084</v>
      </c>
      <c r="AB1971">
        <f>IFERROR(VLOOKUP($A1971,[3]库存报告使用数据!$A$1:$D$65536,4,0),"")</f>
        <v>0</v>
      </c>
      <c r="AC1971">
        <f>IFERROR(VLOOKUP($A1971,[3]库存报告使用数据!$A$1:$G$65536,7,0),"")</f>
        <v>0</v>
      </c>
      <c r="AD1971">
        <f>IFERROR(VLOOKUP($A1971,[3]库存报告使用数据!$A$1:$J$65536,10,0),"")</f>
        <v>0</v>
      </c>
      <c r="AE1971">
        <f>IFERROR(VLOOKUP($A1971,[3]库存报告使用数据!$A$1:$M$65536,13,0),"")</f>
        <v>0</v>
      </c>
      <c r="AF1971" s="20" t="str">
        <f t="shared" si="516"/>
        <v/>
      </c>
      <c r="AG1971" s="20" t="str">
        <f t="shared" si="517"/>
        <v/>
      </c>
      <c r="AH1971" s="20" t="str">
        <f t="shared" si="518"/>
        <v/>
      </c>
      <c r="AI1971" s="20" t="str">
        <f t="shared" si="519"/>
        <v/>
      </c>
      <c r="AJ1971">
        <f>IFERROR(VLOOKUP($B1971,[4]库存报告使用数据!$A$1:$B$65536,2,0),0)</f>
        <v>0</v>
      </c>
      <c r="AK1971">
        <f>IFERROR(VLOOKUP($B1971,[4]库存报告使用数据!$A$1:$C$65536,3,0),)</f>
        <v>4</v>
      </c>
      <c r="AL1971">
        <f>IFERROR(VLOOKUP($B1971,[4]库存报告使用数据!$A$1:$D$65536,4,0),)</f>
        <v>12</v>
      </c>
      <c r="AM1971">
        <f>IFERROR(VLOOKUP($B1971,[4]库存报告使用数据!$A$1:$E$65536,5,0),)</f>
        <v>155</v>
      </c>
      <c r="AN1971" s="20" t="str">
        <f t="shared" si="520"/>
        <v/>
      </c>
      <c r="AO1971" s="20">
        <f t="shared" si="521"/>
        <v>0.25</v>
      </c>
      <c r="AP1971" s="20">
        <f t="shared" si="522"/>
        <v>0.0833333333333333</v>
      </c>
      <c r="AQ1971" s="20">
        <f t="shared" si="523"/>
        <v>0.0387096774193548</v>
      </c>
      <c r="AR1971" s="32">
        <f t="shared" si="524"/>
        <v>0</v>
      </c>
      <c r="AS1971" s="32">
        <f t="shared" si="525"/>
        <v>0</v>
      </c>
      <c r="AT1971" s="32">
        <f t="shared" si="526"/>
        <v>0</v>
      </c>
      <c r="AU1971" s="28" t="str">
        <f t="shared" si="527"/>
        <v>库存为0</v>
      </c>
      <c r="AV1971" s="34" t="str">
        <f>IFERROR(时间!$B$4+AU1971,"上周无销量")</f>
        <v>上周无销量</v>
      </c>
      <c r="AW1971" s="34"/>
    </row>
    <row r="1972" spans="1:49">
      <c r="A1972" s="18" t="s">
        <v>2017</v>
      </c>
      <c r="B1972" t="str">
        <f>VLOOKUP(A1972,'[1]sku-asin（子）'!$A:$B,2,0)</f>
        <v>B06WLLQKCG</v>
      </c>
      <c r="C1972" t="str">
        <f>VLOOKUP(A1972,'[1]子sku-父sku'!$A:$B,2,0)</f>
        <v>YZ-BS-HB8995</v>
      </c>
      <c r="D1972" s="28">
        <f>IFERROR(VLOOKUP(A1972,[2]库存报告使用数据处理!$A:$C,3,0),0)</f>
        <v>1</v>
      </c>
      <c r="E1972" s="28">
        <f>IFERROR(VLOOKUP(A1972,[2]库存报告使用数据处理!$A:$D,4,0),0)</f>
        <v>0</v>
      </c>
      <c r="F1972" s="28">
        <f>IFERROR(VLOOKUP(A1972,[2]库存报告使用数据处理!$A:$E,5,0),0)</f>
        <v>0</v>
      </c>
      <c r="G1972" s="28">
        <f>IFERROR(VLOOKUP(A1972,[2]库存报告使用数据处理!$A:$F,6,0),0)</f>
        <v>0</v>
      </c>
      <c r="H1972" s="29">
        <f>IFERROR(VLOOKUP(A1972,[2]库存报告使用数据处理!$A:$G,7,0),0)</f>
        <v>5.3</v>
      </c>
      <c r="I1972">
        <f>IFERROR(VLOOKUP(A1972,[5]数据处理!$A:$B,2,0),0)</f>
        <v>0</v>
      </c>
      <c r="J1972" s="30">
        <f>IFERROR(VLOOKUP(A1972,[5]数据处理!$A:$D,4,0),0)</f>
        <v>0</v>
      </c>
      <c r="K1972" s="30">
        <f>IFERROR(VLOOKUP(A1972,[5]数据处理!$A:$E,5,0),0)</f>
        <v>0</v>
      </c>
      <c r="L1972" s="30">
        <f>IFERROR(VLOOKUP(A1972,[5]数据处理!$A:$G,7,0),0)</f>
        <v>0</v>
      </c>
      <c r="M1972">
        <f t="shared" si="511"/>
        <v>0</v>
      </c>
      <c r="N1972">
        <f>IFERROR(VLOOKUP(A1972,[5]数据处理!$A:$C,3,0),0)</f>
        <v>0</v>
      </c>
      <c r="O1972">
        <f>IFERROR(VLOOKUP($A1972,[5]数据处理!$A:$N,14,0),0)</f>
        <v>0</v>
      </c>
      <c r="P1972">
        <f>IFERROR(VLOOKUP($A1972,[3]库存报告使用数据!$A$1:$B$65536,2,0),"")</f>
        <v>4</v>
      </c>
      <c r="Q1972">
        <f>IFERROR(VLOOKUP($A1972,[3]库存报告使用数据!$A$1:$E$65536,5,0),"")</f>
        <v>111</v>
      </c>
      <c r="R1972">
        <f>IFERROR(VLOOKUP($A1972,[3]库存报告使用数据!$A$1:$H$65536,8,0),"")</f>
        <v>0</v>
      </c>
      <c r="S1972">
        <f>IFERROR(VLOOKUP($A1972,[3]库存报告使用数据!$A$1:$K$65536,11,0),"")</f>
        <v>0</v>
      </c>
      <c r="T1972">
        <f>IFERROR(VLOOKUP($A1972,[3]库存报告使用数据!$A$1:$C$65536,3,0),"")</f>
        <v>2</v>
      </c>
      <c r="U1972">
        <f>IFERROR(VLOOKUP($A1972,[3]库存报告使用数据!$A$1:$F$65536,6,0),"")</f>
        <v>1</v>
      </c>
      <c r="V1972">
        <f>IFERROR(VLOOKUP($A1972,[3]库存报告使用数据!$A$1:$I$65536,9,0),"")</f>
        <v>0</v>
      </c>
      <c r="W1972">
        <f>IFERROR(VLOOKUP($A1972,[3]库存报告使用数据!$A$1:$L$65536,12,0),"")</f>
        <v>0</v>
      </c>
      <c r="X1972" s="20">
        <f t="shared" si="512"/>
        <v>0.5</v>
      </c>
      <c r="Y1972" s="20">
        <f t="shared" si="513"/>
        <v>0.00900900900900901</v>
      </c>
      <c r="Z1972" s="20" t="str">
        <f t="shared" si="514"/>
        <v/>
      </c>
      <c r="AA1972" s="20" t="str">
        <f t="shared" si="515"/>
        <v/>
      </c>
      <c r="AB1972">
        <f>IFERROR(VLOOKUP($A1972,[3]库存报告使用数据!$A$1:$D$65536,4,0),"")</f>
        <v>0.6525</v>
      </c>
      <c r="AC1972">
        <f>IFERROR(VLOOKUP($A1972,[3]库存报告使用数据!$A$1:$G$65536,7,0),"")</f>
        <v>0</v>
      </c>
      <c r="AD1972">
        <f>IFERROR(VLOOKUP($A1972,[3]库存报告使用数据!$A$1:$J$65536,10,0),"")</f>
        <v>0</v>
      </c>
      <c r="AE1972">
        <f>IFERROR(VLOOKUP($A1972,[3]库存报告使用数据!$A$1:$M$65536,13,0),"")</f>
        <v>0</v>
      </c>
      <c r="AF1972" s="20">
        <f t="shared" si="516"/>
        <v>0.12311320754717</v>
      </c>
      <c r="AG1972" s="20" t="str">
        <f t="shared" si="517"/>
        <v/>
      </c>
      <c r="AH1972" s="20" t="str">
        <f t="shared" si="518"/>
        <v/>
      </c>
      <c r="AI1972" s="20" t="str">
        <f t="shared" si="519"/>
        <v/>
      </c>
      <c r="AJ1972">
        <f>IFERROR(VLOOKUP($B1972,[4]库存报告使用数据!$A$1:$B$65536,2,0),0)</f>
        <v>2</v>
      </c>
      <c r="AK1972">
        <f>IFERROR(VLOOKUP($B1972,[4]库存报告使用数据!$A$1:$C$65536,3,0),)</f>
        <v>26</v>
      </c>
      <c r="AL1972">
        <f>IFERROR(VLOOKUP($B1972,[4]库存报告使用数据!$A$1:$D$65536,4,0),)</f>
        <v>0</v>
      </c>
      <c r="AM1972">
        <f>IFERROR(VLOOKUP($B1972,[4]库存报告使用数据!$A$1:$E$65536,5,0),)</f>
        <v>0</v>
      </c>
      <c r="AN1972" s="20">
        <f t="shared" si="520"/>
        <v>0.5</v>
      </c>
      <c r="AO1972" s="20">
        <f t="shared" si="521"/>
        <v>0</v>
      </c>
      <c r="AP1972" s="20" t="str">
        <f t="shared" si="522"/>
        <v/>
      </c>
      <c r="AQ1972" s="20" t="str">
        <f t="shared" si="523"/>
        <v/>
      </c>
      <c r="AR1972" s="32">
        <f t="shared" si="524"/>
        <v>0.142857142857143</v>
      </c>
      <c r="AS1972" s="32">
        <f t="shared" si="525"/>
        <v>8.57142857142857</v>
      </c>
      <c r="AT1972" s="32">
        <f t="shared" si="526"/>
        <v>-8.57142857142857</v>
      </c>
      <c r="AU1972" s="28">
        <f t="shared" si="527"/>
        <v>0</v>
      </c>
      <c r="AV1972" s="34">
        <f>IFERROR(时间!$B$4+AU1972,"上周无销量")</f>
        <v>43283</v>
      </c>
      <c r="AW1972" s="34"/>
    </row>
    <row r="1973" spans="1:49">
      <c r="A1973" s="18" t="s">
        <v>2018</v>
      </c>
      <c r="B1973" t="str">
        <f>VLOOKUP(A1973,'[1]sku-asin（子）'!$A:$B,2,0)</f>
        <v>B06WLLQK19</v>
      </c>
      <c r="C1973" t="str">
        <f>VLOOKUP(A1973,'[1]子sku-父sku'!$A:$B,2,0)</f>
        <v>YZ-BS-HB8995</v>
      </c>
      <c r="D1973" s="28">
        <f>IFERROR(VLOOKUP(A1973,[2]库存报告使用数据处理!$A:$C,3,0),0)</f>
        <v>0</v>
      </c>
      <c r="E1973" s="28">
        <f>IFERROR(VLOOKUP(A1973,[2]库存报告使用数据处理!$A:$D,4,0),0)</f>
        <v>0</v>
      </c>
      <c r="F1973" s="28">
        <f>IFERROR(VLOOKUP(A1973,[2]库存报告使用数据处理!$A:$E,5,0),0)</f>
        <v>2</v>
      </c>
      <c r="G1973" s="28">
        <f>IFERROR(VLOOKUP(A1973,[2]库存报告使用数据处理!$A:$F,6,0),0)</f>
        <v>0</v>
      </c>
      <c r="H1973" s="29">
        <f>IFERROR(VLOOKUP(A1973,[2]库存报告使用数据处理!$A:$G,7,0),0)</f>
        <v>5.3</v>
      </c>
      <c r="I1973">
        <f>IFERROR(VLOOKUP(A1973,[5]数据处理!$A:$B,2,0),0)</f>
        <v>0</v>
      </c>
      <c r="J1973" s="30">
        <f>IFERROR(VLOOKUP(A1973,[5]数据处理!$A:$D,4,0),0)</f>
        <v>0</v>
      </c>
      <c r="K1973" s="30">
        <f>IFERROR(VLOOKUP(A1973,[5]数据处理!$A:$E,5,0),0)</f>
        <v>0</v>
      </c>
      <c r="L1973" s="30">
        <f>IFERROR(VLOOKUP(A1973,[5]数据处理!$A:$G,7,0),0)</f>
        <v>0</v>
      </c>
      <c r="M1973">
        <f t="shared" si="511"/>
        <v>0</v>
      </c>
      <c r="N1973">
        <f>IFERROR(VLOOKUP(A1973,[5]数据处理!$A:$C,3,0),0)</f>
        <v>0</v>
      </c>
      <c r="O1973">
        <f>IFERROR(VLOOKUP($A1973,[5]数据处理!$A:$N,14,0),0)</f>
        <v>0</v>
      </c>
      <c r="P1973">
        <f>IFERROR(VLOOKUP($A1973,[3]库存报告使用数据!$A$1:$B$65536,2,0),"")</f>
        <v>17</v>
      </c>
      <c r="Q1973">
        <f>IFERROR(VLOOKUP($A1973,[3]库存报告使用数据!$A$1:$E$65536,5,0),"")</f>
        <v>0</v>
      </c>
      <c r="R1973">
        <f>IFERROR(VLOOKUP($A1973,[3]库存报告使用数据!$A$1:$H$65536,8,0),"")</f>
        <v>22</v>
      </c>
      <c r="S1973">
        <f>IFERROR(VLOOKUP($A1973,[3]库存报告使用数据!$A$1:$K$65536,11,0),"")</f>
        <v>0</v>
      </c>
      <c r="T1973">
        <f>IFERROR(VLOOKUP($A1973,[3]库存报告使用数据!$A$1:$C$65536,3,0),"")</f>
        <v>2</v>
      </c>
      <c r="U1973">
        <f>IFERROR(VLOOKUP($A1973,[3]库存报告使用数据!$A$1:$F$65536,6,0),"")</f>
        <v>0</v>
      </c>
      <c r="V1973">
        <f>IFERROR(VLOOKUP($A1973,[3]库存报告使用数据!$A$1:$I$65536,9,0),"")</f>
        <v>1</v>
      </c>
      <c r="W1973">
        <f>IFERROR(VLOOKUP($A1973,[3]库存报告使用数据!$A$1:$L$65536,12,0),"")</f>
        <v>0</v>
      </c>
      <c r="X1973" s="20">
        <f t="shared" si="512"/>
        <v>0.117647058823529</v>
      </c>
      <c r="Y1973" s="20" t="str">
        <f t="shared" si="513"/>
        <v/>
      </c>
      <c r="Z1973" s="20">
        <f t="shared" si="514"/>
        <v>0.0454545454545455</v>
      </c>
      <c r="AA1973" s="20" t="str">
        <f t="shared" si="515"/>
        <v/>
      </c>
      <c r="AB1973">
        <f>IFERROR(VLOOKUP($A1973,[3]库存报告使用数据!$A$1:$D$65536,4,0),"")</f>
        <v>0.3825</v>
      </c>
      <c r="AC1973">
        <f>IFERROR(VLOOKUP($A1973,[3]库存报告使用数据!$A$1:$G$65536,7,0),"")</f>
        <v>0</v>
      </c>
      <c r="AD1973">
        <f>IFERROR(VLOOKUP($A1973,[3]库存报告使用数据!$A$1:$J$65536,10,0),"")</f>
        <v>0</v>
      </c>
      <c r="AE1973">
        <f>IFERROR(VLOOKUP($A1973,[3]库存报告使用数据!$A$1:$M$65536,13,0),"")</f>
        <v>0</v>
      </c>
      <c r="AF1973" s="20" t="str">
        <f t="shared" si="516"/>
        <v>无销售广告费为0.3825</v>
      </c>
      <c r="AG1973" s="20" t="str">
        <f t="shared" si="517"/>
        <v/>
      </c>
      <c r="AH1973" s="20" t="str">
        <f t="shared" si="518"/>
        <v/>
      </c>
      <c r="AI1973" s="20" t="str">
        <f t="shared" si="519"/>
        <v/>
      </c>
      <c r="AJ1973">
        <f>IFERROR(VLOOKUP($B1973,[4]库存报告使用数据!$A$1:$B$65536,2,0),0)</f>
        <v>14</v>
      </c>
      <c r="AK1973">
        <f>IFERROR(VLOOKUP($B1973,[4]库存报告使用数据!$A$1:$C$65536,3,0),)</f>
        <v>0</v>
      </c>
      <c r="AL1973">
        <f>IFERROR(VLOOKUP($B1973,[4]库存报告使用数据!$A$1:$D$65536,4,0),)</f>
        <v>46</v>
      </c>
      <c r="AM1973">
        <f>IFERROR(VLOOKUP($B1973,[4]库存报告使用数据!$A$1:$E$65536,5,0),)</f>
        <v>0</v>
      </c>
      <c r="AN1973" s="20">
        <f t="shared" si="520"/>
        <v>0</v>
      </c>
      <c r="AO1973" s="20" t="str">
        <f t="shared" si="521"/>
        <v/>
      </c>
      <c r="AP1973" s="20">
        <f t="shared" si="522"/>
        <v>0.0434782608695652</v>
      </c>
      <c r="AQ1973" s="20" t="str">
        <f t="shared" si="523"/>
        <v/>
      </c>
      <c r="AR1973" s="32">
        <f t="shared" si="524"/>
        <v>0</v>
      </c>
      <c r="AS1973" s="32">
        <f t="shared" si="525"/>
        <v>0</v>
      </c>
      <c r="AT1973" s="32">
        <f t="shared" si="526"/>
        <v>0</v>
      </c>
      <c r="AU1973" s="28" t="str">
        <f t="shared" si="527"/>
        <v>库存为0</v>
      </c>
      <c r="AV1973" s="34" t="str">
        <f>IFERROR(时间!$B$4+AU1973,"上周无销量")</f>
        <v>上周无销量</v>
      </c>
      <c r="AW1973" s="34"/>
    </row>
    <row r="1974" spans="1:49">
      <c r="A1974" s="18" t="s">
        <v>2019</v>
      </c>
      <c r="B1974" t="str">
        <f>VLOOKUP(A1974,'[1]sku-asin（子）'!$A:$B,2,0)</f>
        <v>B06VW4GYTN</v>
      </c>
      <c r="C1974" t="str">
        <f>VLOOKUP(A1974,'[1]子sku-父sku'!$A:$B,2,0)</f>
        <v>YZ-BS-HB8995</v>
      </c>
      <c r="D1974" s="28">
        <f>IFERROR(VLOOKUP(A1974,[2]库存报告使用数据处理!$A:$C,3,0),0)</f>
        <v>0</v>
      </c>
      <c r="E1974" s="28">
        <f>IFERROR(VLOOKUP(A1974,[2]库存报告使用数据处理!$A:$D,4,0),0)</f>
        <v>0</v>
      </c>
      <c r="F1974" s="28">
        <f>IFERROR(VLOOKUP(A1974,[2]库存报告使用数据处理!$A:$E,5,0),0)</f>
        <v>0</v>
      </c>
      <c r="G1974" s="28">
        <f>IFERROR(VLOOKUP(A1974,[2]库存报告使用数据处理!$A:$F,6,0),0)</f>
        <v>0</v>
      </c>
      <c r="H1974" s="29">
        <f>IFERROR(VLOOKUP(A1974,[2]库存报告使用数据处理!$A:$G,7,0),0)</f>
        <v>0</v>
      </c>
      <c r="I1974">
        <f>IFERROR(VLOOKUP(A1974,[5]数据处理!$A:$B,2,0),0)</f>
        <v>0</v>
      </c>
      <c r="J1974" s="30">
        <f>IFERROR(VLOOKUP(A1974,[5]数据处理!$A:$D,4,0),0)</f>
        <v>0</v>
      </c>
      <c r="K1974" s="30">
        <f>IFERROR(VLOOKUP(A1974,[5]数据处理!$A:$E,5,0),0)</f>
        <v>0</v>
      </c>
      <c r="L1974" s="30">
        <f>IFERROR(VLOOKUP(A1974,[5]数据处理!$A:$G,7,0),0)</f>
        <v>0</v>
      </c>
      <c r="M1974">
        <f t="shared" si="511"/>
        <v>0</v>
      </c>
      <c r="N1974">
        <f>IFERROR(VLOOKUP(A1974,[5]数据处理!$A:$C,3,0),0)</f>
        <v>0</v>
      </c>
      <c r="O1974">
        <f>IFERROR(VLOOKUP($A1974,[5]数据处理!$A:$N,14,0),0)</f>
        <v>0</v>
      </c>
      <c r="P1974" t="str">
        <f>IFERROR(VLOOKUP($A1974,[3]库存报告使用数据!$A$1:$B$65536,2,0),"")</f>
        <v/>
      </c>
      <c r="Q1974" t="str">
        <f>IFERROR(VLOOKUP($A1974,[3]库存报告使用数据!$A$1:$E$65536,5,0),"")</f>
        <v/>
      </c>
      <c r="R1974" t="str">
        <f>IFERROR(VLOOKUP($A1974,[3]库存报告使用数据!$A$1:$H$65536,8,0),"")</f>
        <v/>
      </c>
      <c r="S1974" t="str">
        <f>IFERROR(VLOOKUP($A1974,[3]库存报告使用数据!$A$1:$K$65536,11,0),"")</f>
        <v/>
      </c>
      <c r="T1974" t="str">
        <f>IFERROR(VLOOKUP($A1974,[3]库存报告使用数据!$A$1:$C$65536,3,0),"")</f>
        <v/>
      </c>
      <c r="U1974" t="str">
        <f>IFERROR(VLOOKUP($A1974,[3]库存报告使用数据!$A$1:$F$65536,6,0),"")</f>
        <v/>
      </c>
      <c r="V1974" t="str">
        <f>IFERROR(VLOOKUP($A1974,[3]库存报告使用数据!$A$1:$I$65536,9,0),"")</f>
        <v/>
      </c>
      <c r="W1974" t="str">
        <f>IFERROR(VLOOKUP($A1974,[3]库存报告使用数据!$A$1:$L$65536,12,0),"")</f>
        <v/>
      </c>
      <c r="X1974" s="20" t="str">
        <f t="shared" si="512"/>
        <v/>
      </c>
      <c r="Y1974" s="20" t="str">
        <f t="shared" si="513"/>
        <v/>
      </c>
      <c r="Z1974" s="20" t="str">
        <f t="shared" si="514"/>
        <v/>
      </c>
      <c r="AA1974" s="20" t="str">
        <f t="shared" si="515"/>
        <v/>
      </c>
      <c r="AB1974" t="str">
        <f>IFERROR(VLOOKUP($A1974,[3]库存报告使用数据!$A$1:$D$65536,4,0),"")</f>
        <v/>
      </c>
      <c r="AC1974" t="str">
        <f>IFERROR(VLOOKUP($A1974,[3]库存报告使用数据!$A$1:$G$65536,7,0),"")</f>
        <v/>
      </c>
      <c r="AD1974" t="str">
        <f>IFERROR(VLOOKUP($A1974,[3]库存报告使用数据!$A$1:$J$65536,10,0),"")</f>
        <v/>
      </c>
      <c r="AE1974" t="str">
        <f>IFERROR(VLOOKUP($A1974,[3]库存报告使用数据!$A$1:$M$65536,13,0),"")</f>
        <v/>
      </c>
      <c r="AF1974" s="20" t="str">
        <f t="shared" si="516"/>
        <v/>
      </c>
      <c r="AG1974" s="20" t="str">
        <f t="shared" si="517"/>
        <v/>
      </c>
      <c r="AH1974" s="20" t="str">
        <f t="shared" si="518"/>
        <v/>
      </c>
      <c r="AI1974" s="20" t="str">
        <f t="shared" si="519"/>
        <v/>
      </c>
      <c r="AJ1974">
        <f>IFERROR(VLOOKUP($B1974,[4]库存报告使用数据!$A$1:$B$65536,2,0),0)</f>
        <v>0</v>
      </c>
      <c r="AK1974">
        <f>IFERROR(VLOOKUP($B1974,[4]库存报告使用数据!$A$1:$C$65536,3,0),)</f>
        <v>0</v>
      </c>
      <c r="AL1974">
        <f>IFERROR(VLOOKUP($B1974,[4]库存报告使用数据!$A$1:$D$65536,4,0),)</f>
        <v>0</v>
      </c>
      <c r="AM1974">
        <f>IFERROR(VLOOKUP($B1974,[4]库存报告使用数据!$A$1:$E$65536,5,0),)</f>
        <v>0</v>
      </c>
      <c r="AN1974" s="20" t="str">
        <f t="shared" si="520"/>
        <v/>
      </c>
      <c r="AO1974" s="20" t="str">
        <f t="shared" si="521"/>
        <v/>
      </c>
      <c r="AP1974" s="20" t="str">
        <f t="shared" si="522"/>
        <v/>
      </c>
      <c r="AQ1974" s="20" t="str">
        <f t="shared" si="523"/>
        <v/>
      </c>
      <c r="AR1974" s="32">
        <f t="shared" si="524"/>
        <v>0</v>
      </c>
      <c r="AS1974" s="32">
        <f t="shared" si="525"/>
        <v>0</v>
      </c>
      <c r="AT1974" s="32">
        <f t="shared" si="526"/>
        <v>0</v>
      </c>
      <c r="AU1974" s="28" t="str">
        <f t="shared" si="527"/>
        <v>库存为0</v>
      </c>
      <c r="AV1974" s="34" t="str">
        <f>IFERROR(时间!$B$4+AU1974,"上周无销量")</f>
        <v>上周无销量</v>
      </c>
      <c r="AW1974" s="34"/>
    </row>
    <row r="1975" spans="1:49">
      <c r="A1975" s="18" t="s">
        <v>2020</v>
      </c>
      <c r="B1975" t="str">
        <f>VLOOKUP(A1975,'[1]sku-asin（子）'!$A:$B,2,0)</f>
        <v>B06VVWKHN6</v>
      </c>
      <c r="C1975" t="str">
        <f>VLOOKUP(A1975,'[1]子sku-父sku'!$A:$B,2,0)</f>
        <v>YZ-BS-HB8995</v>
      </c>
      <c r="D1975" s="28">
        <f>IFERROR(VLOOKUP(A1975,[2]库存报告使用数据处理!$A:$C,3,0),0)</f>
        <v>0</v>
      </c>
      <c r="E1975" s="28">
        <f>IFERROR(VLOOKUP(A1975,[2]库存报告使用数据处理!$A:$D,4,0),0)</f>
        <v>0</v>
      </c>
      <c r="F1975" s="28">
        <f>IFERROR(VLOOKUP(A1975,[2]库存报告使用数据处理!$A:$E,5,0),0)</f>
        <v>0</v>
      </c>
      <c r="G1975" s="28">
        <f>IFERROR(VLOOKUP(A1975,[2]库存报告使用数据处理!$A:$F,6,0),0)</f>
        <v>1</v>
      </c>
      <c r="H1975" s="29">
        <f>IFERROR(VLOOKUP(A1975,[2]库存报告使用数据处理!$A:$G,7,0),0)</f>
        <v>5.3</v>
      </c>
      <c r="I1975">
        <f>IFERROR(VLOOKUP(A1975,[5]数据处理!$A:$B,2,0),0)</f>
        <v>0</v>
      </c>
      <c r="J1975" s="30">
        <f>IFERROR(VLOOKUP(A1975,[5]数据处理!$A:$D,4,0),0)</f>
        <v>0</v>
      </c>
      <c r="K1975" s="30">
        <f>IFERROR(VLOOKUP(A1975,[5]数据处理!$A:$E,5,0),0)</f>
        <v>0</v>
      </c>
      <c r="L1975" s="30">
        <f>IFERROR(VLOOKUP(A1975,[5]数据处理!$A:$G,7,0),0)</f>
        <v>0</v>
      </c>
      <c r="M1975">
        <f t="shared" si="511"/>
        <v>0</v>
      </c>
      <c r="N1975">
        <f>IFERROR(VLOOKUP(A1975,[5]数据处理!$A:$C,3,0),0)</f>
        <v>0</v>
      </c>
      <c r="O1975">
        <f>IFERROR(VLOOKUP($A1975,[5]数据处理!$A:$N,14,0),0)</f>
        <v>0</v>
      </c>
      <c r="P1975">
        <f>IFERROR(VLOOKUP($A1975,[3]库存报告使用数据!$A$1:$B$65536,2,0),"")</f>
        <v>0</v>
      </c>
      <c r="Q1975">
        <f>IFERROR(VLOOKUP($A1975,[3]库存报告使用数据!$A$1:$E$65536,5,0),"")</f>
        <v>0</v>
      </c>
      <c r="R1975">
        <f>IFERROR(VLOOKUP($A1975,[3]库存报告使用数据!$A$1:$H$65536,8,0),"")</f>
        <v>0</v>
      </c>
      <c r="S1975">
        <f>IFERROR(VLOOKUP($A1975,[3]库存报告使用数据!$A$1:$K$65536,11,0),"")</f>
        <v>16</v>
      </c>
      <c r="T1975">
        <f>IFERROR(VLOOKUP($A1975,[3]库存报告使用数据!$A$1:$C$65536,3,0),"")</f>
        <v>0</v>
      </c>
      <c r="U1975">
        <f>IFERROR(VLOOKUP($A1975,[3]库存报告使用数据!$A$1:$F$65536,6,0),"")</f>
        <v>0</v>
      </c>
      <c r="V1975">
        <f>IFERROR(VLOOKUP($A1975,[3]库存报告使用数据!$A$1:$I$65536,9,0),"")</f>
        <v>0</v>
      </c>
      <c r="W1975">
        <f>IFERROR(VLOOKUP($A1975,[3]库存报告使用数据!$A$1:$L$65536,12,0),"")</f>
        <v>0</v>
      </c>
      <c r="X1975" s="20" t="str">
        <f t="shared" si="512"/>
        <v/>
      </c>
      <c r="Y1975" s="20" t="str">
        <f t="shared" si="513"/>
        <v/>
      </c>
      <c r="Z1975" s="20" t="str">
        <f t="shared" si="514"/>
        <v/>
      </c>
      <c r="AA1975" s="20">
        <f t="shared" si="515"/>
        <v>0</v>
      </c>
      <c r="AB1975">
        <f>IFERROR(VLOOKUP($A1975,[3]库存报告使用数据!$A$1:$D$65536,4,0),"")</f>
        <v>0</v>
      </c>
      <c r="AC1975">
        <f>IFERROR(VLOOKUP($A1975,[3]库存报告使用数据!$A$1:$G$65536,7,0),"")</f>
        <v>0</v>
      </c>
      <c r="AD1975">
        <f>IFERROR(VLOOKUP($A1975,[3]库存报告使用数据!$A$1:$J$65536,10,0),"")</f>
        <v>0</v>
      </c>
      <c r="AE1975">
        <f>IFERROR(VLOOKUP($A1975,[3]库存报告使用数据!$A$1:$M$65536,13,0),"")</f>
        <v>0</v>
      </c>
      <c r="AF1975" s="20" t="str">
        <f t="shared" si="516"/>
        <v/>
      </c>
      <c r="AG1975" s="20" t="str">
        <f t="shared" si="517"/>
        <v/>
      </c>
      <c r="AH1975" s="20" t="str">
        <f t="shared" si="518"/>
        <v/>
      </c>
      <c r="AI1975" s="20" t="str">
        <f t="shared" si="519"/>
        <v/>
      </c>
      <c r="AJ1975">
        <f>IFERROR(VLOOKUP($B1975,[4]库存报告使用数据!$A$1:$B$65536,2,0),0)</f>
        <v>0</v>
      </c>
      <c r="AK1975">
        <f>IFERROR(VLOOKUP($B1975,[4]库存报告使用数据!$A$1:$C$65536,3,0),)</f>
        <v>0</v>
      </c>
      <c r="AL1975">
        <f>IFERROR(VLOOKUP($B1975,[4]库存报告使用数据!$A$1:$D$65536,4,0),)</f>
        <v>0</v>
      </c>
      <c r="AM1975">
        <f>IFERROR(VLOOKUP($B1975,[4]库存报告使用数据!$A$1:$E$65536,5,0),)</f>
        <v>3</v>
      </c>
      <c r="AN1975" s="20" t="str">
        <f t="shared" si="520"/>
        <v/>
      </c>
      <c r="AO1975" s="20" t="str">
        <f t="shared" si="521"/>
        <v/>
      </c>
      <c r="AP1975" s="20" t="str">
        <f t="shared" si="522"/>
        <v/>
      </c>
      <c r="AQ1975" s="20">
        <f t="shared" si="523"/>
        <v>0.333333333333333</v>
      </c>
      <c r="AR1975" s="32">
        <f t="shared" si="524"/>
        <v>0</v>
      </c>
      <c r="AS1975" s="32">
        <f t="shared" si="525"/>
        <v>0</v>
      </c>
      <c r="AT1975" s="32">
        <f t="shared" si="526"/>
        <v>0</v>
      </c>
      <c r="AU1975" s="28" t="str">
        <f t="shared" si="527"/>
        <v>库存为0</v>
      </c>
      <c r="AV1975" s="34" t="str">
        <f>IFERROR(时间!$B$4+AU1975,"上周无销量")</f>
        <v>上周无销量</v>
      </c>
      <c r="AW1975" s="34"/>
    </row>
    <row r="1976" spans="1:49">
      <c r="A1976" s="18" t="s">
        <v>2021</v>
      </c>
      <c r="B1976" t="str">
        <f>VLOOKUP(A1976,'[1]sku-asin（子）'!$A:$B,2,0)</f>
        <v>B06W565GY9</v>
      </c>
      <c r="C1976" t="str">
        <f>VLOOKUP(A1976,'[1]子sku-父sku'!$A:$B,2,0)</f>
        <v>YZ-BS-HB8995</v>
      </c>
      <c r="D1976" s="28">
        <f>IFERROR(VLOOKUP(A1976,[2]库存报告使用数据处理!$A:$C,3,0),0)</f>
        <v>0</v>
      </c>
      <c r="E1976" s="28">
        <f>IFERROR(VLOOKUP(A1976,[2]库存报告使用数据处理!$A:$D,4,0),0)</f>
        <v>0</v>
      </c>
      <c r="F1976" s="28">
        <f>IFERROR(VLOOKUP(A1976,[2]库存报告使用数据处理!$A:$E,5,0),0)</f>
        <v>0</v>
      </c>
      <c r="G1976" s="28">
        <f>IFERROR(VLOOKUP(A1976,[2]库存报告使用数据处理!$A:$F,6,0),0)</f>
        <v>0</v>
      </c>
      <c r="H1976" s="29">
        <f>IFERROR(VLOOKUP(A1976,[2]库存报告使用数据处理!$A:$G,7,0),0)</f>
        <v>0</v>
      </c>
      <c r="I1976">
        <f>IFERROR(VLOOKUP(A1976,[5]数据处理!$A:$B,2,0),0)</f>
        <v>0</v>
      </c>
      <c r="J1976" s="30">
        <f>IFERROR(VLOOKUP(A1976,[5]数据处理!$A:$D,4,0),0)</f>
        <v>0</v>
      </c>
      <c r="K1976" s="30">
        <f>IFERROR(VLOOKUP(A1976,[5]数据处理!$A:$E,5,0),0)</f>
        <v>0</v>
      </c>
      <c r="L1976" s="30">
        <f>IFERROR(VLOOKUP(A1976,[5]数据处理!$A:$G,7,0),0)</f>
        <v>0</v>
      </c>
      <c r="M1976">
        <f t="shared" si="511"/>
        <v>0</v>
      </c>
      <c r="N1976">
        <f>IFERROR(VLOOKUP(A1976,[5]数据处理!$A:$C,3,0),0)</f>
        <v>0</v>
      </c>
      <c r="O1976">
        <f>IFERROR(VLOOKUP($A1976,[5]数据处理!$A:$N,14,0),0)</f>
        <v>0</v>
      </c>
      <c r="P1976" t="str">
        <f>IFERROR(VLOOKUP($A1976,[3]库存报告使用数据!$A$1:$B$65536,2,0),"")</f>
        <v/>
      </c>
      <c r="Q1976" t="str">
        <f>IFERROR(VLOOKUP($A1976,[3]库存报告使用数据!$A$1:$E$65536,5,0),"")</f>
        <v/>
      </c>
      <c r="R1976" t="str">
        <f>IFERROR(VLOOKUP($A1976,[3]库存报告使用数据!$A$1:$H$65536,8,0),"")</f>
        <v/>
      </c>
      <c r="S1976" t="str">
        <f>IFERROR(VLOOKUP($A1976,[3]库存报告使用数据!$A$1:$K$65536,11,0),"")</f>
        <v/>
      </c>
      <c r="T1976" t="str">
        <f>IFERROR(VLOOKUP($A1976,[3]库存报告使用数据!$A$1:$C$65536,3,0),"")</f>
        <v/>
      </c>
      <c r="U1976" t="str">
        <f>IFERROR(VLOOKUP($A1976,[3]库存报告使用数据!$A$1:$F$65536,6,0),"")</f>
        <v/>
      </c>
      <c r="V1976" t="str">
        <f>IFERROR(VLOOKUP($A1976,[3]库存报告使用数据!$A$1:$I$65536,9,0),"")</f>
        <v/>
      </c>
      <c r="W1976" t="str">
        <f>IFERROR(VLOOKUP($A1976,[3]库存报告使用数据!$A$1:$L$65536,12,0),"")</f>
        <v/>
      </c>
      <c r="X1976" s="20" t="str">
        <f t="shared" si="512"/>
        <v/>
      </c>
      <c r="Y1976" s="20" t="str">
        <f t="shared" si="513"/>
        <v/>
      </c>
      <c r="Z1976" s="20" t="str">
        <f t="shared" si="514"/>
        <v/>
      </c>
      <c r="AA1976" s="20" t="str">
        <f t="shared" si="515"/>
        <v/>
      </c>
      <c r="AB1976" t="str">
        <f>IFERROR(VLOOKUP($A1976,[3]库存报告使用数据!$A$1:$D$65536,4,0),"")</f>
        <v/>
      </c>
      <c r="AC1976" t="str">
        <f>IFERROR(VLOOKUP($A1976,[3]库存报告使用数据!$A$1:$G$65536,7,0),"")</f>
        <v/>
      </c>
      <c r="AD1976" t="str">
        <f>IFERROR(VLOOKUP($A1976,[3]库存报告使用数据!$A$1:$J$65536,10,0),"")</f>
        <v/>
      </c>
      <c r="AE1976" t="str">
        <f>IFERROR(VLOOKUP($A1976,[3]库存报告使用数据!$A$1:$M$65536,13,0),"")</f>
        <v/>
      </c>
      <c r="AF1976" s="20" t="str">
        <f t="shared" si="516"/>
        <v/>
      </c>
      <c r="AG1976" s="20" t="str">
        <f t="shared" si="517"/>
        <v/>
      </c>
      <c r="AH1976" s="20" t="str">
        <f t="shared" si="518"/>
        <v/>
      </c>
      <c r="AI1976" s="20" t="str">
        <f t="shared" si="519"/>
        <v/>
      </c>
      <c r="AJ1976">
        <f>IFERROR(VLOOKUP($B1976,[4]库存报告使用数据!$A$1:$B$65536,2,0),0)</f>
        <v>0</v>
      </c>
      <c r="AK1976">
        <f>IFERROR(VLOOKUP($B1976,[4]库存报告使用数据!$A$1:$C$65536,3,0),)</f>
        <v>0</v>
      </c>
      <c r="AL1976">
        <f>IFERROR(VLOOKUP($B1976,[4]库存报告使用数据!$A$1:$D$65536,4,0),)</f>
        <v>0</v>
      </c>
      <c r="AM1976">
        <f>IFERROR(VLOOKUP($B1976,[4]库存报告使用数据!$A$1:$E$65536,5,0),)</f>
        <v>0</v>
      </c>
      <c r="AN1976" s="20" t="str">
        <f t="shared" si="520"/>
        <v/>
      </c>
      <c r="AO1976" s="20" t="str">
        <f t="shared" si="521"/>
        <v/>
      </c>
      <c r="AP1976" s="20" t="str">
        <f t="shared" si="522"/>
        <v/>
      </c>
      <c r="AQ1976" s="20" t="str">
        <f t="shared" si="523"/>
        <v/>
      </c>
      <c r="AR1976" s="32">
        <f t="shared" si="524"/>
        <v>0</v>
      </c>
      <c r="AS1976" s="32">
        <f t="shared" si="525"/>
        <v>0</v>
      </c>
      <c r="AT1976" s="32">
        <f t="shared" si="526"/>
        <v>0</v>
      </c>
      <c r="AU1976" s="28" t="str">
        <f t="shared" si="527"/>
        <v>库存为0</v>
      </c>
      <c r="AV1976" s="34" t="str">
        <f>IFERROR(时间!$B$4+AU1976,"上周无销量")</f>
        <v>上周无销量</v>
      </c>
      <c r="AW1976" s="34"/>
    </row>
    <row r="1977" spans="1:49">
      <c r="A1977" s="18" t="s">
        <v>2022</v>
      </c>
      <c r="B1977" t="str">
        <f>VLOOKUP(A1977,'[1]sku-asin（子）'!$A:$B,2,0)</f>
        <v>B01AXSDADC</v>
      </c>
      <c r="C1977" t="str">
        <f>VLOOKUP(A1977,'[1]子sku-父sku'!$A:$B,2,0)</f>
        <v>YZ-BS-HE13037</v>
      </c>
      <c r="D1977" s="28">
        <f>IFERROR(VLOOKUP(A1977,[2]库存报告使用数据处理!$A:$C,3,0),0)</f>
        <v>0</v>
      </c>
      <c r="E1977" s="28">
        <f>IFERROR(VLOOKUP(A1977,[2]库存报告使用数据处理!$A:$D,4,0),0)</f>
        <v>5</v>
      </c>
      <c r="F1977" s="28">
        <f>IFERROR(VLOOKUP(A1977,[2]库存报告使用数据处理!$A:$E,5,0),0)</f>
        <v>2</v>
      </c>
      <c r="G1977" s="28">
        <f>IFERROR(VLOOKUP(A1977,[2]库存报告使用数据处理!$A:$F,6,0),0)</f>
        <v>0</v>
      </c>
      <c r="H1977" s="29">
        <f>IFERROR(VLOOKUP(A1977,[2]库存报告使用数据处理!$A:$G,7,0),0)</f>
        <v>5.3</v>
      </c>
      <c r="I1977">
        <f>IFERROR(VLOOKUP(A1977,[5]数据处理!$A:$B,2,0),0)</f>
        <v>0</v>
      </c>
      <c r="J1977" s="30">
        <f>IFERROR(VLOOKUP(A1977,[5]数据处理!$A:$D,4,0),0)</f>
        <v>0</v>
      </c>
      <c r="K1977" s="30">
        <f>IFERROR(VLOOKUP(A1977,[5]数据处理!$A:$E,5,0),0)</f>
        <v>0</v>
      </c>
      <c r="L1977" s="30">
        <f>IFERROR(VLOOKUP(A1977,[5]数据处理!$A:$G,7,0),0)</f>
        <v>0</v>
      </c>
      <c r="M1977">
        <f t="shared" si="511"/>
        <v>0</v>
      </c>
      <c r="N1977">
        <f>IFERROR(VLOOKUP(A1977,[5]数据处理!$A:$C,3,0),0)</f>
        <v>0</v>
      </c>
      <c r="O1977">
        <f>IFERROR(VLOOKUP($A1977,[5]数据处理!$A:$N,14,0),0)</f>
        <v>0</v>
      </c>
      <c r="P1977">
        <f>IFERROR(VLOOKUP($A1977,[3]库存报告使用数据!$A$1:$B$65536,2,0),"")</f>
        <v>414</v>
      </c>
      <c r="Q1977">
        <f>IFERROR(VLOOKUP($A1977,[3]库存报告使用数据!$A$1:$E$65536,5,0),"")</f>
        <v>47302</v>
      </c>
      <c r="R1977">
        <f>IFERROR(VLOOKUP($A1977,[3]库存报告使用数据!$A$1:$H$65536,8,0),"")</f>
        <v>3497</v>
      </c>
      <c r="S1977">
        <f>IFERROR(VLOOKUP($A1977,[3]库存报告使用数据!$A$1:$K$65536,11,0),"")</f>
        <v>2505</v>
      </c>
      <c r="T1977">
        <f>IFERROR(VLOOKUP($A1977,[3]库存报告使用数据!$A$1:$C$65536,3,0),"")</f>
        <v>5</v>
      </c>
      <c r="U1977">
        <f>IFERROR(VLOOKUP($A1977,[3]库存报告使用数据!$A$1:$F$65536,6,0),"")</f>
        <v>200</v>
      </c>
      <c r="V1977">
        <f>IFERROR(VLOOKUP($A1977,[3]库存报告使用数据!$A$1:$I$65536,9,0),"")</f>
        <v>62</v>
      </c>
      <c r="W1977">
        <f>IFERROR(VLOOKUP($A1977,[3]库存报告使用数据!$A$1:$L$65536,12,0),"")</f>
        <v>46</v>
      </c>
      <c r="X1977" s="20">
        <f t="shared" si="512"/>
        <v>0.0120772946859903</v>
      </c>
      <c r="Y1977" s="20">
        <f t="shared" si="513"/>
        <v>0.00422815102955478</v>
      </c>
      <c r="Z1977" s="20">
        <f t="shared" si="514"/>
        <v>0.0177294824134973</v>
      </c>
      <c r="AA1977" s="20">
        <f t="shared" si="515"/>
        <v>0.0183632734530938</v>
      </c>
      <c r="AB1977">
        <f>IFERROR(VLOOKUP($A1977,[3]库存报告使用数据!$A$1:$D$65536,4,0),"")</f>
        <v>0.54</v>
      </c>
      <c r="AC1977">
        <f>IFERROR(VLOOKUP($A1977,[3]库存报告使用数据!$A$1:$G$65536,7,0),"")</f>
        <v>0.54</v>
      </c>
      <c r="AD1977">
        <f>IFERROR(VLOOKUP($A1977,[3]库存报告使用数据!$A$1:$J$65536,10,0),"")</f>
        <v>0.28</v>
      </c>
      <c r="AE1977">
        <f>IFERROR(VLOOKUP($A1977,[3]库存报告使用数据!$A$1:$M$65536,13,0),"")</f>
        <v>0</v>
      </c>
      <c r="AF1977" s="20" t="str">
        <f t="shared" si="516"/>
        <v>无销售广告费为0.54</v>
      </c>
      <c r="AG1977" s="20">
        <f t="shared" si="517"/>
        <v>0.020377358490566</v>
      </c>
      <c r="AH1977" s="20">
        <f t="shared" si="518"/>
        <v>0.0264150943396226</v>
      </c>
      <c r="AI1977" s="20" t="str">
        <f t="shared" si="519"/>
        <v/>
      </c>
      <c r="AJ1977">
        <f>IFERROR(VLOOKUP($B1977,[4]库存报告使用数据!$A$1:$B$65536,2,0),0)</f>
        <v>0</v>
      </c>
      <c r="AK1977">
        <f>IFERROR(VLOOKUP($B1977,[4]库存报告使用数据!$A$1:$C$65536,3,0),)</f>
        <v>266</v>
      </c>
      <c r="AL1977">
        <f>IFERROR(VLOOKUP($B1977,[4]库存报告使用数据!$A$1:$D$65536,4,0),)</f>
        <v>35</v>
      </c>
      <c r="AM1977">
        <f>IFERROR(VLOOKUP($B1977,[4]库存报告使用数据!$A$1:$E$65536,5,0),)</f>
        <v>37</v>
      </c>
      <c r="AN1977" s="20" t="str">
        <f t="shared" si="520"/>
        <v/>
      </c>
      <c r="AO1977" s="20">
        <f t="shared" si="521"/>
        <v>0.018796992481203</v>
      </c>
      <c r="AP1977" s="20">
        <f t="shared" si="522"/>
        <v>0.0571428571428571</v>
      </c>
      <c r="AQ1977" s="20">
        <f t="shared" si="523"/>
        <v>0</v>
      </c>
      <c r="AR1977" s="32">
        <f t="shared" si="524"/>
        <v>0</v>
      </c>
      <c r="AS1977" s="32">
        <f t="shared" si="525"/>
        <v>0</v>
      </c>
      <c r="AT1977" s="32">
        <f t="shared" si="526"/>
        <v>0</v>
      </c>
      <c r="AU1977" s="28" t="str">
        <f t="shared" si="527"/>
        <v>库存为0</v>
      </c>
      <c r="AV1977" s="34" t="str">
        <f>IFERROR(时间!$B$4+AU1977,"上周无销量")</f>
        <v>上周无销量</v>
      </c>
      <c r="AW1977" s="34"/>
    </row>
    <row r="1978" spans="1:49">
      <c r="A1978" s="18" t="s">
        <v>2023</v>
      </c>
      <c r="B1978" t="str">
        <f>VLOOKUP(A1978,'[1]sku-asin（子）'!$A:$B,2,0)</f>
        <v>B01AXSDC1C</v>
      </c>
      <c r="C1978" t="str">
        <f>VLOOKUP(A1978,'[1]子sku-父sku'!$A:$B,2,0)</f>
        <v>YZ-BS-HE13037</v>
      </c>
      <c r="D1978" s="28">
        <f>IFERROR(VLOOKUP(A1978,[2]库存报告使用数据处理!$A:$C,3,0),0)</f>
        <v>0</v>
      </c>
      <c r="E1978" s="28">
        <f>IFERROR(VLOOKUP(A1978,[2]库存报告使用数据处理!$A:$D,4,0),0)</f>
        <v>0</v>
      </c>
      <c r="F1978" s="28">
        <f>IFERROR(VLOOKUP(A1978,[2]库存报告使用数据处理!$A:$E,5,0),0)</f>
        <v>0</v>
      </c>
      <c r="G1978" s="28">
        <f>IFERROR(VLOOKUP(A1978,[2]库存报告使用数据处理!$A:$F,6,0),0)</f>
        <v>2</v>
      </c>
      <c r="H1978" s="29">
        <f>IFERROR(VLOOKUP(A1978,[2]库存报告使用数据处理!$A:$G,7,0),0)</f>
        <v>5.3</v>
      </c>
      <c r="I1978">
        <f>IFERROR(VLOOKUP(A1978,[5]数据处理!$A:$B,2,0),0)</f>
        <v>0</v>
      </c>
      <c r="J1978" s="30">
        <f>IFERROR(VLOOKUP(A1978,[5]数据处理!$A:$D,4,0),0)</f>
        <v>0</v>
      </c>
      <c r="K1978" s="30">
        <f>IFERROR(VLOOKUP(A1978,[5]数据处理!$A:$E,5,0),0)</f>
        <v>0</v>
      </c>
      <c r="L1978" s="30">
        <f>IFERROR(VLOOKUP(A1978,[5]数据处理!$A:$G,7,0),0)</f>
        <v>0</v>
      </c>
      <c r="M1978">
        <f t="shared" si="511"/>
        <v>0</v>
      </c>
      <c r="N1978">
        <f>IFERROR(VLOOKUP(A1978,[5]数据处理!$A:$C,3,0),0)</f>
        <v>0</v>
      </c>
      <c r="O1978">
        <f>IFERROR(VLOOKUP($A1978,[5]数据处理!$A:$N,14,0),0)</f>
        <v>0</v>
      </c>
      <c r="P1978">
        <f>IFERROR(VLOOKUP($A1978,[3]库存报告使用数据!$A$1:$B$65536,2,0),"")</f>
        <v>0</v>
      </c>
      <c r="Q1978">
        <f>IFERROR(VLOOKUP($A1978,[3]库存报告使用数据!$A$1:$E$65536,5,0),"")</f>
        <v>0</v>
      </c>
      <c r="R1978">
        <f>IFERROR(VLOOKUP($A1978,[3]库存报告使用数据!$A$1:$H$65536,8,0),"")</f>
        <v>0</v>
      </c>
      <c r="S1978">
        <f>IFERROR(VLOOKUP($A1978,[3]库存报告使用数据!$A$1:$K$65536,11,0),"")</f>
        <v>75</v>
      </c>
      <c r="T1978">
        <f>IFERROR(VLOOKUP($A1978,[3]库存报告使用数据!$A$1:$C$65536,3,0),"")</f>
        <v>0</v>
      </c>
      <c r="U1978">
        <f>IFERROR(VLOOKUP($A1978,[3]库存报告使用数据!$A$1:$F$65536,6,0),"")</f>
        <v>0</v>
      </c>
      <c r="V1978">
        <f>IFERROR(VLOOKUP($A1978,[3]库存报告使用数据!$A$1:$I$65536,9,0),"")</f>
        <v>0</v>
      </c>
      <c r="W1978">
        <f>IFERROR(VLOOKUP($A1978,[3]库存报告使用数据!$A$1:$L$65536,12,0),"")</f>
        <v>3</v>
      </c>
      <c r="X1978" s="20" t="str">
        <f t="shared" si="512"/>
        <v/>
      </c>
      <c r="Y1978" s="20" t="str">
        <f t="shared" si="513"/>
        <v/>
      </c>
      <c r="Z1978" s="20" t="str">
        <f t="shared" si="514"/>
        <v/>
      </c>
      <c r="AA1978" s="20">
        <f t="shared" si="515"/>
        <v>0.04</v>
      </c>
      <c r="AB1978">
        <f>IFERROR(VLOOKUP($A1978,[3]库存报告使用数据!$A$1:$D$65536,4,0),"")</f>
        <v>0</v>
      </c>
      <c r="AC1978">
        <f>IFERROR(VLOOKUP($A1978,[3]库存报告使用数据!$A$1:$G$65536,7,0),"")</f>
        <v>0</v>
      </c>
      <c r="AD1978">
        <f>IFERROR(VLOOKUP($A1978,[3]库存报告使用数据!$A$1:$J$65536,10,0),"")</f>
        <v>0</v>
      </c>
      <c r="AE1978">
        <f>IFERROR(VLOOKUP($A1978,[3]库存报告使用数据!$A$1:$M$65536,13,0),"")</f>
        <v>0.09</v>
      </c>
      <c r="AF1978" s="20" t="str">
        <f t="shared" si="516"/>
        <v/>
      </c>
      <c r="AG1978" s="20" t="str">
        <f t="shared" si="517"/>
        <v/>
      </c>
      <c r="AH1978" s="20" t="str">
        <f t="shared" si="518"/>
        <v/>
      </c>
      <c r="AI1978" s="20">
        <f t="shared" si="519"/>
        <v>0.00849056603773585</v>
      </c>
      <c r="AJ1978">
        <f>IFERROR(VLOOKUP($B1978,[4]库存报告使用数据!$A$1:$B$65536,2,0),0)</f>
        <v>0</v>
      </c>
      <c r="AK1978">
        <f>IFERROR(VLOOKUP($B1978,[4]库存报告使用数据!$A$1:$C$65536,3,0),)</f>
        <v>0</v>
      </c>
      <c r="AL1978">
        <f>IFERROR(VLOOKUP($B1978,[4]库存报告使用数据!$A$1:$D$65536,4,0),)</f>
        <v>0</v>
      </c>
      <c r="AM1978">
        <f>IFERROR(VLOOKUP($B1978,[4]库存报告使用数据!$A$1:$E$65536,5,0),)</f>
        <v>9</v>
      </c>
      <c r="AN1978" s="20" t="str">
        <f t="shared" si="520"/>
        <v/>
      </c>
      <c r="AO1978" s="20" t="str">
        <f t="shared" si="521"/>
        <v/>
      </c>
      <c r="AP1978" s="20" t="str">
        <f t="shared" si="522"/>
        <v/>
      </c>
      <c r="AQ1978" s="20">
        <f t="shared" si="523"/>
        <v>0.222222222222222</v>
      </c>
      <c r="AR1978" s="32">
        <f t="shared" si="524"/>
        <v>0</v>
      </c>
      <c r="AS1978" s="32">
        <f t="shared" si="525"/>
        <v>0</v>
      </c>
      <c r="AT1978" s="32">
        <f t="shared" si="526"/>
        <v>0</v>
      </c>
      <c r="AU1978" s="28" t="str">
        <f t="shared" si="527"/>
        <v>库存为0</v>
      </c>
      <c r="AV1978" s="34" t="str">
        <f>IFERROR(时间!$B$4+AU1978,"上周无销量")</f>
        <v>上周无销量</v>
      </c>
      <c r="AW1978" s="34"/>
    </row>
    <row r="1979" spans="1:49">
      <c r="A1979" s="18" t="s">
        <v>2024</v>
      </c>
      <c r="B1979" t="str">
        <f>VLOOKUP(A1979,'[1]sku-asin（子）'!$A:$B,2,0)</f>
        <v>B01AXSDEWO</v>
      </c>
      <c r="C1979" t="str">
        <f>VLOOKUP(A1979,'[1]子sku-父sku'!$A:$B,2,0)</f>
        <v>YZ-BS-HE13037</v>
      </c>
      <c r="D1979" s="28">
        <f>IFERROR(VLOOKUP(A1979,[2]库存报告使用数据处理!$A:$C,3,0),0)</f>
        <v>0</v>
      </c>
      <c r="E1979" s="28">
        <f>IFERROR(VLOOKUP(A1979,[2]库存报告使用数据处理!$A:$D,4,0),0)</f>
        <v>0</v>
      </c>
      <c r="F1979" s="28">
        <f>IFERROR(VLOOKUP(A1979,[2]库存报告使用数据处理!$A:$E,5,0),0)</f>
        <v>0</v>
      </c>
      <c r="G1979" s="28">
        <f>IFERROR(VLOOKUP(A1979,[2]库存报告使用数据处理!$A:$F,6,0),0)</f>
        <v>0</v>
      </c>
      <c r="H1979" s="29">
        <f>IFERROR(VLOOKUP(A1979,[2]库存报告使用数据处理!$A:$G,7,0),0)</f>
        <v>0</v>
      </c>
      <c r="I1979">
        <f>IFERROR(VLOOKUP(A1979,[5]数据处理!$A:$B,2,0),0)</f>
        <v>0</v>
      </c>
      <c r="J1979" s="30">
        <f>IFERROR(VLOOKUP(A1979,[5]数据处理!$A:$D,4,0),0)</f>
        <v>0</v>
      </c>
      <c r="K1979" s="30">
        <f>IFERROR(VLOOKUP(A1979,[5]数据处理!$A:$E,5,0),0)</f>
        <v>0</v>
      </c>
      <c r="L1979" s="30">
        <f>IFERROR(VLOOKUP(A1979,[5]数据处理!$A:$G,7,0),0)</f>
        <v>0</v>
      </c>
      <c r="M1979">
        <f t="shared" si="511"/>
        <v>0</v>
      </c>
      <c r="N1979">
        <f>IFERROR(VLOOKUP(A1979,[5]数据处理!$A:$C,3,0),0)</f>
        <v>1</v>
      </c>
      <c r="O1979">
        <f>IFERROR(VLOOKUP($A1979,[5]数据处理!$A:$N,14,0),0)</f>
        <v>0</v>
      </c>
      <c r="P1979" t="str">
        <f>IFERROR(VLOOKUP($A1979,[3]库存报告使用数据!$A$1:$B$65536,2,0),"")</f>
        <v/>
      </c>
      <c r="Q1979" t="str">
        <f>IFERROR(VLOOKUP($A1979,[3]库存报告使用数据!$A$1:$E$65536,5,0),"")</f>
        <v/>
      </c>
      <c r="R1979" t="str">
        <f>IFERROR(VLOOKUP($A1979,[3]库存报告使用数据!$A$1:$H$65536,8,0),"")</f>
        <v/>
      </c>
      <c r="S1979" t="str">
        <f>IFERROR(VLOOKUP($A1979,[3]库存报告使用数据!$A$1:$K$65536,11,0),"")</f>
        <v/>
      </c>
      <c r="T1979" t="str">
        <f>IFERROR(VLOOKUP($A1979,[3]库存报告使用数据!$A$1:$C$65536,3,0),"")</f>
        <v/>
      </c>
      <c r="U1979" t="str">
        <f>IFERROR(VLOOKUP($A1979,[3]库存报告使用数据!$A$1:$F$65536,6,0),"")</f>
        <v/>
      </c>
      <c r="V1979" t="str">
        <f>IFERROR(VLOOKUP($A1979,[3]库存报告使用数据!$A$1:$I$65536,9,0),"")</f>
        <v/>
      </c>
      <c r="W1979" t="str">
        <f>IFERROR(VLOOKUP($A1979,[3]库存报告使用数据!$A$1:$L$65536,12,0),"")</f>
        <v/>
      </c>
      <c r="X1979" s="20" t="str">
        <f t="shared" si="512"/>
        <v/>
      </c>
      <c r="Y1979" s="20" t="str">
        <f t="shared" si="513"/>
        <v/>
      </c>
      <c r="Z1979" s="20" t="str">
        <f t="shared" si="514"/>
        <v/>
      </c>
      <c r="AA1979" s="20" t="str">
        <f t="shared" si="515"/>
        <v/>
      </c>
      <c r="AB1979" t="str">
        <f>IFERROR(VLOOKUP($A1979,[3]库存报告使用数据!$A$1:$D$65536,4,0),"")</f>
        <v/>
      </c>
      <c r="AC1979" t="str">
        <f>IFERROR(VLOOKUP($A1979,[3]库存报告使用数据!$A$1:$G$65536,7,0),"")</f>
        <v/>
      </c>
      <c r="AD1979" t="str">
        <f>IFERROR(VLOOKUP($A1979,[3]库存报告使用数据!$A$1:$J$65536,10,0),"")</f>
        <v/>
      </c>
      <c r="AE1979" t="str">
        <f>IFERROR(VLOOKUP($A1979,[3]库存报告使用数据!$A$1:$M$65536,13,0),"")</f>
        <v/>
      </c>
      <c r="AF1979" s="20" t="str">
        <f t="shared" si="516"/>
        <v/>
      </c>
      <c r="AG1979" s="20" t="str">
        <f t="shared" si="517"/>
        <v/>
      </c>
      <c r="AH1979" s="20" t="str">
        <f t="shared" si="518"/>
        <v/>
      </c>
      <c r="AI1979" s="20" t="str">
        <f t="shared" si="519"/>
        <v/>
      </c>
      <c r="AJ1979">
        <f>IFERROR(VLOOKUP($B1979,[4]库存报告使用数据!$A$1:$B$65536,2,0),0)</f>
        <v>0</v>
      </c>
      <c r="AK1979">
        <f>IFERROR(VLOOKUP($B1979,[4]库存报告使用数据!$A$1:$C$65536,3,0),)</f>
        <v>0</v>
      </c>
      <c r="AL1979">
        <f>IFERROR(VLOOKUP($B1979,[4]库存报告使用数据!$A$1:$D$65536,4,0),)</f>
        <v>0</v>
      </c>
      <c r="AM1979">
        <f>IFERROR(VLOOKUP($B1979,[4]库存报告使用数据!$A$1:$E$65536,5,0),)</f>
        <v>0</v>
      </c>
      <c r="AN1979" s="20" t="str">
        <f t="shared" si="520"/>
        <v/>
      </c>
      <c r="AO1979" s="20" t="str">
        <f t="shared" si="521"/>
        <v/>
      </c>
      <c r="AP1979" s="20" t="str">
        <f t="shared" si="522"/>
        <v/>
      </c>
      <c r="AQ1979" s="20" t="str">
        <f t="shared" si="523"/>
        <v/>
      </c>
      <c r="AR1979" s="32">
        <f t="shared" si="524"/>
        <v>0</v>
      </c>
      <c r="AS1979" s="32">
        <f t="shared" si="525"/>
        <v>0</v>
      </c>
      <c r="AT1979" s="32">
        <f t="shared" si="526"/>
        <v>0</v>
      </c>
      <c r="AU1979" s="28" t="str">
        <f t="shared" si="527"/>
        <v>库存为0</v>
      </c>
      <c r="AV1979" s="34" t="str">
        <f>IFERROR(时间!$B$4+AU1979,"上周无销量")</f>
        <v>上周无销量</v>
      </c>
      <c r="AW1979" s="34"/>
    </row>
    <row r="1980" spans="1:49">
      <c r="A1980" s="18" t="s">
        <v>2025</v>
      </c>
      <c r="B1980" t="str">
        <f>VLOOKUP(A1980,'[1]sku-asin（子）'!$A:$B,2,0)</f>
        <v>B01AXSDGJ0</v>
      </c>
      <c r="C1980" t="str">
        <f>VLOOKUP(A1980,'[1]子sku-父sku'!$A:$B,2,0)</f>
        <v>YZ-BS-HE13037</v>
      </c>
      <c r="D1980" s="28">
        <f>IFERROR(VLOOKUP(A1980,[2]库存报告使用数据处理!$A:$C,3,0),0)</f>
        <v>0</v>
      </c>
      <c r="E1980" s="28">
        <f>IFERROR(VLOOKUP(A1980,[2]库存报告使用数据处理!$A:$D,4,0),0)</f>
        <v>0</v>
      </c>
      <c r="F1980" s="28">
        <f>IFERROR(VLOOKUP(A1980,[2]库存报告使用数据处理!$A:$E,5,0),0)</f>
        <v>0</v>
      </c>
      <c r="G1980" s="28">
        <f>IFERROR(VLOOKUP(A1980,[2]库存报告使用数据处理!$A:$F,6,0),0)</f>
        <v>1</v>
      </c>
      <c r="H1980" s="29">
        <f>IFERROR(VLOOKUP(A1980,[2]库存报告使用数据处理!$A:$G,7,0),0)</f>
        <v>5.3</v>
      </c>
      <c r="I1980">
        <f>IFERROR(VLOOKUP(A1980,[5]数据处理!$A:$B,2,0),0)</f>
        <v>0</v>
      </c>
      <c r="J1980" s="30">
        <f>IFERROR(VLOOKUP(A1980,[5]数据处理!$A:$D,4,0),0)</f>
        <v>0</v>
      </c>
      <c r="K1980" s="30">
        <f>IFERROR(VLOOKUP(A1980,[5]数据处理!$A:$E,5,0),0)</f>
        <v>0</v>
      </c>
      <c r="L1980" s="30">
        <f>IFERROR(VLOOKUP(A1980,[5]数据处理!$A:$G,7,0),0)</f>
        <v>0</v>
      </c>
      <c r="M1980">
        <f t="shared" si="511"/>
        <v>0</v>
      </c>
      <c r="N1980">
        <f>IFERROR(VLOOKUP(A1980,[5]数据处理!$A:$C,3,0),0)</f>
        <v>0</v>
      </c>
      <c r="O1980">
        <f>IFERROR(VLOOKUP($A1980,[5]数据处理!$A:$N,14,0),0)</f>
        <v>0</v>
      </c>
      <c r="P1980">
        <f>IFERROR(VLOOKUP($A1980,[3]库存报告使用数据!$A$1:$B$65536,2,0),"")</f>
        <v>0</v>
      </c>
      <c r="Q1980">
        <f>IFERROR(VLOOKUP($A1980,[3]库存报告使用数据!$A$1:$E$65536,5,0),"")</f>
        <v>0</v>
      </c>
      <c r="R1980">
        <f>IFERROR(VLOOKUP($A1980,[3]库存报告使用数据!$A$1:$H$65536,8,0),"")</f>
        <v>0</v>
      </c>
      <c r="S1980">
        <f>IFERROR(VLOOKUP($A1980,[3]库存报告使用数据!$A$1:$K$65536,11,0),"")</f>
        <v>608</v>
      </c>
      <c r="T1980">
        <f>IFERROR(VLOOKUP($A1980,[3]库存报告使用数据!$A$1:$C$65536,3,0),"")</f>
        <v>0</v>
      </c>
      <c r="U1980">
        <f>IFERROR(VLOOKUP($A1980,[3]库存报告使用数据!$A$1:$F$65536,6,0),"")</f>
        <v>0</v>
      </c>
      <c r="V1980">
        <f>IFERROR(VLOOKUP($A1980,[3]库存报告使用数据!$A$1:$I$65536,9,0),"")</f>
        <v>0</v>
      </c>
      <c r="W1980">
        <f>IFERROR(VLOOKUP($A1980,[3]库存报告使用数据!$A$1:$L$65536,12,0),"")</f>
        <v>3</v>
      </c>
      <c r="X1980" s="20" t="str">
        <f t="shared" si="512"/>
        <v/>
      </c>
      <c r="Y1980" s="20" t="str">
        <f t="shared" si="513"/>
        <v/>
      </c>
      <c r="Z1980" s="20" t="str">
        <f t="shared" si="514"/>
        <v/>
      </c>
      <c r="AA1980" s="20">
        <f t="shared" si="515"/>
        <v>0.00493421052631579</v>
      </c>
      <c r="AB1980">
        <f>IFERROR(VLOOKUP($A1980,[3]库存报告使用数据!$A$1:$D$65536,4,0),"")</f>
        <v>0</v>
      </c>
      <c r="AC1980">
        <f>IFERROR(VLOOKUP($A1980,[3]库存报告使用数据!$A$1:$G$65536,7,0),"")</f>
        <v>0</v>
      </c>
      <c r="AD1980">
        <f>IFERROR(VLOOKUP($A1980,[3]库存报告使用数据!$A$1:$J$65536,10,0),"")</f>
        <v>0</v>
      </c>
      <c r="AE1980">
        <f>IFERROR(VLOOKUP($A1980,[3]库存报告使用数据!$A$1:$M$65536,13,0),"")</f>
        <v>0</v>
      </c>
      <c r="AF1980" s="20" t="str">
        <f t="shared" si="516"/>
        <v/>
      </c>
      <c r="AG1980" s="20" t="str">
        <f t="shared" si="517"/>
        <v/>
      </c>
      <c r="AH1980" s="20" t="str">
        <f t="shared" si="518"/>
        <v/>
      </c>
      <c r="AI1980" s="20" t="str">
        <f t="shared" si="519"/>
        <v/>
      </c>
      <c r="AJ1980">
        <f>IFERROR(VLOOKUP($B1980,[4]库存报告使用数据!$A$1:$B$65536,2,0),0)</f>
        <v>0</v>
      </c>
      <c r="AK1980">
        <f>IFERROR(VLOOKUP($B1980,[4]库存报告使用数据!$A$1:$C$65536,3,0),)</f>
        <v>0</v>
      </c>
      <c r="AL1980">
        <f>IFERROR(VLOOKUP($B1980,[4]库存报告使用数据!$A$1:$D$65536,4,0),)</f>
        <v>0</v>
      </c>
      <c r="AM1980">
        <f>IFERROR(VLOOKUP($B1980,[4]库存报告使用数据!$A$1:$E$65536,5,0),)</f>
        <v>17</v>
      </c>
      <c r="AN1980" s="20" t="str">
        <f t="shared" si="520"/>
        <v/>
      </c>
      <c r="AO1980" s="20" t="str">
        <f t="shared" si="521"/>
        <v/>
      </c>
      <c r="AP1980" s="20" t="str">
        <f t="shared" si="522"/>
        <v/>
      </c>
      <c r="AQ1980" s="20">
        <f t="shared" si="523"/>
        <v>0.0588235294117647</v>
      </c>
      <c r="AR1980" s="32">
        <f t="shared" si="524"/>
        <v>0</v>
      </c>
      <c r="AS1980" s="32">
        <f t="shared" si="525"/>
        <v>0</v>
      </c>
      <c r="AT1980" s="32">
        <f t="shared" si="526"/>
        <v>0</v>
      </c>
      <c r="AU1980" s="28" t="str">
        <f t="shared" si="527"/>
        <v>库存为0</v>
      </c>
      <c r="AV1980" s="34" t="str">
        <f>IFERROR(时间!$B$4+AU1980,"上周无销量")</f>
        <v>上周无销量</v>
      </c>
      <c r="AW1980" s="34"/>
    </row>
    <row r="1981" spans="1:49">
      <c r="A1981" s="18" t="s">
        <v>2026</v>
      </c>
      <c r="B1981" t="str">
        <f>VLOOKUP(A1981,'[1]sku-asin（子）'!$A:$B,2,0)</f>
        <v>B01AXSD1OK</v>
      </c>
      <c r="C1981" t="str">
        <f>VLOOKUP(A1981,'[1]子sku-父sku'!$A:$B,2,0)</f>
        <v>YZ-BS-HE13037</v>
      </c>
      <c r="D1981" s="28">
        <f>IFERROR(VLOOKUP(A1981,[2]库存报告使用数据处理!$A:$C,3,0),0)</f>
        <v>1</v>
      </c>
      <c r="E1981" s="28">
        <f>IFERROR(VLOOKUP(A1981,[2]库存报告使用数据处理!$A:$D,4,0),0)</f>
        <v>5</v>
      </c>
      <c r="F1981" s="28">
        <f>IFERROR(VLOOKUP(A1981,[2]库存报告使用数据处理!$A:$E,5,0),0)</f>
        <v>0</v>
      </c>
      <c r="G1981" s="28">
        <f>IFERROR(VLOOKUP(A1981,[2]库存报告使用数据处理!$A:$F,6,0),0)</f>
        <v>0</v>
      </c>
      <c r="H1981" s="29">
        <f>IFERROR(VLOOKUP(A1981,[2]库存报告使用数据处理!$A:$G,7,0),0)</f>
        <v>5.3</v>
      </c>
      <c r="I1981">
        <f>IFERROR(VLOOKUP(A1981,[5]数据处理!$A:$B,2,0),0)</f>
        <v>0</v>
      </c>
      <c r="J1981" s="30">
        <f>IFERROR(VLOOKUP(A1981,[5]数据处理!$A:$D,4,0),0)</f>
        <v>0</v>
      </c>
      <c r="K1981" s="30">
        <f>IFERROR(VLOOKUP(A1981,[5]数据处理!$A:$E,5,0),0)</f>
        <v>0</v>
      </c>
      <c r="L1981" s="30">
        <f>IFERROR(VLOOKUP(A1981,[5]数据处理!$A:$G,7,0),0)</f>
        <v>0</v>
      </c>
      <c r="M1981">
        <f t="shared" si="511"/>
        <v>0</v>
      </c>
      <c r="N1981">
        <f>IFERROR(VLOOKUP(A1981,[5]数据处理!$A:$C,3,0),0)</f>
        <v>0</v>
      </c>
      <c r="O1981">
        <f>IFERROR(VLOOKUP($A1981,[5]数据处理!$A:$N,14,0),0)</f>
        <v>0</v>
      </c>
      <c r="P1981">
        <f>IFERROR(VLOOKUP($A1981,[3]库存报告使用数据!$A$1:$B$65536,2,0),"")</f>
        <v>1463</v>
      </c>
      <c r="Q1981">
        <f>IFERROR(VLOOKUP($A1981,[3]库存报告使用数据!$A$1:$E$65536,5,0),"")</f>
        <v>27266</v>
      </c>
      <c r="R1981">
        <f>IFERROR(VLOOKUP($A1981,[3]库存报告使用数据!$A$1:$H$65536,8,0),"")</f>
        <v>2748</v>
      </c>
      <c r="S1981">
        <f>IFERROR(VLOOKUP($A1981,[3]库存报告使用数据!$A$1:$K$65536,11,0),"")</f>
        <v>1880</v>
      </c>
      <c r="T1981">
        <f>IFERROR(VLOOKUP($A1981,[3]库存报告使用数据!$A$1:$C$65536,3,0),"")</f>
        <v>45</v>
      </c>
      <c r="U1981">
        <f>IFERROR(VLOOKUP($A1981,[3]库存报告使用数据!$A$1:$F$65536,6,0),"")</f>
        <v>140</v>
      </c>
      <c r="V1981">
        <f>IFERROR(VLOOKUP($A1981,[3]库存报告使用数据!$A$1:$I$65536,9,0),"")</f>
        <v>27</v>
      </c>
      <c r="W1981">
        <f>IFERROR(VLOOKUP($A1981,[3]库存报告使用数据!$A$1:$L$65536,12,0),"")</f>
        <v>20</v>
      </c>
      <c r="X1981" s="20">
        <f t="shared" si="512"/>
        <v>0.0307587149692413</v>
      </c>
      <c r="Y1981" s="20">
        <f t="shared" si="513"/>
        <v>0.00513459986796743</v>
      </c>
      <c r="Z1981" s="20">
        <f t="shared" si="514"/>
        <v>0.00982532751091703</v>
      </c>
      <c r="AA1981" s="20">
        <f t="shared" si="515"/>
        <v>0.0106382978723404</v>
      </c>
      <c r="AB1981">
        <f>IFERROR(VLOOKUP($A1981,[3]库存报告使用数据!$A$1:$D$65536,4,0),"")</f>
        <v>9.285</v>
      </c>
      <c r="AC1981">
        <f>IFERROR(VLOOKUP($A1981,[3]库存报告使用数据!$A$1:$G$65536,7,0),"")</f>
        <v>1.37</v>
      </c>
      <c r="AD1981">
        <f>IFERROR(VLOOKUP($A1981,[3]库存报告使用数据!$A$1:$J$65536,10,0),"")</f>
        <v>0.19</v>
      </c>
      <c r="AE1981">
        <f>IFERROR(VLOOKUP($A1981,[3]库存报告使用数据!$A$1:$M$65536,13,0),"")</f>
        <v>0.34</v>
      </c>
      <c r="AF1981" s="20">
        <f t="shared" si="516"/>
        <v>1.75188679245283</v>
      </c>
      <c r="AG1981" s="20">
        <f t="shared" si="517"/>
        <v>0.0516981132075472</v>
      </c>
      <c r="AH1981" s="20" t="str">
        <f t="shared" si="518"/>
        <v>无销售广告费为0.19</v>
      </c>
      <c r="AI1981" s="20" t="str">
        <f t="shared" si="519"/>
        <v>无销售广告费为0.34</v>
      </c>
      <c r="AJ1981">
        <f>IFERROR(VLOOKUP($B1981,[4]库存报告使用数据!$A$1:$B$65536,2,0),0)</f>
        <v>44</v>
      </c>
      <c r="AK1981">
        <f>IFERROR(VLOOKUP($B1981,[4]库存报告使用数据!$A$1:$C$65536,3,0),)</f>
        <v>182</v>
      </c>
      <c r="AL1981">
        <f>IFERROR(VLOOKUP($B1981,[4]库存报告使用数据!$A$1:$D$65536,4,0),)</f>
        <v>20</v>
      </c>
      <c r="AM1981">
        <f>IFERROR(VLOOKUP($B1981,[4]库存报告使用数据!$A$1:$E$65536,5,0),)</f>
        <v>21</v>
      </c>
      <c r="AN1981" s="20">
        <f t="shared" si="520"/>
        <v>0.0227272727272727</v>
      </c>
      <c r="AO1981" s="20">
        <f t="shared" si="521"/>
        <v>0.0274725274725275</v>
      </c>
      <c r="AP1981" s="20">
        <f t="shared" si="522"/>
        <v>0</v>
      </c>
      <c r="AQ1981" s="20">
        <f t="shared" si="523"/>
        <v>0</v>
      </c>
      <c r="AR1981" s="32">
        <f t="shared" si="524"/>
        <v>0.142857142857143</v>
      </c>
      <c r="AS1981" s="32">
        <f t="shared" si="525"/>
        <v>8.57142857142857</v>
      </c>
      <c r="AT1981" s="32">
        <f t="shared" si="526"/>
        <v>-8.57142857142857</v>
      </c>
      <c r="AU1981" s="28">
        <f t="shared" si="527"/>
        <v>0</v>
      </c>
      <c r="AV1981" s="34">
        <f>IFERROR(时间!$B$4+AU1981,"上周无销量")</f>
        <v>43283</v>
      </c>
      <c r="AW1981" s="34"/>
    </row>
    <row r="1982" spans="1:49">
      <c r="A1982" s="18" t="s">
        <v>2027</v>
      </c>
      <c r="B1982" t="str">
        <f>VLOOKUP(A1982,'[1]sku-asin（子）'!$A:$B,2,0)</f>
        <v>B01AXSD47E</v>
      </c>
      <c r="C1982" t="str">
        <f>VLOOKUP(A1982,'[1]子sku-父sku'!$A:$B,2,0)</f>
        <v>YZ-BS-HE13037</v>
      </c>
      <c r="D1982" s="28">
        <f>IFERROR(VLOOKUP(A1982,[2]库存报告使用数据处理!$A:$C,3,0),0)</f>
        <v>0</v>
      </c>
      <c r="E1982" s="28">
        <f>IFERROR(VLOOKUP(A1982,[2]库存报告使用数据处理!$A:$D,4,0),0)</f>
        <v>0</v>
      </c>
      <c r="F1982" s="28">
        <f>IFERROR(VLOOKUP(A1982,[2]库存报告使用数据处理!$A:$E,5,0),0)</f>
        <v>3</v>
      </c>
      <c r="G1982" s="28">
        <f>IFERROR(VLOOKUP(A1982,[2]库存报告使用数据处理!$A:$F,6,0),0)</f>
        <v>4</v>
      </c>
      <c r="H1982" s="29">
        <f>IFERROR(VLOOKUP(A1982,[2]库存报告使用数据处理!$A:$G,7,0),0)</f>
        <v>5.3</v>
      </c>
      <c r="I1982">
        <f>IFERROR(VLOOKUP(A1982,[5]数据处理!$A:$B,2,0),0)</f>
        <v>0</v>
      </c>
      <c r="J1982" s="30">
        <f>IFERROR(VLOOKUP(A1982,[5]数据处理!$A:$D,4,0),0)</f>
        <v>0</v>
      </c>
      <c r="K1982" s="30">
        <f>IFERROR(VLOOKUP(A1982,[5]数据处理!$A:$E,5,0),0)</f>
        <v>0</v>
      </c>
      <c r="L1982" s="30">
        <f>IFERROR(VLOOKUP(A1982,[5]数据处理!$A:$G,7,0),0)</f>
        <v>0</v>
      </c>
      <c r="M1982">
        <f t="shared" si="511"/>
        <v>0</v>
      </c>
      <c r="N1982">
        <f>IFERROR(VLOOKUP(A1982,[5]数据处理!$A:$C,3,0),0)</f>
        <v>0</v>
      </c>
      <c r="O1982">
        <f>IFERROR(VLOOKUP($A1982,[5]数据处理!$A:$N,14,0),0)</f>
        <v>0</v>
      </c>
      <c r="P1982">
        <f>IFERROR(VLOOKUP($A1982,[3]库存报告使用数据!$A$1:$B$65536,2,0),"")</f>
        <v>0</v>
      </c>
      <c r="Q1982">
        <f>IFERROR(VLOOKUP($A1982,[3]库存报告使用数据!$A$1:$E$65536,5,0),"")</f>
        <v>0</v>
      </c>
      <c r="R1982">
        <f>IFERROR(VLOOKUP($A1982,[3]库存报告使用数据!$A$1:$H$65536,8,0),"")</f>
        <v>131</v>
      </c>
      <c r="S1982">
        <f>IFERROR(VLOOKUP($A1982,[3]库存报告使用数据!$A$1:$K$65536,11,0),"")</f>
        <v>383</v>
      </c>
      <c r="T1982">
        <f>IFERROR(VLOOKUP($A1982,[3]库存报告使用数据!$A$1:$C$65536,3,0),"")</f>
        <v>0</v>
      </c>
      <c r="U1982">
        <f>IFERROR(VLOOKUP($A1982,[3]库存报告使用数据!$A$1:$F$65536,6,0),"")</f>
        <v>0</v>
      </c>
      <c r="V1982">
        <f>IFERROR(VLOOKUP($A1982,[3]库存报告使用数据!$A$1:$I$65536,9,0),"")</f>
        <v>1</v>
      </c>
      <c r="W1982">
        <f>IFERROR(VLOOKUP($A1982,[3]库存报告使用数据!$A$1:$L$65536,12,0),"")</f>
        <v>8</v>
      </c>
      <c r="X1982" s="20" t="str">
        <f t="shared" si="512"/>
        <v/>
      </c>
      <c r="Y1982" s="20" t="str">
        <f t="shared" si="513"/>
        <v/>
      </c>
      <c r="Z1982" s="20">
        <f t="shared" si="514"/>
        <v>0.00763358778625954</v>
      </c>
      <c r="AA1982" s="20">
        <f t="shared" si="515"/>
        <v>0.02088772845953</v>
      </c>
      <c r="AB1982">
        <f>IFERROR(VLOOKUP($A1982,[3]库存报告使用数据!$A$1:$D$65536,4,0),"")</f>
        <v>0</v>
      </c>
      <c r="AC1982">
        <f>IFERROR(VLOOKUP($A1982,[3]库存报告使用数据!$A$1:$G$65536,7,0),"")</f>
        <v>0</v>
      </c>
      <c r="AD1982">
        <f>IFERROR(VLOOKUP($A1982,[3]库存报告使用数据!$A$1:$J$65536,10,0),"")</f>
        <v>0</v>
      </c>
      <c r="AE1982">
        <f>IFERROR(VLOOKUP($A1982,[3]库存报告使用数据!$A$1:$M$65536,13,0),"")</f>
        <v>0.15</v>
      </c>
      <c r="AF1982" s="20" t="str">
        <f t="shared" si="516"/>
        <v/>
      </c>
      <c r="AG1982" s="20" t="str">
        <f t="shared" si="517"/>
        <v/>
      </c>
      <c r="AH1982" s="20" t="str">
        <f t="shared" si="518"/>
        <v/>
      </c>
      <c r="AI1982" s="20">
        <f t="shared" si="519"/>
        <v>0.00707547169811321</v>
      </c>
      <c r="AJ1982">
        <f>IFERROR(VLOOKUP($B1982,[4]库存报告使用数据!$A$1:$B$65536,2,0),0)</f>
        <v>0</v>
      </c>
      <c r="AK1982">
        <f>IFERROR(VLOOKUP($B1982,[4]库存报告使用数据!$A$1:$C$65536,3,0),)</f>
        <v>0</v>
      </c>
      <c r="AL1982">
        <f>IFERROR(VLOOKUP($B1982,[4]库存报告使用数据!$A$1:$D$65536,4,0),)</f>
        <v>12</v>
      </c>
      <c r="AM1982">
        <f>IFERROR(VLOOKUP($B1982,[4]库存报告使用数据!$A$1:$E$65536,5,0),)</f>
        <v>20</v>
      </c>
      <c r="AN1982" s="20" t="str">
        <f t="shared" si="520"/>
        <v/>
      </c>
      <c r="AO1982" s="20" t="str">
        <f t="shared" si="521"/>
        <v/>
      </c>
      <c r="AP1982" s="20">
        <f t="shared" si="522"/>
        <v>0.25</v>
      </c>
      <c r="AQ1982" s="20">
        <f t="shared" si="523"/>
        <v>0.2</v>
      </c>
      <c r="AR1982" s="32">
        <f t="shared" si="524"/>
        <v>0</v>
      </c>
      <c r="AS1982" s="32">
        <f t="shared" si="525"/>
        <v>0</v>
      </c>
      <c r="AT1982" s="32">
        <f t="shared" si="526"/>
        <v>0</v>
      </c>
      <c r="AU1982" s="28" t="str">
        <f t="shared" si="527"/>
        <v>库存为0</v>
      </c>
      <c r="AV1982" s="34" t="str">
        <f>IFERROR(时间!$B$4+AU1982,"上周无销量")</f>
        <v>上周无销量</v>
      </c>
      <c r="AW1982" s="34"/>
    </row>
    <row r="1983" spans="1:49">
      <c r="A1983" s="18" t="s">
        <v>2028</v>
      </c>
      <c r="B1983" t="str">
        <f>VLOOKUP(A1983,'[1]sku-asin（子）'!$A:$B,2,0)</f>
        <v>B01AXSD5KU</v>
      </c>
      <c r="C1983" t="str">
        <f>VLOOKUP(A1983,'[1]子sku-父sku'!$A:$B,2,0)</f>
        <v>YZ-BS-HE13037</v>
      </c>
      <c r="D1983" s="28">
        <f>IFERROR(VLOOKUP(A1983,[2]库存报告使用数据处理!$A:$C,3,0),0)</f>
        <v>0</v>
      </c>
      <c r="E1983" s="28">
        <f>IFERROR(VLOOKUP(A1983,[2]库存报告使用数据处理!$A:$D,4,0),0)</f>
        <v>0</v>
      </c>
      <c r="F1983" s="28">
        <f>IFERROR(VLOOKUP(A1983,[2]库存报告使用数据处理!$A:$E,5,0),0)</f>
        <v>1</v>
      </c>
      <c r="G1983" s="28">
        <f>IFERROR(VLOOKUP(A1983,[2]库存报告使用数据处理!$A:$F,6,0),0)</f>
        <v>4</v>
      </c>
      <c r="H1983" s="29">
        <f>IFERROR(VLOOKUP(A1983,[2]库存报告使用数据处理!$A:$G,7,0),0)</f>
        <v>5.3</v>
      </c>
      <c r="I1983">
        <f>IFERROR(VLOOKUP(A1983,[5]数据处理!$A:$B,2,0),0)</f>
        <v>0</v>
      </c>
      <c r="J1983" s="30">
        <f>IFERROR(VLOOKUP(A1983,[5]数据处理!$A:$D,4,0),0)</f>
        <v>0</v>
      </c>
      <c r="K1983" s="30">
        <f>IFERROR(VLOOKUP(A1983,[5]数据处理!$A:$E,5,0),0)</f>
        <v>0</v>
      </c>
      <c r="L1983" s="30">
        <f>IFERROR(VLOOKUP(A1983,[5]数据处理!$A:$G,7,0),0)</f>
        <v>0</v>
      </c>
      <c r="M1983">
        <f t="shared" si="511"/>
        <v>0</v>
      </c>
      <c r="N1983">
        <f>IFERROR(VLOOKUP(A1983,[5]数据处理!$A:$C,3,0),0)</f>
        <v>0</v>
      </c>
      <c r="O1983">
        <f>IFERROR(VLOOKUP($A1983,[5]数据处理!$A:$N,14,0),0)</f>
        <v>0</v>
      </c>
      <c r="P1983">
        <f>IFERROR(VLOOKUP($A1983,[3]库存报告使用数据!$A$1:$B$65536,2,0),"")</f>
        <v>0</v>
      </c>
      <c r="Q1983">
        <f>IFERROR(VLOOKUP($A1983,[3]库存报告使用数据!$A$1:$E$65536,5,0),"")</f>
        <v>0</v>
      </c>
      <c r="R1983">
        <f>IFERROR(VLOOKUP($A1983,[3]库存报告使用数据!$A$1:$H$65536,8,0),"")</f>
        <v>143</v>
      </c>
      <c r="S1983">
        <f>IFERROR(VLOOKUP($A1983,[3]库存报告使用数据!$A$1:$K$65536,11,0),"")</f>
        <v>148</v>
      </c>
      <c r="T1983">
        <f>IFERROR(VLOOKUP($A1983,[3]库存报告使用数据!$A$1:$C$65536,3,0),"")</f>
        <v>0</v>
      </c>
      <c r="U1983">
        <f>IFERROR(VLOOKUP($A1983,[3]库存报告使用数据!$A$1:$F$65536,6,0),"")</f>
        <v>0</v>
      </c>
      <c r="V1983">
        <f>IFERROR(VLOOKUP($A1983,[3]库存报告使用数据!$A$1:$I$65536,9,0),"")</f>
        <v>2</v>
      </c>
      <c r="W1983">
        <f>IFERROR(VLOOKUP($A1983,[3]库存报告使用数据!$A$1:$L$65536,12,0),"")</f>
        <v>0</v>
      </c>
      <c r="X1983" s="20" t="str">
        <f t="shared" si="512"/>
        <v/>
      </c>
      <c r="Y1983" s="20" t="str">
        <f t="shared" si="513"/>
        <v/>
      </c>
      <c r="Z1983" s="20">
        <f t="shared" si="514"/>
        <v>0.013986013986014</v>
      </c>
      <c r="AA1983" s="20">
        <f t="shared" si="515"/>
        <v>0</v>
      </c>
      <c r="AB1983">
        <f>IFERROR(VLOOKUP($A1983,[3]库存报告使用数据!$A$1:$D$65536,4,0),"")</f>
        <v>0</v>
      </c>
      <c r="AC1983">
        <f>IFERROR(VLOOKUP($A1983,[3]库存报告使用数据!$A$1:$G$65536,7,0),"")</f>
        <v>0</v>
      </c>
      <c r="AD1983">
        <f>IFERROR(VLOOKUP($A1983,[3]库存报告使用数据!$A$1:$J$65536,10,0),"")</f>
        <v>0</v>
      </c>
      <c r="AE1983">
        <f>IFERROR(VLOOKUP($A1983,[3]库存报告使用数据!$A$1:$M$65536,13,0),"")</f>
        <v>0</v>
      </c>
      <c r="AF1983" s="20" t="str">
        <f t="shared" si="516"/>
        <v/>
      </c>
      <c r="AG1983" s="20" t="str">
        <f t="shared" si="517"/>
        <v/>
      </c>
      <c r="AH1983" s="20" t="str">
        <f t="shared" si="518"/>
        <v/>
      </c>
      <c r="AI1983" s="20" t="str">
        <f t="shared" si="519"/>
        <v/>
      </c>
      <c r="AJ1983">
        <f>IFERROR(VLOOKUP($B1983,[4]库存报告使用数据!$A$1:$B$65536,2,0),0)</f>
        <v>0</v>
      </c>
      <c r="AK1983">
        <f>IFERROR(VLOOKUP($B1983,[4]库存报告使用数据!$A$1:$C$65536,3,0),)</f>
        <v>0</v>
      </c>
      <c r="AL1983">
        <f>IFERROR(VLOOKUP($B1983,[4]库存报告使用数据!$A$1:$D$65536,4,0),)</f>
        <v>0</v>
      </c>
      <c r="AM1983">
        <f>IFERROR(VLOOKUP($B1983,[4]库存报告使用数据!$A$1:$E$65536,5,0),)</f>
        <v>18</v>
      </c>
      <c r="AN1983" s="20" t="str">
        <f t="shared" si="520"/>
        <v/>
      </c>
      <c r="AO1983" s="20" t="str">
        <f t="shared" si="521"/>
        <v/>
      </c>
      <c r="AP1983" s="20" t="str">
        <f t="shared" si="522"/>
        <v/>
      </c>
      <c r="AQ1983" s="20">
        <f t="shared" si="523"/>
        <v>0.222222222222222</v>
      </c>
      <c r="AR1983" s="32">
        <f t="shared" si="524"/>
        <v>0</v>
      </c>
      <c r="AS1983" s="32">
        <f t="shared" si="525"/>
        <v>0</v>
      </c>
      <c r="AT1983" s="32">
        <f t="shared" si="526"/>
        <v>0</v>
      </c>
      <c r="AU1983" s="28" t="str">
        <f t="shared" si="527"/>
        <v>库存为0</v>
      </c>
      <c r="AV1983" s="34" t="str">
        <f>IFERROR(时间!$B$4+AU1983,"上周无销量")</f>
        <v>上周无销量</v>
      </c>
      <c r="AW1983" s="34"/>
    </row>
    <row r="1984" spans="1:49">
      <c r="A1984" s="18" t="s">
        <v>2029</v>
      </c>
      <c r="B1984" t="str">
        <f>VLOOKUP(A1984,'[1]sku-asin（子）'!$A:$B,2,0)</f>
        <v>B01AXSD6QS</v>
      </c>
      <c r="C1984" t="str">
        <f>VLOOKUP(A1984,'[1]子sku-父sku'!$A:$B,2,0)</f>
        <v>YZ-BS-HE13037</v>
      </c>
      <c r="D1984" s="28">
        <f>IFERROR(VLOOKUP(A1984,[2]库存报告使用数据处理!$A:$C,3,0),0)</f>
        <v>0</v>
      </c>
      <c r="E1984" s="28">
        <f>IFERROR(VLOOKUP(A1984,[2]库存报告使用数据处理!$A:$D,4,0),0)</f>
        <v>1</v>
      </c>
      <c r="F1984" s="28">
        <f>IFERROR(VLOOKUP(A1984,[2]库存报告使用数据处理!$A:$E,5,0),0)</f>
        <v>0</v>
      </c>
      <c r="G1984" s="28">
        <f>IFERROR(VLOOKUP(A1984,[2]库存报告使用数据处理!$A:$F,6,0),0)</f>
        <v>0</v>
      </c>
      <c r="H1984" s="29">
        <f>IFERROR(VLOOKUP(A1984,[2]库存报告使用数据处理!$A:$G,7,0),0)</f>
        <v>5.3</v>
      </c>
      <c r="I1984">
        <f>IFERROR(VLOOKUP(A1984,[5]数据处理!$A:$B,2,0),0)</f>
        <v>0</v>
      </c>
      <c r="J1984" s="30">
        <f>IFERROR(VLOOKUP(A1984,[5]数据处理!$A:$D,4,0),0)</f>
        <v>0</v>
      </c>
      <c r="K1984" s="30">
        <f>IFERROR(VLOOKUP(A1984,[5]数据处理!$A:$E,5,0),0)</f>
        <v>0</v>
      </c>
      <c r="L1984" s="30">
        <f>IFERROR(VLOOKUP(A1984,[5]数据处理!$A:$G,7,0),0)</f>
        <v>0</v>
      </c>
      <c r="M1984">
        <f t="shared" si="511"/>
        <v>0</v>
      </c>
      <c r="N1984">
        <f>IFERROR(VLOOKUP(A1984,[5]数据处理!$A:$C,3,0),0)</f>
        <v>0</v>
      </c>
      <c r="O1984">
        <f>IFERROR(VLOOKUP($A1984,[5]数据处理!$A:$N,14,0),0)</f>
        <v>0</v>
      </c>
      <c r="P1984">
        <f>IFERROR(VLOOKUP($A1984,[3]库存报告使用数据!$A$1:$B$65536,2,0),"")</f>
        <v>0</v>
      </c>
      <c r="Q1984">
        <f>IFERROR(VLOOKUP($A1984,[3]库存报告使用数据!$A$1:$E$65536,5,0),"")</f>
        <v>1</v>
      </c>
      <c r="R1984">
        <f>IFERROR(VLOOKUP($A1984,[3]库存报告使用数据!$A$1:$H$65536,8,0),"")</f>
        <v>0</v>
      </c>
      <c r="S1984">
        <f>IFERROR(VLOOKUP($A1984,[3]库存报告使用数据!$A$1:$K$65536,11,0),"")</f>
        <v>0</v>
      </c>
      <c r="T1984">
        <f>IFERROR(VLOOKUP($A1984,[3]库存报告使用数据!$A$1:$C$65536,3,0),"")</f>
        <v>0</v>
      </c>
      <c r="U1984">
        <f>IFERROR(VLOOKUP($A1984,[3]库存报告使用数据!$A$1:$F$65536,6,0),"")</f>
        <v>0</v>
      </c>
      <c r="V1984">
        <f>IFERROR(VLOOKUP($A1984,[3]库存报告使用数据!$A$1:$I$65536,9,0),"")</f>
        <v>0</v>
      </c>
      <c r="W1984">
        <f>IFERROR(VLOOKUP($A1984,[3]库存报告使用数据!$A$1:$L$65536,12,0),"")</f>
        <v>0</v>
      </c>
      <c r="X1984" s="20" t="str">
        <f t="shared" si="512"/>
        <v/>
      </c>
      <c r="Y1984" s="20">
        <f t="shared" si="513"/>
        <v>0</v>
      </c>
      <c r="Z1984" s="20" t="str">
        <f t="shared" si="514"/>
        <v/>
      </c>
      <c r="AA1984" s="20" t="str">
        <f t="shared" si="515"/>
        <v/>
      </c>
      <c r="AB1984">
        <f>IFERROR(VLOOKUP($A1984,[3]库存报告使用数据!$A$1:$D$65536,4,0),"")</f>
        <v>0</v>
      </c>
      <c r="AC1984">
        <f>IFERROR(VLOOKUP($A1984,[3]库存报告使用数据!$A$1:$G$65536,7,0),"")</f>
        <v>0</v>
      </c>
      <c r="AD1984">
        <f>IFERROR(VLOOKUP($A1984,[3]库存报告使用数据!$A$1:$J$65536,10,0),"")</f>
        <v>0</v>
      </c>
      <c r="AE1984">
        <f>IFERROR(VLOOKUP($A1984,[3]库存报告使用数据!$A$1:$M$65536,13,0),"")</f>
        <v>0</v>
      </c>
      <c r="AF1984" s="20" t="str">
        <f t="shared" si="516"/>
        <v/>
      </c>
      <c r="AG1984" s="20" t="str">
        <f t="shared" si="517"/>
        <v/>
      </c>
      <c r="AH1984" s="20" t="str">
        <f t="shared" si="518"/>
        <v/>
      </c>
      <c r="AI1984" s="20" t="str">
        <f t="shared" si="519"/>
        <v/>
      </c>
      <c r="AJ1984">
        <f>IFERROR(VLOOKUP($B1984,[4]库存报告使用数据!$A$1:$B$65536,2,0),0)</f>
        <v>0</v>
      </c>
      <c r="AK1984">
        <f>IFERROR(VLOOKUP($B1984,[4]库存报告使用数据!$A$1:$C$65536,3,0),)</f>
        <v>0</v>
      </c>
      <c r="AL1984">
        <f>IFERROR(VLOOKUP($B1984,[4]库存报告使用数据!$A$1:$D$65536,4,0),)</f>
        <v>0</v>
      </c>
      <c r="AM1984">
        <f>IFERROR(VLOOKUP($B1984,[4]库存报告使用数据!$A$1:$E$65536,5,0),)</f>
        <v>0</v>
      </c>
      <c r="AN1984" s="20" t="str">
        <f t="shared" si="520"/>
        <v/>
      </c>
      <c r="AO1984" s="20" t="str">
        <f t="shared" si="521"/>
        <v/>
      </c>
      <c r="AP1984" s="20" t="str">
        <f t="shared" si="522"/>
        <v/>
      </c>
      <c r="AQ1984" s="20" t="str">
        <f t="shared" si="523"/>
        <v/>
      </c>
      <c r="AR1984" s="32">
        <f t="shared" si="524"/>
        <v>0</v>
      </c>
      <c r="AS1984" s="32">
        <f t="shared" si="525"/>
        <v>0</v>
      </c>
      <c r="AT1984" s="32">
        <f t="shared" si="526"/>
        <v>0</v>
      </c>
      <c r="AU1984" s="28" t="str">
        <f t="shared" si="527"/>
        <v>库存为0</v>
      </c>
      <c r="AV1984" s="34" t="str">
        <f>IFERROR(时间!$B$4+AU1984,"上周无销量")</f>
        <v>上周无销量</v>
      </c>
      <c r="AW1984" s="34"/>
    </row>
    <row r="1985" spans="1:49">
      <c r="A1985" s="18" t="s">
        <v>2030</v>
      </c>
      <c r="B1985" t="str">
        <f>VLOOKUP(A1985,'[1]sku-asin（子）'!$A:$B,2,0)</f>
        <v>B01AXSD8PC</v>
      </c>
      <c r="C1985" t="str">
        <f>VLOOKUP(A1985,'[1]子sku-父sku'!$A:$B,2,0)</f>
        <v>YZ-BS-HE13037</v>
      </c>
      <c r="D1985" s="28">
        <f>IFERROR(VLOOKUP(A1985,[2]库存报告使用数据处理!$A:$C,3,0),0)</f>
        <v>0</v>
      </c>
      <c r="E1985" s="28">
        <f>IFERROR(VLOOKUP(A1985,[2]库存报告使用数据处理!$A:$D,4,0),0)</f>
        <v>0</v>
      </c>
      <c r="F1985" s="28">
        <f>IFERROR(VLOOKUP(A1985,[2]库存报告使用数据处理!$A:$E,5,0),0)</f>
        <v>0</v>
      </c>
      <c r="G1985" s="28">
        <f>IFERROR(VLOOKUP(A1985,[2]库存报告使用数据处理!$A:$F,6,0),0)</f>
        <v>0</v>
      </c>
      <c r="H1985" s="29">
        <f>IFERROR(VLOOKUP(A1985,[2]库存报告使用数据处理!$A:$G,7,0),0)</f>
        <v>0</v>
      </c>
      <c r="I1985">
        <f>IFERROR(VLOOKUP(A1985,[5]数据处理!$A:$B,2,0),0)</f>
        <v>0</v>
      </c>
      <c r="J1985" s="30">
        <f>IFERROR(VLOOKUP(A1985,[5]数据处理!$A:$D,4,0),0)</f>
        <v>0</v>
      </c>
      <c r="K1985" s="30">
        <f>IFERROR(VLOOKUP(A1985,[5]数据处理!$A:$E,5,0),0)</f>
        <v>0</v>
      </c>
      <c r="L1985" s="30">
        <f>IFERROR(VLOOKUP(A1985,[5]数据处理!$A:$G,7,0),0)</f>
        <v>0</v>
      </c>
      <c r="M1985">
        <f t="shared" si="511"/>
        <v>0</v>
      </c>
      <c r="N1985">
        <f>IFERROR(VLOOKUP(A1985,[5]数据处理!$A:$C,3,0),0)</f>
        <v>0</v>
      </c>
      <c r="O1985">
        <f>IFERROR(VLOOKUP($A1985,[5]数据处理!$A:$N,14,0),0)</f>
        <v>0</v>
      </c>
      <c r="P1985" t="str">
        <f>IFERROR(VLOOKUP($A1985,[3]库存报告使用数据!$A$1:$B$65536,2,0),"")</f>
        <v/>
      </c>
      <c r="Q1985" t="str">
        <f>IFERROR(VLOOKUP($A1985,[3]库存报告使用数据!$A$1:$E$65536,5,0),"")</f>
        <v/>
      </c>
      <c r="R1985" t="str">
        <f>IFERROR(VLOOKUP($A1985,[3]库存报告使用数据!$A$1:$H$65536,8,0),"")</f>
        <v/>
      </c>
      <c r="S1985" t="str">
        <f>IFERROR(VLOOKUP($A1985,[3]库存报告使用数据!$A$1:$K$65536,11,0),"")</f>
        <v/>
      </c>
      <c r="T1985" t="str">
        <f>IFERROR(VLOOKUP($A1985,[3]库存报告使用数据!$A$1:$C$65536,3,0),"")</f>
        <v/>
      </c>
      <c r="U1985" t="str">
        <f>IFERROR(VLOOKUP($A1985,[3]库存报告使用数据!$A$1:$F$65536,6,0),"")</f>
        <v/>
      </c>
      <c r="V1985" t="str">
        <f>IFERROR(VLOOKUP($A1985,[3]库存报告使用数据!$A$1:$I$65536,9,0),"")</f>
        <v/>
      </c>
      <c r="W1985" t="str">
        <f>IFERROR(VLOOKUP($A1985,[3]库存报告使用数据!$A$1:$L$65536,12,0),"")</f>
        <v/>
      </c>
      <c r="X1985" s="20" t="str">
        <f t="shared" si="512"/>
        <v/>
      </c>
      <c r="Y1985" s="20" t="str">
        <f t="shared" si="513"/>
        <v/>
      </c>
      <c r="Z1985" s="20" t="str">
        <f t="shared" si="514"/>
        <v/>
      </c>
      <c r="AA1985" s="20" t="str">
        <f t="shared" si="515"/>
        <v/>
      </c>
      <c r="AB1985" t="str">
        <f>IFERROR(VLOOKUP($A1985,[3]库存报告使用数据!$A$1:$D$65536,4,0),"")</f>
        <v/>
      </c>
      <c r="AC1985" t="str">
        <f>IFERROR(VLOOKUP($A1985,[3]库存报告使用数据!$A$1:$G$65536,7,0),"")</f>
        <v/>
      </c>
      <c r="AD1985" t="str">
        <f>IFERROR(VLOOKUP($A1985,[3]库存报告使用数据!$A$1:$J$65536,10,0),"")</f>
        <v/>
      </c>
      <c r="AE1985" t="str">
        <f>IFERROR(VLOOKUP($A1985,[3]库存报告使用数据!$A$1:$M$65536,13,0),"")</f>
        <v/>
      </c>
      <c r="AF1985" s="20" t="str">
        <f t="shared" si="516"/>
        <v/>
      </c>
      <c r="AG1985" s="20" t="str">
        <f t="shared" si="517"/>
        <v/>
      </c>
      <c r="AH1985" s="20" t="str">
        <f t="shared" si="518"/>
        <v/>
      </c>
      <c r="AI1985" s="20" t="str">
        <f t="shared" si="519"/>
        <v/>
      </c>
      <c r="AJ1985">
        <f>IFERROR(VLOOKUP($B1985,[4]库存报告使用数据!$A$1:$B$65536,2,0),0)</f>
        <v>0</v>
      </c>
      <c r="AK1985">
        <f>IFERROR(VLOOKUP($B1985,[4]库存报告使用数据!$A$1:$C$65536,3,0),)</f>
        <v>0</v>
      </c>
      <c r="AL1985">
        <f>IFERROR(VLOOKUP($B1985,[4]库存报告使用数据!$A$1:$D$65536,4,0),)</f>
        <v>0</v>
      </c>
      <c r="AM1985">
        <f>IFERROR(VLOOKUP($B1985,[4]库存报告使用数据!$A$1:$E$65536,5,0),)</f>
        <v>0</v>
      </c>
      <c r="AN1985" s="20" t="str">
        <f t="shared" si="520"/>
        <v/>
      </c>
      <c r="AO1985" s="20" t="str">
        <f t="shared" si="521"/>
        <v/>
      </c>
      <c r="AP1985" s="20" t="str">
        <f t="shared" si="522"/>
        <v/>
      </c>
      <c r="AQ1985" s="20" t="str">
        <f t="shared" si="523"/>
        <v/>
      </c>
      <c r="AR1985" s="32">
        <f t="shared" si="524"/>
        <v>0</v>
      </c>
      <c r="AS1985" s="32">
        <f t="shared" si="525"/>
        <v>0</v>
      </c>
      <c r="AT1985" s="32">
        <f t="shared" si="526"/>
        <v>0</v>
      </c>
      <c r="AU1985" s="28" t="str">
        <f t="shared" si="527"/>
        <v>库存为0</v>
      </c>
      <c r="AV1985" s="34" t="str">
        <f>IFERROR(时间!$B$4+AU1985,"上周无销量")</f>
        <v>上周无销量</v>
      </c>
      <c r="AW1985" s="34"/>
    </row>
    <row r="1986" spans="1:49">
      <c r="A1986" s="18" t="s">
        <v>2031</v>
      </c>
      <c r="B1986" t="str">
        <f>VLOOKUP(A1986,'[1]sku-asin（子）'!$A:$B,2,0)</f>
        <v>B01AXSDB2C</v>
      </c>
      <c r="C1986" t="str">
        <f>VLOOKUP(A1986,'[1]子sku-父sku'!$A:$B,2,0)</f>
        <v>YZ-BS-HE13037</v>
      </c>
      <c r="D1986" s="28">
        <f>IFERROR(VLOOKUP(A1986,[2]库存报告使用数据处理!$A:$C,3,0),0)</f>
        <v>3</v>
      </c>
      <c r="E1986" s="28">
        <f>IFERROR(VLOOKUP(A1986,[2]库存报告使用数据处理!$A:$D,4,0),0)</f>
        <v>4</v>
      </c>
      <c r="F1986" s="28">
        <f>IFERROR(VLOOKUP(A1986,[2]库存报告使用数据处理!$A:$E,5,0),0)</f>
        <v>2</v>
      </c>
      <c r="G1986" s="28">
        <f>IFERROR(VLOOKUP(A1986,[2]库存报告使用数据处理!$A:$F,6,0),0)</f>
        <v>1</v>
      </c>
      <c r="H1986" s="29">
        <f>IFERROR(VLOOKUP(A1986,[2]库存报告使用数据处理!$A:$G,7,0),0)</f>
        <v>6.838</v>
      </c>
      <c r="I1986">
        <f>IFERROR(VLOOKUP(A1986,[5]数据处理!$A:$B,2,0),0)</f>
        <v>0</v>
      </c>
      <c r="J1986" s="30">
        <f>IFERROR(VLOOKUP(A1986,[5]数据处理!$A:$D,4,0),0)</f>
        <v>0</v>
      </c>
      <c r="K1986" s="30">
        <f>IFERROR(VLOOKUP(A1986,[5]数据处理!$A:$E,5,0),0)</f>
        <v>0</v>
      </c>
      <c r="L1986" s="30">
        <f>IFERROR(VLOOKUP(A1986,[5]数据处理!$A:$G,7,0),0)</f>
        <v>0</v>
      </c>
      <c r="M1986">
        <f t="shared" si="511"/>
        <v>0</v>
      </c>
      <c r="N1986">
        <f>IFERROR(VLOOKUP(A1986,[5]数据处理!$A:$C,3,0),0)</f>
        <v>0</v>
      </c>
      <c r="O1986">
        <f>IFERROR(VLOOKUP($A1986,[5]数据处理!$A:$N,14,0),0)</f>
        <v>0</v>
      </c>
      <c r="P1986">
        <f>IFERROR(VLOOKUP($A1986,[3]库存报告使用数据!$A$1:$B$65536,2,0),"")</f>
        <v>4857</v>
      </c>
      <c r="Q1986">
        <f>IFERROR(VLOOKUP($A1986,[3]库存报告使用数据!$A$1:$E$65536,5,0),"")</f>
        <v>18157</v>
      </c>
      <c r="R1986">
        <f>IFERROR(VLOOKUP($A1986,[3]库存报告使用数据!$A$1:$H$65536,8,0),"")</f>
        <v>84015</v>
      </c>
      <c r="S1986">
        <f>IFERROR(VLOOKUP($A1986,[3]库存报告使用数据!$A$1:$K$65536,11,0),"")</f>
        <v>68616</v>
      </c>
      <c r="T1986">
        <f>IFERROR(VLOOKUP($A1986,[3]库存报告使用数据!$A$1:$C$65536,3,0),"")</f>
        <v>103</v>
      </c>
      <c r="U1986">
        <f>IFERROR(VLOOKUP($A1986,[3]库存报告使用数据!$A$1:$F$65536,6,0),"")</f>
        <v>50</v>
      </c>
      <c r="V1986">
        <f>IFERROR(VLOOKUP($A1986,[3]库存报告使用数据!$A$1:$I$65536,9,0),"")</f>
        <v>162</v>
      </c>
      <c r="W1986">
        <f>IFERROR(VLOOKUP($A1986,[3]库存报告使用数据!$A$1:$L$65536,12,0),"")</f>
        <v>128</v>
      </c>
      <c r="X1986" s="20">
        <f t="shared" si="512"/>
        <v>0.0212065060737081</v>
      </c>
      <c r="Y1986" s="20">
        <f t="shared" si="513"/>
        <v>0.00275375888087239</v>
      </c>
      <c r="Z1986" s="20">
        <f t="shared" si="514"/>
        <v>0.00192822710230316</v>
      </c>
      <c r="AA1986" s="20">
        <f t="shared" si="515"/>
        <v>0.0018654541214877</v>
      </c>
      <c r="AB1986">
        <f>IFERROR(VLOOKUP($A1986,[3]库存报告使用数据!$A$1:$D$65536,4,0),"")</f>
        <v>19.48375</v>
      </c>
      <c r="AC1986">
        <f>IFERROR(VLOOKUP($A1986,[3]库存报告使用数据!$A$1:$G$65536,7,0),"")</f>
        <v>1.28</v>
      </c>
      <c r="AD1986">
        <f>IFERROR(VLOOKUP($A1986,[3]库存报告使用数据!$A$1:$J$65536,10,0),"")</f>
        <v>1.58</v>
      </c>
      <c r="AE1986">
        <f>IFERROR(VLOOKUP($A1986,[3]库存报告使用数据!$A$1:$M$65536,13,0),"")</f>
        <v>1.07</v>
      </c>
      <c r="AF1986" s="20">
        <f t="shared" si="516"/>
        <v>0.949778200253485</v>
      </c>
      <c r="AG1986" s="20">
        <f t="shared" si="517"/>
        <v>0.0467973091547236</v>
      </c>
      <c r="AH1986" s="20">
        <f t="shared" si="518"/>
        <v>0.115530856975724</v>
      </c>
      <c r="AI1986" s="20">
        <f t="shared" si="519"/>
        <v>0.156478502486107</v>
      </c>
      <c r="AJ1986">
        <f>IFERROR(VLOOKUP($B1986,[4]库存报告使用数据!$A$1:$B$65536,2,0),0)</f>
        <v>212</v>
      </c>
      <c r="AK1986">
        <f>IFERROR(VLOOKUP($B1986,[4]库存报告使用数据!$A$1:$C$65536,3,0),)</f>
        <v>107</v>
      </c>
      <c r="AL1986">
        <f>IFERROR(VLOOKUP($B1986,[4]库存报告使用数据!$A$1:$D$65536,4,0),)</f>
        <v>48</v>
      </c>
      <c r="AM1986">
        <f>IFERROR(VLOOKUP($B1986,[4]库存报告使用数据!$A$1:$E$65536,5,0),)</f>
        <v>98</v>
      </c>
      <c r="AN1986" s="20">
        <f t="shared" si="520"/>
        <v>0.0141509433962264</v>
      </c>
      <c r="AO1986" s="20">
        <f t="shared" si="521"/>
        <v>0.0373831775700935</v>
      </c>
      <c r="AP1986" s="20">
        <f t="shared" si="522"/>
        <v>0.0416666666666667</v>
      </c>
      <c r="AQ1986" s="20">
        <f t="shared" si="523"/>
        <v>0.0102040816326531</v>
      </c>
      <c r="AR1986" s="32">
        <f t="shared" si="524"/>
        <v>0.428571428571429</v>
      </c>
      <c r="AS1986" s="32">
        <f t="shared" si="525"/>
        <v>25.7142857142857</v>
      </c>
      <c r="AT1986" s="32">
        <f t="shared" si="526"/>
        <v>-25.7142857142857</v>
      </c>
      <c r="AU1986" s="28">
        <f t="shared" si="527"/>
        <v>0</v>
      </c>
      <c r="AV1986" s="34">
        <f>IFERROR(时间!$B$4+AU1986,"上周无销量")</f>
        <v>43283</v>
      </c>
      <c r="AW1986" s="34"/>
    </row>
    <row r="1987" spans="1:49">
      <c r="A1987" s="18" t="s">
        <v>2032</v>
      </c>
      <c r="B1987" t="str">
        <f>VLOOKUP(A1987,'[1]sku-asin（子）'!$A:$B,2,0)</f>
        <v>B01AXSDCDK</v>
      </c>
      <c r="C1987" t="str">
        <f>VLOOKUP(A1987,'[1]子sku-父sku'!$A:$B,2,0)</f>
        <v>YZ-BS-HE13037</v>
      </c>
      <c r="D1987" s="28">
        <f>IFERROR(VLOOKUP(A1987,[2]库存报告使用数据处理!$A:$C,3,0),0)</f>
        <v>0</v>
      </c>
      <c r="E1987" s="28">
        <f>IFERROR(VLOOKUP(A1987,[2]库存报告使用数据处理!$A:$D,4,0),0)</f>
        <v>0</v>
      </c>
      <c r="F1987" s="28">
        <f>IFERROR(VLOOKUP(A1987,[2]库存报告使用数据处理!$A:$E,5,0),0)</f>
        <v>0</v>
      </c>
      <c r="G1987" s="28">
        <f>IFERROR(VLOOKUP(A1987,[2]库存报告使用数据处理!$A:$F,6,0),0)</f>
        <v>4</v>
      </c>
      <c r="H1987" s="29">
        <f>IFERROR(VLOOKUP(A1987,[2]库存报告使用数据处理!$A:$G,7,0),0)</f>
        <v>5.3</v>
      </c>
      <c r="I1987">
        <f>IFERROR(VLOOKUP(A1987,[5]数据处理!$A:$B,2,0),0)</f>
        <v>0</v>
      </c>
      <c r="J1987" s="30">
        <f>IFERROR(VLOOKUP(A1987,[5]数据处理!$A:$D,4,0),0)</f>
        <v>0</v>
      </c>
      <c r="K1987" s="30">
        <f>IFERROR(VLOOKUP(A1987,[5]数据处理!$A:$E,5,0),0)</f>
        <v>0</v>
      </c>
      <c r="L1987" s="30">
        <f>IFERROR(VLOOKUP(A1987,[5]数据处理!$A:$G,7,0),0)</f>
        <v>0</v>
      </c>
      <c r="M1987">
        <f t="shared" si="511"/>
        <v>0</v>
      </c>
      <c r="N1987">
        <f>IFERROR(VLOOKUP(A1987,[5]数据处理!$A:$C,3,0),0)</f>
        <v>0</v>
      </c>
      <c r="O1987">
        <f>IFERROR(VLOOKUP($A1987,[5]数据处理!$A:$N,14,0),0)</f>
        <v>0</v>
      </c>
      <c r="P1987">
        <f>IFERROR(VLOOKUP($A1987,[3]库存报告使用数据!$A$1:$B$65536,2,0),"")</f>
        <v>0</v>
      </c>
      <c r="Q1987">
        <f>IFERROR(VLOOKUP($A1987,[3]库存报告使用数据!$A$1:$E$65536,5,0),"")</f>
        <v>0</v>
      </c>
      <c r="R1987">
        <f>IFERROR(VLOOKUP($A1987,[3]库存报告使用数据!$A$1:$H$65536,8,0),"")</f>
        <v>0</v>
      </c>
      <c r="S1987">
        <f>IFERROR(VLOOKUP($A1987,[3]库存报告使用数据!$A$1:$K$65536,11,0),"")</f>
        <v>191</v>
      </c>
      <c r="T1987">
        <f>IFERROR(VLOOKUP($A1987,[3]库存报告使用数据!$A$1:$C$65536,3,0),"")</f>
        <v>0</v>
      </c>
      <c r="U1987">
        <f>IFERROR(VLOOKUP($A1987,[3]库存报告使用数据!$A$1:$F$65536,6,0),"")</f>
        <v>0</v>
      </c>
      <c r="V1987">
        <f>IFERROR(VLOOKUP($A1987,[3]库存报告使用数据!$A$1:$I$65536,9,0),"")</f>
        <v>0</v>
      </c>
      <c r="W1987">
        <f>IFERROR(VLOOKUP($A1987,[3]库存报告使用数据!$A$1:$L$65536,12,0),"")</f>
        <v>1</v>
      </c>
      <c r="X1987" s="20" t="str">
        <f t="shared" si="512"/>
        <v/>
      </c>
      <c r="Y1987" s="20" t="str">
        <f t="shared" si="513"/>
        <v/>
      </c>
      <c r="Z1987" s="20" t="str">
        <f t="shared" si="514"/>
        <v/>
      </c>
      <c r="AA1987" s="20">
        <f t="shared" si="515"/>
        <v>0.00523560209424084</v>
      </c>
      <c r="AB1987">
        <f>IFERROR(VLOOKUP($A1987,[3]库存报告使用数据!$A$1:$D$65536,4,0),"")</f>
        <v>0</v>
      </c>
      <c r="AC1987">
        <f>IFERROR(VLOOKUP($A1987,[3]库存报告使用数据!$A$1:$G$65536,7,0),"")</f>
        <v>0</v>
      </c>
      <c r="AD1987">
        <f>IFERROR(VLOOKUP($A1987,[3]库存报告使用数据!$A$1:$J$65536,10,0),"")</f>
        <v>0</v>
      </c>
      <c r="AE1987">
        <f>IFERROR(VLOOKUP($A1987,[3]库存报告使用数据!$A$1:$M$65536,13,0),"")</f>
        <v>0</v>
      </c>
      <c r="AF1987" s="20" t="str">
        <f t="shared" si="516"/>
        <v/>
      </c>
      <c r="AG1987" s="20" t="str">
        <f t="shared" si="517"/>
        <v/>
      </c>
      <c r="AH1987" s="20" t="str">
        <f t="shared" si="518"/>
        <v/>
      </c>
      <c r="AI1987" s="20" t="str">
        <f t="shared" si="519"/>
        <v/>
      </c>
      <c r="AJ1987">
        <f>IFERROR(VLOOKUP($B1987,[4]库存报告使用数据!$A$1:$B$65536,2,0),0)</f>
        <v>0</v>
      </c>
      <c r="AK1987">
        <f>IFERROR(VLOOKUP($B1987,[4]库存报告使用数据!$A$1:$C$65536,3,0),)</f>
        <v>0</v>
      </c>
      <c r="AL1987">
        <f>IFERROR(VLOOKUP($B1987,[4]库存报告使用数据!$A$1:$D$65536,4,0),)</f>
        <v>0</v>
      </c>
      <c r="AM1987">
        <f>IFERROR(VLOOKUP($B1987,[4]库存报告使用数据!$A$1:$E$65536,5,0),)</f>
        <v>30</v>
      </c>
      <c r="AN1987" s="20" t="str">
        <f t="shared" si="520"/>
        <v/>
      </c>
      <c r="AO1987" s="20" t="str">
        <f t="shared" si="521"/>
        <v/>
      </c>
      <c r="AP1987" s="20" t="str">
        <f t="shared" si="522"/>
        <v/>
      </c>
      <c r="AQ1987" s="20">
        <f t="shared" si="523"/>
        <v>0.133333333333333</v>
      </c>
      <c r="AR1987" s="32">
        <f t="shared" si="524"/>
        <v>0</v>
      </c>
      <c r="AS1987" s="32">
        <f t="shared" si="525"/>
        <v>0</v>
      </c>
      <c r="AT1987" s="32">
        <f t="shared" si="526"/>
        <v>0</v>
      </c>
      <c r="AU1987" s="28" t="str">
        <f t="shared" si="527"/>
        <v>库存为0</v>
      </c>
      <c r="AV1987" s="34" t="str">
        <f>IFERROR(时间!$B$4+AU1987,"上周无销量")</f>
        <v>上周无销量</v>
      </c>
      <c r="AW1987" s="34"/>
    </row>
    <row r="1988" spans="1:49">
      <c r="A1988" s="18" t="s">
        <v>2033</v>
      </c>
      <c r="B1988" t="str">
        <f>VLOOKUP(A1988,'[1]sku-asin（子）'!$A:$B,2,0)</f>
        <v>B01AXSDE2E</v>
      </c>
      <c r="C1988" t="str">
        <f>VLOOKUP(A1988,'[1]子sku-父sku'!$A:$B,2,0)</f>
        <v>YZ-BS-HE13037</v>
      </c>
      <c r="D1988" s="28">
        <f>IFERROR(VLOOKUP(A1988,[2]库存报告使用数据处理!$A:$C,3,0),0)</f>
        <v>0</v>
      </c>
      <c r="E1988" s="28">
        <f>IFERROR(VLOOKUP(A1988,[2]库存报告使用数据处理!$A:$D,4,0),0)</f>
        <v>0</v>
      </c>
      <c r="F1988" s="28">
        <f>IFERROR(VLOOKUP(A1988,[2]库存报告使用数据处理!$A:$E,5,0),0)</f>
        <v>0</v>
      </c>
      <c r="G1988" s="28">
        <f>IFERROR(VLOOKUP(A1988,[2]库存报告使用数据处理!$A:$F,6,0),0)</f>
        <v>1</v>
      </c>
      <c r="H1988" s="29">
        <f>IFERROR(VLOOKUP(A1988,[2]库存报告使用数据处理!$A:$G,7,0),0)</f>
        <v>5.3</v>
      </c>
      <c r="I1988">
        <f>IFERROR(VLOOKUP(A1988,[5]数据处理!$A:$B,2,0),0)</f>
        <v>0</v>
      </c>
      <c r="J1988" s="30">
        <f>IFERROR(VLOOKUP(A1988,[5]数据处理!$A:$D,4,0),0)</f>
        <v>0</v>
      </c>
      <c r="K1988" s="30">
        <f>IFERROR(VLOOKUP(A1988,[5]数据处理!$A:$E,5,0),0)</f>
        <v>0</v>
      </c>
      <c r="L1988" s="30">
        <f>IFERROR(VLOOKUP(A1988,[5]数据处理!$A:$G,7,0),0)</f>
        <v>0</v>
      </c>
      <c r="M1988">
        <f t="shared" si="511"/>
        <v>0</v>
      </c>
      <c r="N1988">
        <f>IFERROR(VLOOKUP(A1988,[5]数据处理!$A:$C,3,0),0)</f>
        <v>0</v>
      </c>
      <c r="O1988">
        <f>IFERROR(VLOOKUP($A1988,[5]数据处理!$A:$N,14,0),0)</f>
        <v>0</v>
      </c>
      <c r="P1988">
        <f>IFERROR(VLOOKUP($A1988,[3]库存报告使用数据!$A$1:$B$65536,2,0),"")</f>
        <v>0</v>
      </c>
      <c r="Q1988">
        <f>IFERROR(VLOOKUP($A1988,[3]库存报告使用数据!$A$1:$E$65536,5,0),"")</f>
        <v>0</v>
      </c>
      <c r="R1988">
        <f>IFERROR(VLOOKUP($A1988,[3]库存报告使用数据!$A$1:$H$65536,8,0),"")</f>
        <v>0</v>
      </c>
      <c r="S1988">
        <f>IFERROR(VLOOKUP($A1988,[3]库存报告使用数据!$A$1:$K$65536,11,0),"")</f>
        <v>2054</v>
      </c>
      <c r="T1988">
        <f>IFERROR(VLOOKUP($A1988,[3]库存报告使用数据!$A$1:$C$65536,3,0),"")</f>
        <v>0</v>
      </c>
      <c r="U1988">
        <f>IFERROR(VLOOKUP($A1988,[3]库存报告使用数据!$A$1:$F$65536,6,0),"")</f>
        <v>0</v>
      </c>
      <c r="V1988">
        <f>IFERROR(VLOOKUP($A1988,[3]库存报告使用数据!$A$1:$I$65536,9,0),"")</f>
        <v>0</v>
      </c>
      <c r="W1988">
        <f>IFERROR(VLOOKUP($A1988,[3]库存报告使用数据!$A$1:$L$65536,12,0),"")</f>
        <v>5</v>
      </c>
      <c r="X1988" s="20" t="str">
        <f t="shared" si="512"/>
        <v/>
      </c>
      <c r="Y1988" s="20" t="str">
        <f t="shared" si="513"/>
        <v/>
      </c>
      <c r="Z1988" s="20" t="str">
        <f t="shared" si="514"/>
        <v/>
      </c>
      <c r="AA1988" s="20">
        <f t="shared" si="515"/>
        <v>0.00243427458617332</v>
      </c>
      <c r="AB1988">
        <f>IFERROR(VLOOKUP($A1988,[3]库存报告使用数据!$A$1:$D$65536,4,0),"")</f>
        <v>0</v>
      </c>
      <c r="AC1988">
        <f>IFERROR(VLOOKUP($A1988,[3]库存报告使用数据!$A$1:$G$65536,7,0),"")</f>
        <v>0</v>
      </c>
      <c r="AD1988">
        <f>IFERROR(VLOOKUP($A1988,[3]库存报告使用数据!$A$1:$J$65536,10,0),"")</f>
        <v>0</v>
      </c>
      <c r="AE1988">
        <f>IFERROR(VLOOKUP($A1988,[3]库存报告使用数据!$A$1:$M$65536,13,0),"")</f>
        <v>0.77</v>
      </c>
      <c r="AF1988" s="20" t="str">
        <f t="shared" si="516"/>
        <v/>
      </c>
      <c r="AG1988" s="20" t="str">
        <f t="shared" si="517"/>
        <v/>
      </c>
      <c r="AH1988" s="20" t="str">
        <f t="shared" si="518"/>
        <v/>
      </c>
      <c r="AI1988" s="20">
        <f t="shared" si="519"/>
        <v>0.145283018867925</v>
      </c>
      <c r="AJ1988">
        <f>IFERROR(VLOOKUP($B1988,[4]库存报告使用数据!$A$1:$B$65536,2,0),0)</f>
        <v>0</v>
      </c>
      <c r="AK1988">
        <f>IFERROR(VLOOKUP($B1988,[4]库存报告使用数据!$A$1:$C$65536,3,0),)</f>
        <v>0</v>
      </c>
      <c r="AL1988">
        <f>IFERROR(VLOOKUP($B1988,[4]库存报告使用数据!$A$1:$D$65536,4,0),)</f>
        <v>0</v>
      </c>
      <c r="AM1988">
        <f>IFERROR(VLOOKUP($B1988,[4]库存报告使用数据!$A$1:$E$65536,5,0),)</f>
        <v>12</v>
      </c>
      <c r="AN1988" s="20" t="str">
        <f t="shared" si="520"/>
        <v/>
      </c>
      <c r="AO1988" s="20" t="str">
        <f t="shared" si="521"/>
        <v/>
      </c>
      <c r="AP1988" s="20" t="str">
        <f t="shared" si="522"/>
        <v/>
      </c>
      <c r="AQ1988" s="20">
        <f t="shared" si="523"/>
        <v>0.0833333333333333</v>
      </c>
      <c r="AR1988" s="32">
        <f t="shared" si="524"/>
        <v>0</v>
      </c>
      <c r="AS1988" s="32">
        <f t="shared" si="525"/>
        <v>0</v>
      </c>
      <c r="AT1988" s="32">
        <f t="shared" si="526"/>
        <v>0</v>
      </c>
      <c r="AU1988" s="28" t="str">
        <f t="shared" si="527"/>
        <v>库存为0</v>
      </c>
      <c r="AV1988" s="34" t="str">
        <f>IFERROR(时间!$B$4+AU1988,"上周无销量")</f>
        <v>上周无销量</v>
      </c>
      <c r="AW1988" s="34"/>
    </row>
    <row r="1989" spans="1:49">
      <c r="A1989" s="18" t="s">
        <v>2034</v>
      </c>
      <c r="B1989" t="str">
        <f>VLOOKUP(A1989,'[1]sku-asin（子）'!$A:$B,2,0)</f>
        <v>B01AXSDFFU</v>
      </c>
      <c r="C1989" t="str">
        <f>VLOOKUP(A1989,'[1]子sku-父sku'!$A:$B,2,0)</f>
        <v>YZ-BS-HE13037</v>
      </c>
      <c r="D1989" s="28">
        <f>IFERROR(VLOOKUP(A1989,[2]库存报告使用数据处理!$A:$C,3,0),0)</f>
        <v>0</v>
      </c>
      <c r="E1989" s="28">
        <f>IFERROR(VLOOKUP(A1989,[2]库存报告使用数据处理!$A:$D,4,0),0)</f>
        <v>0</v>
      </c>
      <c r="F1989" s="28">
        <f>IFERROR(VLOOKUP(A1989,[2]库存报告使用数据处理!$A:$E,5,0),0)</f>
        <v>0</v>
      </c>
      <c r="G1989" s="28">
        <f>IFERROR(VLOOKUP(A1989,[2]库存报告使用数据处理!$A:$F,6,0),0)</f>
        <v>0</v>
      </c>
      <c r="H1989" s="29">
        <f>IFERROR(VLOOKUP(A1989,[2]库存报告使用数据处理!$A:$G,7,0),0)</f>
        <v>0</v>
      </c>
      <c r="I1989">
        <f>IFERROR(VLOOKUP(A1989,[5]数据处理!$A:$B,2,0),0)</f>
        <v>0</v>
      </c>
      <c r="J1989" s="30">
        <f>IFERROR(VLOOKUP(A1989,[5]数据处理!$A:$D,4,0),0)</f>
        <v>0</v>
      </c>
      <c r="K1989" s="30">
        <f>IFERROR(VLOOKUP(A1989,[5]数据处理!$A:$E,5,0),0)</f>
        <v>0</v>
      </c>
      <c r="L1989" s="30">
        <f>IFERROR(VLOOKUP(A1989,[5]数据处理!$A:$G,7,0),0)</f>
        <v>0</v>
      </c>
      <c r="M1989">
        <f t="shared" si="511"/>
        <v>0</v>
      </c>
      <c r="N1989">
        <f>IFERROR(VLOOKUP(A1989,[5]数据处理!$A:$C,3,0),0)</f>
        <v>0</v>
      </c>
      <c r="O1989">
        <f>IFERROR(VLOOKUP($A1989,[5]数据处理!$A:$N,14,0),0)</f>
        <v>0</v>
      </c>
      <c r="P1989" t="str">
        <f>IFERROR(VLOOKUP($A1989,[3]库存报告使用数据!$A$1:$B$65536,2,0),"")</f>
        <v/>
      </c>
      <c r="Q1989" t="str">
        <f>IFERROR(VLOOKUP($A1989,[3]库存报告使用数据!$A$1:$E$65536,5,0),"")</f>
        <v/>
      </c>
      <c r="R1989" t="str">
        <f>IFERROR(VLOOKUP($A1989,[3]库存报告使用数据!$A$1:$H$65536,8,0),"")</f>
        <v/>
      </c>
      <c r="S1989" t="str">
        <f>IFERROR(VLOOKUP($A1989,[3]库存报告使用数据!$A$1:$K$65536,11,0),"")</f>
        <v/>
      </c>
      <c r="T1989" t="str">
        <f>IFERROR(VLOOKUP($A1989,[3]库存报告使用数据!$A$1:$C$65536,3,0),"")</f>
        <v/>
      </c>
      <c r="U1989" t="str">
        <f>IFERROR(VLOOKUP($A1989,[3]库存报告使用数据!$A$1:$F$65536,6,0),"")</f>
        <v/>
      </c>
      <c r="V1989" t="str">
        <f>IFERROR(VLOOKUP($A1989,[3]库存报告使用数据!$A$1:$I$65536,9,0),"")</f>
        <v/>
      </c>
      <c r="W1989" t="str">
        <f>IFERROR(VLOOKUP($A1989,[3]库存报告使用数据!$A$1:$L$65536,12,0),"")</f>
        <v/>
      </c>
      <c r="X1989" s="20" t="str">
        <f t="shared" si="512"/>
        <v/>
      </c>
      <c r="Y1989" s="20" t="str">
        <f t="shared" si="513"/>
        <v/>
      </c>
      <c r="Z1989" s="20" t="str">
        <f t="shared" si="514"/>
        <v/>
      </c>
      <c r="AA1989" s="20" t="str">
        <f t="shared" si="515"/>
        <v/>
      </c>
      <c r="AB1989" t="str">
        <f>IFERROR(VLOOKUP($A1989,[3]库存报告使用数据!$A$1:$D$65536,4,0),"")</f>
        <v/>
      </c>
      <c r="AC1989" t="str">
        <f>IFERROR(VLOOKUP($A1989,[3]库存报告使用数据!$A$1:$G$65536,7,0),"")</f>
        <v/>
      </c>
      <c r="AD1989" t="str">
        <f>IFERROR(VLOOKUP($A1989,[3]库存报告使用数据!$A$1:$J$65536,10,0),"")</f>
        <v/>
      </c>
      <c r="AE1989" t="str">
        <f>IFERROR(VLOOKUP($A1989,[3]库存报告使用数据!$A$1:$M$65536,13,0),"")</f>
        <v/>
      </c>
      <c r="AF1989" s="20" t="str">
        <f t="shared" si="516"/>
        <v/>
      </c>
      <c r="AG1989" s="20" t="str">
        <f t="shared" si="517"/>
        <v/>
      </c>
      <c r="AH1989" s="20" t="str">
        <f t="shared" si="518"/>
        <v/>
      </c>
      <c r="AI1989" s="20" t="str">
        <f t="shared" si="519"/>
        <v/>
      </c>
      <c r="AJ1989">
        <f>IFERROR(VLOOKUP($B1989,[4]库存报告使用数据!$A$1:$B$65536,2,0),0)</f>
        <v>0</v>
      </c>
      <c r="AK1989">
        <f>IFERROR(VLOOKUP($B1989,[4]库存报告使用数据!$A$1:$C$65536,3,0),)</f>
        <v>0</v>
      </c>
      <c r="AL1989">
        <f>IFERROR(VLOOKUP($B1989,[4]库存报告使用数据!$A$1:$D$65536,4,0),)</f>
        <v>0</v>
      </c>
      <c r="AM1989">
        <f>IFERROR(VLOOKUP($B1989,[4]库存报告使用数据!$A$1:$E$65536,5,0),)</f>
        <v>0</v>
      </c>
      <c r="AN1989" s="20" t="str">
        <f t="shared" si="520"/>
        <v/>
      </c>
      <c r="AO1989" s="20" t="str">
        <f t="shared" si="521"/>
        <v/>
      </c>
      <c r="AP1989" s="20" t="str">
        <f t="shared" si="522"/>
        <v/>
      </c>
      <c r="AQ1989" s="20" t="str">
        <f t="shared" si="523"/>
        <v/>
      </c>
      <c r="AR1989" s="32">
        <f t="shared" si="524"/>
        <v>0</v>
      </c>
      <c r="AS1989" s="32">
        <f t="shared" si="525"/>
        <v>0</v>
      </c>
      <c r="AT1989" s="32">
        <f t="shared" si="526"/>
        <v>0</v>
      </c>
      <c r="AU1989" s="28" t="str">
        <f t="shared" si="527"/>
        <v>库存为0</v>
      </c>
      <c r="AV1989" s="34" t="str">
        <f>IFERROR(时间!$B$4+AU1989,"上周无销量")</f>
        <v>上周无销量</v>
      </c>
      <c r="AW1989" s="34"/>
    </row>
    <row r="1990" spans="1:49">
      <c r="A1990" s="18" t="s">
        <v>2035</v>
      </c>
      <c r="B1990" t="str">
        <f>VLOOKUP(A1990,'[1]sku-asin（子）'!$A:$B,2,0)</f>
        <v>B01AXSDGPY</v>
      </c>
      <c r="C1990" t="str">
        <f>VLOOKUP(A1990,'[1]子sku-父sku'!$A:$B,2,0)</f>
        <v>YZ-BS-HE13037</v>
      </c>
      <c r="D1990" s="28">
        <f>IFERROR(VLOOKUP(A1990,[2]库存报告使用数据处理!$A:$C,3,0),0)</f>
        <v>0</v>
      </c>
      <c r="E1990" s="28">
        <f>IFERROR(VLOOKUP(A1990,[2]库存报告使用数据处理!$A:$D,4,0),0)</f>
        <v>0</v>
      </c>
      <c r="F1990" s="28">
        <f>IFERROR(VLOOKUP(A1990,[2]库存报告使用数据处理!$A:$E,5,0),0)</f>
        <v>1</v>
      </c>
      <c r="G1990" s="28">
        <f>IFERROR(VLOOKUP(A1990,[2]库存报告使用数据处理!$A:$F,6,0),0)</f>
        <v>1</v>
      </c>
      <c r="H1990" s="29">
        <f>IFERROR(VLOOKUP(A1990,[2]库存报告使用数据处理!$A:$G,7,0),0)</f>
        <v>9.145</v>
      </c>
      <c r="I1990">
        <f>IFERROR(VLOOKUP(A1990,[5]数据处理!$A:$B,2,0),0)</f>
        <v>0</v>
      </c>
      <c r="J1990" s="30">
        <f>IFERROR(VLOOKUP(A1990,[5]数据处理!$A:$D,4,0),0)</f>
        <v>0</v>
      </c>
      <c r="K1990" s="30">
        <f>IFERROR(VLOOKUP(A1990,[5]数据处理!$A:$E,5,0),0)</f>
        <v>0</v>
      </c>
      <c r="L1990" s="30">
        <f>IFERROR(VLOOKUP(A1990,[5]数据处理!$A:$G,7,0),0)</f>
        <v>0</v>
      </c>
      <c r="M1990">
        <f t="shared" ref="M1990:M2053" si="528">SUM(I1990:L1990)</f>
        <v>0</v>
      </c>
      <c r="N1990">
        <f>IFERROR(VLOOKUP(A1990,[5]数据处理!$A:$C,3,0),0)</f>
        <v>1</v>
      </c>
      <c r="O1990">
        <f>IFERROR(VLOOKUP($A1990,[5]数据处理!$A:$N,14,0),0)</f>
        <v>0</v>
      </c>
      <c r="P1990">
        <f>IFERROR(VLOOKUP($A1990,[3]库存报告使用数据!$A$1:$B$65536,2,0),"")</f>
        <v>0</v>
      </c>
      <c r="Q1990">
        <f>IFERROR(VLOOKUP($A1990,[3]库存报告使用数据!$A$1:$E$65536,5,0),"")</f>
        <v>0</v>
      </c>
      <c r="R1990">
        <f>IFERROR(VLOOKUP($A1990,[3]库存报告使用数据!$A$1:$H$65536,8,0),"")</f>
        <v>30</v>
      </c>
      <c r="S1990">
        <f>IFERROR(VLOOKUP($A1990,[3]库存报告使用数据!$A$1:$K$65536,11,0),"")</f>
        <v>0</v>
      </c>
      <c r="T1990">
        <f>IFERROR(VLOOKUP($A1990,[3]库存报告使用数据!$A$1:$C$65536,3,0),"")</f>
        <v>0</v>
      </c>
      <c r="U1990">
        <f>IFERROR(VLOOKUP($A1990,[3]库存报告使用数据!$A$1:$F$65536,6,0),"")</f>
        <v>0</v>
      </c>
      <c r="V1990">
        <f>IFERROR(VLOOKUP($A1990,[3]库存报告使用数据!$A$1:$I$65536,9,0),"")</f>
        <v>0</v>
      </c>
      <c r="W1990">
        <f>IFERROR(VLOOKUP($A1990,[3]库存报告使用数据!$A$1:$L$65536,12,0),"")</f>
        <v>0</v>
      </c>
      <c r="X1990" s="20" t="str">
        <f t="shared" ref="X1990:X2053" si="529">IFERROR(T1990/P1990,"")</f>
        <v/>
      </c>
      <c r="Y1990" s="20" t="str">
        <f t="shared" ref="Y1990:Y2053" si="530">IFERROR(U1990/Q1990,"")</f>
        <v/>
      </c>
      <c r="Z1990" s="20">
        <f t="shared" ref="Z1990:Z2053" si="531">IFERROR(V1990/R1990,"")</f>
        <v>0</v>
      </c>
      <c r="AA1990" s="20" t="str">
        <f t="shared" ref="AA1990:AA2053" si="532">IFERROR(W1990/S1990,"")</f>
        <v/>
      </c>
      <c r="AB1990">
        <f>IFERROR(VLOOKUP($A1990,[3]库存报告使用数据!$A$1:$D$65536,4,0),"")</f>
        <v>0</v>
      </c>
      <c r="AC1990">
        <f>IFERROR(VLOOKUP($A1990,[3]库存报告使用数据!$A$1:$G$65536,7,0),"")</f>
        <v>0</v>
      </c>
      <c r="AD1990">
        <f>IFERROR(VLOOKUP($A1990,[3]库存报告使用数据!$A$1:$J$65536,10,0),"")</f>
        <v>0</v>
      </c>
      <c r="AE1990">
        <f>IFERROR(VLOOKUP($A1990,[3]库存报告使用数据!$A$1:$M$65536,13,0),"")</f>
        <v>0</v>
      </c>
      <c r="AF1990" s="20" t="str">
        <f t="shared" ref="AF1990:AF2053" si="533">IF(OR(AB1990="",AB1990=0),"",IF(AND(D1990*$H1990=0,AB1990&gt;0),"无销售广告费为"&amp;AB1990,IFERROR(AB1990/(D1990*$H1990),0)))</f>
        <v/>
      </c>
      <c r="AG1990" s="20" t="str">
        <f t="shared" ref="AG1990:AG2053" si="534">IF(OR(AC1990="",AC1990=0),"",IF(AND(E1990*$H1990=0,AC1990&gt;0),"无销售广告费为"&amp;AC1990,IFERROR(AC1990/(E1990*$H1990),0)))</f>
        <v/>
      </c>
      <c r="AH1990" s="20" t="str">
        <f t="shared" ref="AH1990:AH2053" si="535">IF(OR(AD1990="",AD1990=0),"",IF(AND(F1990*$H1990=0,AD1990&gt;0),"无销售广告费为"&amp;AD1990,IFERROR(AD1990/(F1990*$H1990),0)))</f>
        <v/>
      </c>
      <c r="AI1990" s="20" t="str">
        <f t="shared" ref="AI1990:AI2053" si="536">IF(OR(AE1990="",AE1990=0),"",IF(AND(G1990*$H1990=0,AE1990&gt;0),"无销售广告费为"&amp;AE1990,IFERROR(AE1990/(G1990*$H1990),0)))</f>
        <v/>
      </c>
      <c r="AJ1990">
        <f>IFERROR(VLOOKUP($B1990,[4]库存报告使用数据!$A$1:$B$65536,2,0),0)</f>
        <v>0</v>
      </c>
      <c r="AK1990">
        <f>IFERROR(VLOOKUP($B1990,[4]库存报告使用数据!$A$1:$C$65536,3,0),)</f>
        <v>0</v>
      </c>
      <c r="AL1990">
        <f>IFERROR(VLOOKUP($B1990,[4]库存报告使用数据!$A$1:$D$65536,4,0),)</f>
        <v>5</v>
      </c>
      <c r="AM1990">
        <f>IFERROR(VLOOKUP($B1990,[4]库存报告使用数据!$A$1:$E$65536,5,0),)</f>
        <v>0</v>
      </c>
      <c r="AN1990" s="20" t="str">
        <f t="shared" ref="AN1990:AN2053" si="537">IFERROR(D1990/AJ1990,"")</f>
        <v/>
      </c>
      <c r="AO1990" s="20" t="str">
        <f t="shared" ref="AO1990:AO2053" si="538">IFERROR(E1990/AK1990,"")</f>
        <v/>
      </c>
      <c r="AP1990" s="20">
        <f t="shared" ref="AP1990:AP2053" si="539">IFERROR(F1990/AL1990,"")</f>
        <v>0.2</v>
      </c>
      <c r="AQ1990" s="20" t="str">
        <f t="shared" ref="AQ1990:AQ2053" si="540">IFERROR(G1990/AM1990,"")</f>
        <v/>
      </c>
      <c r="AR1990" s="32">
        <f t="shared" ref="AR1990:AR2053" si="541">IFERROR(D1990/7,"")</f>
        <v>0</v>
      </c>
      <c r="AS1990" s="32">
        <f t="shared" ref="AS1990:AS2053" si="542">IF(AR1990="","上周无销量",60*AR1990)</f>
        <v>0</v>
      </c>
      <c r="AT1990" s="32">
        <f t="shared" ref="AT1990:AT2053" si="543">IF(AS1990="上周无销量","上周无销量/总库存"&amp;M1990,M1990-AS1990)</f>
        <v>0</v>
      </c>
      <c r="AU1990" s="28" t="str">
        <f t="shared" ref="AU1990:AU2053" si="544">IF(AR1990="","库存为"&amp;M1990,IF(AS1990=0,"库存为"&amp;M1990,INT(M1990/AR1990)))</f>
        <v>库存为0</v>
      </c>
      <c r="AV1990" s="34" t="str">
        <f>IFERROR(时间!$B$4+AU1990,"上周无销量")</f>
        <v>上周无销量</v>
      </c>
      <c r="AW1990" s="34"/>
    </row>
    <row r="1991" spans="1:49">
      <c r="A1991" s="18" t="s">
        <v>2036</v>
      </c>
      <c r="B1991" t="str">
        <f>VLOOKUP(A1991,'[1]sku-asin（子）'!$A:$B,2,0)</f>
        <v>B01AXSD2IK</v>
      </c>
      <c r="C1991" t="str">
        <f>VLOOKUP(A1991,'[1]子sku-父sku'!$A:$B,2,0)</f>
        <v>YZ-BS-HE13037</v>
      </c>
      <c r="D1991" s="28">
        <f>IFERROR(VLOOKUP(A1991,[2]库存报告使用数据处理!$A:$C,3,0),0)</f>
        <v>0</v>
      </c>
      <c r="E1991" s="28">
        <f>IFERROR(VLOOKUP(A1991,[2]库存报告使用数据处理!$A:$D,4,0),0)</f>
        <v>1</v>
      </c>
      <c r="F1991" s="28">
        <f>IFERROR(VLOOKUP(A1991,[2]库存报告使用数据处理!$A:$E,5,0),0)</f>
        <v>1</v>
      </c>
      <c r="G1991" s="28">
        <f>IFERROR(VLOOKUP(A1991,[2]库存报告使用数据处理!$A:$F,6,0),0)</f>
        <v>1</v>
      </c>
      <c r="H1991" s="29">
        <f>IFERROR(VLOOKUP(A1991,[2]库存报告使用数据处理!$A:$G,7,0),0)</f>
        <v>9.19666666666667</v>
      </c>
      <c r="I1991">
        <f>IFERROR(VLOOKUP(A1991,[5]数据处理!$A:$B,2,0),0)</f>
        <v>0</v>
      </c>
      <c r="J1991" s="30">
        <f>IFERROR(VLOOKUP(A1991,[5]数据处理!$A:$D,4,0),0)</f>
        <v>0</v>
      </c>
      <c r="K1991" s="30">
        <f>IFERROR(VLOOKUP(A1991,[5]数据处理!$A:$E,5,0),0)</f>
        <v>0</v>
      </c>
      <c r="L1991" s="30">
        <f>IFERROR(VLOOKUP(A1991,[5]数据处理!$A:$G,7,0),0)</f>
        <v>0</v>
      </c>
      <c r="M1991">
        <f t="shared" si="528"/>
        <v>0</v>
      </c>
      <c r="N1991">
        <f>IFERROR(VLOOKUP(A1991,[5]数据处理!$A:$C,3,0),0)</f>
        <v>0</v>
      </c>
      <c r="O1991">
        <f>IFERROR(VLOOKUP($A1991,[5]数据处理!$A:$N,14,0),0)</f>
        <v>0</v>
      </c>
      <c r="P1991">
        <f>IFERROR(VLOOKUP($A1991,[3]库存报告使用数据!$A$1:$B$65536,2,0),"")</f>
        <v>0</v>
      </c>
      <c r="Q1991">
        <f>IFERROR(VLOOKUP($A1991,[3]库存报告使用数据!$A$1:$E$65536,5,0),"")</f>
        <v>119</v>
      </c>
      <c r="R1991">
        <f>IFERROR(VLOOKUP($A1991,[3]库存报告使用数据!$A$1:$H$65536,8,0),"")</f>
        <v>466</v>
      </c>
      <c r="S1991">
        <f>IFERROR(VLOOKUP($A1991,[3]库存报告使用数据!$A$1:$K$65536,11,0),"")</f>
        <v>306</v>
      </c>
      <c r="T1991">
        <f>IFERROR(VLOOKUP($A1991,[3]库存报告使用数据!$A$1:$C$65536,3,0),"")</f>
        <v>0</v>
      </c>
      <c r="U1991">
        <f>IFERROR(VLOOKUP($A1991,[3]库存报告使用数据!$A$1:$F$65536,6,0),"")</f>
        <v>3</v>
      </c>
      <c r="V1991">
        <f>IFERROR(VLOOKUP($A1991,[3]库存报告使用数据!$A$1:$I$65536,9,0),"")</f>
        <v>4</v>
      </c>
      <c r="W1991">
        <f>IFERROR(VLOOKUP($A1991,[3]库存报告使用数据!$A$1:$L$65536,12,0),"")</f>
        <v>3</v>
      </c>
      <c r="X1991" s="20" t="str">
        <f t="shared" si="529"/>
        <v/>
      </c>
      <c r="Y1991" s="20">
        <f t="shared" si="530"/>
        <v>0.0252100840336134</v>
      </c>
      <c r="Z1991" s="20">
        <f t="shared" si="531"/>
        <v>0.00858369098712446</v>
      </c>
      <c r="AA1991" s="20">
        <f t="shared" si="532"/>
        <v>0.00980392156862745</v>
      </c>
      <c r="AB1991">
        <f>IFERROR(VLOOKUP($A1991,[3]库存报告使用数据!$A$1:$D$65536,4,0),"")</f>
        <v>0</v>
      </c>
      <c r="AC1991">
        <f>IFERROR(VLOOKUP($A1991,[3]库存报告使用数据!$A$1:$G$65536,7,0),"")</f>
        <v>0</v>
      </c>
      <c r="AD1991">
        <f>IFERROR(VLOOKUP($A1991,[3]库存报告使用数据!$A$1:$J$65536,10,0),"")</f>
        <v>0</v>
      </c>
      <c r="AE1991">
        <f>IFERROR(VLOOKUP($A1991,[3]库存报告使用数据!$A$1:$M$65536,13,0),"")</f>
        <v>0</v>
      </c>
      <c r="AF1991" s="20" t="str">
        <f t="shared" si="533"/>
        <v/>
      </c>
      <c r="AG1991" s="20" t="str">
        <f t="shared" si="534"/>
        <v/>
      </c>
      <c r="AH1991" s="20" t="str">
        <f t="shared" si="535"/>
        <v/>
      </c>
      <c r="AI1991" s="20" t="str">
        <f t="shared" si="536"/>
        <v/>
      </c>
      <c r="AJ1991">
        <f>IFERROR(VLOOKUP($B1991,[4]库存报告使用数据!$A$1:$B$65536,2,0),0)</f>
        <v>0</v>
      </c>
      <c r="AK1991">
        <f>IFERROR(VLOOKUP($B1991,[4]库存报告使用数据!$A$1:$C$65536,3,0),)</f>
        <v>10</v>
      </c>
      <c r="AL1991">
        <f>IFERROR(VLOOKUP($B1991,[4]库存报告使用数据!$A$1:$D$65536,4,0),)</f>
        <v>17</v>
      </c>
      <c r="AM1991">
        <f>IFERROR(VLOOKUP($B1991,[4]库存报告使用数据!$A$1:$E$65536,5,0),)</f>
        <v>31</v>
      </c>
      <c r="AN1991" s="20" t="str">
        <f t="shared" si="537"/>
        <v/>
      </c>
      <c r="AO1991" s="20">
        <f t="shared" si="538"/>
        <v>0.1</v>
      </c>
      <c r="AP1991" s="20">
        <f t="shared" si="539"/>
        <v>0.0588235294117647</v>
      </c>
      <c r="AQ1991" s="20">
        <f t="shared" si="540"/>
        <v>0.032258064516129</v>
      </c>
      <c r="AR1991" s="32">
        <f t="shared" si="541"/>
        <v>0</v>
      </c>
      <c r="AS1991" s="32">
        <f t="shared" si="542"/>
        <v>0</v>
      </c>
      <c r="AT1991" s="32">
        <f t="shared" si="543"/>
        <v>0</v>
      </c>
      <c r="AU1991" s="28" t="str">
        <f t="shared" si="544"/>
        <v>库存为0</v>
      </c>
      <c r="AV1991" s="34" t="str">
        <f>IFERROR(时间!$B$4+AU1991,"上周无销量")</f>
        <v>上周无销量</v>
      </c>
      <c r="AW1991" s="34"/>
    </row>
    <row r="1992" spans="1:49">
      <c r="A1992" s="18" t="s">
        <v>2037</v>
      </c>
      <c r="B1992" t="str">
        <f>VLOOKUP(A1992,'[1]sku-asin（子）'!$A:$B,2,0)</f>
        <v>B01AXSD3V6</v>
      </c>
      <c r="C1992" t="str">
        <f>VLOOKUP(A1992,'[1]子sku-父sku'!$A:$B,2,0)</f>
        <v>YZ-BS-HE13037</v>
      </c>
      <c r="D1992" s="28">
        <f>IFERROR(VLOOKUP(A1992,[2]库存报告使用数据处理!$A:$C,3,0),0)</f>
        <v>0</v>
      </c>
      <c r="E1992" s="28">
        <f>IFERROR(VLOOKUP(A1992,[2]库存报告使用数据处理!$A:$D,4,0),0)</f>
        <v>0</v>
      </c>
      <c r="F1992" s="28">
        <f>IFERROR(VLOOKUP(A1992,[2]库存报告使用数据处理!$A:$E,5,0),0)</f>
        <v>0</v>
      </c>
      <c r="G1992" s="28">
        <f>IFERROR(VLOOKUP(A1992,[2]库存报告使用数据处理!$A:$F,6,0),0)</f>
        <v>1</v>
      </c>
      <c r="H1992" s="29">
        <f>IFERROR(VLOOKUP(A1992,[2]库存报告使用数据处理!$A:$G,7,0),0)</f>
        <v>5.3</v>
      </c>
      <c r="I1992">
        <f>IFERROR(VLOOKUP(A1992,[5]数据处理!$A:$B,2,0),0)</f>
        <v>0</v>
      </c>
      <c r="J1992" s="30">
        <f>IFERROR(VLOOKUP(A1992,[5]数据处理!$A:$D,4,0),0)</f>
        <v>0</v>
      </c>
      <c r="K1992" s="30">
        <f>IFERROR(VLOOKUP(A1992,[5]数据处理!$A:$E,5,0),0)</f>
        <v>0</v>
      </c>
      <c r="L1992" s="30">
        <f>IFERROR(VLOOKUP(A1992,[5]数据处理!$A:$G,7,0),0)</f>
        <v>0</v>
      </c>
      <c r="M1992">
        <f t="shared" si="528"/>
        <v>0</v>
      </c>
      <c r="N1992">
        <f>IFERROR(VLOOKUP(A1992,[5]数据处理!$A:$C,3,0),0)</f>
        <v>1</v>
      </c>
      <c r="O1992">
        <f>IFERROR(VLOOKUP($A1992,[5]数据处理!$A:$N,14,0),0)</f>
        <v>0</v>
      </c>
      <c r="P1992">
        <f>IFERROR(VLOOKUP($A1992,[3]库存报告使用数据!$A$1:$B$65536,2,0),"")</f>
        <v>0</v>
      </c>
      <c r="Q1992">
        <f>IFERROR(VLOOKUP($A1992,[3]库存报告使用数据!$A$1:$E$65536,5,0),"")</f>
        <v>0</v>
      </c>
      <c r="R1992">
        <f>IFERROR(VLOOKUP($A1992,[3]库存报告使用数据!$A$1:$H$65536,8,0),"")</f>
        <v>0</v>
      </c>
      <c r="S1992">
        <f>IFERROR(VLOOKUP($A1992,[3]库存报告使用数据!$A$1:$K$65536,11,0),"")</f>
        <v>115</v>
      </c>
      <c r="T1992">
        <f>IFERROR(VLOOKUP($A1992,[3]库存报告使用数据!$A$1:$C$65536,3,0),"")</f>
        <v>0</v>
      </c>
      <c r="U1992">
        <f>IFERROR(VLOOKUP($A1992,[3]库存报告使用数据!$A$1:$F$65536,6,0),"")</f>
        <v>0</v>
      </c>
      <c r="V1992">
        <f>IFERROR(VLOOKUP($A1992,[3]库存报告使用数据!$A$1:$I$65536,9,0),"")</f>
        <v>0</v>
      </c>
      <c r="W1992">
        <f>IFERROR(VLOOKUP($A1992,[3]库存报告使用数据!$A$1:$L$65536,12,0),"")</f>
        <v>0</v>
      </c>
      <c r="X1992" s="20" t="str">
        <f t="shared" si="529"/>
        <v/>
      </c>
      <c r="Y1992" s="20" t="str">
        <f t="shared" si="530"/>
        <v/>
      </c>
      <c r="Z1992" s="20" t="str">
        <f t="shared" si="531"/>
        <v/>
      </c>
      <c r="AA1992" s="20">
        <f t="shared" si="532"/>
        <v>0</v>
      </c>
      <c r="AB1992">
        <f>IFERROR(VLOOKUP($A1992,[3]库存报告使用数据!$A$1:$D$65536,4,0),"")</f>
        <v>0</v>
      </c>
      <c r="AC1992">
        <f>IFERROR(VLOOKUP($A1992,[3]库存报告使用数据!$A$1:$G$65536,7,0),"")</f>
        <v>0</v>
      </c>
      <c r="AD1992">
        <f>IFERROR(VLOOKUP($A1992,[3]库存报告使用数据!$A$1:$J$65536,10,0),"")</f>
        <v>0</v>
      </c>
      <c r="AE1992">
        <f>IFERROR(VLOOKUP($A1992,[3]库存报告使用数据!$A$1:$M$65536,13,0),"")</f>
        <v>0</v>
      </c>
      <c r="AF1992" s="20" t="str">
        <f t="shared" si="533"/>
        <v/>
      </c>
      <c r="AG1992" s="20" t="str">
        <f t="shared" si="534"/>
        <v/>
      </c>
      <c r="AH1992" s="20" t="str">
        <f t="shared" si="535"/>
        <v/>
      </c>
      <c r="AI1992" s="20" t="str">
        <f t="shared" si="536"/>
        <v/>
      </c>
      <c r="AJ1992">
        <f>IFERROR(VLOOKUP($B1992,[4]库存报告使用数据!$A$1:$B$65536,2,0),0)</f>
        <v>0</v>
      </c>
      <c r="AK1992">
        <f>IFERROR(VLOOKUP($B1992,[4]库存报告使用数据!$A$1:$C$65536,3,0),)</f>
        <v>0</v>
      </c>
      <c r="AL1992">
        <f>IFERROR(VLOOKUP($B1992,[4]库存报告使用数据!$A$1:$D$65536,4,0),)</f>
        <v>0</v>
      </c>
      <c r="AM1992">
        <f>IFERROR(VLOOKUP($B1992,[4]库存报告使用数据!$A$1:$E$65536,5,0),)</f>
        <v>9</v>
      </c>
      <c r="AN1992" s="20" t="str">
        <f t="shared" si="537"/>
        <v/>
      </c>
      <c r="AO1992" s="20" t="str">
        <f t="shared" si="538"/>
        <v/>
      </c>
      <c r="AP1992" s="20" t="str">
        <f t="shared" si="539"/>
        <v/>
      </c>
      <c r="AQ1992" s="20">
        <f t="shared" si="540"/>
        <v>0.111111111111111</v>
      </c>
      <c r="AR1992" s="32">
        <f t="shared" si="541"/>
        <v>0</v>
      </c>
      <c r="AS1992" s="32">
        <f t="shared" si="542"/>
        <v>0</v>
      </c>
      <c r="AT1992" s="32">
        <f t="shared" si="543"/>
        <v>0</v>
      </c>
      <c r="AU1992" s="28" t="str">
        <f t="shared" si="544"/>
        <v>库存为0</v>
      </c>
      <c r="AV1992" s="34" t="str">
        <f>IFERROR(时间!$B$4+AU1992,"上周无销量")</f>
        <v>上周无销量</v>
      </c>
      <c r="AW1992" s="34"/>
    </row>
    <row r="1993" spans="1:49">
      <c r="A1993" s="18" t="s">
        <v>2038</v>
      </c>
      <c r="B1993" t="str">
        <f>VLOOKUP(A1993,'[1]sku-asin（子）'!$A:$B,2,0)</f>
        <v>B01AXSD6KO</v>
      </c>
      <c r="C1993" t="str">
        <f>VLOOKUP(A1993,'[1]子sku-父sku'!$A:$B,2,0)</f>
        <v>YZ-BS-HE13037</v>
      </c>
      <c r="D1993" s="28">
        <f>IFERROR(VLOOKUP(A1993,[2]库存报告使用数据处理!$A:$C,3,0),0)</f>
        <v>0</v>
      </c>
      <c r="E1993" s="28">
        <f>IFERROR(VLOOKUP(A1993,[2]库存报告使用数据处理!$A:$D,4,0),0)</f>
        <v>0</v>
      </c>
      <c r="F1993" s="28">
        <f>IFERROR(VLOOKUP(A1993,[2]库存报告使用数据处理!$A:$E,5,0),0)</f>
        <v>0</v>
      </c>
      <c r="G1993" s="28">
        <f>IFERROR(VLOOKUP(A1993,[2]库存报告使用数据处理!$A:$F,6,0),0)</f>
        <v>0</v>
      </c>
      <c r="H1993" s="29">
        <f>IFERROR(VLOOKUP(A1993,[2]库存报告使用数据处理!$A:$G,7,0),0)</f>
        <v>0</v>
      </c>
      <c r="I1993">
        <f>IFERROR(VLOOKUP(A1993,[5]数据处理!$A:$B,2,0),0)</f>
        <v>0</v>
      </c>
      <c r="J1993" s="30">
        <f>IFERROR(VLOOKUP(A1993,[5]数据处理!$A:$D,4,0),0)</f>
        <v>0</v>
      </c>
      <c r="K1993" s="30">
        <f>IFERROR(VLOOKUP(A1993,[5]数据处理!$A:$E,5,0),0)</f>
        <v>0</v>
      </c>
      <c r="L1993" s="30">
        <f>IFERROR(VLOOKUP(A1993,[5]数据处理!$A:$G,7,0),0)</f>
        <v>0</v>
      </c>
      <c r="M1993">
        <f t="shared" si="528"/>
        <v>0</v>
      </c>
      <c r="N1993">
        <f>IFERROR(VLOOKUP(A1993,[5]数据处理!$A:$C,3,0),0)</f>
        <v>0</v>
      </c>
      <c r="O1993">
        <f>IFERROR(VLOOKUP($A1993,[5]数据处理!$A:$N,14,0),0)</f>
        <v>0</v>
      </c>
      <c r="P1993" t="str">
        <f>IFERROR(VLOOKUP($A1993,[3]库存报告使用数据!$A$1:$B$65536,2,0),"")</f>
        <v/>
      </c>
      <c r="Q1993" t="str">
        <f>IFERROR(VLOOKUP($A1993,[3]库存报告使用数据!$A$1:$E$65536,5,0),"")</f>
        <v/>
      </c>
      <c r="R1993" t="str">
        <f>IFERROR(VLOOKUP($A1993,[3]库存报告使用数据!$A$1:$H$65536,8,0),"")</f>
        <v/>
      </c>
      <c r="S1993" t="str">
        <f>IFERROR(VLOOKUP($A1993,[3]库存报告使用数据!$A$1:$K$65536,11,0),"")</f>
        <v/>
      </c>
      <c r="T1993" t="str">
        <f>IFERROR(VLOOKUP($A1993,[3]库存报告使用数据!$A$1:$C$65536,3,0),"")</f>
        <v/>
      </c>
      <c r="U1993" t="str">
        <f>IFERROR(VLOOKUP($A1993,[3]库存报告使用数据!$A$1:$F$65536,6,0),"")</f>
        <v/>
      </c>
      <c r="V1993" t="str">
        <f>IFERROR(VLOOKUP($A1993,[3]库存报告使用数据!$A$1:$I$65536,9,0),"")</f>
        <v/>
      </c>
      <c r="W1993" t="str">
        <f>IFERROR(VLOOKUP($A1993,[3]库存报告使用数据!$A$1:$L$65536,12,0),"")</f>
        <v/>
      </c>
      <c r="X1993" s="20" t="str">
        <f t="shared" si="529"/>
        <v/>
      </c>
      <c r="Y1993" s="20" t="str">
        <f t="shared" si="530"/>
        <v/>
      </c>
      <c r="Z1993" s="20" t="str">
        <f t="shared" si="531"/>
        <v/>
      </c>
      <c r="AA1993" s="20" t="str">
        <f t="shared" si="532"/>
        <v/>
      </c>
      <c r="AB1993" t="str">
        <f>IFERROR(VLOOKUP($A1993,[3]库存报告使用数据!$A$1:$D$65536,4,0),"")</f>
        <v/>
      </c>
      <c r="AC1993" t="str">
        <f>IFERROR(VLOOKUP($A1993,[3]库存报告使用数据!$A$1:$G$65536,7,0),"")</f>
        <v/>
      </c>
      <c r="AD1993" t="str">
        <f>IFERROR(VLOOKUP($A1993,[3]库存报告使用数据!$A$1:$J$65536,10,0),"")</f>
        <v/>
      </c>
      <c r="AE1993" t="str">
        <f>IFERROR(VLOOKUP($A1993,[3]库存报告使用数据!$A$1:$M$65536,13,0),"")</f>
        <v/>
      </c>
      <c r="AF1993" s="20" t="str">
        <f t="shared" si="533"/>
        <v/>
      </c>
      <c r="AG1993" s="20" t="str">
        <f t="shared" si="534"/>
        <v/>
      </c>
      <c r="AH1993" s="20" t="str">
        <f t="shared" si="535"/>
        <v/>
      </c>
      <c r="AI1993" s="20" t="str">
        <f t="shared" si="536"/>
        <v/>
      </c>
      <c r="AJ1993">
        <f>IFERROR(VLOOKUP($B1993,[4]库存报告使用数据!$A$1:$B$65536,2,0),0)</f>
        <v>0</v>
      </c>
      <c r="AK1993">
        <f>IFERROR(VLOOKUP($B1993,[4]库存报告使用数据!$A$1:$C$65536,3,0),)</f>
        <v>0</v>
      </c>
      <c r="AL1993">
        <f>IFERROR(VLOOKUP($B1993,[4]库存报告使用数据!$A$1:$D$65536,4,0),)</f>
        <v>0</v>
      </c>
      <c r="AM1993">
        <f>IFERROR(VLOOKUP($B1993,[4]库存报告使用数据!$A$1:$E$65536,5,0),)</f>
        <v>0</v>
      </c>
      <c r="AN1993" s="20" t="str">
        <f t="shared" si="537"/>
        <v/>
      </c>
      <c r="AO1993" s="20" t="str">
        <f t="shared" si="538"/>
        <v/>
      </c>
      <c r="AP1993" s="20" t="str">
        <f t="shared" si="539"/>
        <v/>
      </c>
      <c r="AQ1993" s="20" t="str">
        <f t="shared" si="540"/>
        <v/>
      </c>
      <c r="AR1993" s="32">
        <f t="shared" si="541"/>
        <v>0</v>
      </c>
      <c r="AS1993" s="32">
        <f t="shared" si="542"/>
        <v>0</v>
      </c>
      <c r="AT1993" s="32">
        <f t="shared" si="543"/>
        <v>0</v>
      </c>
      <c r="AU1993" s="28" t="str">
        <f t="shared" si="544"/>
        <v>库存为0</v>
      </c>
      <c r="AV1993" s="34" t="str">
        <f>IFERROR(时间!$B$4+AU1993,"上周无销量")</f>
        <v>上周无销量</v>
      </c>
      <c r="AW1993" s="34"/>
    </row>
    <row r="1994" spans="1:49">
      <c r="A1994" s="18" t="s">
        <v>2039</v>
      </c>
      <c r="B1994" t="str">
        <f>VLOOKUP(A1994,'[1]sku-asin（子）'!$A:$B,2,0)</f>
        <v>B01AXSD83E</v>
      </c>
      <c r="C1994" t="str">
        <f>VLOOKUP(A1994,'[1]子sku-父sku'!$A:$B,2,0)</f>
        <v>YZ-BS-HE13037</v>
      </c>
      <c r="D1994" s="28">
        <f>IFERROR(VLOOKUP(A1994,[2]库存报告使用数据处理!$A:$C,3,0),0)</f>
        <v>0</v>
      </c>
      <c r="E1994" s="28">
        <f>IFERROR(VLOOKUP(A1994,[2]库存报告使用数据处理!$A:$D,4,0),0)</f>
        <v>1</v>
      </c>
      <c r="F1994" s="28">
        <f>IFERROR(VLOOKUP(A1994,[2]库存报告使用数据处理!$A:$E,5,0),0)</f>
        <v>1</v>
      </c>
      <c r="G1994" s="28">
        <f>IFERROR(VLOOKUP(A1994,[2]库存报告使用数据处理!$A:$F,6,0),0)</f>
        <v>0</v>
      </c>
      <c r="H1994" s="29">
        <f>IFERROR(VLOOKUP(A1994,[2]库存报告使用数据处理!$A:$G,7,0),0)</f>
        <v>9.145</v>
      </c>
      <c r="I1994">
        <f>IFERROR(VLOOKUP(A1994,[5]数据处理!$A:$B,2,0),0)</f>
        <v>0</v>
      </c>
      <c r="J1994" s="30">
        <f>IFERROR(VLOOKUP(A1994,[5]数据处理!$A:$D,4,0),0)</f>
        <v>0</v>
      </c>
      <c r="K1994" s="30">
        <f>IFERROR(VLOOKUP(A1994,[5]数据处理!$A:$E,5,0),0)</f>
        <v>0</v>
      </c>
      <c r="L1994" s="30">
        <f>IFERROR(VLOOKUP(A1994,[5]数据处理!$A:$G,7,0),0)</f>
        <v>0</v>
      </c>
      <c r="M1994">
        <f t="shared" si="528"/>
        <v>0</v>
      </c>
      <c r="N1994">
        <f>IFERROR(VLOOKUP(A1994,[5]数据处理!$A:$C,3,0),0)</f>
        <v>0</v>
      </c>
      <c r="O1994">
        <f>IFERROR(VLOOKUP($A1994,[5]数据处理!$A:$N,14,0),0)</f>
        <v>0</v>
      </c>
      <c r="P1994">
        <f>IFERROR(VLOOKUP($A1994,[3]库存报告使用数据!$A$1:$B$65536,2,0),"")</f>
        <v>2</v>
      </c>
      <c r="Q1994">
        <f>IFERROR(VLOOKUP($A1994,[3]库存报告使用数据!$A$1:$E$65536,5,0),"")</f>
        <v>152</v>
      </c>
      <c r="R1994">
        <f>IFERROR(VLOOKUP($A1994,[3]库存报告使用数据!$A$1:$H$65536,8,0),"")</f>
        <v>709</v>
      </c>
      <c r="S1994">
        <f>IFERROR(VLOOKUP($A1994,[3]库存报告使用数据!$A$1:$K$65536,11,0),"")</f>
        <v>0</v>
      </c>
      <c r="T1994">
        <f>IFERROR(VLOOKUP($A1994,[3]库存报告使用数据!$A$1:$C$65536,3,0),"")</f>
        <v>0</v>
      </c>
      <c r="U1994">
        <f>IFERROR(VLOOKUP($A1994,[3]库存报告使用数据!$A$1:$F$65536,6,0),"")</f>
        <v>1</v>
      </c>
      <c r="V1994">
        <f>IFERROR(VLOOKUP($A1994,[3]库存报告使用数据!$A$1:$I$65536,9,0),"")</f>
        <v>15</v>
      </c>
      <c r="W1994">
        <f>IFERROR(VLOOKUP($A1994,[3]库存报告使用数据!$A$1:$L$65536,12,0),"")</f>
        <v>0</v>
      </c>
      <c r="X1994" s="20">
        <f t="shared" si="529"/>
        <v>0</v>
      </c>
      <c r="Y1994" s="20">
        <f t="shared" si="530"/>
        <v>0.00657894736842105</v>
      </c>
      <c r="Z1994" s="20">
        <f t="shared" si="531"/>
        <v>0.0211565585331453</v>
      </c>
      <c r="AA1994" s="20" t="str">
        <f t="shared" si="532"/>
        <v/>
      </c>
      <c r="AB1994">
        <f>IFERROR(VLOOKUP($A1994,[3]库存报告使用数据!$A$1:$D$65536,4,0),"")</f>
        <v>0</v>
      </c>
      <c r="AC1994">
        <f>IFERROR(VLOOKUP($A1994,[3]库存报告使用数据!$A$1:$G$65536,7,0),"")</f>
        <v>0</v>
      </c>
      <c r="AD1994">
        <f>IFERROR(VLOOKUP($A1994,[3]库存报告使用数据!$A$1:$J$65536,10,0),"")</f>
        <v>0</v>
      </c>
      <c r="AE1994">
        <f>IFERROR(VLOOKUP($A1994,[3]库存报告使用数据!$A$1:$M$65536,13,0),"")</f>
        <v>0</v>
      </c>
      <c r="AF1994" s="20" t="str">
        <f t="shared" si="533"/>
        <v/>
      </c>
      <c r="AG1994" s="20" t="str">
        <f t="shared" si="534"/>
        <v/>
      </c>
      <c r="AH1994" s="20" t="str">
        <f t="shared" si="535"/>
        <v/>
      </c>
      <c r="AI1994" s="20" t="str">
        <f t="shared" si="536"/>
        <v/>
      </c>
      <c r="AJ1994">
        <f>IFERROR(VLOOKUP($B1994,[4]库存报告使用数据!$A$1:$B$65536,2,0),0)</f>
        <v>0</v>
      </c>
      <c r="AK1994">
        <f>IFERROR(VLOOKUP($B1994,[4]库存报告使用数据!$A$1:$C$65536,3,0),)</f>
        <v>5</v>
      </c>
      <c r="AL1994">
        <f>IFERROR(VLOOKUP($B1994,[4]库存报告使用数据!$A$1:$D$65536,4,0),)</f>
        <v>9</v>
      </c>
      <c r="AM1994">
        <f>IFERROR(VLOOKUP($B1994,[4]库存报告使用数据!$A$1:$E$65536,5,0),)</f>
        <v>0</v>
      </c>
      <c r="AN1994" s="20" t="str">
        <f t="shared" si="537"/>
        <v/>
      </c>
      <c r="AO1994" s="20">
        <f t="shared" si="538"/>
        <v>0.2</v>
      </c>
      <c r="AP1994" s="20">
        <f t="shared" si="539"/>
        <v>0.111111111111111</v>
      </c>
      <c r="AQ1994" s="20" t="str">
        <f t="shared" si="540"/>
        <v/>
      </c>
      <c r="AR1994" s="32">
        <f t="shared" si="541"/>
        <v>0</v>
      </c>
      <c r="AS1994" s="32">
        <f t="shared" si="542"/>
        <v>0</v>
      </c>
      <c r="AT1994" s="32">
        <f t="shared" si="543"/>
        <v>0</v>
      </c>
      <c r="AU1994" s="28" t="str">
        <f t="shared" si="544"/>
        <v>库存为0</v>
      </c>
      <c r="AV1994" s="34" t="str">
        <f>IFERROR(时间!$B$4+AU1994,"上周无销量")</f>
        <v>上周无销量</v>
      </c>
      <c r="AW1994" s="34"/>
    </row>
    <row r="1995" spans="1:49">
      <c r="A1995" s="18" t="s">
        <v>2040</v>
      </c>
      <c r="B1995" t="str">
        <f>VLOOKUP(A1995,'[1]sku-asin（子）'!$A:$B,2,0)</f>
        <v>B015QZNXXO</v>
      </c>
      <c r="C1995" t="str">
        <f>VLOOKUP(A1995,'[1]子sku-父sku'!$A:$B,2,0)</f>
        <v>YZ-BS-HE9007</v>
      </c>
      <c r="D1995" s="28">
        <f>IFERROR(VLOOKUP(A1995,[2]库存报告使用数据处理!$A:$C,3,0),0)</f>
        <v>0</v>
      </c>
      <c r="E1995" s="28">
        <f>IFERROR(VLOOKUP(A1995,[2]库存报告使用数据处理!$A:$D,4,0),0)</f>
        <v>0</v>
      </c>
      <c r="F1995" s="28">
        <f>IFERROR(VLOOKUP(A1995,[2]库存报告使用数据处理!$A:$E,5,0),0)</f>
        <v>0</v>
      </c>
      <c r="G1995" s="28">
        <f>IFERROR(VLOOKUP(A1995,[2]库存报告使用数据处理!$A:$F,6,0),0)</f>
        <v>0</v>
      </c>
      <c r="H1995" s="29">
        <f>IFERROR(VLOOKUP(A1995,[2]库存报告使用数据处理!$A:$G,7,0),0)</f>
        <v>0</v>
      </c>
      <c r="I1995">
        <f>IFERROR(VLOOKUP(A1995,[5]数据处理!$A:$B,2,0),0)</f>
        <v>13</v>
      </c>
      <c r="J1995" s="30">
        <f>IFERROR(VLOOKUP(A1995,[5]数据处理!$A:$D,4,0),0)</f>
        <v>0</v>
      </c>
      <c r="K1995" s="30">
        <f>IFERROR(VLOOKUP(A1995,[5]数据处理!$A:$E,5,0),0)</f>
        <v>0</v>
      </c>
      <c r="L1995" s="30">
        <f>IFERROR(VLOOKUP(A1995,[5]数据处理!$A:$G,7,0),0)</f>
        <v>1</v>
      </c>
      <c r="M1995">
        <f t="shared" si="528"/>
        <v>14</v>
      </c>
      <c r="N1995">
        <f>IFERROR(VLOOKUP(A1995,[5]数据处理!$A:$C,3,0),0)</f>
        <v>0</v>
      </c>
      <c r="O1995">
        <f>IFERROR(VLOOKUP($A1995,[5]数据处理!$A:$N,14,0),0)</f>
        <v>9</v>
      </c>
      <c r="P1995" t="str">
        <f>IFERROR(VLOOKUP($A1995,[3]库存报告使用数据!$A$1:$B$65536,2,0),"")</f>
        <v/>
      </c>
      <c r="Q1995" t="str">
        <f>IFERROR(VLOOKUP($A1995,[3]库存报告使用数据!$A$1:$E$65536,5,0),"")</f>
        <v/>
      </c>
      <c r="R1995" t="str">
        <f>IFERROR(VLOOKUP($A1995,[3]库存报告使用数据!$A$1:$H$65536,8,0),"")</f>
        <v/>
      </c>
      <c r="S1995" t="str">
        <f>IFERROR(VLOOKUP($A1995,[3]库存报告使用数据!$A$1:$K$65536,11,0),"")</f>
        <v/>
      </c>
      <c r="T1995" t="str">
        <f>IFERROR(VLOOKUP($A1995,[3]库存报告使用数据!$A$1:$C$65536,3,0),"")</f>
        <v/>
      </c>
      <c r="U1995" t="str">
        <f>IFERROR(VLOOKUP($A1995,[3]库存报告使用数据!$A$1:$F$65536,6,0),"")</f>
        <v/>
      </c>
      <c r="V1995" t="str">
        <f>IFERROR(VLOOKUP($A1995,[3]库存报告使用数据!$A$1:$I$65536,9,0),"")</f>
        <v/>
      </c>
      <c r="W1995" t="str">
        <f>IFERROR(VLOOKUP($A1995,[3]库存报告使用数据!$A$1:$L$65536,12,0),"")</f>
        <v/>
      </c>
      <c r="X1995" s="20" t="str">
        <f t="shared" si="529"/>
        <v/>
      </c>
      <c r="Y1995" s="20" t="str">
        <f t="shared" si="530"/>
        <v/>
      </c>
      <c r="Z1995" s="20" t="str">
        <f t="shared" si="531"/>
        <v/>
      </c>
      <c r="AA1995" s="20" t="str">
        <f t="shared" si="532"/>
        <v/>
      </c>
      <c r="AB1995" t="str">
        <f>IFERROR(VLOOKUP($A1995,[3]库存报告使用数据!$A$1:$D$65536,4,0),"")</f>
        <v/>
      </c>
      <c r="AC1995" t="str">
        <f>IFERROR(VLOOKUP($A1995,[3]库存报告使用数据!$A$1:$G$65536,7,0),"")</f>
        <v/>
      </c>
      <c r="AD1995" t="str">
        <f>IFERROR(VLOOKUP($A1995,[3]库存报告使用数据!$A$1:$J$65536,10,0),"")</f>
        <v/>
      </c>
      <c r="AE1995" t="str">
        <f>IFERROR(VLOOKUP($A1995,[3]库存报告使用数据!$A$1:$M$65536,13,0),"")</f>
        <v/>
      </c>
      <c r="AF1995" s="20" t="str">
        <f t="shared" si="533"/>
        <v/>
      </c>
      <c r="AG1995" s="20" t="str">
        <f t="shared" si="534"/>
        <v/>
      </c>
      <c r="AH1995" s="20" t="str">
        <f t="shared" si="535"/>
        <v/>
      </c>
      <c r="AI1995" s="20" t="str">
        <f t="shared" si="536"/>
        <v/>
      </c>
      <c r="AJ1995">
        <f>IFERROR(VLOOKUP($B1995,[4]库存报告使用数据!$A$1:$B$65536,2,0),0)</f>
        <v>8</v>
      </c>
      <c r="AK1995">
        <f>IFERROR(VLOOKUP($B1995,[4]库存报告使用数据!$A$1:$C$65536,3,0),)</f>
        <v>17</v>
      </c>
      <c r="AL1995">
        <f>IFERROR(VLOOKUP($B1995,[4]库存报告使用数据!$A$1:$D$65536,4,0),)</f>
        <v>10</v>
      </c>
      <c r="AM1995">
        <f>IFERROR(VLOOKUP($B1995,[4]库存报告使用数据!$A$1:$E$65536,5,0),)</f>
        <v>14</v>
      </c>
      <c r="AN1995" s="20">
        <f t="shared" si="537"/>
        <v>0</v>
      </c>
      <c r="AO1995" s="20">
        <f t="shared" si="538"/>
        <v>0</v>
      </c>
      <c r="AP1995" s="20">
        <f t="shared" si="539"/>
        <v>0</v>
      </c>
      <c r="AQ1995" s="20">
        <f t="shared" si="540"/>
        <v>0</v>
      </c>
      <c r="AR1995" s="32">
        <f t="shared" si="541"/>
        <v>0</v>
      </c>
      <c r="AS1995" s="32">
        <f t="shared" si="542"/>
        <v>0</v>
      </c>
      <c r="AT1995" s="32">
        <f t="shared" si="543"/>
        <v>14</v>
      </c>
      <c r="AU1995" s="28" t="str">
        <f t="shared" si="544"/>
        <v>库存为14</v>
      </c>
      <c r="AV1995" s="34" t="str">
        <f>IFERROR(时间!$B$4+AU1995,"上周无销量")</f>
        <v>上周无销量</v>
      </c>
      <c r="AW1995" s="34"/>
    </row>
    <row r="1996" spans="1:49">
      <c r="A1996" s="18" t="s">
        <v>2041</v>
      </c>
      <c r="B1996" t="str">
        <f>VLOOKUP(A1996,'[1]sku-asin（子）'!$A:$B,2,0)</f>
        <v>B015QZRNIU</v>
      </c>
      <c r="C1996" t="str">
        <f>VLOOKUP(A1996,'[1]子sku-父sku'!$A:$B,2,0)</f>
        <v>YZ-BS-HE9007</v>
      </c>
      <c r="D1996" s="28">
        <f>IFERROR(VLOOKUP(A1996,[2]库存报告使用数据处理!$A:$C,3,0),0)</f>
        <v>0</v>
      </c>
      <c r="E1996" s="28">
        <f>IFERROR(VLOOKUP(A1996,[2]库存报告使用数据处理!$A:$D,4,0),0)</f>
        <v>2</v>
      </c>
      <c r="F1996" s="28">
        <f>IFERROR(VLOOKUP(A1996,[2]库存报告使用数据处理!$A:$E,5,0),0)</f>
        <v>0</v>
      </c>
      <c r="G1996" s="28">
        <f>IFERROR(VLOOKUP(A1996,[2]库存报告使用数据处理!$A:$F,6,0),0)</f>
        <v>0</v>
      </c>
      <c r="H1996" s="29">
        <f>IFERROR(VLOOKUP(A1996,[2]库存报告使用数据处理!$A:$G,7,0),0)</f>
        <v>19.99</v>
      </c>
      <c r="I1996">
        <f>IFERROR(VLOOKUP(A1996,[5]数据处理!$A:$B,2,0),0)</f>
        <v>9</v>
      </c>
      <c r="J1996" s="30">
        <f>IFERROR(VLOOKUP(A1996,[5]数据处理!$A:$D,4,0),0)</f>
        <v>0</v>
      </c>
      <c r="K1996" s="30">
        <f>IFERROR(VLOOKUP(A1996,[5]数据处理!$A:$E,5,0),0)</f>
        <v>0</v>
      </c>
      <c r="L1996" s="30">
        <f>IFERROR(VLOOKUP(A1996,[5]数据处理!$A:$G,7,0),0)</f>
        <v>0</v>
      </c>
      <c r="M1996">
        <f t="shared" si="528"/>
        <v>9</v>
      </c>
      <c r="N1996">
        <f>IFERROR(VLOOKUP(A1996,[5]数据处理!$A:$C,3,0),0)</f>
        <v>1</v>
      </c>
      <c r="O1996">
        <f>IFERROR(VLOOKUP($A1996,[5]数据处理!$A:$N,14,0),0)</f>
        <v>7</v>
      </c>
      <c r="P1996" t="str">
        <f>IFERROR(VLOOKUP($A1996,[3]库存报告使用数据!$A$1:$B$65536,2,0),"")</f>
        <v/>
      </c>
      <c r="Q1996" t="str">
        <f>IFERROR(VLOOKUP($A1996,[3]库存报告使用数据!$A$1:$E$65536,5,0),"")</f>
        <v/>
      </c>
      <c r="R1996" t="str">
        <f>IFERROR(VLOOKUP($A1996,[3]库存报告使用数据!$A$1:$H$65536,8,0),"")</f>
        <v/>
      </c>
      <c r="S1996" t="str">
        <f>IFERROR(VLOOKUP($A1996,[3]库存报告使用数据!$A$1:$K$65536,11,0),"")</f>
        <v/>
      </c>
      <c r="T1996" t="str">
        <f>IFERROR(VLOOKUP($A1996,[3]库存报告使用数据!$A$1:$C$65536,3,0),"")</f>
        <v/>
      </c>
      <c r="U1996" t="str">
        <f>IFERROR(VLOOKUP($A1996,[3]库存报告使用数据!$A$1:$F$65536,6,0),"")</f>
        <v/>
      </c>
      <c r="V1996" t="str">
        <f>IFERROR(VLOOKUP($A1996,[3]库存报告使用数据!$A$1:$I$65536,9,0),"")</f>
        <v/>
      </c>
      <c r="W1996" t="str">
        <f>IFERROR(VLOOKUP($A1996,[3]库存报告使用数据!$A$1:$L$65536,12,0),"")</f>
        <v/>
      </c>
      <c r="X1996" s="20" t="str">
        <f t="shared" si="529"/>
        <v/>
      </c>
      <c r="Y1996" s="20" t="str">
        <f t="shared" si="530"/>
        <v/>
      </c>
      <c r="Z1996" s="20" t="str">
        <f t="shared" si="531"/>
        <v/>
      </c>
      <c r="AA1996" s="20" t="str">
        <f t="shared" si="532"/>
        <v/>
      </c>
      <c r="AB1996" t="str">
        <f>IFERROR(VLOOKUP($A1996,[3]库存报告使用数据!$A$1:$D$65536,4,0),"")</f>
        <v/>
      </c>
      <c r="AC1996" t="str">
        <f>IFERROR(VLOOKUP($A1996,[3]库存报告使用数据!$A$1:$G$65536,7,0),"")</f>
        <v/>
      </c>
      <c r="AD1996" t="str">
        <f>IFERROR(VLOOKUP($A1996,[3]库存报告使用数据!$A$1:$J$65536,10,0),"")</f>
        <v/>
      </c>
      <c r="AE1996" t="str">
        <f>IFERROR(VLOOKUP($A1996,[3]库存报告使用数据!$A$1:$M$65536,13,0),"")</f>
        <v/>
      </c>
      <c r="AF1996" s="20" t="str">
        <f t="shared" si="533"/>
        <v/>
      </c>
      <c r="AG1996" s="20" t="str">
        <f t="shared" si="534"/>
        <v/>
      </c>
      <c r="AH1996" s="20" t="str">
        <f t="shared" si="535"/>
        <v/>
      </c>
      <c r="AI1996" s="20" t="str">
        <f t="shared" si="536"/>
        <v/>
      </c>
      <c r="AJ1996">
        <f>IFERROR(VLOOKUP($B1996,[4]库存报告使用数据!$A$1:$B$65536,2,0),0)</f>
        <v>25</v>
      </c>
      <c r="AK1996">
        <f>IFERROR(VLOOKUP($B1996,[4]库存报告使用数据!$A$1:$C$65536,3,0),)</f>
        <v>15</v>
      </c>
      <c r="AL1996">
        <f>IFERROR(VLOOKUP($B1996,[4]库存报告使用数据!$A$1:$D$65536,4,0),)</f>
        <v>5</v>
      </c>
      <c r="AM1996">
        <f>IFERROR(VLOOKUP($B1996,[4]库存报告使用数据!$A$1:$E$65536,5,0),)</f>
        <v>21</v>
      </c>
      <c r="AN1996" s="20">
        <f t="shared" si="537"/>
        <v>0</v>
      </c>
      <c r="AO1996" s="20">
        <f t="shared" si="538"/>
        <v>0.133333333333333</v>
      </c>
      <c r="AP1996" s="20">
        <f t="shared" si="539"/>
        <v>0</v>
      </c>
      <c r="AQ1996" s="20">
        <f t="shared" si="540"/>
        <v>0</v>
      </c>
      <c r="AR1996" s="32">
        <f t="shared" si="541"/>
        <v>0</v>
      </c>
      <c r="AS1996" s="32">
        <f t="shared" si="542"/>
        <v>0</v>
      </c>
      <c r="AT1996" s="32">
        <f t="shared" si="543"/>
        <v>9</v>
      </c>
      <c r="AU1996" s="28" t="str">
        <f t="shared" si="544"/>
        <v>库存为9</v>
      </c>
      <c r="AV1996" s="34" t="str">
        <f>IFERROR(时间!$B$4+AU1996,"上周无销量")</f>
        <v>上周无销量</v>
      </c>
      <c r="AW1996" s="34"/>
    </row>
    <row r="1997" spans="1:49">
      <c r="A1997" s="18" t="s">
        <v>2042</v>
      </c>
      <c r="B1997" t="str">
        <f>VLOOKUP(A1997,'[1]sku-asin（子）'!$A:$B,2,0)</f>
        <v>B015QZRO7K</v>
      </c>
      <c r="C1997" t="str">
        <f>VLOOKUP(A1997,'[1]子sku-父sku'!$A:$B,2,0)</f>
        <v>YZ-BS-HE9007</v>
      </c>
      <c r="D1997" s="28">
        <f>IFERROR(VLOOKUP(A1997,[2]库存报告使用数据处理!$A:$C,3,0),0)</f>
        <v>0</v>
      </c>
      <c r="E1997" s="28">
        <f>IFERROR(VLOOKUP(A1997,[2]库存报告使用数据处理!$A:$D,4,0),0)</f>
        <v>5</v>
      </c>
      <c r="F1997" s="28">
        <f>IFERROR(VLOOKUP(A1997,[2]库存报告使用数据处理!$A:$E,5,0),0)</f>
        <v>1</v>
      </c>
      <c r="G1997" s="28">
        <f>IFERROR(VLOOKUP(A1997,[2]库存报告使用数据处理!$A:$F,6,0),0)</f>
        <v>0</v>
      </c>
      <c r="H1997" s="29">
        <f>IFERROR(VLOOKUP(A1997,[2]库存报告使用数据处理!$A:$G,7,0),0)</f>
        <v>20.49</v>
      </c>
      <c r="I1997">
        <f>IFERROR(VLOOKUP(A1997,[5]数据处理!$A:$B,2,0),0)</f>
        <v>1</v>
      </c>
      <c r="J1997" s="30">
        <f>IFERROR(VLOOKUP(A1997,[5]数据处理!$A:$D,4,0),0)</f>
        <v>5</v>
      </c>
      <c r="K1997" s="30">
        <f>IFERROR(VLOOKUP(A1997,[5]数据处理!$A:$E,5,0),0)</f>
        <v>0</v>
      </c>
      <c r="L1997" s="30">
        <f>IFERROR(VLOOKUP(A1997,[5]数据处理!$A:$G,7,0),0)</f>
        <v>0</v>
      </c>
      <c r="M1997">
        <f t="shared" si="528"/>
        <v>6</v>
      </c>
      <c r="N1997">
        <f>IFERROR(VLOOKUP(A1997,[5]数据处理!$A:$C,3,0),0)</f>
        <v>0</v>
      </c>
      <c r="O1997">
        <f>IFERROR(VLOOKUP($A1997,[5]数据处理!$A:$N,14,0),0)</f>
        <v>0</v>
      </c>
      <c r="P1997" t="str">
        <f>IFERROR(VLOOKUP($A1997,[3]库存报告使用数据!$A$1:$B$65536,2,0),"")</f>
        <v/>
      </c>
      <c r="Q1997" t="str">
        <f>IFERROR(VLOOKUP($A1997,[3]库存报告使用数据!$A$1:$E$65536,5,0),"")</f>
        <v/>
      </c>
      <c r="R1997" t="str">
        <f>IFERROR(VLOOKUP($A1997,[3]库存报告使用数据!$A$1:$H$65536,8,0),"")</f>
        <v/>
      </c>
      <c r="S1997" t="str">
        <f>IFERROR(VLOOKUP($A1997,[3]库存报告使用数据!$A$1:$K$65536,11,0),"")</f>
        <v/>
      </c>
      <c r="T1997" t="str">
        <f>IFERROR(VLOOKUP($A1997,[3]库存报告使用数据!$A$1:$C$65536,3,0),"")</f>
        <v/>
      </c>
      <c r="U1997" t="str">
        <f>IFERROR(VLOOKUP($A1997,[3]库存报告使用数据!$A$1:$F$65536,6,0),"")</f>
        <v/>
      </c>
      <c r="V1997" t="str">
        <f>IFERROR(VLOOKUP($A1997,[3]库存报告使用数据!$A$1:$I$65536,9,0),"")</f>
        <v/>
      </c>
      <c r="W1997" t="str">
        <f>IFERROR(VLOOKUP($A1997,[3]库存报告使用数据!$A$1:$L$65536,12,0),"")</f>
        <v/>
      </c>
      <c r="X1997" s="20" t="str">
        <f t="shared" si="529"/>
        <v/>
      </c>
      <c r="Y1997" s="20" t="str">
        <f t="shared" si="530"/>
        <v/>
      </c>
      <c r="Z1997" s="20" t="str">
        <f t="shared" si="531"/>
        <v/>
      </c>
      <c r="AA1997" s="20" t="str">
        <f t="shared" si="532"/>
        <v/>
      </c>
      <c r="AB1997" t="str">
        <f>IFERROR(VLOOKUP($A1997,[3]库存报告使用数据!$A$1:$D$65536,4,0),"")</f>
        <v/>
      </c>
      <c r="AC1997" t="str">
        <f>IFERROR(VLOOKUP($A1997,[3]库存报告使用数据!$A$1:$G$65536,7,0),"")</f>
        <v/>
      </c>
      <c r="AD1997" t="str">
        <f>IFERROR(VLOOKUP($A1997,[3]库存报告使用数据!$A$1:$J$65536,10,0),"")</f>
        <v/>
      </c>
      <c r="AE1997" t="str">
        <f>IFERROR(VLOOKUP($A1997,[3]库存报告使用数据!$A$1:$M$65536,13,0),"")</f>
        <v/>
      </c>
      <c r="AF1997" s="20" t="str">
        <f t="shared" si="533"/>
        <v/>
      </c>
      <c r="AG1997" s="20" t="str">
        <f t="shared" si="534"/>
        <v/>
      </c>
      <c r="AH1997" s="20" t="str">
        <f t="shared" si="535"/>
        <v/>
      </c>
      <c r="AI1997" s="20" t="str">
        <f t="shared" si="536"/>
        <v/>
      </c>
      <c r="AJ1997">
        <f>IFERROR(VLOOKUP($B1997,[4]库存报告使用数据!$A$1:$B$65536,2,0),0)</f>
        <v>10</v>
      </c>
      <c r="AK1997">
        <f>IFERROR(VLOOKUP($B1997,[4]库存报告使用数据!$A$1:$C$65536,3,0),)</f>
        <v>22</v>
      </c>
      <c r="AL1997">
        <f>IFERROR(VLOOKUP($B1997,[4]库存报告使用数据!$A$1:$D$65536,4,0),)</f>
        <v>5</v>
      </c>
      <c r="AM1997">
        <f>IFERROR(VLOOKUP($B1997,[4]库存报告使用数据!$A$1:$E$65536,5,0),)</f>
        <v>21</v>
      </c>
      <c r="AN1997" s="20">
        <f t="shared" si="537"/>
        <v>0</v>
      </c>
      <c r="AO1997" s="20">
        <f t="shared" si="538"/>
        <v>0.227272727272727</v>
      </c>
      <c r="AP1997" s="20">
        <f t="shared" si="539"/>
        <v>0.2</v>
      </c>
      <c r="AQ1997" s="20">
        <f t="shared" si="540"/>
        <v>0</v>
      </c>
      <c r="AR1997" s="32">
        <f t="shared" si="541"/>
        <v>0</v>
      </c>
      <c r="AS1997" s="32">
        <f t="shared" si="542"/>
        <v>0</v>
      </c>
      <c r="AT1997" s="32">
        <f t="shared" si="543"/>
        <v>6</v>
      </c>
      <c r="AU1997" s="28" t="str">
        <f t="shared" si="544"/>
        <v>库存为6</v>
      </c>
      <c r="AV1997" s="34" t="str">
        <f>IFERROR(时间!$B$4+AU1997,"上周无销量")</f>
        <v>上周无销量</v>
      </c>
      <c r="AW1997" s="34"/>
    </row>
    <row r="1998" spans="1:49">
      <c r="A1998" s="18" t="s">
        <v>2043</v>
      </c>
      <c r="B1998" t="str">
        <f>VLOOKUP(A1998,'[1]sku-asin（子）'!$A:$B,2,0)</f>
        <v>B015QZROTS</v>
      </c>
      <c r="C1998" t="str">
        <f>VLOOKUP(A1998,'[1]子sku-父sku'!$A:$B,2,0)</f>
        <v>YZ-BS-HE9007</v>
      </c>
      <c r="D1998" s="28">
        <f>IFERROR(VLOOKUP(A1998,[2]库存报告使用数据处理!$A:$C,3,0),0)</f>
        <v>1</v>
      </c>
      <c r="E1998" s="28">
        <f>IFERROR(VLOOKUP(A1998,[2]库存报告使用数据处理!$A:$D,4,0),0)</f>
        <v>3</v>
      </c>
      <c r="F1998" s="28">
        <f>IFERROR(VLOOKUP(A1998,[2]库存报告使用数据处理!$A:$E,5,0),0)</f>
        <v>2</v>
      </c>
      <c r="G1998" s="28">
        <f>IFERROR(VLOOKUP(A1998,[2]库存报告使用数据处理!$A:$F,6,0),0)</f>
        <v>1</v>
      </c>
      <c r="H1998" s="29">
        <f>IFERROR(VLOOKUP(A1998,[2]库存报告使用数据处理!$A:$G,7,0),0)</f>
        <v>21.7042857142857</v>
      </c>
      <c r="I1998">
        <f>IFERROR(VLOOKUP(A1998,[5]数据处理!$A:$B,2,0),0)</f>
        <v>0</v>
      </c>
      <c r="J1998" s="30">
        <f>IFERROR(VLOOKUP(A1998,[5]数据处理!$A:$D,4,0),0)</f>
        <v>10</v>
      </c>
      <c r="K1998" s="30">
        <f>IFERROR(VLOOKUP(A1998,[5]数据处理!$A:$E,5,0),0)</f>
        <v>5</v>
      </c>
      <c r="L1998" s="30">
        <f>IFERROR(VLOOKUP(A1998,[5]数据处理!$A:$G,7,0),0)</f>
        <v>0</v>
      </c>
      <c r="M1998">
        <f t="shared" si="528"/>
        <v>15</v>
      </c>
      <c r="N1998">
        <f>IFERROR(VLOOKUP(A1998,[5]数据处理!$A:$C,3,0),0)</f>
        <v>0</v>
      </c>
      <c r="O1998">
        <f>IFERROR(VLOOKUP($A1998,[5]数据处理!$A:$N,14,0),0)</f>
        <v>0</v>
      </c>
      <c r="P1998">
        <f>IFERROR(VLOOKUP($A1998,[3]库存报告使用数据!$A$1:$B$65536,2,0),"")</f>
        <v>6229</v>
      </c>
      <c r="Q1998">
        <f>IFERROR(VLOOKUP($A1998,[3]库存报告使用数据!$A$1:$E$65536,5,0),"")</f>
        <v>5613</v>
      </c>
      <c r="R1998">
        <f>IFERROR(VLOOKUP($A1998,[3]库存报告使用数据!$A$1:$H$65536,8,0),"")</f>
        <v>4263</v>
      </c>
      <c r="S1998">
        <f>IFERROR(VLOOKUP($A1998,[3]库存报告使用数据!$A$1:$K$65536,11,0),"")</f>
        <v>31</v>
      </c>
      <c r="T1998">
        <f>IFERROR(VLOOKUP($A1998,[3]库存报告使用数据!$A$1:$C$65536,3,0),"")</f>
        <v>19</v>
      </c>
      <c r="U1998">
        <f>IFERROR(VLOOKUP($A1998,[3]库存报告使用数据!$A$1:$F$65536,6,0),"")</f>
        <v>17</v>
      </c>
      <c r="V1998">
        <f>IFERROR(VLOOKUP($A1998,[3]库存报告使用数据!$A$1:$I$65536,9,0),"")</f>
        <v>27</v>
      </c>
      <c r="W1998">
        <f>IFERROR(VLOOKUP($A1998,[3]库存报告使用数据!$A$1:$L$65536,12,0),"")</f>
        <v>0</v>
      </c>
      <c r="X1998" s="20">
        <f t="shared" si="529"/>
        <v>0.00305024883608926</v>
      </c>
      <c r="Y1998" s="20">
        <f t="shared" si="530"/>
        <v>0.00302868341350436</v>
      </c>
      <c r="Z1998" s="20">
        <f t="shared" si="531"/>
        <v>0.00633356790992259</v>
      </c>
      <c r="AA1998" s="20">
        <f t="shared" si="532"/>
        <v>0</v>
      </c>
      <c r="AB1998">
        <f>IFERROR(VLOOKUP($A1998,[3]库存报告使用数据!$A$1:$D$65536,4,0),"")</f>
        <v>4</v>
      </c>
      <c r="AC1998">
        <f>IFERROR(VLOOKUP($A1998,[3]库存报告使用数据!$A$1:$G$65536,7,0),"")</f>
        <v>3.52</v>
      </c>
      <c r="AD1998">
        <f>IFERROR(VLOOKUP($A1998,[3]库存报告使用数据!$A$1:$J$65536,10,0),"")</f>
        <v>5.95</v>
      </c>
      <c r="AE1998">
        <f>IFERROR(VLOOKUP($A1998,[3]库存报告使用数据!$A$1:$M$65536,13,0),"")</f>
        <v>0</v>
      </c>
      <c r="AF1998" s="20">
        <f t="shared" si="533"/>
        <v>0.184295399196999</v>
      </c>
      <c r="AG1998" s="20">
        <f t="shared" si="534"/>
        <v>0.054059983764453</v>
      </c>
      <c r="AH1998" s="20">
        <f t="shared" si="535"/>
        <v>0.137069703152768</v>
      </c>
      <c r="AI1998" s="20" t="str">
        <f t="shared" si="536"/>
        <v/>
      </c>
      <c r="AJ1998">
        <f>IFERROR(VLOOKUP($B1998,[4]库存报告使用数据!$A$1:$B$65536,2,0),0)</f>
        <v>2</v>
      </c>
      <c r="AK1998">
        <f>IFERROR(VLOOKUP($B1998,[4]库存报告使用数据!$A$1:$C$65536,3,0),)</f>
        <v>19</v>
      </c>
      <c r="AL1998">
        <f>IFERROR(VLOOKUP($B1998,[4]库存报告使用数据!$A$1:$D$65536,4,0),)</f>
        <v>9</v>
      </c>
      <c r="AM1998">
        <f>IFERROR(VLOOKUP($B1998,[4]库存报告使用数据!$A$1:$E$65536,5,0),)</f>
        <v>0</v>
      </c>
      <c r="AN1998" s="20">
        <f t="shared" si="537"/>
        <v>0.5</v>
      </c>
      <c r="AO1998" s="20">
        <f t="shared" si="538"/>
        <v>0.157894736842105</v>
      </c>
      <c r="AP1998" s="20">
        <f t="shared" si="539"/>
        <v>0.222222222222222</v>
      </c>
      <c r="AQ1998" s="20" t="str">
        <f t="shared" si="540"/>
        <v/>
      </c>
      <c r="AR1998" s="32">
        <f t="shared" si="541"/>
        <v>0.142857142857143</v>
      </c>
      <c r="AS1998" s="32">
        <f t="shared" si="542"/>
        <v>8.57142857142857</v>
      </c>
      <c r="AT1998" s="32">
        <f t="shared" si="543"/>
        <v>6.42857142857143</v>
      </c>
      <c r="AU1998" s="28">
        <f t="shared" si="544"/>
        <v>105</v>
      </c>
      <c r="AV1998" s="34">
        <f>IFERROR(时间!$B$4+AU1998,"上周无销量")</f>
        <v>43388</v>
      </c>
      <c r="AW1998" s="34"/>
    </row>
    <row r="1999" spans="1:49">
      <c r="A1999" s="18" t="s">
        <v>2044</v>
      </c>
      <c r="B1999" t="str">
        <f>VLOOKUP(A1999,'[1]sku-asin（子）'!$A:$B,2,0)</f>
        <v>B015QZRPHO</v>
      </c>
      <c r="C1999" t="str">
        <f>VLOOKUP(A1999,'[1]子sku-父sku'!$A:$B,2,0)</f>
        <v>YZ-BS-HE9007</v>
      </c>
      <c r="D1999" s="28">
        <f>IFERROR(VLOOKUP(A1999,[2]库存报告使用数据处理!$A:$C,3,0),0)</f>
        <v>1</v>
      </c>
      <c r="E1999" s="28">
        <f>IFERROR(VLOOKUP(A1999,[2]库存报告使用数据处理!$A:$D,4,0),0)</f>
        <v>1</v>
      </c>
      <c r="F1999" s="28">
        <f>IFERROR(VLOOKUP(A1999,[2]库存报告使用数据处理!$A:$E,5,0),0)</f>
        <v>1</v>
      </c>
      <c r="G1999" s="28">
        <f>IFERROR(VLOOKUP(A1999,[2]库存报告使用数据处理!$A:$F,6,0),0)</f>
        <v>0</v>
      </c>
      <c r="H1999" s="29">
        <f>IFERROR(VLOOKUP(A1999,[2]库存报告使用数据处理!$A:$G,7,0),0)</f>
        <v>17.99</v>
      </c>
      <c r="I1999">
        <f>IFERROR(VLOOKUP(A1999,[5]数据处理!$A:$B,2,0),0)</f>
        <v>10</v>
      </c>
      <c r="J1999" s="30">
        <f>IFERROR(VLOOKUP(A1999,[5]数据处理!$A:$D,4,0),0)</f>
        <v>0</v>
      </c>
      <c r="K1999" s="30">
        <f>IFERROR(VLOOKUP(A1999,[5]数据处理!$A:$E,5,0),0)</f>
        <v>0</v>
      </c>
      <c r="L1999" s="30">
        <f>IFERROR(VLOOKUP(A1999,[5]数据处理!$A:$G,7,0),0)</f>
        <v>0</v>
      </c>
      <c r="M1999">
        <f t="shared" si="528"/>
        <v>10</v>
      </c>
      <c r="N1999">
        <f>IFERROR(VLOOKUP(A1999,[5]数据处理!$A:$C,3,0),0)</f>
        <v>0</v>
      </c>
      <c r="O1999">
        <f>IFERROR(VLOOKUP($A1999,[5]数据处理!$A:$N,14,0),0)</f>
        <v>0</v>
      </c>
      <c r="P1999">
        <f>IFERROR(VLOOKUP($A1999,[3]库存报告使用数据!$A$1:$B$65536,2,0),"")</f>
        <v>2722</v>
      </c>
      <c r="Q1999">
        <f>IFERROR(VLOOKUP($A1999,[3]库存报告使用数据!$A$1:$E$65536,5,0),"")</f>
        <v>495</v>
      </c>
      <c r="R1999">
        <f>IFERROR(VLOOKUP($A1999,[3]库存报告使用数据!$A$1:$H$65536,8,0),"")</f>
        <v>210</v>
      </c>
      <c r="S1999">
        <f>IFERROR(VLOOKUP($A1999,[3]库存报告使用数据!$A$1:$K$65536,11,0),"")</f>
        <v>0</v>
      </c>
      <c r="T1999">
        <f>IFERROR(VLOOKUP($A1999,[3]库存报告使用数据!$A$1:$C$65536,3,0),"")</f>
        <v>10</v>
      </c>
      <c r="U1999">
        <f>IFERROR(VLOOKUP($A1999,[3]库存报告使用数据!$A$1:$F$65536,6,0),"")</f>
        <v>2</v>
      </c>
      <c r="V1999">
        <f>IFERROR(VLOOKUP($A1999,[3]库存报告使用数据!$A$1:$I$65536,9,0),"")</f>
        <v>2</v>
      </c>
      <c r="W1999">
        <f>IFERROR(VLOOKUP($A1999,[3]库存报告使用数据!$A$1:$L$65536,12,0),"")</f>
        <v>0</v>
      </c>
      <c r="X1999" s="20">
        <f t="shared" si="529"/>
        <v>0.00367376928728876</v>
      </c>
      <c r="Y1999" s="20">
        <f t="shared" si="530"/>
        <v>0.00404040404040404</v>
      </c>
      <c r="Z1999" s="20">
        <f t="shared" si="531"/>
        <v>0.00952380952380952</v>
      </c>
      <c r="AA1999" s="20" t="str">
        <f t="shared" si="532"/>
        <v/>
      </c>
      <c r="AB1999">
        <f>IFERROR(VLOOKUP($A1999,[3]库存报告使用数据!$A$1:$D$65536,4,0),"")</f>
        <v>1.82</v>
      </c>
      <c r="AC1999">
        <f>IFERROR(VLOOKUP($A1999,[3]库存报告使用数据!$A$1:$G$65536,7,0),"")</f>
        <v>0.43</v>
      </c>
      <c r="AD1999">
        <f>IFERROR(VLOOKUP($A1999,[3]库存报告使用数据!$A$1:$J$65536,10,0),"")</f>
        <v>0.25</v>
      </c>
      <c r="AE1999">
        <f>IFERROR(VLOOKUP($A1999,[3]库存报告使用数据!$A$1:$M$65536,13,0),"")</f>
        <v>0</v>
      </c>
      <c r="AF1999" s="20">
        <f t="shared" si="533"/>
        <v>0.101167315175097</v>
      </c>
      <c r="AG1999" s="20">
        <f t="shared" si="534"/>
        <v>0.0239021678710395</v>
      </c>
      <c r="AH1999" s="20">
        <f t="shared" si="535"/>
        <v>0.0138966092273485</v>
      </c>
      <c r="AI1999" s="20" t="str">
        <f t="shared" si="536"/>
        <v/>
      </c>
      <c r="AJ1999">
        <f>IFERROR(VLOOKUP($B1999,[4]库存报告使用数据!$A$1:$B$65536,2,0),0)</f>
        <v>20</v>
      </c>
      <c r="AK1999">
        <f>IFERROR(VLOOKUP($B1999,[4]库存报告使用数据!$A$1:$C$65536,3,0),)</f>
        <v>20</v>
      </c>
      <c r="AL1999">
        <f>IFERROR(VLOOKUP($B1999,[4]库存报告使用数据!$A$1:$D$65536,4,0),)</f>
        <v>4</v>
      </c>
      <c r="AM1999">
        <f>IFERROR(VLOOKUP($B1999,[4]库存报告使用数据!$A$1:$E$65536,5,0),)</f>
        <v>0</v>
      </c>
      <c r="AN1999" s="20">
        <f t="shared" si="537"/>
        <v>0.05</v>
      </c>
      <c r="AO1999" s="20">
        <f t="shared" si="538"/>
        <v>0.05</v>
      </c>
      <c r="AP1999" s="20">
        <f t="shared" si="539"/>
        <v>0.25</v>
      </c>
      <c r="AQ1999" s="20" t="str">
        <f t="shared" si="540"/>
        <v/>
      </c>
      <c r="AR1999" s="32">
        <f t="shared" si="541"/>
        <v>0.142857142857143</v>
      </c>
      <c r="AS1999" s="32">
        <f t="shared" si="542"/>
        <v>8.57142857142857</v>
      </c>
      <c r="AT1999" s="32">
        <f t="shared" si="543"/>
        <v>1.42857142857143</v>
      </c>
      <c r="AU1999" s="28">
        <f t="shared" si="544"/>
        <v>70</v>
      </c>
      <c r="AV1999" s="34">
        <f>IFERROR(时间!$B$4+AU1999,"上周无销量")</f>
        <v>43353</v>
      </c>
      <c r="AW1999" s="34"/>
    </row>
    <row r="2000" spans="1:49">
      <c r="A2000" s="18" t="s">
        <v>2045</v>
      </c>
      <c r="B2000" t="str">
        <f>VLOOKUP(A2000,'[1]sku-asin（子）'!$A:$B,2,0)</f>
        <v>B01N531UTZ</v>
      </c>
      <c r="C2000" t="str">
        <f>VLOOKUP(A2000,'[1]子sku-父sku'!$A:$B,2,0)</f>
        <v>YZ-BS-HE9007</v>
      </c>
      <c r="D2000" s="28">
        <f>IFERROR(VLOOKUP(A2000,[2]库存报告使用数据处理!$A:$C,3,0),0)</f>
        <v>1</v>
      </c>
      <c r="E2000" s="28">
        <f>IFERROR(VLOOKUP(A2000,[2]库存报告使用数据处理!$A:$D,4,0),0)</f>
        <v>0</v>
      </c>
      <c r="F2000" s="28">
        <f>IFERROR(VLOOKUP(A2000,[2]库存报告使用数据处理!$A:$E,5,0),0)</f>
        <v>1</v>
      </c>
      <c r="G2000" s="28">
        <f>IFERROR(VLOOKUP(A2000,[2]库存报告使用数据处理!$A:$F,6,0),0)</f>
        <v>0</v>
      </c>
      <c r="H2000" s="29">
        <f>IFERROR(VLOOKUP(A2000,[2]库存报告使用数据处理!$A:$G,7,0),0)</f>
        <v>18.99</v>
      </c>
      <c r="I2000">
        <f>IFERROR(VLOOKUP(A2000,[5]数据处理!$A:$B,2,0),0)</f>
        <v>16</v>
      </c>
      <c r="J2000" s="30">
        <f>IFERROR(VLOOKUP(A2000,[5]数据处理!$A:$D,4,0),0)</f>
        <v>0</v>
      </c>
      <c r="K2000" s="30">
        <f>IFERROR(VLOOKUP(A2000,[5]数据处理!$A:$E,5,0),0)</f>
        <v>0</v>
      </c>
      <c r="L2000" s="30">
        <f>IFERROR(VLOOKUP(A2000,[5]数据处理!$A:$G,7,0),0)</f>
        <v>0</v>
      </c>
      <c r="M2000">
        <f t="shared" si="528"/>
        <v>16</v>
      </c>
      <c r="N2000">
        <f>IFERROR(VLOOKUP(A2000,[5]数据处理!$A:$C,3,0),0)</f>
        <v>0</v>
      </c>
      <c r="O2000">
        <f>IFERROR(VLOOKUP($A2000,[5]数据处理!$A:$N,14,0),0)</f>
        <v>0</v>
      </c>
      <c r="P2000" t="str">
        <f>IFERROR(VLOOKUP($A2000,[3]库存报告使用数据!$A$1:$B$65536,2,0),"")</f>
        <v/>
      </c>
      <c r="Q2000" t="str">
        <f>IFERROR(VLOOKUP($A2000,[3]库存报告使用数据!$A$1:$E$65536,5,0),"")</f>
        <v/>
      </c>
      <c r="R2000" t="str">
        <f>IFERROR(VLOOKUP($A2000,[3]库存报告使用数据!$A$1:$H$65536,8,0),"")</f>
        <v/>
      </c>
      <c r="S2000" t="str">
        <f>IFERROR(VLOOKUP($A2000,[3]库存报告使用数据!$A$1:$K$65536,11,0),"")</f>
        <v/>
      </c>
      <c r="T2000" t="str">
        <f>IFERROR(VLOOKUP($A2000,[3]库存报告使用数据!$A$1:$C$65536,3,0),"")</f>
        <v/>
      </c>
      <c r="U2000" t="str">
        <f>IFERROR(VLOOKUP($A2000,[3]库存报告使用数据!$A$1:$F$65536,6,0),"")</f>
        <v/>
      </c>
      <c r="V2000" t="str">
        <f>IFERROR(VLOOKUP($A2000,[3]库存报告使用数据!$A$1:$I$65536,9,0),"")</f>
        <v/>
      </c>
      <c r="W2000" t="str">
        <f>IFERROR(VLOOKUP($A2000,[3]库存报告使用数据!$A$1:$L$65536,12,0),"")</f>
        <v/>
      </c>
      <c r="X2000" s="20" t="str">
        <f t="shared" si="529"/>
        <v/>
      </c>
      <c r="Y2000" s="20" t="str">
        <f t="shared" si="530"/>
        <v/>
      </c>
      <c r="Z2000" s="20" t="str">
        <f t="shared" si="531"/>
        <v/>
      </c>
      <c r="AA2000" s="20" t="str">
        <f t="shared" si="532"/>
        <v/>
      </c>
      <c r="AB2000" t="str">
        <f>IFERROR(VLOOKUP($A2000,[3]库存报告使用数据!$A$1:$D$65536,4,0),"")</f>
        <v/>
      </c>
      <c r="AC2000" t="str">
        <f>IFERROR(VLOOKUP($A2000,[3]库存报告使用数据!$A$1:$G$65536,7,0),"")</f>
        <v/>
      </c>
      <c r="AD2000" t="str">
        <f>IFERROR(VLOOKUP($A2000,[3]库存报告使用数据!$A$1:$J$65536,10,0),"")</f>
        <v/>
      </c>
      <c r="AE2000" t="str">
        <f>IFERROR(VLOOKUP($A2000,[3]库存报告使用数据!$A$1:$M$65536,13,0),"")</f>
        <v/>
      </c>
      <c r="AF2000" s="20" t="str">
        <f t="shared" si="533"/>
        <v/>
      </c>
      <c r="AG2000" s="20" t="str">
        <f t="shared" si="534"/>
        <v/>
      </c>
      <c r="AH2000" s="20" t="str">
        <f t="shared" si="535"/>
        <v/>
      </c>
      <c r="AI2000" s="20" t="str">
        <f t="shared" si="536"/>
        <v/>
      </c>
      <c r="AJ2000">
        <f>IFERROR(VLOOKUP($B2000,[4]库存报告使用数据!$A$1:$B$65536,2,0),0)</f>
        <v>8</v>
      </c>
      <c r="AK2000">
        <f>IFERROR(VLOOKUP($B2000,[4]库存报告使用数据!$A$1:$C$65536,3,0),)</f>
        <v>21</v>
      </c>
      <c r="AL2000">
        <f>IFERROR(VLOOKUP($B2000,[4]库存报告使用数据!$A$1:$D$65536,4,0),)</f>
        <v>4</v>
      </c>
      <c r="AM2000">
        <f>IFERROR(VLOOKUP($B2000,[4]库存报告使用数据!$A$1:$E$65536,5,0),)</f>
        <v>0</v>
      </c>
      <c r="AN2000" s="20">
        <f t="shared" si="537"/>
        <v>0.125</v>
      </c>
      <c r="AO2000" s="20">
        <f t="shared" si="538"/>
        <v>0</v>
      </c>
      <c r="AP2000" s="20">
        <f t="shared" si="539"/>
        <v>0.25</v>
      </c>
      <c r="AQ2000" s="20" t="str">
        <f t="shared" si="540"/>
        <v/>
      </c>
      <c r="AR2000" s="32">
        <f t="shared" si="541"/>
        <v>0.142857142857143</v>
      </c>
      <c r="AS2000" s="32">
        <f t="shared" si="542"/>
        <v>8.57142857142857</v>
      </c>
      <c r="AT2000" s="32">
        <f t="shared" si="543"/>
        <v>7.42857142857143</v>
      </c>
      <c r="AU2000" s="28">
        <f t="shared" si="544"/>
        <v>112</v>
      </c>
      <c r="AV2000" s="34">
        <f>IFERROR(时间!$B$4+AU2000,"上周无销量")</f>
        <v>43395</v>
      </c>
      <c r="AW2000" s="34"/>
    </row>
    <row r="2001" spans="1:49">
      <c r="A2001" s="18" t="s">
        <v>2046</v>
      </c>
      <c r="B2001" t="str">
        <f>VLOOKUP(A2001,'[1]sku-asin（子）'!$A:$B,2,0)</f>
        <v>B01N2HHCOA</v>
      </c>
      <c r="C2001" t="str">
        <f>VLOOKUP(A2001,'[1]子sku-父sku'!$A:$B,2,0)</f>
        <v>YZ-BS-HE9007</v>
      </c>
      <c r="D2001" s="28">
        <f>IFERROR(VLOOKUP(A2001,[2]库存报告使用数据处理!$A:$C,3,0),0)</f>
        <v>4</v>
      </c>
      <c r="E2001" s="28">
        <f>IFERROR(VLOOKUP(A2001,[2]库存报告使用数据处理!$A:$D,4,0),0)</f>
        <v>2</v>
      </c>
      <c r="F2001" s="28">
        <f>IFERROR(VLOOKUP(A2001,[2]库存报告使用数据处理!$A:$E,5,0),0)</f>
        <v>4</v>
      </c>
      <c r="G2001" s="28">
        <f>IFERROR(VLOOKUP(A2001,[2]库存报告使用数据处理!$A:$F,6,0),0)</f>
        <v>1</v>
      </c>
      <c r="H2001" s="29">
        <f>IFERROR(VLOOKUP(A2001,[2]库存报告使用数据处理!$A:$G,7,0),0)</f>
        <v>21.99</v>
      </c>
      <c r="I2001">
        <f>IFERROR(VLOOKUP(A2001,[5]数据处理!$A:$B,2,0),0)</f>
        <v>2</v>
      </c>
      <c r="J2001" s="30">
        <f>IFERROR(VLOOKUP(A2001,[5]数据处理!$A:$D,4,0),0)</f>
        <v>4</v>
      </c>
      <c r="K2001" s="30">
        <f>IFERROR(VLOOKUP(A2001,[5]数据处理!$A:$E,5,0),0)</f>
        <v>8</v>
      </c>
      <c r="L2001" s="30">
        <f>IFERROR(VLOOKUP(A2001,[5]数据处理!$A:$G,7,0),0)</f>
        <v>0</v>
      </c>
      <c r="M2001">
        <f t="shared" si="528"/>
        <v>14</v>
      </c>
      <c r="N2001">
        <f>IFERROR(VLOOKUP(A2001,[5]数据处理!$A:$C,3,0),0)</f>
        <v>0</v>
      </c>
      <c r="O2001">
        <f>IFERROR(VLOOKUP($A2001,[5]数据处理!$A:$N,14,0),0)</f>
        <v>0</v>
      </c>
      <c r="P2001" t="str">
        <f>IFERROR(VLOOKUP($A2001,[3]库存报告使用数据!$A$1:$B$65536,2,0),"")</f>
        <v/>
      </c>
      <c r="Q2001" t="str">
        <f>IFERROR(VLOOKUP($A2001,[3]库存报告使用数据!$A$1:$E$65536,5,0),"")</f>
        <v/>
      </c>
      <c r="R2001" t="str">
        <f>IFERROR(VLOOKUP($A2001,[3]库存报告使用数据!$A$1:$H$65536,8,0),"")</f>
        <v/>
      </c>
      <c r="S2001" t="str">
        <f>IFERROR(VLOOKUP($A2001,[3]库存报告使用数据!$A$1:$K$65536,11,0),"")</f>
        <v/>
      </c>
      <c r="T2001" t="str">
        <f>IFERROR(VLOOKUP($A2001,[3]库存报告使用数据!$A$1:$C$65536,3,0),"")</f>
        <v/>
      </c>
      <c r="U2001" t="str">
        <f>IFERROR(VLOOKUP($A2001,[3]库存报告使用数据!$A$1:$F$65536,6,0),"")</f>
        <v/>
      </c>
      <c r="V2001" t="str">
        <f>IFERROR(VLOOKUP($A2001,[3]库存报告使用数据!$A$1:$I$65536,9,0),"")</f>
        <v/>
      </c>
      <c r="W2001" t="str">
        <f>IFERROR(VLOOKUP($A2001,[3]库存报告使用数据!$A$1:$L$65536,12,0),"")</f>
        <v/>
      </c>
      <c r="X2001" s="20" t="str">
        <f t="shared" si="529"/>
        <v/>
      </c>
      <c r="Y2001" s="20" t="str">
        <f t="shared" si="530"/>
        <v/>
      </c>
      <c r="Z2001" s="20" t="str">
        <f t="shared" si="531"/>
        <v/>
      </c>
      <c r="AA2001" s="20" t="str">
        <f t="shared" si="532"/>
        <v/>
      </c>
      <c r="AB2001" t="str">
        <f>IFERROR(VLOOKUP($A2001,[3]库存报告使用数据!$A$1:$D$65536,4,0),"")</f>
        <v/>
      </c>
      <c r="AC2001" t="str">
        <f>IFERROR(VLOOKUP($A2001,[3]库存报告使用数据!$A$1:$G$65536,7,0),"")</f>
        <v/>
      </c>
      <c r="AD2001" t="str">
        <f>IFERROR(VLOOKUP($A2001,[3]库存报告使用数据!$A$1:$J$65536,10,0),"")</f>
        <v/>
      </c>
      <c r="AE2001" t="str">
        <f>IFERROR(VLOOKUP($A2001,[3]库存报告使用数据!$A$1:$M$65536,13,0),"")</f>
        <v/>
      </c>
      <c r="AF2001" s="20" t="str">
        <f t="shared" si="533"/>
        <v/>
      </c>
      <c r="AG2001" s="20" t="str">
        <f t="shared" si="534"/>
        <v/>
      </c>
      <c r="AH2001" s="20" t="str">
        <f t="shared" si="535"/>
        <v/>
      </c>
      <c r="AI2001" s="20" t="str">
        <f t="shared" si="536"/>
        <v/>
      </c>
      <c r="AJ2001">
        <f>IFERROR(VLOOKUP($B2001,[4]库存报告使用数据!$A$1:$B$65536,2,0),0)</f>
        <v>12</v>
      </c>
      <c r="AK2001">
        <f>IFERROR(VLOOKUP($B2001,[4]库存报告使用数据!$A$1:$C$65536,3,0),)</f>
        <v>20</v>
      </c>
      <c r="AL2001">
        <f>IFERROR(VLOOKUP($B2001,[4]库存报告使用数据!$A$1:$D$65536,4,0),)</f>
        <v>7</v>
      </c>
      <c r="AM2001">
        <f>IFERROR(VLOOKUP($B2001,[4]库存报告使用数据!$A$1:$E$65536,5,0),)</f>
        <v>14</v>
      </c>
      <c r="AN2001" s="20">
        <f t="shared" si="537"/>
        <v>0.333333333333333</v>
      </c>
      <c r="AO2001" s="20">
        <f t="shared" si="538"/>
        <v>0.1</v>
      </c>
      <c r="AP2001" s="20">
        <f t="shared" si="539"/>
        <v>0.571428571428571</v>
      </c>
      <c r="AQ2001" s="20">
        <f t="shared" si="540"/>
        <v>0.0714285714285714</v>
      </c>
      <c r="AR2001" s="32">
        <f t="shared" si="541"/>
        <v>0.571428571428571</v>
      </c>
      <c r="AS2001" s="32">
        <f t="shared" si="542"/>
        <v>34.2857142857143</v>
      </c>
      <c r="AT2001" s="32">
        <f t="shared" si="543"/>
        <v>-20.2857142857143</v>
      </c>
      <c r="AU2001" s="28">
        <f t="shared" si="544"/>
        <v>24</v>
      </c>
      <c r="AV2001" s="34">
        <f>IFERROR(时间!$B$4+AU2001,"上周无销量")</f>
        <v>43307</v>
      </c>
      <c r="AW2001" s="34"/>
    </row>
    <row r="2002" spans="1:49">
      <c r="A2002" s="18" t="s">
        <v>2047</v>
      </c>
      <c r="B2002" t="str">
        <f>VLOOKUP(A2002,'[1]sku-asin（子）'!$A:$B,2,0)</f>
        <v>B01MQJP6LF</v>
      </c>
      <c r="C2002" t="str">
        <f>VLOOKUP(A2002,'[1]子sku-父sku'!$A:$B,2,0)</f>
        <v>YZ-BS-HE9007</v>
      </c>
      <c r="D2002" s="28">
        <f>IFERROR(VLOOKUP(A2002,[2]库存报告使用数据处理!$A:$C,3,0),0)</f>
        <v>1</v>
      </c>
      <c r="E2002" s="28">
        <f>IFERROR(VLOOKUP(A2002,[2]库存报告使用数据处理!$A:$D,4,0),0)</f>
        <v>1</v>
      </c>
      <c r="F2002" s="28">
        <f>IFERROR(VLOOKUP(A2002,[2]库存报告使用数据处理!$A:$E,5,0),0)</f>
        <v>3</v>
      </c>
      <c r="G2002" s="28">
        <f>IFERROR(VLOOKUP(A2002,[2]库存报告使用数据处理!$A:$F,6,0),0)</f>
        <v>1</v>
      </c>
      <c r="H2002" s="29">
        <f>IFERROR(VLOOKUP(A2002,[2]库存报告使用数据处理!$A:$G,7,0),0)</f>
        <v>20.6566666666667</v>
      </c>
      <c r="I2002">
        <f>IFERROR(VLOOKUP(A2002,[5]数据处理!$A:$B,2,0),0)</f>
        <v>11</v>
      </c>
      <c r="J2002" s="30">
        <f>IFERROR(VLOOKUP(A2002,[5]数据处理!$A:$D,4,0),0)</f>
        <v>0</v>
      </c>
      <c r="K2002" s="30">
        <f>IFERROR(VLOOKUP(A2002,[5]数据处理!$A:$E,5,0),0)</f>
        <v>0</v>
      </c>
      <c r="L2002" s="30">
        <f>IFERROR(VLOOKUP(A2002,[5]数据处理!$A:$G,7,0),0)</f>
        <v>0</v>
      </c>
      <c r="M2002">
        <f t="shared" si="528"/>
        <v>11</v>
      </c>
      <c r="N2002">
        <f>IFERROR(VLOOKUP(A2002,[5]数据处理!$A:$C,3,0),0)</f>
        <v>0</v>
      </c>
      <c r="O2002">
        <f>IFERROR(VLOOKUP($A2002,[5]数据处理!$A:$N,14,0),0)</f>
        <v>0</v>
      </c>
      <c r="P2002">
        <f>IFERROR(VLOOKUP($A2002,[3]库存报告使用数据!$A$1:$B$65536,2,0),"")</f>
        <v>9</v>
      </c>
      <c r="Q2002">
        <f>IFERROR(VLOOKUP($A2002,[3]库存报告使用数据!$A$1:$E$65536,5,0),"")</f>
        <v>6</v>
      </c>
      <c r="R2002">
        <f>IFERROR(VLOOKUP($A2002,[3]库存报告使用数据!$A$1:$H$65536,8,0),"")</f>
        <v>5</v>
      </c>
      <c r="S2002">
        <f>IFERROR(VLOOKUP($A2002,[3]库存报告使用数据!$A$1:$K$65536,11,0),"")</f>
        <v>4</v>
      </c>
      <c r="T2002">
        <f>IFERROR(VLOOKUP($A2002,[3]库存报告使用数据!$A$1:$C$65536,3,0),"")</f>
        <v>1</v>
      </c>
      <c r="U2002">
        <f>IFERROR(VLOOKUP($A2002,[3]库存报告使用数据!$A$1:$F$65536,6,0),"")</f>
        <v>1</v>
      </c>
      <c r="V2002">
        <f>IFERROR(VLOOKUP($A2002,[3]库存报告使用数据!$A$1:$I$65536,9,0),"")</f>
        <v>0</v>
      </c>
      <c r="W2002">
        <f>IFERROR(VLOOKUP($A2002,[3]库存报告使用数据!$A$1:$L$65536,12,0),"")</f>
        <v>0</v>
      </c>
      <c r="X2002" s="20">
        <f t="shared" si="529"/>
        <v>0.111111111111111</v>
      </c>
      <c r="Y2002" s="20">
        <f t="shared" si="530"/>
        <v>0.166666666666667</v>
      </c>
      <c r="Z2002" s="20">
        <f t="shared" si="531"/>
        <v>0</v>
      </c>
      <c r="AA2002" s="20">
        <f t="shared" si="532"/>
        <v>0</v>
      </c>
      <c r="AB2002">
        <f>IFERROR(VLOOKUP($A2002,[3]库存报告使用数据!$A$1:$D$65536,4,0),"")</f>
        <v>0.24</v>
      </c>
      <c r="AC2002">
        <f>IFERROR(VLOOKUP($A2002,[3]库存报告使用数据!$A$1:$G$65536,7,0),"")</f>
        <v>0.24</v>
      </c>
      <c r="AD2002">
        <f>IFERROR(VLOOKUP($A2002,[3]库存报告使用数据!$A$1:$J$65536,10,0),"")</f>
        <v>0</v>
      </c>
      <c r="AE2002">
        <f>IFERROR(VLOOKUP($A2002,[3]库存报告使用数据!$A$1:$M$65536,13,0),"")</f>
        <v>0</v>
      </c>
      <c r="AF2002" s="20">
        <f t="shared" si="533"/>
        <v>0.0116185250927868</v>
      </c>
      <c r="AG2002" s="20">
        <f t="shared" si="534"/>
        <v>0.0116185250927868</v>
      </c>
      <c r="AH2002" s="20" t="str">
        <f t="shared" si="535"/>
        <v/>
      </c>
      <c r="AI2002" s="20" t="str">
        <f t="shared" si="536"/>
        <v/>
      </c>
      <c r="AJ2002">
        <f>IFERROR(VLOOKUP($B2002,[4]库存报告使用数据!$A$1:$B$65536,2,0),0)</f>
        <v>21</v>
      </c>
      <c r="AK2002">
        <f>IFERROR(VLOOKUP($B2002,[4]库存报告使用数据!$A$1:$C$65536,3,0),)</f>
        <v>25</v>
      </c>
      <c r="AL2002">
        <f>IFERROR(VLOOKUP($B2002,[4]库存报告使用数据!$A$1:$D$65536,4,0),)</f>
        <v>11</v>
      </c>
      <c r="AM2002">
        <f>IFERROR(VLOOKUP($B2002,[4]库存报告使用数据!$A$1:$E$65536,5,0),)</f>
        <v>27</v>
      </c>
      <c r="AN2002" s="20">
        <f t="shared" si="537"/>
        <v>0.0476190476190476</v>
      </c>
      <c r="AO2002" s="20">
        <f t="shared" si="538"/>
        <v>0.04</v>
      </c>
      <c r="AP2002" s="20">
        <f t="shared" si="539"/>
        <v>0.272727272727273</v>
      </c>
      <c r="AQ2002" s="20">
        <f t="shared" si="540"/>
        <v>0.037037037037037</v>
      </c>
      <c r="AR2002" s="32">
        <f t="shared" si="541"/>
        <v>0.142857142857143</v>
      </c>
      <c r="AS2002" s="32">
        <f t="shared" si="542"/>
        <v>8.57142857142857</v>
      </c>
      <c r="AT2002" s="32">
        <f t="shared" si="543"/>
        <v>2.42857142857143</v>
      </c>
      <c r="AU2002" s="28">
        <f t="shared" si="544"/>
        <v>77</v>
      </c>
      <c r="AV2002" s="34">
        <f>IFERROR(时间!$B$4+AU2002,"上周无销量")</f>
        <v>43360</v>
      </c>
      <c r="AW2002" s="34"/>
    </row>
    <row r="2003" spans="1:49">
      <c r="A2003" s="18" t="s">
        <v>2048</v>
      </c>
      <c r="B2003" t="str">
        <f>VLOOKUP(A2003,'[1]sku-asin（子）'!$A:$B,2,0)</f>
        <v>B01MSMPBNA</v>
      </c>
      <c r="C2003" t="str">
        <f>VLOOKUP(A2003,'[1]子sku-父sku'!$A:$B,2,0)</f>
        <v>YZ-BS-HE9007</v>
      </c>
      <c r="D2003" s="28">
        <f>IFERROR(VLOOKUP(A2003,[2]库存报告使用数据处理!$A:$C,3,0),0)</f>
        <v>5</v>
      </c>
      <c r="E2003" s="28">
        <f>IFERROR(VLOOKUP(A2003,[2]库存报告使用数据处理!$A:$D,4,0),0)</f>
        <v>0</v>
      </c>
      <c r="F2003" s="28">
        <f>IFERROR(VLOOKUP(A2003,[2]库存报告使用数据处理!$A:$E,5,0),0)</f>
        <v>0</v>
      </c>
      <c r="G2003" s="28">
        <f>IFERROR(VLOOKUP(A2003,[2]库存报告使用数据处理!$A:$F,6,0),0)</f>
        <v>4</v>
      </c>
      <c r="H2003" s="29">
        <f>IFERROR(VLOOKUP(A2003,[2]库存报告使用数据处理!$A:$G,7,0),0)</f>
        <v>22.6566666666667</v>
      </c>
      <c r="I2003">
        <f>IFERROR(VLOOKUP(A2003,[5]数据处理!$A:$B,2,0),0)</f>
        <v>0</v>
      </c>
      <c r="J2003" s="30">
        <f>IFERROR(VLOOKUP(A2003,[5]数据处理!$A:$D,4,0),0)</f>
        <v>15</v>
      </c>
      <c r="K2003" s="30">
        <f>IFERROR(VLOOKUP(A2003,[5]数据处理!$A:$E,5,0),0)</f>
        <v>0</v>
      </c>
      <c r="L2003" s="30">
        <f>IFERROR(VLOOKUP(A2003,[5]数据处理!$A:$G,7,0),0)</f>
        <v>0</v>
      </c>
      <c r="M2003">
        <f t="shared" si="528"/>
        <v>15</v>
      </c>
      <c r="N2003">
        <f>IFERROR(VLOOKUP(A2003,[5]数据处理!$A:$C,3,0),0)</f>
        <v>0</v>
      </c>
      <c r="O2003">
        <f>IFERROR(VLOOKUP($A2003,[5]数据处理!$A:$N,14,0),0)</f>
        <v>0</v>
      </c>
      <c r="P2003" t="str">
        <f>IFERROR(VLOOKUP($A2003,[3]库存报告使用数据!$A$1:$B$65536,2,0),"")</f>
        <v/>
      </c>
      <c r="Q2003" t="str">
        <f>IFERROR(VLOOKUP($A2003,[3]库存报告使用数据!$A$1:$E$65536,5,0),"")</f>
        <v/>
      </c>
      <c r="R2003" t="str">
        <f>IFERROR(VLOOKUP($A2003,[3]库存报告使用数据!$A$1:$H$65536,8,0),"")</f>
        <v/>
      </c>
      <c r="S2003" t="str">
        <f>IFERROR(VLOOKUP($A2003,[3]库存报告使用数据!$A$1:$K$65536,11,0),"")</f>
        <v/>
      </c>
      <c r="T2003" t="str">
        <f>IFERROR(VLOOKUP($A2003,[3]库存报告使用数据!$A$1:$C$65536,3,0),"")</f>
        <v/>
      </c>
      <c r="U2003" t="str">
        <f>IFERROR(VLOOKUP($A2003,[3]库存报告使用数据!$A$1:$F$65536,6,0),"")</f>
        <v/>
      </c>
      <c r="V2003" t="str">
        <f>IFERROR(VLOOKUP($A2003,[3]库存报告使用数据!$A$1:$I$65536,9,0),"")</f>
        <v/>
      </c>
      <c r="W2003" t="str">
        <f>IFERROR(VLOOKUP($A2003,[3]库存报告使用数据!$A$1:$L$65536,12,0),"")</f>
        <v/>
      </c>
      <c r="X2003" s="20" t="str">
        <f t="shared" si="529"/>
        <v/>
      </c>
      <c r="Y2003" s="20" t="str">
        <f t="shared" si="530"/>
        <v/>
      </c>
      <c r="Z2003" s="20" t="str">
        <f t="shared" si="531"/>
        <v/>
      </c>
      <c r="AA2003" s="20" t="str">
        <f t="shared" si="532"/>
        <v/>
      </c>
      <c r="AB2003" t="str">
        <f>IFERROR(VLOOKUP($A2003,[3]库存报告使用数据!$A$1:$D$65536,4,0),"")</f>
        <v/>
      </c>
      <c r="AC2003" t="str">
        <f>IFERROR(VLOOKUP($A2003,[3]库存报告使用数据!$A$1:$G$65536,7,0),"")</f>
        <v/>
      </c>
      <c r="AD2003" t="str">
        <f>IFERROR(VLOOKUP($A2003,[3]库存报告使用数据!$A$1:$J$65536,10,0),"")</f>
        <v/>
      </c>
      <c r="AE2003" t="str">
        <f>IFERROR(VLOOKUP($A2003,[3]库存报告使用数据!$A$1:$M$65536,13,0),"")</f>
        <v/>
      </c>
      <c r="AF2003" s="20" t="str">
        <f t="shared" si="533"/>
        <v/>
      </c>
      <c r="AG2003" s="20" t="str">
        <f t="shared" si="534"/>
        <v/>
      </c>
      <c r="AH2003" s="20" t="str">
        <f t="shared" si="535"/>
        <v/>
      </c>
      <c r="AI2003" s="20" t="str">
        <f t="shared" si="536"/>
        <v/>
      </c>
      <c r="AJ2003">
        <f>IFERROR(VLOOKUP($B2003,[4]库存报告使用数据!$A$1:$B$65536,2,0),0)</f>
        <v>11</v>
      </c>
      <c r="AK2003">
        <f>IFERROR(VLOOKUP($B2003,[4]库存报告使用数据!$A$1:$C$65536,3,0),)</f>
        <v>13</v>
      </c>
      <c r="AL2003">
        <f>IFERROR(VLOOKUP($B2003,[4]库存报告使用数据!$A$1:$D$65536,4,0),)</f>
        <v>0</v>
      </c>
      <c r="AM2003">
        <f>IFERROR(VLOOKUP($B2003,[4]库存报告使用数据!$A$1:$E$65536,5,0),)</f>
        <v>14</v>
      </c>
      <c r="AN2003" s="20">
        <f t="shared" si="537"/>
        <v>0.454545454545455</v>
      </c>
      <c r="AO2003" s="20">
        <f t="shared" si="538"/>
        <v>0</v>
      </c>
      <c r="AP2003" s="20" t="str">
        <f t="shared" si="539"/>
        <v/>
      </c>
      <c r="AQ2003" s="20">
        <f t="shared" si="540"/>
        <v>0.285714285714286</v>
      </c>
      <c r="AR2003" s="32">
        <f t="shared" si="541"/>
        <v>0.714285714285714</v>
      </c>
      <c r="AS2003" s="32">
        <f t="shared" si="542"/>
        <v>42.8571428571429</v>
      </c>
      <c r="AT2003" s="32">
        <f t="shared" si="543"/>
        <v>-27.8571428571429</v>
      </c>
      <c r="AU2003" s="28">
        <f t="shared" si="544"/>
        <v>21</v>
      </c>
      <c r="AV2003" s="34">
        <f>IFERROR(时间!$B$4+AU2003,"上周无销量")</f>
        <v>43304</v>
      </c>
      <c r="AW2003" s="34"/>
    </row>
    <row r="2004" spans="1:49">
      <c r="A2004" s="18" t="s">
        <v>2049</v>
      </c>
      <c r="B2004" t="str">
        <f>VLOOKUP(A2004,'[1]sku-asin（子）'!$A:$B,2,0)</f>
        <v>B015QZRQ0U</v>
      </c>
      <c r="C2004" t="str">
        <f>VLOOKUP(A2004,'[1]子sku-父sku'!$A:$B,2,0)</f>
        <v>YZ-BS-HE9007</v>
      </c>
      <c r="D2004" s="28">
        <f>IFERROR(VLOOKUP(A2004,[2]库存报告使用数据处理!$A:$C,3,0),0)</f>
        <v>1</v>
      </c>
      <c r="E2004" s="28">
        <f>IFERROR(VLOOKUP(A2004,[2]库存报告使用数据处理!$A:$D,4,0),0)</f>
        <v>0</v>
      </c>
      <c r="F2004" s="28">
        <f>IFERROR(VLOOKUP(A2004,[2]库存报告使用数据处理!$A:$E,5,0),0)</f>
        <v>0</v>
      </c>
      <c r="G2004" s="28">
        <f>IFERROR(VLOOKUP(A2004,[2]库存报告使用数据处理!$A:$F,6,0),0)</f>
        <v>0</v>
      </c>
      <c r="H2004" s="29">
        <f>IFERROR(VLOOKUP(A2004,[2]库存报告使用数据处理!$A:$G,7,0),0)</f>
        <v>16.99</v>
      </c>
      <c r="I2004">
        <f>IFERROR(VLOOKUP(A2004,[5]数据处理!$A:$B,2,0),0)</f>
        <v>6</v>
      </c>
      <c r="J2004" s="30">
        <f>IFERROR(VLOOKUP(A2004,[5]数据处理!$A:$D,4,0),0)</f>
        <v>5</v>
      </c>
      <c r="K2004" s="30">
        <f>IFERROR(VLOOKUP(A2004,[5]数据处理!$A:$E,5,0),0)</f>
        <v>0</v>
      </c>
      <c r="L2004" s="30">
        <f>IFERROR(VLOOKUP(A2004,[5]数据处理!$A:$G,7,0),0)</f>
        <v>0</v>
      </c>
      <c r="M2004">
        <f t="shared" si="528"/>
        <v>11</v>
      </c>
      <c r="N2004">
        <f>IFERROR(VLOOKUP(A2004,[5]数据处理!$A:$C,3,0),0)</f>
        <v>1</v>
      </c>
      <c r="O2004">
        <f>IFERROR(VLOOKUP($A2004,[5]数据处理!$A:$N,14,0),0)</f>
        <v>0</v>
      </c>
      <c r="P2004" t="str">
        <f>IFERROR(VLOOKUP($A2004,[3]库存报告使用数据!$A$1:$B$65536,2,0),"")</f>
        <v/>
      </c>
      <c r="Q2004" t="str">
        <f>IFERROR(VLOOKUP($A2004,[3]库存报告使用数据!$A$1:$E$65536,5,0),"")</f>
        <v/>
      </c>
      <c r="R2004" t="str">
        <f>IFERROR(VLOOKUP($A2004,[3]库存报告使用数据!$A$1:$H$65536,8,0),"")</f>
        <v/>
      </c>
      <c r="S2004" t="str">
        <f>IFERROR(VLOOKUP($A2004,[3]库存报告使用数据!$A$1:$K$65536,11,0),"")</f>
        <v/>
      </c>
      <c r="T2004" t="str">
        <f>IFERROR(VLOOKUP($A2004,[3]库存报告使用数据!$A$1:$C$65536,3,0),"")</f>
        <v/>
      </c>
      <c r="U2004" t="str">
        <f>IFERROR(VLOOKUP($A2004,[3]库存报告使用数据!$A$1:$F$65536,6,0),"")</f>
        <v/>
      </c>
      <c r="V2004" t="str">
        <f>IFERROR(VLOOKUP($A2004,[3]库存报告使用数据!$A$1:$I$65536,9,0),"")</f>
        <v/>
      </c>
      <c r="W2004" t="str">
        <f>IFERROR(VLOOKUP($A2004,[3]库存报告使用数据!$A$1:$L$65536,12,0),"")</f>
        <v/>
      </c>
      <c r="X2004" s="20" t="str">
        <f t="shared" si="529"/>
        <v/>
      </c>
      <c r="Y2004" s="20" t="str">
        <f t="shared" si="530"/>
        <v/>
      </c>
      <c r="Z2004" s="20" t="str">
        <f t="shared" si="531"/>
        <v/>
      </c>
      <c r="AA2004" s="20" t="str">
        <f t="shared" si="532"/>
        <v/>
      </c>
      <c r="AB2004" t="str">
        <f>IFERROR(VLOOKUP($A2004,[3]库存报告使用数据!$A$1:$D$65536,4,0),"")</f>
        <v/>
      </c>
      <c r="AC2004" t="str">
        <f>IFERROR(VLOOKUP($A2004,[3]库存报告使用数据!$A$1:$G$65536,7,0),"")</f>
        <v/>
      </c>
      <c r="AD2004" t="str">
        <f>IFERROR(VLOOKUP($A2004,[3]库存报告使用数据!$A$1:$J$65536,10,0),"")</f>
        <v/>
      </c>
      <c r="AE2004" t="str">
        <f>IFERROR(VLOOKUP($A2004,[3]库存报告使用数据!$A$1:$M$65536,13,0),"")</f>
        <v/>
      </c>
      <c r="AF2004" s="20" t="str">
        <f t="shared" si="533"/>
        <v/>
      </c>
      <c r="AG2004" s="20" t="str">
        <f t="shared" si="534"/>
        <v/>
      </c>
      <c r="AH2004" s="20" t="str">
        <f t="shared" si="535"/>
        <v/>
      </c>
      <c r="AI2004" s="20" t="str">
        <f t="shared" si="536"/>
        <v/>
      </c>
      <c r="AJ2004">
        <f>IFERROR(VLOOKUP($B2004,[4]库存报告使用数据!$A$1:$B$65536,2,0),0)</f>
        <v>17</v>
      </c>
      <c r="AK2004">
        <f>IFERROR(VLOOKUP($B2004,[4]库存报告使用数据!$A$1:$C$65536,3,0),)</f>
        <v>15</v>
      </c>
      <c r="AL2004">
        <f>IFERROR(VLOOKUP($B2004,[4]库存报告使用数据!$A$1:$D$65536,4,0),)</f>
        <v>13</v>
      </c>
      <c r="AM2004">
        <f>IFERROR(VLOOKUP($B2004,[4]库存报告使用数据!$A$1:$E$65536,5,0),)</f>
        <v>12</v>
      </c>
      <c r="AN2004" s="20">
        <f t="shared" si="537"/>
        <v>0.0588235294117647</v>
      </c>
      <c r="AO2004" s="20">
        <f t="shared" si="538"/>
        <v>0</v>
      </c>
      <c r="AP2004" s="20">
        <f t="shared" si="539"/>
        <v>0</v>
      </c>
      <c r="AQ2004" s="20">
        <f t="shared" si="540"/>
        <v>0</v>
      </c>
      <c r="AR2004" s="32">
        <f t="shared" si="541"/>
        <v>0.142857142857143</v>
      </c>
      <c r="AS2004" s="32">
        <f t="shared" si="542"/>
        <v>8.57142857142857</v>
      </c>
      <c r="AT2004" s="32">
        <f t="shared" si="543"/>
        <v>2.42857142857143</v>
      </c>
      <c r="AU2004" s="28">
        <f t="shared" si="544"/>
        <v>77</v>
      </c>
      <c r="AV2004" s="34">
        <f>IFERROR(时间!$B$4+AU2004,"上周无销量")</f>
        <v>43360</v>
      </c>
      <c r="AW2004" s="34"/>
    </row>
    <row r="2005" spans="1:49">
      <c r="A2005" s="18" t="s">
        <v>2050</v>
      </c>
      <c r="B2005" t="str">
        <f>VLOOKUP(A2005,'[1]sku-asin（子）'!$A:$B,2,0)</f>
        <v>B015QZRQKU</v>
      </c>
      <c r="C2005" t="str">
        <f>VLOOKUP(A2005,'[1]子sku-父sku'!$A:$B,2,0)</f>
        <v>YZ-BS-HE9007</v>
      </c>
      <c r="D2005" s="28">
        <f>IFERROR(VLOOKUP(A2005,[2]库存报告使用数据处理!$A:$C,3,0),0)</f>
        <v>0</v>
      </c>
      <c r="E2005" s="28">
        <f>IFERROR(VLOOKUP(A2005,[2]库存报告使用数据处理!$A:$D,4,0),0)</f>
        <v>4</v>
      </c>
      <c r="F2005" s="28">
        <f>IFERROR(VLOOKUP(A2005,[2]库存报告使用数据处理!$A:$E,5,0),0)</f>
        <v>0</v>
      </c>
      <c r="G2005" s="28">
        <f>IFERROR(VLOOKUP(A2005,[2]库存报告使用数据处理!$A:$F,6,0),0)</f>
        <v>2</v>
      </c>
      <c r="H2005" s="29">
        <f>IFERROR(VLOOKUP(A2005,[2]库存报告使用数据处理!$A:$G,7,0),0)</f>
        <v>21.99</v>
      </c>
      <c r="I2005">
        <f>IFERROR(VLOOKUP(A2005,[5]数据处理!$A:$B,2,0),0)</f>
        <v>2</v>
      </c>
      <c r="J2005" s="30">
        <f>IFERROR(VLOOKUP(A2005,[5]数据处理!$A:$D,4,0),0)</f>
        <v>6</v>
      </c>
      <c r="K2005" s="30">
        <f>IFERROR(VLOOKUP(A2005,[5]数据处理!$A:$E,5,0),0)</f>
        <v>3</v>
      </c>
      <c r="L2005" s="30">
        <f>IFERROR(VLOOKUP(A2005,[5]数据处理!$A:$G,7,0),0)</f>
        <v>0</v>
      </c>
      <c r="M2005">
        <f t="shared" si="528"/>
        <v>11</v>
      </c>
      <c r="N2005">
        <f>IFERROR(VLOOKUP(A2005,[5]数据处理!$A:$C,3,0),0)</f>
        <v>0</v>
      </c>
      <c r="O2005">
        <f>IFERROR(VLOOKUP($A2005,[5]数据处理!$A:$N,14,0),0)</f>
        <v>0</v>
      </c>
      <c r="P2005">
        <f>IFERROR(VLOOKUP($A2005,[3]库存报告使用数据!$A$1:$B$65536,2,0),"")</f>
        <v>92078</v>
      </c>
      <c r="Q2005">
        <f>IFERROR(VLOOKUP($A2005,[3]库存报告使用数据!$A$1:$E$65536,5,0),"")</f>
        <v>36198</v>
      </c>
      <c r="R2005">
        <f>IFERROR(VLOOKUP($A2005,[3]库存报告使用数据!$A$1:$H$65536,8,0),"")</f>
        <v>80741</v>
      </c>
      <c r="S2005">
        <f>IFERROR(VLOOKUP($A2005,[3]库存报告使用数据!$A$1:$K$65536,11,0),"")</f>
        <v>149315</v>
      </c>
      <c r="T2005">
        <f>IFERROR(VLOOKUP($A2005,[3]库存报告使用数据!$A$1:$C$65536,3,0),"")</f>
        <v>601</v>
      </c>
      <c r="U2005">
        <f>IFERROR(VLOOKUP($A2005,[3]库存报告使用数据!$A$1:$F$65536,6,0),"")</f>
        <v>187</v>
      </c>
      <c r="V2005">
        <f>IFERROR(VLOOKUP($A2005,[3]库存报告使用数据!$A$1:$I$65536,9,0),"")</f>
        <v>344</v>
      </c>
      <c r="W2005">
        <f>IFERROR(VLOOKUP($A2005,[3]库存报告使用数据!$A$1:$L$65536,12,0),"")</f>
        <v>683</v>
      </c>
      <c r="X2005" s="20">
        <f t="shared" si="529"/>
        <v>0.00652707487130476</v>
      </c>
      <c r="Y2005" s="20">
        <f t="shared" si="530"/>
        <v>0.00516603127244599</v>
      </c>
      <c r="Z2005" s="20">
        <f t="shared" si="531"/>
        <v>0.00426053677809291</v>
      </c>
      <c r="AA2005" s="20">
        <f t="shared" si="532"/>
        <v>0.00457422228175334</v>
      </c>
      <c r="AB2005">
        <f>IFERROR(VLOOKUP($A2005,[3]库存报告使用数据!$A$1:$D$65536,4,0),"")</f>
        <v>107.43</v>
      </c>
      <c r="AC2005">
        <f>IFERROR(VLOOKUP($A2005,[3]库存报告使用数据!$A$1:$G$65536,7,0),"")</f>
        <v>33.82</v>
      </c>
      <c r="AD2005">
        <f>IFERROR(VLOOKUP($A2005,[3]库存报告使用数据!$A$1:$J$65536,10,0),"")</f>
        <v>61.76</v>
      </c>
      <c r="AE2005">
        <f>IFERROR(VLOOKUP($A2005,[3]库存报告使用数据!$A$1:$M$65536,13,0),"")</f>
        <v>115.83</v>
      </c>
      <c r="AF2005" s="20" t="str">
        <f t="shared" si="533"/>
        <v>无销售广告费为107.43</v>
      </c>
      <c r="AG2005" s="20">
        <f t="shared" si="534"/>
        <v>0.384492951341519</v>
      </c>
      <c r="AH2005" s="20" t="str">
        <f t="shared" si="535"/>
        <v>无销售广告费为61.76</v>
      </c>
      <c r="AI2005" s="20">
        <f t="shared" si="536"/>
        <v>2.63369713506139</v>
      </c>
      <c r="AJ2005">
        <f>IFERROR(VLOOKUP($B2005,[4]库存报告使用数据!$A$1:$B$65536,2,0),0)</f>
        <v>184</v>
      </c>
      <c r="AK2005">
        <f>IFERROR(VLOOKUP($B2005,[4]库存报告使用数据!$A$1:$C$65536,3,0),)</f>
        <v>111</v>
      </c>
      <c r="AL2005">
        <f>IFERROR(VLOOKUP($B2005,[4]库存报告使用数据!$A$1:$D$65536,4,0),)</f>
        <v>87</v>
      </c>
      <c r="AM2005">
        <f>IFERROR(VLOOKUP($B2005,[4]库存报告使用数据!$A$1:$E$65536,5,0),)</f>
        <v>265</v>
      </c>
      <c r="AN2005" s="20">
        <f t="shared" si="537"/>
        <v>0</v>
      </c>
      <c r="AO2005" s="20">
        <f t="shared" si="538"/>
        <v>0.036036036036036</v>
      </c>
      <c r="AP2005" s="20">
        <f t="shared" si="539"/>
        <v>0</v>
      </c>
      <c r="AQ2005" s="20">
        <f t="shared" si="540"/>
        <v>0.00754716981132075</v>
      </c>
      <c r="AR2005" s="32">
        <f t="shared" si="541"/>
        <v>0</v>
      </c>
      <c r="AS2005" s="32">
        <f t="shared" si="542"/>
        <v>0</v>
      </c>
      <c r="AT2005" s="32">
        <f t="shared" si="543"/>
        <v>11</v>
      </c>
      <c r="AU2005" s="28" t="str">
        <f t="shared" si="544"/>
        <v>库存为11</v>
      </c>
      <c r="AV2005" s="34" t="str">
        <f>IFERROR(时间!$B$4+AU2005,"上周无销量")</f>
        <v>上周无销量</v>
      </c>
      <c r="AW2005" s="34"/>
    </row>
    <row r="2006" spans="1:49">
      <c r="A2006" s="18" t="s">
        <v>2051</v>
      </c>
      <c r="B2006" t="str">
        <f>VLOOKUP(A2006,'[1]sku-asin（子）'!$A:$B,2,0)</f>
        <v>B015QZRR2C</v>
      </c>
      <c r="C2006" t="str">
        <f>VLOOKUP(A2006,'[1]子sku-父sku'!$A:$B,2,0)</f>
        <v>YZ-BS-HE9007</v>
      </c>
      <c r="D2006" s="28">
        <f>IFERROR(VLOOKUP(A2006,[2]库存报告使用数据处理!$A:$C,3,0),0)</f>
        <v>0</v>
      </c>
      <c r="E2006" s="28">
        <f>IFERROR(VLOOKUP(A2006,[2]库存报告使用数据处理!$A:$D,4,0),0)</f>
        <v>0</v>
      </c>
      <c r="F2006" s="28">
        <f>IFERROR(VLOOKUP(A2006,[2]库存报告使用数据处理!$A:$E,5,0),0)</f>
        <v>2</v>
      </c>
      <c r="G2006" s="28">
        <f>IFERROR(VLOOKUP(A2006,[2]库存报告使用数据处理!$A:$F,6,0),0)</f>
        <v>3</v>
      </c>
      <c r="H2006" s="29">
        <f>IFERROR(VLOOKUP(A2006,[2]库存报告使用数据处理!$A:$G,7,0),0)</f>
        <v>22.99</v>
      </c>
      <c r="I2006">
        <f>IFERROR(VLOOKUP(A2006,[5]数据处理!$A:$B,2,0),0)</f>
        <v>1</v>
      </c>
      <c r="J2006" s="30">
        <f>IFERROR(VLOOKUP(A2006,[5]数据处理!$A:$D,4,0),0)</f>
        <v>2</v>
      </c>
      <c r="K2006" s="30">
        <f>IFERROR(VLOOKUP(A2006,[5]数据处理!$A:$E,5,0),0)</f>
        <v>2</v>
      </c>
      <c r="L2006" s="30">
        <f>IFERROR(VLOOKUP(A2006,[5]数据处理!$A:$G,7,0),0)</f>
        <v>0</v>
      </c>
      <c r="M2006">
        <f t="shared" si="528"/>
        <v>5</v>
      </c>
      <c r="N2006">
        <f>IFERROR(VLOOKUP(A2006,[5]数据处理!$A:$C,3,0),0)</f>
        <v>0</v>
      </c>
      <c r="O2006">
        <f>IFERROR(VLOOKUP($A2006,[5]数据处理!$A:$N,14,0),0)</f>
        <v>0</v>
      </c>
      <c r="P2006">
        <f>IFERROR(VLOOKUP($A2006,[3]库存报告使用数据!$A$1:$B$65536,2,0),"")</f>
        <v>0</v>
      </c>
      <c r="Q2006">
        <f>IFERROR(VLOOKUP($A2006,[3]库存报告使用数据!$A$1:$E$65536,5,0),"")</f>
        <v>0</v>
      </c>
      <c r="R2006">
        <f>IFERROR(VLOOKUP($A2006,[3]库存报告使用数据!$A$1:$H$65536,8,0),"")</f>
        <v>2888</v>
      </c>
      <c r="S2006">
        <f>IFERROR(VLOOKUP($A2006,[3]库存报告使用数据!$A$1:$K$65536,11,0),"")</f>
        <v>13449</v>
      </c>
      <c r="T2006">
        <f>IFERROR(VLOOKUP($A2006,[3]库存报告使用数据!$A$1:$C$65536,3,0),"")</f>
        <v>0</v>
      </c>
      <c r="U2006">
        <f>IFERROR(VLOOKUP($A2006,[3]库存报告使用数据!$A$1:$F$65536,6,0),"")</f>
        <v>0</v>
      </c>
      <c r="V2006">
        <f>IFERROR(VLOOKUP($A2006,[3]库存报告使用数据!$A$1:$I$65536,9,0),"")</f>
        <v>22</v>
      </c>
      <c r="W2006">
        <f>IFERROR(VLOOKUP($A2006,[3]库存报告使用数据!$A$1:$L$65536,12,0),"")</f>
        <v>127</v>
      </c>
      <c r="X2006" s="20" t="str">
        <f t="shared" si="529"/>
        <v/>
      </c>
      <c r="Y2006" s="20" t="str">
        <f t="shared" si="530"/>
        <v/>
      </c>
      <c r="Z2006" s="20">
        <f t="shared" si="531"/>
        <v>0.00761772853185596</v>
      </c>
      <c r="AA2006" s="20">
        <f t="shared" si="532"/>
        <v>0.0094430812699829</v>
      </c>
      <c r="AB2006">
        <f>IFERROR(VLOOKUP($A2006,[3]库存报告使用数据!$A$1:$D$65536,4,0),"")</f>
        <v>0</v>
      </c>
      <c r="AC2006">
        <f>IFERROR(VLOOKUP($A2006,[3]库存报告使用数据!$A$1:$G$65536,7,0),"")</f>
        <v>0</v>
      </c>
      <c r="AD2006">
        <f>IFERROR(VLOOKUP($A2006,[3]库存报告使用数据!$A$1:$J$65536,10,0),"")</f>
        <v>3.01</v>
      </c>
      <c r="AE2006">
        <f>IFERROR(VLOOKUP($A2006,[3]库存报告使用数据!$A$1:$M$65536,13,0),"")</f>
        <v>18.47</v>
      </c>
      <c r="AF2006" s="20" t="str">
        <f t="shared" si="533"/>
        <v/>
      </c>
      <c r="AG2006" s="20" t="str">
        <f t="shared" si="534"/>
        <v/>
      </c>
      <c r="AH2006" s="20">
        <f t="shared" si="535"/>
        <v>0.0654632448890822</v>
      </c>
      <c r="AI2006" s="20">
        <f t="shared" si="536"/>
        <v>0.267797593156445</v>
      </c>
      <c r="AJ2006">
        <f>IFERROR(VLOOKUP($B2006,[4]库存报告使用数据!$A$1:$B$65536,2,0),0)</f>
        <v>0</v>
      </c>
      <c r="AK2006">
        <f>IFERROR(VLOOKUP($B2006,[4]库存报告使用数据!$A$1:$C$65536,3,0),)</f>
        <v>0</v>
      </c>
      <c r="AL2006">
        <f>IFERROR(VLOOKUP($B2006,[4]库存报告使用数据!$A$1:$D$65536,4,0),)</f>
        <v>26</v>
      </c>
      <c r="AM2006">
        <f>IFERROR(VLOOKUP($B2006,[4]库存报告使用数据!$A$1:$E$65536,5,0),)</f>
        <v>108</v>
      </c>
      <c r="AN2006" s="20" t="str">
        <f t="shared" si="537"/>
        <v/>
      </c>
      <c r="AO2006" s="20" t="str">
        <f t="shared" si="538"/>
        <v/>
      </c>
      <c r="AP2006" s="20">
        <f t="shared" si="539"/>
        <v>0.0769230769230769</v>
      </c>
      <c r="AQ2006" s="20">
        <f t="shared" si="540"/>
        <v>0.0277777777777778</v>
      </c>
      <c r="AR2006" s="32">
        <f t="shared" si="541"/>
        <v>0</v>
      </c>
      <c r="AS2006" s="32">
        <f t="shared" si="542"/>
        <v>0</v>
      </c>
      <c r="AT2006" s="32">
        <f t="shared" si="543"/>
        <v>5</v>
      </c>
      <c r="AU2006" s="28" t="str">
        <f t="shared" si="544"/>
        <v>库存为5</v>
      </c>
      <c r="AV2006" s="34" t="str">
        <f>IFERROR(时间!$B$4+AU2006,"上周无销量")</f>
        <v>上周无销量</v>
      </c>
      <c r="AW2006" s="34"/>
    </row>
    <row r="2007" spans="1:49">
      <c r="A2007" s="18" t="s">
        <v>2052</v>
      </c>
      <c r="B2007" t="str">
        <f>VLOOKUP(A2007,'[1]sku-asin（子）'!$A:$B,2,0)</f>
        <v>B015QZRRHW</v>
      </c>
      <c r="C2007" t="str">
        <f>VLOOKUP(A2007,'[1]子sku-父sku'!$A:$B,2,0)</f>
        <v>YZ-BS-HE9007</v>
      </c>
      <c r="D2007" s="28">
        <f>IFERROR(VLOOKUP(A2007,[2]库存报告使用数据处理!$A:$C,3,0),0)</f>
        <v>1</v>
      </c>
      <c r="E2007" s="28">
        <f>IFERROR(VLOOKUP(A2007,[2]库存报告使用数据处理!$A:$D,4,0),0)</f>
        <v>3</v>
      </c>
      <c r="F2007" s="28">
        <f>IFERROR(VLOOKUP(A2007,[2]库存报告使用数据处理!$A:$E,5,0),0)</f>
        <v>4</v>
      </c>
      <c r="G2007" s="28">
        <f>IFERROR(VLOOKUP(A2007,[2]库存报告使用数据处理!$A:$F,6,0),0)</f>
        <v>3</v>
      </c>
      <c r="H2007" s="29">
        <f>IFERROR(VLOOKUP(A2007,[2]库存报告使用数据处理!$A:$G,7,0),0)</f>
        <v>21.8990909090909</v>
      </c>
      <c r="I2007">
        <f>IFERROR(VLOOKUP(A2007,[5]数据处理!$A:$B,2,0),0)</f>
        <v>0</v>
      </c>
      <c r="J2007" s="30">
        <f>IFERROR(VLOOKUP(A2007,[5]数据处理!$A:$D,4,0),0)</f>
        <v>8</v>
      </c>
      <c r="K2007" s="30">
        <f>IFERROR(VLOOKUP(A2007,[5]数据处理!$A:$E,5,0),0)</f>
        <v>7</v>
      </c>
      <c r="L2007" s="30">
        <f>IFERROR(VLOOKUP(A2007,[5]数据处理!$A:$G,7,0),0)</f>
        <v>0</v>
      </c>
      <c r="M2007">
        <f t="shared" si="528"/>
        <v>15</v>
      </c>
      <c r="N2007">
        <f>IFERROR(VLOOKUP(A2007,[5]数据处理!$A:$C,3,0),0)</f>
        <v>0</v>
      </c>
      <c r="O2007">
        <f>IFERROR(VLOOKUP($A2007,[5]数据处理!$A:$N,14,0),0)</f>
        <v>0</v>
      </c>
      <c r="P2007">
        <f>IFERROR(VLOOKUP($A2007,[3]库存报告使用数据!$A$1:$B$65536,2,0),"")</f>
        <v>8</v>
      </c>
      <c r="Q2007">
        <f>IFERROR(VLOOKUP($A2007,[3]库存报告使用数据!$A$1:$E$65536,5,0),"")</f>
        <v>7</v>
      </c>
      <c r="R2007">
        <f>IFERROR(VLOOKUP($A2007,[3]库存报告使用数据!$A$1:$H$65536,8,0),"")</f>
        <v>3</v>
      </c>
      <c r="S2007">
        <f>IFERROR(VLOOKUP($A2007,[3]库存报告使用数据!$A$1:$K$65536,11,0),"")</f>
        <v>2</v>
      </c>
      <c r="T2007">
        <f>IFERROR(VLOOKUP($A2007,[3]库存报告使用数据!$A$1:$C$65536,3,0),"")</f>
        <v>0</v>
      </c>
      <c r="U2007">
        <f>IFERROR(VLOOKUP($A2007,[3]库存报告使用数据!$A$1:$F$65536,6,0),"")</f>
        <v>0</v>
      </c>
      <c r="V2007">
        <f>IFERROR(VLOOKUP($A2007,[3]库存报告使用数据!$A$1:$I$65536,9,0),"")</f>
        <v>0</v>
      </c>
      <c r="W2007">
        <f>IFERROR(VLOOKUP($A2007,[3]库存报告使用数据!$A$1:$L$65536,12,0),"")</f>
        <v>1</v>
      </c>
      <c r="X2007" s="20">
        <f t="shared" si="529"/>
        <v>0</v>
      </c>
      <c r="Y2007" s="20">
        <f t="shared" si="530"/>
        <v>0</v>
      </c>
      <c r="Z2007" s="20">
        <f t="shared" si="531"/>
        <v>0</v>
      </c>
      <c r="AA2007" s="20">
        <f t="shared" si="532"/>
        <v>0.5</v>
      </c>
      <c r="AB2007">
        <f>IFERROR(VLOOKUP($A2007,[3]库存报告使用数据!$A$1:$D$65536,4,0),"")</f>
        <v>0</v>
      </c>
      <c r="AC2007">
        <f>IFERROR(VLOOKUP($A2007,[3]库存报告使用数据!$A$1:$G$65536,7,0),"")</f>
        <v>0</v>
      </c>
      <c r="AD2007">
        <f>IFERROR(VLOOKUP($A2007,[3]库存报告使用数据!$A$1:$J$65536,10,0),"")</f>
        <v>0</v>
      </c>
      <c r="AE2007">
        <f>IFERROR(VLOOKUP($A2007,[3]库存报告使用数据!$A$1:$M$65536,13,0),"")</f>
        <v>0.39</v>
      </c>
      <c r="AF2007" s="20" t="str">
        <f t="shared" si="533"/>
        <v/>
      </c>
      <c r="AG2007" s="20" t="str">
        <f t="shared" si="534"/>
        <v/>
      </c>
      <c r="AH2007" s="20" t="str">
        <f t="shared" si="535"/>
        <v/>
      </c>
      <c r="AI2007" s="20">
        <f t="shared" si="536"/>
        <v>0.00593631948192121</v>
      </c>
      <c r="AJ2007">
        <f>IFERROR(VLOOKUP($B2007,[4]库存报告使用数据!$A$1:$B$65536,2,0),0)</f>
        <v>25</v>
      </c>
      <c r="AK2007">
        <f>IFERROR(VLOOKUP($B2007,[4]库存报告使用数据!$A$1:$C$65536,3,0),)</f>
        <v>32</v>
      </c>
      <c r="AL2007">
        <f>IFERROR(VLOOKUP($B2007,[4]库存报告使用数据!$A$1:$D$65536,4,0),)</f>
        <v>8</v>
      </c>
      <c r="AM2007">
        <f>IFERROR(VLOOKUP($B2007,[4]库存报告使用数据!$A$1:$E$65536,5,0),)</f>
        <v>15</v>
      </c>
      <c r="AN2007" s="20">
        <f t="shared" si="537"/>
        <v>0.04</v>
      </c>
      <c r="AO2007" s="20">
        <f t="shared" si="538"/>
        <v>0.09375</v>
      </c>
      <c r="AP2007" s="20">
        <f t="shared" si="539"/>
        <v>0.5</v>
      </c>
      <c r="AQ2007" s="20">
        <f t="shared" si="540"/>
        <v>0.2</v>
      </c>
      <c r="AR2007" s="32">
        <f t="shared" si="541"/>
        <v>0.142857142857143</v>
      </c>
      <c r="AS2007" s="32">
        <f t="shared" si="542"/>
        <v>8.57142857142857</v>
      </c>
      <c r="AT2007" s="32">
        <f t="shared" si="543"/>
        <v>6.42857142857143</v>
      </c>
      <c r="AU2007" s="28">
        <f t="shared" si="544"/>
        <v>105</v>
      </c>
      <c r="AV2007" s="34">
        <f>IFERROR(时间!$B$4+AU2007,"上周无销量")</f>
        <v>43388</v>
      </c>
      <c r="AW2007" s="34"/>
    </row>
    <row r="2008" spans="1:49">
      <c r="A2008" s="18" t="s">
        <v>2053</v>
      </c>
      <c r="B2008" t="str">
        <f>VLOOKUP(A2008,'[1]sku-asin（子）'!$A:$B,2,0)</f>
        <v>B015QZRRWW</v>
      </c>
      <c r="C2008" t="str">
        <f>VLOOKUP(A2008,'[1]子sku-父sku'!$A:$B,2,0)</f>
        <v>YZ-BS-HE9007</v>
      </c>
      <c r="D2008" s="28">
        <f>IFERROR(VLOOKUP(A2008,[2]库存报告使用数据处理!$A:$C,3,0),0)</f>
        <v>5</v>
      </c>
      <c r="E2008" s="28">
        <f>IFERROR(VLOOKUP(A2008,[2]库存报告使用数据处理!$A:$D,4,0),0)</f>
        <v>3</v>
      </c>
      <c r="F2008" s="28">
        <f>IFERROR(VLOOKUP(A2008,[2]库存报告使用数据处理!$A:$E,5,0),0)</f>
        <v>1</v>
      </c>
      <c r="G2008" s="28">
        <f>IFERROR(VLOOKUP(A2008,[2]库存报告使用数据处理!$A:$F,6,0),0)</f>
        <v>4</v>
      </c>
      <c r="H2008" s="29">
        <f>IFERROR(VLOOKUP(A2008,[2]库存报告使用数据处理!$A:$G,7,0),0)</f>
        <v>21.1438461538462</v>
      </c>
      <c r="I2008">
        <f>IFERROR(VLOOKUP(A2008,[5]数据处理!$A:$B,2,0),0)</f>
        <v>7</v>
      </c>
      <c r="J2008" s="30">
        <f>IFERROR(VLOOKUP(A2008,[5]数据处理!$A:$D,4,0),0)</f>
        <v>0</v>
      </c>
      <c r="K2008" s="30">
        <f>IFERROR(VLOOKUP(A2008,[5]数据处理!$A:$E,5,0),0)</f>
        <v>0</v>
      </c>
      <c r="L2008" s="30">
        <f>IFERROR(VLOOKUP(A2008,[5]数据处理!$A:$G,7,0),0)</f>
        <v>1</v>
      </c>
      <c r="M2008">
        <f t="shared" si="528"/>
        <v>8</v>
      </c>
      <c r="N2008">
        <f>IFERROR(VLOOKUP(A2008,[5]数据处理!$A:$C,3,0),0)</f>
        <v>0</v>
      </c>
      <c r="O2008">
        <f>IFERROR(VLOOKUP($A2008,[5]数据处理!$A:$N,14,0),0)</f>
        <v>0</v>
      </c>
      <c r="P2008" t="str">
        <f>IFERROR(VLOOKUP($A2008,[3]库存报告使用数据!$A$1:$B$65536,2,0),"")</f>
        <v/>
      </c>
      <c r="Q2008" t="str">
        <f>IFERROR(VLOOKUP($A2008,[3]库存报告使用数据!$A$1:$E$65536,5,0),"")</f>
        <v/>
      </c>
      <c r="R2008" t="str">
        <f>IFERROR(VLOOKUP($A2008,[3]库存报告使用数据!$A$1:$H$65536,8,0),"")</f>
        <v/>
      </c>
      <c r="S2008" t="str">
        <f>IFERROR(VLOOKUP($A2008,[3]库存报告使用数据!$A$1:$K$65536,11,0),"")</f>
        <v/>
      </c>
      <c r="T2008" t="str">
        <f>IFERROR(VLOOKUP($A2008,[3]库存报告使用数据!$A$1:$C$65536,3,0),"")</f>
        <v/>
      </c>
      <c r="U2008" t="str">
        <f>IFERROR(VLOOKUP($A2008,[3]库存报告使用数据!$A$1:$F$65536,6,0),"")</f>
        <v/>
      </c>
      <c r="V2008" t="str">
        <f>IFERROR(VLOOKUP($A2008,[3]库存报告使用数据!$A$1:$I$65536,9,0),"")</f>
        <v/>
      </c>
      <c r="W2008" t="str">
        <f>IFERROR(VLOOKUP($A2008,[3]库存报告使用数据!$A$1:$L$65536,12,0),"")</f>
        <v/>
      </c>
      <c r="X2008" s="20" t="str">
        <f t="shared" si="529"/>
        <v/>
      </c>
      <c r="Y2008" s="20" t="str">
        <f t="shared" si="530"/>
        <v/>
      </c>
      <c r="Z2008" s="20" t="str">
        <f t="shared" si="531"/>
        <v/>
      </c>
      <c r="AA2008" s="20" t="str">
        <f t="shared" si="532"/>
        <v/>
      </c>
      <c r="AB2008" t="str">
        <f>IFERROR(VLOOKUP($A2008,[3]库存报告使用数据!$A$1:$D$65536,4,0),"")</f>
        <v/>
      </c>
      <c r="AC2008" t="str">
        <f>IFERROR(VLOOKUP($A2008,[3]库存报告使用数据!$A$1:$G$65536,7,0),"")</f>
        <v/>
      </c>
      <c r="AD2008" t="str">
        <f>IFERROR(VLOOKUP($A2008,[3]库存报告使用数据!$A$1:$J$65536,10,0),"")</f>
        <v/>
      </c>
      <c r="AE2008" t="str">
        <f>IFERROR(VLOOKUP($A2008,[3]库存报告使用数据!$A$1:$M$65536,13,0),"")</f>
        <v/>
      </c>
      <c r="AF2008" s="20" t="str">
        <f t="shared" si="533"/>
        <v/>
      </c>
      <c r="AG2008" s="20" t="str">
        <f t="shared" si="534"/>
        <v/>
      </c>
      <c r="AH2008" s="20" t="str">
        <f t="shared" si="535"/>
        <v/>
      </c>
      <c r="AI2008" s="20" t="str">
        <f t="shared" si="536"/>
        <v/>
      </c>
      <c r="AJ2008">
        <f>IFERROR(VLOOKUP($B2008,[4]库存报告使用数据!$A$1:$B$65536,2,0),0)</f>
        <v>24</v>
      </c>
      <c r="AK2008">
        <f>IFERROR(VLOOKUP($B2008,[4]库存报告使用数据!$A$1:$C$65536,3,0),)</f>
        <v>16</v>
      </c>
      <c r="AL2008">
        <f>IFERROR(VLOOKUP($B2008,[4]库存报告使用数据!$A$1:$D$65536,4,0),)</f>
        <v>17</v>
      </c>
      <c r="AM2008">
        <f>IFERROR(VLOOKUP($B2008,[4]库存报告使用数据!$A$1:$E$65536,5,0),)</f>
        <v>16</v>
      </c>
      <c r="AN2008" s="20">
        <f t="shared" si="537"/>
        <v>0.208333333333333</v>
      </c>
      <c r="AO2008" s="20">
        <f t="shared" si="538"/>
        <v>0.1875</v>
      </c>
      <c r="AP2008" s="20">
        <f t="shared" si="539"/>
        <v>0.0588235294117647</v>
      </c>
      <c r="AQ2008" s="20">
        <f t="shared" si="540"/>
        <v>0.25</v>
      </c>
      <c r="AR2008" s="32">
        <f t="shared" si="541"/>
        <v>0.714285714285714</v>
      </c>
      <c r="AS2008" s="32">
        <f t="shared" si="542"/>
        <v>42.8571428571429</v>
      </c>
      <c r="AT2008" s="32">
        <f t="shared" si="543"/>
        <v>-34.8571428571429</v>
      </c>
      <c r="AU2008" s="28">
        <f t="shared" si="544"/>
        <v>11</v>
      </c>
      <c r="AV2008" s="34">
        <f>IFERROR(时间!$B$4+AU2008,"上周无销量")</f>
        <v>43294</v>
      </c>
      <c r="AW2008" s="34"/>
    </row>
    <row r="2009" spans="1:49">
      <c r="A2009" s="18" t="s">
        <v>2054</v>
      </c>
      <c r="B2009" t="str">
        <f>VLOOKUP(A2009,'[1]sku-asin（子）'!$A:$B,2,0)</f>
        <v>B01MQJP47N</v>
      </c>
      <c r="C2009" t="str">
        <f>VLOOKUP(A2009,'[1]子sku-父sku'!$A:$B,2,0)</f>
        <v>YZ-BS-HE9007</v>
      </c>
      <c r="D2009" s="28">
        <f>IFERROR(VLOOKUP(A2009,[2]库存报告使用数据处理!$A:$C,3,0),0)</f>
        <v>8</v>
      </c>
      <c r="E2009" s="28">
        <f>IFERROR(VLOOKUP(A2009,[2]库存报告使用数据处理!$A:$D,4,0),0)</f>
        <v>0</v>
      </c>
      <c r="F2009" s="28">
        <f>IFERROR(VLOOKUP(A2009,[2]库存报告使用数据处理!$A:$E,5,0),0)</f>
        <v>1</v>
      </c>
      <c r="G2009" s="28">
        <f>IFERROR(VLOOKUP(A2009,[2]库存报告使用数据处理!$A:$F,6,0),0)</f>
        <v>2</v>
      </c>
      <c r="H2009" s="29">
        <f>IFERROR(VLOOKUP(A2009,[2]库存报告使用数据处理!$A:$G,7,0),0)</f>
        <v>20.2627272727273</v>
      </c>
      <c r="I2009">
        <f>IFERROR(VLOOKUP(A2009,[5]数据处理!$A:$B,2,0),0)</f>
        <v>0</v>
      </c>
      <c r="J2009" s="30">
        <f>IFERROR(VLOOKUP(A2009,[5]数据处理!$A:$D,4,0),0)</f>
        <v>0</v>
      </c>
      <c r="K2009" s="30">
        <f>IFERROR(VLOOKUP(A2009,[5]数据处理!$A:$E,5,0),0)</f>
        <v>10</v>
      </c>
      <c r="L2009" s="30">
        <f>IFERROR(VLOOKUP(A2009,[5]数据处理!$A:$G,7,0),0)</f>
        <v>1</v>
      </c>
      <c r="M2009">
        <f t="shared" si="528"/>
        <v>11</v>
      </c>
      <c r="N2009">
        <f>IFERROR(VLOOKUP(A2009,[5]数据处理!$A:$C,3,0),0)</f>
        <v>2</v>
      </c>
      <c r="O2009">
        <f>IFERROR(VLOOKUP($A2009,[5]数据处理!$A:$N,14,0),0)</f>
        <v>0</v>
      </c>
      <c r="P2009" t="str">
        <f>IFERROR(VLOOKUP($A2009,[3]库存报告使用数据!$A$1:$B$65536,2,0),"")</f>
        <v/>
      </c>
      <c r="Q2009" t="str">
        <f>IFERROR(VLOOKUP($A2009,[3]库存报告使用数据!$A$1:$E$65536,5,0),"")</f>
        <v/>
      </c>
      <c r="R2009" t="str">
        <f>IFERROR(VLOOKUP($A2009,[3]库存报告使用数据!$A$1:$H$65536,8,0),"")</f>
        <v/>
      </c>
      <c r="S2009" t="str">
        <f>IFERROR(VLOOKUP($A2009,[3]库存报告使用数据!$A$1:$K$65536,11,0),"")</f>
        <v/>
      </c>
      <c r="T2009" t="str">
        <f>IFERROR(VLOOKUP($A2009,[3]库存报告使用数据!$A$1:$C$65536,3,0),"")</f>
        <v/>
      </c>
      <c r="U2009" t="str">
        <f>IFERROR(VLOOKUP($A2009,[3]库存报告使用数据!$A$1:$F$65536,6,0),"")</f>
        <v/>
      </c>
      <c r="V2009" t="str">
        <f>IFERROR(VLOOKUP($A2009,[3]库存报告使用数据!$A$1:$I$65536,9,0),"")</f>
        <v/>
      </c>
      <c r="W2009" t="str">
        <f>IFERROR(VLOOKUP($A2009,[3]库存报告使用数据!$A$1:$L$65536,12,0),"")</f>
        <v/>
      </c>
      <c r="X2009" s="20" t="str">
        <f t="shared" si="529"/>
        <v/>
      </c>
      <c r="Y2009" s="20" t="str">
        <f t="shared" si="530"/>
        <v/>
      </c>
      <c r="Z2009" s="20" t="str">
        <f t="shared" si="531"/>
        <v/>
      </c>
      <c r="AA2009" s="20" t="str">
        <f t="shared" si="532"/>
        <v/>
      </c>
      <c r="AB2009" t="str">
        <f>IFERROR(VLOOKUP($A2009,[3]库存报告使用数据!$A$1:$D$65536,4,0),"")</f>
        <v/>
      </c>
      <c r="AC2009" t="str">
        <f>IFERROR(VLOOKUP($A2009,[3]库存报告使用数据!$A$1:$G$65536,7,0),"")</f>
        <v/>
      </c>
      <c r="AD2009" t="str">
        <f>IFERROR(VLOOKUP($A2009,[3]库存报告使用数据!$A$1:$J$65536,10,0),"")</f>
        <v/>
      </c>
      <c r="AE2009" t="str">
        <f>IFERROR(VLOOKUP($A2009,[3]库存报告使用数据!$A$1:$M$65536,13,0),"")</f>
        <v/>
      </c>
      <c r="AF2009" s="20" t="str">
        <f t="shared" si="533"/>
        <v/>
      </c>
      <c r="AG2009" s="20" t="str">
        <f t="shared" si="534"/>
        <v/>
      </c>
      <c r="AH2009" s="20" t="str">
        <f t="shared" si="535"/>
        <v/>
      </c>
      <c r="AI2009" s="20" t="str">
        <f t="shared" si="536"/>
        <v/>
      </c>
      <c r="AJ2009">
        <f>IFERROR(VLOOKUP($B2009,[4]库存报告使用数据!$A$1:$B$65536,2,0),0)</f>
        <v>30</v>
      </c>
      <c r="AK2009">
        <f>IFERROR(VLOOKUP($B2009,[4]库存报告使用数据!$A$1:$C$65536,3,0),)</f>
        <v>6</v>
      </c>
      <c r="AL2009">
        <f>IFERROR(VLOOKUP($B2009,[4]库存报告使用数据!$A$1:$D$65536,4,0),)</f>
        <v>0</v>
      </c>
      <c r="AM2009">
        <f>IFERROR(VLOOKUP($B2009,[4]库存报告使用数据!$A$1:$E$65536,5,0),)</f>
        <v>0</v>
      </c>
      <c r="AN2009" s="20">
        <f t="shared" si="537"/>
        <v>0.266666666666667</v>
      </c>
      <c r="AO2009" s="20">
        <f t="shared" si="538"/>
        <v>0</v>
      </c>
      <c r="AP2009" s="20" t="str">
        <f t="shared" si="539"/>
        <v/>
      </c>
      <c r="AQ2009" s="20" t="str">
        <f t="shared" si="540"/>
        <v/>
      </c>
      <c r="AR2009" s="32">
        <f t="shared" si="541"/>
        <v>1.14285714285714</v>
      </c>
      <c r="AS2009" s="32">
        <f t="shared" si="542"/>
        <v>68.5714285714286</v>
      </c>
      <c r="AT2009" s="32">
        <f t="shared" si="543"/>
        <v>-57.5714285714286</v>
      </c>
      <c r="AU2009" s="28">
        <f t="shared" si="544"/>
        <v>9</v>
      </c>
      <c r="AV2009" s="34">
        <f>IFERROR(时间!$B$4+AU2009,"上周无销量")</f>
        <v>43292</v>
      </c>
      <c r="AW2009" s="34"/>
    </row>
    <row r="2010" spans="1:49">
      <c r="A2010" s="18" t="s">
        <v>2055</v>
      </c>
      <c r="B2010" t="str">
        <f>VLOOKUP(A2010,'[1]sku-asin（子）'!$A:$B,2,0)</f>
        <v>B01N64GO5L</v>
      </c>
      <c r="C2010" t="str">
        <f>VLOOKUP(A2010,'[1]子sku-父sku'!$A:$B,2,0)</f>
        <v>YZ-BS-HE9007</v>
      </c>
      <c r="D2010" s="28">
        <f>IFERROR(VLOOKUP(A2010,[2]库存报告使用数据处理!$A:$C,3,0),0)</f>
        <v>2</v>
      </c>
      <c r="E2010" s="28">
        <f>IFERROR(VLOOKUP(A2010,[2]库存报告使用数据处理!$A:$D,4,0),0)</f>
        <v>2</v>
      </c>
      <c r="F2010" s="28">
        <f>IFERROR(VLOOKUP(A2010,[2]库存报告使用数据处理!$A:$E,5,0),0)</f>
        <v>1</v>
      </c>
      <c r="G2010" s="28">
        <f>IFERROR(VLOOKUP(A2010,[2]库存报告使用数据处理!$A:$F,6,0),0)</f>
        <v>2</v>
      </c>
      <c r="H2010" s="29">
        <f>IFERROR(VLOOKUP(A2010,[2]库存报告使用数据处理!$A:$G,7,0),0)</f>
        <v>20.4185714285714</v>
      </c>
      <c r="I2010">
        <f>IFERROR(VLOOKUP(A2010,[5]数据处理!$A:$B,2,0),0)</f>
        <v>0</v>
      </c>
      <c r="J2010" s="30">
        <f>IFERROR(VLOOKUP(A2010,[5]数据处理!$A:$D,4,0),0)</f>
        <v>5</v>
      </c>
      <c r="K2010" s="30">
        <f>IFERROR(VLOOKUP(A2010,[5]数据处理!$A:$E,5,0),0)</f>
        <v>0</v>
      </c>
      <c r="L2010" s="30">
        <f>IFERROR(VLOOKUP(A2010,[5]数据处理!$A:$G,7,0),0)</f>
        <v>0</v>
      </c>
      <c r="M2010">
        <f t="shared" si="528"/>
        <v>5</v>
      </c>
      <c r="N2010">
        <f>IFERROR(VLOOKUP(A2010,[5]数据处理!$A:$C,3,0),0)</f>
        <v>1</v>
      </c>
      <c r="O2010">
        <f>IFERROR(VLOOKUP($A2010,[5]数据处理!$A:$N,14,0),0)</f>
        <v>0</v>
      </c>
      <c r="P2010" t="str">
        <f>IFERROR(VLOOKUP($A2010,[3]库存报告使用数据!$A$1:$B$65536,2,0),"")</f>
        <v/>
      </c>
      <c r="Q2010" t="str">
        <f>IFERROR(VLOOKUP($A2010,[3]库存报告使用数据!$A$1:$E$65536,5,0),"")</f>
        <v/>
      </c>
      <c r="R2010" t="str">
        <f>IFERROR(VLOOKUP($A2010,[3]库存报告使用数据!$A$1:$H$65536,8,0),"")</f>
        <v/>
      </c>
      <c r="S2010" t="str">
        <f>IFERROR(VLOOKUP($A2010,[3]库存报告使用数据!$A$1:$K$65536,11,0),"")</f>
        <v/>
      </c>
      <c r="T2010" t="str">
        <f>IFERROR(VLOOKUP($A2010,[3]库存报告使用数据!$A$1:$C$65536,3,0),"")</f>
        <v/>
      </c>
      <c r="U2010" t="str">
        <f>IFERROR(VLOOKUP($A2010,[3]库存报告使用数据!$A$1:$F$65536,6,0),"")</f>
        <v/>
      </c>
      <c r="V2010" t="str">
        <f>IFERROR(VLOOKUP($A2010,[3]库存报告使用数据!$A$1:$I$65536,9,0),"")</f>
        <v/>
      </c>
      <c r="W2010" t="str">
        <f>IFERROR(VLOOKUP($A2010,[3]库存报告使用数据!$A$1:$L$65536,12,0),"")</f>
        <v/>
      </c>
      <c r="X2010" s="20" t="str">
        <f t="shared" si="529"/>
        <v/>
      </c>
      <c r="Y2010" s="20" t="str">
        <f t="shared" si="530"/>
        <v/>
      </c>
      <c r="Z2010" s="20" t="str">
        <f t="shared" si="531"/>
        <v/>
      </c>
      <c r="AA2010" s="20" t="str">
        <f t="shared" si="532"/>
        <v/>
      </c>
      <c r="AB2010" t="str">
        <f>IFERROR(VLOOKUP($A2010,[3]库存报告使用数据!$A$1:$D$65536,4,0),"")</f>
        <v/>
      </c>
      <c r="AC2010" t="str">
        <f>IFERROR(VLOOKUP($A2010,[3]库存报告使用数据!$A$1:$G$65536,7,0),"")</f>
        <v/>
      </c>
      <c r="AD2010" t="str">
        <f>IFERROR(VLOOKUP($A2010,[3]库存报告使用数据!$A$1:$J$65536,10,0),"")</f>
        <v/>
      </c>
      <c r="AE2010" t="str">
        <f>IFERROR(VLOOKUP($A2010,[3]库存报告使用数据!$A$1:$M$65536,13,0),"")</f>
        <v/>
      </c>
      <c r="AF2010" s="20" t="str">
        <f t="shared" si="533"/>
        <v/>
      </c>
      <c r="AG2010" s="20" t="str">
        <f t="shared" si="534"/>
        <v/>
      </c>
      <c r="AH2010" s="20" t="str">
        <f t="shared" si="535"/>
        <v/>
      </c>
      <c r="AI2010" s="20" t="str">
        <f t="shared" si="536"/>
        <v/>
      </c>
      <c r="AJ2010">
        <f>IFERROR(VLOOKUP($B2010,[4]库存报告使用数据!$A$1:$B$65536,2,0),0)</f>
        <v>27</v>
      </c>
      <c r="AK2010">
        <f>IFERROR(VLOOKUP($B2010,[4]库存报告使用数据!$A$1:$C$65536,3,0),)</f>
        <v>24</v>
      </c>
      <c r="AL2010">
        <f>IFERROR(VLOOKUP($B2010,[4]库存报告使用数据!$A$1:$D$65536,4,0),)</f>
        <v>9</v>
      </c>
      <c r="AM2010">
        <f>IFERROR(VLOOKUP($B2010,[4]库存报告使用数据!$A$1:$E$65536,5,0),)</f>
        <v>7</v>
      </c>
      <c r="AN2010" s="20">
        <f t="shared" si="537"/>
        <v>0.0740740740740741</v>
      </c>
      <c r="AO2010" s="20">
        <f t="shared" si="538"/>
        <v>0.0833333333333333</v>
      </c>
      <c r="AP2010" s="20">
        <f t="shared" si="539"/>
        <v>0.111111111111111</v>
      </c>
      <c r="AQ2010" s="20">
        <f t="shared" si="540"/>
        <v>0.285714285714286</v>
      </c>
      <c r="AR2010" s="32">
        <f t="shared" si="541"/>
        <v>0.285714285714286</v>
      </c>
      <c r="AS2010" s="32">
        <f t="shared" si="542"/>
        <v>17.1428571428571</v>
      </c>
      <c r="AT2010" s="32">
        <f t="shared" si="543"/>
        <v>-12.1428571428571</v>
      </c>
      <c r="AU2010" s="28">
        <f t="shared" si="544"/>
        <v>17</v>
      </c>
      <c r="AV2010" s="34">
        <f>IFERROR(时间!$B$4+AU2010,"上周无销量")</f>
        <v>43300</v>
      </c>
      <c r="AW2010" s="34"/>
    </row>
    <row r="2011" spans="1:49">
      <c r="A2011" s="18" t="s">
        <v>2056</v>
      </c>
      <c r="B2011" t="str">
        <f>VLOOKUP(A2011,'[1]sku-asin（子）'!$A:$B,2,0)</f>
        <v>B01N1FYKHR</v>
      </c>
      <c r="C2011" t="str">
        <f>VLOOKUP(A2011,'[1]子sku-父sku'!$A:$B,2,0)</f>
        <v>YZ-BS-HE9007</v>
      </c>
      <c r="D2011" s="28">
        <f>IFERROR(VLOOKUP(A2011,[2]库存报告使用数据处理!$A:$C,3,0),0)</f>
        <v>6</v>
      </c>
      <c r="E2011" s="28">
        <f>IFERROR(VLOOKUP(A2011,[2]库存报告使用数据处理!$A:$D,4,0),0)</f>
        <v>3</v>
      </c>
      <c r="F2011" s="28">
        <f>IFERROR(VLOOKUP(A2011,[2]库存报告使用数据处理!$A:$E,5,0),0)</f>
        <v>0</v>
      </c>
      <c r="G2011" s="28">
        <f>IFERROR(VLOOKUP(A2011,[2]库存报告使用数据处理!$A:$F,6,0),0)</f>
        <v>7</v>
      </c>
      <c r="H2011" s="29">
        <f>IFERROR(VLOOKUP(A2011,[2]库存报告使用数据处理!$A:$G,7,0),0)</f>
        <v>22.49</v>
      </c>
      <c r="I2011">
        <f>IFERROR(VLOOKUP(A2011,[5]数据处理!$A:$B,2,0),0)</f>
        <v>1</v>
      </c>
      <c r="J2011" s="30">
        <f>IFERROR(VLOOKUP(A2011,[5]数据处理!$A:$D,4,0),0)</f>
        <v>20</v>
      </c>
      <c r="K2011" s="30">
        <f>IFERROR(VLOOKUP(A2011,[5]数据处理!$A:$E,5,0),0)</f>
        <v>0</v>
      </c>
      <c r="L2011" s="30">
        <f>IFERROR(VLOOKUP(A2011,[5]数据处理!$A:$G,7,0),0)</f>
        <v>0</v>
      </c>
      <c r="M2011">
        <f t="shared" si="528"/>
        <v>21</v>
      </c>
      <c r="N2011">
        <f>IFERROR(VLOOKUP(A2011,[5]数据处理!$A:$C,3,0),0)</f>
        <v>0</v>
      </c>
      <c r="O2011">
        <f>IFERROR(VLOOKUP($A2011,[5]数据处理!$A:$N,14,0),0)</f>
        <v>0</v>
      </c>
      <c r="P2011">
        <f>IFERROR(VLOOKUP($A2011,[3]库存报告使用数据!$A$1:$B$65536,2,0),"")</f>
        <v>7</v>
      </c>
      <c r="Q2011">
        <f>IFERROR(VLOOKUP($A2011,[3]库存报告使用数据!$A$1:$E$65536,5,0),"")</f>
        <v>6</v>
      </c>
      <c r="R2011">
        <f>IFERROR(VLOOKUP($A2011,[3]库存报告使用数据!$A$1:$H$65536,8,0),"")</f>
        <v>0</v>
      </c>
      <c r="S2011">
        <f>IFERROR(VLOOKUP($A2011,[3]库存报告使用数据!$A$1:$K$65536,11,0),"")</f>
        <v>1</v>
      </c>
      <c r="T2011">
        <f>IFERROR(VLOOKUP($A2011,[3]库存报告使用数据!$A$1:$C$65536,3,0),"")</f>
        <v>1</v>
      </c>
      <c r="U2011">
        <f>IFERROR(VLOOKUP($A2011,[3]库存报告使用数据!$A$1:$F$65536,6,0),"")</f>
        <v>0</v>
      </c>
      <c r="V2011">
        <f>IFERROR(VLOOKUP($A2011,[3]库存报告使用数据!$A$1:$I$65536,9,0),"")</f>
        <v>0</v>
      </c>
      <c r="W2011">
        <f>IFERROR(VLOOKUP($A2011,[3]库存报告使用数据!$A$1:$L$65536,12,0),"")</f>
        <v>0</v>
      </c>
      <c r="X2011" s="20">
        <f t="shared" si="529"/>
        <v>0.142857142857143</v>
      </c>
      <c r="Y2011" s="20">
        <f t="shared" si="530"/>
        <v>0</v>
      </c>
      <c r="Z2011" s="20" t="str">
        <f t="shared" si="531"/>
        <v/>
      </c>
      <c r="AA2011" s="20">
        <f t="shared" si="532"/>
        <v>0</v>
      </c>
      <c r="AB2011">
        <f>IFERROR(VLOOKUP($A2011,[3]库存报告使用数据!$A$1:$D$65536,4,0),"")</f>
        <v>0.32</v>
      </c>
      <c r="AC2011">
        <f>IFERROR(VLOOKUP($A2011,[3]库存报告使用数据!$A$1:$G$65536,7,0),"")</f>
        <v>0</v>
      </c>
      <c r="AD2011">
        <f>IFERROR(VLOOKUP($A2011,[3]库存报告使用数据!$A$1:$J$65536,10,0),"")</f>
        <v>0</v>
      </c>
      <c r="AE2011">
        <f>IFERROR(VLOOKUP($A2011,[3]库存报告使用数据!$A$1:$M$65536,13,0),"")</f>
        <v>0</v>
      </c>
      <c r="AF2011" s="20">
        <f t="shared" si="533"/>
        <v>0.00237142433674226</v>
      </c>
      <c r="AG2011" s="20" t="str">
        <f t="shared" si="534"/>
        <v/>
      </c>
      <c r="AH2011" s="20" t="str">
        <f t="shared" si="535"/>
        <v/>
      </c>
      <c r="AI2011" s="20" t="str">
        <f t="shared" si="536"/>
        <v/>
      </c>
      <c r="AJ2011">
        <f>IFERROR(VLOOKUP($B2011,[4]库存报告使用数据!$A$1:$B$65536,2,0),0)</f>
        <v>46</v>
      </c>
      <c r="AK2011">
        <f>IFERROR(VLOOKUP($B2011,[4]库存报告使用数据!$A$1:$C$65536,3,0),)</f>
        <v>24</v>
      </c>
      <c r="AL2011">
        <f>IFERROR(VLOOKUP($B2011,[4]库存报告使用数据!$A$1:$D$65536,4,0),)</f>
        <v>0</v>
      </c>
      <c r="AM2011">
        <f>IFERROR(VLOOKUP($B2011,[4]库存报告使用数据!$A$1:$E$65536,5,0),)</f>
        <v>22</v>
      </c>
      <c r="AN2011" s="20">
        <f t="shared" si="537"/>
        <v>0.130434782608696</v>
      </c>
      <c r="AO2011" s="20">
        <f t="shared" si="538"/>
        <v>0.125</v>
      </c>
      <c r="AP2011" s="20" t="str">
        <f t="shared" si="539"/>
        <v/>
      </c>
      <c r="AQ2011" s="20">
        <f t="shared" si="540"/>
        <v>0.318181818181818</v>
      </c>
      <c r="AR2011" s="32">
        <f t="shared" si="541"/>
        <v>0.857142857142857</v>
      </c>
      <c r="AS2011" s="32">
        <f t="shared" si="542"/>
        <v>51.4285714285714</v>
      </c>
      <c r="AT2011" s="32">
        <f t="shared" si="543"/>
        <v>-30.4285714285714</v>
      </c>
      <c r="AU2011" s="28">
        <f t="shared" si="544"/>
        <v>24</v>
      </c>
      <c r="AV2011" s="34">
        <f>IFERROR(时间!$B$4+AU2011,"上周无销量")</f>
        <v>43307</v>
      </c>
      <c r="AW2011" s="34"/>
    </row>
    <row r="2012" spans="1:49">
      <c r="A2012" s="18" t="s">
        <v>2057</v>
      </c>
      <c r="B2012" t="str">
        <f>VLOOKUP(A2012,'[1]sku-asin（子）'!$A:$B,2,0)</f>
        <v>B01N41KO05</v>
      </c>
      <c r="C2012" t="str">
        <f>VLOOKUP(A2012,'[1]子sku-父sku'!$A:$B,2,0)</f>
        <v>YZ-BS-HE9007</v>
      </c>
      <c r="D2012" s="28">
        <f>IFERROR(VLOOKUP(A2012,[2]库存报告使用数据处理!$A:$C,3,0),0)</f>
        <v>3</v>
      </c>
      <c r="E2012" s="28">
        <f>IFERROR(VLOOKUP(A2012,[2]库存报告使用数据处理!$A:$D,4,0),0)</f>
        <v>3</v>
      </c>
      <c r="F2012" s="28">
        <f>IFERROR(VLOOKUP(A2012,[2]库存报告使用数据处理!$A:$E,5,0),0)</f>
        <v>1</v>
      </c>
      <c r="G2012" s="28">
        <f>IFERROR(VLOOKUP(A2012,[2]库存报告使用数据处理!$A:$F,6,0),0)</f>
        <v>2</v>
      </c>
      <c r="H2012" s="29">
        <f>IFERROR(VLOOKUP(A2012,[2]库存报告使用数据处理!$A:$G,7,0),0)</f>
        <v>22.1011111111111</v>
      </c>
      <c r="I2012">
        <f>IFERROR(VLOOKUP(A2012,[5]数据处理!$A:$B,2,0),0)</f>
        <v>0</v>
      </c>
      <c r="J2012" s="30">
        <f>IFERROR(VLOOKUP(A2012,[5]数据处理!$A:$D,4,0),0)</f>
        <v>20</v>
      </c>
      <c r="K2012" s="30">
        <f>IFERROR(VLOOKUP(A2012,[5]数据处理!$A:$E,5,0),0)</f>
        <v>0</v>
      </c>
      <c r="L2012" s="30">
        <f>IFERROR(VLOOKUP(A2012,[5]数据处理!$A:$G,7,0),0)</f>
        <v>0</v>
      </c>
      <c r="M2012">
        <f t="shared" si="528"/>
        <v>20</v>
      </c>
      <c r="N2012">
        <f>IFERROR(VLOOKUP(A2012,[5]数据处理!$A:$C,3,0),0)</f>
        <v>1</v>
      </c>
      <c r="O2012">
        <f>IFERROR(VLOOKUP($A2012,[5]数据处理!$A:$N,14,0),0)</f>
        <v>0</v>
      </c>
      <c r="P2012" t="str">
        <f>IFERROR(VLOOKUP($A2012,[3]库存报告使用数据!$A$1:$B$65536,2,0),"")</f>
        <v/>
      </c>
      <c r="Q2012" t="str">
        <f>IFERROR(VLOOKUP($A2012,[3]库存报告使用数据!$A$1:$E$65536,5,0),"")</f>
        <v/>
      </c>
      <c r="R2012" t="str">
        <f>IFERROR(VLOOKUP($A2012,[3]库存报告使用数据!$A$1:$H$65536,8,0),"")</f>
        <v/>
      </c>
      <c r="S2012" t="str">
        <f>IFERROR(VLOOKUP($A2012,[3]库存报告使用数据!$A$1:$K$65536,11,0),"")</f>
        <v/>
      </c>
      <c r="T2012" t="str">
        <f>IFERROR(VLOOKUP($A2012,[3]库存报告使用数据!$A$1:$C$65536,3,0),"")</f>
        <v/>
      </c>
      <c r="U2012" t="str">
        <f>IFERROR(VLOOKUP($A2012,[3]库存报告使用数据!$A$1:$F$65536,6,0),"")</f>
        <v/>
      </c>
      <c r="V2012" t="str">
        <f>IFERROR(VLOOKUP($A2012,[3]库存报告使用数据!$A$1:$I$65536,9,0),"")</f>
        <v/>
      </c>
      <c r="W2012" t="str">
        <f>IFERROR(VLOOKUP($A2012,[3]库存报告使用数据!$A$1:$L$65536,12,0),"")</f>
        <v/>
      </c>
      <c r="X2012" s="20" t="str">
        <f t="shared" si="529"/>
        <v/>
      </c>
      <c r="Y2012" s="20" t="str">
        <f t="shared" si="530"/>
        <v/>
      </c>
      <c r="Z2012" s="20" t="str">
        <f t="shared" si="531"/>
        <v/>
      </c>
      <c r="AA2012" s="20" t="str">
        <f t="shared" si="532"/>
        <v/>
      </c>
      <c r="AB2012" t="str">
        <f>IFERROR(VLOOKUP($A2012,[3]库存报告使用数据!$A$1:$D$65536,4,0),"")</f>
        <v/>
      </c>
      <c r="AC2012" t="str">
        <f>IFERROR(VLOOKUP($A2012,[3]库存报告使用数据!$A$1:$G$65536,7,0),"")</f>
        <v/>
      </c>
      <c r="AD2012" t="str">
        <f>IFERROR(VLOOKUP($A2012,[3]库存报告使用数据!$A$1:$J$65536,10,0),"")</f>
        <v/>
      </c>
      <c r="AE2012" t="str">
        <f>IFERROR(VLOOKUP($A2012,[3]库存报告使用数据!$A$1:$M$65536,13,0),"")</f>
        <v/>
      </c>
      <c r="AF2012" s="20" t="str">
        <f t="shared" si="533"/>
        <v/>
      </c>
      <c r="AG2012" s="20" t="str">
        <f t="shared" si="534"/>
        <v/>
      </c>
      <c r="AH2012" s="20" t="str">
        <f t="shared" si="535"/>
        <v/>
      </c>
      <c r="AI2012" s="20" t="str">
        <f t="shared" si="536"/>
        <v/>
      </c>
      <c r="AJ2012">
        <f>IFERROR(VLOOKUP($B2012,[4]库存报告使用数据!$A$1:$B$65536,2,0),0)</f>
        <v>13</v>
      </c>
      <c r="AK2012">
        <f>IFERROR(VLOOKUP($B2012,[4]库存报告使用数据!$A$1:$C$65536,3,0),)</f>
        <v>19</v>
      </c>
      <c r="AL2012">
        <f>IFERROR(VLOOKUP($B2012,[4]库存报告使用数据!$A$1:$D$65536,4,0),)</f>
        <v>1</v>
      </c>
      <c r="AM2012">
        <f>IFERROR(VLOOKUP($B2012,[4]库存报告使用数据!$A$1:$E$65536,5,0),)</f>
        <v>13</v>
      </c>
      <c r="AN2012" s="20">
        <f t="shared" si="537"/>
        <v>0.230769230769231</v>
      </c>
      <c r="AO2012" s="20">
        <f t="shared" si="538"/>
        <v>0.157894736842105</v>
      </c>
      <c r="AP2012" s="20">
        <f t="shared" si="539"/>
        <v>1</v>
      </c>
      <c r="AQ2012" s="20">
        <f t="shared" si="540"/>
        <v>0.153846153846154</v>
      </c>
      <c r="AR2012" s="32">
        <f t="shared" si="541"/>
        <v>0.428571428571429</v>
      </c>
      <c r="AS2012" s="32">
        <f t="shared" si="542"/>
        <v>25.7142857142857</v>
      </c>
      <c r="AT2012" s="32">
        <f t="shared" si="543"/>
        <v>-5.71428571428571</v>
      </c>
      <c r="AU2012" s="28">
        <f t="shared" si="544"/>
        <v>46</v>
      </c>
      <c r="AV2012" s="34">
        <f>IFERROR(时间!$B$4+AU2012,"上周无销量")</f>
        <v>43329</v>
      </c>
      <c r="AW2012" s="34"/>
    </row>
    <row r="2013" spans="1:49">
      <c r="A2013" s="18" t="s">
        <v>2058</v>
      </c>
      <c r="B2013" t="str">
        <f>VLOOKUP(A2013,'[1]sku-asin（子）'!$A:$B,2,0)</f>
        <v>B015QZRSF8</v>
      </c>
      <c r="C2013" t="str">
        <f>VLOOKUP(A2013,'[1]子sku-父sku'!$A:$B,2,0)</f>
        <v>YZ-BS-HE9008</v>
      </c>
      <c r="D2013" s="28">
        <f>IFERROR(VLOOKUP(A2013,[2]库存报告使用数据处理!$A:$C,3,0),0)</f>
        <v>0</v>
      </c>
      <c r="E2013" s="28">
        <f>IFERROR(VLOOKUP(A2013,[2]库存报告使用数据处理!$A:$D,4,0),0)</f>
        <v>0</v>
      </c>
      <c r="F2013" s="28">
        <f>IFERROR(VLOOKUP(A2013,[2]库存报告使用数据处理!$A:$E,5,0),0)</f>
        <v>0</v>
      </c>
      <c r="G2013" s="28">
        <f>IFERROR(VLOOKUP(A2013,[2]库存报告使用数据处理!$A:$F,6,0),0)</f>
        <v>0</v>
      </c>
      <c r="H2013" s="29">
        <f>IFERROR(VLOOKUP(A2013,[2]库存报告使用数据处理!$A:$G,7,0),0)</f>
        <v>0</v>
      </c>
      <c r="I2013">
        <f>IFERROR(VLOOKUP(A2013,[5]数据处理!$A:$B,2,0),0)</f>
        <v>13</v>
      </c>
      <c r="J2013" s="30">
        <f>IFERROR(VLOOKUP(A2013,[5]数据处理!$A:$D,4,0),0)</f>
        <v>0</v>
      </c>
      <c r="K2013" s="30">
        <f>IFERROR(VLOOKUP(A2013,[5]数据处理!$A:$E,5,0),0)</f>
        <v>0</v>
      </c>
      <c r="L2013" s="30">
        <f>IFERROR(VLOOKUP(A2013,[5]数据处理!$A:$G,7,0),0)</f>
        <v>0</v>
      </c>
      <c r="M2013">
        <f t="shared" si="528"/>
        <v>13</v>
      </c>
      <c r="N2013">
        <f>IFERROR(VLOOKUP(A2013,[5]数据处理!$A:$C,3,0),0)</f>
        <v>0</v>
      </c>
      <c r="O2013">
        <f>IFERROR(VLOOKUP($A2013,[5]数据处理!$A:$N,14,0),0)</f>
        <v>0</v>
      </c>
      <c r="P2013" t="str">
        <f>IFERROR(VLOOKUP($A2013,[3]库存报告使用数据!$A$1:$B$65536,2,0),"")</f>
        <v/>
      </c>
      <c r="Q2013" t="str">
        <f>IFERROR(VLOOKUP($A2013,[3]库存报告使用数据!$A$1:$E$65536,5,0),"")</f>
        <v/>
      </c>
      <c r="R2013" t="str">
        <f>IFERROR(VLOOKUP($A2013,[3]库存报告使用数据!$A$1:$H$65536,8,0),"")</f>
        <v/>
      </c>
      <c r="S2013" t="str">
        <f>IFERROR(VLOOKUP($A2013,[3]库存报告使用数据!$A$1:$K$65536,11,0),"")</f>
        <v/>
      </c>
      <c r="T2013" t="str">
        <f>IFERROR(VLOOKUP($A2013,[3]库存报告使用数据!$A$1:$C$65536,3,0),"")</f>
        <v/>
      </c>
      <c r="U2013" t="str">
        <f>IFERROR(VLOOKUP($A2013,[3]库存报告使用数据!$A$1:$F$65536,6,0),"")</f>
        <v/>
      </c>
      <c r="V2013" t="str">
        <f>IFERROR(VLOOKUP($A2013,[3]库存报告使用数据!$A$1:$I$65536,9,0),"")</f>
        <v/>
      </c>
      <c r="W2013" t="str">
        <f>IFERROR(VLOOKUP($A2013,[3]库存报告使用数据!$A$1:$L$65536,12,0),"")</f>
        <v/>
      </c>
      <c r="X2013" s="20" t="str">
        <f t="shared" si="529"/>
        <v/>
      </c>
      <c r="Y2013" s="20" t="str">
        <f t="shared" si="530"/>
        <v/>
      </c>
      <c r="Z2013" s="20" t="str">
        <f t="shared" si="531"/>
        <v/>
      </c>
      <c r="AA2013" s="20" t="str">
        <f t="shared" si="532"/>
        <v/>
      </c>
      <c r="AB2013" t="str">
        <f>IFERROR(VLOOKUP($A2013,[3]库存报告使用数据!$A$1:$D$65536,4,0),"")</f>
        <v/>
      </c>
      <c r="AC2013" t="str">
        <f>IFERROR(VLOOKUP($A2013,[3]库存报告使用数据!$A$1:$G$65536,7,0),"")</f>
        <v/>
      </c>
      <c r="AD2013" t="str">
        <f>IFERROR(VLOOKUP($A2013,[3]库存报告使用数据!$A$1:$J$65536,10,0),"")</f>
        <v/>
      </c>
      <c r="AE2013" t="str">
        <f>IFERROR(VLOOKUP($A2013,[3]库存报告使用数据!$A$1:$M$65536,13,0),"")</f>
        <v/>
      </c>
      <c r="AF2013" s="20" t="str">
        <f t="shared" si="533"/>
        <v/>
      </c>
      <c r="AG2013" s="20" t="str">
        <f t="shared" si="534"/>
        <v/>
      </c>
      <c r="AH2013" s="20" t="str">
        <f t="shared" si="535"/>
        <v/>
      </c>
      <c r="AI2013" s="20" t="str">
        <f t="shared" si="536"/>
        <v/>
      </c>
      <c r="AJ2013">
        <f>IFERROR(VLOOKUP($B2013,[4]库存报告使用数据!$A$1:$B$65536,2,0),0)</f>
        <v>26</v>
      </c>
      <c r="AK2013">
        <f>IFERROR(VLOOKUP($B2013,[4]库存报告使用数据!$A$1:$C$65536,3,0),)</f>
        <v>6</v>
      </c>
      <c r="AL2013">
        <f>IFERROR(VLOOKUP($B2013,[4]库存报告使用数据!$A$1:$D$65536,4,0),)</f>
        <v>8</v>
      </c>
      <c r="AM2013">
        <f>IFERROR(VLOOKUP($B2013,[4]库存报告使用数据!$A$1:$E$65536,5,0),)</f>
        <v>23</v>
      </c>
      <c r="AN2013" s="20">
        <f t="shared" si="537"/>
        <v>0</v>
      </c>
      <c r="AO2013" s="20">
        <f t="shared" si="538"/>
        <v>0</v>
      </c>
      <c r="AP2013" s="20">
        <f t="shared" si="539"/>
        <v>0</v>
      </c>
      <c r="AQ2013" s="20">
        <f t="shared" si="540"/>
        <v>0</v>
      </c>
      <c r="AR2013" s="32">
        <f t="shared" si="541"/>
        <v>0</v>
      </c>
      <c r="AS2013" s="32">
        <f t="shared" si="542"/>
        <v>0</v>
      </c>
      <c r="AT2013" s="32">
        <f t="shared" si="543"/>
        <v>13</v>
      </c>
      <c r="AU2013" s="28" t="str">
        <f t="shared" si="544"/>
        <v>库存为13</v>
      </c>
      <c r="AV2013" s="34" t="str">
        <f>IFERROR(时间!$B$4+AU2013,"上周无销量")</f>
        <v>上周无销量</v>
      </c>
      <c r="AW2013" s="34"/>
    </row>
    <row r="2014" spans="1:49">
      <c r="A2014" s="18" t="s">
        <v>2059</v>
      </c>
      <c r="B2014" t="str">
        <f>VLOOKUP(A2014,'[1]sku-asin（子）'!$A:$B,2,0)</f>
        <v>B015QZRSWG</v>
      </c>
      <c r="C2014" t="str">
        <f>VLOOKUP(A2014,'[1]子sku-父sku'!$A:$B,2,0)</f>
        <v>YZ-BS-HE9008</v>
      </c>
      <c r="D2014" s="28">
        <f>IFERROR(VLOOKUP(A2014,[2]库存报告使用数据处理!$A:$C,3,0),0)</f>
        <v>1</v>
      </c>
      <c r="E2014" s="28">
        <f>IFERROR(VLOOKUP(A2014,[2]库存报告使用数据处理!$A:$D,4,0),0)</f>
        <v>0</v>
      </c>
      <c r="F2014" s="28">
        <f>IFERROR(VLOOKUP(A2014,[2]库存报告使用数据处理!$A:$E,5,0),0)</f>
        <v>0</v>
      </c>
      <c r="G2014" s="28">
        <f>IFERROR(VLOOKUP(A2014,[2]库存报告使用数据处理!$A:$F,6,0),0)</f>
        <v>0</v>
      </c>
      <c r="H2014" s="29">
        <f>IFERROR(VLOOKUP(A2014,[2]库存报告使用数据处理!$A:$G,7,0),0)</f>
        <v>20.99</v>
      </c>
      <c r="I2014">
        <f>IFERROR(VLOOKUP(A2014,[5]数据处理!$A:$B,2,0),0)</f>
        <v>5</v>
      </c>
      <c r="J2014" s="30">
        <f>IFERROR(VLOOKUP(A2014,[5]数据处理!$A:$D,4,0),0)</f>
        <v>0</v>
      </c>
      <c r="K2014" s="30">
        <f>IFERROR(VLOOKUP(A2014,[5]数据处理!$A:$E,5,0),0)</f>
        <v>10</v>
      </c>
      <c r="L2014" s="30">
        <f>IFERROR(VLOOKUP(A2014,[5]数据处理!$A:$G,7,0),0)</f>
        <v>0</v>
      </c>
      <c r="M2014">
        <f t="shared" si="528"/>
        <v>15</v>
      </c>
      <c r="N2014">
        <f>IFERROR(VLOOKUP(A2014,[5]数据处理!$A:$C,3,0),0)</f>
        <v>0</v>
      </c>
      <c r="O2014">
        <f>IFERROR(VLOOKUP($A2014,[5]数据处理!$A:$N,14,0),0)</f>
        <v>0</v>
      </c>
      <c r="P2014" t="str">
        <f>IFERROR(VLOOKUP($A2014,[3]库存报告使用数据!$A$1:$B$65536,2,0),"")</f>
        <v/>
      </c>
      <c r="Q2014" t="str">
        <f>IFERROR(VLOOKUP($A2014,[3]库存报告使用数据!$A$1:$E$65536,5,0),"")</f>
        <v/>
      </c>
      <c r="R2014" t="str">
        <f>IFERROR(VLOOKUP($A2014,[3]库存报告使用数据!$A$1:$H$65536,8,0),"")</f>
        <v/>
      </c>
      <c r="S2014" t="str">
        <f>IFERROR(VLOOKUP($A2014,[3]库存报告使用数据!$A$1:$K$65536,11,0),"")</f>
        <v/>
      </c>
      <c r="T2014" t="str">
        <f>IFERROR(VLOOKUP($A2014,[3]库存报告使用数据!$A$1:$C$65536,3,0),"")</f>
        <v/>
      </c>
      <c r="U2014" t="str">
        <f>IFERROR(VLOOKUP($A2014,[3]库存报告使用数据!$A$1:$F$65536,6,0),"")</f>
        <v/>
      </c>
      <c r="V2014" t="str">
        <f>IFERROR(VLOOKUP($A2014,[3]库存报告使用数据!$A$1:$I$65536,9,0),"")</f>
        <v/>
      </c>
      <c r="W2014" t="str">
        <f>IFERROR(VLOOKUP($A2014,[3]库存报告使用数据!$A$1:$L$65536,12,0),"")</f>
        <v/>
      </c>
      <c r="X2014" s="20" t="str">
        <f t="shared" si="529"/>
        <v/>
      </c>
      <c r="Y2014" s="20" t="str">
        <f t="shared" si="530"/>
        <v/>
      </c>
      <c r="Z2014" s="20" t="str">
        <f t="shared" si="531"/>
        <v/>
      </c>
      <c r="AA2014" s="20" t="str">
        <f t="shared" si="532"/>
        <v/>
      </c>
      <c r="AB2014" t="str">
        <f>IFERROR(VLOOKUP($A2014,[3]库存报告使用数据!$A$1:$D$65536,4,0),"")</f>
        <v/>
      </c>
      <c r="AC2014" t="str">
        <f>IFERROR(VLOOKUP($A2014,[3]库存报告使用数据!$A$1:$G$65536,7,0),"")</f>
        <v/>
      </c>
      <c r="AD2014" t="str">
        <f>IFERROR(VLOOKUP($A2014,[3]库存报告使用数据!$A$1:$J$65536,10,0),"")</f>
        <v/>
      </c>
      <c r="AE2014" t="str">
        <f>IFERROR(VLOOKUP($A2014,[3]库存报告使用数据!$A$1:$M$65536,13,0),"")</f>
        <v/>
      </c>
      <c r="AF2014" s="20" t="str">
        <f t="shared" si="533"/>
        <v/>
      </c>
      <c r="AG2014" s="20" t="str">
        <f t="shared" si="534"/>
        <v/>
      </c>
      <c r="AH2014" s="20" t="str">
        <f t="shared" si="535"/>
        <v/>
      </c>
      <c r="AI2014" s="20" t="str">
        <f t="shared" si="536"/>
        <v/>
      </c>
      <c r="AJ2014">
        <f>IFERROR(VLOOKUP($B2014,[4]库存报告使用数据!$A$1:$B$65536,2,0),0)</f>
        <v>24</v>
      </c>
      <c r="AK2014">
        <f>IFERROR(VLOOKUP($B2014,[4]库存报告使用数据!$A$1:$C$65536,3,0),)</f>
        <v>15</v>
      </c>
      <c r="AL2014">
        <f>IFERROR(VLOOKUP($B2014,[4]库存报告使用数据!$A$1:$D$65536,4,0),)</f>
        <v>9</v>
      </c>
      <c r="AM2014">
        <f>IFERROR(VLOOKUP($B2014,[4]库存报告使用数据!$A$1:$E$65536,5,0),)</f>
        <v>20</v>
      </c>
      <c r="AN2014" s="20">
        <f t="shared" si="537"/>
        <v>0.0416666666666667</v>
      </c>
      <c r="AO2014" s="20">
        <f t="shared" si="538"/>
        <v>0</v>
      </c>
      <c r="AP2014" s="20">
        <f t="shared" si="539"/>
        <v>0</v>
      </c>
      <c r="AQ2014" s="20">
        <f t="shared" si="540"/>
        <v>0</v>
      </c>
      <c r="AR2014" s="32">
        <f t="shared" si="541"/>
        <v>0.142857142857143</v>
      </c>
      <c r="AS2014" s="32">
        <f t="shared" si="542"/>
        <v>8.57142857142857</v>
      </c>
      <c r="AT2014" s="32">
        <f t="shared" si="543"/>
        <v>6.42857142857143</v>
      </c>
      <c r="AU2014" s="28">
        <f t="shared" si="544"/>
        <v>105</v>
      </c>
      <c r="AV2014" s="34">
        <f>IFERROR(时间!$B$4+AU2014,"上周无销量")</f>
        <v>43388</v>
      </c>
      <c r="AW2014" s="34"/>
    </row>
    <row r="2015" spans="1:49">
      <c r="A2015" s="18" t="s">
        <v>2060</v>
      </c>
      <c r="B2015" t="str">
        <f>VLOOKUP(A2015,'[1]sku-asin（子）'!$A:$B,2,0)</f>
        <v>B015QZRTB6</v>
      </c>
      <c r="C2015" t="str">
        <f>VLOOKUP(A2015,'[1]子sku-父sku'!$A:$B,2,0)</f>
        <v>YZ-BS-HE9008</v>
      </c>
      <c r="D2015" s="28">
        <f>IFERROR(VLOOKUP(A2015,[2]库存报告使用数据处理!$A:$C,3,0),0)</f>
        <v>1</v>
      </c>
      <c r="E2015" s="28">
        <f>IFERROR(VLOOKUP(A2015,[2]库存报告使用数据处理!$A:$D,4,0),0)</f>
        <v>0</v>
      </c>
      <c r="F2015" s="28">
        <f>IFERROR(VLOOKUP(A2015,[2]库存报告使用数据处理!$A:$E,5,0),0)</f>
        <v>1</v>
      </c>
      <c r="G2015" s="28">
        <f>IFERROR(VLOOKUP(A2015,[2]库存报告使用数据处理!$A:$F,6,0),0)</f>
        <v>0</v>
      </c>
      <c r="H2015" s="29">
        <f>IFERROR(VLOOKUP(A2015,[2]库存报告使用数据处理!$A:$G,7,0),0)</f>
        <v>19.99</v>
      </c>
      <c r="I2015">
        <f>IFERROR(VLOOKUP(A2015,[5]数据处理!$A:$B,2,0),0)</f>
        <v>3</v>
      </c>
      <c r="J2015" s="30">
        <f>IFERROR(VLOOKUP(A2015,[5]数据处理!$A:$D,4,0),0)</f>
        <v>0</v>
      </c>
      <c r="K2015" s="30">
        <f>IFERROR(VLOOKUP(A2015,[5]数据处理!$A:$E,5,0),0)</f>
        <v>0</v>
      </c>
      <c r="L2015" s="30">
        <f>IFERROR(VLOOKUP(A2015,[5]数据处理!$A:$G,7,0),0)</f>
        <v>0</v>
      </c>
      <c r="M2015">
        <f t="shared" si="528"/>
        <v>3</v>
      </c>
      <c r="N2015">
        <f>IFERROR(VLOOKUP(A2015,[5]数据处理!$A:$C,3,0),0)</f>
        <v>0</v>
      </c>
      <c r="O2015">
        <f>IFERROR(VLOOKUP($A2015,[5]数据处理!$A:$N,14,0),0)</f>
        <v>2</v>
      </c>
      <c r="P2015" t="str">
        <f>IFERROR(VLOOKUP($A2015,[3]库存报告使用数据!$A$1:$B$65536,2,0),"")</f>
        <v/>
      </c>
      <c r="Q2015" t="str">
        <f>IFERROR(VLOOKUP($A2015,[3]库存报告使用数据!$A$1:$E$65536,5,0),"")</f>
        <v/>
      </c>
      <c r="R2015" t="str">
        <f>IFERROR(VLOOKUP($A2015,[3]库存报告使用数据!$A$1:$H$65536,8,0),"")</f>
        <v/>
      </c>
      <c r="S2015" t="str">
        <f>IFERROR(VLOOKUP($A2015,[3]库存报告使用数据!$A$1:$K$65536,11,0),"")</f>
        <v/>
      </c>
      <c r="T2015" t="str">
        <f>IFERROR(VLOOKUP($A2015,[3]库存报告使用数据!$A$1:$C$65536,3,0),"")</f>
        <v/>
      </c>
      <c r="U2015" t="str">
        <f>IFERROR(VLOOKUP($A2015,[3]库存报告使用数据!$A$1:$F$65536,6,0),"")</f>
        <v/>
      </c>
      <c r="V2015" t="str">
        <f>IFERROR(VLOOKUP($A2015,[3]库存报告使用数据!$A$1:$I$65536,9,0),"")</f>
        <v/>
      </c>
      <c r="W2015" t="str">
        <f>IFERROR(VLOOKUP($A2015,[3]库存报告使用数据!$A$1:$L$65536,12,0),"")</f>
        <v/>
      </c>
      <c r="X2015" s="20" t="str">
        <f t="shared" si="529"/>
        <v/>
      </c>
      <c r="Y2015" s="20" t="str">
        <f t="shared" si="530"/>
        <v/>
      </c>
      <c r="Z2015" s="20" t="str">
        <f t="shared" si="531"/>
        <v/>
      </c>
      <c r="AA2015" s="20" t="str">
        <f t="shared" si="532"/>
        <v/>
      </c>
      <c r="AB2015" t="str">
        <f>IFERROR(VLOOKUP($A2015,[3]库存报告使用数据!$A$1:$D$65536,4,0),"")</f>
        <v/>
      </c>
      <c r="AC2015" t="str">
        <f>IFERROR(VLOOKUP($A2015,[3]库存报告使用数据!$A$1:$G$65536,7,0),"")</f>
        <v/>
      </c>
      <c r="AD2015" t="str">
        <f>IFERROR(VLOOKUP($A2015,[3]库存报告使用数据!$A$1:$J$65536,10,0),"")</f>
        <v/>
      </c>
      <c r="AE2015" t="str">
        <f>IFERROR(VLOOKUP($A2015,[3]库存报告使用数据!$A$1:$M$65536,13,0),"")</f>
        <v/>
      </c>
      <c r="AF2015" s="20" t="str">
        <f t="shared" si="533"/>
        <v/>
      </c>
      <c r="AG2015" s="20" t="str">
        <f t="shared" si="534"/>
        <v/>
      </c>
      <c r="AH2015" s="20" t="str">
        <f t="shared" si="535"/>
        <v/>
      </c>
      <c r="AI2015" s="20" t="str">
        <f t="shared" si="536"/>
        <v/>
      </c>
      <c r="AJ2015">
        <f>IFERROR(VLOOKUP($B2015,[4]库存报告使用数据!$A$1:$B$65536,2,0),0)</f>
        <v>10</v>
      </c>
      <c r="AK2015">
        <f>IFERROR(VLOOKUP($B2015,[4]库存报告使用数据!$A$1:$C$65536,3,0),)</f>
        <v>9</v>
      </c>
      <c r="AL2015">
        <f>IFERROR(VLOOKUP($B2015,[4]库存报告使用数据!$A$1:$D$65536,4,0),)</f>
        <v>3</v>
      </c>
      <c r="AM2015">
        <f>IFERROR(VLOOKUP($B2015,[4]库存报告使用数据!$A$1:$E$65536,5,0),)</f>
        <v>14</v>
      </c>
      <c r="AN2015" s="20">
        <f t="shared" si="537"/>
        <v>0.1</v>
      </c>
      <c r="AO2015" s="20">
        <f t="shared" si="538"/>
        <v>0</v>
      </c>
      <c r="AP2015" s="20">
        <f t="shared" si="539"/>
        <v>0.333333333333333</v>
      </c>
      <c r="AQ2015" s="20">
        <f t="shared" si="540"/>
        <v>0</v>
      </c>
      <c r="AR2015" s="32">
        <f t="shared" si="541"/>
        <v>0.142857142857143</v>
      </c>
      <c r="AS2015" s="32">
        <f t="shared" si="542"/>
        <v>8.57142857142857</v>
      </c>
      <c r="AT2015" s="32">
        <f t="shared" si="543"/>
        <v>-5.57142857142857</v>
      </c>
      <c r="AU2015" s="28">
        <f t="shared" si="544"/>
        <v>21</v>
      </c>
      <c r="AV2015" s="34">
        <f>IFERROR(时间!$B$4+AU2015,"上周无销量")</f>
        <v>43304</v>
      </c>
      <c r="AW2015" s="34"/>
    </row>
    <row r="2016" spans="1:49">
      <c r="A2016" s="18" t="s">
        <v>2061</v>
      </c>
      <c r="B2016" t="str">
        <f>VLOOKUP(A2016,'[1]sku-asin（子）'!$A:$B,2,0)</f>
        <v>B015QZRTVG</v>
      </c>
      <c r="C2016" t="str">
        <f>VLOOKUP(A2016,'[1]子sku-父sku'!$A:$B,2,0)</f>
        <v>YZ-BS-HE9008</v>
      </c>
      <c r="D2016" s="28">
        <f>IFERROR(VLOOKUP(A2016,[2]库存报告使用数据处理!$A:$C,3,0),0)</f>
        <v>2</v>
      </c>
      <c r="E2016" s="28">
        <f>IFERROR(VLOOKUP(A2016,[2]库存报告使用数据处理!$A:$D,4,0),0)</f>
        <v>0</v>
      </c>
      <c r="F2016" s="28">
        <f>IFERROR(VLOOKUP(A2016,[2]库存报告使用数据处理!$A:$E,5,0),0)</f>
        <v>0</v>
      </c>
      <c r="G2016" s="28">
        <f>IFERROR(VLOOKUP(A2016,[2]库存报告使用数据处理!$A:$F,6,0),0)</f>
        <v>4</v>
      </c>
      <c r="H2016" s="29">
        <f>IFERROR(VLOOKUP(A2016,[2]库存报告使用数据处理!$A:$G,7,0),0)</f>
        <v>19.99</v>
      </c>
      <c r="I2016">
        <f>IFERROR(VLOOKUP(A2016,[5]数据处理!$A:$B,2,0),0)</f>
        <v>0</v>
      </c>
      <c r="J2016" s="30">
        <f>IFERROR(VLOOKUP(A2016,[5]数据处理!$A:$D,4,0),0)</f>
        <v>0</v>
      </c>
      <c r="K2016" s="30">
        <f>IFERROR(VLOOKUP(A2016,[5]数据处理!$A:$E,5,0),0)</f>
        <v>0</v>
      </c>
      <c r="L2016" s="30">
        <f>IFERROR(VLOOKUP(A2016,[5]数据处理!$A:$G,7,0),0)</f>
        <v>0</v>
      </c>
      <c r="M2016">
        <f t="shared" si="528"/>
        <v>0</v>
      </c>
      <c r="N2016">
        <f>IFERROR(VLOOKUP(A2016,[5]数据处理!$A:$C,3,0),0)</f>
        <v>1</v>
      </c>
      <c r="O2016">
        <f>IFERROR(VLOOKUP($A2016,[5]数据处理!$A:$N,14,0),0)</f>
        <v>3</v>
      </c>
      <c r="P2016" t="str">
        <f>IFERROR(VLOOKUP($A2016,[3]库存报告使用数据!$A$1:$B$65536,2,0),"")</f>
        <v/>
      </c>
      <c r="Q2016" t="str">
        <f>IFERROR(VLOOKUP($A2016,[3]库存报告使用数据!$A$1:$E$65536,5,0),"")</f>
        <v/>
      </c>
      <c r="R2016" t="str">
        <f>IFERROR(VLOOKUP($A2016,[3]库存报告使用数据!$A$1:$H$65536,8,0),"")</f>
        <v/>
      </c>
      <c r="S2016" t="str">
        <f>IFERROR(VLOOKUP($A2016,[3]库存报告使用数据!$A$1:$K$65536,11,0),"")</f>
        <v/>
      </c>
      <c r="T2016" t="str">
        <f>IFERROR(VLOOKUP($A2016,[3]库存报告使用数据!$A$1:$C$65536,3,0),"")</f>
        <v/>
      </c>
      <c r="U2016" t="str">
        <f>IFERROR(VLOOKUP($A2016,[3]库存报告使用数据!$A$1:$F$65536,6,0),"")</f>
        <v/>
      </c>
      <c r="V2016" t="str">
        <f>IFERROR(VLOOKUP($A2016,[3]库存报告使用数据!$A$1:$I$65536,9,0),"")</f>
        <v/>
      </c>
      <c r="W2016" t="str">
        <f>IFERROR(VLOOKUP($A2016,[3]库存报告使用数据!$A$1:$L$65536,12,0),"")</f>
        <v/>
      </c>
      <c r="X2016" s="20" t="str">
        <f t="shared" si="529"/>
        <v/>
      </c>
      <c r="Y2016" s="20" t="str">
        <f t="shared" si="530"/>
        <v/>
      </c>
      <c r="Z2016" s="20" t="str">
        <f t="shared" si="531"/>
        <v/>
      </c>
      <c r="AA2016" s="20" t="str">
        <f t="shared" si="532"/>
        <v/>
      </c>
      <c r="AB2016" t="str">
        <f>IFERROR(VLOOKUP($A2016,[3]库存报告使用数据!$A$1:$D$65536,4,0),"")</f>
        <v/>
      </c>
      <c r="AC2016" t="str">
        <f>IFERROR(VLOOKUP($A2016,[3]库存报告使用数据!$A$1:$G$65536,7,0),"")</f>
        <v/>
      </c>
      <c r="AD2016" t="str">
        <f>IFERROR(VLOOKUP($A2016,[3]库存报告使用数据!$A$1:$J$65536,10,0),"")</f>
        <v/>
      </c>
      <c r="AE2016" t="str">
        <f>IFERROR(VLOOKUP($A2016,[3]库存报告使用数据!$A$1:$M$65536,13,0),"")</f>
        <v/>
      </c>
      <c r="AF2016" s="20" t="str">
        <f t="shared" si="533"/>
        <v/>
      </c>
      <c r="AG2016" s="20" t="str">
        <f t="shared" si="534"/>
        <v/>
      </c>
      <c r="AH2016" s="20" t="str">
        <f t="shared" si="535"/>
        <v/>
      </c>
      <c r="AI2016" s="20" t="str">
        <f t="shared" si="536"/>
        <v/>
      </c>
      <c r="AJ2016">
        <f>IFERROR(VLOOKUP($B2016,[4]库存报告使用数据!$A$1:$B$65536,2,0),0)</f>
        <v>13</v>
      </c>
      <c r="AK2016">
        <f>IFERROR(VLOOKUP($B2016,[4]库存报告使用数据!$A$1:$C$65536,3,0),)</f>
        <v>6</v>
      </c>
      <c r="AL2016">
        <f>IFERROR(VLOOKUP($B2016,[4]库存报告使用数据!$A$1:$D$65536,4,0),)</f>
        <v>0</v>
      </c>
      <c r="AM2016">
        <f>IFERROR(VLOOKUP($B2016,[4]库存报告使用数据!$A$1:$E$65536,5,0),)</f>
        <v>21</v>
      </c>
      <c r="AN2016" s="20">
        <f t="shared" si="537"/>
        <v>0.153846153846154</v>
      </c>
      <c r="AO2016" s="20">
        <f t="shared" si="538"/>
        <v>0</v>
      </c>
      <c r="AP2016" s="20" t="str">
        <f t="shared" si="539"/>
        <v/>
      </c>
      <c r="AQ2016" s="20">
        <f t="shared" si="540"/>
        <v>0.19047619047619</v>
      </c>
      <c r="AR2016" s="32">
        <f t="shared" si="541"/>
        <v>0.285714285714286</v>
      </c>
      <c r="AS2016" s="32">
        <f t="shared" si="542"/>
        <v>17.1428571428571</v>
      </c>
      <c r="AT2016" s="32">
        <f t="shared" si="543"/>
        <v>-17.1428571428571</v>
      </c>
      <c r="AU2016" s="28">
        <f t="shared" si="544"/>
        <v>0</v>
      </c>
      <c r="AV2016" s="34">
        <f>IFERROR(时间!$B$4+AU2016,"上周无销量")</f>
        <v>43283</v>
      </c>
      <c r="AW2016" s="34"/>
    </row>
    <row r="2017" spans="1:49">
      <c r="A2017" s="18" t="s">
        <v>2062</v>
      </c>
      <c r="B2017" t="str">
        <f>VLOOKUP(A2017,'[1]sku-asin（子）'!$A:$B,2,0)</f>
        <v>B015QZRUJM</v>
      </c>
      <c r="C2017" t="str">
        <f>VLOOKUP(A2017,'[1]子sku-父sku'!$A:$B,2,0)</f>
        <v>YZ-BS-HE9008</v>
      </c>
      <c r="D2017" s="28">
        <f>IFERROR(VLOOKUP(A2017,[2]库存报告使用数据处理!$A:$C,3,0),0)</f>
        <v>1</v>
      </c>
      <c r="E2017" s="28">
        <f>IFERROR(VLOOKUP(A2017,[2]库存报告使用数据处理!$A:$D,4,0),0)</f>
        <v>0</v>
      </c>
      <c r="F2017" s="28">
        <f>IFERROR(VLOOKUP(A2017,[2]库存报告使用数据处理!$A:$E,5,0),0)</f>
        <v>2</v>
      </c>
      <c r="G2017" s="28">
        <f>IFERROR(VLOOKUP(A2017,[2]库存报告使用数据处理!$A:$F,6,0),0)</f>
        <v>5</v>
      </c>
      <c r="H2017" s="29">
        <f>IFERROR(VLOOKUP(A2017,[2]库存报告使用数据处理!$A:$G,7,0),0)</f>
        <v>19.99</v>
      </c>
      <c r="I2017">
        <f>IFERROR(VLOOKUP(A2017,[5]数据处理!$A:$B,2,0),0)</f>
        <v>6</v>
      </c>
      <c r="J2017" s="30">
        <f>IFERROR(VLOOKUP(A2017,[5]数据处理!$A:$D,4,0),0)</f>
        <v>0</v>
      </c>
      <c r="K2017" s="30">
        <f>IFERROR(VLOOKUP(A2017,[5]数据处理!$A:$E,5,0),0)</f>
        <v>9</v>
      </c>
      <c r="L2017" s="30">
        <f>IFERROR(VLOOKUP(A2017,[5]数据处理!$A:$G,7,0),0)</f>
        <v>0</v>
      </c>
      <c r="M2017">
        <f t="shared" si="528"/>
        <v>15</v>
      </c>
      <c r="N2017">
        <f>IFERROR(VLOOKUP(A2017,[5]数据处理!$A:$C,3,0),0)</f>
        <v>0</v>
      </c>
      <c r="O2017">
        <f>IFERROR(VLOOKUP($A2017,[5]数据处理!$A:$N,14,0),0)</f>
        <v>0</v>
      </c>
      <c r="P2017">
        <f>IFERROR(VLOOKUP($A2017,[3]库存报告使用数据!$A$1:$B$65536,2,0),"")</f>
        <v>8167</v>
      </c>
      <c r="Q2017">
        <f>IFERROR(VLOOKUP($A2017,[3]库存报告使用数据!$A$1:$E$65536,5,0),"")</f>
        <v>2070</v>
      </c>
      <c r="R2017">
        <f>IFERROR(VLOOKUP($A2017,[3]库存报告使用数据!$A$1:$H$65536,8,0),"")</f>
        <v>594</v>
      </c>
      <c r="S2017">
        <f>IFERROR(VLOOKUP($A2017,[3]库存报告使用数据!$A$1:$K$65536,11,0),"")</f>
        <v>3248</v>
      </c>
      <c r="T2017">
        <f>IFERROR(VLOOKUP($A2017,[3]库存报告使用数据!$A$1:$C$65536,3,0),"")</f>
        <v>30</v>
      </c>
      <c r="U2017">
        <f>IFERROR(VLOOKUP($A2017,[3]库存报告使用数据!$A$1:$F$65536,6,0),"")</f>
        <v>6</v>
      </c>
      <c r="V2017">
        <f>IFERROR(VLOOKUP($A2017,[3]库存报告使用数据!$A$1:$I$65536,9,0),"")</f>
        <v>2</v>
      </c>
      <c r="W2017">
        <f>IFERROR(VLOOKUP($A2017,[3]库存报告使用数据!$A$1:$L$65536,12,0),"")</f>
        <v>19</v>
      </c>
      <c r="X2017" s="20">
        <f t="shared" si="529"/>
        <v>0.00367331945634872</v>
      </c>
      <c r="Y2017" s="20">
        <f t="shared" si="530"/>
        <v>0.00289855072463768</v>
      </c>
      <c r="Z2017" s="20">
        <f t="shared" si="531"/>
        <v>0.00336700336700337</v>
      </c>
      <c r="AA2017" s="20">
        <f t="shared" si="532"/>
        <v>0.00584975369458128</v>
      </c>
      <c r="AB2017">
        <f>IFERROR(VLOOKUP($A2017,[3]库存报告使用数据!$A$1:$D$65536,4,0),"")</f>
        <v>5.94</v>
      </c>
      <c r="AC2017">
        <f>IFERROR(VLOOKUP($A2017,[3]库存报告使用数据!$A$1:$G$65536,7,0),"")</f>
        <v>1.28</v>
      </c>
      <c r="AD2017">
        <f>IFERROR(VLOOKUP($A2017,[3]库存报告使用数据!$A$1:$J$65536,10,0),"")</f>
        <v>0.57</v>
      </c>
      <c r="AE2017">
        <f>IFERROR(VLOOKUP($A2017,[3]库存报告使用数据!$A$1:$M$65536,13,0),"")</f>
        <v>4.38</v>
      </c>
      <c r="AF2017" s="20">
        <f t="shared" si="533"/>
        <v>0.297148574287144</v>
      </c>
      <c r="AG2017" s="20" t="str">
        <f t="shared" si="534"/>
        <v>无销售广告费为1.28</v>
      </c>
      <c r="AH2017" s="20">
        <f t="shared" si="535"/>
        <v>0.0142571285642821</v>
      </c>
      <c r="AI2017" s="20">
        <f t="shared" si="536"/>
        <v>0.0438219109554777</v>
      </c>
      <c r="AJ2017">
        <f>IFERROR(VLOOKUP($B2017,[4]库存报告使用数据!$A$1:$B$65536,2,0),0)</f>
        <v>21</v>
      </c>
      <c r="AK2017">
        <f>IFERROR(VLOOKUP($B2017,[4]库存报告使用数据!$A$1:$C$65536,3,0),)</f>
        <v>2</v>
      </c>
      <c r="AL2017">
        <f>IFERROR(VLOOKUP($B2017,[4]库存报告使用数据!$A$1:$D$65536,4,0),)</f>
        <v>11</v>
      </c>
      <c r="AM2017">
        <f>IFERROR(VLOOKUP($B2017,[4]库存报告使用数据!$A$1:$E$65536,5,0),)</f>
        <v>53</v>
      </c>
      <c r="AN2017" s="20">
        <f t="shared" si="537"/>
        <v>0.0476190476190476</v>
      </c>
      <c r="AO2017" s="20">
        <f t="shared" si="538"/>
        <v>0</v>
      </c>
      <c r="AP2017" s="20">
        <f t="shared" si="539"/>
        <v>0.181818181818182</v>
      </c>
      <c r="AQ2017" s="20">
        <f t="shared" si="540"/>
        <v>0.0943396226415094</v>
      </c>
      <c r="AR2017" s="32">
        <f t="shared" si="541"/>
        <v>0.142857142857143</v>
      </c>
      <c r="AS2017" s="32">
        <f t="shared" si="542"/>
        <v>8.57142857142857</v>
      </c>
      <c r="AT2017" s="32">
        <f t="shared" si="543"/>
        <v>6.42857142857143</v>
      </c>
      <c r="AU2017" s="28">
        <f t="shared" si="544"/>
        <v>105</v>
      </c>
      <c r="AV2017" s="34">
        <f>IFERROR(时间!$B$4+AU2017,"上周无销量")</f>
        <v>43388</v>
      </c>
      <c r="AW2017" s="34"/>
    </row>
    <row r="2018" spans="1:49">
      <c r="A2018" s="18" t="s">
        <v>2063</v>
      </c>
      <c r="B2018" t="str">
        <f>VLOOKUP(A2018,'[1]sku-asin（子）'!$A:$B,2,0)</f>
        <v>B01N1FYJS2</v>
      </c>
      <c r="C2018" t="str">
        <f>VLOOKUP(A2018,'[1]子sku-父sku'!$A:$B,2,0)</f>
        <v>YZ-BS-HE9008</v>
      </c>
      <c r="D2018" s="28">
        <f>IFERROR(VLOOKUP(A2018,[2]库存报告使用数据处理!$A:$C,3,0),0)</f>
        <v>3</v>
      </c>
      <c r="E2018" s="28">
        <f>IFERROR(VLOOKUP(A2018,[2]库存报告使用数据处理!$A:$D,4,0),0)</f>
        <v>1</v>
      </c>
      <c r="F2018" s="28">
        <f>IFERROR(VLOOKUP(A2018,[2]库存报告使用数据处理!$A:$E,5,0),0)</f>
        <v>1</v>
      </c>
      <c r="G2018" s="28">
        <f>IFERROR(VLOOKUP(A2018,[2]库存报告使用数据处理!$A:$F,6,0),0)</f>
        <v>1</v>
      </c>
      <c r="H2018" s="29">
        <f>IFERROR(VLOOKUP(A2018,[2]库存报告使用数据处理!$A:$G,7,0),0)</f>
        <v>21.99</v>
      </c>
      <c r="I2018">
        <f>IFERROR(VLOOKUP(A2018,[5]数据处理!$A:$B,2,0),0)</f>
        <v>13</v>
      </c>
      <c r="J2018" s="30">
        <f>IFERROR(VLOOKUP(A2018,[5]数据处理!$A:$D,4,0),0)</f>
        <v>0</v>
      </c>
      <c r="K2018" s="30">
        <f>IFERROR(VLOOKUP(A2018,[5]数据处理!$A:$E,5,0),0)</f>
        <v>0</v>
      </c>
      <c r="L2018" s="30">
        <f>IFERROR(VLOOKUP(A2018,[5]数据处理!$A:$G,7,0),0)</f>
        <v>0</v>
      </c>
      <c r="M2018">
        <f t="shared" si="528"/>
        <v>13</v>
      </c>
      <c r="N2018">
        <f>IFERROR(VLOOKUP(A2018,[5]数据处理!$A:$C,3,0),0)</f>
        <v>0</v>
      </c>
      <c r="O2018">
        <f>IFERROR(VLOOKUP($A2018,[5]数据处理!$A:$N,14,0),0)</f>
        <v>0</v>
      </c>
      <c r="P2018" t="str">
        <f>IFERROR(VLOOKUP($A2018,[3]库存报告使用数据!$A$1:$B$65536,2,0),"")</f>
        <v/>
      </c>
      <c r="Q2018" t="str">
        <f>IFERROR(VLOOKUP($A2018,[3]库存报告使用数据!$A$1:$E$65536,5,0),"")</f>
        <v/>
      </c>
      <c r="R2018" t="str">
        <f>IFERROR(VLOOKUP($A2018,[3]库存报告使用数据!$A$1:$H$65536,8,0),"")</f>
        <v/>
      </c>
      <c r="S2018" t="str">
        <f>IFERROR(VLOOKUP($A2018,[3]库存报告使用数据!$A$1:$K$65536,11,0),"")</f>
        <v/>
      </c>
      <c r="T2018" t="str">
        <f>IFERROR(VLOOKUP($A2018,[3]库存报告使用数据!$A$1:$C$65536,3,0),"")</f>
        <v/>
      </c>
      <c r="U2018" t="str">
        <f>IFERROR(VLOOKUP($A2018,[3]库存报告使用数据!$A$1:$F$65536,6,0),"")</f>
        <v/>
      </c>
      <c r="V2018" t="str">
        <f>IFERROR(VLOOKUP($A2018,[3]库存报告使用数据!$A$1:$I$65536,9,0),"")</f>
        <v/>
      </c>
      <c r="W2018" t="str">
        <f>IFERROR(VLOOKUP($A2018,[3]库存报告使用数据!$A$1:$L$65536,12,0),"")</f>
        <v/>
      </c>
      <c r="X2018" s="20" t="str">
        <f t="shared" si="529"/>
        <v/>
      </c>
      <c r="Y2018" s="20" t="str">
        <f t="shared" si="530"/>
        <v/>
      </c>
      <c r="Z2018" s="20" t="str">
        <f t="shared" si="531"/>
        <v/>
      </c>
      <c r="AA2018" s="20" t="str">
        <f t="shared" si="532"/>
        <v/>
      </c>
      <c r="AB2018" t="str">
        <f>IFERROR(VLOOKUP($A2018,[3]库存报告使用数据!$A$1:$D$65536,4,0),"")</f>
        <v/>
      </c>
      <c r="AC2018" t="str">
        <f>IFERROR(VLOOKUP($A2018,[3]库存报告使用数据!$A$1:$G$65536,7,0),"")</f>
        <v/>
      </c>
      <c r="AD2018" t="str">
        <f>IFERROR(VLOOKUP($A2018,[3]库存报告使用数据!$A$1:$J$65536,10,0),"")</f>
        <v/>
      </c>
      <c r="AE2018" t="str">
        <f>IFERROR(VLOOKUP($A2018,[3]库存报告使用数据!$A$1:$M$65536,13,0),"")</f>
        <v/>
      </c>
      <c r="AF2018" s="20" t="str">
        <f t="shared" si="533"/>
        <v/>
      </c>
      <c r="AG2018" s="20" t="str">
        <f t="shared" si="534"/>
        <v/>
      </c>
      <c r="AH2018" s="20" t="str">
        <f t="shared" si="535"/>
        <v/>
      </c>
      <c r="AI2018" s="20" t="str">
        <f t="shared" si="536"/>
        <v/>
      </c>
      <c r="AJ2018">
        <f>IFERROR(VLOOKUP($B2018,[4]库存报告使用数据!$A$1:$B$65536,2,0),0)</f>
        <v>14</v>
      </c>
      <c r="AK2018">
        <f>IFERROR(VLOOKUP($B2018,[4]库存报告使用数据!$A$1:$C$65536,3,0),)</f>
        <v>19</v>
      </c>
      <c r="AL2018">
        <f>IFERROR(VLOOKUP($B2018,[4]库存报告使用数据!$A$1:$D$65536,4,0),)</f>
        <v>10</v>
      </c>
      <c r="AM2018">
        <f>IFERROR(VLOOKUP($B2018,[4]库存报告使用数据!$A$1:$E$65536,5,0),)</f>
        <v>25</v>
      </c>
      <c r="AN2018" s="20">
        <f t="shared" si="537"/>
        <v>0.214285714285714</v>
      </c>
      <c r="AO2018" s="20">
        <f t="shared" si="538"/>
        <v>0.0526315789473684</v>
      </c>
      <c r="AP2018" s="20">
        <f t="shared" si="539"/>
        <v>0.1</v>
      </c>
      <c r="AQ2018" s="20">
        <f t="shared" si="540"/>
        <v>0.04</v>
      </c>
      <c r="AR2018" s="32">
        <f t="shared" si="541"/>
        <v>0.428571428571429</v>
      </c>
      <c r="AS2018" s="32">
        <f t="shared" si="542"/>
        <v>25.7142857142857</v>
      </c>
      <c r="AT2018" s="32">
        <f t="shared" si="543"/>
        <v>-12.7142857142857</v>
      </c>
      <c r="AU2018" s="28">
        <f t="shared" si="544"/>
        <v>30</v>
      </c>
      <c r="AV2018" s="34">
        <f>IFERROR(时间!$B$4+AU2018,"上周无销量")</f>
        <v>43313</v>
      </c>
      <c r="AW2018" s="34"/>
    </row>
    <row r="2019" spans="1:49">
      <c r="A2019" s="18" t="s">
        <v>2064</v>
      </c>
      <c r="B2019" t="str">
        <f>VLOOKUP(A2019,'[1]sku-asin（子）'!$A:$B,2,0)</f>
        <v>B01N0EHETF</v>
      </c>
      <c r="C2019" t="str">
        <f>VLOOKUP(A2019,'[1]子sku-父sku'!$A:$B,2,0)</f>
        <v>YZ-BS-HE9008</v>
      </c>
      <c r="D2019" s="28">
        <f>IFERROR(VLOOKUP(A2019,[2]库存报告使用数据处理!$A:$C,3,0),0)</f>
        <v>2</v>
      </c>
      <c r="E2019" s="28">
        <f>IFERROR(VLOOKUP(A2019,[2]库存报告使用数据处理!$A:$D,4,0),0)</f>
        <v>1</v>
      </c>
      <c r="F2019" s="28">
        <f>IFERROR(VLOOKUP(A2019,[2]库存报告使用数据处理!$A:$E,5,0),0)</f>
        <v>0</v>
      </c>
      <c r="G2019" s="28">
        <f>IFERROR(VLOOKUP(A2019,[2]库存报告使用数据处理!$A:$F,6,0),0)</f>
        <v>1</v>
      </c>
      <c r="H2019" s="29">
        <f>IFERROR(VLOOKUP(A2019,[2]库存报告使用数据处理!$A:$G,7,0),0)</f>
        <v>21.49</v>
      </c>
      <c r="I2019">
        <f>IFERROR(VLOOKUP(A2019,[5]数据处理!$A:$B,2,0),0)</f>
        <v>3</v>
      </c>
      <c r="J2019" s="30">
        <f>IFERROR(VLOOKUP(A2019,[5]数据处理!$A:$D,4,0),0)</f>
        <v>0</v>
      </c>
      <c r="K2019" s="30">
        <f>IFERROR(VLOOKUP(A2019,[5]数据处理!$A:$E,5,0),0)</f>
        <v>0</v>
      </c>
      <c r="L2019" s="30">
        <f>IFERROR(VLOOKUP(A2019,[5]数据处理!$A:$G,7,0),0)</f>
        <v>0</v>
      </c>
      <c r="M2019">
        <f t="shared" si="528"/>
        <v>3</v>
      </c>
      <c r="N2019">
        <f>IFERROR(VLOOKUP(A2019,[5]数据处理!$A:$C,3,0),0)</f>
        <v>0</v>
      </c>
      <c r="O2019">
        <f>IFERROR(VLOOKUP($A2019,[5]数据处理!$A:$N,14,0),0)</f>
        <v>0</v>
      </c>
      <c r="P2019" t="str">
        <f>IFERROR(VLOOKUP($A2019,[3]库存报告使用数据!$A$1:$B$65536,2,0),"")</f>
        <v/>
      </c>
      <c r="Q2019" t="str">
        <f>IFERROR(VLOOKUP($A2019,[3]库存报告使用数据!$A$1:$E$65536,5,0),"")</f>
        <v/>
      </c>
      <c r="R2019" t="str">
        <f>IFERROR(VLOOKUP($A2019,[3]库存报告使用数据!$A$1:$H$65536,8,0),"")</f>
        <v/>
      </c>
      <c r="S2019" t="str">
        <f>IFERROR(VLOOKUP($A2019,[3]库存报告使用数据!$A$1:$K$65536,11,0),"")</f>
        <v/>
      </c>
      <c r="T2019" t="str">
        <f>IFERROR(VLOOKUP($A2019,[3]库存报告使用数据!$A$1:$C$65536,3,0),"")</f>
        <v/>
      </c>
      <c r="U2019" t="str">
        <f>IFERROR(VLOOKUP($A2019,[3]库存报告使用数据!$A$1:$F$65536,6,0),"")</f>
        <v/>
      </c>
      <c r="V2019" t="str">
        <f>IFERROR(VLOOKUP($A2019,[3]库存报告使用数据!$A$1:$I$65536,9,0),"")</f>
        <v/>
      </c>
      <c r="W2019" t="str">
        <f>IFERROR(VLOOKUP($A2019,[3]库存报告使用数据!$A$1:$L$65536,12,0),"")</f>
        <v/>
      </c>
      <c r="X2019" s="20" t="str">
        <f t="shared" si="529"/>
        <v/>
      </c>
      <c r="Y2019" s="20" t="str">
        <f t="shared" si="530"/>
        <v/>
      </c>
      <c r="Z2019" s="20" t="str">
        <f t="shared" si="531"/>
        <v/>
      </c>
      <c r="AA2019" s="20" t="str">
        <f t="shared" si="532"/>
        <v/>
      </c>
      <c r="AB2019" t="str">
        <f>IFERROR(VLOOKUP($A2019,[3]库存报告使用数据!$A$1:$D$65536,4,0),"")</f>
        <v/>
      </c>
      <c r="AC2019" t="str">
        <f>IFERROR(VLOOKUP($A2019,[3]库存报告使用数据!$A$1:$G$65536,7,0),"")</f>
        <v/>
      </c>
      <c r="AD2019" t="str">
        <f>IFERROR(VLOOKUP($A2019,[3]库存报告使用数据!$A$1:$J$65536,10,0),"")</f>
        <v/>
      </c>
      <c r="AE2019" t="str">
        <f>IFERROR(VLOOKUP($A2019,[3]库存报告使用数据!$A$1:$M$65536,13,0),"")</f>
        <v/>
      </c>
      <c r="AF2019" s="20" t="str">
        <f t="shared" si="533"/>
        <v/>
      </c>
      <c r="AG2019" s="20" t="str">
        <f t="shared" si="534"/>
        <v/>
      </c>
      <c r="AH2019" s="20" t="str">
        <f t="shared" si="535"/>
        <v/>
      </c>
      <c r="AI2019" s="20" t="str">
        <f t="shared" si="536"/>
        <v/>
      </c>
      <c r="AJ2019">
        <f>IFERROR(VLOOKUP($B2019,[4]库存报告使用数据!$A$1:$B$65536,2,0),0)</f>
        <v>21</v>
      </c>
      <c r="AK2019">
        <f>IFERROR(VLOOKUP($B2019,[4]库存报告使用数据!$A$1:$C$65536,3,0),)</f>
        <v>13</v>
      </c>
      <c r="AL2019">
        <f>IFERROR(VLOOKUP($B2019,[4]库存报告使用数据!$A$1:$D$65536,4,0),)</f>
        <v>7</v>
      </c>
      <c r="AM2019">
        <f>IFERROR(VLOOKUP($B2019,[4]库存报告使用数据!$A$1:$E$65536,5,0),)</f>
        <v>24</v>
      </c>
      <c r="AN2019" s="20">
        <f t="shared" si="537"/>
        <v>0.0952380952380952</v>
      </c>
      <c r="AO2019" s="20">
        <f t="shared" si="538"/>
        <v>0.0769230769230769</v>
      </c>
      <c r="AP2019" s="20">
        <f t="shared" si="539"/>
        <v>0</v>
      </c>
      <c r="AQ2019" s="20">
        <f t="shared" si="540"/>
        <v>0.0416666666666667</v>
      </c>
      <c r="AR2019" s="32">
        <f t="shared" si="541"/>
        <v>0.285714285714286</v>
      </c>
      <c r="AS2019" s="32">
        <f t="shared" si="542"/>
        <v>17.1428571428571</v>
      </c>
      <c r="AT2019" s="32">
        <f t="shared" si="543"/>
        <v>-14.1428571428571</v>
      </c>
      <c r="AU2019" s="28">
        <f t="shared" si="544"/>
        <v>10</v>
      </c>
      <c r="AV2019" s="34">
        <f>IFERROR(时间!$B$4+AU2019,"上周无销量")</f>
        <v>43293</v>
      </c>
      <c r="AW2019" s="34"/>
    </row>
    <row r="2020" spans="1:49">
      <c r="A2020" s="18" t="s">
        <v>2065</v>
      </c>
      <c r="B2020" t="str">
        <f>VLOOKUP(A2020,'[1]sku-asin（子）'!$A:$B,2,0)</f>
        <v>B01N94EU0L</v>
      </c>
      <c r="C2020" t="str">
        <f>VLOOKUP(A2020,'[1]子sku-父sku'!$A:$B,2,0)</f>
        <v>YZ-BS-HE9008</v>
      </c>
      <c r="D2020" s="28">
        <f>IFERROR(VLOOKUP(A2020,[2]库存报告使用数据处理!$A:$C,3,0),0)</f>
        <v>5</v>
      </c>
      <c r="E2020" s="28">
        <f>IFERROR(VLOOKUP(A2020,[2]库存报告使用数据处理!$A:$D,4,0),0)</f>
        <v>0</v>
      </c>
      <c r="F2020" s="28">
        <f>IFERROR(VLOOKUP(A2020,[2]库存报告使用数据处理!$A:$E,5,0),0)</f>
        <v>0</v>
      </c>
      <c r="G2020" s="28">
        <f>IFERROR(VLOOKUP(A2020,[2]库存报告使用数据处理!$A:$F,6,0),0)</f>
        <v>2</v>
      </c>
      <c r="H2020" s="29">
        <f>IFERROR(VLOOKUP(A2020,[2]库存报告使用数据处理!$A:$G,7,0),0)</f>
        <v>22.1328571428571</v>
      </c>
      <c r="I2020">
        <f>IFERROR(VLOOKUP(A2020,[5]数据处理!$A:$B,2,0),0)</f>
        <v>3</v>
      </c>
      <c r="J2020" s="30">
        <f>IFERROR(VLOOKUP(A2020,[5]数据处理!$A:$D,4,0),0)</f>
        <v>0</v>
      </c>
      <c r="K2020" s="30">
        <f>IFERROR(VLOOKUP(A2020,[5]数据处理!$A:$E,5,0),0)</f>
        <v>0</v>
      </c>
      <c r="L2020" s="30">
        <f>IFERROR(VLOOKUP(A2020,[5]数据处理!$A:$G,7,0),0)</f>
        <v>0</v>
      </c>
      <c r="M2020">
        <f t="shared" si="528"/>
        <v>3</v>
      </c>
      <c r="N2020">
        <f>IFERROR(VLOOKUP(A2020,[5]数据处理!$A:$C,3,0),0)</f>
        <v>1</v>
      </c>
      <c r="O2020">
        <f>IFERROR(VLOOKUP($A2020,[5]数据处理!$A:$N,14,0),0)</f>
        <v>0</v>
      </c>
      <c r="P2020">
        <f>IFERROR(VLOOKUP($A2020,[3]库存报告使用数据!$A$1:$B$65536,2,0),"")</f>
        <v>40484</v>
      </c>
      <c r="Q2020">
        <f>IFERROR(VLOOKUP($A2020,[3]库存报告使用数据!$A$1:$E$65536,5,0),"")</f>
        <v>17634</v>
      </c>
      <c r="R2020">
        <f>IFERROR(VLOOKUP($A2020,[3]库存报告使用数据!$A$1:$H$65536,8,0),"")</f>
        <v>0</v>
      </c>
      <c r="S2020">
        <f>IFERROR(VLOOKUP($A2020,[3]库存报告使用数据!$A$1:$K$65536,11,0),"")</f>
        <v>12853</v>
      </c>
      <c r="T2020">
        <f>IFERROR(VLOOKUP($A2020,[3]库存报告使用数据!$A$1:$C$65536,3,0),"")</f>
        <v>104</v>
      </c>
      <c r="U2020">
        <f>IFERROR(VLOOKUP($A2020,[3]库存报告使用数据!$A$1:$F$65536,6,0),"")</f>
        <v>49</v>
      </c>
      <c r="V2020">
        <f>IFERROR(VLOOKUP($A2020,[3]库存报告使用数据!$A$1:$I$65536,9,0),"")</f>
        <v>0</v>
      </c>
      <c r="W2020">
        <f>IFERROR(VLOOKUP($A2020,[3]库存报告使用数据!$A$1:$L$65536,12,0),"")</f>
        <v>91</v>
      </c>
      <c r="X2020" s="20">
        <f t="shared" si="529"/>
        <v>0.0025689161150084</v>
      </c>
      <c r="Y2020" s="20">
        <f t="shared" si="530"/>
        <v>0.00277872292162867</v>
      </c>
      <c r="Z2020" s="20" t="str">
        <f t="shared" si="531"/>
        <v/>
      </c>
      <c r="AA2020" s="20">
        <f t="shared" si="532"/>
        <v>0.00708005913016416</v>
      </c>
      <c r="AB2020">
        <f>IFERROR(VLOOKUP($A2020,[3]库存报告使用数据!$A$1:$D$65536,4,0),"")</f>
        <v>18.3</v>
      </c>
      <c r="AC2020">
        <f>IFERROR(VLOOKUP($A2020,[3]库存报告使用数据!$A$1:$G$65536,7,0),"")</f>
        <v>8.15</v>
      </c>
      <c r="AD2020">
        <f>IFERROR(VLOOKUP($A2020,[3]库存报告使用数据!$A$1:$J$65536,10,0),"")</f>
        <v>0</v>
      </c>
      <c r="AE2020">
        <f>IFERROR(VLOOKUP($A2020,[3]库存报告使用数据!$A$1:$M$65536,13,0),"")</f>
        <v>15.92</v>
      </c>
      <c r="AF2020" s="20">
        <f t="shared" si="533"/>
        <v>0.165365003549991</v>
      </c>
      <c r="AG2020" s="20" t="str">
        <f t="shared" si="534"/>
        <v>无销售广告费为8.15</v>
      </c>
      <c r="AH2020" s="20" t="str">
        <f t="shared" si="535"/>
        <v/>
      </c>
      <c r="AI2020" s="20">
        <f t="shared" si="536"/>
        <v>0.35964629187375</v>
      </c>
      <c r="AJ2020">
        <f>IFERROR(VLOOKUP($B2020,[4]库存报告使用数据!$A$1:$B$65536,2,0),0)</f>
        <v>53</v>
      </c>
      <c r="AK2020">
        <f>IFERROR(VLOOKUP($B2020,[4]库存报告使用数据!$A$1:$C$65536,3,0),)</f>
        <v>25</v>
      </c>
      <c r="AL2020">
        <f>IFERROR(VLOOKUP($B2020,[4]库存报告使用数据!$A$1:$D$65536,4,0),)</f>
        <v>0</v>
      </c>
      <c r="AM2020">
        <f>IFERROR(VLOOKUP($B2020,[4]库存报告使用数据!$A$1:$E$65536,5,0),)</f>
        <v>57</v>
      </c>
      <c r="AN2020" s="20">
        <f t="shared" si="537"/>
        <v>0.0943396226415094</v>
      </c>
      <c r="AO2020" s="20">
        <f t="shared" si="538"/>
        <v>0</v>
      </c>
      <c r="AP2020" s="20" t="str">
        <f t="shared" si="539"/>
        <v/>
      </c>
      <c r="AQ2020" s="20">
        <f t="shared" si="540"/>
        <v>0.0350877192982456</v>
      </c>
      <c r="AR2020" s="32">
        <f t="shared" si="541"/>
        <v>0.714285714285714</v>
      </c>
      <c r="AS2020" s="32">
        <f t="shared" si="542"/>
        <v>42.8571428571429</v>
      </c>
      <c r="AT2020" s="32">
        <f t="shared" si="543"/>
        <v>-39.8571428571429</v>
      </c>
      <c r="AU2020" s="28">
        <f t="shared" si="544"/>
        <v>4</v>
      </c>
      <c r="AV2020" s="34">
        <f>IFERROR(时间!$B$4+AU2020,"上周无销量")</f>
        <v>43287</v>
      </c>
      <c r="AW2020" s="34"/>
    </row>
    <row r="2021" spans="1:49">
      <c r="A2021" s="18" t="s">
        <v>2066</v>
      </c>
      <c r="B2021" t="str">
        <f>VLOOKUP(A2021,'[1]sku-asin（子）'!$A:$B,2,0)</f>
        <v>B01MRL2GKJ</v>
      </c>
      <c r="C2021" t="str">
        <f>VLOOKUP(A2021,'[1]子sku-父sku'!$A:$B,2,0)</f>
        <v>YZ-BS-HE9008</v>
      </c>
      <c r="D2021" s="28">
        <f>IFERROR(VLOOKUP(A2021,[2]库存报告使用数据处理!$A:$C,3,0),0)</f>
        <v>1</v>
      </c>
      <c r="E2021" s="28">
        <f>IFERROR(VLOOKUP(A2021,[2]库存报告使用数据处理!$A:$D,4,0),0)</f>
        <v>1</v>
      </c>
      <c r="F2021" s="28">
        <f>IFERROR(VLOOKUP(A2021,[2]库存报告使用数据处理!$A:$E,5,0),0)</f>
        <v>3</v>
      </c>
      <c r="G2021" s="28">
        <f>IFERROR(VLOOKUP(A2021,[2]库存报告使用数据处理!$A:$F,6,0),0)</f>
        <v>4</v>
      </c>
      <c r="H2021" s="29">
        <f>IFERROR(VLOOKUP(A2021,[2]库存报告使用数据处理!$A:$G,7,0),0)</f>
        <v>21.8788888888889</v>
      </c>
      <c r="I2021">
        <f>IFERROR(VLOOKUP(A2021,[5]数据处理!$A:$B,2,0),0)</f>
        <v>1</v>
      </c>
      <c r="J2021" s="30">
        <f>IFERROR(VLOOKUP(A2021,[5]数据处理!$A:$D,4,0),0)</f>
        <v>0</v>
      </c>
      <c r="K2021" s="30">
        <f>IFERROR(VLOOKUP(A2021,[5]数据处理!$A:$E,5,0),0)</f>
        <v>0</v>
      </c>
      <c r="L2021" s="30">
        <f>IFERROR(VLOOKUP(A2021,[5]数据处理!$A:$G,7,0),0)</f>
        <v>0</v>
      </c>
      <c r="M2021">
        <f t="shared" si="528"/>
        <v>1</v>
      </c>
      <c r="N2021">
        <f>IFERROR(VLOOKUP(A2021,[5]数据处理!$A:$C,3,0),0)</f>
        <v>0</v>
      </c>
      <c r="O2021">
        <f>IFERROR(VLOOKUP($A2021,[5]数据处理!$A:$N,14,0),0)</f>
        <v>0</v>
      </c>
      <c r="P2021" t="str">
        <f>IFERROR(VLOOKUP($A2021,[3]库存报告使用数据!$A$1:$B$65536,2,0),"")</f>
        <v/>
      </c>
      <c r="Q2021" t="str">
        <f>IFERROR(VLOOKUP($A2021,[3]库存报告使用数据!$A$1:$E$65536,5,0),"")</f>
        <v/>
      </c>
      <c r="R2021" t="str">
        <f>IFERROR(VLOOKUP($A2021,[3]库存报告使用数据!$A$1:$H$65536,8,0),"")</f>
        <v/>
      </c>
      <c r="S2021" t="str">
        <f>IFERROR(VLOOKUP($A2021,[3]库存报告使用数据!$A$1:$K$65536,11,0),"")</f>
        <v/>
      </c>
      <c r="T2021" t="str">
        <f>IFERROR(VLOOKUP($A2021,[3]库存报告使用数据!$A$1:$C$65536,3,0),"")</f>
        <v/>
      </c>
      <c r="U2021" t="str">
        <f>IFERROR(VLOOKUP($A2021,[3]库存报告使用数据!$A$1:$F$65536,6,0),"")</f>
        <v/>
      </c>
      <c r="V2021" t="str">
        <f>IFERROR(VLOOKUP($A2021,[3]库存报告使用数据!$A$1:$I$65536,9,0),"")</f>
        <v/>
      </c>
      <c r="W2021" t="str">
        <f>IFERROR(VLOOKUP($A2021,[3]库存报告使用数据!$A$1:$L$65536,12,0),"")</f>
        <v/>
      </c>
      <c r="X2021" s="20" t="str">
        <f t="shared" si="529"/>
        <v/>
      </c>
      <c r="Y2021" s="20" t="str">
        <f t="shared" si="530"/>
        <v/>
      </c>
      <c r="Z2021" s="20" t="str">
        <f t="shared" si="531"/>
        <v/>
      </c>
      <c r="AA2021" s="20" t="str">
        <f t="shared" si="532"/>
        <v/>
      </c>
      <c r="AB2021" t="str">
        <f>IFERROR(VLOOKUP($A2021,[3]库存报告使用数据!$A$1:$D$65536,4,0),"")</f>
        <v/>
      </c>
      <c r="AC2021" t="str">
        <f>IFERROR(VLOOKUP($A2021,[3]库存报告使用数据!$A$1:$G$65536,7,0),"")</f>
        <v/>
      </c>
      <c r="AD2021" t="str">
        <f>IFERROR(VLOOKUP($A2021,[3]库存报告使用数据!$A$1:$J$65536,10,0),"")</f>
        <v/>
      </c>
      <c r="AE2021" t="str">
        <f>IFERROR(VLOOKUP($A2021,[3]库存报告使用数据!$A$1:$M$65536,13,0),"")</f>
        <v/>
      </c>
      <c r="AF2021" s="20" t="str">
        <f t="shared" si="533"/>
        <v/>
      </c>
      <c r="AG2021" s="20" t="str">
        <f t="shared" si="534"/>
        <v/>
      </c>
      <c r="AH2021" s="20" t="str">
        <f t="shared" si="535"/>
        <v/>
      </c>
      <c r="AI2021" s="20" t="str">
        <f t="shared" si="536"/>
        <v/>
      </c>
      <c r="AJ2021">
        <f>IFERROR(VLOOKUP($B2021,[4]库存报告使用数据!$A$1:$B$65536,2,0),0)</f>
        <v>27</v>
      </c>
      <c r="AK2021">
        <f>IFERROR(VLOOKUP($B2021,[4]库存报告使用数据!$A$1:$C$65536,3,0),)</f>
        <v>7</v>
      </c>
      <c r="AL2021">
        <f>IFERROR(VLOOKUP($B2021,[4]库存报告使用数据!$A$1:$D$65536,4,0),)</f>
        <v>2</v>
      </c>
      <c r="AM2021">
        <f>IFERROR(VLOOKUP($B2021,[4]库存报告使用数据!$A$1:$E$65536,5,0),)</f>
        <v>22</v>
      </c>
      <c r="AN2021" s="20">
        <f t="shared" si="537"/>
        <v>0.037037037037037</v>
      </c>
      <c r="AO2021" s="20">
        <f t="shared" si="538"/>
        <v>0.142857142857143</v>
      </c>
      <c r="AP2021" s="20">
        <f t="shared" si="539"/>
        <v>1.5</v>
      </c>
      <c r="AQ2021" s="20">
        <f t="shared" si="540"/>
        <v>0.181818181818182</v>
      </c>
      <c r="AR2021" s="32">
        <f t="shared" si="541"/>
        <v>0.142857142857143</v>
      </c>
      <c r="AS2021" s="32">
        <f t="shared" si="542"/>
        <v>8.57142857142857</v>
      </c>
      <c r="AT2021" s="32">
        <f t="shared" si="543"/>
        <v>-7.57142857142857</v>
      </c>
      <c r="AU2021" s="28">
        <f t="shared" si="544"/>
        <v>7</v>
      </c>
      <c r="AV2021" s="34">
        <f>IFERROR(时间!$B$4+AU2021,"上周无销量")</f>
        <v>43290</v>
      </c>
      <c r="AW2021" s="34"/>
    </row>
    <row r="2022" spans="1:49">
      <c r="A2022" s="18" t="s">
        <v>2067</v>
      </c>
      <c r="B2022" t="str">
        <f>VLOOKUP(A2022,'[1]sku-asin（子）'!$A:$B,2,0)</f>
        <v>B015QZRV0U</v>
      </c>
      <c r="C2022" t="str">
        <f>VLOOKUP(A2022,'[1]子sku-父sku'!$A:$B,2,0)</f>
        <v>YZ-BS-HE9008</v>
      </c>
      <c r="D2022" s="28">
        <f>IFERROR(VLOOKUP(A2022,[2]库存报告使用数据处理!$A:$C,3,0),0)</f>
        <v>0</v>
      </c>
      <c r="E2022" s="28">
        <f>IFERROR(VLOOKUP(A2022,[2]库存报告使用数据处理!$A:$D,4,0),0)</f>
        <v>0</v>
      </c>
      <c r="F2022" s="28">
        <f>IFERROR(VLOOKUP(A2022,[2]库存报告使用数据处理!$A:$E,5,0),0)</f>
        <v>0</v>
      </c>
      <c r="G2022" s="28">
        <f>IFERROR(VLOOKUP(A2022,[2]库存报告使用数据处理!$A:$F,6,0),0)</f>
        <v>1</v>
      </c>
      <c r="H2022" s="29">
        <f>IFERROR(VLOOKUP(A2022,[2]库存报告使用数据处理!$A:$G,7,0),0)</f>
        <v>22.99</v>
      </c>
      <c r="I2022">
        <f>IFERROR(VLOOKUP(A2022,[5]数据处理!$A:$B,2,0),0)</f>
        <v>9</v>
      </c>
      <c r="J2022" s="30">
        <f>IFERROR(VLOOKUP(A2022,[5]数据处理!$A:$D,4,0),0)</f>
        <v>5</v>
      </c>
      <c r="K2022" s="30">
        <f>IFERROR(VLOOKUP(A2022,[5]数据处理!$A:$E,5,0),0)</f>
        <v>0</v>
      </c>
      <c r="L2022" s="30">
        <f>IFERROR(VLOOKUP(A2022,[5]数据处理!$A:$G,7,0),0)</f>
        <v>0</v>
      </c>
      <c r="M2022">
        <f t="shared" si="528"/>
        <v>14</v>
      </c>
      <c r="N2022">
        <f>IFERROR(VLOOKUP(A2022,[5]数据处理!$A:$C,3,0),0)</f>
        <v>0</v>
      </c>
      <c r="O2022">
        <f>IFERROR(VLOOKUP($A2022,[5]数据处理!$A:$N,14,0),0)</f>
        <v>7</v>
      </c>
      <c r="P2022" t="str">
        <f>IFERROR(VLOOKUP($A2022,[3]库存报告使用数据!$A$1:$B$65536,2,0),"")</f>
        <v/>
      </c>
      <c r="Q2022" t="str">
        <f>IFERROR(VLOOKUP($A2022,[3]库存报告使用数据!$A$1:$E$65536,5,0),"")</f>
        <v/>
      </c>
      <c r="R2022" t="str">
        <f>IFERROR(VLOOKUP($A2022,[3]库存报告使用数据!$A$1:$H$65536,8,0),"")</f>
        <v/>
      </c>
      <c r="S2022" t="str">
        <f>IFERROR(VLOOKUP($A2022,[3]库存报告使用数据!$A$1:$K$65536,11,0),"")</f>
        <v/>
      </c>
      <c r="T2022" t="str">
        <f>IFERROR(VLOOKUP($A2022,[3]库存报告使用数据!$A$1:$C$65536,3,0),"")</f>
        <v/>
      </c>
      <c r="U2022" t="str">
        <f>IFERROR(VLOOKUP($A2022,[3]库存报告使用数据!$A$1:$F$65536,6,0),"")</f>
        <v/>
      </c>
      <c r="V2022" t="str">
        <f>IFERROR(VLOOKUP($A2022,[3]库存报告使用数据!$A$1:$I$65536,9,0),"")</f>
        <v/>
      </c>
      <c r="W2022" t="str">
        <f>IFERROR(VLOOKUP($A2022,[3]库存报告使用数据!$A$1:$L$65536,12,0),"")</f>
        <v/>
      </c>
      <c r="X2022" s="20" t="str">
        <f t="shared" si="529"/>
        <v/>
      </c>
      <c r="Y2022" s="20" t="str">
        <f t="shared" si="530"/>
        <v/>
      </c>
      <c r="Z2022" s="20" t="str">
        <f t="shared" si="531"/>
        <v/>
      </c>
      <c r="AA2022" s="20" t="str">
        <f t="shared" si="532"/>
        <v/>
      </c>
      <c r="AB2022" t="str">
        <f>IFERROR(VLOOKUP($A2022,[3]库存报告使用数据!$A$1:$D$65536,4,0),"")</f>
        <v/>
      </c>
      <c r="AC2022" t="str">
        <f>IFERROR(VLOOKUP($A2022,[3]库存报告使用数据!$A$1:$G$65536,7,0),"")</f>
        <v/>
      </c>
      <c r="AD2022" t="str">
        <f>IFERROR(VLOOKUP($A2022,[3]库存报告使用数据!$A$1:$J$65536,10,0),"")</f>
        <v/>
      </c>
      <c r="AE2022" t="str">
        <f>IFERROR(VLOOKUP($A2022,[3]库存报告使用数据!$A$1:$M$65536,13,0),"")</f>
        <v/>
      </c>
      <c r="AF2022" s="20" t="str">
        <f t="shared" si="533"/>
        <v/>
      </c>
      <c r="AG2022" s="20" t="str">
        <f t="shared" si="534"/>
        <v/>
      </c>
      <c r="AH2022" s="20" t="str">
        <f t="shared" si="535"/>
        <v/>
      </c>
      <c r="AI2022" s="20" t="str">
        <f t="shared" si="536"/>
        <v/>
      </c>
      <c r="AJ2022">
        <f>IFERROR(VLOOKUP($B2022,[4]库存报告使用数据!$A$1:$B$65536,2,0),0)</f>
        <v>10</v>
      </c>
      <c r="AK2022">
        <f>IFERROR(VLOOKUP($B2022,[4]库存报告使用数据!$A$1:$C$65536,3,0),)</f>
        <v>17</v>
      </c>
      <c r="AL2022">
        <f>IFERROR(VLOOKUP($B2022,[4]库存报告使用数据!$A$1:$D$65536,4,0),)</f>
        <v>9</v>
      </c>
      <c r="AM2022">
        <f>IFERROR(VLOOKUP($B2022,[4]库存报告使用数据!$A$1:$E$65536,5,0),)</f>
        <v>22</v>
      </c>
      <c r="AN2022" s="20">
        <f t="shared" si="537"/>
        <v>0</v>
      </c>
      <c r="AO2022" s="20">
        <f t="shared" si="538"/>
        <v>0</v>
      </c>
      <c r="AP2022" s="20">
        <f t="shared" si="539"/>
        <v>0</v>
      </c>
      <c r="AQ2022" s="20">
        <f t="shared" si="540"/>
        <v>0.0454545454545455</v>
      </c>
      <c r="AR2022" s="32">
        <f t="shared" si="541"/>
        <v>0</v>
      </c>
      <c r="AS2022" s="32">
        <f t="shared" si="542"/>
        <v>0</v>
      </c>
      <c r="AT2022" s="32">
        <f t="shared" si="543"/>
        <v>14</v>
      </c>
      <c r="AU2022" s="28" t="str">
        <f t="shared" si="544"/>
        <v>库存为14</v>
      </c>
      <c r="AV2022" s="34" t="str">
        <f>IFERROR(时间!$B$4+AU2022,"上周无销量")</f>
        <v>上周无销量</v>
      </c>
      <c r="AW2022" s="34"/>
    </row>
    <row r="2023" spans="1:49">
      <c r="A2023" s="18" t="s">
        <v>2068</v>
      </c>
      <c r="B2023" t="str">
        <f>VLOOKUP(A2023,'[1]sku-asin（子）'!$A:$B,2,0)</f>
        <v>B015QZRVFK</v>
      </c>
      <c r="C2023" t="str">
        <f>VLOOKUP(A2023,'[1]子sku-父sku'!$A:$B,2,0)</f>
        <v>YZ-BS-HE9008</v>
      </c>
      <c r="D2023" s="28">
        <f>IFERROR(VLOOKUP(A2023,[2]库存报告使用数据处理!$A:$C,3,0),0)</f>
        <v>0</v>
      </c>
      <c r="E2023" s="28">
        <f>IFERROR(VLOOKUP(A2023,[2]库存报告使用数据处理!$A:$D,4,0),0)</f>
        <v>2</v>
      </c>
      <c r="F2023" s="28">
        <f>IFERROR(VLOOKUP(A2023,[2]库存报告使用数据处理!$A:$E,5,0),0)</f>
        <v>1</v>
      </c>
      <c r="G2023" s="28">
        <f>IFERROR(VLOOKUP(A2023,[2]库存报告使用数据处理!$A:$F,6,0),0)</f>
        <v>2</v>
      </c>
      <c r="H2023" s="29">
        <f>IFERROR(VLOOKUP(A2023,[2]库存报告使用数据处理!$A:$G,7,0),0)</f>
        <v>21.39</v>
      </c>
      <c r="I2023">
        <f>IFERROR(VLOOKUP(A2023,[5]数据处理!$A:$B,2,0),0)</f>
        <v>3</v>
      </c>
      <c r="J2023" s="30">
        <f>IFERROR(VLOOKUP(A2023,[5]数据处理!$A:$D,4,0),0)</f>
        <v>0</v>
      </c>
      <c r="K2023" s="30">
        <f>IFERROR(VLOOKUP(A2023,[5]数据处理!$A:$E,5,0),0)</f>
        <v>0</v>
      </c>
      <c r="L2023" s="30">
        <f>IFERROR(VLOOKUP(A2023,[5]数据处理!$A:$G,7,0),0)</f>
        <v>0</v>
      </c>
      <c r="M2023">
        <f t="shared" si="528"/>
        <v>3</v>
      </c>
      <c r="N2023">
        <f>IFERROR(VLOOKUP(A2023,[5]数据处理!$A:$C,3,0),0)</f>
        <v>0</v>
      </c>
      <c r="O2023">
        <f>IFERROR(VLOOKUP($A2023,[5]数据处理!$A:$N,14,0),0)</f>
        <v>0</v>
      </c>
      <c r="P2023" t="str">
        <f>IFERROR(VLOOKUP($A2023,[3]库存报告使用数据!$A$1:$B$65536,2,0),"")</f>
        <v/>
      </c>
      <c r="Q2023" t="str">
        <f>IFERROR(VLOOKUP($A2023,[3]库存报告使用数据!$A$1:$E$65536,5,0),"")</f>
        <v/>
      </c>
      <c r="R2023" t="str">
        <f>IFERROR(VLOOKUP($A2023,[3]库存报告使用数据!$A$1:$H$65536,8,0),"")</f>
        <v/>
      </c>
      <c r="S2023" t="str">
        <f>IFERROR(VLOOKUP($A2023,[3]库存报告使用数据!$A$1:$K$65536,11,0),"")</f>
        <v/>
      </c>
      <c r="T2023" t="str">
        <f>IFERROR(VLOOKUP($A2023,[3]库存报告使用数据!$A$1:$C$65536,3,0),"")</f>
        <v/>
      </c>
      <c r="U2023" t="str">
        <f>IFERROR(VLOOKUP($A2023,[3]库存报告使用数据!$A$1:$F$65536,6,0),"")</f>
        <v/>
      </c>
      <c r="V2023" t="str">
        <f>IFERROR(VLOOKUP($A2023,[3]库存报告使用数据!$A$1:$I$65536,9,0),"")</f>
        <v/>
      </c>
      <c r="W2023" t="str">
        <f>IFERROR(VLOOKUP($A2023,[3]库存报告使用数据!$A$1:$L$65536,12,0),"")</f>
        <v/>
      </c>
      <c r="X2023" s="20" t="str">
        <f t="shared" si="529"/>
        <v/>
      </c>
      <c r="Y2023" s="20" t="str">
        <f t="shared" si="530"/>
        <v/>
      </c>
      <c r="Z2023" s="20" t="str">
        <f t="shared" si="531"/>
        <v/>
      </c>
      <c r="AA2023" s="20" t="str">
        <f t="shared" si="532"/>
        <v/>
      </c>
      <c r="AB2023" t="str">
        <f>IFERROR(VLOOKUP($A2023,[3]库存报告使用数据!$A$1:$D$65536,4,0),"")</f>
        <v/>
      </c>
      <c r="AC2023" t="str">
        <f>IFERROR(VLOOKUP($A2023,[3]库存报告使用数据!$A$1:$G$65536,7,0),"")</f>
        <v/>
      </c>
      <c r="AD2023" t="str">
        <f>IFERROR(VLOOKUP($A2023,[3]库存报告使用数据!$A$1:$J$65536,10,0),"")</f>
        <v/>
      </c>
      <c r="AE2023" t="str">
        <f>IFERROR(VLOOKUP($A2023,[3]库存报告使用数据!$A$1:$M$65536,13,0),"")</f>
        <v/>
      </c>
      <c r="AF2023" s="20" t="str">
        <f t="shared" si="533"/>
        <v/>
      </c>
      <c r="AG2023" s="20" t="str">
        <f t="shared" si="534"/>
        <v/>
      </c>
      <c r="AH2023" s="20" t="str">
        <f t="shared" si="535"/>
        <v/>
      </c>
      <c r="AI2023" s="20" t="str">
        <f t="shared" si="536"/>
        <v/>
      </c>
      <c r="AJ2023">
        <f>IFERROR(VLOOKUP($B2023,[4]库存报告使用数据!$A$1:$B$65536,2,0),0)</f>
        <v>30</v>
      </c>
      <c r="AK2023">
        <f>IFERROR(VLOOKUP($B2023,[4]库存报告使用数据!$A$1:$C$65536,3,0),)</f>
        <v>19</v>
      </c>
      <c r="AL2023">
        <f>IFERROR(VLOOKUP($B2023,[4]库存报告使用数据!$A$1:$D$65536,4,0),)</f>
        <v>19</v>
      </c>
      <c r="AM2023">
        <f>IFERROR(VLOOKUP($B2023,[4]库存报告使用数据!$A$1:$E$65536,5,0),)</f>
        <v>47</v>
      </c>
      <c r="AN2023" s="20">
        <f t="shared" si="537"/>
        <v>0</v>
      </c>
      <c r="AO2023" s="20">
        <f t="shared" si="538"/>
        <v>0.105263157894737</v>
      </c>
      <c r="AP2023" s="20">
        <f t="shared" si="539"/>
        <v>0.0526315789473684</v>
      </c>
      <c r="AQ2023" s="20">
        <f t="shared" si="540"/>
        <v>0.0425531914893617</v>
      </c>
      <c r="AR2023" s="32">
        <f t="shared" si="541"/>
        <v>0</v>
      </c>
      <c r="AS2023" s="32">
        <f t="shared" si="542"/>
        <v>0</v>
      </c>
      <c r="AT2023" s="32">
        <f t="shared" si="543"/>
        <v>3</v>
      </c>
      <c r="AU2023" s="28" t="str">
        <f t="shared" si="544"/>
        <v>库存为3</v>
      </c>
      <c r="AV2023" s="34" t="str">
        <f>IFERROR(时间!$B$4+AU2023,"上周无销量")</f>
        <v>上周无销量</v>
      </c>
      <c r="AW2023" s="34"/>
    </row>
    <row r="2024" spans="1:49">
      <c r="A2024" s="18" t="s">
        <v>2069</v>
      </c>
      <c r="B2024" t="str">
        <f>VLOOKUP(A2024,'[1]sku-asin（子）'!$A:$B,2,0)</f>
        <v>B015QZRW4A</v>
      </c>
      <c r="C2024" t="str">
        <f>VLOOKUP(A2024,'[1]子sku-父sku'!$A:$B,2,0)</f>
        <v>YZ-BS-HE9008</v>
      </c>
      <c r="D2024" s="28">
        <f>IFERROR(VLOOKUP(A2024,[2]库存报告使用数据处理!$A:$C,3,0),0)</f>
        <v>1</v>
      </c>
      <c r="E2024" s="28">
        <f>IFERROR(VLOOKUP(A2024,[2]库存报告使用数据处理!$A:$D,4,0),0)</f>
        <v>2</v>
      </c>
      <c r="F2024" s="28">
        <f>IFERROR(VLOOKUP(A2024,[2]库存报告使用数据处理!$A:$E,5,0),0)</f>
        <v>2</v>
      </c>
      <c r="G2024" s="28">
        <f>IFERROR(VLOOKUP(A2024,[2]库存报告使用数据处理!$A:$F,6,0),0)</f>
        <v>3</v>
      </c>
      <c r="H2024" s="29">
        <f>IFERROR(VLOOKUP(A2024,[2]库存报告使用数据处理!$A:$G,7,0),0)</f>
        <v>20.74</v>
      </c>
      <c r="I2024">
        <f>IFERROR(VLOOKUP(A2024,[5]数据处理!$A:$B,2,0),0)</f>
        <v>1</v>
      </c>
      <c r="J2024" s="30">
        <f>IFERROR(VLOOKUP(A2024,[5]数据处理!$A:$D,4,0),0)</f>
        <v>2</v>
      </c>
      <c r="K2024" s="30">
        <f>IFERROR(VLOOKUP(A2024,[5]数据处理!$A:$E,5,0),0)</f>
        <v>4</v>
      </c>
      <c r="L2024" s="30">
        <f>IFERROR(VLOOKUP(A2024,[5]数据处理!$A:$G,7,0),0)</f>
        <v>0</v>
      </c>
      <c r="M2024">
        <f t="shared" si="528"/>
        <v>7</v>
      </c>
      <c r="N2024">
        <f>IFERROR(VLOOKUP(A2024,[5]数据处理!$A:$C,3,0),0)</f>
        <v>1</v>
      </c>
      <c r="O2024">
        <f>IFERROR(VLOOKUP($A2024,[5]数据处理!$A:$N,14,0),0)</f>
        <v>0</v>
      </c>
      <c r="P2024">
        <f>IFERROR(VLOOKUP($A2024,[3]库存报告使用数据!$A$1:$B$65536,2,0),"")</f>
        <v>11426</v>
      </c>
      <c r="Q2024">
        <f>IFERROR(VLOOKUP($A2024,[3]库存报告使用数据!$A$1:$E$65536,5,0),"")</f>
        <v>5468</v>
      </c>
      <c r="R2024">
        <f>IFERROR(VLOOKUP($A2024,[3]库存报告使用数据!$A$1:$H$65536,8,0),"")</f>
        <v>12934</v>
      </c>
      <c r="S2024">
        <f>IFERROR(VLOOKUP($A2024,[3]库存报告使用数据!$A$1:$K$65536,11,0),"")</f>
        <v>13456</v>
      </c>
      <c r="T2024">
        <f>IFERROR(VLOOKUP($A2024,[3]库存报告使用数据!$A$1:$C$65536,3,0),"")</f>
        <v>67</v>
      </c>
      <c r="U2024">
        <f>IFERROR(VLOOKUP($A2024,[3]库存报告使用数据!$A$1:$F$65536,6,0),"")</f>
        <v>39</v>
      </c>
      <c r="V2024">
        <f>IFERROR(VLOOKUP($A2024,[3]库存报告使用数据!$A$1:$I$65536,9,0),"")</f>
        <v>53</v>
      </c>
      <c r="W2024">
        <f>IFERROR(VLOOKUP($A2024,[3]库存报告使用数据!$A$1:$L$65536,12,0),"")</f>
        <v>54</v>
      </c>
      <c r="X2024" s="20">
        <f t="shared" si="529"/>
        <v>0.00586381935935586</v>
      </c>
      <c r="Y2024" s="20">
        <f t="shared" si="530"/>
        <v>0.00713240673006584</v>
      </c>
      <c r="Z2024" s="20">
        <f t="shared" si="531"/>
        <v>0.00409772692129272</v>
      </c>
      <c r="AA2024" s="20">
        <f t="shared" si="532"/>
        <v>0.00401307966706302</v>
      </c>
      <c r="AB2024">
        <f>IFERROR(VLOOKUP($A2024,[3]库存报告使用数据!$A$1:$D$65536,4,0),"")</f>
        <v>12.54</v>
      </c>
      <c r="AC2024">
        <f>IFERROR(VLOOKUP($A2024,[3]库存报告使用数据!$A$1:$G$65536,7,0),"")</f>
        <v>7.33</v>
      </c>
      <c r="AD2024">
        <f>IFERROR(VLOOKUP($A2024,[3]库存报告使用数据!$A$1:$J$65536,10,0),"")</f>
        <v>9.77</v>
      </c>
      <c r="AE2024">
        <f>IFERROR(VLOOKUP($A2024,[3]库存报告使用数据!$A$1:$M$65536,13,0),"")</f>
        <v>11.41</v>
      </c>
      <c r="AF2024" s="20">
        <f t="shared" si="533"/>
        <v>0.604628736740598</v>
      </c>
      <c r="AG2024" s="20">
        <f t="shared" si="534"/>
        <v>0.176711668273867</v>
      </c>
      <c r="AH2024" s="20">
        <f t="shared" si="535"/>
        <v>0.235535197685632</v>
      </c>
      <c r="AI2024" s="20">
        <f t="shared" si="536"/>
        <v>0.183381549341048</v>
      </c>
      <c r="AJ2024">
        <f>IFERROR(VLOOKUP($B2024,[4]库存报告使用数据!$A$1:$B$65536,2,0),0)</f>
        <v>23</v>
      </c>
      <c r="AK2024">
        <f>IFERROR(VLOOKUP($B2024,[4]库存报告使用数据!$A$1:$C$65536,3,0),)</f>
        <v>25</v>
      </c>
      <c r="AL2024">
        <f>IFERROR(VLOOKUP($B2024,[4]库存报告使用数据!$A$1:$D$65536,4,0),)</f>
        <v>14</v>
      </c>
      <c r="AM2024">
        <f>IFERROR(VLOOKUP($B2024,[4]库存报告使用数据!$A$1:$E$65536,5,0),)</f>
        <v>35</v>
      </c>
      <c r="AN2024" s="20">
        <f t="shared" si="537"/>
        <v>0.0434782608695652</v>
      </c>
      <c r="AO2024" s="20">
        <f t="shared" si="538"/>
        <v>0.08</v>
      </c>
      <c r="AP2024" s="20">
        <f t="shared" si="539"/>
        <v>0.142857142857143</v>
      </c>
      <c r="AQ2024" s="20">
        <f t="shared" si="540"/>
        <v>0.0857142857142857</v>
      </c>
      <c r="AR2024" s="32">
        <f t="shared" si="541"/>
        <v>0.142857142857143</v>
      </c>
      <c r="AS2024" s="32">
        <f t="shared" si="542"/>
        <v>8.57142857142857</v>
      </c>
      <c r="AT2024" s="32">
        <f t="shared" si="543"/>
        <v>-1.57142857142857</v>
      </c>
      <c r="AU2024" s="28">
        <f t="shared" si="544"/>
        <v>49</v>
      </c>
      <c r="AV2024" s="34">
        <f>IFERROR(时间!$B$4+AU2024,"上周无销量")</f>
        <v>43332</v>
      </c>
      <c r="AW2024" s="34"/>
    </row>
    <row r="2025" spans="1:49">
      <c r="A2025" s="18" t="s">
        <v>2070</v>
      </c>
      <c r="B2025" t="str">
        <f>VLOOKUP(A2025,'[1]sku-asin（子）'!$A:$B,2,0)</f>
        <v>B015QZRWKO</v>
      </c>
      <c r="C2025" t="str">
        <f>VLOOKUP(A2025,'[1]子sku-父sku'!$A:$B,2,0)</f>
        <v>YZ-BS-HE9008</v>
      </c>
      <c r="D2025" s="28">
        <f>IFERROR(VLOOKUP(A2025,[2]库存报告使用数据处理!$A:$C,3,0),0)</f>
        <v>0</v>
      </c>
      <c r="E2025" s="28">
        <f>IFERROR(VLOOKUP(A2025,[2]库存报告使用数据处理!$A:$D,4,0),0)</f>
        <v>1</v>
      </c>
      <c r="F2025" s="28">
        <f>IFERROR(VLOOKUP(A2025,[2]库存报告使用数据处理!$A:$E,5,0),0)</f>
        <v>4</v>
      </c>
      <c r="G2025" s="28">
        <f>IFERROR(VLOOKUP(A2025,[2]库存报告使用数据处理!$A:$F,6,0),0)</f>
        <v>5</v>
      </c>
      <c r="H2025" s="29">
        <f>IFERROR(VLOOKUP(A2025,[2]库存报告使用数据处理!$A:$G,7,0),0)</f>
        <v>21.19</v>
      </c>
      <c r="I2025">
        <f>IFERROR(VLOOKUP(A2025,[5]数据处理!$A:$B,2,0),0)</f>
        <v>0</v>
      </c>
      <c r="J2025" s="30">
        <f>IFERROR(VLOOKUP(A2025,[5]数据处理!$A:$D,4,0),0)</f>
        <v>5</v>
      </c>
      <c r="K2025" s="30">
        <f>IFERROR(VLOOKUP(A2025,[5]数据处理!$A:$E,5,0),0)</f>
        <v>4</v>
      </c>
      <c r="L2025" s="30">
        <f>IFERROR(VLOOKUP(A2025,[5]数据处理!$A:$G,7,0),0)</f>
        <v>0</v>
      </c>
      <c r="M2025">
        <f t="shared" si="528"/>
        <v>9</v>
      </c>
      <c r="N2025">
        <f>IFERROR(VLOOKUP(A2025,[5]数据处理!$A:$C,3,0),0)</f>
        <v>0</v>
      </c>
      <c r="O2025">
        <f>IFERROR(VLOOKUP($A2025,[5]数据处理!$A:$N,14,0),0)</f>
        <v>0</v>
      </c>
      <c r="P2025" t="str">
        <f>IFERROR(VLOOKUP($A2025,[3]库存报告使用数据!$A$1:$B$65536,2,0),"")</f>
        <v/>
      </c>
      <c r="Q2025" t="str">
        <f>IFERROR(VLOOKUP($A2025,[3]库存报告使用数据!$A$1:$E$65536,5,0),"")</f>
        <v/>
      </c>
      <c r="R2025" t="str">
        <f>IFERROR(VLOOKUP($A2025,[3]库存报告使用数据!$A$1:$H$65536,8,0),"")</f>
        <v/>
      </c>
      <c r="S2025" t="str">
        <f>IFERROR(VLOOKUP($A2025,[3]库存报告使用数据!$A$1:$K$65536,11,0),"")</f>
        <v/>
      </c>
      <c r="T2025" t="str">
        <f>IFERROR(VLOOKUP($A2025,[3]库存报告使用数据!$A$1:$C$65536,3,0),"")</f>
        <v/>
      </c>
      <c r="U2025" t="str">
        <f>IFERROR(VLOOKUP($A2025,[3]库存报告使用数据!$A$1:$F$65536,6,0),"")</f>
        <v/>
      </c>
      <c r="V2025" t="str">
        <f>IFERROR(VLOOKUP($A2025,[3]库存报告使用数据!$A$1:$I$65536,9,0),"")</f>
        <v/>
      </c>
      <c r="W2025" t="str">
        <f>IFERROR(VLOOKUP($A2025,[3]库存报告使用数据!$A$1:$L$65536,12,0),"")</f>
        <v/>
      </c>
      <c r="X2025" s="20" t="str">
        <f t="shared" si="529"/>
        <v/>
      </c>
      <c r="Y2025" s="20" t="str">
        <f t="shared" si="530"/>
        <v/>
      </c>
      <c r="Z2025" s="20" t="str">
        <f t="shared" si="531"/>
        <v/>
      </c>
      <c r="AA2025" s="20" t="str">
        <f t="shared" si="532"/>
        <v/>
      </c>
      <c r="AB2025" t="str">
        <f>IFERROR(VLOOKUP($A2025,[3]库存报告使用数据!$A$1:$D$65536,4,0),"")</f>
        <v/>
      </c>
      <c r="AC2025" t="str">
        <f>IFERROR(VLOOKUP($A2025,[3]库存报告使用数据!$A$1:$G$65536,7,0),"")</f>
        <v/>
      </c>
      <c r="AD2025" t="str">
        <f>IFERROR(VLOOKUP($A2025,[3]库存报告使用数据!$A$1:$J$65536,10,0),"")</f>
        <v/>
      </c>
      <c r="AE2025" t="str">
        <f>IFERROR(VLOOKUP($A2025,[3]库存报告使用数据!$A$1:$M$65536,13,0),"")</f>
        <v/>
      </c>
      <c r="AF2025" s="20" t="str">
        <f t="shared" si="533"/>
        <v/>
      </c>
      <c r="AG2025" s="20" t="str">
        <f t="shared" si="534"/>
        <v/>
      </c>
      <c r="AH2025" s="20" t="str">
        <f t="shared" si="535"/>
        <v/>
      </c>
      <c r="AI2025" s="20" t="str">
        <f t="shared" si="536"/>
        <v/>
      </c>
      <c r="AJ2025">
        <f>IFERROR(VLOOKUP($B2025,[4]库存报告使用数据!$A$1:$B$65536,2,0),0)</f>
        <v>1</v>
      </c>
      <c r="AK2025">
        <f>IFERROR(VLOOKUP($B2025,[4]库存报告使用数据!$A$1:$C$65536,3,0),)</f>
        <v>3</v>
      </c>
      <c r="AL2025">
        <f>IFERROR(VLOOKUP($B2025,[4]库存报告使用数据!$A$1:$D$65536,4,0),)</f>
        <v>4</v>
      </c>
      <c r="AM2025">
        <f>IFERROR(VLOOKUP($B2025,[4]库存报告使用数据!$A$1:$E$65536,5,0),)</f>
        <v>41</v>
      </c>
      <c r="AN2025" s="20">
        <f t="shared" si="537"/>
        <v>0</v>
      </c>
      <c r="AO2025" s="20">
        <f t="shared" si="538"/>
        <v>0.333333333333333</v>
      </c>
      <c r="AP2025" s="20">
        <f t="shared" si="539"/>
        <v>1</v>
      </c>
      <c r="AQ2025" s="20">
        <f t="shared" si="540"/>
        <v>0.121951219512195</v>
      </c>
      <c r="AR2025" s="32">
        <f t="shared" si="541"/>
        <v>0</v>
      </c>
      <c r="AS2025" s="32">
        <f t="shared" si="542"/>
        <v>0</v>
      </c>
      <c r="AT2025" s="32">
        <f t="shared" si="543"/>
        <v>9</v>
      </c>
      <c r="AU2025" s="28" t="str">
        <f t="shared" si="544"/>
        <v>库存为9</v>
      </c>
      <c r="AV2025" s="34" t="str">
        <f>IFERROR(时间!$B$4+AU2025,"上周无销量")</f>
        <v>上周无销量</v>
      </c>
      <c r="AW2025" s="34"/>
    </row>
    <row r="2026" spans="1:49">
      <c r="A2026" s="18" t="s">
        <v>2071</v>
      </c>
      <c r="B2026" t="str">
        <f>VLOOKUP(A2026,'[1]sku-asin（子）'!$A:$B,2,0)</f>
        <v>B015QZRXB2</v>
      </c>
      <c r="C2026" t="str">
        <f>VLOOKUP(A2026,'[1]子sku-父sku'!$A:$B,2,0)</f>
        <v>YZ-BS-HE9008</v>
      </c>
      <c r="D2026" s="28">
        <f>IFERROR(VLOOKUP(A2026,[2]库存报告使用数据处理!$A:$C,3,0),0)</f>
        <v>0</v>
      </c>
      <c r="E2026" s="28">
        <f>IFERROR(VLOOKUP(A2026,[2]库存报告使用数据处理!$A:$D,4,0),0)</f>
        <v>2</v>
      </c>
      <c r="F2026" s="28">
        <f>IFERROR(VLOOKUP(A2026,[2]库存报告使用数据处理!$A:$E,5,0),0)</f>
        <v>7</v>
      </c>
      <c r="G2026" s="28">
        <f>IFERROR(VLOOKUP(A2026,[2]库存报告使用数据处理!$A:$F,6,0),0)</f>
        <v>1</v>
      </c>
      <c r="H2026" s="29">
        <f>IFERROR(VLOOKUP(A2026,[2]库存报告使用数据处理!$A:$G,7,0),0)</f>
        <v>20.59</v>
      </c>
      <c r="I2026">
        <f>IFERROR(VLOOKUP(A2026,[5]数据处理!$A:$B,2,0),0)</f>
        <v>0</v>
      </c>
      <c r="J2026" s="30">
        <f>IFERROR(VLOOKUP(A2026,[5]数据处理!$A:$D,4,0),0)</f>
        <v>10</v>
      </c>
      <c r="K2026" s="30">
        <f>IFERROR(VLOOKUP(A2026,[5]数据处理!$A:$E,5,0),0)</f>
        <v>5</v>
      </c>
      <c r="L2026" s="30">
        <f>IFERROR(VLOOKUP(A2026,[5]数据处理!$A:$G,7,0),0)</f>
        <v>0</v>
      </c>
      <c r="M2026">
        <f t="shared" si="528"/>
        <v>15</v>
      </c>
      <c r="N2026">
        <f>IFERROR(VLOOKUP(A2026,[5]数据处理!$A:$C,3,0),0)</f>
        <v>0</v>
      </c>
      <c r="O2026">
        <f>IFERROR(VLOOKUP($A2026,[5]数据处理!$A:$N,14,0),0)</f>
        <v>0</v>
      </c>
      <c r="P2026" t="str">
        <f>IFERROR(VLOOKUP($A2026,[3]库存报告使用数据!$A$1:$B$65536,2,0),"")</f>
        <v/>
      </c>
      <c r="Q2026" t="str">
        <f>IFERROR(VLOOKUP($A2026,[3]库存报告使用数据!$A$1:$E$65536,5,0),"")</f>
        <v/>
      </c>
      <c r="R2026" t="str">
        <f>IFERROR(VLOOKUP($A2026,[3]库存报告使用数据!$A$1:$H$65536,8,0),"")</f>
        <v/>
      </c>
      <c r="S2026" t="str">
        <f>IFERROR(VLOOKUP($A2026,[3]库存报告使用数据!$A$1:$K$65536,11,0),"")</f>
        <v/>
      </c>
      <c r="T2026" t="str">
        <f>IFERROR(VLOOKUP($A2026,[3]库存报告使用数据!$A$1:$C$65536,3,0),"")</f>
        <v/>
      </c>
      <c r="U2026" t="str">
        <f>IFERROR(VLOOKUP($A2026,[3]库存报告使用数据!$A$1:$F$65536,6,0),"")</f>
        <v/>
      </c>
      <c r="V2026" t="str">
        <f>IFERROR(VLOOKUP($A2026,[3]库存报告使用数据!$A$1:$I$65536,9,0),"")</f>
        <v/>
      </c>
      <c r="W2026" t="str">
        <f>IFERROR(VLOOKUP($A2026,[3]库存报告使用数据!$A$1:$L$65536,12,0),"")</f>
        <v/>
      </c>
      <c r="X2026" s="20" t="str">
        <f t="shared" si="529"/>
        <v/>
      </c>
      <c r="Y2026" s="20" t="str">
        <f t="shared" si="530"/>
        <v/>
      </c>
      <c r="Z2026" s="20" t="str">
        <f t="shared" si="531"/>
        <v/>
      </c>
      <c r="AA2026" s="20" t="str">
        <f t="shared" si="532"/>
        <v/>
      </c>
      <c r="AB2026" t="str">
        <f>IFERROR(VLOOKUP($A2026,[3]库存报告使用数据!$A$1:$D$65536,4,0),"")</f>
        <v/>
      </c>
      <c r="AC2026" t="str">
        <f>IFERROR(VLOOKUP($A2026,[3]库存报告使用数据!$A$1:$G$65536,7,0),"")</f>
        <v/>
      </c>
      <c r="AD2026" t="str">
        <f>IFERROR(VLOOKUP($A2026,[3]库存报告使用数据!$A$1:$J$65536,10,0),"")</f>
        <v/>
      </c>
      <c r="AE2026" t="str">
        <f>IFERROR(VLOOKUP($A2026,[3]库存报告使用数据!$A$1:$M$65536,13,0),"")</f>
        <v/>
      </c>
      <c r="AF2026" s="20" t="str">
        <f t="shared" si="533"/>
        <v/>
      </c>
      <c r="AG2026" s="20" t="str">
        <f t="shared" si="534"/>
        <v/>
      </c>
      <c r="AH2026" s="20" t="str">
        <f t="shared" si="535"/>
        <v/>
      </c>
      <c r="AI2026" s="20" t="str">
        <f t="shared" si="536"/>
        <v/>
      </c>
      <c r="AJ2026">
        <f>IFERROR(VLOOKUP($B2026,[4]库存报告使用数据!$A$1:$B$65536,2,0),0)</f>
        <v>15</v>
      </c>
      <c r="AK2026">
        <f>IFERROR(VLOOKUP($B2026,[4]库存报告使用数据!$A$1:$C$65536,3,0),)</f>
        <v>18</v>
      </c>
      <c r="AL2026">
        <f>IFERROR(VLOOKUP($B2026,[4]库存报告使用数据!$A$1:$D$65536,4,0),)</f>
        <v>3</v>
      </c>
      <c r="AM2026">
        <f>IFERROR(VLOOKUP($B2026,[4]库存报告使用数据!$A$1:$E$65536,5,0),)</f>
        <v>9</v>
      </c>
      <c r="AN2026" s="20">
        <f t="shared" si="537"/>
        <v>0</v>
      </c>
      <c r="AO2026" s="20">
        <f t="shared" si="538"/>
        <v>0.111111111111111</v>
      </c>
      <c r="AP2026" s="20">
        <f t="shared" si="539"/>
        <v>2.33333333333333</v>
      </c>
      <c r="AQ2026" s="20">
        <f t="shared" si="540"/>
        <v>0.111111111111111</v>
      </c>
      <c r="AR2026" s="32">
        <f t="shared" si="541"/>
        <v>0</v>
      </c>
      <c r="AS2026" s="32">
        <f t="shared" si="542"/>
        <v>0</v>
      </c>
      <c r="AT2026" s="32">
        <f t="shared" si="543"/>
        <v>15</v>
      </c>
      <c r="AU2026" s="28" t="str">
        <f t="shared" si="544"/>
        <v>库存为15</v>
      </c>
      <c r="AV2026" s="34" t="str">
        <f>IFERROR(时间!$B$4+AU2026,"上周无销量")</f>
        <v>上周无销量</v>
      </c>
      <c r="AW2026" s="34"/>
    </row>
    <row r="2027" spans="1:49">
      <c r="A2027" s="18" t="s">
        <v>2072</v>
      </c>
      <c r="B2027" t="str">
        <f>VLOOKUP(A2027,'[1]sku-asin（子）'!$A:$B,2,0)</f>
        <v>B01N1FYKJE</v>
      </c>
      <c r="C2027" t="str">
        <f>VLOOKUP(A2027,'[1]子sku-父sku'!$A:$B,2,0)</f>
        <v>YZ-BS-HE9008</v>
      </c>
      <c r="D2027" s="28">
        <f>IFERROR(VLOOKUP(A2027,[2]库存报告使用数据处理!$A:$C,3,0),0)</f>
        <v>1</v>
      </c>
      <c r="E2027" s="28">
        <f>IFERROR(VLOOKUP(A2027,[2]库存报告使用数据处理!$A:$D,4,0),0)</f>
        <v>1</v>
      </c>
      <c r="F2027" s="28">
        <f>IFERROR(VLOOKUP(A2027,[2]库存报告使用数据处理!$A:$E,5,0),0)</f>
        <v>1</v>
      </c>
      <c r="G2027" s="28">
        <f>IFERROR(VLOOKUP(A2027,[2]库存报告使用数据处理!$A:$F,6,0),0)</f>
        <v>8</v>
      </c>
      <c r="H2027" s="29">
        <f>IFERROR(VLOOKUP(A2027,[2]库存报告使用数据处理!$A:$G,7,0),0)</f>
        <v>21.7172727272727</v>
      </c>
      <c r="I2027">
        <f>IFERROR(VLOOKUP(A2027,[5]数据处理!$A:$B,2,0),0)</f>
        <v>0</v>
      </c>
      <c r="J2027" s="30">
        <f>IFERROR(VLOOKUP(A2027,[5]数据处理!$A:$D,4,0),0)</f>
        <v>0</v>
      </c>
      <c r="K2027" s="30">
        <f>IFERROR(VLOOKUP(A2027,[5]数据处理!$A:$E,5,0),0)</f>
        <v>0</v>
      </c>
      <c r="L2027" s="30">
        <f>IFERROR(VLOOKUP(A2027,[5]数据处理!$A:$G,7,0),0)</f>
        <v>0</v>
      </c>
      <c r="M2027">
        <f t="shared" si="528"/>
        <v>0</v>
      </c>
      <c r="N2027">
        <f>IFERROR(VLOOKUP(A2027,[5]数据处理!$A:$C,3,0),0)</f>
        <v>0</v>
      </c>
      <c r="O2027">
        <f>IFERROR(VLOOKUP($A2027,[5]数据处理!$A:$N,14,0),0)</f>
        <v>0</v>
      </c>
      <c r="P2027" t="str">
        <f>IFERROR(VLOOKUP($A2027,[3]库存报告使用数据!$A$1:$B$65536,2,0),"")</f>
        <v/>
      </c>
      <c r="Q2027" t="str">
        <f>IFERROR(VLOOKUP($A2027,[3]库存报告使用数据!$A$1:$E$65536,5,0),"")</f>
        <v/>
      </c>
      <c r="R2027" t="str">
        <f>IFERROR(VLOOKUP($A2027,[3]库存报告使用数据!$A$1:$H$65536,8,0),"")</f>
        <v/>
      </c>
      <c r="S2027" t="str">
        <f>IFERROR(VLOOKUP($A2027,[3]库存报告使用数据!$A$1:$K$65536,11,0),"")</f>
        <v/>
      </c>
      <c r="T2027" t="str">
        <f>IFERROR(VLOOKUP($A2027,[3]库存报告使用数据!$A$1:$C$65536,3,0),"")</f>
        <v/>
      </c>
      <c r="U2027" t="str">
        <f>IFERROR(VLOOKUP($A2027,[3]库存报告使用数据!$A$1:$F$65536,6,0),"")</f>
        <v/>
      </c>
      <c r="V2027" t="str">
        <f>IFERROR(VLOOKUP($A2027,[3]库存报告使用数据!$A$1:$I$65536,9,0),"")</f>
        <v/>
      </c>
      <c r="W2027" t="str">
        <f>IFERROR(VLOOKUP($A2027,[3]库存报告使用数据!$A$1:$L$65536,12,0),"")</f>
        <v/>
      </c>
      <c r="X2027" s="20" t="str">
        <f t="shared" si="529"/>
        <v/>
      </c>
      <c r="Y2027" s="20" t="str">
        <f t="shared" si="530"/>
        <v/>
      </c>
      <c r="Z2027" s="20" t="str">
        <f t="shared" si="531"/>
        <v/>
      </c>
      <c r="AA2027" s="20" t="str">
        <f t="shared" si="532"/>
        <v/>
      </c>
      <c r="AB2027" t="str">
        <f>IFERROR(VLOOKUP($A2027,[3]库存报告使用数据!$A$1:$D$65536,4,0),"")</f>
        <v/>
      </c>
      <c r="AC2027" t="str">
        <f>IFERROR(VLOOKUP($A2027,[3]库存报告使用数据!$A$1:$G$65536,7,0),"")</f>
        <v/>
      </c>
      <c r="AD2027" t="str">
        <f>IFERROR(VLOOKUP($A2027,[3]库存报告使用数据!$A$1:$J$65536,10,0),"")</f>
        <v/>
      </c>
      <c r="AE2027" t="str">
        <f>IFERROR(VLOOKUP($A2027,[3]库存报告使用数据!$A$1:$M$65536,13,0),"")</f>
        <v/>
      </c>
      <c r="AF2027" s="20" t="str">
        <f t="shared" si="533"/>
        <v/>
      </c>
      <c r="AG2027" s="20" t="str">
        <f t="shared" si="534"/>
        <v/>
      </c>
      <c r="AH2027" s="20" t="str">
        <f t="shared" si="535"/>
        <v/>
      </c>
      <c r="AI2027" s="20" t="str">
        <f t="shared" si="536"/>
        <v/>
      </c>
      <c r="AJ2027">
        <f>IFERROR(VLOOKUP($B2027,[4]库存报告使用数据!$A$1:$B$65536,2,0),0)</f>
        <v>6</v>
      </c>
      <c r="AK2027">
        <f>IFERROR(VLOOKUP($B2027,[4]库存报告使用数据!$A$1:$C$65536,3,0),)</f>
        <v>19</v>
      </c>
      <c r="AL2027">
        <f>IFERROR(VLOOKUP($B2027,[4]库存报告使用数据!$A$1:$D$65536,4,0),)</f>
        <v>6</v>
      </c>
      <c r="AM2027">
        <f>IFERROR(VLOOKUP($B2027,[4]库存报告使用数据!$A$1:$E$65536,5,0),)</f>
        <v>49</v>
      </c>
      <c r="AN2027" s="20">
        <f t="shared" si="537"/>
        <v>0.166666666666667</v>
      </c>
      <c r="AO2027" s="20">
        <f t="shared" si="538"/>
        <v>0.0526315789473684</v>
      </c>
      <c r="AP2027" s="20">
        <f t="shared" si="539"/>
        <v>0.166666666666667</v>
      </c>
      <c r="AQ2027" s="20">
        <f t="shared" si="540"/>
        <v>0.163265306122449</v>
      </c>
      <c r="AR2027" s="32">
        <f t="shared" si="541"/>
        <v>0.142857142857143</v>
      </c>
      <c r="AS2027" s="32">
        <f t="shared" si="542"/>
        <v>8.57142857142857</v>
      </c>
      <c r="AT2027" s="32">
        <f t="shared" si="543"/>
        <v>-8.57142857142857</v>
      </c>
      <c r="AU2027" s="28">
        <f t="shared" si="544"/>
        <v>0</v>
      </c>
      <c r="AV2027" s="34">
        <f>IFERROR(时间!$B$4+AU2027,"上周无销量")</f>
        <v>43283</v>
      </c>
      <c r="AW2027" s="34"/>
    </row>
    <row r="2028" spans="1:49">
      <c r="A2028" s="18" t="s">
        <v>2073</v>
      </c>
      <c r="B2028" t="str">
        <f>VLOOKUP(A2028,'[1]sku-asin（子）'!$A:$B,2,0)</f>
        <v>B01N94R08T</v>
      </c>
      <c r="C2028" t="str">
        <f>VLOOKUP(A2028,'[1]子sku-父sku'!$A:$B,2,0)</f>
        <v>YZ-BS-HE9008</v>
      </c>
      <c r="D2028" s="28">
        <f>IFERROR(VLOOKUP(A2028,[2]库存报告使用数据处理!$A:$C,3,0),0)</f>
        <v>3</v>
      </c>
      <c r="E2028" s="28">
        <f>IFERROR(VLOOKUP(A2028,[2]库存报告使用数据处理!$A:$D,4,0),0)</f>
        <v>5</v>
      </c>
      <c r="F2028" s="28">
        <f>IFERROR(VLOOKUP(A2028,[2]库存报告使用数据处理!$A:$E,5,0),0)</f>
        <v>1</v>
      </c>
      <c r="G2028" s="28">
        <f>IFERROR(VLOOKUP(A2028,[2]库存报告使用数据处理!$A:$F,6,0),0)</f>
        <v>5</v>
      </c>
      <c r="H2028" s="29">
        <f>IFERROR(VLOOKUP(A2028,[2]库存报告使用数据处理!$A:$G,7,0),0)</f>
        <v>22.1328571428571</v>
      </c>
      <c r="I2028">
        <f>IFERROR(VLOOKUP(A2028,[5]数据处理!$A:$B,2,0),0)</f>
        <v>0</v>
      </c>
      <c r="J2028" s="30">
        <f>IFERROR(VLOOKUP(A2028,[5]数据处理!$A:$D,4,0),0)</f>
        <v>16</v>
      </c>
      <c r="K2028" s="30">
        <f>IFERROR(VLOOKUP(A2028,[5]数据处理!$A:$E,5,0),0)</f>
        <v>5</v>
      </c>
      <c r="L2028" s="30">
        <f>IFERROR(VLOOKUP(A2028,[5]数据处理!$A:$G,7,0),0)</f>
        <v>0</v>
      </c>
      <c r="M2028">
        <f t="shared" si="528"/>
        <v>21</v>
      </c>
      <c r="N2028">
        <f>IFERROR(VLOOKUP(A2028,[5]数据处理!$A:$C,3,0),0)</f>
        <v>2</v>
      </c>
      <c r="O2028">
        <f>IFERROR(VLOOKUP($A2028,[5]数据处理!$A:$N,14,0),0)</f>
        <v>0</v>
      </c>
      <c r="P2028" t="str">
        <f>IFERROR(VLOOKUP($A2028,[3]库存报告使用数据!$A$1:$B$65536,2,0),"")</f>
        <v/>
      </c>
      <c r="Q2028" t="str">
        <f>IFERROR(VLOOKUP($A2028,[3]库存报告使用数据!$A$1:$E$65536,5,0),"")</f>
        <v/>
      </c>
      <c r="R2028" t="str">
        <f>IFERROR(VLOOKUP($A2028,[3]库存报告使用数据!$A$1:$H$65536,8,0),"")</f>
        <v/>
      </c>
      <c r="S2028" t="str">
        <f>IFERROR(VLOOKUP($A2028,[3]库存报告使用数据!$A$1:$K$65536,11,0),"")</f>
        <v/>
      </c>
      <c r="T2028" t="str">
        <f>IFERROR(VLOOKUP($A2028,[3]库存报告使用数据!$A$1:$C$65536,3,0),"")</f>
        <v/>
      </c>
      <c r="U2028" t="str">
        <f>IFERROR(VLOOKUP($A2028,[3]库存报告使用数据!$A$1:$F$65536,6,0),"")</f>
        <v/>
      </c>
      <c r="V2028" t="str">
        <f>IFERROR(VLOOKUP($A2028,[3]库存报告使用数据!$A$1:$I$65536,9,0),"")</f>
        <v/>
      </c>
      <c r="W2028" t="str">
        <f>IFERROR(VLOOKUP($A2028,[3]库存报告使用数据!$A$1:$L$65536,12,0),"")</f>
        <v/>
      </c>
      <c r="X2028" s="20" t="str">
        <f t="shared" si="529"/>
        <v/>
      </c>
      <c r="Y2028" s="20" t="str">
        <f t="shared" si="530"/>
        <v/>
      </c>
      <c r="Z2028" s="20" t="str">
        <f t="shared" si="531"/>
        <v/>
      </c>
      <c r="AA2028" s="20" t="str">
        <f t="shared" si="532"/>
        <v/>
      </c>
      <c r="AB2028" t="str">
        <f>IFERROR(VLOOKUP($A2028,[3]库存报告使用数据!$A$1:$D$65536,4,0),"")</f>
        <v/>
      </c>
      <c r="AC2028" t="str">
        <f>IFERROR(VLOOKUP($A2028,[3]库存报告使用数据!$A$1:$G$65536,7,0),"")</f>
        <v/>
      </c>
      <c r="AD2028" t="str">
        <f>IFERROR(VLOOKUP($A2028,[3]库存报告使用数据!$A$1:$J$65536,10,0),"")</f>
        <v/>
      </c>
      <c r="AE2028" t="str">
        <f>IFERROR(VLOOKUP($A2028,[3]库存报告使用数据!$A$1:$M$65536,13,0),"")</f>
        <v/>
      </c>
      <c r="AF2028" s="20" t="str">
        <f t="shared" si="533"/>
        <v/>
      </c>
      <c r="AG2028" s="20" t="str">
        <f t="shared" si="534"/>
        <v/>
      </c>
      <c r="AH2028" s="20" t="str">
        <f t="shared" si="535"/>
        <v/>
      </c>
      <c r="AI2028" s="20" t="str">
        <f t="shared" si="536"/>
        <v/>
      </c>
      <c r="AJ2028">
        <f>IFERROR(VLOOKUP($B2028,[4]库存报告使用数据!$A$1:$B$65536,2,0),0)</f>
        <v>14</v>
      </c>
      <c r="AK2028">
        <f>IFERROR(VLOOKUP($B2028,[4]库存报告使用数据!$A$1:$C$65536,3,0),)</f>
        <v>30</v>
      </c>
      <c r="AL2028">
        <f>IFERROR(VLOOKUP($B2028,[4]库存报告使用数据!$A$1:$D$65536,4,0),)</f>
        <v>13</v>
      </c>
      <c r="AM2028">
        <f>IFERROR(VLOOKUP($B2028,[4]库存报告使用数据!$A$1:$E$65536,5,0),)</f>
        <v>35</v>
      </c>
      <c r="AN2028" s="20">
        <f t="shared" si="537"/>
        <v>0.214285714285714</v>
      </c>
      <c r="AO2028" s="20">
        <f t="shared" si="538"/>
        <v>0.166666666666667</v>
      </c>
      <c r="AP2028" s="20">
        <f t="shared" si="539"/>
        <v>0.0769230769230769</v>
      </c>
      <c r="AQ2028" s="20">
        <f t="shared" si="540"/>
        <v>0.142857142857143</v>
      </c>
      <c r="AR2028" s="32">
        <f t="shared" si="541"/>
        <v>0.428571428571429</v>
      </c>
      <c r="AS2028" s="32">
        <f t="shared" si="542"/>
        <v>25.7142857142857</v>
      </c>
      <c r="AT2028" s="32">
        <f t="shared" si="543"/>
        <v>-4.71428571428571</v>
      </c>
      <c r="AU2028" s="28">
        <f t="shared" si="544"/>
        <v>49</v>
      </c>
      <c r="AV2028" s="34">
        <f>IFERROR(时间!$B$4+AU2028,"上周无销量")</f>
        <v>43332</v>
      </c>
      <c r="AW2028" s="34"/>
    </row>
    <row r="2029" spans="1:49">
      <c r="A2029" s="18" t="s">
        <v>2074</v>
      </c>
      <c r="B2029" t="str">
        <f>VLOOKUP(A2029,'[1]sku-asin（子）'!$A:$B,2,0)</f>
        <v>B01N1FYI99</v>
      </c>
      <c r="C2029" t="str">
        <f>VLOOKUP(A2029,'[1]子sku-父sku'!$A:$B,2,0)</f>
        <v>YZ-BS-HE9008</v>
      </c>
      <c r="D2029" s="28">
        <f>IFERROR(VLOOKUP(A2029,[2]库存报告使用数据处理!$A:$C,3,0),0)</f>
        <v>2</v>
      </c>
      <c r="E2029" s="28">
        <f>IFERROR(VLOOKUP(A2029,[2]库存报告使用数据处理!$A:$D,4,0),0)</f>
        <v>6</v>
      </c>
      <c r="F2029" s="28">
        <f>IFERROR(VLOOKUP(A2029,[2]库存报告使用数据处理!$A:$E,5,0),0)</f>
        <v>5</v>
      </c>
      <c r="G2029" s="28">
        <f>IFERROR(VLOOKUP(A2029,[2]库存报告使用数据处理!$A:$F,6,0),0)</f>
        <v>1</v>
      </c>
      <c r="H2029" s="29">
        <f>IFERROR(VLOOKUP(A2029,[2]库存报告使用数据处理!$A:$G,7,0),0)</f>
        <v>20.8471428571429</v>
      </c>
      <c r="I2029">
        <f>IFERROR(VLOOKUP(A2029,[5]数据处理!$A:$B,2,0),0)</f>
        <v>0</v>
      </c>
      <c r="J2029" s="30">
        <f>IFERROR(VLOOKUP(A2029,[5]数据处理!$A:$D,4,0),0)</f>
        <v>2</v>
      </c>
      <c r="K2029" s="30">
        <f>IFERROR(VLOOKUP(A2029,[5]数据处理!$A:$E,5,0),0)</f>
        <v>5</v>
      </c>
      <c r="L2029" s="30">
        <f>IFERROR(VLOOKUP(A2029,[5]数据处理!$A:$G,7,0),0)</f>
        <v>0</v>
      </c>
      <c r="M2029">
        <f t="shared" si="528"/>
        <v>7</v>
      </c>
      <c r="N2029">
        <f>IFERROR(VLOOKUP(A2029,[5]数据处理!$A:$C,3,0),0)</f>
        <v>0</v>
      </c>
      <c r="O2029">
        <f>IFERROR(VLOOKUP($A2029,[5]数据处理!$A:$N,14,0),0)</f>
        <v>0</v>
      </c>
      <c r="P2029" t="str">
        <f>IFERROR(VLOOKUP($A2029,[3]库存报告使用数据!$A$1:$B$65536,2,0),"")</f>
        <v/>
      </c>
      <c r="Q2029" t="str">
        <f>IFERROR(VLOOKUP($A2029,[3]库存报告使用数据!$A$1:$E$65536,5,0),"")</f>
        <v/>
      </c>
      <c r="R2029" t="str">
        <f>IFERROR(VLOOKUP($A2029,[3]库存报告使用数据!$A$1:$H$65536,8,0),"")</f>
        <v/>
      </c>
      <c r="S2029" t="str">
        <f>IFERROR(VLOOKUP($A2029,[3]库存报告使用数据!$A$1:$K$65536,11,0),"")</f>
        <v/>
      </c>
      <c r="T2029" t="str">
        <f>IFERROR(VLOOKUP($A2029,[3]库存报告使用数据!$A$1:$C$65536,3,0),"")</f>
        <v/>
      </c>
      <c r="U2029" t="str">
        <f>IFERROR(VLOOKUP($A2029,[3]库存报告使用数据!$A$1:$F$65536,6,0),"")</f>
        <v/>
      </c>
      <c r="V2029" t="str">
        <f>IFERROR(VLOOKUP($A2029,[3]库存报告使用数据!$A$1:$I$65536,9,0),"")</f>
        <v/>
      </c>
      <c r="W2029" t="str">
        <f>IFERROR(VLOOKUP($A2029,[3]库存报告使用数据!$A$1:$L$65536,12,0),"")</f>
        <v/>
      </c>
      <c r="X2029" s="20" t="str">
        <f t="shared" si="529"/>
        <v/>
      </c>
      <c r="Y2029" s="20" t="str">
        <f t="shared" si="530"/>
        <v/>
      </c>
      <c r="Z2029" s="20" t="str">
        <f t="shared" si="531"/>
        <v/>
      </c>
      <c r="AA2029" s="20" t="str">
        <f t="shared" si="532"/>
        <v/>
      </c>
      <c r="AB2029" t="str">
        <f>IFERROR(VLOOKUP($A2029,[3]库存报告使用数据!$A$1:$D$65536,4,0),"")</f>
        <v/>
      </c>
      <c r="AC2029" t="str">
        <f>IFERROR(VLOOKUP($A2029,[3]库存报告使用数据!$A$1:$G$65536,7,0),"")</f>
        <v/>
      </c>
      <c r="AD2029" t="str">
        <f>IFERROR(VLOOKUP($A2029,[3]库存报告使用数据!$A$1:$J$65536,10,0),"")</f>
        <v/>
      </c>
      <c r="AE2029" t="str">
        <f>IFERROR(VLOOKUP($A2029,[3]库存报告使用数据!$A$1:$M$65536,13,0),"")</f>
        <v/>
      </c>
      <c r="AF2029" s="20" t="str">
        <f t="shared" si="533"/>
        <v/>
      </c>
      <c r="AG2029" s="20" t="str">
        <f t="shared" si="534"/>
        <v/>
      </c>
      <c r="AH2029" s="20" t="str">
        <f t="shared" si="535"/>
        <v/>
      </c>
      <c r="AI2029" s="20" t="str">
        <f t="shared" si="536"/>
        <v/>
      </c>
      <c r="AJ2029">
        <f>IFERROR(VLOOKUP($B2029,[4]库存报告使用数据!$A$1:$B$65536,2,0),0)</f>
        <v>17</v>
      </c>
      <c r="AK2029">
        <f>IFERROR(VLOOKUP($B2029,[4]库存报告使用数据!$A$1:$C$65536,3,0),)</f>
        <v>22</v>
      </c>
      <c r="AL2029">
        <f>IFERROR(VLOOKUP($B2029,[4]库存报告使用数据!$A$1:$D$65536,4,0),)</f>
        <v>13</v>
      </c>
      <c r="AM2029">
        <f>IFERROR(VLOOKUP($B2029,[4]库存报告使用数据!$A$1:$E$65536,5,0),)</f>
        <v>20</v>
      </c>
      <c r="AN2029" s="20">
        <f t="shared" si="537"/>
        <v>0.117647058823529</v>
      </c>
      <c r="AO2029" s="20">
        <f t="shared" si="538"/>
        <v>0.272727272727273</v>
      </c>
      <c r="AP2029" s="20">
        <f t="shared" si="539"/>
        <v>0.384615384615385</v>
      </c>
      <c r="AQ2029" s="20">
        <f t="shared" si="540"/>
        <v>0.05</v>
      </c>
      <c r="AR2029" s="32">
        <f t="shared" si="541"/>
        <v>0.285714285714286</v>
      </c>
      <c r="AS2029" s="32">
        <f t="shared" si="542"/>
        <v>17.1428571428571</v>
      </c>
      <c r="AT2029" s="32">
        <f t="shared" si="543"/>
        <v>-10.1428571428571</v>
      </c>
      <c r="AU2029" s="28">
        <f t="shared" si="544"/>
        <v>24</v>
      </c>
      <c r="AV2029" s="34">
        <f>IFERROR(时间!$B$4+AU2029,"上周无销量")</f>
        <v>43307</v>
      </c>
      <c r="AW2029" s="34"/>
    </row>
    <row r="2030" spans="1:49">
      <c r="A2030" s="18" t="s">
        <v>2075</v>
      </c>
      <c r="B2030" t="str">
        <f>VLOOKUP(A2030,'[1]sku-asin（子）'!$A:$B,2,0)</f>
        <v>B01MQJP2YK</v>
      </c>
      <c r="C2030" t="str">
        <f>VLOOKUP(A2030,'[1]子sku-父sku'!$A:$B,2,0)</f>
        <v>YZ-BS-HE9008</v>
      </c>
      <c r="D2030" s="28">
        <f>IFERROR(VLOOKUP(A2030,[2]库存报告使用数据处理!$A:$C,3,0),0)</f>
        <v>1</v>
      </c>
      <c r="E2030" s="28">
        <f>IFERROR(VLOOKUP(A2030,[2]库存报告使用数据处理!$A:$D,4,0),0)</f>
        <v>5</v>
      </c>
      <c r="F2030" s="28">
        <f>IFERROR(VLOOKUP(A2030,[2]库存报告使用数据处理!$A:$E,5,0),0)</f>
        <v>5</v>
      </c>
      <c r="G2030" s="28">
        <f>IFERROR(VLOOKUP(A2030,[2]库存报告使用数据处理!$A:$F,6,0),0)</f>
        <v>2</v>
      </c>
      <c r="H2030" s="29">
        <f>IFERROR(VLOOKUP(A2030,[2]库存报告使用数据处理!$A:$G,7,0),0)</f>
        <v>22.2207692307692</v>
      </c>
      <c r="I2030">
        <f>IFERROR(VLOOKUP(A2030,[5]数据处理!$A:$B,2,0),0)</f>
        <v>4</v>
      </c>
      <c r="J2030" s="30">
        <f>IFERROR(VLOOKUP(A2030,[5]数据处理!$A:$D,4,0),0)</f>
        <v>14</v>
      </c>
      <c r="K2030" s="30">
        <f>IFERROR(VLOOKUP(A2030,[5]数据处理!$A:$E,5,0),0)</f>
        <v>0</v>
      </c>
      <c r="L2030" s="30">
        <f>IFERROR(VLOOKUP(A2030,[5]数据处理!$A:$G,7,0),0)</f>
        <v>4</v>
      </c>
      <c r="M2030">
        <f t="shared" si="528"/>
        <v>22</v>
      </c>
      <c r="N2030">
        <f>IFERROR(VLOOKUP(A2030,[5]数据处理!$A:$C,3,0),0)</f>
        <v>0</v>
      </c>
      <c r="O2030">
        <f>IFERROR(VLOOKUP($A2030,[5]数据处理!$A:$N,14,0),0)</f>
        <v>0</v>
      </c>
      <c r="P2030" t="str">
        <f>IFERROR(VLOOKUP($A2030,[3]库存报告使用数据!$A$1:$B$65536,2,0),"")</f>
        <v/>
      </c>
      <c r="Q2030" t="str">
        <f>IFERROR(VLOOKUP($A2030,[3]库存报告使用数据!$A$1:$E$65536,5,0),"")</f>
        <v/>
      </c>
      <c r="R2030" t="str">
        <f>IFERROR(VLOOKUP($A2030,[3]库存报告使用数据!$A$1:$H$65536,8,0),"")</f>
        <v/>
      </c>
      <c r="S2030" t="str">
        <f>IFERROR(VLOOKUP($A2030,[3]库存报告使用数据!$A$1:$K$65536,11,0),"")</f>
        <v/>
      </c>
      <c r="T2030" t="str">
        <f>IFERROR(VLOOKUP($A2030,[3]库存报告使用数据!$A$1:$C$65536,3,0),"")</f>
        <v/>
      </c>
      <c r="U2030" t="str">
        <f>IFERROR(VLOOKUP($A2030,[3]库存报告使用数据!$A$1:$F$65536,6,0),"")</f>
        <v/>
      </c>
      <c r="V2030" t="str">
        <f>IFERROR(VLOOKUP($A2030,[3]库存报告使用数据!$A$1:$I$65536,9,0),"")</f>
        <v/>
      </c>
      <c r="W2030" t="str">
        <f>IFERROR(VLOOKUP($A2030,[3]库存报告使用数据!$A$1:$L$65536,12,0),"")</f>
        <v/>
      </c>
      <c r="X2030" s="20" t="str">
        <f t="shared" si="529"/>
        <v/>
      </c>
      <c r="Y2030" s="20" t="str">
        <f t="shared" si="530"/>
        <v/>
      </c>
      <c r="Z2030" s="20" t="str">
        <f t="shared" si="531"/>
        <v/>
      </c>
      <c r="AA2030" s="20" t="str">
        <f t="shared" si="532"/>
        <v/>
      </c>
      <c r="AB2030" t="str">
        <f>IFERROR(VLOOKUP($A2030,[3]库存报告使用数据!$A$1:$D$65536,4,0),"")</f>
        <v/>
      </c>
      <c r="AC2030" t="str">
        <f>IFERROR(VLOOKUP($A2030,[3]库存报告使用数据!$A$1:$G$65536,7,0),"")</f>
        <v/>
      </c>
      <c r="AD2030" t="str">
        <f>IFERROR(VLOOKUP($A2030,[3]库存报告使用数据!$A$1:$J$65536,10,0),"")</f>
        <v/>
      </c>
      <c r="AE2030" t="str">
        <f>IFERROR(VLOOKUP($A2030,[3]库存报告使用数据!$A$1:$M$65536,13,0),"")</f>
        <v/>
      </c>
      <c r="AF2030" s="20" t="str">
        <f t="shared" si="533"/>
        <v/>
      </c>
      <c r="AG2030" s="20" t="str">
        <f t="shared" si="534"/>
        <v/>
      </c>
      <c r="AH2030" s="20" t="str">
        <f t="shared" si="535"/>
        <v/>
      </c>
      <c r="AI2030" s="20" t="str">
        <f t="shared" si="536"/>
        <v/>
      </c>
      <c r="AJ2030">
        <f>IFERROR(VLOOKUP($B2030,[4]库存报告使用数据!$A$1:$B$65536,2,0),0)</f>
        <v>18</v>
      </c>
      <c r="AK2030">
        <f>IFERROR(VLOOKUP($B2030,[4]库存报告使用数据!$A$1:$C$65536,3,0),)</f>
        <v>20</v>
      </c>
      <c r="AL2030">
        <f>IFERROR(VLOOKUP($B2030,[4]库存报告使用数据!$A$1:$D$65536,4,0),)</f>
        <v>6</v>
      </c>
      <c r="AM2030">
        <f>IFERROR(VLOOKUP($B2030,[4]库存报告使用数据!$A$1:$E$65536,5,0),)</f>
        <v>6</v>
      </c>
      <c r="AN2030" s="20">
        <f t="shared" si="537"/>
        <v>0.0555555555555556</v>
      </c>
      <c r="AO2030" s="20">
        <f t="shared" si="538"/>
        <v>0.25</v>
      </c>
      <c r="AP2030" s="20">
        <f t="shared" si="539"/>
        <v>0.833333333333333</v>
      </c>
      <c r="AQ2030" s="20">
        <f t="shared" si="540"/>
        <v>0.333333333333333</v>
      </c>
      <c r="AR2030" s="32">
        <f t="shared" si="541"/>
        <v>0.142857142857143</v>
      </c>
      <c r="AS2030" s="32">
        <f t="shared" si="542"/>
        <v>8.57142857142857</v>
      </c>
      <c r="AT2030" s="32">
        <f t="shared" si="543"/>
        <v>13.4285714285714</v>
      </c>
      <c r="AU2030" s="28">
        <f t="shared" si="544"/>
        <v>154</v>
      </c>
      <c r="AV2030" s="34">
        <f>IFERROR(时间!$B$4+AU2030,"上周无销量")</f>
        <v>43437</v>
      </c>
      <c r="AW2030" s="34"/>
    </row>
    <row r="2031" spans="1:49">
      <c r="A2031" s="18" t="s">
        <v>2076</v>
      </c>
      <c r="B2031" t="str">
        <f>VLOOKUP(A2031,'[1]sku-asin（子）'!$A:$B,2,0)</f>
        <v>B071VVZDPD</v>
      </c>
      <c r="C2031" t="str">
        <f>VLOOKUP(A2031,'[1]子sku-父sku'!$A:$B,2,0)</f>
        <v>YZ-BS-HM1727</v>
      </c>
      <c r="D2031" s="28">
        <f>IFERROR(VLOOKUP(A2031,[2]库存报告使用数据处理!$A:$C,3,0),0)</f>
        <v>0</v>
      </c>
      <c r="E2031" s="28">
        <f>IFERROR(VLOOKUP(A2031,[2]库存报告使用数据处理!$A:$D,4,0),0)</f>
        <v>0</v>
      </c>
      <c r="F2031" s="28">
        <f>IFERROR(VLOOKUP(A2031,[2]库存报告使用数据处理!$A:$E,5,0),0)</f>
        <v>0</v>
      </c>
      <c r="G2031" s="28">
        <f>IFERROR(VLOOKUP(A2031,[2]库存报告使用数据处理!$A:$F,6,0),0)</f>
        <v>0</v>
      </c>
      <c r="H2031" s="29">
        <f>IFERROR(VLOOKUP(A2031,[2]库存报告使用数据处理!$A:$G,7,0),0)</f>
        <v>0</v>
      </c>
      <c r="I2031">
        <f>IFERROR(VLOOKUP(A2031,[5]数据处理!$A:$B,2,0),0)</f>
        <v>0</v>
      </c>
      <c r="J2031" s="30">
        <f>IFERROR(VLOOKUP(A2031,[5]数据处理!$A:$D,4,0),0)</f>
        <v>0</v>
      </c>
      <c r="K2031" s="30">
        <f>IFERROR(VLOOKUP(A2031,[5]数据处理!$A:$E,5,0),0)</f>
        <v>0</v>
      </c>
      <c r="L2031" s="30">
        <f>IFERROR(VLOOKUP(A2031,[5]数据处理!$A:$G,7,0),0)</f>
        <v>0</v>
      </c>
      <c r="M2031">
        <f t="shared" si="528"/>
        <v>0</v>
      </c>
      <c r="N2031">
        <f>IFERROR(VLOOKUP(A2031,[5]数据处理!$A:$C,3,0),0)</f>
        <v>0</v>
      </c>
      <c r="O2031">
        <f>IFERROR(VLOOKUP($A2031,[5]数据处理!$A:$N,14,0),0)</f>
        <v>0</v>
      </c>
      <c r="P2031" t="str">
        <f>IFERROR(VLOOKUP($A2031,[3]库存报告使用数据!$A$1:$B$65536,2,0),"")</f>
        <v/>
      </c>
      <c r="Q2031" t="str">
        <f>IFERROR(VLOOKUP($A2031,[3]库存报告使用数据!$A$1:$E$65536,5,0),"")</f>
        <v/>
      </c>
      <c r="R2031" t="str">
        <f>IFERROR(VLOOKUP($A2031,[3]库存报告使用数据!$A$1:$H$65536,8,0),"")</f>
        <v/>
      </c>
      <c r="S2031" t="str">
        <f>IFERROR(VLOOKUP($A2031,[3]库存报告使用数据!$A$1:$K$65536,11,0),"")</f>
        <v/>
      </c>
      <c r="T2031" t="str">
        <f>IFERROR(VLOOKUP($A2031,[3]库存报告使用数据!$A$1:$C$65536,3,0),"")</f>
        <v/>
      </c>
      <c r="U2031" t="str">
        <f>IFERROR(VLOOKUP($A2031,[3]库存报告使用数据!$A$1:$F$65536,6,0),"")</f>
        <v/>
      </c>
      <c r="V2031" t="str">
        <f>IFERROR(VLOOKUP($A2031,[3]库存报告使用数据!$A$1:$I$65536,9,0),"")</f>
        <v/>
      </c>
      <c r="W2031" t="str">
        <f>IFERROR(VLOOKUP($A2031,[3]库存报告使用数据!$A$1:$L$65536,12,0),"")</f>
        <v/>
      </c>
      <c r="X2031" s="20" t="str">
        <f t="shared" si="529"/>
        <v/>
      </c>
      <c r="Y2031" s="20" t="str">
        <f t="shared" si="530"/>
        <v/>
      </c>
      <c r="Z2031" s="20" t="str">
        <f t="shared" si="531"/>
        <v/>
      </c>
      <c r="AA2031" s="20" t="str">
        <f t="shared" si="532"/>
        <v/>
      </c>
      <c r="AB2031" t="str">
        <f>IFERROR(VLOOKUP($A2031,[3]库存报告使用数据!$A$1:$D$65536,4,0),"")</f>
        <v/>
      </c>
      <c r="AC2031" t="str">
        <f>IFERROR(VLOOKUP($A2031,[3]库存报告使用数据!$A$1:$G$65536,7,0),"")</f>
        <v/>
      </c>
      <c r="AD2031" t="str">
        <f>IFERROR(VLOOKUP($A2031,[3]库存报告使用数据!$A$1:$J$65536,10,0),"")</f>
        <v/>
      </c>
      <c r="AE2031" t="str">
        <f>IFERROR(VLOOKUP($A2031,[3]库存报告使用数据!$A$1:$M$65536,13,0),"")</f>
        <v/>
      </c>
      <c r="AF2031" s="20" t="str">
        <f t="shared" si="533"/>
        <v/>
      </c>
      <c r="AG2031" s="20" t="str">
        <f t="shared" si="534"/>
        <v/>
      </c>
      <c r="AH2031" s="20" t="str">
        <f t="shared" si="535"/>
        <v/>
      </c>
      <c r="AI2031" s="20" t="str">
        <f t="shared" si="536"/>
        <v/>
      </c>
      <c r="AJ2031">
        <f>IFERROR(VLOOKUP($B2031,[4]库存报告使用数据!$A$1:$B$65536,2,0),0)</f>
        <v>0</v>
      </c>
      <c r="AK2031">
        <f>IFERROR(VLOOKUP($B2031,[4]库存报告使用数据!$A$1:$C$65536,3,0),)</f>
        <v>0</v>
      </c>
      <c r="AL2031">
        <f>IFERROR(VLOOKUP($B2031,[4]库存报告使用数据!$A$1:$D$65536,4,0),)</f>
        <v>0</v>
      </c>
      <c r="AM2031">
        <f>IFERROR(VLOOKUP($B2031,[4]库存报告使用数据!$A$1:$E$65536,5,0),)</f>
        <v>0</v>
      </c>
      <c r="AN2031" s="20" t="str">
        <f t="shared" si="537"/>
        <v/>
      </c>
      <c r="AO2031" s="20" t="str">
        <f t="shared" si="538"/>
        <v/>
      </c>
      <c r="AP2031" s="20" t="str">
        <f t="shared" si="539"/>
        <v/>
      </c>
      <c r="AQ2031" s="20" t="str">
        <f t="shared" si="540"/>
        <v/>
      </c>
      <c r="AR2031" s="32">
        <f t="shared" si="541"/>
        <v>0</v>
      </c>
      <c r="AS2031" s="32">
        <f t="shared" si="542"/>
        <v>0</v>
      </c>
      <c r="AT2031" s="32">
        <f t="shared" si="543"/>
        <v>0</v>
      </c>
      <c r="AU2031" s="28" t="str">
        <f t="shared" si="544"/>
        <v>库存为0</v>
      </c>
      <c r="AV2031" s="34" t="str">
        <f>IFERROR(时间!$B$4+AU2031,"上周无销量")</f>
        <v>上周无销量</v>
      </c>
      <c r="AW2031" s="34"/>
    </row>
    <row r="2032" spans="1:49">
      <c r="A2032" s="18" t="s">
        <v>2077</v>
      </c>
      <c r="B2032" t="str">
        <f>VLOOKUP(A2032,'[1]sku-asin（子）'!$A:$B,2,0)</f>
        <v>B072LPS556</v>
      </c>
      <c r="C2032" t="str">
        <f>VLOOKUP(A2032,'[1]子sku-父sku'!$A:$B,2,0)</f>
        <v>YZ-BS-HM1727</v>
      </c>
      <c r="D2032" s="28">
        <f>IFERROR(VLOOKUP(A2032,[2]库存报告使用数据处理!$A:$C,3,0),0)</f>
        <v>0</v>
      </c>
      <c r="E2032" s="28">
        <f>IFERROR(VLOOKUP(A2032,[2]库存报告使用数据处理!$A:$D,4,0),0)</f>
        <v>6</v>
      </c>
      <c r="F2032" s="28">
        <f>IFERROR(VLOOKUP(A2032,[2]库存报告使用数据处理!$A:$E,5,0),0)</f>
        <v>5</v>
      </c>
      <c r="G2032" s="28">
        <f>IFERROR(VLOOKUP(A2032,[2]库存报告使用数据处理!$A:$F,6,0),0)</f>
        <v>5</v>
      </c>
      <c r="H2032" s="29">
        <f>IFERROR(VLOOKUP(A2032,[2]库存报告使用数据处理!$A:$G,7,0),0)</f>
        <v>5.3</v>
      </c>
      <c r="I2032">
        <f>IFERROR(VLOOKUP(A2032,[5]数据处理!$A:$B,2,0),0)</f>
        <v>0</v>
      </c>
      <c r="J2032" s="30">
        <f>IFERROR(VLOOKUP(A2032,[5]数据处理!$A:$D,4,0),0)</f>
        <v>0</v>
      </c>
      <c r="K2032" s="30">
        <f>IFERROR(VLOOKUP(A2032,[5]数据处理!$A:$E,5,0),0)</f>
        <v>0</v>
      </c>
      <c r="L2032" s="30">
        <f>IFERROR(VLOOKUP(A2032,[5]数据处理!$A:$G,7,0),0)</f>
        <v>0</v>
      </c>
      <c r="M2032">
        <f t="shared" si="528"/>
        <v>0</v>
      </c>
      <c r="N2032">
        <f>IFERROR(VLOOKUP(A2032,[5]数据处理!$A:$C,3,0),0)</f>
        <v>1</v>
      </c>
      <c r="O2032">
        <f>IFERROR(VLOOKUP($A2032,[5]数据处理!$A:$N,14,0),0)</f>
        <v>0</v>
      </c>
      <c r="P2032">
        <f>IFERROR(VLOOKUP($A2032,[3]库存报告使用数据!$A$1:$B$65536,2,0),"")</f>
        <v>0</v>
      </c>
      <c r="Q2032">
        <f>IFERROR(VLOOKUP($A2032,[3]库存报告使用数据!$A$1:$E$65536,5,0),"")</f>
        <v>8825</v>
      </c>
      <c r="R2032">
        <f>IFERROR(VLOOKUP($A2032,[3]库存报告使用数据!$A$1:$H$65536,8,0),"")</f>
        <v>1978</v>
      </c>
      <c r="S2032">
        <f>IFERROR(VLOOKUP($A2032,[3]库存报告使用数据!$A$1:$K$65536,11,0),"")</f>
        <v>1777</v>
      </c>
      <c r="T2032">
        <f>IFERROR(VLOOKUP($A2032,[3]库存报告使用数据!$A$1:$C$65536,3,0),"")</f>
        <v>0</v>
      </c>
      <c r="U2032">
        <f>IFERROR(VLOOKUP($A2032,[3]库存报告使用数据!$A$1:$F$65536,6,0),"")</f>
        <v>16</v>
      </c>
      <c r="V2032">
        <f>IFERROR(VLOOKUP($A2032,[3]库存报告使用数据!$A$1:$I$65536,9,0),"")</f>
        <v>6</v>
      </c>
      <c r="W2032">
        <f>IFERROR(VLOOKUP($A2032,[3]库存报告使用数据!$A$1:$L$65536,12,0),"")</f>
        <v>5</v>
      </c>
      <c r="X2032" s="20" t="str">
        <f t="shared" si="529"/>
        <v/>
      </c>
      <c r="Y2032" s="20">
        <f t="shared" si="530"/>
        <v>0.00181303116147309</v>
      </c>
      <c r="Z2032" s="20">
        <f t="shared" si="531"/>
        <v>0.00303336703741153</v>
      </c>
      <c r="AA2032" s="20">
        <f t="shared" si="532"/>
        <v>0.0028137310073157</v>
      </c>
      <c r="AB2032">
        <f>IFERROR(VLOOKUP($A2032,[3]库存报告使用数据!$A$1:$D$65536,4,0),"")</f>
        <v>0</v>
      </c>
      <c r="AC2032">
        <f>IFERROR(VLOOKUP($A2032,[3]库存报告使用数据!$A$1:$G$65536,7,0),"")</f>
        <v>0</v>
      </c>
      <c r="AD2032">
        <f>IFERROR(VLOOKUP($A2032,[3]库存报告使用数据!$A$1:$J$65536,10,0),"")</f>
        <v>0</v>
      </c>
      <c r="AE2032">
        <f>IFERROR(VLOOKUP($A2032,[3]库存报告使用数据!$A$1:$M$65536,13,0),"")</f>
        <v>0</v>
      </c>
      <c r="AF2032" s="20" t="str">
        <f t="shared" si="533"/>
        <v/>
      </c>
      <c r="AG2032" s="20" t="str">
        <f t="shared" si="534"/>
        <v/>
      </c>
      <c r="AH2032" s="20" t="str">
        <f t="shared" si="535"/>
        <v/>
      </c>
      <c r="AI2032" s="20" t="str">
        <f t="shared" si="536"/>
        <v/>
      </c>
      <c r="AJ2032">
        <f>IFERROR(VLOOKUP($B2032,[4]库存报告使用数据!$A$1:$B$65536,2,0),0)</f>
        <v>0</v>
      </c>
      <c r="AK2032">
        <f>IFERROR(VLOOKUP($B2032,[4]库存报告使用数据!$A$1:$C$65536,3,0),)</f>
        <v>152</v>
      </c>
      <c r="AL2032">
        <f>IFERROR(VLOOKUP($B2032,[4]库存报告使用数据!$A$1:$D$65536,4,0),)</f>
        <v>46</v>
      </c>
      <c r="AM2032">
        <f>IFERROR(VLOOKUP($B2032,[4]库存报告使用数据!$A$1:$E$65536,5,0),)</f>
        <v>25</v>
      </c>
      <c r="AN2032" s="20" t="str">
        <f t="shared" si="537"/>
        <v/>
      </c>
      <c r="AO2032" s="20">
        <f t="shared" si="538"/>
        <v>0.0394736842105263</v>
      </c>
      <c r="AP2032" s="20">
        <f t="shared" si="539"/>
        <v>0.108695652173913</v>
      </c>
      <c r="AQ2032" s="20">
        <f t="shared" si="540"/>
        <v>0.2</v>
      </c>
      <c r="AR2032" s="32">
        <f t="shared" si="541"/>
        <v>0</v>
      </c>
      <c r="AS2032" s="32">
        <f t="shared" si="542"/>
        <v>0</v>
      </c>
      <c r="AT2032" s="32">
        <f t="shared" si="543"/>
        <v>0</v>
      </c>
      <c r="AU2032" s="28" t="str">
        <f t="shared" si="544"/>
        <v>库存为0</v>
      </c>
      <c r="AV2032" s="34" t="str">
        <f>IFERROR(时间!$B$4+AU2032,"上周无销量")</f>
        <v>上周无销量</v>
      </c>
      <c r="AW2032" s="34"/>
    </row>
    <row r="2033" spans="1:49">
      <c r="A2033" s="18" t="s">
        <v>2078</v>
      </c>
      <c r="B2033" t="str">
        <f>VLOOKUP(A2033,'[1]sku-asin（子）'!$A:$B,2,0)</f>
        <v>B0714FMKNC</v>
      </c>
      <c r="C2033" t="str">
        <f>VLOOKUP(A2033,'[1]子sku-父sku'!$A:$B,2,0)</f>
        <v>YZ-BS-HM1727</v>
      </c>
      <c r="D2033" s="28">
        <f>IFERROR(VLOOKUP(A2033,[2]库存报告使用数据处理!$A:$C,3,0),0)</f>
        <v>0</v>
      </c>
      <c r="E2033" s="28">
        <f>IFERROR(VLOOKUP(A2033,[2]库存报告使用数据处理!$A:$D,4,0),0)</f>
        <v>1</v>
      </c>
      <c r="F2033" s="28">
        <f>IFERROR(VLOOKUP(A2033,[2]库存报告使用数据处理!$A:$E,5,0),0)</f>
        <v>2</v>
      </c>
      <c r="G2033" s="28">
        <f>IFERROR(VLOOKUP(A2033,[2]库存报告使用数据处理!$A:$F,6,0),0)</f>
        <v>5</v>
      </c>
      <c r="H2033" s="29">
        <f>IFERROR(VLOOKUP(A2033,[2]库存报告使用数据处理!$A:$G,7,0),0)</f>
        <v>5.3</v>
      </c>
      <c r="I2033">
        <f>IFERROR(VLOOKUP(A2033,[5]数据处理!$A:$B,2,0),0)</f>
        <v>0</v>
      </c>
      <c r="J2033" s="30">
        <f>IFERROR(VLOOKUP(A2033,[5]数据处理!$A:$D,4,0),0)</f>
        <v>0</v>
      </c>
      <c r="K2033" s="30">
        <f>IFERROR(VLOOKUP(A2033,[5]数据处理!$A:$E,5,0),0)</f>
        <v>0</v>
      </c>
      <c r="L2033" s="30">
        <f>IFERROR(VLOOKUP(A2033,[5]数据处理!$A:$G,7,0),0)</f>
        <v>0</v>
      </c>
      <c r="M2033">
        <f t="shared" si="528"/>
        <v>0</v>
      </c>
      <c r="N2033">
        <f>IFERROR(VLOOKUP(A2033,[5]数据处理!$A:$C,3,0),0)</f>
        <v>0</v>
      </c>
      <c r="O2033">
        <f>IFERROR(VLOOKUP($A2033,[5]数据处理!$A:$N,14,0),0)</f>
        <v>0</v>
      </c>
      <c r="P2033">
        <f>IFERROR(VLOOKUP($A2033,[3]库存报告使用数据!$A$1:$B$65536,2,0),"")</f>
        <v>0</v>
      </c>
      <c r="Q2033">
        <f>IFERROR(VLOOKUP($A2033,[3]库存报告使用数据!$A$1:$E$65536,5,0),"")</f>
        <v>675</v>
      </c>
      <c r="R2033">
        <f>IFERROR(VLOOKUP($A2033,[3]库存报告使用数据!$A$1:$H$65536,8,0),"")</f>
        <v>217</v>
      </c>
      <c r="S2033">
        <f>IFERROR(VLOOKUP($A2033,[3]库存报告使用数据!$A$1:$K$65536,11,0),"")</f>
        <v>289</v>
      </c>
      <c r="T2033">
        <f>IFERROR(VLOOKUP($A2033,[3]库存报告使用数据!$A$1:$C$65536,3,0),"")</f>
        <v>0</v>
      </c>
      <c r="U2033">
        <f>IFERROR(VLOOKUP($A2033,[3]库存报告使用数据!$A$1:$F$65536,6,0),"")</f>
        <v>13</v>
      </c>
      <c r="V2033">
        <f>IFERROR(VLOOKUP($A2033,[3]库存报告使用数据!$A$1:$I$65536,9,0),"")</f>
        <v>5</v>
      </c>
      <c r="W2033">
        <f>IFERROR(VLOOKUP($A2033,[3]库存报告使用数据!$A$1:$L$65536,12,0),"")</f>
        <v>2</v>
      </c>
      <c r="X2033" s="20" t="str">
        <f t="shared" si="529"/>
        <v/>
      </c>
      <c r="Y2033" s="20">
        <f t="shared" si="530"/>
        <v>0.0192592592592593</v>
      </c>
      <c r="Z2033" s="20">
        <f t="shared" si="531"/>
        <v>0.0230414746543779</v>
      </c>
      <c r="AA2033" s="20">
        <f t="shared" si="532"/>
        <v>0.0069204152249135</v>
      </c>
      <c r="AB2033">
        <f>IFERROR(VLOOKUP($A2033,[3]库存报告使用数据!$A$1:$D$65536,4,0),"")</f>
        <v>0</v>
      </c>
      <c r="AC2033">
        <f>IFERROR(VLOOKUP($A2033,[3]库存报告使用数据!$A$1:$G$65536,7,0),"")</f>
        <v>0</v>
      </c>
      <c r="AD2033">
        <f>IFERROR(VLOOKUP($A2033,[3]库存报告使用数据!$A$1:$J$65536,10,0),"")</f>
        <v>0</v>
      </c>
      <c r="AE2033">
        <f>IFERROR(VLOOKUP($A2033,[3]库存报告使用数据!$A$1:$M$65536,13,0),"")</f>
        <v>0</v>
      </c>
      <c r="AF2033" s="20" t="str">
        <f t="shared" si="533"/>
        <v/>
      </c>
      <c r="AG2033" s="20" t="str">
        <f t="shared" si="534"/>
        <v/>
      </c>
      <c r="AH2033" s="20" t="str">
        <f t="shared" si="535"/>
        <v/>
      </c>
      <c r="AI2033" s="20" t="str">
        <f t="shared" si="536"/>
        <v/>
      </c>
      <c r="AJ2033">
        <f>IFERROR(VLOOKUP($B2033,[4]库存报告使用数据!$A$1:$B$65536,2,0),0)</f>
        <v>0</v>
      </c>
      <c r="AK2033">
        <f>IFERROR(VLOOKUP($B2033,[4]库存报告使用数据!$A$1:$C$65536,3,0),)</f>
        <v>6</v>
      </c>
      <c r="AL2033">
        <f>IFERROR(VLOOKUP($B2033,[4]库存报告使用数据!$A$1:$D$65536,4,0),)</f>
        <v>5</v>
      </c>
      <c r="AM2033">
        <f>IFERROR(VLOOKUP($B2033,[4]库存报告使用数据!$A$1:$E$65536,5,0),)</f>
        <v>11</v>
      </c>
      <c r="AN2033" s="20" t="str">
        <f t="shared" si="537"/>
        <v/>
      </c>
      <c r="AO2033" s="20">
        <f t="shared" si="538"/>
        <v>0.166666666666667</v>
      </c>
      <c r="AP2033" s="20">
        <f t="shared" si="539"/>
        <v>0.4</v>
      </c>
      <c r="AQ2033" s="20">
        <f t="shared" si="540"/>
        <v>0.454545454545455</v>
      </c>
      <c r="AR2033" s="32">
        <f t="shared" si="541"/>
        <v>0</v>
      </c>
      <c r="AS2033" s="32">
        <f t="shared" si="542"/>
        <v>0</v>
      </c>
      <c r="AT2033" s="32">
        <f t="shared" si="543"/>
        <v>0</v>
      </c>
      <c r="AU2033" s="28" t="str">
        <f t="shared" si="544"/>
        <v>库存为0</v>
      </c>
      <c r="AV2033" s="34" t="str">
        <f>IFERROR(时间!$B$4+AU2033,"上周无销量")</f>
        <v>上周无销量</v>
      </c>
      <c r="AW2033" s="34"/>
    </row>
    <row r="2034" spans="1:49">
      <c r="A2034" s="18" t="s">
        <v>2079</v>
      </c>
      <c r="B2034" t="str">
        <f>VLOOKUP(A2034,'[1]sku-asin（子）'!$A:$B,2,0)</f>
        <v>B07171CWS9</v>
      </c>
      <c r="C2034" t="str">
        <f>VLOOKUP(A2034,'[1]子sku-父sku'!$A:$B,2,0)</f>
        <v>YZ-BS-HM1727</v>
      </c>
      <c r="D2034" s="28">
        <f>IFERROR(VLOOKUP(A2034,[2]库存报告使用数据处理!$A:$C,3,0),0)</f>
        <v>0</v>
      </c>
      <c r="E2034" s="28">
        <f>IFERROR(VLOOKUP(A2034,[2]库存报告使用数据处理!$A:$D,4,0),0)</f>
        <v>0</v>
      </c>
      <c r="F2034" s="28">
        <f>IFERROR(VLOOKUP(A2034,[2]库存报告使用数据处理!$A:$E,5,0),0)</f>
        <v>0</v>
      </c>
      <c r="G2034" s="28">
        <f>IFERROR(VLOOKUP(A2034,[2]库存报告使用数据处理!$A:$F,6,0),0)</f>
        <v>0</v>
      </c>
      <c r="H2034" s="29">
        <f>IFERROR(VLOOKUP(A2034,[2]库存报告使用数据处理!$A:$G,7,0),0)</f>
        <v>0</v>
      </c>
      <c r="I2034">
        <f>IFERROR(VLOOKUP(A2034,[5]数据处理!$A:$B,2,0),0)</f>
        <v>0</v>
      </c>
      <c r="J2034" s="30">
        <f>IFERROR(VLOOKUP(A2034,[5]数据处理!$A:$D,4,0),0)</f>
        <v>0</v>
      </c>
      <c r="K2034" s="30">
        <f>IFERROR(VLOOKUP(A2034,[5]数据处理!$A:$E,5,0),0)</f>
        <v>0</v>
      </c>
      <c r="L2034" s="30">
        <f>IFERROR(VLOOKUP(A2034,[5]数据处理!$A:$G,7,0),0)</f>
        <v>0</v>
      </c>
      <c r="M2034">
        <f t="shared" si="528"/>
        <v>0</v>
      </c>
      <c r="N2034">
        <f>IFERROR(VLOOKUP(A2034,[5]数据处理!$A:$C,3,0),0)</f>
        <v>1</v>
      </c>
      <c r="O2034">
        <f>IFERROR(VLOOKUP($A2034,[5]数据处理!$A:$N,14,0),0)</f>
        <v>0</v>
      </c>
      <c r="P2034" t="str">
        <f>IFERROR(VLOOKUP($A2034,[3]库存报告使用数据!$A$1:$B$65536,2,0),"")</f>
        <v/>
      </c>
      <c r="Q2034" t="str">
        <f>IFERROR(VLOOKUP($A2034,[3]库存报告使用数据!$A$1:$E$65536,5,0),"")</f>
        <v/>
      </c>
      <c r="R2034" t="str">
        <f>IFERROR(VLOOKUP($A2034,[3]库存报告使用数据!$A$1:$H$65536,8,0),"")</f>
        <v/>
      </c>
      <c r="S2034" t="str">
        <f>IFERROR(VLOOKUP($A2034,[3]库存报告使用数据!$A$1:$K$65536,11,0),"")</f>
        <v/>
      </c>
      <c r="T2034" t="str">
        <f>IFERROR(VLOOKUP($A2034,[3]库存报告使用数据!$A$1:$C$65536,3,0),"")</f>
        <v/>
      </c>
      <c r="U2034" t="str">
        <f>IFERROR(VLOOKUP($A2034,[3]库存报告使用数据!$A$1:$F$65536,6,0),"")</f>
        <v/>
      </c>
      <c r="V2034" t="str">
        <f>IFERROR(VLOOKUP($A2034,[3]库存报告使用数据!$A$1:$I$65536,9,0),"")</f>
        <v/>
      </c>
      <c r="W2034" t="str">
        <f>IFERROR(VLOOKUP($A2034,[3]库存报告使用数据!$A$1:$L$65536,12,0),"")</f>
        <v/>
      </c>
      <c r="X2034" s="20" t="str">
        <f t="shared" si="529"/>
        <v/>
      </c>
      <c r="Y2034" s="20" t="str">
        <f t="shared" si="530"/>
        <v/>
      </c>
      <c r="Z2034" s="20" t="str">
        <f t="shared" si="531"/>
        <v/>
      </c>
      <c r="AA2034" s="20" t="str">
        <f t="shared" si="532"/>
        <v/>
      </c>
      <c r="AB2034" t="str">
        <f>IFERROR(VLOOKUP($A2034,[3]库存报告使用数据!$A$1:$D$65536,4,0),"")</f>
        <v/>
      </c>
      <c r="AC2034" t="str">
        <f>IFERROR(VLOOKUP($A2034,[3]库存报告使用数据!$A$1:$G$65536,7,0),"")</f>
        <v/>
      </c>
      <c r="AD2034" t="str">
        <f>IFERROR(VLOOKUP($A2034,[3]库存报告使用数据!$A$1:$J$65536,10,0),"")</f>
        <v/>
      </c>
      <c r="AE2034" t="str">
        <f>IFERROR(VLOOKUP($A2034,[3]库存报告使用数据!$A$1:$M$65536,13,0),"")</f>
        <v/>
      </c>
      <c r="AF2034" s="20" t="str">
        <f t="shared" si="533"/>
        <v/>
      </c>
      <c r="AG2034" s="20" t="str">
        <f t="shared" si="534"/>
        <v/>
      </c>
      <c r="AH2034" s="20" t="str">
        <f t="shared" si="535"/>
        <v/>
      </c>
      <c r="AI2034" s="20" t="str">
        <f t="shared" si="536"/>
        <v/>
      </c>
      <c r="AJ2034">
        <f>IFERROR(VLOOKUP($B2034,[4]库存报告使用数据!$A$1:$B$65536,2,0),0)</f>
        <v>0</v>
      </c>
      <c r="AK2034">
        <f>IFERROR(VLOOKUP($B2034,[4]库存报告使用数据!$A$1:$C$65536,3,0),)</f>
        <v>0</v>
      </c>
      <c r="AL2034">
        <f>IFERROR(VLOOKUP($B2034,[4]库存报告使用数据!$A$1:$D$65536,4,0),)</f>
        <v>0</v>
      </c>
      <c r="AM2034">
        <f>IFERROR(VLOOKUP($B2034,[4]库存报告使用数据!$A$1:$E$65536,5,0),)</f>
        <v>0</v>
      </c>
      <c r="AN2034" s="20" t="str">
        <f t="shared" si="537"/>
        <v/>
      </c>
      <c r="AO2034" s="20" t="str">
        <f t="shared" si="538"/>
        <v/>
      </c>
      <c r="AP2034" s="20" t="str">
        <f t="shared" si="539"/>
        <v/>
      </c>
      <c r="AQ2034" s="20" t="str">
        <f t="shared" si="540"/>
        <v/>
      </c>
      <c r="AR2034" s="32">
        <f t="shared" si="541"/>
        <v>0</v>
      </c>
      <c r="AS2034" s="32">
        <f t="shared" si="542"/>
        <v>0</v>
      </c>
      <c r="AT2034" s="32">
        <f t="shared" si="543"/>
        <v>0</v>
      </c>
      <c r="AU2034" s="28" t="str">
        <f t="shared" si="544"/>
        <v>库存为0</v>
      </c>
      <c r="AV2034" s="34" t="str">
        <f>IFERROR(时间!$B$4+AU2034,"上周无销量")</f>
        <v>上周无销量</v>
      </c>
      <c r="AW2034" s="34"/>
    </row>
    <row r="2035" spans="1:49">
      <c r="A2035" s="18" t="s">
        <v>2080</v>
      </c>
      <c r="B2035" t="str">
        <f>VLOOKUP(A2035,'[1]sku-asin（子）'!$A:$B,2,0)</f>
        <v>B0728D466W</v>
      </c>
      <c r="C2035" t="str">
        <f>VLOOKUP(A2035,'[1]子sku-父sku'!$A:$B,2,0)</f>
        <v>YZ-BS-HM1727</v>
      </c>
      <c r="D2035" s="28">
        <f>IFERROR(VLOOKUP(A2035,[2]库存报告使用数据处理!$A:$C,3,0),0)</f>
        <v>0</v>
      </c>
      <c r="E2035" s="28">
        <f>IFERROR(VLOOKUP(A2035,[2]库存报告使用数据处理!$A:$D,4,0),0)</f>
        <v>0</v>
      </c>
      <c r="F2035" s="28">
        <f>IFERROR(VLOOKUP(A2035,[2]库存报告使用数据处理!$A:$E,5,0),0)</f>
        <v>0</v>
      </c>
      <c r="G2035" s="28">
        <f>IFERROR(VLOOKUP(A2035,[2]库存报告使用数据处理!$A:$F,6,0),0)</f>
        <v>0</v>
      </c>
      <c r="H2035" s="29">
        <f>IFERROR(VLOOKUP(A2035,[2]库存报告使用数据处理!$A:$G,7,0),0)</f>
        <v>0</v>
      </c>
      <c r="I2035">
        <f>IFERROR(VLOOKUP(A2035,[5]数据处理!$A:$B,2,0),0)</f>
        <v>0</v>
      </c>
      <c r="J2035" s="30">
        <f>IFERROR(VLOOKUP(A2035,[5]数据处理!$A:$D,4,0),0)</f>
        <v>0</v>
      </c>
      <c r="K2035" s="30">
        <f>IFERROR(VLOOKUP(A2035,[5]数据处理!$A:$E,5,0),0)</f>
        <v>0</v>
      </c>
      <c r="L2035" s="30">
        <f>IFERROR(VLOOKUP(A2035,[5]数据处理!$A:$G,7,0),0)</f>
        <v>0</v>
      </c>
      <c r="M2035">
        <f t="shared" si="528"/>
        <v>0</v>
      </c>
      <c r="N2035">
        <f>IFERROR(VLOOKUP(A2035,[5]数据处理!$A:$C,3,0),0)</f>
        <v>0</v>
      </c>
      <c r="O2035">
        <f>IFERROR(VLOOKUP($A2035,[5]数据处理!$A:$N,14,0),0)</f>
        <v>0</v>
      </c>
      <c r="P2035" t="str">
        <f>IFERROR(VLOOKUP($A2035,[3]库存报告使用数据!$A$1:$B$65536,2,0),"")</f>
        <v/>
      </c>
      <c r="Q2035" t="str">
        <f>IFERROR(VLOOKUP($A2035,[3]库存报告使用数据!$A$1:$E$65536,5,0),"")</f>
        <v/>
      </c>
      <c r="R2035" t="str">
        <f>IFERROR(VLOOKUP($A2035,[3]库存报告使用数据!$A$1:$H$65536,8,0),"")</f>
        <v/>
      </c>
      <c r="S2035" t="str">
        <f>IFERROR(VLOOKUP($A2035,[3]库存报告使用数据!$A$1:$K$65536,11,0),"")</f>
        <v/>
      </c>
      <c r="T2035" t="str">
        <f>IFERROR(VLOOKUP($A2035,[3]库存报告使用数据!$A$1:$C$65536,3,0),"")</f>
        <v/>
      </c>
      <c r="U2035" t="str">
        <f>IFERROR(VLOOKUP($A2035,[3]库存报告使用数据!$A$1:$F$65536,6,0),"")</f>
        <v/>
      </c>
      <c r="V2035" t="str">
        <f>IFERROR(VLOOKUP($A2035,[3]库存报告使用数据!$A$1:$I$65536,9,0),"")</f>
        <v/>
      </c>
      <c r="W2035" t="str">
        <f>IFERROR(VLOOKUP($A2035,[3]库存报告使用数据!$A$1:$L$65536,12,0),"")</f>
        <v/>
      </c>
      <c r="X2035" s="20" t="str">
        <f t="shared" si="529"/>
        <v/>
      </c>
      <c r="Y2035" s="20" t="str">
        <f t="shared" si="530"/>
        <v/>
      </c>
      <c r="Z2035" s="20" t="str">
        <f t="shared" si="531"/>
        <v/>
      </c>
      <c r="AA2035" s="20" t="str">
        <f t="shared" si="532"/>
        <v/>
      </c>
      <c r="AB2035" t="str">
        <f>IFERROR(VLOOKUP($A2035,[3]库存报告使用数据!$A$1:$D$65536,4,0),"")</f>
        <v/>
      </c>
      <c r="AC2035" t="str">
        <f>IFERROR(VLOOKUP($A2035,[3]库存报告使用数据!$A$1:$G$65536,7,0),"")</f>
        <v/>
      </c>
      <c r="AD2035" t="str">
        <f>IFERROR(VLOOKUP($A2035,[3]库存报告使用数据!$A$1:$J$65536,10,0),"")</f>
        <v/>
      </c>
      <c r="AE2035" t="str">
        <f>IFERROR(VLOOKUP($A2035,[3]库存报告使用数据!$A$1:$M$65536,13,0),"")</f>
        <v/>
      </c>
      <c r="AF2035" s="20" t="str">
        <f t="shared" si="533"/>
        <v/>
      </c>
      <c r="AG2035" s="20" t="str">
        <f t="shared" si="534"/>
        <v/>
      </c>
      <c r="AH2035" s="20" t="str">
        <f t="shared" si="535"/>
        <v/>
      </c>
      <c r="AI2035" s="20" t="str">
        <f t="shared" si="536"/>
        <v/>
      </c>
      <c r="AJ2035">
        <f>IFERROR(VLOOKUP($B2035,[4]库存报告使用数据!$A$1:$B$65536,2,0),0)</f>
        <v>0</v>
      </c>
      <c r="AK2035">
        <f>IFERROR(VLOOKUP($B2035,[4]库存报告使用数据!$A$1:$C$65536,3,0),)</f>
        <v>0</v>
      </c>
      <c r="AL2035">
        <f>IFERROR(VLOOKUP($B2035,[4]库存报告使用数据!$A$1:$D$65536,4,0),)</f>
        <v>0</v>
      </c>
      <c r="AM2035">
        <f>IFERROR(VLOOKUP($B2035,[4]库存报告使用数据!$A$1:$E$65536,5,0),)</f>
        <v>0</v>
      </c>
      <c r="AN2035" s="20" t="str">
        <f t="shared" si="537"/>
        <v/>
      </c>
      <c r="AO2035" s="20" t="str">
        <f t="shared" si="538"/>
        <v/>
      </c>
      <c r="AP2035" s="20" t="str">
        <f t="shared" si="539"/>
        <v/>
      </c>
      <c r="AQ2035" s="20" t="str">
        <f t="shared" si="540"/>
        <v/>
      </c>
      <c r="AR2035" s="32">
        <f t="shared" si="541"/>
        <v>0</v>
      </c>
      <c r="AS2035" s="32">
        <f t="shared" si="542"/>
        <v>0</v>
      </c>
      <c r="AT2035" s="32">
        <f t="shared" si="543"/>
        <v>0</v>
      </c>
      <c r="AU2035" s="28" t="str">
        <f t="shared" si="544"/>
        <v>库存为0</v>
      </c>
      <c r="AV2035" s="34" t="str">
        <f>IFERROR(时间!$B$4+AU2035,"上周无销量")</f>
        <v>上周无销量</v>
      </c>
      <c r="AW2035" s="34"/>
    </row>
    <row r="2036" spans="1:49">
      <c r="A2036" s="18" t="s">
        <v>2081</v>
      </c>
      <c r="B2036" t="str">
        <f>VLOOKUP(A2036,'[1]sku-asin（子）'!$A:$B,2,0)</f>
        <v>B0725S99N5</v>
      </c>
      <c r="C2036" t="str">
        <f>VLOOKUP(A2036,'[1]子sku-父sku'!$A:$B,2,0)</f>
        <v>YZ-BS-HM1727</v>
      </c>
      <c r="D2036" s="28">
        <f>IFERROR(VLOOKUP(A2036,[2]库存报告使用数据处理!$A:$C,3,0),0)</f>
        <v>0</v>
      </c>
      <c r="E2036" s="28">
        <f>IFERROR(VLOOKUP(A2036,[2]库存报告使用数据处理!$A:$D,4,0),0)</f>
        <v>0</v>
      </c>
      <c r="F2036" s="28">
        <f>IFERROR(VLOOKUP(A2036,[2]库存报告使用数据处理!$A:$E,5,0),0)</f>
        <v>0</v>
      </c>
      <c r="G2036" s="28">
        <f>IFERROR(VLOOKUP(A2036,[2]库存报告使用数据处理!$A:$F,6,0),0)</f>
        <v>0</v>
      </c>
      <c r="H2036" s="29">
        <f>IFERROR(VLOOKUP(A2036,[2]库存报告使用数据处理!$A:$G,7,0),0)</f>
        <v>0</v>
      </c>
      <c r="I2036">
        <f>IFERROR(VLOOKUP(A2036,[5]数据处理!$A:$B,2,0),0)</f>
        <v>0</v>
      </c>
      <c r="J2036" s="30">
        <f>IFERROR(VLOOKUP(A2036,[5]数据处理!$A:$D,4,0),0)</f>
        <v>0</v>
      </c>
      <c r="K2036" s="30">
        <f>IFERROR(VLOOKUP(A2036,[5]数据处理!$A:$E,5,0),0)</f>
        <v>0</v>
      </c>
      <c r="L2036" s="30">
        <f>IFERROR(VLOOKUP(A2036,[5]数据处理!$A:$G,7,0),0)</f>
        <v>0</v>
      </c>
      <c r="M2036">
        <f t="shared" si="528"/>
        <v>0</v>
      </c>
      <c r="N2036">
        <f>IFERROR(VLOOKUP(A2036,[5]数据处理!$A:$C,3,0),0)</f>
        <v>1</v>
      </c>
      <c r="O2036">
        <f>IFERROR(VLOOKUP($A2036,[5]数据处理!$A:$N,14,0),0)</f>
        <v>0</v>
      </c>
      <c r="P2036" t="str">
        <f>IFERROR(VLOOKUP($A2036,[3]库存报告使用数据!$A$1:$B$65536,2,0),"")</f>
        <v/>
      </c>
      <c r="Q2036" t="str">
        <f>IFERROR(VLOOKUP($A2036,[3]库存报告使用数据!$A$1:$E$65536,5,0),"")</f>
        <v/>
      </c>
      <c r="R2036" t="str">
        <f>IFERROR(VLOOKUP($A2036,[3]库存报告使用数据!$A$1:$H$65536,8,0),"")</f>
        <v/>
      </c>
      <c r="S2036" t="str">
        <f>IFERROR(VLOOKUP($A2036,[3]库存报告使用数据!$A$1:$K$65536,11,0),"")</f>
        <v/>
      </c>
      <c r="T2036" t="str">
        <f>IFERROR(VLOOKUP($A2036,[3]库存报告使用数据!$A$1:$C$65536,3,0),"")</f>
        <v/>
      </c>
      <c r="U2036" t="str">
        <f>IFERROR(VLOOKUP($A2036,[3]库存报告使用数据!$A$1:$F$65536,6,0),"")</f>
        <v/>
      </c>
      <c r="V2036" t="str">
        <f>IFERROR(VLOOKUP($A2036,[3]库存报告使用数据!$A$1:$I$65536,9,0),"")</f>
        <v/>
      </c>
      <c r="W2036" t="str">
        <f>IFERROR(VLOOKUP($A2036,[3]库存报告使用数据!$A$1:$L$65536,12,0),"")</f>
        <v/>
      </c>
      <c r="X2036" s="20" t="str">
        <f t="shared" si="529"/>
        <v/>
      </c>
      <c r="Y2036" s="20" t="str">
        <f t="shared" si="530"/>
        <v/>
      </c>
      <c r="Z2036" s="20" t="str">
        <f t="shared" si="531"/>
        <v/>
      </c>
      <c r="AA2036" s="20" t="str">
        <f t="shared" si="532"/>
        <v/>
      </c>
      <c r="AB2036" t="str">
        <f>IFERROR(VLOOKUP($A2036,[3]库存报告使用数据!$A$1:$D$65536,4,0),"")</f>
        <v/>
      </c>
      <c r="AC2036" t="str">
        <f>IFERROR(VLOOKUP($A2036,[3]库存报告使用数据!$A$1:$G$65536,7,0),"")</f>
        <v/>
      </c>
      <c r="AD2036" t="str">
        <f>IFERROR(VLOOKUP($A2036,[3]库存报告使用数据!$A$1:$J$65536,10,0),"")</f>
        <v/>
      </c>
      <c r="AE2036" t="str">
        <f>IFERROR(VLOOKUP($A2036,[3]库存报告使用数据!$A$1:$M$65536,13,0),"")</f>
        <v/>
      </c>
      <c r="AF2036" s="20" t="str">
        <f t="shared" si="533"/>
        <v/>
      </c>
      <c r="AG2036" s="20" t="str">
        <f t="shared" si="534"/>
        <v/>
      </c>
      <c r="AH2036" s="20" t="str">
        <f t="shared" si="535"/>
        <v/>
      </c>
      <c r="AI2036" s="20" t="str">
        <f t="shared" si="536"/>
        <v/>
      </c>
      <c r="AJ2036">
        <f>IFERROR(VLOOKUP($B2036,[4]库存报告使用数据!$A$1:$B$65536,2,0),0)</f>
        <v>0</v>
      </c>
      <c r="AK2036">
        <f>IFERROR(VLOOKUP($B2036,[4]库存报告使用数据!$A$1:$C$65536,3,0),)</f>
        <v>0</v>
      </c>
      <c r="AL2036">
        <f>IFERROR(VLOOKUP($B2036,[4]库存报告使用数据!$A$1:$D$65536,4,0),)</f>
        <v>0</v>
      </c>
      <c r="AM2036">
        <f>IFERROR(VLOOKUP($B2036,[4]库存报告使用数据!$A$1:$E$65536,5,0),)</f>
        <v>0</v>
      </c>
      <c r="AN2036" s="20" t="str">
        <f t="shared" si="537"/>
        <v/>
      </c>
      <c r="AO2036" s="20" t="str">
        <f t="shared" si="538"/>
        <v/>
      </c>
      <c r="AP2036" s="20" t="str">
        <f t="shared" si="539"/>
        <v/>
      </c>
      <c r="AQ2036" s="20" t="str">
        <f t="shared" si="540"/>
        <v/>
      </c>
      <c r="AR2036" s="32">
        <f t="shared" si="541"/>
        <v>0</v>
      </c>
      <c r="AS2036" s="32">
        <f t="shared" si="542"/>
        <v>0</v>
      </c>
      <c r="AT2036" s="32">
        <f t="shared" si="543"/>
        <v>0</v>
      </c>
      <c r="AU2036" s="28" t="str">
        <f t="shared" si="544"/>
        <v>库存为0</v>
      </c>
      <c r="AV2036" s="34" t="str">
        <f>IFERROR(时间!$B$4+AU2036,"上周无销量")</f>
        <v>上周无销量</v>
      </c>
      <c r="AW2036" s="34"/>
    </row>
    <row r="2037" spans="1:49">
      <c r="A2037" s="18" t="s">
        <v>2082</v>
      </c>
      <c r="B2037" t="str">
        <f>VLOOKUP(A2037,'[1]sku-asin（子）'!$A:$B,2,0)</f>
        <v>B01J0S8496</v>
      </c>
      <c r="C2037" t="str">
        <f>VLOOKUP(A2037,'[1]子sku-父sku'!$A:$B,2,0)</f>
        <v>YZ-BS-HM30CH</v>
      </c>
      <c r="D2037" s="28">
        <f>IFERROR(VLOOKUP(A2037,[2]库存报告使用数据处理!$A:$C,3,0),0)</f>
        <v>0</v>
      </c>
      <c r="E2037" s="28">
        <f>IFERROR(VLOOKUP(A2037,[2]库存报告使用数据处理!$A:$D,4,0),0)</f>
        <v>0</v>
      </c>
      <c r="F2037" s="28">
        <f>IFERROR(VLOOKUP(A2037,[2]库存报告使用数据处理!$A:$E,5,0),0)</f>
        <v>0</v>
      </c>
      <c r="G2037" s="28">
        <f>IFERROR(VLOOKUP(A2037,[2]库存报告使用数据处理!$A:$F,6,0),0)</f>
        <v>0</v>
      </c>
      <c r="H2037" s="29">
        <f>IFERROR(VLOOKUP(A2037,[2]库存报告使用数据处理!$A:$G,7,0),0)</f>
        <v>0</v>
      </c>
      <c r="I2037">
        <f>IFERROR(VLOOKUP(A2037,[5]数据处理!$A:$B,2,0),0)</f>
        <v>0</v>
      </c>
      <c r="J2037" s="30">
        <f>IFERROR(VLOOKUP(A2037,[5]数据处理!$A:$D,4,0),0)</f>
        <v>0</v>
      </c>
      <c r="K2037" s="30">
        <f>IFERROR(VLOOKUP(A2037,[5]数据处理!$A:$E,5,0),0)</f>
        <v>0</v>
      </c>
      <c r="L2037" s="30">
        <f>IFERROR(VLOOKUP(A2037,[5]数据处理!$A:$G,7,0),0)</f>
        <v>0</v>
      </c>
      <c r="M2037">
        <f t="shared" si="528"/>
        <v>0</v>
      </c>
      <c r="N2037">
        <f>IFERROR(VLOOKUP(A2037,[5]数据处理!$A:$C,3,0),0)</f>
        <v>0</v>
      </c>
      <c r="O2037">
        <f>IFERROR(VLOOKUP($A2037,[5]数据处理!$A:$N,14,0),0)</f>
        <v>0</v>
      </c>
      <c r="P2037" t="str">
        <f>IFERROR(VLOOKUP($A2037,[3]库存报告使用数据!$A$1:$B$65536,2,0),"")</f>
        <v/>
      </c>
      <c r="Q2037" t="str">
        <f>IFERROR(VLOOKUP($A2037,[3]库存报告使用数据!$A$1:$E$65536,5,0),"")</f>
        <v/>
      </c>
      <c r="R2037" t="str">
        <f>IFERROR(VLOOKUP($A2037,[3]库存报告使用数据!$A$1:$H$65536,8,0),"")</f>
        <v/>
      </c>
      <c r="S2037" t="str">
        <f>IFERROR(VLOOKUP($A2037,[3]库存报告使用数据!$A$1:$K$65536,11,0),"")</f>
        <v/>
      </c>
      <c r="T2037" t="str">
        <f>IFERROR(VLOOKUP($A2037,[3]库存报告使用数据!$A$1:$C$65536,3,0),"")</f>
        <v/>
      </c>
      <c r="U2037" t="str">
        <f>IFERROR(VLOOKUP($A2037,[3]库存报告使用数据!$A$1:$F$65536,6,0),"")</f>
        <v/>
      </c>
      <c r="V2037" t="str">
        <f>IFERROR(VLOOKUP($A2037,[3]库存报告使用数据!$A$1:$I$65536,9,0),"")</f>
        <v/>
      </c>
      <c r="W2037" t="str">
        <f>IFERROR(VLOOKUP($A2037,[3]库存报告使用数据!$A$1:$L$65536,12,0),"")</f>
        <v/>
      </c>
      <c r="X2037" s="20" t="str">
        <f t="shared" si="529"/>
        <v/>
      </c>
      <c r="Y2037" s="20" t="str">
        <f t="shared" si="530"/>
        <v/>
      </c>
      <c r="Z2037" s="20" t="str">
        <f t="shared" si="531"/>
        <v/>
      </c>
      <c r="AA2037" s="20" t="str">
        <f t="shared" si="532"/>
        <v/>
      </c>
      <c r="AB2037" t="str">
        <f>IFERROR(VLOOKUP($A2037,[3]库存报告使用数据!$A$1:$D$65536,4,0),"")</f>
        <v/>
      </c>
      <c r="AC2037" t="str">
        <f>IFERROR(VLOOKUP($A2037,[3]库存报告使用数据!$A$1:$G$65536,7,0),"")</f>
        <v/>
      </c>
      <c r="AD2037" t="str">
        <f>IFERROR(VLOOKUP($A2037,[3]库存报告使用数据!$A$1:$J$65536,10,0),"")</f>
        <v/>
      </c>
      <c r="AE2037" t="str">
        <f>IFERROR(VLOOKUP($A2037,[3]库存报告使用数据!$A$1:$M$65536,13,0),"")</f>
        <v/>
      </c>
      <c r="AF2037" s="20" t="str">
        <f t="shared" si="533"/>
        <v/>
      </c>
      <c r="AG2037" s="20" t="str">
        <f t="shared" si="534"/>
        <v/>
      </c>
      <c r="AH2037" s="20" t="str">
        <f t="shared" si="535"/>
        <v/>
      </c>
      <c r="AI2037" s="20" t="str">
        <f t="shared" si="536"/>
        <v/>
      </c>
      <c r="AJ2037">
        <f>IFERROR(VLOOKUP($B2037,[4]库存报告使用数据!$A$1:$B$65536,2,0),0)</f>
        <v>0</v>
      </c>
      <c r="AK2037">
        <f>IFERROR(VLOOKUP($B2037,[4]库存报告使用数据!$A$1:$C$65536,3,0),)</f>
        <v>0</v>
      </c>
      <c r="AL2037">
        <f>IFERROR(VLOOKUP($B2037,[4]库存报告使用数据!$A$1:$D$65536,4,0),)</f>
        <v>0</v>
      </c>
      <c r="AM2037">
        <f>IFERROR(VLOOKUP($B2037,[4]库存报告使用数据!$A$1:$E$65536,5,0),)</f>
        <v>0</v>
      </c>
      <c r="AN2037" s="20" t="str">
        <f t="shared" si="537"/>
        <v/>
      </c>
      <c r="AO2037" s="20" t="str">
        <f t="shared" si="538"/>
        <v/>
      </c>
      <c r="AP2037" s="20" t="str">
        <f t="shared" si="539"/>
        <v/>
      </c>
      <c r="AQ2037" s="20" t="str">
        <f t="shared" si="540"/>
        <v/>
      </c>
      <c r="AR2037" s="32">
        <f t="shared" si="541"/>
        <v>0</v>
      </c>
      <c r="AS2037" s="32">
        <f t="shared" si="542"/>
        <v>0</v>
      </c>
      <c r="AT2037" s="32">
        <f t="shared" si="543"/>
        <v>0</v>
      </c>
      <c r="AU2037" s="28" t="str">
        <f t="shared" si="544"/>
        <v>库存为0</v>
      </c>
      <c r="AV2037" s="34" t="str">
        <f>IFERROR(时间!$B$4+AU2037,"上周无销量")</f>
        <v>上周无销量</v>
      </c>
      <c r="AW2037" s="34"/>
    </row>
    <row r="2038" spans="1:49">
      <c r="A2038" s="18" t="s">
        <v>2083</v>
      </c>
      <c r="B2038" t="str">
        <f>VLOOKUP(A2038,'[1]sku-asin（子）'!$A:$B,2,0)</f>
        <v>B01IOEHVCS</v>
      </c>
      <c r="C2038" t="str">
        <f>VLOOKUP(A2038,'[1]子sku-父sku'!$A:$B,2,0)</f>
        <v>YZ-BS-JG2631</v>
      </c>
      <c r="D2038" s="28">
        <f>IFERROR(VLOOKUP(A2038,[2]库存报告使用数据处理!$A:$C,3,0),0)</f>
        <v>2</v>
      </c>
      <c r="E2038" s="28">
        <f>IFERROR(VLOOKUP(A2038,[2]库存报告使用数据处理!$A:$D,4,0),0)</f>
        <v>1</v>
      </c>
      <c r="F2038" s="28">
        <f>IFERROR(VLOOKUP(A2038,[2]库存报告使用数据处理!$A:$E,5,0),0)</f>
        <v>0</v>
      </c>
      <c r="G2038" s="28">
        <f>IFERROR(VLOOKUP(A2038,[2]库存报告使用数据处理!$A:$F,6,0),0)</f>
        <v>1</v>
      </c>
      <c r="H2038" s="29">
        <f>IFERROR(VLOOKUP(A2038,[2]库存报告使用数据处理!$A:$G,7,0),0)</f>
        <v>13.935</v>
      </c>
      <c r="I2038">
        <f>IFERROR(VLOOKUP(A2038,[5]数据处理!$A:$B,2,0),0)</f>
        <v>0</v>
      </c>
      <c r="J2038" s="30">
        <f>IFERROR(VLOOKUP(A2038,[5]数据处理!$A:$D,4,0),0)</f>
        <v>0</v>
      </c>
      <c r="K2038" s="30">
        <f>IFERROR(VLOOKUP(A2038,[5]数据处理!$A:$E,5,0),0)</f>
        <v>0</v>
      </c>
      <c r="L2038" s="30">
        <f>IFERROR(VLOOKUP(A2038,[5]数据处理!$A:$G,7,0),0)</f>
        <v>0</v>
      </c>
      <c r="M2038">
        <f t="shared" si="528"/>
        <v>0</v>
      </c>
      <c r="N2038">
        <f>IFERROR(VLOOKUP(A2038,[5]数据处理!$A:$C,3,0),0)</f>
        <v>0</v>
      </c>
      <c r="O2038">
        <f>IFERROR(VLOOKUP($A2038,[5]数据处理!$A:$N,14,0),0)</f>
        <v>0</v>
      </c>
      <c r="P2038">
        <f>IFERROR(VLOOKUP($A2038,[3]库存报告使用数据!$A$1:$B$65536,2,0),"")</f>
        <v>2020</v>
      </c>
      <c r="Q2038">
        <f>IFERROR(VLOOKUP($A2038,[3]库存报告使用数据!$A$1:$E$65536,5,0),"")</f>
        <v>1236</v>
      </c>
      <c r="R2038">
        <f>IFERROR(VLOOKUP($A2038,[3]库存报告使用数据!$A$1:$H$65536,8,0),"")</f>
        <v>0</v>
      </c>
      <c r="S2038">
        <f>IFERROR(VLOOKUP($A2038,[3]库存报告使用数据!$A$1:$K$65536,11,0),"")</f>
        <v>889</v>
      </c>
      <c r="T2038">
        <f>IFERROR(VLOOKUP($A2038,[3]库存报告使用数据!$A$1:$C$65536,3,0),"")</f>
        <v>14</v>
      </c>
      <c r="U2038">
        <f>IFERROR(VLOOKUP($A2038,[3]库存报告使用数据!$A$1:$F$65536,6,0),"")</f>
        <v>11</v>
      </c>
      <c r="V2038">
        <f>IFERROR(VLOOKUP($A2038,[3]库存报告使用数据!$A$1:$I$65536,9,0),"")</f>
        <v>0</v>
      </c>
      <c r="W2038">
        <f>IFERROR(VLOOKUP($A2038,[3]库存报告使用数据!$A$1:$L$65536,12,0),"")</f>
        <v>11</v>
      </c>
      <c r="X2038" s="20">
        <f t="shared" si="529"/>
        <v>0.00693069306930693</v>
      </c>
      <c r="Y2038" s="20">
        <f t="shared" si="530"/>
        <v>0.00889967637540453</v>
      </c>
      <c r="Z2038" s="20" t="str">
        <f t="shared" si="531"/>
        <v/>
      </c>
      <c r="AA2038" s="20">
        <f t="shared" si="532"/>
        <v>0.0123734533183352</v>
      </c>
      <c r="AB2038">
        <f>IFERROR(VLOOKUP($A2038,[3]库存报告使用数据!$A$1:$D$65536,4,0),"")</f>
        <v>1.8</v>
      </c>
      <c r="AC2038">
        <f>IFERROR(VLOOKUP($A2038,[3]库存报告使用数据!$A$1:$G$65536,7,0),"")</f>
        <v>1.52</v>
      </c>
      <c r="AD2038">
        <f>IFERROR(VLOOKUP($A2038,[3]库存报告使用数据!$A$1:$J$65536,10,0),"")</f>
        <v>0</v>
      </c>
      <c r="AE2038">
        <f>IFERROR(VLOOKUP($A2038,[3]库存报告使用数据!$A$1:$M$65536,13,0),"")</f>
        <v>1.23</v>
      </c>
      <c r="AF2038" s="20">
        <f t="shared" si="533"/>
        <v>0.0645855758880517</v>
      </c>
      <c r="AG2038" s="20">
        <f t="shared" si="534"/>
        <v>0.109077861499821</v>
      </c>
      <c r="AH2038" s="20" t="str">
        <f t="shared" si="535"/>
        <v/>
      </c>
      <c r="AI2038" s="20">
        <f t="shared" si="536"/>
        <v>0.0882669537136706</v>
      </c>
      <c r="AJ2038">
        <f>IFERROR(VLOOKUP($B2038,[4]库存报告使用数据!$A$1:$B$65536,2,0),0)</f>
        <v>13</v>
      </c>
      <c r="AK2038">
        <f>IFERROR(VLOOKUP($B2038,[4]库存报告使用数据!$A$1:$C$65536,3,0),)</f>
        <v>14</v>
      </c>
      <c r="AL2038">
        <f>IFERROR(VLOOKUP($B2038,[4]库存报告使用数据!$A$1:$D$65536,4,0),)</f>
        <v>0</v>
      </c>
      <c r="AM2038">
        <f>IFERROR(VLOOKUP($B2038,[4]库存报告使用数据!$A$1:$E$65536,5,0),)</f>
        <v>21</v>
      </c>
      <c r="AN2038" s="20">
        <f t="shared" si="537"/>
        <v>0.153846153846154</v>
      </c>
      <c r="AO2038" s="20">
        <f t="shared" si="538"/>
        <v>0.0714285714285714</v>
      </c>
      <c r="AP2038" s="20" t="str">
        <f t="shared" si="539"/>
        <v/>
      </c>
      <c r="AQ2038" s="20">
        <f t="shared" si="540"/>
        <v>0.0476190476190476</v>
      </c>
      <c r="AR2038" s="32">
        <f t="shared" si="541"/>
        <v>0.285714285714286</v>
      </c>
      <c r="AS2038" s="32">
        <f t="shared" si="542"/>
        <v>17.1428571428571</v>
      </c>
      <c r="AT2038" s="32">
        <f t="shared" si="543"/>
        <v>-17.1428571428571</v>
      </c>
      <c r="AU2038" s="28">
        <f t="shared" si="544"/>
        <v>0</v>
      </c>
      <c r="AV2038" s="34">
        <f>IFERROR(时间!$B$4+AU2038,"上周无销量")</f>
        <v>43283</v>
      </c>
      <c r="AW2038" s="34"/>
    </row>
    <row r="2039" spans="1:49">
      <c r="A2039" s="18" t="s">
        <v>2084</v>
      </c>
      <c r="B2039" t="str">
        <f>VLOOKUP(A2039,'[1]sku-asin（子）'!$A:$B,2,0)</f>
        <v>B01IOEHSWQ</v>
      </c>
      <c r="C2039" t="str">
        <f>VLOOKUP(A2039,'[1]子sku-父sku'!$A:$B,2,0)</f>
        <v>YZ-BS-JG2631</v>
      </c>
      <c r="D2039" s="28">
        <f>IFERROR(VLOOKUP(A2039,[2]库存报告使用数据处理!$A:$C,3,0),0)</f>
        <v>1</v>
      </c>
      <c r="E2039" s="28">
        <f>IFERROR(VLOOKUP(A2039,[2]库存报告使用数据处理!$A:$D,4,0),0)</f>
        <v>5</v>
      </c>
      <c r="F2039" s="28">
        <f>IFERROR(VLOOKUP(A2039,[2]库存报告使用数据处理!$A:$E,5,0),0)</f>
        <v>1</v>
      </c>
      <c r="G2039" s="28">
        <f>IFERROR(VLOOKUP(A2039,[2]库存报告使用数据处理!$A:$F,6,0),0)</f>
        <v>1</v>
      </c>
      <c r="H2039" s="29">
        <f>IFERROR(VLOOKUP(A2039,[2]库存报告使用数据处理!$A:$G,7,0),0)</f>
        <v>13.89</v>
      </c>
      <c r="I2039">
        <f>IFERROR(VLOOKUP(A2039,[5]数据处理!$A:$B,2,0),0)</f>
        <v>0</v>
      </c>
      <c r="J2039" s="30">
        <f>IFERROR(VLOOKUP(A2039,[5]数据处理!$A:$D,4,0),0)</f>
        <v>0</v>
      </c>
      <c r="K2039" s="30">
        <f>IFERROR(VLOOKUP(A2039,[5]数据处理!$A:$E,5,0),0)</f>
        <v>0</v>
      </c>
      <c r="L2039" s="30">
        <f>IFERROR(VLOOKUP(A2039,[5]数据处理!$A:$G,7,0),0)</f>
        <v>0</v>
      </c>
      <c r="M2039">
        <f t="shared" si="528"/>
        <v>0</v>
      </c>
      <c r="N2039">
        <f>IFERROR(VLOOKUP(A2039,[5]数据处理!$A:$C,3,0),0)</f>
        <v>1</v>
      </c>
      <c r="O2039">
        <f>IFERROR(VLOOKUP($A2039,[5]数据处理!$A:$N,14,0),0)</f>
        <v>0</v>
      </c>
      <c r="P2039">
        <f>IFERROR(VLOOKUP($A2039,[3]库存报告使用数据!$A$1:$B$65536,2,0),"")</f>
        <v>287</v>
      </c>
      <c r="Q2039">
        <f>IFERROR(VLOOKUP($A2039,[3]库存报告使用数据!$A$1:$E$65536,5,0),"")</f>
        <v>268</v>
      </c>
      <c r="R2039">
        <f>IFERROR(VLOOKUP($A2039,[3]库存报告使用数据!$A$1:$H$65536,8,0),"")</f>
        <v>79</v>
      </c>
      <c r="S2039">
        <f>IFERROR(VLOOKUP($A2039,[3]库存报告使用数据!$A$1:$K$65536,11,0),"")</f>
        <v>70</v>
      </c>
      <c r="T2039">
        <f>IFERROR(VLOOKUP($A2039,[3]库存报告使用数据!$A$1:$C$65536,3,0),"")</f>
        <v>3</v>
      </c>
      <c r="U2039">
        <f>IFERROR(VLOOKUP($A2039,[3]库存报告使用数据!$A$1:$F$65536,6,0),"")</f>
        <v>3</v>
      </c>
      <c r="V2039">
        <f>IFERROR(VLOOKUP($A2039,[3]库存报告使用数据!$A$1:$I$65536,9,0),"")</f>
        <v>2</v>
      </c>
      <c r="W2039">
        <f>IFERROR(VLOOKUP($A2039,[3]库存报告使用数据!$A$1:$L$65536,12,0),"")</f>
        <v>0</v>
      </c>
      <c r="X2039" s="20">
        <f t="shared" si="529"/>
        <v>0.0104529616724739</v>
      </c>
      <c r="Y2039" s="20">
        <f t="shared" si="530"/>
        <v>0.0111940298507463</v>
      </c>
      <c r="Z2039" s="20">
        <f t="shared" si="531"/>
        <v>0.0253164556962025</v>
      </c>
      <c r="AA2039" s="20">
        <f t="shared" si="532"/>
        <v>0</v>
      </c>
      <c r="AB2039">
        <f>IFERROR(VLOOKUP($A2039,[3]库存报告使用数据!$A$1:$D$65536,4,0),"")</f>
        <v>0.45</v>
      </c>
      <c r="AC2039">
        <f>IFERROR(VLOOKUP($A2039,[3]库存报告使用数据!$A$1:$G$65536,7,0),"")</f>
        <v>0.45</v>
      </c>
      <c r="AD2039">
        <f>IFERROR(VLOOKUP($A2039,[3]库存报告使用数据!$A$1:$J$65536,10,0),"")</f>
        <v>0.18</v>
      </c>
      <c r="AE2039">
        <f>IFERROR(VLOOKUP($A2039,[3]库存报告使用数据!$A$1:$M$65536,13,0),"")</f>
        <v>0</v>
      </c>
      <c r="AF2039" s="20">
        <f t="shared" si="533"/>
        <v>0.0323974082073434</v>
      </c>
      <c r="AG2039" s="20">
        <f t="shared" si="534"/>
        <v>0.00647948164146868</v>
      </c>
      <c r="AH2039" s="20">
        <f t="shared" si="535"/>
        <v>0.0129589632829374</v>
      </c>
      <c r="AI2039" s="20" t="str">
        <f t="shared" si="536"/>
        <v/>
      </c>
      <c r="AJ2039">
        <f>IFERROR(VLOOKUP($B2039,[4]库存报告使用数据!$A$1:$B$65536,2,0),0)</f>
        <v>1</v>
      </c>
      <c r="AK2039">
        <f>IFERROR(VLOOKUP($B2039,[4]库存报告使用数据!$A$1:$C$65536,3,0),)</f>
        <v>33</v>
      </c>
      <c r="AL2039">
        <f>IFERROR(VLOOKUP($B2039,[4]库存报告使用数据!$A$1:$D$65536,4,0),)</f>
        <v>12</v>
      </c>
      <c r="AM2039">
        <f>IFERROR(VLOOKUP($B2039,[4]库存报告使用数据!$A$1:$E$65536,5,0),)</f>
        <v>39</v>
      </c>
      <c r="AN2039" s="20">
        <f t="shared" si="537"/>
        <v>1</v>
      </c>
      <c r="AO2039" s="20">
        <f t="shared" si="538"/>
        <v>0.151515151515152</v>
      </c>
      <c r="AP2039" s="20">
        <f t="shared" si="539"/>
        <v>0.0833333333333333</v>
      </c>
      <c r="AQ2039" s="20">
        <f t="shared" si="540"/>
        <v>0.0256410256410256</v>
      </c>
      <c r="AR2039" s="32">
        <f t="shared" si="541"/>
        <v>0.142857142857143</v>
      </c>
      <c r="AS2039" s="32">
        <f t="shared" si="542"/>
        <v>8.57142857142857</v>
      </c>
      <c r="AT2039" s="32">
        <f t="shared" si="543"/>
        <v>-8.57142857142857</v>
      </c>
      <c r="AU2039" s="28">
        <f t="shared" si="544"/>
        <v>0</v>
      </c>
      <c r="AV2039" s="34">
        <f>IFERROR(时间!$B$4+AU2039,"上周无销量")</f>
        <v>43283</v>
      </c>
      <c r="AW2039" s="34"/>
    </row>
    <row r="2040" spans="1:49">
      <c r="A2040" s="18" t="s">
        <v>2085</v>
      </c>
      <c r="B2040" t="str">
        <f>VLOOKUP(A2040,'[1]sku-asin（子）'!$A:$B,2,0)</f>
        <v>B01IOEHQOQ</v>
      </c>
      <c r="C2040" t="str">
        <f>VLOOKUP(A2040,'[1]子sku-父sku'!$A:$B,2,0)</f>
        <v>YZ-BS-JG2631</v>
      </c>
      <c r="D2040" s="28">
        <f>IFERROR(VLOOKUP(A2040,[2]库存报告使用数据处理!$A:$C,3,0),0)</f>
        <v>0</v>
      </c>
      <c r="E2040" s="28">
        <f>IFERROR(VLOOKUP(A2040,[2]库存报告使用数据处理!$A:$D,4,0),0)</f>
        <v>1</v>
      </c>
      <c r="F2040" s="28">
        <f>IFERROR(VLOOKUP(A2040,[2]库存报告使用数据处理!$A:$E,5,0),0)</f>
        <v>0</v>
      </c>
      <c r="G2040" s="28">
        <f>IFERROR(VLOOKUP(A2040,[2]库存报告使用数据处理!$A:$F,6,0),0)</f>
        <v>1</v>
      </c>
      <c r="H2040" s="29">
        <f>IFERROR(VLOOKUP(A2040,[2]库存报告使用数据处理!$A:$G,7,0),0)</f>
        <v>13.89</v>
      </c>
      <c r="I2040">
        <f>IFERROR(VLOOKUP(A2040,[5]数据处理!$A:$B,2,0),0)</f>
        <v>0</v>
      </c>
      <c r="J2040" s="30">
        <f>IFERROR(VLOOKUP(A2040,[5]数据处理!$A:$D,4,0),0)</f>
        <v>0</v>
      </c>
      <c r="K2040" s="30">
        <f>IFERROR(VLOOKUP(A2040,[5]数据处理!$A:$E,5,0),0)</f>
        <v>0</v>
      </c>
      <c r="L2040" s="30">
        <f>IFERROR(VLOOKUP(A2040,[5]数据处理!$A:$G,7,0),0)</f>
        <v>0</v>
      </c>
      <c r="M2040">
        <f t="shared" si="528"/>
        <v>0</v>
      </c>
      <c r="N2040">
        <f>IFERROR(VLOOKUP(A2040,[5]数据处理!$A:$C,3,0),0)</f>
        <v>0</v>
      </c>
      <c r="O2040">
        <f>IFERROR(VLOOKUP($A2040,[5]数据处理!$A:$N,14,0),0)</f>
        <v>0</v>
      </c>
      <c r="P2040">
        <f>IFERROR(VLOOKUP($A2040,[3]库存报告使用数据!$A$1:$B$65536,2,0),"")</f>
        <v>198</v>
      </c>
      <c r="Q2040">
        <f>IFERROR(VLOOKUP($A2040,[3]库存报告使用数据!$A$1:$E$65536,5,0),"")</f>
        <v>6</v>
      </c>
      <c r="R2040">
        <f>IFERROR(VLOOKUP($A2040,[3]库存报告使用数据!$A$1:$H$65536,8,0),"")</f>
        <v>0</v>
      </c>
      <c r="S2040">
        <f>IFERROR(VLOOKUP($A2040,[3]库存报告使用数据!$A$1:$K$65536,11,0),"")</f>
        <v>2</v>
      </c>
      <c r="T2040">
        <f>IFERROR(VLOOKUP($A2040,[3]库存报告使用数据!$A$1:$C$65536,3,0),"")</f>
        <v>0</v>
      </c>
      <c r="U2040">
        <f>IFERROR(VLOOKUP($A2040,[3]库存报告使用数据!$A$1:$F$65536,6,0),"")</f>
        <v>0</v>
      </c>
      <c r="V2040">
        <f>IFERROR(VLOOKUP($A2040,[3]库存报告使用数据!$A$1:$I$65536,9,0),"")</f>
        <v>0</v>
      </c>
      <c r="W2040">
        <f>IFERROR(VLOOKUP($A2040,[3]库存报告使用数据!$A$1:$L$65536,12,0),"")</f>
        <v>0</v>
      </c>
      <c r="X2040" s="20">
        <f t="shared" si="529"/>
        <v>0</v>
      </c>
      <c r="Y2040" s="20">
        <f t="shared" si="530"/>
        <v>0</v>
      </c>
      <c r="Z2040" s="20" t="str">
        <f t="shared" si="531"/>
        <v/>
      </c>
      <c r="AA2040" s="20">
        <f t="shared" si="532"/>
        <v>0</v>
      </c>
      <c r="AB2040">
        <f>IFERROR(VLOOKUP($A2040,[3]库存报告使用数据!$A$1:$D$65536,4,0),"")</f>
        <v>0</v>
      </c>
      <c r="AC2040">
        <f>IFERROR(VLOOKUP($A2040,[3]库存报告使用数据!$A$1:$G$65536,7,0),"")</f>
        <v>0</v>
      </c>
      <c r="AD2040">
        <f>IFERROR(VLOOKUP($A2040,[3]库存报告使用数据!$A$1:$J$65536,10,0),"")</f>
        <v>0</v>
      </c>
      <c r="AE2040">
        <f>IFERROR(VLOOKUP($A2040,[3]库存报告使用数据!$A$1:$M$65536,13,0),"")</f>
        <v>0</v>
      </c>
      <c r="AF2040" s="20" t="str">
        <f t="shared" si="533"/>
        <v/>
      </c>
      <c r="AG2040" s="20" t="str">
        <f t="shared" si="534"/>
        <v/>
      </c>
      <c r="AH2040" s="20" t="str">
        <f t="shared" si="535"/>
        <v/>
      </c>
      <c r="AI2040" s="20" t="str">
        <f t="shared" si="536"/>
        <v/>
      </c>
      <c r="AJ2040">
        <f>IFERROR(VLOOKUP($B2040,[4]库存报告使用数据!$A$1:$B$65536,2,0),0)</f>
        <v>9</v>
      </c>
      <c r="AK2040">
        <f>IFERROR(VLOOKUP($B2040,[4]库存报告使用数据!$A$1:$C$65536,3,0),)</f>
        <v>7</v>
      </c>
      <c r="AL2040">
        <f>IFERROR(VLOOKUP($B2040,[4]库存报告使用数据!$A$1:$D$65536,4,0),)</f>
        <v>0</v>
      </c>
      <c r="AM2040">
        <f>IFERROR(VLOOKUP($B2040,[4]库存报告使用数据!$A$1:$E$65536,5,0),)</f>
        <v>8</v>
      </c>
      <c r="AN2040" s="20">
        <f t="shared" si="537"/>
        <v>0</v>
      </c>
      <c r="AO2040" s="20">
        <f t="shared" si="538"/>
        <v>0.142857142857143</v>
      </c>
      <c r="AP2040" s="20" t="str">
        <f t="shared" si="539"/>
        <v/>
      </c>
      <c r="AQ2040" s="20">
        <f t="shared" si="540"/>
        <v>0.125</v>
      </c>
      <c r="AR2040" s="32">
        <f t="shared" si="541"/>
        <v>0</v>
      </c>
      <c r="AS2040" s="32">
        <f t="shared" si="542"/>
        <v>0</v>
      </c>
      <c r="AT2040" s="32">
        <f t="shared" si="543"/>
        <v>0</v>
      </c>
      <c r="AU2040" s="28" t="str">
        <f t="shared" si="544"/>
        <v>库存为0</v>
      </c>
      <c r="AV2040" s="34" t="str">
        <f>IFERROR(时间!$B$4+AU2040,"上周无销量")</f>
        <v>上周无销量</v>
      </c>
      <c r="AW2040" s="34"/>
    </row>
    <row r="2041" spans="1:49">
      <c r="A2041" s="18" t="s">
        <v>2086</v>
      </c>
      <c r="B2041" t="str">
        <f>VLOOKUP(A2041,'[1]sku-asin（子）'!$A:$B,2,0)</f>
        <v>B01IOEHO7A</v>
      </c>
      <c r="C2041" t="str">
        <f>VLOOKUP(A2041,'[1]子sku-父sku'!$A:$B,2,0)</f>
        <v>YZ-BS-JG2631</v>
      </c>
      <c r="D2041" s="28">
        <f>IFERROR(VLOOKUP(A2041,[2]库存报告使用数据处理!$A:$C,3,0),0)</f>
        <v>3</v>
      </c>
      <c r="E2041" s="28">
        <f>IFERROR(VLOOKUP(A2041,[2]库存报告使用数据处理!$A:$D,4,0),0)</f>
        <v>1</v>
      </c>
      <c r="F2041" s="28">
        <f>IFERROR(VLOOKUP(A2041,[2]库存报告使用数据处理!$A:$E,5,0),0)</f>
        <v>0</v>
      </c>
      <c r="G2041" s="28">
        <f>IFERROR(VLOOKUP(A2041,[2]库存报告使用数据处理!$A:$F,6,0),0)</f>
        <v>2</v>
      </c>
      <c r="H2041" s="29">
        <f>IFERROR(VLOOKUP(A2041,[2]库存报告使用数据处理!$A:$G,7,0),0)</f>
        <v>15.1183333333333</v>
      </c>
      <c r="I2041">
        <f>IFERROR(VLOOKUP(A2041,[5]数据处理!$A:$B,2,0),0)</f>
        <v>3</v>
      </c>
      <c r="J2041" s="30">
        <f>IFERROR(VLOOKUP(A2041,[5]数据处理!$A:$D,4,0),0)</f>
        <v>0</v>
      </c>
      <c r="K2041" s="30">
        <f>IFERROR(VLOOKUP(A2041,[5]数据处理!$A:$E,5,0),0)</f>
        <v>0</v>
      </c>
      <c r="L2041" s="30">
        <f>IFERROR(VLOOKUP(A2041,[5]数据处理!$A:$G,7,0),0)</f>
        <v>0</v>
      </c>
      <c r="M2041">
        <f t="shared" si="528"/>
        <v>3</v>
      </c>
      <c r="N2041">
        <f>IFERROR(VLOOKUP(A2041,[5]数据处理!$A:$C,3,0),0)</f>
        <v>0</v>
      </c>
      <c r="O2041">
        <f>IFERROR(VLOOKUP($A2041,[5]数据处理!$A:$N,14,0),0)</f>
        <v>0</v>
      </c>
      <c r="P2041">
        <f>IFERROR(VLOOKUP($A2041,[3]库存报告使用数据!$A$1:$B$65536,2,0),"")</f>
        <v>1088</v>
      </c>
      <c r="Q2041">
        <f>IFERROR(VLOOKUP($A2041,[3]库存报告使用数据!$A$1:$E$65536,5,0),"")</f>
        <v>495</v>
      </c>
      <c r="R2041">
        <f>IFERROR(VLOOKUP($A2041,[3]库存报告使用数据!$A$1:$H$65536,8,0),"")</f>
        <v>65</v>
      </c>
      <c r="S2041">
        <f>IFERROR(VLOOKUP($A2041,[3]库存报告使用数据!$A$1:$K$65536,11,0),"")</f>
        <v>65</v>
      </c>
      <c r="T2041">
        <f>IFERROR(VLOOKUP($A2041,[3]库存报告使用数据!$A$1:$C$65536,3,0),"")</f>
        <v>11</v>
      </c>
      <c r="U2041">
        <f>IFERROR(VLOOKUP($A2041,[3]库存报告使用数据!$A$1:$F$65536,6,0),"")</f>
        <v>6</v>
      </c>
      <c r="V2041">
        <f>IFERROR(VLOOKUP($A2041,[3]库存报告使用数据!$A$1:$I$65536,9,0),"")</f>
        <v>3</v>
      </c>
      <c r="W2041">
        <f>IFERROR(VLOOKUP($A2041,[3]库存报告使用数据!$A$1:$L$65536,12,0),"")</f>
        <v>1</v>
      </c>
      <c r="X2041" s="20">
        <f t="shared" si="529"/>
        <v>0.0101102941176471</v>
      </c>
      <c r="Y2041" s="20">
        <f t="shared" si="530"/>
        <v>0.0121212121212121</v>
      </c>
      <c r="Z2041" s="20">
        <f t="shared" si="531"/>
        <v>0.0461538461538462</v>
      </c>
      <c r="AA2041" s="20">
        <f t="shared" si="532"/>
        <v>0.0153846153846154</v>
      </c>
      <c r="AB2041">
        <f>IFERROR(VLOOKUP($A2041,[3]库存报告使用数据!$A$1:$D$65536,4,0),"")</f>
        <v>1.19</v>
      </c>
      <c r="AC2041">
        <f>IFERROR(VLOOKUP($A2041,[3]库存报告使用数据!$A$1:$G$65536,7,0),"")</f>
        <v>0.66</v>
      </c>
      <c r="AD2041">
        <f>IFERROR(VLOOKUP($A2041,[3]库存报告使用数据!$A$1:$J$65536,10,0),"")</f>
        <v>0.31</v>
      </c>
      <c r="AE2041">
        <f>IFERROR(VLOOKUP($A2041,[3]库存报告使用数据!$A$1:$M$65536,13,0),"")</f>
        <v>0.04</v>
      </c>
      <c r="AF2041" s="20">
        <f t="shared" si="533"/>
        <v>0.0262374600374821</v>
      </c>
      <c r="AG2041" s="20">
        <f t="shared" si="534"/>
        <v>0.043655605776651</v>
      </c>
      <c r="AH2041" s="20" t="str">
        <f t="shared" si="535"/>
        <v>无销售广告费为0.31</v>
      </c>
      <c r="AI2041" s="20">
        <f t="shared" si="536"/>
        <v>0.001322897144747</v>
      </c>
      <c r="AJ2041">
        <f>IFERROR(VLOOKUP($B2041,[4]库存报告使用数据!$A$1:$B$65536,2,0),0)</f>
        <v>6</v>
      </c>
      <c r="AK2041">
        <f>IFERROR(VLOOKUP($B2041,[4]库存报告使用数据!$A$1:$C$65536,3,0),)</f>
        <v>6</v>
      </c>
      <c r="AL2041">
        <f>IFERROR(VLOOKUP($B2041,[4]库存报告使用数据!$A$1:$D$65536,4,0),)</f>
        <v>5</v>
      </c>
      <c r="AM2041">
        <f>IFERROR(VLOOKUP($B2041,[4]库存报告使用数据!$A$1:$E$65536,5,0),)</f>
        <v>15</v>
      </c>
      <c r="AN2041" s="20">
        <f t="shared" si="537"/>
        <v>0.5</v>
      </c>
      <c r="AO2041" s="20">
        <f t="shared" si="538"/>
        <v>0.166666666666667</v>
      </c>
      <c r="AP2041" s="20">
        <f t="shared" si="539"/>
        <v>0</v>
      </c>
      <c r="AQ2041" s="20">
        <f t="shared" si="540"/>
        <v>0.133333333333333</v>
      </c>
      <c r="AR2041" s="32">
        <f t="shared" si="541"/>
        <v>0.428571428571429</v>
      </c>
      <c r="AS2041" s="32">
        <f t="shared" si="542"/>
        <v>25.7142857142857</v>
      </c>
      <c r="AT2041" s="32">
        <f t="shared" si="543"/>
        <v>-22.7142857142857</v>
      </c>
      <c r="AU2041" s="28">
        <f t="shared" si="544"/>
        <v>7</v>
      </c>
      <c r="AV2041" s="34">
        <f>IFERROR(时间!$B$4+AU2041,"上周无销量")</f>
        <v>43290</v>
      </c>
      <c r="AW2041" s="34"/>
    </row>
    <row r="2042" spans="1:49">
      <c r="A2042" s="18" t="s">
        <v>2087</v>
      </c>
      <c r="B2042" t="str">
        <f>VLOOKUP(A2042,'[1]sku-asin（子）'!$A:$B,2,0)</f>
        <v>B01IOEHM40</v>
      </c>
      <c r="C2042" t="str">
        <f>VLOOKUP(A2042,'[1]子sku-父sku'!$A:$B,2,0)</f>
        <v>YZ-BS-JG2631</v>
      </c>
      <c r="D2042" s="28">
        <f>IFERROR(VLOOKUP(A2042,[2]库存报告使用数据处理!$A:$C,3,0),0)</f>
        <v>0</v>
      </c>
      <c r="E2042" s="28">
        <f>IFERROR(VLOOKUP(A2042,[2]库存报告使用数据处理!$A:$D,4,0),0)</f>
        <v>1</v>
      </c>
      <c r="F2042" s="28">
        <f>IFERROR(VLOOKUP(A2042,[2]库存报告使用数据处理!$A:$E,5,0),0)</f>
        <v>0</v>
      </c>
      <c r="G2042" s="28">
        <f>IFERROR(VLOOKUP(A2042,[2]库存报告使用数据处理!$A:$F,6,0),0)</f>
        <v>1</v>
      </c>
      <c r="H2042" s="29">
        <f>IFERROR(VLOOKUP(A2042,[2]库存报告使用数据处理!$A:$G,7,0),0)</f>
        <v>13.935</v>
      </c>
      <c r="I2042">
        <f>IFERROR(VLOOKUP(A2042,[5]数据处理!$A:$B,2,0),0)</f>
        <v>8</v>
      </c>
      <c r="J2042" s="30">
        <f>IFERROR(VLOOKUP(A2042,[5]数据处理!$A:$D,4,0),0)</f>
        <v>0</v>
      </c>
      <c r="K2042" s="30">
        <f>IFERROR(VLOOKUP(A2042,[5]数据处理!$A:$E,5,0),0)</f>
        <v>0</v>
      </c>
      <c r="L2042" s="30">
        <f>IFERROR(VLOOKUP(A2042,[5]数据处理!$A:$G,7,0),0)</f>
        <v>0</v>
      </c>
      <c r="M2042">
        <f t="shared" si="528"/>
        <v>8</v>
      </c>
      <c r="N2042">
        <f>IFERROR(VLOOKUP(A2042,[5]数据处理!$A:$C,3,0),0)</f>
        <v>0</v>
      </c>
      <c r="O2042">
        <f>IFERROR(VLOOKUP($A2042,[5]数据处理!$A:$N,14,0),0)</f>
        <v>2</v>
      </c>
      <c r="P2042">
        <f>IFERROR(VLOOKUP($A2042,[3]库存报告使用数据!$A$1:$B$65536,2,0),"")</f>
        <v>8</v>
      </c>
      <c r="Q2042">
        <f>IFERROR(VLOOKUP($A2042,[3]库存报告使用数据!$A$1:$E$65536,5,0),"")</f>
        <v>4</v>
      </c>
      <c r="R2042">
        <f>IFERROR(VLOOKUP($A2042,[3]库存报告使用数据!$A$1:$H$65536,8,0),"")</f>
        <v>8</v>
      </c>
      <c r="S2042">
        <f>IFERROR(VLOOKUP($A2042,[3]库存报告使用数据!$A$1:$K$65536,11,0),"")</f>
        <v>17</v>
      </c>
      <c r="T2042">
        <f>IFERROR(VLOOKUP($A2042,[3]库存报告使用数据!$A$1:$C$65536,3,0),"")</f>
        <v>0</v>
      </c>
      <c r="U2042">
        <f>IFERROR(VLOOKUP($A2042,[3]库存报告使用数据!$A$1:$F$65536,6,0),"")</f>
        <v>0</v>
      </c>
      <c r="V2042">
        <f>IFERROR(VLOOKUP($A2042,[3]库存报告使用数据!$A$1:$I$65536,9,0),"")</f>
        <v>0</v>
      </c>
      <c r="W2042">
        <f>IFERROR(VLOOKUP($A2042,[3]库存报告使用数据!$A$1:$L$65536,12,0),"")</f>
        <v>0</v>
      </c>
      <c r="X2042" s="20">
        <f t="shared" si="529"/>
        <v>0</v>
      </c>
      <c r="Y2042" s="20">
        <f t="shared" si="530"/>
        <v>0</v>
      </c>
      <c r="Z2042" s="20">
        <f t="shared" si="531"/>
        <v>0</v>
      </c>
      <c r="AA2042" s="20">
        <f t="shared" si="532"/>
        <v>0</v>
      </c>
      <c r="AB2042">
        <f>IFERROR(VLOOKUP($A2042,[3]库存报告使用数据!$A$1:$D$65536,4,0),"")</f>
        <v>0</v>
      </c>
      <c r="AC2042">
        <f>IFERROR(VLOOKUP($A2042,[3]库存报告使用数据!$A$1:$G$65536,7,0),"")</f>
        <v>0</v>
      </c>
      <c r="AD2042">
        <f>IFERROR(VLOOKUP($A2042,[3]库存报告使用数据!$A$1:$J$65536,10,0),"")</f>
        <v>0</v>
      </c>
      <c r="AE2042">
        <f>IFERROR(VLOOKUP($A2042,[3]库存报告使用数据!$A$1:$M$65536,13,0),"")</f>
        <v>0</v>
      </c>
      <c r="AF2042" s="20" t="str">
        <f t="shared" si="533"/>
        <v/>
      </c>
      <c r="AG2042" s="20" t="str">
        <f t="shared" si="534"/>
        <v/>
      </c>
      <c r="AH2042" s="20" t="str">
        <f t="shared" si="535"/>
        <v/>
      </c>
      <c r="AI2042" s="20" t="str">
        <f t="shared" si="536"/>
        <v/>
      </c>
      <c r="AJ2042">
        <f>IFERROR(VLOOKUP($B2042,[4]库存报告使用数据!$A$1:$B$65536,2,0),0)</f>
        <v>26</v>
      </c>
      <c r="AK2042">
        <f>IFERROR(VLOOKUP($B2042,[4]库存报告使用数据!$A$1:$C$65536,3,0),)</f>
        <v>23</v>
      </c>
      <c r="AL2042">
        <f>IFERROR(VLOOKUP($B2042,[4]库存报告使用数据!$A$1:$D$65536,4,0),)</f>
        <v>10</v>
      </c>
      <c r="AM2042">
        <f>IFERROR(VLOOKUP($B2042,[4]库存报告使用数据!$A$1:$E$65536,5,0),)</f>
        <v>45</v>
      </c>
      <c r="AN2042" s="20">
        <f t="shared" si="537"/>
        <v>0</v>
      </c>
      <c r="AO2042" s="20">
        <f t="shared" si="538"/>
        <v>0.0434782608695652</v>
      </c>
      <c r="AP2042" s="20">
        <f t="shared" si="539"/>
        <v>0</v>
      </c>
      <c r="AQ2042" s="20">
        <f t="shared" si="540"/>
        <v>0.0222222222222222</v>
      </c>
      <c r="AR2042" s="32">
        <f t="shared" si="541"/>
        <v>0</v>
      </c>
      <c r="AS2042" s="32">
        <f t="shared" si="542"/>
        <v>0</v>
      </c>
      <c r="AT2042" s="32">
        <f t="shared" si="543"/>
        <v>8</v>
      </c>
      <c r="AU2042" s="28" t="str">
        <f t="shared" si="544"/>
        <v>库存为8</v>
      </c>
      <c r="AV2042" s="34" t="str">
        <f>IFERROR(时间!$B$4+AU2042,"上周无销量")</f>
        <v>上周无销量</v>
      </c>
      <c r="AW2042" s="34"/>
    </row>
    <row r="2043" spans="1:49">
      <c r="A2043" s="18" t="s">
        <v>2088</v>
      </c>
      <c r="B2043" t="str">
        <f>VLOOKUP(A2043,'[1]sku-asin（子）'!$A:$B,2,0)</f>
        <v>B01IOEHTKC</v>
      </c>
      <c r="C2043" t="str">
        <f>VLOOKUP(A2043,'[1]子sku-父sku'!$A:$B,2,0)</f>
        <v>YZ-BS-JG2631</v>
      </c>
      <c r="D2043" s="28">
        <f>IFERROR(VLOOKUP(A2043,[2]库存报告使用数据处理!$A:$C,3,0),0)</f>
        <v>2</v>
      </c>
      <c r="E2043" s="28">
        <f>IFERROR(VLOOKUP(A2043,[2]库存报告使用数据处理!$A:$D,4,0),0)</f>
        <v>0</v>
      </c>
      <c r="F2043" s="28">
        <f>IFERROR(VLOOKUP(A2043,[2]库存报告使用数据处理!$A:$E,5,0),0)</f>
        <v>3</v>
      </c>
      <c r="G2043" s="28">
        <f>IFERROR(VLOOKUP(A2043,[2]库存报告使用数据处理!$A:$F,6,0),0)</f>
        <v>2</v>
      </c>
      <c r="H2043" s="29">
        <f>IFERROR(VLOOKUP(A2043,[2]库存报告使用数据处理!$A:$G,7,0),0)</f>
        <v>14.1728571428571</v>
      </c>
      <c r="I2043">
        <f>IFERROR(VLOOKUP(A2043,[5]数据处理!$A:$B,2,0),0)</f>
        <v>0</v>
      </c>
      <c r="J2043" s="30">
        <f>IFERROR(VLOOKUP(A2043,[5]数据处理!$A:$D,4,0),0)</f>
        <v>0</v>
      </c>
      <c r="K2043" s="30">
        <f>IFERROR(VLOOKUP(A2043,[5]数据处理!$A:$E,5,0),0)</f>
        <v>0</v>
      </c>
      <c r="L2043" s="30">
        <f>IFERROR(VLOOKUP(A2043,[5]数据处理!$A:$G,7,0),0)</f>
        <v>0</v>
      </c>
      <c r="M2043">
        <f t="shared" si="528"/>
        <v>0</v>
      </c>
      <c r="N2043">
        <f>IFERROR(VLOOKUP(A2043,[5]数据处理!$A:$C,3,0),0)</f>
        <v>0</v>
      </c>
      <c r="O2043">
        <f>IFERROR(VLOOKUP($A2043,[5]数据处理!$A:$N,14,0),0)</f>
        <v>0</v>
      </c>
      <c r="P2043">
        <f>IFERROR(VLOOKUP($A2043,[3]库存报告使用数据!$A$1:$B$65536,2,0),"")</f>
        <v>229</v>
      </c>
      <c r="Q2043">
        <f>IFERROR(VLOOKUP($A2043,[3]库存报告使用数据!$A$1:$E$65536,5,0),"")</f>
        <v>0</v>
      </c>
      <c r="R2043">
        <f>IFERROR(VLOOKUP($A2043,[3]库存报告使用数据!$A$1:$H$65536,8,0),"")</f>
        <v>6</v>
      </c>
      <c r="S2043">
        <f>IFERROR(VLOOKUP($A2043,[3]库存报告使用数据!$A$1:$K$65536,11,0),"")</f>
        <v>3</v>
      </c>
      <c r="T2043">
        <f>IFERROR(VLOOKUP($A2043,[3]库存报告使用数据!$A$1:$C$65536,3,0),"")</f>
        <v>0</v>
      </c>
      <c r="U2043">
        <f>IFERROR(VLOOKUP($A2043,[3]库存报告使用数据!$A$1:$F$65536,6,0),"")</f>
        <v>0</v>
      </c>
      <c r="V2043">
        <f>IFERROR(VLOOKUP($A2043,[3]库存报告使用数据!$A$1:$I$65536,9,0),"")</f>
        <v>0</v>
      </c>
      <c r="W2043">
        <f>IFERROR(VLOOKUP($A2043,[3]库存报告使用数据!$A$1:$L$65536,12,0),"")</f>
        <v>0</v>
      </c>
      <c r="X2043" s="20">
        <f t="shared" si="529"/>
        <v>0</v>
      </c>
      <c r="Y2043" s="20" t="str">
        <f t="shared" si="530"/>
        <v/>
      </c>
      <c r="Z2043" s="20">
        <f t="shared" si="531"/>
        <v>0</v>
      </c>
      <c r="AA2043" s="20">
        <f t="shared" si="532"/>
        <v>0</v>
      </c>
      <c r="AB2043">
        <f>IFERROR(VLOOKUP($A2043,[3]库存报告使用数据!$A$1:$D$65536,4,0),"")</f>
        <v>0</v>
      </c>
      <c r="AC2043">
        <f>IFERROR(VLOOKUP($A2043,[3]库存报告使用数据!$A$1:$G$65536,7,0),"")</f>
        <v>0</v>
      </c>
      <c r="AD2043">
        <f>IFERROR(VLOOKUP($A2043,[3]库存报告使用数据!$A$1:$J$65536,10,0),"")</f>
        <v>0</v>
      </c>
      <c r="AE2043">
        <f>IFERROR(VLOOKUP($A2043,[3]库存报告使用数据!$A$1:$M$65536,13,0),"")</f>
        <v>0</v>
      </c>
      <c r="AF2043" s="20" t="str">
        <f t="shared" si="533"/>
        <v/>
      </c>
      <c r="AG2043" s="20" t="str">
        <f t="shared" si="534"/>
        <v/>
      </c>
      <c r="AH2043" s="20" t="str">
        <f t="shared" si="535"/>
        <v/>
      </c>
      <c r="AI2043" s="20" t="str">
        <f t="shared" si="536"/>
        <v/>
      </c>
      <c r="AJ2043">
        <f>IFERROR(VLOOKUP($B2043,[4]库存报告使用数据!$A$1:$B$65536,2,0),0)</f>
        <v>34</v>
      </c>
      <c r="AK2043">
        <f>IFERROR(VLOOKUP($B2043,[4]库存报告使用数据!$A$1:$C$65536,3,0),)</f>
        <v>3</v>
      </c>
      <c r="AL2043">
        <f>IFERROR(VLOOKUP($B2043,[4]库存报告使用数据!$A$1:$D$65536,4,0),)</f>
        <v>15</v>
      </c>
      <c r="AM2043">
        <f>IFERROR(VLOOKUP($B2043,[4]库存报告使用数据!$A$1:$E$65536,5,0),)</f>
        <v>25</v>
      </c>
      <c r="AN2043" s="20">
        <f t="shared" si="537"/>
        <v>0.0588235294117647</v>
      </c>
      <c r="AO2043" s="20">
        <f t="shared" si="538"/>
        <v>0</v>
      </c>
      <c r="AP2043" s="20">
        <f t="shared" si="539"/>
        <v>0.2</v>
      </c>
      <c r="AQ2043" s="20">
        <f t="shared" si="540"/>
        <v>0.08</v>
      </c>
      <c r="AR2043" s="32">
        <f t="shared" si="541"/>
        <v>0.285714285714286</v>
      </c>
      <c r="AS2043" s="32">
        <f t="shared" si="542"/>
        <v>17.1428571428571</v>
      </c>
      <c r="AT2043" s="32">
        <f t="shared" si="543"/>
        <v>-17.1428571428571</v>
      </c>
      <c r="AU2043" s="28">
        <f t="shared" si="544"/>
        <v>0</v>
      </c>
      <c r="AV2043" s="34">
        <f>IFERROR(时间!$B$4+AU2043,"上周无销量")</f>
        <v>43283</v>
      </c>
      <c r="AW2043" s="34"/>
    </row>
    <row r="2044" spans="1:49">
      <c r="A2044" s="18" t="s">
        <v>2089</v>
      </c>
      <c r="B2044" t="str">
        <f>VLOOKUP(A2044,'[1]sku-asin（子）'!$A:$B,2,0)</f>
        <v>B01IOEHRBS</v>
      </c>
      <c r="C2044" t="str">
        <f>VLOOKUP(A2044,'[1]子sku-父sku'!$A:$B,2,0)</f>
        <v>YZ-BS-JG2631</v>
      </c>
      <c r="D2044" s="28">
        <f>IFERROR(VLOOKUP(A2044,[2]库存报告使用数据处理!$A:$C,3,0),0)</f>
        <v>1</v>
      </c>
      <c r="E2044" s="28">
        <f>IFERROR(VLOOKUP(A2044,[2]库存报告使用数据处理!$A:$D,4,0),0)</f>
        <v>2</v>
      </c>
      <c r="F2044" s="28">
        <f>IFERROR(VLOOKUP(A2044,[2]库存报告使用数据处理!$A:$E,5,0),0)</f>
        <v>1</v>
      </c>
      <c r="G2044" s="28">
        <f>IFERROR(VLOOKUP(A2044,[2]库存报告使用数据处理!$A:$F,6,0),0)</f>
        <v>3</v>
      </c>
      <c r="H2044" s="29">
        <f>IFERROR(VLOOKUP(A2044,[2]库存报告使用数据处理!$A:$G,7,0),0)</f>
        <v>14.4042857142857</v>
      </c>
      <c r="I2044">
        <f>IFERROR(VLOOKUP(A2044,[5]数据处理!$A:$B,2,0),0)</f>
        <v>1</v>
      </c>
      <c r="J2044" s="30">
        <f>IFERROR(VLOOKUP(A2044,[5]数据处理!$A:$D,4,0),0)</f>
        <v>0</v>
      </c>
      <c r="K2044" s="30">
        <f>IFERROR(VLOOKUP(A2044,[5]数据处理!$A:$E,5,0),0)</f>
        <v>0</v>
      </c>
      <c r="L2044" s="30">
        <f>IFERROR(VLOOKUP(A2044,[5]数据处理!$A:$G,7,0),0)</f>
        <v>0</v>
      </c>
      <c r="M2044">
        <f t="shared" si="528"/>
        <v>1</v>
      </c>
      <c r="N2044">
        <f>IFERROR(VLOOKUP(A2044,[5]数据处理!$A:$C,3,0),0)</f>
        <v>0</v>
      </c>
      <c r="O2044">
        <f>IFERROR(VLOOKUP($A2044,[5]数据处理!$A:$N,14,0),0)</f>
        <v>0</v>
      </c>
      <c r="P2044">
        <f>IFERROR(VLOOKUP($A2044,[3]库存报告使用数据!$A$1:$B$65536,2,0),"")</f>
        <v>101</v>
      </c>
      <c r="Q2044">
        <f>IFERROR(VLOOKUP($A2044,[3]库存报告使用数据!$A$1:$E$65536,5,0),"")</f>
        <v>27</v>
      </c>
      <c r="R2044">
        <f>IFERROR(VLOOKUP($A2044,[3]库存报告使用数据!$A$1:$H$65536,8,0),"")</f>
        <v>48</v>
      </c>
      <c r="S2044">
        <f>IFERROR(VLOOKUP($A2044,[3]库存报告使用数据!$A$1:$K$65536,11,0),"")</f>
        <v>16</v>
      </c>
      <c r="T2044">
        <f>IFERROR(VLOOKUP($A2044,[3]库存报告使用数据!$A$1:$C$65536,3,0),"")</f>
        <v>3</v>
      </c>
      <c r="U2044">
        <f>IFERROR(VLOOKUP($A2044,[3]库存报告使用数据!$A$1:$F$65536,6,0),"")</f>
        <v>1</v>
      </c>
      <c r="V2044">
        <f>IFERROR(VLOOKUP($A2044,[3]库存报告使用数据!$A$1:$I$65536,9,0),"")</f>
        <v>1</v>
      </c>
      <c r="W2044">
        <f>IFERROR(VLOOKUP($A2044,[3]库存报告使用数据!$A$1:$L$65536,12,0),"")</f>
        <v>1</v>
      </c>
      <c r="X2044" s="20">
        <f t="shared" si="529"/>
        <v>0.0297029702970297</v>
      </c>
      <c r="Y2044" s="20">
        <f t="shared" si="530"/>
        <v>0.037037037037037</v>
      </c>
      <c r="Z2044" s="20">
        <f t="shared" si="531"/>
        <v>0.0208333333333333</v>
      </c>
      <c r="AA2044" s="20">
        <f t="shared" si="532"/>
        <v>0.0625</v>
      </c>
      <c r="AB2044">
        <f>IFERROR(VLOOKUP($A2044,[3]库存报告使用数据!$A$1:$D$65536,4,0),"")</f>
        <v>0.38</v>
      </c>
      <c r="AC2044">
        <f>IFERROR(VLOOKUP($A2044,[3]库存报告使用数据!$A$1:$G$65536,7,0),"")</f>
        <v>0.15</v>
      </c>
      <c r="AD2044">
        <f>IFERROR(VLOOKUP($A2044,[3]库存报告使用数据!$A$1:$J$65536,10,0),"")</f>
        <v>0.02</v>
      </c>
      <c r="AE2044">
        <f>IFERROR(VLOOKUP($A2044,[3]库存报告使用数据!$A$1:$M$65536,13,0),"")</f>
        <v>0.03</v>
      </c>
      <c r="AF2044" s="20">
        <f t="shared" si="533"/>
        <v>0.0263810373896658</v>
      </c>
      <c r="AG2044" s="20">
        <f t="shared" si="534"/>
        <v>0.00520678369532878</v>
      </c>
      <c r="AH2044" s="20">
        <f t="shared" si="535"/>
        <v>0.00138847565208767</v>
      </c>
      <c r="AI2044" s="20">
        <f t="shared" si="536"/>
        <v>0.000694237826043837</v>
      </c>
      <c r="AJ2044">
        <f>IFERROR(VLOOKUP($B2044,[4]库存报告使用数据!$A$1:$B$65536,2,0),0)</f>
        <v>26</v>
      </c>
      <c r="AK2044">
        <f>IFERROR(VLOOKUP($B2044,[4]库存报告使用数据!$A$1:$C$65536,3,0),)</f>
        <v>11</v>
      </c>
      <c r="AL2044">
        <f>IFERROR(VLOOKUP($B2044,[4]库存报告使用数据!$A$1:$D$65536,4,0),)</f>
        <v>5</v>
      </c>
      <c r="AM2044">
        <f>IFERROR(VLOOKUP($B2044,[4]库存报告使用数据!$A$1:$E$65536,5,0),)</f>
        <v>19</v>
      </c>
      <c r="AN2044" s="20">
        <f t="shared" si="537"/>
        <v>0.0384615384615385</v>
      </c>
      <c r="AO2044" s="20">
        <f t="shared" si="538"/>
        <v>0.181818181818182</v>
      </c>
      <c r="AP2044" s="20">
        <f t="shared" si="539"/>
        <v>0.2</v>
      </c>
      <c r="AQ2044" s="20">
        <f t="shared" si="540"/>
        <v>0.157894736842105</v>
      </c>
      <c r="AR2044" s="32">
        <f t="shared" si="541"/>
        <v>0.142857142857143</v>
      </c>
      <c r="AS2044" s="32">
        <f t="shared" si="542"/>
        <v>8.57142857142857</v>
      </c>
      <c r="AT2044" s="32">
        <f t="shared" si="543"/>
        <v>-7.57142857142857</v>
      </c>
      <c r="AU2044" s="28">
        <f t="shared" si="544"/>
        <v>7</v>
      </c>
      <c r="AV2044" s="34">
        <f>IFERROR(时间!$B$4+AU2044,"上周无销量")</f>
        <v>43290</v>
      </c>
      <c r="AW2044" s="34"/>
    </row>
    <row r="2045" spans="1:49">
      <c r="A2045" s="18" t="s">
        <v>2090</v>
      </c>
      <c r="B2045" t="str">
        <f>VLOOKUP(A2045,'[1]sku-asin（子）'!$A:$B,2,0)</f>
        <v>B01IOEHNK8</v>
      </c>
      <c r="C2045" t="str">
        <f>VLOOKUP(A2045,'[1]子sku-父sku'!$A:$B,2,0)</f>
        <v>YZ-BS-JG2631</v>
      </c>
      <c r="D2045" s="28">
        <f>IFERROR(VLOOKUP(A2045,[2]库存报告使用数据处理!$A:$C,3,0),0)</f>
        <v>1</v>
      </c>
      <c r="E2045" s="28">
        <f>IFERROR(VLOOKUP(A2045,[2]库存报告使用数据处理!$A:$D,4,0),0)</f>
        <v>1</v>
      </c>
      <c r="F2045" s="28">
        <f>IFERROR(VLOOKUP(A2045,[2]库存报告使用数据处理!$A:$E,5,0),0)</f>
        <v>0</v>
      </c>
      <c r="G2045" s="28">
        <f>IFERROR(VLOOKUP(A2045,[2]库存报告使用数据处理!$A:$F,6,0),0)</f>
        <v>0</v>
      </c>
      <c r="H2045" s="29">
        <f>IFERROR(VLOOKUP(A2045,[2]库存报告使用数据处理!$A:$G,7,0),0)</f>
        <v>13.935</v>
      </c>
      <c r="I2045">
        <f>IFERROR(VLOOKUP(A2045,[5]数据处理!$A:$B,2,0),0)</f>
        <v>1</v>
      </c>
      <c r="J2045" s="30">
        <f>IFERROR(VLOOKUP(A2045,[5]数据处理!$A:$D,4,0),0)</f>
        <v>0</v>
      </c>
      <c r="K2045" s="30">
        <f>IFERROR(VLOOKUP(A2045,[5]数据处理!$A:$E,5,0),0)</f>
        <v>0</v>
      </c>
      <c r="L2045" s="30">
        <f>IFERROR(VLOOKUP(A2045,[5]数据处理!$A:$G,7,0),0)</f>
        <v>0</v>
      </c>
      <c r="M2045">
        <f t="shared" si="528"/>
        <v>1</v>
      </c>
      <c r="N2045">
        <f>IFERROR(VLOOKUP(A2045,[5]数据处理!$A:$C,3,0),0)</f>
        <v>0</v>
      </c>
      <c r="O2045">
        <f>IFERROR(VLOOKUP($A2045,[5]数据处理!$A:$N,14,0),0)</f>
        <v>0</v>
      </c>
      <c r="P2045">
        <f>IFERROR(VLOOKUP($A2045,[3]库存报告使用数据!$A$1:$B$65536,2,0),"")</f>
        <v>603</v>
      </c>
      <c r="Q2045">
        <f>IFERROR(VLOOKUP($A2045,[3]库存报告使用数据!$A$1:$E$65536,5,0),"")</f>
        <v>103</v>
      </c>
      <c r="R2045">
        <f>IFERROR(VLOOKUP($A2045,[3]库存报告使用数据!$A$1:$H$65536,8,0),"")</f>
        <v>0</v>
      </c>
      <c r="S2045">
        <f>IFERROR(VLOOKUP($A2045,[3]库存报告使用数据!$A$1:$K$65536,11,0),"")</f>
        <v>0</v>
      </c>
      <c r="T2045">
        <f>IFERROR(VLOOKUP($A2045,[3]库存报告使用数据!$A$1:$C$65536,3,0),"")</f>
        <v>5</v>
      </c>
      <c r="U2045">
        <f>IFERROR(VLOOKUP($A2045,[3]库存报告使用数据!$A$1:$F$65536,6,0),"")</f>
        <v>3</v>
      </c>
      <c r="V2045">
        <f>IFERROR(VLOOKUP($A2045,[3]库存报告使用数据!$A$1:$I$65536,9,0),"")</f>
        <v>0</v>
      </c>
      <c r="W2045">
        <f>IFERROR(VLOOKUP($A2045,[3]库存报告使用数据!$A$1:$L$65536,12,0),"")</f>
        <v>0</v>
      </c>
      <c r="X2045" s="20">
        <f t="shared" si="529"/>
        <v>0.00829187396351575</v>
      </c>
      <c r="Y2045" s="20">
        <f t="shared" si="530"/>
        <v>0.029126213592233</v>
      </c>
      <c r="Z2045" s="20" t="str">
        <f t="shared" si="531"/>
        <v/>
      </c>
      <c r="AA2045" s="20" t="str">
        <f t="shared" si="532"/>
        <v/>
      </c>
      <c r="AB2045">
        <f>IFERROR(VLOOKUP($A2045,[3]库存报告使用数据!$A$1:$D$65536,4,0),"")</f>
        <v>0.43</v>
      </c>
      <c r="AC2045">
        <f>IFERROR(VLOOKUP($A2045,[3]库存报告使用数据!$A$1:$G$65536,7,0),"")</f>
        <v>0.31</v>
      </c>
      <c r="AD2045">
        <f>IFERROR(VLOOKUP($A2045,[3]库存报告使用数据!$A$1:$J$65536,10,0),"")</f>
        <v>0</v>
      </c>
      <c r="AE2045">
        <f>IFERROR(VLOOKUP($A2045,[3]库存报告使用数据!$A$1:$M$65536,13,0),"")</f>
        <v>0</v>
      </c>
      <c r="AF2045" s="20">
        <f t="shared" si="533"/>
        <v>0.0308575529242914</v>
      </c>
      <c r="AG2045" s="20">
        <f t="shared" si="534"/>
        <v>0.0222461428058845</v>
      </c>
      <c r="AH2045" s="20" t="str">
        <f t="shared" si="535"/>
        <v/>
      </c>
      <c r="AI2045" s="20" t="str">
        <f t="shared" si="536"/>
        <v/>
      </c>
      <c r="AJ2045">
        <f>IFERROR(VLOOKUP($B2045,[4]库存报告使用数据!$A$1:$B$65536,2,0),0)</f>
        <v>14</v>
      </c>
      <c r="AK2045">
        <f>IFERROR(VLOOKUP($B2045,[4]库存报告使用数据!$A$1:$C$65536,3,0),)</f>
        <v>9</v>
      </c>
      <c r="AL2045">
        <f>IFERROR(VLOOKUP($B2045,[4]库存报告使用数据!$A$1:$D$65536,4,0),)</f>
        <v>0</v>
      </c>
      <c r="AM2045">
        <f>IFERROR(VLOOKUP($B2045,[4]库存报告使用数据!$A$1:$E$65536,5,0),)</f>
        <v>0</v>
      </c>
      <c r="AN2045" s="20">
        <f t="shared" si="537"/>
        <v>0.0714285714285714</v>
      </c>
      <c r="AO2045" s="20">
        <f t="shared" si="538"/>
        <v>0.111111111111111</v>
      </c>
      <c r="AP2045" s="20" t="str">
        <f t="shared" si="539"/>
        <v/>
      </c>
      <c r="AQ2045" s="20" t="str">
        <f t="shared" si="540"/>
        <v/>
      </c>
      <c r="AR2045" s="32">
        <f t="shared" si="541"/>
        <v>0.142857142857143</v>
      </c>
      <c r="AS2045" s="32">
        <f t="shared" si="542"/>
        <v>8.57142857142857</v>
      </c>
      <c r="AT2045" s="32">
        <f t="shared" si="543"/>
        <v>-7.57142857142857</v>
      </c>
      <c r="AU2045" s="28">
        <f t="shared" si="544"/>
        <v>7</v>
      </c>
      <c r="AV2045" s="34">
        <f>IFERROR(时间!$B$4+AU2045,"上周无销量")</f>
        <v>43290</v>
      </c>
      <c r="AW2045" s="34"/>
    </row>
    <row r="2046" spans="1:49">
      <c r="A2046" s="18" t="s">
        <v>2091</v>
      </c>
      <c r="B2046" t="str">
        <f>VLOOKUP(A2046,'[1]sku-asin（子）'!$A:$B,2,0)</f>
        <v>B01IOEHKXS</v>
      </c>
      <c r="C2046" t="str">
        <f>VLOOKUP(A2046,'[1]子sku-父sku'!$A:$B,2,0)</f>
        <v>YZ-BS-JG2631</v>
      </c>
      <c r="D2046" s="28">
        <f>IFERROR(VLOOKUP(A2046,[2]库存报告使用数据处理!$A:$C,3,0),0)</f>
        <v>2</v>
      </c>
      <c r="E2046" s="28">
        <f>IFERROR(VLOOKUP(A2046,[2]库存报告使用数据处理!$A:$D,4,0),0)</f>
        <v>3</v>
      </c>
      <c r="F2046" s="28">
        <f>IFERROR(VLOOKUP(A2046,[2]库存报告使用数据处理!$A:$E,5,0),0)</f>
        <v>1</v>
      </c>
      <c r="G2046" s="28">
        <f>IFERROR(VLOOKUP(A2046,[2]库存报告使用数据处理!$A:$F,6,0),0)</f>
        <v>0</v>
      </c>
      <c r="H2046" s="29">
        <f>IFERROR(VLOOKUP(A2046,[2]库存报告使用数据处理!$A:$G,7,0),0)</f>
        <v>13.92</v>
      </c>
      <c r="I2046">
        <f>IFERROR(VLOOKUP(A2046,[5]数据处理!$A:$B,2,0),0)</f>
        <v>10</v>
      </c>
      <c r="J2046" s="30">
        <f>IFERROR(VLOOKUP(A2046,[5]数据处理!$A:$D,4,0),0)</f>
        <v>0</v>
      </c>
      <c r="K2046" s="30">
        <f>IFERROR(VLOOKUP(A2046,[5]数据处理!$A:$E,5,0),0)</f>
        <v>0</v>
      </c>
      <c r="L2046" s="30">
        <f>IFERROR(VLOOKUP(A2046,[5]数据处理!$A:$G,7,0),0)</f>
        <v>0</v>
      </c>
      <c r="M2046">
        <f t="shared" si="528"/>
        <v>10</v>
      </c>
      <c r="N2046">
        <f>IFERROR(VLOOKUP(A2046,[5]数据处理!$A:$C,3,0),0)</f>
        <v>0</v>
      </c>
      <c r="O2046">
        <f>IFERROR(VLOOKUP($A2046,[5]数据处理!$A:$N,14,0),0)</f>
        <v>12</v>
      </c>
      <c r="P2046">
        <f>IFERROR(VLOOKUP($A2046,[3]库存报告使用数据!$A$1:$B$65536,2,0),"")</f>
        <v>53</v>
      </c>
      <c r="Q2046">
        <f>IFERROR(VLOOKUP($A2046,[3]库存报告使用数据!$A$1:$E$65536,5,0),"")</f>
        <v>3</v>
      </c>
      <c r="R2046">
        <f>IFERROR(VLOOKUP($A2046,[3]库存报告使用数据!$A$1:$H$65536,8,0),"")</f>
        <v>12</v>
      </c>
      <c r="S2046">
        <f>IFERROR(VLOOKUP($A2046,[3]库存报告使用数据!$A$1:$K$65536,11,0),"")</f>
        <v>14</v>
      </c>
      <c r="T2046">
        <f>IFERROR(VLOOKUP($A2046,[3]库存报告使用数据!$A$1:$C$65536,3,0),"")</f>
        <v>0</v>
      </c>
      <c r="U2046">
        <f>IFERROR(VLOOKUP($A2046,[3]库存报告使用数据!$A$1:$F$65536,6,0),"")</f>
        <v>0</v>
      </c>
      <c r="V2046">
        <f>IFERROR(VLOOKUP($A2046,[3]库存报告使用数据!$A$1:$I$65536,9,0),"")</f>
        <v>0</v>
      </c>
      <c r="W2046">
        <f>IFERROR(VLOOKUP($A2046,[3]库存报告使用数据!$A$1:$L$65536,12,0),"")</f>
        <v>0</v>
      </c>
      <c r="X2046" s="20">
        <f t="shared" si="529"/>
        <v>0</v>
      </c>
      <c r="Y2046" s="20">
        <f t="shared" si="530"/>
        <v>0</v>
      </c>
      <c r="Z2046" s="20">
        <f t="shared" si="531"/>
        <v>0</v>
      </c>
      <c r="AA2046" s="20">
        <f t="shared" si="532"/>
        <v>0</v>
      </c>
      <c r="AB2046">
        <f>IFERROR(VLOOKUP($A2046,[3]库存报告使用数据!$A$1:$D$65536,4,0),"")</f>
        <v>0</v>
      </c>
      <c r="AC2046">
        <f>IFERROR(VLOOKUP($A2046,[3]库存报告使用数据!$A$1:$G$65536,7,0),"")</f>
        <v>0</v>
      </c>
      <c r="AD2046">
        <f>IFERROR(VLOOKUP($A2046,[3]库存报告使用数据!$A$1:$J$65536,10,0),"")</f>
        <v>0</v>
      </c>
      <c r="AE2046">
        <f>IFERROR(VLOOKUP($A2046,[3]库存报告使用数据!$A$1:$M$65536,13,0),"")</f>
        <v>0</v>
      </c>
      <c r="AF2046" s="20" t="str">
        <f t="shared" si="533"/>
        <v/>
      </c>
      <c r="AG2046" s="20" t="str">
        <f t="shared" si="534"/>
        <v/>
      </c>
      <c r="AH2046" s="20" t="str">
        <f t="shared" si="535"/>
        <v/>
      </c>
      <c r="AI2046" s="20" t="str">
        <f t="shared" si="536"/>
        <v/>
      </c>
      <c r="AJ2046">
        <f>IFERROR(VLOOKUP($B2046,[4]库存报告使用数据!$A$1:$B$65536,2,0),0)</f>
        <v>5</v>
      </c>
      <c r="AK2046">
        <f>IFERROR(VLOOKUP($B2046,[4]库存报告使用数据!$A$1:$C$65536,3,0),)</f>
        <v>7</v>
      </c>
      <c r="AL2046">
        <f>IFERROR(VLOOKUP($B2046,[4]库存报告使用数据!$A$1:$D$65536,4,0),)</f>
        <v>1</v>
      </c>
      <c r="AM2046">
        <f>IFERROR(VLOOKUP($B2046,[4]库存报告使用数据!$A$1:$E$65536,5,0),)</f>
        <v>10</v>
      </c>
      <c r="AN2046" s="20">
        <f t="shared" si="537"/>
        <v>0.4</v>
      </c>
      <c r="AO2046" s="20">
        <f t="shared" si="538"/>
        <v>0.428571428571429</v>
      </c>
      <c r="AP2046" s="20">
        <f t="shared" si="539"/>
        <v>1</v>
      </c>
      <c r="AQ2046" s="20">
        <f t="shared" si="540"/>
        <v>0</v>
      </c>
      <c r="AR2046" s="32">
        <f t="shared" si="541"/>
        <v>0.285714285714286</v>
      </c>
      <c r="AS2046" s="32">
        <f t="shared" si="542"/>
        <v>17.1428571428571</v>
      </c>
      <c r="AT2046" s="32">
        <f t="shared" si="543"/>
        <v>-7.14285714285714</v>
      </c>
      <c r="AU2046" s="28">
        <f t="shared" si="544"/>
        <v>35</v>
      </c>
      <c r="AV2046" s="34">
        <f>IFERROR(时间!$B$4+AU2046,"上周无销量")</f>
        <v>43318</v>
      </c>
      <c r="AW2046" s="34"/>
    </row>
    <row r="2047" spans="1:49">
      <c r="A2047" s="18" t="s">
        <v>2092</v>
      </c>
      <c r="B2047" t="str">
        <f>VLOOKUP(A2047,'[1]sku-asin（子）'!$A:$B,2,0)</f>
        <v>B01IOEHIMG</v>
      </c>
      <c r="C2047" t="str">
        <f>VLOOKUP(A2047,'[1]子sku-父sku'!$A:$B,2,0)</f>
        <v>YZ-BS-JG2631</v>
      </c>
      <c r="D2047" s="28">
        <f>IFERROR(VLOOKUP(A2047,[2]库存报告使用数据处理!$A:$C,3,0),0)</f>
        <v>1</v>
      </c>
      <c r="E2047" s="28">
        <f>IFERROR(VLOOKUP(A2047,[2]库存报告使用数据处理!$A:$D,4,0),0)</f>
        <v>2</v>
      </c>
      <c r="F2047" s="28">
        <f>IFERROR(VLOOKUP(A2047,[2]库存报告使用数据处理!$A:$E,5,0),0)</f>
        <v>1</v>
      </c>
      <c r="G2047" s="28">
        <f>IFERROR(VLOOKUP(A2047,[2]库存报告使用数据处理!$A:$F,6,0),0)</f>
        <v>0</v>
      </c>
      <c r="H2047" s="29">
        <f>IFERROR(VLOOKUP(A2047,[2]库存报告使用数据处理!$A:$G,7,0),0)</f>
        <v>13.935</v>
      </c>
      <c r="I2047">
        <f>IFERROR(VLOOKUP(A2047,[5]数据处理!$A:$B,2,0),0)</f>
        <v>10</v>
      </c>
      <c r="J2047" s="30">
        <f>IFERROR(VLOOKUP(A2047,[5]数据处理!$A:$D,4,0),0)</f>
        <v>0</v>
      </c>
      <c r="K2047" s="30">
        <f>IFERROR(VLOOKUP(A2047,[5]数据处理!$A:$E,5,0),0)</f>
        <v>0</v>
      </c>
      <c r="L2047" s="30">
        <f>IFERROR(VLOOKUP(A2047,[5]数据处理!$A:$G,7,0),0)</f>
        <v>0</v>
      </c>
      <c r="M2047">
        <f t="shared" si="528"/>
        <v>10</v>
      </c>
      <c r="N2047">
        <f>IFERROR(VLOOKUP(A2047,[5]数据处理!$A:$C,3,0),0)</f>
        <v>0</v>
      </c>
      <c r="O2047">
        <f>IFERROR(VLOOKUP($A2047,[5]数据处理!$A:$N,14,0),0)</f>
        <v>10</v>
      </c>
      <c r="P2047">
        <f>IFERROR(VLOOKUP($A2047,[3]库存报告使用数据!$A$1:$B$65536,2,0),"")</f>
        <v>40</v>
      </c>
      <c r="Q2047">
        <f>IFERROR(VLOOKUP($A2047,[3]库存报告使用数据!$A$1:$E$65536,5,0),"")</f>
        <v>10</v>
      </c>
      <c r="R2047">
        <f>IFERROR(VLOOKUP($A2047,[3]库存报告使用数据!$A$1:$H$65536,8,0),"")</f>
        <v>6</v>
      </c>
      <c r="S2047">
        <f>IFERROR(VLOOKUP($A2047,[3]库存报告使用数据!$A$1:$K$65536,11,0),"")</f>
        <v>17</v>
      </c>
      <c r="T2047">
        <f>IFERROR(VLOOKUP($A2047,[3]库存报告使用数据!$A$1:$C$65536,3,0),"")</f>
        <v>2</v>
      </c>
      <c r="U2047">
        <f>IFERROR(VLOOKUP($A2047,[3]库存报告使用数据!$A$1:$F$65536,6,0),"")</f>
        <v>2</v>
      </c>
      <c r="V2047">
        <f>IFERROR(VLOOKUP($A2047,[3]库存报告使用数据!$A$1:$I$65536,9,0),"")</f>
        <v>0</v>
      </c>
      <c r="W2047">
        <f>IFERROR(VLOOKUP($A2047,[3]库存报告使用数据!$A$1:$L$65536,12,0),"")</f>
        <v>0</v>
      </c>
      <c r="X2047" s="20">
        <f t="shared" si="529"/>
        <v>0.05</v>
      </c>
      <c r="Y2047" s="20">
        <f t="shared" si="530"/>
        <v>0.2</v>
      </c>
      <c r="Z2047" s="20">
        <f t="shared" si="531"/>
        <v>0</v>
      </c>
      <c r="AA2047" s="20">
        <f t="shared" si="532"/>
        <v>0</v>
      </c>
      <c r="AB2047">
        <f>IFERROR(VLOOKUP($A2047,[3]库存报告使用数据!$A$1:$D$65536,4,0),"")</f>
        <v>0.19</v>
      </c>
      <c r="AC2047">
        <f>IFERROR(VLOOKUP($A2047,[3]库存报告使用数据!$A$1:$G$65536,7,0),"")</f>
        <v>0.19</v>
      </c>
      <c r="AD2047">
        <f>IFERROR(VLOOKUP($A2047,[3]库存报告使用数据!$A$1:$J$65536,10,0),"")</f>
        <v>0</v>
      </c>
      <c r="AE2047">
        <f>IFERROR(VLOOKUP($A2047,[3]库存报告使用数据!$A$1:$M$65536,13,0),"")</f>
        <v>0</v>
      </c>
      <c r="AF2047" s="20">
        <f t="shared" si="533"/>
        <v>0.0136347326874776</v>
      </c>
      <c r="AG2047" s="20">
        <f t="shared" si="534"/>
        <v>0.00681736634373879</v>
      </c>
      <c r="AH2047" s="20" t="str">
        <f t="shared" si="535"/>
        <v/>
      </c>
      <c r="AI2047" s="20" t="str">
        <f t="shared" si="536"/>
        <v/>
      </c>
      <c r="AJ2047">
        <f>IFERROR(VLOOKUP($B2047,[4]库存报告使用数据!$A$1:$B$65536,2,0),0)</f>
        <v>37</v>
      </c>
      <c r="AK2047">
        <f>IFERROR(VLOOKUP($B2047,[4]库存报告使用数据!$A$1:$C$65536,3,0),)</f>
        <v>18</v>
      </c>
      <c r="AL2047">
        <f>IFERROR(VLOOKUP($B2047,[4]库存报告使用数据!$A$1:$D$65536,4,0),)</f>
        <v>4</v>
      </c>
      <c r="AM2047">
        <f>IFERROR(VLOOKUP($B2047,[4]库存报告使用数据!$A$1:$E$65536,5,0),)</f>
        <v>17</v>
      </c>
      <c r="AN2047" s="20">
        <f t="shared" si="537"/>
        <v>0.027027027027027</v>
      </c>
      <c r="AO2047" s="20">
        <f t="shared" si="538"/>
        <v>0.111111111111111</v>
      </c>
      <c r="AP2047" s="20">
        <f t="shared" si="539"/>
        <v>0.25</v>
      </c>
      <c r="AQ2047" s="20">
        <f t="shared" si="540"/>
        <v>0</v>
      </c>
      <c r="AR2047" s="32">
        <f t="shared" si="541"/>
        <v>0.142857142857143</v>
      </c>
      <c r="AS2047" s="32">
        <f t="shared" si="542"/>
        <v>8.57142857142857</v>
      </c>
      <c r="AT2047" s="32">
        <f t="shared" si="543"/>
        <v>1.42857142857143</v>
      </c>
      <c r="AU2047" s="28">
        <f t="shared" si="544"/>
        <v>70</v>
      </c>
      <c r="AV2047" s="34">
        <f>IFERROR(时间!$B$4+AU2047,"上周无销量")</f>
        <v>43353</v>
      </c>
      <c r="AW2047" s="34"/>
    </row>
    <row r="2048" spans="1:49">
      <c r="A2048" s="18" t="s">
        <v>2093</v>
      </c>
      <c r="B2048" t="str">
        <f>VLOOKUP(A2048,'[1]sku-asin（子）'!$A:$B,2,0)</f>
        <v>B0196ETM7M</v>
      </c>
      <c r="C2048" t="str">
        <f>VLOOKUP(A2048,'[1]子sku-父sku'!$A:$B,2,0)</f>
        <v>YZ-BS-JG2631</v>
      </c>
      <c r="D2048" s="28">
        <f>IFERROR(VLOOKUP(A2048,[2]库存报告使用数据处理!$A:$C,3,0),0)</f>
        <v>0</v>
      </c>
      <c r="E2048" s="28">
        <f>IFERROR(VLOOKUP(A2048,[2]库存报告使用数据处理!$A:$D,4,0),0)</f>
        <v>2</v>
      </c>
      <c r="F2048" s="28">
        <f>IFERROR(VLOOKUP(A2048,[2]库存报告使用数据处理!$A:$E,5,0),0)</f>
        <v>1</v>
      </c>
      <c r="G2048" s="28">
        <f>IFERROR(VLOOKUP(A2048,[2]库存报告使用数据处理!$A:$F,6,0),0)</f>
        <v>2</v>
      </c>
      <c r="H2048" s="29">
        <f>IFERROR(VLOOKUP(A2048,[2]库存报告使用数据处理!$A:$G,7,0),0)</f>
        <v>16.55</v>
      </c>
      <c r="I2048">
        <f>IFERROR(VLOOKUP(A2048,[5]数据处理!$A:$B,2,0),0)</f>
        <v>0</v>
      </c>
      <c r="J2048" s="30">
        <f>IFERROR(VLOOKUP(A2048,[5]数据处理!$A:$D,4,0),0)</f>
        <v>0</v>
      </c>
      <c r="K2048" s="30">
        <f>IFERROR(VLOOKUP(A2048,[5]数据处理!$A:$E,5,0),0)</f>
        <v>0</v>
      </c>
      <c r="L2048" s="30">
        <f>IFERROR(VLOOKUP(A2048,[5]数据处理!$A:$G,7,0),0)</f>
        <v>0</v>
      </c>
      <c r="M2048">
        <f t="shared" si="528"/>
        <v>0</v>
      </c>
      <c r="N2048">
        <f>IFERROR(VLOOKUP(A2048,[5]数据处理!$A:$C,3,0),0)</f>
        <v>1</v>
      </c>
      <c r="O2048">
        <f>IFERROR(VLOOKUP($A2048,[5]数据处理!$A:$N,14,0),0)</f>
        <v>0</v>
      </c>
      <c r="P2048">
        <f>IFERROR(VLOOKUP($A2048,[3]库存报告使用数据!$A$1:$B$65536,2,0),"")</f>
        <v>0</v>
      </c>
      <c r="Q2048">
        <f>IFERROR(VLOOKUP($A2048,[3]库存报告使用数据!$A$1:$E$65536,5,0),"")</f>
        <v>616</v>
      </c>
      <c r="R2048">
        <f>IFERROR(VLOOKUP($A2048,[3]库存报告使用数据!$A$1:$H$65536,8,0),"")</f>
        <v>382</v>
      </c>
      <c r="S2048">
        <f>IFERROR(VLOOKUP($A2048,[3]库存报告使用数据!$A$1:$K$65536,11,0),"")</f>
        <v>34480</v>
      </c>
      <c r="T2048">
        <f>IFERROR(VLOOKUP($A2048,[3]库存报告使用数据!$A$1:$C$65536,3,0),"")</f>
        <v>0</v>
      </c>
      <c r="U2048">
        <f>IFERROR(VLOOKUP($A2048,[3]库存报告使用数据!$A$1:$F$65536,6,0),"")</f>
        <v>3</v>
      </c>
      <c r="V2048">
        <f>IFERROR(VLOOKUP($A2048,[3]库存报告使用数据!$A$1:$I$65536,9,0),"")</f>
        <v>1</v>
      </c>
      <c r="W2048">
        <f>IFERROR(VLOOKUP($A2048,[3]库存报告使用数据!$A$1:$L$65536,12,0),"")</f>
        <v>89</v>
      </c>
      <c r="X2048" s="20" t="str">
        <f t="shared" si="529"/>
        <v/>
      </c>
      <c r="Y2048" s="20">
        <f t="shared" si="530"/>
        <v>0.00487012987012987</v>
      </c>
      <c r="Z2048" s="20">
        <f t="shared" si="531"/>
        <v>0.00261780104712042</v>
      </c>
      <c r="AA2048" s="20">
        <f t="shared" si="532"/>
        <v>0.00258120649651972</v>
      </c>
      <c r="AB2048">
        <f>IFERROR(VLOOKUP($A2048,[3]库存报告使用数据!$A$1:$D$65536,4,0),"")</f>
        <v>0</v>
      </c>
      <c r="AC2048">
        <f>IFERROR(VLOOKUP($A2048,[3]库存报告使用数据!$A$1:$G$65536,7,0),"")</f>
        <v>0.35</v>
      </c>
      <c r="AD2048">
        <f>IFERROR(VLOOKUP($A2048,[3]库存报告使用数据!$A$1:$J$65536,10,0),"")</f>
        <v>0.17</v>
      </c>
      <c r="AE2048">
        <f>IFERROR(VLOOKUP($A2048,[3]库存报告使用数据!$A$1:$M$65536,13,0),"")</f>
        <v>11.72</v>
      </c>
      <c r="AF2048" s="20" t="str">
        <f t="shared" si="533"/>
        <v/>
      </c>
      <c r="AG2048" s="20">
        <f t="shared" si="534"/>
        <v>0.0105740181268882</v>
      </c>
      <c r="AH2048" s="20">
        <f t="shared" si="535"/>
        <v>0.0102719033232628</v>
      </c>
      <c r="AI2048" s="20">
        <f t="shared" si="536"/>
        <v>0.354078549848943</v>
      </c>
      <c r="AJ2048">
        <f>IFERROR(VLOOKUP($B2048,[4]库存报告使用数据!$A$1:$B$65536,2,0),0)</f>
        <v>6</v>
      </c>
      <c r="AK2048">
        <f>IFERROR(VLOOKUP($B2048,[4]库存报告使用数据!$A$1:$C$65536,3,0),)</f>
        <v>11</v>
      </c>
      <c r="AL2048">
        <f>IFERROR(VLOOKUP($B2048,[4]库存报告使用数据!$A$1:$D$65536,4,0),)</f>
        <v>6</v>
      </c>
      <c r="AM2048">
        <f>IFERROR(VLOOKUP($B2048,[4]库存报告使用数据!$A$1:$E$65536,5,0),)</f>
        <v>66</v>
      </c>
      <c r="AN2048" s="20">
        <f t="shared" si="537"/>
        <v>0</v>
      </c>
      <c r="AO2048" s="20">
        <f t="shared" si="538"/>
        <v>0.181818181818182</v>
      </c>
      <c r="AP2048" s="20">
        <f t="shared" si="539"/>
        <v>0.166666666666667</v>
      </c>
      <c r="AQ2048" s="20">
        <f t="shared" si="540"/>
        <v>0.0303030303030303</v>
      </c>
      <c r="AR2048" s="32">
        <f t="shared" si="541"/>
        <v>0</v>
      </c>
      <c r="AS2048" s="32">
        <f t="shared" si="542"/>
        <v>0</v>
      </c>
      <c r="AT2048" s="32">
        <f t="shared" si="543"/>
        <v>0</v>
      </c>
      <c r="AU2048" s="28" t="str">
        <f t="shared" si="544"/>
        <v>库存为0</v>
      </c>
      <c r="AV2048" s="34" t="str">
        <f>IFERROR(时间!$B$4+AU2048,"上周无销量")</f>
        <v>上周无销量</v>
      </c>
      <c r="AW2048" s="34"/>
    </row>
    <row r="2049" spans="1:49">
      <c r="A2049" s="18" t="s">
        <v>2094</v>
      </c>
      <c r="B2049" t="str">
        <f>VLOOKUP(A2049,'[1]sku-asin（子）'!$A:$B,2,0)</f>
        <v>B0196ETN8U</v>
      </c>
      <c r="C2049" t="str">
        <f>VLOOKUP(A2049,'[1]子sku-父sku'!$A:$B,2,0)</f>
        <v>YZ-BS-JG2631</v>
      </c>
      <c r="D2049" s="28">
        <f>IFERROR(VLOOKUP(A2049,[2]库存报告使用数据处理!$A:$C,3,0),0)</f>
        <v>6</v>
      </c>
      <c r="E2049" s="28">
        <f>IFERROR(VLOOKUP(A2049,[2]库存报告使用数据处理!$A:$D,4,0),0)</f>
        <v>3</v>
      </c>
      <c r="F2049" s="28">
        <f>IFERROR(VLOOKUP(A2049,[2]库存报告使用数据处理!$A:$E,5,0),0)</f>
        <v>4</v>
      </c>
      <c r="G2049" s="28">
        <f>IFERROR(VLOOKUP(A2049,[2]库存报告使用数据处理!$A:$F,6,0),0)</f>
        <v>6</v>
      </c>
      <c r="H2049" s="29">
        <f>IFERROR(VLOOKUP(A2049,[2]库存报告使用数据处理!$A:$G,7,0),0)</f>
        <v>15.178947368421</v>
      </c>
      <c r="I2049">
        <f>IFERROR(VLOOKUP(A2049,[5]数据处理!$A:$B,2,0),0)</f>
        <v>3</v>
      </c>
      <c r="J2049" s="30">
        <f>IFERROR(VLOOKUP(A2049,[5]数据处理!$A:$D,4,0),0)</f>
        <v>0</v>
      </c>
      <c r="K2049" s="30">
        <f>IFERROR(VLOOKUP(A2049,[5]数据处理!$A:$E,5,0),0)</f>
        <v>0</v>
      </c>
      <c r="L2049" s="30">
        <f>IFERROR(VLOOKUP(A2049,[5]数据处理!$A:$G,7,0),0)</f>
        <v>0</v>
      </c>
      <c r="M2049">
        <f t="shared" si="528"/>
        <v>3</v>
      </c>
      <c r="N2049">
        <f>IFERROR(VLOOKUP(A2049,[5]数据处理!$A:$C,3,0),0)</f>
        <v>0</v>
      </c>
      <c r="O2049">
        <f>IFERROR(VLOOKUP($A2049,[5]数据处理!$A:$N,14,0),0)</f>
        <v>0</v>
      </c>
      <c r="P2049">
        <f>IFERROR(VLOOKUP($A2049,[3]库存报告使用数据!$A$1:$B$65536,2,0),"")</f>
        <v>958</v>
      </c>
      <c r="Q2049">
        <f>IFERROR(VLOOKUP($A2049,[3]库存报告使用数据!$A$1:$E$65536,5,0),"")</f>
        <v>88</v>
      </c>
      <c r="R2049">
        <f>IFERROR(VLOOKUP($A2049,[3]库存报告使用数据!$A$1:$H$65536,8,0),"")</f>
        <v>107</v>
      </c>
      <c r="S2049">
        <f>IFERROR(VLOOKUP($A2049,[3]库存报告使用数据!$A$1:$K$65536,11,0),"")</f>
        <v>46</v>
      </c>
      <c r="T2049">
        <f>IFERROR(VLOOKUP($A2049,[3]库存报告使用数据!$A$1:$C$65536,3,0),"")</f>
        <v>3</v>
      </c>
      <c r="U2049">
        <f>IFERROR(VLOOKUP($A2049,[3]库存报告使用数据!$A$1:$F$65536,6,0),"")</f>
        <v>0</v>
      </c>
      <c r="V2049">
        <f>IFERROR(VLOOKUP($A2049,[3]库存报告使用数据!$A$1:$I$65536,9,0),"")</f>
        <v>3</v>
      </c>
      <c r="W2049">
        <f>IFERROR(VLOOKUP($A2049,[3]库存报告使用数据!$A$1:$L$65536,12,0),"")</f>
        <v>0</v>
      </c>
      <c r="X2049" s="20">
        <f t="shared" si="529"/>
        <v>0.00313152400835073</v>
      </c>
      <c r="Y2049" s="20">
        <f t="shared" si="530"/>
        <v>0</v>
      </c>
      <c r="Z2049" s="20">
        <f t="shared" si="531"/>
        <v>0.0280373831775701</v>
      </c>
      <c r="AA2049" s="20">
        <f t="shared" si="532"/>
        <v>0</v>
      </c>
      <c r="AB2049">
        <f>IFERROR(VLOOKUP($A2049,[3]库存报告使用数据!$A$1:$D$65536,4,0),"")</f>
        <v>0.29</v>
      </c>
      <c r="AC2049">
        <f>IFERROR(VLOOKUP($A2049,[3]库存报告使用数据!$A$1:$G$65536,7,0),"")</f>
        <v>0</v>
      </c>
      <c r="AD2049">
        <f>IFERROR(VLOOKUP($A2049,[3]库存报告使用数据!$A$1:$J$65536,10,0),"")</f>
        <v>0.35</v>
      </c>
      <c r="AE2049">
        <f>IFERROR(VLOOKUP($A2049,[3]库存报告使用数据!$A$1:$M$65536,13,0),"")</f>
        <v>0</v>
      </c>
      <c r="AF2049" s="20">
        <f t="shared" si="533"/>
        <v>0.00318423485899215</v>
      </c>
      <c r="AG2049" s="20" t="str">
        <f t="shared" si="534"/>
        <v/>
      </c>
      <c r="AH2049" s="20">
        <f t="shared" si="535"/>
        <v>0.00576456310679614</v>
      </c>
      <c r="AI2049" s="20" t="str">
        <f t="shared" si="536"/>
        <v/>
      </c>
      <c r="AJ2049">
        <f>IFERROR(VLOOKUP($B2049,[4]库存报告使用数据!$A$1:$B$65536,2,0),0)</f>
        <v>48</v>
      </c>
      <c r="AK2049">
        <f>IFERROR(VLOOKUP($B2049,[4]库存报告使用数据!$A$1:$C$65536,3,0),)</f>
        <v>23</v>
      </c>
      <c r="AL2049">
        <f>IFERROR(VLOOKUP($B2049,[4]库存报告使用数据!$A$1:$D$65536,4,0),)</f>
        <v>16</v>
      </c>
      <c r="AM2049">
        <f>IFERROR(VLOOKUP($B2049,[4]库存报告使用数据!$A$1:$E$65536,5,0),)</f>
        <v>32</v>
      </c>
      <c r="AN2049" s="20">
        <f t="shared" si="537"/>
        <v>0.125</v>
      </c>
      <c r="AO2049" s="20">
        <f t="shared" si="538"/>
        <v>0.130434782608696</v>
      </c>
      <c r="AP2049" s="20">
        <f t="shared" si="539"/>
        <v>0.25</v>
      </c>
      <c r="AQ2049" s="20">
        <f t="shared" si="540"/>
        <v>0.1875</v>
      </c>
      <c r="AR2049" s="32">
        <f t="shared" si="541"/>
        <v>0.857142857142857</v>
      </c>
      <c r="AS2049" s="32">
        <f t="shared" si="542"/>
        <v>51.4285714285714</v>
      </c>
      <c r="AT2049" s="32">
        <f t="shared" si="543"/>
        <v>-48.4285714285714</v>
      </c>
      <c r="AU2049" s="28">
        <f t="shared" si="544"/>
        <v>3</v>
      </c>
      <c r="AV2049" s="34">
        <f>IFERROR(时间!$B$4+AU2049,"上周无销量")</f>
        <v>43286</v>
      </c>
      <c r="AW2049" s="34"/>
    </row>
    <row r="2050" spans="1:49">
      <c r="A2050" s="18" t="s">
        <v>2095</v>
      </c>
      <c r="B2050" t="str">
        <f>VLOOKUP(A2050,'[1]sku-asin（子）'!$A:$B,2,0)</f>
        <v>B01B184VYA</v>
      </c>
      <c r="C2050" t="str">
        <f>VLOOKUP(A2050,'[1]子sku-父sku'!$A:$B,2,0)</f>
        <v>YZ-BS-JG2631</v>
      </c>
      <c r="D2050" s="28">
        <f>IFERROR(VLOOKUP(A2050,[2]库存报告使用数据处理!$A:$C,3,0),0)</f>
        <v>2</v>
      </c>
      <c r="E2050" s="28">
        <f>IFERROR(VLOOKUP(A2050,[2]库存报告使用数据处理!$A:$D,4,0),0)</f>
        <v>2</v>
      </c>
      <c r="F2050" s="28">
        <f>IFERROR(VLOOKUP(A2050,[2]库存报告使用数据处理!$A:$E,5,0),0)</f>
        <v>0</v>
      </c>
      <c r="G2050" s="28">
        <f>IFERROR(VLOOKUP(A2050,[2]库存报告使用数据处理!$A:$F,6,0),0)</f>
        <v>0</v>
      </c>
      <c r="H2050" s="29">
        <f>IFERROR(VLOOKUP(A2050,[2]库存报告使用数据处理!$A:$G,7,0),0)</f>
        <v>13.9575</v>
      </c>
      <c r="I2050">
        <f>IFERROR(VLOOKUP(A2050,[5]数据处理!$A:$B,2,0),0)</f>
        <v>6</v>
      </c>
      <c r="J2050" s="30">
        <f>IFERROR(VLOOKUP(A2050,[5]数据处理!$A:$D,4,0),0)</f>
        <v>0</v>
      </c>
      <c r="K2050" s="30">
        <f>IFERROR(VLOOKUP(A2050,[5]数据处理!$A:$E,5,0),0)</f>
        <v>0</v>
      </c>
      <c r="L2050" s="30">
        <f>IFERROR(VLOOKUP(A2050,[5]数据处理!$A:$G,7,0),0)</f>
        <v>0</v>
      </c>
      <c r="M2050">
        <f t="shared" si="528"/>
        <v>6</v>
      </c>
      <c r="N2050">
        <f>IFERROR(VLOOKUP(A2050,[5]数据处理!$A:$C,3,0),0)</f>
        <v>0</v>
      </c>
      <c r="O2050">
        <f>IFERROR(VLOOKUP($A2050,[5]数据处理!$A:$N,14,0),0)</f>
        <v>0</v>
      </c>
      <c r="P2050">
        <f>IFERROR(VLOOKUP($A2050,[3]库存报告使用数据!$A$1:$B$65536,2,0),"")</f>
        <v>154</v>
      </c>
      <c r="Q2050">
        <f>IFERROR(VLOOKUP($A2050,[3]库存报告使用数据!$A$1:$E$65536,5,0),"")</f>
        <v>2</v>
      </c>
      <c r="R2050">
        <f>IFERROR(VLOOKUP($A2050,[3]库存报告使用数据!$A$1:$H$65536,8,0),"")</f>
        <v>0</v>
      </c>
      <c r="S2050">
        <f>IFERROR(VLOOKUP($A2050,[3]库存报告使用数据!$A$1:$K$65536,11,0),"")</f>
        <v>0</v>
      </c>
      <c r="T2050">
        <f>IFERROR(VLOOKUP($A2050,[3]库存报告使用数据!$A$1:$C$65536,3,0),"")</f>
        <v>1</v>
      </c>
      <c r="U2050">
        <f>IFERROR(VLOOKUP($A2050,[3]库存报告使用数据!$A$1:$F$65536,6,0),"")</f>
        <v>0</v>
      </c>
      <c r="V2050">
        <f>IFERROR(VLOOKUP($A2050,[3]库存报告使用数据!$A$1:$I$65536,9,0),"")</f>
        <v>0</v>
      </c>
      <c r="W2050">
        <f>IFERROR(VLOOKUP($A2050,[3]库存报告使用数据!$A$1:$L$65536,12,0),"")</f>
        <v>0</v>
      </c>
      <c r="X2050" s="20">
        <f t="shared" si="529"/>
        <v>0.00649350649350649</v>
      </c>
      <c r="Y2050" s="20">
        <f t="shared" si="530"/>
        <v>0</v>
      </c>
      <c r="Z2050" s="20" t="str">
        <f t="shared" si="531"/>
        <v/>
      </c>
      <c r="AA2050" s="20" t="str">
        <f t="shared" si="532"/>
        <v/>
      </c>
      <c r="AB2050">
        <f>IFERROR(VLOOKUP($A2050,[3]库存报告使用数据!$A$1:$D$65536,4,0),"")</f>
        <v>0.13</v>
      </c>
      <c r="AC2050">
        <f>IFERROR(VLOOKUP($A2050,[3]库存报告使用数据!$A$1:$G$65536,7,0),"")</f>
        <v>0</v>
      </c>
      <c r="AD2050">
        <f>IFERROR(VLOOKUP($A2050,[3]库存报告使用数据!$A$1:$J$65536,10,0),"")</f>
        <v>0</v>
      </c>
      <c r="AE2050">
        <f>IFERROR(VLOOKUP($A2050,[3]库存报告使用数据!$A$1:$M$65536,13,0),"")</f>
        <v>0</v>
      </c>
      <c r="AF2050" s="20">
        <f t="shared" si="533"/>
        <v>0.0046569944474297</v>
      </c>
      <c r="AG2050" s="20" t="str">
        <f t="shared" si="534"/>
        <v/>
      </c>
      <c r="AH2050" s="20" t="str">
        <f t="shared" si="535"/>
        <v/>
      </c>
      <c r="AI2050" s="20" t="str">
        <f t="shared" si="536"/>
        <v/>
      </c>
      <c r="AJ2050">
        <f>IFERROR(VLOOKUP($B2050,[4]库存报告使用数据!$A$1:$B$65536,2,0),0)</f>
        <v>16</v>
      </c>
      <c r="AK2050">
        <f>IFERROR(VLOOKUP($B2050,[4]库存报告使用数据!$A$1:$C$65536,3,0),)</f>
        <v>15</v>
      </c>
      <c r="AL2050">
        <f>IFERROR(VLOOKUP($B2050,[4]库存报告使用数据!$A$1:$D$65536,4,0),)</f>
        <v>0</v>
      </c>
      <c r="AM2050">
        <f>IFERROR(VLOOKUP($B2050,[4]库存报告使用数据!$A$1:$E$65536,5,0),)</f>
        <v>0</v>
      </c>
      <c r="AN2050" s="20">
        <f t="shared" si="537"/>
        <v>0.125</v>
      </c>
      <c r="AO2050" s="20">
        <f t="shared" si="538"/>
        <v>0.133333333333333</v>
      </c>
      <c r="AP2050" s="20" t="str">
        <f t="shared" si="539"/>
        <v/>
      </c>
      <c r="AQ2050" s="20" t="str">
        <f t="shared" si="540"/>
        <v/>
      </c>
      <c r="AR2050" s="32">
        <f t="shared" si="541"/>
        <v>0.285714285714286</v>
      </c>
      <c r="AS2050" s="32">
        <f t="shared" si="542"/>
        <v>17.1428571428571</v>
      </c>
      <c r="AT2050" s="32">
        <f t="shared" si="543"/>
        <v>-11.1428571428571</v>
      </c>
      <c r="AU2050" s="28">
        <f t="shared" si="544"/>
        <v>21</v>
      </c>
      <c r="AV2050" s="34">
        <f>IFERROR(时间!$B$4+AU2050,"上周无销量")</f>
        <v>43304</v>
      </c>
      <c r="AW2050" s="34"/>
    </row>
    <row r="2051" spans="1:49">
      <c r="A2051" s="18" t="s">
        <v>2096</v>
      </c>
      <c r="B2051" t="str">
        <f>VLOOKUP(A2051,'[1]sku-asin（子）'!$A:$B,2,0)</f>
        <v>B01A6BXQDK</v>
      </c>
      <c r="C2051" t="str">
        <f>VLOOKUP(A2051,'[1]子sku-父sku'!$A:$B,2,0)</f>
        <v>YZ-BS-JG2631</v>
      </c>
      <c r="D2051" s="28">
        <f>IFERROR(VLOOKUP(A2051,[2]库存报告使用数据处理!$A:$C,3,0),0)</f>
        <v>3</v>
      </c>
      <c r="E2051" s="28">
        <f>IFERROR(VLOOKUP(A2051,[2]库存报告使用数据处理!$A:$D,4,0),0)</f>
        <v>4</v>
      </c>
      <c r="F2051" s="28">
        <f>IFERROR(VLOOKUP(A2051,[2]库存报告使用数据处理!$A:$E,5,0),0)</f>
        <v>1</v>
      </c>
      <c r="G2051" s="28">
        <f>IFERROR(VLOOKUP(A2051,[2]库存报告使用数据处理!$A:$F,6,0),0)</f>
        <v>3</v>
      </c>
      <c r="H2051" s="29">
        <f>IFERROR(VLOOKUP(A2051,[2]库存报告使用数据处理!$A:$G,7,0),0)</f>
        <v>14.5018181818182</v>
      </c>
      <c r="I2051">
        <f>IFERROR(VLOOKUP(A2051,[5]数据处理!$A:$B,2,0),0)</f>
        <v>1</v>
      </c>
      <c r="J2051" s="30">
        <f>IFERROR(VLOOKUP(A2051,[5]数据处理!$A:$D,4,0),0)</f>
        <v>0</v>
      </c>
      <c r="K2051" s="30">
        <f>IFERROR(VLOOKUP(A2051,[5]数据处理!$A:$E,5,0),0)</f>
        <v>0</v>
      </c>
      <c r="L2051" s="30">
        <f>IFERROR(VLOOKUP(A2051,[5]数据处理!$A:$G,7,0),0)</f>
        <v>0</v>
      </c>
      <c r="M2051">
        <f t="shared" si="528"/>
        <v>1</v>
      </c>
      <c r="N2051">
        <f>IFERROR(VLOOKUP(A2051,[5]数据处理!$A:$C,3,0),0)</f>
        <v>0</v>
      </c>
      <c r="O2051">
        <f>IFERROR(VLOOKUP($A2051,[5]数据处理!$A:$N,14,0),0)</f>
        <v>0</v>
      </c>
      <c r="P2051">
        <f>IFERROR(VLOOKUP($A2051,[3]库存报告使用数据!$A$1:$B$65536,2,0),"")</f>
        <v>175</v>
      </c>
      <c r="Q2051">
        <f>IFERROR(VLOOKUP($A2051,[3]库存报告使用数据!$A$1:$E$65536,5,0),"")</f>
        <v>30</v>
      </c>
      <c r="R2051">
        <f>IFERROR(VLOOKUP($A2051,[3]库存报告使用数据!$A$1:$H$65536,8,0),"")</f>
        <v>38</v>
      </c>
      <c r="S2051">
        <f>IFERROR(VLOOKUP($A2051,[3]库存报告使用数据!$A$1:$K$65536,11,0),"")</f>
        <v>35</v>
      </c>
      <c r="T2051">
        <f>IFERROR(VLOOKUP($A2051,[3]库存报告使用数据!$A$1:$C$65536,3,0),"")</f>
        <v>0</v>
      </c>
      <c r="U2051">
        <f>IFERROR(VLOOKUP($A2051,[3]库存报告使用数据!$A$1:$F$65536,6,0),"")</f>
        <v>0</v>
      </c>
      <c r="V2051">
        <f>IFERROR(VLOOKUP($A2051,[3]库存报告使用数据!$A$1:$I$65536,9,0),"")</f>
        <v>0</v>
      </c>
      <c r="W2051">
        <f>IFERROR(VLOOKUP($A2051,[3]库存报告使用数据!$A$1:$L$65536,12,0),"")</f>
        <v>0</v>
      </c>
      <c r="X2051" s="20">
        <f t="shared" si="529"/>
        <v>0</v>
      </c>
      <c r="Y2051" s="20">
        <f t="shared" si="530"/>
        <v>0</v>
      </c>
      <c r="Z2051" s="20">
        <f t="shared" si="531"/>
        <v>0</v>
      </c>
      <c r="AA2051" s="20">
        <f t="shared" si="532"/>
        <v>0</v>
      </c>
      <c r="AB2051">
        <f>IFERROR(VLOOKUP($A2051,[3]库存报告使用数据!$A$1:$D$65536,4,0),"")</f>
        <v>0</v>
      </c>
      <c r="AC2051">
        <f>IFERROR(VLOOKUP($A2051,[3]库存报告使用数据!$A$1:$G$65536,7,0),"")</f>
        <v>0</v>
      </c>
      <c r="AD2051">
        <f>IFERROR(VLOOKUP($A2051,[3]库存报告使用数据!$A$1:$J$65536,10,0),"")</f>
        <v>0</v>
      </c>
      <c r="AE2051">
        <f>IFERROR(VLOOKUP($A2051,[3]库存报告使用数据!$A$1:$M$65536,13,0),"")</f>
        <v>0</v>
      </c>
      <c r="AF2051" s="20" t="str">
        <f t="shared" si="533"/>
        <v/>
      </c>
      <c r="AG2051" s="20" t="str">
        <f t="shared" si="534"/>
        <v/>
      </c>
      <c r="AH2051" s="20" t="str">
        <f t="shared" si="535"/>
        <v/>
      </c>
      <c r="AI2051" s="20" t="str">
        <f t="shared" si="536"/>
        <v/>
      </c>
      <c r="AJ2051">
        <f>IFERROR(VLOOKUP($B2051,[4]库存报告使用数据!$A$1:$B$65536,2,0),0)</f>
        <v>18</v>
      </c>
      <c r="AK2051">
        <f>IFERROR(VLOOKUP($B2051,[4]库存报告使用数据!$A$1:$C$65536,3,0),)</f>
        <v>20</v>
      </c>
      <c r="AL2051">
        <f>IFERROR(VLOOKUP($B2051,[4]库存报告使用数据!$A$1:$D$65536,4,0),)</f>
        <v>4</v>
      </c>
      <c r="AM2051">
        <f>IFERROR(VLOOKUP($B2051,[4]库存报告使用数据!$A$1:$E$65536,5,0),)</f>
        <v>16</v>
      </c>
      <c r="AN2051" s="20">
        <f t="shared" si="537"/>
        <v>0.166666666666667</v>
      </c>
      <c r="AO2051" s="20">
        <f t="shared" si="538"/>
        <v>0.2</v>
      </c>
      <c r="AP2051" s="20">
        <f t="shared" si="539"/>
        <v>0.25</v>
      </c>
      <c r="AQ2051" s="20">
        <f t="shared" si="540"/>
        <v>0.1875</v>
      </c>
      <c r="AR2051" s="32">
        <f t="shared" si="541"/>
        <v>0.428571428571429</v>
      </c>
      <c r="AS2051" s="32">
        <f t="shared" si="542"/>
        <v>25.7142857142857</v>
      </c>
      <c r="AT2051" s="32">
        <f t="shared" si="543"/>
        <v>-24.7142857142857</v>
      </c>
      <c r="AU2051" s="28">
        <f t="shared" si="544"/>
        <v>2</v>
      </c>
      <c r="AV2051" s="34">
        <f>IFERROR(时间!$B$4+AU2051,"上周无销量")</f>
        <v>43285</v>
      </c>
      <c r="AW2051" s="34"/>
    </row>
    <row r="2052" spans="1:49">
      <c r="A2052" s="18" t="s">
        <v>2097</v>
      </c>
      <c r="B2052" t="str">
        <f>VLOOKUP(A2052,'[1]sku-asin（子）'!$A:$B,2,0)</f>
        <v>B01A6BXN24</v>
      </c>
      <c r="C2052" t="str">
        <f>VLOOKUP(A2052,'[1]子sku-父sku'!$A:$B,2,0)</f>
        <v>YZ-BS-JG2631</v>
      </c>
      <c r="D2052" s="28">
        <f>IFERROR(VLOOKUP(A2052,[2]库存报告使用数据处理!$A:$C,3,0),0)</f>
        <v>1</v>
      </c>
      <c r="E2052" s="28">
        <f>IFERROR(VLOOKUP(A2052,[2]库存报告使用数据处理!$A:$D,4,0),0)</f>
        <v>0</v>
      </c>
      <c r="F2052" s="28">
        <f>IFERROR(VLOOKUP(A2052,[2]库存报告使用数据处理!$A:$E,5,0),0)</f>
        <v>0</v>
      </c>
      <c r="G2052" s="28">
        <f>IFERROR(VLOOKUP(A2052,[2]库存报告使用数据处理!$A:$F,6,0),0)</f>
        <v>3</v>
      </c>
      <c r="H2052" s="29">
        <f>IFERROR(VLOOKUP(A2052,[2]库存报告使用数据处理!$A:$G,7,0),0)</f>
        <v>13.89</v>
      </c>
      <c r="I2052">
        <f>IFERROR(VLOOKUP(A2052,[5]数据处理!$A:$B,2,0),0)</f>
        <v>0</v>
      </c>
      <c r="J2052" s="30">
        <f>IFERROR(VLOOKUP(A2052,[5]数据处理!$A:$D,4,0),0)</f>
        <v>0</v>
      </c>
      <c r="K2052" s="30">
        <f>IFERROR(VLOOKUP(A2052,[5]数据处理!$A:$E,5,0),0)</f>
        <v>0</v>
      </c>
      <c r="L2052" s="30">
        <f>IFERROR(VLOOKUP(A2052,[5]数据处理!$A:$G,7,0),0)</f>
        <v>0</v>
      </c>
      <c r="M2052">
        <f t="shared" si="528"/>
        <v>0</v>
      </c>
      <c r="N2052">
        <f>IFERROR(VLOOKUP(A2052,[5]数据处理!$A:$C,3,0),0)</f>
        <v>0</v>
      </c>
      <c r="O2052">
        <f>IFERROR(VLOOKUP($A2052,[5]数据处理!$A:$N,14,0),0)</f>
        <v>0</v>
      </c>
      <c r="P2052">
        <f>IFERROR(VLOOKUP($A2052,[3]库存报告使用数据!$A$1:$B$65536,2,0),"")</f>
        <v>458</v>
      </c>
      <c r="Q2052">
        <f>IFERROR(VLOOKUP($A2052,[3]库存报告使用数据!$A$1:$E$65536,5,0),"")</f>
        <v>6619</v>
      </c>
      <c r="R2052">
        <f>IFERROR(VLOOKUP($A2052,[3]库存报告使用数据!$A$1:$H$65536,8,0),"")</f>
        <v>9655</v>
      </c>
      <c r="S2052">
        <f>IFERROR(VLOOKUP($A2052,[3]库存报告使用数据!$A$1:$K$65536,11,0),"")</f>
        <v>7602</v>
      </c>
      <c r="T2052">
        <f>IFERROR(VLOOKUP($A2052,[3]库存报告使用数据!$A$1:$C$65536,3,0),"")</f>
        <v>76</v>
      </c>
      <c r="U2052">
        <f>IFERROR(VLOOKUP($A2052,[3]库存报告使用数据!$A$1:$F$65536,6,0),"")</f>
        <v>68</v>
      </c>
      <c r="V2052">
        <f>IFERROR(VLOOKUP($A2052,[3]库存报告使用数据!$A$1:$I$65536,9,0),"")</f>
        <v>34</v>
      </c>
      <c r="W2052">
        <f>IFERROR(VLOOKUP($A2052,[3]库存报告使用数据!$A$1:$L$65536,12,0),"")</f>
        <v>36</v>
      </c>
      <c r="X2052" s="20">
        <f t="shared" si="529"/>
        <v>0.165938864628821</v>
      </c>
      <c r="Y2052" s="20">
        <f t="shared" si="530"/>
        <v>0.0102734552047137</v>
      </c>
      <c r="Z2052" s="20">
        <f t="shared" si="531"/>
        <v>0.00352149145520456</v>
      </c>
      <c r="AA2052" s="20">
        <f t="shared" si="532"/>
        <v>0.00473559589581689</v>
      </c>
      <c r="AB2052">
        <f>IFERROR(VLOOKUP($A2052,[3]库存报告使用数据!$A$1:$D$65536,4,0),"")</f>
        <v>8.795</v>
      </c>
      <c r="AC2052">
        <f>IFERROR(VLOOKUP($A2052,[3]库存报告使用数据!$A$1:$G$65536,7,0),"")</f>
        <v>0</v>
      </c>
      <c r="AD2052">
        <f>IFERROR(VLOOKUP($A2052,[3]库存报告使用数据!$A$1:$J$65536,10,0),"")</f>
        <v>0</v>
      </c>
      <c r="AE2052">
        <f>IFERROR(VLOOKUP($A2052,[3]库存报告使用数据!$A$1:$M$65536,13,0),"")</f>
        <v>0</v>
      </c>
      <c r="AF2052" s="20">
        <f t="shared" si="533"/>
        <v>0.633189344852412</v>
      </c>
      <c r="AG2052" s="20" t="str">
        <f t="shared" si="534"/>
        <v/>
      </c>
      <c r="AH2052" s="20" t="str">
        <f t="shared" si="535"/>
        <v/>
      </c>
      <c r="AI2052" s="20" t="str">
        <f t="shared" si="536"/>
        <v/>
      </c>
      <c r="AJ2052">
        <f>IFERROR(VLOOKUP($B2052,[4]库存报告使用数据!$A$1:$B$65536,2,0),0)</f>
        <v>68</v>
      </c>
      <c r="AK2052">
        <f>IFERROR(VLOOKUP($B2052,[4]库存报告使用数据!$A$1:$C$65536,3,0),)</f>
        <v>59</v>
      </c>
      <c r="AL2052">
        <f>IFERROR(VLOOKUP($B2052,[4]库存报告使用数据!$A$1:$D$65536,4,0),)</f>
        <v>16</v>
      </c>
      <c r="AM2052">
        <f>IFERROR(VLOOKUP($B2052,[4]库存报告使用数据!$A$1:$E$65536,5,0),)</f>
        <v>37</v>
      </c>
      <c r="AN2052" s="20">
        <f t="shared" si="537"/>
        <v>0.0147058823529412</v>
      </c>
      <c r="AO2052" s="20">
        <f t="shared" si="538"/>
        <v>0</v>
      </c>
      <c r="AP2052" s="20">
        <f t="shared" si="539"/>
        <v>0</v>
      </c>
      <c r="AQ2052" s="20">
        <f t="shared" si="540"/>
        <v>0.0810810810810811</v>
      </c>
      <c r="AR2052" s="32">
        <f t="shared" si="541"/>
        <v>0.142857142857143</v>
      </c>
      <c r="AS2052" s="32">
        <f t="shared" si="542"/>
        <v>8.57142857142857</v>
      </c>
      <c r="AT2052" s="32">
        <f t="shared" si="543"/>
        <v>-8.57142857142857</v>
      </c>
      <c r="AU2052" s="28">
        <f t="shared" si="544"/>
        <v>0</v>
      </c>
      <c r="AV2052" s="34">
        <f>IFERROR(时间!$B$4+AU2052,"上周无销量")</f>
        <v>43283</v>
      </c>
      <c r="AW2052" s="34"/>
    </row>
    <row r="2053" spans="1:49">
      <c r="A2053" s="18" t="s">
        <v>2098</v>
      </c>
      <c r="B2053" t="str">
        <f>VLOOKUP(A2053,'[1]sku-asin（子）'!$A:$B,2,0)</f>
        <v>B06VV1VJCS</v>
      </c>
      <c r="C2053" t="str">
        <f>VLOOKUP(A2053,'[1]子sku-父sku'!$A:$B,2,0)</f>
        <v>YZ-BS-PW2037</v>
      </c>
      <c r="D2053" s="28">
        <f>IFERROR(VLOOKUP(A2053,[2]库存报告使用数据处理!$A:$C,3,0),0)</f>
        <v>1</v>
      </c>
      <c r="E2053" s="28">
        <f>IFERROR(VLOOKUP(A2053,[2]库存报告使用数据处理!$A:$D,4,0),0)</f>
        <v>3</v>
      </c>
      <c r="F2053" s="28">
        <f>IFERROR(VLOOKUP(A2053,[2]库存报告使用数据处理!$A:$E,5,0),0)</f>
        <v>0</v>
      </c>
      <c r="G2053" s="28">
        <f>IFERROR(VLOOKUP(A2053,[2]库存报告使用数据处理!$A:$F,6,0),0)</f>
        <v>3</v>
      </c>
      <c r="H2053" s="29">
        <f>IFERROR(VLOOKUP(A2053,[2]库存报告使用数据处理!$A:$G,7,0),0)</f>
        <v>16.5157142857143</v>
      </c>
      <c r="I2053">
        <f>IFERROR(VLOOKUP(A2053,[5]数据处理!$A:$B,2,0),0)</f>
        <v>11</v>
      </c>
      <c r="J2053" s="30">
        <f>IFERROR(VLOOKUP(A2053,[5]数据处理!$A:$D,4,0),0)</f>
        <v>0</v>
      </c>
      <c r="K2053" s="30">
        <f>IFERROR(VLOOKUP(A2053,[5]数据处理!$A:$E,5,0),0)</f>
        <v>0</v>
      </c>
      <c r="L2053" s="30">
        <f>IFERROR(VLOOKUP(A2053,[5]数据处理!$A:$G,7,0),0)</f>
        <v>0</v>
      </c>
      <c r="M2053">
        <f t="shared" si="528"/>
        <v>11</v>
      </c>
      <c r="N2053">
        <f>IFERROR(VLOOKUP(A2053,[5]数据处理!$A:$C,3,0),0)</f>
        <v>0</v>
      </c>
      <c r="O2053">
        <f>IFERROR(VLOOKUP($A2053,[5]数据处理!$A:$N,14,0),0)</f>
        <v>0</v>
      </c>
      <c r="P2053">
        <f>IFERROR(VLOOKUP($A2053,[3]库存报告使用数据!$A$1:$B$65536,2,0),"")</f>
        <v>28038</v>
      </c>
      <c r="Q2053">
        <f>IFERROR(VLOOKUP($A2053,[3]库存报告使用数据!$A$1:$E$65536,5,0),"")</f>
        <v>9476</v>
      </c>
      <c r="R2053">
        <f>IFERROR(VLOOKUP($A2053,[3]库存报告使用数据!$A$1:$H$65536,8,0),"")</f>
        <v>0</v>
      </c>
      <c r="S2053">
        <f>IFERROR(VLOOKUP($A2053,[3]库存报告使用数据!$A$1:$K$65536,11,0),"")</f>
        <v>1000</v>
      </c>
      <c r="T2053">
        <f>IFERROR(VLOOKUP($A2053,[3]库存报告使用数据!$A$1:$C$65536,3,0),"")</f>
        <v>74</v>
      </c>
      <c r="U2053">
        <f>IFERROR(VLOOKUP($A2053,[3]库存报告使用数据!$A$1:$F$65536,6,0),"")</f>
        <v>38</v>
      </c>
      <c r="V2053">
        <f>IFERROR(VLOOKUP($A2053,[3]库存报告使用数据!$A$1:$I$65536,9,0),"")</f>
        <v>0</v>
      </c>
      <c r="W2053">
        <f>IFERROR(VLOOKUP($A2053,[3]库存报告使用数据!$A$1:$L$65536,12,0),"")</f>
        <v>11</v>
      </c>
      <c r="X2053" s="20">
        <f t="shared" si="529"/>
        <v>0.00263927526927741</v>
      </c>
      <c r="Y2053" s="20">
        <f t="shared" si="530"/>
        <v>0.00401013085690165</v>
      </c>
      <c r="Z2053" s="20" t="str">
        <f t="shared" si="531"/>
        <v/>
      </c>
      <c r="AA2053" s="20">
        <f t="shared" si="532"/>
        <v>0.011</v>
      </c>
      <c r="AB2053">
        <f>IFERROR(VLOOKUP($A2053,[3]库存报告使用数据!$A$1:$D$65536,4,0),"")</f>
        <v>10.92</v>
      </c>
      <c r="AC2053">
        <f>IFERROR(VLOOKUP($A2053,[3]库存报告使用数据!$A$1:$G$65536,7,0),"")</f>
        <v>6.24</v>
      </c>
      <c r="AD2053">
        <f>IFERROR(VLOOKUP($A2053,[3]库存报告使用数据!$A$1:$J$65536,10,0),"")</f>
        <v>0</v>
      </c>
      <c r="AE2053">
        <f>IFERROR(VLOOKUP($A2053,[3]库存报告使用数据!$A$1:$M$65536,13,0),"")</f>
        <v>1.56</v>
      </c>
      <c r="AF2053" s="20">
        <f t="shared" si="533"/>
        <v>0.661188478505319</v>
      </c>
      <c r="AG2053" s="20">
        <f t="shared" si="534"/>
        <v>0.125940662572442</v>
      </c>
      <c r="AH2053" s="20" t="str">
        <f t="shared" si="535"/>
        <v/>
      </c>
      <c r="AI2053" s="20">
        <f t="shared" si="536"/>
        <v>0.0314851656431104</v>
      </c>
      <c r="AJ2053">
        <f>IFERROR(VLOOKUP($B2053,[4]库存报告使用数据!$A$1:$B$65536,2,0),0)</f>
        <v>53</v>
      </c>
      <c r="AK2053">
        <f>IFERROR(VLOOKUP($B2053,[4]库存报告使用数据!$A$1:$C$65536,3,0),)</f>
        <v>52</v>
      </c>
      <c r="AL2053">
        <f>IFERROR(VLOOKUP($B2053,[4]库存报告使用数据!$A$1:$D$65536,4,0),)</f>
        <v>0</v>
      </c>
      <c r="AM2053">
        <f>IFERROR(VLOOKUP($B2053,[4]库存报告使用数据!$A$1:$E$65536,5,0),)</f>
        <v>25</v>
      </c>
      <c r="AN2053" s="20">
        <f t="shared" si="537"/>
        <v>0.0188679245283019</v>
      </c>
      <c r="AO2053" s="20">
        <f t="shared" si="538"/>
        <v>0.0576923076923077</v>
      </c>
      <c r="AP2053" s="20" t="str">
        <f t="shared" si="539"/>
        <v/>
      </c>
      <c r="AQ2053" s="20">
        <f t="shared" si="540"/>
        <v>0.12</v>
      </c>
      <c r="AR2053" s="32">
        <f t="shared" si="541"/>
        <v>0.142857142857143</v>
      </c>
      <c r="AS2053" s="32">
        <f t="shared" si="542"/>
        <v>8.57142857142857</v>
      </c>
      <c r="AT2053" s="32">
        <f t="shared" si="543"/>
        <v>2.42857142857143</v>
      </c>
      <c r="AU2053" s="28">
        <f t="shared" si="544"/>
        <v>77</v>
      </c>
      <c r="AV2053" s="34">
        <f>IFERROR(时间!$B$4+AU2053,"上周无销量")</f>
        <v>43360</v>
      </c>
      <c r="AW2053" s="34"/>
    </row>
    <row r="2054" spans="1:49">
      <c r="A2054" s="18" t="s">
        <v>2099</v>
      </c>
      <c r="B2054" t="str">
        <f>VLOOKUP(A2054,'[1]sku-asin（子）'!$A:$B,2,0)</f>
        <v>B06VV8NP4W</v>
      </c>
      <c r="C2054" t="str">
        <f>VLOOKUP(A2054,'[1]子sku-父sku'!$A:$B,2,0)</f>
        <v>YZ-BS-PW2037</v>
      </c>
      <c r="D2054" s="28">
        <f>IFERROR(VLOOKUP(A2054,[2]库存报告使用数据处理!$A:$C,3,0),0)</f>
        <v>2</v>
      </c>
      <c r="E2054" s="28">
        <f>IFERROR(VLOOKUP(A2054,[2]库存报告使用数据处理!$A:$D,4,0),0)</f>
        <v>3</v>
      </c>
      <c r="F2054" s="28">
        <f>IFERROR(VLOOKUP(A2054,[2]库存报告使用数据处理!$A:$E,5,0),0)</f>
        <v>1</v>
      </c>
      <c r="G2054" s="28">
        <f>IFERROR(VLOOKUP(A2054,[2]库存报告使用数据处理!$A:$F,6,0),0)</f>
        <v>0</v>
      </c>
      <c r="H2054" s="29">
        <f>IFERROR(VLOOKUP(A2054,[2]库存报告使用数据处理!$A:$G,7,0),0)</f>
        <v>15.88</v>
      </c>
      <c r="I2054">
        <f>IFERROR(VLOOKUP(A2054,[5]数据处理!$A:$B,2,0),0)</f>
        <v>1</v>
      </c>
      <c r="J2054" s="30">
        <f>IFERROR(VLOOKUP(A2054,[5]数据处理!$A:$D,4,0),0)</f>
        <v>0</v>
      </c>
      <c r="K2054" s="30">
        <f>IFERROR(VLOOKUP(A2054,[5]数据处理!$A:$E,5,0),0)</f>
        <v>0</v>
      </c>
      <c r="L2054" s="30">
        <f>IFERROR(VLOOKUP(A2054,[5]数据处理!$A:$G,7,0),0)</f>
        <v>2</v>
      </c>
      <c r="M2054">
        <f t="shared" ref="M2054:M2117" si="545">SUM(I2054:L2054)</f>
        <v>3</v>
      </c>
      <c r="N2054">
        <f>IFERROR(VLOOKUP(A2054,[5]数据处理!$A:$C,3,0),0)</f>
        <v>0</v>
      </c>
      <c r="O2054">
        <f>IFERROR(VLOOKUP($A2054,[5]数据处理!$A:$N,14,0),0)</f>
        <v>0</v>
      </c>
      <c r="P2054">
        <f>IFERROR(VLOOKUP($A2054,[3]库存报告使用数据!$A$1:$B$65536,2,0),"")</f>
        <v>9454</v>
      </c>
      <c r="Q2054">
        <f>IFERROR(VLOOKUP($A2054,[3]库存报告使用数据!$A$1:$E$65536,5,0),"")</f>
        <v>4854</v>
      </c>
      <c r="R2054">
        <f>IFERROR(VLOOKUP($A2054,[3]库存报告使用数据!$A$1:$H$65536,8,0),"")</f>
        <v>768</v>
      </c>
      <c r="S2054">
        <f>IFERROR(VLOOKUP($A2054,[3]库存报告使用数据!$A$1:$K$65536,11,0),"")</f>
        <v>1779</v>
      </c>
      <c r="T2054">
        <f>IFERROR(VLOOKUP($A2054,[3]库存报告使用数据!$A$1:$C$65536,3,0),"")</f>
        <v>46</v>
      </c>
      <c r="U2054">
        <f>IFERROR(VLOOKUP($A2054,[3]库存报告使用数据!$A$1:$F$65536,6,0),"")</f>
        <v>30</v>
      </c>
      <c r="V2054">
        <f>IFERROR(VLOOKUP($A2054,[3]库存报告使用数据!$A$1:$I$65536,9,0),"")</f>
        <v>6</v>
      </c>
      <c r="W2054">
        <f>IFERROR(VLOOKUP($A2054,[3]库存报告使用数据!$A$1:$L$65536,12,0),"")</f>
        <v>27</v>
      </c>
      <c r="X2054" s="20">
        <f t="shared" ref="X2054:X2117" si="546">IFERROR(T2054/P2054,"")</f>
        <v>0.00486566532684578</v>
      </c>
      <c r="Y2054" s="20">
        <f t="shared" ref="Y2054:Y2117" si="547">IFERROR(U2054/Q2054,"")</f>
        <v>0.00618046971569839</v>
      </c>
      <c r="Z2054" s="20">
        <f t="shared" ref="Z2054:Z2117" si="548">IFERROR(V2054/R2054,"")</f>
        <v>0.0078125</v>
      </c>
      <c r="AA2054" s="20">
        <f t="shared" ref="AA2054:AA2117" si="549">IFERROR(W2054/S2054,"")</f>
        <v>0.015177065767285</v>
      </c>
      <c r="AB2054">
        <f>IFERROR(VLOOKUP($A2054,[3]库存报告使用数据!$A$1:$D$65536,4,0),"")</f>
        <v>6.8</v>
      </c>
      <c r="AC2054">
        <f>IFERROR(VLOOKUP($A2054,[3]库存报告使用数据!$A$1:$G$65536,7,0),"")</f>
        <v>4.08</v>
      </c>
      <c r="AD2054">
        <f>IFERROR(VLOOKUP($A2054,[3]库存报告使用数据!$A$1:$J$65536,10,0),"")</f>
        <v>1.15</v>
      </c>
      <c r="AE2054">
        <f>IFERROR(VLOOKUP($A2054,[3]库存报告使用数据!$A$1:$M$65536,13,0),"")</f>
        <v>4.75</v>
      </c>
      <c r="AF2054" s="20">
        <f t="shared" ref="AF2054:AF2117" si="550">IF(OR(AB2054="",AB2054=0),"",IF(AND(D2054*$H2054=0,AB2054&gt;0),"无销售广告费为"&amp;AB2054,IFERROR(AB2054/(D2054*$H2054),0)))</f>
        <v>0.214105793450882</v>
      </c>
      <c r="AG2054" s="20">
        <f t="shared" ref="AG2054:AG2117" si="551">IF(OR(AC2054="",AC2054=0),"",IF(AND(E2054*$H2054=0,AC2054&gt;0),"无销售广告费为"&amp;AC2054,IFERROR(AC2054/(E2054*$H2054),0)))</f>
        <v>0.0856423173803526</v>
      </c>
      <c r="AH2054" s="20">
        <f t="shared" ref="AH2054:AH2117" si="552">IF(OR(AD2054="",AD2054=0),"",IF(AND(F2054*$H2054=0,AD2054&gt;0),"无销售广告费为"&amp;AD2054,IFERROR(AD2054/(F2054*$H2054),0)))</f>
        <v>0.0724181360201511</v>
      </c>
      <c r="AI2054" s="20" t="str">
        <f t="shared" ref="AI2054:AI2117" si="553">IF(OR(AE2054="",AE2054=0),"",IF(AND(G2054*$H2054=0,AE2054&gt;0),"无销售广告费为"&amp;AE2054,IFERROR(AE2054/(G2054*$H2054),0)))</f>
        <v>无销售广告费为4.75</v>
      </c>
      <c r="AJ2054">
        <f>IFERROR(VLOOKUP($B2054,[4]库存报告使用数据!$A$1:$B$65536,2,0),0)</f>
        <v>38</v>
      </c>
      <c r="AK2054">
        <f>IFERROR(VLOOKUP($B2054,[4]库存报告使用数据!$A$1:$C$65536,3,0),)</f>
        <v>37</v>
      </c>
      <c r="AL2054">
        <f>IFERROR(VLOOKUP($B2054,[4]库存报告使用数据!$A$1:$D$65536,4,0),)</f>
        <v>12</v>
      </c>
      <c r="AM2054">
        <f>IFERROR(VLOOKUP($B2054,[4]库存报告使用数据!$A$1:$E$65536,5,0),)</f>
        <v>70</v>
      </c>
      <c r="AN2054" s="20">
        <f t="shared" ref="AN2054:AN2117" si="554">IFERROR(D2054/AJ2054,"")</f>
        <v>0.0526315789473684</v>
      </c>
      <c r="AO2054" s="20">
        <f t="shared" ref="AO2054:AO2117" si="555">IFERROR(E2054/AK2054,"")</f>
        <v>0.0810810810810811</v>
      </c>
      <c r="AP2054" s="20">
        <f t="shared" ref="AP2054:AP2117" si="556">IFERROR(F2054/AL2054,"")</f>
        <v>0.0833333333333333</v>
      </c>
      <c r="AQ2054" s="20">
        <f t="shared" ref="AQ2054:AQ2117" si="557">IFERROR(G2054/AM2054,"")</f>
        <v>0</v>
      </c>
      <c r="AR2054" s="32">
        <f t="shared" ref="AR2054:AR2117" si="558">IFERROR(D2054/7,"")</f>
        <v>0.285714285714286</v>
      </c>
      <c r="AS2054" s="32">
        <f t="shared" ref="AS2054:AS2117" si="559">IF(AR2054="","上周无销量",60*AR2054)</f>
        <v>17.1428571428571</v>
      </c>
      <c r="AT2054" s="32">
        <f t="shared" ref="AT2054:AT2117" si="560">IF(AS2054="上周无销量","上周无销量/总库存"&amp;M2054,M2054-AS2054)</f>
        <v>-14.1428571428571</v>
      </c>
      <c r="AU2054" s="28">
        <f t="shared" ref="AU2054:AU2117" si="561">IF(AR2054="","库存为"&amp;M2054,IF(AS2054=0,"库存为"&amp;M2054,INT(M2054/AR2054)))</f>
        <v>10</v>
      </c>
      <c r="AV2054" s="34">
        <f>IFERROR(时间!$B$4+AU2054,"上周无销量")</f>
        <v>43293</v>
      </c>
      <c r="AW2054" s="34"/>
    </row>
    <row r="2055" spans="1:49">
      <c r="A2055" s="18" t="s">
        <v>2100</v>
      </c>
      <c r="B2055" t="str">
        <f>VLOOKUP(A2055,'[1]sku-asin（子）'!$A:$B,2,0)</f>
        <v>B06WP4L1WV</v>
      </c>
      <c r="C2055" t="str">
        <f>VLOOKUP(A2055,'[1]子sku-父sku'!$A:$B,2,0)</f>
        <v>YZ-BS-PW2037</v>
      </c>
      <c r="D2055" s="28">
        <f>IFERROR(VLOOKUP(A2055,[2]库存报告使用数据处理!$A:$C,3,0),0)</f>
        <v>1</v>
      </c>
      <c r="E2055" s="28">
        <f>IFERROR(VLOOKUP(A2055,[2]库存报告使用数据处理!$A:$D,4,0),0)</f>
        <v>0</v>
      </c>
      <c r="F2055" s="28">
        <f>IFERROR(VLOOKUP(A2055,[2]库存报告使用数据处理!$A:$E,5,0),0)</f>
        <v>2</v>
      </c>
      <c r="G2055" s="28">
        <f>IFERROR(VLOOKUP(A2055,[2]库存报告使用数据处理!$A:$F,6,0),0)</f>
        <v>1</v>
      </c>
      <c r="H2055" s="29">
        <f>IFERROR(VLOOKUP(A2055,[2]库存报告使用数据处理!$A:$G,7,0),0)</f>
        <v>16.2425</v>
      </c>
      <c r="I2055">
        <f>IFERROR(VLOOKUP(A2055,[5]数据处理!$A:$B,2,0),0)</f>
        <v>8</v>
      </c>
      <c r="J2055" s="30">
        <f>IFERROR(VLOOKUP(A2055,[5]数据处理!$A:$D,4,0),0)</f>
        <v>0</v>
      </c>
      <c r="K2055" s="30">
        <f>IFERROR(VLOOKUP(A2055,[5]数据处理!$A:$E,5,0),0)</f>
        <v>0</v>
      </c>
      <c r="L2055" s="30">
        <f>IFERROR(VLOOKUP(A2055,[5]数据处理!$A:$G,7,0),0)</f>
        <v>0</v>
      </c>
      <c r="M2055">
        <f t="shared" si="545"/>
        <v>8</v>
      </c>
      <c r="N2055">
        <f>IFERROR(VLOOKUP(A2055,[5]数据处理!$A:$C,3,0),0)</f>
        <v>0</v>
      </c>
      <c r="O2055">
        <f>IFERROR(VLOOKUP($A2055,[5]数据处理!$A:$N,14,0),0)</f>
        <v>0</v>
      </c>
      <c r="P2055">
        <f>IFERROR(VLOOKUP($A2055,[3]库存报告使用数据!$A$1:$B$65536,2,0),"")</f>
        <v>14563</v>
      </c>
      <c r="Q2055">
        <f>IFERROR(VLOOKUP($A2055,[3]库存报告使用数据!$A$1:$E$65536,5,0),"")</f>
        <v>3453</v>
      </c>
      <c r="R2055">
        <f>IFERROR(VLOOKUP($A2055,[3]库存报告使用数据!$A$1:$H$65536,8,0),"")</f>
        <v>13304</v>
      </c>
      <c r="S2055">
        <f>IFERROR(VLOOKUP($A2055,[3]库存报告使用数据!$A$1:$K$65536,11,0),"")</f>
        <v>36896</v>
      </c>
      <c r="T2055">
        <f>IFERROR(VLOOKUP($A2055,[3]库存报告使用数据!$A$1:$C$65536,3,0),"")</f>
        <v>105</v>
      </c>
      <c r="U2055">
        <f>IFERROR(VLOOKUP($A2055,[3]库存报告使用数据!$A$1:$F$65536,6,0),"")</f>
        <v>33</v>
      </c>
      <c r="V2055">
        <f>IFERROR(VLOOKUP($A2055,[3]库存报告使用数据!$A$1:$I$65536,9,0),"")</f>
        <v>85</v>
      </c>
      <c r="W2055">
        <f>IFERROR(VLOOKUP($A2055,[3]库存报告使用数据!$A$1:$L$65536,12,0),"")</f>
        <v>226</v>
      </c>
      <c r="X2055" s="20">
        <f t="shared" si="546"/>
        <v>0.00721005287372107</v>
      </c>
      <c r="Y2055" s="20">
        <f t="shared" si="547"/>
        <v>0.00955690703735882</v>
      </c>
      <c r="Z2055" s="20">
        <f t="shared" si="548"/>
        <v>0.00638905592303067</v>
      </c>
      <c r="AA2055" s="20">
        <f t="shared" si="549"/>
        <v>0.00612532523850824</v>
      </c>
      <c r="AB2055">
        <f>IFERROR(VLOOKUP($A2055,[3]库存报告使用数据!$A$1:$D$65536,4,0),"")</f>
        <v>17.82</v>
      </c>
      <c r="AC2055">
        <f>IFERROR(VLOOKUP($A2055,[3]库存报告使用数据!$A$1:$G$65536,7,0),"")</f>
        <v>5.46</v>
      </c>
      <c r="AD2055">
        <f>IFERROR(VLOOKUP($A2055,[3]库存报告使用数据!$A$1:$J$65536,10,0),"")</f>
        <v>14.36</v>
      </c>
      <c r="AE2055">
        <f>IFERROR(VLOOKUP($A2055,[3]库存报告使用数据!$A$1:$M$65536,13,0),"")</f>
        <v>37.66</v>
      </c>
      <c r="AF2055" s="20">
        <f t="shared" si="550"/>
        <v>1.09712174849931</v>
      </c>
      <c r="AG2055" s="20" t="str">
        <f t="shared" si="551"/>
        <v>无销售广告费为5.46</v>
      </c>
      <c r="AH2055" s="20">
        <f t="shared" si="552"/>
        <v>0.442050177004771</v>
      </c>
      <c r="AI2055" s="20">
        <f t="shared" si="553"/>
        <v>2.31860858857934</v>
      </c>
      <c r="AJ2055">
        <f>IFERROR(VLOOKUP($B2055,[4]库存报告使用数据!$A$1:$B$65536,2,0),0)</f>
        <v>83</v>
      </c>
      <c r="AK2055">
        <f>IFERROR(VLOOKUP($B2055,[4]库存报告使用数据!$A$1:$C$65536,3,0),)</f>
        <v>66</v>
      </c>
      <c r="AL2055">
        <f>IFERROR(VLOOKUP($B2055,[4]库存报告使用数据!$A$1:$D$65536,4,0),)</f>
        <v>59</v>
      </c>
      <c r="AM2055">
        <f>IFERROR(VLOOKUP($B2055,[4]库存报告使用数据!$A$1:$E$65536,5,0),)</f>
        <v>111</v>
      </c>
      <c r="AN2055" s="20">
        <f t="shared" si="554"/>
        <v>0.0120481927710843</v>
      </c>
      <c r="AO2055" s="20">
        <f t="shared" si="555"/>
        <v>0</v>
      </c>
      <c r="AP2055" s="20">
        <f t="shared" si="556"/>
        <v>0.0338983050847458</v>
      </c>
      <c r="AQ2055" s="20">
        <f t="shared" si="557"/>
        <v>0.00900900900900901</v>
      </c>
      <c r="AR2055" s="32">
        <f t="shared" si="558"/>
        <v>0.142857142857143</v>
      </c>
      <c r="AS2055" s="32">
        <f t="shared" si="559"/>
        <v>8.57142857142857</v>
      </c>
      <c r="AT2055" s="32">
        <f t="shared" si="560"/>
        <v>-0.571428571428571</v>
      </c>
      <c r="AU2055" s="28">
        <f t="shared" si="561"/>
        <v>56</v>
      </c>
      <c r="AV2055" s="34">
        <f>IFERROR(时间!$B$4+AU2055,"上周无销量")</f>
        <v>43339</v>
      </c>
      <c r="AW2055" s="34"/>
    </row>
    <row r="2056" spans="1:49">
      <c r="A2056" s="18" t="s">
        <v>2101</v>
      </c>
      <c r="B2056" t="str">
        <f>VLOOKUP(A2056,'[1]sku-asin（子）'!$A:$B,2,0)</f>
        <v>B06W55JQZM</v>
      </c>
      <c r="C2056" t="str">
        <f>VLOOKUP(A2056,'[1]子sku-父sku'!$A:$B,2,0)</f>
        <v>YZ-BS-PW2037</v>
      </c>
      <c r="D2056" s="28">
        <f>IFERROR(VLOOKUP(A2056,[2]库存报告使用数据处理!$A:$C,3,0),0)</f>
        <v>4</v>
      </c>
      <c r="E2056" s="28">
        <f>IFERROR(VLOOKUP(A2056,[2]库存报告使用数据处理!$A:$D,4,0),0)</f>
        <v>4</v>
      </c>
      <c r="F2056" s="28">
        <f>IFERROR(VLOOKUP(A2056,[2]库存报告使用数据处理!$A:$E,5,0),0)</f>
        <v>0</v>
      </c>
      <c r="G2056" s="28">
        <f>IFERROR(VLOOKUP(A2056,[2]库存报告使用数据处理!$A:$F,6,0),0)</f>
        <v>7</v>
      </c>
      <c r="H2056" s="29">
        <f>IFERROR(VLOOKUP(A2056,[2]库存报告使用数据处理!$A:$G,7,0),0)</f>
        <v>15.214</v>
      </c>
      <c r="I2056">
        <f>IFERROR(VLOOKUP(A2056,[5]数据处理!$A:$B,2,0),0)</f>
        <v>0</v>
      </c>
      <c r="J2056" s="30">
        <f>IFERROR(VLOOKUP(A2056,[5]数据处理!$A:$D,4,0),0)</f>
        <v>0</v>
      </c>
      <c r="K2056" s="30">
        <f>IFERROR(VLOOKUP(A2056,[5]数据处理!$A:$E,5,0),0)</f>
        <v>0</v>
      </c>
      <c r="L2056" s="30">
        <f>IFERROR(VLOOKUP(A2056,[5]数据处理!$A:$G,7,0),0)</f>
        <v>0</v>
      </c>
      <c r="M2056">
        <f t="shared" si="545"/>
        <v>0</v>
      </c>
      <c r="N2056">
        <f>IFERROR(VLOOKUP(A2056,[5]数据处理!$A:$C,3,0),0)</f>
        <v>0</v>
      </c>
      <c r="O2056">
        <f>IFERROR(VLOOKUP($A2056,[5]数据处理!$A:$N,14,0),0)</f>
        <v>0</v>
      </c>
      <c r="P2056">
        <f>IFERROR(VLOOKUP($A2056,[3]库存报告使用数据!$A$1:$B$65536,2,0),"")</f>
        <v>4732</v>
      </c>
      <c r="Q2056">
        <f>IFERROR(VLOOKUP($A2056,[3]库存报告使用数据!$A$1:$E$65536,5,0),"")</f>
        <v>839</v>
      </c>
      <c r="R2056">
        <f>IFERROR(VLOOKUP($A2056,[3]库存报告使用数据!$A$1:$H$65536,8,0),"")</f>
        <v>0</v>
      </c>
      <c r="S2056">
        <f>IFERROR(VLOOKUP($A2056,[3]库存报告使用数据!$A$1:$K$65536,11,0),"")</f>
        <v>6647</v>
      </c>
      <c r="T2056">
        <f>IFERROR(VLOOKUP($A2056,[3]库存报告使用数据!$A$1:$C$65536,3,0),"")</f>
        <v>10</v>
      </c>
      <c r="U2056">
        <f>IFERROR(VLOOKUP($A2056,[3]库存报告使用数据!$A$1:$F$65536,6,0),"")</f>
        <v>6</v>
      </c>
      <c r="V2056">
        <f>IFERROR(VLOOKUP($A2056,[3]库存报告使用数据!$A$1:$I$65536,9,0),"")</f>
        <v>0</v>
      </c>
      <c r="W2056">
        <f>IFERROR(VLOOKUP($A2056,[3]库存报告使用数据!$A$1:$L$65536,12,0),"")</f>
        <v>37</v>
      </c>
      <c r="X2056" s="20">
        <f t="shared" si="546"/>
        <v>0.00211327134404058</v>
      </c>
      <c r="Y2056" s="20">
        <f t="shared" si="547"/>
        <v>0.00715137067938021</v>
      </c>
      <c r="Z2056" s="20" t="str">
        <f t="shared" si="548"/>
        <v/>
      </c>
      <c r="AA2056" s="20">
        <f t="shared" si="549"/>
        <v>0.00556642094177825</v>
      </c>
      <c r="AB2056">
        <f>IFERROR(VLOOKUP($A2056,[3]库存报告使用数据!$A$1:$D$65536,4,0),"")</f>
        <v>1.78</v>
      </c>
      <c r="AC2056">
        <f>IFERROR(VLOOKUP($A2056,[3]库存报告使用数据!$A$1:$G$65536,7,0),"")</f>
        <v>0.89</v>
      </c>
      <c r="AD2056">
        <f>IFERROR(VLOOKUP($A2056,[3]库存报告使用数据!$A$1:$J$65536,10,0),"")</f>
        <v>0</v>
      </c>
      <c r="AE2056">
        <f>IFERROR(VLOOKUP($A2056,[3]库存报告使用数据!$A$1:$M$65536,13,0),"")</f>
        <v>5.59</v>
      </c>
      <c r="AF2056" s="20">
        <f t="shared" si="550"/>
        <v>0.0292493755751282</v>
      </c>
      <c r="AG2056" s="20">
        <f t="shared" si="551"/>
        <v>0.0146246877875641</v>
      </c>
      <c r="AH2056" s="20" t="str">
        <f t="shared" si="552"/>
        <v/>
      </c>
      <c r="AI2056" s="20">
        <f t="shared" si="553"/>
        <v>0.0524892486243873</v>
      </c>
      <c r="AJ2056">
        <f>IFERROR(VLOOKUP($B2056,[4]库存报告使用数据!$A$1:$B$65536,2,0),0)</f>
        <v>27</v>
      </c>
      <c r="AK2056">
        <f>IFERROR(VLOOKUP($B2056,[4]库存报告使用数据!$A$1:$C$65536,3,0),)</f>
        <v>33</v>
      </c>
      <c r="AL2056">
        <f>IFERROR(VLOOKUP($B2056,[4]库存报告使用数据!$A$1:$D$65536,4,0),)</f>
        <v>0</v>
      </c>
      <c r="AM2056">
        <f>IFERROR(VLOOKUP($B2056,[4]库存报告使用数据!$A$1:$E$65536,5,0),)</f>
        <v>60</v>
      </c>
      <c r="AN2056" s="20">
        <f t="shared" si="554"/>
        <v>0.148148148148148</v>
      </c>
      <c r="AO2056" s="20">
        <f t="shared" si="555"/>
        <v>0.121212121212121</v>
      </c>
      <c r="AP2056" s="20" t="str">
        <f t="shared" si="556"/>
        <v/>
      </c>
      <c r="AQ2056" s="20">
        <f t="shared" si="557"/>
        <v>0.116666666666667</v>
      </c>
      <c r="AR2056" s="32">
        <f t="shared" si="558"/>
        <v>0.571428571428571</v>
      </c>
      <c r="AS2056" s="32">
        <f t="shared" si="559"/>
        <v>34.2857142857143</v>
      </c>
      <c r="AT2056" s="32">
        <f t="shared" si="560"/>
        <v>-34.2857142857143</v>
      </c>
      <c r="AU2056" s="28">
        <f t="shared" si="561"/>
        <v>0</v>
      </c>
      <c r="AV2056" s="34">
        <f>IFERROR(时间!$B$4+AU2056,"上周无销量")</f>
        <v>43283</v>
      </c>
      <c r="AW2056" s="34"/>
    </row>
    <row r="2057" spans="1:49">
      <c r="A2057" s="18" t="s">
        <v>2102</v>
      </c>
      <c r="B2057" t="str">
        <f>VLOOKUP(A2057,'[1]sku-asin（子）'!$A:$B,2,0)</f>
        <v>B06WGPWT2C</v>
      </c>
      <c r="C2057" t="str">
        <f>VLOOKUP(A2057,'[1]子sku-父sku'!$A:$B,2,0)</f>
        <v>YZ-BS-PW2037</v>
      </c>
      <c r="D2057" s="28">
        <f>IFERROR(VLOOKUP(A2057,[2]库存报告使用数据处理!$A:$C,3,0),0)</f>
        <v>5</v>
      </c>
      <c r="E2057" s="28">
        <f>IFERROR(VLOOKUP(A2057,[2]库存报告使用数据处理!$A:$D,4,0),0)</f>
        <v>3</v>
      </c>
      <c r="F2057" s="28">
        <f>IFERROR(VLOOKUP(A2057,[2]库存报告使用数据处理!$A:$E,5,0),0)</f>
        <v>3</v>
      </c>
      <c r="G2057" s="28">
        <f>IFERROR(VLOOKUP(A2057,[2]库存报告使用数据处理!$A:$F,6,0),0)</f>
        <v>7</v>
      </c>
      <c r="H2057" s="29">
        <f>IFERROR(VLOOKUP(A2057,[2]库存报告使用数据处理!$A:$G,7,0),0)</f>
        <v>14.6211111111111</v>
      </c>
      <c r="I2057">
        <f>IFERROR(VLOOKUP(A2057,[5]数据处理!$A:$B,2,0),0)</f>
        <v>0</v>
      </c>
      <c r="J2057" s="30">
        <f>IFERROR(VLOOKUP(A2057,[5]数据处理!$A:$D,4,0),0)</f>
        <v>0</v>
      </c>
      <c r="K2057" s="30">
        <f>IFERROR(VLOOKUP(A2057,[5]数据处理!$A:$E,5,0),0)</f>
        <v>0</v>
      </c>
      <c r="L2057" s="30">
        <f>IFERROR(VLOOKUP(A2057,[5]数据处理!$A:$G,7,0),0)</f>
        <v>0</v>
      </c>
      <c r="M2057">
        <f t="shared" si="545"/>
        <v>0</v>
      </c>
      <c r="N2057">
        <f>IFERROR(VLOOKUP(A2057,[5]数据处理!$A:$C,3,0),0)</f>
        <v>0</v>
      </c>
      <c r="O2057">
        <f>IFERROR(VLOOKUP($A2057,[5]数据处理!$A:$N,14,0),0)</f>
        <v>0</v>
      </c>
      <c r="P2057">
        <f>IFERROR(VLOOKUP($A2057,[3]库存报告使用数据!$A$1:$B$65536,2,0),"")</f>
        <v>20234</v>
      </c>
      <c r="Q2057">
        <f>IFERROR(VLOOKUP($A2057,[3]库存报告使用数据!$A$1:$E$65536,5,0),"")</f>
        <v>12936</v>
      </c>
      <c r="R2057">
        <f>IFERROR(VLOOKUP($A2057,[3]库存报告使用数据!$A$1:$H$65536,8,0),"")</f>
        <v>1740</v>
      </c>
      <c r="S2057">
        <f>IFERROR(VLOOKUP($A2057,[3]库存报告使用数据!$A$1:$K$65536,11,0),"")</f>
        <v>4022</v>
      </c>
      <c r="T2057">
        <f>IFERROR(VLOOKUP($A2057,[3]库存报告使用数据!$A$1:$C$65536,3,0),"")</f>
        <v>90</v>
      </c>
      <c r="U2057">
        <f>IFERROR(VLOOKUP($A2057,[3]库存报告使用数据!$A$1:$F$65536,6,0),"")</f>
        <v>63</v>
      </c>
      <c r="V2057">
        <f>IFERROR(VLOOKUP($A2057,[3]库存报告使用数据!$A$1:$I$65536,9,0),"")</f>
        <v>16</v>
      </c>
      <c r="W2057">
        <f>IFERROR(VLOOKUP($A2057,[3]库存报告使用数据!$A$1:$L$65536,12,0),"")</f>
        <v>58</v>
      </c>
      <c r="X2057" s="20">
        <f t="shared" si="546"/>
        <v>0.00444795888109123</v>
      </c>
      <c r="Y2057" s="20">
        <f t="shared" si="547"/>
        <v>0.00487012987012987</v>
      </c>
      <c r="Z2057" s="20">
        <f t="shared" si="548"/>
        <v>0.00919540229885057</v>
      </c>
      <c r="AA2057" s="20">
        <f t="shared" si="549"/>
        <v>0.0144206862257583</v>
      </c>
      <c r="AB2057">
        <f>IFERROR(VLOOKUP($A2057,[3]库存报告使用数据!$A$1:$D$65536,4,0),"")</f>
        <v>11.44</v>
      </c>
      <c r="AC2057">
        <f>IFERROR(VLOOKUP($A2057,[3]库存报告使用数据!$A$1:$G$65536,7,0),"")</f>
        <v>8.17</v>
      </c>
      <c r="AD2057">
        <f>IFERROR(VLOOKUP($A2057,[3]库存报告使用数据!$A$1:$J$65536,10,0),"")</f>
        <v>2.29</v>
      </c>
      <c r="AE2057">
        <f>IFERROR(VLOOKUP($A2057,[3]库存报告使用数据!$A$1:$M$65536,13,0),"")</f>
        <v>9.18</v>
      </c>
      <c r="AF2057" s="20">
        <f t="shared" si="550"/>
        <v>0.156486055171366</v>
      </c>
      <c r="AG2057" s="20">
        <f t="shared" si="551"/>
        <v>0.186260354130253</v>
      </c>
      <c r="AH2057" s="20">
        <f t="shared" si="552"/>
        <v>0.052207614560377</v>
      </c>
      <c r="AI2057" s="20">
        <f t="shared" si="553"/>
        <v>0.0896941799745965</v>
      </c>
      <c r="AJ2057">
        <f>IFERROR(VLOOKUP($B2057,[4]库存报告使用数据!$A$1:$B$65536,2,0),0)</f>
        <v>49</v>
      </c>
      <c r="AK2057">
        <f>IFERROR(VLOOKUP($B2057,[4]库存报告使用数据!$A$1:$C$65536,3,0),)</f>
        <v>51</v>
      </c>
      <c r="AL2057">
        <f>IFERROR(VLOOKUP($B2057,[4]库存报告使用数据!$A$1:$D$65536,4,0),)</f>
        <v>25</v>
      </c>
      <c r="AM2057">
        <f>IFERROR(VLOOKUP($B2057,[4]库存报告使用数据!$A$1:$E$65536,5,0),)</f>
        <v>89</v>
      </c>
      <c r="AN2057" s="20">
        <f t="shared" si="554"/>
        <v>0.102040816326531</v>
      </c>
      <c r="AO2057" s="20">
        <f t="shared" si="555"/>
        <v>0.0588235294117647</v>
      </c>
      <c r="AP2057" s="20">
        <f t="shared" si="556"/>
        <v>0.12</v>
      </c>
      <c r="AQ2057" s="20">
        <f t="shared" si="557"/>
        <v>0.0786516853932584</v>
      </c>
      <c r="AR2057" s="32">
        <f t="shared" si="558"/>
        <v>0.714285714285714</v>
      </c>
      <c r="AS2057" s="32">
        <f t="shared" si="559"/>
        <v>42.8571428571429</v>
      </c>
      <c r="AT2057" s="32">
        <f t="shared" si="560"/>
        <v>-42.8571428571429</v>
      </c>
      <c r="AU2057" s="28">
        <f t="shared" si="561"/>
        <v>0</v>
      </c>
      <c r="AV2057" s="34">
        <f>IFERROR(时间!$B$4+AU2057,"上周无销量")</f>
        <v>43283</v>
      </c>
      <c r="AW2057" s="34"/>
    </row>
    <row r="2058" spans="1:49">
      <c r="A2058" s="18" t="s">
        <v>2103</v>
      </c>
      <c r="B2058" t="str">
        <f>VLOOKUP(A2058,'[1]sku-asin（子）'!$A:$B,2,0)</f>
        <v>B06X91MYFM</v>
      </c>
      <c r="C2058" t="str">
        <f>VLOOKUP(A2058,'[1]子sku-父sku'!$A:$B,2,0)</f>
        <v>YZ-BS-PW2037</v>
      </c>
      <c r="D2058" s="28">
        <f>IFERROR(VLOOKUP(A2058,[2]库存报告使用数据处理!$A:$C,3,0),0)</f>
        <v>2</v>
      </c>
      <c r="E2058" s="28">
        <f>IFERROR(VLOOKUP(A2058,[2]库存报告使用数据处理!$A:$D,4,0),0)</f>
        <v>2</v>
      </c>
      <c r="F2058" s="28">
        <f>IFERROR(VLOOKUP(A2058,[2]库存报告使用数据处理!$A:$E,5,0),0)</f>
        <v>0</v>
      </c>
      <c r="G2058" s="28">
        <f>IFERROR(VLOOKUP(A2058,[2]库存报告使用数据处理!$A:$F,6,0),0)</f>
        <v>1</v>
      </c>
      <c r="H2058" s="29">
        <f>IFERROR(VLOOKUP(A2058,[2]库存报告使用数据处理!$A:$G,7,0),0)</f>
        <v>12.124</v>
      </c>
      <c r="I2058">
        <f>IFERROR(VLOOKUP(A2058,[5]数据处理!$A:$B,2,0),0)</f>
        <v>1</v>
      </c>
      <c r="J2058" s="30">
        <f>IFERROR(VLOOKUP(A2058,[5]数据处理!$A:$D,4,0),0)</f>
        <v>0</v>
      </c>
      <c r="K2058" s="30">
        <f>IFERROR(VLOOKUP(A2058,[5]数据处理!$A:$E,5,0),0)</f>
        <v>0</v>
      </c>
      <c r="L2058" s="30">
        <f>IFERROR(VLOOKUP(A2058,[5]数据处理!$A:$G,7,0),0)</f>
        <v>0</v>
      </c>
      <c r="M2058">
        <f t="shared" si="545"/>
        <v>1</v>
      </c>
      <c r="N2058">
        <f>IFERROR(VLOOKUP(A2058,[5]数据处理!$A:$C,3,0),0)</f>
        <v>0</v>
      </c>
      <c r="O2058">
        <f>IFERROR(VLOOKUP($A2058,[5]数据处理!$A:$N,14,0),0)</f>
        <v>0</v>
      </c>
      <c r="P2058">
        <f>IFERROR(VLOOKUP($A2058,[3]库存报告使用数据!$A$1:$B$65536,2,0),"")</f>
        <v>15688</v>
      </c>
      <c r="Q2058">
        <f>IFERROR(VLOOKUP($A2058,[3]库存报告使用数据!$A$1:$E$65536,5,0),"")</f>
        <v>13267</v>
      </c>
      <c r="R2058">
        <f>IFERROR(VLOOKUP($A2058,[3]库存报告使用数据!$A$1:$H$65536,8,0),"")</f>
        <v>16029</v>
      </c>
      <c r="S2058">
        <f>IFERROR(VLOOKUP($A2058,[3]库存报告使用数据!$A$1:$K$65536,11,0),"")</f>
        <v>28483</v>
      </c>
      <c r="T2058">
        <f>IFERROR(VLOOKUP($A2058,[3]库存报告使用数据!$A$1:$C$65536,3,0),"")</f>
        <v>105</v>
      </c>
      <c r="U2058">
        <f>IFERROR(VLOOKUP($A2058,[3]库存报告使用数据!$A$1:$F$65536,6,0),"")</f>
        <v>64</v>
      </c>
      <c r="V2058">
        <f>IFERROR(VLOOKUP($A2058,[3]库存报告使用数据!$A$1:$I$65536,9,0),"")</f>
        <v>126</v>
      </c>
      <c r="W2058">
        <f>IFERROR(VLOOKUP($A2058,[3]库存报告使用数据!$A$1:$L$65536,12,0),"")</f>
        <v>209</v>
      </c>
      <c r="X2058" s="20">
        <f t="shared" si="546"/>
        <v>0.00669301376848547</v>
      </c>
      <c r="Y2058" s="20">
        <f t="shared" si="547"/>
        <v>0.00482399939700007</v>
      </c>
      <c r="Z2058" s="20">
        <f t="shared" si="548"/>
        <v>0.00786075238629983</v>
      </c>
      <c r="AA2058" s="20">
        <f t="shared" si="549"/>
        <v>0.00733771021310957</v>
      </c>
      <c r="AB2058">
        <f>IFERROR(VLOOKUP($A2058,[3]库存报告使用数据!$A$1:$D$65536,4,0),"")</f>
        <v>16.63</v>
      </c>
      <c r="AC2058">
        <f>IFERROR(VLOOKUP($A2058,[3]库存报告使用数据!$A$1:$G$65536,7,0),"")</f>
        <v>9.64</v>
      </c>
      <c r="AD2058">
        <f>IFERROR(VLOOKUP($A2058,[3]库存报告使用数据!$A$1:$J$65536,10,0),"")</f>
        <v>18.26</v>
      </c>
      <c r="AE2058">
        <f>IFERROR(VLOOKUP($A2058,[3]库存报告使用数据!$A$1:$M$65536,13,0),"")</f>
        <v>29.95</v>
      </c>
      <c r="AF2058" s="20">
        <f t="shared" si="550"/>
        <v>0.685829759155394</v>
      </c>
      <c r="AG2058" s="20">
        <f t="shared" si="551"/>
        <v>0.397558561530848</v>
      </c>
      <c r="AH2058" s="20" t="str">
        <f t="shared" si="552"/>
        <v>无销售广告费为18.26</v>
      </c>
      <c r="AI2058" s="20">
        <f t="shared" si="553"/>
        <v>2.47030682942923</v>
      </c>
      <c r="AJ2058">
        <f>IFERROR(VLOOKUP($B2058,[4]库存报告使用数据!$A$1:$B$65536,2,0),0)</f>
        <v>90</v>
      </c>
      <c r="AK2058">
        <f>IFERROR(VLOOKUP($B2058,[4]库存报告使用数据!$A$1:$C$65536,3,0),)</f>
        <v>65</v>
      </c>
      <c r="AL2058">
        <f>IFERROR(VLOOKUP($B2058,[4]库存报告使用数据!$A$1:$D$65536,4,0),)</f>
        <v>61</v>
      </c>
      <c r="AM2058">
        <f>IFERROR(VLOOKUP($B2058,[4]库存报告使用数据!$A$1:$E$65536,5,0),)</f>
        <v>117</v>
      </c>
      <c r="AN2058" s="20">
        <f t="shared" si="554"/>
        <v>0.0222222222222222</v>
      </c>
      <c r="AO2058" s="20">
        <f t="shared" si="555"/>
        <v>0.0307692307692308</v>
      </c>
      <c r="AP2058" s="20">
        <f t="shared" si="556"/>
        <v>0</v>
      </c>
      <c r="AQ2058" s="20">
        <f t="shared" si="557"/>
        <v>0.00854700854700855</v>
      </c>
      <c r="AR2058" s="32">
        <f t="shared" si="558"/>
        <v>0.285714285714286</v>
      </c>
      <c r="AS2058" s="32">
        <f t="shared" si="559"/>
        <v>17.1428571428571</v>
      </c>
      <c r="AT2058" s="32">
        <f t="shared" si="560"/>
        <v>-16.1428571428571</v>
      </c>
      <c r="AU2058" s="28">
        <f t="shared" si="561"/>
        <v>3</v>
      </c>
      <c r="AV2058" s="34">
        <f>IFERROR(时间!$B$4+AU2058,"上周无销量")</f>
        <v>43286</v>
      </c>
      <c r="AW2058" s="34"/>
    </row>
    <row r="2059" spans="1:49">
      <c r="A2059" s="18" t="s">
        <v>2104</v>
      </c>
      <c r="B2059" t="str">
        <f>VLOOKUP(A2059,'[1]sku-asin（子）'!$A:$B,2,0)</f>
        <v>B06WV9TKRV</v>
      </c>
      <c r="C2059" t="str">
        <f>VLOOKUP(A2059,'[1]子sku-父sku'!$A:$B,2,0)</f>
        <v>YZ-BS-PW2037</v>
      </c>
      <c r="D2059" s="28">
        <f>IFERROR(VLOOKUP(A2059,[2]库存报告使用数据处理!$A:$C,3,0),0)</f>
        <v>7</v>
      </c>
      <c r="E2059" s="28">
        <f>IFERROR(VLOOKUP(A2059,[2]库存报告使用数据处理!$A:$D,4,0),0)</f>
        <v>9</v>
      </c>
      <c r="F2059" s="28">
        <f>IFERROR(VLOOKUP(A2059,[2]库存报告使用数据处理!$A:$E,5,0),0)</f>
        <v>5</v>
      </c>
      <c r="G2059" s="28">
        <f>IFERROR(VLOOKUP(A2059,[2]库存报告使用数据处理!$A:$F,6,0),0)</f>
        <v>12</v>
      </c>
      <c r="H2059" s="29">
        <f>IFERROR(VLOOKUP(A2059,[2]库存报告使用数据处理!$A:$G,7,0),0)</f>
        <v>16.6793939393939</v>
      </c>
      <c r="I2059">
        <f>IFERROR(VLOOKUP(A2059,[5]数据处理!$A:$B,2,0),0)</f>
        <v>0</v>
      </c>
      <c r="J2059" s="30">
        <f>IFERROR(VLOOKUP(A2059,[5]数据处理!$A:$D,4,0),0)</f>
        <v>0</v>
      </c>
      <c r="K2059" s="30">
        <f>IFERROR(VLOOKUP(A2059,[5]数据处理!$A:$E,5,0),0)</f>
        <v>0</v>
      </c>
      <c r="L2059" s="30">
        <f>IFERROR(VLOOKUP(A2059,[5]数据处理!$A:$G,7,0),0)</f>
        <v>0</v>
      </c>
      <c r="M2059">
        <f t="shared" si="545"/>
        <v>0</v>
      </c>
      <c r="N2059">
        <f>IFERROR(VLOOKUP(A2059,[5]数据处理!$A:$C,3,0),0)</f>
        <v>0</v>
      </c>
      <c r="O2059">
        <f>IFERROR(VLOOKUP($A2059,[5]数据处理!$A:$N,14,0),0)</f>
        <v>0</v>
      </c>
      <c r="P2059">
        <f>IFERROR(VLOOKUP($A2059,[3]库存报告使用数据!$A$1:$B$65536,2,0),"")</f>
        <v>9286</v>
      </c>
      <c r="Q2059">
        <f>IFERROR(VLOOKUP($A2059,[3]库存报告使用数据!$A$1:$E$65536,5,0),"")</f>
        <v>2586</v>
      </c>
      <c r="R2059">
        <f>IFERROR(VLOOKUP($A2059,[3]库存报告使用数据!$A$1:$H$65536,8,0),"")</f>
        <v>1105</v>
      </c>
      <c r="S2059">
        <f>IFERROR(VLOOKUP($A2059,[3]库存报告使用数据!$A$1:$K$65536,11,0),"")</f>
        <v>3628</v>
      </c>
      <c r="T2059">
        <f>IFERROR(VLOOKUP($A2059,[3]库存报告使用数据!$A$1:$C$65536,3,0),"")</f>
        <v>38</v>
      </c>
      <c r="U2059">
        <f>IFERROR(VLOOKUP($A2059,[3]库存报告使用数据!$A$1:$F$65536,6,0),"")</f>
        <v>15</v>
      </c>
      <c r="V2059">
        <f>IFERROR(VLOOKUP($A2059,[3]库存报告使用数据!$A$1:$I$65536,9,0),"")</f>
        <v>17</v>
      </c>
      <c r="W2059">
        <f>IFERROR(VLOOKUP($A2059,[3]库存报告使用数据!$A$1:$L$65536,12,0),"")</f>
        <v>60</v>
      </c>
      <c r="X2059" s="20">
        <f t="shared" si="546"/>
        <v>0.00409218177902218</v>
      </c>
      <c r="Y2059" s="20">
        <f t="shared" si="547"/>
        <v>0.00580046403712297</v>
      </c>
      <c r="Z2059" s="20">
        <f t="shared" si="548"/>
        <v>0.0153846153846154</v>
      </c>
      <c r="AA2059" s="20">
        <f t="shared" si="549"/>
        <v>0.0165380374862183</v>
      </c>
      <c r="AB2059">
        <f>IFERROR(VLOOKUP($A2059,[3]库存报告使用数据!$A$1:$D$65536,4,0),"")</f>
        <v>6.32</v>
      </c>
      <c r="AC2059">
        <f>IFERROR(VLOOKUP($A2059,[3]库存报告使用数据!$A$1:$G$65536,7,0),"")</f>
        <v>2.63</v>
      </c>
      <c r="AD2059">
        <f>IFERROR(VLOOKUP($A2059,[3]库存报告使用数据!$A$1:$J$65536,10,0),"")</f>
        <v>2.53</v>
      </c>
      <c r="AE2059">
        <f>IFERROR(VLOOKUP($A2059,[3]库存报告使用数据!$A$1:$M$65536,13,0),"")</f>
        <v>7.07</v>
      </c>
      <c r="AF2059" s="20">
        <f t="shared" si="550"/>
        <v>0.0541300928641506</v>
      </c>
      <c r="AG2059" s="20">
        <f t="shared" si="551"/>
        <v>0.0175199544590192</v>
      </c>
      <c r="AH2059" s="20">
        <f t="shared" si="552"/>
        <v>0.0303368336906363</v>
      </c>
      <c r="AI2059" s="20">
        <f t="shared" si="553"/>
        <v>0.0353230260528325</v>
      </c>
      <c r="AJ2059">
        <f>IFERROR(VLOOKUP($B2059,[4]库存报告使用数据!$A$1:$B$65536,2,0),0)</f>
        <v>42</v>
      </c>
      <c r="AK2059">
        <f>IFERROR(VLOOKUP($B2059,[4]库存报告使用数据!$A$1:$C$65536,3,0),)</f>
        <v>69</v>
      </c>
      <c r="AL2059">
        <f>IFERROR(VLOOKUP($B2059,[4]库存报告使用数据!$A$1:$D$65536,4,0),)</f>
        <v>19</v>
      </c>
      <c r="AM2059">
        <f>IFERROR(VLOOKUP($B2059,[4]库存报告使用数据!$A$1:$E$65536,5,0),)</f>
        <v>88</v>
      </c>
      <c r="AN2059" s="20">
        <f t="shared" si="554"/>
        <v>0.166666666666667</v>
      </c>
      <c r="AO2059" s="20">
        <f t="shared" si="555"/>
        <v>0.130434782608696</v>
      </c>
      <c r="AP2059" s="20">
        <f t="shared" si="556"/>
        <v>0.263157894736842</v>
      </c>
      <c r="AQ2059" s="20">
        <f t="shared" si="557"/>
        <v>0.136363636363636</v>
      </c>
      <c r="AR2059" s="32">
        <f t="shared" si="558"/>
        <v>1</v>
      </c>
      <c r="AS2059" s="32">
        <f t="shared" si="559"/>
        <v>60</v>
      </c>
      <c r="AT2059" s="32">
        <f t="shared" si="560"/>
        <v>-60</v>
      </c>
      <c r="AU2059" s="28">
        <f t="shared" si="561"/>
        <v>0</v>
      </c>
      <c r="AV2059" s="34">
        <f>IFERROR(时间!$B$4+AU2059,"上周无销量")</f>
        <v>43283</v>
      </c>
      <c r="AW2059" s="34"/>
    </row>
    <row r="2060" spans="1:49">
      <c r="A2060" s="18" t="s">
        <v>2105</v>
      </c>
      <c r="B2060" t="str">
        <f>VLOOKUP(A2060,'[1]sku-asin（子）'!$A:$B,2,0)</f>
        <v>B06WGP1G7C</v>
      </c>
      <c r="C2060" t="str">
        <f>VLOOKUP(A2060,'[1]子sku-父sku'!$A:$B,2,0)</f>
        <v>YZ-BS-PW2037</v>
      </c>
      <c r="D2060" s="28">
        <f>IFERROR(VLOOKUP(A2060,[2]库存报告使用数据处理!$A:$C,3,0),0)</f>
        <v>8</v>
      </c>
      <c r="E2060" s="28">
        <f>IFERROR(VLOOKUP(A2060,[2]库存报告使用数据处理!$A:$D,4,0),0)</f>
        <v>10</v>
      </c>
      <c r="F2060" s="28">
        <f>IFERROR(VLOOKUP(A2060,[2]库存报告使用数据处理!$A:$E,5,0),0)</f>
        <v>9</v>
      </c>
      <c r="G2060" s="28">
        <f>IFERROR(VLOOKUP(A2060,[2]库存报告使用数据处理!$A:$F,6,0),0)</f>
        <v>19</v>
      </c>
      <c r="H2060" s="29">
        <f>IFERROR(VLOOKUP(A2060,[2]库存报告使用数据处理!$A:$G,7,0),0)</f>
        <v>16.6447826086957</v>
      </c>
      <c r="I2060">
        <f>IFERROR(VLOOKUP(A2060,[5]数据处理!$A:$B,2,0),0)</f>
        <v>11</v>
      </c>
      <c r="J2060" s="30">
        <f>IFERROR(VLOOKUP(A2060,[5]数据处理!$A:$D,4,0),0)</f>
        <v>0</v>
      </c>
      <c r="K2060" s="30">
        <f>IFERROR(VLOOKUP(A2060,[5]数据处理!$A:$E,5,0),0)</f>
        <v>0</v>
      </c>
      <c r="L2060" s="30">
        <f>IFERROR(VLOOKUP(A2060,[5]数据处理!$A:$G,7,0),0)</f>
        <v>1</v>
      </c>
      <c r="M2060">
        <f t="shared" si="545"/>
        <v>12</v>
      </c>
      <c r="N2060">
        <f>IFERROR(VLOOKUP(A2060,[5]数据处理!$A:$C,3,0),0)</f>
        <v>1</v>
      </c>
      <c r="O2060">
        <f>IFERROR(VLOOKUP($A2060,[5]数据处理!$A:$N,14,0),0)</f>
        <v>0</v>
      </c>
      <c r="P2060">
        <f>IFERROR(VLOOKUP($A2060,[3]库存报告使用数据!$A$1:$B$65536,2,0),"")</f>
        <v>8034</v>
      </c>
      <c r="Q2060">
        <f>IFERROR(VLOOKUP($A2060,[3]库存报告使用数据!$A$1:$E$65536,5,0),"")</f>
        <v>1988</v>
      </c>
      <c r="R2060">
        <f>IFERROR(VLOOKUP($A2060,[3]库存报告使用数据!$A$1:$H$65536,8,0),"")</f>
        <v>2855</v>
      </c>
      <c r="S2060">
        <f>IFERROR(VLOOKUP($A2060,[3]库存报告使用数据!$A$1:$K$65536,11,0),"")</f>
        <v>5841</v>
      </c>
      <c r="T2060">
        <f>IFERROR(VLOOKUP($A2060,[3]库存报告使用数据!$A$1:$C$65536,3,0),"")</f>
        <v>68</v>
      </c>
      <c r="U2060">
        <f>IFERROR(VLOOKUP($A2060,[3]库存报告使用数据!$A$1:$F$65536,6,0),"")</f>
        <v>18</v>
      </c>
      <c r="V2060">
        <f>IFERROR(VLOOKUP($A2060,[3]库存报告使用数据!$A$1:$I$65536,9,0),"")</f>
        <v>27</v>
      </c>
      <c r="W2060">
        <f>IFERROR(VLOOKUP($A2060,[3]库存报告使用数据!$A$1:$L$65536,12,0),"")</f>
        <v>66</v>
      </c>
      <c r="X2060" s="20">
        <f t="shared" si="546"/>
        <v>0.00846402788150361</v>
      </c>
      <c r="Y2060" s="20">
        <f t="shared" si="547"/>
        <v>0.00905432595573441</v>
      </c>
      <c r="Z2060" s="20">
        <f t="shared" si="548"/>
        <v>0.00945709281961471</v>
      </c>
      <c r="AA2060" s="20">
        <f t="shared" si="549"/>
        <v>0.0112994350282486</v>
      </c>
      <c r="AB2060">
        <f>IFERROR(VLOOKUP($A2060,[3]库存报告使用数据!$A$1:$D$65536,4,0),"")</f>
        <v>9.84</v>
      </c>
      <c r="AC2060">
        <f>IFERROR(VLOOKUP($A2060,[3]库存报告使用数据!$A$1:$G$65536,7,0),"")</f>
        <v>2.36</v>
      </c>
      <c r="AD2060">
        <f>IFERROR(VLOOKUP($A2060,[3]库存报告使用数据!$A$1:$J$65536,10,0),"")</f>
        <v>3.54</v>
      </c>
      <c r="AE2060">
        <f>IFERROR(VLOOKUP($A2060,[3]库存报告使用数据!$A$1:$M$65536,13,0),"")</f>
        <v>8.34</v>
      </c>
      <c r="AF2060" s="20">
        <f t="shared" si="550"/>
        <v>0.0738970300133216</v>
      </c>
      <c r="AG2060" s="20">
        <f t="shared" si="551"/>
        <v>0.0141786171407674</v>
      </c>
      <c r="AH2060" s="20">
        <f t="shared" si="552"/>
        <v>0.0236310285679457</v>
      </c>
      <c r="AI2060" s="20">
        <f t="shared" si="553"/>
        <v>0.0263714689906334</v>
      </c>
      <c r="AJ2060">
        <f>IFERROR(VLOOKUP($B2060,[4]库存报告使用数据!$A$1:$B$65536,2,0),0)</f>
        <v>87</v>
      </c>
      <c r="AK2060">
        <f>IFERROR(VLOOKUP($B2060,[4]库存报告使用数据!$A$1:$C$65536,3,0),)</f>
        <v>61</v>
      </c>
      <c r="AL2060">
        <f>IFERROR(VLOOKUP($B2060,[4]库存报告使用数据!$A$1:$D$65536,4,0),)</f>
        <v>53</v>
      </c>
      <c r="AM2060">
        <f>IFERROR(VLOOKUP($B2060,[4]库存报告使用数据!$A$1:$E$65536,5,0),)</f>
        <v>180</v>
      </c>
      <c r="AN2060" s="20">
        <f t="shared" si="554"/>
        <v>0.0919540229885057</v>
      </c>
      <c r="AO2060" s="20">
        <f t="shared" si="555"/>
        <v>0.163934426229508</v>
      </c>
      <c r="AP2060" s="20">
        <f t="shared" si="556"/>
        <v>0.169811320754717</v>
      </c>
      <c r="AQ2060" s="20">
        <f t="shared" si="557"/>
        <v>0.105555555555556</v>
      </c>
      <c r="AR2060" s="32">
        <f t="shared" si="558"/>
        <v>1.14285714285714</v>
      </c>
      <c r="AS2060" s="32">
        <f t="shared" si="559"/>
        <v>68.5714285714286</v>
      </c>
      <c r="AT2060" s="32">
        <f t="shared" si="560"/>
        <v>-56.5714285714286</v>
      </c>
      <c r="AU2060" s="28">
        <f t="shared" si="561"/>
        <v>10</v>
      </c>
      <c r="AV2060" s="34">
        <f>IFERROR(时间!$B$4+AU2060,"上周无销量")</f>
        <v>43293</v>
      </c>
      <c r="AW2060" s="34"/>
    </row>
    <row r="2061" spans="1:49">
      <c r="A2061" s="18" t="s">
        <v>2106</v>
      </c>
      <c r="B2061" t="str">
        <f>VLOOKUP(A2061,'[1]sku-asin（子）'!$A:$B,2,0)</f>
        <v>B06WGP135S</v>
      </c>
      <c r="C2061" t="str">
        <f>VLOOKUP(A2061,'[1]子sku-父sku'!$A:$B,2,0)</f>
        <v>YZ-BS-PW2037</v>
      </c>
      <c r="D2061" s="28">
        <f>IFERROR(VLOOKUP(A2061,[2]库存报告使用数据处理!$A:$C,3,0),0)</f>
        <v>21</v>
      </c>
      <c r="E2061" s="28">
        <f>IFERROR(VLOOKUP(A2061,[2]库存报告使用数据处理!$A:$D,4,0),0)</f>
        <v>12</v>
      </c>
      <c r="F2061" s="28">
        <f>IFERROR(VLOOKUP(A2061,[2]库存报告使用数据处理!$A:$E,5,0),0)</f>
        <v>9</v>
      </c>
      <c r="G2061" s="28">
        <f>IFERROR(VLOOKUP(A2061,[2]库存报告使用数据处理!$A:$F,6,0),0)</f>
        <v>0</v>
      </c>
      <c r="H2061" s="29">
        <f>IFERROR(VLOOKUP(A2061,[2]库存报告使用数据处理!$A:$G,7,0),0)</f>
        <v>16.6821428571429</v>
      </c>
      <c r="I2061">
        <f>IFERROR(VLOOKUP(A2061,[5]数据处理!$A:$B,2,0),0)</f>
        <v>0</v>
      </c>
      <c r="J2061" s="30">
        <f>IFERROR(VLOOKUP(A2061,[5]数据处理!$A:$D,4,0),0)</f>
        <v>0</v>
      </c>
      <c r="K2061" s="30">
        <f>IFERROR(VLOOKUP(A2061,[5]数据处理!$A:$E,5,0),0)</f>
        <v>0</v>
      </c>
      <c r="L2061" s="30">
        <f>IFERROR(VLOOKUP(A2061,[5]数据处理!$A:$G,7,0),0)</f>
        <v>0</v>
      </c>
      <c r="M2061">
        <f t="shared" si="545"/>
        <v>0</v>
      </c>
      <c r="N2061">
        <f>IFERROR(VLOOKUP(A2061,[5]数据处理!$A:$C,3,0),0)</f>
        <v>0</v>
      </c>
      <c r="O2061">
        <f>IFERROR(VLOOKUP($A2061,[5]数据处理!$A:$N,14,0),0)</f>
        <v>0</v>
      </c>
      <c r="P2061">
        <f>IFERROR(VLOOKUP($A2061,[3]库存报告使用数据!$A$1:$B$65536,2,0),"")</f>
        <v>35872</v>
      </c>
      <c r="Q2061">
        <f>IFERROR(VLOOKUP($A2061,[3]库存报告使用数据!$A$1:$E$65536,5,0),"")</f>
        <v>9206</v>
      </c>
      <c r="R2061">
        <f>IFERROR(VLOOKUP($A2061,[3]库存报告使用数据!$A$1:$H$65536,8,0),"")</f>
        <v>8979</v>
      </c>
      <c r="S2061">
        <f>IFERROR(VLOOKUP($A2061,[3]库存报告使用数据!$A$1:$K$65536,11,0),"")</f>
        <v>0</v>
      </c>
      <c r="T2061">
        <f>IFERROR(VLOOKUP($A2061,[3]库存报告使用数据!$A$1:$C$65536,3,0),"")</f>
        <v>182</v>
      </c>
      <c r="U2061">
        <f>IFERROR(VLOOKUP($A2061,[3]库存报告使用数据!$A$1:$F$65536,6,0),"")</f>
        <v>52</v>
      </c>
      <c r="V2061">
        <f>IFERROR(VLOOKUP($A2061,[3]库存报告使用数据!$A$1:$I$65536,9,0),"")</f>
        <v>88</v>
      </c>
      <c r="W2061">
        <f>IFERROR(VLOOKUP($A2061,[3]库存报告使用数据!$A$1:$L$65536,12,0),"")</f>
        <v>0</v>
      </c>
      <c r="X2061" s="20">
        <f t="shared" si="546"/>
        <v>0.0050735950044603</v>
      </c>
      <c r="Y2061" s="20">
        <f t="shared" si="547"/>
        <v>0.0056484901151423</v>
      </c>
      <c r="Z2061" s="20">
        <f t="shared" si="548"/>
        <v>0.009800645951665</v>
      </c>
      <c r="AA2061" s="20" t="str">
        <f t="shared" si="549"/>
        <v/>
      </c>
      <c r="AB2061">
        <f>IFERROR(VLOOKUP($A2061,[3]库存报告使用数据!$A$1:$D$65536,4,0),"")</f>
        <v>28.02</v>
      </c>
      <c r="AC2061">
        <f>IFERROR(VLOOKUP($A2061,[3]库存报告使用数据!$A$1:$G$65536,7,0),"")</f>
        <v>8.85</v>
      </c>
      <c r="AD2061">
        <f>IFERROR(VLOOKUP($A2061,[3]库存报告使用数据!$A$1:$J$65536,10,0),"")</f>
        <v>13.53</v>
      </c>
      <c r="AE2061">
        <f>IFERROR(VLOOKUP($A2061,[3]库存报告使用数据!$A$1:$M$65536,13,0),"")</f>
        <v>0</v>
      </c>
      <c r="AF2061" s="20">
        <f t="shared" si="550"/>
        <v>0.0799828730464567</v>
      </c>
      <c r="AG2061" s="20">
        <f t="shared" si="551"/>
        <v>0.0442089488332262</v>
      </c>
      <c r="AH2061" s="20">
        <f t="shared" si="552"/>
        <v>0.0901163205594802</v>
      </c>
      <c r="AI2061" s="20" t="str">
        <f t="shared" si="553"/>
        <v/>
      </c>
      <c r="AJ2061">
        <f>IFERROR(VLOOKUP($B2061,[4]库存报告使用数据!$A$1:$B$65536,2,0),0)</f>
        <v>174</v>
      </c>
      <c r="AK2061">
        <f>IFERROR(VLOOKUP($B2061,[4]库存报告使用数据!$A$1:$C$65536,3,0),)</f>
        <v>156</v>
      </c>
      <c r="AL2061">
        <f>IFERROR(VLOOKUP($B2061,[4]库存报告使用数据!$A$1:$D$65536,4,0),)</f>
        <v>52</v>
      </c>
      <c r="AM2061">
        <f>IFERROR(VLOOKUP($B2061,[4]库存报告使用数据!$A$1:$E$65536,5,0),)</f>
        <v>0</v>
      </c>
      <c r="AN2061" s="20">
        <f t="shared" si="554"/>
        <v>0.120689655172414</v>
      </c>
      <c r="AO2061" s="20">
        <f t="shared" si="555"/>
        <v>0.0769230769230769</v>
      </c>
      <c r="AP2061" s="20">
        <f t="shared" si="556"/>
        <v>0.173076923076923</v>
      </c>
      <c r="AQ2061" s="20" t="str">
        <f t="shared" si="557"/>
        <v/>
      </c>
      <c r="AR2061" s="32">
        <f t="shared" si="558"/>
        <v>3</v>
      </c>
      <c r="AS2061" s="32">
        <f t="shared" si="559"/>
        <v>180</v>
      </c>
      <c r="AT2061" s="32">
        <f t="shared" si="560"/>
        <v>-180</v>
      </c>
      <c r="AU2061" s="28">
        <f t="shared" si="561"/>
        <v>0</v>
      </c>
      <c r="AV2061" s="34">
        <f>IFERROR(时间!$B$4+AU2061,"上周无销量")</f>
        <v>43283</v>
      </c>
      <c r="AW2061" s="34"/>
    </row>
    <row r="2062" spans="1:49">
      <c r="A2062" s="18" t="s">
        <v>2107</v>
      </c>
      <c r="B2062" t="str">
        <f>VLOOKUP(A2062,'[1]sku-asin（子）'!$A:$B,2,0)</f>
        <v>B06X1881B7</v>
      </c>
      <c r="C2062" t="str">
        <f>VLOOKUP(A2062,'[1]子sku-父sku'!$A:$B,2,0)</f>
        <v>YZ-BS-PW2037</v>
      </c>
      <c r="D2062" s="28">
        <f>IFERROR(VLOOKUP(A2062,[2]库存报告使用数据处理!$A:$C,3,0),0)</f>
        <v>6</v>
      </c>
      <c r="E2062" s="28">
        <f>IFERROR(VLOOKUP(A2062,[2]库存报告使用数据处理!$A:$D,4,0),0)</f>
        <v>8</v>
      </c>
      <c r="F2062" s="28">
        <f>IFERROR(VLOOKUP(A2062,[2]库存报告使用数据处理!$A:$E,5,0),0)</f>
        <v>3</v>
      </c>
      <c r="G2062" s="28">
        <f>IFERROR(VLOOKUP(A2062,[2]库存报告使用数据处理!$A:$F,6,0),0)</f>
        <v>8</v>
      </c>
      <c r="H2062" s="29">
        <f>IFERROR(VLOOKUP(A2062,[2]库存报告使用数据处理!$A:$G,7,0),0)</f>
        <v>16.7392</v>
      </c>
      <c r="I2062">
        <f>IFERROR(VLOOKUP(A2062,[5]数据处理!$A:$B,2,0),0)</f>
        <v>9</v>
      </c>
      <c r="J2062" s="30">
        <f>IFERROR(VLOOKUP(A2062,[5]数据处理!$A:$D,4,0),0)</f>
        <v>0</v>
      </c>
      <c r="K2062" s="30">
        <f>IFERROR(VLOOKUP(A2062,[5]数据处理!$A:$E,5,0),0)</f>
        <v>0</v>
      </c>
      <c r="L2062" s="30">
        <f>IFERROR(VLOOKUP(A2062,[5]数据处理!$A:$G,7,0),0)</f>
        <v>0</v>
      </c>
      <c r="M2062">
        <f t="shared" si="545"/>
        <v>9</v>
      </c>
      <c r="N2062">
        <f>IFERROR(VLOOKUP(A2062,[5]数据处理!$A:$C,3,0),0)</f>
        <v>0</v>
      </c>
      <c r="O2062">
        <f>IFERROR(VLOOKUP($A2062,[5]数据处理!$A:$N,14,0),0)</f>
        <v>0</v>
      </c>
      <c r="P2062">
        <f>IFERROR(VLOOKUP($A2062,[3]库存报告使用数据!$A$1:$B$65536,2,0),"")</f>
        <v>34158</v>
      </c>
      <c r="Q2062">
        <f>IFERROR(VLOOKUP($A2062,[3]库存报告使用数据!$A$1:$E$65536,5,0),"")</f>
        <v>5646</v>
      </c>
      <c r="R2062">
        <f>IFERROR(VLOOKUP($A2062,[3]库存报告使用数据!$A$1:$H$65536,8,0),"")</f>
        <v>3141</v>
      </c>
      <c r="S2062">
        <f>IFERROR(VLOOKUP($A2062,[3]库存报告使用数据!$A$1:$K$65536,11,0),"")</f>
        <v>6146</v>
      </c>
      <c r="T2062">
        <f>IFERROR(VLOOKUP($A2062,[3]库存报告使用数据!$A$1:$C$65536,3,0),"")</f>
        <v>76</v>
      </c>
      <c r="U2062">
        <f>IFERROR(VLOOKUP($A2062,[3]库存报告使用数据!$A$1:$F$65536,6,0),"")</f>
        <v>20</v>
      </c>
      <c r="V2062">
        <f>IFERROR(VLOOKUP($A2062,[3]库存报告使用数据!$A$1:$I$65536,9,0),"")</f>
        <v>14</v>
      </c>
      <c r="W2062">
        <f>IFERROR(VLOOKUP($A2062,[3]库存报告使用数据!$A$1:$L$65536,12,0),"")</f>
        <v>39</v>
      </c>
      <c r="X2062" s="20">
        <f t="shared" si="546"/>
        <v>0.00222495462263599</v>
      </c>
      <c r="Y2062" s="20">
        <f t="shared" si="547"/>
        <v>0.00354233085370174</v>
      </c>
      <c r="Z2062" s="20">
        <f t="shared" si="548"/>
        <v>0.00445717924227953</v>
      </c>
      <c r="AA2062" s="20">
        <f t="shared" si="549"/>
        <v>0.00634559062805076</v>
      </c>
      <c r="AB2062">
        <f>IFERROR(VLOOKUP($A2062,[3]库存报告使用数据!$A$1:$D$65536,4,0),"")</f>
        <v>10.42</v>
      </c>
      <c r="AC2062">
        <f>IFERROR(VLOOKUP($A2062,[3]库存报告使用数据!$A$1:$G$65536,7,0),"")</f>
        <v>2.43</v>
      </c>
      <c r="AD2062">
        <f>IFERROR(VLOOKUP($A2062,[3]库存报告使用数据!$A$1:$J$65536,10,0),"")</f>
        <v>1.91</v>
      </c>
      <c r="AE2062">
        <f>IFERROR(VLOOKUP($A2062,[3]库存报告使用数据!$A$1:$M$65536,13,0),"")</f>
        <v>5.24</v>
      </c>
      <c r="AF2062" s="20">
        <f t="shared" si="550"/>
        <v>0.103748486586376</v>
      </c>
      <c r="AG2062" s="20">
        <f t="shared" si="551"/>
        <v>0.0181460284840375</v>
      </c>
      <c r="AH2062" s="20">
        <f t="shared" si="552"/>
        <v>0.0380344739692857</v>
      </c>
      <c r="AI2062" s="20">
        <f t="shared" si="553"/>
        <v>0.0391297075129038</v>
      </c>
      <c r="AJ2062">
        <f>IFERROR(VLOOKUP($B2062,[4]库存报告使用数据!$A$1:$B$65536,2,0),0)</f>
        <v>72</v>
      </c>
      <c r="AK2062">
        <f>IFERROR(VLOOKUP($B2062,[4]库存报告使用数据!$A$1:$C$65536,3,0),)</f>
        <v>51</v>
      </c>
      <c r="AL2062">
        <f>IFERROR(VLOOKUP($B2062,[4]库存报告使用数据!$A$1:$D$65536,4,0),)</f>
        <v>19</v>
      </c>
      <c r="AM2062">
        <f>IFERROR(VLOOKUP($B2062,[4]库存报告使用数据!$A$1:$E$65536,5,0),)</f>
        <v>83</v>
      </c>
      <c r="AN2062" s="20">
        <f t="shared" si="554"/>
        <v>0.0833333333333333</v>
      </c>
      <c r="AO2062" s="20">
        <f t="shared" si="555"/>
        <v>0.156862745098039</v>
      </c>
      <c r="AP2062" s="20">
        <f t="shared" si="556"/>
        <v>0.157894736842105</v>
      </c>
      <c r="AQ2062" s="20">
        <f t="shared" si="557"/>
        <v>0.0963855421686747</v>
      </c>
      <c r="AR2062" s="32">
        <f t="shared" si="558"/>
        <v>0.857142857142857</v>
      </c>
      <c r="AS2062" s="32">
        <f t="shared" si="559"/>
        <v>51.4285714285714</v>
      </c>
      <c r="AT2062" s="32">
        <f t="shared" si="560"/>
        <v>-42.4285714285714</v>
      </c>
      <c r="AU2062" s="28">
        <f t="shared" si="561"/>
        <v>10</v>
      </c>
      <c r="AV2062" s="34">
        <f>IFERROR(时间!$B$4+AU2062,"上周无销量")</f>
        <v>43293</v>
      </c>
      <c r="AW2062" s="34"/>
    </row>
    <row r="2063" spans="1:49">
      <c r="A2063" s="18" t="s">
        <v>2108</v>
      </c>
      <c r="B2063" t="str">
        <f>VLOOKUP(A2063,'[1]sku-asin（子）'!$A:$B,2,0)</f>
        <v>B06WD32GDD</v>
      </c>
      <c r="C2063" t="str">
        <f>VLOOKUP(A2063,'[1]子sku-父sku'!$A:$B,2,0)</f>
        <v>YZ-BS-PW2037</v>
      </c>
      <c r="D2063" s="28">
        <f>IFERROR(VLOOKUP(A2063,[2]库存报告使用数据处理!$A:$C,3,0),0)</f>
        <v>5</v>
      </c>
      <c r="E2063" s="28">
        <f>IFERROR(VLOOKUP(A2063,[2]库存报告使用数据处理!$A:$D,4,0),0)</f>
        <v>9</v>
      </c>
      <c r="F2063" s="28">
        <f>IFERROR(VLOOKUP(A2063,[2]库存报告使用数据处理!$A:$E,5,0),0)</f>
        <v>6</v>
      </c>
      <c r="G2063" s="28">
        <f>IFERROR(VLOOKUP(A2063,[2]库存报告使用数据处理!$A:$F,6,0),0)</f>
        <v>1</v>
      </c>
      <c r="H2063" s="29">
        <f>IFERROR(VLOOKUP(A2063,[2]库存报告使用数据处理!$A:$G,7,0),0)</f>
        <v>16.7385714285714</v>
      </c>
      <c r="I2063">
        <f>IFERROR(VLOOKUP(A2063,[5]数据处理!$A:$B,2,0),0)</f>
        <v>0</v>
      </c>
      <c r="J2063" s="30">
        <f>IFERROR(VLOOKUP(A2063,[5]数据处理!$A:$D,4,0),0)</f>
        <v>0</v>
      </c>
      <c r="K2063" s="30">
        <f>IFERROR(VLOOKUP(A2063,[5]数据处理!$A:$E,5,0),0)</f>
        <v>0</v>
      </c>
      <c r="L2063" s="30">
        <f>IFERROR(VLOOKUP(A2063,[5]数据处理!$A:$G,7,0),0)</f>
        <v>0</v>
      </c>
      <c r="M2063">
        <f t="shared" si="545"/>
        <v>0</v>
      </c>
      <c r="N2063">
        <f>IFERROR(VLOOKUP(A2063,[5]数据处理!$A:$C,3,0),0)</f>
        <v>0</v>
      </c>
      <c r="O2063">
        <f>IFERROR(VLOOKUP($A2063,[5]数据处理!$A:$N,14,0),0)</f>
        <v>0</v>
      </c>
      <c r="P2063">
        <f>IFERROR(VLOOKUP($A2063,[3]库存报告使用数据!$A$1:$B$65536,2,0),"")</f>
        <v>852</v>
      </c>
      <c r="Q2063">
        <f>IFERROR(VLOOKUP($A2063,[3]库存报告使用数据!$A$1:$E$65536,5,0),"")</f>
        <v>4310</v>
      </c>
      <c r="R2063">
        <f>IFERROR(VLOOKUP($A2063,[3]库存报告使用数据!$A$1:$H$65536,8,0),"")</f>
        <v>30322</v>
      </c>
      <c r="S2063">
        <f>IFERROR(VLOOKUP($A2063,[3]库存报告使用数据!$A$1:$K$65536,11,0),"")</f>
        <v>3023</v>
      </c>
      <c r="T2063">
        <f>IFERROR(VLOOKUP($A2063,[3]库存报告使用数据!$A$1:$C$65536,3,0),"")</f>
        <v>8</v>
      </c>
      <c r="U2063">
        <f>IFERROR(VLOOKUP($A2063,[3]库存报告使用数据!$A$1:$F$65536,6,0),"")</f>
        <v>11</v>
      </c>
      <c r="V2063">
        <f>IFERROR(VLOOKUP($A2063,[3]库存报告使用数据!$A$1:$I$65536,9,0),"")</f>
        <v>48</v>
      </c>
      <c r="W2063">
        <f>IFERROR(VLOOKUP($A2063,[3]库存报告使用数据!$A$1:$L$65536,12,0),"")</f>
        <v>17</v>
      </c>
      <c r="X2063" s="20">
        <f t="shared" si="546"/>
        <v>0.00938967136150235</v>
      </c>
      <c r="Y2063" s="20">
        <f t="shared" si="547"/>
        <v>0.00255220417633411</v>
      </c>
      <c r="Z2063" s="20">
        <f t="shared" si="548"/>
        <v>0.00158300903634325</v>
      </c>
      <c r="AA2063" s="20">
        <f t="shared" si="549"/>
        <v>0.0056235527621568</v>
      </c>
      <c r="AB2063">
        <f>IFERROR(VLOOKUP($A2063,[3]库存报告使用数据!$A$1:$D$65536,4,0),"")</f>
        <v>1.3</v>
      </c>
      <c r="AC2063">
        <f>IFERROR(VLOOKUP($A2063,[3]库存报告使用数据!$A$1:$G$65536,7,0),"")</f>
        <v>1.48</v>
      </c>
      <c r="AD2063">
        <f>IFERROR(VLOOKUP($A2063,[3]库存报告使用数据!$A$1:$J$65536,10,0),"")</f>
        <v>5.94</v>
      </c>
      <c r="AE2063">
        <f>IFERROR(VLOOKUP($A2063,[3]库存报告使用数据!$A$1:$M$65536,13,0),"")</f>
        <v>2.15</v>
      </c>
      <c r="AF2063" s="20">
        <f t="shared" si="550"/>
        <v>0.0155329862592814</v>
      </c>
      <c r="AG2063" s="20">
        <f t="shared" si="551"/>
        <v>0.0098242819075797</v>
      </c>
      <c r="AH2063" s="20">
        <f t="shared" si="552"/>
        <v>0.0591448322949562</v>
      </c>
      <c r="AI2063" s="20">
        <f t="shared" si="553"/>
        <v>0.128445847913289</v>
      </c>
      <c r="AJ2063">
        <f>IFERROR(VLOOKUP($B2063,[4]库存报告使用数据!$A$1:$B$65536,2,0),0)</f>
        <v>26</v>
      </c>
      <c r="AK2063">
        <f>IFERROR(VLOOKUP($B2063,[4]库存报告使用数据!$A$1:$C$65536,3,0),)</f>
        <v>32</v>
      </c>
      <c r="AL2063">
        <f>IFERROR(VLOOKUP($B2063,[4]库存报告使用数据!$A$1:$D$65536,4,0),)</f>
        <v>15</v>
      </c>
      <c r="AM2063">
        <f>IFERROR(VLOOKUP($B2063,[4]库存报告使用数据!$A$1:$E$65536,5,0),)</f>
        <v>16</v>
      </c>
      <c r="AN2063" s="20">
        <f t="shared" si="554"/>
        <v>0.192307692307692</v>
      </c>
      <c r="AO2063" s="20">
        <f t="shared" si="555"/>
        <v>0.28125</v>
      </c>
      <c r="AP2063" s="20">
        <f t="shared" si="556"/>
        <v>0.4</v>
      </c>
      <c r="AQ2063" s="20">
        <f t="shared" si="557"/>
        <v>0.0625</v>
      </c>
      <c r="AR2063" s="32">
        <f t="shared" si="558"/>
        <v>0.714285714285714</v>
      </c>
      <c r="AS2063" s="32">
        <f t="shared" si="559"/>
        <v>42.8571428571429</v>
      </c>
      <c r="AT2063" s="32">
        <f t="shared" si="560"/>
        <v>-42.8571428571429</v>
      </c>
      <c r="AU2063" s="28">
        <f t="shared" si="561"/>
        <v>0</v>
      </c>
      <c r="AV2063" s="34">
        <f>IFERROR(时间!$B$4+AU2063,"上周无销量")</f>
        <v>43283</v>
      </c>
      <c r="AW2063" s="34"/>
    </row>
    <row r="2064" spans="1:49">
      <c r="A2064" s="18" t="s">
        <v>2109</v>
      </c>
      <c r="B2064" t="str">
        <f>VLOOKUP(A2064,'[1]sku-asin（子）'!$A:$B,2,0)</f>
        <v>B06VV1VK3S</v>
      </c>
      <c r="C2064" t="str">
        <f>VLOOKUP(A2064,'[1]子sku-父sku'!$A:$B,2,0)</f>
        <v>YZ-BS-PW2037</v>
      </c>
      <c r="D2064" s="28">
        <f>IFERROR(VLOOKUP(A2064,[2]库存报告使用数据处理!$A:$C,3,0),0)</f>
        <v>9</v>
      </c>
      <c r="E2064" s="28">
        <f>IFERROR(VLOOKUP(A2064,[2]库存报告使用数据处理!$A:$D,4,0),0)</f>
        <v>20</v>
      </c>
      <c r="F2064" s="28">
        <f>IFERROR(VLOOKUP(A2064,[2]库存报告使用数据处理!$A:$E,5,0),0)</f>
        <v>12</v>
      </c>
      <c r="G2064" s="28">
        <f>IFERROR(VLOOKUP(A2064,[2]库存报告使用数据处理!$A:$F,6,0),0)</f>
        <v>3</v>
      </c>
      <c r="H2064" s="29">
        <f>IFERROR(VLOOKUP(A2064,[2]库存报告使用数据处理!$A:$G,7,0),0)</f>
        <v>16.6061363636364</v>
      </c>
      <c r="I2064">
        <f>IFERROR(VLOOKUP(A2064,[5]数据处理!$A:$B,2,0),0)</f>
        <v>0</v>
      </c>
      <c r="J2064" s="30">
        <f>IFERROR(VLOOKUP(A2064,[5]数据处理!$A:$D,4,0),0)</f>
        <v>0</v>
      </c>
      <c r="K2064" s="30">
        <f>IFERROR(VLOOKUP(A2064,[5]数据处理!$A:$E,5,0),0)</f>
        <v>0</v>
      </c>
      <c r="L2064" s="30">
        <f>IFERROR(VLOOKUP(A2064,[5]数据处理!$A:$G,7,0),0)</f>
        <v>0</v>
      </c>
      <c r="M2064">
        <f t="shared" si="545"/>
        <v>0</v>
      </c>
      <c r="N2064">
        <f>IFERROR(VLOOKUP(A2064,[5]数据处理!$A:$C,3,0),0)</f>
        <v>1</v>
      </c>
      <c r="O2064">
        <f>IFERROR(VLOOKUP($A2064,[5]数据处理!$A:$N,14,0),0)</f>
        <v>0</v>
      </c>
      <c r="P2064">
        <f>IFERROR(VLOOKUP($A2064,[3]库存报告使用数据!$A$1:$B$65536,2,0),"")</f>
        <v>51136</v>
      </c>
      <c r="Q2064">
        <f>IFERROR(VLOOKUP($A2064,[3]库存报告使用数据!$A$1:$E$65536,5,0),"")</f>
        <v>4197</v>
      </c>
      <c r="R2064">
        <f>IFERROR(VLOOKUP($A2064,[3]库存报告使用数据!$A$1:$H$65536,8,0),"")</f>
        <v>2134</v>
      </c>
      <c r="S2064">
        <f>IFERROR(VLOOKUP($A2064,[3]库存报告使用数据!$A$1:$K$65536,11,0),"")</f>
        <v>696</v>
      </c>
      <c r="T2064">
        <f>IFERROR(VLOOKUP($A2064,[3]库存报告使用数据!$A$1:$C$65536,3,0),"")</f>
        <v>190</v>
      </c>
      <c r="U2064">
        <f>IFERROR(VLOOKUP($A2064,[3]库存报告使用数据!$A$1:$F$65536,6,0),"")</f>
        <v>30</v>
      </c>
      <c r="V2064">
        <f>IFERROR(VLOOKUP($A2064,[3]库存报告使用数据!$A$1:$I$65536,9,0),"")</f>
        <v>20</v>
      </c>
      <c r="W2064">
        <f>IFERROR(VLOOKUP($A2064,[3]库存报告使用数据!$A$1:$L$65536,12,0),"")</f>
        <v>19</v>
      </c>
      <c r="X2064" s="20">
        <f t="shared" si="546"/>
        <v>0.00371558197747184</v>
      </c>
      <c r="Y2064" s="20">
        <f t="shared" si="547"/>
        <v>0.00714796283059328</v>
      </c>
      <c r="Z2064" s="20">
        <f t="shared" si="548"/>
        <v>0.00937207122774133</v>
      </c>
      <c r="AA2064" s="20">
        <f t="shared" si="549"/>
        <v>0.0272988505747126</v>
      </c>
      <c r="AB2064">
        <f>IFERROR(VLOOKUP($A2064,[3]库存报告使用数据!$A$1:$D$65536,4,0),"")</f>
        <v>28.54</v>
      </c>
      <c r="AC2064">
        <f>IFERROR(VLOOKUP($A2064,[3]库存报告使用数据!$A$1:$G$65536,7,0),"")</f>
        <v>4.77</v>
      </c>
      <c r="AD2064">
        <f>IFERROR(VLOOKUP($A2064,[3]库存报告使用数据!$A$1:$J$65536,10,0),"")</f>
        <v>2.96</v>
      </c>
      <c r="AE2064">
        <f>IFERROR(VLOOKUP($A2064,[3]库存报告使用数据!$A$1:$M$65536,13,0),"")</f>
        <v>2.83</v>
      </c>
      <c r="AF2064" s="20">
        <f t="shared" si="550"/>
        <v>0.190960199390817</v>
      </c>
      <c r="AG2064" s="20">
        <f t="shared" si="551"/>
        <v>0.0143621607565659</v>
      </c>
      <c r="AH2064" s="20">
        <f t="shared" si="552"/>
        <v>0.0148539468341841</v>
      </c>
      <c r="AI2064" s="20">
        <f t="shared" si="553"/>
        <v>0.0568063101901906</v>
      </c>
      <c r="AJ2064">
        <f>IFERROR(VLOOKUP($B2064,[4]库存报告使用数据!$A$1:$B$65536,2,0),0)</f>
        <v>174</v>
      </c>
      <c r="AK2064">
        <f>IFERROR(VLOOKUP($B2064,[4]库存报告使用数据!$A$1:$C$65536,3,0),)</f>
        <v>138</v>
      </c>
      <c r="AL2064">
        <f>IFERROR(VLOOKUP($B2064,[4]库存报告使用数据!$A$1:$D$65536,4,0),)</f>
        <v>20</v>
      </c>
      <c r="AM2064">
        <f>IFERROR(VLOOKUP($B2064,[4]库存报告使用数据!$A$1:$E$65536,5,0),)</f>
        <v>40</v>
      </c>
      <c r="AN2064" s="20">
        <f t="shared" si="554"/>
        <v>0.0517241379310345</v>
      </c>
      <c r="AO2064" s="20">
        <f t="shared" si="555"/>
        <v>0.144927536231884</v>
      </c>
      <c r="AP2064" s="20">
        <f t="shared" si="556"/>
        <v>0.6</v>
      </c>
      <c r="AQ2064" s="20">
        <f t="shared" si="557"/>
        <v>0.075</v>
      </c>
      <c r="AR2064" s="32">
        <f t="shared" si="558"/>
        <v>1.28571428571429</v>
      </c>
      <c r="AS2064" s="32">
        <f t="shared" si="559"/>
        <v>77.1428571428572</v>
      </c>
      <c r="AT2064" s="32">
        <f t="shared" si="560"/>
        <v>-77.1428571428572</v>
      </c>
      <c r="AU2064" s="28">
        <f t="shared" si="561"/>
        <v>0</v>
      </c>
      <c r="AV2064" s="34">
        <f>IFERROR(时间!$B$4+AU2064,"上周无销量")</f>
        <v>43283</v>
      </c>
      <c r="AW2064" s="34"/>
    </row>
    <row r="2065" spans="1:49">
      <c r="A2065" s="18" t="s">
        <v>2110</v>
      </c>
      <c r="B2065" t="str">
        <f>VLOOKUP(A2065,'[1]sku-asin（子）'!$A:$B,2,0)</f>
        <v>B06W9HKFR6</v>
      </c>
      <c r="C2065" t="str">
        <f>VLOOKUP(A2065,'[1]子sku-父sku'!$A:$B,2,0)</f>
        <v>YZ-BS-PW2037</v>
      </c>
      <c r="D2065" s="28">
        <f>IFERROR(VLOOKUP(A2065,[2]库存报告使用数据处理!$A:$C,3,0),0)</f>
        <v>1</v>
      </c>
      <c r="E2065" s="28">
        <f>IFERROR(VLOOKUP(A2065,[2]库存报告使用数据处理!$A:$D,4,0),0)</f>
        <v>13</v>
      </c>
      <c r="F2065" s="28">
        <f>IFERROR(VLOOKUP(A2065,[2]库存报告使用数据处理!$A:$E,5,0),0)</f>
        <v>13</v>
      </c>
      <c r="G2065" s="28">
        <f>IFERROR(VLOOKUP(A2065,[2]库存报告使用数据处理!$A:$F,6,0),0)</f>
        <v>1</v>
      </c>
      <c r="H2065" s="29">
        <f>IFERROR(VLOOKUP(A2065,[2]库存报告使用数据处理!$A:$G,7,0),0)</f>
        <v>16.6121428571429</v>
      </c>
      <c r="I2065">
        <f>IFERROR(VLOOKUP(A2065,[5]数据处理!$A:$B,2,0),0)</f>
        <v>0</v>
      </c>
      <c r="J2065" s="30">
        <f>IFERROR(VLOOKUP(A2065,[5]数据处理!$A:$D,4,0),0)</f>
        <v>0</v>
      </c>
      <c r="K2065" s="30">
        <f>IFERROR(VLOOKUP(A2065,[5]数据处理!$A:$E,5,0),0)</f>
        <v>0</v>
      </c>
      <c r="L2065" s="30">
        <f>IFERROR(VLOOKUP(A2065,[5]数据处理!$A:$G,7,0),0)</f>
        <v>0</v>
      </c>
      <c r="M2065">
        <f t="shared" si="545"/>
        <v>0</v>
      </c>
      <c r="N2065">
        <f>IFERROR(VLOOKUP(A2065,[5]数据处理!$A:$C,3,0),0)</f>
        <v>0</v>
      </c>
      <c r="O2065">
        <f>IFERROR(VLOOKUP($A2065,[5]数据处理!$A:$N,14,0),0)</f>
        <v>0</v>
      </c>
      <c r="P2065">
        <f>IFERROR(VLOOKUP($A2065,[3]库存报告使用数据!$A$1:$B$65536,2,0),"")</f>
        <v>218</v>
      </c>
      <c r="Q2065">
        <f>IFERROR(VLOOKUP($A2065,[3]库存报告使用数据!$A$1:$E$65536,5,0),"")</f>
        <v>17654</v>
      </c>
      <c r="R2065">
        <f>IFERROR(VLOOKUP($A2065,[3]库存报告使用数据!$A$1:$H$65536,8,0),"")</f>
        <v>18174</v>
      </c>
      <c r="S2065">
        <f>IFERROR(VLOOKUP($A2065,[3]库存报告使用数据!$A$1:$K$65536,11,0),"")</f>
        <v>1129</v>
      </c>
      <c r="T2065">
        <f>IFERROR(VLOOKUP($A2065,[3]库存报告使用数据!$A$1:$C$65536,3,0),"")</f>
        <v>2</v>
      </c>
      <c r="U2065">
        <f>IFERROR(VLOOKUP($A2065,[3]库存报告使用数据!$A$1:$F$65536,6,0),"")</f>
        <v>142</v>
      </c>
      <c r="V2065">
        <f>IFERROR(VLOOKUP($A2065,[3]库存报告使用数据!$A$1:$I$65536,9,0),"")</f>
        <v>185</v>
      </c>
      <c r="W2065">
        <f>IFERROR(VLOOKUP($A2065,[3]库存报告使用数据!$A$1:$L$65536,12,0),"")</f>
        <v>18</v>
      </c>
      <c r="X2065" s="20">
        <f t="shared" si="546"/>
        <v>0.00917431192660551</v>
      </c>
      <c r="Y2065" s="20">
        <f t="shared" si="547"/>
        <v>0.00804350288886371</v>
      </c>
      <c r="Z2065" s="20">
        <f t="shared" si="548"/>
        <v>0.0101793771321668</v>
      </c>
      <c r="AA2065" s="20">
        <f t="shared" si="549"/>
        <v>0.0159433126660762</v>
      </c>
      <c r="AB2065">
        <f>IFERROR(VLOOKUP($A2065,[3]库存报告使用数据!$A$1:$D$65536,4,0),"")</f>
        <v>0.18</v>
      </c>
      <c r="AC2065">
        <f>IFERROR(VLOOKUP($A2065,[3]库存报告使用数据!$A$1:$G$65536,7,0),"")</f>
        <v>21.06</v>
      </c>
      <c r="AD2065">
        <f>IFERROR(VLOOKUP($A2065,[3]库存报告使用数据!$A$1:$J$65536,10,0),"")</f>
        <v>30.35</v>
      </c>
      <c r="AE2065">
        <f>IFERROR(VLOOKUP($A2065,[3]库存报告使用数据!$A$1:$M$65536,13,0),"")</f>
        <v>2.52</v>
      </c>
      <c r="AF2065" s="20">
        <f t="shared" si="550"/>
        <v>0.010835447392183</v>
      </c>
      <c r="AG2065" s="20">
        <f t="shared" si="551"/>
        <v>0.0975190265296467</v>
      </c>
      <c r="AH2065" s="20">
        <f t="shared" si="552"/>
        <v>0.140536678783228</v>
      </c>
      <c r="AI2065" s="20">
        <f t="shared" si="553"/>
        <v>0.151696263490562</v>
      </c>
      <c r="AJ2065">
        <f>IFERROR(VLOOKUP($B2065,[4]库存报告使用数据!$A$1:$B$65536,2,0),0)</f>
        <v>3</v>
      </c>
      <c r="AK2065">
        <f>IFERROR(VLOOKUP($B2065,[4]库存报告使用数据!$A$1:$C$65536,3,0),)</f>
        <v>220</v>
      </c>
      <c r="AL2065">
        <f>IFERROR(VLOOKUP($B2065,[4]库存报告使用数据!$A$1:$D$65536,4,0),)</f>
        <v>46</v>
      </c>
      <c r="AM2065">
        <f>IFERROR(VLOOKUP($B2065,[4]库存报告使用数据!$A$1:$E$65536,5,0),)</f>
        <v>17</v>
      </c>
      <c r="AN2065" s="20">
        <f t="shared" si="554"/>
        <v>0.333333333333333</v>
      </c>
      <c r="AO2065" s="20">
        <f t="shared" si="555"/>
        <v>0.0590909090909091</v>
      </c>
      <c r="AP2065" s="20">
        <f t="shared" si="556"/>
        <v>0.282608695652174</v>
      </c>
      <c r="AQ2065" s="20">
        <f t="shared" si="557"/>
        <v>0.0588235294117647</v>
      </c>
      <c r="AR2065" s="32">
        <f t="shared" si="558"/>
        <v>0.142857142857143</v>
      </c>
      <c r="AS2065" s="32">
        <f t="shared" si="559"/>
        <v>8.57142857142857</v>
      </c>
      <c r="AT2065" s="32">
        <f t="shared" si="560"/>
        <v>-8.57142857142857</v>
      </c>
      <c r="AU2065" s="28">
        <f t="shared" si="561"/>
        <v>0</v>
      </c>
      <c r="AV2065" s="34">
        <f>IFERROR(时间!$B$4+AU2065,"上周无销量")</f>
        <v>43283</v>
      </c>
      <c r="AW2065" s="34"/>
    </row>
    <row r="2066" spans="1:49">
      <c r="A2066" s="18" t="s">
        <v>2111</v>
      </c>
      <c r="B2066" t="str">
        <f>VLOOKUP(A2066,'[1]sku-asin（子）'!$A:$B,2,0)</f>
        <v>B06WRQRZ45</v>
      </c>
      <c r="C2066" t="str">
        <f>VLOOKUP(A2066,'[1]子sku-父sku'!$A:$B,2,0)</f>
        <v>YZ-BS-PW2037</v>
      </c>
      <c r="D2066" s="28">
        <f>IFERROR(VLOOKUP(A2066,[2]库存报告使用数据处理!$A:$C,3,0),0)</f>
        <v>6</v>
      </c>
      <c r="E2066" s="28">
        <f>IFERROR(VLOOKUP(A2066,[2]库存报告使用数据处理!$A:$D,4,0),0)</f>
        <v>6</v>
      </c>
      <c r="F2066" s="28">
        <f>IFERROR(VLOOKUP(A2066,[2]库存报告使用数据处理!$A:$E,5,0),0)</f>
        <v>4</v>
      </c>
      <c r="G2066" s="28">
        <f>IFERROR(VLOOKUP(A2066,[2]库存报告使用数据处理!$A:$F,6,0),0)</f>
        <v>2</v>
      </c>
      <c r="H2066" s="29">
        <f>IFERROR(VLOOKUP(A2066,[2]库存报告使用数据处理!$A:$G,7,0),0)</f>
        <v>16.5661111111111</v>
      </c>
      <c r="I2066">
        <f>IFERROR(VLOOKUP(A2066,[5]数据处理!$A:$B,2,0),0)</f>
        <v>0</v>
      </c>
      <c r="J2066" s="30">
        <f>IFERROR(VLOOKUP(A2066,[5]数据处理!$A:$D,4,0),0)</f>
        <v>0</v>
      </c>
      <c r="K2066" s="30">
        <f>IFERROR(VLOOKUP(A2066,[5]数据处理!$A:$E,5,0),0)</f>
        <v>0</v>
      </c>
      <c r="L2066" s="30">
        <f>IFERROR(VLOOKUP(A2066,[5]数据处理!$A:$G,7,0),0)</f>
        <v>0</v>
      </c>
      <c r="M2066">
        <f t="shared" si="545"/>
        <v>0</v>
      </c>
      <c r="N2066">
        <f>IFERROR(VLOOKUP(A2066,[5]数据处理!$A:$C,3,0),0)</f>
        <v>1</v>
      </c>
      <c r="O2066">
        <f>IFERROR(VLOOKUP($A2066,[5]数据处理!$A:$N,14,0),0)</f>
        <v>0</v>
      </c>
      <c r="P2066">
        <f>IFERROR(VLOOKUP($A2066,[3]库存报告使用数据!$A$1:$B$65536,2,0),"")</f>
        <v>5440</v>
      </c>
      <c r="Q2066">
        <f>IFERROR(VLOOKUP($A2066,[3]库存报告使用数据!$A$1:$E$65536,5,0),"")</f>
        <v>16786</v>
      </c>
      <c r="R2066">
        <f>IFERROR(VLOOKUP($A2066,[3]库存报告使用数据!$A$1:$H$65536,8,0),"")</f>
        <v>65917</v>
      </c>
      <c r="S2066">
        <f>IFERROR(VLOOKUP($A2066,[3]库存报告使用数据!$A$1:$K$65536,11,0),"")</f>
        <v>9701</v>
      </c>
      <c r="T2066">
        <f>IFERROR(VLOOKUP($A2066,[3]库存报告使用数据!$A$1:$C$65536,3,0),"")</f>
        <v>36</v>
      </c>
      <c r="U2066">
        <f>IFERROR(VLOOKUP($A2066,[3]库存报告使用数据!$A$1:$F$65536,6,0),"")</f>
        <v>38</v>
      </c>
      <c r="V2066">
        <f>IFERROR(VLOOKUP($A2066,[3]库存报告使用数据!$A$1:$I$65536,9,0),"")</f>
        <v>155</v>
      </c>
      <c r="W2066">
        <f>IFERROR(VLOOKUP($A2066,[3]库存报告使用数据!$A$1:$L$65536,12,0),"")</f>
        <v>29</v>
      </c>
      <c r="X2066" s="20">
        <f t="shared" si="546"/>
        <v>0.00661764705882353</v>
      </c>
      <c r="Y2066" s="20">
        <f t="shared" si="547"/>
        <v>0.00226379125461694</v>
      </c>
      <c r="Z2066" s="20">
        <f t="shared" si="548"/>
        <v>0.00235144196489525</v>
      </c>
      <c r="AA2066" s="20">
        <f t="shared" si="549"/>
        <v>0.00298938253788269</v>
      </c>
      <c r="AB2066">
        <f>IFERROR(VLOOKUP($A2066,[3]库存报告使用数据!$A$1:$D$65536,4,0),"")</f>
        <v>6.04</v>
      </c>
      <c r="AC2066">
        <f>IFERROR(VLOOKUP($A2066,[3]库存报告使用数据!$A$1:$G$65536,7,0),"")</f>
        <v>5.09</v>
      </c>
      <c r="AD2066">
        <f>IFERROR(VLOOKUP($A2066,[3]库存报告使用数据!$A$1:$J$65536,10,0),"")</f>
        <v>22.06</v>
      </c>
      <c r="AE2066">
        <f>IFERROR(VLOOKUP($A2066,[3]库存报告使用数据!$A$1:$M$65536,13,0),"")</f>
        <v>4.19</v>
      </c>
      <c r="AF2066" s="20">
        <f t="shared" si="550"/>
        <v>0.060766625306013</v>
      </c>
      <c r="AG2066" s="20">
        <f t="shared" si="551"/>
        <v>0.0512089607297361</v>
      </c>
      <c r="AH2066" s="20">
        <f t="shared" si="552"/>
        <v>0.332908548241055</v>
      </c>
      <c r="AI2066" s="20">
        <f t="shared" si="553"/>
        <v>0.126462993393474</v>
      </c>
      <c r="AJ2066">
        <f>IFERROR(VLOOKUP($B2066,[4]库存报告使用数据!$A$1:$B$65536,2,0),0)</f>
        <v>70</v>
      </c>
      <c r="AK2066">
        <f>IFERROR(VLOOKUP($B2066,[4]库存报告使用数据!$A$1:$C$65536,3,0),)</f>
        <v>53</v>
      </c>
      <c r="AL2066">
        <f>IFERROR(VLOOKUP($B2066,[4]库存报告使用数据!$A$1:$D$65536,4,0),)</f>
        <v>36</v>
      </c>
      <c r="AM2066">
        <f>IFERROR(VLOOKUP($B2066,[4]库存报告使用数据!$A$1:$E$65536,5,0),)</f>
        <v>23</v>
      </c>
      <c r="AN2066" s="20">
        <f t="shared" si="554"/>
        <v>0.0857142857142857</v>
      </c>
      <c r="AO2066" s="20">
        <f t="shared" si="555"/>
        <v>0.113207547169811</v>
      </c>
      <c r="AP2066" s="20">
        <f t="shared" si="556"/>
        <v>0.111111111111111</v>
      </c>
      <c r="AQ2066" s="20">
        <f t="shared" si="557"/>
        <v>0.0869565217391304</v>
      </c>
      <c r="AR2066" s="32">
        <f t="shared" si="558"/>
        <v>0.857142857142857</v>
      </c>
      <c r="AS2066" s="32">
        <f t="shared" si="559"/>
        <v>51.4285714285714</v>
      </c>
      <c r="AT2066" s="32">
        <f t="shared" si="560"/>
        <v>-51.4285714285714</v>
      </c>
      <c r="AU2066" s="28">
        <f t="shared" si="561"/>
        <v>0</v>
      </c>
      <c r="AV2066" s="34">
        <f>IFERROR(时间!$B$4+AU2066,"上周无销量")</f>
        <v>43283</v>
      </c>
      <c r="AW2066" s="34"/>
    </row>
    <row r="2067" spans="1:49">
      <c r="A2067" s="18" t="s">
        <v>2112</v>
      </c>
      <c r="B2067" t="str">
        <f>VLOOKUP(A2067,'[1]sku-asin（子）'!$A:$B,2,0)</f>
        <v>B06X1F9TZS</v>
      </c>
      <c r="C2067" t="str">
        <f>VLOOKUP(A2067,'[1]子sku-父sku'!$A:$B,2,0)</f>
        <v>YZ-BS-PW2038</v>
      </c>
      <c r="D2067" s="28">
        <f>IFERROR(VLOOKUP(A2067,[2]库存报告使用数据处理!$A:$C,3,0),0)</f>
        <v>0</v>
      </c>
      <c r="E2067" s="28">
        <f>IFERROR(VLOOKUP(A2067,[2]库存报告使用数据处理!$A:$D,4,0),0)</f>
        <v>0</v>
      </c>
      <c r="F2067" s="28">
        <f>IFERROR(VLOOKUP(A2067,[2]库存报告使用数据处理!$A:$E,5,0),0)</f>
        <v>0</v>
      </c>
      <c r="G2067" s="28">
        <f>IFERROR(VLOOKUP(A2067,[2]库存报告使用数据处理!$A:$F,6,0),0)</f>
        <v>0</v>
      </c>
      <c r="H2067" s="29">
        <f>IFERROR(VLOOKUP(A2067,[2]库存报告使用数据处理!$A:$G,7,0),0)</f>
        <v>0</v>
      </c>
      <c r="I2067">
        <f>IFERROR(VLOOKUP(A2067,[5]数据处理!$A:$B,2,0),0)</f>
        <v>0</v>
      </c>
      <c r="J2067" s="30">
        <f>IFERROR(VLOOKUP(A2067,[5]数据处理!$A:$D,4,0),0)</f>
        <v>0</v>
      </c>
      <c r="K2067" s="30">
        <f>IFERROR(VLOOKUP(A2067,[5]数据处理!$A:$E,5,0),0)</f>
        <v>0</v>
      </c>
      <c r="L2067" s="30">
        <f>IFERROR(VLOOKUP(A2067,[5]数据处理!$A:$G,7,0),0)</f>
        <v>0</v>
      </c>
      <c r="M2067">
        <f t="shared" si="545"/>
        <v>0</v>
      </c>
      <c r="N2067">
        <f>IFERROR(VLOOKUP(A2067,[5]数据处理!$A:$C,3,0),0)</f>
        <v>0</v>
      </c>
      <c r="O2067">
        <f>IFERROR(VLOOKUP($A2067,[5]数据处理!$A:$N,14,0),0)</f>
        <v>0</v>
      </c>
      <c r="P2067" t="str">
        <f>IFERROR(VLOOKUP($A2067,[3]库存报告使用数据!$A$1:$B$65536,2,0),"")</f>
        <v/>
      </c>
      <c r="Q2067" t="str">
        <f>IFERROR(VLOOKUP($A2067,[3]库存报告使用数据!$A$1:$E$65536,5,0),"")</f>
        <v/>
      </c>
      <c r="R2067" t="str">
        <f>IFERROR(VLOOKUP($A2067,[3]库存报告使用数据!$A$1:$H$65536,8,0),"")</f>
        <v/>
      </c>
      <c r="S2067" t="str">
        <f>IFERROR(VLOOKUP($A2067,[3]库存报告使用数据!$A$1:$K$65536,11,0),"")</f>
        <v/>
      </c>
      <c r="T2067" t="str">
        <f>IFERROR(VLOOKUP($A2067,[3]库存报告使用数据!$A$1:$C$65536,3,0),"")</f>
        <v/>
      </c>
      <c r="U2067" t="str">
        <f>IFERROR(VLOOKUP($A2067,[3]库存报告使用数据!$A$1:$F$65536,6,0),"")</f>
        <v/>
      </c>
      <c r="V2067" t="str">
        <f>IFERROR(VLOOKUP($A2067,[3]库存报告使用数据!$A$1:$I$65536,9,0),"")</f>
        <v/>
      </c>
      <c r="W2067" t="str">
        <f>IFERROR(VLOOKUP($A2067,[3]库存报告使用数据!$A$1:$L$65536,12,0),"")</f>
        <v/>
      </c>
      <c r="X2067" s="20" t="str">
        <f t="shared" si="546"/>
        <v/>
      </c>
      <c r="Y2067" s="20" t="str">
        <f t="shared" si="547"/>
        <v/>
      </c>
      <c r="Z2067" s="20" t="str">
        <f t="shared" si="548"/>
        <v/>
      </c>
      <c r="AA2067" s="20" t="str">
        <f t="shared" si="549"/>
        <v/>
      </c>
      <c r="AB2067" t="str">
        <f>IFERROR(VLOOKUP($A2067,[3]库存报告使用数据!$A$1:$D$65536,4,0),"")</f>
        <v/>
      </c>
      <c r="AC2067" t="str">
        <f>IFERROR(VLOOKUP($A2067,[3]库存报告使用数据!$A$1:$G$65536,7,0),"")</f>
        <v/>
      </c>
      <c r="AD2067" t="str">
        <f>IFERROR(VLOOKUP($A2067,[3]库存报告使用数据!$A$1:$J$65536,10,0),"")</f>
        <v/>
      </c>
      <c r="AE2067" t="str">
        <f>IFERROR(VLOOKUP($A2067,[3]库存报告使用数据!$A$1:$M$65536,13,0),"")</f>
        <v/>
      </c>
      <c r="AF2067" s="20" t="str">
        <f t="shared" si="550"/>
        <v/>
      </c>
      <c r="AG2067" s="20" t="str">
        <f t="shared" si="551"/>
        <v/>
      </c>
      <c r="AH2067" s="20" t="str">
        <f t="shared" si="552"/>
        <v/>
      </c>
      <c r="AI2067" s="20" t="str">
        <f t="shared" si="553"/>
        <v/>
      </c>
      <c r="AJ2067">
        <f>IFERROR(VLOOKUP($B2067,[4]库存报告使用数据!$A$1:$B$65536,2,0),0)</f>
        <v>0</v>
      </c>
      <c r="AK2067">
        <f>IFERROR(VLOOKUP($B2067,[4]库存报告使用数据!$A$1:$C$65536,3,0),)</f>
        <v>0</v>
      </c>
      <c r="AL2067">
        <f>IFERROR(VLOOKUP($B2067,[4]库存报告使用数据!$A$1:$D$65536,4,0),)</f>
        <v>0</v>
      </c>
      <c r="AM2067">
        <f>IFERROR(VLOOKUP($B2067,[4]库存报告使用数据!$A$1:$E$65536,5,0),)</f>
        <v>0</v>
      </c>
      <c r="AN2067" s="20" t="str">
        <f t="shared" si="554"/>
        <v/>
      </c>
      <c r="AO2067" s="20" t="str">
        <f t="shared" si="555"/>
        <v/>
      </c>
      <c r="AP2067" s="20" t="str">
        <f t="shared" si="556"/>
        <v/>
      </c>
      <c r="AQ2067" s="20" t="str">
        <f t="shared" si="557"/>
        <v/>
      </c>
      <c r="AR2067" s="32">
        <f t="shared" si="558"/>
        <v>0</v>
      </c>
      <c r="AS2067" s="32">
        <f t="shared" si="559"/>
        <v>0</v>
      </c>
      <c r="AT2067" s="32">
        <f t="shared" si="560"/>
        <v>0</v>
      </c>
      <c r="AU2067" s="28" t="str">
        <f t="shared" si="561"/>
        <v>库存为0</v>
      </c>
      <c r="AV2067" s="34" t="str">
        <f>IFERROR(时间!$B$4+AU2067,"上周无销量")</f>
        <v>上周无销量</v>
      </c>
      <c r="AW2067" s="34"/>
    </row>
    <row r="2068" spans="1:49">
      <c r="A2068" s="18" t="s">
        <v>2113</v>
      </c>
      <c r="B2068" t="str">
        <f>VLOOKUP(A2068,'[1]sku-asin（子）'!$A:$B,2,0)</f>
        <v>B06W2PM8HM</v>
      </c>
      <c r="C2068" t="str">
        <f>VLOOKUP(A2068,'[1]子sku-父sku'!$A:$B,2,0)</f>
        <v>YZ-BS-PW2038</v>
      </c>
      <c r="D2068" s="28">
        <f>IFERROR(VLOOKUP(A2068,[2]库存报告使用数据处理!$A:$C,3,0),0)</f>
        <v>0</v>
      </c>
      <c r="E2068" s="28">
        <f>IFERROR(VLOOKUP(A2068,[2]库存报告使用数据处理!$A:$D,4,0),0)</f>
        <v>0</v>
      </c>
      <c r="F2068" s="28">
        <f>IFERROR(VLOOKUP(A2068,[2]库存报告使用数据处理!$A:$E,5,0),0)</f>
        <v>0</v>
      </c>
      <c r="G2068" s="28">
        <f>IFERROR(VLOOKUP(A2068,[2]库存报告使用数据处理!$A:$F,6,0),0)</f>
        <v>0</v>
      </c>
      <c r="H2068" s="29">
        <f>IFERROR(VLOOKUP(A2068,[2]库存报告使用数据处理!$A:$G,7,0),0)</f>
        <v>0</v>
      </c>
      <c r="I2068">
        <f>IFERROR(VLOOKUP(A2068,[5]数据处理!$A:$B,2,0),0)</f>
        <v>0</v>
      </c>
      <c r="J2068" s="30">
        <f>IFERROR(VLOOKUP(A2068,[5]数据处理!$A:$D,4,0),0)</f>
        <v>0</v>
      </c>
      <c r="K2068" s="30">
        <f>IFERROR(VLOOKUP(A2068,[5]数据处理!$A:$E,5,0),0)</f>
        <v>0</v>
      </c>
      <c r="L2068" s="30">
        <f>IFERROR(VLOOKUP(A2068,[5]数据处理!$A:$G,7,0),0)</f>
        <v>0</v>
      </c>
      <c r="M2068">
        <f t="shared" si="545"/>
        <v>0</v>
      </c>
      <c r="N2068">
        <f>IFERROR(VLOOKUP(A2068,[5]数据处理!$A:$C,3,0),0)</f>
        <v>0</v>
      </c>
      <c r="O2068">
        <f>IFERROR(VLOOKUP($A2068,[5]数据处理!$A:$N,14,0),0)</f>
        <v>0</v>
      </c>
      <c r="P2068" t="str">
        <f>IFERROR(VLOOKUP($A2068,[3]库存报告使用数据!$A$1:$B$65536,2,0),"")</f>
        <v/>
      </c>
      <c r="Q2068" t="str">
        <f>IFERROR(VLOOKUP($A2068,[3]库存报告使用数据!$A$1:$E$65536,5,0),"")</f>
        <v/>
      </c>
      <c r="R2068" t="str">
        <f>IFERROR(VLOOKUP($A2068,[3]库存报告使用数据!$A$1:$H$65536,8,0),"")</f>
        <v/>
      </c>
      <c r="S2068" t="str">
        <f>IFERROR(VLOOKUP($A2068,[3]库存报告使用数据!$A$1:$K$65536,11,0),"")</f>
        <v/>
      </c>
      <c r="T2068" t="str">
        <f>IFERROR(VLOOKUP($A2068,[3]库存报告使用数据!$A$1:$C$65536,3,0),"")</f>
        <v/>
      </c>
      <c r="U2068" t="str">
        <f>IFERROR(VLOOKUP($A2068,[3]库存报告使用数据!$A$1:$F$65536,6,0),"")</f>
        <v/>
      </c>
      <c r="V2068" t="str">
        <f>IFERROR(VLOOKUP($A2068,[3]库存报告使用数据!$A$1:$I$65536,9,0),"")</f>
        <v/>
      </c>
      <c r="W2068" t="str">
        <f>IFERROR(VLOOKUP($A2068,[3]库存报告使用数据!$A$1:$L$65536,12,0),"")</f>
        <v/>
      </c>
      <c r="X2068" s="20" t="str">
        <f t="shared" si="546"/>
        <v/>
      </c>
      <c r="Y2068" s="20" t="str">
        <f t="shared" si="547"/>
        <v/>
      </c>
      <c r="Z2068" s="20" t="str">
        <f t="shared" si="548"/>
        <v/>
      </c>
      <c r="AA2068" s="20" t="str">
        <f t="shared" si="549"/>
        <v/>
      </c>
      <c r="AB2068" t="str">
        <f>IFERROR(VLOOKUP($A2068,[3]库存报告使用数据!$A$1:$D$65536,4,0),"")</f>
        <v/>
      </c>
      <c r="AC2068" t="str">
        <f>IFERROR(VLOOKUP($A2068,[3]库存报告使用数据!$A$1:$G$65536,7,0),"")</f>
        <v/>
      </c>
      <c r="AD2068" t="str">
        <f>IFERROR(VLOOKUP($A2068,[3]库存报告使用数据!$A$1:$J$65536,10,0),"")</f>
        <v/>
      </c>
      <c r="AE2068" t="str">
        <f>IFERROR(VLOOKUP($A2068,[3]库存报告使用数据!$A$1:$M$65536,13,0),"")</f>
        <v/>
      </c>
      <c r="AF2068" s="20" t="str">
        <f t="shared" si="550"/>
        <v/>
      </c>
      <c r="AG2068" s="20" t="str">
        <f t="shared" si="551"/>
        <v/>
      </c>
      <c r="AH2068" s="20" t="str">
        <f t="shared" si="552"/>
        <v/>
      </c>
      <c r="AI2068" s="20" t="str">
        <f t="shared" si="553"/>
        <v/>
      </c>
      <c r="AJ2068">
        <f>IFERROR(VLOOKUP($B2068,[4]库存报告使用数据!$A$1:$B$65536,2,0),0)</f>
        <v>0</v>
      </c>
      <c r="AK2068">
        <f>IFERROR(VLOOKUP($B2068,[4]库存报告使用数据!$A$1:$C$65536,3,0),)</f>
        <v>0</v>
      </c>
      <c r="AL2068">
        <f>IFERROR(VLOOKUP($B2068,[4]库存报告使用数据!$A$1:$D$65536,4,0),)</f>
        <v>0</v>
      </c>
      <c r="AM2068">
        <f>IFERROR(VLOOKUP($B2068,[4]库存报告使用数据!$A$1:$E$65536,5,0),)</f>
        <v>0</v>
      </c>
      <c r="AN2068" s="20" t="str">
        <f t="shared" si="554"/>
        <v/>
      </c>
      <c r="AO2068" s="20" t="str">
        <f t="shared" si="555"/>
        <v/>
      </c>
      <c r="AP2068" s="20" t="str">
        <f t="shared" si="556"/>
        <v/>
      </c>
      <c r="AQ2068" s="20" t="str">
        <f t="shared" si="557"/>
        <v/>
      </c>
      <c r="AR2068" s="32">
        <f t="shared" si="558"/>
        <v>0</v>
      </c>
      <c r="AS2068" s="32">
        <f t="shared" si="559"/>
        <v>0</v>
      </c>
      <c r="AT2068" s="32">
        <f t="shared" si="560"/>
        <v>0</v>
      </c>
      <c r="AU2068" s="28" t="str">
        <f t="shared" si="561"/>
        <v>库存为0</v>
      </c>
      <c r="AV2068" s="34" t="str">
        <f>IFERROR(时间!$B$4+AU2068,"上周无销量")</f>
        <v>上周无销量</v>
      </c>
      <c r="AW2068" s="34"/>
    </row>
    <row r="2069" spans="1:49">
      <c r="A2069" s="18" t="s">
        <v>2114</v>
      </c>
      <c r="B2069" t="str">
        <f>VLOOKUP(A2069,'[1]sku-asin（子）'!$A:$B,2,0)</f>
        <v>B06W2PM9MX</v>
      </c>
      <c r="C2069" t="str">
        <f>VLOOKUP(A2069,'[1]子sku-父sku'!$A:$B,2,0)</f>
        <v>YZ-BS-PW2038</v>
      </c>
      <c r="D2069" s="28">
        <f>IFERROR(VLOOKUP(A2069,[2]库存报告使用数据处理!$A:$C,3,0),0)</f>
        <v>0</v>
      </c>
      <c r="E2069" s="28">
        <f>IFERROR(VLOOKUP(A2069,[2]库存报告使用数据处理!$A:$D,4,0),0)</f>
        <v>0</v>
      </c>
      <c r="F2069" s="28">
        <f>IFERROR(VLOOKUP(A2069,[2]库存报告使用数据处理!$A:$E,5,0),0)</f>
        <v>0</v>
      </c>
      <c r="G2069" s="28">
        <f>IFERROR(VLOOKUP(A2069,[2]库存报告使用数据处理!$A:$F,6,0),0)</f>
        <v>0</v>
      </c>
      <c r="H2069" s="29">
        <f>IFERROR(VLOOKUP(A2069,[2]库存报告使用数据处理!$A:$G,7,0),0)</f>
        <v>0</v>
      </c>
      <c r="I2069">
        <f>IFERROR(VLOOKUP(A2069,[5]数据处理!$A:$B,2,0),0)</f>
        <v>0</v>
      </c>
      <c r="J2069" s="30">
        <f>IFERROR(VLOOKUP(A2069,[5]数据处理!$A:$D,4,0),0)</f>
        <v>0</v>
      </c>
      <c r="K2069" s="30">
        <f>IFERROR(VLOOKUP(A2069,[5]数据处理!$A:$E,5,0),0)</f>
        <v>0</v>
      </c>
      <c r="L2069" s="30">
        <f>IFERROR(VLOOKUP(A2069,[5]数据处理!$A:$G,7,0),0)</f>
        <v>0</v>
      </c>
      <c r="M2069">
        <f t="shared" si="545"/>
        <v>0</v>
      </c>
      <c r="N2069">
        <f>IFERROR(VLOOKUP(A2069,[5]数据处理!$A:$C,3,0),0)</f>
        <v>0</v>
      </c>
      <c r="O2069">
        <f>IFERROR(VLOOKUP($A2069,[5]数据处理!$A:$N,14,0),0)</f>
        <v>0</v>
      </c>
      <c r="P2069" t="str">
        <f>IFERROR(VLOOKUP($A2069,[3]库存报告使用数据!$A$1:$B$65536,2,0),"")</f>
        <v/>
      </c>
      <c r="Q2069" t="str">
        <f>IFERROR(VLOOKUP($A2069,[3]库存报告使用数据!$A$1:$E$65536,5,0),"")</f>
        <v/>
      </c>
      <c r="R2069" t="str">
        <f>IFERROR(VLOOKUP($A2069,[3]库存报告使用数据!$A$1:$H$65536,8,0),"")</f>
        <v/>
      </c>
      <c r="S2069" t="str">
        <f>IFERROR(VLOOKUP($A2069,[3]库存报告使用数据!$A$1:$K$65536,11,0),"")</f>
        <v/>
      </c>
      <c r="T2069" t="str">
        <f>IFERROR(VLOOKUP($A2069,[3]库存报告使用数据!$A$1:$C$65536,3,0),"")</f>
        <v/>
      </c>
      <c r="U2069" t="str">
        <f>IFERROR(VLOOKUP($A2069,[3]库存报告使用数据!$A$1:$F$65536,6,0),"")</f>
        <v/>
      </c>
      <c r="V2069" t="str">
        <f>IFERROR(VLOOKUP($A2069,[3]库存报告使用数据!$A$1:$I$65536,9,0),"")</f>
        <v/>
      </c>
      <c r="W2069" t="str">
        <f>IFERROR(VLOOKUP($A2069,[3]库存报告使用数据!$A$1:$L$65536,12,0),"")</f>
        <v/>
      </c>
      <c r="X2069" s="20" t="str">
        <f t="shared" si="546"/>
        <v/>
      </c>
      <c r="Y2069" s="20" t="str">
        <f t="shared" si="547"/>
        <v/>
      </c>
      <c r="Z2069" s="20" t="str">
        <f t="shared" si="548"/>
        <v/>
      </c>
      <c r="AA2069" s="20" t="str">
        <f t="shared" si="549"/>
        <v/>
      </c>
      <c r="AB2069" t="str">
        <f>IFERROR(VLOOKUP($A2069,[3]库存报告使用数据!$A$1:$D$65536,4,0),"")</f>
        <v/>
      </c>
      <c r="AC2069" t="str">
        <f>IFERROR(VLOOKUP($A2069,[3]库存报告使用数据!$A$1:$G$65536,7,0),"")</f>
        <v/>
      </c>
      <c r="AD2069" t="str">
        <f>IFERROR(VLOOKUP($A2069,[3]库存报告使用数据!$A$1:$J$65536,10,0),"")</f>
        <v/>
      </c>
      <c r="AE2069" t="str">
        <f>IFERROR(VLOOKUP($A2069,[3]库存报告使用数据!$A$1:$M$65536,13,0),"")</f>
        <v/>
      </c>
      <c r="AF2069" s="20" t="str">
        <f t="shared" si="550"/>
        <v/>
      </c>
      <c r="AG2069" s="20" t="str">
        <f t="shared" si="551"/>
        <v/>
      </c>
      <c r="AH2069" s="20" t="str">
        <f t="shared" si="552"/>
        <v/>
      </c>
      <c r="AI2069" s="20" t="str">
        <f t="shared" si="553"/>
        <v/>
      </c>
      <c r="AJ2069">
        <f>IFERROR(VLOOKUP($B2069,[4]库存报告使用数据!$A$1:$B$65536,2,0),0)</f>
        <v>0</v>
      </c>
      <c r="AK2069">
        <f>IFERROR(VLOOKUP($B2069,[4]库存报告使用数据!$A$1:$C$65536,3,0),)</f>
        <v>0</v>
      </c>
      <c r="AL2069">
        <f>IFERROR(VLOOKUP($B2069,[4]库存报告使用数据!$A$1:$D$65536,4,0),)</f>
        <v>0</v>
      </c>
      <c r="AM2069">
        <f>IFERROR(VLOOKUP($B2069,[4]库存报告使用数据!$A$1:$E$65536,5,0),)</f>
        <v>0</v>
      </c>
      <c r="AN2069" s="20" t="str">
        <f t="shared" si="554"/>
        <v/>
      </c>
      <c r="AO2069" s="20" t="str">
        <f t="shared" si="555"/>
        <v/>
      </c>
      <c r="AP2069" s="20" t="str">
        <f t="shared" si="556"/>
        <v/>
      </c>
      <c r="AQ2069" s="20" t="str">
        <f t="shared" si="557"/>
        <v/>
      </c>
      <c r="AR2069" s="32">
        <f t="shared" si="558"/>
        <v>0</v>
      </c>
      <c r="AS2069" s="32">
        <f t="shared" si="559"/>
        <v>0</v>
      </c>
      <c r="AT2069" s="32">
        <f t="shared" si="560"/>
        <v>0</v>
      </c>
      <c r="AU2069" s="28" t="str">
        <f t="shared" si="561"/>
        <v>库存为0</v>
      </c>
      <c r="AV2069" s="34" t="str">
        <f>IFERROR(时间!$B$4+AU2069,"上周无销量")</f>
        <v>上周无销量</v>
      </c>
      <c r="AW2069" s="34"/>
    </row>
    <row r="2070" spans="1:49">
      <c r="A2070" s="18" t="s">
        <v>2115</v>
      </c>
      <c r="B2070" t="str">
        <f>VLOOKUP(A2070,'[1]sku-asin（子）'!$A:$B,2,0)</f>
        <v>B06VY6K9HP</v>
      </c>
      <c r="C2070" t="str">
        <f>VLOOKUP(A2070,'[1]子sku-父sku'!$A:$B,2,0)</f>
        <v>YZ-BS-PW2038</v>
      </c>
      <c r="D2070" s="28">
        <f>IFERROR(VLOOKUP(A2070,[2]库存报告使用数据处理!$A:$C,3,0),0)</f>
        <v>0</v>
      </c>
      <c r="E2070" s="28">
        <f>IFERROR(VLOOKUP(A2070,[2]库存报告使用数据处理!$A:$D,4,0),0)</f>
        <v>0</v>
      </c>
      <c r="F2070" s="28">
        <f>IFERROR(VLOOKUP(A2070,[2]库存报告使用数据处理!$A:$E,5,0),0)</f>
        <v>0</v>
      </c>
      <c r="G2070" s="28">
        <f>IFERROR(VLOOKUP(A2070,[2]库存报告使用数据处理!$A:$F,6,0),0)</f>
        <v>0</v>
      </c>
      <c r="H2070" s="29">
        <f>IFERROR(VLOOKUP(A2070,[2]库存报告使用数据处理!$A:$G,7,0),0)</f>
        <v>0</v>
      </c>
      <c r="I2070">
        <f>IFERROR(VLOOKUP(A2070,[5]数据处理!$A:$B,2,0),0)</f>
        <v>0</v>
      </c>
      <c r="J2070" s="30">
        <f>IFERROR(VLOOKUP(A2070,[5]数据处理!$A:$D,4,0),0)</f>
        <v>0</v>
      </c>
      <c r="K2070" s="30">
        <f>IFERROR(VLOOKUP(A2070,[5]数据处理!$A:$E,5,0),0)</f>
        <v>0</v>
      </c>
      <c r="L2070" s="30">
        <f>IFERROR(VLOOKUP(A2070,[5]数据处理!$A:$G,7,0),0)</f>
        <v>0</v>
      </c>
      <c r="M2070">
        <f t="shared" si="545"/>
        <v>0</v>
      </c>
      <c r="N2070">
        <f>IFERROR(VLOOKUP(A2070,[5]数据处理!$A:$C,3,0),0)</f>
        <v>0</v>
      </c>
      <c r="O2070">
        <f>IFERROR(VLOOKUP($A2070,[5]数据处理!$A:$N,14,0),0)</f>
        <v>0</v>
      </c>
      <c r="P2070" t="str">
        <f>IFERROR(VLOOKUP($A2070,[3]库存报告使用数据!$A$1:$B$65536,2,0),"")</f>
        <v/>
      </c>
      <c r="Q2070" t="str">
        <f>IFERROR(VLOOKUP($A2070,[3]库存报告使用数据!$A$1:$E$65536,5,0),"")</f>
        <v/>
      </c>
      <c r="R2070" t="str">
        <f>IFERROR(VLOOKUP($A2070,[3]库存报告使用数据!$A$1:$H$65536,8,0),"")</f>
        <v/>
      </c>
      <c r="S2070" t="str">
        <f>IFERROR(VLOOKUP($A2070,[3]库存报告使用数据!$A$1:$K$65536,11,0),"")</f>
        <v/>
      </c>
      <c r="T2070" t="str">
        <f>IFERROR(VLOOKUP($A2070,[3]库存报告使用数据!$A$1:$C$65536,3,0),"")</f>
        <v/>
      </c>
      <c r="U2070" t="str">
        <f>IFERROR(VLOOKUP($A2070,[3]库存报告使用数据!$A$1:$F$65536,6,0),"")</f>
        <v/>
      </c>
      <c r="V2070" t="str">
        <f>IFERROR(VLOOKUP($A2070,[3]库存报告使用数据!$A$1:$I$65536,9,0),"")</f>
        <v/>
      </c>
      <c r="W2070" t="str">
        <f>IFERROR(VLOOKUP($A2070,[3]库存报告使用数据!$A$1:$L$65536,12,0),"")</f>
        <v/>
      </c>
      <c r="X2070" s="20" t="str">
        <f t="shared" si="546"/>
        <v/>
      </c>
      <c r="Y2070" s="20" t="str">
        <f t="shared" si="547"/>
        <v/>
      </c>
      <c r="Z2070" s="20" t="str">
        <f t="shared" si="548"/>
        <v/>
      </c>
      <c r="AA2070" s="20" t="str">
        <f t="shared" si="549"/>
        <v/>
      </c>
      <c r="AB2070" t="str">
        <f>IFERROR(VLOOKUP($A2070,[3]库存报告使用数据!$A$1:$D$65536,4,0),"")</f>
        <v/>
      </c>
      <c r="AC2070" t="str">
        <f>IFERROR(VLOOKUP($A2070,[3]库存报告使用数据!$A$1:$G$65536,7,0),"")</f>
        <v/>
      </c>
      <c r="AD2070" t="str">
        <f>IFERROR(VLOOKUP($A2070,[3]库存报告使用数据!$A$1:$J$65536,10,0),"")</f>
        <v/>
      </c>
      <c r="AE2070" t="str">
        <f>IFERROR(VLOOKUP($A2070,[3]库存报告使用数据!$A$1:$M$65536,13,0),"")</f>
        <v/>
      </c>
      <c r="AF2070" s="20" t="str">
        <f t="shared" si="550"/>
        <v/>
      </c>
      <c r="AG2070" s="20" t="str">
        <f t="shared" si="551"/>
        <v/>
      </c>
      <c r="AH2070" s="20" t="str">
        <f t="shared" si="552"/>
        <v/>
      </c>
      <c r="AI2070" s="20" t="str">
        <f t="shared" si="553"/>
        <v/>
      </c>
      <c r="AJ2070">
        <f>IFERROR(VLOOKUP($B2070,[4]库存报告使用数据!$A$1:$B$65536,2,0),0)</f>
        <v>0</v>
      </c>
      <c r="AK2070">
        <f>IFERROR(VLOOKUP($B2070,[4]库存报告使用数据!$A$1:$C$65536,3,0),)</f>
        <v>0</v>
      </c>
      <c r="AL2070">
        <f>IFERROR(VLOOKUP($B2070,[4]库存报告使用数据!$A$1:$D$65536,4,0),)</f>
        <v>0</v>
      </c>
      <c r="AM2070">
        <f>IFERROR(VLOOKUP($B2070,[4]库存报告使用数据!$A$1:$E$65536,5,0),)</f>
        <v>0</v>
      </c>
      <c r="AN2070" s="20" t="str">
        <f t="shared" si="554"/>
        <v/>
      </c>
      <c r="AO2070" s="20" t="str">
        <f t="shared" si="555"/>
        <v/>
      </c>
      <c r="AP2070" s="20" t="str">
        <f t="shared" si="556"/>
        <v/>
      </c>
      <c r="AQ2070" s="20" t="str">
        <f t="shared" si="557"/>
        <v/>
      </c>
      <c r="AR2070" s="32">
        <f t="shared" si="558"/>
        <v>0</v>
      </c>
      <c r="AS2070" s="32">
        <f t="shared" si="559"/>
        <v>0</v>
      </c>
      <c r="AT2070" s="32">
        <f t="shared" si="560"/>
        <v>0</v>
      </c>
      <c r="AU2070" s="28" t="str">
        <f t="shared" si="561"/>
        <v>库存为0</v>
      </c>
      <c r="AV2070" s="34" t="str">
        <f>IFERROR(时间!$B$4+AU2070,"上周无销量")</f>
        <v>上周无销量</v>
      </c>
      <c r="AW2070" s="34"/>
    </row>
    <row r="2071" spans="1:49">
      <c r="A2071" s="18" t="s">
        <v>2116</v>
      </c>
      <c r="B2071" t="str">
        <f>VLOOKUP(A2071,'[1]sku-asin（子）'!$A:$B,2,0)</f>
        <v>B06X9526GW</v>
      </c>
      <c r="C2071" t="str">
        <f>VLOOKUP(A2071,'[1]子sku-父sku'!$A:$B,2,0)</f>
        <v>YZ-BS-PW2038</v>
      </c>
      <c r="D2071" s="28">
        <f>IFERROR(VLOOKUP(A2071,[2]库存报告使用数据处理!$A:$C,3,0),0)</f>
        <v>0</v>
      </c>
      <c r="E2071" s="28">
        <f>IFERROR(VLOOKUP(A2071,[2]库存报告使用数据处理!$A:$D,4,0),0)</f>
        <v>0</v>
      </c>
      <c r="F2071" s="28">
        <f>IFERROR(VLOOKUP(A2071,[2]库存报告使用数据处理!$A:$E,5,0),0)</f>
        <v>0</v>
      </c>
      <c r="G2071" s="28">
        <f>IFERROR(VLOOKUP(A2071,[2]库存报告使用数据处理!$A:$F,6,0),0)</f>
        <v>0</v>
      </c>
      <c r="H2071" s="29">
        <f>IFERROR(VLOOKUP(A2071,[2]库存报告使用数据处理!$A:$G,7,0),0)</f>
        <v>0</v>
      </c>
      <c r="I2071">
        <f>IFERROR(VLOOKUP(A2071,[5]数据处理!$A:$B,2,0),0)</f>
        <v>0</v>
      </c>
      <c r="J2071" s="30">
        <f>IFERROR(VLOOKUP(A2071,[5]数据处理!$A:$D,4,0),0)</f>
        <v>0</v>
      </c>
      <c r="K2071" s="30">
        <f>IFERROR(VLOOKUP(A2071,[5]数据处理!$A:$E,5,0),0)</f>
        <v>0</v>
      </c>
      <c r="L2071" s="30">
        <f>IFERROR(VLOOKUP(A2071,[5]数据处理!$A:$G,7,0),0)</f>
        <v>0</v>
      </c>
      <c r="M2071">
        <f t="shared" si="545"/>
        <v>0</v>
      </c>
      <c r="N2071">
        <f>IFERROR(VLOOKUP(A2071,[5]数据处理!$A:$C,3,0),0)</f>
        <v>0</v>
      </c>
      <c r="O2071">
        <f>IFERROR(VLOOKUP($A2071,[5]数据处理!$A:$N,14,0),0)</f>
        <v>0</v>
      </c>
      <c r="P2071" t="str">
        <f>IFERROR(VLOOKUP($A2071,[3]库存报告使用数据!$A$1:$B$65536,2,0),"")</f>
        <v/>
      </c>
      <c r="Q2071" t="str">
        <f>IFERROR(VLOOKUP($A2071,[3]库存报告使用数据!$A$1:$E$65536,5,0),"")</f>
        <v/>
      </c>
      <c r="R2071" t="str">
        <f>IFERROR(VLOOKUP($A2071,[3]库存报告使用数据!$A$1:$H$65536,8,0),"")</f>
        <v/>
      </c>
      <c r="S2071" t="str">
        <f>IFERROR(VLOOKUP($A2071,[3]库存报告使用数据!$A$1:$K$65536,11,0),"")</f>
        <v/>
      </c>
      <c r="T2071" t="str">
        <f>IFERROR(VLOOKUP($A2071,[3]库存报告使用数据!$A$1:$C$65536,3,0),"")</f>
        <v/>
      </c>
      <c r="U2071" t="str">
        <f>IFERROR(VLOOKUP($A2071,[3]库存报告使用数据!$A$1:$F$65536,6,0),"")</f>
        <v/>
      </c>
      <c r="V2071" t="str">
        <f>IFERROR(VLOOKUP($A2071,[3]库存报告使用数据!$A$1:$I$65536,9,0),"")</f>
        <v/>
      </c>
      <c r="W2071" t="str">
        <f>IFERROR(VLOOKUP($A2071,[3]库存报告使用数据!$A$1:$L$65536,12,0),"")</f>
        <v/>
      </c>
      <c r="X2071" s="20" t="str">
        <f t="shared" si="546"/>
        <v/>
      </c>
      <c r="Y2071" s="20" t="str">
        <f t="shared" si="547"/>
        <v/>
      </c>
      <c r="Z2071" s="20" t="str">
        <f t="shared" si="548"/>
        <v/>
      </c>
      <c r="AA2071" s="20" t="str">
        <f t="shared" si="549"/>
        <v/>
      </c>
      <c r="AB2071" t="str">
        <f>IFERROR(VLOOKUP($A2071,[3]库存报告使用数据!$A$1:$D$65536,4,0),"")</f>
        <v/>
      </c>
      <c r="AC2071" t="str">
        <f>IFERROR(VLOOKUP($A2071,[3]库存报告使用数据!$A$1:$G$65536,7,0),"")</f>
        <v/>
      </c>
      <c r="AD2071" t="str">
        <f>IFERROR(VLOOKUP($A2071,[3]库存报告使用数据!$A$1:$J$65536,10,0),"")</f>
        <v/>
      </c>
      <c r="AE2071" t="str">
        <f>IFERROR(VLOOKUP($A2071,[3]库存报告使用数据!$A$1:$M$65536,13,0),"")</f>
        <v/>
      </c>
      <c r="AF2071" s="20" t="str">
        <f t="shared" si="550"/>
        <v/>
      </c>
      <c r="AG2071" s="20" t="str">
        <f t="shared" si="551"/>
        <v/>
      </c>
      <c r="AH2071" s="20" t="str">
        <f t="shared" si="552"/>
        <v/>
      </c>
      <c r="AI2071" s="20" t="str">
        <f t="shared" si="553"/>
        <v/>
      </c>
      <c r="AJ2071">
        <f>IFERROR(VLOOKUP($B2071,[4]库存报告使用数据!$A$1:$B$65536,2,0),0)</f>
        <v>0</v>
      </c>
      <c r="AK2071">
        <f>IFERROR(VLOOKUP($B2071,[4]库存报告使用数据!$A$1:$C$65536,3,0),)</f>
        <v>0</v>
      </c>
      <c r="AL2071">
        <f>IFERROR(VLOOKUP($B2071,[4]库存报告使用数据!$A$1:$D$65536,4,0),)</f>
        <v>0</v>
      </c>
      <c r="AM2071">
        <f>IFERROR(VLOOKUP($B2071,[4]库存报告使用数据!$A$1:$E$65536,5,0),)</f>
        <v>0</v>
      </c>
      <c r="AN2071" s="20" t="str">
        <f t="shared" si="554"/>
        <v/>
      </c>
      <c r="AO2071" s="20" t="str">
        <f t="shared" si="555"/>
        <v/>
      </c>
      <c r="AP2071" s="20" t="str">
        <f t="shared" si="556"/>
        <v/>
      </c>
      <c r="AQ2071" s="20" t="str">
        <f t="shared" si="557"/>
        <v/>
      </c>
      <c r="AR2071" s="32">
        <f t="shared" si="558"/>
        <v>0</v>
      </c>
      <c r="AS2071" s="32">
        <f t="shared" si="559"/>
        <v>0</v>
      </c>
      <c r="AT2071" s="32">
        <f t="shared" si="560"/>
        <v>0</v>
      </c>
      <c r="AU2071" s="28" t="str">
        <f t="shared" si="561"/>
        <v>库存为0</v>
      </c>
      <c r="AV2071" s="34" t="str">
        <f>IFERROR(时间!$B$4+AU2071,"上周无销量")</f>
        <v>上周无销量</v>
      </c>
      <c r="AW2071" s="34"/>
    </row>
    <row r="2072" spans="1:49">
      <c r="A2072" s="18" t="s">
        <v>2117</v>
      </c>
      <c r="B2072" t="str">
        <f>VLOOKUP(A2072,'[1]sku-asin（子）'!$A:$B,2,0)</f>
        <v>B06X9533TT</v>
      </c>
      <c r="C2072" t="str">
        <f>VLOOKUP(A2072,'[1]子sku-父sku'!$A:$B,2,0)</f>
        <v>YZ-BS-PW2038</v>
      </c>
      <c r="D2072" s="28">
        <f>IFERROR(VLOOKUP(A2072,[2]库存报告使用数据处理!$A:$C,3,0),0)</f>
        <v>0</v>
      </c>
      <c r="E2072" s="28">
        <f>IFERROR(VLOOKUP(A2072,[2]库存报告使用数据处理!$A:$D,4,0),0)</f>
        <v>0</v>
      </c>
      <c r="F2072" s="28">
        <f>IFERROR(VLOOKUP(A2072,[2]库存报告使用数据处理!$A:$E,5,0),0)</f>
        <v>0</v>
      </c>
      <c r="G2072" s="28">
        <f>IFERROR(VLOOKUP(A2072,[2]库存报告使用数据处理!$A:$F,6,0),0)</f>
        <v>0</v>
      </c>
      <c r="H2072" s="29">
        <f>IFERROR(VLOOKUP(A2072,[2]库存报告使用数据处理!$A:$G,7,0),0)</f>
        <v>0</v>
      </c>
      <c r="I2072">
        <f>IFERROR(VLOOKUP(A2072,[5]数据处理!$A:$B,2,0),0)</f>
        <v>0</v>
      </c>
      <c r="J2072" s="30">
        <f>IFERROR(VLOOKUP(A2072,[5]数据处理!$A:$D,4,0),0)</f>
        <v>0</v>
      </c>
      <c r="K2072" s="30">
        <f>IFERROR(VLOOKUP(A2072,[5]数据处理!$A:$E,5,0),0)</f>
        <v>0</v>
      </c>
      <c r="L2072" s="30">
        <f>IFERROR(VLOOKUP(A2072,[5]数据处理!$A:$G,7,0),0)</f>
        <v>0</v>
      </c>
      <c r="M2072">
        <f t="shared" si="545"/>
        <v>0</v>
      </c>
      <c r="N2072">
        <f>IFERROR(VLOOKUP(A2072,[5]数据处理!$A:$C,3,0),0)</f>
        <v>0</v>
      </c>
      <c r="O2072">
        <f>IFERROR(VLOOKUP($A2072,[5]数据处理!$A:$N,14,0),0)</f>
        <v>0</v>
      </c>
      <c r="P2072" t="str">
        <f>IFERROR(VLOOKUP($A2072,[3]库存报告使用数据!$A$1:$B$65536,2,0),"")</f>
        <v/>
      </c>
      <c r="Q2072" t="str">
        <f>IFERROR(VLOOKUP($A2072,[3]库存报告使用数据!$A$1:$E$65536,5,0),"")</f>
        <v/>
      </c>
      <c r="R2072" t="str">
        <f>IFERROR(VLOOKUP($A2072,[3]库存报告使用数据!$A$1:$H$65536,8,0),"")</f>
        <v/>
      </c>
      <c r="S2072" t="str">
        <f>IFERROR(VLOOKUP($A2072,[3]库存报告使用数据!$A$1:$K$65536,11,0),"")</f>
        <v/>
      </c>
      <c r="T2072" t="str">
        <f>IFERROR(VLOOKUP($A2072,[3]库存报告使用数据!$A$1:$C$65536,3,0),"")</f>
        <v/>
      </c>
      <c r="U2072" t="str">
        <f>IFERROR(VLOOKUP($A2072,[3]库存报告使用数据!$A$1:$F$65536,6,0),"")</f>
        <v/>
      </c>
      <c r="V2072" t="str">
        <f>IFERROR(VLOOKUP($A2072,[3]库存报告使用数据!$A$1:$I$65536,9,0),"")</f>
        <v/>
      </c>
      <c r="W2072" t="str">
        <f>IFERROR(VLOOKUP($A2072,[3]库存报告使用数据!$A$1:$L$65536,12,0),"")</f>
        <v/>
      </c>
      <c r="X2072" s="20" t="str">
        <f t="shared" si="546"/>
        <v/>
      </c>
      <c r="Y2072" s="20" t="str">
        <f t="shared" si="547"/>
        <v/>
      </c>
      <c r="Z2072" s="20" t="str">
        <f t="shared" si="548"/>
        <v/>
      </c>
      <c r="AA2072" s="20" t="str">
        <f t="shared" si="549"/>
        <v/>
      </c>
      <c r="AB2072" t="str">
        <f>IFERROR(VLOOKUP($A2072,[3]库存报告使用数据!$A$1:$D$65536,4,0),"")</f>
        <v/>
      </c>
      <c r="AC2072" t="str">
        <f>IFERROR(VLOOKUP($A2072,[3]库存报告使用数据!$A$1:$G$65536,7,0),"")</f>
        <v/>
      </c>
      <c r="AD2072" t="str">
        <f>IFERROR(VLOOKUP($A2072,[3]库存报告使用数据!$A$1:$J$65536,10,0),"")</f>
        <v/>
      </c>
      <c r="AE2072" t="str">
        <f>IFERROR(VLOOKUP($A2072,[3]库存报告使用数据!$A$1:$M$65536,13,0),"")</f>
        <v/>
      </c>
      <c r="AF2072" s="20" t="str">
        <f t="shared" si="550"/>
        <v/>
      </c>
      <c r="AG2072" s="20" t="str">
        <f t="shared" si="551"/>
        <v/>
      </c>
      <c r="AH2072" s="20" t="str">
        <f t="shared" si="552"/>
        <v/>
      </c>
      <c r="AI2072" s="20" t="str">
        <f t="shared" si="553"/>
        <v/>
      </c>
      <c r="AJ2072">
        <f>IFERROR(VLOOKUP($B2072,[4]库存报告使用数据!$A$1:$B$65536,2,0),0)</f>
        <v>0</v>
      </c>
      <c r="AK2072">
        <f>IFERROR(VLOOKUP($B2072,[4]库存报告使用数据!$A$1:$C$65536,3,0),)</f>
        <v>0</v>
      </c>
      <c r="AL2072">
        <f>IFERROR(VLOOKUP($B2072,[4]库存报告使用数据!$A$1:$D$65536,4,0),)</f>
        <v>0</v>
      </c>
      <c r="AM2072">
        <f>IFERROR(VLOOKUP($B2072,[4]库存报告使用数据!$A$1:$E$65536,5,0),)</f>
        <v>0</v>
      </c>
      <c r="AN2072" s="20" t="str">
        <f t="shared" si="554"/>
        <v/>
      </c>
      <c r="AO2072" s="20" t="str">
        <f t="shared" si="555"/>
        <v/>
      </c>
      <c r="AP2072" s="20" t="str">
        <f t="shared" si="556"/>
        <v/>
      </c>
      <c r="AQ2072" s="20" t="str">
        <f t="shared" si="557"/>
        <v/>
      </c>
      <c r="AR2072" s="32">
        <f t="shared" si="558"/>
        <v>0</v>
      </c>
      <c r="AS2072" s="32">
        <f t="shared" si="559"/>
        <v>0</v>
      </c>
      <c r="AT2072" s="32">
        <f t="shared" si="560"/>
        <v>0</v>
      </c>
      <c r="AU2072" s="28" t="str">
        <f t="shared" si="561"/>
        <v>库存为0</v>
      </c>
      <c r="AV2072" s="34" t="str">
        <f>IFERROR(时间!$B$4+AU2072,"上周无销量")</f>
        <v>上周无销量</v>
      </c>
      <c r="AW2072" s="34"/>
    </row>
    <row r="2073" spans="1:49">
      <c r="A2073" s="18" t="s">
        <v>2118</v>
      </c>
      <c r="B2073" t="str">
        <f>VLOOKUP(A2073,'[1]sku-asin（子）'!$A:$B,2,0)</f>
        <v>B06VV23NBW</v>
      </c>
      <c r="C2073" t="str">
        <f>VLOOKUP(A2073,'[1]子sku-父sku'!$A:$B,2,0)</f>
        <v>YZ-BS-PW2038</v>
      </c>
      <c r="D2073" s="28">
        <f>IFERROR(VLOOKUP(A2073,[2]库存报告使用数据处理!$A:$C,3,0),0)</f>
        <v>0</v>
      </c>
      <c r="E2073" s="28">
        <f>IFERROR(VLOOKUP(A2073,[2]库存报告使用数据处理!$A:$D,4,0),0)</f>
        <v>0</v>
      </c>
      <c r="F2073" s="28">
        <f>IFERROR(VLOOKUP(A2073,[2]库存报告使用数据处理!$A:$E,5,0),0)</f>
        <v>0</v>
      </c>
      <c r="G2073" s="28">
        <f>IFERROR(VLOOKUP(A2073,[2]库存报告使用数据处理!$A:$F,6,0),0)</f>
        <v>0</v>
      </c>
      <c r="H2073" s="29">
        <f>IFERROR(VLOOKUP(A2073,[2]库存报告使用数据处理!$A:$G,7,0),0)</f>
        <v>0</v>
      </c>
      <c r="I2073">
        <f>IFERROR(VLOOKUP(A2073,[5]数据处理!$A:$B,2,0),0)</f>
        <v>0</v>
      </c>
      <c r="J2073" s="30">
        <f>IFERROR(VLOOKUP(A2073,[5]数据处理!$A:$D,4,0),0)</f>
        <v>0</v>
      </c>
      <c r="K2073" s="30">
        <f>IFERROR(VLOOKUP(A2073,[5]数据处理!$A:$E,5,0),0)</f>
        <v>0</v>
      </c>
      <c r="L2073" s="30">
        <f>IFERROR(VLOOKUP(A2073,[5]数据处理!$A:$G,7,0),0)</f>
        <v>0</v>
      </c>
      <c r="M2073">
        <f t="shared" si="545"/>
        <v>0</v>
      </c>
      <c r="N2073">
        <f>IFERROR(VLOOKUP(A2073,[5]数据处理!$A:$C,3,0),0)</f>
        <v>0</v>
      </c>
      <c r="O2073">
        <f>IFERROR(VLOOKUP($A2073,[5]数据处理!$A:$N,14,0),0)</f>
        <v>0</v>
      </c>
      <c r="P2073" t="str">
        <f>IFERROR(VLOOKUP($A2073,[3]库存报告使用数据!$A$1:$B$65536,2,0),"")</f>
        <v/>
      </c>
      <c r="Q2073" t="str">
        <f>IFERROR(VLOOKUP($A2073,[3]库存报告使用数据!$A$1:$E$65536,5,0),"")</f>
        <v/>
      </c>
      <c r="R2073" t="str">
        <f>IFERROR(VLOOKUP($A2073,[3]库存报告使用数据!$A$1:$H$65536,8,0),"")</f>
        <v/>
      </c>
      <c r="S2073" t="str">
        <f>IFERROR(VLOOKUP($A2073,[3]库存报告使用数据!$A$1:$K$65536,11,0),"")</f>
        <v/>
      </c>
      <c r="T2073" t="str">
        <f>IFERROR(VLOOKUP($A2073,[3]库存报告使用数据!$A$1:$C$65536,3,0),"")</f>
        <v/>
      </c>
      <c r="U2073" t="str">
        <f>IFERROR(VLOOKUP($A2073,[3]库存报告使用数据!$A$1:$F$65536,6,0),"")</f>
        <v/>
      </c>
      <c r="V2073" t="str">
        <f>IFERROR(VLOOKUP($A2073,[3]库存报告使用数据!$A$1:$I$65536,9,0),"")</f>
        <v/>
      </c>
      <c r="W2073" t="str">
        <f>IFERROR(VLOOKUP($A2073,[3]库存报告使用数据!$A$1:$L$65536,12,0),"")</f>
        <v/>
      </c>
      <c r="X2073" s="20" t="str">
        <f t="shared" si="546"/>
        <v/>
      </c>
      <c r="Y2073" s="20" t="str">
        <f t="shared" si="547"/>
        <v/>
      </c>
      <c r="Z2073" s="20" t="str">
        <f t="shared" si="548"/>
        <v/>
      </c>
      <c r="AA2073" s="20" t="str">
        <f t="shared" si="549"/>
        <v/>
      </c>
      <c r="AB2073" t="str">
        <f>IFERROR(VLOOKUP($A2073,[3]库存报告使用数据!$A$1:$D$65536,4,0),"")</f>
        <v/>
      </c>
      <c r="AC2073" t="str">
        <f>IFERROR(VLOOKUP($A2073,[3]库存报告使用数据!$A$1:$G$65536,7,0),"")</f>
        <v/>
      </c>
      <c r="AD2073" t="str">
        <f>IFERROR(VLOOKUP($A2073,[3]库存报告使用数据!$A$1:$J$65536,10,0),"")</f>
        <v/>
      </c>
      <c r="AE2073" t="str">
        <f>IFERROR(VLOOKUP($A2073,[3]库存报告使用数据!$A$1:$M$65536,13,0),"")</f>
        <v/>
      </c>
      <c r="AF2073" s="20" t="str">
        <f t="shared" si="550"/>
        <v/>
      </c>
      <c r="AG2073" s="20" t="str">
        <f t="shared" si="551"/>
        <v/>
      </c>
      <c r="AH2073" s="20" t="str">
        <f t="shared" si="552"/>
        <v/>
      </c>
      <c r="AI2073" s="20" t="str">
        <f t="shared" si="553"/>
        <v/>
      </c>
      <c r="AJ2073">
        <f>IFERROR(VLOOKUP($B2073,[4]库存报告使用数据!$A$1:$B$65536,2,0),0)</f>
        <v>0</v>
      </c>
      <c r="AK2073">
        <f>IFERROR(VLOOKUP($B2073,[4]库存报告使用数据!$A$1:$C$65536,3,0),)</f>
        <v>0</v>
      </c>
      <c r="AL2073">
        <f>IFERROR(VLOOKUP($B2073,[4]库存报告使用数据!$A$1:$D$65536,4,0),)</f>
        <v>0</v>
      </c>
      <c r="AM2073">
        <f>IFERROR(VLOOKUP($B2073,[4]库存报告使用数据!$A$1:$E$65536,5,0),)</f>
        <v>0</v>
      </c>
      <c r="AN2073" s="20" t="str">
        <f t="shared" si="554"/>
        <v/>
      </c>
      <c r="AO2073" s="20" t="str">
        <f t="shared" si="555"/>
        <v/>
      </c>
      <c r="AP2073" s="20" t="str">
        <f t="shared" si="556"/>
        <v/>
      </c>
      <c r="AQ2073" s="20" t="str">
        <f t="shared" si="557"/>
        <v/>
      </c>
      <c r="AR2073" s="32">
        <f t="shared" si="558"/>
        <v>0</v>
      </c>
      <c r="AS2073" s="32">
        <f t="shared" si="559"/>
        <v>0</v>
      </c>
      <c r="AT2073" s="32">
        <f t="shared" si="560"/>
        <v>0</v>
      </c>
      <c r="AU2073" s="28" t="str">
        <f t="shared" si="561"/>
        <v>库存为0</v>
      </c>
      <c r="AV2073" s="34" t="str">
        <f>IFERROR(时间!$B$4+AU2073,"上周无销量")</f>
        <v>上周无销量</v>
      </c>
      <c r="AW2073" s="34"/>
    </row>
    <row r="2074" spans="1:49">
      <c r="A2074" s="18" t="s">
        <v>2119</v>
      </c>
      <c r="B2074" t="str">
        <f>VLOOKUP(A2074,'[1]sku-asin（子）'!$A:$B,2,0)</f>
        <v>B06WRQSHGQ</v>
      </c>
      <c r="C2074" t="str">
        <f>VLOOKUP(A2074,'[1]子sku-父sku'!$A:$B,2,0)</f>
        <v>YZ-BS-PW2038</v>
      </c>
      <c r="D2074" s="28">
        <f>IFERROR(VLOOKUP(A2074,[2]库存报告使用数据处理!$A:$C,3,0),0)</f>
        <v>0</v>
      </c>
      <c r="E2074" s="28">
        <f>IFERROR(VLOOKUP(A2074,[2]库存报告使用数据处理!$A:$D,4,0),0)</f>
        <v>0</v>
      </c>
      <c r="F2074" s="28">
        <f>IFERROR(VLOOKUP(A2074,[2]库存报告使用数据处理!$A:$E,5,0),0)</f>
        <v>0</v>
      </c>
      <c r="G2074" s="28">
        <f>IFERROR(VLOOKUP(A2074,[2]库存报告使用数据处理!$A:$F,6,0),0)</f>
        <v>0</v>
      </c>
      <c r="H2074" s="29">
        <f>IFERROR(VLOOKUP(A2074,[2]库存报告使用数据处理!$A:$G,7,0),0)</f>
        <v>0</v>
      </c>
      <c r="I2074">
        <f>IFERROR(VLOOKUP(A2074,[5]数据处理!$A:$B,2,0),0)</f>
        <v>0</v>
      </c>
      <c r="J2074" s="30">
        <f>IFERROR(VLOOKUP(A2074,[5]数据处理!$A:$D,4,0),0)</f>
        <v>0</v>
      </c>
      <c r="K2074" s="30">
        <f>IFERROR(VLOOKUP(A2074,[5]数据处理!$A:$E,5,0),0)</f>
        <v>0</v>
      </c>
      <c r="L2074" s="30">
        <f>IFERROR(VLOOKUP(A2074,[5]数据处理!$A:$G,7,0),0)</f>
        <v>0</v>
      </c>
      <c r="M2074">
        <f t="shared" si="545"/>
        <v>0</v>
      </c>
      <c r="N2074">
        <f>IFERROR(VLOOKUP(A2074,[5]数据处理!$A:$C,3,0),0)</f>
        <v>0</v>
      </c>
      <c r="O2074">
        <f>IFERROR(VLOOKUP($A2074,[5]数据处理!$A:$N,14,0),0)</f>
        <v>0</v>
      </c>
      <c r="P2074" t="str">
        <f>IFERROR(VLOOKUP($A2074,[3]库存报告使用数据!$A$1:$B$65536,2,0),"")</f>
        <v/>
      </c>
      <c r="Q2074" t="str">
        <f>IFERROR(VLOOKUP($A2074,[3]库存报告使用数据!$A$1:$E$65536,5,0),"")</f>
        <v/>
      </c>
      <c r="R2074" t="str">
        <f>IFERROR(VLOOKUP($A2074,[3]库存报告使用数据!$A$1:$H$65536,8,0),"")</f>
        <v/>
      </c>
      <c r="S2074" t="str">
        <f>IFERROR(VLOOKUP($A2074,[3]库存报告使用数据!$A$1:$K$65536,11,0),"")</f>
        <v/>
      </c>
      <c r="T2074" t="str">
        <f>IFERROR(VLOOKUP($A2074,[3]库存报告使用数据!$A$1:$C$65536,3,0),"")</f>
        <v/>
      </c>
      <c r="U2074" t="str">
        <f>IFERROR(VLOOKUP($A2074,[3]库存报告使用数据!$A$1:$F$65536,6,0),"")</f>
        <v/>
      </c>
      <c r="V2074" t="str">
        <f>IFERROR(VLOOKUP($A2074,[3]库存报告使用数据!$A$1:$I$65536,9,0),"")</f>
        <v/>
      </c>
      <c r="W2074" t="str">
        <f>IFERROR(VLOOKUP($A2074,[3]库存报告使用数据!$A$1:$L$65536,12,0),"")</f>
        <v/>
      </c>
      <c r="X2074" s="20" t="str">
        <f t="shared" si="546"/>
        <v/>
      </c>
      <c r="Y2074" s="20" t="str">
        <f t="shared" si="547"/>
        <v/>
      </c>
      <c r="Z2074" s="20" t="str">
        <f t="shared" si="548"/>
        <v/>
      </c>
      <c r="AA2074" s="20" t="str">
        <f t="shared" si="549"/>
        <v/>
      </c>
      <c r="AB2074" t="str">
        <f>IFERROR(VLOOKUP($A2074,[3]库存报告使用数据!$A$1:$D$65536,4,0),"")</f>
        <v/>
      </c>
      <c r="AC2074" t="str">
        <f>IFERROR(VLOOKUP($A2074,[3]库存报告使用数据!$A$1:$G$65536,7,0),"")</f>
        <v/>
      </c>
      <c r="AD2074" t="str">
        <f>IFERROR(VLOOKUP($A2074,[3]库存报告使用数据!$A$1:$J$65536,10,0),"")</f>
        <v/>
      </c>
      <c r="AE2074" t="str">
        <f>IFERROR(VLOOKUP($A2074,[3]库存报告使用数据!$A$1:$M$65536,13,0),"")</f>
        <v/>
      </c>
      <c r="AF2074" s="20" t="str">
        <f t="shared" si="550"/>
        <v/>
      </c>
      <c r="AG2074" s="20" t="str">
        <f t="shared" si="551"/>
        <v/>
      </c>
      <c r="AH2074" s="20" t="str">
        <f t="shared" si="552"/>
        <v/>
      </c>
      <c r="AI2074" s="20" t="str">
        <f t="shared" si="553"/>
        <v/>
      </c>
      <c r="AJ2074">
        <f>IFERROR(VLOOKUP($B2074,[4]库存报告使用数据!$A$1:$B$65536,2,0),0)</f>
        <v>0</v>
      </c>
      <c r="AK2074">
        <f>IFERROR(VLOOKUP($B2074,[4]库存报告使用数据!$A$1:$C$65536,3,0),)</f>
        <v>0</v>
      </c>
      <c r="AL2074">
        <f>IFERROR(VLOOKUP($B2074,[4]库存报告使用数据!$A$1:$D$65536,4,0),)</f>
        <v>0</v>
      </c>
      <c r="AM2074">
        <f>IFERROR(VLOOKUP($B2074,[4]库存报告使用数据!$A$1:$E$65536,5,0),)</f>
        <v>0</v>
      </c>
      <c r="AN2074" s="20" t="str">
        <f t="shared" si="554"/>
        <v/>
      </c>
      <c r="AO2074" s="20" t="str">
        <f t="shared" si="555"/>
        <v/>
      </c>
      <c r="AP2074" s="20" t="str">
        <f t="shared" si="556"/>
        <v/>
      </c>
      <c r="AQ2074" s="20" t="str">
        <f t="shared" si="557"/>
        <v/>
      </c>
      <c r="AR2074" s="32">
        <f t="shared" si="558"/>
        <v>0</v>
      </c>
      <c r="AS2074" s="32">
        <f t="shared" si="559"/>
        <v>0</v>
      </c>
      <c r="AT2074" s="32">
        <f t="shared" si="560"/>
        <v>0</v>
      </c>
      <c r="AU2074" s="28" t="str">
        <f t="shared" si="561"/>
        <v>库存为0</v>
      </c>
      <c r="AV2074" s="34" t="str">
        <f>IFERROR(时间!$B$4+AU2074,"上周无销量")</f>
        <v>上周无销量</v>
      </c>
      <c r="AW2074" s="34"/>
    </row>
    <row r="2075" spans="1:49">
      <c r="A2075" s="18" t="s">
        <v>2120</v>
      </c>
      <c r="B2075" t="str">
        <f>VLOOKUP(A2075,'[1]sku-asin（子）'!$A:$B,2,0)</f>
        <v>B06W2JLLBB</v>
      </c>
      <c r="C2075" t="str">
        <f>VLOOKUP(A2075,'[1]子sku-父sku'!$A:$B,2,0)</f>
        <v>YZ-BS-PW2038</v>
      </c>
      <c r="D2075" s="28">
        <f>IFERROR(VLOOKUP(A2075,[2]库存报告使用数据处理!$A:$C,3,0),0)</f>
        <v>0</v>
      </c>
      <c r="E2075" s="28">
        <f>IFERROR(VLOOKUP(A2075,[2]库存报告使用数据处理!$A:$D,4,0),0)</f>
        <v>0</v>
      </c>
      <c r="F2075" s="28">
        <f>IFERROR(VLOOKUP(A2075,[2]库存报告使用数据处理!$A:$E,5,0),0)</f>
        <v>0</v>
      </c>
      <c r="G2075" s="28">
        <f>IFERROR(VLOOKUP(A2075,[2]库存报告使用数据处理!$A:$F,6,0),0)</f>
        <v>0</v>
      </c>
      <c r="H2075" s="29">
        <f>IFERROR(VLOOKUP(A2075,[2]库存报告使用数据处理!$A:$G,7,0),0)</f>
        <v>0</v>
      </c>
      <c r="I2075">
        <f>IFERROR(VLOOKUP(A2075,[5]数据处理!$A:$B,2,0),0)</f>
        <v>0</v>
      </c>
      <c r="J2075" s="30">
        <f>IFERROR(VLOOKUP(A2075,[5]数据处理!$A:$D,4,0),0)</f>
        <v>0</v>
      </c>
      <c r="K2075" s="30">
        <f>IFERROR(VLOOKUP(A2075,[5]数据处理!$A:$E,5,0),0)</f>
        <v>0</v>
      </c>
      <c r="L2075" s="30">
        <f>IFERROR(VLOOKUP(A2075,[5]数据处理!$A:$G,7,0),0)</f>
        <v>0</v>
      </c>
      <c r="M2075">
        <f t="shared" si="545"/>
        <v>0</v>
      </c>
      <c r="N2075">
        <f>IFERROR(VLOOKUP(A2075,[5]数据处理!$A:$C,3,0),0)</f>
        <v>0</v>
      </c>
      <c r="O2075">
        <f>IFERROR(VLOOKUP($A2075,[5]数据处理!$A:$N,14,0),0)</f>
        <v>0</v>
      </c>
      <c r="P2075" t="str">
        <f>IFERROR(VLOOKUP($A2075,[3]库存报告使用数据!$A$1:$B$65536,2,0),"")</f>
        <v/>
      </c>
      <c r="Q2075" t="str">
        <f>IFERROR(VLOOKUP($A2075,[3]库存报告使用数据!$A$1:$E$65536,5,0),"")</f>
        <v/>
      </c>
      <c r="R2075" t="str">
        <f>IFERROR(VLOOKUP($A2075,[3]库存报告使用数据!$A$1:$H$65536,8,0),"")</f>
        <v/>
      </c>
      <c r="S2075" t="str">
        <f>IFERROR(VLOOKUP($A2075,[3]库存报告使用数据!$A$1:$K$65536,11,0),"")</f>
        <v/>
      </c>
      <c r="T2075" t="str">
        <f>IFERROR(VLOOKUP($A2075,[3]库存报告使用数据!$A$1:$C$65536,3,0),"")</f>
        <v/>
      </c>
      <c r="U2075" t="str">
        <f>IFERROR(VLOOKUP($A2075,[3]库存报告使用数据!$A$1:$F$65536,6,0),"")</f>
        <v/>
      </c>
      <c r="V2075" t="str">
        <f>IFERROR(VLOOKUP($A2075,[3]库存报告使用数据!$A$1:$I$65536,9,0),"")</f>
        <v/>
      </c>
      <c r="W2075" t="str">
        <f>IFERROR(VLOOKUP($A2075,[3]库存报告使用数据!$A$1:$L$65536,12,0),"")</f>
        <v/>
      </c>
      <c r="X2075" s="20" t="str">
        <f t="shared" si="546"/>
        <v/>
      </c>
      <c r="Y2075" s="20" t="str">
        <f t="shared" si="547"/>
        <v/>
      </c>
      <c r="Z2075" s="20" t="str">
        <f t="shared" si="548"/>
        <v/>
      </c>
      <c r="AA2075" s="20" t="str">
        <f t="shared" si="549"/>
        <v/>
      </c>
      <c r="AB2075" t="str">
        <f>IFERROR(VLOOKUP($A2075,[3]库存报告使用数据!$A$1:$D$65536,4,0),"")</f>
        <v/>
      </c>
      <c r="AC2075" t="str">
        <f>IFERROR(VLOOKUP($A2075,[3]库存报告使用数据!$A$1:$G$65536,7,0),"")</f>
        <v/>
      </c>
      <c r="AD2075" t="str">
        <f>IFERROR(VLOOKUP($A2075,[3]库存报告使用数据!$A$1:$J$65536,10,0),"")</f>
        <v/>
      </c>
      <c r="AE2075" t="str">
        <f>IFERROR(VLOOKUP($A2075,[3]库存报告使用数据!$A$1:$M$65536,13,0),"")</f>
        <v/>
      </c>
      <c r="AF2075" s="20" t="str">
        <f t="shared" si="550"/>
        <v/>
      </c>
      <c r="AG2075" s="20" t="str">
        <f t="shared" si="551"/>
        <v/>
      </c>
      <c r="AH2075" s="20" t="str">
        <f t="shared" si="552"/>
        <v/>
      </c>
      <c r="AI2075" s="20" t="str">
        <f t="shared" si="553"/>
        <v/>
      </c>
      <c r="AJ2075">
        <f>IFERROR(VLOOKUP($B2075,[4]库存报告使用数据!$A$1:$B$65536,2,0),0)</f>
        <v>0</v>
      </c>
      <c r="AK2075">
        <f>IFERROR(VLOOKUP($B2075,[4]库存报告使用数据!$A$1:$C$65536,3,0),)</f>
        <v>0</v>
      </c>
      <c r="AL2075">
        <f>IFERROR(VLOOKUP($B2075,[4]库存报告使用数据!$A$1:$D$65536,4,0),)</f>
        <v>0</v>
      </c>
      <c r="AM2075">
        <f>IFERROR(VLOOKUP($B2075,[4]库存报告使用数据!$A$1:$E$65536,5,0),)</f>
        <v>0</v>
      </c>
      <c r="AN2075" s="20" t="str">
        <f t="shared" si="554"/>
        <v/>
      </c>
      <c r="AO2075" s="20" t="str">
        <f t="shared" si="555"/>
        <v/>
      </c>
      <c r="AP2075" s="20" t="str">
        <f t="shared" si="556"/>
        <v/>
      </c>
      <c r="AQ2075" s="20" t="str">
        <f t="shared" si="557"/>
        <v/>
      </c>
      <c r="AR2075" s="32">
        <f t="shared" si="558"/>
        <v>0</v>
      </c>
      <c r="AS2075" s="32">
        <f t="shared" si="559"/>
        <v>0</v>
      </c>
      <c r="AT2075" s="32">
        <f t="shared" si="560"/>
        <v>0</v>
      </c>
      <c r="AU2075" s="28" t="str">
        <f t="shared" si="561"/>
        <v>库存为0</v>
      </c>
      <c r="AV2075" s="34" t="str">
        <f>IFERROR(时间!$B$4+AU2075,"上周无销量")</f>
        <v>上周无销量</v>
      </c>
      <c r="AW2075" s="34"/>
    </row>
    <row r="2076" spans="1:49">
      <c r="A2076" s="18" t="s">
        <v>2121</v>
      </c>
      <c r="B2076" t="str">
        <f>VLOOKUP(A2076,'[1]sku-asin（子）'!$A:$B,2,0)</f>
        <v>B06WRQRCHK</v>
      </c>
      <c r="C2076" t="str">
        <f>VLOOKUP(A2076,'[1]子sku-父sku'!$A:$B,2,0)</f>
        <v>YZ-BS-PW2038</v>
      </c>
      <c r="D2076" s="28">
        <f>IFERROR(VLOOKUP(A2076,[2]库存报告使用数据处理!$A:$C,3,0),0)</f>
        <v>0</v>
      </c>
      <c r="E2076" s="28">
        <f>IFERROR(VLOOKUP(A2076,[2]库存报告使用数据处理!$A:$D,4,0),0)</f>
        <v>0</v>
      </c>
      <c r="F2076" s="28">
        <f>IFERROR(VLOOKUP(A2076,[2]库存报告使用数据处理!$A:$E,5,0),0)</f>
        <v>0</v>
      </c>
      <c r="G2076" s="28">
        <f>IFERROR(VLOOKUP(A2076,[2]库存报告使用数据处理!$A:$F,6,0),0)</f>
        <v>1</v>
      </c>
      <c r="H2076" s="29">
        <f>IFERROR(VLOOKUP(A2076,[2]库存报告使用数据处理!$A:$G,7,0),0)</f>
        <v>5.3</v>
      </c>
      <c r="I2076">
        <f>IFERROR(VLOOKUP(A2076,[5]数据处理!$A:$B,2,0),0)</f>
        <v>0</v>
      </c>
      <c r="J2076" s="30">
        <f>IFERROR(VLOOKUP(A2076,[5]数据处理!$A:$D,4,0),0)</f>
        <v>0</v>
      </c>
      <c r="K2076" s="30">
        <f>IFERROR(VLOOKUP(A2076,[5]数据处理!$A:$E,5,0),0)</f>
        <v>0</v>
      </c>
      <c r="L2076" s="30">
        <f>IFERROR(VLOOKUP(A2076,[5]数据处理!$A:$G,7,0),0)</f>
        <v>0</v>
      </c>
      <c r="M2076">
        <f t="shared" si="545"/>
        <v>0</v>
      </c>
      <c r="N2076">
        <f>IFERROR(VLOOKUP(A2076,[5]数据处理!$A:$C,3,0),0)</f>
        <v>0</v>
      </c>
      <c r="O2076">
        <f>IFERROR(VLOOKUP($A2076,[5]数据处理!$A:$N,14,0),0)</f>
        <v>0</v>
      </c>
      <c r="P2076" t="str">
        <f>IFERROR(VLOOKUP($A2076,[3]库存报告使用数据!$A$1:$B$65536,2,0),"")</f>
        <v/>
      </c>
      <c r="Q2076" t="str">
        <f>IFERROR(VLOOKUP($A2076,[3]库存报告使用数据!$A$1:$E$65536,5,0),"")</f>
        <v/>
      </c>
      <c r="R2076" t="str">
        <f>IFERROR(VLOOKUP($A2076,[3]库存报告使用数据!$A$1:$H$65536,8,0),"")</f>
        <v/>
      </c>
      <c r="S2076" t="str">
        <f>IFERROR(VLOOKUP($A2076,[3]库存报告使用数据!$A$1:$K$65536,11,0),"")</f>
        <v/>
      </c>
      <c r="T2076" t="str">
        <f>IFERROR(VLOOKUP($A2076,[3]库存报告使用数据!$A$1:$C$65536,3,0),"")</f>
        <v/>
      </c>
      <c r="U2076" t="str">
        <f>IFERROR(VLOOKUP($A2076,[3]库存报告使用数据!$A$1:$F$65536,6,0),"")</f>
        <v/>
      </c>
      <c r="V2076" t="str">
        <f>IFERROR(VLOOKUP($A2076,[3]库存报告使用数据!$A$1:$I$65536,9,0),"")</f>
        <v/>
      </c>
      <c r="W2076" t="str">
        <f>IFERROR(VLOOKUP($A2076,[3]库存报告使用数据!$A$1:$L$65536,12,0),"")</f>
        <v/>
      </c>
      <c r="X2076" s="20" t="str">
        <f t="shared" si="546"/>
        <v/>
      </c>
      <c r="Y2076" s="20" t="str">
        <f t="shared" si="547"/>
        <v/>
      </c>
      <c r="Z2076" s="20" t="str">
        <f t="shared" si="548"/>
        <v/>
      </c>
      <c r="AA2076" s="20" t="str">
        <f t="shared" si="549"/>
        <v/>
      </c>
      <c r="AB2076" t="str">
        <f>IFERROR(VLOOKUP($A2076,[3]库存报告使用数据!$A$1:$D$65536,4,0),"")</f>
        <v/>
      </c>
      <c r="AC2076" t="str">
        <f>IFERROR(VLOOKUP($A2076,[3]库存报告使用数据!$A$1:$G$65536,7,0),"")</f>
        <v/>
      </c>
      <c r="AD2076" t="str">
        <f>IFERROR(VLOOKUP($A2076,[3]库存报告使用数据!$A$1:$J$65536,10,0),"")</f>
        <v/>
      </c>
      <c r="AE2076" t="str">
        <f>IFERROR(VLOOKUP($A2076,[3]库存报告使用数据!$A$1:$M$65536,13,0),"")</f>
        <v/>
      </c>
      <c r="AF2076" s="20" t="str">
        <f t="shared" si="550"/>
        <v/>
      </c>
      <c r="AG2076" s="20" t="str">
        <f t="shared" si="551"/>
        <v/>
      </c>
      <c r="AH2076" s="20" t="str">
        <f t="shared" si="552"/>
        <v/>
      </c>
      <c r="AI2076" s="20" t="str">
        <f t="shared" si="553"/>
        <v/>
      </c>
      <c r="AJ2076">
        <f>IFERROR(VLOOKUP($B2076,[4]库存报告使用数据!$A$1:$B$65536,2,0),0)</f>
        <v>0</v>
      </c>
      <c r="AK2076">
        <f>IFERROR(VLOOKUP($B2076,[4]库存报告使用数据!$A$1:$C$65536,3,0),)</f>
        <v>0</v>
      </c>
      <c r="AL2076">
        <f>IFERROR(VLOOKUP($B2076,[4]库存报告使用数据!$A$1:$D$65536,4,0),)</f>
        <v>0</v>
      </c>
      <c r="AM2076">
        <f>IFERROR(VLOOKUP($B2076,[4]库存报告使用数据!$A$1:$E$65536,5,0),)</f>
        <v>19</v>
      </c>
      <c r="AN2076" s="20" t="str">
        <f t="shared" si="554"/>
        <v/>
      </c>
      <c r="AO2076" s="20" t="str">
        <f t="shared" si="555"/>
        <v/>
      </c>
      <c r="AP2076" s="20" t="str">
        <f t="shared" si="556"/>
        <v/>
      </c>
      <c r="AQ2076" s="20">
        <f t="shared" si="557"/>
        <v>0.0526315789473684</v>
      </c>
      <c r="AR2076" s="32">
        <f t="shared" si="558"/>
        <v>0</v>
      </c>
      <c r="AS2076" s="32">
        <f t="shared" si="559"/>
        <v>0</v>
      </c>
      <c r="AT2076" s="32">
        <f t="shared" si="560"/>
        <v>0</v>
      </c>
      <c r="AU2076" s="28" t="str">
        <f t="shared" si="561"/>
        <v>库存为0</v>
      </c>
      <c r="AV2076" s="34" t="str">
        <f>IFERROR(时间!$B$4+AU2076,"上周无销量")</f>
        <v>上周无销量</v>
      </c>
      <c r="AW2076" s="34"/>
    </row>
    <row r="2077" spans="1:49">
      <c r="A2077" s="18" t="s">
        <v>2122</v>
      </c>
      <c r="B2077" t="str">
        <f>VLOOKUP(A2077,'[1]sku-asin（子）'!$A:$B,2,0)</f>
        <v>B06WLQD786</v>
      </c>
      <c r="C2077" t="str">
        <f>VLOOKUP(A2077,'[1]子sku-父sku'!$A:$B,2,0)</f>
        <v>YZ-BS-PW2038</v>
      </c>
      <c r="D2077" s="28">
        <f>IFERROR(VLOOKUP(A2077,[2]库存报告使用数据处理!$A:$C,3,0),0)</f>
        <v>0</v>
      </c>
      <c r="E2077" s="28">
        <f>IFERROR(VLOOKUP(A2077,[2]库存报告使用数据处理!$A:$D,4,0),0)</f>
        <v>0</v>
      </c>
      <c r="F2077" s="28">
        <f>IFERROR(VLOOKUP(A2077,[2]库存报告使用数据处理!$A:$E,5,0),0)</f>
        <v>0</v>
      </c>
      <c r="G2077" s="28">
        <f>IFERROR(VLOOKUP(A2077,[2]库存报告使用数据处理!$A:$F,6,0),0)</f>
        <v>0</v>
      </c>
      <c r="H2077" s="29">
        <f>IFERROR(VLOOKUP(A2077,[2]库存报告使用数据处理!$A:$G,7,0),0)</f>
        <v>0</v>
      </c>
      <c r="I2077">
        <f>IFERROR(VLOOKUP(A2077,[5]数据处理!$A:$B,2,0),0)</f>
        <v>0</v>
      </c>
      <c r="J2077" s="30">
        <f>IFERROR(VLOOKUP(A2077,[5]数据处理!$A:$D,4,0),0)</f>
        <v>0</v>
      </c>
      <c r="K2077" s="30">
        <f>IFERROR(VLOOKUP(A2077,[5]数据处理!$A:$E,5,0),0)</f>
        <v>0</v>
      </c>
      <c r="L2077" s="30">
        <f>IFERROR(VLOOKUP(A2077,[5]数据处理!$A:$G,7,0),0)</f>
        <v>0</v>
      </c>
      <c r="M2077">
        <f t="shared" si="545"/>
        <v>0</v>
      </c>
      <c r="N2077">
        <f>IFERROR(VLOOKUP(A2077,[5]数据处理!$A:$C,3,0),0)</f>
        <v>0</v>
      </c>
      <c r="O2077">
        <f>IFERROR(VLOOKUP($A2077,[5]数据处理!$A:$N,14,0),0)</f>
        <v>0</v>
      </c>
      <c r="P2077" t="str">
        <f>IFERROR(VLOOKUP($A2077,[3]库存报告使用数据!$A$1:$B$65536,2,0),"")</f>
        <v/>
      </c>
      <c r="Q2077" t="str">
        <f>IFERROR(VLOOKUP($A2077,[3]库存报告使用数据!$A$1:$E$65536,5,0),"")</f>
        <v/>
      </c>
      <c r="R2077" t="str">
        <f>IFERROR(VLOOKUP($A2077,[3]库存报告使用数据!$A$1:$H$65536,8,0),"")</f>
        <v/>
      </c>
      <c r="S2077" t="str">
        <f>IFERROR(VLOOKUP($A2077,[3]库存报告使用数据!$A$1:$K$65536,11,0),"")</f>
        <v/>
      </c>
      <c r="T2077" t="str">
        <f>IFERROR(VLOOKUP($A2077,[3]库存报告使用数据!$A$1:$C$65536,3,0),"")</f>
        <v/>
      </c>
      <c r="U2077" t="str">
        <f>IFERROR(VLOOKUP($A2077,[3]库存报告使用数据!$A$1:$F$65536,6,0),"")</f>
        <v/>
      </c>
      <c r="V2077" t="str">
        <f>IFERROR(VLOOKUP($A2077,[3]库存报告使用数据!$A$1:$I$65536,9,0),"")</f>
        <v/>
      </c>
      <c r="W2077" t="str">
        <f>IFERROR(VLOOKUP($A2077,[3]库存报告使用数据!$A$1:$L$65536,12,0),"")</f>
        <v/>
      </c>
      <c r="X2077" s="20" t="str">
        <f t="shared" si="546"/>
        <v/>
      </c>
      <c r="Y2077" s="20" t="str">
        <f t="shared" si="547"/>
        <v/>
      </c>
      <c r="Z2077" s="20" t="str">
        <f t="shared" si="548"/>
        <v/>
      </c>
      <c r="AA2077" s="20" t="str">
        <f t="shared" si="549"/>
        <v/>
      </c>
      <c r="AB2077" t="str">
        <f>IFERROR(VLOOKUP($A2077,[3]库存报告使用数据!$A$1:$D$65536,4,0),"")</f>
        <v/>
      </c>
      <c r="AC2077" t="str">
        <f>IFERROR(VLOOKUP($A2077,[3]库存报告使用数据!$A$1:$G$65536,7,0),"")</f>
        <v/>
      </c>
      <c r="AD2077" t="str">
        <f>IFERROR(VLOOKUP($A2077,[3]库存报告使用数据!$A$1:$J$65536,10,0),"")</f>
        <v/>
      </c>
      <c r="AE2077" t="str">
        <f>IFERROR(VLOOKUP($A2077,[3]库存报告使用数据!$A$1:$M$65536,13,0),"")</f>
        <v/>
      </c>
      <c r="AF2077" s="20" t="str">
        <f t="shared" si="550"/>
        <v/>
      </c>
      <c r="AG2077" s="20" t="str">
        <f t="shared" si="551"/>
        <v/>
      </c>
      <c r="AH2077" s="20" t="str">
        <f t="shared" si="552"/>
        <v/>
      </c>
      <c r="AI2077" s="20" t="str">
        <f t="shared" si="553"/>
        <v/>
      </c>
      <c r="AJ2077">
        <f>IFERROR(VLOOKUP($B2077,[4]库存报告使用数据!$A$1:$B$65536,2,0),0)</f>
        <v>0</v>
      </c>
      <c r="AK2077">
        <f>IFERROR(VLOOKUP($B2077,[4]库存报告使用数据!$A$1:$C$65536,3,0),)</f>
        <v>0</v>
      </c>
      <c r="AL2077">
        <f>IFERROR(VLOOKUP($B2077,[4]库存报告使用数据!$A$1:$D$65536,4,0),)</f>
        <v>0</v>
      </c>
      <c r="AM2077">
        <f>IFERROR(VLOOKUP($B2077,[4]库存报告使用数据!$A$1:$E$65536,5,0),)</f>
        <v>0</v>
      </c>
      <c r="AN2077" s="20" t="str">
        <f t="shared" si="554"/>
        <v/>
      </c>
      <c r="AO2077" s="20" t="str">
        <f t="shared" si="555"/>
        <v/>
      </c>
      <c r="AP2077" s="20" t="str">
        <f t="shared" si="556"/>
        <v/>
      </c>
      <c r="AQ2077" s="20" t="str">
        <f t="shared" si="557"/>
        <v/>
      </c>
      <c r="AR2077" s="32">
        <f t="shared" si="558"/>
        <v>0</v>
      </c>
      <c r="AS2077" s="32">
        <f t="shared" si="559"/>
        <v>0</v>
      </c>
      <c r="AT2077" s="32">
        <f t="shared" si="560"/>
        <v>0</v>
      </c>
      <c r="AU2077" s="28" t="str">
        <f t="shared" si="561"/>
        <v>库存为0</v>
      </c>
      <c r="AV2077" s="34" t="str">
        <f>IFERROR(时间!$B$4+AU2077,"上周无销量")</f>
        <v>上周无销量</v>
      </c>
      <c r="AW2077" s="34"/>
    </row>
    <row r="2078" spans="1:49">
      <c r="A2078" s="18" t="s">
        <v>2123</v>
      </c>
      <c r="B2078" t="str">
        <f>VLOOKUP(A2078,'[1]sku-asin（子）'!$A:$B,2,0)</f>
        <v>B06VXPW2H7</v>
      </c>
      <c r="C2078" t="str">
        <f>VLOOKUP(A2078,'[1]子sku-父sku'!$A:$B,2,0)</f>
        <v>YZ-BS-PW2038</v>
      </c>
      <c r="D2078" s="28">
        <f>IFERROR(VLOOKUP(A2078,[2]库存报告使用数据处理!$A:$C,3,0),0)</f>
        <v>0</v>
      </c>
      <c r="E2078" s="28">
        <f>IFERROR(VLOOKUP(A2078,[2]库存报告使用数据处理!$A:$D,4,0),0)</f>
        <v>0</v>
      </c>
      <c r="F2078" s="28">
        <f>IFERROR(VLOOKUP(A2078,[2]库存报告使用数据处理!$A:$E,5,0),0)</f>
        <v>0</v>
      </c>
      <c r="G2078" s="28">
        <f>IFERROR(VLOOKUP(A2078,[2]库存报告使用数据处理!$A:$F,6,0),0)</f>
        <v>0</v>
      </c>
      <c r="H2078" s="29">
        <f>IFERROR(VLOOKUP(A2078,[2]库存报告使用数据处理!$A:$G,7,0),0)</f>
        <v>0</v>
      </c>
      <c r="I2078">
        <f>IFERROR(VLOOKUP(A2078,[5]数据处理!$A:$B,2,0),0)</f>
        <v>0</v>
      </c>
      <c r="J2078" s="30">
        <f>IFERROR(VLOOKUP(A2078,[5]数据处理!$A:$D,4,0),0)</f>
        <v>0</v>
      </c>
      <c r="K2078" s="30">
        <f>IFERROR(VLOOKUP(A2078,[5]数据处理!$A:$E,5,0),0)</f>
        <v>0</v>
      </c>
      <c r="L2078" s="30">
        <f>IFERROR(VLOOKUP(A2078,[5]数据处理!$A:$G,7,0),0)</f>
        <v>0</v>
      </c>
      <c r="M2078">
        <f t="shared" si="545"/>
        <v>0</v>
      </c>
      <c r="N2078">
        <f>IFERROR(VLOOKUP(A2078,[5]数据处理!$A:$C,3,0),0)</f>
        <v>0</v>
      </c>
      <c r="O2078">
        <f>IFERROR(VLOOKUP($A2078,[5]数据处理!$A:$N,14,0),0)</f>
        <v>0</v>
      </c>
      <c r="P2078" t="str">
        <f>IFERROR(VLOOKUP($A2078,[3]库存报告使用数据!$A$1:$B$65536,2,0),"")</f>
        <v/>
      </c>
      <c r="Q2078" t="str">
        <f>IFERROR(VLOOKUP($A2078,[3]库存报告使用数据!$A$1:$E$65536,5,0),"")</f>
        <v/>
      </c>
      <c r="R2078" t="str">
        <f>IFERROR(VLOOKUP($A2078,[3]库存报告使用数据!$A$1:$H$65536,8,0),"")</f>
        <v/>
      </c>
      <c r="S2078" t="str">
        <f>IFERROR(VLOOKUP($A2078,[3]库存报告使用数据!$A$1:$K$65536,11,0),"")</f>
        <v/>
      </c>
      <c r="T2078" t="str">
        <f>IFERROR(VLOOKUP($A2078,[3]库存报告使用数据!$A$1:$C$65536,3,0),"")</f>
        <v/>
      </c>
      <c r="U2078" t="str">
        <f>IFERROR(VLOOKUP($A2078,[3]库存报告使用数据!$A$1:$F$65536,6,0),"")</f>
        <v/>
      </c>
      <c r="V2078" t="str">
        <f>IFERROR(VLOOKUP($A2078,[3]库存报告使用数据!$A$1:$I$65536,9,0),"")</f>
        <v/>
      </c>
      <c r="W2078" t="str">
        <f>IFERROR(VLOOKUP($A2078,[3]库存报告使用数据!$A$1:$L$65536,12,0),"")</f>
        <v/>
      </c>
      <c r="X2078" s="20" t="str">
        <f t="shared" si="546"/>
        <v/>
      </c>
      <c r="Y2078" s="20" t="str">
        <f t="shared" si="547"/>
        <v/>
      </c>
      <c r="Z2078" s="20" t="str">
        <f t="shared" si="548"/>
        <v/>
      </c>
      <c r="AA2078" s="20" t="str">
        <f t="shared" si="549"/>
        <v/>
      </c>
      <c r="AB2078" t="str">
        <f>IFERROR(VLOOKUP($A2078,[3]库存报告使用数据!$A$1:$D$65536,4,0),"")</f>
        <v/>
      </c>
      <c r="AC2078" t="str">
        <f>IFERROR(VLOOKUP($A2078,[3]库存报告使用数据!$A$1:$G$65536,7,0),"")</f>
        <v/>
      </c>
      <c r="AD2078" t="str">
        <f>IFERROR(VLOOKUP($A2078,[3]库存报告使用数据!$A$1:$J$65536,10,0),"")</f>
        <v/>
      </c>
      <c r="AE2078" t="str">
        <f>IFERROR(VLOOKUP($A2078,[3]库存报告使用数据!$A$1:$M$65536,13,0),"")</f>
        <v/>
      </c>
      <c r="AF2078" s="20" t="str">
        <f t="shared" si="550"/>
        <v/>
      </c>
      <c r="AG2078" s="20" t="str">
        <f t="shared" si="551"/>
        <v/>
      </c>
      <c r="AH2078" s="20" t="str">
        <f t="shared" si="552"/>
        <v/>
      </c>
      <c r="AI2078" s="20" t="str">
        <f t="shared" si="553"/>
        <v/>
      </c>
      <c r="AJ2078">
        <f>IFERROR(VLOOKUP($B2078,[4]库存报告使用数据!$A$1:$B$65536,2,0),0)</f>
        <v>0</v>
      </c>
      <c r="AK2078">
        <f>IFERROR(VLOOKUP($B2078,[4]库存报告使用数据!$A$1:$C$65536,3,0),)</f>
        <v>0</v>
      </c>
      <c r="AL2078">
        <f>IFERROR(VLOOKUP($B2078,[4]库存报告使用数据!$A$1:$D$65536,4,0),)</f>
        <v>0</v>
      </c>
      <c r="AM2078">
        <f>IFERROR(VLOOKUP($B2078,[4]库存报告使用数据!$A$1:$E$65536,5,0),)</f>
        <v>0</v>
      </c>
      <c r="AN2078" s="20" t="str">
        <f t="shared" si="554"/>
        <v/>
      </c>
      <c r="AO2078" s="20" t="str">
        <f t="shared" si="555"/>
        <v/>
      </c>
      <c r="AP2078" s="20" t="str">
        <f t="shared" si="556"/>
        <v/>
      </c>
      <c r="AQ2078" s="20" t="str">
        <f t="shared" si="557"/>
        <v/>
      </c>
      <c r="AR2078" s="32">
        <f t="shared" si="558"/>
        <v>0</v>
      </c>
      <c r="AS2078" s="32">
        <f t="shared" si="559"/>
        <v>0</v>
      </c>
      <c r="AT2078" s="32">
        <f t="shared" si="560"/>
        <v>0</v>
      </c>
      <c r="AU2078" s="28" t="str">
        <f t="shared" si="561"/>
        <v>库存为0</v>
      </c>
      <c r="AV2078" s="34" t="str">
        <f>IFERROR(时间!$B$4+AU2078,"上周无销量")</f>
        <v>上周无销量</v>
      </c>
      <c r="AW2078" s="34"/>
    </row>
    <row r="2079" spans="1:49">
      <c r="A2079" s="18" t="s">
        <v>2124</v>
      </c>
      <c r="B2079" t="str">
        <f>VLOOKUP(A2079,'[1]sku-asin（子）'!$A:$B,2,0)</f>
        <v>B06VXPW2H7</v>
      </c>
      <c r="C2079" t="str">
        <f>VLOOKUP(A2079,'[1]子sku-父sku'!$A:$B,2,0)</f>
        <v>YZ-BS-PW2038</v>
      </c>
      <c r="D2079" s="28">
        <f>IFERROR(VLOOKUP(A2079,[2]库存报告使用数据处理!$A:$C,3,0),0)</f>
        <v>0</v>
      </c>
      <c r="E2079" s="28">
        <f>IFERROR(VLOOKUP(A2079,[2]库存报告使用数据处理!$A:$D,4,0),0)</f>
        <v>0</v>
      </c>
      <c r="F2079" s="28">
        <f>IFERROR(VLOOKUP(A2079,[2]库存报告使用数据处理!$A:$E,5,0),0)</f>
        <v>0</v>
      </c>
      <c r="G2079" s="28">
        <f>IFERROR(VLOOKUP(A2079,[2]库存报告使用数据处理!$A:$F,6,0),0)</f>
        <v>0</v>
      </c>
      <c r="H2079" s="29">
        <f>IFERROR(VLOOKUP(A2079,[2]库存报告使用数据处理!$A:$G,7,0),0)</f>
        <v>0</v>
      </c>
      <c r="I2079">
        <f>IFERROR(VLOOKUP(A2079,[5]数据处理!$A:$B,2,0),0)</f>
        <v>0</v>
      </c>
      <c r="J2079" s="30">
        <f>IFERROR(VLOOKUP(A2079,[5]数据处理!$A:$D,4,0),0)</f>
        <v>0</v>
      </c>
      <c r="K2079" s="30">
        <f>IFERROR(VLOOKUP(A2079,[5]数据处理!$A:$E,5,0),0)</f>
        <v>0</v>
      </c>
      <c r="L2079" s="30">
        <f>IFERROR(VLOOKUP(A2079,[5]数据处理!$A:$G,7,0),0)</f>
        <v>0</v>
      </c>
      <c r="M2079">
        <f t="shared" si="545"/>
        <v>0</v>
      </c>
      <c r="N2079">
        <f>IFERROR(VLOOKUP(A2079,[5]数据处理!$A:$C,3,0),0)</f>
        <v>0</v>
      </c>
      <c r="O2079">
        <f>IFERROR(VLOOKUP($A2079,[5]数据处理!$A:$N,14,0),0)</f>
        <v>0</v>
      </c>
      <c r="P2079" t="str">
        <f>IFERROR(VLOOKUP($A2079,[3]库存报告使用数据!$A$1:$B$65536,2,0),"")</f>
        <v/>
      </c>
      <c r="Q2079" t="str">
        <f>IFERROR(VLOOKUP($A2079,[3]库存报告使用数据!$A$1:$E$65536,5,0),"")</f>
        <v/>
      </c>
      <c r="R2079" t="str">
        <f>IFERROR(VLOOKUP($A2079,[3]库存报告使用数据!$A$1:$H$65536,8,0),"")</f>
        <v/>
      </c>
      <c r="S2079" t="str">
        <f>IFERROR(VLOOKUP($A2079,[3]库存报告使用数据!$A$1:$K$65536,11,0),"")</f>
        <v/>
      </c>
      <c r="T2079" t="str">
        <f>IFERROR(VLOOKUP($A2079,[3]库存报告使用数据!$A$1:$C$65536,3,0),"")</f>
        <v/>
      </c>
      <c r="U2079" t="str">
        <f>IFERROR(VLOOKUP($A2079,[3]库存报告使用数据!$A$1:$F$65536,6,0),"")</f>
        <v/>
      </c>
      <c r="V2079" t="str">
        <f>IFERROR(VLOOKUP($A2079,[3]库存报告使用数据!$A$1:$I$65536,9,0),"")</f>
        <v/>
      </c>
      <c r="W2079" t="str">
        <f>IFERROR(VLOOKUP($A2079,[3]库存报告使用数据!$A$1:$L$65536,12,0),"")</f>
        <v/>
      </c>
      <c r="X2079" s="20" t="str">
        <f t="shared" si="546"/>
        <v/>
      </c>
      <c r="Y2079" s="20" t="str">
        <f t="shared" si="547"/>
        <v/>
      </c>
      <c r="Z2079" s="20" t="str">
        <f t="shared" si="548"/>
        <v/>
      </c>
      <c r="AA2079" s="20" t="str">
        <f t="shared" si="549"/>
        <v/>
      </c>
      <c r="AB2079" t="str">
        <f>IFERROR(VLOOKUP($A2079,[3]库存报告使用数据!$A$1:$D$65536,4,0),"")</f>
        <v/>
      </c>
      <c r="AC2079" t="str">
        <f>IFERROR(VLOOKUP($A2079,[3]库存报告使用数据!$A$1:$G$65536,7,0),"")</f>
        <v/>
      </c>
      <c r="AD2079" t="str">
        <f>IFERROR(VLOOKUP($A2079,[3]库存报告使用数据!$A$1:$J$65536,10,0),"")</f>
        <v/>
      </c>
      <c r="AE2079" t="str">
        <f>IFERROR(VLOOKUP($A2079,[3]库存报告使用数据!$A$1:$M$65536,13,0),"")</f>
        <v/>
      </c>
      <c r="AF2079" s="20" t="str">
        <f t="shared" si="550"/>
        <v/>
      </c>
      <c r="AG2079" s="20" t="str">
        <f t="shared" si="551"/>
        <v/>
      </c>
      <c r="AH2079" s="20" t="str">
        <f t="shared" si="552"/>
        <v/>
      </c>
      <c r="AI2079" s="20" t="str">
        <f t="shared" si="553"/>
        <v/>
      </c>
      <c r="AJ2079">
        <f>IFERROR(VLOOKUP($B2079,[4]库存报告使用数据!$A$1:$B$65536,2,0),0)</f>
        <v>0</v>
      </c>
      <c r="AK2079">
        <f>IFERROR(VLOOKUP($B2079,[4]库存报告使用数据!$A$1:$C$65536,3,0),)</f>
        <v>0</v>
      </c>
      <c r="AL2079">
        <f>IFERROR(VLOOKUP($B2079,[4]库存报告使用数据!$A$1:$D$65536,4,0),)</f>
        <v>0</v>
      </c>
      <c r="AM2079">
        <f>IFERROR(VLOOKUP($B2079,[4]库存报告使用数据!$A$1:$E$65536,5,0),)</f>
        <v>0</v>
      </c>
      <c r="AN2079" s="20" t="str">
        <f t="shared" si="554"/>
        <v/>
      </c>
      <c r="AO2079" s="20" t="str">
        <f t="shared" si="555"/>
        <v/>
      </c>
      <c r="AP2079" s="20" t="str">
        <f t="shared" si="556"/>
        <v/>
      </c>
      <c r="AQ2079" s="20" t="str">
        <f t="shared" si="557"/>
        <v/>
      </c>
      <c r="AR2079" s="32">
        <f t="shared" si="558"/>
        <v>0</v>
      </c>
      <c r="AS2079" s="32">
        <f t="shared" si="559"/>
        <v>0</v>
      </c>
      <c r="AT2079" s="32">
        <f t="shared" si="560"/>
        <v>0</v>
      </c>
      <c r="AU2079" s="28" t="str">
        <f t="shared" si="561"/>
        <v>库存为0</v>
      </c>
      <c r="AV2079" s="34" t="str">
        <f>IFERROR(时间!$B$4+AU2079,"上周无销量")</f>
        <v>上周无销量</v>
      </c>
      <c r="AW2079" s="34"/>
    </row>
    <row r="2080" spans="1:49">
      <c r="A2080" s="18" t="s">
        <v>2125</v>
      </c>
      <c r="B2080" t="str">
        <f>VLOOKUP(A2080,'[1]sku-asin（子）'!$A:$B,2,0)</f>
        <v>B06VTSC5L4</v>
      </c>
      <c r="C2080" t="str">
        <f>VLOOKUP(A2080,'[1]子sku-父sku'!$A:$B,2,0)</f>
        <v>YZ-BS-PW2038</v>
      </c>
      <c r="D2080" s="28">
        <f>IFERROR(VLOOKUP(A2080,[2]库存报告使用数据处理!$A:$C,3,0),0)</f>
        <v>0</v>
      </c>
      <c r="E2080" s="28">
        <f>IFERROR(VLOOKUP(A2080,[2]库存报告使用数据处理!$A:$D,4,0),0)</f>
        <v>0</v>
      </c>
      <c r="F2080" s="28">
        <f>IFERROR(VLOOKUP(A2080,[2]库存报告使用数据处理!$A:$E,5,0),0)</f>
        <v>1</v>
      </c>
      <c r="G2080" s="28">
        <f>IFERROR(VLOOKUP(A2080,[2]库存报告使用数据处理!$A:$F,6,0),0)</f>
        <v>8</v>
      </c>
      <c r="H2080" s="29">
        <f>IFERROR(VLOOKUP(A2080,[2]库存报告使用数据处理!$A:$G,7,0),0)</f>
        <v>6.28444444444444</v>
      </c>
      <c r="I2080">
        <f>IFERROR(VLOOKUP(A2080,[5]数据处理!$A:$B,2,0),0)</f>
        <v>0</v>
      </c>
      <c r="J2080" s="30">
        <f>IFERROR(VLOOKUP(A2080,[5]数据处理!$A:$D,4,0),0)</f>
        <v>0</v>
      </c>
      <c r="K2080" s="30">
        <f>IFERROR(VLOOKUP(A2080,[5]数据处理!$A:$E,5,0),0)</f>
        <v>0</v>
      </c>
      <c r="L2080" s="30">
        <f>IFERROR(VLOOKUP(A2080,[5]数据处理!$A:$G,7,0),0)</f>
        <v>0</v>
      </c>
      <c r="M2080">
        <f t="shared" si="545"/>
        <v>0</v>
      </c>
      <c r="N2080">
        <f>IFERROR(VLOOKUP(A2080,[5]数据处理!$A:$C,3,0),0)</f>
        <v>0</v>
      </c>
      <c r="O2080">
        <f>IFERROR(VLOOKUP($A2080,[5]数据处理!$A:$N,14,0),0)</f>
        <v>0</v>
      </c>
      <c r="P2080" t="str">
        <f>IFERROR(VLOOKUP($A2080,[3]库存报告使用数据!$A$1:$B$65536,2,0),"")</f>
        <v/>
      </c>
      <c r="Q2080" t="str">
        <f>IFERROR(VLOOKUP($A2080,[3]库存报告使用数据!$A$1:$E$65536,5,0),"")</f>
        <v/>
      </c>
      <c r="R2080" t="str">
        <f>IFERROR(VLOOKUP($A2080,[3]库存报告使用数据!$A$1:$H$65536,8,0),"")</f>
        <v/>
      </c>
      <c r="S2080" t="str">
        <f>IFERROR(VLOOKUP($A2080,[3]库存报告使用数据!$A$1:$K$65536,11,0),"")</f>
        <v/>
      </c>
      <c r="T2080" t="str">
        <f>IFERROR(VLOOKUP($A2080,[3]库存报告使用数据!$A$1:$C$65536,3,0),"")</f>
        <v/>
      </c>
      <c r="U2080" t="str">
        <f>IFERROR(VLOOKUP($A2080,[3]库存报告使用数据!$A$1:$F$65536,6,0),"")</f>
        <v/>
      </c>
      <c r="V2080" t="str">
        <f>IFERROR(VLOOKUP($A2080,[3]库存报告使用数据!$A$1:$I$65536,9,0),"")</f>
        <v/>
      </c>
      <c r="W2080" t="str">
        <f>IFERROR(VLOOKUP($A2080,[3]库存报告使用数据!$A$1:$L$65536,12,0),"")</f>
        <v/>
      </c>
      <c r="X2080" s="20" t="str">
        <f t="shared" si="546"/>
        <v/>
      </c>
      <c r="Y2080" s="20" t="str">
        <f t="shared" si="547"/>
        <v/>
      </c>
      <c r="Z2080" s="20" t="str">
        <f t="shared" si="548"/>
        <v/>
      </c>
      <c r="AA2080" s="20" t="str">
        <f t="shared" si="549"/>
        <v/>
      </c>
      <c r="AB2080" t="str">
        <f>IFERROR(VLOOKUP($A2080,[3]库存报告使用数据!$A$1:$D$65536,4,0),"")</f>
        <v/>
      </c>
      <c r="AC2080" t="str">
        <f>IFERROR(VLOOKUP($A2080,[3]库存报告使用数据!$A$1:$G$65536,7,0),"")</f>
        <v/>
      </c>
      <c r="AD2080" t="str">
        <f>IFERROR(VLOOKUP($A2080,[3]库存报告使用数据!$A$1:$J$65536,10,0),"")</f>
        <v/>
      </c>
      <c r="AE2080" t="str">
        <f>IFERROR(VLOOKUP($A2080,[3]库存报告使用数据!$A$1:$M$65536,13,0),"")</f>
        <v/>
      </c>
      <c r="AF2080" s="20" t="str">
        <f t="shared" si="550"/>
        <v/>
      </c>
      <c r="AG2080" s="20" t="str">
        <f t="shared" si="551"/>
        <v/>
      </c>
      <c r="AH2080" s="20" t="str">
        <f t="shared" si="552"/>
        <v/>
      </c>
      <c r="AI2080" s="20" t="str">
        <f t="shared" si="553"/>
        <v/>
      </c>
      <c r="AJ2080">
        <f>IFERROR(VLOOKUP($B2080,[4]库存报告使用数据!$A$1:$B$65536,2,0),0)</f>
        <v>0</v>
      </c>
      <c r="AK2080">
        <f>IFERROR(VLOOKUP($B2080,[4]库存报告使用数据!$A$1:$C$65536,3,0),)</f>
        <v>0</v>
      </c>
      <c r="AL2080">
        <f>IFERROR(VLOOKUP($B2080,[4]库存报告使用数据!$A$1:$D$65536,4,0),)</f>
        <v>0</v>
      </c>
      <c r="AM2080">
        <f>IFERROR(VLOOKUP($B2080,[4]库存报告使用数据!$A$1:$E$65536,5,0),)</f>
        <v>41</v>
      </c>
      <c r="AN2080" s="20" t="str">
        <f t="shared" si="554"/>
        <v/>
      </c>
      <c r="AO2080" s="20" t="str">
        <f t="shared" si="555"/>
        <v/>
      </c>
      <c r="AP2080" s="20" t="str">
        <f t="shared" si="556"/>
        <v/>
      </c>
      <c r="AQ2080" s="20">
        <f t="shared" si="557"/>
        <v>0.195121951219512</v>
      </c>
      <c r="AR2080" s="32">
        <f t="shared" si="558"/>
        <v>0</v>
      </c>
      <c r="AS2080" s="32">
        <f t="shared" si="559"/>
        <v>0</v>
      </c>
      <c r="AT2080" s="32">
        <f t="shared" si="560"/>
        <v>0</v>
      </c>
      <c r="AU2080" s="28" t="str">
        <f t="shared" si="561"/>
        <v>库存为0</v>
      </c>
      <c r="AV2080" s="34" t="str">
        <f>IFERROR(时间!$B$4+AU2080,"上周无销量")</f>
        <v>上周无销量</v>
      </c>
      <c r="AW2080" s="34"/>
    </row>
    <row r="2081" spans="1:49">
      <c r="A2081" s="18" t="s">
        <v>2126</v>
      </c>
      <c r="B2081" t="str">
        <f>VLOOKUP(A2081,'[1]sku-asin（子）'!$A:$B,2,0)</f>
        <v>B06W2JLMS3</v>
      </c>
      <c r="C2081" t="str">
        <f>VLOOKUP(A2081,'[1]子sku-父sku'!$A:$B,2,0)</f>
        <v>YZ-BS-PW2038</v>
      </c>
      <c r="D2081" s="28">
        <f>IFERROR(VLOOKUP(A2081,[2]库存报告使用数据处理!$A:$C,3,0),0)</f>
        <v>0</v>
      </c>
      <c r="E2081" s="28">
        <f>IFERROR(VLOOKUP(A2081,[2]库存报告使用数据处理!$A:$D,4,0),0)</f>
        <v>0</v>
      </c>
      <c r="F2081" s="28">
        <f>IFERROR(VLOOKUP(A2081,[2]库存报告使用数据处理!$A:$E,5,0),0)</f>
        <v>0</v>
      </c>
      <c r="G2081" s="28">
        <f>IFERROR(VLOOKUP(A2081,[2]库存报告使用数据处理!$A:$F,6,0),0)</f>
        <v>0</v>
      </c>
      <c r="H2081" s="29">
        <f>IFERROR(VLOOKUP(A2081,[2]库存报告使用数据处理!$A:$G,7,0),0)</f>
        <v>0</v>
      </c>
      <c r="I2081">
        <f>IFERROR(VLOOKUP(A2081,[5]数据处理!$A:$B,2,0),0)</f>
        <v>0</v>
      </c>
      <c r="J2081" s="30">
        <f>IFERROR(VLOOKUP(A2081,[5]数据处理!$A:$D,4,0),0)</f>
        <v>0</v>
      </c>
      <c r="K2081" s="30">
        <f>IFERROR(VLOOKUP(A2081,[5]数据处理!$A:$E,5,0),0)</f>
        <v>0</v>
      </c>
      <c r="L2081" s="30">
        <f>IFERROR(VLOOKUP(A2081,[5]数据处理!$A:$G,7,0),0)</f>
        <v>0</v>
      </c>
      <c r="M2081">
        <f t="shared" si="545"/>
        <v>0</v>
      </c>
      <c r="N2081">
        <f>IFERROR(VLOOKUP(A2081,[5]数据处理!$A:$C,3,0),0)</f>
        <v>0</v>
      </c>
      <c r="O2081">
        <f>IFERROR(VLOOKUP($A2081,[5]数据处理!$A:$N,14,0),0)</f>
        <v>0</v>
      </c>
      <c r="P2081" t="str">
        <f>IFERROR(VLOOKUP($A2081,[3]库存报告使用数据!$A$1:$B$65536,2,0),"")</f>
        <v/>
      </c>
      <c r="Q2081" t="str">
        <f>IFERROR(VLOOKUP($A2081,[3]库存报告使用数据!$A$1:$E$65536,5,0),"")</f>
        <v/>
      </c>
      <c r="R2081" t="str">
        <f>IFERROR(VLOOKUP($A2081,[3]库存报告使用数据!$A$1:$H$65536,8,0),"")</f>
        <v/>
      </c>
      <c r="S2081" t="str">
        <f>IFERROR(VLOOKUP($A2081,[3]库存报告使用数据!$A$1:$K$65536,11,0),"")</f>
        <v/>
      </c>
      <c r="T2081" t="str">
        <f>IFERROR(VLOOKUP($A2081,[3]库存报告使用数据!$A$1:$C$65536,3,0),"")</f>
        <v/>
      </c>
      <c r="U2081" t="str">
        <f>IFERROR(VLOOKUP($A2081,[3]库存报告使用数据!$A$1:$F$65536,6,0),"")</f>
        <v/>
      </c>
      <c r="V2081" t="str">
        <f>IFERROR(VLOOKUP($A2081,[3]库存报告使用数据!$A$1:$I$65536,9,0),"")</f>
        <v/>
      </c>
      <c r="W2081" t="str">
        <f>IFERROR(VLOOKUP($A2081,[3]库存报告使用数据!$A$1:$L$65536,12,0),"")</f>
        <v/>
      </c>
      <c r="X2081" s="20" t="str">
        <f t="shared" si="546"/>
        <v/>
      </c>
      <c r="Y2081" s="20" t="str">
        <f t="shared" si="547"/>
        <v/>
      </c>
      <c r="Z2081" s="20" t="str">
        <f t="shared" si="548"/>
        <v/>
      </c>
      <c r="AA2081" s="20" t="str">
        <f t="shared" si="549"/>
        <v/>
      </c>
      <c r="AB2081" t="str">
        <f>IFERROR(VLOOKUP($A2081,[3]库存报告使用数据!$A$1:$D$65536,4,0),"")</f>
        <v/>
      </c>
      <c r="AC2081" t="str">
        <f>IFERROR(VLOOKUP($A2081,[3]库存报告使用数据!$A$1:$G$65536,7,0),"")</f>
        <v/>
      </c>
      <c r="AD2081" t="str">
        <f>IFERROR(VLOOKUP($A2081,[3]库存报告使用数据!$A$1:$J$65536,10,0),"")</f>
        <v/>
      </c>
      <c r="AE2081" t="str">
        <f>IFERROR(VLOOKUP($A2081,[3]库存报告使用数据!$A$1:$M$65536,13,0),"")</f>
        <v/>
      </c>
      <c r="AF2081" s="20" t="str">
        <f t="shared" si="550"/>
        <v/>
      </c>
      <c r="AG2081" s="20" t="str">
        <f t="shared" si="551"/>
        <v/>
      </c>
      <c r="AH2081" s="20" t="str">
        <f t="shared" si="552"/>
        <v/>
      </c>
      <c r="AI2081" s="20" t="str">
        <f t="shared" si="553"/>
        <v/>
      </c>
      <c r="AJ2081">
        <f>IFERROR(VLOOKUP($B2081,[4]库存报告使用数据!$A$1:$B$65536,2,0),0)</f>
        <v>0</v>
      </c>
      <c r="AK2081">
        <f>IFERROR(VLOOKUP($B2081,[4]库存报告使用数据!$A$1:$C$65536,3,0),)</f>
        <v>0</v>
      </c>
      <c r="AL2081">
        <f>IFERROR(VLOOKUP($B2081,[4]库存报告使用数据!$A$1:$D$65536,4,0),)</f>
        <v>0</v>
      </c>
      <c r="AM2081">
        <f>IFERROR(VLOOKUP($B2081,[4]库存报告使用数据!$A$1:$E$65536,5,0),)</f>
        <v>0</v>
      </c>
      <c r="AN2081" s="20" t="str">
        <f t="shared" si="554"/>
        <v/>
      </c>
      <c r="AO2081" s="20" t="str">
        <f t="shared" si="555"/>
        <v/>
      </c>
      <c r="AP2081" s="20" t="str">
        <f t="shared" si="556"/>
        <v/>
      </c>
      <c r="AQ2081" s="20" t="str">
        <f t="shared" si="557"/>
        <v/>
      </c>
      <c r="AR2081" s="32">
        <f t="shared" si="558"/>
        <v>0</v>
      </c>
      <c r="AS2081" s="32">
        <f t="shared" si="559"/>
        <v>0</v>
      </c>
      <c r="AT2081" s="32">
        <f t="shared" si="560"/>
        <v>0</v>
      </c>
      <c r="AU2081" s="28" t="str">
        <f t="shared" si="561"/>
        <v>库存为0</v>
      </c>
      <c r="AV2081" s="34" t="str">
        <f>IFERROR(时间!$B$4+AU2081,"上周无销量")</f>
        <v>上周无销量</v>
      </c>
      <c r="AW2081" s="34"/>
    </row>
    <row r="2082" spans="1:49">
      <c r="A2082" s="18" t="s">
        <v>2127</v>
      </c>
      <c r="B2082" t="str">
        <f>VLOOKUP(A2082,'[1]sku-asin（子）'!$A:$B,2,0)</f>
        <v>B06WV8NSFB</v>
      </c>
      <c r="C2082" t="str">
        <f>VLOOKUP(A2082,'[1]子sku-父sku'!$A:$B,2,0)</f>
        <v>YZ-BS-PW2038</v>
      </c>
      <c r="D2082" s="28">
        <f>IFERROR(VLOOKUP(A2082,[2]库存报告使用数据处理!$A:$C,3,0),0)</f>
        <v>0</v>
      </c>
      <c r="E2082" s="28">
        <f>IFERROR(VLOOKUP(A2082,[2]库存报告使用数据处理!$A:$D,4,0),0)</f>
        <v>0</v>
      </c>
      <c r="F2082" s="28">
        <f>IFERROR(VLOOKUP(A2082,[2]库存报告使用数据处理!$A:$E,5,0),0)</f>
        <v>0</v>
      </c>
      <c r="G2082" s="28">
        <f>IFERROR(VLOOKUP(A2082,[2]库存报告使用数据处理!$A:$F,6,0),0)</f>
        <v>0</v>
      </c>
      <c r="H2082" s="29">
        <f>IFERROR(VLOOKUP(A2082,[2]库存报告使用数据处理!$A:$G,7,0),0)</f>
        <v>0</v>
      </c>
      <c r="I2082">
        <f>IFERROR(VLOOKUP(A2082,[5]数据处理!$A:$B,2,0),0)</f>
        <v>0</v>
      </c>
      <c r="J2082" s="30">
        <f>IFERROR(VLOOKUP(A2082,[5]数据处理!$A:$D,4,0),0)</f>
        <v>0</v>
      </c>
      <c r="K2082" s="30">
        <f>IFERROR(VLOOKUP(A2082,[5]数据处理!$A:$E,5,0),0)</f>
        <v>0</v>
      </c>
      <c r="L2082" s="30">
        <f>IFERROR(VLOOKUP(A2082,[5]数据处理!$A:$G,7,0),0)</f>
        <v>0</v>
      </c>
      <c r="M2082">
        <f t="shared" si="545"/>
        <v>0</v>
      </c>
      <c r="N2082">
        <f>IFERROR(VLOOKUP(A2082,[5]数据处理!$A:$C,3,0),0)</f>
        <v>0</v>
      </c>
      <c r="O2082">
        <f>IFERROR(VLOOKUP($A2082,[5]数据处理!$A:$N,14,0),0)</f>
        <v>0</v>
      </c>
      <c r="P2082" t="str">
        <f>IFERROR(VLOOKUP($A2082,[3]库存报告使用数据!$A$1:$B$65536,2,0),"")</f>
        <v/>
      </c>
      <c r="Q2082" t="str">
        <f>IFERROR(VLOOKUP($A2082,[3]库存报告使用数据!$A$1:$E$65536,5,0),"")</f>
        <v/>
      </c>
      <c r="R2082" t="str">
        <f>IFERROR(VLOOKUP($A2082,[3]库存报告使用数据!$A$1:$H$65536,8,0),"")</f>
        <v/>
      </c>
      <c r="S2082" t="str">
        <f>IFERROR(VLOOKUP($A2082,[3]库存报告使用数据!$A$1:$K$65536,11,0),"")</f>
        <v/>
      </c>
      <c r="T2082" t="str">
        <f>IFERROR(VLOOKUP($A2082,[3]库存报告使用数据!$A$1:$C$65536,3,0),"")</f>
        <v/>
      </c>
      <c r="U2082" t="str">
        <f>IFERROR(VLOOKUP($A2082,[3]库存报告使用数据!$A$1:$F$65536,6,0),"")</f>
        <v/>
      </c>
      <c r="V2082" t="str">
        <f>IFERROR(VLOOKUP($A2082,[3]库存报告使用数据!$A$1:$I$65536,9,0),"")</f>
        <v/>
      </c>
      <c r="W2082" t="str">
        <f>IFERROR(VLOOKUP($A2082,[3]库存报告使用数据!$A$1:$L$65536,12,0),"")</f>
        <v/>
      </c>
      <c r="X2082" s="20" t="str">
        <f t="shared" si="546"/>
        <v/>
      </c>
      <c r="Y2082" s="20" t="str">
        <f t="shared" si="547"/>
        <v/>
      </c>
      <c r="Z2082" s="20" t="str">
        <f t="shared" si="548"/>
        <v/>
      </c>
      <c r="AA2082" s="20" t="str">
        <f t="shared" si="549"/>
        <v/>
      </c>
      <c r="AB2082" t="str">
        <f>IFERROR(VLOOKUP($A2082,[3]库存报告使用数据!$A$1:$D$65536,4,0),"")</f>
        <v/>
      </c>
      <c r="AC2082" t="str">
        <f>IFERROR(VLOOKUP($A2082,[3]库存报告使用数据!$A$1:$G$65536,7,0),"")</f>
        <v/>
      </c>
      <c r="AD2082" t="str">
        <f>IFERROR(VLOOKUP($A2082,[3]库存报告使用数据!$A$1:$J$65536,10,0),"")</f>
        <v/>
      </c>
      <c r="AE2082" t="str">
        <f>IFERROR(VLOOKUP($A2082,[3]库存报告使用数据!$A$1:$M$65536,13,0),"")</f>
        <v/>
      </c>
      <c r="AF2082" s="20" t="str">
        <f t="shared" si="550"/>
        <v/>
      </c>
      <c r="AG2082" s="20" t="str">
        <f t="shared" si="551"/>
        <v/>
      </c>
      <c r="AH2082" s="20" t="str">
        <f t="shared" si="552"/>
        <v/>
      </c>
      <c r="AI2082" s="20" t="str">
        <f t="shared" si="553"/>
        <v/>
      </c>
      <c r="AJ2082">
        <f>IFERROR(VLOOKUP($B2082,[4]库存报告使用数据!$A$1:$B$65536,2,0),0)</f>
        <v>0</v>
      </c>
      <c r="AK2082">
        <f>IFERROR(VLOOKUP($B2082,[4]库存报告使用数据!$A$1:$C$65536,3,0),)</f>
        <v>0</v>
      </c>
      <c r="AL2082">
        <f>IFERROR(VLOOKUP($B2082,[4]库存报告使用数据!$A$1:$D$65536,4,0),)</f>
        <v>0</v>
      </c>
      <c r="AM2082">
        <f>IFERROR(VLOOKUP($B2082,[4]库存报告使用数据!$A$1:$E$65536,5,0),)</f>
        <v>0</v>
      </c>
      <c r="AN2082" s="20" t="str">
        <f t="shared" si="554"/>
        <v/>
      </c>
      <c r="AO2082" s="20" t="str">
        <f t="shared" si="555"/>
        <v/>
      </c>
      <c r="AP2082" s="20" t="str">
        <f t="shared" si="556"/>
        <v/>
      </c>
      <c r="AQ2082" s="20" t="str">
        <f t="shared" si="557"/>
        <v/>
      </c>
      <c r="AR2082" s="32">
        <f t="shared" si="558"/>
        <v>0</v>
      </c>
      <c r="AS2082" s="32">
        <f t="shared" si="559"/>
        <v>0</v>
      </c>
      <c r="AT2082" s="32">
        <f t="shared" si="560"/>
        <v>0</v>
      </c>
      <c r="AU2082" s="28" t="str">
        <f t="shared" si="561"/>
        <v>库存为0</v>
      </c>
      <c r="AV2082" s="34" t="str">
        <f>IFERROR(时间!$B$4+AU2082,"上周无销量")</f>
        <v>上周无销量</v>
      </c>
      <c r="AW2082" s="34"/>
    </row>
    <row r="2083" spans="1:49">
      <c r="A2083" s="18" t="s">
        <v>2128</v>
      </c>
      <c r="B2083" t="str">
        <f>VLOOKUP(A2083,'[1]sku-asin（子）'!$A:$B,2,0)</f>
        <v>B06WP4LHRW</v>
      </c>
      <c r="C2083" t="str">
        <f>VLOOKUP(A2083,'[1]子sku-父sku'!$A:$B,2,0)</f>
        <v>YZ-BS-PW2038</v>
      </c>
      <c r="D2083" s="28">
        <f>IFERROR(VLOOKUP(A2083,[2]库存报告使用数据处理!$A:$C,3,0),0)</f>
        <v>0</v>
      </c>
      <c r="E2083" s="28">
        <f>IFERROR(VLOOKUP(A2083,[2]库存报告使用数据处理!$A:$D,4,0),0)</f>
        <v>1</v>
      </c>
      <c r="F2083" s="28">
        <f>IFERROR(VLOOKUP(A2083,[2]库存报告使用数据处理!$A:$E,5,0),0)</f>
        <v>6</v>
      </c>
      <c r="G2083" s="28">
        <f>IFERROR(VLOOKUP(A2083,[2]库存报告使用数据处理!$A:$F,6,0),0)</f>
        <v>1</v>
      </c>
      <c r="H2083" s="29">
        <f>IFERROR(VLOOKUP(A2083,[2]库存报告使用数据处理!$A:$G,7,0),0)</f>
        <v>5.3</v>
      </c>
      <c r="I2083">
        <f>IFERROR(VLOOKUP(A2083,[5]数据处理!$A:$B,2,0),0)</f>
        <v>0</v>
      </c>
      <c r="J2083" s="30">
        <f>IFERROR(VLOOKUP(A2083,[5]数据处理!$A:$D,4,0),0)</f>
        <v>0</v>
      </c>
      <c r="K2083" s="30">
        <f>IFERROR(VLOOKUP(A2083,[5]数据处理!$A:$E,5,0),0)</f>
        <v>0</v>
      </c>
      <c r="L2083" s="30">
        <f>IFERROR(VLOOKUP(A2083,[5]数据处理!$A:$G,7,0),0)</f>
        <v>0</v>
      </c>
      <c r="M2083">
        <f t="shared" si="545"/>
        <v>0</v>
      </c>
      <c r="N2083">
        <f>IFERROR(VLOOKUP(A2083,[5]数据处理!$A:$C,3,0),0)</f>
        <v>0</v>
      </c>
      <c r="O2083">
        <f>IFERROR(VLOOKUP($A2083,[5]数据处理!$A:$N,14,0),0)</f>
        <v>0</v>
      </c>
      <c r="P2083" t="str">
        <f>IFERROR(VLOOKUP($A2083,[3]库存报告使用数据!$A$1:$B$65536,2,0),"")</f>
        <v/>
      </c>
      <c r="Q2083" t="str">
        <f>IFERROR(VLOOKUP($A2083,[3]库存报告使用数据!$A$1:$E$65536,5,0),"")</f>
        <v/>
      </c>
      <c r="R2083" t="str">
        <f>IFERROR(VLOOKUP($A2083,[3]库存报告使用数据!$A$1:$H$65536,8,0),"")</f>
        <v/>
      </c>
      <c r="S2083" t="str">
        <f>IFERROR(VLOOKUP($A2083,[3]库存报告使用数据!$A$1:$K$65536,11,0),"")</f>
        <v/>
      </c>
      <c r="T2083" t="str">
        <f>IFERROR(VLOOKUP($A2083,[3]库存报告使用数据!$A$1:$C$65536,3,0),"")</f>
        <v/>
      </c>
      <c r="U2083" t="str">
        <f>IFERROR(VLOOKUP($A2083,[3]库存报告使用数据!$A$1:$F$65536,6,0),"")</f>
        <v/>
      </c>
      <c r="V2083" t="str">
        <f>IFERROR(VLOOKUP($A2083,[3]库存报告使用数据!$A$1:$I$65536,9,0),"")</f>
        <v/>
      </c>
      <c r="W2083" t="str">
        <f>IFERROR(VLOOKUP($A2083,[3]库存报告使用数据!$A$1:$L$65536,12,0),"")</f>
        <v/>
      </c>
      <c r="X2083" s="20" t="str">
        <f t="shared" si="546"/>
        <v/>
      </c>
      <c r="Y2083" s="20" t="str">
        <f t="shared" si="547"/>
        <v/>
      </c>
      <c r="Z2083" s="20" t="str">
        <f t="shared" si="548"/>
        <v/>
      </c>
      <c r="AA2083" s="20" t="str">
        <f t="shared" si="549"/>
        <v/>
      </c>
      <c r="AB2083" t="str">
        <f>IFERROR(VLOOKUP($A2083,[3]库存报告使用数据!$A$1:$D$65536,4,0),"")</f>
        <v/>
      </c>
      <c r="AC2083" t="str">
        <f>IFERROR(VLOOKUP($A2083,[3]库存报告使用数据!$A$1:$G$65536,7,0),"")</f>
        <v/>
      </c>
      <c r="AD2083" t="str">
        <f>IFERROR(VLOOKUP($A2083,[3]库存报告使用数据!$A$1:$J$65536,10,0),"")</f>
        <v/>
      </c>
      <c r="AE2083" t="str">
        <f>IFERROR(VLOOKUP($A2083,[3]库存报告使用数据!$A$1:$M$65536,13,0),"")</f>
        <v/>
      </c>
      <c r="AF2083" s="20" t="str">
        <f t="shared" si="550"/>
        <v/>
      </c>
      <c r="AG2083" s="20" t="str">
        <f t="shared" si="551"/>
        <v/>
      </c>
      <c r="AH2083" s="20" t="str">
        <f t="shared" si="552"/>
        <v/>
      </c>
      <c r="AI2083" s="20" t="str">
        <f t="shared" si="553"/>
        <v/>
      </c>
      <c r="AJ2083">
        <f>IFERROR(VLOOKUP($B2083,[4]库存报告使用数据!$A$1:$B$65536,2,0),0)</f>
        <v>0</v>
      </c>
      <c r="AK2083">
        <f>IFERROR(VLOOKUP($B2083,[4]库存报告使用数据!$A$1:$C$65536,3,0),)</f>
        <v>19</v>
      </c>
      <c r="AL2083">
        <f>IFERROR(VLOOKUP($B2083,[4]库存报告使用数据!$A$1:$D$65536,4,0),)</f>
        <v>39</v>
      </c>
      <c r="AM2083">
        <f>IFERROR(VLOOKUP($B2083,[4]库存报告使用数据!$A$1:$E$65536,5,0),)</f>
        <v>39</v>
      </c>
      <c r="AN2083" s="20" t="str">
        <f t="shared" si="554"/>
        <v/>
      </c>
      <c r="AO2083" s="20">
        <f t="shared" si="555"/>
        <v>0.0526315789473684</v>
      </c>
      <c r="AP2083" s="20">
        <f t="shared" si="556"/>
        <v>0.153846153846154</v>
      </c>
      <c r="AQ2083" s="20">
        <f t="shared" si="557"/>
        <v>0.0256410256410256</v>
      </c>
      <c r="AR2083" s="32">
        <f t="shared" si="558"/>
        <v>0</v>
      </c>
      <c r="AS2083" s="32">
        <f t="shared" si="559"/>
        <v>0</v>
      </c>
      <c r="AT2083" s="32">
        <f t="shared" si="560"/>
        <v>0</v>
      </c>
      <c r="AU2083" s="28" t="str">
        <f t="shared" si="561"/>
        <v>库存为0</v>
      </c>
      <c r="AV2083" s="34" t="str">
        <f>IFERROR(时间!$B$4+AU2083,"上周无销量")</f>
        <v>上周无销量</v>
      </c>
      <c r="AW2083" s="34"/>
    </row>
    <row r="2084" spans="1:49">
      <c r="A2084" s="18" t="s">
        <v>2129</v>
      </c>
      <c r="B2084" t="str">
        <f>VLOOKUP(A2084,'[1]sku-asin（子）'!$A:$B,2,0)</f>
        <v>B06W5KXHW2</v>
      </c>
      <c r="C2084" t="str">
        <f>VLOOKUP(A2084,'[1]子sku-父sku'!$A:$B,2,0)</f>
        <v>YZ-BS-PW2049</v>
      </c>
      <c r="D2084" s="28">
        <f>IFERROR(VLOOKUP(A2084,[2]库存报告使用数据处理!$A:$C,3,0),0)</f>
        <v>2</v>
      </c>
      <c r="E2084" s="28">
        <f>IFERROR(VLOOKUP(A2084,[2]库存报告使用数据处理!$A:$D,4,0),0)</f>
        <v>4</v>
      </c>
      <c r="F2084" s="28">
        <f>IFERROR(VLOOKUP(A2084,[2]库存报告使用数据处理!$A:$E,5,0),0)</f>
        <v>4</v>
      </c>
      <c r="G2084" s="28">
        <f>IFERROR(VLOOKUP(A2084,[2]库存报告使用数据处理!$A:$F,6,0),0)</f>
        <v>4</v>
      </c>
      <c r="H2084" s="29">
        <f>IFERROR(VLOOKUP(A2084,[2]库存报告使用数据处理!$A:$G,7,0),0)</f>
        <v>15.4614285714286</v>
      </c>
      <c r="I2084">
        <f>IFERROR(VLOOKUP(A2084,[5]数据处理!$A:$B,2,0),0)</f>
        <v>0</v>
      </c>
      <c r="J2084" s="30">
        <f>IFERROR(VLOOKUP(A2084,[5]数据处理!$A:$D,4,0),0)</f>
        <v>0</v>
      </c>
      <c r="K2084" s="30">
        <f>IFERROR(VLOOKUP(A2084,[5]数据处理!$A:$E,5,0),0)</f>
        <v>0</v>
      </c>
      <c r="L2084" s="30">
        <f>IFERROR(VLOOKUP(A2084,[5]数据处理!$A:$G,7,0),0)</f>
        <v>0</v>
      </c>
      <c r="M2084">
        <f t="shared" si="545"/>
        <v>0</v>
      </c>
      <c r="N2084">
        <f>IFERROR(VLOOKUP(A2084,[5]数据处理!$A:$C,3,0),0)</f>
        <v>1</v>
      </c>
      <c r="O2084">
        <f>IFERROR(VLOOKUP($A2084,[5]数据处理!$A:$N,14,0),0)</f>
        <v>0</v>
      </c>
      <c r="P2084">
        <f>IFERROR(VLOOKUP($A2084,[3]库存报告使用数据!$A$1:$B$65536,2,0),"")</f>
        <v>12706</v>
      </c>
      <c r="Q2084">
        <f>IFERROR(VLOOKUP($A2084,[3]库存报告使用数据!$A$1:$E$65536,5,0),"")</f>
        <v>2537</v>
      </c>
      <c r="R2084">
        <f>IFERROR(VLOOKUP($A2084,[3]库存报告使用数据!$A$1:$H$65536,8,0),"")</f>
        <v>1497</v>
      </c>
      <c r="S2084">
        <f>IFERROR(VLOOKUP($A2084,[3]库存报告使用数据!$A$1:$K$65536,11,0),"")</f>
        <v>1831</v>
      </c>
      <c r="T2084">
        <f>IFERROR(VLOOKUP($A2084,[3]库存报告使用数据!$A$1:$C$65536,3,0),"")</f>
        <v>42</v>
      </c>
      <c r="U2084">
        <f>IFERROR(VLOOKUP($A2084,[3]库存报告使用数据!$A$1:$F$65536,6,0),"")</f>
        <v>21</v>
      </c>
      <c r="V2084">
        <f>IFERROR(VLOOKUP($A2084,[3]库存报告使用数据!$A$1:$I$65536,9,0),"")</f>
        <v>12</v>
      </c>
      <c r="W2084">
        <f>IFERROR(VLOOKUP($A2084,[3]库存报告使用数据!$A$1:$L$65536,12,0),"")</f>
        <v>20</v>
      </c>
      <c r="X2084" s="20">
        <f t="shared" si="546"/>
        <v>0.00330552494884307</v>
      </c>
      <c r="Y2084" s="20">
        <f t="shared" si="547"/>
        <v>0.00827749310208908</v>
      </c>
      <c r="Z2084" s="20">
        <f t="shared" si="548"/>
        <v>0.00801603206412826</v>
      </c>
      <c r="AA2084" s="20">
        <f t="shared" si="549"/>
        <v>0.0109229929000546</v>
      </c>
      <c r="AB2084">
        <f>IFERROR(VLOOKUP($A2084,[3]库存报告使用数据!$A$1:$D$65536,4,0),"")</f>
        <v>7.22</v>
      </c>
      <c r="AC2084">
        <f>IFERROR(VLOOKUP($A2084,[3]库存报告使用数据!$A$1:$G$65536,7,0),"")</f>
        <v>3.81</v>
      </c>
      <c r="AD2084">
        <f>IFERROR(VLOOKUP($A2084,[3]库存报告使用数据!$A$1:$J$65536,10,0),"")</f>
        <v>1.86</v>
      </c>
      <c r="AE2084">
        <f>IFERROR(VLOOKUP($A2084,[3]库存报告使用数据!$A$1:$M$65536,13,0),"")</f>
        <v>3.33</v>
      </c>
      <c r="AF2084" s="20">
        <f t="shared" si="550"/>
        <v>0.233484246512057</v>
      </c>
      <c r="AG2084" s="20">
        <f t="shared" si="551"/>
        <v>0.0616049154578212</v>
      </c>
      <c r="AH2084" s="20">
        <f t="shared" si="552"/>
        <v>0.030074840617204</v>
      </c>
      <c r="AI2084" s="20">
        <f t="shared" si="553"/>
        <v>0.0538436662662847</v>
      </c>
      <c r="AJ2084">
        <f>IFERROR(VLOOKUP($B2084,[4]库存报告使用数据!$A$1:$B$65536,2,0),0)</f>
        <v>105</v>
      </c>
      <c r="AK2084">
        <f>IFERROR(VLOOKUP($B2084,[4]库存报告使用数据!$A$1:$C$65536,3,0),)</f>
        <v>158</v>
      </c>
      <c r="AL2084">
        <f>IFERROR(VLOOKUP($B2084,[4]库存报告使用数据!$A$1:$D$65536,4,0),)</f>
        <v>122</v>
      </c>
      <c r="AM2084">
        <f>IFERROR(VLOOKUP($B2084,[4]库存报告使用数据!$A$1:$E$65536,5,0),)</f>
        <v>273</v>
      </c>
      <c r="AN2084" s="20">
        <f t="shared" si="554"/>
        <v>0.019047619047619</v>
      </c>
      <c r="AO2084" s="20">
        <f t="shared" si="555"/>
        <v>0.0253164556962025</v>
      </c>
      <c r="AP2084" s="20">
        <f t="shared" si="556"/>
        <v>0.0327868852459016</v>
      </c>
      <c r="AQ2084" s="20">
        <f t="shared" si="557"/>
        <v>0.0146520146520147</v>
      </c>
      <c r="AR2084" s="32">
        <f t="shared" si="558"/>
        <v>0.285714285714286</v>
      </c>
      <c r="AS2084" s="32">
        <f t="shared" si="559"/>
        <v>17.1428571428571</v>
      </c>
      <c r="AT2084" s="32">
        <f t="shared" si="560"/>
        <v>-17.1428571428571</v>
      </c>
      <c r="AU2084" s="28">
        <f t="shared" si="561"/>
        <v>0</v>
      </c>
      <c r="AV2084" s="34">
        <f>IFERROR(时间!$B$4+AU2084,"上周无销量")</f>
        <v>43283</v>
      </c>
      <c r="AW2084" s="34"/>
    </row>
    <row r="2085" spans="1:49">
      <c r="A2085" s="18" t="s">
        <v>2130</v>
      </c>
      <c r="B2085" t="str">
        <f>VLOOKUP(A2085,'[1]sku-asin（子）'!$A:$B,2,0)</f>
        <v>B06WLQZJVT</v>
      </c>
      <c r="C2085" t="str">
        <f>VLOOKUP(A2085,'[1]子sku-父sku'!$A:$B,2,0)</f>
        <v>YZ-BS-PW2049</v>
      </c>
      <c r="D2085" s="28">
        <f>IFERROR(VLOOKUP(A2085,[2]库存报告使用数据处理!$A:$C,3,0),0)</f>
        <v>5</v>
      </c>
      <c r="E2085" s="28">
        <f>IFERROR(VLOOKUP(A2085,[2]库存报告使用数据处理!$A:$D,4,0),0)</f>
        <v>0</v>
      </c>
      <c r="F2085" s="28">
        <f>IFERROR(VLOOKUP(A2085,[2]库存报告使用数据处理!$A:$E,5,0),0)</f>
        <v>2</v>
      </c>
      <c r="G2085" s="28">
        <f>IFERROR(VLOOKUP(A2085,[2]库存报告使用数据处理!$A:$F,6,0),0)</f>
        <v>7</v>
      </c>
      <c r="H2085" s="29">
        <f>IFERROR(VLOOKUP(A2085,[2]库存报告使用数据处理!$A:$G,7,0),0)</f>
        <v>14.6614285714286</v>
      </c>
      <c r="I2085">
        <f>IFERROR(VLOOKUP(A2085,[5]数据处理!$A:$B,2,0),0)</f>
        <v>19</v>
      </c>
      <c r="J2085" s="30">
        <f>IFERROR(VLOOKUP(A2085,[5]数据处理!$A:$D,4,0),0)</f>
        <v>0</v>
      </c>
      <c r="K2085" s="30">
        <f>IFERROR(VLOOKUP(A2085,[5]数据处理!$A:$E,5,0),0)</f>
        <v>0</v>
      </c>
      <c r="L2085" s="30">
        <f>IFERROR(VLOOKUP(A2085,[5]数据处理!$A:$G,7,0),0)</f>
        <v>0</v>
      </c>
      <c r="M2085">
        <f t="shared" si="545"/>
        <v>19</v>
      </c>
      <c r="N2085">
        <f>IFERROR(VLOOKUP(A2085,[5]数据处理!$A:$C,3,0),0)</f>
        <v>0</v>
      </c>
      <c r="O2085">
        <f>IFERROR(VLOOKUP($A2085,[5]数据处理!$A:$N,14,0),0)</f>
        <v>0</v>
      </c>
      <c r="P2085">
        <f>IFERROR(VLOOKUP($A2085,[3]库存报告使用数据!$A$1:$B$65536,2,0),"")</f>
        <v>23050</v>
      </c>
      <c r="Q2085">
        <f>IFERROR(VLOOKUP($A2085,[3]库存报告使用数据!$A$1:$E$65536,5,0),"")</f>
        <v>87</v>
      </c>
      <c r="R2085">
        <f>IFERROR(VLOOKUP($A2085,[3]库存报告使用数据!$A$1:$H$65536,8,0),"")</f>
        <v>6402</v>
      </c>
      <c r="S2085">
        <f>IFERROR(VLOOKUP($A2085,[3]库存报告使用数据!$A$1:$K$65536,11,0),"")</f>
        <v>17255</v>
      </c>
      <c r="T2085">
        <f>IFERROR(VLOOKUP($A2085,[3]库存报告使用数据!$A$1:$C$65536,3,0),"")</f>
        <v>46</v>
      </c>
      <c r="U2085">
        <f>IFERROR(VLOOKUP($A2085,[3]库存报告使用数据!$A$1:$F$65536,6,0),"")</f>
        <v>1</v>
      </c>
      <c r="V2085">
        <f>IFERROR(VLOOKUP($A2085,[3]库存报告使用数据!$A$1:$I$65536,9,0),"")</f>
        <v>64</v>
      </c>
      <c r="W2085">
        <f>IFERROR(VLOOKUP($A2085,[3]库存报告使用数据!$A$1:$L$65536,12,0),"")</f>
        <v>162</v>
      </c>
      <c r="X2085" s="20">
        <f t="shared" si="546"/>
        <v>0.00199566160520607</v>
      </c>
      <c r="Y2085" s="20">
        <f t="shared" si="547"/>
        <v>0.0114942528735632</v>
      </c>
      <c r="Z2085" s="20">
        <f t="shared" si="548"/>
        <v>0.00999687597625742</v>
      </c>
      <c r="AA2085" s="20">
        <f t="shared" si="549"/>
        <v>0.00938858301941466</v>
      </c>
      <c r="AB2085">
        <f>IFERROR(VLOOKUP($A2085,[3]库存报告使用数据!$A$1:$D$65536,4,0),"")</f>
        <v>4.94</v>
      </c>
      <c r="AC2085">
        <f>IFERROR(VLOOKUP($A2085,[3]库存报告使用数据!$A$1:$G$65536,7,0),"")</f>
        <v>0.08</v>
      </c>
      <c r="AD2085">
        <f>IFERROR(VLOOKUP($A2085,[3]库存报告使用数据!$A$1:$J$65536,10,0),"")</f>
        <v>11.03</v>
      </c>
      <c r="AE2085">
        <f>IFERROR(VLOOKUP($A2085,[3]库存报告使用数据!$A$1:$M$65536,13,0),"")</f>
        <v>26.98</v>
      </c>
      <c r="AF2085" s="20">
        <f t="shared" si="550"/>
        <v>0.067387703400565</v>
      </c>
      <c r="AG2085" s="20" t="str">
        <f t="shared" si="551"/>
        <v>无销售广告费为0.08</v>
      </c>
      <c r="AH2085" s="20">
        <f t="shared" si="552"/>
        <v>0.376157069083113</v>
      </c>
      <c r="AI2085" s="20">
        <f t="shared" si="553"/>
        <v>0.262886095683523</v>
      </c>
      <c r="AJ2085">
        <f>IFERROR(VLOOKUP($B2085,[4]库存报告使用数据!$A$1:$B$65536,2,0),0)</f>
        <v>159</v>
      </c>
      <c r="AK2085">
        <f>IFERROR(VLOOKUP($B2085,[4]库存报告使用数据!$A$1:$C$65536,3,0),)</f>
        <v>34</v>
      </c>
      <c r="AL2085">
        <f>IFERROR(VLOOKUP($B2085,[4]库存报告使用数据!$A$1:$D$65536,4,0),)</f>
        <v>62</v>
      </c>
      <c r="AM2085">
        <f>IFERROR(VLOOKUP($B2085,[4]库存报告使用数据!$A$1:$E$65536,5,0),)</f>
        <v>208</v>
      </c>
      <c r="AN2085" s="20">
        <f t="shared" si="554"/>
        <v>0.0314465408805031</v>
      </c>
      <c r="AO2085" s="20">
        <f t="shared" si="555"/>
        <v>0</v>
      </c>
      <c r="AP2085" s="20">
        <f t="shared" si="556"/>
        <v>0.032258064516129</v>
      </c>
      <c r="AQ2085" s="20">
        <f t="shared" si="557"/>
        <v>0.0336538461538462</v>
      </c>
      <c r="AR2085" s="32">
        <f t="shared" si="558"/>
        <v>0.714285714285714</v>
      </c>
      <c r="AS2085" s="32">
        <f t="shared" si="559"/>
        <v>42.8571428571429</v>
      </c>
      <c r="AT2085" s="32">
        <f t="shared" si="560"/>
        <v>-23.8571428571429</v>
      </c>
      <c r="AU2085" s="28">
        <f t="shared" si="561"/>
        <v>26</v>
      </c>
      <c r="AV2085" s="34">
        <f>IFERROR(时间!$B$4+AU2085,"上周无销量")</f>
        <v>43309</v>
      </c>
      <c r="AW2085" s="34"/>
    </row>
    <row r="2086" spans="1:49">
      <c r="A2086" s="18" t="s">
        <v>2131</v>
      </c>
      <c r="B2086" t="str">
        <f>VLOOKUP(A2086,'[1]sku-asin（子）'!$A:$B,2,0)</f>
        <v>B06X96LPDF</v>
      </c>
      <c r="C2086" t="str">
        <f>VLOOKUP(A2086,'[1]子sku-父sku'!$A:$B,2,0)</f>
        <v>YZ-BS-PW2049</v>
      </c>
      <c r="D2086" s="28">
        <f>IFERROR(VLOOKUP(A2086,[2]库存报告使用数据处理!$A:$C,3,0),0)</f>
        <v>6</v>
      </c>
      <c r="E2086" s="28">
        <f>IFERROR(VLOOKUP(A2086,[2]库存报告使用数据处理!$A:$D,4,0),0)</f>
        <v>0</v>
      </c>
      <c r="F2086" s="28">
        <f>IFERROR(VLOOKUP(A2086,[2]库存报告使用数据处理!$A:$E,5,0),0)</f>
        <v>5</v>
      </c>
      <c r="G2086" s="28">
        <f>IFERROR(VLOOKUP(A2086,[2]库存报告使用数据处理!$A:$F,6,0),0)</f>
        <v>5</v>
      </c>
      <c r="H2086" s="29">
        <f>IFERROR(VLOOKUP(A2086,[2]库存报告使用数据处理!$A:$G,7,0),0)</f>
        <v>13.42625</v>
      </c>
      <c r="I2086">
        <f>IFERROR(VLOOKUP(A2086,[5]数据处理!$A:$B,2,0),0)</f>
        <v>0</v>
      </c>
      <c r="J2086" s="30">
        <f>IFERROR(VLOOKUP(A2086,[5]数据处理!$A:$D,4,0),0)</f>
        <v>0</v>
      </c>
      <c r="K2086" s="30">
        <f>IFERROR(VLOOKUP(A2086,[5]数据处理!$A:$E,5,0),0)</f>
        <v>0</v>
      </c>
      <c r="L2086" s="30">
        <f>IFERROR(VLOOKUP(A2086,[5]数据处理!$A:$G,7,0),0)</f>
        <v>0</v>
      </c>
      <c r="M2086">
        <f t="shared" si="545"/>
        <v>0</v>
      </c>
      <c r="N2086">
        <f>IFERROR(VLOOKUP(A2086,[5]数据处理!$A:$C,3,0),0)</f>
        <v>2</v>
      </c>
      <c r="O2086">
        <f>IFERROR(VLOOKUP($A2086,[5]数据处理!$A:$N,14,0),0)</f>
        <v>0</v>
      </c>
      <c r="P2086">
        <f>IFERROR(VLOOKUP($A2086,[3]库存报告使用数据!$A$1:$B$65536,2,0),"")</f>
        <v>11405</v>
      </c>
      <c r="Q2086">
        <f>IFERROR(VLOOKUP($A2086,[3]库存报告使用数据!$A$1:$E$65536,5,0),"")</f>
        <v>8955</v>
      </c>
      <c r="R2086">
        <f>IFERROR(VLOOKUP($A2086,[3]库存报告使用数据!$A$1:$H$65536,8,0),"")</f>
        <v>5786</v>
      </c>
      <c r="S2086">
        <f>IFERROR(VLOOKUP($A2086,[3]库存报告使用数据!$A$1:$K$65536,11,0),"")</f>
        <v>12756</v>
      </c>
      <c r="T2086">
        <f>IFERROR(VLOOKUP($A2086,[3]库存报告使用数据!$A$1:$C$65536,3,0),"")</f>
        <v>50</v>
      </c>
      <c r="U2086">
        <f>IFERROR(VLOOKUP($A2086,[3]库存报告使用数据!$A$1:$F$65536,6,0),"")</f>
        <v>67</v>
      </c>
      <c r="V2086">
        <f>IFERROR(VLOOKUP($A2086,[3]库存报告使用数据!$A$1:$I$65536,9,0),"")</f>
        <v>41</v>
      </c>
      <c r="W2086">
        <f>IFERROR(VLOOKUP($A2086,[3]库存报告使用数据!$A$1:$L$65536,12,0),"")</f>
        <v>102</v>
      </c>
      <c r="X2086" s="20">
        <f t="shared" si="546"/>
        <v>0.00438404208680403</v>
      </c>
      <c r="Y2086" s="20">
        <f t="shared" si="547"/>
        <v>0.00748185371300949</v>
      </c>
      <c r="Z2086" s="20">
        <f t="shared" si="548"/>
        <v>0.00708606982371241</v>
      </c>
      <c r="AA2086" s="20">
        <f t="shared" si="549"/>
        <v>0.00799623706491063</v>
      </c>
      <c r="AB2086">
        <f>IFERROR(VLOOKUP($A2086,[3]库存报告使用数据!$A$1:$D$65536,4,0),"")</f>
        <v>8.58</v>
      </c>
      <c r="AC2086">
        <f>IFERROR(VLOOKUP($A2086,[3]库存报告使用数据!$A$1:$G$65536,7,0),"")</f>
        <v>10.02</v>
      </c>
      <c r="AD2086">
        <f>IFERROR(VLOOKUP($A2086,[3]库存报告使用数据!$A$1:$J$65536,10,0),"")</f>
        <v>6.12</v>
      </c>
      <c r="AE2086">
        <f>IFERROR(VLOOKUP($A2086,[3]库存报告使用数据!$A$1:$M$65536,13,0),"")</f>
        <v>15.34</v>
      </c>
      <c r="AF2086" s="20">
        <f t="shared" si="550"/>
        <v>0.106507773950284</v>
      </c>
      <c r="AG2086" s="20" t="str">
        <f t="shared" si="551"/>
        <v>无销售广告费为10.02</v>
      </c>
      <c r="AH2086" s="20">
        <f t="shared" si="552"/>
        <v>0.0911646960245787</v>
      </c>
      <c r="AI2086" s="20">
        <f t="shared" si="553"/>
        <v>0.228507587747882</v>
      </c>
      <c r="AJ2086">
        <f>IFERROR(VLOOKUP($B2086,[4]库存报告使用数据!$A$1:$B$65536,2,0),0)</f>
        <v>122</v>
      </c>
      <c r="AK2086">
        <f>IFERROR(VLOOKUP($B2086,[4]库存报告使用数据!$A$1:$C$65536,3,0),)</f>
        <v>138</v>
      </c>
      <c r="AL2086">
        <f>IFERROR(VLOOKUP($B2086,[4]库存报告使用数据!$A$1:$D$65536,4,0),)</f>
        <v>77</v>
      </c>
      <c r="AM2086">
        <f>IFERROR(VLOOKUP($B2086,[4]库存报告使用数据!$A$1:$E$65536,5,0),)</f>
        <v>258</v>
      </c>
      <c r="AN2086" s="20">
        <f t="shared" si="554"/>
        <v>0.0491803278688525</v>
      </c>
      <c r="AO2086" s="20">
        <f t="shared" si="555"/>
        <v>0</v>
      </c>
      <c r="AP2086" s="20">
        <f t="shared" si="556"/>
        <v>0.0649350649350649</v>
      </c>
      <c r="AQ2086" s="20">
        <f t="shared" si="557"/>
        <v>0.0193798449612403</v>
      </c>
      <c r="AR2086" s="32">
        <f t="shared" si="558"/>
        <v>0.857142857142857</v>
      </c>
      <c r="AS2086" s="32">
        <f t="shared" si="559"/>
        <v>51.4285714285714</v>
      </c>
      <c r="AT2086" s="32">
        <f t="shared" si="560"/>
        <v>-51.4285714285714</v>
      </c>
      <c r="AU2086" s="28">
        <f t="shared" si="561"/>
        <v>0</v>
      </c>
      <c r="AV2086" s="34">
        <f>IFERROR(时间!$B$4+AU2086,"上周无销量")</f>
        <v>43283</v>
      </c>
      <c r="AW2086" s="34"/>
    </row>
    <row r="2087" spans="1:49">
      <c r="A2087" s="18" t="s">
        <v>2132</v>
      </c>
      <c r="B2087" t="str">
        <f>VLOOKUP(A2087,'[1]sku-asin（子）'!$A:$B,2,0)</f>
        <v>B06X95XX5W</v>
      </c>
      <c r="C2087" t="str">
        <f>VLOOKUP(A2087,'[1]子sku-父sku'!$A:$B,2,0)</f>
        <v>YZ-BS-PW2049</v>
      </c>
      <c r="D2087" s="28">
        <f>IFERROR(VLOOKUP(A2087,[2]库存报告使用数据处理!$A:$C,3,0),0)</f>
        <v>5</v>
      </c>
      <c r="E2087" s="28">
        <f>IFERROR(VLOOKUP(A2087,[2]库存报告使用数据处理!$A:$D,4,0),0)</f>
        <v>6</v>
      </c>
      <c r="F2087" s="28">
        <f>IFERROR(VLOOKUP(A2087,[2]库存报告使用数据处理!$A:$E,5,0),0)</f>
        <v>3</v>
      </c>
      <c r="G2087" s="28">
        <f>IFERROR(VLOOKUP(A2087,[2]库存报告使用数据处理!$A:$F,6,0),0)</f>
        <v>9</v>
      </c>
      <c r="H2087" s="29">
        <f>IFERROR(VLOOKUP(A2087,[2]库存报告使用数据处理!$A:$G,7,0),0)</f>
        <v>15.9682608695652</v>
      </c>
      <c r="I2087">
        <f>IFERROR(VLOOKUP(A2087,[5]数据处理!$A:$B,2,0),0)</f>
        <v>5</v>
      </c>
      <c r="J2087" s="30">
        <f>IFERROR(VLOOKUP(A2087,[5]数据处理!$A:$D,4,0),0)</f>
        <v>0</v>
      </c>
      <c r="K2087" s="30">
        <f>IFERROR(VLOOKUP(A2087,[5]数据处理!$A:$E,5,0),0)</f>
        <v>0</v>
      </c>
      <c r="L2087" s="30">
        <f>IFERROR(VLOOKUP(A2087,[5]数据处理!$A:$G,7,0),0)</f>
        <v>0</v>
      </c>
      <c r="M2087">
        <f t="shared" si="545"/>
        <v>5</v>
      </c>
      <c r="N2087">
        <f>IFERROR(VLOOKUP(A2087,[5]数据处理!$A:$C,3,0),0)</f>
        <v>0</v>
      </c>
      <c r="O2087">
        <f>IFERROR(VLOOKUP($A2087,[5]数据处理!$A:$N,14,0),0)</f>
        <v>0</v>
      </c>
      <c r="P2087">
        <f>IFERROR(VLOOKUP($A2087,[3]库存报告使用数据!$A$1:$B$65536,2,0),"")</f>
        <v>8937</v>
      </c>
      <c r="Q2087">
        <f>IFERROR(VLOOKUP($A2087,[3]库存报告使用数据!$A$1:$E$65536,5,0),"")</f>
        <v>4486</v>
      </c>
      <c r="R2087">
        <f>IFERROR(VLOOKUP($A2087,[3]库存报告使用数据!$A$1:$H$65536,8,0),"")</f>
        <v>11175</v>
      </c>
      <c r="S2087">
        <f>IFERROR(VLOOKUP($A2087,[3]库存报告使用数据!$A$1:$K$65536,11,0),"")</f>
        <v>9672</v>
      </c>
      <c r="T2087">
        <f>IFERROR(VLOOKUP($A2087,[3]库存报告使用数据!$A$1:$C$65536,3,0),"")</f>
        <v>60</v>
      </c>
      <c r="U2087">
        <f>IFERROR(VLOOKUP($A2087,[3]库存报告使用数据!$A$1:$F$65536,6,0),"")</f>
        <v>51</v>
      </c>
      <c r="V2087">
        <f>IFERROR(VLOOKUP($A2087,[3]库存报告使用数据!$A$1:$I$65536,9,0),"")</f>
        <v>112</v>
      </c>
      <c r="W2087">
        <f>IFERROR(VLOOKUP($A2087,[3]库存报告使用数据!$A$1:$L$65536,12,0),"")</f>
        <v>110</v>
      </c>
      <c r="X2087" s="20">
        <f t="shared" si="546"/>
        <v>0.00671366230278617</v>
      </c>
      <c r="Y2087" s="20">
        <f t="shared" si="547"/>
        <v>0.0113687026304057</v>
      </c>
      <c r="Z2087" s="20">
        <f t="shared" si="548"/>
        <v>0.0100223713646532</v>
      </c>
      <c r="AA2087" s="20">
        <f t="shared" si="549"/>
        <v>0.011373035566584</v>
      </c>
      <c r="AB2087">
        <f>IFERROR(VLOOKUP($A2087,[3]库存报告使用数据!$A$1:$D$65536,4,0),"")</f>
        <v>9.06</v>
      </c>
      <c r="AC2087">
        <f>IFERROR(VLOOKUP($A2087,[3]库存报告使用数据!$A$1:$G$65536,7,0),"")</f>
        <v>7.58</v>
      </c>
      <c r="AD2087">
        <f>IFERROR(VLOOKUP($A2087,[3]库存报告使用数据!$A$1:$J$65536,10,0),"")</f>
        <v>18.51</v>
      </c>
      <c r="AE2087">
        <f>IFERROR(VLOOKUP($A2087,[3]库存报告使用数据!$A$1:$M$65536,13,0),"")</f>
        <v>18.19</v>
      </c>
      <c r="AF2087" s="20">
        <f t="shared" si="550"/>
        <v>0.113475100062624</v>
      </c>
      <c r="AG2087" s="20">
        <f t="shared" si="551"/>
        <v>0.0791152739583051</v>
      </c>
      <c r="AH2087" s="20">
        <f t="shared" si="552"/>
        <v>0.386391483105073</v>
      </c>
      <c r="AI2087" s="20">
        <f t="shared" si="553"/>
        <v>0.126570521838309</v>
      </c>
      <c r="AJ2087">
        <f>IFERROR(VLOOKUP($B2087,[4]库存报告使用数据!$A$1:$B$65536,2,0),0)</f>
        <v>94</v>
      </c>
      <c r="AK2087">
        <f>IFERROR(VLOOKUP($B2087,[4]库存报告使用数据!$A$1:$C$65536,3,0),)</f>
        <v>108</v>
      </c>
      <c r="AL2087">
        <f>IFERROR(VLOOKUP($B2087,[4]库存报告使用数据!$A$1:$D$65536,4,0),)</f>
        <v>34</v>
      </c>
      <c r="AM2087">
        <f>IFERROR(VLOOKUP($B2087,[4]库存报告使用数据!$A$1:$E$65536,5,0),)</f>
        <v>113</v>
      </c>
      <c r="AN2087" s="20">
        <f t="shared" si="554"/>
        <v>0.0531914893617021</v>
      </c>
      <c r="AO2087" s="20">
        <f t="shared" si="555"/>
        <v>0.0555555555555556</v>
      </c>
      <c r="AP2087" s="20">
        <f t="shared" si="556"/>
        <v>0.0882352941176471</v>
      </c>
      <c r="AQ2087" s="20">
        <f t="shared" si="557"/>
        <v>0.079646017699115</v>
      </c>
      <c r="AR2087" s="32">
        <f t="shared" si="558"/>
        <v>0.714285714285714</v>
      </c>
      <c r="AS2087" s="32">
        <f t="shared" si="559"/>
        <v>42.8571428571429</v>
      </c>
      <c r="AT2087" s="32">
        <f t="shared" si="560"/>
        <v>-37.8571428571429</v>
      </c>
      <c r="AU2087" s="28">
        <f t="shared" si="561"/>
        <v>7</v>
      </c>
      <c r="AV2087" s="34">
        <f>IFERROR(时间!$B$4+AU2087,"上周无销量")</f>
        <v>43290</v>
      </c>
      <c r="AW2087" s="34"/>
    </row>
    <row r="2088" spans="1:49">
      <c r="A2088" s="18" t="s">
        <v>2133</v>
      </c>
      <c r="B2088" t="str">
        <f>VLOOKUP(A2088,'[1]sku-asin（子）'!$A:$B,2,0)</f>
        <v>B06WD8P29D</v>
      </c>
      <c r="C2088" t="str">
        <f>VLOOKUP(A2088,'[1]子sku-父sku'!$A:$B,2,0)</f>
        <v>YZ-BS-PW2049</v>
      </c>
      <c r="D2088" s="28">
        <f>IFERROR(VLOOKUP(A2088,[2]库存报告使用数据处理!$A:$C,3,0),0)</f>
        <v>2</v>
      </c>
      <c r="E2088" s="28">
        <f>IFERROR(VLOOKUP(A2088,[2]库存报告使用数据处理!$A:$D,4,0),0)</f>
        <v>1</v>
      </c>
      <c r="F2088" s="28">
        <f>IFERROR(VLOOKUP(A2088,[2]库存报告使用数据处理!$A:$E,5,0),0)</f>
        <v>4</v>
      </c>
      <c r="G2088" s="28">
        <f>IFERROR(VLOOKUP(A2088,[2]库存报告使用数据处理!$A:$F,6,0),0)</f>
        <v>2</v>
      </c>
      <c r="H2088" s="29">
        <f>IFERROR(VLOOKUP(A2088,[2]库存报告使用数据处理!$A:$G,7,0),0)</f>
        <v>16.0788888888889</v>
      </c>
      <c r="I2088">
        <f>IFERROR(VLOOKUP(A2088,[5]数据处理!$A:$B,2,0),0)</f>
        <v>0</v>
      </c>
      <c r="J2088" s="30">
        <f>IFERROR(VLOOKUP(A2088,[5]数据处理!$A:$D,4,0),0)</f>
        <v>0</v>
      </c>
      <c r="K2088" s="30">
        <f>IFERROR(VLOOKUP(A2088,[5]数据处理!$A:$E,5,0),0)</f>
        <v>0</v>
      </c>
      <c r="L2088" s="30">
        <f>IFERROR(VLOOKUP(A2088,[5]数据处理!$A:$G,7,0),0)</f>
        <v>0</v>
      </c>
      <c r="M2088">
        <f t="shared" si="545"/>
        <v>0</v>
      </c>
      <c r="N2088">
        <f>IFERROR(VLOOKUP(A2088,[5]数据处理!$A:$C,3,0),0)</f>
        <v>0</v>
      </c>
      <c r="O2088">
        <f>IFERROR(VLOOKUP($A2088,[5]数据处理!$A:$N,14,0),0)</f>
        <v>0</v>
      </c>
      <c r="P2088">
        <f>IFERROR(VLOOKUP($A2088,[3]库存报告使用数据!$A$1:$B$65536,2,0),"")</f>
        <v>8601</v>
      </c>
      <c r="Q2088">
        <f>IFERROR(VLOOKUP($A2088,[3]库存报告使用数据!$A$1:$E$65536,5,0),"")</f>
        <v>1259</v>
      </c>
      <c r="R2088">
        <f>IFERROR(VLOOKUP($A2088,[3]库存报告使用数据!$A$1:$H$65536,8,0),"")</f>
        <v>2761</v>
      </c>
      <c r="S2088">
        <f>IFERROR(VLOOKUP($A2088,[3]库存报告使用数据!$A$1:$K$65536,11,0),"")</f>
        <v>2010</v>
      </c>
      <c r="T2088">
        <f>IFERROR(VLOOKUP($A2088,[3]库存报告使用数据!$A$1:$C$65536,3,0),"")</f>
        <v>30</v>
      </c>
      <c r="U2088">
        <f>IFERROR(VLOOKUP($A2088,[3]库存报告使用数据!$A$1:$F$65536,6,0),"")</f>
        <v>7</v>
      </c>
      <c r="V2088">
        <f>IFERROR(VLOOKUP($A2088,[3]库存报告使用数据!$A$1:$I$65536,9,0),"")</f>
        <v>14</v>
      </c>
      <c r="W2088">
        <f>IFERROR(VLOOKUP($A2088,[3]库存报告使用数据!$A$1:$L$65536,12,0),"")</f>
        <v>8</v>
      </c>
      <c r="X2088" s="20">
        <f t="shared" si="546"/>
        <v>0.00348796651552145</v>
      </c>
      <c r="Y2088" s="20">
        <f t="shared" si="547"/>
        <v>0.00555996822875298</v>
      </c>
      <c r="Z2088" s="20">
        <f t="shared" si="548"/>
        <v>0.00507062658457081</v>
      </c>
      <c r="AA2088" s="20">
        <f t="shared" si="549"/>
        <v>0.00398009950248756</v>
      </c>
      <c r="AB2088">
        <f>IFERROR(VLOOKUP($A2088,[3]库存报告使用数据!$A$1:$D$65536,4,0),"")</f>
        <v>3.52</v>
      </c>
      <c r="AC2088">
        <f>IFERROR(VLOOKUP($A2088,[3]库存报告使用数据!$A$1:$G$65536,7,0),"")</f>
        <v>1.41</v>
      </c>
      <c r="AD2088">
        <f>IFERROR(VLOOKUP($A2088,[3]库存报告使用数据!$A$1:$J$65536,10,0),"")</f>
        <v>2.39</v>
      </c>
      <c r="AE2088">
        <f>IFERROR(VLOOKUP($A2088,[3]库存报告使用数据!$A$1:$M$65536,13,0),"")</f>
        <v>1.33</v>
      </c>
      <c r="AF2088" s="20">
        <f t="shared" si="550"/>
        <v>0.109460299910165</v>
      </c>
      <c r="AG2088" s="20">
        <f t="shared" si="551"/>
        <v>0.0876926266325754</v>
      </c>
      <c r="AH2088" s="20">
        <f t="shared" si="552"/>
        <v>0.0371605279524566</v>
      </c>
      <c r="AI2088" s="20">
        <f t="shared" si="553"/>
        <v>0.0413585792274203</v>
      </c>
      <c r="AJ2088">
        <f>IFERROR(VLOOKUP($B2088,[4]库存报告使用数据!$A$1:$B$65536,2,0),0)</f>
        <v>108</v>
      </c>
      <c r="AK2088">
        <f>IFERROR(VLOOKUP($B2088,[4]库存报告使用数据!$A$1:$C$65536,3,0),)</f>
        <v>130</v>
      </c>
      <c r="AL2088">
        <f>IFERROR(VLOOKUP($B2088,[4]库存报告使用数据!$A$1:$D$65536,4,0),)</f>
        <v>74</v>
      </c>
      <c r="AM2088">
        <f>IFERROR(VLOOKUP($B2088,[4]库存报告使用数据!$A$1:$E$65536,5,0),)</f>
        <v>142</v>
      </c>
      <c r="AN2088" s="20">
        <f t="shared" si="554"/>
        <v>0.0185185185185185</v>
      </c>
      <c r="AO2088" s="20">
        <f t="shared" si="555"/>
        <v>0.00769230769230769</v>
      </c>
      <c r="AP2088" s="20">
        <f t="shared" si="556"/>
        <v>0.0540540540540541</v>
      </c>
      <c r="AQ2088" s="20">
        <f t="shared" si="557"/>
        <v>0.0140845070422535</v>
      </c>
      <c r="AR2088" s="32">
        <f t="shared" si="558"/>
        <v>0.285714285714286</v>
      </c>
      <c r="AS2088" s="32">
        <f t="shared" si="559"/>
        <v>17.1428571428571</v>
      </c>
      <c r="AT2088" s="32">
        <f t="shared" si="560"/>
        <v>-17.1428571428571</v>
      </c>
      <c r="AU2088" s="28">
        <f t="shared" si="561"/>
        <v>0</v>
      </c>
      <c r="AV2088" s="34">
        <f>IFERROR(时间!$B$4+AU2088,"上周无销量")</f>
        <v>43283</v>
      </c>
      <c r="AW2088" s="34"/>
    </row>
    <row r="2089" spans="1:49">
      <c r="A2089" s="18" t="s">
        <v>2134</v>
      </c>
      <c r="B2089" t="str">
        <f>VLOOKUP(A2089,'[1]sku-asin（子）'!$A:$B,2,0)</f>
        <v>B06X95ZMP9</v>
      </c>
      <c r="C2089" t="str">
        <f>VLOOKUP(A2089,'[1]子sku-父sku'!$A:$B,2,0)</f>
        <v>YZ-BS-PW2049</v>
      </c>
      <c r="D2089" s="28">
        <f>IFERROR(VLOOKUP(A2089,[2]库存报告使用数据处理!$A:$C,3,0),0)</f>
        <v>4</v>
      </c>
      <c r="E2089" s="28">
        <f>IFERROR(VLOOKUP(A2089,[2]库存报告使用数据处理!$A:$D,4,0),0)</f>
        <v>1</v>
      </c>
      <c r="F2089" s="28">
        <f>IFERROR(VLOOKUP(A2089,[2]库存报告使用数据处理!$A:$E,5,0),0)</f>
        <v>2</v>
      </c>
      <c r="G2089" s="28">
        <f>IFERROR(VLOOKUP(A2089,[2]库存报告使用数据处理!$A:$F,6,0),0)</f>
        <v>5</v>
      </c>
      <c r="H2089" s="29">
        <f>IFERROR(VLOOKUP(A2089,[2]库存报告使用数据处理!$A:$G,7,0),0)</f>
        <v>15.8233333333333</v>
      </c>
      <c r="I2089">
        <f>IFERROR(VLOOKUP(A2089,[5]数据处理!$A:$B,2,0),0)</f>
        <v>5</v>
      </c>
      <c r="J2089" s="30">
        <f>IFERROR(VLOOKUP(A2089,[5]数据处理!$A:$D,4,0),0)</f>
        <v>0</v>
      </c>
      <c r="K2089" s="30">
        <f>IFERROR(VLOOKUP(A2089,[5]数据处理!$A:$E,5,0),0)</f>
        <v>0</v>
      </c>
      <c r="L2089" s="30">
        <f>IFERROR(VLOOKUP(A2089,[5]数据处理!$A:$G,7,0),0)</f>
        <v>0</v>
      </c>
      <c r="M2089">
        <f t="shared" si="545"/>
        <v>5</v>
      </c>
      <c r="N2089">
        <f>IFERROR(VLOOKUP(A2089,[5]数据处理!$A:$C,3,0),0)</f>
        <v>0</v>
      </c>
      <c r="O2089">
        <f>IFERROR(VLOOKUP($A2089,[5]数据处理!$A:$N,14,0),0)</f>
        <v>0</v>
      </c>
      <c r="P2089">
        <f>IFERROR(VLOOKUP($A2089,[3]库存报告使用数据!$A$1:$B$65536,2,0),"")</f>
        <v>9400</v>
      </c>
      <c r="Q2089">
        <f>IFERROR(VLOOKUP($A2089,[3]库存报告使用数据!$A$1:$E$65536,5,0),"")</f>
        <v>274</v>
      </c>
      <c r="R2089">
        <f>IFERROR(VLOOKUP($A2089,[3]库存报告使用数据!$A$1:$H$65536,8,0),"")</f>
        <v>1532</v>
      </c>
      <c r="S2089">
        <f>IFERROR(VLOOKUP($A2089,[3]库存报告使用数据!$A$1:$K$65536,11,0),"")</f>
        <v>4270</v>
      </c>
      <c r="T2089">
        <f>IFERROR(VLOOKUP($A2089,[3]库存报告使用数据!$A$1:$C$65536,3,0),"")</f>
        <v>49</v>
      </c>
      <c r="U2089">
        <f>IFERROR(VLOOKUP($A2089,[3]库存报告使用数据!$A$1:$F$65536,6,0),"")</f>
        <v>0</v>
      </c>
      <c r="V2089">
        <f>IFERROR(VLOOKUP($A2089,[3]库存报告使用数据!$A$1:$I$65536,9,0),"")</f>
        <v>14</v>
      </c>
      <c r="W2089">
        <f>IFERROR(VLOOKUP($A2089,[3]库存报告使用数据!$A$1:$L$65536,12,0),"")</f>
        <v>31</v>
      </c>
      <c r="X2089" s="20">
        <f t="shared" si="546"/>
        <v>0.00521276595744681</v>
      </c>
      <c r="Y2089" s="20">
        <f t="shared" si="547"/>
        <v>0</v>
      </c>
      <c r="Z2089" s="20">
        <f t="shared" si="548"/>
        <v>0.00913838120104439</v>
      </c>
      <c r="AA2089" s="20">
        <f t="shared" si="549"/>
        <v>0.00725995316159251</v>
      </c>
      <c r="AB2089">
        <f>IFERROR(VLOOKUP($A2089,[3]库存报告使用数据!$A$1:$D$65536,4,0),"")</f>
        <v>6.4</v>
      </c>
      <c r="AC2089">
        <f>IFERROR(VLOOKUP($A2089,[3]库存报告使用数据!$A$1:$G$65536,7,0),"")</f>
        <v>0</v>
      </c>
      <c r="AD2089">
        <f>IFERROR(VLOOKUP($A2089,[3]库存报告使用数据!$A$1:$J$65536,10,0),"")</f>
        <v>2.27</v>
      </c>
      <c r="AE2089">
        <f>IFERROR(VLOOKUP($A2089,[3]库存报告使用数据!$A$1:$M$65536,13,0),"")</f>
        <v>5.27</v>
      </c>
      <c r="AF2089" s="20">
        <f t="shared" si="550"/>
        <v>0.101116494628186</v>
      </c>
      <c r="AG2089" s="20" t="str">
        <f t="shared" si="551"/>
        <v/>
      </c>
      <c r="AH2089" s="20">
        <f t="shared" si="552"/>
        <v>0.0717295133768698</v>
      </c>
      <c r="AI2089" s="20">
        <f t="shared" si="553"/>
        <v>0.0666104908363178</v>
      </c>
      <c r="AJ2089">
        <f>IFERROR(VLOOKUP($B2089,[4]库存报告使用数据!$A$1:$B$65536,2,0),0)</f>
        <v>135</v>
      </c>
      <c r="AK2089">
        <f>IFERROR(VLOOKUP($B2089,[4]库存报告使用数据!$A$1:$C$65536,3,0),)</f>
        <v>27</v>
      </c>
      <c r="AL2089">
        <f>IFERROR(VLOOKUP($B2089,[4]库存报告使用数据!$A$1:$D$65536,4,0),)</f>
        <v>31</v>
      </c>
      <c r="AM2089">
        <f>IFERROR(VLOOKUP($B2089,[4]库存报告使用数据!$A$1:$E$65536,5,0),)</f>
        <v>95</v>
      </c>
      <c r="AN2089" s="20">
        <f t="shared" si="554"/>
        <v>0.0296296296296296</v>
      </c>
      <c r="AO2089" s="20">
        <f t="shared" si="555"/>
        <v>0.037037037037037</v>
      </c>
      <c r="AP2089" s="20">
        <f t="shared" si="556"/>
        <v>0.0645161290322581</v>
      </c>
      <c r="AQ2089" s="20">
        <f t="shared" si="557"/>
        <v>0.0526315789473684</v>
      </c>
      <c r="AR2089" s="32">
        <f t="shared" si="558"/>
        <v>0.571428571428571</v>
      </c>
      <c r="AS2089" s="32">
        <f t="shared" si="559"/>
        <v>34.2857142857143</v>
      </c>
      <c r="AT2089" s="32">
        <f t="shared" si="560"/>
        <v>-29.2857142857143</v>
      </c>
      <c r="AU2089" s="28">
        <f t="shared" si="561"/>
        <v>8</v>
      </c>
      <c r="AV2089" s="34">
        <f>IFERROR(时间!$B$4+AU2089,"上周无销量")</f>
        <v>43291</v>
      </c>
      <c r="AW2089" s="34"/>
    </row>
    <row r="2090" spans="1:49">
      <c r="A2090" s="18" t="s">
        <v>2135</v>
      </c>
      <c r="B2090" t="str">
        <f>VLOOKUP(A2090,'[1]sku-asin（子）'!$A:$B,2,0)</f>
        <v>B06X95KC6P</v>
      </c>
      <c r="C2090" t="str">
        <f>VLOOKUP(A2090,'[1]子sku-父sku'!$A:$B,2,0)</f>
        <v>YZ-BS-PW2049</v>
      </c>
      <c r="D2090" s="28">
        <f>IFERROR(VLOOKUP(A2090,[2]库存报告使用数据处理!$A:$C,3,0),0)</f>
        <v>0</v>
      </c>
      <c r="E2090" s="28">
        <f>IFERROR(VLOOKUP(A2090,[2]库存报告使用数据处理!$A:$D,4,0),0)</f>
        <v>6</v>
      </c>
      <c r="F2090" s="28">
        <f>IFERROR(VLOOKUP(A2090,[2]库存报告使用数据处理!$A:$E,5,0),0)</f>
        <v>11</v>
      </c>
      <c r="G2090" s="28">
        <f>IFERROR(VLOOKUP(A2090,[2]库存报告使用数据处理!$A:$F,6,0),0)</f>
        <v>4</v>
      </c>
      <c r="H2090" s="29">
        <f>IFERROR(VLOOKUP(A2090,[2]库存报告使用数据处理!$A:$G,7,0),0)</f>
        <v>13.4433333333333</v>
      </c>
      <c r="I2090">
        <f>IFERROR(VLOOKUP(A2090,[5]数据处理!$A:$B,2,0),0)</f>
        <v>0</v>
      </c>
      <c r="J2090" s="30">
        <f>IFERROR(VLOOKUP(A2090,[5]数据处理!$A:$D,4,0),0)</f>
        <v>0</v>
      </c>
      <c r="K2090" s="30">
        <f>IFERROR(VLOOKUP(A2090,[5]数据处理!$A:$E,5,0),0)</f>
        <v>0</v>
      </c>
      <c r="L2090" s="30">
        <f>IFERROR(VLOOKUP(A2090,[5]数据处理!$A:$G,7,0),0)</f>
        <v>0</v>
      </c>
      <c r="M2090">
        <f t="shared" si="545"/>
        <v>0</v>
      </c>
      <c r="N2090">
        <f>IFERROR(VLOOKUP(A2090,[5]数据处理!$A:$C,3,0),0)</f>
        <v>0</v>
      </c>
      <c r="O2090">
        <f>IFERROR(VLOOKUP($A2090,[5]数据处理!$A:$N,14,0),0)</f>
        <v>0</v>
      </c>
      <c r="P2090">
        <f>IFERROR(VLOOKUP($A2090,[3]库存报告使用数据!$A$1:$B$65536,2,0),"")</f>
        <v>5107</v>
      </c>
      <c r="Q2090">
        <f>IFERROR(VLOOKUP($A2090,[3]库存报告使用数据!$A$1:$E$65536,5,0),"")</f>
        <v>8153</v>
      </c>
      <c r="R2090">
        <f>IFERROR(VLOOKUP($A2090,[3]库存报告使用数据!$A$1:$H$65536,8,0),"")</f>
        <v>19743</v>
      </c>
      <c r="S2090">
        <f>IFERROR(VLOOKUP($A2090,[3]库存报告使用数据!$A$1:$K$65536,11,0),"")</f>
        <v>19977</v>
      </c>
      <c r="T2090">
        <f>IFERROR(VLOOKUP($A2090,[3]库存报告使用数据!$A$1:$C$65536,3,0),"")</f>
        <v>23</v>
      </c>
      <c r="U2090">
        <f>IFERROR(VLOOKUP($A2090,[3]库存报告使用数据!$A$1:$F$65536,6,0),"")</f>
        <v>42</v>
      </c>
      <c r="V2090">
        <f>IFERROR(VLOOKUP($A2090,[3]库存报告使用数据!$A$1:$I$65536,9,0),"")</f>
        <v>120</v>
      </c>
      <c r="W2090">
        <f>IFERROR(VLOOKUP($A2090,[3]库存报告使用数据!$A$1:$L$65536,12,0),"")</f>
        <v>136</v>
      </c>
      <c r="X2090" s="20">
        <f t="shared" si="546"/>
        <v>0.00450362247895046</v>
      </c>
      <c r="Y2090" s="20">
        <f t="shared" si="547"/>
        <v>0.00515147798356433</v>
      </c>
      <c r="Z2090" s="20">
        <f t="shared" si="548"/>
        <v>0.00607810363166692</v>
      </c>
      <c r="AA2090" s="20">
        <f t="shared" si="549"/>
        <v>0.00680782900335386</v>
      </c>
      <c r="AB2090">
        <f>IFERROR(VLOOKUP($A2090,[3]库存报告使用数据!$A$1:$D$65536,4,0),"")</f>
        <v>3.42</v>
      </c>
      <c r="AC2090">
        <f>IFERROR(VLOOKUP($A2090,[3]库存报告使用数据!$A$1:$G$65536,7,0),"")</f>
        <v>7.05</v>
      </c>
      <c r="AD2090">
        <f>IFERROR(VLOOKUP($A2090,[3]库存报告使用数据!$A$1:$J$65536,10,0),"")</f>
        <v>18.36</v>
      </c>
      <c r="AE2090">
        <f>IFERROR(VLOOKUP($A2090,[3]库存报告使用数据!$A$1:$M$65536,13,0),"")</f>
        <v>21.28</v>
      </c>
      <c r="AF2090" s="20" t="str">
        <f t="shared" si="550"/>
        <v>无销售广告费为3.42</v>
      </c>
      <c r="AG2090" s="20">
        <f t="shared" si="551"/>
        <v>0.0874039176791472</v>
      </c>
      <c r="AH2090" s="20">
        <f t="shared" si="552"/>
        <v>0.124157518652932</v>
      </c>
      <c r="AI2090" s="20">
        <f t="shared" si="553"/>
        <v>0.395735184726011</v>
      </c>
      <c r="AJ2090">
        <f>IFERROR(VLOOKUP($B2090,[4]库存报告使用数据!$A$1:$B$65536,2,0),0)</f>
        <v>51</v>
      </c>
      <c r="AK2090">
        <f>IFERROR(VLOOKUP($B2090,[4]库存报告使用数据!$A$1:$C$65536,3,0),)</f>
        <v>128</v>
      </c>
      <c r="AL2090">
        <f>IFERROR(VLOOKUP($B2090,[4]库存报告使用数据!$A$1:$D$65536,4,0),)</f>
        <v>136</v>
      </c>
      <c r="AM2090">
        <f>IFERROR(VLOOKUP($B2090,[4]库存报告使用数据!$A$1:$E$65536,5,0),)</f>
        <v>275</v>
      </c>
      <c r="AN2090" s="20">
        <f t="shared" si="554"/>
        <v>0</v>
      </c>
      <c r="AO2090" s="20">
        <f t="shared" si="555"/>
        <v>0.046875</v>
      </c>
      <c r="AP2090" s="20">
        <f t="shared" si="556"/>
        <v>0.0808823529411765</v>
      </c>
      <c r="AQ2090" s="20">
        <f t="shared" si="557"/>
        <v>0.0145454545454545</v>
      </c>
      <c r="AR2090" s="32">
        <f t="shared" si="558"/>
        <v>0</v>
      </c>
      <c r="AS2090" s="32">
        <f t="shared" si="559"/>
        <v>0</v>
      </c>
      <c r="AT2090" s="32">
        <f t="shared" si="560"/>
        <v>0</v>
      </c>
      <c r="AU2090" s="28" t="str">
        <f t="shared" si="561"/>
        <v>库存为0</v>
      </c>
      <c r="AV2090" s="34" t="str">
        <f>IFERROR(时间!$B$4+AU2090,"上周无销量")</f>
        <v>上周无销量</v>
      </c>
      <c r="AW2090" s="34"/>
    </row>
    <row r="2091" spans="1:49">
      <c r="A2091" s="18" t="s">
        <v>2136</v>
      </c>
      <c r="B2091" t="str">
        <f>VLOOKUP(A2091,'[1]sku-asin（子）'!$A:$B,2,0)</f>
        <v>B06VY9752S</v>
      </c>
      <c r="C2091" t="str">
        <f>VLOOKUP(A2091,'[1]子sku-父sku'!$A:$B,2,0)</f>
        <v>YZ-BS-PW2049</v>
      </c>
      <c r="D2091" s="28">
        <f>IFERROR(VLOOKUP(A2091,[2]库存报告使用数据处理!$A:$C,3,0),0)</f>
        <v>0</v>
      </c>
      <c r="E2091" s="28">
        <f>IFERROR(VLOOKUP(A2091,[2]库存报告使用数据处理!$A:$D,4,0),0)</f>
        <v>2</v>
      </c>
      <c r="F2091" s="28">
        <f>IFERROR(VLOOKUP(A2091,[2]库存报告使用数据处理!$A:$E,5,0),0)</f>
        <v>3</v>
      </c>
      <c r="G2091" s="28">
        <f>IFERROR(VLOOKUP(A2091,[2]库存报告使用数据处理!$A:$F,6,0),0)</f>
        <v>5</v>
      </c>
      <c r="H2091" s="29">
        <f>IFERROR(VLOOKUP(A2091,[2]库存报告使用数据处理!$A:$G,7,0),0)</f>
        <v>15.96</v>
      </c>
      <c r="I2091">
        <f>IFERROR(VLOOKUP(A2091,[5]数据处理!$A:$B,2,0),0)</f>
        <v>0</v>
      </c>
      <c r="J2091" s="30">
        <f>IFERROR(VLOOKUP(A2091,[5]数据处理!$A:$D,4,0),0)</f>
        <v>0</v>
      </c>
      <c r="K2091" s="30">
        <f>IFERROR(VLOOKUP(A2091,[5]数据处理!$A:$E,5,0),0)</f>
        <v>0</v>
      </c>
      <c r="L2091" s="30">
        <f>IFERROR(VLOOKUP(A2091,[5]数据处理!$A:$G,7,0),0)</f>
        <v>0</v>
      </c>
      <c r="M2091">
        <f t="shared" si="545"/>
        <v>0</v>
      </c>
      <c r="N2091">
        <f>IFERROR(VLOOKUP(A2091,[5]数据处理!$A:$C,3,0),0)</f>
        <v>0</v>
      </c>
      <c r="O2091">
        <f>IFERROR(VLOOKUP($A2091,[5]数据处理!$A:$N,14,0),0)</f>
        <v>0</v>
      </c>
      <c r="P2091">
        <f>IFERROR(VLOOKUP($A2091,[3]库存报告使用数据!$A$1:$B$65536,2,0),"")</f>
        <v>0</v>
      </c>
      <c r="Q2091">
        <f>IFERROR(VLOOKUP($A2091,[3]库存报告使用数据!$A$1:$E$65536,5,0),"")</f>
        <v>1635</v>
      </c>
      <c r="R2091">
        <f>IFERROR(VLOOKUP($A2091,[3]库存报告使用数据!$A$1:$H$65536,8,0),"")</f>
        <v>7934</v>
      </c>
      <c r="S2091">
        <f>IFERROR(VLOOKUP($A2091,[3]库存报告使用数据!$A$1:$K$65536,11,0),"")</f>
        <v>15837</v>
      </c>
      <c r="T2091">
        <f>IFERROR(VLOOKUP($A2091,[3]库存报告使用数据!$A$1:$C$65536,3,0),"")</f>
        <v>0</v>
      </c>
      <c r="U2091">
        <f>IFERROR(VLOOKUP($A2091,[3]库存报告使用数据!$A$1:$F$65536,6,0),"")</f>
        <v>8</v>
      </c>
      <c r="V2091">
        <f>IFERROR(VLOOKUP($A2091,[3]库存报告使用数据!$A$1:$I$65536,9,0),"")</f>
        <v>53</v>
      </c>
      <c r="W2091">
        <f>IFERROR(VLOOKUP($A2091,[3]库存报告使用数据!$A$1:$L$65536,12,0),"")</f>
        <v>81</v>
      </c>
      <c r="X2091" s="20" t="str">
        <f t="shared" si="546"/>
        <v/>
      </c>
      <c r="Y2091" s="20">
        <f t="shared" si="547"/>
        <v>0.00489296636085627</v>
      </c>
      <c r="Z2091" s="20">
        <f t="shared" si="548"/>
        <v>0.00668011091504916</v>
      </c>
      <c r="AA2091" s="20">
        <f t="shared" si="549"/>
        <v>0.00511460503883311</v>
      </c>
      <c r="AB2091">
        <f>IFERROR(VLOOKUP($A2091,[3]库存报告使用数据!$A$1:$D$65536,4,0),"")</f>
        <v>0</v>
      </c>
      <c r="AC2091">
        <f>IFERROR(VLOOKUP($A2091,[3]库存报告使用数据!$A$1:$G$65536,7,0),"")</f>
        <v>0.95</v>
      </c>
      <c r="AD2091">
        <f>IFERROR(VLOOKUP($A2091,[3]库存报告使用数据!$A$1:$J$65536,10,0),"")</f>
        <v>6.63</v>
      </c>
      <c r="AE2091">
        <f>IFERROR(VLOOKUP($A2091,[3]库存报告使用数据!$A$1:$M$65536,13,0),"")</f>
        <v>9.69</v>
      </c>
      <c r="AF2091" s="20" t="str">
        <f t="shared" si="550"/>
        <v/>
      </c>
      <c r="AG2091" s="20">
        <f t="shared" si="551"/>
        <v>0.0297619047619048</v>
      </c>
      <c r="AH2091" s="20">
        <f t="shared" si="552"/>
        <v>0.138471177944862</v>
      </c>
      <c r="AI2091" s="20">
        <f t="shared" si="553"/>
        <v>0.121428571428571</v>
      </c>
      <c r="AJ2091">
        <f>IFERROR(VLOOKUP($B2091,[4]库存报告使用数据!$A$1:$B$65536,2,0),0)</f>
        <v>0</v>
      </c>
      <c r="AK2091">
        <f>IFERROR(VLOOKUP($B2091,[4]库存报告使用数据!$A$1:$C$65536,3,0),)</f>
        <v>18</v>
      </c>
      <c r="AL2091">
        <f>IFERROR(VLOOKUP($B2091,[4]库存报告使用数据!$A$1:$D$65536,4,0),)</f>
        <v>42</v>
      </c>
      <c r="AM2091">
        <f>IFERROR(VLOOKUP($B2091,[4]库存报告使用数据!$A$1:$E$65536,5,0),)</f>
        <v>87</v>
      </c>
      <c r="AN2091" s="20" t="str">
        <f t="shared" si="554"/>
        <v/>
      </c>
      <c r="AO2091" s="20">
        <f t="shared" si="555"/>
        <v>0.111111111111111</v>
      </c>
      <c r="AP2091" s="20">
        <f t="shared" si="556"/>
        <v>0.0714285714285714</v>
      </c>
      <c r="AQ2091" s="20">
        <f t="shared" si="557"/>
        <v>0.0574712643678161</v>
      </c>
      <c r="AR2091" s="32">
        <f t="shared" si="558"/>
        <v>0</v>
      </c>
      <c r="AS2091" s="32">
        <f t="shared" si="559"/>
        <v>0</v>
      </c>
      <c r="AT2091" s="32">
        <f t="shared" si="560"/>
        <v>0</v>
      </c>
      <c r="AU2091" s="28" t="str">
        <f t="shared" si="561"/>
        <v>库存为0</v>
      </c>
      <c r="AV2091" s="34" t="str">
        <f>IFERROR(时间!$B$4+AU2091,"上周无销量")</f>
        <v>上周无销量</v>
      </c>
      <c r="AW2091" s="34"/>
    </row>
    <row r="2092" spans="1:49">
      <c r="A2092" s="18" t="s">
        <v>2137</v>
      </c>
      <c r="B2092" t="str">
        <f>VLOOKUP(A2092,'[1]sku-asin（子）'!$A:$B,2,0)</f>
        <v>B06WVHHS2T</v>
      </c>
      <c r="C2092" t="str">
        <f>VLOOKUP(A2092,'[1]子sku-父sku'!$A:$B,2,0)</f>
        <v>YZ-BS-PW2049</v>
      </c>
      <c r="D2092" s="28">
        <f>IFERROR(VLOOKUP(A2092,[2]库存报告使用数据处理!$A:$C,3,0),0)</f>
        <v>12</v>
      </c>
      <c r="E2092" s="28">
        <f>IFERROR(VLOOKUP(A2092,[2]库存报告使用数据处理!$A:$D,4,0),0)</f>
        <v>4</v>
      </c>
      <c r="F2092" s="28">
        <f>IFERROR(VLOOKUP(A2092,[2]库存报告使用数据处理!$A:$E,5,0),0)</f>
        <v>0</v>
      </c>
      <c r="G2092" s="28">
        <f>IFERROR(VLOOKUP(A2092,[2]库存报告使用数据处理!$A:$F,6,0),0)</f>
        <v>5</v>
      </c>
      <c r="H2092" s="29">
        <f>IFERROR(VLOOKUP(A2092,[2]库存报告使用数据处理!$A:$G,7,0),0)</f>
        <v>15.3423809523809</v>
      </c>
      <c r="I2092">
        <f>IFERROR(VLOOKUP(A2092,[5]数据处理!$A:$B,2,0),0)</f>
        <v>8</v>
      </c>
      <c r="J2092" s="30">
        <f>IFERROR(VLOOKUP(A2092,[5]数据处理!$A:$D,4,0),0)</f>
        <v>0</v>
      </c>
      <c r="K2092" s="30">
        <f>IFERROR(VLOOKUP(A2092,[5]数据处理!$A:$E,5,0),0)</f>
        <v>0</v>
      </c>
      <c r="L2092" s="30">
        <f>IFERROR(VLOOKUP(A2092,[5]数据处理!$A:$G,7,0),0)</f>
        <v>0</v>
      </c>
      <c r="M2092">
        <f t="shared" si="545"/>
        <v>8</v>
      </c>
      <c r="N2092">
        <f>IFERROR(VLOOKUP(A2092,[5]数据处理!$A:$C,3,0),0)</f>
        <v>1</v>
      </c>
      <c r="O2092">
        <f>IFERROR(VLOOKUP($A2092,[5]数据处理!$A:$N,14,0),0)</f>
        <v>0</v>
      </c>
      <c r="P2092">
        <f>IFERROR(VLOOKUP($A2092,[3]库存报告使用数据!$A$1:$B$65536,2,0),"")</f>
        <v>9449</v>
      </c>
      <c r="Q2092">
        <f>IFERROR(VLOOKUP($A2092,[3]库存报告使用数据!$A$1:$E$65536,5,0),"")</f>
        <v>2407</v>
      </c>
      <c r="R2092">
        <f>IFERROR(VLOOKUP($A2092,[3]库存报告使用数据!$A$1:$H$65536,8,0),"")</f>
        <v>0</v>
      </c>
      <c r="S2092">
        <f>IFERROR(VLOOKUP($A2092,[3]库存报告使用数据!$A$1:$K$65536,11,0),"")</f>
        <v>2052</v>
      </c>
      <c r="T2092">
        <f>IFERROR(VLOOKUP($A2092,[3]库存报告使用数据!$A$1:$C$65536,3,0),"")</f>
        <v>82</v>
      </c>
      <c r="U2092">
        <f>IFERROR(VLOOKUP($A2092,[3]库存报告使用数据!$A$1:$F$65536,6,0),"")</f>
        <v>15</v>
      </c>
      <c r="V2092">
        <f>IFERROR(VLOOKUP($A2092,[3]库存报告使用数据!$A$1:$I$65536,9,0),"")</f>
        <v>0</v>
      </c>
      <c r="W2092">
        <f>IFERROR(VLOOKUP($A2092,[3]库存报告使用数据!$A$1:$L$65536,12,0),"")</f>
        <v>17</v>
      </c>
      <c r="X2092" s="20">
        <f t="shared" si="546"/>
        <v>0.00867816700179913</v>
      </c>
      <c r="Y2092" s="20">
        <f t="shared" si="547"/>
        <v>0.00623182384711259</v>
      </c>
      <c r="Z2092" s="20" t="str">
        <f t="shared" si="548"/>
        <v/>
      </c>
      <c r="AA2092" s="20">
        <f t="shared" si="549"/>
        <v>0.00828460038986355</v>
      </c>
      <c r="AB2092">
        <f>IFERROR(VLOOKUP($A2092,[3]库存报告使用数据!$A$1:$D$65536,4,0),"")</f>
        <v>12.39</v>
      </c>
      <c r="AC2092">
        <f>IFERROR(VLOOKUP($A2092,[3]库存报告使用数据!$A$1:$G$65536,7,0),"")</f>
        <v>2.43</v>
      </c>
      <c r="AD2092">
        <f>IFERROR(VLOOKUP($A2092,[3]库存报告使用数据!$A$1:$J$65536,10,0),"")</f>
        <v>0</v>
      </c>
      <c r="AE2092">
        <f>IFERROR(VLOOKUP($A2092,[3]库存报告使用数据!$A$1:$M$65536,13,0),"")</f>
        <v>2.73</v>
      </c>
      <c r="AF2092" s="20">
        <f t="shared" si="550"/>
        <v>0.0672972469660762</v>
      </c>
      <c r="AG2092" s="20">
        <f t="shared" si="551"/>
        <v>0.0395962009994104</v>
      </c>
      <c r="AH2092" s="20" t="str">
        <f t="shared" si="552"/>
        <v/>
      </c>
      <c r="AI2092" s="20">
        <f t="shared" si="553"/>
        <v>0.0355876967007047</v>
      </c>
      <c r="AJ2092">
        <f>IFERROR(VLOOKUP($B2092,[4]库存报告使用数据!$A$1:$B$65536,2,0),0)</f>
        <v>351</v>
      </c>
      <c r="AK2092">
        <f>IFERROR(VLOOKUP($B2092,[4]库存报告使用数据!$A$1:$C$65536,3,0),)</f>
        <v>195</v>
      </c>
      <c r="AL2092">
        <f>IFERROR(VLOOKUP($B2092,[4]库存报告使用数据!$A$1:$D$65536,4,0),)</f>
        <v>0</v>
      </c>
      <c r="AM2092">
        <f>IFERROR(VLOOKUP($B2092,[4]库存报告使用数据!$A$1:$E$65536,5,0),)</f>
        <v>127</v>
      </c>
      <c r="AN2092" s="20">
        <f t="shared" si="554"/>
        <v>0.0341880341880342</v>
      </c>
      <c r="AO2092" s="20">
        <f t="shared" si="555"/>
        <v>0.0205128205128205</v>
      </c>
      <c r="AP2092" s="20" t="str">
        <f t="shared" si="556"/>
        <v/>
      </c>
      <c r="AQ2092" s="20">
        <f t="shared" si="557"/>
        <v>0.0393700787401575</v>
      </c>
      <c r="AR2092" s="32">
        <f t="shared" si="558"/>
        <v>1.71428571428571</v>
      </c>
      <c r="AS2092" s="32">
        <f t="shared" si="559"/>
        <v>102.857142857143</v>
      </c>
      <c r="AT2092" s="32">
        <f t="shared" si="560"/>
        <v>-94.8571428571428</v>
      </c>
      <c r="AU2092" s="28">
        <f t="shared" si="561"/>
        <v>4</v>
      </c>
      <c r="AV2092" s="34">
        <f>IFERROR(时间!$B$4+AU2092,"上周无销量")</f>
        <v>43287</v>
      </c>
      <c r="AW2092" s="34"/>
    </row>
    <row r="2093" spans="1:49">
      <c r="A2093" s="18" t="s">
        <v>2138</v>
      </c>
      <c r="B2093" t="str">
        <f>VLOOKUP(A2093,'[1]sku-asin（子）'!$A:$B,2,0)</f>
        <v>B06X962STT</v>
      </c>
      <c r="C2093" t="str">
        <f>VLOOKUP(A2093,'[1]子sku-父sku'!$A:$B,2,0)</f>
        <v>YZ-BS-PW2049</v>
      </c>
      <c r="D2093" s="28">
        <f>IFERROR(VLOOKUP(A2093,[2]库存报告使用数据处理!$A:$C,3,0),0)</f>
        <v>3</v>
      </c>
      <c r="E2093" s="28">
        <f>IFERROR(VLOOKUP(A2093,[2]库存报告使用数据处理!$A:$D,4,0),0)</f>
        <v>11</v>
      </c>
      <c r="F2093" s="28">
        <f>IFERROR(VLOOKUP(A2093,[2]库存报告使用数据处理!$A:$E,5,0),0)</f>
        <v>6</v>
      </c>
      <c r="G2093" s="28">
        <f>IFERROR(VLOOKUP(A2093,[2]库存报告使用数据处理!$A:$F,6,0),0)</f>
        <v>4</v>
      </c>
      <c r="H2093" s="29">
        <f>IFERROR(VLOOKUP(A2093,[2]库存报告使用数据处理!$A:$G,7,0),0)</f>
        <v>15.2983333333333</v>
      </c>
      <c r="I2093">
        <f>IFERROR(VLOOKUP(A2093,[5]数据处理!$A:$B,2,0),0)</f>
        <v>0</v>
      </c>
      <c r="J2093" s="30">
        <f>IFERROR(VLOOKUP(A2093,[5]数据处理!$A:$D,4,0),0)</f>
        <v>0</v>
      </c>
      <c r="K2093" s="30">
        <f>IFERROR(VLOOKUP(A2093,[5]数据处理!$A:$E,5,0),0)</f>
        <v>0</v>
      </c>
      <c r="L2093" s="30">
        <f>IFERROR(VLOOKUP(A2093,[5]数据处理!$A:$G,7,0),0)</f>
        <v>0</v>
      </c>
      <c r="M2093">
        <f t="shared" si="545"/>
        <v>0</v>
      </c>
      <c r="N2093">
        <f>IFERROR(VLOOKUP(A2093,[5]数据处理!$A:$C,3,0),0)</f>
        <v>0</v>
      </c>
      <c r="O2093">
        <f>IFERROR(VLOOKUP($A2093,[5]数据处理!$A:$N,14,0),0)</f>
        <v>0</v>
      </c>
      <c r="P2093">
        <f>IFERROR(VLOOKUP($A2093,[3]库存报告使用数据!$A$1:$B$65536,2,0),"")</f>
        <v>10919</v>
      </c>
      <c r="Q2093">
        <f>IFERROR(VLOOKUP($A2093,[3]库存报告使用数据!$A$1:$E$65536,5,0),"")</f>
        <v>14056</v>
      </c>
      <c r="R2093">
        <f>IFERROR(VLOOKUP($A2093,[3]库存报告使用数据!$A$1:$H$65536,8,0),"")</f>
        <v>19319</v>
      </c>
      <c r="S2093">
        <f>IFERROR(VLOOKUP($A2093,[3]库存报告使用数据!$A$1:$K$65536,11,0),"")</f>
        <v>8032</v>
      </c>
      <c r="T2093">
        <f>IFERROR(VLOOKUP($A2093,[3]库存报告使用数据!$A$1:$C$65536,3,0),"")</f>
        <v>36</v>
      </c>
      <c r="U2093">
        <f>IFERROR(VLOOKUP($A2093,[3]库存报告使用数据!$A$1:$F$65536,6,0),"")</f>
        <v>101</v>
      </c>
      <c r="V2093">
        <f>IFERROR(VLOOKUP($A2093,[3]库存报告使用数据!$A$1:$I$65536,9,0),"")</f>
        <v>103</v>
      </c>
      <c r="W2093">
        <f>IFERROR(VLOOKUP($A2093,[3]库存报告使用数据!$A$1:$L$65536,12,0),"")</f>
        <v>47</v>
      </c>
      <c r="X2093" s="20">
        <f t="shared" si="546"/>
        <v>0.00329700522025827</v>
      </c>
      <c r="Y2093" s="20">
        <f t="shared" si="547"/>
        <v>0.00718554354012521</v>
      </c>
      <c r="Z2093" s="20">
        <f t="shared" si="548"/>
        <v>0.00533153889952896</v>
      </c>
      <c r="AA2093" s="20">
        <f t="shared" si="549"/>
        <v>0.00585159362549801</v>
      </c>
      <c r="AB2093">
        <f>IFERROR(VLOOKUP($A2093,[3]库存报告使用数据!$A$1:$D$65536,4,0),"")</f>
        <v>5.64</v>
      </c>
      <c r="AC2093">
        <f>IFERROR(VLOOKUP($A2093,[3]库存报告使用数据!$A$1:$G$65536,7,0),"")</f>
        <v>16.95</v>
      </c>
      <c r="AD2093">
        <f>IFERROR(VLOOKUP($A2093,[3]库存报告使用数据!$A$1:$J$65536,10,0),"")</f>
        <v>14.14</v>
      </c>
      <c r="AE2093">
        <f>IFERROR(VLOOKUP($A2093,[3]库存报告使用数据!$A$1:$M$65536,13,0),"")</f>
        <v>6.65</v>
      </c>
      <c r="AF2093" s="20">
        <f t="shared" si="550"/>
        <v>0.122889203616952</v>
      </c>
      <c r="AG2093" s="20">
        <f t="shared" si="551"/>
        <v>0.10072398458933</v>
      </c>
      <c r="AH2093" s="20">
        <f t="shared" si="552"/>
        <v>0.154047281838981</v>
      </c>
      <c r="AI2093" s="20">
        <f t="shared" si="553"/>
        <v>0.108671968624033</v>
      </c>
      <c r="AJ2093">
        <f>IFERROR(VLOOKUP($B2093,[4]库存报告使用数据!$A$1:$B$65536,2,0),0)</f>
        <v>67</v>
      </c>
      <c r="AK2093">
        <f>IFERROR(VLOOKUP($B2093,[4]库存报告使用数据!$A$1:$C$65536,3,0),)</f>
        <v>233</v>
      </c>
      <c r="AL2093">
        <f>IFERROR(VLOOKUP($B2093,[4]库存报告使用数据!$A$1:$D$65536,4,0),)</f>
        <v>114</v>
      </c>
      <c r="AM2093">
        <f>IFERROR(VLOOKUP($B2093,[4]库存报告使用数据!$A$1:$E$65536,5,0),)</f>
        <v>112</v>
      </c>
      <c r="AN2093" s="20">
        <f t="shared" si="554"/>
        <v>0.0447761194029851</v>
      </c>
      <c r="AO2093" s="20">
        <f t="shared" si="555"/>
        <v>0.0472103004291846</v>
      </c>
      <c r="AP2093" s="20">
        <f t="shared" si="556"/>
        <v>0.0526315789473684</v>
      </c>
      <c r="AQ2093" s="20">
        <f t="shared" si="557"/>
        <v>0.0357142857142857</v>
      </c>
      <c r="AR2093" s="32">
        <f t="shared" si="558"/>
        <v>0.428571428571429</v>
      </c>
      <c r="AS2093" s="32">
        <f t="shared" si="559"/>
        <v>25.7142857142857</v>
      </c>
      <c r="AT2093" s="32">
        <f t="shared" si="560"/>
        <v>-25.7142857142857</v>
      </c>
      <c r="AU2093" s="28">
        <f t="shared" si="561"/>
        <v>0</v>
      </c>
      <c r="AV2093" s="34">
        <f>IFERROR(时间!$B$4+AU2093,"上周无销量")</f>
        <v>43283</v>
      </c>
      <c r="AW2093" s="34"/>
    </row>
    <row r="2094" spans="1:49">
      <c r="A2094" s="18" t="s">
        <v>2139</v>
      </c>
      <c r="B2094" t="str">
        <f>VLOOKUP(A2094,'[1]sku-asin（子）'!$A:$B,2,0)</f>
        <v>B06X95DMXZ</v>
      </c>
      <c r="C2094" t="str">
        <f>VLOOKUP(A2094,'[1]子sku-父sku'!$A:$B,2,0)</f>
        <v>YZ-BS-PW2049</v>
      </c>
      <c r="D2094" s="28">
        <f>IFERROR(VLOOKUP(A2094,[2]库存报告使用数据处理!$A:$C,3,0),0)</f>
        <v>15</v>
      </c>
      <c r="E2094" s="28">
        <f>IFERROR(VLOOKUP(A2094,[2]库存报告使用数据处理!$A:$D,4,0),0)</f>
        <v>0</v>
      </c>
      <c r="F2094" s="28">
        <f>IFERROR(VLOOKUP(A2094,[2]库存报告使用数据处理!$A:$E,5,0),0)</f>
        <v>1</v>
      </c>
      <c r="G2094" s="28">
        <f>IFERROR(VLOOKUP(A2094,[2]库存报告使用数据处理!$A:$F,6,0),0)</f>
        <v>8</v>
      </c>
      <c r="H2094" s="29">
        <f>IFERROR(VLOOKUP(A2094,[2]库存报告使用数据处理!$A:$G,7,0),0)</f>
        <v>13.29</v>
      </c>
      <c r="I2094">
        <f>IFERROR(VLOOKUP(A2094,[5]数据处理!$A:$B,2,0),0)</f>
        <v>8</v>
      </c>
      <c r="J2094" s="30">
        <f>IFERROR(VLOOKUP(A2094,[5]数据处理!$A:$D,4,0),0)</f>
        <v>0</v>
      </c>
      <c r="K2094" s="30">
        <f>IFERROR(VLOOKUP(A2094,[5]数据处理!$A:$E,5,0),0)</f>
        <v>0</v>
      </c>
      <c r="L2094" s="30">
        <f>IFERROR(VLOOKUP(A2094,[5]数据处理!$A:$G,7,0),0)</f>
        <v>2</v>
      </c>
      <c r="M2094">
        <f t="shared" si="545"/>
        <v>10</v>
      </c>
      <c r="N2094">
        <f>IFERROR(VLOOKUP(A2094,[5]数据处理!$A:$C,3,0),0)</f>
        <v>0</v>
      </c>
      <c r="O2094">
        <f>IFERROR(VLOOKUP($A2094,[5]数据处理!$A:$N,14,0),0)</f>
        <v>0</v>
      </c>
      <c r="P2094">
        <f>IFERROR(VLOOKUP($A2094,[3]库存报告使用数据!$A$1:$B$65536,2,0),"")</f>
        <v>18971</v>
      </c>
      <c r="Q2094">
        <f>IFERROR(VLOOKUP($A2094,[3]库存报告使用数据!$A$1:$E$65536,5,0),"")</f>
        <v>6396</v>
      </c>
      <c r="R2094">
        <f>IFERROR(VLOOKUP($A2094,[3]库存报告使用数据!$A$1:$H$65536,8,0),"")</f>
        <v>1230</v>
      </c>
      <c r="S2094">
        <f>IFERROR(VLOOKUP($A2094,[3]库存报告使用数据!$A$1:$K$65536,11,0),"")</f>
        <v>4022</v>
      </c>
      <c r="T2094">
        <f>IFERROR(VLOOKUP($A2094,[3]库存报告使用数据!$A$1:$C$65536,3,0),"")</f>
        <v>157</v>
      </c>
      <c r="U2094">
        <f>IFERROR(VLOOKUP($A2094,[3]库存报告使用数据!$A$1:$F$65536,6,0),"")</f>
        <v>96</v>
      </c>
      <c r="V2094">
        <f>IFERROR(VLOOKUP($A2094,[3]库存报告使用数据!$A$1:$I$65536,9,0),"")</f>
        <v>8</v>
      </c>
      <c r="W2094">
        <f>IFERROR(VLOOKUP($A2094,[3]库存报告使用数据!$A$1:$L$65536,12,0),"")</f>
        <v>18</v>
      </c>
      <c r="X2094" s="20">
        <f t="shared" si="546"/>
        <v>0.00827578936271151</v>
      </c>
      <c r="Y2094" s="20">
        <f t="shared" si="547"/>
        <v>0.0150093808630394</v>
      </c>
      <c r="Z2094" s="20">
        <f t="shared" si="548"/>
        <v>0.00650406504065041</v>
      </c>
      <c r="AA2094" s="20">
        <f t="shared" si="549"/>
        <v>0.00447538538040776</v>
      </c>
      <c r="AB2094">
        <f>IFERROR(VLOOKUP($A2094,[3]库存报告使用数据!$A$1:$D$65536,4,0),"")</f>
        <v>25.54</v>
      </c>
      <c r="AC2094">
        <f>IFERROR(VLOOKUP($A2094,[3]库存报告使用数据!$A$1:$G$65536,7,0),"")</f>
        <v>16.92</v>
      </c>
      <c r="AD2094">
        <f>IFERROR(VLOOKUP($A2094,[3]库存报告使用数据!$A$1:$J$65536,10,0),"")</f>
        <v>1.41</v>
      </c>
      <c r="AE2094">
        <f>IFERROR(VLOOKUP($A2094,[3]库存报告使用数据!$A$1:$M$65536,13,0),"")</f>
        <v>2.68</v>
      </c>
      <c r="AF2094" s="20">
        <f t="shared" si="550"/>
        <v>0.128116378229245</v>
      </c>
      <c r="AG2094" s="20" t="str">
        <f t="shared" si="551"/>
        <v>无销售广告费为16.92</v>
      </c>
      <c r="AH2094" s="20">
        <f t="shared" si="552"/>
        <v>0.106094808126411</v>
      </c>
      <c r="AI2094" s="20">
        <f t="shared" si="553"/>
        <v>0.0252069224981189</v>
      </c>
      <c r="AJ2094">
        <f>IFERROR(VLOOKUP($B2094,[4]库存报告使用数据!$A$1:$B$65536,2,0),0)</f>
        <v>396</v>
      </c>
      <c r="AK2094">
        <f>IFERROR(VLOOKUP($B2094,[4]库存报告使用数据!$A$1:$C$65536,3,0),)</f>
        <v>171</v>
      </c>
      <c r="AL2094">
        <f>IFERROR(VLOOKUP($B2094,[4]库存报告使用数据!$A$1:$D$65536,4,0),)</f>
        <v>24</v>
      </c>
      <c r="AM2094">
        <f>IFERROR(VLOOKUP($B2094,[4]库存报告使用数据!$A$1:$E$65536,5,0),)</f>
        <v>159</v>
      </c>
      <c r="AN2094" s="20">
        <f t="shared" si="554"/>
        <v>0.0378787878787879</v>
      </c>
      <c r="AO2094" s="20">
        <f t="shared" si="555"/>
        <v>0</v>
      </c>
      <c r="AP2094" s="20">
        <f t="shared" si="556"/>
        <v>0.0416666666666667</v>
      </c>
      <c r="AQ2094" s="20">
        <f t="shared" si="557"/>
        <v>0.050314465408805</v>
      </c>
      <c r="AR2094" s="32">
        <f t="shared" si="558"/>
        <v>2.14285714285714</v>
      </c>
      <c r="AS2094" s="32">
        <f t="shared" si="559"/>
        <v>128.571428571429</v>
      </c>
      <c r="AT2094" s="32">
        <f t="shared" si="560"/>
        <v>-118.571428571429</v>
      </c>
      <c r="AU2094" s="28">
        <f t="shared" si="561"/>
        <v>4</v>
      </c>
      <c r="AV2094" s="34">
        <f>IFERROR(时间!$B$4+AU2094,"上周无销量")</f>
        <v>43287</v>
      </c>
      <c r="AW2094" s="34"/>
    </row>
    <row r="2095" spans="1:49">
      <c r="A2095" s="18" t="s">
        <v>2140</v>
      </c>
      <c r="B2095" t="str">
        <f>VLOOKUP(A2095,'[1]sku-asin（子）'!$A:$B,2,0)</f>
        <v>B06X96N7VD</v>
      </c>
      <c r="C2095" t="str">
        <f>VLOOKUP(A2095,'[1]子sku-父sku'!$A:$B,2,0)</f>
        <v>YZ-BS-PW2049</v>
      </c>
      <c r="D2095" s="28">
        <f>IFERROR(VLOOKUP(A2095,[2]库存报告使用数据处理!$A:$C,3,0),0)</f>
        <v>8</v>
      </c>
      <c r="E2095" s="28">
        <f>IFERROR(VLOOKUP(A2095,[2]库存报告使用数据处理!$A:$D,4,0),0)</f>
        <v>3</v>
      </c>
      <c r="F2095" s="28">
        <f>IFERROR(VLOOKUP(A2095,[2]库存报告使用数据处理!$A:$E,5,0),0)</f>
        <v>3</v>
      </c>
      <c r="G2095" s="28">
        <f>IFERROR(VLOOKUP(A2095,[2]库存报告使用数据处理!$A:$F,6,0),0)</f>
        <v>4</v>
      </c>
      <c r="H2095" s="29">
        <f>IFERROR(VLOOKUP(A2095,[2]库存报告使用数据处理!$A:$G,7,0),0)</f>
        <v>15.84</v>
      </c>
      <c r="I2095">
        <f>IFERROR(VLOOKUP(A2095,[5]数据处理!$A:$B,2,0),0)</f>
        <v>0</v>
      </c>
      <c r="J2095" s="30">
        <f>IFERROR(VLOOKUP(A2095,[5]数据处理!$A:$D,4,0),0)</f>
        <v>0</v>
      </c>
      <c r="K2095" s="30">
        <f>IFERROR(VLOOKUP(A2095,[5]数据处理!$A:$E,5,0),0)</f>
        <v>0</v>
      </c>
      <c r="L2095" s="30">
        <f>IFERROR(VLOOKUP(A2095,[5]数据处理!$A:$G,7,0),0)</f>
        <v>0</v>
      </c>
      <c r="M2095">
        <f t="shared" si="545"/>
        <v>0</v>
      </c>
      <c r="N2095">
        <f>IFERROR(VLOOKUP(A2095,[5]数据处理!$A:$C,3,0),0)</f>
        <v>0</v>
      </c>
      <c r="O2095">
        <f>IFERROR(VLOOKUP($A2095,[5]数据处理!$A:$N,14,0),0)</f>
        <v>0</v>
      </c>
      <c r="P2095">
        <f>IFERROR(VLOOKUP($A2095,[3]库存报告使用数据!$A$1:$B$65536,2,0),"")</f>
        <v>1934</v>
      </c>
      <c r="Q2095">
        <f>IFERROR(VLOOKUP($A2095,[3]库存报告使用数据!$A$1:$E$65536,5,0),"")</f>
        <v>1920</v>
      </c>
      <c r="R2095">
        <f>IFERROR(VLOOKUP($A2095,[3]库存报告使用数据!$A$1:$H$65536,8,0),"")</f>
        <v>1434</v>
      </c>
      <c r="S2095">
        <f>IFERROR(VLOOKUP($A2095,[3]库存报告使用数据!$A$1:$K$65536,11,0),"")</f>
        <v>1139</v>
      </c>
      <c r="T2095">
        <f>IFERROR(VLOOKUP($A2095,[3]库存报告使用数据!$A$1:$C$65536,3,0),"")</f>
        <v>14</v>
      </c>
      <c r="U2095">
        <f>IFERROR(VLOOKUP($A2095,[3]库存报告使用数据!$A$1:$F$65536,6,0),"")</f>
        <v>13</v>
      </c>
      <c r="V2095">
        <f>IFERROR(VLOOKUP($A2095,[3]库存报告使用数据!$A$1:$I$65536,9,0),"")</f>
        <v>19</v>
      </c>
      <c r="W2095">
        <f>IFERROR(VLOOKUP($A2095,[3]库存报告使用数据!$A$1:$L$65536,12,0),"")</f>
        <v>12</v>
      </c>
      <c r="X2095" s="20">
        <f t="shared" si="546"/>
        <v>0.00723888314374354</v>
      </c>
      <c r="Y2095" s="20">
        <f t="shared" si="547"/>
        <v>0.00677083333333333</v>
      </c>
      <c r="Z2095" s="20">
        <f t="shared" si="548"/>
        <v>0.0132496513249651</v>
      </c>
      <c r="AA2095" s="20">
        <f t="shared" si="549"/>
        <v>0.0105355575065847</v>
      </c>
      <c r="AB2095">
        <f>IFERROR(VLOOKUP($A2095,[3]库存报告使用数据!$A$1:$D$65536,4,0),"")</f>
        <v>2.43</v>
      </c>
      <c r="AC2095">
        <f>IFERROR(VLOOKUP($A2095,[3]库存报告使用数据!$A$1:$G$65536,7,0),"")</f>
        <v>2.55</v>
      </c>
      <c r="AD2095">
        <f>IFERROR(VLOOKUP($A2095,[3]库存报告使用数据!$A$1:$J$65536,10,0),"")</f>
        <v>3.12</v>
      </c>
      <c r="AE2095">
        <f>IFERROR(VLOOKUP($A2095,[3]库存报告使用数据!$A$1:$M$65536,13,0),"")</f>
        <v>2.23</v>
      </c>
      <c r="AF2095" s="20">
        <f t="shared" si="550"/>
        <v>0.0191761363636364</v>
      </c>
      <c r="AG2095" s="20">
        <f t="shared" si="551"/>
        <v>0.0536616161616162</v>
      </c>
      <c r="AH2095" s="20">
        <f t="shared" si="552"/>
        <v>0.0656565656565657</v>
      </c>
      <c r="AI2095" s="20">
        <f t="shared" si="553"/>
        <v>0.0351957070707071</v>
      </c>
      <c r="AJ2095">
        <f>IFERROR(VLOOKUP($B2095,[4]库存报告使用数据!$A$1:$B$65536,2,0),0)</f>
        <v>110</v>
      </c>
      <c r="AK2095">
        <f>IFERROR(VLOOKUP($B2095,[4]库存报告使用数据!$A$1:$C$65536,3,0),)</f>
        <v>77</v>
      </c>
      <c r="AL2095">
        <f>IFERROR(VLOOKUP($B2095,[4]库存报告使用数据!$A$1:$D$65536,4,0),)</f>
        <v>16</v>
      </c>
      <c r="AM2095">
        <f>IFERROR(VLOOKUP($B2095,[4]库存报告使用数据!$A$1:$E$65536,5,0),)</f>
        <v>100</v>
      </c>
      <c r="AN2095" s="20">
        <f t="shared" si="554"/>
        <v>0.0727272727272727</v>
      </c>
      <c r="AO2095" s="20">
        <f t="shared" si="555"/>
        <v>0.038961038961039</v>
      </c>
      <c r="AP2095" s="20">
        <f t="shared" si="556"/>
        <v>0.1875</v>
      </c>
      <c r="AQ2095" s="20">
        <f t="shared" si="557"/>
        <v>0.04</v>
      </c>
      <c r="AR2095" s="32">
        <f t="shared" si="558"/>
        <v>1.14285714285714</v>
      </c>
      <c r="AS2095" s="32">
        <f t="shared" si="559"/>
        <v>68.5714285714286</v>
      </c>
      <c r="AT2095" s="32">
        <f t="shared" si="560"/>
        <v>-68.5714285714286</v>
      </c>
      <c r="AU2095" s="28">
        <f t="shared" si="561"/>
        <v>0</v>
      </c>
      <c r="AV2095" s="34">
        <f>IFERROR(时间!$B$4+AU2095,"上周无销量")</f>
        <v>43283</v>
      </c>
      <c r="AW2095" s="34"/>
    </row>
    <row r="2096" spans="1:49">
      <c r="A2096" s="18" t="s">
        <v>2141</v>
      </c>
      <c r="B2096" t="str">
        <f>VLOOKUP(A2096,'[1]sku-asin（子）'!$A:$B,2,0)</f>
        <v>B06X41M8ZH</v>
      </c>
      <c r="C2096" t="str">
        <f>VLOOKUP(A2096,'[1]子sku-父sku'!$A:$B,2,0)</f>
        <v>YZ-BS-PW2049</v>
      </c>
      <c r="D2096" s="28">
        <f>IFERROR(VLOOKUP(A2096,[2]库存报告使用数据处理!$A:$C,3,0),0)</f>
        <v>4</v>
      </c>
      <c r="E2096" s="28">
        <f>IFERROR(VLOOKUP(A2096,[2]库存报告使用数据处理!$A:$D,4,0),0)</f>
        <v>2</v>
      </c>
      <c r="F2096" s="28">
        <f>IFERROR(VLOOKUP(A2096,[2]库存报告使用数据处理!$A:$E,5,0),0)</f>
        <v>3</v>
      </c>
      <c r="G2096" s="28">
        <f>IFERROR(VLOOKUP(A2096,[2]库存报告使用数据处理!$A:$F,6,0),0)</f>
        <v>3</v>
      </c>
      <c r="H2096" s="29">
        <f>IFERROR(VLOOKUP(A2096,[2]库存报告使用数据处理!$A:$G,7,0),0)</f>
        <v>15.015</v>
      </c>
      <c r="I2096">
        <f>IFERROR(VLOOKUP(A2096,[5]数据处理!$A:$B,2,0),0)</f>
        <v>0</v>
      </c>
      <c r="J2096" s="30">
        <f>IFERROR(VLOOKUP(A2096,[5]数据处理!$A:$D,4,0),0)</f>
        <v>0</v>
      </c>
      <c r="K2096" s="30">
        <f>IFERROR(VLOOKUP(A2096,[5]数据处理!$A:$E,5,0),0)</f>
        <v>0</v>
      </c>
      <c r="L2096" s="30">
        <f>IFERROR(VLOOKUP(A2096,[5]数据处理!$A:$G,7,0),0)</f>
        <v>0</v>
      </c>
      <c r="M2096">
        <f t="shared" si="545"/>
        <v>0</v>
      </c>
      <c r="N2096">
        <f>IFERROR(VLOOKUP(A2096,[5]数据处理!$A:$C,3,0),0)</f>
        <v>2</v>
      </c>
      <c r="O2096">
        <f>IFERROR(VLOOKUP($A2096,[5]数据处理!$A:$N,14,0),0)</f>
        <v>0</v>
      </c>
      <c r="P2096">
        <f>IFERROR(VLOOKUP($A2096,[3]库存报告使用数据!$A$1:$B$65536,2,0),"")</f>
        <v>10986</v>
      </c>
      <c r="Q2096">
        <f>IFERROR(VLOOKUP($A2096,[3]库存报告使用数据!$A$1:$E$65536,5,0),"")</f>
        <v>83390</v>
      </c>
      <c r="R2096">
        <f>IFERROR(VLOOKUP($A2096,[3]库存报告使用数据!$A$1:$H$65536,8,0),"")</f>
        <v>2952</v>
      </c>
      <c r="S2096">
        <f>IFERROR(VLOOKUP($A2096,[3]库存报告使用数据!$A$1:$K$65536,11,0),"")</f>
        <v>2345</v>
      </c>
      <c r="T2096">
        <f>IFERROR(VLOOKUP($A2096,[3]库存报告使用数据!$A$1:$C$65536,3,0),"")</f>
        <v>44</v>
      </c>
      <c r="U2096">
        <f>IFERROR(VLOOKUP($A2096,[3]库存报告使用数据!$A$1:$F$65536,6,0),"")</f>
        <v>179</v>
      </c>
      <c r="V2096">
        <f>IFERROR(VLOOKUP($A2096,[3]库存报告使用数据!$A$1:$I$65536,9,0),"")</f>
        <v>18</v>
      </c>
      <c r="W2096">
        <f>IFERROR(VLOOKUP($A2096,[3]库存报告使用数据!$A$1:$L$65536,12,0),"")</f>
        <v>13</v>
      </c>
      <c r="X2096" s="20">
        <f t="shared" si="546"/>
        <v>0.00400509739668669</v>
      </c>
      <c r="Y2096" s="20">
        <f t="shared" si="547"/>
        <v>0.00214654035256026</v>
      </c>
      <c r="Z2096" s="20">
        <f t="shared" si="548"/>
        <v>0.00609756097560976</v>
      </c>
      <c r="AA2096" s="20">
        <f t="shared" si="549"/>
        <v>0.00554371002132196</v>
      </c>
      <c r="AB2096">
        <f>IFERROR(VLOOKUP($A2096,[3]库存报告使用数据!$A$1:$D$65536,4,0),"")</f>
        <v>7.64</v>
      </c>
      <c r="AC2096">
        <f>IFERROR(VLOOKUP($A2096,[3]库存报告使用数据!$A$1:$G$65536,7,0),"")</f>
        <v>25.43</v>
      </c>
      <c r="AD2096">
        <f>IFERROR(VLOOKUP($A2096,[3]库存报告使用数据!$A$1:$J$65536,10,0),"")</f>
        <v>3.07</v>
      </c>
      <c r="AE2096">
        <f>IFERROR(VLOOKUP($A2096,[3]库存报告使用数据!$A$1:$M$65536,13,0),"")</f>
        <v>1.85</v>
      </c>
      <c r="AF2096" s="20">
        <f t="shared" si="550"/>
        <v>0.127206127206127</v>
      </c>
      <c r="AG2096" s="20">
        <f t="shared" si="551"/>
        <v>0.846819846819847</v>
      </c>
      <c r="AH2096" s="20">
        <f t="shared" si="552"/>
        <v>0.0681540681540681</v>
      </c>
      <c r="AI2096" s="20">
        <f t="shared" si="553"/>
        <v>0.0410700410700411</v>
      </c>
      <c r="AJ2096">
        <f>IFERROR(VLOOKUP($B2096,[4]库存报告使用数据!$A$1:$B$65536,2,0),0)</f>
        <v>161</v>
      </c>
      <c r="AK2096">
        <f>IFERROR(VLOOKUP($B2096,[4]库存报告使用数据!$A$1:$C$65536,3,0),)</f>
        <v>298</v>
      </c>
      <c r="AL2096">
        <f>IFERROR(VLOOKUP($B2096,[4]库存报告使用数据!$A$1:$D$65536,4,0),)</f>
        <v>92</v>
      </c>
      <c r="AM2096">
        <f>IFERROR(VLOOKUP($B2096,[4]库存报告使用数据!$A$1:$E$65536,5,0),)</f>
        <v>212</v>
      </c>
      <c r="AN2096" s="20">
        <f t="shared" si="554"/>
        <v>0.0248447204968944</v>
      </c>
      <c r="AO2096" s="20">
        <f t="shared" si="555"/>
        <v>0.00671140939597315</v>
      </c>
      <c r="AP2096" s="20">
        <f t="shared" si="556"/>
        <v>0.0326086956521739</v>
      </c>
      <c r="AQ2096" s="20">
        <f t="shared" si="557"/>
        <v>0.0141509433962264</v>
      </c>
      <c r="AR2096" s="32">
        <f t="shared" si="558"/>
        <v>0.571428571428571</v>
      </c>
      <c r="AS2096" s="32">
        <f t="shared" si="559"/>
        <v>34.2857142857143</v>
      </c>
      <c r="AT2096" s="32">
        <f t="shared" si="560"/>
        <v>-34.2857142857143</v>
      </c>
      <c r="AU2096" s="28">
        <f t="shared" si="561"/>
        <v>0</v>
      </c>
      <c r="AV2096" s="34">
        <f>IFERROR(时间!$B$4+AU2096,"上周无销量")</f>
        <v>43283</v>
      </c>
      <c r="AW2096" s="34"/>
    </row>
    <row r="2097" spans="1:49">
      <c r="A2097" s="18" t="s">
        <v>2142</v>
      </c>
      <c r="B2097" t="str">
        <f>VLOOKUP(A2097,'[1]sku-asin（子）'!$A:$B,2,0)</f>
        <v>B06WGVNHSB</v>
      </c>
      <c r="C2097" t="str">
        <f>VLOOKUP(A2097,'[1]子sku-父sku'!$A:$B,2,0)</f>
        <v>YZ-BS-PW2049</v>
      </c>
      <c r="D2097" s="28">
        <f>IFERROR(VLOOKUP(A2097,[2]库存报告使用数据处理!$A:$C,3,0),0)</f>
        <v>7</v>
      </c>
      <c r="E2097" s="28">
        <f>IFERROR(VLOOKUP(A2097,[2]库存报告使用数据处理!$A:$D,4,0),0)</f>
        <v>4</v>
      </c>
      <c r="F2097" s="28">
        <f>IFERROR(VLOOKUP(A2097,[2]库存报告使用数据处理!$A:$E,5,0),0)</f>
        <v>8</v>
      </c>
      <c r="G2097" s="28">
        <f>IFERROR(VLOOKUP(A2097,[2]库存报告使用数据处理!$A:$F,6,0),0)</f>
        <v>8</v>
      </c>
      <c r="H2097" s="29">
        <f>IFERROR(VLOOKUP(A2097,[2]库存报告使用数据处理!$A:$G,7,0),0)</f>
        <v>15.0492592592593</v>
      </c>
      <c r="I2097">
        <f>IFERROR(VLOOKUP(A2097,[5]数据处理!$A:$B,2,0),0)</f>
        <v>2</v>
      </c>
      <c r="J2097" s="30">
        <f>IFERROR(VLOOKUP(A2097,[5]数据处理!$A:$D,4,0),0)</f>
        <v>0</v>
      </c>
      <c r="K2097" s="30">
        <f>IFERROR(VLOOKUP(A2097,[5]数据处理!$A:$E,5,0),0)</f>
        <v>0</v>
      </c>
      <c r="L2097" s="30">
        <f>IFERROR(VLOOKUP(A2097,[5]数据处理!$A:$G,7,0),0)</f>
        <v>0</v>
      </c>
      <c r="M2097">
        <f t="shared" si="545"/>
        <v>2</v>
      </c>
      <c r="N2097">
        <f>IFERROR(VLOOKUP(A2097,[5]数据处理!$A:$C,3,0),0)</f>
        <v>0</v>
      </c>
      <c r="O2097">
        <f>IFERROR(VLOOKUP($A2097,[5]数据处理!$A:$N,14,0),0)</f>
        <v>0</v>
      </c>
      <c r="P2097">
        <f>IFERROR(VLOOKUP($A2097,[3]库存报告使用数据!$A$1:$B$65536,2,0),"")</f>
        <v>28278</v>
      </c>
      <c r="Q2097">
        <f>IFERROR(VLOOKUP($A2097,[3]库存报告使用数据!$A$1:$E$65536,5,0),"")</f>
        <v>3838</v>
      </c>
      <c r="R2097">
        <f>IFERROR(VLOOKUP($A2097,[3]库存报告使用数据!$A$1:$H$65536,8,0),"")</f>
        <v>7606</v>
      </c>
      <c r="S2097">
        <f>IFERROR(VLOOKUP($A2097,[3]库存报告使用数据!$A$1:$K$65536,11,0),"")</f>
        <v>5650</v>
      </c>
      <c r="T2097">
        <f>IFERROR(VLOOKUP($A2097,[3]库存报告使用数据!$A$1:$C$65536,3,0),"")</f>
        <v>118</v>
      </c>
      <c r="U2097">
        <f>IFERROR(VLOOKUP($A2097,[3]库存报告使用数据!$A$1:$F$65536,6,0),"")</f>
        <v>33</v>
      </c>
      <c r="V2097">
        <f>IFERROR(VLOOKUP($A2097,[3]库存报告使用数据!$A$1:$I$65536,9,0),"")</f>
        <v>94</v>
      </c>
      <c r="W2097">
        <f>IFERROR(VLOOKUP($A2097,[3]库存报告使用数据!$A$1:$L$65536,12,0),"")</f>
        <v>52</v>
      </c>
      <c r="X2097" s="20">
        <f t="shared" si="546"/>
        <v>0.00417285522314166</v>
      </c>
      <c r="Y2097" s="20">
        <f t="shared" si="547"/>
        <v>0.00859822824387702</v>
      </c>
      <c r="Z2097" s="20">
        <f t="shared" si="548"/>
        <v>0.0123586642124638</v>
      </c>
      <c r="AA2097" s="20">
        <f t="shared" si="549"/>
        <v>0.00920353982300885</v>
      </c>
      <c r="AB2097">
        <f>IFERROR(VLOOKUP($A2097,[3]库存报告使用数据!$A$1:$D$65536,4,0),"")</f>
        <v>16.87</v>
      </c>
      <c r="AC2097">
        <f>IFERROR(VLOOKUP($A2097,[3]库存报告使用数据!$A$1:$G$65536,7,0),"")</f>
        <v>5.82</v>
      </c>
      <c r="AD2097">
        <f>IFERROR(VLOOKUP($A2097,[3]库存报告使用数据!$A$1:$J$65536,10,0),"")</f>
        <v>16.44</v>
      </c>
      <c r="AE2097">
        <f>IFERROR(VLOOKUP($A2097,[3]库存报告使用数据!$A$1:$M$65536,13,0),"")</f>
        <v>8.81</v>
      </c>
      <c r="AF2097" s="20">
        <f t="shared" si="550"/>
        <v>0.160140772278689</v>
      </c>
      <c r="AG2097" s="20">
        <f t="shared" si="551"/>
        <v>0.0966824994462626</v>
      </c>
      <c r="AH2097" s="20">
        <f t="shared" si="552"/>
        <v>0.136551571382866</v>
      </c>
      <c r="AI2097" s="20">
        <f t="shared" si="553"/>
        <v>0.0731763591169737</v>
      </c>
      <c r="AJ2097">
        <f>IFERROR(VLOOKUP($B2097,[4]库存报告使用数据!$A$1:$B$65536,2,0),0)</f>
        <v>171</v>
      </c>
      <c r="AK2097">
        <f>IFERROR(VLOOKUP($B2097,[4]库存报告使用数据!$A$1:$C$65536,3,0),)</f>
        <v>107</v>
      </c>
      <c r="AL2097">
        <f>IFERROR(VLOOKUP($B2097,[4]库存报告使用数据!$A$1:$D$65536,4,0),)</f>
        <v>48</v>
      </c>
      <c r="AM2097">
        <f>IFERROR(VLOOKUP($B2097,[4]库存报告使用数据!$A$1:$E$65536,5,0),)</f>
        <v>111</v>
      </c>
      <c r="AN2097" s="20">
        <f t="shared" si="554"/>
        <v>0.0409356725146199</v>
      </c>
      <c r="AO2097" s="20">
        <f t="shared" si="555"/>
        <v>0.0373831775700935</v>
      </c>
      <c r="AP2097" s="20">
        <f t="shared" si="556"/>
        <v>0.166666666666667</v>
      </c>
      <c r="AQ2097" s="20">
        <f t="shared" si="557"/>
        <v>0.0720720720720721</v>
      </c>
      <c r="AR2097" s="32">
        <f t="shared" si="558"/>
        <v>1</v>
      </c>
      <c r="AS2097" s="32">
        <f t="shared" si="559"/>
        <v>60</v>
      </c>
      <c r="AT2097" s="32">
        <f t="shared" si="560"/>
        <v>-58</v>
      </c>
      <c r="AU2097" s="28">
        <f t="shared" si="561"/>
        <v>2</v>
      </c>
      <c r="AV2097" s="34">
        <f>IFERROR(时间!$B$4+AU2097,"上周无销量")</f>
        <v>43285</v>
      </c>
      <c r="AW2097" s="34"/>
    </row>
    <row r="2098" spans="1:48">
      <c r="A2098" s="18" t="s">
        <v>2143</v>
      </c>
      <c r="B2098" t="str">
        <f>VLOOKUP(A2098,'[1]sku-asin（子）'!$A:$B,2,0)</f>
        <v>B06X41M4X4</v>
      </c>
      <c r="C2098" t="str">
        <f>VLOOKUP(A2098,'[1]子sku-父sku'!$A:$B,2,0)</f>
        <v>YZ-BS-PW2049</v>
      </c>
      <c r="D2098" s="28">
        <f>IFERROR(VLOOKUP(A2098,[2]库存报告使用数据处理!$A:$C,3,0),0)</f>
        <v>9</v>
      </c>
      <c r="E2098" s="28">
        <f>IFERROR(VLOOKUP(A2098,[2]库存报告使用数据处理!$A:$D,4,0),0)</f>
        <v>4</v>
      </c>
      <c r="F2098" s="28">
        <f>IFERROR(VLOOKUP(A2098,[2]库存报告使用数据处理!$A:$E,5,0),0)</f>
        <v>7</v>
      </c>
      <c r="G2098" s="28">
        <f>IFERROR(VLOOKUP(A2098,[2]库存报告使用数据处理!$A:$F,6,0),0)</f>
        <v>5</v>
      </c>
      <c r="H2098" s="29">
        <f>IFERROR(VLOOKUP(A2098,[2]库存报告使用数据处理!$A:$G,7,0),0)</f>
        <v>13.3628</v>
      </c>
      <c r="I2098">
        <f>IFERROR(VLOOKUP(A2098,[5]数据处理!$A:$B,2,0),0)</f>
        <v>0</v>
      </c>
      <c r="J2098" s="30">
        <f>IFERROR(VLOOKUP(A2098,[5]数据处理!$A:$D,4,0),0)</f>
        <v>0</v>
      </c>
      <c r="K2098" s="30">
        <f>IFERROR(VLOOKUP(A2098,[5]数据处理!$A:$E,5,0),0)</f>
        <v>0</v>
      </c>
      <c r="L2098" s="30">
        <f>IFERROR(VLOOKUP(A2098,[5]数据处理!$A:$G,7,0),0)</f>
        <v>0</v>
      </c>
      <c r="M2098">
        <f t="shared" si="545"/>
        <v>0</v>
      </c>
      <c r="N2098">
        <f>IFERROR(VLOOKUP(A2098,[5]数据处理!$A:$C,3,0),0)</f>
        <v>0</v>
      </c>
      <c r="O2098">
        <f>IFERROR(VLOOKUP($A2098,[5]数据处理!$A:$N,14,0),0)</f>
        <v>0</v>
      </c>
      <c r="P2098">
        <f>IFERROR(VLOOKUP($A2098,[3]库存报告使用数据!$A$1:$B$65536,2,0),"")</f>
        <v>25206</v>
      </c>
      <c r="Q2098">
        <f>IFERROR(VLOOKUP($A2098,[3]库存报告使用数据!$A$1:$E$65536,5,0),"")</f>
        <v>11464</v>
      </c>
      <c r="R2098">
        <f>IFERROR(VLOOKUP($A2098,[3]库存报告使用数据!$A$1:$H$65536,8,0),"")</f>
        <v>22107</v>
      </c>
      <c r="S2098">
        <f>IFERROR(VLOOKUP($A2098,[3]库存报告使用数据!$A$1:$K$65536,11,0),"")</f>
        <v>8912</v>
      </c>
      <c r="T2098">
        <f>IFERROR(VLOOKUP($A2098,[3]库存报告使用数据!$A$1:$C$65536,3,0),"")</f>
        <v>182</v>
      </c>
      <c r="U2098">
        <f>IFERROR(VLOOKUP($A2098,[3]库存报告使用数据!$A$1:$F$65536,6,0),"")</f>
        <v>64</v>
      </c>
      <c r="V2098">
        <f>IFERROR(VLOOKUP($A2098,[3]库存报告使用数据!$A$1:$I$65536,9,0),"")</f>
        <v>115</v>
      </c>
      <c r="W2098">
        <f>IFERROR(VLOOKUP($A2098,[3]库存报告使用数据!$A$1:$L$65536,12,0),"")</f>
        <v>53</v>
      </c>
      <c r="X2098" s="20">
        <f t="shared" si="546"/>
        <v>0.00722050305482822</v>
      </c>
      <c r="Y2098" s="20">
        <f t="shared" si="547"/>
        <v>0.00558269364968597</v>
      </c>
      <c r="Z2098" s="20">
        <f t="shared" si="548"/>
        <v>0.00520197222599177</v>
      </c>
      <c r="AA2098" s="20">
        <f t="shared" si="549"/>
        <v>0.00594703770197487</v>
      </c>
      <c r="AB2098">
        <f>IFERROR(VLOOKUP($A2098,[3]库存报告使用数据!$A$1:$D$65536,4,0),"")</f>
        <v>28.98</v>
      </c>
      <c r="AC2098">
        <f>IFERROR(VLOOKUP($A2098,[3]库存报告使用数据!$A$1:$G$65536,7,0),"")</f>
        <v>8.82</v>
      </c>
      <c r="AD2098">
        <f>IFERROR(VLOOKUP($A2098,[3]库存报告使用数据!$A$1:$J$65536,10,0),"")</f>
        <v>16.24</v>
      </c>
      <c r="AE2098">
        <f>IFERROR(VLOOKUP($A2098,[3]库存报告使用数据!$A$1:$M$65536,13,0),"")</f>
        <v>7.86</v>
      </c>
      <c r="AF2098" s="20">
        <f t="shared" si="550"/>
        <v>0.240967461909181</v>
      </c>
      <c r="AG2098" s="20">
        <f t="shared" si="551"/>
        <v>0.165010327176939</v>
      </c>
      <c r="AH2098" s="20">
        <f t="shared" si="552"/>
        <v>0.17361630795941</v>
      </c>
      <c r="AI2098" s="20">
        <f t="shared" si="553"/>
        <v>0.1176400155656</v>
      </c>
      <c r="AJ2098">
        <f>IFERROR(VLOOKUP($B2098,[4]库存报告使用数据!$A$1:$B$65536,2,0),0)</f>
        <v>489</v>
      </c>
      <c r="AK2098">
        <f>IFERROR(VLOOKUP($B2098,[4]库存报告使用数据!$A$1:$C$65536,3,0),)</f>
        <v>355</v>
      </c>
      <c r="AL2098">
        <f>IFERROR(VLOOKUP($B2098,[4]库存报告使用数据!$A$1:$D$65536,4,0),)</f>
        <v>71</v>
      </c>
      <c r="AM2098">
        <f>IFERROR(VLOOKUP($B2098,[4]库存报告使用数据!$A$1:$E$65536,5,0),)</f>
        <v>212</v>
      </c>
      <c r="AN2098" s="20">
        <f t="shared" si="554"/>
        <v>0.0184049079754601</v>
      </c>
      <c r="AO2098" s="20">
        <f t="shared" si="555"/>
        <v>0.0112676056338028</v>
      </c>
      <c r="AP2098" s="20">
        <f t="shared" si="556"/>
        <v>0.0985915492957746</v>
      </c>
      <c r="AQ2098" s="20">
        <f t="shared" si="557"/>
        <v>0.0235849056603774</v>
      </c>
      <c r="AR2098" s="32">
        <f t="shared" si="558"/>
        <v>1.28571428571429</v>
      </c>
      <c r="AS2098" s="32">
        <f t="shared" si="559"/>
        <v>77.1428571428572</v>
      </c>
      <c r="AT2098" s="32">
        <f t="shared" si="560"/>
        <v>-77.1428571428572</v>
      </c>
      <c r="AU2098" s="28">
        <f t="shared" si="561"/>
        <v>0</v>
      </c>
      <c r="AV2098" s="34">
        <f>IFERROR(时间!$B$4+AU2098,"上周无销量")</f>
        <v>43283</v>
      </c>
    </row>
    <row r="2099" spans="1:48">
      <c r="A2099" s="18" t="s">
        <v>2144</v>
      </c>
      <c r="B2099" t="str">
        <f>VLOOKUP(A2099,'[1]sku-asin（子）'!$A:$B,2,0)</f>
        <v>B06X6MJLNF</v>
      </c>
      <c r="C2099" t="str">
        <f>VLOOKUP(A2099,'[1]子sku-父sku'!$A:$B,2,0)</f>
        <v>YZ-BS-PW2049</v>
      </c>
      <c r="D2099" s="28">
        <f>IFERROR(VLOOKUP(A2099,[2]库存报告使用数据处理!$A:$C,3,0),0)</f>
        <v>2</v>
      </c>
      <c r="E2099" s="28">
        <f>IFERROR(VLOOKUP(A2099,[2]库存报告使用数据处理!$A:$D,4,0),0)</f>
        <v>4</v>
      </c>
      <c r="F2099" s="28">
        <f>IFERROR(VLOOKUP(A2099,[2]库存报告使用数据处理!$A:$E,5,0),0)</f>
        <v>5</v>
      </c>
      <c r="G2099" s="28">
        <f>IFERROR(VLOOKUP(A2099,[2]库存报告使用数据处理!$A:$F,6,0),0)</f>
        <v>0</v>
      </c>
      <c r="H2099" s="29">
        <f>IFERROR(VLOOKUP(A2099,[2]库存报告使用数据处理!$A:$G,7,0),0)</f>
        <v>15.8627272727273</v>
      </c>
      <c r="I2099">
        <f>IFERROR(VLOOKUP(A2099,[5]数据处理!$A:$B,2,0),0)</f>
        <v>6</v>
      </c>
      <c r="J2099" s="30">
        <f>IFERROR(VLOOKUP(A2099,[5]数据处理!$A:$D,4,0),0)</f>
        <v>0</v>
      </c>
      <c r="K2099" s="30">
        <f>IFERROR(VLOOKUP(A2099,[5]数据处理!$A:$E,5,0),0)</f>
        <v>0</v>
      </c>
      <c r="L2099" s="30">
        <f>IFERROR(VLOOKUP(A2099,[5]数据处理!$A:$G,7,0),0)</f>
        <v>0</v>
      </c>
      <c r="M2099">
        <f t="shared" si="545"/>
        <v>6</v>
      </c>
      <c r="N2099">
        <f>IFERROR(VLOOKUP(A2099,[5]数据处理!$A:$C,3,0),0)</f>
        <v>0</v>
      </c>
      <c r="O2099">
        <f>IFERROR(VLOOKUP($A2099,[5]数据处理!$A:$N,14,0),0)</f>
        <v>9</v>
      </c>
      <c r="P2099">
        <f>IFERROR(VLOOKUP($A2099,[3]库存报告使用数据!$A$1:$B$65536,2,0),"")</f>
        <v>43157</v>
      </c>
      <c r="Q2099">
        <f>IFERROR(VLOOKUP($A2099,[3]库存报告使用数据!$A$1:$E$65536,5,0),"")</f>
        <v>47202</v>
      </c>
      <c r="R2099">
        <f>IFERROR(VLOOKUP($A2099,[3]库存报告使用数据!$A$1:$H$65536,8,0),"")</f>
        <v>3390</v>
      </c>
      <c r="S2099">
        <f>IFERROR(VLOOKUP($A2099,[3]库存报告使用数据!$A$1:$K$65536,11,0),"")</f>
        <v>4059</v>
      </c>
      <c r="T2099">
        <f>IFERROR(VLOOKUP($A2099,[3]库存报告使用数据!$A$1:$C$65536,3,0),"")</f>
        <v>189</v>
      </c>
      <c r="U2099">
        <f>IFERROR(VLOOKUP($A2099,[3]库存报告使用数据!$A$1:$F$65536,6,0),"")</f>
        <v>109</v>
      </c>
      <c r="V2099">
        <f>IFERROR(VLOOKUP($A2099,[3]库存报告使用数据!$A$1:$I$65536,9,0),"")</f>
        <v>30</v>
      </c>
      <c r="W2099">
        <f>IFERROR(VLOOKUP($A2099,[3]库存报告使用数据!$A$1:$L$65536,12,0),"")</f>
        <v>65</v>
      </c>
      <c r="X2099" s="20">
        <f t="shared" si="546"/>
        <v>0.0043793590842737</v>
      </c>
      <c r="Y2099" s="20">
        <f t="shared" si="547"/>
        <v>0.00230922418541587</v>
      </c>
      <c r="Z2099" s="20">
        <f t="shared" si="548"/>
        <v>0.00884955752212389</v>
      </c>
      <c r="AA2099" s="20">
        <f t="shared" si="549"/>
        <v>0.0160137965016014</v>
      </c>
      <c r="AB2099">
        <f>IFERROR(VLOOKUP($A2099,[3]库存报告使用数据!$A$1:$D$65536,4,0),"")</f>
        <v>28.18</v>
      </c>
      <c r="AC2099">
        <f>IFERROR(VLOOKUP($A2099,[3]库存报告使用数据!$A$1:$G$65536,7,0),"")</f>
        <v>16.15</v>
      </c>
      <c r="AD2099">
        <f>IFERROR(VLOOKUP($A2099,[3]库存报告使用数据!$A$1:$J$65536,10,0),"")</f>
        <v>3.6</v>
      </c>
      <c r="AE2099">
        <f>IFERROR(VLOOKUP($A2099,[3]库存报告使用数据!$A$1:$M$65536,13,0),"")</f>
        <v>6.79</v>
      </c>
      <c r="AF2099" s="20">
        <f t="shared" si="550"/>
        <v>0.888245744741817</v>
      </c>
      <c r="AG2099" s="20">
        <f t="shared" si="551"/>
        <v>0.254527480084818</v>
      </c>
      <c r="AH2099" s="20">
        <f t="shared" si="552"/>
        <v>0.0453894205971688</v>
      </c>
      <c r="AI2099" s="20" t="str">
        <f t="shared" si="553"/>
        <v>无销售广告费为6.79</v>
      </c>
      <c r="AJ2099">
        <f>IFERROR(VLOOKUP($B2099,[4]库存报告使用数据!$A$1:$B$65536,2,0),0)</f>
        <v>143</v>
      </c>
      <c r="AK2099">
        <f>IFERROR(VLOOKUP($B2099,[4]库存报告使用数据!$A$1:$C$65536,3,0),)</f>
        <v>132</v>
      </c>
      <c r="AL2099">
        <f>IFERROR(VLOOKUP($B2099,[4]库存报告使用数据!$A$1:$D$65536,4,0),)</f>
        <v>29</v>
      </c>
      <c r="AM2099">
        <f>IFERROR(VLOOKUP($B2099,[4]库存报告使用数据!$A$1:$E$65536,5,0),)</f>
        <v>63</v>
      </c>
      <c r="AN2099" s="20">
        <f t="shared" si="554"/>
        <v>0.013986013986014</v>
      </c>
      <c r="AO2099" s="20">
        <f t="shared" si="555"/>
        <v>0.0303030303030303</v>
      </c>
      <c r="AP2099" s="20">
        <f t="shared" si="556"/>
        <v>0.172413793103448</v>
      </c>
      <c r="AQ2099" s="20">
        <f t="shared" si="557"/>
        <v>0</v>
      </c>
      <c r="AR2099" s="32">
        <f t="shared" si="558"/>
        <v>0.285714285714286</v>
      </c>
      <c r="AS2099" s="32">
        <f t="shared" si="559"/>
        <v>17.1428571428571</v>
      </c>
      <c r="AT2099" s="32">
        <f t="shared" si="560"/>
        <v>-11.1428571428571</v>
      </c>
      <c r="AU2099" s="28">
        <f t="shared" si="561"/>
        <v>21</v>
      </c>
      <c r="AV2099" s="34">
        <f>IFERROR(时间!$B$4+AU2099,"上周无销量")</f>
        <v>43304</v>
      </c>
    </row>
    <row r="2100" spans="1:48">
      <c r="A2100" s="18" t="s">
        <v>2145</v>
      </c>
      <c r="B2100" t="str">
        <f>VLOOKUP(A2100,'[1]sku-asin（子）'!$A:$B,2,0)</f>
        <v>B06X96WTVC</v>
      </c>
      <c r="C2100" t="str">
        <f>VLOOKUP(A2100,'[1]子sku-父sku'!$A:$B,2,0)</f>
        <v>YZ-BS-PW2049</v>
      </c>
      <c r="D2100" s="28">
        <f>IFERROR(VLOOKUP(A2100,[2]库存报告使用数据处理!$A:$C,3,0),0)</f>
        <v>2</v>
      </c>
      <c r="E2100" s="28">
        <f>IFERROR(VLOOKUP(A2100,[2]库存报告使用数据处理!$A:$D,4,0),0)</f>
        <v>3</v>
      </c>
      <c r="F2100" s="28">
        <f>IFERROR(VLOOKUP(A2100,[2]库存报告使用数据处理!$A:$E,5,0),0)</f>
        <v>3</v>
      </c>
      <c r="G2100" s="28">
        <f>IFERROR(VLOOKUP(A2100,[2]库存报告使用数据处理!$A:$F,6,0),0)</f>
        <v>2</v>
      </c>
      <c r="H2100" s="29">
        <f>IFERROR(VLOOKUP(A2100,[2]库存报告使用数据处理!$A:$G,7,0),0)</f>
        <v>15.41</v>
      </c>
      <c r="I2100">
        <f>IFERROR(VLOOKUP(A2100,[5]数据处理!$A:$B,2,0),0)</f>
        <v>5</v>
      </c>
      <c r="J2100" s="30">
        <f>IFERROR(VLOOKUP(A2100,[5]数据处理!$A:$D,4,0),0)</f>
        <v>0</v>
      </c>
      <c r="K2100" s="30">
        <f>IFERROR(VLOOKUP(A2100,[5]数据处理!$A:$E,5,0),0)</f>
        <v>0</v>
      </c>
      <c r="L2100" s="30">
        <f>IFERROR(VLOOKUP(A2100,[5]数据处理!$A:$G,7,0),0)</f>
        <v>1</v>
      </c>
      <c r="M2100">
        <f t="shared" si="545"/>
        <v>6</v>
      </c>
      <c r="N2100">
        <f>IFERROR(VLOOKUP(A2100,[5]数据处理!$A:$C,3,0),0)</f>
        <v>0</v>
      </c>
      <c r="O2100">
        <f>IFERROR(VLOOKUP($A2100,[5]数据处理!$A:$N,14,0),0)</f>
        <v>0</v>
      </c>
      <c r="P2100">
        <f>IFERROR(VLOOKUP($A2100,[3]库存报告使用数据!$A$1:$B$65536,2,0),"")</f>
        <v>5754</v>
      </c>
      <c r="Q2100">
        <f>IFERROR(VLOOKUP($A2100,[3]库存报告使用数据!$A$1:$E$65536,5,0),"")</f>
        <v>21055</v>
      </c>
      <c r="R2100">
        <f>IFERROR(VLOOKUP($A2100,[3]库存报告使用数据!$A$1:$H$65536,8,0),"")</f>
        <v>2508</v>
      </c>
      <c r="S2100">
        <f>IFERROR(VLOOKUP($A2100,[3]库存报告使用数据!$A$1:$K$65536,11,0),"")</f>
        <v>1818</v>
      </c>
      <c r="T2100">
        <f>IFERROR(VLOOKUP($A2100,[3]库存报告使用数据!$A$1:$C$65536,3,0),"")</f>
        <v>25</v>
      </c>
      <c r="U2100">
        <f>IFERROR(VLOOKUP($A2100,[3]库存报告使用数据!$A$1:$F$65536,6,0),"")</f>
        <v>75</v>
      </c>
      <c r="V2100">
        <f>IFERROR(VLOOKUP($A2100,[3]库存报告使用数据!$A$1:$I$65536,9,0),"")</f>
        <v>6</v>
      </c>
      <c r="W2100">
        <f>IFERROR(VLOOKUP($A2100,[3]库存报告使用数据!$A$1:$L$65536,12,0),"")</f>
        <v>8</v>
      </c>
      <c r="X2100" s="20">
        <f t="shared" si="546"/>
        <v>0.00434480361487661</v>
      </c>
      <c r="Y2100" s="20">
        <f t="shared" si="547"/>
        <v>0.00356209926383282</v>
      </c>
      <c r="Z2100" s="20">
        <f t="shared" si="548"/>
        <v>0.00239234449760766</v>
      </c>
      <c r="AA2100" s="20">
        <f t="shared" si="549"/>
        <v>0.0044004400440044</v>
      </c>
      <c r="AB2100">
        <f>IFERROR(VLOOKUP($A2100,[3]库存报告使用数据!$A$1:$D$65536,4,0),"")</f>
        <v>3.17</v>
      </c>
      <c r="AC2100">
        <f>IFERROR(VLOOKUP($A2100,[3]库存报告使用数据!$A$1:$G$65536,7,0),"")</f>
        <v>12.08</v>
      </c>
      <c r="AD2100">
        <f>IFERROR(VLOOKUP($A2100,[3]库存报告使用数据!$A$1:$J$65536,10,0),"")</f>
        <v>1</v>
      </c>
      <c r="AE2100">
        <f>IFERROR(VLOOKUP($A2100,[3]库存报告使用数据!$A$1:$M$65536,13,0),"")</f>
        <v>1.47</v>
      </c>
      <c r="AF2100" s="20">
        <f t="shared" si="550"/>
        <v>0.102855288773524</v>
      </c>
      <c r="AG2100" s="20">
        <f t="shared" si="551"/>
        <v>0.261302184728531</v>
      </c>
      <c r="AH2100" s="20">
        <f t="shared" si="552"/>
        <v>0.0216309755569976</v>
      </c>
      <c r="AI2100" s="20">
        <f t="shared" si="553"/>
        <v>0.0476963011031798</v>
      </c>
      <c r="AJ2100">
        <f>IFERROR(VLOOKUP($B2100,[4]库存报告使用数据!$A$1:$B$65536,2,0),0)</f>
        <v>151</v>
      </c>
      <c r="AK2100">
        <f>IFERROR(VLOOKUP($B2100,[4]库存报告使用数据!$A$1:$C$65536,3,0),)</f>
        <v>154</v>
      </c>
      <c r="AL2100">
        <f>IFERROR(VLOOKUP($B2100,[4]库存报告使用数据!$A$1:$D$65536,4,0),)</f>
        <v>64</v>
      </c>
      <c r="AM2100">
        <f>IFERROR(VLOOKUP($B2100,[4]库存报告使用数据!$A$1:$E$65536,5,0),)</f>
        <v>190</v>
      </c>
      <c r="AN2100" s="20">
        <f t="shared" si="554"/>
        <v>0.0132450331125828</v>
      </c>
      <c r="AO2100" s="20">
        <f t="shared" si="555"/>
        <v>0.0194805194805195</v>
      </c>
      <c r="AP2100" s="20">
        <f t="shared" si="556"/>
        <v>0.046875</v>
      </c>
      <c r="AQ2100" s="20">
        <f t="shared" si="557"/>
        <v>0.0105263157894737</v>
      </c>
      <c r="AR2100" s="32">
        <f t="shared" si="558"/>
        <v>0.285714285714286</v>
      </c>
      <c r="AS2100" s="32">
        <f t="shared" si="559"/>
        <v>17.1428571428571</v>
      </c>
      <c r="AT2100" s="32">
        <f t="shared" si="560"/>
        <v>-11.1428571428571</v>
      </c>
      <c r="AU2100" s="28">
        <f t="shared" si="561"/>
        <v>21</v>
      </c>
      <c r="AV2100" s="34">
        <f>IFERROR(时间!$B$4+AU2100,"上周无销量")</f>
        <v>43304</v>
      </c>
    </row>
    <row r="2101" spans="1:48">
      <c r="A2101" s="18" t="s">
        <v>2146</v>
      </c>
      <c r="B2101" t="str">
        <f>VLOOKUP(A2101,'[1]sku-asin（子）'!$A:$B,2,0)</f>
        <v>B06WD8P5V4</v>
      </c>
      <c r="C2101" t="str">
        <f>VLOOKUP(A2101,'[1]子sku-父sku'!$A:$B,2,0)</f>
        <v>YZ-BS-PW2049</v>
      </c>
      <c r="D2101" s="28">
        <f>IFERROR(VLOOKUP(A2101,[2]库存报告使用数据处理!$A:$C,3,0),0)</f>
        <v>2</v>
      </c>
      <c r="E2101" s="28">
        <f>IFERROR(VLOOKUP(A2101,[2]库存报告使用数据处理!$A:$D,4,0),0)</f>
        <v>3</v>
      </c>
      <c r="F2101" s="28">
        <f>IFERROR(VLOOKUP(A2101,[2]库存报告使用数据处理!$A:$E,5,0),0)</f>
        <v>2</v>
      </c>
      <c r="G2101" s="28">
        <f>IFERROR(VLOOKUP(A2101,[2]库存报告使用数据处理!$A:$F,6,0),0)</f>
        <v>4</v>
      </c>
      <c r="H2101" s="29">
        <f>IFERROR(VLOOKUP(A2101,[2]库存报告使用数据处理!$A:$G,7,0),0)</f>
        <v>15.1809090909091</v>
      </c>
      <c r="I2101">
        <f>IFERROR(VLOOKUP(A2101,[5]数据处理!$A:$B,2,0),0)</f>
        <v>0</v>
      </c>
      <c r="J2101" s="30">
        <f>IFERROR(VLOOKUP(A2101,[5]数据处理!$A:$D,4,0),0)</f>
        <v>0</v>
      </c>
      <c r="K2101" s="30">
        <f>IFERROR(VLOOKUP(A2101,[5]数据处理!$A:$E,5,0),0)</f>
        <v>0</v>
      </c>
      <c r="L2101" s="30">
        <f>IFERROR(VLOOKUP(A2101,[5]数据处理!$A:$G,7,0),0)</f>
        <v>0</v>
      </c>
      <c r="M2101">
        <f t="shared" si="545"/>
        <v>0</v>
      </c>
      <c r="N2101">
        <f>IFERROR(VLOOKUP(A2101,[5]数据处理!$A:$C,3,0),0)</f>
        <v>0</v>
      </c>
      <c r="O2101">
        <f>IFERROR(VLOOKUP($A2101,[5]数据处理!$A:$N,14,0),0)</f>
        <v>0</v>
      </c>
      <c r="P2101">
        <f>IFERROR(VLOOKUP($A2101,[3]库存报告使用数据!$A$1:$B$65536,2,0),"")</f>
        <v>3447</v>
      </c>
      <c r="Q2101">
        <f>IFERROR(VLOOKUP($A2101,[3]库存报告使用数据!$A$1:$E$65536,5,0),"")</f>
        <v>611</v>
      </c>
      <c r="R2101">
        <f>IFERROR(VLOOKUP($A2101,[3]库存报告使用数据!$A$1:$H$65536,8,0),"")</f>
        <v>2077</v>
      </c>
      <c r="S2101">
        <f>IFERROR(VLOOKUP($A2101,[3]库存报告使用数据!$A$1:$K$65536,11,0),"")</f>
        <v>1458</v>
      </c>
      <c r="T2101">
        <f>IFERROR(VLOOKUP($A2101,[3]库存报告使用数据!$A$1:$C$65536,3,0),"")</f>
        <v>11</v>
      </c>
      <c r="U2101">
        <f>IFERROR(VLOOKUP($A2101,[3]库存报告使用数据!$A$1:$F$65536,6,0),"")</f>
        <v>3</v>
      </c>
      <c r="V2101">
        <f>IFERROR(VLOOKUP($A2101,[3]库存报告使用数据!$A$1:$I$65536,9,0),"")</f>
        <v>6</v>
      </c>
      <c r="W2101">
        <f>IFERROR(VLOOKUP($A2101,[3]库存报告使用数据!$A$1:$L$65536,12,0),"")</f>
        <v>7</v>
      </c>
      <c r="X2101" s="20">
        <f t="shared" si="546"/>
        <v>0.00319118073687264</v>
      </c>
      <c r="Y2101" s="20">
        <f t="shared" si="547"/>
        <v>0.00490998363338789</v>
      </c>
      <c r="Z2101" s="20">
        <f t="shared" si="548"/>
        <v>0.00288878189696678</v>
      </c>
      <c r="AA2101" s="20">
        <f t="shared" si="549"/>
        <v>0.00480109739368999</v>
      </c>
      <c r="AB2101">
        <f>IFERROR(VLOOKUP($A2101,[3]库存报告使用数据!$A$1:$D$65536,4,0),"")</f>
        <v>1.05</v>
      </c>
      <c r="AC2101">
        <f>IFERROR(VLOOKUP($A2101,[3]库存报告使用数据!$A$1:$G$65536,7,0),"")</f>
        <v>0.26</v>
      </c>
      <c r="AD2101">
        <f>IFERROR(VLOOKUP($A2101,[3]库存报告使用数据!$A$1:$J$65536,10,0),"")</f>
        <v>0.89</v>
      </c>
      <c r="AE2101">
        <f>IFERROR(VLOOKUP($A2101,[3]库存报告使用数据!$A$1:$M$65536,13,0),"")</f>
        <v>1.09</v>
      </c>
      <c r="AF2101" s="20">
        <f t="shared" si="550"/>
        <v>0.0345829091562369</v>
      </c>
      <c r="AG2101" s="20">
        <f t="shared" si="551"/>
        <v>0.00570892468610894</v>
      </c>
      <c r="AH2101" s="20">
        <f t="shared" si="552"/>
        <v>0.0293131325229055</v>
      </c>
      <c r="AI2101" s="20">
        <f t="shared" si="553"/>
        <v>0.0179501766572849</v>
      </c>
      <c r="AJ2101">
        <f>IFERROR(VLOOKUP($B2101,[4]库存报告使用数据!$A$1:$B$65536,2,0),0)</f>
        <v>54</v>
      </c>
      <c r="AK2101">
        <f>IFERROR(VLOOKUP($B2101,[4]库存报告使用数据!$A$1:$C$65536,3,0),)</f>
        <v>42</v>
      </c>
      <c r="AL2101">
        <f>IFERROR(VLOOKUP($B2101,[4]库存报告使用数据!$A$1:$D$65536,4,0),)</f>
        <v>37</v>
      </c>
      <c r="AM2101">
        <f>IFERROR(VLOOKUP($B2101,[4]库存报告使用数据!$A$1:$E$65536,5,0),)</f>
        <v>84</v>
      </c>
      <c r="AN2101" s="20">
        <f t="shared" si="554"/>
        <v>0.037037037037037</v>
      </c>
      <c r="AO2101" s="20">
        <f t="shared" si="555"/>
        <v>0.0714285714285714</v>
      </c>
      <c r="AP2101" s="20">
        <f t="shared" si="556"/>
        <v>0.0540540540540541</v>
      </c>
      <c r="AQ2101" s="20">
        <f t="shared" si="557"/>
        <v>0.0476190476190476</v>
      </c>
      <c r="AR2101" s="32">
        <f t="shared" si="558"/>
        <v>0.285714285714286</v>
      </c>
      <c r="AS2101" s="32">
        <f t="shared" si="559"/>
        <v>17.1428571428571</v>
      </c>
      <c r="AT2101" s="32">
        <f t="shared" si="560"/>
        <v>-17.1428571428571</v>
      </c>
      <c r="AU2101" s="28">
        <f t="shared" si="561"/>
        <v>0</v>
      </c>
      <c r="AV2101" s="34">
        <f>IFERROR(时间!$B$4+AU2101,"上周无销量")</f>
        <v>43283</v>
      </c>
    </row>
    <row r="2102" spans="1:48">
      <c r="A2102" s="18" t="s">
        <v>2147</v>
      </c>
      <c r="B2102" t="str">
        <f>VLOOKUP(A2102,'[1]sku-asin（子）'!$A:$B,2,0)</f>
        <v>B06X1FT589</v>
      </c>
      <c r="C2102" t="str">
        <f>VLOOKUP(A2102,'[1]子sku-父sku'!$A:$B,2,0)</f>
        <v>YZ-BS-PW2049</v>
      </c>
      <c r="D2102" s="28">
        <f>IFERROR(VLOOKUP(A2102,[2]库存报告使用数据处理!$A:$C,3,0),0)</f>
        <v>3</v>
      </c>
      <c r="E2102" s="28">
        <f>IFERROR(VLOOKUP(A2102,[2]库存报告使用数据处理!$A:$D,4,0),0)</f>
        <v>4</v>
      </c>
      <c r="F2102" s="28">
        <f>IFERROR(VLOOKUP(A2102,[2]库存报告使用数据处理!$A:$E,5,0),0)</f>
        <v>3</v>
      </c>
      <c r="G2102" s="28">
        <f>IFERROR(VLOOKUP(A2102,[2]库存报告使用数据处理!$A:$F,6,0),0)</f>
        <v>4</v>
      </c>
      <c r="H2102" s="29">
        <f>IFERROR(VLOOKUP(A2102,[2]库存报告使用数据处理!$A:$G,7,0),0)</f>
        <v>15.1542857142857</v>
      </c>
      <c r="I2102">
        <f>IFERROR(VLOOKUP(A2102,[5]数据处理!$A:$B,2,0),0)</f>
        <v>0</v>
      </c>
      <c r="J2102" s="30">
        <f>IFERROR(VLOOKUP(A2102,[5]数据处理!$A:$D,4,0),0)</f>
        <v>0</v>
      </c>
      <c r="K2102" s="30">
        <f>IFERROR(VLOOKUP(A2102,[5]数据处理!$A:$E,5,0),0)</f>
        <v>0</v>
      </c>
      <c r="L2102" s="30">
        <f>IFERROR(VLOOKUP(A2102,[5]数据处理!$A:$G,7,0),0)</f>
        <v>0</v>
      </c>
      <c r="M2102">
        <f t="shared" si="545"/>
        <v>0</v>
      </c>
      <c r="N2102">
        <f>IFERROR(VLOOKUP(A2102,[5]数据处理!$A:$C,3,0),0)</f>
        <v>0</v>
      </c>
      <c r="O2102">
        <f>IFERROR(VLOOKUP($A2102,[5]数据处理!$A:$N,14,0),0)</f>
        <v>0</v>
      </c>
      <c r="P2102">
        <f>IFERROR(VLOOKUP($A2102,[3]库存报告使用数据!$A$1:$B$65536,2,0),"")</f>
        <v>1170</v>
      </c>
      <c r="Q2102">
        <f>IFERROR(VLOOKUP($A2102,[3]库存报告使用数据!$A$1:$E$65536,5,0),"")</f>
        <v>4130</v>
      </c>
      <c r="R2102">
        <f>IFERROR(VLOOKUP($A2102,[3]库存报告使用数据!$A$1:$H$65536,8,0),"")</f>
        <v>13531</v>
      </c>
      <c r="S2102">
        <f>IFERROR(VLOOKUP($A2102,[3]库存报告使用数据!$A$1:$K$65536,11,0),"")</f>
        <v>10637</v>
      </c>
      <c r="T2102">
        <f>IFERROR(VLOOKUP($A2102,[3]库存报告使用数据!$A$1:$C$65536,3,0),"")</f>
        <v>4</v>
      </c>
      <c r="U2102">
        <f>IFERROR(VLOOKUP($A2102,[3]库存报告使用数据!$A$1:$F$65536,6,0),"")</f>
        <v>16</v>
      </c>
      <c r="V2102">
        <f>IFERROR(VLOOKUP($A2102,[3]库存报告使用数据!$A$1:$I$65536,9,0),"")</f>
        <v>102</v>
      </c>
      <c r="W2102">
        <f>IFERROR(VLOOKUP($A2102,[3]库存报告使用数据!$A$1:$L$65536,12,0),"")</f>
        <v>48</v>
      </c>
      <c r="X2102" s="20">
        <f t="shared" si="546"/>
        <v>0.00341880341880342</v>
      </c>
      <c r="Y2102" s="20">
        <f t="shared" si="547"/>
        <v>0.00387409200968523</v>
      </c>
      <c r="Z2102" s="20">
        <f t="shared" si="548"/>
        <v>0.00753824551030966</v>
      </c>
      <c r="AA2102" s="20">
        <f t="shared" si="549"/>
        <v>0.0045125505311648</v>
      </c>
      <c r="AB2102">
        <f>IFERROR(VLOOKUP($A2102,[3]库存报告使用数据!$A$1:$D$65536,4,0),"")</f>
        <v>0.67</v>
      </c>
      <c r="AC2102">
        <f>IFERROR(VLOOKUP($A2102,[3]库存报告使用数据!$A$1:$G$65536,7,0),"")</f>
        <v>2.5</v>
      </c>
      <c r="AD2102">
        <f>IFERROR(VLOOKUP($A2102,[3]库存报告使用数据!$A$1:$J$65536,10,0),"")</f>
        <v>16.37</v>
      </c>
      <c r="AE2102">
        <f>IFERROR(VLOOKUP($A2102,[3]库存报告使用数据!$A$1:$M$65536,13,0),"")</f>
        <v>7.31</v>
      </c>
      <c r="AF2102" s="20">
        <f t="shared" si="550"/>
        <v>0.0147373051784817</v>
      </c>
      <c r="AG2102" s="20">
        <f t="shared" si="551"/>
        <v>0.0412424585218703</v>
      </c>
      <c r="AH2102" s="20">
        <f t="shared" si="552"/>
        <v>0.360074157868276</v>
      </c>
      <c r="AI2102" s="20">
        <f t="shared" si="553"/>
        <v>0.120592948717949</v>
      </c>
      <c r="AJ2102">
        <f>IFERROR(VLOOKUP($B2102,[4]库存报告使用数据!$A$1:$B$65536,2,0),0)</f>
        <v>44</v>
      </c>
      <c r="AK2102">
        <f>IFERROR(VLOOKUP($B2102,[4]库存报告使用数据!$A$1:$C$65536,3,0),)</f>
        <v>89</v>
      </c>
      <c r="AL2102">
        <f>IFERROR(VLOOKUP($B2102,[4]库存报告使用数据!$A$1:$D$65536,4,0),)</f>
        <v>47</v>
      </c>
      <c r="AM2102">
        <f>IFERROR(VLOOKUP($B2102,[4]库存报告使用数据!$A$1:$E$65536,5,0),)</f>
        <v>152</v>
      </c>
      <c r="AN2102" s="20">
        <f t="shared" si="554"/>
        <v>0.0681818181818182</v>
      </c>
      <c r="AO2102" s="20">
        <f t="shared" si="555"/>
        <v>0.0449438202247191</v>
      </c>
      <c r="AP2102" s="20">
        <f t="shared" si="556"/>
        <v>0.0638297872340425</v>
      </c>
      <c r="AQ2102" s="20">
        <f t="shared" si="557"/>
        <v>0.0263157894736842</v>
      </c>
      <c r="AR2102" s="32">
        <f t="shared" si="558"/>
        <v>0.428571428571429</v>
      </c>
      <c r="AS2102" s="32">
        <f t="shared" si="559"/>
        <v>25.7142857142857</v>
      </c>
      <c r="AT2102" s="32">
        <f t="shared" si="560"/>
        <v>-25.7142857142857</v>
      </c>
      <c r="AU2102" s="28">
        <f t="shared" si="561"/>
        <v>0</v>
      </c>
      <c r="AV2102" s="34">
        <f>IFERROR(时间!$B$4+AU2102,"上周无销量")</f>
        <v>43283</v>
      </c>
    </row>
    <row r="2103" spans="1:48">
      <c r="A2103" s="18" t="s">
        <v>2148</v>
      </c>
      <c r="B2103" t="str">
        <f>VLOOKUP(A2103,'[1]sku-asin（子）'!$A:$B,2,0)</f>
        <v>B06WD8P4TY</v>
      </c>
      <c r="C2103" t="str">
        <f>VLOOKUP(A2103,'[1]子sku-父sku'!$A:$B,2,0)</f>
        <v>YZ-BS-PW2049</v>
      </c>
      <c r="D2103" s="28">
        <f>IFERROR(VLOOKUP(A2103,[2]库存报告使用数据处理!$A:$C,3,0),0)</f>
        <v>1</v>
      </c>
      <c r="E2103" s="28">
        <f>IFERROR(VLOOKUP(A2103,[2]库存报告使用数据处理!$A:$D,4,0),0)</f>
        <v>4</v>
      </c>
      <c r="F2103" s="28">
        <f>IFERROR(VLOOKUP(A2103,[2]库存报告使用数据处理!$A:$E,5,0),0)</f>
        <v>1</v>
      </c>
      <c r="G2103" s="28">
        <f>IFERROR(VLOOKUP(A2103,[2]库存报告使用数据处理!$A:$F,6,0),0)</f>
        <v>1</v>
      </c>
      <c r="H2103" s="29">
        <f>IFERROR(VLOOKUP(A2103,[2]库存报告使用数据处理!$A:$G,7,0),0)</f>
        <v>14.9042857142857</v>
      </c>
      <c r="I2103">
        <f>IFERROR(VLOOKUP(A2103,[5]数据处理!$A:$B,2,0),0)</f>
        <v>0</v>
      </c>
      <c r="J2103" s="30">
        <f>IFERROR(VLOOKUP(A2103,[5]数据处理!$A:$D,4,0),0)</f>
        <v>0</v>
      </c>
      <c r="K2103" s="30">
        <f>IFERROR(VLOOKUP(A2103,[5]数据处理!$A:$E,5,0),0)</f>
        <v>0</v>
      </c>
      <c r="L2103" s="30">
        <f>IFERROR(VLOOKUP(A2103,[5]数据处理!$A:$G,7,0),0)</f>
        <v>0</v>
      </c>
      <c r="M2103">
        <f t="shared" si="545"/>
        <v>0</v>
      </c>
      <c r="N2103">
        <f>IFERROR(VLOOKUP(A2103,[5]数据处理!$A:$C,3,0),0)</f>
        <v>0</v>
      </c>
      <c r="O2103">
        <f>IFERROR(VLOOKUP($A2103,[5]数据处理!$A:$N,14,0),0)</f>
        <v>1</v>
      </c>
      <c r="P2103">
        <f>IFERROR(VLOOKUP($A2103,[3]库存报告使用数据!$A$1:$B$65536,2,0),"")</f>
        <v>16304</v>
      </c>
      <c r="Q2103">
        <f>IFERROR(VLOOKUP($A2103,[3]库存报告使用数据!$A$1:$E$65536,5,0),"")</f>
        <v>1213</v>
      </c>
      <c r="R2103">
        <f>IFERROR(VLOOKUP($A2103,[3]库存报告使用数据!$A$1:$H$65536,8,0),"")</f>
        <v>2859</v>
      </c>
      <c r="S2103">
        <f>IFERROR(VLOOKUP($A2103,[3]库存报告使用数据!$A$1:$K$65536,11,0),"")</f>
        <v>2136</v>
      </c>
      <c r="T2103">
        <f>IFERROR(VLOOKUP($A2103,[3]库存报告使用数据!$A$1:$C$65536,3,0),"")</f>
        <v>29</v>
      </c>
      <c r="U2103">
        <f>IFERROR(VLOOKUP($A2103,[3]库存报告使用数据!$A$1:$F$65536,6,0),"")</f>
        <v>7</v>
      </c>
      <c r="V2103">
        <f>IFERROR(VLOOKUP($A2103,[3]库存报告使用数据!$A$1:$I$65536,9,0),"")</f>
        <v>13</v>
      </c>
      <c r="W2103">
        <f>IFERROR(VLOOKUP($A2103,[3]库存报告使用数据!$A$1:$L$65536,12,0),"")</f>
        <v>4</v>
      </c>
      <c r="X2103" s="20">
        <f t="shared" si="546"/>
        <v>0.00177870461236506</v>
      </c>
      <c r="Y2103" s="20">
        <f t="shared" si="547"/>
        <v>0.00577081615828524</v>
      </c>
      <c r="Z2103" s="20">
        <f t="shared" si="548"/>
        <v>0.00454704442112627</v>
      </c>
      <c r="AA2103" s="20">
        <f t="shared" si="549"/>
        <v>0.00187265917602996</v>
      </c>
      <c r="AB2103">
        <f>IFERROR(VLOOKUP($A2103,[3]库存报告使用数据!$A$1:$D$65536,4,0),"")</f>
        <v>3.94</v>
      </c>
      <c r="AC2103">
        <f>IFERROR(VLOOKUP($A2103,[3]库存报告使用数据!$A$1:$G$65536,7,0),"")</f>
        <v>1.1</v>
      </c>
      <c r="AD2103">
        <f>IFERROR(VLOOKUP($A2103,[3]库存报告使用数据!$A$1:$J$65536,10,0),"")</f>
        <v>2.32</v>
      </c>
      <c r="AE2103">
        <f>IFERROR(VLOOKUP($A2103,[3]库存报告使用数据!$A$1:$M$65536,13,0),"")</f>
        <v>0.64</v>
      </c>
      <c r="AF2103" s="20">
        <f t="shared" si="550"/>
        <v>0.264353493721844</v>
      </c>
      <c r="AG2103" s="20">
        <f t="shared" si="551"/>
        <v>0.0184510687242404</v>
      </c>
      <c r="AH2103" s="20">
        <f t="shared" si="552"/>
        <v>0.155659925237228</v>
      </c>
      <c r="AI2103" s="20">
        <f t="shared" si="553"/>
        <v>0.0429406690309595</v>
      </c>
      <c r="AJ2103">
        <f>IFERROR(VLOOKUP($B2103,[4]库存报告使用数据!$A$1:$B$65536,2,0),0)</f>
        <v>22</v>
      </c>
      <c r="AK2103">
        <f>IFERROR(VLOOKUP($B2103,[4]库存报告使用数据!$A$1:$C$65536,3,0),)</f>
        <v>25</v>
      </c>
      <c r="AL2103">
        <f>IFERROR(VLOOKUP($B2103,[4]库存报告使用数据!$A$1:$D$65536,4,0),)</f>
        <v>24</v>
      </c>
      <c r="AM2103">
        <f>IFERROR(VLOOKUP($B2103,[4]库存报告使用数据!$A$1:$E$65536,5,0),)</f>
        <v>52</v>
      </c>
      <c r="AN2103" s="20">
        <f t="shared" si="554"/>
        <v>0.0454545454545455</v>
      </c>
      <c r="AO2103" s="20">
        <f t="shared" si="555"/>
        <v>0.16</v>
      </c>
      <c r="AP2103" s="20">
        <f t="shared" si="556"/>
        <v>0.0416666666666667</v>
      </c>
      <c r="AQ2103" s="20">
        <f t="shared" si="557"/>
        <v>0.0192307692307692</v>
      </c>
      <c r="AR2103" s="32">
        <f t="shared" si="558"/>
        <v>0.142857142857143</v>
      </c>
      <c r="AS2103" s="32">
        <f t="shared" si="559"/>
        <v>8.57142857142857</v>
      </c>
      <c r="AT2103" s="32">
        <f t="shared" si="560"/>
        <v>-8.57142857142857</v>
      </c>
      <c r="AU2103" s="28">
        <f t="shared" si="561"/>
        <v>0</v>
      </c>
      <c r="AV2103" s="34">
        <f>IFERROR(时间!$B$4+AU2103,"上周无销量")</f>
        <v>43283</v>
      </c>
    </row>
    <row r="2104" spans="1:48">
      <c r="A2104" s="18" t="s">
        <v>2149</v>
      </c>
      <c r="B2104" t="str">
        <f>VLOOKUP(A2104,'[1]sku-asin（子）'!$A:$B,2,0)</f>
        <v>B01DLSNBBC</v>
      </c>
      <c r="C2104" t="str">
        <f>VLOOKUP(A2104,'[1]子sku-父sku'!$A:$B,2,0)</f>
        <v>YZ-BS-TJ1245</v>
      </c>
      <c r="D2104" s="28">
        <f>IFERROR(VLOOKUP(A2104,[2]库存报告使用数据处理!$A:$C,3,0),0)</f>
        <v>1</v>
      </c>
      <c r="E2104" s="28">
        <f>IFERROR(VLOOKUP(A2104,[2]库存报告使用数据处理!$A:$D,4,0),0)</f>
        <v>3</v>
      </c>
      <c r="F2104" s="28">
        <f>IFERROR(VLOOKUP(A2104,[2]库存报告使用数据处理!$A:$E,5,0),0)</f>
        <v>4</v>
      </c>
      <c r="G2104" s="28">
        <f>IFERROR(VLOOKUP(A2104,[2]库存报告使用数据处理!$A:$F,6,0),0)</f>
        <v>2</v>
      </c>
      <c r="H2104" s="29">
        <f>IFERROR(VLOOKUP(A2104,[2]库存报告使用数据处理!$A:$G,7,0),0)</f>
        <v>16.39</v>
      </c>
      <c r="I2104">
        <f>IFERROR(VLOOKUP(A2104,[5]数据处理!$A:$B,2,0),0)</f>
        <v>0</v>
      </c>
      <c r="J2104" s="30">
        <f>IFERROR(VLOOKUP(A2104,[5]数据处理!$A:$D,4,0),0)</f>
        <v>0</v>
      </c>
      <c r="K2104" s="30">
        <f>IFERROR(VLOOKUP(A2104,[5]数据处理!$A:$E,5,0),0)</f>
        <v>0</v>
      </c>
      <c r="L2104" s="30">
        <f>IFERROR(VLOOKUP(A2104,[5]数据处理!$A:$G,7,0),0)</f>
        <v>0</v>
      </c>
      <c r="M2104">
        <f t="shared" si="545"/>
        <v>0</v>
      </c>
      <c r="N2104">
        <f>IFERROR(VLOOKUP(A2104,[5]数据处理!$A:$C,3,0),0)</f>
        <v>0</v>
      </c>
      <c r="O2104">
        <f>IFERROR(VLOOKUP($A2104,[5]数据处理!$A:$N,14,0),0)</f>
        <v>0</v>
      </c>
      <c r="P2104">
        <f>IFERROR(VLOOKUP($A2104,[3]库存报告使用数据!$A$1:$B$65536,2,0),"")</f>
        <v>539</v>
      </c>
      <c r="Q2104">
        <f>IFERROR(VLOOKUP($A2104,[3]库存报告使用数据!$A$1:$E$65536,5,0),"")</f>
        <v>529</v>
      </c>
      <c r="R2104">
        <f>IFERROR(VLOOKUP($A2104,[3]库存报告使用数据!$A$1:$H$65536,8,0),"")</f>
        <v>162</v>
      </c>
      <c r="S2104">
        <f>IFERROR(VLOOKUP($A2104,[3]库存报告使用数据!$A$1:$K$65536,11,0),"")</f>
        <v>192</v>
      </c>
      <c r="T2104">
        <f>IFERROR(VLOOKUP($A2104,[3]库存报告使用数据!$A$1:$C$65536,3,0),"")</f>
        <v>4</v>
      </c>
      <c r="U2104">
        <f>IFERROR(VLOOKUP($A2104,[3]库存报告使用数据!$A$1:$F$65536,6,0),"")</f>
        <v>4</v>
      </c>
      <c r="V2104">
        <f>IFERROR(VLOOKUP($A2104,[3]库存报告使用数据!$A$1:$I$65536,9,0),"")</f>
        <v>0</v>
      </c>
      <c r="W2104">
        <f>IFERROR(VLOOKUP($A2104,[3]库存报告使用数据!$A$1:$L$65536,12,0),"")</f>
        <v>2</v>
      </c>
      <c r="X2104" s="20">
        <f t="shared" si="546"/>
        <v>0.00742115027829314</v>
      </c>
      <c r="Y2104" s="20">
        <f t="shared" si="547"/>
        <v>0.00756143667296786</v>
      </c>
      <c r="Z2104" s="20">
        <f t="shared" si="548"/>
        <v>0</v>
      </c>
      <c r="AA2104" s="20">
        <f t="shared" si="549"/>
        <v>0.0104166666666667</v>
      </c>
      <c r="AB2104">
        <f>IFERROR(VLOOKUP($A2104,[3]库存报告使用数据!$A$1:$D$65536,4,0),"")</f>
        <v>0.45</v>
      </c>
      <c r="AC2104">
        <f>IFERROR(VLOOKUP($A2104,[3]库存报告使用数据!$A$1:$G$65536,7,0),"")</f>
        <v>0.45</v>
      </c>
      <c r="AD2104">
        <f>IFERROR(VLOOKUP($A2104,[3]库存报告使用数据!$A$1:$J$65536,10,0),"")</f>
        <v>0</v>
      </c>
      <c r="AE2104">
        <f>IFERROR(VLOOKUP($A2104,[3]库存报告使用数据!$A$1:$M$65536,13,0),"")</f>
        <v>0.51</v>
      </c>
      <c r="AF2104" s="20">
        <f t="shared" si="550"/>
        <v>0.0274557657107993</v>
      </c>
      <c r="AG2104" s="20">
        <f t="shared" si="551"/>
        <v>0.00915192190359976</v>
      </c>
      <c r="AH2104" s="20" t="str">
        <f t="shared" si="552"/>
        <v/>
      </c>
      <c r="AI2104" s="20">
        <f t="shared" si="553"/>
        <v>0.0155582672361196</v>
      </c>
      <c r="AJ2104">
        <f>IFERROR(VLOOKUP($B2104,[4]库存报告使用数据!$A$1:$B$65536,2,0),0)</f>
        <v>1</v>
      </c>
      <c r="AK2104">
        <f>IFERROR(VLOOKUP($B2104,[4]库存报告使用数据!$A$1:$C$65536,3,0),)</f>
        <v>11</v>
      </c>
      <c r="AL2104">
        <f>IFERROR(VLOOKUP($B2104,[4]库存报告使用数据!$A$1:$D$65536,4,0),)</f>
        <v>8</v>
      </c>
      <c r="AM2104">
        <f>IFERROR(VLOOKUP($B2104,[4]库存报告使用数据!$A$1:$E$65536,5,0),)</f>
        <v>15</v>
      </c>
      <c r="AN2104" s="20">
        <f t="shared" si="554"/>
        <v>1</v>
      </c>
      <c r="AO2104" s="20">
        <f t="shared" si="555"/>
        <v>0.272727272727273</v>
      </c>
      <c r="AP2104" s="20">
        <f t="shared" si="556"/>
        <v>0.5</v>
      </c>
      <c r="AQ2104" s="20">
        <f t="shared" si="557"/>
        <v>0.133333333333333</v>
      </c>
      <c r="AR2104" s="32">
        <f t="shared" si="558"/>
        <v>0.142857142857143</v>
      </c>
      <c r="AS2104" s="32">
        <f t="shared" si="559"/>
        <v>8.57142857142857</v>
      </c>
      <c r="AT2104" s="32">
        <f t="shared" si="560"/>
        <v>-8.57142857142857</v>
      </c>
      <c r="AU2104" s="28">
        <f t="shared" si="561"/>
        <v>0</v>
      </c>
      <c r="AV2104" s="34">
        <f>IFERROR(时间!$B$4+AU2104,"上周无销量")</f>
        <v>43283</v>
      </c>
    </row>
    <row r="2105" spans="1:48">
      <c r="A2105" s="18" t="s">
        <v>2150</v>
      </c>
      <c r="B2105" t="str">
        <f>VLOOKUP(A2105,'[1]sku-asin（子）'!$A:$B,2,0)</f>
        <v>B01J71HTJM</v>
      </c>
      <c r="C2105" t="str">
        <f>VLOOKUP(A2105,'[1]子sku-父sku'!$A:$B,2,0)</f>
        <v>YZ-BS-TJ1245</v>
      </c>
      <c r="D2105" s="28">
        <f>IFERROR(VLOOKUP(A2105,[2]库存报告使用数据处理!$A:$C,3,0),0)</f>
        <v>5</v>
      </c>
      <c r="E2105" s="28">
        <f>IFERROR(VLOOKUP(A2105,[2]库存报告使用数据处理!$A:$D,4,0),0)</f>
        <v>0</v>
      </c>
      <c r="F2105" s="28">
        <f>IFERROR(VLOOKUP(A2105,[2]库存报告使用数据处理!$A:$E,5,0),0)</f>
        <v>1</v>
      </c>
      <c r="G2105" s="28">
        <f>IFERROR(VLOOKUP(A2105,[2]库存报告使用数据处理!$A:$F,6,0),0)</f>
        <v>6</v>
      </c>
      <c r="H2105" s="29">
        <f>IFERROR(VLOOKUP(A2105,[2]库存报告使用数据处理!$A:$G,7,0),0)</f>
        <v>16.24</v>
      </c>
      <c r="I2105">
        <f>IFERROR(VLOOKUP(A2105,[5]数据处理!$A:$B,2,0),0)</f>
        <v>0</v>
      </c>
      <c r="J2105" s="30">
        <f>IFERROR(VLOOKUP(A2105,[5]数据处理!$A:$D,4,0),0)</f>
        <v>0</v>
      </c>
      <c r="K2105" s="30">
        <f>IFERROR(VLOOKUP(A2105,[5]数据处理!$A:$E,5,0),0)</f>
        <v>0</v>
      </c>
      <c r="L2105" s="30">
        <f>IFERROR(VLOOKUP(A2105,[5]数据处理!$A:$G,7,0),0)</f>
        <v>0</v>
      </c>
      <c r="M2105">
        <f t="shared" si="545"/>
        <v>0</v>
      </c>
      <c r="N2105">
        <f>IFERROR(VLOOKUP(A2105,[5]数据处理!$A:$C,3,0),0)</f>
        <v>0</v>
      </c>
      <c r="O2105">
        <f>IFERROR(VLOOKUP($A2105,[5]数据处理!$A:$N,14,0),0)</f>
        <v>0</v>
      </c>
      <c r="P2105">
        <f>IFERROR(VLOOKUP($A2105,[3]库存报告使用数据!$A$1:$B$65536,2,0),"")</f>
        <v>1560</v>
      </c>
      <c r="Q2105">
        <f>IFERROR(VLOOKUP($A2105,[3]库存报告使用数据!$A$1:$E$65536,5,0),"")</f>
        <v>131</v>
      </c>
      <c r="R2105">
        <f>IFERROR(VLOOKUP($A2105,[3]库存报告使用数据!$A$1:$H$65536,8,0),"")</f>
        <v>217</v>
      </c>
      <c r="S2105">
        <f>IFERROR(VLOOKUP($A2105,[3]库存报告使用数据!$A$1:$K$65536,11,0),"")</f>
        <v>212</v>
      </c>
      <c r="T2105">
        <f>IFERROR(VLOOKUP($A2105,[3]库存报告使用数据!$A$1:$C$65536,3,0),"")</f>
        <v>6</v>
      </c>
      <c r="U2105">
        <f>IFERROR(VLOOKUP($A2105,[3]库存报告使用数据!$A$1:$F$65536,6,0),"")</f>
        <v>0</v>
      </c>
      <c r="V2105">
        <f>IFERROR(VLOOKUP($A2105,[3]库存报告使用数据!$A$1:$I$65536,9,0),"")</f>
        <v>1</v>
      </c>
      <c r="W2105">
        <f>IFERROR(VLOOKUP($A2105,[3]库存报告使用数据!$A$1:$L$65536,12,0),"")</f>
        <v>2</v>
      </c>
      <c r="X2105" s="20">
        <f t="shared" si="546"/>
        <v>0.00384615384615385</v>
      </c>
      <c r="Y2105" s="20">
        <f t="shared" si="547"/>
        <v>0</v>
      </c>
      <c r="Z2105" s="20">
        <f t="shared" si="548"/>
        <v>0.00460829493087558</v>
      </c>
      <c r="AA2105" s="20">
        <f t="shared" si="549"/>
        <v>0.00943396226415094</v>
      </c>
      <c r="AB2105">
        <f>IFERROR(VLOOKUP($A2105,[3]库存报告使用数据!$A$1:$D$65536,4,0),"")</f>
        <v>1.41</v>
      </c>
      <c r="AC2105">
        <f>IFERROR(VLOOKUP($A2105,[3]库存报告使用数据!$A$1:$G$65536,7,0),"")</f>
        <v>0</v>
      </c>
      <c r="AD2105">
        <f>IFERROR(VLOOKUP($A2105,[3]库存报告使用数据!$A$1:$J$65536,10,0),"")</f>
        <v>0.28</v>
      </c>
      <c r="AE2105">
        <f>IFERROR(VLOOKUP($A2105,[3]库存报告使用数据!$A$1:$M$65536,13,0),"")</f>
        <v>0.56</v>
      </c>
      <c r="AF2105" s="20">
        <f t="shared" si="550"/>
        <v>0.0173645320197044</v>
      </c>
      <c r="AG2105" s="20" t="str">
        <f t="shared" si="551"/>
        <v/>
      </c>
      <c r="AH2105" s="20">
        <f t="shared" si="552"/>
        <v>0.0172413793103448</v>
      </c>
      <c r="AI2105" s="20">
        <f t="shared" si="553"/>
        <v>0.00574712643678161</v>
      </c>
      <c r="AJ2105">
        <f>IFERROR(VLOOKUP($B2105,[4]库存报告使用数据!$A$1:$B$65536,2,0),0)</f>
        <v>14</v>
      </c>
      <c r="AK2105">
        <f>IFERROR(VLOOKUP($B2105,[4]库存报告使用数据!$A$1:$C$65536,3,0),)</f>
        <v>10</v>
      </c>
      <c r="AL2105">
        <f>IFERROR(VLOOKUP($B2105,[4]库存报告使用数据!$A$1:$D$65536,4,0),)</f>
        <v>8</v>
      </c>
      <c r="AM2105">
        <f>IFERROR(VLOOKUP($B2105,[4]库存报告使用数据!$A$1:$E$65536,5,0),)</f>
        <v>12</v>
      </c>
      <c r="AN2105" s="20">
        <f t="shared" si="554"/>
        <v>0.357142857142857</v>
      </c>
      <c r="AO2105" s="20">
        <f t="shared" si="555"/>
        <v>0</v>
      </c>
      <c r="AP2105" s="20">
        <f t="shared" si="556"/>
        <v>0.125</v>
      </c>
      <c r="AQ2105" s="20">
        <f t="shared" si="557"/>
        <v>0.5</v>
      </c>
      <c r="AR2105" s="32">
        <f t="shared" si="558"/>
        <v>0.714285714285714</v>
      </c>
      <c r="AS2105" s="32">
        <f t="shared" si="559"/>
        <v>42.8571428571429</v>
      </c>
      <c r="AT2105" s="32">
        <f t="shared" si="560"/>
        <v>-42.8571428571429</v>
      </c>
      <c r="AU2105" s="28">
        <f t="shared" si="561"/>
        <v>0</v>
      </c>
      <c r="AV2105" s="34">
        <f>IFERROR(时间!$B$4+AU2105,"上周无销量")</f>
        <v>43283</v>
      </c>
    </row>
    <row r="2106" spans="1:48">
      <c r="A2106" s="18" t="s">
        <v>2151</v>
      </c>
      <c r="B2106" t="str">
        <f>VLOOKUP(A2106,'[1]sku-asin（子）'!$A:$B,2,0)</f>
        <v>B01J71HPMS</v>
      </c>
      <c r="C2106" t="str">
        <f>VLOOKUP(A2106,'[1]子sku-父sku'!$A:$B,2,0)</f>
        <v>YZ-BS-TJ1245</v>
      </c>
      <c r="D2106" s="28">
        <f>IFERROR(VLOOKUP(A2106,[2]库存报告使用数据处理!$A:$C,3,0),0)</f>
        <v>1</v>
      </c>
      <c r="E2106" s="28">
        <f>IFERROR(VLOOKUP(A2106,[2]库存报告使用数据处理!$A:$D,4,0),0)</f>
        <v>2</v>
      </c>
      <c r="F2106" s="28">
        <f>IFERROR(VLOOKUP(A2106,[2]库存报告使用数据处理!$A:$E,5,0),0)</f>
        <v>0</v>
      </c>
      <c r="G2106" s="28">
        <f>IFERROR(VLOOKUP(A2106,[2]库存报告使用数据处理!$A:$F,6,0),0)</f>
        <v>0</v>
      </c>
      <c r="H2106" s="29">
        <f>IFERROR(VLOOKUP(A2106,[2]库存报告使用数据处理!$A:$G,7,0),0)</f>
        <v>18.32</v>
      </c>
      <c r="I2106">
        <f>IFERROR(VLOOKUP(A2106,[5]数据处理!$A:$B,2,0),0)</f>
        <v>0</v>
      </c>
      <c r="J2106" s="30">
        <f>IFERROR(VLOOKUP(A2106,[5]数据处理!$A:$D,4,0),0)</f>
        <v>0</v>
      </c>
      <c r="K2106" s="30">
        <f>IFERROR(VLOOKUP(A2106,[5]数据处理!$A:$E,5,0),0)</f>
        <v>0</v>
      </c>
      <c r="L2106" s="30">
        <f>IFERROR(VLOOKUP(A2106,[5]数据处理!$A:$G,7,0),0)</f>
        <v>0</v>
      </c>
      <c r="M2106">
        <f t="shared" si="545"/>
        <v>0</v>
      </c>
      <c r="N2106">
        <f>IFERROR(VLOOKUP(A2106,[5]数据处理!$A:$C,3,0),0)</f>
        <v>0</v>
      </c>
      <c r="O2106">
        <f>IFERROR(VLOOKUP($A2106,[5]数据处理!$A:$N,14,0),0)</f>
        <v>0</v>
      </c>
      <c r="P2106">
        <f>IFERROR(VLOOKUP($A2106,[3]库存报告使用数据!$A$1:$B$65536,2,0),"")</f>
        <v>4989</v>
      </c>
      <c r="Q2106">
        <f>IFERROR(VLOOKUP($A2106,[3]库存报告使用数据!$A$1:$E$65536,5,0),"")</f>
        <v>4128</v>
      </c>
      <c r="R2106">
        <f>IFERROR(VLOOKUP($A2106,[3]库存报告使用数据!$A$1:$H$65536,8,0),"")</f>
        <v>0</v>
      </c>
      <c r="S2106">
        <f>IFERROR(VLOOKUP($A2106,[3]库存报告使用数据!$A$1:$K$65536,11,0),"")</f>
        <v>0</v>
      </c>
      <c r="T2106">
        <f>IFERROR(VLOOKUP($A2106,[3]库存报告使用数据!$A$1:$C$65536,3,0),"")</f>
        <v>82</v>
      </c>
      <c r="U2106">
        <f>IFERROR(VLOOKUP($A2106,[3]库存报告使用数据!$A$1:$F$65536,6,0),"")</f>
        <v>69</v>
      </c>
      <c r="V2106">
        <f>IFERROR(VLOOKUP($A2106,[3]库存报告使用数据!$A$1:$I$65536,9,0),"")</f>
        <v>0</v>
      </c>
      <c r="W2106">
        <f>IFERROR(VLOOKUP($A2106,[3]库存报告使用数据!$A$1:$L$65536,12,0),"")</f>
        <v>0</v>
      </c>
      <c r="X2106" s="20">
        <f t="shared" si="546"/>
        <v>0.0164361595510122</v>
      </c>
      <c r="Y2106" s="20">
        <f t="shared" si="547"/>
        <v>0.0167151162790698</v>
      </c>
      <c r="Z2106" s="20" t="str">
        <f t="shared" si="548"/>
        <v/>
      </c>
      <c r="AA2106" s="20" t="str">
        <f t="shared" si="549"/>
        <v/>
      </c>
      <c r="AB2106">
        <f>IFERROR(VLOOKUP($A2106,[3]库存报告使用数据!$A$1:$D$65536,4,0),"")</f>
        <v>21.77</v>
      </c>
      <c r="AC2106">
        <f>IFERROR(VLOOKUP($A2106,[3]库存报告使用数据!$A$1:$G$65536,7,0),"")</f>
        <v>18.46</v>
      </c>
      <c r="AD2106">
        <f>IFERROR(VLOOKUP($A2106,[3]库存报告使用数据!$A$1:$J$65536,10,0),"")</f>
        <v>0</v>
      </c>
      <c r="AE2106">
        <f>IFERROR(VLOOKUP($A2106,[3]库存报告使用数据!$A$1:$M$65536,13,0),"")</f>
        <v>0</v>
      </c>
      <c r="AF2106" s="20">
        <f t="shared" si="550"/>
        <v>1.18831877729258</v>
      </c>
      <c r="AG2106" s="20">
        <f t="shared" si="551"/>
        <v>0.50382096069869</v>
      </c>
      <c r="AH2106" s="20" t="str">
        <f t="shared" si="552"/>
        <v/>
      </c>
      <c r="AI2106" s="20" t="str">
        <f t="shared" si="553"/>
        <v/>
      </c>
      <c r="AJ2106">
        <f>IFERROR(VLOOKUP($B2106,[4]库存报告使用数据!$A$1:$B$65536,2,0),0)</f>
        <v>0</v>
      </c>
      <c r="AK2106">
        <f>IFERROR(VLOOKUP($B2106,[4]库存报告使用数据!$A$1:$C$65536,3,0),)</f>
        <v>2</v>
      </c>
      <c r="AL2106">
        <f>IFERROR(VLOOKUP($B2106,[4]库存报告使用数据!$A$1:$D$65536,4,0),)</f>
        <v>0</v>
      </c>
      <c r="AM2106">
        <f>IFERROR(VLOOKUP($B2106,[4]库存报告使用数据!$A$1:$E$65536,5,0),)</f>
        <v>0</v>
      </c>
      <c r="AN2106" s="20" t="str">
        <f t="shared" si="554"/>
        <v/>
      </c>
      <c r="AO2106" s="20">
        <f t="shared" si="555"/>
        <v>1</v>
      </c>
      <c r="AP2106" s="20" t="str">
        <f t="shared" si="556"/>
        <v/>
      </c>
      <c r="AQ2106" s="20" t="str">
        <f t="shared" si="557"/>
        <v/>
      </c>
      <c r="AR2106" s="32">
        <f t="shared" si="558"/>
        <v>0.142857142857143</v>
      </c>
      <c r="AS2106" s="32">
        <f t="shared" si="559"/>
        <v>8.57142857142857</v>
      </c>
      <c r="AT2106" s="32">
        <f t="shared" si="560"/>
        <v>-8.57142857142857</v>
      </c>
      <c r="AU2106" s="28">
        <f t="shared" si="561"/>
        <v>0</v>
      </c>
      <c r="AV2106" s="34">
        <f>IFERROR(时间!$B$4+AU2106,"上周无销量")</f>
        <v>43283</v>
      </c>
    </row>
    <row r="2107" spans="1:48">
      <c r="A2107" s="18" t="s">
        <v>2152</v>
      </c>
      <c r="B2107" t="str">
        <f>VLOOKUP(A2107,'[1]sku-asin（子）'!$A:$B,2,0)</f>
        <v>B01DLSN9BY</v>
      </c>
      <c r="C2107" t="str">
        <f>VLOOKUP(A2107,'[1]子sku-父sku'!$A:$B,2,0)</f>
        <v>YZ-BS-TJ1245</v>
      </c>
      <c r="D2107" s="28">
        <f>IFERROR(VLOOKUP(A2107,[2]库存报告使用数据处理!$A:$C,3,0),0)</f>
        <v>2</v>
      </c>
      <c r="E2107" s="28">
        <f>IFERROR(VLOOKUP(A2107,[2]库存报告使用数据处理!$A:$D,4,0),0)</f>
        <v>2</v>
      </c>
      <c r="F2107" s="28">
        <f>IFERROR(VLOOKUP(A2107,[2]库存报告使用数据处理!$A:$E,5,0),0)</f>
        <v>1</v>
      </c>
      <c r="G2107" s="28">
        <f>IFERROR(VLOOKUP(A2107,[2]库存报告使用数据处理!$A:$F,6,0),0)</f>
        <v>2</v>
      </c>
      <c r="H2107" s="29">
        <f>IFERROR(VLOOKUP(A2107,[2]库存报告使用数据处理!$A:$G,7,0),0)</f>
        <v>16.7042857142857</v>
      </c>
      <c r="I2107">
        <f>IFERROR(VLOOKUP(A2107,[5]数据处理!$A:$B,2,0),0)</f>
        <v>6</v>
      </c>
      <c r="J2107" s="30">
        <f>IFERROR(VLOOKUP(A2107,[5]数据处理!$A:$D,4,0),0)</f>
        <v>0</v>
      </c>
      <c r="K2107" s="30">
        <f>IFERROR(VLOOKUP(A2107,[5]数据处理!$A:$E,5,0),0)</f>
        <v>0</v>
      </c>
      <c r="L2107" s="30">
        <f>IFERROR(VLOOKUP(A2107,[5]数据处理!$A:$G,7,0),0)</f>
        <v>1</v>
      </c>
      <c r="M2107">
        <f t="shared" si="545"/>
        <v>7</v>
      </c>
      <c r="N2107">
        <f>IFERROR(VLOOKUP(A2107,[5]数据处理!$A:$C,3,0),0)</f>
        <v>0</v>
      </c>
      <c r="O2107">
        <f>IFERROR(VLOOKUP($A2107,[5]数据处理!$A:$N,14,0),0)</f>
        <v>0</v>
      </c>
      <c r="P2107">
        <f>IFERROR(VLOOKUP($A2107,[3]库存报告使用数据!$A$1:$B$65536,2,0),"")</f>
        <v>1384</v>
      </c>
      <c r="Q2107">
        <f>IFERROR(VLOOKUP($A2107,[3]库存报告使用数据!$A$1:$E$65536,5,0),"")</f>
        <v>342</v>
      </c>
      <c r="R2107">
        <f>IFERROR(VLOOKUP($A2107,[3]库存报告使用数据!$A$1:$H$65536,8,0),"")</f>
        <v>278</v>
      </c>
      <c r="S2107">
        <f>IFERROR(VLOOKUP($A2107,[3]库存报告使用数据!$A$1:$K$65536,11,0),"")</f>
        <v>221</v>
      </c>
      <c r="T2107">
        <f>IFERROR(VLOOKUP($A2107,[3]库存报告使用数据!$A$1:$C$65536,3,0),"")</f>
        <v>5</v>
      </c>
      <c r="U2107">
        <f>IFERROR(VLOOKUP($A2107,[3]库存报告使用数据!$A$1:$F$65536,6,0),"")</f>
        <v>1</v>
      </c>
      <c r="V2107">
        <f>IFERROR(VLOOKUP($A2107,[3]库存报告使用数据!$A$1:$I$65536,9,0),"")</f>
        <v>1</v>
      </c>
      <c r="W2107">
        <f>IFERROR(VLOOKUP($A2107,[3]库存报告使用数据!$A$1:$L$65536,12,0),"")</f>
        <v>1</v>
      </c>
      <c r="X2107" s="20">
        <f t="shared" si="546"/>
        <v>0.00361271676300578</v>
      </c>
      <c r="Y2107" s="20">
        <f t="shared" si="547"/>
        <v>0.00292397660818713</v>
      </c>
      <c r="Z2107" s="20">
        <f t="shared" si="548"/>
        <v>0.00359712230215827</v>
      </c>
      <c r="AA2107" s="20">
        <f t="shared" si="549"/>
        <v>0.00452488687782805</v>
      </c>
      <c r="AB2107">
        <f>IFERROR(VLOOKUP($A2107,[3]库存报告使用数据!$A$1:$D$65536,4,0),"")</f>
        <v>1.06</v>
      </c>
      <c r="AC2107">
        <f>IFERROR(VLOOKUP($A2107,[3]库存报告使用数据!$A$1:$G$65536,7,0),"")</f>
        <v>0.07</v>
      </c>
      <c r="AD2107">
        <f>IFERROR(VLOOKUP($A2107,[3]库存报告使用数据!$A$1:$J$65536,10,0),"")</f>
        <v>0.23</v>
      </c>
      <c r="AE2107">
        <f>IFERROR(VLOOKUP($A2107,[3]库存报告使用数据!$A$1:$M$65536,13,0),"")</f>
        <v>0.23</v>
      </c>
      <c r="AF2107" s="20">
        <f t="shared" si="550"/>
        <v>0.0317283845035492</v>
      </c>
      <c r="AG2107" s="20">
        <f t="shared" si="551"/>
        <v>0.00209527067476268</v>
      </c>
      <c r="AH2107" s="20">
        <f t="shared" si="552"/>
        <v>0.0137689215770119</v>
      </c>
      <c r="AI2107" s="20">
        <f t="shared" si="553"/>
        <v>0.00688446078850595</v>
      </c>
      <c r="AJ2107">
        <f>IFERROR(VLOOKUP($B2107,[4]库存报告使用数据!$A$1:$B$65536,2,0),0)</f>
        <v>21</v>
      </c>
      <c r="AK2107">
        <f>IFERROR(VLOOKUP($B2107,[4]库存报告使用数据!$A$1:$C$65536,3,0),)</f>
        <v>6</v>
      </c>
      <c r="AL2107">
        <f>IFERROR(VLOOKUP($B2107,[4]库存报告使用数据!$A$1:$D$65536,4,0),)</f>
        <v>3</v>
      </c>
      <c r="AM2107">
        <f>IFERROR(VLOOKUP($B2107,[4]库存报告使用数据!$A$1:$E$65536,5,0),)</f>
        <v>3</v>
      </c>
      <c r="AN2107" s="20">
        <f t="shared" si="554"/>
        <v>0.0952380952380952</v>
      </c>
      <c r="AO2107" s="20">
        <f t="shared" si="555"/>
        <v>0.333333333333333</v>
      </c>
      <c r="AP2107" s="20">
        <f t="shared" si="556"/>
        <v>0.333333333333333</v>
      </c>
      <c r="AQ2107" s="20">
        <f t="shared" si="557"/>
        <v>0.666666666666667</v>
      </c>
      <c r="AR2107" s="32">
        <f t="shared" si="558"/>
        <v>0.285714285714286</v>
      </c>
      <c r="AS2107" s="32">
        <f t="shared" si="559"/>
        <v>17.1428571428571</v>
      </c>
      <c r="AT2107" s="32">
        <f t="shared" si="560"/>
        <v>-10.1428571428571</v>
      </c>
      <c r="AU2107" s="28">
        <f t="shared" si="561"/>
        <v>24</v>
      </c>
      <c r="AV2107" s="34">
        <f>IFERROR(时间!$B$4+AU2107,"上周无销量")</f>
        <v>43307</v>
      </c>
    </row>
    <row r="2108" spans="1:48">
      <c r="A2108" s="18" t="s">
        <v>2153</v>
      </c>
      <c r="B2108" t="str">
        <f>VLOOKUP(A2108,'[1]sku-asin（子）'!$A:$B,2,0)</f>
        <v>B01DLSNDLU</v>
      </c>
      <c r="C2108" t="str">
        <f>VLOOKUP(A2108,'[1]子sku-父sku'!$A:$B,2,0)</f>
        <v>YZ-BS-TJ1245</v>
      </c>
      <c r="D2108" s="28">
        <f>IFERROR(VLOOKUP(A2108,[2]库存报告使用数据处理!$A:$C,3,0),0)</f>
        <v>0</v>
      </c>
      <c r="E2108" s="28">
        <f>IFERROR(VLOOKUP(A2108,[2]库存报告使用数据处理!$A:$D,4,0),0)</f>
        <v>0</v>
      </c>
      <c r="F2108" s="28">
        <f>IFERROR(VLOOKUP(A2108,[2]库存报告使用数据处理!$A:$E,5,0),0)</f>
        <v>1</v>
      </c>
      <c r="G2108" s="28">
        <f>IFERROR(VLOOKUP(A2108,[2]库存报告使用数据处理!$A:$F,6,0),0)</f>
        <v>1</v>
      </c>
      <c r="H2108" s="29">
        <f>IFERROR(VLOOKUP(A2108,[2]库存报告使用数据处理!$A:$G,7,0),0)</f>
        <v>16.99</v>
      </c>
      <c r="I2108">
        <f>IFERROR(VLOOKUP(A2108,[5]数据处理!$A:$B,2,0),0)</f>
        <v>10</v>
      </c>
      <c r="J2108" s="30">
        <f>IFERROR(VLOOKUP(A2108,[5]数据处理!$A:$D,4,0),0)</f>
        <v>0</v>
      </c>
      <c r="K2108" s="30">
        <f>IFERROR(VLOOKUP(A2108,[5]数据处理!$A:$E,5,0),0)</f>
        <v>0</v>
      </c>
      <c r="L2108" s="30">
        <f>IFERROR(VLOOKUP(A2108,[5]数据处理!$A:$G,7,0),0)</f>
        <v>0</v>
      </c>
      <c r="M2108">
        <f t="shared" si="545"/>
        <v>10</v>
      </c>
      <c r="N2108">
        <f>IFERROR(VLOOKUP(A2108,[5]数据处理!$A:$C,3,0),0)</f>
        <v>0</v>
      </c>
      <c r="O2108">
        <f>IFERROR(VLOOKUP($A2108,[5]数据处理!$A:$N,14,0),0)</f>
        <v>4</v>
      </c>
      <c r="P2108">
        <f>IFERROR(VLOOKUP($A2108,[3]库存报告使用数据!$A$1:$B$65536,2,0),"")</f>
        <v>19688</v>
      </c>
      <c r="Q2108">
        <f>IFERROR(VLOOKUP($A2108,[3]库存报告使用数据!$A$1:$E$65536,5,0),"")</f>
        <v>3909</v>
      </c>
      <c r="R2108">
        <f>IFERROR(VLOOKUP($A2108,[3]库存报告使用数据!$A$1:$H$65536,8,0),"")</f>
        <v>8572</v>
      </c>
      <c r="S2108">
        <f>IFERROR(VLOOKUP($A2108,[3]库存报告使用数据!$A$1:$K$65536,11,0),"")</f>
        <v>10528</v>
      </c>
      <c r="T2108">
        <f>IFERROR(VLOOKUP($A2108,[3]库存报告使用数据!$A$1:$C$65536,3,0),"")</f>
        <v>67</v>
      </c>
      <c r="U2108">
        <f>IFERROR(VLOOKUP($A2108,[3]库存报告使用数据!$A$1:$F$65536,6,0),"")</f>
        <v>26</v>
      </c>
      <c r="V2108">
        <f>IFERROR(VLOOKUP($A2108,[3]库存报告使用数据!$A$1:$I$65536,9,0),"")</f>
        <v>29</v>
      </c>
      <c r="W2108">
        <f>IFERROR(VLOOKUP($A2108,[3]库存报告使用数据!$A$1:$L$65536,12,0),"")</f>
        <v>47</v>
      </c>
      <c r="X2108" s="20">
        <f t="shared" si="546"/>
        <v>0.0034030881755384</v>
      </c>
      <c r="Y2108" s="20">
        <f t="shared" si="547"/>
        <v>0.00665131747249936</v>
      </c>
      <c r="Z2108" s="20">
        <f t="shared" si="548"/>
        <v>0.00338310779281381</v>
      </c>
      <c r="AA2108" s="20">
        <f t="shared" si="549"/>
        <v>0.00446428571428571</v>
      </c>
      <c r="AB2108">
        <f>IFERROR(VLOOKUP($A2108,[3]库存报告使用数据!$A$1:$D$65536,4,0),"")</f>
        <v>12.65</v>
      </c>
      <c r="AC2108">
        <f>IFERROR(VLOOKUP($A2108,[3]库存报告使用数据!$A$1:$G$65536,7,0),"")</f>
        <v>5.08</v>
      </c>
      <c r="AD2108">
        <f>IFERROR(VLOOKUP($A2108,[3]库存报告使用数据!$A$1:$J$65536,10,0),"")</f>
        <v>6.55</v>
      </c>
      <c r="AE2108">
        <f>IFERROR(VLOOKUP($A2108,[3]库存报告使用数据!$A$1:$M$65536,13,0),"")</f>
        <v>9.31</v>
      </c>
      <c r="AF2108" s="20" t="str">
        <f t="shared" si="550"/>
        <v>无销售广告费为12.65</v>
      </c>
      <c r="AG2108" s="20" t="str">
        <f t="shared" si="551"/>
        <v>无销售广告费为5.08</v>
      </c>
      <c r="AH2108" s="20">
        <f t="shared" si="552"/>
        <v>0.385520894643908</v>
      </c>
      <c r="AI2108" s="20">
        <f t="shared" si="553"/>
        <v>0.547969393761036</v>
      </c>
      <c r="AJ2108">
        <f>IFERROR(VLOOKUP($B2108,[4]库存报告使用数据!$A$1:$B$65536,2,0),0)</f>
        <v>43</v>
      </c>
      <c r="AK2108">
        <f>IFERROR(VLOOKUP($B2108,[4]库存报告使用数据!$A$1:$C$65536,3,0),)</f>
        <v>18</v>
      </c>
      <c r="AL2108">
        <f>IFERROR(VLOOKUP($B2108,[4]库存报告使用数据!$A$1:$D$65536,4,0),)</f>
        <v>14</v>
      </c>
      <c r="AM2108">
        <f>IFERROR(VLOOKUP($B2108,[4]库存报告使用数据!$A$1:$E$65536,5,0),)</f>
        <v>42</v>
      </c>
      <c r="AN2108" s="20">
        <f t="shared" si="554"/>
        <v>0</v>
      </c>
      <c r="AO2108" s="20">
        <f t="shared" si="555"/>
        <v>0</v>
      </c>
      <c r="AP2108" s="20">
        <f t="shared" si="556"/>
        <v>0.0714285714285714</v>
      </c>
      <c r="AQ2108" s="20">
        <f t="shared" si="557"/>
        <v>0.0238095238095238</v>
      </c>
      <c r="AR2108" s="32">
        <f t="shared" si="558"/>
        <v>0</v>
      </c>
      <c r="AS2108" s="32">
        <f t="shared" si="559"/>
        <v>0</v>
      </c>
      <c r="AT2108" s="32">
        <f t="shared" si="560"/>
        <v>10</v>
      </c>
      <c r="AU2108" s="28" t="str">
        <f t="shared" si="561"/>
        <v>库存为10</v>
      </c>
      <c r="AV2108" s="34" t="str">
        <f>IFERROR(时间!$B$4+AU2108,"上周无销量")</f>
        <v>上周无销量</v>
      </c>
    </row>
    <row r="2109" spans="1:48">
      <c r="A2109" s="18" t="s">
        <v>2154</v>
      </c>
      <c r="B2109" t="str">
        <f>VLOOKUP(A2109,'[1]sku-asin（子）'!$A:$B,2,0)</f>
        <v>B01DLSNF6I</v>
      </c>
      <c r="C2109" t="str">
        <f>VLOOKUP(A2109,'[1]子sku-父sku'!$A:$B,2,0)</f>
        <v>YZ-BS-TJ1245</v>
      </c>
      <c r="D2109" s="28">
        <f>IFERROR(VLOOKUP(A2109,[2]库存报告使用数据处理!$A:$C,3,0),0)</f>
        <v>3</v>
      </c>
      <c r="E2109" s="28">
        <f>IFERROR(VLOOKUP(A2109,[2]库存报告使用数据处理!$A:$D,4,0),0)</f>
        <v>5</v>
      </c>
      <c r="F2109" s="28">
        <f>IFERROR(VLOOKUP(A2109,[2]库存报告使用数据处理!$A:$E,5,0),0)</f>
        <v>1</v>
      </c>
      <c r="G2109" s="28">
        <f>IFERROR(VLOOKUP(A2109,[2]库存报告使用数据处理!$A:$F,6,0),0)</f>
        <v>2</v>
      </c>
      <c r="H2109" s="29">
        <f>IFERROR(VLOOKUP(A2109,[2]库存报告使用数据处理!$A:$G,7,0),0)</f>
        <v>16.5354545454545</v>
      </c>
      <c r="I2109">
        <f>IFERROR(VLOOKUP(A2109,[5]数据处理!$A:$B,2,0),0)</f>
        <v>0</v>
      </c>
      <c r="J2109" s="30">
        <f>IFERROR(VLOOKUP(A2109,[5]数据处理!$A:$D,4,0),0)</f>
        <v>0</v>
      </c>
      <c r="K2109" s="30">
        <f>IFERROR(VLOOKUP(A2109,[5]数据处理!$A:$E,5,0),0)</f>
        <v>0</v>
      </c>
      <c r="L2109" s="30">
        <f>IFERROR(VLOOKUP(A2109,[5]数据处理!$A:$G,7,0),0)</f>
        <v>0</v>
      </c>
      <c r="M2109">
        <f t="shared" si="545"/>
        <v>0</v>
      </c>
      <c r="N2109">
        <f>IFERROR(VLOOKUP(A2109,[5]数据处理!$A:$C,3,0),0)</f>
        <v>1</v>
      </c>
      <c r="O2109">
        <f>IFERROR(VLOOKUP($A2109,[5]数据处理!$A:$N,14,0),0)</f>
        <v>0</v>
      </c>
      <c r="P2109">
        <f>IFERROR(VLOOKUP($A2109,[3]库存报告使用数据!$A$1:$B$65536,2,0),"")</f>
        <v>13362</v>
      </c>
      <c r="Q2109">
        <f>IFERROR(VLOOKUP($A2109,[3]库存报告使用数据!$A$1:$E$65536,5,0),"")</f>
        <v>7423</v>
      </c>
      <c r="R2109">
        <f>IFERROR(VLOOKUP($A2109,[3]库存报告使用数据!$A$1:$H$65536,8,0),"")</f>
        <v>11024</v>
      </c>
      <c r="S2109">
        <f>IFERROR(VLOOKUP($A2109,[3]库存报告使用数据!$A$1:$K$65536,11,0),"")</f>
        <v>10833</v>
      </c>
      <c r="T2109">
        <f>IFERROR(VLOOKUP($A2109,[3]库存报告使用数据!$A$1:$C$65536,3,0),"")</f>
        <v>71</v>
      </c>
      <c r="U2109">
        <f>IFERROR(VLOOKUP($A2109,[3]库存报告使用数据!$A$1:$F$65536,6,0),"")</f>
        <v>51</v>
      </c>
      <c r="V2109">
        <f>IFERROR(VLOOKUP($A2109,[3]库存报告使用数据!$A$1:$I$65536,9,0),"")</f>
        <v>77</v>
      </c>
      <c r="W2109">
        <f>IFERROR(VLOOKUP($A2109,[3]库存报告使用数据!$A$1:$L$65536,12,0),"")</f>
        <v>68</v>
      </c>
      <c r="X2109" s="20">
        <f t="shared" si="546"/>
        <v>0.00531357581200419</v>
      </c>
      <c r="Y2109" s="20">
        <f t="shared" si="547"/>
        <v>0.00687053751852351</v>
      </c>
      <c r="Z2109" s="20">
        <f t="shared" si="548"/>
        <v>0.00698476052249637</v>
      </c>
      <c r="AA2109" s="20">
        <f t="shared" si="549"/>
        <v>0.00627711621896058</v>
      </c>
      <c r="AB2109">
        <f>IFERROR(VLOOKUP($A2109,[3]库存报告使用数据!$A$1:$D$65536,4,0),"")</f>
        <v>17.4</v>
      </c>
      <c r="AC2109">
        <f>IFERROR(VLOOKUP($A2109,[3]库存报告使用数据!$A$1:$G$65536,7,0),"")</f>
        <v>12.24</v>
      </c>
      <c r="AD2109">
        <f>IFERROR(VLOOKUP($A2109,[3]库存报告使用数据!$A$1:$J$65536,10,0),"")</f>
        <v>19.28</v>
      </c>
      <c r="AE2109">
        <f>IFERROR(VLOOKUP($A2109,[3]库存报告使用数据!$A$1:$M$65536,13,0),"")</f>
        <v>18.54</v>
      </c>
      <c r="AF2109" s="20">
        <f t="shared" si="550"/>
        <v>0.350761449227556</v>
      </c>
      <c r="AG2109" s="20">
        <f t="shared" si="551"/>
        <v>0.148045522018803</v>
      </c>
      <c r="AH2109" s="20">
        <f t="shared" si="552"/>
        <v>1.16597943812195</v>
      </c>
      <c r="AI2109" s="20">
        <f t="shared" si="553"/>
        <v>0.560613557644732</v>
      </c>
      <c r="AJ2109">
        <f>IFERROR(VLOOKUP($B2109,[4]库存报告使用数据!$A$1:$B$65536,2,0),0)</f>
        <v>19</v>
      </c>
      <c r="AK2109">
        <f>IFERROR(VLOOKUP($B2109,[4]库存报告使用数据!$A$1:$C$65536,3,0),)</f>
        <v>29</v>
      </c>
      <c r="AL2109">
        <f>IFERROR(VLOOKUP($B2109,[4]库存报告使用数据!$A$1:$D$65536,4,0),)</f>
        <v>11</v>
      </c>
      <c r="AM2109">
        <f>IFERROR(VLOOKUP($B2109,[4]库存报告使用数据!$A$1:$E$65536,5,0),)</f>
        <v>31</v>
      </c>
      <c r="AN2109" s="20">
        <f t="shared" si="554"/>
        <v>0.157894736842105</v>
      </c>
      <c r="AO2109" s="20">
        <f t="shared" si="555"/>
        <v>0.172413793103448</v>
      </c>
      <c r="AP2109" s="20">
        <f t="shared" si="556"/>
        <v>0.0909090909090909</v>
      </c>
      <c r="AQ2109" s="20">
        <f t="shared" si="557"/>
        <v>0.0645161290322581</v>
      </c>
      <c r="AR2109" s="32">
        <f t="shared" si="558"/>
        <v>0.428571428571429</v>
      </c>
      <c r="AS2109" s="32">
        <f t="shared" si="559"/>
        <v>25.7142857142857</v>
      </c>
      <c r="AT2109" s="32">
        <f t="shared" si="560"/>
        <v>-25.7142857142857</v>
      </c>
      <c r="AU2109" s="28">
        <f t="shared" si="561"/>
        <v>0</v>
      </c>
      <c r="AV2109" s="34">
        <f>IFERROR(时间!$B$4+AU2109,"上周无销量")</f>
        <v>43283</v>
      </c>
    </row>
    <row r="2110" spans="1:48">
      <c r="A2110" s="18" t="s">
        <v>2155</v>
      </c>
      <c r="B2110" t="str">
        <f>VLOOKUP(A2110,'[1]sku-asin（子）'!$A:$B,2,0)</f>
        <v>B01J71HQRW</v>
      </c>
      <c r="C2110" t="str">
        <f>VLOOKUP(A2110,'[1]子sku-父sku'!$A:$B,2,0)</f>
        <v>YZ-BS-TJ1245</v>
      </c>
      <c r="D2110" s="28">
        <f>IFERROR(VLOOKUP(A2110,[2]库存报告使用数据处理!$A:$C,3,0),0)</f>
        <v>0</v>
      </c>
      <c r="E2110" s="28">
        <f>IFERROR(VLOOKUP(A2110,[2]库存报告使用数据处理!$A:$D,4,0),0)</f>
        <v>2</v>
      </c>
      <c r="F2110" s="28">
        <f>IFERROR(VLOOKUP(A2110,[2]库存报告使用数据处理!$A:$E,5,0),0)</f>
        <v>4</v>
      </c>
      <c r="G2110" s="28">
        <f>IFERROR(VLOOKUP(A2110,[2]库存报告使用数据处理!$A:$F,6,0),0)</f>
        <v>4</v>
      </c>
      <c r="H2110" s="29">
        <f>IFERROR(VLOOKUP(A2110,[2]库存报告使用数据处理!$A:$G,7,0),0)</f>
        <v>16.989</v>
      </c>
      <c r="I2110">
        <f>IFERROR(VLOOKUP(A2110,[5]数据处理!$A:$B,2,0),0)</f>
        <v>0</v>
      </c>
      <c r="J2110" s="30">
        <f>IFERROR(VLOOKUP(A2110,[5]数据处理!$A:$D,4,0),0)</f>
        <v>0</v>
      </c>
      <c r="K2110" s="30">
        <f>IFERROR(VLOOKUP(A2110,[5]数据处理!$A:$E,5,0),0)</f>
        <v>0</v>
      </c>
      <c r="L2110" s="30">
        <f>IFERROR(VLOOKUP(A2110,[5]数据处理!$A:$G,7,0),0)</f>
        <v>0</v>
      </c>
      <c r="M2110">
        <f t="shared" si="545"/>
        <v>0</v>
      </c>
      <c r="N2110">
        <f>IFERROR(VLOOKUP(A2110,[5]数据处理!$A:$C,3,0),0)</f>
        <v>1</v>
      </c>
      <c r="O2110">
        <f>IFERROR(VLOOKUP($A2110,[5]数据处理!$A:$N,14,0),0)</f>
        <v>0</v>
      </c>
      <c r="P2110">
        <f>IFERROR(VLOOKUP($A2110,[3]库存报告使用数据!$A$1:$B$65536,2,0),"")</f>
        <v>74</v>
      </c>
      <c r="Q2110">
        <f>IFERROR(VLOOKUP($A2110,[3]库存报告使用数据!$A$1:$E$65536,5,0),"")</f>
        <v>74</v>
      </c>
      <c r="R2110">
        <f>IFERROR(VLOOKUP($A2110,[3]库存报告使用数据!$A$1:$H$65536,8,0),"")</f>
        <v>295</v>
      </c>
      <c r="S2110">
        <f>IFERROR(VLOOKUP($A2110,[3]库存报告使用数据!$A$1:$K$65536,11,0),"")</f>
        <v>298</v>
      </c>
      <c r="T2110">
        <f>IFERROR(VLOOKUP($A2110,[3]库存报告使用数据!$A$1:$C$65536,3,0),"")</f>
        <v>0</v>
      </c>
      <c r="U2110">
        <f>IFERROR(VLOOKUP($A2110,[3]库存报告使用数据!$A$1:$F$65536,6,0),"")</f>
        <v>0</v>
      </c>
      <c r="V2110">
        <f>IFERROR(VLOOKUP($A2110,[3]库存报告使用数据!$A$1:$I$65536,9,0),"")</f>
        <v>4</v>
      </c>
      <c r="W2110">
        <f>IFERROR(VLOOKUP($A2110,[3]库存报告使用数据!$A$1:$L$65536,12,0),"")</f>
        <v>0</v>
      </c>
      <c r="X2110" s="20">
        <f t="shared" si="546"/>
        <v>0</v>
      </c>
      <c r="Y2110" s="20">
        <f t="shared" si="547"/>
        <v>0</v>
      </c>
      <c r="Z2110" s="20">
        <f t="shared" si="548"/>
        <v>0.0135593220338983</v>
      </c>
      <c r="AA2110" s="20">
        <f t="shared" si="549"/>
        <v>0</v>
      </c>
      <c r="AB2110">
        <f>IFERROR(VLOOKUP($A2110,[3]库存报告使用数据!$A$1:$D$65536,4,0),"")</f>
        <v>0</v>
      </c>
      <c r="AC2110">
        <f>IFERROR(VLOOKUP($A2110,[3]库存报告使用数据!$A$1:$G$65536,7,0),"")</f>
        <v>0</v>
      </c>
      <c r="AD2110">
        <f>IFERROR(VLOOKUP($A2110,[3]库存报告使用数据!$A$1:$J$65536,10,0),"")</f>
        <v>1.07</v>
      </c>
      <c r="AE2110">
        <f>IFERROR(VLOOKUP($A2110,[3]库存报告使用数据!$A$1:$M$65536,13,0),"")</f>
        <v>0</v>
      </c>
      <c r="AF2110" s="20" t="str">
        <f t="shared" si="550"/>
        <v/>
      </c>
      <c r="AG2110" s="20" t="str">
        <f t="shared" si="551"/>
        <v/>
      </c>
      <c r="AH2110" s="20">
        <f t="shared" si="552"/>
        <v>0.0157454823709459</v>
      </c>
      <c r="AI2110" s="20" t="str">
        <f t="shared" si="553"/>
        <v/>
      </c>
      <c r="AJ2110">
        <f>IFERROR(VLOOKUP($B2110,[4]库存报告使用数据!$A$1:$B$65536,2,0),0)</f>
        <v>0</v>
      </c>
      <c r="AK2110">
        <f>IFERROR(VLOOKUP($B2110,[4]库存报告使用数据!$A$1:$C$65536,3,0),)</f>
        <v>1</v>
      </c>
      <c r="AL2110">
        <f>IFERROR(VLOOKUP($B2110,[4]库存报告使用数据!$A$1:$D$65536,4,0),)</f>
        <v>7</v>
      </c>
      <c r="AM2110">
        <f>IFERROR(VLOOKUP($B2110,[4]库存报告使用数据!$A$1:$E$65536,5,0),)</f>
        <v>7</v>
      </c>
      <c r="AN2110" s="20" t="str">
        <f t="shared" si="554"/>
        <v/>
      </c>
      <c r="AO2110" s="20">
        <f t="shared" si="555"/>
        <v>2</v>
      </c>
      <c r="AP2110" s="20">
        <f t="shared" si="556"/>
        <v>0.571428571428571</v>
      </c>
      <c r="AQ2110" s="20">
        <f t="shared" si="557"/>
        <v>0.571428571428571</v>
      </c>
      <c r="AR2110" s="32">
        <f t="shared" si="558"/>
        <v>0</v>
      </c>
      <c r="AS2110" s="32">
        <f t="shared" si="559"/>
        <v>0</v>
      </c>
      <c r="AT2110" s="32">
        <f t="shared" si="560"/>
        <v>0</v>
      </c>
      <c r="AU2110" s="28" t="str">
        <f t="shared" si="561"/>
        <v>库存为0</v>
      </c>
      <c r="AV2110" s="34" t="str">
        <f>IFERROR(时间!$B$4+AU2110,"上周无销量")</f>
        <v>上周无销量</v>
      </c>
    </row>
    <row r="2111" spans="1:48">
      <c r="A2111" s="18" t="s">
        <v>2156</v>
      </c>
      <c r="B2111" t="str">
        <f>VLOOKUP(A2111,'[1]sku-asin（子）'!$A:$B,2,0)</f>
        <v>B01J71HRV2</v>
      </c>
      <c r="C2111" t="str">
        <f>VLOOKUP(A2111,'[1]子sku-父sku'!$A:$B,2,0)</f>
        <v>YZ-BS-TJ1245</v>
      </c>
      <c r="D2111" s="28">
        <f>IFERROR(VLOOKUP(A2111,[2]库存报告使用数据处理!$A:$C,3,0),0)</f>
        <v>5</v>
      </c>
      <c r="E2111" s="28">
        <f>IFERROR(VLOOKUP(A2111,[2]库存报告使用数据处理!$A:$D,4,0),0)</f>
        <v>4</v>
      </c>
      <c r="F2111" s="28">
        <f>IFERROR(VLOOKUP(A2111,[2]库存报告使用数据处理!$A:$E,5,0),0)</f>
        <v>1</v>
      </c>
      <c r="G2111" s="28">
        <f>IFERROR(VLOOKUP(A2111,[2]库存报告使用数据处理!$A:$F,6,0),0)</f>
        <v>1</v>
      </c>
      <c r="H2111" s="29">
        <f>IFERROR(VLOOKUP(A2111,[2]库存报告使用数据处理!$A:$G,7,0),0)</f>
        <v>17.08</v>
      </c>
      <c r="I2111">
        <f>IFERROR(VLOOKUP(A2111,[5]数据处理!$A:$B,2,0),0)</f>
        <v>0</v>
      </c>
      <c r="J2111" s="30">
        <f>IFERROR(VLOOKUP(A2111,[5]数据处理!$A:$D,4,0),0)</f>
        <v>0</v>
      </c>
      <c r="K2111" s="30">
        <f>IFERROR(VLOOKUP(A2111,[5]数据处理!$A:$E,5,0),0)</f>
        <v>0</v>
      </c>
      <c r="L2111" s="30">
        <f>IFERROR(VLOOKUP(A2111,[5]数据处理!$A:$G,7,0),0)</f>
        <v>0</v>
      </c>
      <c r="M2111">
        <f t="shared" si="545"/>
        <v>0</v>
      </c>
      <c r="N2111">
        <f>IFERROR(VLOOKUP(A2111,[5]数据处理!$A:$C,3,0),0)</f>
        <v>1</v>
      </c>
      <c r="O2111">
        <f>IFERROR(VLOOKUP($A2111,[5]数据处理!$A:$N,14,0),0)</f>
        <v>0</v>
      </c>
      <c r="P2111">
        <f>IFERROR(VLOOKUP($A2111,[3]库存报告使用数据!$A$1:$B$65536,2,0),"")</f>
        <v>250</v>
      </c>
      <c r="Q2111">
        <f>IFERROR(VLOOKUP($A2111,[3]库存报告使用数据!$A$1:$E$65536,5,0),"")</f>
        <v>213</v>
      </c>
      <c r="R2111">
        <f>IFERROR(VLOOKUP($A2111,[3]库存报告使用数据!$A$1:$H$65536,8,0),"")</f>
        <v>183</v>
      </c>
      <c r="S2111">
        <f>IFERROR(VLOOKUP($A2111,[3]库存报告使用数据!$A$1:$K$65536,11,0),"")</f>
        <v>8</v>
      </c>
      <c r="T2111">
        <f>IFERROR(VLOOKUP($A2111,[3]库存报告使用数据!$A$1:$C$65536,3,0),"")</f>
        <v>0</v>
      </c>
      <c r="U2111">
        <f>IFERROR(VLOOKUP($A2111,[3]库存报告使用数据!$A$1:$F$65536,6,0),"")</f>
        <v>0</v>
      </c>
      <c r="V2111">
        <f>IFERROR(VLOOKUP($A2111,[3]库存报告使用数据!$A$1:$I$65536,9,0),"")</f>
        <v>2</v>
      </c>
      <c r="W2111">
        <f>IFERROR(VLOOKUP($A2111,[3]库存报告使用数据!$A$1:$L$65536,12,0),"")</f>
        <v>0</v>
      </c>
      <c r="X2111" s="20">
        <f t="shared" si="546"/>
        <v>0</v>
      </c>
      <c r="Y2111" s="20">
        <f t="shared" si="547"/>
        <v>0</v>
      </c>
      <c r="Z2111" s="20">
        <f t="shared" si="548"/>
        <v>0.0109289617486339</v>
      </c>
      <c r="AA2111" s="20">
        <f t="shared" si="549"/>
        <v>0</v>
      </c>
      <c r="AB2111">
        <f>IFERROR(VLOOKUP($A2111,[3]库存报告使用数据!$A$1:$D$65536,4,0),"")</f>
        <v>0</v>
      </c>
      <c r="AC2111">
        <f>IFERROR(VLOOKUP($A2111,[3]库存报告使用数据!$A$1:$G$65536,7,0),"")</f>
        <v>0</v>
      </c>
      <c r="AD2111">
        <f>IFERROR(VLOOKUP($A2111,[3]库存报告使用数据!$A$1:$J$65536,10,0),"")</f>
        <v>0.36</v>
      </c>
      <c r="AE2111">
        <f>IFERROR(VLOOKUP($A2111,[3]库存报告使用数据!$A$1:$M$65536,13,0),"")</f>
        <v>0</v>
      </c>
      <c r="AF2111" s="20" t="str">
        <f t="shared" si="550"/>
        <v/>
      </c>
      <c r="AG2111" s="20" t="str">
        <f t="shared" si="551"/>
        <v/>
      </c>
      <c r="AH2111" s="20">
        <f t="shared" si="552"/>
        <v>0.0210772833723653</v>
      </c>
      <c r="AI2111" s="20" t="str">
        <f t="shared" si="553"/>
        <v/>
      </c>
      <c r="AJ2111">
        <f>IFERROR(VLOOKUP($B2111,[4]库存报告使用数据!$A$1:$B$65536,2,0),0)</f>
        <v>15</v>
      </c>
      <c r="AK2111">
        <f>IFERROR(VLOOKUP($B2111,[4]库存报告使用数据!$A$1:$C$65536,3,0),)</f>
        <v>14</v>
      </c>
      <c r="AL2111">
        <f>IFERROR(VLOOKUP($B2111,[4]库存报告使用数据!$A$1:$D$65536,4,0),)</f>
        <v>0</v>
      </c>
      <c r="AM2111">
        <f>IFERROR(VLOOKUP($B2111,[4]库存报告使用数据!$A$1:$E$65536,5,0),)</f>
        <v>4</v>
      </c>
      <c r="AN2111" s="20">
        <f t="shared" si="554"/>
        <v>0.333333333333333</v>
      </c>
      <c r="AO2111" s="20">
        <f t="shared" si="555"/>
        <v>0.285714285714286</v>
      </c>
      <c r="AP2111" s="20" t="str">
        <f t="shared" si="556"/>
        <v/>
      </c>
      <c r="AQ2111" s="20">
        <f t="shared" si="557"/>
        <v>0.25</v>
      </c>
      <c r="AR2111" s="32">
        <f t="shared" si="558"/>
        <v>0.714285714285714</v>
      </c>
      <c r="AS2111" s="32">
        <f t="shared" si="559"/>
        <v>42.8571428571429</v>
      </c>
      <c r="AT2111" s="32">
        <f t="shared" si="560"/>
        <v>-42.8571428571429</v>
      </c>
      <c r="AU2111" s="28">
        <f t="shared" si="561"/>
        <v>0</v>
      </c>
      <c r="AV2111" s="34">
        <f>IFERROR(时间!$B$4+AU2111,"上周无销量")</f>
        <v>43283</v>
      </c>
    </row>
    <row r="2112" spans="1:48">
      <c r="A2112" s="18" t="s">
        <v>2157</v>
      </c>
      <c r="B2112" t="str">
        <f>VLOOKUP(A2112,'[1]sku-asin（子）'!$A:$B,2,0)</f>
        <v>B01DLSNDZG</v>
      </c>
      <c r="C2112" t="str">
        <f>VLOOKUP(A2112,'[1]子sku-父sku'!$A:$B,2,0)</f>
        <v>YZ-BS-TJ1245</v>
      </c>
      <c r="D2112" s="28">
        <f>IFERROR(VLOOKUP(A2112,[2]库存报告使用数据处理!$A:$C,3,0),0)</f>
        <v>2</v>
      </c>
      <c r="E2112" s="28">
        <f>IFERROR(VLOOKUP(A2112,[2]库存报告使用数据处理!$A:$D,4,0),0)</f>
        <v>0</v>
      </c>
      <c r="F2112" s="28">
        <f>IFERROR(VLOOKUP(A2112,[2]库存报告使用数据处理!$A:$E,5,0),0)</f>
        <v>2</v>
      </c>
      <c r="G2112" s="28">
        <f>IFERROR(VLOOKUP(A2112,[2]库存报告使用数据处理!$A:$F,6,0),0)</f>
        <v>5</v>
      </c>
      <c r="H2112" s="29">
        <f>IFERROR(VLOOKUP(A2112,[2]库存报告使用数据处理!$A:$G,7,0),0)</f>
        <v>16.7677777777778</v>
      </c>
      <c r="I2112">
        <f>IFERROR(VLOOKUP(A2112,[5]数据处理!$A:$B,2,0),0)</f>
        <v>3</v>
      </c>
      <c r="J2112" s="30">
        <f>IFERROR(VLOOKUP(A2112,[5]数据处理!$A:$D,4,0),0)</f>
        <v>0</v>
      </c>
      <c r="K2112" s="30">
        <f>IFERROR(VLOOKUP(A2112,[5]数据处理!$A:$E,5,0),0)</f>
        <v>0</v>
      </c>
      <c r="L2112" s="30">
        <f>IFERROR(VLOOKUP(A2112,[5]数据处理!$A:$G,7,0),0)</f>
        <v>0</v>
      </c>
      <c r="M2112">
        <f t="shared" si="545"/>
        <v>3</v>
      </c>
      <c r="N2112">
        <f>IFERROR(VLOOKUP(A2112,[5]数据处理!$A:$C,3,0),0)</f>
        <v>0</v>
      </c>
      <c r="O2112">
        <f>IFERROR(VLOOKUP($A2112,[5]数据处理!$A:$N,14,0),0)</f>
        <v>0</v>
      </c>
      <c r="P2112">
        <f>IFERROR(VLOOKUP($A2112,[3]库存报告使用数据!$A$1:$B$65536,2,0),"")</f>
        <v>475</v>
      </c>
      <c r="Q2112">
        <f>IFERROR(VLOOKUP($A2112,[3]库存报告使用数据!$A$1:$E$65536,5,0),"")</f>
        <v>53</v>
      </c>
      <c r="R2112">
        <f>IFERROR(VLOOKUP($A2112,[3]库存报告使用数据!$A$1:$H$65536,8,0),"")</f>
        <v>96</v>
      </c>
      <c r="S2112">
        <f>IFERROR(VLOOKUP($A2112,[3]库存报告使用数据!$A$1:$K$65536,11,0),"")</f>
        <v>117</v>
      </c>
      <c r="T2112">
        <f>IFERROR(VLOOKUP($A2112,[3]库存报告使用数据!$A$1:$C$65536,3,0),"")</f>
        <v>5</v>
      </c>
      <c r="U2112">
        <f>IFERROR(VLOOKUP($A2112,[3]库存报告使用数据!$A$1:$F$65536,6,0),"")</f>
        <v>1</v>
      </c>
      <c r="V2112">
        <f>IFERROR(VLOOKUP($A2112,[3]库存报告使用数据!$A$1:$I$65536,9,0),"")</f>
        <v>0</v>
      </c>
      <c r="W2112">
        <f>IFERROR(VLOOKUP($A2112,[3]库存报告使用数据!$A$1:$L$65536,12,0),"")</f>
        <v>0</v>
      </c>
      <c r="X2112" s="20">
        <f t="shared" si="546"/>
        <v>0.0105263157894737</v>
      </c>
      <c r="Y2112" s="20">
        <f t="shared" si="547"/>
        <v>0.0188679245283019</v>
      </c>
      <c r="Z2112" s="20">
        <f t="shared" si="548"/>
        <v>0</v>
      </c>
      <c r="AA2112" s="20">
        <f t="shared" si="549"/>
        <v>0</v>
      </c>
      <c r="AB2112">
        <f>IFERROR(VLOOKUP($A2112,[3]库存报告使用数据!$A$1:$D$65536,4,0),"")</f>
        <v>0.94</v>
      </c>
      <c r="AC2112">
        <f>IFERROR(VLOOKUP($A2112,[3]库存报告使用数据!$A$1:$G$65536,7,0),"")</f>
        <v>0.11</v>
      </c>
      <c r="AD2112">
        <f>IFERROR(VLOOKUP($A2112,[3]库存报告使用数据!$A$1:$J$65536,10,0),"")</f>
        <v>0</v>
      </c>
      <c r="AE2112">
        <f>IFERROR(VLOOKUP($A2112,[3]库存报告使用数据!$A$1:$M$65536,13,0),"")</f>
        <v>0</v>
      </c>
      <c r="AF2112" s="20">
        <f t="shared" si="550"/>
        <v>0.0280299516267974</v>
      </c>
      <c r="AG2112" s="20" t="str">
        <f t="shared" si="551"/>
        <v>无销售广告费为0.11</v>
      </c>
      <c r="AH2112" s="20" t="str">
        <f t="shared" si="552"/>
        <v/>
      </c>
      <c r="AI2112" s="20" t="str">
        <f t="shared" si="553"/>
        <v/>
      </c>
      <c r="AJ2112">
        <f>IFERROR(VLOOKUP($B2112,[4]库存报告使用数据!$A$1:$B$65536,2,0),0)</f>
        <v>12</v>
      </c>
      <c r="AK2112">
        <f>IFERROR(VLOOKUP($B2112,[4]库存报告使用数据!$A$1:$C$65536,3,0),)</f>
        <v>3</v>
      </c>
      <c r="AL2112">
        <f>IFERROR(VLOOKUP($B2112,[4]库存报告使用数据!$A$1:$D$65536,4,0),)</f>
        <v>3</v>
      </c>
      <c r="AM2112">
        <f>IFERROR(VLOOKUP($B2112,[4]库存报告使用数据!$A$1:$E$65536,5,0),)</f>
        <v>3</v>
      </c>
      <c r="AN2112" s="20">
        <f t="shared" si="554"/>
        <v>0.166666666666667</v>
      </c>
      <c r="AO2112" s="20">
        <f t="shared" si="555"/>
        <v>0</v>
      </c>
      <c r="AP2112" s="20">
        <f t="shared" si="556"/>
        <v>0.666666666666667</v>
      </c>
      <c r="AQ2112" s="20">
        <f t="shared" si="557"/>
        <v>1.66666666666667</v>
      </c>
      <c r="AR2112" s="32">
        <f t="shared" si="558"/>
        <v>0.285714285714286</v>
      </c>
      <c r="AS2112" s="32">
        <f t="shared" si="559"/>
        <v>17.1428571428571</v>
      </c>
      <c r="AT2112" s="32">
        <f t="shared" si="560"/>
        <v>-14.1428571428571</v>
      </c>
      <c r="AU2112" s="28">
        <f t="shared" si="561"/>
        <v>10</v>
      </c>
      <c r="AV2112" s="34">
        <f>IFERROR(时间!$B$4+AU2112,"上周无销量")</f>
        <v>43293</v>
      </c>
    </row>
    <row r="2113" spans="1:48">
      <c r="A2113" s="18" t="s">
        <v>2158</v>
      </c>
      <c r="B2113" t="str">
        <f>VLOOKUP(A2113,'[1]sku-asin（子）'!$A:$B,2,0)</f>
        <v>B01DLSNCJI</v>
      </c>
      <c r="C2113" t="str">
        <f>VLOOKUP(A2113,'[1]子sku-父sku'!$A:$B,2,0)</f>
        <v>YZ-BS-TJ1245</v>
      </c>
      <c r="D2113" s="28">
        <f>IFERROR(VLOOKUP(A2113,[2]库存报告使用数据处理!$A:$C,3,0),0)</f>
        <v>1</v>
      </c>
      <c r="E2113" s="28">
        <f>IFERROR(VLOOKUP(A2113,[2]库存报告使用数据处理!$A:$D,4,0),0)</f>
        <v>0</v>
      </c>
      <c r="F2113" s="28">
        <f>IFERROR(VLOOKUP(A2113,[2]库存报告使用数据处理!$A:$E,5,0),0)</f>
        <v>0</v>
      </c>
      <c r="G2113" s="28">
        <f>IFERROR(VLOOKUP(A2113,[2]库存报告使用数据处理!$A:$F,6,0),0)</f>
        <v>2</v>
      </c>
      <c r="H2113" s="29">
        <f>IFERROR(VLOOKUP(A2113,[2]库存报告使用数据处理!$A:$G,7,0),0)</f>
        <v>13.99</v>
      </c>
      <c r="I2113">
        <f>IFERROR(VLOOKUP(A2113,[5]数据处理!$A:$B,2,0),0)</f>
        <v>4</v>
      </c>
      <c r="J2113" s="30">
        <f>IFERROR(VLOOKUP(A2113,[5]数据处理!$A:$D,4,0),0)</f>
        <v>0</v>
      </c>
      <c r="K2113" s="30">
        <f>IFERROR(VLOOKUP(A2113,[5]数据处理!$A:$E,5,0),0)</f>
        <v>0</v>
      </c>
      <c r="L2113" s="30">
        <f>IFERROR(VLOOKUP(A2113,[5]数据处理!$A:$G,7,0),0)</f>
        <v>1</v>
      </c>
      <c r="M2113">
        <f t="shared" si="545"/>
        <v>5</v>
      </c>
      <c r="N2113">
        <f>IFERROR(VLOOKUP(A2113,[5]数据处理!$A:$C,3,0),0)</f>
        <v>0</v>
      </c>
      <c r="O2113">
        <f>IFERROR(VLOOKUP($A2113,[5]数据处理!$A:$N,14,0),0)</f>
        <v>6</v>
      </c>
      <c r="P2113">
        <f>IFERROR(VLOOKUP($A2113,[3]库存报告使用数据!$A$1:$B$65536,2,0),"")</f>
        <v>82276</v>
      </c>
      <c r="Q2113">
        <f>IFERROR(VLOOKUP($A2113,[3]库存报告使用数据!$A$1:$E$65536,5,0),"")</f>
        <v>9474</v>
      </c>
      <c r="R2113">
        <f>IFERROR(VLOOKUP($A2113,[3]库存报告使用数据!$A$1:$H$65536,8,0),"")</f>
        <v>550</v>
      </c>
      <c r="S2113">
        <f>IFERROR(VLOOKUP($A2113,[3]库存报告使用数据!$A$1:$K$65536,11,0),"")</f>
        <v>868</v>
      </c>
      <c r="T2113">
        <f>IFERROR(VLOOKUP($A2113,[3]库存报告使用数据!$A$1:$C$65536,3,0),"")</f>
        <v>573</v>
      </c>
      <c r="U2113">
        <f>IFERROR(VLOOKUP($A2113,[3]库存报告使用数据!$A$1:$F$65536,6,0),"")</f>
        <v>145</v>
      </c>
      <c r="V2113">
        <f>IFERROR(VLOOKUP($A2113,[3]库存报告使用数据!$A$1:$I$65536,9,0),"")</f>
        <v>6</v>
      </c>
      <c r="W2113">
        <f>IFERROR(VLOOKUP($A2113,[3]库存报告使用数据!$A$1:$L$65536,12,0),"")</f>
        <v>9</v>
      </c>
      <c r="X2113" s="20">
        <f t="shared" si="546"/>
        <v>0.00696436384850989</v>
      </c>
      <c r="Y2113" s="20">
        <f t="shared" si="547"/>
        <v>0.015305045387376</v>
      </c>
      <c r="Z2113" s="20">
        <f t="shared" si="548"/>
        <v>0.0109090909090909</v>
      </c>
      <c r="AA2113" s="20">
        <f t="shared" si="549"/>
        <v>0.01036866359447</v>
      </c>
      <c r="AB2113">
        <f>IFERROR(VLOOKUP($A2113,[3]库存报告使用数据!$A$1:$D$65536,4,0),"")</f>
        <v>111.93</v>
      </c>
      <c r="AC2113">
        <f>IFERROR(VLOOKUP($A2113,[3]库存报告使用数据!$A$1:$G$65536,7,0),"")</f>
        <v>27.22</v>
      </c>
      <c r="AD2113">
        <f>IFERROR(VLOOKUP($A2113,[3]库存报告使用数据!$A$1:$J$65536,10,0),"")</f>
        <v>0.85</v>
      </c>
      <c r="AE2113">
        <f>IFERROR(VLOOKUP($A2113,[3]库存报告使用数据!$A$1:$M$65536,13,0),"")</f>
        <v>2.11</v>
      </c>
      <c r="AF2113" s="20">
        <f t="shared" si="550"/>
        <v>8.00071479628306</v>
      </c>
      <c r="AG2113" s="20" t="str">
        <f t="shared" si="551"/>
        <v>无销售广告费为27.22</v>
      </c>
      <c r="AH2113" s="20" t="str">
        <f t="shared" si="552"/>
        <v>无销售广告费为0.85</v>
      </c>
      <c r="AI2113" s="20">
        <f t="shared" si="553"/>
        <v>0.0754110078627591</v>
      </c>
      <c r="AJ2113">
        <f>IFERROR(VLOOKUP($B2113,[4]库存报告使用数据!$A$1:$B$65536,2,0),0)</f>
        <v>100</v>
      </c>
      <c r="AK2113">
        <f>IFERROR(VLOOKUP($B2113,[4]库存报告使用数据!$A$1:$C$65536,3,0),)</f>
        <v>40</v>
      </c>
      <c r="AL2113">
        <f>IFERROR(VLOOKUP($B2113,[4]库存报告使用数据!$A$1:$D$65536,4,0),)</f>
        <v>20</v>
      </c>
      <c r="AM2113">
        <f>IFERROR(VLOOKUP($B2113,[4]库存报告使用数据!$A$1:$E$65536,5,0),)</f>
        <v>33</v>
      </c>
      <c r="AN2113" s="20">
        <f t="shared" si="554"/>
        <v>0.01</v>
      </c>
      <c r="AO2113" s="20">
        <f t="shared" si="555"/>
        <v>0</v>
      </c>
      <c r="AP2113" s="20">
        <f t="shared" si="556"/>
        <v>0</v>
      </c>
      <c r="AQ2113" s="20">
        <f t="shared" si="557"/>
        <v>0.0606060606060606</v>
      </c>
      <c r="AR2113" s="32">
        <f t="shared" si="558"/>
        <v>0.142857142857143</v>
      </c>
      <c r="AS2113" s="32">
        <f t="shared" si="559"/>
        <v>8.57142857142857</v>
      </c>
      <c r="AT2113" s="32">
        <f t="shared" si="560"/>
        <v>-3.57142857142857</v>
      </c>
      <c r="AU2113" s="28">
        <f t="shared" si="561"/>
        <v>35</v>
      </c>
      <c r="AV2113" s="34">
        <f>IFERROR(时间!$B$4+AU2113,"上周无销量")</f>
        <v>43318</v>
      </c>
    </row>
    <row r="2114" spans="1:48">
      <c r="A2114" s="18" t="s">
        <v>2159</v>
      </c>
      <c r="B2114" t="str">
        <f>VLOOKUP(A2114,'[1]sku-asin（子）'!$A:$B,2,0)</f>
        <v>B01DLSNC8O</v>
      </c>
      <c r="C2114" t="str">
        <f>VLOOKUP(A2114,'[1]子sku-父sku'!$A:$B,2,0)</f>
        <v>YZ-BS-TJ1245</v>
      </c>
      <c r="D2114" s="28">
        <f>IFERROR(VLOOKUP(A2114,[2]库存报告使用数据处理!$A:$C,3,0),0)</f>
        <v>9</v>
      </c>
      <c r="E2114" s="28">
        <f>IFERROR(VLOOKUP(A2114,[2]库存报告使用数据处理!$A:$D,4,0),0)</f>
        <v>3</v>
      </c>
      <c r="F2114" s="28">
        <f>IFERROR(VLOOKUP(A2114,[2]库存报告使用数据处理!$A:$E,5,0),0)</f>
        <v>4</v>
      </c>
      <c r="G2114" s="28">
        <f>IFERROR(VLOOKUP(A2114,[2]库存报告使用数据处理!$A:$F,6,0),0)</f>
        <v>6</v>
      </c>
      <c r="H2114" s="29">
        <f>IFERROR(VLOOKUP(A2114,[2]库存报告使用数据处理!$A:$G,7,0),0)</f>
        <v>16.8531818181818</v>
      </c>
      <c r="I2114">
        <f>IFERROR(VLOOKUP(A2114,[5]数据处理!$A:$B,2,0),0)</f>
        <v>0</v>
      </c>
      <c r="J2114" s="30">
        <f>IFERROR(VLOOKUP(A2114,[5]数据处理!$A:$D,4,0),0)</f>
        <v>0</v>
      </c>
      <c r="K2114" s="30">
        <f>IFERROR(VLOOKUP(A2114,[5]数据处理!$A:$E,5,0),0)</f>
        <v>0</v>
      </c>
      <c r="L2114" s="30">
        <f>IFERROR(VLOOKUP(A2114,[5]数据处理!$A:$G,7,0),0)</f>
        <v>0</v>
      </c>
      <c r="M2114">
        <f t="shared" si="545"/>
        <v>0</v>
      </c>
      <c r="N2114">
        <f>IFERROR(VLOOKUP(A2114,[5]数据处理!$A:$C,3,0),0)</f>
        <v>2</v>
      </c>
      <c r="O2114">
        <f>IFERROR(VLOOKUP($A2114,[5]数据处理!$A:$N,14,0),0)</f>
        <v>0</v>
      </c>
      <c r="P2114">
        <f>IFERROR(VLOOKUP($A2114,[3]库存报告使用数据!$A$1:$B$65536,2,0),"")</f>
        <v>4501</v>
      </c>
      <c r="Q2114">
        <f>IFERROR(VLOOKUP($A2114,[3]库存报告使用数据!$A$1:$E$65536,5,0),"")</f>
        <v>679</v>
      </c>
      <c r="R2114">
        <f>IFERROR(VLOOKUP($A2114,[3]库存报告使用数据!$A$1:$H$65536,8,0),"")</f>
        <v>160</v>
      </c>
      <c r="S2114">
        <f>IFERROR(VLOOKUP($A2114,[3]库存报告使用数据!$A$1:$K$65536,11,0),"")</f>
        <v>192</v>
      </c>
      <c r="T2114">
        <f>IFERROR(VLOOKUP($A2114,[3]库存报告使用数据!$A$1:$C$65536,3,0),"")</f>
        <v>34</v>
      </c>
      <c r="U2114">
        <f>IFERROR(VLOOKUP($A2114,[3]库存报告使用数据!$A$1:$F$65536,6,0),"")</f>
        <v>7</v>
      </c>
      <c r="V2114">
        <f>IFERROR(VLOOKUP($A2114,[3]库存报告使用数据!$A$1:$I$65536,9,0),"")</f>
        <v>2</v>
      </c>
      <c r="W2114">
        <f>IFERROR(VLOOKUP($A2114,[3]库存报告使用数据!$A$1:$L$65536,12,0),"")</f>
        <v>0</v>
      </c>
      <c r="X2114" s="20">
        <f t="shared" si="546"/>
        <v>0.00755387691624084</v>
      </c>
      <c r="Y2114" s="20">
        <f t="shared" si="547"/>
        <v>0.0103092783505155</v>
      </c>
      <c r="Z2114" s="20">
        <f t="shared" si="548"/>
        <v>0.0125</v>
      </c>
      <c r="AA2114" s="20">
        <f t="shared" si="549"/>
        <v>0</v>
      </c>
      <c r="AB2114">
        <f>IFERROR(VLOOKUP($A2114,[3]库存报告使用数据!$A$1:$D$65536,4,0),"")</f>
        <v>9.88</v>
      </c>
      <c r="AC2114">
        <f>IFERROR(VLOOKUP($A2114,[3]库存报告使用数据!$A$1:$G$65536,7,0),"")</f>
        <v>2.19</v>
      </c>
      <c r="AD2114">
        <f>IFERROR(VLOOKUP($A2114,[3]库存报告使用数据!$A$1:$J$65536,10,0),"")</f>
        <v>0.7</v>
      </c>
      <c r="AE2114">
        <f>IFERROR(VLOOKUP($A2114,[3]库存报告使用数据!$A$1:$M$65536,13,0),"")</f>
        <v>0</v>
      </c>
      <c r="AF2114" s="20">
        <f t="shared" si="550"/>
        <v>0.0651377164040002</v>
      </c>
      <c r="AG2114" s="20">
        <f t="shared" si="551"/>
        <v>0.043315262831405</v>
      </c>
      <c r="AH2114" s="20">
        <f t="shared" si="552"/>
        <v>0.0103837958842409</v>
      </c>
      <c r="AI2114" s="20" t="str">
        <f t="shared" si="553"/>
        <v/>
      </c>
      <c r="AJ2114">
        <f>IFERROR(VLOOKUP($B2114,[4]库存报告使用数据!$A$1:$B$65536,2,0),0)</f>
        <v>53</v>
      </c>
      <c r="AK2114">
        <f>IFERROR(VLOOKUP($B2114,[4]库存报告使用数据!$A$1:$C$65536,3,0),)</f>
        <v>20</v>
      </c>
      <c r="AL2114">
        <f>IFERROR(VLOOKUP($B2114,[4]库存报告使用数据!$A$1:$D$65536,4,0),)</f>
        <v>9</v>
      </c>
      <c r="AM2114">
        <f>IFERROR(VLOOKUP($B2114,[4]库存报告使用数据!$A$1:$E$65536,5,0),)</f>
        <v>34</v>
      </c>
      <c r="AN2114" s="20">
        <f t="shared" si="554"/>
        <v>0.169811320754717</v>
      </c>
      <c r="AO2114" s="20">
        <f t="shared" si="555"/>
        <v>0.15</v>
      </c>
      <c r="AP2114" s="20">
        <f t="shared" si="556"/>
        <v>0.444444444444444</v>
      </c>
      <c r="AQ2114" s="20">
        <f t="shared" si="557"/>
        <v>0.176470588235294</v>
      </c>
      <c r="AR2114" s="32">
        <f t="shared" si="558"/>
        <v>1.28571428571429</v>
      </c>
      <c r="AS2114" s="32">
        <f t="shared" si="559"/>
        <v>77.1428571428572</v>
      </c>
      <c r="AT2114" s="32">
        <f t="shared" si="560"/>
        <v>-77.1428571428572</v>
      </c>
      <c r="AU2114" s="28">
        <f t="shared" si="561"/>
        <v>0</v>
      </c>
      <c r="AV2114" s="34">
        <f>IFERROR(时间!$B$4+AU2114,"上周无销量")</f>
        <v>43283</v>
      </c>
    </row>
    <row r="2115" spans="1:48">
      <c r="A2115" s="18" t="s">
        <v>2160</v>
      </c>
      <c r="B2115" t="str">
        <f>VLOOKUP(A2115,'[1]sku-asin（子）'!$A:$B,2,0)</f>
        <v>B01J71HR3U</v>
      </c>
      <c r="C2115" t="str">
        <f>VLOOKUP(A2115,'[1]子sku-父sku'!$A:$B,2,0)</f>
        <v>YZ-BS-TJ1245</v>
      </c>
      <c r="D2115" s="28">
        <f>IFERROR(VLOOKUP(A2115,[2]库存报告使用数据处理!$A:$C,3,0),0)</f>
        <v>3</v>
      </c>
      <c r="E2115" s="28">
        <f>IFERROR(VLOOKUP(A2115,[2]库存报告使用数据处理!$A:$D,4,0),0)</f>
        <v>4</v>
      </c>
      <c r="F2115" s="28">
        <f>IFERROR(VLOOKUP(A2115,[2]库存报告使用数据处理!$A:$E,5,0),0)</f>
        <v>1</v>
      </c>
      <c r="G2115" s="28">
        <f>IFERROR(VLOOKUP(A2115,[2]库存报告使用数据处理!$A:$F,6,0),0)</f>
        <v>0</v>
      </c>
      <c r="H2115" s="29">
        <f>IFERROR(VLOOKUP(A2115,[2]库存报告使用数据处理!$A:$G,7,0),0)</f>
        <v>16.49</v>
      </c>
      <c r="I2115">
        <f>IFERROR(VLOOKUP(A2115,[5]数据处理!$A:$B,2,0),0)</f>
        <v>0</v>
      </c>
      <c r="J2115" s="30">
        <f>IFERROR(VLOOKUP(A2115,[5]数据处理!$A:$D,4,0),0)</f>
        <v>0</v>
      </c>
      <c r="K2115" s="30">
        <f>IFERROR(VLOOKUP(A2115,[5]数据处理!$A:$E,5,0),0)</f>
        <v>0</v>
      </c>
      <c r="L2115" s="30">
        <f>IFERROR(VLOOKUP(A2115,[5]数据处理!$A:$G,7,0),0)</f>
        <v>0</v>
      </c>
      <c r="M2115">
        <f t="shared" si="545"/>
        <v>0</v>
      </c>
      <c r="N2115">
        <f>IFERROR(VLOOKUP(A2115,[5]数据处理!$A:$C,3,0),0)</f>
        <v>0</v>
      </c>
      <c r="O2115">
        <f>IFERROR(VLOOKUP($A2115,[5]数据处理!$A:$N,14,0),0)</f>
        <v>0</v>
      </c>
      <c r="P2115">
        <f>IFERROR(VLOOKUP($A2115,[3]库存报告使用数据!$A$1:$B$65536,2,0),"")</f>
        <v>223</v>
      </c>
      <c r="Q2115">
        <f>IFERROR(VLOOKUP($A2115,[3]库存报告使用数据!$A$1:$E$65536,5,0),"")</f>
        <v>115</v>
      </c>
      <c r="R2115">
        <f>IFERROR(VLOOKUP($A2115,[3]库存报告使用数据!$A$1:$H$65536,8,0),"")</f>
        <v>246</v>
      </c>
      <c r="S2115">
        <f>IFERROR(VLOOKUP($A2115,[3]库存报告使用数据!$A$1:$K$65536,11,0),"")</f>
        <v>0</v>
      </c>
      <c r="T2115">
        <f>IFERROR(VLOOKUP($A2115,[3]库存报告使用数据!$A$1:$C$65536,3,0),"")</f>
        <v>5</v>
      </c>
      <c r="U2115">
        <f>IFERROR(VLOOKUP($A2115,[3]库存报告使用数据!$A$1:$F$65536,6,0),"")</f>
        <v>2</v>
      </c>
      <c r="V2115">
        <f>IFERROR(VLOOKUP($A2115,[3]库存报告使用数据!$A$1:$I$65536,9,0),"")</f>
        <v>0</v>
      </c>
      <c r="W2115">
        <f>IFERROR(VLOOKUP($A2115,[3]库存报告使用数据!$A$1:$L$65536,12,0),"")</f>
        <v>0</v>
      </c>
      <c r="X2115" s="20">
        <f t="shared" si="546"/>
        <v>0.0224215246636771</v>
      </c>
      <c r="Y2115" s="20">
        <f t="shared" si="547"/>
        <v>0.0173913043478261</v>
      </c>
      <c r="Z2115" s="20">
        <f t="shared" si="548"/>
        <v>0</v>
      </c>
      <c r="AA2115" s="20" t="str">
        <f t="shared" si="549"/>
        <v/>
      </c>
      <c r="AB2115">
        <f>IFERROR(VLOOKUP($A2115,[3]库存报告使用数据!$A$1:$D$65536,4,0),"")</f>
        <v>1.22</v>
      </c>
      <c r="AC2115">
        <f>IFERROR(VLOOKUP($A2115,[3]库存报告使用数据!$A$1:$G$65536,7,0),"")</f>
        <v>0.48</v>
      </c>
      <c r="AD2115">
        <f>IFERROR(VLOOKUP($A2115,[3]库存报告使用数据!$A$1:$J$65536,10,0),"")</f>
        <v>0</v>
      </c>
      <c r="AE2115">
        <f>IFERROR(VLOOKUP($A2115,[3]库存报告使用数据!$A$1:$M$65536,13,0),"")</f>
        <v>0</v>
      </c>
      <c r="AF2115" s="20">
        <f t="shared" si="550"/>
        <v>0.024661410956135</v>
      </c>
      <c r="AG2115" s="20">
        <f t="shared" si="551"/>
        <v>0.00727713765918739</v>
      </c>
      <c r="AH2115" s="20" t="str">
        <f t="shared" si="552"/>
        <v/>
      </c>
      <c r="AI2115" s="20" t="str">
        <f t="shared" si="553"/>
        <v/>
      </c>
      <c r="AJ2115">
        <f>IFERROR(VLOOKUP($B2115,[4]库存报告使用数据!$A$1:$B$65536,2,0),0)</f>
        <v>5</v>
      </c>
      <c r="AK2115">
        <f>IFERROR(VLOOKUP($B2115,[4]库存报告使用数据!$A$1:$C$65536,3,0),)</f>
        <v>4</v>
      </c>
      <c r="AL2115">
        <f>IFERROR(VLOOKUP($B2115,[4]库存报告使用数据!$A$1:$D$65536,4,0),)</f>
        <v>0</v>
      </c>
      <c r="AM2115">
        <f>IFERROR(VLOOKUP($B2115,[4]库存报告使用数据!$A$1:$E$65536,5,0),)</f>
        <v>0</v>
      </c>
      <c r="AN2115" s="20">
        <f t="shared" si="554"/>
        <v>0.6</v>
      </c>
      <c r="AO2115" s="20">
        <f t="shared" si="555"/>
        <v>1</v>
      </c>
      <c r="AP2115" s="20" t="str">
        <f t="shared" si="556"/>
        <v/>
      </c>
      <c r="AQ2115" s="20" t="str">
        <f t="shared" si="557"/>
        <v/>
      </c>
      <c r="AR2115" s="32">
        <f t="shared" si="558"/>
        <v>0.428571428571429</v>
      </c>
      <c r="AS2115" s="32">
        <f t="shared" si="559"/>
        <v>25.7142857142857</v>
      </c>
      <c r="AT2115" s="32">
        <f t="shared" si="560"/>
        <v>-25.7142857142857</v>
      </c>
      <c r="AU2115" s="28">
        <f t="shared" si="561"/>
        <v>0</v>
      </c>
      <c r="AV2115" s="34">
        <f>IFERROR(时间!$B$4+AU2115,"上周无销量")</f>
        <v>43283</v>
      </c>
    </row>
    <row r="2116" spans="1:48">
      <c r="A2116" s="18" t="s">
        <v>2161</v>
      </c>
      <c r="B2116" t="str">
        <f>VLOOKUP(A2116,'[1]sku-asin（子）'!$A:$B,2,0)</f>
        <v>B01J71HSAC</v>
      </c>
      <c r="C2116" t="str">
        <f>VLOOKUP(A2116,'[1]子sku-父sku'!$A:$B,2,0)</f>
        <v>YZ-BS-TJ1245</v>
      </c>
      <c r="D2116" s="28">
        <f>IFERROR(VLOOKUP(A2116,[2]库存报告使用数据处理!$A:$C,3,0),0)</f>
        <v>10</v>
      </c>
      <c r="E2116" s="28">
        <f>IFERROR(VLOOKUP(A2116,[2]库存报告使用数据处理!$A:$D,4,0),0)</f>
        <v>6</v>
      </c>
      <c r="F2116" s="28">
        <f>IFERROR(VLOOKUP(A2116,[2]库存报告使用数据处理!$A:$E,5,0),0)</f>
        <v>4</v>
      </c>
      <c r="G2116" s="28">
        <f>IFERROR(VLOOKUP(A2116,[2]库存报告使用数据处理!$A:$F,6,0),0)</f>
        <v>5</v>
      </c>
      <c r="H2116" s="29">
        <f>IFERROR(VLOOKUP(A2116,[2]库存报告使用数据处理!$A:$G,7,0),0)</f>
        <v>17.1888</v>
      </c>
      <c r="I2116">
        <f>IFERROR(VLOOKUP(A2116,[5]数据处理!$A:$B,2,0),0)</f>
        <v>0</v>
      </c>
      <c r="J2116" s="30">
        <f>IFERROR(VLOOKUP(A2116,[5]数据处理!$A:$D,4,0),0)</f>
        <v>0</v>
      </c>
      <c r="K2116" s="30">
        <f>IFERROR(VLOOKUP(A2116,[5]数据处理!$A:$E,5,0),0)</f>
        <v>0</v>
      </c>
      <c r="L2116" s="30">
        <f>IFERROR(VLOOKUP(A2116,[5]数据处理!$A:$G,7,0),0)</f>
        <v>0</v>
      </c>
      <c r="M2116">
        <f t="shared" si="545"/>
        <v>0</v>
      </c>
      <c r="N2116">
        <f>IFERROR(VLOOKUP(A2116,[5]数据处理!$A:$C,3,0),0)</f>
        <v>0</v>
      </c>
      <c r="O2116">
        <f>IFERROR(VLOOKUP($A2116,[5]数据处理!$A:$N,14,0),0)</f>
        <v>0</v>
      </c>
      <c r="P2116">
        <f>IFERROR(VLOOKUP($A2116,[3]库存报告使用数据!$A$1:$B$65536,2,0),"")</f>
        <v>406</v>
      </c>
      <c r="Q2116">
        <f>IFERROR(VLOOKUP($A2116,[3]库存报告使用数据!$A$1:$E$65536,5,0),"")</f>
        <v>268</v>
      </c>
      <c r="R2116">
        <f>IFERROR(VLOOKUP($A2116,[3]库存报告使用数据!$A$1:$H$65536,8,0),"")</f>
        <v>912</v>
      </c>
      <c r="S2116">
        <f>IFERROR(VLOOKUP($A2116,[3]库存报告使用数据!$A$1:$K$65536,11,0),"")</f>
        <v>1021</v>
      </c>
      <c r="T2116">
        <f>IFERROR(VLOOKUP($A2116,[3]库存报告使用数据!$A$1:$C$65536,3,0),"")</f>
        <v>4</v>
      </c>
      <c r="U2116">
        <f>IFERROR(VLOOKUP($A2116,[3]库存报告使用数据!$A$1:$F$65536,6,0),"")</f>
        <v>3</v>
      </c>
      <c r="V2116">
        <f>IFERROR(VLOOKUP($A2116,[3]库存报告使用数据!$A$1:$I$65536,9,0),"")</f>
        <v>5</v>
      </c>
      <c r="W2116">
        <f>IFERROR(VLOOKUP($A2116,[3]库存报告使用数据!$A$1:$L$65536,12,0),"")</f>
        <v>11</v>
      </c>
      <c r="X2116" s="20">
        <f t="shared" si="546"/>
        <v>0.00985221674876847</v>
      </c>
      <c r="Y2116" s="20">
        <f t="shared" si="547"/>
        <v>0.0111940298507463</v>
      </c>
      <c r="Z2116" s="20">
        <f t="shared" si="548"/>
        <v>0.00548245614035088</v>
      </c>
      <c r="AA2116" s="20">
        <f t="shared" si="549"/>
        <v>0.0107737512242899</v>
      </c>
      <c r="AB2116">
        <f>IFERROR(VLOOKUP($A2116,[3]库存报告使用数据!$A$1:$D$65536,4,0),"")</f>
        <v>0.88</v>
      </c>
      <c r="AC2116">
        <f>IFERROR(VLOOKUP($A2116,[3]库存报告使用数据!$A$1:$G$65536,7,0),"")</f>
        <v>0.77</v>
      </c>
      <c r="AD2116">
        <f>IFERROR(VLOOKUP($A2116,[3]库存报告使用数据!$A$1:$J$65536,10,0),"")</f>
        <v>1.28</v>
      </c>
      <c r="AE2116">
        <f>IFERROR(VLOOKUP($A2116,[3]库存报告使用数据!$A$1:$M$65536,13,0),"")</f>
        <v>2.87</v>
      </c>
      <c r="AF2116" s="20">
        <f t="shared" si="550"/>
        <v>0.00511961277110677</v>
      </c>
      <c r="AG2116" s="20">
        <f t="shared" si="551"/>
        <v>0.00746610195786404</v>
      </c>
      <c r="AH2116" s="20">
        <f t="shared" si="552"/>
        <v>0.0186167737131155</v>
      </c>
      <c r="AI2116" s="20">
        <f t="shared" si="553"/>
        <v>0.033393837847901</v>
      </c>
      <c r="AJ2116">
        <f>IFERROR(VLOOKUP($B2116,[4]库存报告使用数据!$A$1:$B$65536,2,0),0)</f>
        <v>20</v>
      </c>
      <c r="AK2116">
        <f>IFERROR(VLOOKUP($B2116,[4]库存报告使用数据!$A$1:$C$65536,3,0),)</f>
        <v>22</v>
      </c>
      <c r="AL2116">
        <f>IFERROR(VLOOKUP($B2116,[4]库存报告使用数据!$A$1:$D$65536,4,0),)</f>
        <v>10</v>
      </c>
      <c r="AM2116">
        <f>IFERROR(VLOOKUP($B2116,[4]库存报告使用数据!$A$1:$E$65536,5,0),)</f>
        <v>38</v>
      </c>
      <c r="AN2116" s="20">
        <f t="shared" si="554"/>
        <v>0.5</v>
      </c>
      <c r="AO2116" s="20">
        <f t="shared" si="555"/>
        <v>0.272727272727273</v>
      </c>
      <c r="AP2116" s="20">
        <f t="shared" si="556"/>
        <v>0.4</v>
      </c>
      <c r="AQ2116" s="20">
        <f t="shared" si="557"/>
        <v>0.131578947368421</v>
      </c>
      <c r="AR2116" s="32">
        <f t="shared" si="558"/>
        <v>1.42857142857143</v>
      </c>
      <c r="AS2116" s="32">
        <f t="shared" si="559"/>
        <v>85.7142857142857</v>
      </c>
      <c r="AT2116" s="32">
        <f t="shared" si="560"/>
        <v>-85.7142857142857</v>
      </c>
      <c r="AU2116" s="28">
        <f t="shared" si="561"/>
        <v>0</v>
      </c>
      <c r="AV2116" s="34">
        <f>IFERROR(时间!$B$4+AU2116,"上周无销量")</f>
        <v>43283</v>
      </c>
    </row>
    <row r="2117" spans="1:48">
      <c r="A2117" s="18" t="s">
        <v>2162</v>
      </c>
      <c r="B2117" t="str">
        <f>VLOOKUP(A2117,'[1]sku-asin（子）'!$A:$B,2,0)</f>
        <v>B01DLSNB76</v>
      </c>
      <c r="C2117" t="str">
        <f>VLOOKUP(A2117,'[1]子sku-父sku'!$A:$B,2,0)</f>
        <v>YZ-BS-TJ1245</v>
      </c>
      <c r="D2117" s="28">
        <f>IFERROR(VLOOKUP(A2117,[2]库存报告使用数据处理!$A:$C,3,0),0)</f>
        <v>0</v>
      </c>
      <c r="E2117" s="28">
        <f>IFERROR(VLOOKUP(A2117,[2]库存报告使用数据处理!$A:$D,4,0),0)</f>
        <v>0</v>
      </c>
      <c r="F2117" s="28">
        <f>IFERROR(VLOOKUP(A2117,[2]库存报告使用数据处理!$A:$E,5,0),0)</f>
        <v>0</v>
      </c>
      <c r="G2117" s="28">
        <f>IFERROR(VLOOKUP(A2117,[2]库存报告使用数据处理!$A:$F,6,0),0)</f>
        <v>0</v>
      </c>
      <c r="H2117" s="29">
        <f>IFERROR(VLOOKUP(A2117,[2]库存报告使用数据处理!$A:$G,7,0),0)</f>
        <v>0</v>
      </c>
      <c r="I2117">
        <f>IFERROR(VLOOKUP(A2117,[5]数据处理!$A:$B,2,0),0)</f>
        <v>0</v>
      </c>
      <c r="J2117" s="30">
        <f>IFERROR(VLOOKUP(A2117,[5]数据处理!$A:$D,4,0),0)</f>
        <v>0</v>
      </c>
      <c r="K2117" s="30">
        <f>IFERROR(VLOOKUP(A2117,[5]数据处理!$A:$E,5,0),0)</f>
        <v>0</v>
      </c>
      <c r="L2117" s="30">
        <f>IFERROR(VLOOKUP(A2117,[5]数据处理!$A:$G,7,0),0)</f>
        <v>0</v>
      </c>
      <c r="M2117">
        <f t="shared" si="545"/>
        <v>0</v>
      </c>
      <c r="N2117">
        <f>IFERROR(VLOOKUP(A2117,[5]数据处理!$A:$C,3,0),0)</f>
        <v>0</v>
      </c>
      <c r="O2117">
        <f>IFERROR(VLOOKUP($A2117,[5]数据处理!$A:$N,14,0),0)</f>
        <v>0</v>
      </c>
      <c r="P2117" t="str">
        <f>IFERROR(VLOOKUP($A2117,[3]库存报告使用数据!$A$1:$B$65536,2,0),"")</f>
        <v/>
      </c>
      <c r="Q2117" t="str">
        <f>IFERROR(VLOOKUP($A2117,[3]库存报告使用数据!$A$1:$E$65536,5,0),"")</f>
        <v/>
      </c>
      <c r="R2117" t="str">
        <f>IFERROR(VLOOKUP($A2117,[3]库存报告使用数据!$A$1:$H$65536,8,0),"")</f>
        <v/>
      </c>
      <c r="S2117" t="str">
        <f>IFERROR(VLOOKUP($A2117,[3]库存报告使用数据!$A$1:$K$65536,11,0),"")</f>
        <v/>
      </c>
      <c r="T2117" t="str">
        <f>IFERROR(VLOOKUP($A2117,[3]库存报告使用数据!$A$1:$C$65536,3,0),"")</f>
        <v/>
      </c>
      <c r="U2117" t="str">
        <f>IFERROR(VLOOKUP($A2117,[3]库存报告使用数据!$A$1:$F$65536,6,0),"")</f>
        <v/>
      </c>
      <c r="V2117" t="str">
        <f>IFERROR(VLOOKUP($A2117,[3]库存报告使用数据!$A$1:$I$65536,9,0),"")</f>
        <v/>
      </c>
      <c r="W2117" t="str">
        <f>IFERROR(VLOOKUP($A2117,[3]库存报告使用数据!$A$1:$L$65536,12,0),"")</f>
        <v/>
      </c>
      <c r="X2117" s="20" t="str">
        <f t="shared" si="546"/>
        <v/>
      </c>
      <c r="Y2117" s="20" t="str">
        <f t="shared" si="547"/>
        <v/>
      </c>
      <c r="Z2117" s="20" t="str">
        <f t="shared" si="548"/>
        <v/>
      </c>
      <c r="AA2117" s="20" t="str">
        <f t="shared" si="549"/>
        <v/>
      </c>
      <c r="AB2117" t="str">
        <f>IFERROR(VLOOKUP($A2117,[3]库存报告使用数据!$A$1:$D$65536,4,0),"")</f>
        <v/>
      </c>
      <c r="AC2117" t="str">
        <f>IFERROR(VLOOKUP($A2117,[3]库存报告使用数据!$A$1:$G$65536,7,0),"")</f>
        <v/>
      </c>
      <c r="AD2117" t="str">
        <f>IFERROR(VLOOKUP($A2117,[3]库存报告使用数据!$A$1:$J$65536,10,0),"")</f>
        <v/>
      </c>
      <c r="AE2117" t="str">
        <f>IFERROR(VLOOKUP($A2117,[3]库存报告使用数据!$A$1:$M$65536,13,0),"")</f>
        <v/>
      </c>
      <c r="AF2117" s="20" t="str">
        <f t="shared" si="550"/>
        <v/>
      </c>
      <c r="AG2117" s="20" t="str">
        <f t="shared" si="551"/>
        <v/>
      </c>
      <c r="AH2117" s="20" t="str">
        <f t="shared" si="552"/>
        <v/>
      </c>
      <c r="AI2117" s="20" t="str">
        <f t="shared" si="553"/>
        <v/>
      </c>
      <c r="AJ2117">
        <f>IFERROR(VLOOKUP($B2117,[4]库存报告使用数据!$A$1:$B$65536,2,0),0)</f>
        <v>0</v>
      </c>
      <c r="AK2117">
        <f>IFERROR(VLOOKUP($B2117,[4]库存报告使用数据!$A$1:$C$65536,3,0),)</f>
        <v>0</v>
      </c>
      <c r="AL2117">
        <f>IFERROR(VLOOKUP($B2117,[4]库存报告使用数据!$A$1:$D$65536,4,0),)</f>
        <v>0</v>
      </c>
      <c r="AM2117">
        <f>IFERROR(VLOOKUP($B2117,[4]库存报告使用数据!$A$1:$E$65536,5,0),)</f>
        <v>0</v>
      </c>
      <c r="AN2117" s="20" t="str">
        <f t="shared" si="554"/>
        <v/>
      </c>
      <c r="AO2117" s="20" t="str">
        <f t="shared" si="555"/>
        <v/>
      </c>
      <c r="AP2117" s="20" t="str">
        <f t="shared" si="556"/>
        <v/>
      </c>
      <c r="AQ2117" s="20" t="str">
        <f t="shared" si="557"/>
        <v/>
      </c>
      <c r="AR2117" s="32">
        <f t="shared" si="558"/>
        <v>0</v>
      </c>
      <c r="AS2117" s="32">
        <f t="shared" si="559"/>
        <v>0</v>
      </c>
      <c r="AT2117" s="32">
        <f t="shared" si="560"/>
        <v>0</v>
      </c>
      <c r="AU2117" s="28" t="str">
        <f t="shared" si="561"/>
        <v>库存为0</v>
      </c>
      <c r="AV2117" s="34" t="str">
        <f>IFERROR(时间!$B$4+AU2117,"上周无销量")</f>
        <v>上周无销量</v>
      </c>
    </row>
    <row r="2118" spans="1:48">
      <c r="A2118" s="18" t="s">
        <v>2163</v>
      </c>
      <c r="B2118" t="str">
        <f>VLOOKUP(A2118,'[1]sku-asin（子）'!$A:$B,2,0)</f>
        <v>B01DLSNA3Q</v>
      </c>
      <c r="C2118" t="str">
        <f>VLOOKUP(A2118,'[1]子sku-父sku'!$A:$B,2,0)</f>
        <v>YZ-BS-TJ1245</v>
      </c>
      <c r="D2118" s="28">
        <f>IFERROR(VLOOKUP(A2118,[2]库存报告使用数据处理!$A:$C,3,0),0)</f>
        <v>1</v>
      </c>
      <c r="E2118" s="28">
        <f>IFERROR(VLOOKUP(A2118,[2]库存报告使用数据处理!$A:$D,4,0),0)</f>
        <v>2</v>
      </c>
      <c r="F2118" s="28">
        <f>IFERROR(VLOOKUP(A2118,[2]库存报告使用数据处理!$A:$E,5,0),0)</f>
        <v>2</v>
      </c>
      <c r="G2118" s="28">
        <f>IFERROR(VLOOKUP(A2118,[2]库存报告使用数据处理!$A:$F,6,0),0)</f>
        <v>0</v>
      </c>
      <c r="H2118" s="29">
        <f>IFERROR(VLOOKUP(A2118,[2]库存报告使用数据处理!$A:$G,7,0),0)</f>
        <v>16.988</v>
      </c>
      <c r="I2118">
        <f>IFERROR(VLOOKUP(A2118,[5]数据处理!$A:$B,2,0),0)</f>
        <v>3</v>
      </c>
      <c r="J2118" s="30">
        <f>IFERROR(VLOOKUP(A2118,[5]数据处理!$A:$D,4,0),0)</f>
        <v>0</v>
      </c>
      <c r="K2118" s="30">
        <f>IFERROR(VLOOKUP(A2118,[5]数据处理!$A:$E,5,0),0)</f>
        <v>0</v>
      </c>
      <c r="L2118" s="30">
        <f>IFERROR(VLOOKUP(A2118,[5]数据处理!$A:$G,7,0),0)</f>
        <v>0</v>
      </c>
      <c r="M2118">
        <f t="shared" ref="M2118:M2181" si="562">SUM(I2118:L2118)</f>
        <v>3</v>
      </c>
      <c r="N2118">
        <f>IFERROR(VLOOKUP(A2118,[5]数据处理!$A:$C,3,0),0)</f>
        <v>0</v>
      </c>
      <c r="O2118">
        <f>IFERROR(VLOOKUP($A2118,[5]数据处理!$A:$N,14,0),0)</f>
        <v>1</v>
      </c>
      <c r="P2118">
        <f>IFERROR(VLOOKUP($A2118,[3]库存报告使用数据!$A$1:$B$65536,2,0),"")</f>
        <v>51462</v>
      </c>
      <c r="Q2118">
        <f>IFERROR(VLOOKUP($A2118,[3]库存报告使用数据!$A$1:$E$65536,5,0),"")</f>
        <v>18695</v>
      </c>
      <c r="R2118">
        <f>IFERROR(VLOOKUP($A2118,[3]库存报告使用数据!$A$1:$H$65536,8,0),"")</f>
        <v>34151</v>
      </c>
      <c r="S2118">
        <f>IFERROR(VLOOKUP($A2118,[3]库存报告使用数据!$A$1:$K$65536,11,0),"")</f>
        <v>44970</v>
      </c>
      <c r="T2118">
        <f>IFERROR(VLOOKUP($A2118,[3]库存报告使用数据!$A$1:$C$65536,3,0),"")</f>
        <v>383</v>
      </c>
      <c r="U2118">
        <f>IFERROR(VLOOKUP($A2118,[3]库存报告使用数据!$A$1:$F$65536,6,0),"")</f>
        <v>241</v>
      </c>
      <c r="V2118">
        <f>IFERROR(VLOOKUP($A2118,[3]库存报告使用数据!$A$1:$I$65536,9,0),"")</f>
        <v>223</v>
      </c>
      <c r="W2118">
        <f>IFERROR(VLOOKUP($A2118,[3]库存报告使用数据!$A$1:$L$65536,12,0),"")</f>
        <v>243</v>
      </c>
      <c r="X2118" s="20">
        <f t="shared" ref="X2118:X2181" si="563">IFERROR(T2118/P2118,"")</f>
        <v>0.0074423846721853</v>
      </c>
      <c r="Y2118" s="20">
        <f t="shared" ref="Y2118:Y2181" si="564">IFERROR(U2118/Q2118,"")</f>
        <v>0.0128911473656058</v>
      </c>
      <c r="Z2118" s="20">
        <f t="shared" ref="Z2118:Z2181" si="565">IFERROR(V2118/R2118,"")</f>
        <v>0.00652982343123188</v>
      </c>
      <c r="AA2118" s="20">
        <f t="shared" ref="AA2118:AA2181" si="566">IFERROR(W2118/S2118,"")</f>
        <v>0.00540360240160107</v>
      </c>
      <c r="AB2118">
        <f>IFERROR(VLOOKUP($A2118,[3]库存报告使用数据!$A$1:$D$65536,4,0),"")</f>
        <v>75.65</v>
      </c>
      <c r="AC2118">
        <f>IFERROR(VLOOKUP($A2118,[3]库存报告使用数据!$A$1:$G$65536,7,0),"")</f>
        <v>49.38</v>
      </c>
      <c r="AD2118">
        <f>IFERROR(VLOOKUP($A2118,[3]库存报告使用数据!$A$1:$J$65536,10,0),"")</f>
        <v>42.86</v>
      </c>
      <c r="AE2118">
        <f>IFERROR(VLOOKUP($A2118,[3]库存报告使用数据!$A$1:$M$65536,13,0),"")</f>
        <v>44.62</v>
      </c>
      <c r="AF2118" s="20">
        <f t="shared" ref="AF2118:AF2181" si="567">IF(OR(AB2118="",AB2118=0),"",IF(AND(D2118*$H2118=0,AB2118&gt;0),"无销售广告费为"&amp;AB2118,IFERROR(AB2118/(D2118*$H2118),0)))</f>
        <v>4.45314339533789</v>
      </c>
      <c r="AG2118" s="20">
        <f t="shared" ref="AG2118:AG2181" si="568">IF(OR(AC2118="",AC2118=0),"",IF(AND(E2118*$H2118=0,AC2118&gt;0),"无销售广告费为"&amp;AC2118,IFERROR(AC2118/(E2118*$H2118),0)))</f>
        <v>1.45337885566282</v>
      </c>
      <c r="AH2118" s="20">
        <f t="shared" ref="AH2118:AH2181" si="569">IF(OR(AD2118="",AD2118=0),"",IF(AND(F2118*$H2118=0,AD2118&gt;0),"无销售广告费为"&amp;AD2118,IFERROR(AD2118/(F2118*$H2118),0)))</f>
        <v>1.26147869084059</v>
      </c>
      <c r="AI2118" s="20" t="str">
        <f t="shared" ref="AI2118:AI2181" si="570">IF(OR(AE2118="",AE2118=0),"",IF(AND(G2118*$H2118=0,AE2118&gt;0),"无销售广告费为"&amp;AE2118,IFERROR(AE2118/(G2118*$H2118),0)))</f>
        <v>无销售广告费为44.62</v>
      </c>
      <c r="AJ2118">
        <f>IFERROR(VLOOKUP($B2118,[4]库存报告使用数据!$A$1:$B$65536,2,0),0)</f>
        <v>122</v>
      </c>
      <c r="AK2118">
        <f>IFERROR(VLOOKUP($B2118,[4]库存报告使用数据!$A$1:$C$65536,3,0),)</f>
        <v>66</v>
      </c>
      <c r="AL2118">
        <f>IFERROR(VLOOKUP($B2118,[4]库存报告使用数据!$A$1:$D$65536,4,0),)</f>
        <v>44</v>
      </c>
      <c r="AM2118">
        <f>IFERROR(VLOOKUP($B2118,[4]库存报告使用数据!$A$1:$E$65536,5,0),)</f>
        <v>120</v>
      </c>
      <c r="AN2118" s="20">
        <f t="shared" ref="AN2118:AN2181" si="571">IFERROR(D2118/AJ2118,"")</f>
        <v>0.00819672131147541</v>
      </c>
      <c r="AO2118" s="20">
        <f t="shared" ref="AO2118:AO2181" si="572">IFERROR(E2118/AK2118,"")</f>
        <v>0.0303030303030303</v>
      </c>
      <c r="AP2118" s="20">
        <f t="shared" ref="AP2118:AP2181" si="573">IFERROR(F2118/AL2118,"")</f>
        <v>0.0454545454545455</v>
      </c>
      <c r="AQ2118" s="20">
        <f t="shared" ref="AQ2118:AQ2181" si="574">IFERROR(G2118/AM2118,"")</f>
        <v>0</v>
      </c>
      <c r="AR2118" s="32">
        <f t="shared" ref="AR2118:AR2181" si="575">IFERROR(D2118/7,"")</f>
        <v>0.142857142857143</v>
      </c>
      <c r="AS2118" s="32">
        <f t="shared" ref="AS2118:AS2181" si="576">IF(AR2118="","上周无销量",60*AR2118)</f>
        <v>8.57142857142857</v>
      </c>
      <c r="AT2118" s="32">
        <f t="shared" ref="AT2118:AT2181" si="577">IF(AS2118="上周无销量","上周无销量/总库存"&amp;M2118,M2118-AS2118)</f>
        <v>-5.57142857142857</v>
      </c>
      <c r="AU2118" s="28">
        <f t="shared" ref="AU2118:AU2181" si="578">IF(AR2118="","库存为"&amp;M2118,IF(AS2118=0,"库存为"&amp;M2118,INT(M2118/AR2118)))</f>
        <v>21</v>
      </c>
      <c r="AV2118" s="34">
        <f>IFERROR(时间!$B$4+AU2118,"上周无销量")</f>
        <v>43304</v>
      </c>
    </row>
    <row r="2119" spans="1:48">
      <c r="A2119" s="18" t="s">
        <v>2164</v>
      </c>
      <c r="B2119" t="str">
        <f>VLOOKUP(A2119,'[1]sku-asin（子）'!$A:$B,2,0)</f>
        <v>B07211SFVH</v>
      </c>
      <c r="C2119" t="str">
        <f>VLOOKUP(A2119,'[1]子sku-父sku'!$A:$B,2,0)</f>
        <v>YZ-BS-PW2038</v>
      </c>
      <c r="D2119" s="28">
        <f>IFERROR(VLOOKUP(A2119,[2]库存报告使用数据处理!$A:$C,3,0),0)</f>
        <v>0</v>
      </c>
      <c r="E2119" s="28">
        <f>IFERROR(VLOOKUP(A2119,[2]库存报告使用数据处理!$A:$D,4,0),0)</f>
        <v>0</v>
      </c>
      <c r="F2119" s="28">
        <f>IFERROR(VLOOKUP(A2119,[2]库存报告使用数据处理!$A:$E,5,0),0)</f>
        <v>0</v>
      </c>
      <c r="G2119" s="28">
        <f>IFERROR(VLOOKUP(A2119,[2]库存报告使用数据处理!$A:$F,6,0),0)</f>
        <v>0</v>
      </c>
      <c r="H2119" s="29">
        <f>IFERROR(VLOOKUP(A2119,[2]库存报告使用数据处理!$A:$G,7,0),0)</f>
        <v>0</v>
      </c>
      <c r="I2119">
        <f>IFERROR(VLOOKUP(A2119,[5]数据处理!$A:$B,2,0),0)</f>
        <v>0</v>
      </c>
      <c r="J2119" s="30">
        <f>IFERROR(VLOOKUP(A2119,[5]数据处理!$A:$D,4,0),0)</f>
        <v>0</v>
      </c>
      <c r="K2119" s="30">
        <f>IFERROR(VLOOKUP(A2119,[5]数据处理!$A:$E,5,0),0)</f>
        <v>0</v>
      </c>
      <c r="L2119" s="30">
        <f>IFERROR(VLOOKUP(A2119,[5]数据处理!$A:$G,7,0),0)</f>
        <v>0</v>
      </c>
      <c r="M2119">
        <f t="shared" si="562"/>
        <v>0</v>
      </c>
      <c r="N2119">
        <f>IFERROR(VLOOKUP(A2119,[5]数据处理!$A:$C,3,0),0)</f>
        <v>0</v>
      </c>
      <c r="O2119">
        <f>IFERROR(VLOOKUP($A2119,[5]数据处理!$A:$N,14,0),0)</f>
        <v>0</v>
      </c>
      <c r="P2119" t="str">
        <f>IFERROR(VLOOKUP($A2119,[3]库存报告使用数据!$A$1:$B$65536,2,0),"")</f>
        <v/>
      </c>
      <c r="Q2119" t="str">
        <f>IFERROR(VLOOKUP($A2119,[3]库存报告使用数据!$A$1:$E$65536,5,0),"")</f>
        <v/>
      </c>
      <c r="R2119" t="str">
        <f>IFERROR(VLOOKUP($A2119,[3]库存报告使用数据!$A$1:$H$65536,8,0),"")</f>
        <v/>
      </c>
      <c r="S2119" t="str">
        <f>IFERROR(VLOOKUP($A2119,[3]库存报告使用数据!$A$1:$K$65536,11,0),"")</f>
        <v/>
      </c>
      <c r="T2119" t="str">
        <f>IFERROR(VLOOKUP($A2119,[3]库存报告使用数据!$A$1:$C$65536,3,0),"")</f>
        <v/>
      </c>
      <c r="U2119" t="str">
        <f>IFERROR(VLOOKUP($A2119,[3]库存报告使用数据!$A$1:$F$65536,6,0),"")</f>
        <v/>
      </c>
      <c r="V2119" t="str">
        <f>IFERROR(VLOOKUP($A2119,[3]库存报告使用数据!$A$1:$I$65536,9,0),"")</f>
        <v/>
      </c>
      <c r="W2119" t="str">
        <f>IFERROR(VLOOKUP($A2119,[3]库存报告使用数据!$A$1:$L$65536,12,0),"")</f>
        <v/>
      </c>
      <c r="X2119" s="20" t="str">
        <f t="shared" si="563"/>
        <v/>
      </c>
      <c r="Y2119" s="20" t="str">
        <f t="shared" si="564"/>
        <v/>
      </c>
      <c r="Z2119" s="20" t="str">
        <f t="shared" si="565"/>
        <v/>
      </c>
      <c r="AA2119" s="20" t="str">
        <f t="shared" si="566"/>
        <v/>
      </c>
      <c r="AB2119" t="str">
        <f>IFERROR(VLOOKUP($A2119,[3]库存报告使用数据!$A$1:$D$65536,4,0),"")</f>
        <v/>
      </c>
      <c r="AC2119" t="str">
        <f>IFERROR(VLOOKUP($A2119,[3]库存报告使用数据!$A$1:$G$65536,7,0),"")</f>
        <v/>
      </c>
      <c r="AD2119" t="str">
        <f>IFERROR(VLOOKUP($A2119,[3]库存报告使用数据!$A$1:$J$65536,10,0),"")</f>
        <v/>
      </c>
      <c r="AE2119" t="str">
        <f>IFERROR(VLOOKUP($A2119,[3]库存报告使用数据!$A$1:$M$65536,13,0),"")</f>
        <v/>
      </c>
      <c r="AF2119" s="20" t="str">
        <f t="shared" si="567"/>
        <v/>
      </c>
      <c r="AG2119" s="20" t="str">
        <f t="shared" si="568"/>
        <v/>
      </c>
      <c r="AH2119" s="20" t="str">
        <f t="shared" si="569"/>
        <v/>
      </c>
      <c r="AI2119" s="20" t="str">
        <f t="shared" si="570"/>
        <v/>
      </c>
      <c r="AJ2119">
        <f>IFERROR(VLOOKUP($B2119,[4]库存报告使用数据!$A$1:$B$65536,2,0),0)</f>
        <v>0</v>
      </c>
      <c r="AK2119">
        <f>IFERROR(VLOOKUP($B2119,[4]库存报告使用数据!$A$1:$C$65536,3,0),)</f>
        <v>0</v>
      </c>
      <c r="AL2119">
        <f>IFERROR(VLOOKUP($B2119,[4]库存报告使用数据!$A$1:$D$65536,4,0),)</f>
        <v>0</v>
      </c>
      <c r="AM2119">
        <f>IFERROR(VLOOKUP($B2119,[4]库存报告使用数据!$A$1:$E$65536,5,0),)</f>
        <v>0</v>
      </c>
      <c r="AN2119" s="20" t="str">
        <f t="shared" si="571"/>
        <v/>
      </c>
      <c r="AO2119" s="20" t="str">
        <f t="shared" si="572"/>
        <v/>
      </c>
      <c r="AP2119" s="20" t="str">
        <f t="shared" si="573"/>
        <v/>
      </c>
      <c r="AQ2119" s="20" t="str">
        <f t="shared" si="574"/>
        <v/>
      </c>
      <c r="AR2119" s="32">
        <f t="shared" si="575"/>
        <v>0</v>
      </c>
      <c r="AS2119" s="32">
        <f t="shared" si="576"/>
        <v>0</v>
      </c>
      <c r="AT2119" s="32">
        <f t="shared" si="577"/>
        <v>0</v>
      </c>
      <c r="AU2119" s="28" t="str">
        <f t="shared" si="578"/>
        <v>库存为0</v>
      </c>
      <c r="AV2119" s="34" t="str">
        <f>IFERROR(时间!$B$4+AU2119,"上周无销量")</f>
        <v>上周无销量</v>
      </c>
    </row>
    <row r="2120" spans="1:48">
      <c r="A2120" s="18" t="s">
        <v>2165</v>
      </c>
      <c r="B2120" t="str">
        <f>VLOOKUP(A2120,'[1]sku-asin（子）'!$A:$B,2,0)</f>
        <v>B071JNKJ6V</v>
      </c>
      <c r="C2120" t="str">
        <f>VLOOKUP(A2120,'[1]子sku-父sku'!$A:$B,2,0)</f>
        <v>YZ-BS-PW2038</v>
      </c>
      <c r="D2120" s="28">
        <f>IFERROR(VLOOKUP(A2120,[2]库存报告使用数据处理!$A:$C,3,0),0)</f>
        <v>0</v>
      </c>
      <c r="E2120" s="28">
        <f>IFERROR(VLOOKUP(A2120,[2]库存报告使用数据处理!$A:$D,4,0),0)</f>
        <v>0</v>
      </c>
      <c r="F2120" s="28">
        <f>IFERROR(VLOOKUP(A2120,[2]库存报告使用数据处理!$A:$E,5,0),0)</f>
        <v>0</v>
      </c>
      <c r="G2120" s="28">
        <f>IFERROR(VLOOKUP(A2120,[2]库存报告使用数据处理!$A:$F,6,0),0)</f>
        <v>0</v>
      </c>
      <c r="H2120" s="29">
        <f>IFERROR(VLOOKUP(A2120,[2]库存报告使用数据处理!$A:$G,7,0),0)</f>
        <v>0</v>
      </c>
      <c r="I2120">
        <f>IFERROR(VLOOKUP(A2120,[5]数据处理!$A:$B,2,0),0)</f>
        <v>0</v>
      </c>
      <c r="J2120" s="30">
        <f>IFERROR(VLOOKUP(A2120,[5]数据处理!$A:$D,4,0),0)</f>
        <v>0</v>
      </c>
      <c r="K2120" s="30">
        <f>IFERROR(VLOOKUP(A2120,[5]数据处理!$A:$E,5,0),0)</f>
        <v>0</v>
      </c>
      <c r="L2120" s="30">
        <f>IFERROR(VLOOKUP(A2120,[5]数据处理!$A:$G,7,0),0)</f>
        <v>0</v>
      </c>
      <c r="M2120">
        <f t="shared" si="562"/>
        <v>0</v>
      </c>
      <c r="N2120">
        <f>IFERROR(VLOOKUP(A2120,[5]数据处理!$A:$C,3,0),0)</f>
        <v>0</v>
      </c>
      <c r="O2120">
        <f>IFERROR(VLOOKUP($A2120,[5]数据处理!$A:$N,14,0),0)</f>
        <v>0</v>
      </c>
      <c r="P2120" t="str">
        <f>IFERROR(VLOOKUP($A2120,[3]库存报告使用数据!$A$1:$B$65536,2,0),"")</f>
        <v/>
      </c>
      <c r="Q2120" t="str">
        <f>IFERROR(VLOOKUP($A2120,[3]库存报告使用数据!$A$1:$E$65536,5,0),"")</f>
        <v/>
      </c>
      <c r="R2120" t="str">
        <f>IFERROR(VLOOKUP($A2120,[3]库存报告使用数据!$A$1:$H$65536,8,0),"")</f>
        <v/>
      </c>
      <c r="S2120" t="str">
        <f>IFERROR(VLOOKUP($A2120,[3]库存报告使用数据!$A$1:$K$65536,11,0),"")</f>
        <v/>
      </c>
      <c r="T2120" t="str">
        <f>IFERROR(VLOOKUP($A2120,[3]库存报告使用数据!$A$1:$C$65536,3,0),"")</f>
        <v/>
      </c>
      <c r="U2120" t="str">
        <f>IFERROR(VLOOKUP($A2120,[3]库存报告使用数据!$A$1:$F$65536,6,0),"")</f>
        <v/>
      </c>
      <c r="V2120" t="str">
        <f>IFERROR(VLOOKUP($A2120,[3]库存报告使用数据!$A$1:$I$65536,9,0),"")</f>
        <v/>
      </c>
      <c r="W2120" t="str">
        <f>IFERROR(VLOOKUP($A2120,[3]库存报告使用数据!$A$1:$L$65536,12,0),"")</f>
        <v/>
      </c>
      <c r="X2120" s="20" t="str">
        <f t="shared" si="563"/>
        <v/>
      </c>
      <c r="Y2120" s="20" t="str">
        <f t="shared" si="564"/>
        <v/>
      </c>
      <c r="Z2120" s="20" t="str">
        <f t="shared" si="565"/>
        <v/>
      </c>
      <c r="AA2120" s="20" t="str">
        <f t="shared" si="566"/>
        <v/>
      </c>
      <c r="AB2120" t="str">
        <f>IFERROR(VLOOKUP($A2120,[3]库存报告使用数据!$A$1:$D$65536,4,0),"")</f>
        <v/>
      </c>
      <c r="AC2120" t="str">
        <f>IFERROR(VLOOKUP($A2120,[3]库存报告使用数据!$A$1:$G$65536,7,0),"")</f>
        <v/>
      </c>
      <c r="AD2120" t="str">
        <f>IFERROR(VLOOKUP($A2120,[3]库存报告使用数据!$A$1:$J$65536,10,0),"")</f>
        <v/>
      </c>
      <c r="AE2120" t="str">
        <f>IFERROR(VLOOKUP($A2120,[3]库存报告使用数据!$A$1:$M$65536,13,0),"")</f>
        <v/>
      </c>
      <c r="AF2120" s="20" t="str">
        <f t="shared" si="567"/>
        <v/>
      </c>
      <c r="AG2120" s="20" t="str">
        <f t="shared" si="568"/>
        <v/>
      </c>
      <c r="AH2120" s="20" t="str">
        <f t="shared" si="569"/>
        <v/>
      </c>
      <c r="AI2120" s="20" t="str">
        <f t="shared" si="570"/>
        <v/>
      </c>
      <c r="AJ2120">
        <f>IFERROR(VLOOKUP($B2120,[4]库存报告使用数据!$A$1:$B$65536,2,0),0)</f>
        <v>0</v>
      </c>
      <c r="AK2120">
        <f>IFERROR(VLOOKUP($B2120,[4]库存报告使用数据!$A$1:$C$65536,3,0),)</f>
        <v>0</v>
      </c>
      <c r="AL2120">
        <f>IFERROR(VLOOKUP($B2120,[4]库存报告使用数据!$A$1:$D$65536,4,0),)</f>
        <v>0</v>
      </c>
      <c r="AM2120">
        <f>IFERROR(VLOOKUP($B2120,[4]库存报告使用数据!$A$1:$E$65536,5,0),)</f>
        <v>0</v>
      </c>
      <c r="AN2120" s="20" t="str">
        <f t="shared" si="571"/>
        <v/>
      </c>
      <c r="AO2120" s="20" t="str">
        <f t="shared" si="572"/>
        <v/>
      </c>
      <c r="AP2120" s="20" t="str">
        <f t="shared" si="573"/>
        <v/>
      </c>
      <c r="AQ2120" s="20" t="str">
        <f t="shared" si="574"/>
        <v/>
      </c>
      <c r="AR2120" s="32">
        <f t="shared" si="575"/>
        <v>0</v>
      </c>
      <c r="AS2120" s="32">
        <f t="shared" si="576"/>
        <v>0</v>
      </c>
      <c r="AT2120" s="32">
        <f t="shared" si="577"/>
        <v>0</v>
      </c>
      <c r="AU2120" s="28" t="str">
        <f t="shared" si="578"/>
        <v>库存为0</v>
      </c>
      <c r="AV2120" s="34" t="str">
        <f>IFERROR(时间!$B$4+AU2120,"上周无销量")</f>
        <v>上周无销量</v>
      </c>
    </row>
    <row r="2121" spans="1:48">
      <c r="A2121" s="18" t="s">
        <v>2166</v>
      </c>
      <c r="B2121" t="str">
        <f>VLOOKUP(A2121,'[1]sku-asin（子）'!$A:$B,2,0)</f>
        <v>B072JW2B25</v>
      </c>
      <c r="C2121" t="str">
        <f>VLOOKUP(A2121,'[1]子sku-父sku'!$A:$B,2,0)</f>
        <v>YZ-BS-PW2038</v>
      </c>
      <c r="D2121" s="28">
        <f>IFERROR(VLOOKUP(A2121,[2]库存报告使用数据处理!$A:$C,3,0),0)</f>
        <v>0</v>
      </c>
      <c r="E2121" s="28">
        <f>IFERROR(VLOOKUP(A2121,[2]库存报告使用数据处理!$A:$D,4,0),0)</f>
        <v>0</v>
      </c>
      <c r="F2121" s="28">
        <f>IFERROR(VLOOKUP(A2121,[2]库存报告使用数据处理!$A:$E,5,0),0)</f>
        <v>0</v>
      </c>
      <c r="G2121" s="28">
        <f>IFERROR(VLOOKUP(A2121,[2]库存报告使用数据处理!$A:$F,6,0),0)</f>
        <v>0</v>
      </c>
      <c r="H2121" s="29">
        <f>IFERROR(VLOOKUP(A2121,[2]库存报告使用数据处理!$A:$G,7,0),0)</f>
        <v>0</v>
      </c>
      <c r="I2121">
        <f>IFERROR(VLOOKUP(A2121,[5]数据处理!$A:$B,2,0),0)</f>
        <v>0</v>
      </c>
      <c r="J2121" s="30">
        <f>IFERROR(VLOOKUP(A2121,[5]数据处理!$A:$D,4,0),0)</f>
        <v>0</v>
      </c>
      <c r="K2121" s="30">
        <f>IFERROR(VLOOKUP(A2121,[5]数据处理!$A:$E,5,0),0)</f>
        <v>0</v>
      </c>
      <c r="L2121" s="30">
        <f>IFERROR(VLOOKUP(A2121,[5]数据处理!$A:$G,7,0),0)</f>
        <v>0</v>
      </c>
      <c r="M2121">
        <f t="shared" si="562"/>
        <v>0</v>
      </c>
      <c r="N2121">
        <f>IFERROR(VLOOKUP(A2121,[5]数据处理!$A:$C,3,0),0)</f>
        <v>0</v>
      </c>
      <c r="O2121">
        <f>IFERROR(VLOOKUP($A2121,[5]数据处理!$A:$N,14,0),0)</f>
        <v>0</v>
      </c>
      <c r="P2121" t="str">
        <f>IFERROR(VLOOKUP($A2121,[3]库存报告使用数据!$A$1:$B$65536,2,0),"")</f>
        <v/>
      </c>
      <c r="Q2121" t="str">
        <f>IFERROR(VLOOKUP($A2121,[3]库存报告使用数据!$A$1:$E$65536,5,0),"")</f>
        <v/>
      </c>
      <c r="R2121" t="str">
        <f>IFERROR(VLOOKUP($A2121,[3]库存报告使用数据!$A$1:$H$65536,8,0),"")</f>
        <v/>
      </c>
      <c r="S2121" t="str">
        <f>IFERROR(VLOOKUP($A2121,[3]库存报告使用数据!$A$1:$K$65536,11,0),"")</f>
        <v/>
      </c>
      <c r="T2121" t="str">
        <f>IFERROR(VLOOKUP($A2121,[3]库存报告使用数据!$A$1:$C$65536,3,0),"")</f>
        <v/>
      </c>
      <c r="U2121" t="str">
        <f>IFERROR(VLOOKUP($A2121,[3]库存报告使用数据!$A$1:$F$65536,6,0),"")</f>
        <v/>
      </c>
      <c r="V2121" t="str">
        <f>IFERROR(VLOOKUP($A2121,[3]库存报告使用数据!$A$1:$I$65536,9,0),"")</f>
        <v/>
      </c>
      <c r="W2121" t="str">
        <f>IFERROR(VLOOKUP($A2121,[3]库存报告使用数据!$A$1:$L$65536,12,0),"")</f>
        <v/>
      </c>
      <c r="X2121" s="20" t="str">
        <f t="shared" si="563"/>
        <v/>
      </c>
      <c r="Y2121" s="20" t="str">
        <f t="shared" si="564"/>
        <v/>
      </c>
      <c r="Z2121" s="20" t="str">
        <f t="shared" si="565"/>
        <v/>
      </c>
      <c r="AA2121" s="20" t="str">
        <f t="shared" si="566"/>
        <v/>
      </c>
      <c r="AB2121" t="str">
        <f>IFERROR(VLOOKUP($A2121,[3]库存报告使用数据!$A$1:$D$65536,4,0),"")</f>
        <v/>
      </c>
      <c r="AC2121" t="str">
        <f>IFERROR(VLOOKUP($A2121,[3]库存报告使用数据!$A$1:$G$65536,7,0),"")</f>
        <v/>
      </c>
      <c r="AD2121" t="str">
        <f>IFERROR(VLOOKUP($A2121,[3]库存报告使用数据!$A$1:$J$65536,10,0),"")</f>
        <v/>
      </c>
      <c r="AE2121" t="str">
        <f>IFERROR(VLOOKUP($A2121,[3]库存报告使用数据!$A$1:$M$65536,13,0),"")</f>
        <v/>
      </c>
      <c r="AF2121" s="20" t="str">
        <f t="shared" si="567"/>
        <v/>
      </c>
      <c r="AG2121" s="20" t="str">
        <f t="shared" si="568"/>
        <v/>
      </c>
      <c r="AH2121" s="20" t="str">
        <f t="shared" si="569"/>
        <v/>
      </c>
      <c r="AI2121" s="20" t="str">
        <f t="shared" si="570"/>
        <v/>
      </c>
      <c r="AJ2121">
        <f>IFERROR(VLOOKUP($B2121,[4]库存报告使用数据!$A$1:$B$65536,2,0),0)</f>
        <v>0</v>
      </c>
      <c r="AK2121">
        <f>IFERROR(VLOOKUP($B2121,[4]库存报告使用数据!$A$1:$C$65536,3,0),)</f>
        <v>0</v>
      </c>
      <c r="AL2121">
        <f>IFERROR(VLOOKUP($B2121,[4]库存报告使用数据!$A$1:$D$65536,4,0),)</f>
        <v>0</v>
      </c>
      <c r="AM2121">
        <f>IFERROR(VLOOKUP($B2121,[4]库存报告使用数据!$A$1:$E$65536,5,0),)</f>
        <v>0</v>
      </c>
      <c r="AN2121" s="20" t="str">
        <f t="shared" si="571"/>
        <v/>
      </c>
      <c r="AO2121" s="20" t="str">
        <f t="shared" si="572"/>
        <v/>
      </c>
      <c r="AP2121" s="20" t="str">
        <f t="shared" si="573"/>
        <v/>
      </c>
      <c r="AQ2121" s="20" t="str">
        <f t="shared" si="574"/>
        <v/>
      </c>
      <c r="AR2121" s="32">
        <f t="shared" si="575"/>
        <v>0</v>
      </c>
      <c r="AS2121" s="32">
        <f t="shared" si="576"/>
        <v>0</v>
      </c>
      <c r="AT2121" s="32">
        <f t="shared" si="577"/>
        <v>0</v>
      </c>
      <c r="AU2121" s="28" t="str">
        <f t="shared" si="578"/>
        <v>库存为0</v>
      </c>
      <c r="AV2121" s="34" t="str">
        <f>IFERROR(时间!$B$4+AU2121,"上周无销量")</f>
        <v>上周无销量</v>
      </c>
    </row>
    <row r="2122" spans="1:48">
      <c r="A2122" s="18" t="s">
        <v>2167</v>
      </c>
      <c r="B2122" t="str">
        <f>VLOOKUP(A2122,'[1]sku-asin（子）'!$A:$B,2,0)</f>
        <v>B072MGX77V</v>
      </c>
      <c r="C2122" t="str">
        <f>VLOOKUP(A2122,'[1]子sku-父sku'!$A:$B,2,0)</f>
        <v>YZ-BS-PW2038</v>
      </c>
      <c r="D2122" s="28">
        <f>IFERROR(VLOOKUP(A2122,[2]库存报告使用数据处理!$A:$C,3,0),0)</f>
        <v>0</v>
      </c>
      <c r="E2122" s="28">
        <f>IFERROR(VLOOKUP(A2122,[2]库存报告使用数据处理!$A:$D,4,0),0)</f>
        <v>0</v>
      </c>
      <c r="F2122" s="28">
        <f>IFERROR(VLOOKUP(A2122,[2]库存报告使用数据处理!$A:$E,5,0),0)</f>
        <v>0</v>
      </c>
      <c r="G2122" s="28">
        <f>IFERROR(VLOOKUP(A2122,[2]库存报告使用数据处理!$A:$F,6,0),0)</f>
        <v>0</v>
      </c>
      <c r="H2122" s="29">
        <f>IFERROR(VLOOKUP(A2122,[2]库存报告使用数据处理!$A:$G,7,0),0)</f>
        <v>0</v>
      </c>
      <c r="I2122">
        <f>IFERROR(VLOOKUP(A2122,[5]数据处理!$A:$B,2,0),0)</f>
        <v>0</v>
      </c>
      <c r="J2122" s="30">
        <f>IFERROR(VLOOKUP(A2122,[5]数据处理!$A:$D,4,0),0)</f>
        <v>0</v>
      </c>
      <c r="K2122" s="30">
        <f>IFERROR(VLOOKUP(A2122,[5]数据处理!$A:$E,5,0),0)</f>
        <v>0</v>
      </c>
      <c r="L2122" s="30">
        <f>IFERROR(VLOOKUP(A2122,[5]数据处理!$A:$G,7,0),0)</f>
        <v>0</v>
      </c>
      <c r="M2122">
        <f t="shared" si="562"/>
        <v>0</v>
      </c>
      <c r="N2122">
        <f>IFERROR(VLOOKUP(A2122,[5]数据处理!$A:$C,3,0),0)</f>
        <v>0</v>
      </c>
      <c r="O2122">
        <f>IFERROR(VLOOKUP($A2122,[5]数据处理!$A:$N,14,0),0)</f>
        <v>0</v>
      </c>
      <c r="P2122" t="str">
        <f>IFERROR(VLOOKUP($A2122,[3]库存报告使用数据!$A$1:$B$65536,2,0),"")</f>
        <v/>
      </c>
      <c r="Q2122" t="str">
        <f>IFERROR(VLOOKUP($A2122,[3]库存报告使用数据!$A$1:$E$65536,5,0),"")</f>
        <v/>
      </c>
      <c r="R2122" t="str">
        <f>IFERROR(VLOOKUP($A2122,[3]库存报告使用数据!$A$1:$H$65536,8,0),"")</f>
        <v/>
      </c>
      <c r="S2122" t="str">
        <f>IFERROR(VLOOKUP($A2122,[3]库存报告使用数据!$A$1:$K$65536,11,0),"")</f>
        <v/>
      </c>
      <c r="T2122" t="str">
        <f>IFERROR(VLOOKUP($A2122,[3]库存报告使用数据!$A$1:$C$65536,3,0),"")</f>
        <v/>
      </c>
      <c r="U2122" t="str">
        <f>IFERROR(VLOOKUP($A2122,[3]库存报告使用数据!$A$1:$F$65536,6,0),"")</f>
        <v/>
      </c>
      <c r="V2122" t="str">
        <f>IFERROR(VLOOKUP($A2122,[3]库存报告使用数据!$A$1:$I$65536,9,0),"")</f>
        <v/>
      </c>
      <c r="W2122" t="str">
        <f>IFERROR(VLOOKUP($A2122,[3]库存报告使用数据!$A$1:$L$65536,12,0),"")</f>
        <v/>
      </c>
      <c r="X2122" s="20" t="str">
        <f t="shared" si="563"/>
        <v/>
      </c>
      <c r="Y2122" s="20" t="str">
        <f t="shared" si="564"/>
        <v/>
      </c>
      <c r="Z2122" s="20" t="str">
        <f t="shared" si="565"/>
        <v/>
      </c>
      <c r="AA2122" s="20" t="str">
        <f t="shared" si="566"/>
        <v/>
      </c>
      <c r="AB2122" t="str">
        <f>IFERROR(VLOOKUP($A2122,[3]库存报告使用数据!$A$1:$D$65536,4,0),"")</f>
        <v/>
      </c>
      <c r="AC2122" t="str">
        <f>IFERROR(VLOOKUP($A2122,[3]库存报告使用数据!$A$1:$G$65536,7,0),"")</f>
        <v/>
      </c>
      <c r="AD2122" t="str">
        <f>IFERROR(VLOOKUP($A2122,[3]库存报告使用数据!$A$1:$J$65536,10,0),"")</f>
        <v/>
      </c>
      <c r="AE2122" t="str">
        <f>IFERROR(VLOOKUP($A2122,[3]库存报告使用数据!$A$1:$M$65536,13,0),"")</f>
        <v/>
      </c>
      <c r="AF2122" s="20" t="str">
        <f t="shared" si="567"/>
        <v/>
      </c>
      <c r="AG2122" s="20" t="str">
        <f t="shared" si="568"/>
        <v/>
      </c>
      <c r="AH2122" s="20" t="str">
        <f t="shared" si="569"/>
        <v/>
      </c>
      <c r="AI2122" s="20" t="str">
        <f t="shared" si="570"/>
        <v/>
      </c>
      <c r="AJ2122">
        <f>IFERROR(VLOOKUP($B2122,[4]库存报告使用数据!$A$1:$B$65536,2,0),0)</f>
        <v>0</v>
      </c>
      <c r="AK2122">
        <f>IFERROR(VLOOKUP($B2122,[4]库存报告使用数据!$A$1:$C$65536,3,0),)</f>
        <v>0</v>
      </c>
      <c r="AL2122">
        <f>IFERROR(VLOOKUP($B2122,[4]库存报告使用数据!$A$1:$D$65536,4,0),)</f>
        <v>0</v>
      </c>
      <c r="AM2122">
        <f>IFERROR(VLOOKUP($B2122,[4]库存报告使用数据!$A$1:$E$65536,5,0),)</f>
        <v>0</v>
      </c>
      <c r="AN2122" s="20" t="str">
        <f t="shared" si="571"/>
        <v/>
      </c>
      <c r="AO2122" s="20" t="str">
        <f t="shared" si="572"/>
        <v/>
      </c>
      <c r="AP2122" s="20" t="str">
        <f t="shared" si="573"/>
        <v/>
      </c>
      <c r="AQ2122" s="20" t="str">
        <f t="shared" si="574"/>
        <v/>
      </c>
      <c r="AR2122" s="32">
        <f t="shared" si="575"/>
        <v>0</v>
      </c>
      <c r="AS2122" s="32">
        <f t="shared" si="576"/>
        <v>0</v>
      </c>
      <c r="AT2122" s="32">
        <f t="shared" si="577"/>
        <v>0</v>
      </c>
      <c r="AU2122" s="28" t="str">
        <f t="shared" si="578"/>
        <v>库存为0</v>
      </c>
      <c r="AV2122" s="34" t="str">
        <f>IFERROR(时间!$B$4+AU2122,"上周无销量")</f>
        <v>上周无销量</v>
      </c>
    </row>
    <row r="2123" spans="1:48">
      <c r="A2123" s="18" t="s">
        <v>2168</v>
      </c>
      <c r="B2123" t="str">
        <f>VLOOKUP(A2123,'[1]sku-asin（子）'!$A:$B,2,0)</f>
        <v>B01N1I2CMV</v>
      </c>
      <c r="C2123" t="str">
        <f>VLOOKUP(A2123,'[1]子sku-父sku'!$A:$B,2,0)</f>
        <v>YZ-BS-ZQ15827</v>
      </c>
      <c r="D2123" s="28">
        <f>IFERROR(VLOOKUP(A2123,[2]库存报告使用数据处理!$A:$C,3,0),0)</f>
        <v>1</v>
      </c>
      <c r="E2123" s="28">
        <f>IFERROR(VLOOKUP(A2123,[2]库存报告使用数据处理!$A:$D,4,0),0)</f>
        <v>0</v>
      </c>
      <c r="F2123" s="28">
        <f>IFERROR(VLOOKUP(A2123,[2]库存报告使用数据处理!$A:$E,5,0),0)</f>
        <v>0</v>
      </c>
      <c r="G2123" s="28">
        <f>IFERROR(VLOOKUP(A2123,[2]库存报告使用数据处理!$A:$F,6,0),0)</f>
        <v>0</v>
      </c>
      <c r="H2123" s="29">
        <f>IFERROR(VLOOKUP(A2123,[2]库存报告使用数据处理!$A:$G,7,0),0)</f>
        <v>15.99</v>
      </c>
      <c r="I2123">
        <f>IFERROR(VLOOKUP(A2123,[5]数据处理!$A:$B,2,0),0)</f>
        <v>0</v>
      </c>
      <c r="J2123" s="30">
        <f>IFERROR(VLOOKUP(A2123,[5]数据处理!$A:$D,4,0),0)</f>
        <v>0</v>
      </c>
      <c r="K2123" s="30">
        <f>IFERROR(VLOOKUP(A2123,[5]数据处理!$A:$E,5,0),0)</f>
        <v>0</v>
      </c>
      <c r="L2123" s="30">
        <f>IFERROR(VLOOKUP(A2123,[5]数据处理!$A:$G,7,0),0)</f>
        <v>0</v>
      </c>
      <c r="M2123">
        <f t="shared" si="562"/>
        <v>0</v>
      </c>
      <c r="N2123">
        <f>IFERROR(VLOOKUP(A2123,[5]数据处理!$A:$C,3,0),0)</f>
        <v>0</v>
      </c>
      <c r="O2123">
        <f>IFERROR(VLOOKUP($A2123,[5]数据处理!$A:$N,14,0),0)</f>
        <v>0</v>
      </c>
      <c r="P2123" t="str">
        <f>IFERROR(VLOOKUP($A2123,[3]库存报告使用数据!$A$1:$B$65536,2,0),"")</f>
        <v/>
      </c>
      <c r="Q2123" t="str">
        <f>IFERROR(VLOOKUP($A2123,[3]库存报告使用数据!$A$1:$E$65536,5,0),"")</f>
        <v/>
      </c>
      <c r="R2123" t="str">
        <f>IFERROR(VLOOKUP($A2123,[3]库存报告使用数据!$A$1:$H$65536,8,0),"")</f>
        <v/>
      </c>
      <c r="S2123" t="str">
        <f>IFERROR(VLOOKUP($A2123,[3]库存报告使用数据!$A$1:$K$65536,11,0),"")</f>
        <v/>
      </c>
      <c r="T2123" t="str">
        <f>IFERROR(VLOOKUP($A2123,[3]库存报告使用数据!$A$1:$C$65536,3,0),"")</f>
        <v/>
      </c>
      <c r="U2123" t="str">
        <f>IFERROR(VLOOKUP($A2123,[3]库存报告使用数据!$A$1:$F$65536,6,0),"")</f>
        <v/>
      </c>
      <c r="V2123" t="str">
        <f>IFERROR(VLOOKUP($A2123,[3]库存报告使用数据!$A$1:$I$65536,9,0),"")</f>
        <v/>
      </c>
      <c r="W2123" t="str">
        <f>IFERROR(VLOOKUP($A2123,[3]库存报告使用数据!$A$1:$L$65536,12,0),"")</f>
        <v/>
      </c>
      <c r="X2123" s="20" t="str">
        <f t="shared" si="563"/>
        <v/>
      </c>
      <c r="Y2123" s="20" t="str">
        <f t="shared" si="564"/>
        <v/>
      </c>
      <c r="Z2123" s="20" t="str">
        <f t="shared" si="565"/>
        <v/>
      </c>
      <c r="AA2123" s="20" t="str">
        <f t="shared" si="566"/>
        <v/>
      </c>
      <c r="AB2123" t="str">
        <f>IFERROR(VLOOKUP($A2123,[3]库存报告使用数据!$A$1:$D$65536,4,0),"")</f>
        <v/>
      </c>
      <c r="AC2123" t="str">
        <f>IFERROR(VLOOKUP($A2123,[3]库存报告使用数据!$A$1:$G$65536,7,0),"")</f>
        <v/>
      </c>
      <c r="AD2123" t="str">
        <f>IFERROR(VLOOKUP($A2123,[3]库存报告使用数据!$A$1:$J$65536,10,0),"")</f>
        <v/>
      </c>
      <c r="AE2123" t="str">
        <f>IFERROR(VLOOKUP($A2123,[3]库存报告使用数据!$A$1:$M$65536,13,0),"")</f>
        <v/>
      </c>
      <c r="AF2123" s="20" t="str">
        <f t="shared" si="567"/>
        <v/>
      </c>
      <c r="AG2123" s="20" t="str">
        <f t="shared" si="568"/>
        <v/>
      </c>
      <c r="AH2123" s="20" t="str">
        <f t="shared" si="569"/>
        <v/>
      </c>
      <c r="AI2123" s="20" t="str">
        <f t="shared" si="570"/>
        <v/>
      </c>
      <c r="AJ2123">
        <f>IFERROR(VLOOKUP($B2123,[4]库存报告使用数据!$A$1:$B$65536,2,0),0)</f>
        <v>22</v>
      </c>
      <c r="AK2123">
        <f>IFERROR(VLOOKUP($B2123,[4]库存报告使用数据!$A$1:$C$65536,3,0),)</f>
        <v>6</v>
      </c>
      <c r="AL2123">
        <f>IFERROR(VLOOKUP($B2123,[4]库存报告使用数据!$A$1:$D$65536,4,0),)</f>
        <v>0</v>
      </c>
      <c r="AM2123">
        <f>IFERROR(VLOOKUP($B2123,[4]库存报告使用数据!$A$1:$E$65536,5,0),)</f>
        <v>0</v>
      </c>
      <c r="AN2123" s="20">
        <f t="shared" si="571"/>
        <v>0.0454545454545455</v>
      </c>
      <c r="AO2123" s="20">
        <f t="shared" si="572"/>
        <v>0</v>
      </c>
      <c r="AP2123" s="20" t="str">
        <f t="shared" si="573"/>
        <v/>
      </c>
      <c r="AQ2123" s="20" t="str">
        <f t="shared" si="574"/>
        <v/>
      </c>
      <c r="AR2123" s="32">
        <f t="shared" si="575"/>
        <v>0.142857142857143</v>
      </c>
      <c r="AS2123" s="32">
        <f t="shared" si="576"/>
        <v>8.57142857142857</v>
      </c>
      <c r="AT2123" s="32">
        <f t="shared" si="577"/>
        <v>-8.57142857142857</v>
      </c>
      <c r="AU2123" s="28">
        <f t="shared" si="578"/>
        <v>0</v>
      </c>
      <c r="AV2123" s="34">
        <f>IFERROR(时间!$B$4+AU2123,"上周无销量")</f>
        <v>43283</v>
      </c>
    </row>
    <row r="2124" spans="1:48">
      <c r="A2124" s="18" t="s">
        <v>2169</v>
      </c>
      <c r="B2124" t="str">
        <f>VLOOKUP(A2124,'[1]sku-asin（子）'!$A:$B,2,0)</f>
        <v>B01N97CU9J</v>
      </c>
      <c r="C2124" t="str">
        <f>VLOOKUP(A2124,'[1]子sku-父sku'!$A:$B,2,0)</f>
        <v>YZ-BS-ZQ15827</v>
      </c>
      <c r="D2124" s="28">
        <f>IFERROR(VLOOKUP(A2124,[2]库存报告使用数据处理!$A:$C,3,0),0)</f>
        <v>0</v>
      </c>
      <c r="E2124" s="28">
        <f>IFERROR(VLOOKUP(A2124,[2]库存报告使用数据处理!$A:$D,4,0),0)</f>
        <v>4</v>
      </c>
      <c r="F2124" s="28">
        <f>IFERROR(VLOOKUP(A2124,[2]库存报告使用数据处理!$A:$E,5,0),0)</f>
        <v>0</v>
      </c>
      <c r="G2124" s="28">
        <f>IFERROR(VLOOKUP(A2124,[2]库存报告使用数据处理!$A:$F,6,0),0)</f>
        <v>3</v>
      </c>
      <c r="H2124" s="29">
        <f>IFERROR(VLOOKUP(A2124,[2]库存报告使用数据处理!$A:$G,7,0),0)</f>
        <v>15.8471428571429</v>
      </c>
      <c r="I2124">
        <f>IFERROR(VLOOKUP(A2124,[5]数据处理!$A:$B,2,0),0)</f>
        <v>0</v>
      </c>
      <c r="J2124" s="30">
        <f>IFERROR(VLOOKUP(A2124,[5]数据处理!$A:$D,4,0),0)</f>
        <v>0</v>
      </c>
      <c r="K2124" s="30">
        <f>IFERROR(VLOOKUP(A2124,[5]数据处理!$A:$E,5,0),0)</f>
        <v>0</v>
      </c>
      <c r="L2124" s="30">
        <f>IFERROR(VLOOKUP(A2124,[5]数据处理!$A:$G,7,0),0)</f>
        <v>0</v>
      </c>
      <c r="M2124">
        <f t="shared" si="562"/>
        <v>0</v>
      </c>
      <c r="N2124">
        <f>IFERROR(VLOOKUP(A2124,[5]数据处理!$A:$C,3,0),0)</f>
        <v>0</v>
      </c>
      <c r="O2124">
        <f>IFERROR(VLOOKUP($A2124,[5]数据处理!$A:$N,14,0),0)</f>
        <v>0</v>
      </c>
      <c r="P2124" t="str">
        <f>IFERROR(VLOOKUP($A2124,[3]库存报告使用数据!$A$1:$B$65536,2,0),"")</f>
        <v/>
      </c>
      <c r="Q2124" t="str">
        <f>IFERROR(VLOOKUP($A2124,[3]库存报告使用数据!$A$1:$E$65536,5,0),"")</f>
        <v/>
      </c>
      <c r="R2124" t="str">
        <f>IFERROR(VLOOKUP($A2124,[3]库存报告使用数据!$A$1:$H$65536,8,0),"")</f>
        <v/>
      </c>
      <c r="S2124" t="str">
        <f>IFERROR(VLOOKUP($A2124,[3]库存报告使用数据!$A$1:$K$65536,11,0),"")</f>
        <v/>
      </c>
      <c r="T2124" t="str">
        <f>IFERROR(VLOOKUP($A2124,[3]库存报告使用数据!$A$1:$C$65536,3,0),"")</f>
        <v/>
      </c>
      <c r="U2124" t="str">
        <f>IFERROR(VLOOKUP($A2124,[3]库存报告使用数据!$A$1:$F$65536,6,0),"")</f>
        <v/>
      </c>
      <c r="V2124" t="str">
        <f>IFERROR(VLOOKUP($A2124,[3]库存报告使用数据!$A$1:$I$65536,9,0),"")</f>
        <v/>
      </c>
      <c r="W2124" t="str">
        <f>IFERROR(VLOOKUP($A2124,[3]库存报告使用数据!$A$1:$L$65536,12,0),"")</f>
        <v/>
      </c>
      <c r="X2124" s="20" t="str">
        <f t="shared" si="563"/>
        <v/>
      </c>
      <c r="Y2124" s="20" t="str">
        <f t="shared" si="564"/>
        <v/>
      </c>
      <c r="Z2124" s="20" t="str">
        <f t="shared" si="565"/>
        <v/>
      </c>
      <c r="AA2124" s="20" t="str">
        <f t="shared" si="566"/>
        <v/>
      </c>
      <c r="AB2124" t="str">
        <f>IFERROR(VLOOKUP($A2124,[3]库存报告使用数据!$A$1:$D$65536,4,0),"")</f>
        <v/>
      </c>
      <c r="AC2124" t="str">
        <f>IFERROR(VLOOKUP($A2124,[3]库存报告使用数据!$A$1:$G$65536,7,0),"")</f>
        <v/>
      </c>
      <c r="AD2124" t="str">
        <f>IFERROR(VLOOKUP($A2124,[3]库存报告使用数据!$A$1:$J$65536,10,0),"")</f>
        <v/>
      </c>
      <c r="AE2124" t="str">
        <f>IFERROR(VLOOKUP($A2124,[3]库存报告使用数据!$A$1:$M$65536,13,0),"")</f>
        <v/>
      </c>
      <c r="AF2124" s="20" t="str">
        <f t="shared" si="567"/>
        <v/>
      </c>
      <c r="AG2124" s="20" t="str">
        <f t="shared" si="568"/>
        <v/>
      </c>
      <c r="AH2124" s="20" t="str">
        <f t="shared" si="569"/>
        <v/>
      </c>
      <c r="AI2124" s="20" t="str">
        <f t="shared" si="570"/>
        <v/>
      </c>
      <c r="AJ2124">
        <f>IFERROR(VLOOKUP($B2124,[4]库存报告使用数据!$A$1:$B$65536,2,0),0)</f>
        <v>0</v>
      </c>
      <c r="AK2124">
        <f>IFERROR(VLOOKUP($B2124,[4]库存报告使用数据!$A$1:$C$65536,3,0),)</f>
        <v>27</v>
      </c>
      <c r="AL2124">
        <f>IFERROR(VLOOKUP($B2124,[4]库存报告使用数据!$A$1:$D$65536,4,0),)</f>
        <v>0</v>
      </c>
      <c r="AM2124">
        <f>IFERROR(VLOOKUP($B2124,[4]库存报告使用数据!$A$1:$E$65536,5,0),)</f>
        <v>19</v>
      </c>
      <c r="AN2124" s="20" t="str">
        <f t="shared" si="571"/>
        <v/>
      </c>
      <c r="AO2124" s="20">
        <f t="shared" si="572"/>
        <v>0.148148148148148</v>
      </c>
      <c r="AP2124" s="20" t="str">
        <f t="shared" si="573"/>
        <v/>
      </c>
      <c r="AQ2124" s="20">
        <f t="shared" si="574"/>
        <v>0.157894736842105</v>
      </c>
      <c r="AR2124" s="32">
        <f t="shared" si="575"/>
        <v>0</v>
      </c>
      <c r="AS2124" s="32">
        <f t="shared" si="576"/>
        <v>0</v>
      </c>
      <c r="AT2124" s="32">
        <f t="shared" si="577"/>
        <v>0</v>
      </c>
      <c r="AU2124" s="28" t="str">
        <f t="shared" si="578"/>
        <v>库存为0</v>
      </c>
      <c r="AV2124" s="34" t="str">
        <f>IFERROR(时间!$B$4+AU2124,"上周无销量")</f>
        <v>上周无销量</v>
      </c>
    </row>
    <row r="2125" spans="1:48">
      <c r="A2125" s="18" t="s">
        <v>2170</v>
      </c>
      <c r="B2125" t="str">
        <f>VLOOKUP(A2125,'[1]sku-asin（子）'!$A:$B,2,0)</f>
        <v>B01N0GLEXO</v>
      </c>
      <c r="C2125" t="str">
        <f>VLOOKUP(A2125,'[1]子sku-父sku'!$A:$B,2,0)</f>
        <v>YZ-BS-ZQ15827</v>
      </c>
      <c r="D2125" s="28">
        <f>IFERROR(VLOOKUP(A2125,[2]库存报告使用数据处理!$A:$C,3,0),0)</f>
        <v>0</v>
      </c>
      <c r="E2125" s="28">
        <f>IFERROR(VLOOKUP(A2125,[2]库存报告使用数据处理!$A:$D,4,0),0)</f>
        <v>0</v>
      </c>
      <c r="F2125" s="28">
        <f>IFERROR(VLOOKUP(A2125,[2]库存报告使用数据处理!$A:$E,5,0),0)</f>
        <v>5</v>
      </c>
      <c r="G2125" s="28">
        <f>IFERROR(VLOOKUP(A2125,[2]库存报告使用数据处理!$A:$F,6,0),0)</f>
        <v>2</v>
      </c>
      <c r="H2125" s="29">
        <f>IFERROR(VLOOKUP(A2125,[2]库存报告使用数据处理!$A:$G,7,0),0)</f>
        <v>15.4185714285714</v>
      </c>
      <c r="I2125">
        <f>IFERROR(VLOOKUP(A2125,[5]数据处理!$A:$B,2,0),0)</f>
        <v>0</v>
      </c>
      <c r="J2125" s="30">
        <f>IFERROR(VLOOKUP(A2125,[5]数据处理!$A:$D,4,0),0)</f>
        <v>0</v>
      </c>
      <c r="K2125" s="30">
        <f>IFERROR(VLOOKUP(A2125,[5]数据处理!$A:$E,5,0),0)</f>
        <v>0</v>
      </c>
      <c r="L2125" s="30">
        <f>IFERROR(VLOOKUP(A2125,[5]数据处理!$A:$G,7,0),0)</f>
        <v>0</v>
      </c>
      <c r="M2125">
        <f t="shared" si="562"/>
        <v>0</v>
      </c>
      <c r="N2125">
        <f>IFERROR(VLOOKUP(A2125,[5]数据处理!$A:$C,3,0),0)</f>
        <v>0</v>
      </c>
      <c r="O2125">
        <f>IFERROR(VLOOKUP($A2125,[5]数据处理!$A:$N,14,0),0)</f>
        <v>0</v>
      </c>
      <c r="P2125" t="str">
        <f>IFERROR(VLOOKUP($A2125,[3]库存报告使用数据!$A$1:$B$65536,2,0),"")</f>
        <v/>
      </c>
      <c r="Q2125" t="str">
        <f>IFERROR(VLOOKUP($A2125,[3]库存报告使用数据!$A$1:$E$65536,5,0),"")</f>
        <v/>
      </c>
      <c r="R2125" t="str">
        <f>IFERROR(VLOOKUP($A2125,[3]库存报告使用数据!$A$1:$H$65536,8,0),"")</f>
        <v/>
      </c>
      <c r="S2125" t="str">
        <f>IFERROR(VLOOKUP($A2125,[3]库存报告使用数据!$A$1:$K$65536,11,0),"")</f>
        <v/>
      </c>
      <c r="T2125" t="str">
        <f>IFERROR(VLOOKUP($A2125,[3]库存报告使用数据!$A$1:$C$65536,3,0),"")</f>
        <v/>
      </c>
      <c r="U2125" t="str">
        <f>IFERROR(VLOOKUP($A2125,[3]库存报告使用数据!$A$1:$F$65536,6,0),"")</f>
        <v/>
      </c>
      <c r="V2125" t="str">
        <f>IFERROR(VLOOKUP($A2125,[3]库存报告使用数据!$A$1:$I$65536,9,0),"")</f>
        <v/>
      </c>
      <c r="W2125" t="str">
        <f>IFERROR(VLOOKUP($A2125,[3]库存报告使用数据!$A$1:$L$65536,12,0),"")</f>
        <v/>
      </c>
      <c r="X2125" s="20" t="str">
        <f t="shared" si="563"/>
        <v/>
      </c>
      <c r="Y2125" s="20" t="str">
        <f t="shared" si="564"/>
        <v/>
      </c>
      <c r="Z2125" s="20" t="str">
        <f t="shared" si="565"/>
        <v/>
      </c>
      <c r="AA2125" s="20" t="str">
        <f t="shared" si="566"/>
        <v/>
      </c>
      <c r="AB2125" t="str">
        <f>IFERROR(VLOOKUP($A2125,[3]库存报告使用数据!$A$1:$D$65536,4,0),"")</f>
        <v/>
      </c>
      <c r="AC2125" t="str">
        <f>IFERROR(VLOOKUP($A2125,[3]库存报告使用数据!$A$1:$G$65536,7,0),"")</f>
        <v/>
      </c>
      <c r="AD2125" t="str">
        <f>IFERROR(VLOOKUP($A2125,[3]库存报告使用数据!$A$1:$J$65536,10,0),"")</f>
        <v/>
      </c>
      <c r="AE2125" t="str">
        <f>IFERROR(VLOOKUP($A2125,[3]库存报告使用数据!$A$1:$M$65536,13,0),"")</f>
        <v/>
      </c>
      <c r="AF2125" s="20" t="str">
        <f t="shared" si="567"/>
        <v/>
      </c>
      <c r="AG2125" s="20" t="str">
        <f t="shared" si="568"/>
        <v/>
      </c>
      <c r="AH2125" s="20" t="str">
        <f t="shared" si="569"/>
        <v/>
      </c>
      <c r="AI2125" s="20" t="str">
        <f t="shared" si="570"/>
        <v/>
      </c>
      <c r="AJ2125">
        <f>IFERROR(VLOOKUP($B2125,[4]库存报告使用数据!$A$1:$B$65536,2,0),0)</f>
        <v>0</v>
      </c>
      <c r="AK2125">
        <f>IFERROR(VLOOKUP($B2125,[4]库存报告使用数据!$A$1:$C$65536,3,0),)</f>
        <v>0</v>
      </c>
      <c r="AL2125">
        <f>IFERROR(VLOOKUP($B2125,[4]库存报告使用数据!$A$1:$D$65536,4,0),)</f>
        <v>5</v>
      </c>
      <c r="AM2125">
        <f>IFERROR(VLOOKUP($B2125,[4]库存报告使用数据!$A$1:$E$65536,5,0),)</f>
        <v>15</v>
      </c>
      <c r="AN2125" s="20" t="str">
        <f t="shared" si="571"/>
        <v/>
      </c>
      <c r="AO2125" s="20" t="str">
        <f t="shared" si="572"/>
        <v/>
      </c>
      <c r="AP2125" s="20">
        <f t="shared" si="573"/>
        <v>1</v>
      </c>
      <c r="AQ2125" s="20">
        <f t="shared" si="574"/>
        <v>0.133333333333333</v>
      </c>
      <c r="AR2125" s="32">
        <f t="shared" si="575"/>
        <v>0</v>
      </c>
      <c r="AS2125" s="32">
        <f t="shared" si="576"/>
        <v>0</v>
      </c>
      <c r="AT2125" s="32">
        <f t="shared" si="577"/>
        <v>0</v>
      </c>
      <c r="AU2125" s="28" t="str">
        <f t="shared" si="578"/>
        <v>库存为0</v>
      </c>
      <c r="AV2125" s="34" t="str">
        <f>IFERROR(时间!$B$4+AU2125,"上周无销量")</f>
        <v>上周无销量</v>
      </c>
    </row>
    <row r="2126" spans="1:48">
      <c r="A2126" s="18" t="s">
        <v>2171</v>
      </c>
      <c r="B2126" t="str">
        <f>VLOOKUP(A2126,'[1]sku-asin（子）'!$A:$B,2,0)</f>
        <v>B01N66JAGX</v>
      </c>
      <c r="C2126" t="str">
        <f>VLOOKUP(A2126,'[1]子sku-父sku'!$A:$B,2,0)</f>
        <v>YZ-BS-ZQ15827</v>
      </c>
      <c r="D2126" s="28">
        <f>IFERROR(VLOOKUP(A2126,[2]库存报告使用数据处理!$A:$C,3,0),0)</f>
        <v>0</v>
      </c>
      <c r="E2126" s="28">
        <f>IFERROR(VLOOKUP(A2126,[2]库存报告使用数据处理!$A:$D,4,0),0)</f>
        <v>2</v>
      </c>
      <c r="F2126" s="28">
        <f>IFERROR(VLOOKUP(A2126,[2]库存报告使用数据处理!$A:$E,5,0),0)</f>
        <v>0</v>
      </c>
      <c r="G2126" s="28">
        <f>IFERROR(VLOOKUP(A2126,[2]库存报告使用数据处理!$A:$F,6,0),0)</f>
        <v>3</v>
      </c>
      <c r="H2126" s="29">
        <f>IFERROR(VLOOKUP(A2126,[2]库存报告使用数据处理!$A:$G,7,0),0)</f>
        <v>15.868</v>
      </c>
      <c r="I2126">
        <f>IFERROR(VLOOKUP(A2126,[5]数据处理!$A:$B,2,0),0)</f>
        <v>0</v>
      </c>
      <c r="J2126" s="30">
        <f>IFERROR(VLOOKUP(A2126,[5]数据处理!$A:$D,4,0),0)</f>
        <v>0</v>
      </c>
      <c r="K2126" s="30">
        <f>IFERROR(VLOOKUP(A2126,[5]数据处理!$A:$E,5,0),0)</f>
        <v>0</v>
      </c>
      <c r="L2126" s="30">
        <f>IFERROR(VLOOKUP(A2126,[5]数据处理!$A:$G,7,0),0)</f>
        <v>0</v>
      </c>
      <c r="M2126">
        <f t="shared" si="562"/>
        <v>0</v>
      </c>
      <c r="N2126">
        <f>IFERROR(VLOOKUP(A2126,[5]数据处理!$A:$C,3,0),0)</f>
        <v>2</v>
      </c>
      <c r="O2126">
        <f>IFERROR(VLOOKUP($A2126,[5]数据处理!$A:$N,14,0),0)</f>
        <v>0</v>
      </c>
      <c r="P2126" t="str">
        <f>IFERROR(VLOOKUP($A2126,[3]库存报告使用数据!$A$1:$B$65536,2,0),"")</f>
        <v/>
      </c>
      <c r="Q2126" t="str">
        <f>IFERROR(VLOOKUP($A2126,[3]库存报告使用数据!$A$1:$E$65536,5,0),"")</f>
        <v/>
      </c>
      <c r="R2126" t="str">
        <f>IFERROR(VLOOKUP($A2126,[3]库存报告使用数据!$A$1:$H$65536,8,0),"")</f>
        <v/>
      </c>
      <c r="S2126" t="str">
        <f>IFERROR(VLOOKUP($A2126,[3]库存报告使用数据!$A$1:$K$65536,11,0),"")</f>
        <v/>
      </c>
      <c r="T2126" t="str">
        <f>IFERROR(VLOOKUP($A2126,[3]库存报告使用数据!$A$1:$C$65536,3,0),"")</f>
        <v/>
      </c>
      <c r="U2126" t="str">
        <f>IFERROR(VLOOKUP($A2126,[3]库存报告使用数据!$A$1:$F$65536,6,0),"")</f>
        <v/>
      </c>
      <c r="V2126" t="str">
        <f>IFERROR(VLOOKUP($A2126,[3]库存报告使用数据!$A$1:$I$65536,9,0),"")</f>
        <v/>
      </c>
      <c r="W2126" t="str">
        <f>IFERROR(VLOOKUP($A2126,[3]库存报告使用数据!$A$1:$L$65536,12,0),"")</f>
        <v/>
      </c>
      <c r="X2126" s="20" t="str">
        <f t="shared" si="563"/>
        <v/>
      </c>
      <c r="Y2126" s="20" t="str">
        <f t="shared" si="564"/>
        <v/>
      </c>
      <c r="Z2126" s="20" t="str">
        <f t="shared" si="565"/>
        <v/>
      </c>
      <c r="AA2126" s="20" t="str">
        <f t="shared" si="566"/>
        <v/>
      </c>
      <c r="AB2126" t="str">
        <f>IFERROR(VLOOKUP($A2126,[3]库存报告使用数据!$A$1:$D$65536,4,0),"")</f>
        <v/>
      </c>
      <c r="AC2126" t="str">
        <f>IFERROR(VLOOKUP($A2126,[3]库存报告使用数据!$A$1:$G$65536,7,0),"")</f>
        <v/>
      </c>
      <c r="AD2126" t="str">
        <f>IFERROR(VLOOKUP($A2126,[3]库存报告使用数据!$A$1:$J$65536,10,0),"")</f>
        <v/>
      </c>
      <c r="AE2126" t="str">
        <f>IFERROR(VLOOKUP($A2126,[3]库存报告使用数据!$A$1:$M$65536,13,0),"")</f>
        <v/>
      </c>
      <c r="AF2126" s="20" t="str">
        <f t="shared" si="567"/>
        <v/>
      </c>
      <c r="AG2126" s="20" t="str">
        <f t="shared" si="568"/>
        <v/>
      </c>
      <c r="AH2126" s="20" t="str">
        <f t="shared" si="569"/>
        <v/>
      </c>
      <c r="AI2126" s="20" t="str">
        <f t="shared" si="570"/>
        <v/>
      </c>
      <c r="AJ2126">
        <f>IFERROR(VLOOKUP($B2126,[4]库存报告使用数据!$A$1:$B$65536,2,0),0)</f>
        <v>0</v>
      </c>
      <c r="AK2126">
        <f>IFERROR(VLOOKUP($B2126,[4]库存报告使用数据!$A$1:$C$65536,3,0),)</f>
        <v>7</v>
      </c>
      <c r="AL2126">
        <f>IFERROR(VLOOKUP($B2126,[4]库存报告使用数据!$A$1:$D$65536,4,0),)</f>
        <v>3</v>
      </c>
      <c r="AM2126">
        <f>IFERROR(VLOOKUP($B2126,[4]库存报告使用数据!$A$1:$E$65536,5,0),)</f>
        <v>26</v>
      </c>
      <c r="AN2126" s="20" t="str">
        <f t="shared" si="571"/>
        <v/>
      </c>
      <c r="AO2126" s="20">
        <f t="shared" si="572"/>
        <v>0.285714285714286</v>
      </c>
      <c r="AP2126" s="20">
        <f t="shared" si="573"/>
        <v>0</v>
      </c>
      <c r="AQ2126" s="20">
        <f t="shared" si="574"/>
        <v>0.115384615384615</v>
      </c>
      <c r="AR2126" s="32">
        <f t="shared" si="575"/>
        <v>0</v>
      </c>
      <c r="AS2126" s="32">
        <f t="shared" si="576"/>
        <v>0</v>
      </c>
      <c r="AT2126" s="32">
        <f t="shared" si="577"/>
        <v>0</v>
      </c>
      <c r="AU2126" s="28" t="str">
        <f t="shared" si="578"/>
        <v>库存为0</v>
      </c>
      <c r="AV2126" s="34" t="str">
        <f>IFERROR(时间!$B$4+AU2126,"上周无销量")</f>
        <v>上周无销量</v>
      </c>
    </row>
    <row r="2127" spans="1:48">
      <c r="A2127" s="18" t="s">
        <v>2172</v>
      </c>
      <c r="B2127" t="str">
        <f>VLOOKUP(A2127,'[1]sku-asin（子）'!$A:$B,2,0)</f>
        <v>B01MQLTON1</v>
      </c>
      <c r="C2127" t="str">
        <f>VLOOKUP(A2127,'[1]子sku-父sku'!$A:$B,2,0)</f>
        <v>YZ-BS-ZQ15827</v>
      </c>
      <c r="D2127" s="28">
        <f>IFERROR(VLOOKUP(A2127,[2]库存报告使用数据处理!$A:$C,3,0),0)</f>
        <v>0</v>
      </c>
      <c r="E2127" s="28">
        <f>IFERROR(VLOOKUP(A2127,[2]库存报告使用数据处理!$A:$D,4,0),0)</f>
        <v>1</v>
      </c>
      <c r="F2127" s="28">
        <f>IFERROR(VLOOKUP(A2127,[2]库存报告使用数据处理!$A:$E,5,0),0)</f>
        <v>0</v>
      </c>
      <c r="G2127" s="28">
        <f>IFERROR(VLOOKUP(A2127,[2]库存报告使用数据处理!$A:$F,6,0),0)</f>
        <v>6</v>
      </c>
      <c r="H2127" s="29">
        <f>IFERROR(VLOOKUP(A2127,[2]库存报告使用数据处理!$A:$G,7,0),0)</f>
        <v>14.7042857142857</v>
      </c>
      <c r="I2127">
        <f>IFERROR(VLOOKUP(A2127,[5]数据处理!$A:$B,2,0),0)</f>
        <v>0</v>
      </c>
      <c r="J2127" s="30">
        <f>IFERROR(VLOOKUP(A2127,[5]数据处理!$A:$D,4,0),0)</f>
        <v>0</v>
      </c>
      <c r="K2127" s="30">
        <f>IFERROR(VLOOKUP(A2127,[5]数据处理!$A:$E,5,0),0)</f>
        <v>0</v>
      </c>
      <c r="L2127" s="30">
        <f>IFERROR(VLOOKUP(A2127,[5]数据处理!$A:$G,7,0),0)</f>
        <v>0</v>
      </c>
      <c r="M2127">
        <f t="shared" si="562"/>
        <v>0</v>
      </c>
      <c r="N2127">
        <f>IFERROR(VLOOKUP(A2127,[5]数据处理!$A:$C,3,0),0)</f>
        <v>0</v>
      </c>
      <c r="O2127">
        <f>IFERROR(VLOOKUP($A2127,[5]数据处理!$A:$N,14,0),0)</f>
        <v>0</v>
      </c>
      <c r="P2127" t="str">
        <f>IFERROR(VLOOKUP($A2127,[3]库存报告使用数据!$A$1:$B$65536,2,0),"")</f>
        <v/>
      </c>
      <c r="Q2127" t="str">
        <f>IFERROR(VLOOKUP($A2127,[3]库存报告使用数据!$A$1:$E$65536,5,0),"")</f>
        <v/>
      </c>
      <c r="R2127" t="str">
        <f>IFERROR(VLOOKUP($A2127,[3]库存报告使用数据!$A$1:$H$65536,8,0),"")</f>
        <v/>
      </c>
      <c r="S2127" t="str">
        <f>IFERROR(VLOOKUP($A2127,[3]库存报告使用数据!$A$1:$K$65536,11,0),"")</f>
        <v/>
      </c>
      <c r="T2127" t="str">
        <f>IFERROR(VLOOKUP($A2127,[3]库存报告使用数据!$A$1:$C$65536,3,0),"")</f>
        <v/>
      </c>
      <c r="U2127" t="str">
        <f>IFERROR(VLOOKUP($A2127,[3]库存报告使用数据!$A$1:$F$65536,6,0),"")</f>
        <v/>
      </c>
      <c r="V2127" t="str">
        <f>IFERROR(VLOOKUP($A2127,[3]库存报告使用数据!$A$1:$I$65536,9,0),"")</f>
        <v/>
      </c>
      <c r="W2127" t="str">
        <f>IFERROR(VLOOKUP($A2127,[3]库存报告使用数据!$A$1:$L$65536,12,0),"")</f>
        <v/>
      </c>
      <c r="X2127" s="20" t="str">
        <f t="shared" si="563"/>
        <v/>
      </c>
      <c r="Y2127" s="20" t="str">
        <f t="shared" si="564"/>
        <v/>
      </c>
      <c r="Z2127" s="20" t="str">
        <f t="shared" si="565"/>
        <v/>
      </c>
      <c r="AA2127" s="20" t="str">
        <f t="shared" si="566"/>
        <v/>
      </c>
      <c r="AB2127" t="str">
        <f>IFERROR(VLOOKUP($A2127,[3]库存报告使用数据!$A$1:$D$65536,4,0),"")</f>
        <v/>
      </c>
      <c r="AC2127" t="str">
        <f>IFERROR(VLOOKUP($A2127,[3]库存报告使用数据!$A$1:$G$65536,7,0),"")</f>
        <v/>
      </c>
      <c r="AD2127" t="str">
        <f>IFERROR(VLOOKUP($A2127,[3]库存报告使用数据!$A$1:$J$65536,10,0),"")</f>
        <v/>
      </c>
      <c r="AE2127" t="str">
        <f>IFERROR(VLOOKUP($A2127,[3]库存报告使用数据!$A$1:$M$65536,13,0),"")</f>
        <v/>
      </c>
      <c r="AF2127" s="20" t="str">
        <f t="shared" si="567"/>
        <v/>
      </c>
      <c r="AG2127" s="20" t="str">
        <f t="shared" si="568"/>
        <v/>
      </c>
      <c r="AH2127" s="20" t="str">
        <f t="shared" si="569"/>
        <v/>
      </c>
      <c r="AI2127" s="20" t="str">
        <f t="shared" si="570"/>
        <v/>
      </c>
      <c r="AJ2127">
        <f>IFERROR(VLOOKUP($B2127,[4]库存报告使用数据!$A$1:$B$65536,2,0),0)</f>
        <v>1</v>
      </c>
      <c r="AK2127">
        <f>IFERROR(VLOOKUP($B2127,[4]库存报告使用数据!$A$1:$C$65536,3,0),)</f>
        <v>13</v>
      </c>
      <c r="AL2127">
        <f>IFERROR(VLOOKUP($B2127,[4]库存报告使用数据!$A$1:$D$65536,4,0),)</f>
        <v>0</v>
      </c>
      <c r="AM2127">
        <f>IFERROR(VLOOKUP($B2127,[4]库存报告使用数据!$A$1:$E$65536,5,0),)</f>
        <v>16</v>
      </c>
      <c r="AN2127" s="20">
        <f t="shared" si="571"/>
        <v>0</v>
      </c>
      <c r="AO2127" s="20">
        <f t="shared" si="572"/>
        <v>0.0769230769230769</v>
      </c>
      <c r="AP2127" s="20" t="str">
        <f t="shared" si="573"/>
        <v/>
      </c>
      <c r="AQ2127" s="20">
        <f t="shared" si="574"/>
        <v>0.375</v>
      </c>
      <c r="AR2127" s="32">
        <f t="shared" si="575"/>
        <v>0</v>
      </c>
      <c r="AS2127" s="32">
        <f t="shared" si="576"/>
        <v>0</v>
      </c>
      <c r="AT2127" s="32">
        <f t="shared" si="577"/>
        <v>0</v>
      </c>
      <c r="AU2127" s="28" t="str">
        <f t="shared" si="578"/>
        <v>库存为0</v>
      </c>
      <c r="AV2127" s="34" t="str">
        <f>IFERROR(时间!$B$4+AU2127,"上周无销量")</f>
        <v>上周无销量</v>
      </c>
    </row>
    <row r="2128" spans="1:48">
      <c r="A2128" s="18" t="s">
        <v>2173</v>
      </c>
      <c r="B2128" t="str">
        <f>VLOOKUP(A2128,'[1]sku-asin（子）'!$A:$B,2,0)</f>
        <v>B01N43NNOT</v>
      </c>
      <c r="C2128" t="str">
        <f>VLOOKUP(A2128,'[1]子sku-父sku'!$A:$B,2,0)</f>
        <v>YZ-BS-ZQ15827</v>
      </c>
      <c r="D2128" s="28">
        <f>IFERROR(VLOOKUP(A2128,[2]库存报告使用数据处理!$A:$C,3,0),0)</f>
        <v>0</v>
      </c>
      <c r="E2128" s="28">
        <f>IFERROR(VLOOKUP(A2128,[2]库存报告使用数据处理!$A:$D,4,0),0)</f>
        <v>0</v>
      </c>
      <c r="F2128" s="28">
        <f>IFERROR(VLOOKUP(A2128,[2]库存报告使用数据处理!$A:$E,5,0),0)</f>
        <v>3</v>
      </c>
      <c r="G2128" s="28">
        <f>IFERROR(VLOOKUP(A2128,[2]库存报告使用数据处理!$A:$F,6,0),0)</f>
        <v>2</v>
      </c>
      <c r="H2128" s="29">
        <f>IFERROR(VLOOKUP(A2128,[2]库存报告使用数据处理!$A:$G,7,0),0)</f>
        <v>15.99</v>
      </c>
      <c r="I2128">
        <f>IFERROR(VLOOKUP(A2128,[5]数据处理!$A:$B,2,0),0)</f>
        <v>0</v>
      </c>
      <c r="J2128" s="30">
        <f>IFERROR(VLOOKUP(A2128,[5]数据处理!$A:$D,4,0),0)</f>
        <v>0</v>
      </c>
      <c r="K2128" s="30">
        <f>IFERROR(VLOOKUP(A2128,[5]数据处理!$A:$E,5,0),0)</f>
        <v>0</v>
      </c>
      <c r="L2128" s="30">
        <f>IFERROR(VLOOKUP(A2128,[5]数据处理!$A:$G,7,0),0)</f>
        <v>0</v>
      </c>
      <c r="M2128">
        <f t="shared" si="562"/>
        <v>0</v>
      </c>
      <c r="N2128">
        <f>IFERROR(VLOOKUP(A2128,[5]数据处理!$A:$C,3,0),0)</f>
        <v>0</v>
      </c>
      <c r="O2128">
        <f>IFERROR(VLOOKUP($A2128,[5]数据处理!$A:$N,14,0),0)</f>
        <v>0</v>
      </c>
      <c r="P2128" t="str">
        <f>IFERROR(VLOOKUP($A2128,[3]库存报告使用数据!$A$1:$B$65536,2,0),"")</f>
        <v/>
      </c>
      <c r="Q2128" t="str">
        <f>IFERROR(VLOOKUP($A2128,[3]库存报告使用数据!$A$1:$E$65536,5,0),"")</f>
        <v/>
      </c>
      <c r="R2128" t="str">
        <f>IFERROR(VLOOKUP($A2128,[3]库存报告使用数据!$A$1:$H$65536,8,0),"")</f>
        <v/>
      </c>
      <c r="S2128" t="str">
        <f>IFERROR(VLOOKUP($A2128,[3]库存报告使用数据!$A$1:$K$65536,11,0),"")</f>
        <v/>
      </c>
      <c r="T2128" t="str">
        <f>IFERROR(VLOOKUP($A2128,[3]库存报告使用数据!$A$1:$C$65536,3,0),"")</f>
        <v/>
      </c>
      <c r="U2128" t="str">
        <f>IFERROR(VLOOKUP($A2128,[3]库存报告使用数据!$A$1:$F$65536,6,0),"")</f>
        <v/>
      </c>
      <c r="V2128" t="str">
        <f>IFERROR(VLOOKUP($A2128,[3]库存报告使用数据!$A$1:$I$65536,9,0),"")</f>
        <v/>
      </c>
      <c r="W2128" t="str">
        <f>IFERROR(VLOOKUP($A2128,[3]库存报告使用数据!$A$1:$L$65536,12,0),"")</f>
        <v/>
      </c>
      <c r="X2128" s="20" t="str">
        <f t="shared" si="563"/>
        <v/>
      </c>
      <c r="Y2128" s="20" t="str">
        <f t="shared" si="564"/>
        <v/>
      </c>
      <c r="Z2128" s="20" t="str">
        <f t="shared" si="565"/>
        <v/>
      </c>
      <c r="AA2128" s="20" t="str">
        <f t="shared" si="566"/>
        <v/>
      </c>
      <c r="AB2128" t="str">
        <f>IFERROR(VLOOKUP($A2128,[3]库存报告使用数据!$A$1:$D$65536,4,0),"")</f>
        <v/>
      </c>
      <c r="AC2128" t="str">
        <f>IFERROR(VLOOKUP($A2128,[3]库存报告使用数据!$A$1:$G$65536,7,0),"")</f>
        <v/>
      </c>
      <c r="AD2128" t="str">
        <f>IFERROR(VLOOKUP($A2128,[3]库存报告使用数据!$A$1:$J$65536,10,0),"")</f>
        <v/>
      </c>
      <c r="AE2128" t="str">
        <f>IFERROR(VLOOKUP($A2128,[3]库存报告使用数据!$A$1:$M$65536,13,0),"")</f>
        <v/>
      </c>
      <c r="AF2128" s="20" t="str">
        <f t="shared" si="567"/>
        <v/>
      </c>
      <c r="AG2128" s="20" t="str">
        <f t="shared" si="568"/>
        <v/>
      </c>
      <c r="AH2128" s="20" t="str">
        <f t="shared" si="569"/>
        <v/>
      </c>
      <c r="AI2128" s="20" t="str">
        <f t="shared" si="570"/>
        <v/>
      </c>
      <c r="AJ2128">
        <f>IFERROR(VLOOKUP($B2128,[4]库存报告使用数据!$A$1:$B$65536,2,0),0)</f>
        <v>0</v>
      </c>
      <c r="AK2128">
        <f>IFERROR(VLOOKUP($B2128,[4]库存报告使用数据!$A$1:$C$65536,3,0),)</f>
        <v>0</v>
      </c>
      <c r="AL2128">
        <f>IFERROR(VLOOKUP($B2128,[4]库存报告使用数据!$A$1:$D$65536,4,0),)</f>
        <v>12</v>
      </c>
      <c r="AM2128">
        <f>IFERROR(VLOOKUP($B2128,[4]库存报告使用数据!$A$1:$E$65536,5,0),)</f>
        <v>17</v>
      </c>
      <c r="AN2128" s="20" t="str">
        <f t="shared" si="571"/>
        <v/>
      </c>
      <c r="AO2128" s="20" t="str">
        <f t="shared" si="572"/>
        <v/>
      </c>
      <c r="AP2128" s="20">
        <f t="shared" si="573"/>
        <v>0.25</v>
      </c>
      <c r="AQ2128" s="20">
        <f t="shared" si="574"/>
        <v>0.117647058823529</v>
      </c>
      <c r="AR2128" s="32">
        <f t="shared" si="575"/>
        <v>0</v>
      </c>
      <c r="AS2128" s="32">
        <f t="shared" si="576"/>
        <v>0</v>
      </c>
      <c r="AT2128" s="32">
        <f t="shared" si="577"/>
        <v>0</v>
      </c>
      <c r="AU2128" s="28" t="str">
        <f t="shared" si="578"/>
        <v>库存为0</v>
      </c>
      <c r="AV2128" s="34" t="str">
        <f>IFERROR(时间!$B$4+AU2128,"上周无销量")</f>
        <v>上周无销量</v>
      </c>
    </row>
    <row r="2129" spans="1:48">
      <c r="A2129" s="18" t="s">
        <v>2174</v>
      </c>
      <c r="B2129" t="str">
        <f>VLOOKUP(A2129,'[1]sku-asin（子）'!$A:$B,2,0)</f>
        <v>B01MXNZV6W</v>
      </c>
      <c r="C2129" t="str">
        <f>VLOOKUP(A2129,'[1]子sku-父sku'!$A:$B,2,0)</f>
        <v>YZ-BS-ZQ15827</v>
      </c>
      <c r="D2129" s="28">
        <f>IFERROR(VLOOKUP(A2129,[2]库存报告使用数据处理!$A:$C,3,0),0)</f>
        <v>1</v>
      </c>
      <c r="E2129" s="28">
        <f>IFERROR(VLOOKUP(A2129,[2]库存报告使用数据处理!$A:$D,4,0),0)</f>
        <v>0</v>
      </c>
      <c r="F2129" s="28">
        <f>IFERROR(VLOOKUP(A2129,[2]库存报告使用数据处理!$A:$E,5,0),0)</f>
        <v>1</v>
      </c>
      <c r="G2129" s="28">
        <f>IFERROR(VLOOKUP(A2129,[2]库存报告使用数据处理!$A:$F,6,0),0)</f>
        <v>0</v>
      </c>
      <c r="H2129" s="29">
        <f>IFERROR(VLOOKUP(A2129,[2]库存报告使用数据处理!$A:$G,7,0),0)</f>
        <v>14.49</v>
      </c>
      <c r="I2129">
        <f>IFERROR(VLOOKUP(A2129,[5]数据处理!$A:$B,2,0),0)</f>
        <v>14</v>
      </c>
      <c r="J2129" s="30">
        <f>IFERROR(VLOOKUP(A2129,[5]数据处理!$A:$D,4,0),0)</f>
        <v>0</v>
      </c>
      <c r="K2129" s="30">
        <f>IFERROR(VLOOKUP(A2129,[5]数据处理!$A:$E,5,0),0)</f>
        <v>0</v>
      </c>
      <c r="L2129" s="30">
        <f>IFERROR(VLOOKUP(A2129,[5]数据处理!$A:$G,7,0),0)</f>
        <v>0</v>
      </c>
      <c r="M2129">
        <f t="shared" si="562"/>
        <v>14</v>
      </c>
      <c r="N2129">
        <f>IFERROR(VLOOKUP(A2129,[5]数据处理!$A:$C,3,0),0)</f>
        <v>0</v>
      </c>
      <c r="O2129">
        <f>IFERROR(VLOOKUP($A2129,[5]数据处理!$A:$N,14,0),0)</f>
        <v>3</v>
      </c>
      <c r="P2129">
        <f>IFERROR(VLOOKUP($A2129,[3]库存报告使用数据!$A$1:$B$65536,2,0),"")</f>
        <v>0</v>
      </c>
      <c r="Q2129">
        <f>IFERROR(VLOOKUP($A2129,[3]库存报告使用数据!$A$1:$E$65536,5,0),"")</f>
        <v>5349</v>
      </c>
      <c r="R2129">
        <f>IFERROR(VLOOKUP($A2129,[3]库存报告使用数据!$A$1:$H$65536,8,0),"")</f>
        <v>7923</v>
      </c>
      <c r="S2129">
        <f>IFERROR(VLOOKUP($A2129,[3]库存报告使用数据!$A$1:$K$65536,11,0),"")</f>
        <v>9744</v>
      </c>
      <c r="T2129">
        <f>IFERROR(VLOOKUP($A2129,[3]库存报告使用数据!$A$1:$C$65536,3,0),"")</f>
        <v>65</v>
      </c>
      <c r="U2129">
        <f>IFERROR(VLOOKUP($A2129,[3]库存报告使用数据!$A$1:$F$65536,6,0),"")</f>
        <v>52</v>
      </c>
      <c r="V2129">
        <f>IFERROR(VLOOKUP($A2129,[3]库存报告使用数据!$A$1:$I$65536,9,0),"")</f>
        <v>40</v>
      </c>
      <c r="W2129">
        <f>IFERROR(VLOOKUP($A2129,[3]库存报告使用数据!$A$1:$L$65536,12,0),"")</f>
        <v>43</v>
      </c>
      <c r="X2129" s="20" t="str">
        <f t="shared" si="563"/>
        <v/>
      </c>
      <c r="Y2129" s="20">
        <f t="shared" si="564"/>
        <v>0.00972144326042251</v>
      </c>
      <c r="Z2129" s="20">
        <f t="shared" si="565"/>
        <v>0.00504859270478354</v>
      </c>
      <c r="AA2129" s="20">
        <f t="shared" si="566"/>
        <v>0.00441297208538588</v>
      </c>
      <c r="AB2129">
        <f>IFERROR(VLOOKUP($A2129,[3]库存报告使用数据!$A$1:$D$65536,4,0),"")</f>
        <v>9.07875</v>
      </c>
      <c r="AC2129">
        <f>IFERROR(VLOOKUP($A2129,[3]库存报告使用数据!$A$1:$G$65536,7,0),"")</f>
        <v>0</v>
      </c>
      <c r="AD2129">
        <f>IFERROR(VLOOKUP($A2129,[3]库存报告使用数据!$A$1:$J$65536,10,0),"")</f>
        <v>0</v>
      </c>
      <c r="AE2129">
        <f>IFERROR(VLOOKUP($A2129,[3]库存报告使用数据!$A$1:$M$65536,13,0),"")</f>
        <v>0</v>
      </c>
      <c r="AF2129" s="20">
        <f t="shared" si="567"/>
        <v>0.626552795031056</v>
      </c>
      <c r="AG2129" s="20" t="str">
        <f t="shared" si="568"/>
        <v/>
      </c>
      <c r="AH2129" s="20" t="str">
        <f t="shared" si="569"/>
        <v/>
      </c>
      <c r="AI2129" s="20" t="str">
        <f t="shared" si="570"/>
        <v/>
      </c>
      <c r="AJ2129">
        <f>IFERROR(VLOOKUP($B2129,[4]库存报告使用数据!$A$1:$B$65536,2,0),0)</f>
        <v>217</v>
      </c>
      <c r="AK2129">
        <f>IFERROR(VLOOKUP($B2129,[4]库存报告使用数据!$A$1:$C$65536,3,0),)</f>
        <v>102</v>
      </c>
      <c r="AL2129">
        <f>IFERROR(VLOOKUP($B2129,[4]库存报告使用数据!$A$1:$D$65536,4,0),)</f>
        <v>39</v>
      </c>
      <c r="AM2129">
        <f>IFERROR(VLOOKUP($B2129,[4]库存报告使用数据!$A$1:$E$65536,5,0),)</f>
        <v>62</v>
      </c>
      <c r="AN2129" s="20">
        <f t="shared" si="571"/>
        <v>0.00460829493087558</v>
      </c>
      <c r="AO2129" s="20">
        <f t="shared" si="572"/>
        <v>0</v>
      </c>
      <c r="AP2129" s="20">
        <f t="shared" si="573"/>
        <v>0.0256410256410256</v>
      </c>
      <c r="AQ2129" s="20">
        <f t="shared" si="574"/>
        <v>0</v>
      </c>
      <c r="AR2129" s="32">
        <f t="shared" si="575"/>
        <v>0.142857142857143</v>
      </c>
      <c r="AS2129" s="32">
        <f t="shared" si="576"/>
        <v>8.57142857142857</v>
      </c>
      <c r="AT2129" s="32">
        <f t="shared" si="577"/>
        <v>5.42857142857143</v>
      </c>
      <c r="AU2129" s="28">
        <f t="shared" si="578"/>
        <v>98</v>
      </c>
      <c r="AV2129" s="34">
        <f>IFERROR(时间!$B$4+AU2129,"上周无销量")</f>
        <v>43381</v>
      </c>
    </row>
    <row r="2130" spans="1:48">
      <c r="A2130" s="18" t="s">
        <v>2175</v>
      </c>
      <c r="B2130" t="str">
        <f>VLOOKUP(A2130,'[1]sku-asin（子）'!$A:$B,2,0)</f>
        <v>B01NCAE4JG</v>
      </c>
      <c r="C2130" t="str">
        <f>VLOOKUP(A2130,'[1]子sku-父sku'!$A:$B,2,0)</f>
        <v>YZ-BS-ZQ15827</v>
      </c>
      <c r="D2130" s="28">
        <f>IFERROR(VLOOKUP(A2130,[2]库存报告使用数据处理!$A:$C,3,0),0)</f>
        <v>0</v>
      </c>
      <c r="E2130" s="28">
        <f>IFERROR(VLOOKUP(A2130,[2]库存报告使用数据处理!$A:$D,4,0),0)</f>
        <v>0</v>
      </c>
      <c r="F2130" s="28">
        <f>IFERROR(VLOOKUP(A2130,[2]库存报告使用数据处理!$A:$E,5,0),0)</f>
        <v>1</v>
      </c>
      <c r="G2130" s="28">
        <f>IFERROR(VLOOKUP(A2130,[2]库存报告使用数据处理!$A:$F,6,0),0)</f>
        <v>2</v>
      </c>
      <c r="H2130" s="29">
        <f>IFERROR(VLOOKUP(A2130,[2]库存报告使用数据处理!$A:$G,7,0),0)</f>
        <v>16.3233333333333</v>
      </c>
      <c r="I2130">
        <f>IFERROR(VLOOKUP(A2130,[5]数据处理!$A:$B,2,0),0)</f>
        <v>0</v>
      </c>
      <c r="J2130" s="30">
        <f>IFERROR(VLOOKUP(A2130,[5]数据处理!$A:$D,4,0),0)</f>
        <v>0</v>
      </c>
      <c r="K2130" s="30">
        <f>IFERROR(VLOOKUP(A2130,[5]数据处理!$A:$E,5,0),0)</f>
        <v>0</v>
      </c>
      <c r="L2130" s="30">
        <f>IFERROR(VLOOKUP(A2130,[5]数据处理!$A:$G,7,0),0)</f>
        <v>0</v>
      </c>
      <c r="M2130">
        <f t="shared" si="562"/>
        <v>0</v>
      </c>
      <c r="N2130">
        <f>IFERROR(VLOOKUP(A2130,[5]数据处理!$A:$C,3,0),0)</f>
        <v>0</v>
      </c>
      <c r="O2130">
        <f>IFERROR(VLOOKUP($A2130,[5]数据处理!$A:$N,14,0),0)</f>
        <v>0</v>
      </c>
      <c r="P2130" t="str">
        <f>IFERROR(VLOOKUP($A2130,[3]库存报告使用数据!$A$1:$B$65536,2,0),"")</f>
        <v/>
      </c>
      <c r="Q2130" t="str">
        <f>IFERROR(VLOOKUP($A2130,[3]库存报告使用数据!$A$1:$E$65536,5,0),"")</f>
        <v/>
      </c>
      <c r="R2130" t="str">
        <f>IFERROR(VLOOKUP($A2130,[3]库存报告使用数据!$A$1:$H$65536,8,0),"")</f>
        <v/>
      </c>
      <c r="S2130" t="str">
        <f>IFERROR(VLOOKUP($A2130,[3]库存报告使用数据!$A$1:$K$65536,11,0),"")</f>
        <v/>
      </c>
      <c r="T2130" t="str">
        <f>IFERROR(VLOOKUP($A2130,[3]库存报告使用数据!$A$1:$C$65536,3,0),"")</f>
        <v/>
      </c>
      <c r="U2130" t="str">
        <f>IFERROR(VLOOKUP($A2130,[3]库存报告使用数据!$A$1:$F$65536,6,0),"")</f>
        <v/>
      </c>
      <c r="V2130" t="str">
        <f>IFERROR(VLOOKUP($A2130,[3]库存报告使用数据!$A$1:$I$65536,9,0),"")</f>
        <v/>
      </c>
      <c r="W2130" t="str">
        <f>IFERROR(VLOOKUP($A2130,[3]库存报告使用数据!$A$1:$L$65536,12,0),"")</f>
        <v/>
      </c>
      <c r="X2130" s="20" t="str">
        <f t="shared" si="563"/>
        <v/>
      </c>
      <c r="Y2130" s="20" t="str">
        <f t="shared" si="564"/>
        <v/>
      </c>
      <c r="Z2130" s="20" t="str">
        <f t="shared" si="565"/>
        <v/>
      </c>
      <c r="AA2130" s="20" t="str">
        <f t="shared" si="566"/>
        <v/>
      </c>
      <c r="AB2130" t="str">
        <f>IFERROR(VLOOKUP($A2130,[3]库存报告使用数据!$A$1:$D$65536,4,0),"")</f>
        <v/>
      </c>
      <c r="AC2130" t="str">
        <f>IFERROR(VLOOKUP($A2130,[3]库存报告使用数据!$A$1:$G$65536,7,0),"")</f>
        <v/>
      </c>
      <c r="AD2130" t="str">
        <f>IFERROR(VLOOKUP($A2130,[3]库存报告使用数据!$A$1:$J$65536,10,0),"")</f>
        <v/>
      </c>
      <c r="AE2130" t="str">
        <f>IFERROR(VLOOKUP($A2130,[3]库存报告使用数据!$A$1:$M$65536,13,0),"")</f>
        <v/>
      </c>
      <c r="AF2130" s="20" t="str">
        <f t="shared" si="567"/>
        <v/>
      </c>
      <c r="AG2130" s="20" t="str">
        <f t="shared" si="568"/>
        <v/>
      </c>
      <c r="AH2130" s="20" t="str">
        <f t="shared" si="569"/>
        <v/>
      </c>
      <c r="AI2130" s="20" t="str">
        <f t="shared" si="570"/>
        <v/>
      </c>
      <c r="AJ2130">
        <f>IFERROR(VLOOKUP($B2130,[4]库存报告使用数据!$A$1:$B$65536,2,0),0)</f>
        <v>0</v>
      </c>
      <c r="AK2130">
        <f>IFERROR(VLOOKUP($B2130,[4]库存报告使用数据!$A$1:$C$65536,3,0),)</f>
        <v>0</v>
      </c>
      <c r="AL2130">
        <f>IFERROR(VLOOKUP($B2130,[4]库存报告使用数据!$A$1:$D$65536,4,0),)</f>
        <v>0</v>
      </c>
      <c r="AM2130">
        <f>IFERROR(VLOOKUP($B2130,[4]库存报告使用数据!$A$1:$E$65536,5,0),)</f>
        <v>1</v>
      </c>
      <c r="AN2130" s="20" t="str">
        <f t="shared" si="571"/>
        <v/>
      </c>
      <c r="AO2130" s="20" t="str">
        <f t="shared" si="572"/>
        <v/>
      </c>
      <c r="AP2130" s="20" t="str">
        <f t="shared" si="573"/>
        <v/>
      </c>
      <c r="AQ2130" s="20">
        <f t="shared" si="574"/>
        <v>2</v>
      </c>
      <c r="AR2130" s="32">
        <f t="shared" si="575"/>
        <v>0</v>
      </c>
      <c r="AS2130" s="32">
        <f t="shared" si="576"/>
        <v>0</v>
      </c>
      <c r="AT2130" s="32">
        <f t="shared" si="577"/>
        <v>0</v>
      </c>
      <c r="AU2130" s="28" t="str">
        <f t="shared" si="578"/>
        <v>库存为0</v>
      </c>
      <c r="AV2130" s="34" t="str">
        <f>IFERROR(时间!$B$4+AU2130,"上周无销量")</f>
        <v>上周无销量</v>
      </c>
    </row>
    <row r="2131" spans="1:48">
      <c r="A2131" s="18" t="s">
        <v>2176</v>
      </c>
      <c r="B2131" t="str">
        <f>VLOOKUP(A2131,'[1]sku-asin（子）'!$A:$B,2,0)</f>
        <v>B01NA8WWYY</v>
      </c>
      <c r="C2131" t="str">
        <f>VLOOKUP(A2131,'[1]子sku-父sku'!$A:$B,2,0)</f>
        <v>YZ-BS-ZQ15827</v>
      </c>
      <c r="D2131" s="28">
        <f>IFERROR(VLOOKUP(A2131,[2]库存报告使用数据处理!$A:$C,3,0),0)</f>
        <v>4</v>
      </c>
      <c r="E2131" s="28">
        <f>IFERROR(VLOOKUP(A2131,[2]库存报告使用数据处理!$A:$D,4,0),0)</f>
        <v>6</v>
      </c>
      <c r="F2131" s="28">
        <f>IFERROR(VLOOKUP(A2131,[2]库存报告使用数据处理!$A:$E,5,0),0)</f>
        <v>0</v>
      </c>
      <c r="G2131" s="28">
        <f>IFERROR(VLOOKUP(A2131,[2]库存报告使用数据处理!$A:$F,6,0),0)</f>
        <v>0</v>
      </c>
      <c r="H2131" s="29">
        <f>IFERROR(VLOOKUP(A2131,[2]库存报告使用数据处理!$A:$G,7,0),0)</f>
        <v>16.59</v>
      </c>
      <c r="I2131">
        <f>IFERROR(VLOOKUP(A2131,[5]数据处理!$A:$B,2,0),0)</f>
        <v>0</v>
      </c>
      <c r="J2131" s="30">
        <f>IFERROR(VLOOKUP(A2131,[5]数据处理!$A:$D,4,0),0)</f>
        <v>0</v>
      </c>
      <c r="K2131" s="30">
        <f>IFERROR(VLOOKUP(A2131,[5]数据处理!$A:$E,5,0),0)</f>
        <v>0</v>
      </c>
      <c r="L2131" s="30">
        <f>IFERROR(VLOOKUP(A2131,[5]数据处理!$A:$G,7,0),0)</f>
        <v>0</v>
      </c>
      <c r="M2131">
        <f t="shared" si="562"/>
        <v>0</v>
      </c>
      <c r="N2131">
        <f>IFERROR(VLOOKUP(A2131,[5]数据处理!$A:$C,3,0),0)</f>
        <v>0</v>
      </c>
      <c r="O2131">
        <f>IFERROR(VLOOKUP($A2131,[5]数据处理!$A:$N,14,0),0)</f>
        <v>0</v>
      </c>
      <c r="P2131" t="str">
        <f>IFERROR(VLOOKUP($A2131,[3]库存报告使用数据!$A$1:$B$65536,2,0),"")</f>
        <v/>
      </c>
      <c r="Q2131" t="str">
        <f>IFERROR(VLOOKUP($A2131,[3]库存报告使用数据!$A$1:$E$65536,5,0),"")</f>
        <v/>
      </c>
      <c r="R2131" t="str">
        <f>IFERROR(VLOOKUP($A2131,[3]库存报告使用数据!$A$1:$H$65536,8,0),"")</f>
        <v/>
      </c>
      <c r="S2131" t="str">
        <f>IFERROR(VLOOKUP($A2131,[3]库存报告使用数据!$A$1:$K$65536,11,0),"")</f>
        <v/>
      </c>
      <c r="T2131" t="str">
        <f>IFERROR(VLOOKUP($A2131,[3]库存报告使用数据!$A$1:$C$65536,3,0),"")</f>
        <v/>
      </c>
      <c r="U2131" t="str">
        <f>IFERROR(VLOOKUP($A2131,[3]库存报告使用数据!$A$1:$F$65536,6,0),"")</f>
        <v/>
      </c>
      <c r="V2131" t="str">
        <f>IFERROR(VLOOKUP($A2131,[3]库存报告使用数据!$A$1:$I$65536,9,0),"")</f>
        <v/>
      </c>
      <c r="W2131" t="str">
        <f>IFERROR(VLOOKUP($A2131,[3]库存报告使用数据!$A$1:$L$65536,12,0),"")</f>
        <v/>
      </c>
      <c r="X2131" s="20" t="str">
        <f t="shared" si="563"/>
        <v/>
      </c>
      <c r="Y2131" s="20" t="str">
        <f t="shared" si="564"/>
        <v/>
      </c>
      <c r="Z2131" s="20" t="str">
        <f t="shared" si="565"/>
        <v/>
      </c>
      <c r="AA2131" s="20" t="str">
        <f t="shared" si="566"/>
        <v/>
      </c>
      <c r="AB2131" t="str">
        <f>IFERROR(VLOOKUP($A2131,[3]库存报告使用数据!$A$1:$D$65536,4,0),"")</f>
        <v/>
      </c>
      <c r="AC2131" t="str">
        <f>IFERROR(VLOOKUP($A2131,[3]库存报告使用数据!$A$1:$G$65536,7,0),"")</f>
        <v/>
      </c>
      <c r="AD2131" t="str">
        <f>IFERROR(VLOOKUP($A2131,[3]库存报告使用数据!$A$1:$J$65536,10,0),"")</f>
        <v/>
      </c>
      <c r="AE2131" t="str">
        <f>IFERROR(VLOOKUP($A2131,[3]库存报告使用数据!$A$1:$M$65536,13,0),"")</f>
        <v/>
      </c>
      <c r="AF2131" s="20" t="str">
        <f t="shared" si="567"/>
        <v/>
      </c>
      <c r="AG2131" s="20" t="str">
        <f t="shared" si="568"/>
        <v/>
      </c>
      <c r="AH2131" s="20" t="str">
        <f t="shared" si="569"/>
        <v/>
      </c>
      <c r="AI2131" s="20" t="str">
        <f t="shared" si="570"/>
        <v/>
      </c>
      <c r="AJ2131">
        <f>IFERROR(VLOOKUP($B2131,[4]库存报告使用数据!$A$1:$B$65536,2,0),0)</f>
        <v>31</v>
      </c>
      <c r="AK2131">
        <f>IFERROR(VLOOKUP($B2131,[4]库存报告使用数据!$A$1:$C$65536,3,0),)</f>
        <v>36</v>
      </c>
      <c r="AL2131">
        <f>IFERROR(VLOOKUP($B2131,[4]库存报告使用数据!$A$1:$D$65536,4,0),)</f>
        <v>0</v>
      </c>
      <c r="AM2131">
        <f>IFERROR(VLOOKUP($B2131,[4]库存报告使用数据!$A$1:$E$65536,5,0),)</f>
        <v>0</v>
      </c>
      <c r="AN2131" s="20">
        <f t="shared" si="571"/>
        <v>0.129032258064516</v>
      </c>
      <c r="AO2131" s="20">
        <f t="shared" si="572"/>
        <v>0.166666666666667</v>
      </c>
      <c r="AP2131" s="20" t="str">
        <f t="shared" si="573"/>
        <v/>
      </c>
      <c r="AQ2131" s="20" t="str">
        <f t="shared" si="574"/>
        <v/>
      </c>
      <c r="AR2131" s="32">
        <f t="shared" si="575"/>
        <v>0.571428571428571</v>
      </c>
      <c r="AS2131" s="32">
        <f t="shared" si="576"/>
        <v>34.2857142857143</v>
      </c>
      <c r="AT2131" s="32">
        <f t="shared" si="577"/>
        <v>-34.2857142857143</v>
      </c>
      <c r="AU2131" s="28">
        <f t="shared" si="578"/>
        <v>0</v>
      </c>
      <c r="AV2131" s="34">
        <f>IFERROR(时间!$B$4+AU2131,"上周无销量")</f>
        <v>43283</v>
      </c>
    </row>
    <row r="2132" spans="1:48">
      <c r="A2132" s="18" t="s">
        <v>2177</v>
      </c>
      <c r="B2132" t="str">
        <f>VLOOKUP(A2132,'[1]sku-asin（子）'!$A:$B,2,0)</f>
        <v>B01N1I2FQM</v>
      </c>
      <c r="C2132" t="str">
        <f>VLOOKUP(A2132,'[1]子sku-父sku'!$A:$B,2,0)</f>
        <v>YZ-BS-ZQ15827</v>
      </c>
      <c r="D2132" s="28">
        <f>IFERROR(VLOOKUP(A2132,[2]库存报告使用数据处理!$A:$C,3,0),0)</f>
        <v>0</v>
      </c>
      <c r="E2132" s="28">
        <f>IFERROR(VLOOKUP(A2132,[2]库存报告使用数据处理!$A:$D,4,0),0)</f>
        <v>1</v>
      </c>
      <c r="F2132" s="28">
        <f>IFERROR(VLOOKUP(A2132,[2]库存报告使用数据处理!$A:$E,5,0),0)</f>
        <v>6</v>
      </c>
      <c r="G2132" s="28">
        <f>IFERROR(VLOOKUP(A2132,[2]库存报告使用数据处理!$A:$F,6,0),0)</f>
        <v>7</v>
      </c>
      <c r="H2132" s="29">
        <f>IFERROR(VLOOKUP(A2132,[2]库存报告使用数据处理!$A:$G,7,0),0)</f>
        <v>15.0614285714286</v>
      </c>
      <c r="I2132">
        <f>IFERROR(VLOOKUP(A2132,[5]数据处理!$A:$B,2,0),0)</f>
        <v>0</v>
      </c>
      <c r="J2132" s="30">
        <f>IFERROR(VLOOKUP(A2132,[5]数据处理!$A:$D,4,0),0)</f>
        <v>0</v>
      </c>
      <c r="K2132" s="30">
        <f>IFERROR(VLOOKUP(A2132,[5]数据处理!$A:$E,5,0),0)</f>
        <v>0</v>
      </c>
      <c r="L2132" s="30">
        <f>IFERROR(VLOOKUP(A2132,[5]数据处理!$A:$G,7,0),0)</f>
        <v>0</v>
      </c>
      <c r="M2132">
        <f t="shared" si="562"/>
        <v>0</v>
      </c>
      <c r="N2132">
        <f>IFERROR(VLOOKUP(A2132,[5]数据处理!$A:$C,3,0),0)</f>
        <v>0</v>
      </c>
      <c r="O2132">
        <f>IFERROR(VLOOKUP($A2132,[5]数据处理!$A:$N,14,0),0)</f>
        <v>0</v>
      </c>
      <c r="P2132" t="str">
        <f>IFERROR(VLOOKUP($A2132,[3]库存报告使用数据!$A$1:$B$65536,2,0),"")</f>
        <v/>
      </c>
      <c r="Q2132" t="str">
        <f>IFERROR(VLOOKUP($A2132,[3]库存报告使用数据!$A$1:$E$65536,5,0),"")</f>
        <v/>
      </c>
      <c r="R2132" t="str">
        <f>IFERROR(VLOOKUP($A2132,[3]库存报告使用数据!$A$1:$H$65536,8,0),"")</f>
        <v/>
      </c>
      <c r="S2132" t="str">
        <f>IFERROR(VLOOKUP($A2132,[3]库存报告使用数据!$A$1:$K$65536,11,0),"")</f>
        <v/>
      </c>
      <c r="T2132" t="str">
        <f>IFERROR(VLOOKUP($A2132,[3]库存报告使用数据!$A$1:$C$65536,3,0),"")</f>
        <v/>
      </c>
      <c r="U2132" t="str">
        <f>IFERROR(VLOOKUP($A2132,[3]库存报告使用数据!$A$1:$F$65536,6,0),"")</f>
        <v/>
      </c>
      <c r="V2132" t="str">
        <f>IFERROR(VLOOKUP($A2132,[3]库存报告使用数据!$A$1:$I$65536,9,0),"")</f>
        <v/>
      </c>
      <c r="W2132" t="str">
        <f>IFERROR(VLOOKUP($A2132,[3]库存报告使用数据!$A$1:$L$65536,12,0),"")</f>
        <v/>
      </c>
      <c r="X2132" s="20" t="str">
        <f t="shared" si="563"/>
        <v/>
      </c>
      <c r="Y2132" s="20" t="str">
        <f t="shared" si="564"/>
        <v/>
      </c>
      <c r="Z2132" s="20" t="str">
        <f t="shared" si="565"/>
        <v/>
      </c>
      <c r="AA2132" s="20" t="str">
        <f t="shared" si="566"/>
        <v/>
      </c>
      <c r="AB2132" t="str">
        <f>IFERROR(VLOOKUP($A2132,[3]库存报告使用数据!$A$1:$D$65536,4,0),"")</f>
        <v/>
      </c>
      <c r="AC2132" t="str">
        <f>IFERROR(VLOOKUP($A2132,[3]库存报告使用数据!$A$1:$G$65536,7,0),"")</f>
        <v/>
      </c>
      <c r="AD2132" t="str">
        <f>IFERROR(VLOOKUP($A2132,[3]库存报告使用数据!$A$1:$J$65536,10,0),"")</f>
        <v/>
      </c>
      <c r="AE2132" t="str">
        <f>IFERROR(VLOOKUP($A2132,[3]库存报告使用数据!$A$1:$M$65536,13,0),"")</f>
        <v/>
      </c>
      <c r="AF2132" s="20" t="str">
        <f t="shared" si="567"/>
        <v/>
      </c>
      <c r="AG2132" s="20" t="str">
        <f t="shared" si="568"/>
        <v/>
      </c>
      <c r="AH2132" s="20" t="str">
        <f t="shared" si="569"/>
        <v/>
      </c>
      <c r="AI2132" s="20" t="str">
        <f t="shared" si="570"/>
        <v/>
      </c>
      <c r="AJ2132">
        <f>IFERROR(VLOOKUP($B2132,[4]库存报告使用数据!$A$1:$B$65536,2,0),0)</f>
        <v>0</v>
      </c>
      <c r="AK2132">
        <f>IFERROR(VLOOKUP($B2132,[4]库存报告使用数据!$A$1:$C$65536,3,0),)</f>
        <v>14</v>
      </c>
      <c r="AL2132">
        <f>IFERROR(VLOOKUP($B2132,[4]库存报告使用数据!$A$1:$D$65536,4,0),)</f>
        <v>35</v>
      </c>
      <c r="AM2132">
        <f>IFERROR(VLOOKUP($B2132,[4]库存报告使用数据!$A$1:$E$65536,5,0),)</f>
        <v>73</v>
      </c>
      <c r="AN2132" s="20" t="str">
        <f t="shared" si="571"/>
        <v/>
      </c>
      <c r="AO2132" s="20">
        <f t="shared" si="572"/>
        <v>0.0714285714285714</v>
      </c>
      <c r="AP2132" s="20">
        <f t="shared" si="573"/>
        <v>0.171428571428571</v>
      </c>
      <c r="AQ2132" s="20">
        <f t="shared" si="574"/>
        <v>0.0958904109589041</v>
      </c>
      <c r="AR2132" s="32">
        <f t="shared" si="575"/>
        <v>0</v>
      </c>
      <c r="AS2132" s="32">
        <f t="shared" si="576"/>
        <v>0</v>
      </c>
      <c r="AT2132" s="32">
        <f t="shared" si="577"/>
        <v>0</v>
      </c>
      <c r="AU2132" s="28" t="str">
        <f t="shared" si="578"/>
        <v>库存为0</v>
      </c>
      <c r="AV2132" s="34" t="str">
        <f>IFERROR(时间!$B$4+AU2132,"上周无销量")</f>
        <v>上周无销量</v>
      </c>
    </row>
    <row r="2133" spans="1:48">
      <c r="A2133" s="18" t="s">
        <v>2178</v>
      </c>
      <c r="B2133" t="str">
        <f>VLOOKUP(A2133,'[1]sku-asin（子）'!$A:$B,2,0)</f>
        <v>B01N97CVPT</v>
      </c>
      <c r="C2133" t="str">
        <f>VLOOKUP(A2133,'[1]子sku-父sku'!$A:$B,2,0)</f>
        <v>YZ-BS-ZQ15827</v>
      </c>
      <c r="D2133" s="28">
        <f>IFERROR(VLOOKUP(A2133,[2]库存报告使用数据处理!$A:$C,3,0),0)</f>
        <v>6</v>
      </c>
      <c r="E2133" s="28">
        <f>IFERROR(VLOOKUP(A2133,[2]库存报告使用数据处理!$A:$D,4,0),0)</f>
        <v>5</v>
      </c>
      <c r="F2133" s="28">
        <f>IFERROR(VLOOKUP(A2133,[2]库存报告使用数据处理!$A:$E,5,0),0)</f>
        <v>3</v>
      </c>
      <c r="G2133" s="28">
        <f>IFERROR(VLOOKUP(A2133,[2]库存报告使用数据处理!$A:$F,6,0),0)</f>
        <v>4</v>
      </c>
      <c r="H2133" s="29">
        <f>IFERROR(VLOOKUP(A2133,[2]库存报告使用数据处理!$A:$G,7,0),0)</f>
        <v>14.3233333333333</v>
      </c>
      <c r="I2133">
        <f>IFERROR(VLOOKUP(A2133,[5]数据处理!$A:$B,2,0),0)</f>
        <v>0</v>
      </c>
      <c r="J2133" s="30">
        <f>IFERROR(VLOOKUP(A2133,[5]数据处理!$A:$D,4,0),0)</f>
        <v>0</v>
      </c>
      <c r="K2133" s="30">
        <f>IFERROR(VLOOKUP(A2133,[5]数据处理!$A:$E,5,0),0)</f>
        <v>10</v>
      </c>
      <c r="L2133" s="30">
        <f>IFERROR(VLOOKUP(A2133,[5]数据处理!$A:$G,7,0),0)</f>
        <v>0</v>
      </c>
      <c r="M2133">
        <f t="shared" si="562"/>
        <v>10</v>
      </c>
      <c r="N2133">
        <f>IFERROR(VLOOKUP(A2133,[5]数据处理!$A:$C,3,0),0)</f>
        <v>0</v>
      </c>
      <c r="O2133">
        <f>IFERROR(VLOOKUP($A2133,[5]数据处理!$A:$N,14,0),0)</f>
        <v>0</v>
      </c>
      <c r="P2133" t="str">
        <f>IFERROR(VLOOKUP($A2133,[3]库存报告使用数据!$A$1:$B$65536,2,0),"")</f>
        <v/>
      </c>
      <c r="Q2133" t="str">
        <f>IFERROR(VLOOKUP($A2133,[3]库存报告使用数据!$A$1:$E$65536,5,0),"")</f>
        <v/>
      </c>
      <c r="R2133" t="str">
        <f>IFERROR(VLOOKUP($A2133,[3]库存报告使用数据!$A$1:$H$65536,8,0),"")</f>
        <v/>
      </c>
      <c r="S2133" t="str">
        <f>IFERROR(VLOOKUP($A2133,[3]库存报告使用数据!$A$1:$K$65536,11,0),"")</f>
        <v/>
      </c>
      <c r="T2133" t="str">
        <f>IFERROR(VLOOKUP($A2133,[3]库存报告使用数据!$A$1:$C$65536,3,0),"")</f>
        <v/>
      </c>
      <c r="U2133" t="str">
        <f>IFERROR(VLOOKUP($A2133,[3]库存报告使用数据!$A$1:$F$65536,6,0),"")</f>
        <v/>
      </c>
      <c r="V2133" t="str">
        <f>IFERROR(VLOOKUP($A2133,[3]库存报告使用数据!$A$1:$I$65536,9,0),"")</f>
        <v/>
      </c>
      <c r="W2133" t="str">
        <f>IFERROR(VLOOKUP($A2133,[3]库存报告使用数据!$A$1:$L$65536,12,0),"")</f>
        <v/>
      </c>
      <c r="X2133" s="20" t="str">
        <f t="shared" si="563"/>
        <v/>
      </c>
      <c r="Y2133" s="20" t="str">
        <f t="shared" si="564"/>
        <v/>
      </c>
      <c r="Z2133" s="20" t="str">
        <f t="shared" si="565"/>
        <v/>
      </c>
      <c r="AA2133" s="20" t="str">
        <f t="shared" si="566"/>
        <v/>
      </c>
      <c r="AB2133" t="str">
        <f>IFERROR(VLOOKUP($A2133,[3]库存报告使用数据!$A$1:$D$65536,4,0),"")</f>
        <v/>
      </c>
      <c r="AC2133" t="str">
        <f>IFERROR(VLOOKUP($A2133,[3]库存报告使用数据!$A$1:$G$65536,7,0),"")</f>
        <v/>
      </c>
      <c r="AD2133" t="str">
        <f>IFERROR(VLOOKUP($A2133,[3]库存报告使用数据!$A$1:$J$65536,10,0),"")</f>
        <v/>
      </c>
      <c r="AE2133" t="str">
        <f>IFERROR(VLOOKUP($A2133,[3]库存报告使用数据!$A$1:$M$65536,13,0),"")</f>
        <v/>
      </c>
      <c r="AF2133" s="20" t="str">
        <f t="shared" si="567"/>
        <v/>
      </c>
      <c r="AG2133" s="20" t="str">
        <f t="shared" si="568"/>
        <v/>
      </c>
      <c r="AH2133" s="20" t="str">
        <f t="shared" si="569"/>
        <v/>
      </c>
      <c r="AI2133" s="20" t="str">
        <f t="shared" si="570"/>
        <v/>
      </c>
      <c r="AJ2133">
        <f>IFERROR(VLOOKUP($B2133,[4]库存报告使用数据!$A$1:$B$65536,2,0),0)</f>
        <v>34</v>
      </c>
      <c r="AK2133">
        <f>IFERROR(VLOOKUP($B2133,[4]库存报告使用数据!$A$1:$C$65536,3,0),)</f>
        <v>13</v>
      </c>
      <c r="AL2133">
        <f>IFERROR(VLOOKUP($B2133,[4]库存报告使用数据!$A$1:$D$65536,4,0),)</f>
        <v>37</v>
      </c>
      <c r="AM2133">
        <f>IFERROR(VLOOKUP($B2133,[4]库存报告使用数据!$A$1:$E$65536,5,0),)</f>
        <v>29</v>
      </c>
      <c r="AN2133" s="20">
        <f t="shared" si="571"/>
        <v>0.176470588235294</v>
      </c>
      <c r="AO2133" s="20">
        <f t="shared" si="572"/>
        <v>0.384615384615385</v>
      </c>
      <c r="AP2133" s="20">
        <f t="shared" si="573"/>
        <v>0.0810810810810811</v>
      </c>
      <c r="AQ2133" s="20">
        <f t="shared" si="574"/>
        <v>0.137931034482759</v>
      </c>
      <c r="AR2133" s="32">
        <f t="shared" si="575"/>
        <v>0.857142857142857</v>
      </c>
      <c r="AS2133" s="32">
        <f t="shared" si="576"/>
        <v>51.4285714285714</v>
      </c>
      <c r="AT2133" s="32">
        <f t="shared" si="577"/>
        <v>-41.4285714285714</v>
      </c>
      <c r="AU2133" s="28">
        <f t="shared" si="578"/>
        <v>11</v>
      </c>
      <c r="AV2133" s="34">
        <f>IFERROR(时间!$B$4+AU2133,"上周无销量")</f>
        <v>43294</v>
      </c>
    </row>
    <row r="2134" spans="1:48">
      <c r="A2134" s="18" t="s">
        <v>2179</v>
      </c>
      <c r="B2134" t="str">
        <f>VLOOKUP(A2134,'[1]sku-asin（子）'!$A:$B,2,0)</f>
        <v>B01N554E7H</v>
      </c>
      <c r="C2134" t="str">
        <f>VLOOKUP(A2134,'[1]子sku-父sku'!$A:$B,2,0)</f>
        <v>YZ-BS-ZQ15827</v>
      </c>
      <c r="D2134" s="28">
        <f>IFERROR(VLOOKUP(A2134,[2]库存报告使用数据处理!$A:$C,3,0),0)</f>
        <v>0</v>
      </c>
      <c r="E2134" s="28">
        <f>IFERROR(VLOOKUP(A2134,[2]库存报告使用数据处理!$A:$D,4,0),0)</f>
        <v>0</v>
      </c>
      <c r="F2134" s="28">
        <f>IFERROR(VLOOKUP(A2134,[2]库存报告使用数据处理!$A:$E,5,0),0)</f>
        <v>0</v>
      </c>
      <c r="G2134" s="28">
        <f>IFERROR(VLOOKUP(A2134,[2]库存报告使用数据处理!$A:$F,6,0),0)</f>
        <v>7</v>
      </c>
      <c r="H2134" s="29">
        <f>IFERROR(VLOOKUP(A2134,[2]库存报告使用数据处理!$A:$G,7,0),0)</f>
        <v>14.8471428571429</v>
      </c>
      <c r="I2134">
        <f>IFERROR(VLOOKUP(A2134,[5]数据处理!$A:$B,2,0),0)</f>
        <v>0</v>
      </c>
      <c r="J2134" s="30">
        <f>IFERROR(VLOOKUP(A2134,[5]数据处理!$A:$D,4,0),0)</f>
        <v>0</v>
      </c>
      <c r="K2134" s="30">
        <f>IFERROR(VLOOKUP(A2134,[5]数据处理!$A:$E,5,0),0)</f>
        <v>0</v>
      </c>
      <c r="L2134" s="30">
        <f>IFERROR(VLOOKUP(A2134,[5]数据处理!$A:$G,7,0),0)</f>
        <v>0</v>
      </c>
      <c r="M2134">
        <f t="shared" si="562"/>
        <v>0</v>
      </c>
      <c r="N2134">
        <f>IFERROR(VLOOKUP(A2134,[5]数据处理!$A:$C,3,0),0)</f>
        <v>0</v>
      </c>
      <c r="O2134">
        <f>IFERROR(VLOOKUP($A2134,[5]数据处理!$A:$N,14,0),0)</f>
        <v>0</v>
      </c>
      <c r="P2134" t="str">
        <f>IFERROR(VLOOKUP($A2134,[3]库存报告使用数据!$A$1:$B$65536,2,0),"")</f>
        <v/>
      </c>
      <c r="Q2134" t="str">
        <f>IFERROR(VLOOKUP($A2134,[3]库存报告使用数据!$A$1:$E$65536,5,0),"")</f>
        <v/>
      </c>
      <c r="R2134" t="str">
        <f>IFERROR(VLOOKUP($A2134,[3]库存报告使用数据!$A$1:$H$65536,8,0),"")</f>
        <v/>
      </c>
      <c r="S2134" t="str">
        <f>IFERROR(VLOOKUP($A2134,[3]库存报告使用数据!$A$1:$K$65536,11,0),"")</f>
        <v/>
      </c>
      <c r="T2134" t="str">
        <f>IFERROR(VLOOKUP($A2134,[3]库存报告使用数据!$A$1:$C$65536,3,0),"")</f>
        <v/>
      </c>
      <c r="U2134" t="str">
        <f>IFERROR(VLOOKUP($A2134,[3]库存报告使用数据!$A$1:$F$65536,6,0),"")</f>
        <v/>
      </c>
      <c r="V2134" t="str">
        <f>IFERROR(VLOOKUP($A2134,[3]库存报告使用数据!$A$1:$I$65536,9,0),"")</f>
        <v/>
      </c>
      <c r="W2134" t="str">
        <f>IFERROR(VLOOKUP($A2134,[3]库存报告使用数据!$A$1:$L$65536,12,0),"")</f>
        <v/>
      </c>
      <c r="X2134" s="20" t="str">
        <f t="shared" si="563"/>
        <v/>
      </c>
      <c r="Y2134" s="20" t="str">
        <f t="shared" si="564"/>
        <v/>
      </c>
      <c r="Z2134" s="20" t="str">
        <f t="shared" si="565"/>
        <v/>
      </c>
      <c r="AA2134" s="20" t="str">
        <f t="shared" si="566"/>
        <v/>
      </c>
      <c r="AB2134" t="str">
        <f>IFERROR(VLOOKUP($A2134,[3]库存报告使用数据!$A$1:$D$65536,4,0),"")</f>
        <v/>
      </c>
      <c r="AC2134" t="str">
        <f>IFERROR(VLOOKUP($A2134,[3]库存报告使用数据!$A$1:$G$65536,7,0),"")</f>
        <v/>
      </c>
      <c r="AD2134" t="str">
        <f>IFERROR(VLOOKUP($A2134,[3]库存报告使用数据!$A$1:$J$65536,10,0),"")</f>
        <v/>
      </c>
      <c r="AE2134" t="str">
        <f>IFERROR(VLOOKUP($A2134,[3]库存报告使用数据!$A$1:$M$65536,13,0),"")</f>
        <v/>
      </c>
      <c r="AF2134" s="20" t="str">
        <f t="shared" si="567"/>
        <v/>
      </c>
      <c r="AG2134" s="20" t="str">
        <f t="shared" si="568"/>
        <v/>
      </c>
      <c r="AH2134" s="20" t="str">
        <f t="shared" si="569"/>
        <v/>
      </c>
      <c r="AI2134" s="20" t="str">
        <f t="shared" si="570"/>
        <v/>
      </c>
      <c r="AJ2134">
        <f>IFERROR(VLOOKUP($B2134,[4]库存报告使用数据!$A$1:$B$65536,2,0),0)</f>
        <v>0</v>
      </c>
      <c r="AK2134">
        <f>IFERROR(VLOOKUP($B2134,[4]库存报告使用数据!$A$1:$C$65536,3,0),)</f>
        <v>0</v>
      </c>
      <c r="AL2134">
        <f>IFERROR(VLOOKUP($B2134,[4]库存报告使用数据!$A$1:$D$65536,4,0),)</f>
        <v>0</v>
      </c>
      <c r="AM2134">
        <f>IFERROR(VLOOKUP($B2134,[4]库存报告使用数据!$A$1:$E$65536,5,0),)</f>
        <v>15</v>
      </c>
      <c r="AN2134" s="20" t="str">
        <f t="shared" si="571"/>
        <v/>
      </c>
      <c r="AO2134" s="20" t="str">
        <f t="shared" si="572"/>
        <v/>
      </c>
      <c r="AP2134" s="20" t="str">
        <f t="shared" si="573"/>
        <v/>
      </c>
      <c r="AQ2134" s="20">
        <f t="shared" si="574"/>
        <v>0.466666666666667</v>
      </c>
      <c r="AR2134" s="32">
        <f t="shared" si="575"/>
        <v>0</v>
      </c>
      <c r="AS2134" s="32">
        <f t="shared" si="576"/>
        <v>0</v>
      </c>
      <c r="AT2134" s="32">
        <f t="shared" si="577"/>
        <v>0</v>
      </c>
      <c r="AU2134" s="28" t="str">
        <f t="shared" si="578"/>
        <v>库存为0</v>
      </c>
      <c r="AV2134" s="34" t="str">
        <f>IFERROR(时间!$B$4+AU2134,"上周无销量")</f>
        <v>上周无销量</v>
      </c>
    </row>
    <row r="2135" spans="1:48">
      <c r="A2135" s="18" t="s">
        <v>2180</v>
      </c>
      <c r="B2135" t="str">
        <f>VLOOKUP(A2135,'[1]sku-asin（子）'!$A:$B,2,0)</f>
        <v>B01MTQA549</v>
      </c>
      <c r="C2135" t="str">
        <f>VLOOKUP(A2135,'[1]子sku-父sku'!$A:$B,2,0)</f>
        <v>YZ-BS-ZQ15827</v>
      </c>
      <c r="D2135" s="28">
        <f>IFERROR(VLOOKUP(A2135,[2]库存报告使用数据处理!$A:$C,3,0),0)</f>
        <v>0</v>
      </c>
      <c r="E2135" s="28">
        <f>IFERROR(VLOOKUP(A2135,[2]库存报告使用数据处理!$A:$D,4,0),0)</f>
        <v>0</v>
      </c>
      <c r="F2135" s="28">
        <f>IFERROR(VLOOKUP(A2135,[2]库存报告使用数据处理!$A:$E,5,0),0)</f>
        <v>1</v>
      </c>
      <c r="G2135" s="28">
        <f>IFERROR(VLOOKUP(A2135,[2]库存报告使用数据处理!$A:$F,6,0),0)</f>
        <v>1</v>
      </c>
      <c r="H2135" s="29">
        <f>IFERROR(VLOOKUP(A2135,[2]库存报告使用数据处理!$A:$G,7,0),0)</f>
        <v>16.49</v>
      </c>
      <c r="I2135">
        <f>IFERROR(VLOOKUP(A2135,[5]数据处理!$A:$B,2,0),0)</f>
        <v>0</v>
      </c>
      <c r="J2135" s="30">
        <f>IFERROR(VLOOKUP(A2135,[5]数据处理!$A:$D,4,0),0)</f>
        <v>0</v>
      </c>
      <c r="K2135" s="30">
        <f>IFERROR(VLOOKUP(A2135,[5]数据处理!$A:$E,5,0),0)</f>
        <v>0</v>
      </c>
      <c r="L2135" s="30">
        <f>IFERROR(VLOOKUP(A2135,[5]数据处理!$A:$G,7,0),0)</f>
        <v>0</v>
      </c>
      <c r="M2135">
        <f t="shared" si="562"/>
        <v>0</v>
      </c>
      <c r="N2135">
        <f>IFERROR(VLOOKUP(A2135,[5]数据处理!$A:$C,3,0),0)</f>
        <v>0</v>
      </c>
      <c r="O2135">
        <f>IFERROR(VLOOKUP($A2135,[5]数据处理!$A:$N,14,0),0)</f>
        <v>0</v>
      </c>
      <c r="P2135" t="str">
        <f>IFERROR(VLOOKUP($A2135,[3]库存报告使用数据!$A$1:$B$65536,2,0),"")</f>
        <v/>
      </c>
      <c r="Q2135" t="str">
        <f>IFERROR(VLOOKUP($A2135,[3]库存报告使用数据!$A$1:$E$65536,5,0),"")</f>
        <v/>
      </c>
      <c r="R2135" t="str">
        <f>IFERROR(VLOOKUP($A2135,[3]库存报告使用数据!$A$1:$H$65536,8,0),"")</f>
        <v/>
      </c>
      <c r="S2135" t="str">
        <f>IFERROR(VLOOKUP($A2135,[3]库存报告使用数据!$A$1:$K$65536,11,0),"")</f>
        <v/>
      </c>
      <c r="T2135" t="str">
        <f>IFERROR(VLOOKUP($A2135,[3]库存报告使用数据!$A$1:$C$65536,3,0),"")</f>
        <v/>
      </c>
      <c r="U2135" t="str">
        <f>IFERROR(VLOOKUP($A2135,[3]库存报告使用数据!$A$1:$F$65536,6,0),"")</f>
        <v/>
      </c>
      <c r="V2135" t="str">
        <f>IFERROR(VLOOKUP($A2135,[3]库存报告使用数据!$A$1:$I$65536,9,0),"")</f>
        <v/>
      </c>
      <c r="W2135" t="str">
        <f>IFERROR(VLOOKUP($A2135,[3]库存报告使用数据!$A$1:$L$65536,12,0),"")</f>
        <v/>
      </c>
      <c r="X2135" s="20" t="str">
        <f t="shared" si="563"/>
        <v/>
      </c>
      <c r="Y2135" s="20" t="str">
        <f t="shared" si="564"/>
        <v/>
      </c>
      <c r="Z2135" s="20" t="str">
        <f t="shared" si="565"/>
        <v/>
      </c>
      <c r="AA2135" s="20" t="str">
        <f t="shared" si="566"/>
        <v/>
      </c>
      <c r="AB2135" t="str">
        <f>IFERROR(VLOOKUP($A2135,[3]库存报告使用数据!$A$1:$D$65536,4,0),"")</f>
        <v/>
      </c>
      <c r="AC2135" t="str">
        <f>IFERROR(VLOOKUP($A2135,[3]库存报告使用数据!$A$1:$G$65536,7,0),"")</f>
        <v/>
      </c>
      <c r="AD2135" t="str">
        <f>IFERROR(VLOOKUP($A2135,[3]库存报告使用数据!$A$1:$J$65536,10,0),"")</f>
        <v/>
      </c>
      <c r="AE2135" t="str">
        <f>IFERROR(VLOOKUP($A2135,[3]库存报告使用数据!$A$1:$M$65536,13,0),"")</f>
        <v/>
      </c>
      <c r="AF2135" s="20" t="str">
        <f t="shared" si="567"/>
        <v/>
      </c>
      <c r="AG2135" s="20" t="str">
        <f t="shared" si="568"/>
        <v/>
      </c>
      <c r="AH2135" s="20" t="str">
        <f t="shared" si="569"/>
        <v/>
      </c>
      <c r="AI2135" s="20" t="str">
        <f t="shared" si="570"/>
        <v/>
      </c>
      <c r="AJ2135">
        <f>IFERROR(VLOOKUP($B2135,[4]库存报告使用数据!$A$1:$B$65536,2,0),0)</f>
        <v>0</v>
      </c>
      <c r="AK2135">
        <f>IFERROR(VLOOKUP($B2135,[4]库存报告使用数据!$A$1:$C$65536,3,0),)</f>
        <v>0</v>
      </c>
      <c r="AL2135">
        <f>IFERROR(VLOOKUP($B2135,[4]库存报告使用数据!$A$1:$D$65536,4,0),)</f>
        <v>0</v>
      </c>
      <c r="AM2135">
        <f>IFERROR(VLOOKUP($B2135,[4]库存报告使用数据!$A$1:$E$65536,5,0),)</f>
        <v>6</v>
      </c>
      <c r="AN2135" s="20" t="str">
        <f t="shared" si="571"/>
        <v/>
      </c>
      <c r="AO2135" s="20" t="str">
        <f t="shared" si="572"/>
        <v/>
      </c>
      <c r="AP2135" s="20" t="str">
        <f t="shared" si="573"/>
        <v/>
      </c>
      <c r="AQ2135" s="20">
        <f t="shared" si="574"/>
        <v>0.166666666666667</v>
      </c>
      <c r="AR2135" s="32">
        <f t="shared" si="575"/>
        <v>0</v>
      </c>
      <c r="AS2135" s="32">
        <f t="shared" si="576"/>
        <v>0</v>
      </c>
      <c r="AT2135" s="32">
        <f t="shared" si="577"/>
        <v>0</v>
      </c>
      <c r="AU2135" s="28" t="str">
        <f t="shared" si="578"/>
        <v>库存为0</v>
      </c>
      <c r="AV2135" s="34" t="str">
        <f>IFERROR(时间!$B$4+AU2135,"上周无销量")</f>
        <v>上周无销量</v>
      </c>
    </row>
    <row r="2136" spans="1:48">
      <c r="A2136" s="18" t="s">
        <v>2181</v>
      </c>
      <c r="B2136" t="str">
        <f>VLOOKUP(A2136,'[1]sku-asin（子）'!$A:$B,2,0)</f>
        <v>B01MYPI0MO</v>
      </c>
      <c r="C2136" t="str">
        <f>VLOOKUP(A2136,'[1]子sku-父sku'!$A:$B,2,0)</f>
        <v>YZ-BS-ZQ15827</v>
      </c>
      <c r="D2136" s="28">
        <f>IFERROR(VLOOKUP(A2136,[2]库存报告使用数据处理!$A:$C,3,0),0)</f>
        <v>2</v>
      </c>
      <c r="E2136" s="28">
        <f>IFERROR(VLOOKUP(A2136,[2]库存报告使用数据处理!$A:$D,4,0),0)</f>
        <v>2</v>
      </c>
      <c r="F2136" s="28">
        <f>IFERROR(VLOOKUP(A2136,[2]库存报告使用数据处理!$A:$E,5,0),0)</f>
        <v>4</v>
      </c>
      <c r="G2136" s="28">
        <f>IFERROR(VLOOKUP(A2136,[2]库存报告使用数据处理!$A:$F,6,0),0)</f>
        <v>8</v>
      </c>
      <c r="H2136" s="29">
        <f>IFERROR(VLOOKUP(A2136,[2]库存报告使用数据处理!$A:$G,7,0),0)</f>
        <v>14.6775</v>
      </c>
      <c r="I2136">
        <f>IFERROR(VLOOKUP(A2136,[5]数据处理!$A:$B,2,0),0)</f>
        <v>0</v>
      </c>
      <c r="J2136" s="30">
        <f>IFERROR(VLOOKUP(A2136,[5]数据处理!$A:$D,4,0),0)</f>
        <v>0</v>
      </c>
      <c r="K2136" s="30">
        <f>IFERROR(VLOOKUP(A2136,[5]数据处理!$A:$E,5,0),0)</f>
        <v>0</v>
      </c>
      <c r="L2136" s="30">
        <f>IFERROR(VLOOKUP(A2136,[5]数据处理!$A:$G,7,0),0)</f>
        <v>0</v>
      </c>
      <c r="M2136">
        <f t="shared" si="562"/>
        <v>0</v>
      </c>
      <c r="N2136">
        <f>IFERROR(VLOOKUP(A2136,[5]数据处理!$A:$C,3,0),0)</f>
        <v>0</v>
      </c>
      <c r="O2136">
        <f>IFERROR(VLOOKUP($A2136,[5]数据处理!$A:$N,14,0),0)</f>
        <v>0</v>
      </c>
      <c r="P2136" t="str">
        <f>IFERROR(VLOOKUP($A2136,[3]库存报告使用数据!$A$1:$B$65536,2,0),"")</f>
        <v/>
      </c>
      <c r="Q2136" t="str">
        <f>IFERROR(VLOOKUP($A2136,[3]库存报告使用数据!$A$1:$E$65536,5,0),"")</f>
        <v/>
      </c>
      <c r="R2136" t="str">
        <f>IFERROR(VLOOKUP($A2136,[3]库存报告使用数据!$A$1:$H$65536,8,0),"")</f>
        <v/>
      </c>
      <c r="S2136" t="str">
        <f>IFERROR(VLOOKUP($A2136,[3]库存报告使用数据!$A$1:$K$65536,11,0),"")</f>
        <v/>
      </c>
      <c r="T2136" t="str">
        <f>IFERROR(VLOOKUP($A2136,[3]库存报告使用数据!$A$1:$C$65536,3,0),"")</f>
        <v/>
      </c>
      <c r="U2136" t="str">
        <f>IFERROR(VLOOKUP($A2136,[3]库存报告使用数据!$A$1:$F$65536,6,0),"")</f>
        <v/>
      </c>
      <c r="V2136" t="str">
        <f>IFERROR(VLOOKUP($A2136,[3]库存报告使用数据!$A$1:$I$65536,9,0),"")</f>
        <v/>
      </c>
      <c r="W2136" t="str">
        <f>IFERROR(VLOOKUP($A2136,[3]库存报告使用数据!$A$1:$L$65536,12,0),"")</f>
        <v/>
      </c>
      <c r="X2136" s="20" t="str">
        <f t="shared" si="563"/>
        <v/>
      </c>
      <c r="Y2136" s="20" t="str">
        <f t="shared" si="564"/>
        <v/>
      </c>
      <c r="Z2136" s="20" t="str">
        <f t="shared" si="565"/>
        <v/>
      </c>
      <c r="AA2136" s="20" t="str">
        <f t="shared" si="566"/>
        <v/>
      </c>
      <c r="AB2136" t="str">
        <f>IFERROR(VLOOKUP($A2136,[3]库存报告使用数据!$A$1:$D$65536,4,0),"")</f>
        <v/>
      </c>
      <c r="AC2136" t="str">
        <f>IFERROR(VLOOKUP($A2136,[3]库存报告使用数据!$A$1:$G$65536,7,0),"")</f>
        <v/>
      </c>
      <c r="AD2136" t="str">
        <f>IFERROR(VLOOKUP($A2136,[3]库存报告使用数据!$A$1:$J$65536,10,0),"")</f>
        <v/>
      </c>
      <c r="AE2136" t="str">
        <f>IFERROR(VLOOKUP($A2136,[3]库存报告使用数据!$A$1:$M$65536,13,0),"")</f>
        <v/>
      </c>
      <c r="AF2136" s="20" t="str">
        <f t="shared" si="567"/>
        <v/>
      </c>
      <c r="AG2136" s="20" t="str">
        <f t="shared" si="568"/>
        <v/>
      </c>
      <c r="AH2136" s="20" t="str">
        <f t="shared" si="569"/>
        <v/>
      </c>
      <c r="AI2136" s="20" t="str">
        <f t="shared" si="570"/>
        <v/>
      </c>
      <c r="AJ2136">
        <f>IFERROR(VLOOKUP($B2136,[4]库存报告使用数据!$A$1:$B$65536,2,0),0)</f>
        <v>2</v>
      </c>
      <c r="AK2136">
        <f>IFERROR(VLOOKUP($B2136,[4]库存报告使用数据!$A$1:$C$65536,3,0),)</f>
        <v>19</v>
      </c>
      <c r="AL2136">
        <f>IFERROR(VLOOKUP($B2136,[4]库存报告使用数据!$A$1:$D$65536,4,0),)</f>
        <v>20</v>
      </c>
      <c r="AM2136">
        <f>IFERROR(VLOOKUP($B2136,[4]库存报告使用数据!$A$1:$E$65536,5,0),)</f>
        <v>27</v>
      </c>
      <c r="AN2136" s="20">
        <f t="shared" si="571"/>
        <v>1</v>
      </c>
      <c r="AO2136" s="20">
        <f t="shared" si="572"/>
        <v>0.105263157894737</v>
      </c>
      <c r="AP2136" s="20">
        <f t="shared" si="573"/>
        <v>0.2</v>
      </c>
      <c r="AQ2136" s="20">
        <f t="shared" si="574"/>
        <v>0.296296296296296</v>
      </c>
      <c r="AR2136" s="32">
        <f t="shared" si="575"/>
        <v>0.285714285714286</v>
      </c>
      <c r="AS2136" s="32">
        <f t="shared" si="576"/>
        <v>17.1428571428571</v>
      </c>
      <c r="AT2136" s="32">
        <f t="shared" si="577"/>
        <v>-17.1428571428571</v>
      </c>
      <c r="AU2136" s="28">
        <f t="shared" si="578"/>
        <v>0</v>
      </c>
      <c r="AV2136" s="34">
        <f>IFERROR(时间!$B$4+AU2136,"上周无销量")</f>
        <v>43283</v>
      </c>
    </row>
    <row r="2137" spans="1:48">
      <c r="A2137" s="18" t="s">
        <v>2182</v>
      </c>
      <c r="B2137" t="str">
        <f>VLOOKUP(A2137,'[1]sku-asin（子）'!$A:$B,2,0)</f>
        <v>B01MXNZVAG</v>
      </c>
      <c r="C2137" t="str">
        <f>VLOOKUP(A2137,'[1]子sku-父sku'!$A:$B,2,0)</f>
        <v>YZ-BS-ZQ15827</v>
      </c>
      <c r="D2137" s="28">
        <f>IFERROR(VLOOKUP(A2137,[2]库存报告使用数据处理!$A:$C,3,0),0)</f>
        <v>1</v>
      </c>
      <c r="E2137" s="28">
        <f>IFERROR(VLOOKUP(A2137,[2]库存报告使用数据处理!$A:$D,4,0),0)</f>
        <v>0</v>
      </c>
      <c r="F2137" s="28">
        <f>IFERROR(VLOOKUP(A2137,[2]库存报告使用数据处理!$A:$E,5,0),0)</f>
        <v>0</v>
      </c>
      <c r="G2137" s="28">
        <f>IFERROR(VLOOKUP(A2137,[2]库存报告使用数据处理!$A:$F,6,0),0)</f>
        <v>0</v>
      </c>
      <c r="H2137" s="29">
        <f>IFERROR(VLOOKUP(A2137,[2]库存报告使用数据处理!$A:$G,7,0),0)</f>
        <v>14.99</v>
      </c>
      <c r="I2137">
        <f>IFERROR(VLOOKUP(A2137,[5]数据处理!$A:$B,2,0),0)</f>
        <v>4</v>
      </c>
      <c r="J2137" s="30">
        <f>IFERROR(VLOOKUP(A2137,[5]数据处理!$A:$D,4,0),0)</f>
        <v>0</v>
      </c>
      <c r="K2137" s="30">
        <f>IFERROR(VLOOKUP(A2137,[5]数据处理!$A:$E,5,0),0)</f>
        <v>0</v>
      </c>
      <c r="L2137" s="30">
        <f>IFERROR(VLOOKUP(A2137,[5]数据处理!$A:$G,7,0),0)</f>
        <v>1</v>
      </c>
      <c r="M2137">
        <f t="shared" si="562"/>
        <v>5</v>
      </c>
      <c r="N2137">
        <f>IFERROR(VLOOKUP(A2137,[5]数据处理!$A:$C,3,0),0)</f>
        <v>0</v>
      </c>
      <c r="O2137">
        <f>IFERROR(VLOOKUP($A2137,[5]数据处理!$A:$N,14,0),0)</f>
        <v>8</v>
      </c>
      <c r="P2137">
        <f>IFERROR(VLOOKUP($A2137,[3]库存报告使用数据!$A$1:$B$65536,2,0),"")</f>
        <v>0</v>
      </c>
      <c r="Q2137">
        <f>IFERROR(VLOOKUP($A2137,[3]库存报告使用数据!$A$1:$E$65536,5,0),"")</f>
        <v>7586</v>
      </c>
      <c r="R2137">
        <f>IFERROR(VLOOKUP($A2137,[3]库存报告使用数据!$A$1:$H$65536,8,0),"")</f>
        <v>1219</v>
      </c>
      <c r="S2137">
        <f>IFERROR(VLOOKUP($A2137,[3]库存报告使用数据!$A$1:$K$65536,11,0),"")</f>
        <v>1167</v>
      </c>
      <c r="T2137">
        <f>IFERROR(VLOOKUP($A2137,[3]库存报告使用数据!$A$1:$C$65536,3,0),"")</f>
        <v>58</v>
      </c>
      <c r="U2137">
        <f>IFERROR(VLOOKUP($A2137,[3]库存报告使用数据!$A$1:$F$65536,6,0),"")</f>
        <v>43</v>
      </c>
      <c r="V2137">
        <f>IFERROR(VLOOKUP($A2137,[3]库存报告使用数据!$A$1:$I$65536,9,0),"")</f>
        <v>8</v>
      </c>
      <c r="W2137">
        <f>IFERROR(VLOOKUP($A2137,[3]库存报告使用数据!$A$1:$L$65536,12,0),"")</f>
        <v>13</v>
      </c>
      <c r="X2137" s="20" t="str">
        <f t="shared" si="563"/>
        <v/>
      </c>
      <c r="Y2137" s="20">
        <f t="shared" si="564"/>
        <v>0.0056683364091748</v>
      </c>
      <c r="Z2137" s="20">
        <f t="shared" si="565"/>
        <v>0.00656275635767022</v>
      </c>
      <c r="AA2137" s="20">
        <f t="shared" si="566"/>
        <v>0.0111396743787489</v>
      </c>
      <c r="AB2137">
        <f>IFERROR(VLOOKUP($A2137,[3]库存报告使用数据!$A$1:$D$65536,4,0),"")</f>
        <v>6.60375</v>
      </c>
      <c r="AC2137">
        <f>IFERROR(VLOOKUP($A2137,[3]库存报告使用数据!$A$1:$G$65536,7,0),"")</f>
        <v>0</v>
      </c>
      <c r="AD2137">
        <f>IFERROR(VLOOKUP($A2137,[3]库存报告使用数据!$A$1:$J$65536,10,0),"")</f>
        <v>0</v>
      </c>
      <c r="AE2137">
        <f>IFERROR(VLOOKUP($A2137,[3]库存报告使用数据!$A$1:$M$65536,13,0),"")</f>
        <v>0</v>
      </c>
      <c r="AF2137" s="20">
        <f t="shared" si="567"/>
        <v>0.440543695797198</v>
      </c>
      <c r="AG2137" s="20" t="str">
        <f t="shared" si="568"/>
        <v/>
      </c>
      <c r="AH2137" s="20" t="str">
        <f t="shared" si="569"/>
        <v/>
      </c>
      <c r="AI2137" s="20" t="str">
        <f t="shared" si="570"/>
        <v/>
      </c>
      <c r="AJ2137">
        <f>IFERROR(VLOOKUP($B2137,[4]库存报告使用数据!$A$1:$B$65536,2,0),0)</f>
        <v>152</v>
      </c>
      <c r="AK2137">
        <f>IFERROR(VLOOKUP($B2137,[4]库存报告使用数据!$A$1:$C$65536,3,0),)</f>
        <v>117</v>
      </c>
      <c r="AL2137">
        <f>IFERROR(VLOOKUP($B2137,[4]库存报告使用数据!$A$1:$D$65536,4,0),)</f>
        <v>33</v>
      </c>
      <c r="AM2137">
        <f>IFERROR(VLOOKUP($B2137,[4]库存报告使用数据!$A$1:$E$65536,5,0),)</f>
        <v>34</v>
      </c>
      <c r="AN2137" s="20">
        <f t="shared" si="571"/>
        <v>0.00657894736842105</v>
      </c>
      <c r="AO2137" s="20">
        <f t="shared" si="572"/>
        <v>0</v>
      </c>
      <c r="AP2137" s="20">
        <f t="shared" si="573"/>
        <v>0</v>
      </c>
      <c r="AQ2137" s="20">
        <f t="shared" si="574"/>
        <v>0</v>
      </c>
      <c r="AR2137" s="32">
        <f t="shared" si="575"/>
        <v>0.142857142857143</v>
      </c>
      <c r="AS2137" s="32">
        <f t="shared" si="576"/>
        <v>8.57142857142857</v>
      </c>
      <c r="AT2137" s="32">
        <f t="shared" si="577"/>
        <v>-3.57142857142857</v>
      </c>
      <c r="AU2137" s="28">
        <f t="shared" si="578"/>
        <v>35</v>
      </c>
      <c r="AV2137" s="34">
        <f>IFERROR(时间!$B$4+AU2137,"上周无销量")</f>
        <v>43318</v>
      </c>
    </row>
    <row r="2138" spans="1:48">
      <c r="A2138" s="18" t="s">
        <v>2183</v>
      </c>
      <c r="B2138" t="str">
        <f>VLOOKUP(A2138,'[1]sku-asin（子）'!$A:$B,2,0)</f>
        <v>B01MTQA2ZW</v>
      </c>
      <c r="C2138" t="str">
        <f>VLOOKUP(A2138,'[1]子sku-父sku'!$A:$B,2,0)</f>
        <v>YZ-BS-ZQ15827</v>
      </c>
      <c r="D2138" s="28">
        <f>IFERROR(VLOOKUP(A2138,[2]库存报告使用数据处理!$A:$C,3,0),0)</f>
        <v>1</v>
      </c>
      <c r="E2138" s="28">
        <f>IFERROR(VLOOKUP(A2138,[2]库存报告使用数据处理!$A:$D,4,0),0)</f>
        <v>1</v>
      </c>
      <c r="F2138" s="28">
        <f>IFERROR(VLOOKUP(A2138,[2]库存报告使用数据处理!$A:$E,5,0),0)</f>
        <v>2</v>
      </c>
      <c r="G2138" s="28">
        <f>IFERROR(VLOOKUP(A2138,[2]库存报告使用数据处理!$A:$F,6,0),0)</f>
        <v>8</v>
      </c>
      <c r="H2138" s="29">
        <f>IFERROR(VLOOKUP(A2138,[2]库存报告使用数据处理!$A:$G,7,0),0)</f>
        <v>15.5733333333333</v>
      </c>
      <c r="I2138">
        <f>IFERROR(VLOOKUP(A2138,[5]数据处理!$A:$B,2,0),0)</f>
        <v>0</v>
      </c>
      <c r="J2138" s="30">
        <f>IFERROR(VLOOKUP(A2138,[5]数据处理!$A:$D,4,0),0)</f>
        <v>0</v>
      </c>
      <c r="K2138" s="30">
        <f>IFERROR(VLOOKUP(A2138,[5]数据处理!$A:$E,5,0),0)</f>
        <v>0</v>
      </c>
      <c r="L2138" s="30">
        <f>IFERROR(VLOOKUP(A2138,[5]数据处理!$A:$G,7,0),0)</f>
        <v>0</v>
      </c>
      <c r="M2138">
        <f t="shared" si="562"/>
        <v>0</v>
      </c>
      <c r="N2138">
        <f>IFERROR(VLOOKUP(A2138,[5]数据处理!$A:$C,3,0),0)</f>
        <v>0</v>
      </c>
      <c r="O2138">
        <f>IFERROR(VLOOKUP($A2138,[5]数据处理!$A:$N,14,0),0)</f>
        <v>0</v>
      </c>
      <c r="P2138" t="str">
        <f>IFERROR(VLOOKUP($A2138,[3]库存报告使用数据!$A$1:$B$65536,2,0),"")</f>
        <v/>
      </c>
      <c r="Q2138" t="str">
        <f>IFERROR(VLOOKUP($A2138,[3]库存报告使用数据!$A$1:$E$65536,5,0),"")</f>
        <v/>
      </c>
      <c r="R2138" t="str">
        <f>IFERROR(VLOOKUP($A2138,[3]库存报告使用数据!$A$1:$H$65536,8,0),"")</f>
        <v/>
      </c>
      <c r="S2138" t="str">
        <f>IFERROR(VLOOKUP($A2138,[3]库存报告使用数据!$A$1:$K$65536,11,0),"")</f>
        <v/>
      </c>
      <c r="T2138" t="str">
        <f>IFERROR(VLOOKUP($A2138,[3]库存报告使用数据!$A$1:$C$65536,3,0),"")</f>
        <v/>
      </c>
      <c r="U2138" t="str">
        <f>IFERROR(VLOOKUP($A2138,[3]库存报告使用数据!$A$1:$F$65536,6,0),"")</f>
        <v/>
      </c>
      <c r="V2138" t="str">
        <f>IFERROR(VLOOKUP($A2138,[3]库存报告使用数据!$A$1:$I$65536,9,0),"")</f>
        <v/>
      </c>
      <c r="W2138" t="str">
        <f>IFERROR(VLOOKUP($A2138,[3]库存报告使用数据!$A$1:$L$65536,12,0),"")</f>
        <v/>
      </c>
      <c r="X2138" s="20" t="str">
        <f t="shared" si="563"/>
        <v/>
      </c>
      <c r="Y2138" s="20" t="str">
        <f t="shared" si="564"/>
        <v/>
      </c>
      <c r="Z2138" s="20" t="str">
        <f t="shared" si="565"/>
        <v/>
      </c>
      <c r="AA2138" s="20" t="str">
        <f t="shared" si="566"/>
        <v/>
      </c>
      <c r="AB2138" t="str">
        <f>IFERROR(VLOOKUP($A2138,[3]库存报告使用数据!$A$1:$D$65536,4,0),"")</f>
        <v/>
      </c>
      <c r="AC2138" t="str">
        <f>IFERROR(VLOOKUP($A2138,[3]库存报告使用数据!$A$1:$G$65536,7,0),"")</f>
        <v/>
      </c>
      <c r="AD2138" t="str">
        <f>IFERROR(VLOOKUP($A2138,[3]库存报告使用数据!$A$1:$J$65536,10,0),"")</f>
        <v/>
      </c>
      <c r="AE2138" t="str">
        <f>IFERROR(VLOOKUP($A2138,[3]库存报告使用数据!$A$1:$M$65536,13,0),"")</f>
        <v/>
      </c>
      <c r="AF2138" s="20" t="str">
        <f t="shared" si="567"/>
        <v/>
      </c>
      <c r="AG2138" s="20" t="str">
        <f t="shared" si="568"/>
        <v/>
      </c>
      <c r="AH2138" s="20" t="str">
        <f t="shared" si="569"/>
        <v/>
      </c>
      <c r="AI2138" s="20" t="str">
        <f t="shared" si="570"/>
        <v/>
      </c>
      <c r="AJ2138">
        <f>IFERROR(VLOOKUP($B2138,[4]库存报告使用数据!$A$1:$B$65536,2,0),0)</f>
        <v>13</v>
      </c>
      <c r="AK2138">
        <f>IFERROR(VLOOKUP($B2138,[4]库存报告使用数据!$A$1:$C$65536,3,0),)</f>
        <v>11</v>
      </c>
      <c r="AL2138">
        <f>IFERROR(VLOOKUP($B2138,[4]库存报告使用数据!$A$1:$D$65536,4,0),)</f>
        <v>0</v>
      </c>
      <c r="AM2138">
        <f>IFERROR(VLOOKUP($B2138,[4]库存报告使用数据!$A$1:$E$65536,5,0),)</f>
        <v>31</v>
      </c>
      <c r="AN2138" s="20">
        <f t="shared" si="571"/>
        <v>0.0769230769230769</v>
      </c>
      <c r="AO2138" s="20">
        <f t="shared" si="572"/>
        <v>0.0909090909090909</v>
      </c>
      <c r="AP2138" s="20" t="str">
        <f t="shared" si="573"/>
        <v/>
      </c>
      <c r="AQ2138" s="20">
        <f t="shared" si="574"/>
        <v>0.258064516129032</v>
      </c>
      <c r="AR2138" s="32">
        <f t="shared" si="575"/>
        <v>0.142857142857143</v>
      </c>
      <c r="AS2138" s="32">
        <f t="shared" si="576"/>
        <v>8.57142857142857</v>
      </c>
      <c r="AT2138" s="32">
        <f t="shared" si="577"/>
        <v>-8.57142857142857</v>
      </c>
      <c r="AU2138" s="28">
        <f t="shared" si="578"/>
        <v>0</v>
      </c>
      <c r="AV2138" s="34">
        <f>IFERROR(时间!$B$4+AU2138,"上周无销量")</f>
        <v>43283</v>
      </c>
    </row>
    <row r="2139" spans="1:48">
      <c r="A2139" s="18" t="s">
        <v>2184</v>
      </c>
      <c r="B2139" t="str">
        <f>VLOOKUP(A2139,'[1]sku-asin（子）'!$A:$B,2,0)</f>
        <v>B01N97D0MU</v>
      </c>
      <c r="C2139" t="str">
        <f>VLOOKUP(A2139,'[1]子sku-父sku'!$A:$B,2,0)</f>
        <v>YZ-BS-ZQ15827</v>
      </c>
      <c r="D2139" s="28">
        <f>IFERROR(VLOOKUP(A2139,[2]库存报告使用数据处理!$A:$C,3,0),0)</f>
        <v>0</v>
      </c>
      <c r="E2139" s="28">
        <f>IFERROR(VLOOKUP(A2139,[2]库存报告使用数据处理!$A:$D,4,0),0)</f>
        <v>4</v>
      </c>
      <c r="F2139" s="28">
        <f>IFERROR(VLOOKUP(A2139,[2]库存报告使用数据处理!$A:$E,5,0),0)</f>
        <v>7</v>
      </c>
      <c r="G2139" s="28">
        <f>IFERROR(VLOOKUP(A2139,[2]库存报告使用数据处理!$A:$F,6,0),0)</f>
        <v>4</v>
      </c>
      <c r="H2139" s="29">
        <f>IFERROR(VLOOKUP(A2139,[2]库存报告使用数据处理!$A:$G,7,0),0)</f>
        <v>15.4566666666667</v>
      </c>
      <c r="I2139">
        <f>IFERROR(VLOOKUP(A2139,[5]数据处理!$A:$B,2,0),0)</f>
        <v>0</v>
      </c>
      <c r="J2139" s="30">
        <f>IFERROR(VLOOKUP(A2139,[5]数据处理!$A:$D,4,0),0)</f>
        <v>0</v>
      </c>
      <c r="K2139" s="30">
        <f>IFERROR(VLOOKUP(A2139,[5]数据处理!$A:$E,5,0),0)</f>
        <v>0</v>
      </c>
      <c r="L2139" s="30">
        <f>IFERROR(VLOOKUP(A2139,[5]数据处理!$A:$G,7,0),0)</f>
        <v>0</v>
      </c>
      <c r="M2139">
        <f t="shared" si="562"/>
        <v>0</v>
      </c>
      <c r="N2139">
        <f>IFERROR(VLOOKUP(A2139,[5]数据处理!$A:$C,3,0),0)</f>
        <v>1</v>
      </c>
      <c r="O2139">
        <f>IFERROR(VLOOKUP($A2139,[5]数据处理!$A:$N,14,0),0)</f>
        <v>0</v>
      </c>
      <c r="P2139" t="str">
        <f>IFERROR(VLOOKUP($A2139,[3]库存报告使用数据!$A$1:$B$65536,2,0),"")</f>
        <v/>
      </c>
      <c r="Q2139" t="str">
        <f>IFERROR(VLOOKUP($A2139,[3]库存报告使用数据!$A$1:$E$65536,5,0),"")</f>
        <v/>
      </c>
      <c r="R2139" t="str">
        <f>IFERROR(VLOOKUP($A2139,[3]库存报告使用数据!$A$1:$H$65536,8,0),"")</f>
        <v/>
      </c>
      <c r="S2139" t="str">
        <f>IFERROR(VLOOKUP($A2139,[3]库存报告使用数据!$A$1:$K$65536,11,0),"")</f>
        <v/>
      </c>
      <c r="T2139" t="str">
        <f>IFERROR(VLOOKUP($A2139,[3]库存报告使用数据!$A$1:$C$65536,3,0),"")</f>
        <v/>
      </c>
      <c r="U2139" t="str">
        <f>IFERROR(VLOOKUP($A2139,[3]库存报告使用数据!$A$1:$F$65536,6,0),"")</f>
        <v/>
      </c>
      <c r="V2139" t="str">
        <f>IFERROR(VLOOKUP($A2139,[3]库存报告使用数据!$A$1:$I$65536,9,0),"")</f>
        <v/>
      </c>
      <c r="W2139" t="str">
        <f>IFERROR(VLOOKUP($A2139,[3]库存报告使用数据!$A$1:$L$65536,12,0),"")</f>
        <v/>
      </c>
      <c r="X2139" s="20" t="str">
        <f t="shared" si="563"/>
        <v/>
      </c>
      <c r="Y2139" s="20" t="str">
        <f t="shared" si="564"/>
        <v/>
      </c>
      <c r="Z2139" s="20" t="str">
        <f t="shared" si="565"/>
        <v/>
      </c>
      <c r="AA2139" s="20" t="str">
        <f t="shared" si="566"/>
        <v/>
      </c>
      <c r="AB2139" t="str">
        <f>IFERROR(VLOOKUP($A2139,[3]库存报告使用数据!$A$1:$D$65536,4,0),"")</f>
        <v/>
      </c>
      <c r="AC2139" t="str">
        <f>IFERROR(VLOOKUP($A2139,[3]库存报告使用数据!$A$1:$G$65536,7,0),"")</f>
        <v/>
      </c>
      <c r="AD2139" t="str">
        <f>IFERROR(VLOOKUP($A2139,[3]库存报告使用数据!$A$1:$J$65536,10,0),"")</f>
        <v/>
      </c>
      <c r="AE2139" t="str">
        <f>IFERROR(VLOOKUP($A2139,[3]库存报告使用数据!$A$1:$M$65536,13,0),"")</f>
        <v/>
      </c>
      <c r="AF2139" s="20" t="str">
        <f t="shared" si="567"/>
        <v/>
      </c>
      <c r="AG2139" s="20" t="str">
        <f t="shared" si="568"/>
        <v/>
      </c>
      <c r="AH2139" s="20" t="str">
        <f t="shared" si="569"/>
        <v/>
      </c>
      <c r="AI2139" s="20" t="str">
        <f t="shared" si="570"/>
        <v/>
      </c>
      <c r="AJ2139">
        <f>IFERROR(VLOOKUP($B2139,[4]库存报告使用数据!$A$1:$B$65536,2,0),0)</f>
        <v>0</v>
      </c>
      <c r="AK2139">
        <f>IFERROR(VLOOKUP($B2139,[4]库存报告使用数据!$A$1:$C$65536,3,0),)</f>
        <v>38</v>
      </c>
      <c r="AL2139">
        <f>IFERROR(VLOOKUP($B2139,[4]库存报告使用数据!$A$1:$D$65536,4,0),)</f>
        <v>26</v>
      </c>
      <c r="AM2139">
        <f>IFERROR(VLOOKUP($B2139,[4]库存报告使用数据!$A$1:$E$65536,5,0),)</f>
        <v>53</v>
      </c>
      <c r="AN2139" s="20" t="str">
        <f t="shared" si="571"/>
        <v/>
      </c>
      <c r="AO2139" s="20">
        <f t="shared" si="572"/>
        <v>0.105263157894737</v>
      </c>
      <c r="AP2139" s="20">
        <f t="shared" si="573"/>
        <v>0.269230769230769</v>
      </c>
      <c r="AQ2139" s="20">
        <f t="shared" si="574"/>
        <v>0.0754716981132075</v>
      </c>
      <c r="AR2139" s="32">
        <f t="shared" si="575"/>
        <v>0</v>
      </c>
      <c r="AS2139" s="32">
        <f t="shared" si="576"/>
        <v>0</v>
      </c>
      <c r="AT2139" s="32">
        <f t="shared" si="577"/>
        <v>0</v>
      </c>
      <c r="AU2139" s="28" t="str">
        <f t="shared" si="578"/>
        <v>库存为0</v>
      </c>
      <c r="AV2139" s="34" t="str">
        <f>IFERROR(时间!$B$4+AU2139,"上周无销量")</f>
        <v>上周无销量</v>
      </c>
    </row>
    <row r="2140" spans="1:48">
      <c r="A2140" s="18" t="s">
        <v>2185</v>
      </c>
      <c r="B2140" t="str">
        <f>VLOOKUP(A2140,'[1]sku-asin（子）'!$A:$B,2,0)</f>
        <v>B01MYPHZU8</v>
      </c>
      <c r="C2140" t="str">
        <f>VLOOKUP(A2140,'[1]子sku-父sku'!$A:$B,2,0)</f>
        <v>YZ-BS-ZQ15827</v>
      </c>
      <c r="D2140" s="28">
        <f>IFERROR(VLOOKUP(A2140,[2]库存报告使用数据处理!$A:$C,3,0),0)</f>
        <v>0</v>
      </c>
      <c r="E2140" s="28">
        <f>IFERROR(VLOOKUP(A2140,[2]库存报告使用数据处理!$A:$D,4,0),0)</f>
        <v>1</v>
      </c>
      <c r="F2140" s="28">
        <f>IFERROR(VLOOKUP(A2140,[2]库存报告使用数据处理!$A:$E,5,0),0)</f>
        <v>1</v>
      </c>
      <c r="G2140" s="28">
        <f>IFERROR(VLOOKUP(A2140,[2]库存报告使用数据处理!$A:$F,6,0),0)</f>
        <v>5</v>
      </c>
      <c r="H2140" s="29">
        <f>IFERROR(VLOOKUP(A2140,[2]库存报告使用数据处理!$A:$G,7,0),0)</f>
        <v>14.4185714285714</v>
      </c>
      <c r="I2140">
        <f>IFERROR(VLOOKUP(A2140,[5]数据处理!$A:$B,2,0),0)</f>
        <v>0</v>
      </c>
      <c r="J2140" s="30">
        <f>IFERROR(VLOOKUP(A2140,[5]数据处理!$A:$D,4,0),0)</f>
        <v>0</v>
      </c>
      <c r="K2140" s="30">
        <f>IFERROR(VLOOKUP(A2140,[5]数据处理!$A:$E,5,0),0)</f>
        <v>0</v>
      </c>
      <c r="L2140" s="30">
        <f>IFERROR(VLOOKUP(A2140,[5]数据处理!$A:$G,7,0),0)</f>
        <v>0</v>
      </c>
      <c r="M2140">
        <f t="shared" si="562"/>
        <v>0</v>
      </c>
      <c r="N2140">
        <f>IFERROR(VLOOKUP(A2140,[5]数据处理!$A:$C,3,0),0)</f>
        <v>0</v>
      </c>
      <c r="O2140">
        <f>IFERROR(VLOOKUP($A2140,[5]数据处理!$A:$N,14,0),0)</f>
        <v>0</v>
      </c>
      <c r="P2140" t="str">
        <f>IFERROR(VLOOKUP($A2140,[3]库存报告使用数据!$A$1:$B$65536,2,0),"")</f>
        <v/>
      </c>
      <c r="Q2140" t="str">
        <f>IFERROR(VLOOKUP($A2140,[3]库存报告使用数据!$A$1:$E$65536,5,0),"")</f>
        <v/>
      </c>
      <c r="R2140" t="str">
        <f>IFERROR(VLOOKUP($A2140,[3]库存报告使用数据!$A$1:$H$65536,8,0),"")</f>
        <v/>
      </c>
      <c r="S2140" t="str">
        <f>IFERROR(VLOOKUP($A2140,[3]库存报告使用数据!$A$1:$K$65536,11,0),"")</f>
        <v/>
      </c>
      <c r="T2140" t="str">
        <f>IFERROR(VLOOKUP($A2140,[3]库存报告使用数据!$A$1:$C$65536,3,0),"")</f>
        <v/>
      </c>
      <c r="U2140" t="str">
        <f>IFERROR(VLOOKUP($A2140,[3]库存报告使用数据!$A$1:$F$65536,6,0),"")</f>
        <v/>
      </c>
      <c r="V2140" t="str">
        <f>IFERROR(VLOOKUP($A2140,[3]库存报告使用数据!$A$1:$I$65536,9,0),"")</f>
        <v/>
      </c>
      <c r="W2140" t="str">
        <f>IFERROR(VLOOKUP($A2140,[3]库存报告使用数据!$A$1:$L$65536,12,0),"")</f>
        <v/>
      </c>
      <c r="X2140" s="20" t="str">
        <f t="shared" si="563"/>
        <v/>
      </c>
      <c r="Y2140" s="20" t="str">
        <f t="shared" si="564"/>
        <v/>
      </c>
      <c r="Z2140" s="20" t="str">
        <f t="shared" si="565"/>
        <v/>
      </c>
      <c r="AA2140" s="20" t="str">
        <f t="shared" si="566"/>
        <v/>
      </c>
      <c r="AB2140" t="str">
        <f>IFERROR(VLOOKUP($A2140,[3]库存报告使用数据!$A$1:$D$65536,4,0),"")</f>
        <v/>
      </c>
      <c r="AC2140" t="str">
        <f>IFERROR(VLOOKUP($A2140,[3]库存报告使用数据!$A$1:$G$65536,7,0),"")</f>
        <v/>
      </c>
      <c r="AD2140" t="str">
        <f>IFERROR(VLOOKUP($A2140,[3]库存报告使用数据!$A$1:$J$65536,10,0),"")</f>
        <v/>
      </c>
      <c r="AE2140" t="str">
        <f>IFERROR(VLOOKUP($A2140,[3]库存报告使用数据!$A$1:$M$65536,13,0),"")</f>
        <v/>
      </c>
      <c r="AF2140" s="20" t="str">
        <f t="shared" si="567"/>
        <v/>
      </c>
      <c r="AG2140" s="20" t="str">
        <f t="shared" si="568"/>
        <v/>
      </c>
      <c r="AH2140" s="20" t="str">
        <f t="shared" si="569"/>
        <v/>
      </c>
      <c r="AI2140" s="20" t="str">
        <f t="shared" si="570"/>
        <v/>
      </c>
      <c r="AJ2140">
        <f>IFERROR(VLOOKUP($B2140,[4]库存报告使用数据!$A$1:$B$65536,2,0),0)</f>
        <v>0</v>
      </c>
      <c r="AK2140">
        <f>IFERROR(VLOOKUP($B2140,[4]库存报告使用数据!$A$1:$C$65536,3,0),)</f>
        <v>0</v>
      </c>
      <c r="AL2140">
        <f>IFERROR(VLOOKUP($B2140,[4]库存报告使用数据!$A$1:$D$65536,4,0),)</f>
        <v>0</v>
      </c>
      <c r="AM2140">
        <f>IFERROR(VLOOKUP($B2140,[4]库存报告使用数据!$A$1:$E$65536,5,0),)</f>
        <v>51</v>
      </c>
      <c r="AN2140" s="20" t="str">
        <f t="shared" si="571"/>
        <v/>
      </c>
      <c r="AO2140" s="20" t="str">
        <f t="shared" si="572"/>
        <v/>
      </c>
      <c r="AP2140" s="20" t="str">
        <f t="shared" si="573"/>
        <v/>
      </c>
      <c r="AQ2140" s="20">
        <f t="shared" si="574"/>
        <v>0.0980392156862745</v>
      </c>
      <c r="AR2140" s="32">
        <f t="shared" si="575"/>
        <v>0</v>
      </c>
      <c r="AS2140" s="32">
        <f t="shared" si="576"/>
        <v>0</v>
      </c>
      <c r="AT2140" s="32">
        <f t="shared" si="577"/>
        <v>0</v>
      </c>
      <c r="AU2140" s="28" t="str">
        <f t="shared" si="578"/>
        <v>库存为0</v>
      </c>
      <c r="AV2140" s="34" t="str">
        <f>IFERROR(时间!$B$4+AU2140,"上周无销量")</f>
        <v>上周无销量</v>
      </c>
    </row>
    <row r="2141" spans="1:48">
      <c r="A2141" s="18" t="s">
        <v>2186</v>
      </c>
      <c r="B2141" t="str">
        <f>VLOOKUP(A2141,'[1]sku-asin（子）'!$A:$B,2,0)</f>
        <v>B01MYPI112</v>
      </c>
      <c r="C2141" t="str">
        <f>VLOOKUP(A2141,'[1]子sku-父sku'!$A:$B,2,0)</f>
        <v>YZ-BS-ZQ15827</v>
      </c>
      <c r="D2141" s="28">
        <f>IFERROR(VLOOKUP(A2141,[2]库存报告使用数据处理!$A:$C,3,0),0)</f>
        <v>1</v>
      </c>
      <c r="E2141" s="28">
        <f>IFERROR(VLOOKUP(A2141,[2]库存报告使用数据处理!$A:$D,4,0),0)</f>
        <v>3</v>
      </c>
      <c r="F2141" s="28">
        <f>IFERROR(VLOOKUP(A2141,[2]库存报告使用数据处理!$A:$E,5,0),0)</f>
        <v>5</v>
      </c>
      <c r="G2141" s="28">
        <f>IFERROR(VLOOKUP(A2141,[2]库存报告使用数据处理!$A:$F,6,0),0)</f>
        <v>3</v>
      </c>
      <c r="H2141" s="29">
        <f>IFERROR(VLOOKUP(A2141,[2]库存报告使用数据处理!$A:$G,7,0),0)</f>
        <v>15.8233333333333</v>
      </c>
      <c r="I2141">
        <f>IFERROR(VLOOKUP(A2141,[5]数据处理!$A:$B,2,0),0)</f>
        <v>0</v>
      </c>
      <c r="J2141" s="30">
        <f>IFERROR(VLOOKUP(A2141,[5]数据处理!$A:$D,4,0),0)</f>
        <v>0</v>
      </c>
      <c r="K2141" s="30">
        <f>IFERROR(VLOOKUP(A2141,[5]数据处理!$A:$E,5,0),0)</f>
        <v>0</v>
      </c>
      <c r="L2141" s="30">
        <f>IFERROR(VLOOKUP(A2141,[5]数据处理!$A:$G,7,0),0)</f>
        <v>0</v>
      </c>
      <c r="M2141">
        <f t="shared" si="562"/>
        <v>0</v>
      </c>
      <c r="N2141">
        <f>IFERROR(VLOOKUP(A2141,[5]数据处理!$A:$C,3,0),0)</f>
        <v>1</v>
      </c>
      <c r="O2141">
        <f>IFERROR(VLOOKUP($A2141,[5]数据处理!$A:$N,14,0),0)</f>
        <v>0</v>
      </c>
      <c r="P2141">
        <f>IFERROR(VLOOKUP($A2141,[3]库存报告使用数据!$A$1:$B$65536,2,0),"")</f>
        <v>9762</v>
      </c>
      <c r="Q2141">
        <f>IFERROR(VLOOKUP($A2141,[3]库存报告使用数据!$A$1:$E$65536,5,0),"")</f>
        <v>4215</v>
      </c>
      <c r="R2141">
        <f>IFERROR(VLOOKUP($A2141,[3]库存报告使用数据!$A$1:$H$65536,8,0),"")</f>
        <v>4973</v>
      </c>
      <c r="S2141">
        <f>IFERROR(VLOOKUP($A2141,[3]库存报告使用数据!$A$1:$K$65536,11,0),"")</f>
        <v>6042</v>
      </c>
      <c r="T2141">
        <f>IFERROR(VLOOKUP($A2141,[3]库存报告使用数据!$A$1:$C$65536,3,0),"")</f>
        <v>4</v>
      </c>
      <c r="U2141">
        <f>IFERROR(VLOOKUP($A2141,[3]库存报告使用数据!$A$1:$F$65536,6,0),"")</f>
        <v>12</v>
      </c>
      <c r="V2141">
        <f>IFERROR(VLOOKUP($A2141,[3]库存报告使用数据!$A$1:$I$65536,9,0),"")</f>
        <v>27</v>
      </c>
      <c r="W2141">
        <f>IFERROR(VLOOKUP($A2141,[3]库存报告使用数据!$A$1:$L$65536,12,0),"")</f>
        <v>40</v>
      </c>
      <c r="X2141" s="20">
        <f t="shared" si="563"/>
        <v>0.000409752099979512</v>
      </c>
      <c r="Y2141" s="20">
        <f t="shared" si="564"/>
        <v>0.00284697508896797</v>
      </c>
      <c r="Z2141" s="20">
        <f t="shared" si="565"/>
        <v>0.00542931831892218</v>
      </c>
      <c r="AA2141" s="20">
        <f t="shared" si="566"/>
        <v>0.0066203243958954</v>
      </c>
      <c r="AB2141">
        <f>IFERROR(VLOOKUP($A2141,[3]库存报告使用数据!$A$1:$D$65536,4,0),"")</f>
        <v>0.52</v>
      </c>
      <c r="AC2141">
        <f>IFERROR(VLOOKUP($A2141,[3]库存报告使用数据!$A$1:$G$65536,7,0),"")</f>
        <v>1.26</v>
      </c>
      <c r="AD2141">
        <f>IFERROR(VLOOKUP($A2141,[3]库存报告使用数据!$A$1:$J$65536,10,0),"")</f>
        <v>2.72</v>
      </c>
      <c r="AE2141">
        <f>IFERROR(VLOOKUP($A2141,[3]库存报告使用数据!$A$1:$M$65536,13,0),"")</f>
        <v>3.93</v>
      </c>
      <c r="AF2141" s="20">
        <f t="shared" si="567"/>
        <v>0.0328628607541606</v>
      </c>
      <c r="AG2141" s="20">
        <f t="shared" si="568"/>
        <v>0.0265430798398989</v>
      </c>
      <c r="AH2141" s="20">
        <f t="shared" si="569"/>
        <v>0.0343796081735834</v>
      </c>
      <c r="AI2141" s="20">
        <f t="shared" si="570"/>
        <v>0.0827891299768276</v>
      </c>
      <c r="AJ2141">
        <f>IFERROR(VLOOKUP($B2141,[4]库存报告使用数据!$A$1:$B$65536,2,0),0)</f>
        <v>8</v>
      </c>
      <c r="AK2141">
        <f>IFERROR(VLOOKUP($B2141,[4]库存报告使用数据!$A$1:$C$65536,3,0),)</f>
        <v>27</v>
      </c>
      <c r="AL2141">
        <f>IFERROR(VLOOKUP($B2141,[4]库存报告使用数据!$A$1:$D$65536,4,0),)</f>
        <v>23</v>
      </c>
      <c r="AM2141">
        <f>IFERROR(VLOOKUP($B2141,[4]库存报告使用数据!$A$1:$E$65536,5,0),)</f>
        <v>29</v>
      </c>
      <c r="AN2141" s="20">
        <f t="shared" si="571"/>
        <v>0.125</v>
      </c>
      <c r="AO2141" s="20">
        <f t="shared" si="572"/>
        <v>0.111111111111111</v>
      </c>
      <c r="AP2141" s="20">
        <f t="shared" si="573"/>
        <v>0.217391304347826</v>
      </c>
      <c r="AQ2141" s="20">
        <f t="shared" si="574"/>
        <v>0.103448275862069</v>
      </c>
      <c r="AR2141" s="32">
        <f t="shared" si="575"/>
        <v>0.142857142857143</v>
      </c>
      <c r="AS2141" s="32">
        <f t="shared" si="576"/>
        <v>8.57142857142857</v>
      </c>
      <c r="AT2141" s="32">
        <f t="shared" si="577"/>
        <v>-8.57142857142857</v>
      </c>
      <c r="AU2141" s="28">
        <f t="shared" si="578"/>
        <v>0</v>
      </c>
      <c r="AV2141" s="34">
        <f>IFERROR(时间!$B$4+AU2141,"上周无销量")</f>
        <v>43283</v>
      </c>
    </row>
    <row r="2142" spans="1:48">
      <c r="A2142" s="18" t="s">
        <v>2187</v>
      </c>
      <c r="B2142" t="str">
        <f>VLOOKUP(A2142,'[1]sku-asin（子）'!$A:$B,2,0)</f>
        <v>B01MTQA65K</v>
      </c>
      <c r="C2142" t="str">
        <f>VLOOKUP(A2142,'[1]子sku-父sku'!$A:$B,2,0)</f>
        <v>YZ-BS-ZQ15827</v>
      </c>
      <c r="D2142" s="28">
        <f>IFERROR(VLOOKUP(A2142,[2]库存报告使用数据处理!$A:$C,3,0),0)</f>
        <v>4</v>
      </c>
      <c r="E2142" s="28">
        <f>IFERROR(VLOOKUP(A2142,[2]库存报告使用数据处理!$A:$D,4,0),0)</f>
        <v>5</v>
      </c>
      <c r="F2142" s="28">
        <f>IFERROR(VLOOKUP(A2142,[2]库存报告使用数据处理!$A:$E,5,0),0)</f>
        <v>0</v>
      </c>
      <c r="G2142" s="28">
        <f>IFERROR(VLOOKUP(A2142,[2]库存报告使用数据处理!$A:$F,6,0),0)</f>
        <v>1</v>
      </c>
      <c r="H2142" s="29">
        <f>IFERROR(VLOOKUP(A2142,[2]库存报告使用数据处理!$A:$G,7,0),0)</f>
        <v>15.59</v>
      </c>
      <c r="I2142">
        <f>IFERROR(VLOOKUP(A2142,[5]数据处理!$A:$B,2,0),0)</f>
        <v>0</v>
      </c>
      <c r="J2142" s="30">
        <f>IFERROR(VLOOKUP(A2142,[5]数据处理!$A:$D,4,0),0)</f>
        <v>0</v>
      </c>
      <c r="K2142" s="30">
        <f>IFERROR(VLOOKUP(A2142,[5]数据处理!$A:$E,5,0),0)</f>
        <v>4</v>
      </c>
      <c r="L2142" s="30">
        <f>IFERROR(VLOOKUP(A2142,[5]数据处理!$A:$G,7,0),0)</f>
        <v>0</v>
      </c>
      <c r="M2142">
        <f t="shared" si="562"/>
        <v>4</v>
      </c>
      <c r="N2142">
        <f>IFERROR(VLOOKUP(A2142,[5]数据处理!$A:$C,3,0),0)</f>
        <v>0</v>
      </c>
      <c r="O2142">
        <f>IFERROR(VLOOKUP($A2142,[5]数据处理!$A:$N,14,0),0)</f>
        <v>0</v>
      </c>
      <c r="P2142" t="str">
        <f>IFERROR(VLOOKUP($A2142,[3]库存报告使用数据!$A$1:$B$65536,2,0),"")</f>
        <v/>
      </c>
      <c r="Q2142" t="str">
        <f>IFERROR(VLOOKUP($A2142,[3]库存报告使用数据!$A$1:$E$65536,5,0),"")</f>
        <v/>
      </c>
      <c r="R2142" t="str">
        <f>IFERROR(VLOOKUP($A2142,[3]库存报告使用数据!$A$1:$H$65536,8,0),"")</f>
        <v/>
      </c>
      <c r="S2142" t="str">
        <f>IFERROR(VLOOKUP($A2142,[3]库存报告使用数据!$A$1:$K$65536,11,0),"")</f>
        <v/>
      </c>
      <c r="T2142" t="str">
        <f>IFERROR(VLOOKUP($A2142,[3]库存报告使用数据!$A$1:$C$65536,3,0),"")</f>
        <v/>
      </c>
      <c r="U2142" t="str">
        <f>IFERROR(VLOOKUP($A2142,[3]库存报告使用数据!$A$1:$F$65536,6,0),"")</f>
        <v/>
      </c>
      <c r="V2142" t="str">
        <f>IFERROR(VLOOKUP($A2142,[3]库存报告使用数据!$A$1:$I$65536,9,0),"")</f>
        <v/>
      </c>
      <c r="W2142" t="str">
        <f>IFERROR(VLOOKUP($A2142,[3]库存报告使用数据!$A$1:$L$65536,12,0),"")</f>
        <v/>
      </c>
      <c r="X2142" s="20" t="str">
        <f t="shared" si="563"/>
        <v/>
      </c>
      <c r="Y2142" s="20" t="str">
        <f t="shared" si="564"/>
        <v/>
      </c>
      <c r="Z2142" s="20" t="str">
        <f t="shared" si="565"/>
        <v/>
      </c>
      <c r="AA2142" s="20" t="str">
        <f t="shared" si="566"/>
        <v/>
      </c>
      <c r="AB2142" t="str">
        <f>IFERROR(VLOOKUP($A2142,[3]库存报告使用数据!$A$1:$D$65536,4,0),"")</f>
        <v/>
      </c>
      <c r="AC2142" t="str">
        <f>IFERROR(VLOOKUP($A2142,[3]库存报告使用数据!$A$1:$G$65536,7,0),"")</f>
        <v/>
      </c>
      <c r="AD2142" t="str">
        <f>IFERROR(VLOOKUP($A2142,[3]库存报告使用数据!$A$1:$J$65536,10,0),"")</f>
        <v/>
      </c>
      <c r="AE2142" t="str">
        <f>IFERROR(VLOOKUP($A2142,[3]库存报告使用数据!$A$1:$M$65536,13,0),"")</f>
        <v/>
      </c>
      <c r="AF2142" s="20" t="str">
        <f t="shared" si="567"/>
        <v/>
      </c>
      <c r="AG2142" s="20" t="str">
        <f t="shared" si="568"/>
        <v/>
      </c>
      <c r="AH2142" s="20" t="str">
        <f t="shared" si="569"/>
        <v/>
      </c>
      <c r="AI2142" s="20" t="str">
        <f t="shared" si="570"/>
        <v/>
      </c>
      <c r="AJ2142">
        <f>IFERROR(VLOOKUP($B2142,[4]库存报告使用数据!$A$1:$B$65536,2,0),0)</f>
        <v>52</v>
      </c>
      <c r="AK2142">
        <f>IFERROR(VLOOKUP($B2142,[4]库存报告使用数据!$A$1:$C$65536,3,0),)</f>
        <v>28</v>
      </c>
      <c r="AL2142">
        <f>IFERROR(VLOOKUP($B2142,[4]库存报告使用数据!$A$1:$D$65536,4,0),)</f>
        <v>0</v>
      </c>
      <c r="AM2142">
        <f>IFERROR(VLOOKUP($B2142,[4]库存报告使用数据!$A$1:$E$65536,5,0),)</f>
        <v>5</v>
      </c>
      <c r="AN2142" s="20">
        <f t="shared" si="571"/>
        <v>0.0769230769230769</v>
      </c>
      <c r="AO2142" s="20">
        <f t="shared" si="572"/>
        <v>0.178571428571429</v>
      </c>
      <c r="AP2142" s="20" t="str">
        <f t="shared" si="573"/>
        <v/>
      </c>
      <c r="AQ2142" s="20">
        <f t="shared" si="574"/>
        <v>0.2</v>
      </c>
      <c r="AR2142" s="32">
        <f t="shared" si="575"/>
        <v>0.571428571428571</v>
      </c>
      <c r="AS2142" s="32">
        <f t="shared" si="576"/>
        <v>34.2857142857143</v>
      </c>
      <c r="AT2142" s="32">
        <f t="shared" si="577"/>
        <v>-30.2857142857143</v>
      </c>
      <c r="AU2142" s="28">
        <f t="shared" si="578"/>
        <v>7</v>
      </c>
      <c r="AV2142" s="34">
        <f>IFERROR(时间!$B$4+AU2142,"上周无销量")</f>
        <v>43290</v>
      </c>
    </row>
    <row r="2143" spans="1:48">
      <c r="A2143" s="18" t="s">
        <v>2188</v>
      </c>
      <c r="B2143" t="str">
        <f>VLOOKUP(A2143,'[1]sku-asin（子）'!$A:$B,2,0)</f>
        <v>B01N97D1BW</v>
      </c>
      <c r="C2143" t="str">
        <f>VLOOKUP(A2143,'[1]子sku-父sku'!$A:$B,2,0)</f>
        <v>YZ-BS-ZQ15827</v>
      </c>
      <c r="D2143" s="28">
        <f>IFERROR(VLOOKUP(A2143,[2]库存报告使用数据处理!$A:$C,3,0),0)</f>
        <v>4</v>
      </c>
      <c r="E2143" s="28">
        <f>IFERROR(VLOOKUP(A2143,[2]库存报告使用数据处理!$A:$D,4,0),0)</f>
        <v>4</v>
      </c>
      <c r="F2143" s="28">
        <f>IFERROR(VLOOKUP(A2143,[2]库存报告使用数据处理!$A:$E,5,0),0)</f>
        <v>2</v>
      </c>
      <c r="G2143" s="28">
        <f>IFERROR(VLOOKUP(A2143,[2]库存报告使用数据处理!$A:$F,6,0),0)</f>
        <v>12</v>
      </c>
      <c r="H2143" s="29">
        <f>IFERROR(VLOOKUP(A2143,[2]库存报告使用数据处理!$A:$G,7,0),0)</f>
        <v>15.4445454545455</v>
      </c>
      <c r="I2143">
        <f>IFERROR(VLOOKUP(A2143,[5]数据处理!$A:$B,2,0),0)</f>
        <v>0</v>
      </c>
      <c r="J2143" s="30">
        <f>IFERROR(VLOOKUP(A2143,[5]数据处理!$A:$D,4,0),0)</f>
        <v>0</v>
      </c>
      <c r="K2143" s="30">
        <f>IFERROR(VLOOKUP(A2143,[5]数据处理!$A:$E,5,0),0)</f>
        <v>0</v>
      </c>
      <c r="L2143" s="30">
        <f>IFERROR(VLOOKUP(A2143,[5]数据处理!$A:$G,7,0),0)</f>
        <v>0</v>
      </c>
      <c r="M2143">
        <f t="shared" si="562"/>
        <v>0</v>
      </c>
      <c r="N2143">
        <f>IFERROR(VLOOKUP(A2143,[5]数据处理!$A:$C,3,0),0)</f>
        <v>0</v>
      </c>
      <c r="O2143">
        <f>IFERROR(VLOOKUP($A2143,[5]数据处理!$A:$N,14,0),0)</f>
        <v>0</v>
      </c>
      <c r="P2143" t="str">
        <f>IFERROR(VLOOKUP($A2143,[3]库存报告使用数据!$A$1:$B$65536,2,0),"")</f>
        <v/>
      </c>
      <c r="Q2143" t="str">
        <f>IFERROR(VLOOKUP($A2143,[3]库存报告使用数据!$A$1:$E$65536,5,0),"")</f>
        <v/>
      </c>
      <c r="R2143" t="str">
        <f>IFERROR(VLOOKUP($A2143,[3]库存报告使用数据!$A$1:$H$65536,8,0),"")</f>
        <v/>
      </c>
      <c r="S2143" t="str">
        <f>IFERROR(VLOOKUP($A2143,[3]库存报告使用数据!$A$1:$K$65536,11,0),"")</f>
        <v/>
      </c>
      <c r="T2143" t="str">
        <f>IFERROR(VLOOKUP($A2143,[3]库存报告使用数据!$A$1:$C$65536,3,0),"")</f>
        <v/>
      </c>
      <c r="U2143" t="str">
        <f>IFERROR(VLOOKUP($A2143,[3]库存报告使用数据!$A$1:$F$65536,6,0),"")</f>
        <v/>
      </c>
      <c r="V2143" t="str">
        <f>IFERROR(VLOOKUP($A2143,[3]库存报告使用数据!$A$1:$I$65536,9,0),"")</f>
        <v/>
      </c>
      <c r="W2143" t="str">
        <f>IFERROR(VLOOKUP($A2143,[3]库存报告使用数据!$A$1:$L$65536,12,0),"")</f>
        <v/>
      </c>
      <c r="X2143" s="20" t="str">
        <f t="shared" si="563"/>
        <v/>
      </c>
      <c r="Y2143" s="20" t="str">
        <f t="shared" si="564"/>
        <v/>
      </c>
      <c r="Z2143" s="20" t="str">
        <f t="shared" si="565"/>
        <v/>
      </c>
      <c r="AA2143" s="20" t="str">
        <f t="shared" si="566"/>
        <v/>
      </c>
      <c r="AB2143" t="str">
        <f>IFERROR(VLOOKUP($A2143,[3]库存报告使用数据!$A$1:$D$65536,4,0),"")</f>
        <v/>
      </c>
      <c r="AC2143" t="str">
        <f>IFERROR(VLOOKUP($A2143,[3]库存报告使用数据!$A$1:$G$65536,7,0),"")</f>
        <v/>
      </c>
      <c r="AD2143" t="str">
        <f>IFERROR(VLOOKUP($A2143,[3]库存报告使用数据!$A$1:$J$65536,10,0),"")</f>
        <v/>
      </c>
      <c r="AE2143" t="str">
        <f>IFERROR(VLOOKUP($A2143,[3]库存报告使用数据!$A$1:$M$65536,13,0),"")</f>
        <v/>
      </c>
      <c r="AF2143" s="20" t="str">
        <f t="shared" si="567"/>
        <v/>
      </c>
      <c r="AG2143" s="20" t="str">
        <f t="shared" si="568"/>
        <v/>
      </c>
      <c r="AH2143" s="20" t="str">
        <f t="shared" si="569"/>
        <v/>
      </c>
      <c r="AI2143" s="20" t="str">
        <f t="shared" si="570"/>
        <v/>
      </c>
      <c r="AJ2143">
        <f>IFERROR(VLOOKUP($B2143,[4]库存报告使用数据!$A$1:$B$65536,2,0),0)</f>
        <v>48</v>
      </c>
      <c r="AK2143">
        <f>IFERROR(VLOOKUP($B2143,[4]库存报告使用数据!$A$1:$C$65536,3,0),)</f>
        <v>55</v>
      </c>
      <c r="AL2143">
        <f>IFERROR(VLOOKUP($B2143,[4]库存报告使用数据!$A$1:$D$65536,4,0),)</f>
        <v>7</v>
      </c>
      <c r="AM2143">
        <f>IFERROR(VLOOKUP($B2143,[4]库存报告使用数据!$A$1:$E$65536,5,0),)</f>
        <v>46</v>
      </c>
      <c r="AN2143" s="20">
        <f t="shared" si="571"/>
        <v>0.0833333333333333</v>
      </c>
      <c r="AO2143" s="20">
        <f t="shared" si="572"/>
        <v>0.0727272727272727</v>
      </c>
      <c r="AP2143" s="20">
        <f t="shared" si="573"/>
        <v>0.285714285714286</v>
      </c>
      <c r="AQ2143" s="20">
        <f t="shared" si="574"/>
        <v>0.260869565217391</v>
      </c>
      <c r="AR2143" s="32">
        <f t="shared" si="575"/>
        <v>0.571428571428571</v>
      </c>
      <c r="AS2143" s="32">
        <f t="shared" si="576"/>
        <v>34.2857142857143</v>
      </c>
      <c r="AT2143" s="32">
        <f t="shared" si="577"/>
        <v>-34.2857142857143</v>
      </c>
      <c r="AU2143" s="28">
        <f t="shared" si="578"/>
        <v>0</v>
      </c>
      <c r="AV2143" s="34">
        <f>IFERROR(时间!$B$4+AU2143,"上周无销量")</f>
        <v>43283</v>
      </c>
    </row>
    <row r="2144" spans="1:48">
      <c r="A2144" s="18" t="s">
        <v>2189</v>
      </c>
      <c r="B2144" t="str">
        <f>VLOOKUP(A2144,'[1]sku-asin（子）'!$A:$B,2,0)</f>
        <v>B01N97CZA7</v>
      </c>
      <c r="C2144" t="str">
        <f>VLOOKUP(A2144,'[1]子sku-父sku'!$A:$B,2,0)</f>
        <v>YZ-BS-ZQ15827</v>
      </c>
      <c r="D2144" s="28">
        <f>IFERROR(VLOOKUP(A2144,[2]库存报告使用数据处理!$A:$C,3,0),0)</f>
        <v>4</v>
      </c>
      <c r="E2144" s="28">
        <f>IFERROR(VLOOKUP(A2144,[2]库存报告使用数据处理!$A:$D,4,0),0)</f>
        <v>2</v>
      </c>
      <c r="F2144" s="28">
        <f>IFERROR(VLOOKUP(A2144,[2]库存报告使用数据处理!$A:$E,5,0),0)</f>
        <v>0</v>
      </c>
      <c r="G2144" s="28">
        <f>IFERROR(VLOOKUP(A2144,[2]库存报告使用数据处理!$A:$F,6,0),0)</f>
        <v>4</v>
      </c>
      <c r="H2144" s="29">
        <f>IFERROR(VLOOKUP(A2144,[2]库存报告使用数据处理!$A:$G,7,0),0)</f>
        <v>15.89</v>
      </c>
      <c r="I2144">
        <f>IFERROR(VLOOKUP(A2144,[5]数据处理!$A:$B,2,0),0)</f>
        <v>0</v>
      </c>
      <c r="J2144" s="30">
        <f>IFERROR(VLOOKUP(A2144,[5]数据处理!$A:$D,4,0),0)</f>
        <v>0</v>
      </c>
      <c r="K2144" s="30">
        <f>IFERROR(VLOOKUP(A2144,[5]数据处理!$A:$E,5,0),0)</f>
        <v>0</v>
      </c>
      <c r="L2144" s="30">
        <f>IFERROR(VLOOKUP(A2144,[5]数据处理!$A:$G,7,0),0)</f>
        <v>0</v>
      </c>
      <c r="M2144">
        <f t="shared" si="562"/>
        <v>0</v>
      </c>
      <c r="N2144">
        <f>IFERROR(VLOOKUP(A2144,[5]数据处理!$A:$C,3,0),0)</f>
        <v>0</v>
      </c>
      <c r="O2144">
        <f>IFERROR(VLOOKUP($A2144,[5]数据处理!$A:$N,14,0),0)</f>
        <v>0</v>
      </c>
      <c r="P2144" t="str">
        <f>IFERROR(VLOOKUP($A2144,[3]库存报告使用数据!$A$1:$B$65536,2,0),"")</f>
        <v/>
      </c>
      <c r="Q2144" t="str">
        <f>IFERROR(VLOOKUP($A2144,[3]库存报告使用数据!$A$1:$E$65536,5,0),"")</f>
        <v/>
      </c>
      <c r="R2144" t="str">
        <f>IFERROR(VLOOKUP($A2144,[3]库存报告使用数据!$A$1:$H$65536,8,0),"")</f>
        <v/>
      </c>
      <c r="S2144" t="str">
        <f>IFERROR(VLOOKUP($A2144,[3]库存报告使用数据!$A$1:$K$65536,11,0),"")</f>
        <v/>
      </c>
      <c r="T2144" t="str">
        <f>IFERROR(VLOOKUP($A2144,[3]库存报告使用数据!$A$1:$C$65536,3,0),"")</f>
        <v/>
      </c>
      <c r="U2144" t="str">
        <f>IFERROR(VLOOKUP($A2144,[3]库存报告使用数据!$A$1:$F$65536,6,0),"")</f>
        <v/>
      </c>
      <c r="V2144" t="str">
        <f>IFERROR(VLOOKUP($A2144,[3]库存报告使用数据!$A$1:$I$65536,9,0),"")</f>
        <v/>
      </c>
      <c r="W2144" t="str">
        <f>IFERROR(VLOOKUP($A2144,[3]库存报告使用数据!$A$1:$L$65536,12,0),"")</f>
        <v/>
      </c>
      <c r="X2144" s="20" t="str">
        <f t="shared" si="563"/>
        <v/>
      </c>
      <c r="Y2144" s="20" t="str">
        <f t="shared" si="564"/>
        <v/>
      </c>
      <c r="Z2144" s="20" t="str">
        <f t="shared" si="565"/>
        <v/>
      </c>
      <c r="AA2144" s="20" t="str">
        <f t="shared" si="566"/>
        <v/>
      </c>
      <c r="AB2144" t="str">
        <f>IFERROR(VLOOKUP($A2144,[3]库存报告使用数据!$A$1:$D$65536,4,0),"")</f>
        <v/>
      </c>
      <c r="AC2144" t="str">
        <f>IFERROR(VLOOKUP($A2144,[3]库存报告使用数据!$A$1:$G$65536,7,0),"")</f>
        <v/>
      </c>
      <c r="AD2144" t="str">
        <f>IFERROR(VLOOKUP($A2144,[3]库存报告使用数据!$A$1:$J$65536,10,0),"")</f>
        <v/>
      </c>
      <c r="AE2144" t="str">
        <f>IFERROR(VLOOKUP($A2144,[3]库存报告使用数据!$A$1:$M$65536,13,0),"")</f>
        <v/>
      </c>
      <c r="AF2144" s="20" t="str">
        <f t="shared" si="567"/>
        <v/>
      </c>
      <c r="AG2144" s="20" t="str">
        <f t="shared" si="568"/>
        <v/>
      </c>
      <c r="AH2144" s="20" t="str">
        <f t="shared" si="569"/>
        <v/>
      </c>
      <c r="AI2144" s="20" t="str">
        <f t="shared" si="570"/>
        <v/>
      </c>
      <c r="AJ2144">
        <f>IFERROR(VLOOKUP($B2144,[4]库存报告使用数据!$A$1:$B$65536,2,0),0)</f>
        <v>23</v>
      </c>
      <c r="AK2144">
        <f>IFERROR(VLOOKUP($B2144,[4]库存报告使用数据!$A$1:$C$65536,3,0),)</f>
        <v>18</v>
      </c>
      <c r="AL2144">
        <f>IFERROR(VLOOKUP($B2144,[4]库存报告使用数据!$A$1:$D$65536,4,0),)</f>
        <v>0</v>
      </c>
      <c r="AM2144">
        <f>IFERROR(VLOOKUP($B2144,[4]库存报告使用数据!$A$1:$E$65536,5,0),)</f>
        <v>22</v>
      </c>
      <c r="AN2144" s="20">
        <f t="shared" si="571"/>
        <v>0.173913043478261</v>
      </c>
      <c r="AO2144" s="20">
        <f t="shared" si="572"/>
        <v>0.111111111111111</v>
      </c>
      <c r="AP2144" s="20" t="str">
        <f t="shared" si="573"/>
        <v/>
      </c>
      <c r="AQ2144" s="20">
        <f t="shared" si="574"/>
        <v>0.181818181818182</v>
      </c>
      <c r="AR2144" s="32">
        <f t="shared" si="575"/>
        <v>0.571428571428571</v>
      </c>
      <c r="AS2144" s="32">
        <f t="shared" si="576"/>
        <v>34.2857142857143</v>
      </c>
      <c r="AT2144" s="32">
        <f t="shared" si="577"/>
        <v>-34.2857142857143</v>
      </c>
      <c r="AU2144" s="28">
        <f t="shared" si="578"/>
        <v>0</v>
      </c>
      <c r="AV2144" s="34">
        <f>IFERROR(时间!$B$4+AU2144,"上周无销量")</f>
        <v>43283</v>
      </c>
    </row>
    <row r="2145" spans="1:48">
      <c r="A2145" s="18" t="s">
        <v>2190</v>
      </c>
      <c r="B2145" t="str">
        <f>VLOOKUP(A2145,'[1]sku-asin（子）'!$A:$B,2,0)</f>
        <v>B01MTQA4QN</v>
      </c>
      <c r="C2145" t="str">
        <f>VLOOKUP(A2145,'[1]子sku-父sku'!$A:$B,2,0)</f>
        <v>YZ-BS-ZQ15827</v>
      </c>
      <c r="D2145" s="28">
        <f>IFERROR(VLOOKUP(A2145,[2]库存报告使用数据处理!$A:$C,3,0),0)</f>
        <v>1</v>
      </c>
      <c r="E2145" s="28">
        <f>IFERROR(VLOOKUP(A2145,[2]库存报告使用数据处理!$A:$D,4,0),0)</f>
        <v>1</v>
      </c>
      <c r="F2145" s="28">
        <f>IFERROR(VLOOKUP(A2145,[2]库存报告使用数据处理!$A:$E,5,0),0)</f>
        <v>2</v>
      </c>
      <c r="G2145" s="28">
        <f>IFERROR(VLOOKUP(A2145,[2]库存报告使用数据处理!$A:$F,6,0),0)</f>
        <v>0</v>
      </c>
      <c r="H2145" s="29">
        <f>IFERROR(VLOOKUP(A2145,[2]库存报告使用数据处理!$A:$G,7,0),0)</f>
        <v>12.99</v>
      </c>
      <c r="I2145">
        <f>IFERROR(VLOOKUP(A2145,[5]数据处理!$A:$B,2,0),0)</f>
        <v>6</v>
      </c>
      <c r="J2145" s="30">
        <f>IFERROR(VLOOKUP(A2145,[5]数据处理!$A:$D,4,0),0)</f>
        <v>0</v>
      </c>
      <c r="K2145" s="30">
        <f>IFERROR(VLOOKUP(A2145,[5]数据处理!$A:$E,5,0),0)</f>
        <v>0</v>
      </c>
      <c r="L2145" s="30">
        <f>IFERROR(VLOOKUP(A2145,[5]数据处理!$A:$G,7,0),0)</f>
        <v>1</v>
      </c>
      <c r="M2145">
        <f t="shared" si="562"/>
        <v>7</v>
      </c>
      <c r="N2145">
        <f>IFERROR(VLOOKUP(A2145,[5]数据处理!$A:$C,3,0),0)</f>
        <v>0</v>
      </c>
      <c r="O2145">
        <f>IFERROR(VLOOKUP($A2145,[5]数据处理!$A:$N,14,0),0)</f>
        <v>5</v>
      </c>
      <c r="P2145">
        <f>IFERROR(VLOOKUP($A2145,[3]库存报告使用数据!$A$1:$B$65536,2,0),"")</f>
        <v>3254</v>
      </c>
      <c r="Q2145">
        <f>IFERROR(VLOOKUP($A2145,[3]库存报告使用数据!$A$1:$E$65536,5,0),"")</f>
        <v>7485</v>
      </c>
      <c r="R2145">
        <f>IFERROR(VLOOKUP($A2145,[3]库存报告使用数据!$A$1:$H$65536,8,0),"")</f>
        <v>4054</v>
      </c>
      <c r="S2145">
        <f>IFERROR(VLOOKUP($A2145,[3]库存报告使用数据!$A$1:$K$65536,11,0),"")</f>
        <v>3770</v>
      </c>
      <c r="T2145">
        <f>IFERROR(VLOOKUP($A2145,[3]库存报告使用数据!$A$1:$C$65536,3,0),"")</f>
        <v>60</v>
      </c>
      <c r="U2145">
        <f>IFERROR(VLOOKUP($A2145,[3]库存报告使用数据!$A$1:$F$65536,6,0),"")</f>
        <v>59</v>
      </c>
      <c r="V2145">
        <f>IFERROR(VLOOKUP($A2145,[3]库存报告使用数据!$A$1:$I$65536,9,0),"")</f>
        <v>42</v>
      </c>
      <c r="W2145">
        <f>IFERROR(VLOOKUP($A2145,[3]库存报告使用数据!$A$1:$L$65536,12,0),"")</f>
        <v>41</v>
      </c>
      <c r="X2145" s="20">
        <f t="shared" si="563"/>
        <v>0.0184388444990781</v>
      </c>
      <c r="Y2145" s="20">
        <f t="shared" si="564"/>
        <v>0.00788243152972612</v>
      </c>
      <c r="Z2145" s="20">
        <f t="shared" si="565"/>
        <v>0.0103601381351751</v>
      </c>
      <c r="AA2145" s="20">
        <f t="shared" si="566"/>
        <v>0.0108753315649867</v>
      </c>
      <c r="AB2145">
        <f>IFERROR(VLOOKUP($A2145,[3]库存报告使用数据!$A$1:$D$65536,4,0),"")</f>
        <v>7.525</v>
      </c>
      <c r="AC2145">
        <f>IFERROR(VLOOKUP($A2145,[3]库存报告使用数据!$A$1:$G$65536,7,0),"")</f>
        <v>0.97</v>
      </c>
      <c r="AD2145">
        <f>IFERROR(VLOOKUP($A2145,[3]库存报告使用数据!$A$1:$J$65536,10,0),"")</f>
        <v>0.93</v>
      </c>
      <c r="AE2145">
        <f>IFERROR(VLOOKUP($A2145,[3]库存报告使用数据!$A$1:$M$65536,13,0),"")</f>
        <v>0.71</v>
      </c>
      <c r="AF2145" s="20">
        <f t="shared" si="567"/>
        <v>0.579291762894534</v>
      </c>
      <c r="AG2145" s="20">
        <f t="shared" si="568"/>
        <v>0.0746728252501924</v>
      </c>
      <c r="AH2145" s="20">
        <f t="shared" si="569"/>
        <v>0.035796766743649</v>
      </c>
      <c r="AI2145" s="20" t="str">
        <f t="shared" si="570"/>
        <v>无销售广告费为0.71</v>
      </c>
      <c r="AJ2145">
        <f>IFERROR(VLOOKUP($B2145,[4]库存报告使用数据!$A$1:$B$65536,2,0),0)</f>
        <v>255</v>
      </c>
      <c r="AK2145">
        <f>IFERROR(VLOOKUP($B2145,[4]库存报告使用数据!$A$1:$C$65536,3,0),)</f>
        <v>134</v>
      </c>
      <c r="AL2145">
        <f>IFERROR(VLOOKUP($B2145,[4]库存报告使用数据!$A$1:$D$65536,4,0),)</f>
        <v>57</v>
      </c>
      <c r="AM2145">
        <f>IFERROR(VLOOKUP($B2145,[4]库存报告使用数据!$A$1:$E$65536,5,0),)</f>
        <v>55</v>
      </c>
      <c r="AN2145" s="20">
        <f t="shared" si="571"/>
        <v>0.00392156862745098</v>
      </c>
      <c r="AO2145" s="20">
        <f t="shared" si="572"/>
        <v>0.00746268656716418</v>
      </c>
      <c r="AP2145" s="20">
        <f t="shared" si="573"/>
        <v>0.0350877192982456</v>
      </c>
      <c r="AQ2145" s="20">
        <f t="shared" si="574"/>
        <v>0</v>
      </c>
      <c r="AR2145" s="32">
        <f t="shared" si="575"/>
        <v>0.142857142857143</v>
      </c>
      <c r="AS2145" s="32">
        <f t="shared" si="576"/>
        <v>8.57142857142857</v>
      </c>
      <c r="AT2145" s="32">
        <f t="shared" si="577"/>
        <v>-1.57142857142857</v>
      </c>
      <c r="AU2145" s="28">
        <f t="shared" si="578"/>
        <v>49</v>
      </c>
      <c r="AV2145" s="34">
        <f>IFERROR(时间!$B$4+AU2145,"上周无销量")</f>
        <v>43332</v>
      </c>
    </row>
    <row r="2146" spans="1:48">
      <c r="A2146" s="18" t="s">
        <v>2191</v>
      </c>
      <c r="B2146" t="str">
        <f>VLOOKUP(A2146,'[1]sku-asin（子）'!$A:$B,2,0)</f>
        <v>B01MTQA5N9</v>
      </c>
      <c r="C2146" t="str">
        <f>VLOOKUP(A2146,'[1]子sku-父sku'!$A:$B,2,0)</f>
        <v>YZ-BS-ZQ15827</v>
      </c>
      <c r="D2146" s="28">
        <f>IFERROR(VLOOKUP(A2146,[2]库存报告使用数据处理!$A:$C,3,0),0)</f>
        <v>0</v>
      </c>
      <c r="E2146" s="28">
        <f>IFERROR(VLOOKUP(A2146,[2]库存报告使用数据处理!$A:$D,4,0),0)</f>
        <v>0</v>
      </c>
      <c r="F2146" s="28">
        <f>IFERROR(VLOOKUP(A2146,[2]库存报告使用数据处理!$A:$E,5,0),0)</f>
        <v>1</v>
      </c>
      <c r="G2146" s="28">
        <f>IFERROR(VLOOKUP(A2146,[2]库存报告使用数据处理!$A:$F,6,0),0)</f>
        <v>1</v>
      </c>
      <c r="H2146" s="29">
        <f>IFERROR(VLOOKUP(A2146,[2]库存报告使用数据处理!$A:$G,7,0),0)</f>
        <v>14.49</v>
      </c>
      <c r="I2146">
        <f>IFERROR(VLOOKUP(A2146,[5]数据处理!$A:$B,2,0),0)</f>
        <v>0</v>
      </c>
      <c r="J2146" s="30">
        <f>IFERROR(VLOOKUP(A2146,[5]数据处理!$A:$D,4,0),0)</f>
        <v>0</v>
      </c>
      <c r="K2146" s="30">
        <f>IFERROR(VLOOKUP(A2146,[5]数据处理!$A:$E,5,0),0)</f>
        <v>0</v>
      </c>
      <c r="L2146" s="30">
        <f>IFERROR(VLOOKUP(A2146,[5]数据处理!$A:$G,7,0),0)</f>
        <v>0</v>
      </c>
      <c r="M2146">
        <f t="shared" si="562"/>
        <v>0</v>
      </c>
      <c r="N2146">
        <f>IFERROR(VLOOKUP(A2146,[5]数据处理!$A:$C,3,0),0)</f>
        <v>0</v>
      </c>
      <c r="O2146">
        <f>IFERROR(VLOOKUP($A2146,[5]数据处理!$A:$N,14,0),0)</f>
        <v>0</v>
      </c>
      <c r="P2146" t="str">
        <f>IFERROR(VLOOKUP($A2146,[3]库存报告使用数据!$A$1:$B$65536,2,0),"")</f>
        <v/>
      </c>
      <c r="Q2146" t="str">
        <f>IFERROR(VLOOKUP($A2146,[3]库存报告使用数据!$A$1:$E$65536,5,0),"")</f>
        <v/>
      </c>
      <c r="R2146" t="str">
        <f>IFERROR(VLOOKUP($A2146,[3]库存报告使用数据!$A$1:$H$65536,8,0),"")</f>
        <v/>
      </c>
      <c r="S2146" t="str">
        <f>IFERROR(VLOOKUP($A2146,[3]库存报告使用数据!$A$1:$K$65536,11,0),"")</f>
        <v/>
      </c>
      <c r="T2146" t="str">
        <f>IFERROR(VLOOKUP($A2146,[3]库存报告使用数据!$A$1:$C$65536,3,0),"")</f>
        <v/>
      </c>
      <c r="U2146" t="str">
        <f>IFERROR(VLOOKUP($A2146,[3]库存报告使用数据!$A$1:$F$65536,6,0),"")</f>
        <v/>
      </c>
      <c r="V2146" t="str">
        <f>IFERROR(VLOOKUP($A2146,[3]库存报告使用数据!$A$1:$I$65536,9,0),"")</f>
        <v/>
      </c>
      <c r="W2146" t="str">
        <f>IFERROR(VLOOKUP($A2146,[3]库存报告使用数据!$A$1:$L$65536,12,0),"")</f>
        <v/>
      </c>
      <c r="X2146" s="20" t="str">
        <f t="shared" si="563"/>
        <v/>
      </c>
      <c r="Y2146" s="20" t="str">
        <f t="shared" si="564"/>
        <v/>
      </c>
      <c r="Z2146" s="20" t="str">
        <f t="shared" si="565"/>
        <v/>
      </c>
      <c r="AA2146" s="20" t="str">
        <f t="shared" si="566"/>
        <v/>
      </c>
      <c r="AB2146" t="str">
        <f>IFERROR(VLOOKUP($A2146,[3]库存报告使用数据!$A$1:$D$65536,4,0),"")</f>
        <v/>
      </c>
      <c r="AC2146" t="str">
        <f>IFERROR(VLOOKUP($A2146,[3]库存报告使用数据!$A$1:$G$65536,7,0),"")</f>
        <v/>
      </c>
      <c r="AD2146" t="str">
        <f>IFERROR(VLOOKUP($A2146,[3]库存报告使用数据!$A$1:$J$65536,10,0),"")</f>
        <v/>
      </c>
      <c r="AE2146" t="str">
        <f>IFERROR(VLOOKUP($A2146,[3]库存报告使用数据!$A$1:$M$65536,13,0),"")</f>
        <v/>
      </c>
      <c r="AF2146" s="20" t="str">
        <f t="shared" si="567"/>
        <v/>
      </c>
      <c r="AG2146" s="20" t="str">
        <f t="shared" si="568"/>
        <v/>
      </c>
      <c r="AH2146" s="20" t="str">
        <f t="shared" si="569"/>
        <v/>
      </c>
      <c r="AI2146" s="20" t="str">
        <f t="shared" si="570"/>
        <v/>
      </c>
      <c r="AJ2146">
        <f>IFERROR(VLOOKUP($B2146,[4]库存报告使用数据!$A$1:$B$65536,2,0),0)</f>
        <v>0</v>
      </c>
      <c r="AK2146">
        <f>IFERROR(VLOOKUP($B2146,[4]库存报告使用数据!$A$1:$C$65536,3,0),)</f>
        <v>0</v>
      </c>
      <c r="AL2146">
        <f>IFERROR(VLOOKUP($B2146,[4]库存报告使用数据!$A$1:$D$65536,4,0),)</f>
        <v>19</v>
      </c>
      <c r="AM2146">
        <f>IFERROR(VLOOKUP($B2146,[4]库存报告使用数据!$A$1:$E$65536,5,0),)</f>
        <v>7</v>
      </c>
      <c r="AN2146" s="20" t="str">
        <f t="shared" si="571"/>
        <v/>
      </c>
      <c r="AO2146" s="20" t="str">
        <f t="shared" si="572"/>
        <v/>
      </c>
      <c r="AP2146" s="20">
        <f t="shared" si="573"/>
        <v>0.0526315789473684</v>
      </c>
      <c r="AQ2146" s="20">
        <f t="shared" si="574"/>
        <v>0.142857142857143</v>
      </c>
      <c r="AR2146" s="32">
        <f t="shared" si="575"/>
        <v>0</v>
      </c>
      <c r="AS2146" s="32">
        <f t="shared" si="576"/>
        <v>0</v>
      </c>
      <c r="AT2146" s="32">
        <f t="shared" si="577"/>
        <v>0</v>
      </c>
      <c r="AU2146" s="28" t="str">
        <f t="shared" si="578"/>
        <v>库存为0</v>
      </c>
      <c r="AV2146" s="34" t="str">
        <f>IFERROR(时间!$B$4+AU2146,"上周无销量")</f>
        <v>上周无销量</v>
      </c>
    </row>
    <row r="2147" spans="1:48">
      <c r="A2147" s="18" t="s">
        <v>2192</v>
      </c>
      <c r="B2147" t="str">
        <f>VLOOKUP(A2147,'[1]sku-asin（子）'!$A:$B,2,0)</f>
        <v>B06XCKLXT3</v>
      </c>
      <c r="C2147" t="str">
        <f>VLOOKUP(A2147,'[1]子sku-父sku'!$A:$B,2,0)</f>
        <v>YZ-BS1702</v>
      </c>
      <c r="D2147" s="28">
        <f>IFERROR(VLOOKUP(A2147,[2]库存报告使用数据处理!$A:$C,3,0),0)</f>
        <v>6</v>
      </c>
      <c r="E2147" s="28">
        <f>IFERROR(VLOOKUP(A2147,[2]库存报告使用数据处理!$A:$D,4,0),0)</f>
        <v>5</v>
      </c>
      <c r="F2147" s="28">
        <f>IFERROR(VLOOKUP(A2147,[2]库存报告使用数据处理!$A:$E,5,0),0)</f>
        <v>2</v>
      </c>
      <c r="G2147" s="28">
        <f>IFERROR(VLOOKUP(A2147,[2]库存报告使用数据处理!$A:$F,6,0),0)</f>
        <v>1</v>
      </c>
      <c r="H2147" s="29">
        <f>IFERROR(VLOOKUP(A2147,[2]库存报告使用数据处理!$A:$G,7,0),0)</f>
        <v>5.3</v>
      </c>
      <c r="I2147">
        <f>IFERROR(VLOOKUP(A2147,[5]数据处理!$A:$B,2,0),0)</f>
        <v>0</v>
      </c>
      <c r="J2147" s="30">
        <f>IFERROR(VLOOKUP(A2147,[5]数据处理!$A:$D,4,0),0)</f>
        <v>0</v>
      </c>
      <c r="K2147" s="30">
        <f>IFERROR(VLOOKUP(A2147,[5]数据处理!$A:$E,5,0),0)</f>
        <v>0</v>
      </c>
      <c r="L2147" s="30">
        <f>IFERROR(VLOOKUP(A2147,[5]数据处理!$A:$G,7,0),0)</f>
        <v>0</v>
      </c>
      <c r="M2147">
        <f t="shared" si="562"/>
        <v>0</v>
      </c>
      <c r="N2147">
        <f>IFERROR(VLOOKUP(A2147,[5]数据处理!$A:$C,3,0),0)</f>
        <v>0</v>
      </c>
      <c r="O2147">
        <f>IFERROR(VLOOKUP($A2147,[5]数据处理!$A:$N,14,0),0)</f>
        <v>1</v>
      </c>
      <c r="P2147">
        <f>IFERROR(VLOOKUP($A2147,[3]库存报告使用数据!$A$1:$B$65536,2,0),"")</f>
        <v>0</v>
      </c>
      <c r="Q2147">
        <f>IFERROR(VLOOKUP($A2147,[3]库存报告使用数据!$A$1:$E$65536,5,0),"")</f>
        <v>2731</v>
      </c>
      <c r="R2147">
        <f>IFERROR(VLOOKUP($A2147,[3]库存报告使用数据!$A$1:$H$65536,8,0),"")</f>
        <v>1042</v>
      </c>
      <c r="S2147">
        <f>IFERROR(VLOOKUP($A2147,[3]库存报告使用数据!$A$1:$K$65536,11,0),"")</f>
        <v>1013</v>
      </c>
      <c r="T2147">
        <f>IFERROR(VLOOKUP($A2147,[3]库存报告使用数据!$A$1:$C$65536,3,0),"")</f>
        <v>74</v>
      </c>
      <c r="U2147">
        <f>IFERROR(VLOOKUP($A2147,[3]库存报告使用数据!$A$1:$F$65536,6,0),"")</f>
        <v>28</v>
      </c>
      <c r="V2147">
        <f>IFERROR(VLOOKUP($A2147,[3]库存报告使用数据!$A$1:$I$65536,9,0),"")</f>
        <v>8</v>
      </c>
      <c r="W2147">
        <f>IFERROR(VLOOKUP($A2147,[3]库存报告使用数据!$A$1:$L$65536,12,0),"")</f>
        <v>9</v>
      </c>
      <c r="X2147" s="20" t="str">
        <f t="shared" si="563"/>
        <v/>
      </c>
      <c r="Y2147" s="20">
        <f t="shared" si="564"/>
        <v>0.0102526547052362</v>
      </c>
      <c r="Z2147" s="20">
        <f t="shared" si="565"/>
        <v>0.00767754318618042</v>
      </c>
      <c r="AA2147" s="20">
        <f t="shared" si="566"/>
        <v>0.00888450148075025</v>
      </c>
      <c r="AB2147">
        <f>IFERROR(VLOOKUP($A2147,[3]库存报告使用数据!$A$1:$D$65536,4,0),"")</f>
        <v>21.015</v>
      </c>
      <c r="AC2147">
        <f>IFERROR(VLOOKUP($A2147,[3]库存报告使用数据!$A$1:$G$65536,7,0),"")</f>
        <v>0</v>
      </c>
      <c r="AD2147">
        <f>IFERROR(VLOOKUP($A2147,[3]库存报告使用数据!$A$1:$J$65536,10,0),"")</f>
        <v>0</v>
      </c>
      <c r="AE2147">
        <f>IFERROR(VLOOKUP($A2147,[3]库存报告使用数据!$A$1:$M$65536,13,0),"")</f>
        <v>0</v>
      </c>
      <c r="AF2147" s="20">
        <f t="shared" si="567"/>
        <v>0.660849056603774</v>
      </c>
      <c r="AG2147" s="20" t="str">
        <f t="shared" si="568"/>
        <v/>
      </c>
      <c r="AH2147" s="20" t="str">
        <f t="shared" si="569"/>
        <v/>
      </c>
      <c r="AI2147" s="20" t="str">
        <f t="shared" si="570"/>
        <v/>
      </c>
      <c r="AJ2147">
        <f>IFERROR(VLOOKUP($B2147,[4]库存报告使用数据!$A$1:$B$65536,2,0),0)</f>
        <v>80</v>
      </c>
      <c r="AK2147">
        <f>IFERROR(VLOOKUP($B2147,[4]库存报告使用数据!$A$1:$C$65536,3,0),)</f>
        <v>29</v>
      </c>
      <c r="AL2147">
        <f>IFERROR(VLOOKUP($B2147,[4]库存报告使用数据!$A$1:$D$65536,4,0),)</f>
        <v>8</v>
      </c>
      <c r="AM2147">
        <f>IFERROR(VLOOKUP($B2147,[4]库存报告使用数据!$A$1:$E$65536,5,0),)</f>
        <v>14</v>
      </c>
      <c r="AN2147" s="20">
        <f t="shared" si="571"/>
        <v>0.075</v>
      </c>
      <c r="AO2147" s="20">
        <f t="shared" si="572"/>
        <v>0.172413793103448</v>
      </c>
      <c r="AP2147" s="20">
        <f t="shared" si="573"/>
        <v>0.25</v>
      </c>
      <c r="AQ2147" s="20">
        <f t="shared" si="574"/>
        <v>0.0714285714285714</v>
      </c>
      <c r="AR2147" s="32">
        <f t="shared" si="575"/>
        <v>0.857142857142857</v>
      </c>
      <c r="AS2147" s="32">
        <f t="shared" si="576"/>
        <v>51.4285714285714</v>
      </c>
      <c r="AT2147" s="32">
        <f t="shared" si="577"/>
        <v>-51.4285714285714</v>
      </c>
      <c r="AU2147" s="28">
        <f t="shared" si="578"/>
        <v>0</v>
      </c>
      <c r="AV2147" s="34">
        <f>IFERROR(时间!$B$4+AU2147,"上周无销量")</f>
        <v>43283</v>
      </c>
    </row>
    <row r="2148" spans="1:48">
      <c r="A2148" s="18" t="s">
        <v>2193</v>
      </c>
      <c r="B2148" t="str">
        <f>VLOOKUP(A2148,'[1]sku-asin（子）'!$A:$B,2,0)</f>
        <v>B06XCPNNCK</v>
      </c>
      <c r="C2148" t="str">
        <f>VLOOKUP(A2148,'[1]子sku-父sku'!$A:$B,2,0)</f>
        <v>YZ-BS1702</v>
      </c>
      <c r="D2148" s="28">
        <f>IFERROR(VLOOKUP(A2148,[2]库存报告使用数据处理!$A:$C,3,0),0)</f>
        <v>4</v>
      </c>
      <c r="E2148" s="28">
        <f>IFERROR(VLOOKUP(A2148,[2]库存报告使用数据处理!$A:$D,4,0),0)</f>
        <v>3</v>
      </c>
      <c r="F2148" s="28">
        <f>IFERROR(VLOOKUP(A2148,[2]库存报告使用数据处理!$A:$E,5,0),0)</f>
        <v>2</v>
      </c>
      <c r="G2148" s="28">
        <f>IFERROR(VLOOKUP(A2148,[2]库存报告使用数据处理!$A:$F,6,0),0)</f>
        <v>1</v>
      </c>
      <c r="H2148" s="29">
        <f>IFERROR(VLOOKUP(A2148,[2]库存报告使用数据处理!$A:$G,7,0),0)</f>
        <v>5.3</v>
      </c>
      <c r="I2148">
        <f>IFERROR(VLOOKUP(A2148,[5]数据处理!$A:$B,2,0),0)</f>
        <v>4</v>
      </c>
      <c r="J2148" s="30">
        <f>IFERROR(VLOOKUP(A2148,[5]数据处理!$A:$D,4,0),0)</f>
        <v>0</v>
      </c>
      <c r="K2148" s="30">
        <f>IFERROR(VLOOKUP(A2148,[5]数据处理!$A:$E,5,0),0)</f>
        <v>0</v>
      </c>
      <c r="L2148" s="30">
        <f>IFERROR(VLOOKUP(A2148,[5]数据处理!$A:$G,7,0),0)</f>
        <v>0</v>
      </c>
      <c r="M2148">
        <f t="shared" si="562"/>
        <v>4</v>
      </c>
      <c r="N2148">
        <f>IFERROR(VLOOKUP(A2148,[5]数据处理!$A:$C,3,0),0)</f>
        <v>0</v>
      </c>
      <c r="O2148">
        <f>IFERROR(VLOOKUP($A2148,[5]数据处理!$A:$N,14,0),0)</f>
        <v>4</v>
      </c>
      <c r="P2148">
        <f>IFERROR(VLOOKUP($A2148,[3]库存报告使用数据!$A$1:$B$65536,2,0),"")</f>
        <v>0</v>
      </c>
      <c r="Q2148">
        <f>IFERROR(VLOOKUP($A2148,[3]库存报告使用数据!$A$1:$E$65536,5,0),"")</f>
        <v>12369</v>
      </c>
      <c r="R2148">
        <f>IFERROR(VLOOKUP($A2148,[3]库存报告使用数据!$A$1:$H$65536,8,0),"")</f>
        <v>2006</v>
      </c>
      <c r="S2148">
        <f>IFERROR(VLOOKUP($A2148,[3]库存报告使用数据!$A$1:$K$65536,11,0),"")</f>
        <v>1604</v>
      </c>
      <c r="T2148">
        <f>IFERROR(VLOOKUP($A2148,[3]库存报告使用数据!$A$1:$C$65536,3,0),"")</f>
        <v>84</v>
      </c>
      <c r="U2148">
        <f>IFERROR(VLOOKUP($A2148,[3]库存报告使用数据!$A$1:$F$65536,6,0),"")</f>
        <v>26</v>
      </c>
      <c r="V2148">
        <f>IFERROR(VLOOKUP($A2148,[3]库存报告使用数据!$A$1:$I$65536,9,0),"")</f>
        <v>21</v>
      </c>
      <c r="W2148">
        <f>IFERROR(VLOOKUP($A2148,[3]库存报告使用数据!$A$1:$L$65536,12,0),"")</f>
        <v>12</v>
      </c>
      <c r="X2148" s="20" t="str">
        <f t="shared" si="563"/>
        <v/>
      </c>
      <c r="Y2148" s="20">
        <f t="shared" si="564"/>
        <v>0.00210202926671518</v>
      </c>
      <c r="Z2148" s="20">
        <f t="shared" si="565"/>
        <v>0.010468594217348</v>
      </c>
      <c r="AA2148" s="20">
        <f t="shared" si="566"/>
        <v>0.00748129675810474</v>
      </c>
      <c r="AB2148">
        <f>IFERROR(VLOOKUP($A2148,[3]库存报告使用数据!$A$1:$D$65536,4,0),"")</f>
        <v>23.31</v>
      </c>
      <c r="AC2148">
        <f>IFERROR(VLOOKUP($A2148,[3]库存报告使用数据!$A$1:$G$65536,7,0),"")</f>
        <v>0</v>
      </c>
      <c r="AD2148">
        <f>IFERROR(VLOOKUP($A2148,[3]库存报告使用数据!$A$1:$J$65536,10,0),"")</f>
        <v>0</v>
      </c>
      <c r="AE2148">
        <f>IFERROR(VLOOKUP($A2148,[3]库存报告使用数据!$A$1:$M$65536,13,0),"")</f>
        <v>0</v>
      </c>
      <c r="AF2148" s="20">
        <f t="shared" si="567"/>
        <v>1.09952830188679</v>
      </c>
      <c r="AG2148" s="20" t="str">
        <f t="shared" si="568"/>
        <v/>
      </c>
      <c r="AH2148" s="20" t="str">
        <f t="shared" si="569"/>
        <v/>
      </c>
      <c r="AI2148" s="20" t="str">
        <f t="shared" si="570"/>
        <v/>
      </c>
      <c r="AJ2148">
        <f>IFERROR(VLOOKUP($B2148,[4]库存报告使用数据!$A$1:$B$65536,2,0),0)</f>
        <v>39</v>
      </c>
      <c r="AK2148">
        <f>IFERROR(VLOOKUP($B2148,[4]库存报告使用数据!$A$1:$C$65536,3,0),)</f>
        <v>16</v>
      </c>
      <c r="AL2148">
        <f>IFERROR(VLOOKUP($B2148,[4]库存报告使用数据!$A$1:$D$65536,4,0),)</f>
        <v>2</v>
      </c>
      <c r="AM2148">
        <f>IFERROR(VLOOKUP($B2148,[4]库存报告使用数据!$A$1:$E$65536,5,0),)</f>
        <v>5</v>
      </c>
      <c r="AN2148" s="20">
        <f t="shared" si="571"/>
        <v>0.102564102564103</v>
      </c>
      <c r="AO2148" s="20">
        <f t="shared" si="572"/>
        <v>0.1875</v>
      </c>
      <c r="AP2148" s="20">
        <f t="shared" si="573"/>
        <v>1</v>
      </c>
      <c r="AQ2148" s="20">
        <f t="shared" si="574"/>
        <v>0.2</v>
      </c>
      <c r="AR2148" s="32">
        <f t="shared" si="575"/>
        <v>0.571428571428571</v>
      </c>
      <c r="AS2148" s="32">
        <f t="shared" si="576"/>
        <v>34.2857142857143</v>
      </c>
      <c r="AT2148" s="32">
        <f t="shared" si="577"/>
        <v>-30.2857142857143</v>
      </c>
      <c r="AU2148" s="28">
        <f t="shared" si="578"/>
        <v>7</v>
      </c>
      <c r="AV2148" s="34">
        <f>IFERROR(时间!$B$4+AU2148,"上周无销量")</f>
        <v>43290</v>
      </c>
    </row>
    <row r="2149" spans="1:48">
      <c r="A2149" s="18" t="s">
        <v>2194</v>
      </c>
      <c r="B2149" t="str">
        <f>VLOOKUP(A2149,'[1]sku-asin（子）'!$A:$B,2,0)</f>
        <v>B06XCXCX8N</v>
      </c>
      <c r="C2149" t="str">
        <f>VLOOKUP(A2149,'[1]子sku-父sku'!$A:$B,2,0)</f>
        <v>YZ-BS1702</v>
      </c>
      <c r="D2149" s="28">
        <f>IFERROR(VLOOKUP(A2149,[2]库存报告使用数据处理!$A:$C,3,0),0)</f>
        <v>3</v>
      </c>
      <c r="E2149" s="28">
        <f>IFERROR(VLOOKUP(A2149,[2]库存报告使用数据处理!$A:$D,4,0),0)</f>
        <v>2</v>
      </c>
      <c r="F2149" s="28">
        <f>IFERROR(VLOOKUP(A2149,[2]库存报告使用数据处理!$A:$E,5,0),0)</f>
        <v>2</v>
      </c>
      <c r="G2149" s="28">
        <f>IFERROR(VLOOKUP(A2149,[2]库存报告使用数据处理!$A:$F,6,0),0)</f>
        <v>0</v>
      </c>
      <c r="H2149" s="29">
        <f>IFERROR(VLOOKUP(A2149,[2]库存报告使用数据处理!$A:$G,7,0),0)</f>
        <v>5.3</v>
      </c>
      <c r="I2149">
        <f>IFERROR(VLOOKUP(A2149,[5]数据处理!$A:$B,2,0),0)</f>
        <v>6</v>
      </c>
      <c r="J2149" s="30">
        <f>IFERROR(VLOOKUP(A2149,[5]数据处理!$A:$D,4,0),0)</f>
        <v>0</v>
      </c>
      <c r="K2149" s="30">
        <f>IFERROR(VLOOKUP(A2149,[5]数据处理!$A:$E,5,0),0)</f>
        <v>0</v>
      </c>
      <c r="L2149" s="30">
        <f>IFERROR(VLOOKUP(A2149,[5]数据处理!$A:$G,7,0),0)</f>
        <v>0</v>
      </c>
      <c r="M2149">
        <f t="shared" si="562"/>
        <v>6</v>
      </c>
      <c r="N2149">
        <f>IFERROR(VLOOKUP(A2149,[5]数据处理!$A:$C,3,0),0)</f>
        <v>1</v>
      </c>
      <c r="O2149">
        <f>IFERROR(VLOOKUP($A2149,[5]数据处理!$A:$N,14,0),0)</f>
        <v>11</v>
      </c>
      <c r="P2149">
        <f>IFERROR(VLOOKUP($A2149,[3]库存报告使用数据!$A$1:$B$65536,2,0),"")</f>
        <v>0</v>
      </c>
      <c r="Q2149">
        <f>IFERROR(VLOOKUP($A2149,[3]库存报告使用数据!$A$1:$E$65536,5,0),"")</f>
        <v>785</v>
      </c>
      <c r="R2149">
        <f>IFERROR(VLOOKUP($A2149,[3]库存报告使用数据!$A$1:$H$65536,8,0),"")</f>
        <v>90</v>
      </c>
      <c r="S2149">
        <f>IFERROR(VLOOKUP($A2149,[3]库存报告使用数据!$A$1:$K$65536,11,0),"")</f>
        <v>50</v>
      </c>
      <c r="T2149">
        <f>IFERROR(VLOOKUP($A2149,[3]库存报告使用数据!$A$1:$C$65536,3,0),"")</f>
        <v>14</v>
      </c>
      <c r="U2149">
        <f>IFERROR(VLOOKUP($A2149,[3]库存报告使用数据!$A$1:$F$65536,6,0),"")</f>
        <v>1</v>
      </c>
      <c r="V2149">
        <f>IFERROR(VLOOKUP($A2149,[3]库存报告使用数据!$A$1:$I$65536,9,0),"")</f>
        <v>1</v>
      </c>
      <c r="W2149">
        <f>IFERROR(VLOOKUP($A2149,[3]库存报告使用数据!$A$1:$L$65536,12,0),"")</f>
        <v>1</v>
      </c>
      <c r="X2149" s="20" t="str">
        <f t="shared" si="563"/>
        <v/>
      </c>
      <c r="Y2149" s="20">
        <f t="shared" si="564"/>
        <v>0.00127388535031847</v>
      </c>
      <c r="Z2149" s="20">
        <f t="shared" si="565"/>
        <v>0.0111111111111111</v>
      </c>
      <c r="AA2149" s="20">
        <f t="shared" si="566"/>
        <v>0.02</v>
      </c>
      <c r="AB2149">
        <f>IFERROR(VLOOKUP($A2149,[3]库存报告使用数据!$A$1:$D$65536,4,0),"")</f>
        <v>3.81375</v>
      </c>
      <c r="AC2149">
        <f>IFERROR(VLOOKUP($A2149,[3]库存报告使用数据!$A$1:$G$65536,7,0),"")</f>
        <v>0</v>
      </c>
      <c r="AD2149">
        <f>IFERROR(VLOOKUP($A2149,[3]库存报告使用数据!$A$1:$J$65536,10,0),"")</f>
        <v>0</v>
      </c>
      <c r="AE2149">
        <f>IFERROR(VLOOKUP($A2149,[3]库存报告使用数据!$A$1:$M$65536,13,0),"")</f>
        <v>0</v>
      </c>
      <c r="AF2149" s="20">
        <f t="shared" si="567"/>
        <v>0.239858490566038</v>
      </c>
      <c r="AG2149" s="20" t="str">
        <f t="shared" si="568"/>
        <v/>
      </c>
      <c r="AH2149" s="20" t="str">
        <f t="shared" si="569"/>
        <v/>
      </c>
      <c r="AI2149" s="20" t="str">
        <f t="shared" si="570"/>
        <v/>
      </c>
      <c r="AJ2149">
        <f>IFERROR(VLOOKUP($B2149,[4]库存报告使用数据!$A$1:$B$65536,2,0),0)</f>
        <v>31</v>
      </c>
      <c r="AK2149">
        <f>IFERROR(VLOOKUP($B2149,[4]库存报告使用数据!$A$1:$C$65536,3,0),)</f>
        <v>13</v>
      </c>
      <c r="AL2149">
        <f>IFERROR(VLOOKUP($B2149,[4]库存报告使用数据!$A$1:$D$65536,4,0),)</f>
        <v>5</v>
      </c>
      <c r="AM2149">
        <f>IFERROR(VLOOKUP($B2149,[4]库存报告使用数据!$A$1:$E$65536,5,0),)</f>
        <v>9</v>
      </c>
      <c r="AN2149" s="20">
        <f t="shared" si="571"/>
        <v>0.0967741935483871</v>
      </c>
      <c r="AO2149" s="20">
        <f t="shared" si="572"/>
        <v>0.153846153846154</v>
      </c>
      <c r="AP2149" s="20">
        <f t="shared" si="573"/>
        <v>0.4</v>
      </c>
      <c r="AQ2149" s="20">
        <f t="shared" si="574"/>
        <v>0</v>
      </c>
      <c r="AR2149" s="32">
        <f t="shared" si="575"/>
        <v>0.428571428571429</v>
      </c>
      <c r="AS2149" s="32">
        <f t="shared" si="576"/>
        <v>25.7142857142857</v>
      </c>
      <c r="AT2149" s="32">
        <f t="shared" si="577"/>
        <v>-19.7142857142857</v>
      </c>
      <c r="AU2149" s="28">
        <f t="shared" si="578"/>
        <v>14</v>
      </c>
      <c r="AV2149" s="34">
        <f>IFERROR(时间!$B$4+AU2149,"上周无销量")</f>
        <v>43297</v>
      </c>
    </row>
    <row r="2150" spans="1:48">
      <c r="A2150" s="18" t="s">
        <v>2195</v>
      </c>
      <c r="B2150" t="str">
        <f>VLOOKUP(A2150,'[1]sku-asin（子）'!$A:$B,2,0)</f>
        <v>B06XCS2MZG</v>
      </c>
      <c r="C2150" t="str">
        <f>VLOOKUP(A2150,'[1]子sku-父sku'!$A:$B,2,0)</f>
        <v>YZ-BS1702</v>
      </c>
      <c r="D2150" s="28">
        <f>IFERROR(VLOOKUP(A2150,[2]库存报告使用数据处理!$A:$C,3,0),0)</f>
        <v>3</v>
      </c>
      <c r="E2150" s="28">
        <f>IFERROR(VLOOKUP(A2150,[2]库存报告使用数据处理!$A:$D,4,0),0)</f>
        <v>7</v>
      </c>
      <c r="F2150" s="28">
        <f>IFERROR(VLOOKUP(A2150,[2]库存报告使用数据处理!$A:$E,5,0),0)</f>
        <v>0</v>
      </c>
      <c r="G2150" s="28">
        <f>IFERROR(VLOOKUP(A2150,[2]库存报告使用数据处理!$A:$F,6,0),0)</f>
        <v>3</v>
      </c>
      <c r="H2150" s="29">
        <f>IFERROR(VLOOKUP(A2150,[2]库存报告使用数据处理!$A:$G,7,0),0)</f>
        <v>5.3</v>
      </c>
      <c r="I2150">
        <f>IFERROR(VLOOKUP(A2150,[5]数据处理!$A:$B,2,0),0)</f>
        <v>0</v>
      </c>
      <c r="J2150" s="30">
        <f>IFERROR(VLOOKUP(A2150,[5]数据处理!$A:$D,4,0),0)</f>
        <v>0</v>
      </c>
      <c r="K2150" s="30">
        <f>IFERROR(VLOOKUP(A2150,[5]数据处理!$A:$E,5,0),0)</f>
        <v>0</v>
      </c>
      <c r="L2150" s="30">
        <f>IFERROR(VLOOKUP(A2150,[5]数据处理!$A:$G,7,0),0)</f>
        <v>1</v>
      </c>
      <c r="M2150">
        <f t="shared" si="562"/>
        <v>1</v>
      </c>
      <c r="N2150">
        <f>IFERROR(VLOOKUP(A2150,[5]数据处理!$A:$C,3,0),0)</f>
        <v>0</v>
      </c>
      <c r="O2150">
        <f>IFERROR(VLOOKUP($A2150,[5]数据处理!$A:$N,14,0),0)</f>
        <v>0</v>
      </c>
      <c r="P2150">
        <f>IFERROR(VLOOKUP($A2150,[3]库存报告使用数据!$A$1:$B$65536,2,0),"")</f>
        <v>0</v>
      </c>
      <c r="Q2150">
        <f>IFERROR(VLOOKUP($A2150,[3]库存报告使用数据!$A$1:$E$65536,5,0),"")</f>
        <v>971</v>
      </c>
      <c r="R2150">
        <f>IFERROR(VLOOKUP($A2150,[3]库存报告使用数据!$A$1:$H$65536,8,0),"")</f>
        <v>665</v>
      </c>
      <c r="S2150">
        <f>IFERROR(VLOOKUP($A2150,[3]库存报告使用数据!$A$1:$K$65536,11,0),"")</f>
        <v>471</v>
      </c>
      <c r="T2150">
        <f>IFERROR(VLOOKUP($A2150,[3]库存报告使用数据!$A$1:$C$65536,3,0),"")</f>
        <v>10</v>
      </c>
      <c r="U2150">
        <f>IFERROR(VLOOKUP($A2150,[3]库存报告使用数据!$A$1:$F$65536,6,0),"")</f>
        <v>2</v>
      </c>
      <c r="V2150">
        <f>IFERROR(VLOOKUP($A2150,[3]库存报告使用数据!$A$1:$I$65536,9,0),"")</f>
        <v>2</v>
      </c>
      <c r="W2150">
        <f>IFERROR(VLOOKUP($A2150,[3]库存报告使用数据!$A$1:$L$65536,12,0),"")</f>
        <v>4</v>
      </c>
      <c r="X2150" s="20" t="str">
        <f t="shared" si="563"/>
        <v/>
      </c>
      <c r="Y2150" s="20">
        <f t="shared" si="564"/>
        <v>0.00205973223480947</v>
      </c>
      <c r="Z2150" s="20">
        <f t="shared" si="565"/>
        <v>0.00300751879699248</v>
      </c>
      <c r="AA2150" s="20">
        <f t="shared" si="566"/>
        <v>0.00849256900212314</v>
      </c>
      <c r="AB2150">
        <f>IFERROR(VLOOKUP($A2150,[3]库存报告使用数据!$A$1:$D$65536,4,0),"")</f>
        <v>2.835</v>
      </c>
      <c r="AC2150">
        <f>IFERROR(VLOOKUP($A2150,[3]库存报告使用数据!$A$1:$G$65536,7,0),"")</f>
        <v>0</v>
      </c>
      <c r="AD2150">
        <f>IFERROR(VLOOKUP($A2150,[3]库存报告使用数据!$A$1:$J$65536,10,0),"")</f>
        <v>0</v>
      </c>
      <c r="AE2150">
        <f>IFERROR(VLOOKUP($A2150,[3]库存报告使用数据!$A$1:$M$65536,13,0),"")</f>
        <v>0</v>
      </c>
      <c r="AF2150" s="20">
        <f t="shared" si="567"/>
        <v>0.178301886792453</v>
      </c>
      <c r="AG2150" s="20" t="str">
        <f t="shared" si="568"/>
        <v/>
      </c>
      <c r="AH2150" s="20" t="str">
        <f t="shared" si="569"/>
        <v/>
      </c>
      <c r="AI2150" s="20" t="str">
        <f t="shared" si="570"/>
        <v/>
      </c>
      <c r="AJ2150">
        <f>IFERROR(VLOOKUP($B2150,[4]库存报告使用数据!$A$1:$B$65536,2,0),0)</f>
        <v>57</v>
      </c>
      <c r="AK2150">
        <f>IFERROR(VLOOKUP($B2150,[4]库存报告使用数据!$A$1:$C$65536,3,0),)</f>
        <v>23</v>
      </c>
      <c r="AL2150">
        <f>IFERROR(VLOOKUP($B2150,[4]库存报告使用数据!$A$1:$D$65536,4,0),)</f>
        <v>7</v>
      </c>
      <c r="AM2150">
        <f>IFERROR(VLOOKUP($B2150,[4]库存报告使用数据!$A$1:$E$65536,5,0),)</f>
        <v>6</v>
      </c>
      <c r="AN2150" s="20">
        <f t="shared" si="571"/>
        <v>0.0526315789473684</v>
      </c>
      <c r="AO2150" s="20">
        <f t="shared" si="572"/>
        <v>0.304347826086957</v>
      </c>
      <c r="AP2150" s="20">
        <f t="shared" si="573"/>
        <v>0</v>
      </c>
      <c r="AQ2150" s="20">
        <f t="shared" si="574"/>
        <v>0.5</v>
      </c>
      <c r="AR2150" s="32">
        <f t="shared" si="575"/>
        <v>0.428571428571429</v>
      </c>
      <c r="AS2150" s="32">
        <f t="shared" si="576"/>
        <v>25.7142857142857</v>
      </c>
      <c r="AT2150" s="32">
        <f t="shared" si="577"/>
        <v>-24.7142857142857</v>
      </c>
      <c r="AU2150" s="28">
        <f t="shared" si="578"/>
        <v>2</v>
      </c>
      <c r="AV2150" s="34">
        <f>IFERROR(时间!$B$4+AU2150,"上周无销量")</f>
        <v>43285</v>
      </c>
    </row>
    <row r="2151" spans="1:48">
      <c r="A2151" s="18" t="s">
        <v>2196</v>
      </c>
      <c r="B2151" t="str">
        <f>VLOOKUP(A2151,'[1]sku-asin（子）'!$A:$B,2,0)</f>
        <v>B06XCMRYC8</v>
      </c>
      <c r="C2151" t="str">
        <f>VLOOKUP(A2151,'[1]子sku-父sku'!$A:$B,2,0)</f>
        <v>YZ-BS1702</v>
      </c>
      <c r="D2151" s="28">
        <f>IFERROR(VLOOKUP(A2151,[2]库存报告使用数据处理!$A:$C,3,0),0)</f>
        <v>2</v>
      </c>
      <c r="E2151" s="28">
        <f>IFERROR(VLOOKUP(A2151,[2]库存报告使用数据处理!$A:$D,4,0),0)</f>
        <v>1</v>
      </c>
      <c r="F2151" s="28">
        <f>IFERROR(VLOOKUP(A2151,[2]库存报告使用数据处理!$A:$E,5,0),0)</f>
        <v>1</v>
      </c>
      <c r="G2151" s="28">
        <f>IFERROR(VLOOKUP(A2151,[2]库存报告使用数据处理!$A:$F,6,0),0)</f>
        <v>0</v>
      </c>
      <c r="H2151" s="29">
        <f>IFERROR(VLOOKUP(A2151,[2]库存报告使用数据处理!$A:$G,7,0),0)</f>
        <v>5.3</v>
      </c>
      <c r="I2151">
        <f>IFERROR(VLOOKUP(A2151,[5]数据处理!$A:$B,2,0),0)</f>
        <v>13</v>
      </c>
      <c r="J2151" s="30">
        <f>IFERROR(VLOOKUP(A2151,[5]数据处理!$A:$D,4,0),0)</f>
        <v>0</v>
      </c>
      <c r="K2151" s="30">
        <f>IFERROR(VLOOKUP(A2151,[5]数据处理!$A:$E,5,0),0)</f>
        <v>0</v>
      </c>
      <c r="L2151" s="30">
        <f>IFERROR(VLOOKUP(A2151,[5]数据处理!$A:$G,7,0),0)</f>
        <v>0</v>
      </c>
      <c r="M2151">
        <f t="shared" si="562"/>
        <v>13</v>
      </c>
      <c r="N2151">
        <f>IFERROR(VLOOKUP(A2151,[5]数据处理!$A:$C,3,0),0)</f>
        <v>0</v>
      </c>
      <c r="O2151">
        <f>IFERROR(VLOOKUP($A2151,[5]数据处理!$A:$N,14,0),0)</f>
        <v>14</v>
      </c>
      <c r="P2151">
        <f>IFERROR(VLOOKUP($A2151,[3]库存报告使用数据!$A$1:$B$65536,2,0),"")</f>
        <v>0</v>
      </c>
      <c r="Q2151">
        <f>IFERROR(VLOOKUP($A2151,[3]库存报告使用数据!$A$1:$E$65536,5,0),"")</f>
        <v>112</v>
      </c>
      <c r="R2151">
        <f>IFERROR(VLOOKUP($A2151,[3]库存报告使用数据!$A$1:$H$65536,8,0),"")</f>
        <v>278</v>
      </c>
      <c r="S2151">
        <f>IFERROR(VLOOKUP($A2151,[3]库存报告使用数据!$A$1:$K$65536,11,0),"")</f>
        <v>224</v>
      </c>
      <c r="T2151">
        <f>IFERROR(VLOOKUP($A2151,[3]库存报告使用数据!$A$1:$C$65536,3,0),"")</f>
        <v>7</v>
      </c>
      <c r="U2151">
        <f>IFERROR(VLOOKUP($A2151,[3]库存报告使用数据!$A$1:$F$65536,6,0),"")</f>
        <v>0</v>
      </c>
      <c r="V2151">
        <f>IFERROR(VLOOKUP($A2151,[3]库存报告使用数据!$A$1:$I$65536,9,0),"")</f>
        <v>2</v>
      </c>
      <c r="W2151">
        <f>IFERROR(VLOOKUP($A2151,[3]库存报告使用数据!$A$1:$L$65536,12,0),"")</f>
        <v>2</v>
      </c>
      <c r="X2151" s="20" t="str">
        <f t="shared" si="563"/>
        <v/>
      </c>
      <c r="Y2151" s="20">
        <f t="shared" si="564"/>
        <v>0</v>
      </c>
      <c r="Z2151" s="20">
        <f t="shared" si="565"/>
        <v>0.00719424460431655</v>
      </c>
      <c r="AA2151" s="20">
        <f t="shared" si="566"/>
        <v>0.00892857142857143</v>
      </c>
      <c r="AB2151">
        <f>IFERROR(VLOOKUP($A2151,[3]库存报告使用数据!$A$1:$D$65536,4,0),"")</f>
        <v>1.89</v>
      </c>
      <c r="AC2151">
        <f>IFERROR(VLOOKUP($A2151,[3]库存报告使用数据!$A$1:$G$65536,7,0),"")</f>
        <v>0</v>
      </c>
      <c r="AD2151">
        <f>IFERROR(VLOOKUP($A2151,[3]库存报告使用数据!$A$1:$J$65536,10,0),"")</f>
        <v>0</v>
      </c>
      <c r="AE2151">
        <f>IFERROR(VLOOKUP($A2151,[3]库存报告使用数据!$A$1:$M$65536,13,0),"")</f>
        <v>0</v>
      </c>
      <c r="AF2151" s="20">
        <f t="shared" si="567"/>
        <v>0.178301886792453</v>
      </c>
      <c r="AG2151" s="20" t="str">
        <f t="shared" si="568"/>
        <v/>
      </c>
      <c r="AH2151" s="20" t="str">
        <f t="shared" si="569"/>
        <v/>
      </c>
      <c r="AI2151" s="20" t="str">
        <f t="shared" si="570"/>
        <v/>
      </c>
      <c r="AJ2151">
        <f>IFERROR(VLOOKUP($B2151,[4]库存报告使用数据!$A$1:$B$65536,2,0),0)</f>
        <v>11</v>
      </c>
      <c r="AK2151">
        <f>IFERROR(VLOOKUP($B2151,[4]库存报告使用数据!$A$1:$C$65536,3,0),)</f>
        <v>6</v>
      </c>
      <c r="AL2151">
        <f>IFERROR(VLOOKUP($B2151,[4]库存报告使用数据!$A$1:$D$65536,4,0),)</f>
        <v>7</v>
      </c>
      <c r="AM2151">
        <f>IFERROR(VLOOKUP($B2151,[4]库存报告使用数据!$A$1:$E$65536,5,0),)</f>
        <v>5</v>
      </c>
      <c r="AN2151" s="20">
        <f t="shared" si="571"/>
        <v>0.181818181818182</v>
      </c>
      <c r="AO2151" s="20">
        <f t="shared" si="572"/>
        <v>0.166666666666667</v>
      </c>
      <c r="AP2151" s="20">
        <f t="shared" si="573"/>
        <v>0.142857142857143</v>
      </c>
      <c r="AQ2151" s="20">
        <f t="shared" si="574"/>
        <v>0</v>
      </c>
      <c r="AR2151" s="32">
        <f t="shared" si="575"/>
        <v>0.285714285714286</v>
      </c>
      <c r="AS2151" s="32">
        <f t="shared" si="576"/>
        <v>17.1428571428571</v>
      </c>
      <c r="AT2151" s="32">
        <f t="shared" si="577"/>
        <v>-4.14285714285714</v>
      </c>
      <c r="AU2151" s="28">
        <f t="shared" si="578"/>
        <v>45</v>
      </c>
      <c r="AV2151" s="34">
        <f>IFERROR(时间!$B$4+AU2151,"上周无销量")</f>
        <v>43328</v>
      </c>
    </row>
    <row r="2152" spans="1:48">
      <c r="A2152" s="18" t="s">
        <v>2197</v>
      </c>
      <c r="B2152" t="str">
        <f>VLOOKUP(A2152,'[1]sku-asin（子）'!$A:$B,2,0)</f>
        <v>B073XKFSWD</v>
      </c>
      <c r="C2152" t="str">
        <f>VLOOKUP(A2152,'[1]子sku-父sku'!$A:$B,2,0)</f>
        <v>YZ-CSM022</v>
      </c>
      <c r="D2152" s="28">
        <f>IFERROR(VLOOKUP(A2152,[2]库存报告使用数据处理!$A:$C,3,0),0)</f>
        <v>5</v>
      </c>
      <c r="E2152" s="28">
        <f>IFERROR(VLOOKUP(A2152,[2]库存报告使用数据处理!$A:$D,4,0),0)</f>
        <v>2</v>
      </c>
      <c r="F2152" s="28">
        <f>IFERROR(VLOOKUP(A2152,[2]库存报告使用数据处理!$A:$E,5,0),0)</f>
        <v>2</v>
      </c>
      <c r="G2152" s="28">
        <f>IFERROR(VLOOKUP(A2152,[2]库存报告使用数据处理!$A:$F,6,0),0)</f>
        <v>3</v>
      </c>
      <c r="H2152" s="29">
        <f>IFERROR(VLOOKUP(A2152,[2]库存报告使用数据处理!$A:$G,7,0),0)</f>
        <v>12.87</v>
      </c>
      <c r="I2152">
        <f>IFERROR(VLOOKUP(A2152,[5]数据处理!$A:$B,2,0),0)</f>
        <v>5</v>
      </c>
      <c r="J2152" s="30">
        <f>IFERROR(VLOOKUP(A2152,[5]数据处理!$A:$D,4,0),0)</f>
        <v>0</v>
      </c>
      <c r="K2152" s="30">
        <f>IFERROR(VLOOKUP(A2152,[5]数据处理!$A:$E,5,0),0)</f>
        <v>0</v>
      </c>
      <c r="L2152" s="30">
        <f>IFERROR(VLOOKUP(A2152,[5]数据处理!$A:$G,7,0),0)</f>
        <v>0</v>
      </c>
      <c r="M2152">
        <f t="shared" si="562"/>
        <v>5</v>
      </c>
      <c r="N2152">
        <f>IFERROR(VLOOKUP(A2152,[5]数据处理!$A:$C,3,0),0)</f>
        <v>1</v>
      </c>
      <c r="O2152">
        <f>IFERROR(VLOOKUP($A2152,[5]数据处理!$A:$N,14,0),0)</f>
        <v>0</v>
      </c>
      <c r="P2152" t="str">
        <f>IFERROR(VLOOKUP($A2152,[3]库存报告使用数据!$A$1:$B$65536,2,0),"")</f>
        <v/>
      </c>
      <c r="Q2152" t="str">
        <f>IFERROR(VLOOKUP($A2152,[3]库存报告使用数据!$A$1:$E$65536,5,0),"")</f>
        <v/>
      </c>
      <c r="R2152" t="str">
        <f>IFERROR(VLOOKUP($A2152,[3]库存报告使用数据!$A$1:$H$65536,8,0),"")</f>
        <v/>
      </c>
      <c r="S2152" t="str">
        <f>IFERROR(VLOOKUP($A2152,[3]库存报告使用数据!$A$1:$K$65536,11,0),"")</f>
        <v/>
      </c>
      <c r="T2152" t="str">
        <f>IFERROR(VLOOKUP($A2152,[3]库存报告使用数据!$A$1:$C$65536,3,0),"")</f>
        <v/>
      </c>
      <c r="U2152" t="str">
        <f>IFERROR(VLOOKUP($A2152,[3]库存报告使用数据!$A$1:$F$65536,6,0),"")</f>
        <v/>
      </c>
      <c r="V2152" t="str">
        <f>IFERROR(VLOOKUP($A2152,[3]库存报告使用数据!$A$1:$I$65536,9,0),"")</f>
        <v/>
      </c>
      <c r="W2152" t="str">
        <f>IFERROR(VLOOKUP($A2152,[3]库存报告使用数据!$A$1:$L$65536,12,0),"")</f>
        <v/>
      </c>
      <c r="X2152" s="20" t="str">
        <f t="shared" si="563"/>
        <v/>
      </c>
      <c r="Y2152" s="20" t="str">
        <f t="shared" si="564"/>
        <v/>
      </c>
      <c r="Z2152" s="20" t="str">
        <f t="shared" si="565"/>
        <v/>
      </c>
      <c r="AA2152" s="20" t="str">
        <f t="shared" si="566"/>
        <v/>
      </c>
      <c r="AB2152" t="str">
        <f>IFERROR(VLOOKUP($A2152,[3]库存报告使用数据!$A$1:$D$65536,4,0),"")</f>
        <v/>
      </c>
      <c r="AC2152" t="str">
        <f>IFERROR(VLOOKUP($A2152,[3]库存报告使用数据!$A$1:$G$65536,7,0),"")</f>
        <v/>
      </c>
      <c r="AD2152" t="str">
        <f>IFERROR(VLOOKUP($A2152,[3]库存报告使用数据!$A$1:$J$65536,10,0),"")</f>
        <v/>
      </c>
      <c r="AE2152" t="str">
        <f>IFERROR(VLOOKUP($A2152,[3]库存报告使用数据!$A$1:$M$65536,13,0),"")</f>
        <v/>
      </c>
      <c r="AF2152" s="20" t="str">
        <f t="shared" si="567"/>
        <v/>
      </c>
      <c r="AG2152" s="20" t="str">
        <f t="shared" si="568"/>
        <v/>
      </c>
      <c r="AH2152" s="20" t="str">
        <f t="shared" si="569"/>
        <v/>
      </c>
      <c r="AI2152" s="20" t="str">
        <f t="shared" si="570"/>
        <v/>
      </c>
      <c r="AJ2152">
        <f>IFERROR(VLOOKUP($B2152,[4]库存报告使用数据!$A$1:$B$65536,2,0),0)</f>
        <v>38</v>
      </c>
      <c r="AK2152">
        <f>IFERROR(VLOOKUP($B2152,[4]库存报告使用数据!$A$1:$C$65536,3,0),)</f>
        <v>19</v>
      </c>
      <c r="AL2152">
        <f>IFERROR(VLOOKUP($B2152,[4]库存报告使用数据!$A$1:$D$65536,4,0),)</f>
        <v>5</v>
      </c>
      <c r="AM2152">
        <f>IFERROR(VLOOKUP($B2152,[4]库存报告使用数据!$A$1:$E$65536,5,0),)</f>
        <v>17</v>
      </c>
      <c r="AN2152" s="20">
        <f t="shared" si="571"/>
        <v>0.131578947368421</v>
      </c>
      <c r="AO2152" s="20">
        <f t="shared" si="572"/>
        <v>0.105263157894737</v>
      </c>
      <c r="AP2152" s="20">
        <f t="shared" si="573"/>
        <v>0.4</v>
      </c>
      <c r="AQ2152" s="20">
        <f t="shared" si="574"/>
        <v>0.176470588235294</v>
      </c>
      <c r="AR2152" s="32">
        <f t="shared" si="575"/>
        <v>0.714285714285714</v>
      </c>
      <c r="AS2152" s="32">
        <f t="shared" si="576"/>
        <v>42.8571428571429</v>
      </c>
      <c r="AT2152" s="32">
        <f t="shared" si="577"/>
        <v>-37.8571428571429</v>
      </c>
      <c r="AU2152" s="28">
        <f t="shared" si="578"/>
        <v>7</v>
      </c>
      <c r="AV2152" s="34">
        <f>IFERROR(时间!$B$4+AU2152,"上周无销量")</f>
        <v>43290</v>
      </c>
    </row>
    <row r="2153" spans="1:48">
      <c r="A2153" s="18" t="s">
        <v>2198</v>
      </c>
      <c r="B2153" t="str">
        <f>VLOOKUP(A2153,'[1]sku-asin（子）'!$A:$B,2,0)</f>
        <v>B073XKLLCJ</v>
      </c>
      <c r="C2153" t="str">
        <f>VLOOKUP(A2153,'[1]子sku-父sku'!$A:$B,2,0)</f>
        <v>YZ-CSM022</v>
      </c>
      <c r="D2153" s="28">
        <f>IFERROR(VLOOKUP(A2153,[2]库存报告使用数据处理!$A:$C,3,0),0)</f>
        <v>4</v>
      </c>
      <c r="E2153" s="28">
        <f>IFERROR(VLOOKUP(A2153,[2]库存报告使用数据处理!$A:$D,4,0),0)</f>
        <v>3</v>
      </c>
      <c r="F2153" s="28">
        <f>IFERROR(VLOOKUP(A2153,[2]库存报告使用数据处理!$A:$E,5,0),0)</f>
        <v>2</v>
      </c>
      <c r="G2153" s="28">
        <f>IFERROR(VLOOKUP(A2153,[2]库存报告使用数据处理!$A:$F,6,0),0)</f>
        <v>3</v>
      </c>
      <c r="H2153" s="29">
        <f>IFERROR(VLOOKUP(A2153,[2]库存报告使用数据处理!$A:$G,7,0),0)</f>
        <v>13.0683333333333</v>
      </c>
      <c r="I2153">
        <f>IFERROR(VLOOKUP(A2153,[5]数据处理!$A:$B,2,0),0)</f>
        <v>4</v>
      </c>
      <c r="J2153" s="30">
        <f>IFERROR(VLOOKUP(A2153,[5]数据处理!$A:$D,4,0),0)</f>
        <v>0</v>
      </c>
      <c r="K2153" s="30">
        <f>IFERROR(VLOOKUP(A2153,[5]数据处理!$A:$E,5,0),0)</f>
        <v>0</v>
      </c>
      <c r="L2153" s="30">
        <f>IFERROR(VLOOKUP(A2153,[5]数据处理!$A:$G,7,0),0)</f>
        <v>0</v>
      </c>
      <c r="M2153">
        <f t="shared" si="562"/>
        <v>4</v>
      </c>
      <c r="N2153">
        <f>IFERROR(VLOOKUP(A2153,[5]数据处理!$A:$C,3,0),0)</f>
        <v>0</v>
      </c>
      <c r="O2153">
        <f>IFERROR(VLOOKUP($A2153,[5]数据处理!$A:$N,14,0),0)</f>
        <v>0</v>
      </c>
      <c r="P2153" t="str">
        <f>IFERROR(VLOOKUP($A2153,[3]库存报告使用数据!$A$1:$B$65536,2,0),"")</f>
        <v/>
      </c>
      <c r="Q2153" t="str">
        <f>IFERROR(VLOOKUP($A2153,[3]库存报告使用数据!$A$1:$E$65536,5,0),"")</f>
        <v/>
      </c>
      <c r="R2153" t="str">
        <f>IFERROR(VLOOKUP($A2153,[3]库存报告使用数据!$A$1:$H$65536,8,0),"")</f>
        <v/>
      </c>
      <c r="S2153" t="str">
        <f>IFERROR(VLOOKUP($A2153,[3]库存报告使用数据!$A$1:$K$65536,11,0),"")</f>
        <v/>
      </c>
      <c r="T2153" t="str">
        <f>IFERROR(VLOOKUP($A2153,[3]库存报告使用数据!$A$1:$C$65536,3,0),"")</f>
        <v/>
      </c>
      <c r="U2153" t="str">
        <f>IFERROR(VLOOKUP($A2153,[3]库存报告使用数据!$A$1:$F$65536,6,0),"")</f>
        <v/>
      </c>
      <c r="V2153" t="str">
        <f>IFERROR(VLOOKUP($A2153,[3]库存报告使用数据!$A$1:$I$65536,9,0),"")</f>
        <v/>
      </c>
      <c r="W2153" t="str">
        <f>IFERROR(VLOOKUP($A2153,[3]库存报告使用数据!$A$1:$L$65536,12,0),"")</f>
        <v/>
      </c>
      <c r="X2153" s="20" t="str">
        <f t="shared" si="563"/>
        <v/>
      </c>
      <c r="Y2153" s="20" t="str">
        <f t="shared" si="564"/>
        <v/>
      </c>
      <c r="Z2153" s="20" t="str">
        <f t="shared" si="565"/>
        <v/>
      </c>
      <c r="AA2153" s="20" t="str">
        <f t="shared" si="566"/>
        <v/>
      </c>
      <c r="AB2153" t="str">
        <f>IFERROR(VLOOKUP($A2153,[3]库存报告使用数据!$A$1:$D$65536,4,0),"")</f>
        <v/>
      </c>
      <c r="AC2153" t="str">
        <f>IFERROR(VLOOKUP($A2153,[3]库存报告使用数据!$A$1:$G$65536,7,0),"")</f>
        <v/>
      </c>
      <c r="AD2153" t="str">
        <f>IFERROR(VLOOKUP($A2153,[3]库存报告使用数据!$A$1:$J$65536,10,0),"")</f>
        <v/>
      </c>
      <c r="AE2153" t="str">
        <f>IFERROR(VLOOKUP($A2153,[3]库存报告使用数据!$A$1:$M$65536,13,0),"")</f>
        <v/>
      </c>
      <c r="AF2153" s="20" t="str">
        <f t="shared" si="567"/>
        <v/>
      </c>
      <c r="AG2153" s="20" t="str">
        <f t="shared" si="568"/>
        <v/>
      </c>
      <c r="AH2153" s="20" t="str">
        <f t="shared" si="569"/>
        <v/>
      </c>
      <c r="AI2153" s="20" t="str">
        <f t="shared" si="570"/>
        <v/>
      </c>
      <c r="AJ2153">
        <f>IFERROR(VLOOKUP($B2153,[4]库存报告使用数据!$A$1:$B$65536,2,0),0)</f>
        <v>21</v>
      </c>
      <c r="AK2153">
        <f>IFERROR(VLOOKUP($B2153,[4]库存报告使用数据!$A$1:$C$65536,3,0),)</f>
        <v>13</v>
      </c>
      <c r="AL2153">
        <f>IFERROR(VLOOKUP($B2153,[4]库存报告使用数据!$A$1:$D$65536,4,0),)</f>
        <v>4</v>
      </c>
      <c r="AM2153">
        <f>IFERROR(VLOOKUP($B2153,[4]库存报告使用数据!$A$1:$E$65536,5,0),)</f>
        <v>20</v>
      </c>
      <c r="AN2153" s="20">
        <f t="shared" si="571"/>
        <v>0.19047619047619</v>
      </c>
      <c r="AO2153" s="20">
        <f t="shared" si="572"/>
        <v>0.230769230769231</v>
      </c>
      <c r="AP2153" s="20">
        <f t="shared" si="573"/>
        <v>0.5</v>
      </c>
      <c r="AQ2153" s="20">
        <f t="shared" si="574"/>
        <v>0.15</v>
      </c>
      <c r="AR2153" s="32">
        <f t="shared" si="575"/>
        <v>0.571428571428571</v>
      </c>
      <c r="AS2153" s="32">
        <f t="shared" si="576"/>
        <v>34.2857142857143</v>
      </c>
      <c r="AT2153" s="32">
        <f t="shared" si="577"/>
        <v>-30.2857142857143</v>
      </c>
      <c r="AU2153" s="28">
        <f t="shared" si="578"/>
        <v>7</v>
      </c>
      <c r="AV2153" s="34">
        <f>IFERROR(时间!$B$4+AU2153,"上周无销量")</f>
        <v>43290</v>
      </c>
    </row>
    <row r="2154" spans="1:48">
      <c r="A2154" s="18" t="s">
        <v>2199</v>
      </c>
      <c r="B2154" t="str">
        <f>VLOOKUP(A2154,'[1]sku-asin（子）'!$A:$B,2,0)</f>
        <v>B073XHJPTV</v>
      </c>
      <c r="C2154" t="str">
        <f>VLOOKUP(A2154,'[1]子sku-父sku'!$A:$B,2,0)</f>
        <v>YZ-CSM022</v>
      </c>
      <c r="D2154" s="28">
        <f>IFERROR(VLOOKUP(A2154,[2]库存报告使用数据处理!$A:$C,3,0),0)</f>
        <v>2</v>
      </c>
      <c r="E2154" s="28">
        <f>IFERROR(VLOOKUP(A2154,[2]库存报告使用数据处理!$A:$D,4,0),0)</f>
        <v>3</v>
      </c>
      <c r="F2154" s="28">
        <f>IFERROR(VLOOKUP(A2154,[2]库存报告使用数据处理!$A:$E,5,0),0)</f>
        <v>0</v>
      </c>
      <c r="G2154" s="28">
        <f>IFERROR(VLOOKUP(A2154,[2]库存报告使用数据处理!$A:$F,6,0),0)</f>
        <v>2</v>
      </c>
      <c r="H2154" s="29">
        <f>IFERROR(VLOOKUP(A2154,[2]库存报告使用数据处理!$A:$G,7,0),0)</f>
        <v>12.87</v>
      </c>
      <c r="I2154">
        <f>IFERROR(VLOOKUP(A2154,[5]数据处理!$A:$B,2,0),0)</f>
        <v>3</v>
      </c>
      <c r="J2154" s="30">
        <f>IFERROR(VLOOKUP(A2154,[5]数据处理!$A:$D,4,0),0)</f>
        <v>0</v>
      </c>
      <c r="K2154" s="30">
        <f>IFERROR(VLOOKUP(A2154,[5]数据处理!$A:$E,5,0),0)</f>
        <v>0</v>
      </c>
      <c r="L2154" s="30">
        <f>IFERROR(VLOOKUP(A2154,[5]数据处理!$A:$G,7,0),0)</f>
        <v>0</v>
      </c>
      <c r="M2154">
        <f t="shared" si="562"/>
        <v>3</v>
      </c>
      <c r="N2154">
        <f>IFERROR(VLOOKUP(A2154,[5]数据处理!$A:$C,3,0),0)</f>
        <v>0</v>
      </c>
      <c r="O2154">
        <f>IFERROR(VLOOKUP($A2154,[5]数据处理!$A:$N,14,0),0)</f>
        <v>0</v>
      </c>
      <c r="P2154" t="str">
        <f>IFERROR(VLOOKUP($A2154,[3]库存报告使用数据!$A$1:$B$65536,2,0),"")</f>
        <v/>
      </c>
      <c r="Q2154" t="str">
        <f>IFERROR(VLOOKUP($A2154,[3]库存报告使用数据!$A$1:$E$65536,5,0),"")</f>
        <v/>
      </c>
      <c r="R2154" t="str">
        <f>IFERROR(VLOOKUP($A2154,[3]库存报告使用数据!$A$1:$H$65536,8,0),"")</f>
        <v/>
      </c>
      <c r="S2154" t="str">
        <f>IFERROR(VLOOKUP($A2154,[3]库存报告使用数据!$A$1:$K$65536,11,0),"")</f>
        <v/>
      </c>
      <c r="T2154" t="str">
        <f>IFERROR(VLOOKUP($A2154,[3]库存报告使用数据!$A$1:$C$65536,3,0),"")</f>
        <v/>
      </c>
      <c r="U2154" t="str">
        <f>IFERROR(VLOOKUP($A2154,[3]库存报告使用数据!$A$1:$F$65536,6,0),"")</f>
        <v/>
      </c>
      <c r="V2154" t="str">
        <f>IFERROR(VLOOKUP($A2154,[3]库存报告使用数据!$A$1:$I$65536,9,0),"")</f>
        <v/>
      </c>
      <c r="W2154" t="str">
        <f>IFERROR(VLOOKUP($A2154,[3]库存报告使用数据!$A$1:$L$65536,12,0),"")</f>
        <v/>
      </c>
      <c r="X2154" s="20" t="str">
        <f t="shared" si="563"/>
        <v/>
      </c>
      <c r="Y2154" s="20" t="str">
        <f t="shared" si="564"/>
        <v/>
      </c>
      <c r="Z2154" s="20" t="str">
        <f t="shared" si="565"/>
        <v/>
      </c>
      <c r="AA2154" s="20" t="str">
        <f t="shared" si="566"/>
        <v/>
      </c>
      <c r="AB2154" t="str">
        <f>IFERROR(VLOOKUP($A2154,[3]库存报告使用数据!$A$1:$D$65536,4,0),"")</f>
        <v/>
      </c>
      <c r="AC2154" t="str">
        <f>IFERROR(VLOOKUP($A2154,[3]库存报告使用数据!$A$1:$G$65536,7,0),"")</f>
        <v/>
      </c>
      <c r="AD2154" t="str">
        <f>IFERROR(VLOOKUP($A2154,[3]库存报告使用数据!$A$1:$J$65536,10,0),"")</f>
        <v/>
      </c>
      <c r="AE2154" t="str">
        <f>IFERROR(VLOOKUP($A2154,[3]库存报告使用数据!$A$1:$M$65536,13,0),"")</f>
        <v/>
      </c>
      <c r="AF2154" s="20" t="str">
        <f t="shared" si="567"/>
        <v/>
      </c>
      <c r="AG2154" s="20" t="str">
        <f t="shared" si="568"/>
        <v/>
      </c>
      <c r="AH2154" s="20" t="str">
        <f t="shared" si="569"/>
        <v/>
      </c>
      <c r="AI2154" s="20" t="str">
        <f t="shared" si="570"/>
        <v/>
      </c>
      <c r="AJ2154">
        <f>IFERROR(VLOOKUP($B2154,[4]库存报告使用数据!$A$1:$B$65536,2,0),0)</f>
        <v>39</v>
      </c>
      <c r="AK2154">
        <f>IFERROR(VLOOKUP($B2154,[4]库存报告使用数据!$A$1:$C$65536,3,0),)</f>
        <v>31</v>
      </c>
      <c r="AL2154">
        <f>IFERROR(VLOOKUP($B2154,[4]库存报告使用数据!$A$1:$D$65536,4,0),)</f>
        <v>11</v>
      </c>
      <c r="AM2154">
        <f>IFERROR(VLOOKUP($B2154,[4]库存报告使用数据!$A$1:$E$65536,5,0),)</f>
        <v>40</v>
      </c>
      <c r="AN2154" s="20">
        <f t="shared" si="571"/>
        <v>0.0512820512820513</v>
      </c>
      <c r="AO2154" s="20">
        <f t="shared" si="572"/>
        <v>0.0967741935483871</v>
      </c>
      <c r="AP2154" s="20">
        <f t="shared" si="573"/>
        <v>0</v>
      </c>
      <c r="AQ2154" s="20">
        <f t="shared" si="574"/>
        <v>0.05</v>
      </c>
      <c r="AR2154" s="32">
        <f t="shared" si="575"/>
        <v>0.285714285714286</v>
      </c>
      <c r="AS2154" s="32">
        <f t="shared" si="576"/>
        <v>17.1428571428571</v>
      </c>
      <c r="AT2154" s="32">
        <f t="shared" si="577"/>
        <v>-14.1428571428571</v>
      </c>
      <c r="AU2154" s="28">
        <f t="shared" si="578"/>
        <v>10</v>
      </c>
      <c r="AV2154" s="34">
        <f>IFERROR(时间!$B$4+AU2154,"上周无销量")</f>
        <v>43293</v>
      </c>
    </row>
    <row r="2155" spans="1:48">
      <c r="A2155" s="18" t="s">
        <v>2200</v>
      </c>
      <c r="B2155" t="str">
        <f>VLOOKUP(A2155,'[1]sku-asin（子）'!$A:$B,2,0)</f>
        <v>B073XK53JK</v>
      </c>
      <c r="C2155" t="str">
        <f>VLOOKUP(A2155,'[1]子sku-父sku'!$A:$B,2,0)</f>
        <v>YZ-CSM022</v>
      </c>
      <c r="D2155" s="28">
        <f>IFERROR(VLOOKUP(A2155,[2]库存报告使用数据处理!$A:$C,3,0),0)</f>
        <v>6</v>
      </c>
      <c r="E2155" s="28">
        <f>IFERROR(VLOOKUP(A2155,[2]库存报告使用数据处理!$A:$D,4,0),0)</f>
        <v>2</v>
      </c>
      <c r="F2155" s="28">
        <f>IFERROR(VLOOKUP(A2155,[2]库存报告使用数据处理!$A:$E,5,0),0)</f>
        <v>4</v>
      </c>
      <c r="G2155" s="28">
        <f>IFERROR(VLOOKUP(A2155,[2]库存报告使用数据处理!$A:$F,6,0),0)</f>
        <v>2</v>
      </c>
      <c r="H2155" s="29">
        <f>IFERROR(VLOOKUP(A2155,[2]库存报告使用数据处理!$A:$G,7,0),0)</f>
        <v>13.1385714285714</v>
      </c>
      <c r="I2155">
        <f>IFERROR(VLOOKUP(A2155,[5]数据处理!$A:$B,2,0),0)</f>
        <v>0</v>
      </c>
      <c r="J2155" s="30">
        <f>IFERROR(VLOOKUP(A2155,[5]数据处理!$A:$D,4,0),0)</f>
        <v>0</v>
      </c>
      <c r="K2155" s="30">
        <f>IFERROR(VLOOKUP(A2155,[5]数据处理!$A:$E,5,0),0)</f>
        <v>0</v>
      </c>
      <c r="L2155" s="30">
        <f>IFERROR(VLOOKUP(A2155,[5]数据处理!$A:$G,7,0),0)</f>
        <v>0</v>
      </c>
      <c r="M2155">
        <f t="shared" si="562"/>
        <v>0</v>
      </c>
      <c r="N2155">
        <f>IFERROR(VLOOKUP(A2155,[5]数据处理!$A:$C,3,0),0)</f>
        <v>0</v>
      </c>
      <c r="O2155">
        <f>IFERROR(VLOOKUP($A2155,[5]数据处理!$A:$N,14,0),0)</f>
        <v>0</v>
      </c>
      <c r="P2155" t="str">
        <f>IFERROR(VLOOKUP($A2155,[3]库存报告使用数据!$A$1:$B$65536,2,0),"")</f>
        <v/>
      </c>
      <c r="Q2155" t="str">
        <f>IFERROR(VLOOKUP($A2155,[3]库存报告使用数据!$A$1:$E$65536,5,0),"")</f>
        <v/>
      </c>
      <c r="R2155" t="str">
        <f>IFERROR(VLOOKUP($A2155,[3]库存报告使用数据!$A$1:$H$65536,8,0),"")</f>
        <v/>
      </c>
      <c r="S2155" t="str">
        <f>IFERROR(VLOOKUP($A2155,[3]库存报告使用数据!$A$1:$K$65536,11,0),"")</f>
        <v/>
      </c>
      <c r="T2155" t="str">
        <f>IFERROR(VLOOKUP($A2155,[3]库存报告使用数据!$A$1:$C$65536,3,0),"")</f>
        <v/>
      </c>
      <c r="U2155" t="str">
        <f>IFERROR(VLOOKUP($A2155,[3]库存报告使用数据!$A$1:$F$65536,6,0),"")</f>
        <v/>
      </c>
      <c r="V2155" t="str">
        <f>IFERROR(VLOOKUP($A2155,[3]库存报告使用数据!$A$1:$I$65536,9,0),"")</f>
        <v/>
      </c>
      <c r="W2155" t="str">
        <f>IFERROR(VLOOKUP($A2155,[3]库存报告使用数据!$A$1:$L$65536,12,0),"")</f>
        <v/>
      </c>
      <c r="X2155" s="20" t="str">
        <f t="shared" si="563"/>
        <v/>
      </c>
      <c r="Y2155" s="20" t="str">
        <f t="shared" si="564"/>
        <v/>
      </c>
      <c r="Z2155" s="20" t="str">
        <f t="shared" si="565"/>
        <v/>
      </c>
      <c r="AA2155" s="20" t="str">
        <f t="shared" si="566"/>
        <v/>
      </c>
      <c r="AB2155" t="str">
        <f>IFERROR(VLOOKUP($A2155,[3]库存报告使用数据!$A$1:$D$65536,4,0),"")</f>
        <v/>
      </c>
      <c r="AC2155" t="str">
        <f>IFERROR(VLOOKUP($A2155,[3]库存报告使用数据!$A$1:$G$65536,7,0),"")</f>
        <v/>
      </c>
      <c r="AD2155" t="str">
        <f>IFERROR(VLOOKUP($A2155,[3]库存报告使用数据!$A$1:$J$65536,10,0),"")</f>
        <v/>
      </c>
      <c r="AE2155" t="str">
        <f>IFERROR(VLOOKUP($A2155,[3]库存报告使用数据!$A$1:$M$65536,13,0),"")</f>
        <v/>
      </c>
      <c r="AF2155" s="20" t="str">
        <f t="shared" si="567"/>
        <v/>
      </c>
      <c r="AG2155" s="20" t="str">
        <f t="shared" si="568"/>
        <v/>
      </c>
      <c r="AH2155" s="20" t="str">
        <f t="shared" si="569"/>
        <v/>
      </c>
      <c r="AI2155" s="20" t="str">
        <f t="shared" si="570"/>
        <v/>
      </c>
      <c r="AJ2155">
        <f>IFERROR(VLOOKUP($B2155,[4]库存报告使用数据!$A$1:$B$65536,2,0),0)</f>
        <v>40</v>
      </c>
      <c r="AK2155">
        <f>IFERROR(VLOOKUP($B2155,[4]库存报告使用数据!$A$1:$C$65536,3,0),)</f>
        <v>24</v>
      </c>
      <c r="AL2155">
        <f>IFERROR(VLOOKUP($B2155,[4]库存报告使用数据!$A$1:$D$65536,4,0),)</f>
        <v>27</v>
      </c>
      <c r="AM2155">
        <f>IFERROR(VLOOKUP($B2155,[4]库存报告使用数据!$A$1:$E$65536,5,0),)</f>
        <v>34</v>
      </c>
      <c r="AN2155" s="20">
        <f t="shared" si="571"/>
        <v>0.15</v>
      </c>
      <c r="AO2155" s="20">
        <f t="shared" si="572"/>
        <v>0.0833333333333333</v>
      </c>
      <c r="AP2155" s="20">
        <f t="shared" si="573"/>
        <v>0.148148148148148</v>
      </c>
      <c r="AQ2155" s="20">
        <f t="shared" si="574"/>
        <v>0.0588235294117647</v>
      </c>
      <c r="AR2155" s="32">
        <f t="shared" si="575"/>
        <v>0.857142857142857</v>
      </c>
      <c r="AS2155" s="32">
        <f t="shared" si="576"/>
        <v>51.4285714285714</v>
      </c>
      <c r="AT2155" s="32">
        <f t="shared" si="577"/>
        <v>-51.4285714285714</v>
      </c>
      <c r="AU2155" s="28">
        <f t="shared" si="578"/>
        <v>0</v>
      </c>
      <c r="AV2155" s="34">
        <f>IFERROR(时间!$B$4+AU2155,"上周无销量")</f>
        <v>43283</v>
      </c>
    </row>
    <row r="2156" spans="1:48">
      <c r="A2156" s="18" t="s">
        <v>2201</v>
      </c>
      <c r="B2156" t="str">
        <f>VLOOKUP(A2156,'[1]sku-asin（子）'!$A:$B,2,0)</f>
        <v>B073XKGSHL</v>
      </c>
      <c r="C2156" t="str">
        <f>VLOOKUP(A2156,'[1]子sku-父sku'!$A:$B,2,0)</f>
        <v>YZ-CSM022</v>
      </c>
      <c r="D2156" s="28">
        <f>IFERROR(VLOOKUP(A2156,[2]库存报告使用数据处理!$A:$C,3,0),0)</f>
        <v>1</v>
      </c>
      <c r="E2156" s="28">
        <f>IFERROR(VLOOKUP(A2156,[2]库存报告使用数据处理!$A:$D,4,0),0)</f>
        <v>1</v>
      </c>
      <c r="F2156" s="28">
        <f>IFERROR(VLOOKUP(A2156,[2]库存报告使用数据处理!$A:$E,5,0),0)</f>
        <v>0</v>
      </c>
      <c r="G2156" s="28">
        <f>IFERROR(VLOOKUP(A2156,[2]库存报告使用数据处理!$A:$F,6,0),0)</f>
        <v>0</v>
      </c>
      <c r="H2156" s="29">
        <f>IFERROR(VLOOKUP(A2156,[2]库存报告使用数据处理!$A:$G,7,0),0)</f>
        <v>12.87</v>
      </c>
      <c r="I2156">
        <f>IFERROR(VLOOKUP(A2156,[5]数据处理!$A:$B,2,0),0)</f>
        <v>10</v>
      </c>
      <c r="J2156" s="30">
        <f>IFERROR(VLOOKUP(A2156,[5]数据处理!$A:$D,4,0),0)</f>
        <v>0</v>
      </c>
      <c r="K2156" s="30">
        <f>IFERROR(VLOOKUP(A2156,[5]数据处理!$A:$E,5,0),0)</f>
        <v>0</v>
      </c>
      <c r="L2156" s="30">
        <f>IFERROR(VLOOKUP(A2156,[5]数据处理!$A:$G,7,0),0)</f>
        <v>0</v>
      </c>
      <c r="M2156">
        <f t="shared" si="562"/>
        <v>10</v>
      </c>
      <c r="N2156">
        <f>IFERROR(VLOOKUP(A2156,[5]数据处理!$A:$C,3,0),0)</f>
        <v>0</v>
      </c>
      <c r="O2156">
        <f>IFERROR(VLOOKUP($A2156,[5]数据处理!$A:$N,14,0),0)</f>
        <v>0</v>
      </c>
      <c r="P2156" t="str">
        <f>IFERROR(VLOOKUP($A2156,[3]库存报告使用数据!$A$1:$B$65536,2,0),"")</f>
        <v/>
      </c>
      <c r="Q2156" t="str">
        <f>IFERROR(VLOOKUP($A2156,[3]库存报告使用数据!$A$1:$E$65536,5,0),"")</f>
        <v/>
      </c>
      <c r="R2156" t="str">
        <f>IFERROR(VLOOKUP($A2156,[3]库存报告使用数据!$A$1:$H$65536,8,0),"")</f>
        <v/>
      </c>
      <c r="S2156" t="str">
        <f>IFERROR(VLOOKUP($A2156,[3]库存报告使用数据!$A$1:$K$65536,11,0),"")</f>
        <v/>
      </c>
      <c r="T2156" t="str">
        <f>IFERROR(VLOOKUP($A2156,[3]库存报告使用数据!$A$1:$C$65536,3,0),"")</f>
        <v/>
      </c>
      <c r="U2156" t="str">
        <f>IFERROR(VLOOKUP($A2156,[3]库存报告使用数据!$A$1:$F$65536,6,0),"")</f>
        <v/>
      </c>
      <c r="V2156" t="str">
        <f>IFERROR(VLOOKUP($A2156,[3]库存报告使用数据!$A$1:$I$65536,9,0),"")</f>
        <v/>
      </c>
      <c r="W2156" t="str">
        <f>IFERROR(VLOOKUP($A2156,[3]库存报告使用数据!$A$1:$L$65536,12,0),"")</f>
        <v/>
      </c>
      <c r="X2156" s="20" t="str">
        <f t="shared" si="563"/>
        <v/>
      </c>
      <c r="Y2156" s="20" t="str">
        <f t="shared" si="564"/>
        <v/>
      </c>
      <c r="Z2156" s="20" t="str">
        <f t="shared" si="565"/>
        <v/>
      </c>
      <c r="AA2156" s="20" t="str">
        <f t="shared" si="566"/>
        <v/>
      </c>
      <c r="AB2156" t="str">
        <f>IFERROR(VLOOKUP($A2156,[3]库存报告使用数据!$A$1:$D$65536,4,0),"")</f>
        <v/>
      </c>
      <c r="AC2156" t="str">
        <f>IFERROR(VLOOKUP($A2156,[3]库存报告使用数据!$A$1:$G$65536,7,0),"")</f>
        <v/>
      </c>
      <c r="AD2156" t="str">
        <f>IFERROR(VLOOKUP($A2156,[3]库存报告使用数据!$A$1:$J$65536,10,0),"")</f>
        <v/>
      </c>
      <c r="AE2156" t="str">
        <f>IFERROR(VLOOKUP($A2156,[3]库存报告使用数据!$A$1:$M$65536,13,0),"")</f>
        <v/>
      </c>
      <c r="AF2156" s="20" t="str">
        <f t="shared" si="567"/>
        <v/>
      </c>
      <c r="AG2156" s="20" t="str">
        <f t="shared" si="568"/>
        <v/>
      </c>
      <c r="AH2156" s="20" t="str">
        <f t="shared" si="569"/>
        <v/>
      </c>
      <c r="AI2156" s="20" t="str">
        <f t="shared" si="570"/>
        <v/>
      </c>
      <c r="AJ2156">
        <f>IFERROR(VLOOKUP($B2156,[4]库存报告使用数据!$A$1:$B$65536,2,0),0)</f>
        <v>9</v>
      </c>
      <c r="AK2156">
        <f>IFERROR(VLOOKUP($B2156,[4]库存报告使用数据!$A$1:$C$65536,3,0),)</f>
        <v>5</v>
      </c>
      <c r="AL2156">
        <f>IFERROR(VLOOKUP($B2156,[4]库存报告使用数据!$A$1:$D$65536,4,0),)</f>
        <v>2</v>
      </c>
      <c r="AM2156">
        <f>IFERROR(VLOOKUP($B2156,[4]库存报告使用数据!$A$1:$E$65536,5,0),)</f>
        <v>2</v>
      </c>
      <c r="AN2156" s="20">
        <f t="shared" si="571"/>
        <v>0.111111111111111</v>
      </c>
      <c r="AO2156" s="20">
        <f t="shared" si="572"/>
        <v>0.2</v>
      </c>
      <c r="AP2156" s="20">
        <f t="shared" si="573"/>
        <v>0</v>
      </c>
      <c r="AQ2156" s="20">
        <f t="shared" si="574"/>
        <v>0</v>
      </c>
      <c r="AR2156" s="32">
        <f t="shared" si="575"/>
        <v>0.142857142857143</v>
      </c>
      <c r="AS2156" s="32">
        <f t="shared" si="576"/>
        <v>8.57142857142857</v>
      </c>
      <c r="AT2156" s="32">
        <f t="shared" si="577"/>
        <v>1.42857142857143</v>
      </c>
      <c r="AU2156" s="28">
        <f t="shared" si="578"/>
        <v>70</v>
      </c>
      <c r="AV2156" s="34">
        <f>IFERROR(时间!$B$4+AU2156,"上周无销量")</f>
        <v>43353</v>
      </c>
    </row>
    <row r="2157" spans="1:48">
      <c r="A2157" s="18" t="s">
        <v>2202</v>
      </c>
      <c r="B2157" t="str">
        <f>VLOOKUP(A2157,'[1]sku-asin（子）'!$A:$B,2,0)</f>
        <v>B073XKCCRR</v>
      </c>
      <c r="C2157" t="str">
        <f>VLOOKUP(A2157,'[1]子sku-父sku'!$A:$B,2,0)</f>
        <v>YZ-CSM022</v>
      </c>
      <c r="D2157" s="28">
        <f>IFERROR(VLOOKUP(A2157,[2]库存报告使用数据处理!$A:$C,3,0),0)</f>
        <v>0</v>
      </c>
      <c r="E2157" s="28">
        <f>IFERROR(VLOOKUP(A2157,[2]库存报告使用数据处理!$A:$D,4,0),0)</f>
        <v>0</v>
      </c>
      <c r="F2157" s="28">
        <f>IFERROR(VLOOKUP(A2157,[2]库存报告使用数据处理!$A:$E,5,0),0)</f>
        <v>0</v>
      </c>
      <c r="G2157" s="28">
        <f>IFERROR(VLOOKUP(A2157,[2]库存报告使用数据处理!$A:$F,6,0),0)</f>
        <v>2</v>
      </c>
      <c r="H2157" s="29">
        <f>IFERROR(VLOOKUP(A2157,[2]库存报告使用数据处理!$A:$G,7,0),0)</f>
        <v>12.87</v>
      </c>
      <c r="I2157">
        <f>IFERROR(VLOOKUP(A2157,[5]数据处理!$A:$B,2,0),0)</f>
        <v>8</v>
      </c>
      <c r="J2157" s="30">
        <f>IFERROR(VLOOKUP(A2157,[5]数据处理!$A:$D,4,0),0)</f>
        <v>0</v>
      </c>
      <c r="K2157" s="30">
        <f>IFERROR(VLOOKUP(A2157,[5]数据处理!$A:$E,5,0),0)</f>
        <v>0</v>
      </c>
      <c r="L2157" s="30">
        <f>IFERROR(VLOOKUP(A2157,[5]数据处理!$A:$G,7,0),0)</f>
        <v>0</v>
      </c>
      <c r="M2157">
        <f t="shared" si="562"/>
        <v>8</v>
      </c>
      <c r="N2157">
        <f>IFERROR(VLOOKUP(A2157,[5]数据处理!$A:$C,3,0),0)</f>
        <v>0</v>
      </c>
      <c r="O2157">
        <f>IFERROR(VLOOKUP($A2157,[5]数据处理!$A:$N,14,0),0)</f>
        <v>7</v>
      </c>
      <c r="P2157" t="str">
        <f>IFERROR(VLOOKUP($A2157,[3]库存报告使用数据!$A$1:$B$65536,2,0),"")</f>
        <v/>
      </c>
      <c r="Q2157" t="str">
        <f>IFERROR(VLOOKUP($A2157,[3]库存报告使用数据!$A$1:$E$65536,5,0),"")</f>
        <v/>
      </c>
      <c r="R2157" t="str">
        <f>IFERROR(VLOOKUP($A2157,[3]库存报告使用数据!$A$1:$H$65536,8,0),"")</f>
        <v/>
      </c>
      <c r="S2157" t="str">
        <f>IFERROR(VLOOKUP($A2157,[3]库存报告使用数据!$A$1:$K$65536,11,0),"")</f>
        <v/>
      </c>
      <c r="T2157" t="str">
        <f>IFERROR(VLOOKUP($A2157,[3]库存报告使用数据!$A$1:$C$65536,3,0),"")</f>
        <v/>
      </c>
      <c r="U2157" t="str">
        <f>IFERROR(VLOOKUP($A2157,[3]库存报告使用数据!$A$1:$F$65536,6,0),"")</f>
        <v/>
      </c>
      <c r="V2157" t="str">
        <f>IFERROR(VLOOKUP($A2157,[3]库存报告使用数据!$A$1:$I$65536,9,0),"")</f>
        <v/>
      </c>
      <c r="W2157" t="str">
        <f>IFERROR(VLOOKUP($A2157,[3]库存报告使用数据!$A$1:$L$65536,12,0),"")</f>
        <v/>
      </c>
      <c r="X2157" s="20" t="str">
        <f t="shared" si="563"/>
        <v/>
      </c>
      <c r="Y2157" s="20" t="str">
        <f t="shared" si="564"/>
        <v/>
      </c>
      <c r="Z2157" s="20" t="str">
        <f t="shared" si="565"/>
        <v/>
      </c>
      <c r="AA2157" s="20" t="str">
        <f t="shared" si="566"/>
        <v/>
      </c>
      <c r="AB2157" t="str">
        <f>IFERROR(VLOOKUP($A2157,[3]库存报告使用数据!$A$1:$D$65536,4,0),"")</f>
        <v/>
      </c>
      <c r="AC2157" t="str">
        <f>IFERROR(VLOOKUP($A2157,[3]库存报告使用数据!$A$1:$G$65536,7,0),"")</f>
        <v/>
      </c>
      <c r="AD2157" t="str">
        <f>IFERROR(VLOOKUP($A2157,[3]库存报告使用数据!$A$1:$J$65536,10,0),"")</f>
        <v/>
      </c>
      <c r="AE2157" t="str">
        <f>IFERROR(VLOOKUP($A2157,[3]库存报告使用数据!$A$1:$M$65536,13,0),"")</f>
        <v/>
      </c>
      <c r="AF2157" s="20" t="str">
        <f t="shared" si="567"/>
        <v/>
      </c>
      <c r="AG2157" s="20" t="str">
        <f t="shared" si="568"/>
        <v/>
      </c>
      <c r="AH2157" s="20" t="str">
        <f t="shared" si="569"/>
        <v/>
      </c>
      <c r="AI2157" s="20" t="str">
        <f t="shared" si="570"/>
        <v/>
      </c>
      <c r="AJ2157">
        <f>IFERROR(VLOOKUP($B2157,[4]库存报告使用数据!$A$1:$B$65536,2,0),0)</f>
        <v>3</v>
      </c>
      <c r="AK2157">
        <f>IFERROR(VLOOKUP($B2157,[4]库存报告使用数据!$A$1:$C$65536,3,0),)</f>
        <v>4</v>
      </c>
      <c r="AL2157">
        <f>IFERROR(VLOOKUP($B2157,[4]库存报告使用数据!$A$1:$D$65536,4,0),)</f>
        <v>3</v>
      </c>
      <c r="AM2157">
        <f>IFERROR(VLOOKUP($B2157,[4]库存报告使用数据!$A$1:$E$65536,5,0),)</f>
        <v>12</v>
      </c>
      <c r="AN2157" s="20">
        <f t="shared" si="571"/>
        <v>0</v>
      </c>
      <c r="AO2157" s="20">
        <f t="shared" si="572"/>
        <v>0</v>
      </c>
      <c r="AP2157" s="20">
        <f t="shared" si="573"/>
        <v>0</v>
      </c>
      <c r="AQ2157" s="20">
        <f t="shared" si="574"/>
        <v>0.166666666666667</v>
      </c>
      <c r="AR2157" s="32">
        <f t="shared" si="575"/>
        <v>0</v>
      </c>
      <c r="AS2157" s="32">
        <f t="shared" si="576"/>
        <v>0</v>
      </c>
      <c r="AT2157" s="32">
        <f t="shared" si="577"/>
        <v>8</v>
      </c>
      <c r="AU2157" s="28" t="str">
        <f t="shared" si="578"/>
        <v>库存为8</v>
      </c>
      <c r="AV2157" s="34" t="str">
        <f>IFERROR(时间!$B$4+AU2157,"上周无销量")</f>
        <v>上周无销量</v>
      </c>
    </row>
    <row r="2158" spans="1:48">
      <c r="A2158" s="18" t="s">
        <v>2203</v>
      </c>
      <c r="B2158" t="str">
        <f>VLOOKUP(A2158,'[1]sku-asin（子）'!$A:$B,2,0)</f>
        <v>B073XJVJVL</v>
      </c>
      <c r="C2158" t="str">
        <f>VLOOKUP(A2158,'[1]子sku-父sku'!$A:$B,2,0)</f>
        <v>YZ-CSM022</v>
      </c>
      <c r="D2158" s="28">
        <f>IFERROR(VLOOKUP(A2158,[2]库存报告使用数据处理!$A:$C,3,0),0)</f>
        <v>0</v>
      </c>
      <c r="E2158" s="28">
        <f>IFERROR(VLOOKUP(A2158,[2]库存报告使用数据处理!$A:$D,4,0),0)</f>
        <v>0</v>
      </c>
      <c r="F2158" s="28">
        <f>IFERROR(VLOOKUP(A2158,[2]库存报告使用数据处理!$A:$E,5,0),0)</f>
        <v>0</v>
      </c>
      <c r="G2158" s="28">
        <f>IFERROR(VLOOKUP(A2158,[2]库存报告使用数据处理!$A:$F,6,0),0)</f>
        <v>0</v>
      </c>
      <c r="H2158" s="29">
        <f>IFERROR(VLOOKUP(A2158,[2]库存报告使用数据处理!$A:$G,7,0),0)</f>
        <v>0</v>
      </c>
      <c r="I2158">
        <f>IFERROR(VLOOKUP(A2158,[5]数据处理!$A:$B,2,0),0)</f>
        <v>10</v>
      </c>
      <c r="J2158" s="30">
        <f>IFERROR(VLOOKUP(A2158,[5]数据处理!$A:$D,4,0),0)</f>
        <v>0</v>
      </c>
      <c r="K2158" s="30">
        <f>IFERROR(VLOOKUP(A2158,[5]数据处理!$A:$E,5,0),0)</f>
        <v>0</v>
      </c>
      <c r="L2158" s="30">
        <f>IFERROR(VLOOKUP(A2158,[5]数据处理!$A:$G,7,0),0)</f>
        <v>0</v>
      </c>
      <c r="M2158">
        <f t="shared" si="562"/>
        <v>10</v>
      </c>
      <c r="N2158">
        <f>IFERROR(VLOOKUP(A2158,[5]数据处理!$A:$C,3,0),0)</f>
        <v>0</v>
      </c>
      <c r="O2158">
        <f>IFERROR(VLOOKUP($A2158,[5]数据处理!$A:$N,14,0),0)</f>
        <v>10</v>
      </c>
      <c r="P2158" t="str">
        <f>IFERROR(VLOOKUP($A2158,[3]库存报告使用数据!$A$1:$B$65536,2,0),"")</f>
        <v/>
      </c>
      <c r="Q2158" t="str">
        <f>IFERROR(VLOOKUP($A2158,[3]库存报告使用数据!$A$1:$E$65536,5,0),"")</f>
        <v/>
      </c>
      <c r="R2158" t="str">
        <f>IFERROR(VLOOKUP($A2158,[3]库存报告使用数据!$A$1:$H$65536,8,0),"")</f>
        <v/>
      </c>
      <c r="S2158" t="str">
        <f>IFERROR(VLOOKUP($A2158,[3]库存报告使用数据!$A$1:$K$65536,11,0),"")</f>
        <v/>
      </c>
      <c r="T2158" t="str">
        <f>IFERROR(VLOOKUP($A2158,[3]库存报告使用数据!$A$1:$C$65536,3,0),"")</f>
        <v/>
      </c>
      <c r="U2158" t="str">
        <f>IFERROR(VLOOKUP($A2158,[3]库存报告使用数据!$A$1:$F$65536,6,0),"")</f>
        <v/>
      </c>
      <c r="V2158" t="str">
        <f>IFERROR(VLOOKUP($A2158,[3]库存报告使用数据!$A$1:$I$65536,9,0),"")</f>
        <v/>
      </c>
      <c r="W2158" t="str">
        <f>IFERROR(VLOOKUP($A2158,[3]库存报告使用数据!$A$1:$L$65536,12,0),"")</f>
        <v/>
      </c>
      <c r="X2158" s="20" t="str">
        <f t="shared" si="563"/>
        <v/>
      </c>
      <c r="Y2158" s="20" t="str">
        <f t="shared" si="564"/>
        <v/>
      </c>
      <c r="Z2158" s="20" t="str">
        <f t="shared" si="565"/>
        <v/>
      </c>
      <c r="AA2158" s="20" t="str">
        <f t="shared" si="566"/>
        <v/>
      </c>
      <c r="AB2158" t="str">
        <f>IFERROR(VLOOKUP($A2158,[3]库存报告使用数据!$A$1:$D$65536,4,0),"")</f>
        <v/>
      </c>
      <c r="AC2158" t="str">
        <f>IFERROR(VLOOKUP($A2158,[3]库存报告使用数据!$A$1:$G$65536,7,0),"")</f>
        <v/>
      </c>
      <c r="AD2158" t="str">
        <f>IFERROR(VLOOKUP($A2158,[3]库存报告使用数据!$A$1:$J$65536,10,0),"")</f>
        <v/>
      </c>
      <c r="AE2158" t="str">
        <f>IFERROR(VLOOKUP($A2158,[3]库存报告使用数据!$A$1:$M$65536,13,0),"")</f>
        <v/>
      </c>
      <c r="AF2158" s="20" t="str">
        <f t="shared" si="567"/>
        <v/>
      </c>
      <c r="AG2158" s="20" t="str">
        <f t="shared" si="568"/>
        <v/>
      </c>
      <c r="AH2158" s="20" t="str">
        <f t="shared" si="569"/>
        <v/>
      </c>
      <c r="AI2158" s="20" t="str">
        <f t="shared" si="570"/>
        <v/>
      </c>
      <c r="AJ2158">
        <f>IFERROR(VLOOKUP($B2158,[4]库存报告使用数据!$A$1:$B$65536,2,0),0)</f>
        <v>17</v>
      </c>
      <c r="AK2158">
        <f>IFERROR(VLOOKUP($B2158,[4]库存报告使用数据!$A$1:$C$65536,3,0),)</f>
        <v>23</v>
      </c>
      <c r="AL2158">
        <f>IFERROR(VLOOKUP($B2158,[4]库存报告使用数据!$A$1:$D$65536,4,0),)</f>
        <v>19</v>
      </c>
      <c r="AM2158">
        <f>IFERROR(VLOOKUP($B2158,[4]库存报告使用数据!$A$1:$E$65536,5,0),)</f>
        <v>43</v>
      </c>
      <c r="AN2158" s="20">
        <f t="shared" si="571"/>
        <v>0</v>
      </c>
      <c r="AO2158" s="20">
        <f t="shared" si="572"/>
        <v>0</v>
      </c>
      <c r="AP2158" s="20">
        <f t="shared" si="573"/>
        <v>0</v>
      </c>
      <c r="AQ2158" s="20">
        <f t="shared" si="574"/>
        <v>0</v>
      </c>
      <c r="AR2158" s="32">
        <f t="shared" si="575"/>
        <v>0</v>
      </c>
      <c r="AS2158" s="32">
        <f t="shared" si="576"/>
        <v>0</v>
      </c>
      <c r="AT2158" s="32">
        <f t="shared" si="577"/>
        <v>10</v>
      </c>
      <c r="AU2158" s="28" t="str">
        <f t="shared" si="578"/>
        <v>库存为10</v>
      </c>
      <c r="AV2158" s="34" t="str">
        <f>IFERROR(时间!$B$4+AU2158,"上周无销量")</f>
        <v>上周无销量</v>
      </c>
    </row>
    <row r="2159" spans="1:48">
      <c r="A2159" s="18" t="s">
        <v>2204</v>
      </c>
      <c r="B2159" t="str">
        <f>VLOOKUP(A2159,'[1]sku-asin（子）'!$A:$B,2,0)</f>
        <v>B073XJD7W7</v>
      </c>
      <c r="C2159" t="str">
        <f>VLOOKUP(A2159,'[1]子sku-父sku'!$A:$B,2,0)</f>
        <v>YZ-CSM022</v>
      </c>
      <c r="D2159" s="28">
        <f>IFERROR(VLOOKUP(A2159,[2]库存报告使用数据处理!$A:$C,3,0),0)</f>
        <v>0</v>
      </c>
      <c r="E2159" s="28">
        <f>IFERROR(VLOOKUP(A2159,[2]库存报告使用数据处理!$A:$D,4,0),0)</f>
        <v>1</v>
      </c>
      <c r="F2159" s="28">
        <f>IFERROR(VLOOKUP(A2159,[2]库存报告使用数据处理!$A:$E,5,0),0)</f>
        <v>0</v>
      </c>
      <c r="G2159" s="28">
        <f>IFERROR(VLOOKUP(A2159,[2]库存报告使用数据处理!$A:$F,6,0),0)</f>
        <v>0</v>
      </c>
      <c r="H2159" s="29">
        <f>IFERROR(VLOOKUP(A2159,[2]库存报告使用数据处理!$A:$G,7,0),0)</f>
        <v>12.87</v>
      </c>
      <c r="I2159">
        <f>IFERROR(VLOOKUP(A2159,[5]数据处理!$A:$B,2,0),0)</f>
        <v>10</v>
      </c>
      <c r="J2159" s="30">
        <f>IFERROR(VLOOKUP(A2159,[5]数据处理!$A:$D,4,0),0)</f>
        <v>0</v>
      </c>
      <c r="K2159" s="30">
        <f>IFERROR(VLOOKUP(A2159,[5]数据处理!$A:$E,5,0),0)</f>
        <v>0</v>
      </c>
      <c r="L2159" s="30">
        <f>IFERROR(VLOOKUP(A2159,[5]数据处理!$A:$G,7,0),0)</f>
        <v>0</v>
      </c>
      <c r="M2159">
        <f t="shared" si="562"/>
        <v>10</v>
      </c>
      <c r="N2159">
        <f>IFERROR(VLOOKUP(A2159,[5]数据处理!$A:$C,3,0),0)</f>
        <v>0</v>
      </c>
      <c r="O2159">
        <f>IFERROR(VLOOKUP($A2159,[5]数据处理!$A:$N,14,0),0)</f>
        <v>0</v>
      </c>
      <c r="P2159" t="str">
        <f>IFERROR(VLOOKUP($A2159,[3]库存报告使用数据!$A$1:$B$65536,2,0),"")</f>
        <v/>
      </c>
      <c r="Q2159" t="str">
        <f>IFERROR(VLOOKUP($A2159,[3]库存报告使用数据!$A$1:$E$65536,5,0),"")</f>
        <v/>
      </c>
      <c r="R2159" t="str">
        <f>IFERROR(VLOOKUP($A2159,[3]库存报告使用数据!$A$1:$H$65536,8,0),"")</f>
        <v/>
      </c>
      <c r="S2159" t="str">
        <f>IFERROR(VLOOKUP($A2159,[3]库存报告使用数据!$A$1:$K$65536,11,0),"")</f>
        <v/>
      </c>
      <c r="T2159" t="str">
        <f>IFERROR(VLOOKUP($A2159,[3]库存报告使用数据!$A$1:$C$65536,3,0),"")</f>
        <v/>
      </c>
      <c r="U2159" t="str">
        <f>IFERROR(VLOOKUP($A2159,[3]库存报告使用数据!$A$1:$F$65536,6,0),"")</f>
        <v/>
      </c>
      <c r="V2159" t="str">
        <f>IFERROR(VLOOKUP($A2159,[3]库存报告使用数据!$A$1:$I$65536,9,0),"")</f>
        <v/>
      </c>
      <c r="W2159" t="str">
        <f>IFERROR(VLOOKUP($A2159,[3]库存报告使用数据!$A$1:$L$65536,12,0),"")</f>
        <v/>
      </c>
      <c r="X2159" s="20" t="str">
        <f t="shared" si="563"/>
        <v/>
      </c>
      <c r="Y2159" s="20" t="str">
        <f t="shared" si="564"/>
        <v/>
      </c>
      <c r="Z2159" s="20" t="str">
        <f t="shared" si="565"/>
        <v/>
      </c>
      <c r="AA2159" s="20" t="str">
        <f t="shared" si="566"/>
        <v/>
      </c>
      <c r="AB2159" t="str">
        <f>IFERROR(VLOOKUP($A2159,[3]库存报告使用数据!$A$1:$D$65536,4,0),"")</f>
        <v/>
      </c>
      <c r="AC2159" t="str">
        <f>IFERROR(VLOOKUP($A2159,[3]库存报告使用数据!$A$1:$G$65536,7,0),"")</f>
        <v/>
      </c>
      <c r="AD2159" t="str">
        <f>IFERROR(VLOOKUP($A2159,[3]库存报告使用数据!$A$1:$J$65536,10,0),"")</f>
        <v/>
      </c>
      <c r="AE2159" t="str">
        <f>IFERROR(VLOOKUP($A2159,[3]库存报告使用数据!$A$1:$M$65536,13,0),"")</f>
        <v/>
      </c>
      <c r="AF2159" s="20" t="str">
        <f t="shared" si="567"/>
        <v/>
      </c>
      <c r="AG2159" s="20" t="str">
        <f t="shared" si="568"/>
        <v/>
      </c>
      <c r="AH2159" s="20" t="str">
        <f t="shared" si="569"/>
        <v/>
      </c>
      <c r="AI2159" s="20" t="str">
        <f t="shared" si="570"/>
        <v/>
      </c>
      <c r="AJ2159">
        <f>IFERROR(VLOOKUP($B2159,[4]库存报告使用数据!$A$1:$B$65536,2,0),0)</f>
        <v>8</v>
      </c>
      <c r="AK2159">
        <f>IFERROR(VLOOKUP($B2159,[4]库存报告使用数据!$A$1:$C$65536,3,0),)</f>
        <v>4</v>
      </c>
      <c r="AL2159">
        <f>IFERROR(VLOOKUP($B2159,[4]库存报告使用数据!$A$1:$D$65536,4,0),)</f>
        <v>0</v>
      </c>
      <c r="AM2159">
        <f>IFERROR(VLOOKUP($B2159,[4]库存报告使用数据!$A$1:$E$65536,5,0),)</f>
        <v>9</v>
      </c>
      <c r="AN2159" s="20">
        <f t="shared" si="571"/>
        <v>0</v>
      </c>
      <c r="AO2159" s="20">
        <f t="shared" si="572"/>
        <v>0.25</v>
      </c>
      <c r="AP2159" s="20" t="str">
        <f t="shared" si="573"/>
        <v/>
      </c>
      <c r="AQ2159" s="20">
        <f t="shared" si="574"/>
        <v>0</v>
      </c>
      <c r="AR2159" s="32">
        <f t="shared" si="575"/>
        <v>0</v>
      </c>
      <c r="AS2159" s="32">
        <f t="shared" si="576"/>
        <v>0</v>
      </c>
      <c r="AT2159" s="32">
        <f t="shared" si="577"/>
        <v>10</v>
      </c>
      <c r="AU2159" s="28" t="str">
        <f t="shared" si="578"/>
        <v>库存为10</v>
      </c>
      <c r="AV2159" s="34" t="str">
        <f>IFERROR(时间!$B$4+AU2159,"上周无销量")</f>
        <v>上周无销量</v>
      </c>
    </row>
    <row r="2160" spans="1:48">
      <c r="A2160" s="18" t="s">
        <v>2205</v>
      </c>
      <c r="B2160" t="str">
        <f>VLOOKUP(A2160,'[1]sku-asin（子）'!$A:$B,2,0)</f>
        <v>B015QZNXXO</v>
      </c>
      <c r="C2160" t="str">
        <f>VLOOKUP(A2160,'[1]子sku-父sku'!$A:$B,2,0)</f>
        <v>YZ-ME-HE9007</v>
      </c>
      <c r="D2160" s="28">
        <f>IFERROR(VLOOKUP(A2160,[2]库存报告使用数据处理!$A:$C,3,0),0)</f>
        <v>0</v>
      </c>
      <c r="E2160" s="28">
        <f>IFERROR(VLOOKUP(A2160,[2]库存报告使用数据处理!$A:$D,4,0),0)</f>
        <v>0</v>
      </c>
      <c r="F2160" s="28">
        <f>IFERROR(VLOOKUP(A2160,[2]库存报告使用数据处理!$A:$E,5,0),0)</f>
        <v>0</v>
      </c>
      <c r="G2160" s="28">
        <f>IFERROR(VLOOKUP(A2160,[2]库存报告使用数据处理!$A:$F,6,0),0)</f>
        <v>0</v>
      </c>
      <c r="H2160" s="29">
        <f>IFERROR(VLOOKUP(A2160,[2]库存报告使用数据处理!$A:$G,7,0),0)</f>
        <v>0</v>
      </c>
      <c r="I2160">
        <f>IFERROR(VLOOKUP(A2160,[5]数据处理!$A:$B,2,0),0)</f>
        <v>0</v>
      </c>
      <c r="J2160" s="30">
        <f>IFERROR(VLOOKUP(A2160,[5]数据处理!$A:$D,4,0),0)</f>
        <v>0</v>
      </c>
      <c r="K2160" s="30">
        <f>IFERROR(VLOOKUP(A2160,[5]数据处理!$A:$E,5,0),0)</f>
        <v>0</v>
      </c>
      <c r="L2160" s="30">
        <f>IFERROR(VLOOKUP(A2160,[5]数据处理!$A:$G,7,0),0)</f>
        <v>0</v>
      </c>
      <c r="M2160">
        <f t="shared" si="562"/>
        <v>0</v>
      </c>
      <c r="N2160">
        <f>IFERROR(VLOOKUP(A2160,[5]数据处理!$A:$C,3,0),0)</f>
        <v>0</v>
      </c>
      <c r="O2160">
        <f>IFERROR(VLOOKUP($A2160,[5]数据处理!$A:$N,14,0),0)</f>
        <v>0</v>
      </c>
      <c r="P2160" t="str">
        <f>IFERROR(VLOOKUP($A2160,[3]库存报告使用数据!$A$1:$B$65536,2,0),"")</f>
        <v/>
      </c>
      <c r="Q2160" t="str">
        <f>IFERROR(VLOOKUP($A2160,[3]库存报告使用数据!$A$1:$E$65536,5,0),"")</f>
        <v/>
      </c>
      <c r="R2160" t="str">
        <f>IFERROR(VLOOKUP($A2160,[3]库存报告使用数据!$A$1:$H$65536,8,0),"")</f>
        <v/>
      </c>
      <c r="S2160" t="str">
        <f>IFERROR(VLOOKUP($A2160,[3]库存报告使用数据!$A$1:$K$65536,11,0),"")</f>
        <v/>
      </c>
      <c r="T2160" t="str">
        <f>IFERROR(VLOOKUP($A2160,[3]库存报告使用数据!$A$1:$C$65536,3,0),"")</f>
        <v/>
      </c>
      <c r="U2160" t="str">
        <f>IFERROR(VLOOKUP($A2160,[3]库存报告使用数据!$A$1:$F$65536,6,0),"")</f>
        <v/>
      </c>
      <c r="V2160" t="str">
        <f>IFERROR(VLOOKUP($A2160,[3]库存报告使用数据!$A$1:$I$65536,9,0),"")</f>
        <v/>
      </c>
      <c r="W2160" t="str">
        <f>IFERROR(VLOOKUP($A2160,[3]库存报告使用数据!$A$1:$L$65536,12,0),"")</f>
        <v/>
      </c>
      <c r="X2160" s="20" t="str">
        <f t="shared" si="563"/>
        <v/>
      </c>
      <c r="Y2160" s="20" t="str">
        <f t="shared" si="564"/>
        <v/>
      </c>
      <c r="Z2160" s="20" t="str">
        <f t="shared" si="565"/>
        <v/>
      </c>
      <c r="AA2160" s="20" t="str">
        <f t="shared" si="566"/>
        <v/>
      </c>
      <c r="AB2160" t="str">
        <f>IFERROR(VLOOKUP($A2160,[3]库存报告使用数据!$A$1:$D$65536,4,0),"")</f>
        <v/>
      </c>
      <c r="AC2160" t="str">
        <f>IFERROR(VLOOKUP($A2160,[3]库存报告使用数据!$A$1:$G$65536,7,0),"")</f>
        <v/>
      </c>
      <c r="AD2160" t="str">
        <f>IFERROR(VLOOKUP($A2160,[3]库存报告使用数据!$A$1:$J$65536,10,0),"")</f>
        <v/>
      </c>
      <c r="AE2160" t="str">
        <f>IFERROR(VLOOKUP($A2160,[3]库存报告使用数据!$A$1:$M$65536,13,0),"")</f>
        <v/>
      </c>
      <c r="AF2160" s="20" t="str">
        <f t="shared" si="567"/>
        <v/>
      </c>
      <c r="AG2160" s="20" t="str">
        <f t="shared" si="568"/>
        <v/>
      </c>
      <c r="AH2160" s="20" t="str">
        <f t="shared" si="569"/>
        <v/>
      </c>
      <c r="AI2160" s="20" t="str">
        <f t="shared" si="570"/>
        <v/>
      </c>
      <c r="AJ2160">
        <f>IFERROR(VLOOKUP($B2160,[4]库存报告使用数据!$A$1:$B$65536,2,0),0)</f>
        <v>8</v>
      </c>
      <c r="AK2160">
        <f>IFERROR(VLOOKUP($B2160,[4]库存报告使用数据!$A$1:$C$65536,3,0),)</f>
        <v>17</v>
      </c>
      <c r="AL2160">
        <f>IFERROR(VLOOKUP($B2160,[4]库存报告使用数据!$A$1:$D$65536,4,0),)</f>
        <v>10</v>
      </c>
      <c r="AM2160">
        <f>IFERROR(VLOOKUP($B2160,[4]库存报告使用数据!$A$1:$E$65536,5,0),)</f>
        <v>14</v>
      </c>
      <c r="AN2160" s="20">
        <f t="shared" si="571"/>
        <v>0</v>
      </c>
      <c r="AO2160" s="20">
        <f t="shared" si="572"/>
        <v>0</v>
      </c>
      <c r="AP2160" s="20">
        <f t="shared" si="573"/>
        <v>0</v>
      </c>
      <c r="AQ2160" s="20">
        <f t="shared" si="574"/>
        <v>0</v>
      </c>
      <c r="AR2160" s="32">
        <f t="shared" si="575"/>
        <v>0</v>
      </c>
      <c r="AS2160" s="32">
        <f t="shared" si="576"/>
        <v>0</v>
      </c>
      <c r="AT2160" s="32">
        <f t="shared" si="577"/>
        <v>0</v>
      </c>
      <c r="AU2160" s="28" t="str">
        <f t="shared" si="578"/>
        <v>库存为0</v>
      </c>
      <c r="AV2160" s="34" t="str">
        <f>IFERROR(时间!$B$4+AU2160,"上周无销量")</f>
        <v>上周无销量</v>
      </c>
    </row>
    <row r="2161" spans="1:48">
      <c r="A2161" s="18" t="s">
        <v>2206</v>
      </c>
      <c r="B2161" t="str">
        <f>VLOOKUP(A2161,'[1]sku-asin（子）'!$A:$B,2,0)</f>
        <v>B015QZRNIU</v>
      </c>
      <c r="C2161" t="str">
        <f>VLOOKUP(A2161,'[1]子sku-父sku'!$A:$B,2,0)</f>
        <v>YZ-ME-HE9007</v>
      </c>
      <c r="D2161" s="28">
        <f>IFERROR(VLOOKUP(A2161,[2]库存报告使用数据处理!$A:$C,3,0),0)</f>
        <v>0</v>
      </c>
      <c r="E2161" s="28">
        <f>IFERROR(VLOOKUP(A2161,[2]库存报告使用数据处理!$A:$D,4,0),0)</f>
        <v>0</v>
      </c>
      <c r="F2161" s="28">
        <f>IFERROR(VLOOKUP(A2161,[2]库存报告使用数据处理!$A:$E,5,0),0)</f>
        <v>0</v>
      </c>
      <c r="G2161" s="28">
        <f>IFERROR(VLOOKUP(A2161,[2]库存报告使用数据处理!$A:$F,6,0),0)</f>
        <v>0</v>
      </c>
      <c r="H2161" s="29">
        <f>IFERROR(VLOOKUP(A2161,[2]库存报告使用数据处理!$A:$G,7,0),0)</f>
        <v>0</v>
      </c>
      <c r="I2161">
        <f>IFERROR(VLOOKUP(A2161,[5]数据处理!$A:$B,2,0),0)</f>
        <v>0</v>
      </c>
      <c r="J2161" s="30">
        <f>IFERROR(VLOOKUP(A2161,[5]数据处理!$A:$D,4,0),0)</f>
        <v>0</v>
      </c>
      <c r="K2161" s="30">
        <f>IFERROR(VLOOKUP(A2161,[5]数据处理!$A:$E,5,0),0)</f>
        <v>0</v>
      </c>
      <c r="L2161" s="30">
        <f>IFERROR(VLOOKUP(A2161,[5]数据处理!$A:$G,7,0),0)</f>
        <v>0</v>
      </c>
      <c r="M2161">
        <f t="shared" si="562"/>
        <v>0</v>
      </c>
      <c r="N2161">
        <f>IFERROR(VLOOKUP(A2161,[5]数据处理!$A:$C,3,0),0)</f>
        <v>0</v>
      </c>
      <c r="O2161">
        <f>IFERROR(VLOOKUP($A2161,[5]数据处理!$A:$N,14,0),0)</f>
        <v>0</v>
      </c>
      <c r="P2161" t="str">
        <f>IFERROR(VLOOKUP($A2161,[3]库存报告使用数据!$A$1:$B$65536,2,0),"")</f>
        <v/>
      </c>
      <c r="Q2161" t="str">
        <f>IFERROR(VLOOKUP($A2161,[3]库存报告使用数据!$A$1:$E$65536,5,0),"")</f>
        <v/>
      </c>
      <c r="R2161" t="str">
        <f>IFERROR(VLOOKUP($A2161,[3]库存报告使用数据!$A$1:$H$65536,8,0),"")</f>
        <v/>
      </c>
      <c r="S2161" t="str">
        <f>IFERROR(VLOOKUP($A2161,[3]库存报告使用数据!$A$1:$K$65536,11,0),"")</f>
        <v/>
      </c>
      <c r="T2161" t="str">
        <f>IFERROR(VLOOKUP($A2161,[3]库存报告使用数据!$A$1:$C$65536,3,0),"")</f>
        <v/>
      </c>
      <c r="U2161" t="str">
        <f>IFERROR(VLOOKUP($A2161,[3]库存报告使用数据!$A$1:$F$65536,6,0),"")</f>
        <v/>
      </c>
      <c r="V2161" t="str">
        <f>IFERROR(VLOOKUP($A2161,[3]库存报告使用数据!$A$1:$I$65536,9,0),"")</f>
        <v/>
      </c>
      <c r="W2161" t="str">
        <f>IFERROR(VLOOKUP($A2161,[3]库存报告使用数据!$A$1:$L$65536,12,0),"")</f>
        <v/>
      </c>
      <c r="X2161" s="20" t="str">
        <f t="shared" si="563"/>
        <v/>
      </c>
      <c r="Y2161" s="20" t="str">
        <f t="shared" si="564"/>
        <v/>
      </c>
      <c r="Z2161" s="20" t="str">
        <f t="shared" si="565"/>
        <v/>
      </c>
      <c r="AA2161" s="20" t="str">
        <f t="shared" si="566"/>
        <v/>
      </c>
      <c r="AB2161" t="str">
        <f>IFERROR(VLOOKUP($A2161,[3]库存报告使用数据!$A$1:$D$65536,4,0),"")</f>
        <v/>
      </c>
      <c r="AC2161" t="str">
        <f>IFERROR(VLOOKUP($A2161,[3]库存报告使用数据!$A$1:$G$65536,7,0),"")</f>
        <v/>
      </c>
      <c r="AD2161" t="str">
        <f>IFERROR(VLOOKUP($A2161,[3]库存报告使用数据!$A$1:$J$65536,10,0),"")</f>
        <v/>
      </c>
      <c r="AE2161" t="str">
        <f>IFERROR(VLOOKUP($A2161,[3]库存报告使用数据!$A$1:$M$65536,13,0),"")</f>
        <v/>
      </c>
      <c r="AF2161" s="20" t="str">
        <f t="shared" si="567"/>
        <v/>
      </c>
      <c r="AG2161" s="20" t="str">
        <f t="shared" si="568"/>
        <v/>
      </c>
      <c r="AH2161" s="20" t="str">
        <f t="shared" si="569"/>
        <v/>
      </c>
      <c r="AI2161" s="20" t="str">
        <f t="shared" si="570"/>
        <v/>
      </c>
      <c r="AJ2161">
        <f>IFERROR(VLOOKUP($B2161,[4]库存报告使用数据!$A$1:$B$65536,2,0),0)</f>
        <v>25</v>
      </c>
      <c r="AK2161">
        <f>IFERROR(VLOOKUP($B2161,[4]库存报告使用数据!$A$1:$C$65536,3,0),)</f>
        <v>15</v>
      </c>
      <c r="AL2161">
        <f>IFERROR(VLOOKUP($B2161,[4]库存报告使用数据!$A$1:$D$65536,4,0),)</f>
        <v>5</v>
      </c>
      <c r="AM2161">
        <f>IFERROR(VLOOKUP($B2161,[4]库存报告使用数据!$A$1:$E$65536,5,0),)</f>
        <v>21</v>
      </c>
      <c r="AN2161" s="20">
        <f t="shared" si="571"/>
        <v>0</v>
      </c>
      <c r="AO2161" s="20">
        <f t="shared" si="572"/>
        <v>0</v>
      </c>
      <c r="AP2161" s="20">
        <f t="shared" si="573"/>
        <v>0</v>
      </c>
      <c r="AQ2161" s="20">
        <f t="shared" si="574"/>
        <v>0</v>
      </c>
      <c r="AR2161" s="32">
        <f t="shared" si="575"/>
        <v>0</v>
      </c>
      <c r="AS2161" s="32">
        <f t="shared" si="576"/>
        <v>0</v>
      </c>
      <c r="AT2161" s="32">
        <f t="shared" si="577"/>
        <v>0</v>
      </c>
      <c r="AU2161" s="28" t="str">
        <f t="shared" si="578"/>
        <v>库存为0</v>
      </c>
      <c r="AV2161" s="34" t="str">
        <f>IFERROR(时间!$B$4+AU2161,"上周无销量")</f>
        <v>上周无销量</v>
      </c>
    </row>
    <row r="2162" spans="1:48">
      <c r="A2162" s="18" t="s">
        <v>2207</v>
      </c>
      <c r="B2162" t="str">
        <f>VLOOKUP(A2162,'[1]sku-asin（子）'!$A:$B,2,0)</f>
        <v>B015QZRO7K</v>
      </c>
      <c r="C2162" t="str">
        <f>VLOOKUP(A2162,'[1]子sku-父sku'!$A:$B,2,0)</f>
        <v>YZ-ME-HE9007</v>
      </c>
      <c r="D2162" s="28">
        <f>IFERROR(VLOOKUP(A2162,[2]库存报告使用数据处理!$A:$C,3,0),0)</f>
        <v>0</v>
      </c>
      <c r="E2162" s="28">
        <f>IFERROR(VLOOKUP(A2162,[2]库存报告使用数据处理!$A:$D,4,0),0)</f>
        <v>0</v>
      </c>
      <c r="F2162" s="28">
        <f>IFERROR(VLOOKUP(A2162,[2]库存报告使用数据处理!$A:$E,5,0),0)</f>
        <v>0</v>
      </c>
      <c r="G2162" s="28">
        <f>IFERROR(VLOOKUP(A2162,[2]库存报告使用数据处理!$A:$F,6,0),0)</f>
        <v>0</v>
      </c>
      <c r="H2162" s="29">
        <f>IFERROR(VLOOKUP(A2162,[2]库存报告使用数据处理!$A:$G,7,0),0)</f>
        <v>0</v>
      </c>
      <c r="I2162">
        <f>IFERROR(VLOOKUP(A2162,[5]数据处理!$A:$B,2,0),0)</f>
        <v>0</v>
      </c>
      <c r="J2162" s="30">
        <f>IFERROR(VLOOKUP(A2162,[5]数据处理!$A:$D,4,0),0)</f>
        <v>0</v>
      </c>
      <c r="K2162" s="30">
        <f>IFERROR(VLOOKUP(A2162,[5]数据处理!$A:$E,5,0),0)</f>
        <v>0</v>
      </c>
      <c r="L2162" s="30">
        <f>IFERROR(VLOOKUP(A2162,[5]数据处理!$A:$G,7,0),0)</f>
        <v>0</v>
      </c>
      <c r="M2162">
        <f t="shared" si="562"/>
        <v>0</v>
      </c>
      <c r="N2162">
        <f>IFERROR(VLOOKUP(A2162,[5]数据处理!$A:$C,3,0),0)</f>
        <v>0</v>
      </c>
      <c r="O2162">
        <f>IFERROR(VLOOKUP($A2162,[5]数据处理!$A:$N,14,0),0)</f>
        <v>0</v>
      </c>
      <c r="P2162" t="str">
        <f>IFERROR(VLOOKUP($A2162,[3]库存报告使用数据!$A$1:$B$65536,2,0),"")</f>
        <v/>
      </c>
      <c r="Q2162" t="str">
        <f>IFERROR(VLOOKUP($A2162,[3]库存报告使用数据!$A$1:$E$65536,5,0),"")</f>
        <v/>
      </c>
      <c r="R2162" t="str">
        <f>IFERROR(VLOOKUP($A2162,[3]库存报告使用数据!$A$1:$H$65536,8,0),"")</f>
        <v/>
      </c>
      <c r="S2162" t="str">
        <f>IFERROR(VLOOKUP($A2162,[3]库存报告使用数据!$A$1:$K$65536,11,0),"")</f>
        <v/>
      </c>
      <c r="T2162" t="str">
        <f>IFERROR(VLOOKUP($A2162,[3]库存报告使用数据!$A$1:$C$65536,3,0),"")</f>
        <v/>
      </c>
      <c r="U2162" t="str">
        <f>IFERROR(VLOOKUP($A2162,[3]库存报告使用数据!$A$1:$F$65536,6,0),"")</f>
        <v/>
      </c>
      <c r="V2162" t="str">
        <f>IFERROR(VLOOKUP($A2162,[3]库存报告使用数据!$A$1:$I$65536,9,0),"")</f>
        <v/>
      </c>
      <c r="W2162" t="str">
        <f>IFERROR(VLOOKUP($A2162,[3]库存报告使用数据!$A$1:$L$65536,12,0),"")</f>
        <v/>
      </c>
      <c r="X2162" s="20" t="str">
        <f t="shared" si="563"/>
        <v/>
      </c>
      <c r="Y2162" s="20" t="str">
        <f t="shared" si="564"/>
        <v/>
      </c>
      <c r="Z2162" s="20" t="str">
        <f t="shared" si="565"/>
        <v/>
      </c>
      <c r="AA2162" s="20" t="str">
        <f t="shared" si="566"/>
        <v/>
      </c>
      <c r="AB2162" t="str">
        <f>IFERROR(VLOOKUP($A2162,[3]库存报告使用数据!$A$1:$D$65536,4,0),"")</f>
        <v/>
      </c>
      <c r="AC2162" t="str">
        <f>IFERROR(VLOOKUP($A2162,[3]库存报告使用数据!$A$1:$G$65536,7,0),"")</f>
        <v/>
      </c>
      <c r="AD2162" t="str">
        <f>IFERROR(VLOOKUP($A2162,[3]库存报告使用数据!$A$1:$J$65536,10,0),"")</f>
        <v/>
      </c>
      <c r="AE2162" t="str">
        <f>IFERROR(VLOOKUP($A2162,[3]库存报告使用数据!$A$1:$M$65536,13,0),"")</f>
        <v/>
      </c>
      <c r="AF2162" s="20" t="str">
        <f t="shared" si="567"/>
        <v/>
      </c>
      <c r="AG2162" s="20" t="str">
        <f t="shared" si="568"/>
        <v/>
      </c>
      <c r="AH2162" s="20" t="str">
        <f t="shared" si="569"/>
        <v/>
      </c>
      <c r="AI2162" s="20" t="str">
        <f t="shared" si="570"/>
        <v/>
      </c>
      <c r="AJ2162">
        <f>IFERROR(VLOOKUP($B2162,[4]库存报告使用数据!$A$1:$B$65536,2,0),0)</f>
        <v>10</v>
      </c>
      <c r="AK2162">
        <f>IFERROR(VLOOKUP($B2162,[4]库存报告使用数据!$A$1:$C$65536,3,0),)</f>
        <v>22</v>
      </c>
      <c r="AL2162">
        <f>IFERROR(VLOOKUP($B2162,[4]库存报告使用数据!$A$1:$D$65536,4,0),)</f>
        <v>5</v>
      </c>
      <c r="AM2162">
        <f>IFERROR(VLOOKUP($B2162,[4]库存报告使用数据!$A$1:$E$65536,5,0),)</f>
        <v>21</v>
      </c>
      <c r="AN2162" s="20">
        <f t="shared" si="571"/>
        <v>0</v>
      </c>
      <c r="AO2162" s="20">
        <f t="shared" si="572"/>
        <v>0</v>
      </c>
      <c r="AP2162" s="20">
        <f t="shared" si="573"/>
        <v>0</v>
      </c>
      <c r="AQ2162" s="20">
        <f t="shared" si="574"/>
        <v>0</v>
      </c>
      <c r="AR2162" s="32">
        <f t="shared" si="575"/>
        <v>0</v>
      </c>
      <c r="AS2162" s="32">
        <f t="shared" si="576"/>
        <v>0</v>
      </c>
      <c r="AT2162" s="32">
        <f t="shared" si="577"/>
        <v>0</v>
      </c>
      <c r="AU2162" s="28" t="str">
        <f t="shared" si="578"/>
        <v>库存为0</v>
      </c>
      <c r="AV2162" s="34" t="str">
        <f>IFERROR(时间!$B$4+AU2162,"上周无销量")</f>
        <v>上周无销量</v>
      </c>
    </row>
    <row r="2163" spans="1:48">
      <c r="A2163" s="18" t="s">
        <v>2208</v>
      </c>
      <c r="B2163" t="str">
        <f>VLOOKUP(A2163,'[1]sku-asin（子）'!$A:$B,2,0)</f>
        <v>B015QZROTS</v>
      </c>
      <c r="C2163" t="str">
        <f>VLOOKUP(A2163,'[1]子sku-父sku'!$A:$B,2,0)</f>
        <v>YZ-ME-HE9007</v>
      </c>
      <c r="D2163" s="28">
        <f>IFERROR(VLOOKUP(A2163,[2]库存报告使用数据处理!$A:$C,3,0),0)</f>
        <v>0</v>
      </c>
      <c r="E2163" s="28">
        <f>IFERROR(VLOOKUP(A2163,[2]库存报告使用数据处理!$A:$D,4,0),0)</f>
        <v>0</v>
      </c>
      <c r="F2163" s="28">
        <f>IFERROR(VLOOKUP(A2163,[2]库存报告使用数据处理!$A:$E,5,0),0)</f>
        <v>0</v>
      </c>
      <c r="G2163" s="28">
        <f>IFERROR(VLOOKUP(A2163,[2]库存报告使用数据处理!$A:$F,6,0),0)</f>
        <v>0</v>
      </c>
      <c r="H2163" s="29">
        <f>IFERROR(VLOOKUP(A2163,[2]库存报告使用数据处理!$A:$G,7,0),0)</f>
        <v>0</v>
      </c>
      <c r="I2163">
        <f>IFERROR(VLOOKUP(A2163,[5]数据处理!$A:$B,2,0),0)</f>
        <v>0</v>
      </c>
      <c r="J2163" s="30">
        <f>IFERROR(VLOOKUP(A2163,[5]数据处理!$A:$D,4,0),0)</f>
        <v>0</v>
      </c>
      <c r="K2163" s="30">
        <f>IFERROR(VLOOKUP(A2163,[5]数据处理!$A:$E,5,0),0)</f>
        <v>0</v>
      </c>
      <c r="L2163" s="30">
        <f>IFERROR(VLOOKUP(A2163,[5]数据处理!$A:$G,7,0),0)</f>
        <v>0</v>
      </c>
      <c r="M2163">
        <f t="shared" si="562"/>
        <v>0</v>
      </c>
      <c r="N2163">
        <f>IFERROR(VLOOKUP(A2163,[5]数据处理!$A:$C,3,0),0)</f>
        <v>0</v>
      </c>
      <c r="O2163">
        <f>IFERROR(VLOOKUP($A2163,[5]数据处理!$A:$N,14,0),0)</f>
        <v>0</v>
      </c>
      <c r="P2163" t="str">
        <f>IFERROR(VLOOKUP($A2163,[3]库存报告使用数据!$A$1:$B$65536,2,0),"")</f>
        <v/>
      </c>
      <c r="Q2163" t="str">
        <f>IFERROR(VLOOKUP($A2163,[3]库存报告使用数据!$A$1:$E$65536,5,0),"")</f>
        <v/>
      </c>
      <c r="R2163" t="str">
        <f>IFERROR(VLOOKUP($A2163,[3]库存报告使用数据!$A$1:$H$65536,8,0),"")</f>
        <v/>
      </c>
      <c r="S2163" t="str">
        <f>IFERROR(VLOOKUP($A2163,[3]库存报告使用数据!$A$1:$K$65536,11,0),"")</f>
        <v/>
      </c>
      <c r="T2163" t="str">
        <f>IFERROR(VLOOKUP($A2163,[3]库存报告使用数据!$A$1:$C$65536,3,0),"")</f>
        <v/>
      </c>
      <c r="U2163" t="str">
        <f>IFERROR(VLOOKUP($A2163,[3]库存报告使用数据!$A$1:$F$65536,6,0),"")</f>
        <v/>
      </c>
      <c r="V2163" t="str">
        <f>IFERROR(VLOOKUP($A2163,[3]库存报告使用数据!$A$1:$I$65536,9,0),"")</f>
        <v/>
      </c>
      <c r="W2163" t="str">
        <f>IFERROR(VLOOKUP($A2163,[3]库存报告使用数据!$A$1:$L$65536,12,0),"")</f>
        <v/>
      </c>
      <c r="X2163" s="20" t="str">
        <f t="shared" si="563"/>
        <v/>
      </c>
      <c r="Y2163" s="20" t="str">
        <f t="shared" si="564"/>
        <v/>
      </c>
      <c r="Z2163" s="20" t="str">
        <f t="shared" si="565"/>
        <v/>
      </c>
      <c r="AA2163" s="20" t="str">
        <f t="shared" si="566"/>
        <v/>
      </c>
      <c r="AB2163" t="str">
        <f>IFERROR(VLOOKUP($A2163,[3]库存报告使用数据!$A$1:$D$65536,4,0),"")</f>
        <v/>
      </c>
      <c r="AC2163" t="str">
        <f>IFERROR(VLOOKUP($A2163,[3]库存报告使用数据!$A$1:$G$65536,7,0),"")</f>
        <v/>
      </c>
      <c r="AD2163" t="str">
        <f>IFERROR(VLOOKUP($A2163,[3]库存报告使用数据!$A$1:$J$65536,10,0),"")</f>
        <v/>
      </c>
      <c r="AE2163" t="str">
        <f>IFERROR(VLOOKUP($A2163,[3]库存报告使用数据!$A$1:$M$65536,13,0),"")</f>
        <v/>
      </c>
      <c r="AF2163" s="20" t="str">
        <f t="shared" si="567"/>
        <v/>
      </c>
      <c r="AG2163" s="20" t="str">
        <f t="shared" si="568"/>
        <v/>
      </c>
      <c r="AH2163" s="20" t="str">
        <f t="shared" si="569"/>
        <v/>
      </c>
      <c r="AI2163" s="20" t="str">
        <f t="shared" si="570"/>
        <v/>
      </c>
      <c r="AJ2163">
        <f>IFERROR(VLOOKUP($B2163,[4]库存报告使用数据!$A$1:$B$65536,2,0),0)</f>
        <v>2</v>
      </c>
      <c r="AK2163">
        <f>IFERROR(VLOOKUP($B2163,[4]库存报告使用数据!$A$1:$C$65536,3,0),)</f>
        <v>19</v>
      </c>
      <c r="AL2163">
        <f>IFERROR(VLOOKUP($B2163,[4]库存报告使用数据!$A$1:$D$65536,4,0),)</f>
        <v>9</v>
      </c>
      <c r="AM2163">
        <f>IFERROR(VLOOKUP($B2163,[4]库存报告使用数据!$A$1:$E$65536,5,0),)</f>
        <v>0</v>
      </c>
      <c r="AN2163" s="20">
        <f t="shared" si="571"/>
        <v>0</v>
      </c>
      <c r="AO2163" s="20">
        <f t="shared" si="572"/>
        <v>0</v>
      </c>
      <c r="AP2163" s="20">
        <f t="shared" si="573"/>
        <v>0</v>
      </c>
      <c r="AQ2163" s="20" t="str">
        <f t="shared" si="574"/>
        <v/>
      </c>
      <c r="AR2163" s="32">
        <f t="shared" si="575"/>
        <v>0</v>
      </c>
      <c r="AS2163" s="32">
        <f t="shared" si="576"/>
        <v>0</v>
      </c>
      <c r="AT2163" s="32">
        <f t="shared" si="577"/>
        <v>0</v>
      </c>
      <c r="AU2163" s="28" t="str">
        <f t="shared" si="578"/>
        <v>库存为0</v>
      </c>
      <c r="AV2163" s="34" t="str">
        <f>IFERROR(时间!$B$4+AU2163,"上周无销量")</f>
        <v>上周无销量</v>
      </c>
    </row>
    <row r="2164" spans="1:48">
      <c r="A2164" s="18" t="s">
        <v>2209</v>
      </c>
      <c r="B2164" t="str">
        <f>VLOOKUP(A2164,'[1]sku-asin（子）'!$A:$B,2,0)</f>
        <v>B015QZRPHO</v>
      </c>
      <c r="C2164" t="str">
        <f>VLOOKUP(A2164,'[1]子sku-父sku'!$A:$B,2,0)</f>
        <v>YZ-ME-HE9007</v>
      </c>
      <c r="D2164" s="28">
        <f>IFERROR(VLOOKUP(A2164,[2]库存报告使用数据处理!$A:$C,3,0),0)</f>
        <v>0</v>
      </c>
      <c r="E2164" s="28">
        <f>IFERROR(VLOOKUP(A2164,[2]库存报告使用数据处理!$A:$D,4,0),0)</f>
        <v>0</v>
      </c>
      <c r="F2164" s="28">
        <f>IFERROR(VLOOKUP(A2164,[2]库存报告使用数据处理!$A:$E,5,0),0)</f>
        <v>0</v>
      </c>
      <c r="G2164" s="28">
        <f>IFERROR(VLOOKUP(A2164,[2]库存报告使用数据处理!$A:$F,6,0),0)</f>
        <v>0</v>
      </c>
      <c r="H2164" s="29">
        <f>IFERROR(VLOOKUP(A2164,[2]库存报告使用数据处理!$A:$G,7,0),0)</f>
        <v>0</v>
      </c>
      <c r="I2164">
        <f>IFERROR(VLOOKUP(A2164,[5]数据处理!$A:$B,2,0),0)</f>
        <v>0</v>
      </c>
      <c r="J2164" s="30">
        <f>IFERROR(VLOOKUP(A2164,[5]数据处理!$A:$D,4,0),0)</f>
        <v>0</v>
      </c>
      <c r="K2164" s="30">
        <f>IFERROR(VLOOKUP(A2164,[5]数据处理!$A:$E,5,0),0)</f>
        <v>0</v>
      </c>
      <c r="L2164" s="30">
        <f>IFERROR(VLOOKUP(A2164,[5]数据处理!$A:$G,7,0),0)</f>
        <v>0</v>
      </c>
      <c r="M2164">
        <f t="shared" si="562"/>
        <v>0</v>
      </c>
      <c r="N2164">
        <f>IFERROR(VLOOKUP(A2164,[5]数据处理!$A:$C,3,0),0)</f>
        <v>0</v>
      </c>
      <c r="O2164">
        <f>IFERROR(VLOOKUP($A2164,[5]数据处理!$A:$N,14,0),0)</f>
        <v>0</v>
      </c>
      <c r="P2164" t="str">
        <f>IFERROR(VLOOKUP($A2164,[3]库存报告使用数据!$A$1:$B$65536,2,0),"")</f>
        <v/>
      </c>
      <c r="Q2164" t="str">
        <f>IFERROR(VLOOKUP($A2164,[3]库存报告使用数据!$A$1:$E$65536,5,0),"")</f>
        <v/>
      </c>
      <c r="R2164" t="str">
        <f>IFERROR(VLOOKUP($A2164,[3]库存报告使用数据!$A$1:$H$65536,8,0),"")</f>
        <v/>
      </c>
      <c r="S2164" t="str">
        <f>IFERROR(VLOOKUP($A2164,[3]库存报告使用数据!$A$1:$K$65536,11,0),"")</f>
        <v/>
      </c>
      <c r="T2164" t="str">
        <f>IFERROR(VLOOKUP($A2164,[3]库存报告使用数据!$A$1:$C$65536,3,0),"")</f>
        <v/>
      </c>
      <c r="U2164" t="str">
        <f>IFERROR(VLOOKUP($A2164,[3]库存报告使用数据!$A$1:$F$65536,6,0),"")</f>
        <v/>
      </c>
      <c r="V2164" t="str">
        <f>IFERROR(VLOOKUP($A2164,[3]库存报告使用数据!$A$1:$I$65536,9,0),"")</f>
        <v/>
      </c>
      <c r="W2164" t="str">
        <f>IFERROR(VLOOKUP($A2164,[3]库存报告使用数据!$A$1:$L$65536,12,0),"")</f>
        <v/>
      </c>
      <c r="X2164" s="20" t="str">
        <f t="shared" si="563"/>
        <v/>
      </c>
      <c r="Y2164" s="20" t="str">
        <f t="shared" si="564"/>
        <v/>
      </c>
      <c r="Z2164" s="20" t="str">
        <f t="shared" si="565"/>
        <v/>
      </c>
      <c r="AA2164" s="20" t="str">
        <f t="shared" si="566"/>
        <v/>
      </c>
      <c r="AB2164" t="str">
        <f>IFERROR(VLOOKUP($A2164,[3]库存报告使用数据!$A$1:$D$65536,4,0),"")</f>
        <v/>
      </c>
      <c r="AC2164" t="str">
        <f>IFERROR(VLOOKUP($A2164,[3]库存报告使用数据!$A$1:$G$65536,7,0),"")</f>
        <v/>
      </c>
      <c r="AD2164" t="str">
        <f>IFERROR(VLOOKUP($A2164,[3]库存报告使用数据!$A$1:$J$65536,10,0),"")</f>
        <v/>
      </c>
      <c r="AE2164" t="str">
        <f>IFERROR(VLOOKUP($A2164,[3]库存报告使用数据!$A$1:$M$65536,13,0),"")</f>
        <v/>
      </c>
      <c r="AF2164" s="20" t="str">
        <f t="shared" si="567"/>
        <v/>
      </c>
      <c r="AG2164" s="20" t="str">
        <f t="shared" si="568"/>
        <v/>
      </c>
      <c r="AH2164" s="20" t="str">
        <f t="shared" si="569"/>
        <v/>
      </c>
      <c r="AI2164" s="20" t="str">
        <f t="shared" si="570"/>
        <v/>
      </c>
      <c r="AJ2164">
        <f>IFERROR(VLOOKUP($B2164,[4]库存报告使用数据!$A$1:$B$65536,2,0),0)</f>
        <v>20</v>
      </c>
      <c r="AK2164">
        <f>IFERROR(VLOOKUP($B2164,[4]库存报告使用数据!$A$1:$C$65536,3,0),)</f>
        <v>20</v>
      </c>
      <c r="AL2164">
        <f>IFERROR(VLOOKUP($B2164,[4]库存报告使用数据!$A$1:$D$65536,4,0),)</f>
        <v>4</v>
      </c>
      <c r="AM2164">
        <f>IFERROR(VLOOKUP($B2164,[4]库存报告使用数据!$A$1:$E$65536,5,0),)</f>
        <v>0</v>
      </c>
      <c r="AN2164" s="20">
        <f t="shared" si="571"/>
        <v>0</v>
      </c>
      <c r="AO2164" s="20">
        <f t="shared" si="572"/>
        <v>0</v>
      </c>
      <c r="AP2164" s="20">
        <f t="shared" si="573"/>
        <v>0</v>
      </c>
      <c r="AQ2164" s="20" t="str">
        <f t="shared" si="574"/>
        <v/>
      </c>
      <c r="AR2164" s="32">
        <f t="shared" si="575"/>
        <v>0</v>
      </c>
      <c r="AS2164" s="32">
        <f t="shared" si="576"/>
        <v>0</v>
      </c>
      <c r="AT2164" s="32">
        <f t="shared" si="577"/>
        <v>0</v>
      </c>
      <c r="AU2164" s="28" t="str">
        <f t="shared" si="578"/>
        <v>库存为0</v>
      </c>
      <c r="AV2164" s="34" t="str">
        <f>IFERROR(时间!$B$4+AU2164,"上周无销量")</f>
        <v>上周无销量</v>
      </c>
    </row>
    <row r="2165" spans="1:48">
      <c r="A2165" s="18" t="s">
        <v>2210</v>
      </c>
      <c r="B2165" t="str">
        <f>VLOOKUP(A2165,'[1]sku-asin（子）'!$A:$B,2,0)</f>
        <v>B01N531UTZ</v>
      </c>
      <c r="C2165" t="str">
        <f>VLOOKUP(A2165,'[1]子sku-父sku'!$A:$B,2,0)</f>
        <v>YZ-ME-HE9007</v>
      </c>
      <c r="D2165" s="28">
        <f>IFERROR(VLOOKUP(A2165,[2]库存报告使用数据处理!$A:$C,3,0),0)</f>
        <v>0</v>
      </c>
      <c r="E2165" s="28">
        <f>IFERROR(VLOOKUP(A2165,[2]库存报告使用数据处理!$A:$D,4,0),0)</f>
        <v>0</v>
      </c>
      <c r="F2165" s="28">
        <f>IFERROR(VLOOKUP(A2165,[2]库存报告使用数据处理!$A:$E,5,0),0)</f>
        <v>0</v>
      </c>
      <c r="G2165" s="28">
        <f>IFERROR(VLOOKUP(A2165,[2]库存报告使用数据处理!$A:$F,6,0),0)</f>
        <v>0</v>
      </c>
      <c r="H2165" s="29">
        <f>IFERROR(VLOOKUP(A2165,[2]库存报告使用数据处理!$A:$G,7,0),0)</f>
        <v>0</v>
      </c>
      <c r="I2165">
        <f>IFERROR(VLOOKUP(A2165,[5]数据处理!$A:$B,2,0),0)</f>
        <v>0</v>
      </c>
      <c r="J2165" s="30">
        <f>IFERROR(VLOOKUP(A2165,[5]数据处理!$A:$D,4,0),0)</f>
        <v>0</v>
      </c>
      <c r="K2165" s="30">
        <f>IFERROR(VLOOKUP(A2165,[5]数据处理!$A:$E,5,0),0)</f>
        <v>0</v>
      </c>
      <c r="L2165" s="30">
        <f>IFERROR(VLOOKUP(A2165,[5]数据处理!$A:$G,7,0),0)</f>
        <v>0</v>
      </c>
      <c r="M2165">
        <f t="shared" si="562"/>
        <v>0</v>
      </c>
      <c r="N2165">
        <f>IFERROR(VLOOKUP(A2165,[5]数据处理!$A:$C,3,0),0)</f>
        <v>0</v>
      </c>
      <c r="O2165">
        <f>IFERROR(VLOOKUP($A2165,[5]数据处理!$A:$N,14,0),0)</f>
        <v>0</v>
      </c>
      <c r="P2165" t="str">
        <f>IFERROR(VLOOKUP($A2165,[3]库存报告使用数据!$A$1:$B$65536,2,0),"")</f>
        <v/>
      </c>
      <c r="Q2165" t="str">
        <f>IFERROR(VLOOKUP($A2165,[3]库存报告使用数据!$A$1:$E$65536,5,0),"")</f>
        <v/>
      </c>
      <c r="R2165" t="str">
        <f>IFERROR(VLOOKUP($A2165,[3]库存报告使用数据!$A$1:$H$65536,8,0),"")</f>
        <v/>
      </c>
      <c r="S2165" t="str">
        <f>IFERROR(VLOOKUP($A2165,[3]库存报告使用数据!$A$1:$K$65536,11,0),"")</f>
        <v/>
      </c>
      <c r="T2165" t="str">
        <f>IFERROR(VLOOKUP($A2165,[3]库存报告使用数据!$A$1:$C$65536,3,0),"")</f>
        <v/>
      </c>
      <c r="U2165" t="str">
        <f>IFERROR(VLOOKUP($A2165,[3]库存报告使用数据!$A$1:$F$65536,6,0),"")</f>
        <v/>
      </c>
      <c r="V2165" t="str">
        <f>IFERROR(VLOOKUP($A2165,[3]库存报告使用数据!$A$1:$I$65536,9,0),"")</f>
        <v/>
      </c>
      <c r="W2165" t="str">
        <f>IFERROR(VLOOKUP($A2165,[3]库存报告使用数据!$A$1:$L$65536,12,0),"")</f>
        <v/>
      </c>
      <c r="X2165" s="20" t="str">
        <f t="shared" si="563"/>
        <v/>
      </c>
      <c r="Y2165" s="20" t="str">
        <f t="shared" si="564"/>
        <v/>
      </c>
      <c r="Z2165" s="20" t="str">
        <f t="shared" si="565"/>
        <v/>
      </c>
      <c r="AA2165" s="20" t="str">
        <f t="shared" si="566"/>
        <v/>
      </c>
      <c r="AB2165" t="str">
        <f>IFERROR(VLOOKUP($A2165,[3]库存报告使用数据!$A$1:$D$65536,4,0),"")</f>
        <v/>
      </c>
      <c r="AC2165" t="str">
        <f>IFERROR(VLOOKUP($A2165,[3]库存报告使用数据!$A$1:$G$65536,7,0),"")</f>
        <v/>
      </c>
      <c r="AD2165" t="str">
        <f>IFERROR(VLOOKUP($A2165,[3]库存报告使用数据!$A$1:$J$65536,10,0),"")</f>
        <v/>
      </c>
      <c r="AE2165" t="str">
        <f>IFERROR(VLOOKUP($A2165,[3]库存报告使用数据!$A$1:$M$65536,13,0),"")</f>
        <v/>
      </c>
      <c r="AF2165" s="20" t="str">
        <f t="shared" si="567"/>
        <v/>
      </c>
      <c r="AG2165" s="20" t="str">
        <f t="shared" si="568"/>
        <v/>
      </c>
      <c r="AH2165" s="20" t="str">
        <f t="shared" si="569"/>
        <v/>
      </c>
      <c r="AI2165" s="20" t="str">
        <f t="shared" si="570"/>
        <v/>
      </c>
      <c r="AJ2165">
        <f>IFERROR(VLOOKUP($B2165,[4]库存报告使用数据!$A$1:$B$65536,2,0),0)</f>
        <v>8</v>
      </c>
      <c r="AK2165">
        <f>IFERROR(VLOOKUP($B2165,[4]库存报告使用数据!$A$1:$C$65536,3,0),)</f>
        <v>21</v>
      </c>
      <c r="AL2165">
        <f>IFERROR(VLOOKUP($B2165,[4]库存报告使用数据!$A$1:$D$65536,4,0),)</f>
        <v>4</v>
      </c>
      <c r="AM2165">
        <f>IFERROR(VLOOKUP($B2165,[4]库存报告使用数据!$A$1:$E$65536,5,0),)</f>
        <v>0</v>
      </c>
      <c r="AN2165" s="20">
        <f t="shared" si="571"/>
        <v>0</v>
      </c>
      <c r="AO2165" s="20">
        <f t="shared" si="572"/>
        <v>0</v>
      </c>
      <c r="AP2165" s="20">
        <f t="shared" si="573"/>
        <v>0</v>
      </c>
      <c r="AQ2165" s="20" t="str">
        <f t="shared" si="574"/>
        <v/>
      </c>
      <c r="AR2165" s="32">
        <f t="shared" si="575"/>
        <v>0</v>
      </c>
      <c r="AS2165" s="32">
        <f t="shared" si="576"/>
        <v>0</v>
      </c>
      <c r="AT2165" s="32">
        <f t="shared" si="577"/>
        <v>0</v>
      </c>
      <c r="AU2165" s="28" t="str">
        <f t="shared" si="578"/>
        <v>库存为0</v>
      </c>
      <c r="AV2165" s="34" t="str">
        <f>IFERROR(时间!$B$4+AU2165,"上周无销量")</f>
        <v>上周无销量</v>
      </c>
    </row>
    <row r="2166" spans="1:48">
      <c r="A2166" s="18" t="s">
        <v>2211</v>
      </c>
      <c r="B2166" t="str">
        <f>VLOOKUP(A2166,'[1]sku-asin（子）'!$A:$B,2,0)</f>
        <v>B01N2HHCOA</v>
      </c>
      <c r="C2166" t="str">
        <f>VLOOKUP(A2166,'[1]子sku-父sku'!$A:$B,2,0)</f>
        <v>YZ-ME-HE9007</v>
      </c>
      <c r="D2166" s="28">
        <f>IFERROR(VLOOKUP(A2166,[2]库存报告使用数据处理!$A:$C,3,0),0)</f>
        <v>0</v>
      </c>
      <c r="E2166" s="28">
        <f>IFERROR(VLOOKUP(A2166,[2]库存报告使用数据处理!$A:$D,4,0),0)</f>
        <v>0</v>
      </c>
      <c r="F2166" s="28">
        <f>IFERROR(VLOOKUP(A2166,[2]库存报告使用数据处理!$A:$E,5,0),0)</f>
        <v>0</v>
      </c>
      <c r="G2166" s="28">
        <f>IFERROR(VLOOKUP(A2166,[2]库存报告使用数据处理!$A:$F,6,0),0)</f>
        <v>0</v>
      </c>
      <c r="H2166" s="29">
        <f>IFERROR(VLOOKUP(A2166,[2]库存报告使用数据处理!$A:$G,7,0),0)</f>
        <v>0</v>
      </c>
      <c r="I2166">
        <f>IFERROR(VLOOKUP(A2166,[5]数据处理!$A:$B,2,0),0)</f>
        <v>0</v>
      </c>
      <c r="J2166" s="30">
        <f>IFERROR(VLOOKUP(A2166,[5]数据处理!$A:$D,4,0),0)</f>
        <v>0</v>
      </c>
      <c r="K2166" s="30">
        <f>IFERROR(VLOOKUP(A2166,[5]数据处理!$A:$E,5,0),0)</f>
        <v>0</v>
      </c>
      <c r="L2166" s="30">
        <f>IFERROR(VLOOKUP(A2166,[5]数据处理!$A:$G,7,0),0)</f>
        <v>0</v>
      </c>
      <c r="M2166">
        <f t="shared" si="562"/>
        <v>0</v>
      </c>
      <c r="N2166">
        <f>IFERROR(VLOOKUP(A2166,[5]数据处理!$A:$C,3,0),0)</f>
        <v>0</v>
      </c>
      <c r="O2166">
        <f>IFERROR(VLOOKUP($A2166,[5]数据处理!$A:$N,14,0),0)</f>
        <v>0</v>
      </c>
      <c r="P2166" t="str">
        <f>IFERROR(VLOOKUP($A2166,[3]库存报告使用数据!$A$1:$B$65536,2,0),"")</f>
        <v/>
      </c>
      <c r="Q2166" t="str">
        <f>IFERROR(VLOOKUP($A2166,[3]库存报告使用数据!$A$1:$E$65536,5,0),"")</f>
        <v/>
      </c>
      <c r="R2166" t="str">
        <f>IFERROR(VLOOKUP($A2166,[3]库存报告使用数据!$A$1:$H$65536,8,0),"")</f>
        <v/>
      </c>
      <c r="S2166" t="str">
        <f>IFERROR(VLOOKUP($A2166,[3]库存报告使用数据!$A$1:$K$65536,11,0),"")</f>
        <v/>
      </c>
      <c r="T2166" t="str">
        <f>IFERROR(VLOOKUP($A2166,[3]库存报告使用数据!$A$1:$C$65536,3,0),"")</f>
        <v/>
      </c>
      <c r="U2166" t="str">
        <f>IFERROR(VLOOKUP($A2166,[3]库存报告使用数据!$A$1:$F$65536,6,0),"")</f>
        <v/>
      </c>
      <c r="V2166" t="str">
        <f>IFERROR(VLOOKUP($A2166,[3]库存报告使用数据!$A$1:$I$65536,9,0),"")</f>
        <v/>
      </c>
      <c r="W2166" t="str">
        <f>IFERROR(VLOOKUP($A2166,[3]库存报告使用数据!$A$1:$L$65536,12,0),"")</f>
        <v/>
      </c>
      <c r="X2166" s="20" t="str">
        <f t="shared" si="563"/>
        <v/>
      </c>
      <c r="Y2166" s="20" t="str">
        <f t="shared" si="564"/>
        <v/>
      </c>
      <c r="Z2166" s="20" t="str">
        <f t="shared" si="565"/>
        <v/>
      </c>
      <c r="AA2166" s="20" t="str">
        <f t="shared" si="566"/>
        <v/>
      </c>
      <c r="AB2166" t="str">
        <f>IFERROR(VLOOKUP($A2166,[3]库存报告使用数据!$A$1:$D$65536,4,0),"")</f>
        <v/>
      </c>
      <c r="AC2166" t="str">
        <f>IFERROR(VLOOKUP($A2166,[3]库存报告使用数据!$A$1:$G$65536,7,0),"")</f>
        <v/>
      </c>
      <c r="AD2166" t="str">
        <f>IFERROR(VLOOKUP($A2166,[3]库存报告使用数据!$A$1:$J$65536,10,0),"")</f>
        <v/>
      </c>
      <c r="AE2166" t="str">
        <f>IFERROR(VLOOKUP($A2166,[3]库存报告使用数据!$A$1:$M$65536,13,0),"")</f>
        <v/>
      </c>
      <c r="AF2166" s="20" t="str">
        <f t="shared" si="567"/>
        <v/>
      </c>
      <c r="AG2166" s="20" t="str">
        <f t="shared" si="568"/>
        <v/>
      </c>
      <c r="AH2166" s="20" t="str">
        <f t="shared" si="569"/>
        <v/>
      </c>
      <c r="AI2166" s="20" t="str">
        <f t="shared" si="570"/>
        <v/>
      </c>
      <c r="AJ2166">
        <f>IFERROR(VLOOKUP($B2166,[4]库存报告使用数据!$A$1:$B$65536,2,0),0)</f>
        <v>12</v>
      </c>
      <c r="AK2166">
        <f>IFERROR(VLOOKUP($B2166,[4]库存报告使用数据!$A$1:$C$65536,3,0),)</f>
        <v>20</v>
      </c>
      <c r="AL2166">
        <f>IFERROR(VLOOKUP($B2166,[4]库存报告使用数据!$A$1:$D$65536,4,0),)</f>
        <v>7</v>
      </c>
      <c r="AM2166">
        <f>IFERROR(VLOOKUP($B2166,[4]库存报告使用数据!$A$1:$E$65536,5,0),)</f>
        <v>14</v>
      </c>
      <c r="AN2166" s="20">
        <f t="shared" si="571"/>
        <v>0</v>
      </c>
      <c r="AO2166" s="20">
        <f t="shared" si="572"/>
        <v>0</v>
      </c>
      <c r="AP2166" s="20">
        <f t="shared" si="573"/>
        <v>0</v>
      </c>
      <c r="AQ2166" s="20">
        <f t="shared" si="574"/>
        <v>0</v>
      </c>
      <c r="AR2166" s="32">
        <f t="shared" si="575"/>
        <v>0</v>
      </c>
      <c r="AS2166" s="32">
        <f t="shared" si="576"/>
        <v>0</v>
      </c>
      <c r="AT2166" s="32">
        <f t="shared" si="577"/>
        <v>0</v>
      </c>
      <c r="AU2166" s="28" t="str">
        <f t="shared" si="578"/>
        <v>库存为0</v>
      </c>
      <c r="AV2166" s="34" t="str">
        <f>IFERROR(时间!$B$4+AU2166,"上周无销量")</f>
        <v>上周无销量</v>
      </c>
    </row>
    <row r="2167" spans="1:48">
      <c r="A2167" s="18" t="s">
        <v>2212</v>
      </c>
      <c r="B2167" t="str">
        <f>VLOOKUP(A2167,'[1]sku-asin（子）'!$A:$B,2,0)</f>
        <v>B01MQJP6LF</v>
      </c>
      <c r="C2167" t="str">
        <f>VLOOKUP(A2167,'[1]子sku-父sku'!$A:$B,2,0)</f>
        <v>YZ-ME-HE9007</v>
      </c>
      <c r="D2167" s="28">
        <f>IFERROR(VLOOKUP(A2167,[2]库存报告使用数据处理!$A:$C,3,0),0)</f>
        <v>0</v>
      </c>
      <c r="E2167" s="28">
        <f>IFERROR(VLOOKUP(A2167,[2]库存报告使用数据处理!$A:$D,4,0),0)</f>
        <v>0</v>
      </c>
      <c r="F2167" s="28">
        <f>IFERROR(VLOOKUP(A2167,[2]库存报告使用数据处理!$A:$E,5,0),0)</f>
        <v>0</v>
      </c>
      <c r="G2167" s="28">
        <f>IFERROR(VLOOKUP(A2167,[2]库存报告使用数据处理!$A:$F,6,0),0)</f>
        <v>0</v>
      </c>
      <c r="H2167" s="29">
        <f>IFERROR(VLOOKUP(A2167,[2]库存报告使用数据处理!$A:$G,7,0),0)</f>
        <v>0</v>
      </c>
      <c r="I2167">
        <f>IFERROR(VLOOKUP(A2167,[5]数据处理!$A:$B,2,0),0)</f>
        <v>0</v>
      </c>
      <c r="J2167" s="30">
        <f>IFERROR(VLOOKUP(A2167,[5]数据处理!$A:$D,4,0),0)</f>
        <v>0</v>
      </c>
      <c r="K2167" s="30">
        <f>IFERROR(VLOOKUP(A2167,[5]数据处理!$A:$E,5,0),0)</f>
        <v>0</v>
      </c>
      <c r="L2167" s="30">
        <f>IFERROR(VLOOKUP(A2167,[5]数据处理!$A:$G,7,0),0)</f>
        <v>0</v>
      </c>
      <c r="M2167">
        <f t="shared" si="562"/>
        <v>0</v>
      </c>
      <c r="N2167">
        <f>IFERROR(VLOOKUP(A2167,[5]数据处理!$A:$C,3,0),0)</f>
        <v>0</v>
      </c>
      <c r="O2167">
        <f>IFERROR(VLOOKUP($A2167,[5]数据处理!$A:$N,14,0),0)</f>
        <v>0</v>
      </c>
      <c r="P2167" t="str">
        <f>IFERROR(VLOOKUP($A2167,[3]库存报告使用数据!$A$1:$B$65536,2,0),"")</f>
        <v/>
      </c>
      <c r="Q2167" t="str">
        <f>IFERROR(VLOOKUP($A2167,[3]库存报告使用数据!$A$1:$E$65536,5,0),"")</f>
        <v/>
      </c>
      <c r="R2167" t="str">
        <f>IFERROR(VLOOKUP($A2167,[3]库存报告使用数据!$A$1:$H$65536,8,0),"")</f>
        <v/>
      </c>
      <c r="S2167" t="str">
        <f>IFERROR(VLOOKUP($A2167,[3]库存报告使用数据!$A$1:$K$65536,11,0),"")</f>
        <v/>
      </c>
      <c r="T2167" t="str">
        <f>IFERROR(VLOOKUP($A2167,[3]库存报告使用数据!$A$1:$C$65536,3,0),"")</f>
        <v/>
      </c>
      <c r="U2167" t="str">
        <f>IFERROR(VLOOKUP($A2167,[3]库存报告使用数据!$A$1:$F$65536,6,0),"")</f>
        <v/>
      </c>
      <c r="V2167" t="str">
        <f>IFERROR(VLOOKUP($A2167,[3]库存报告使用数据!$A$1:$I$65536,9,0),"")</f>
        <v/>
      </c>
      <c r="W2167" t="str">
        <f>IFERROR(VLOOKUP($A2167,[3]库存报告使用数据!$A$1:$L$65536,12,0),"")</f>
        <v/>
      </c>
      <c r="X2167" s="20" t="str">
        <f t="shared" si="563"/>
        <v/>
      </c>
      <c r="Y2167" s="20" t="str">
        <f t="shared" si="564"/>
        <v/>
      </c>
      <c r="Z2167" s="20" t="str">
        <f t="shared" si="565"/>
        <v/>
      </c>
      <c r="AA2167" s="20" t="str">
        <f t="shared" si="566"/>
        <v/>
      </c>
      <c r="AB2167" t="str">
        <f>IFERROR(VLOOKUP($A2167,[3]库存报告使用数据!$A$1:$D$65536,4,0),"")</f>
        <v/>
      </c>
      <c r="AC2167" t="str">
        <f>IFERROR(VLOOKUP($A2167,[3]库存报告使用数据!$A$1:$G$65536,7,0),"")</f>
        <v/>
      </c>
      <c r="AD2167" t="str">
        <f>IFERROR(VLOOKUP($A2167,[3]库存报告使用数据!$A$1:$J$65536,10,0),"")</f>
        <v/>
      </c>
      <c r="AE2167" t="str">
        <f>IFERROR(VLOOKUP($A2167,[3]库存报告使用数据!$A$1:$M$65536,13,0),"")</f>
        <v/>
      </c>
      <c r="AF2167" s="20" t="str">
        <f t="shared" si="567"/>
        <v/>
      </c>
      <c r="AG2167" s="20" t="str">
        <f t="shared" si="568"/>
        <v/>
      </c>
      <c r="AH2167" s="20" t="str">
        <f t="shared" si="569"/>
        <v/>
      </c>
      <c r="AI2167" s="20" t="str">
        <f t="shared" si="570"/>
        <v/>
      </c>
      <c r="AJ2167">
        <f>IFERROR(VLOOKUP($B2167,[4]库存报告使用数据!$A$1:$B$65536,2,0),0)</f>
        <v>21</v>
      </c>
      <c r="AK2167">
        <f>IFERROR(VLOOKUP($B2167,[4]库存报告使用数据!$A$1:$C$65536,3,0),)</f>
        <v>25</v>
      </c>
      <c r="AL2167">
        <f>IFERROR(VLOOKUP($B2167,[4]库存报告使用数据!$A$1:$D$65536,4,0),)</f>
        <v>11</v>
      </c>
      <c r="AM2167">
        <f>IFERROR(VLOOKUP($B2167,[4]库存报告使用数据!$A$1:$E$65536,5,0),)</f>
        <v>27</v>
      </c>
      <c r="AN2167" s="20">
        <f t="shared" si="571"/>
        <v>0</v>
      </c>
      <c r="AO2167" s="20">
        <f t="shared" si="572"/>
        <v>0</v>
      </c>
      <c r="AP2167" s="20">
        <f t="shared" si="573"/>
        <v>0</v>
      </c>
      <c r="AQ2167" s="20">
        <f t="shared" si="574"/>
        <v>0</v>
      </c>
      <c r="AR2167" s="32">
        <f t="shared" si="575"/>
        <v>0</v>
      </c>
      <c r="AS2167" s="32">
        <f t="shared" si="576"/>
        <v>0</v>
      </c>
      <c r="AT2167" s="32">
        <f t="shared" si="577"/>
        <v>0</v>
      </c>
      <c r="AU2167" s="28" t="str">
        <f t="shared" si="578"/>
        <v>库存为0</v>
      </c>
      <c r="AV2167" s="34" t="str">
        <f>IFERROR(时间!$B$4+AU2167,"上周无销量")</f>
        <v>上周无销量</v>
      </c>
    </row>
    <row r="2168" spans="1:48">
      <c r="A2168" s="18" t="s">
        <v>2213</v>
      </c>
      <c r="B2168" t="str">
        <f>VLOOKUP(A2168,'[1]sku-asin（子）'!$A:$B,2,0)</f>
        <v>B01MSMPBNA</v>
      </c>
      <c r="C2168" t="str">
        <f>VLOOKUP(A2168,'[1]子sku-父sku'!$A:$B,2,0)</f>
        <v>YZ-ME-HE9007</v>
      </c>
      <c r="D2168" s="28">
        <f>IFERROR(VLOOKUP(A2168,[2]库存报告使用数据处理!$A:$C,3,0),0)</f>
        <v>0</v>
      </c>
      <c r="E2168" s="28">
        <f>IFERROR(VLOOKUP(A2168,[2]库存报告使用数据处理!$A:$D,4,0),0)</f>
        <v>0</v>
      </c>
      <c r="F2168" s="28">
        <f>IFERROR(VLOOKUP(A2168,[2]库存报告使用数据处理!$A:$E,5,0),0)</f>
        <v>0</v>
      </c>
      <c r="G2168" s="28">
        <f>IFERROR(VLOOKUP(A2168,[2]库存报告使用数据处理!$A:$F,6,0),0)</f>
        <v>0</v>
      </c>
      <c r="H2168" s="29">
        <f>IFERROR(VLOOKUP(A2168,[2]库存报告使用数据处理!$A:$G,7,0),0)</f>
        <v>0</v>
      </c>
      <c r="I2168">
        <f>IFERROR(VLOOKUP(A2168,[5]数据处理!$A:$B,2,0),0)</f>
        <v>0</v>
      </c>
      <c r="J2168" s="30">
        <f>IFERROR(VLOOKUP(A2168,[5]数据处理!$A:$D,4,0),0)</f>
        <v>0</v>
      </c>
      <c r="K2168" s="30">
        <f>IFERROR(VLOOKUP(A2168,[5]数据处理!$A:$E,5,0),0)</f>
        <v>0</v>
      </c>
      <c r="L2168" s="30">
        <f>IFERROR(VLOOKUP(A2168,[5]数据处理!$A:$G,7,0),0)</f>
        <v>0</v>
      </c>
      <c r="M2168">
        <f t="shared" si="562"/>
        <v>0</v>
      </c>
      <c r="N2168">
        <f>IFERROR(VLOOKUP(A2168,[5]数据处理!$A:$C,3,0),0)</f>
        <v>0</v>
      </c>
      <c r="O2168">
        <f>IFERROR(VLOOKUP($A2168,[5]数据处理!$A:$N,14,0),0)</f>
        <v>0</v>
      </c>
      <c r="P2168" t="str">
        <f>IFERROR(VLOOKUP($A2168,[3]库存报告使用数据!$A$1:$B$65536,2,0),"")</f>
        <v/>
      </c>
      <c r="Q2168" t="str">
        <f>IFERROR(VLOOKUP($A2168,[3]库存报告使用数据!$A$1:$E$65536,5,0),"")</f>
        <v/>
      </c>
      <c r="R2168" t="str">
        <f>IFERROR(VLOOKUP($A2168,[3]库存报告使用数据!$A$1:$H$65536,8,0),"")</f>
        <v/>
      </c>
      <c r="S2168" t="str">
        <f>IFERROR(VLOOKUP($A2168,[3]库存报告使用数据!$A$1:$K$65536,11,0),"")</f>
        <v/>
      </c>
      <c r="T2168" t="str">
        <f>IFERROR(VLOOKUP($A2168,[3]库存报告使用数据!$A$1:$C$65536,3,0),"")</f>
        <v/>
      </c>
      <c r="U2168" t="str">
        <f>IFERROR(VLOOKUP($A2168,[3]库存报告使用数据!$A$1:$F$65536,6,0),"")</f>
        <v/>
      </c>
      <c r="V2168" t="str">
        <f>IFERROR(VLOOKUP($A2168,[3]库存报告使用数据!$A$1:$I$65536,9,0),"")</f>
        <v/>
      </c>
      <c r="W2168" t="str">
        <f>IFERROR(VLOOKUP($A2168,[3]库存报告使用数据!$A$1:$L$65536,12,0),"")</f>
        <v/>
      </c>
      <c r="X2168" s="20" t="str">
        <f t="shared" si="563"/>
        <v/>
      </c>
      <c r="Y2168" s="20" t="str">
        <f t="shared" si="564"/>
        <v/>
      </c>
      <c r="Z2168" s="20" t="str">
        <f t="shared" si="565"/>
        <v/>
      </c>
      <c r="AA2168" s="20" t="str">
        <f t="shared" si="566"/>
        <v/>
      </c>
      <c r="AB2168" t="str">
        <f>IFERROR(VLOOKUP($A2168,[3]库存报告使用数据!$A$1:$D$65536,4,0),"")</f>
        <v/>
      </c>
      <c r="AC2168" t="str">
        <f>IFERROR(VLOOKUP($A2168,[3]库存报告使用数据!$A$1:$G$65536,7,0),"")</f>
        <v/>
      </c>
      <c r="AD2168" t="str">
        <f>IFERROR(VLOOKUP($A2168,[3]库存报告使用数据!$A$1:$J$65536,10,0),"")</f>
        <v/>
      </c>
      <c r="AE2168" t="str">
        <f>IFERROR(VLOOKUP($A2168,[3]库存报告使用数据!$A$1:$M$65536,13,0),"")</f>
        <v/>
      </c>
      <c r="AF2168" s="20" t="str">
        <f t="shared" si="567"/>
        <v/>
      </c>
      <c r="AG2168" s="20" t="str">
        <f t="shared" si="568"/>
        <v/>
      </c>
      <c r="AH2168" s="20" t="str">
        <f t="shared" si="569"/>
        <v/>
      </c>
      <c r="AI2168" s="20" t="str">
        <f t="shared" si="570"/>
        <v/>
      </c>
      <c r="AJ2168">
        <f>IFERROR(VLOOKUP($B2168,[4]库存报告使用数据!$A$1:$B$65536,2,0),0)</f>
        <v>11</v>
      </c>
      <c r="AK2168">
        <f>IFERROR(VLOOKUP($B2168,[4]库存报告使用数据!$A$1:$C$65536,3,0),)</f>
        <v>13</v>
      </c>
      <c r="AL2168">
        <f>IFERROR(VLOOKUP($B2168,[4]库存报告使用数据!$A$1:$D$65536,4,0),)</f>
        <v>0</v>
      </c>
      <c r="AM2168">
        <f>IFERROR(VLOOKUP($B2168,[4]库存报告使用数据!$A$1:$E$65536,5,0),)</f>
        <v>14</v>
      </c>
      <c r="AN2168" s="20">
        <f t="shared" si="571"/>
        <v>0</v>
      </c>
      <c r="AO2168" s="20">
        <f t="shared" si="572"/>
        <v>0</v>
      </c>
      <c r="AP2168" s="20" t="str">
        <f t="shared" si="573"/>
        <v/>
      </c>
      <c r="AQ2168" s="20">
        <f t="shared" si="574"/>
        <v>0</v>
      </c>
      <c r="AR2168" s="32">
        <f t="shared" si="575"/>
        <v>0</v>
      </c>
      <c r="AS2168" s="32">
        <f t="shared" si="576"/>
        <v>0</v>
      </c>
      <c r="AT2168" s="32">
        <f t="shared" si="577"/>
        <v>0</v>
      </c>
      <c r="AU2168" s="28" t="str">
        <f t="shared" si="578"/>
        <v>库存为0</v>
      </c>
      <c r="AV2168" s="34" t="str">
        <f>IFERROR(时间!$B$4+AU2168,"上周无销量")</f>
        <v>上周无销量</v>
      </c>
    </row>
    <row r="2169" spans="1:48">
      <c r="A2169" s="18" t="s">
        <v>2214</v>
      </c>
      <c r="B2169" t="str">
        <f>VLOOKUP(A2169,'[1]sku-asin（子）'!$A:$B,2,0)</f>
        <v>B015QZRQ0U</v>
      </c>
      <c r="C2169" t="str">
        <f>VLOOKUP(A2169,'[1]子sku-父sku'!$A:$B,2,0)</f>
        <v>YZ-ME-HE9007</v>
      </c>
      <c r="D2169" s="28">
        <f>IFERROR(VLOOKUP(A2169,[2]库存报告使用数据处理!$A:$C,3,0),0)</f>
        <v>0</v>
      </c>
      <c r="E2169" s="28">
        <f>IFERROR(VLOOKUP(A2169,[2]库存报告使用数据处理!$A:$D,4,0),0)</f>
        <v>0</v>
      </c>
      <c r="F2169" s="28">
        <f>IFERROR(VLOOKUP(A2169,[2]库存报告使用数据处理!$A:$E,5,0),0)</f>
        <v>0</v>
      </c>
      <c r="G2169" s="28">
        <f>IFERROR(VLOOKUP(A2169,[2]库存报告使用数据处理!$A:$F,6,0),0)</f>
        <v>0</v>
      </c>
      <c r="H2169" s="29">
        <f>IFERROR(VLOOKUP(A2169,[2]库存报告使用数据处理!$A:$G,7,0),0)</f>
        <v>0</v>
      </c>
      <c r="I2169">
        <f>IFERROR(VLOOKUP(A2169,[5]数据处理!$A:$B,2,0),0)</f>
        <v>0</v>
      </c>
      <c r="J2169" s="30">
        <f>IFERROR(VLOOKUP(A2169,[5]数据处理!$A:$D,4,0),0)</f>
        <v>0</v>
      </c>
      <c r="K2169" s="30">
        <f>IFERROR(VLOOKUP(A2169,[5]数据处理!$A:$E,5,0),0)</f>
        <v>0</v>
      </c>
      <c r="L2169" s="30">
        <f>IFERROR(VLOOKUP(A2169,[5]数据处理!$A:$G,7,0),0)</f>
        <v>0</v>
      </c>
      <c r="M2169">
        <f t="shared" si="562"/>
        <v>0</v>
      </c>
      <c r="N2169">
        <f>IFERROR(VLOOKUP(A2169,[5]数据处理!$A:$C,3,0),0)</f>
        <v>0</v>
      </c>
      <c r="O2169">
        <f>IFERROR(VLOOKUP($A2169,[5]数据处理!$A:$N,14,0),0)</f>
        <v>0</v>
      </c>
      <c r="P2169" t="str">
        <f>IFERROR(VLOOKUP($A2169,[3]库存报告使用数据!$A$1:$B$65536,2,0),"")</f>
        <v/>
      </c>
      <c r="Q2169" t="str">
        <f>IFERROR(VLOOKUP($A2169,[3]库存报告使用数据!$A$1:$E$65536,5,0),"")</f>
        <v/>
      </c>
      <c r="R2169" t="str">
        <f>IFERROR(VLOOKUP($A2169,[3]库存报告使用数据!$A$1:$H$65536,8,0),"")</f>
        <v/>
      </c>
      <c r="S2169" t="str">
        <f>IFERROR(VLOOKUP($A2169,[3]库存报告使用数据!$A$1:$K$65536,11,0),"")</f>
        <v/>
      </c>
      <c r="T2169" t="str">
        <f>IFERROR(VLOOKUP($A2169,[3]库存报告使用数据!$A$1:$C$65536,3,0),"")</f>
        <v/>
      </c>
      <c r="U2169" t="str">
        <f>IFERROR(VLOOKUP($A2169,[3]库存报告使用数据!$A$1:$F$65536,6,0),"")</f>
        <v/>
      </c>
      <c r="V2169" t="str">
        <f>IFERROR(VLOOKUP($A2169,[3]库存报告使用数据!$A$1:$I$65536,9,0),"")</f>
        <v/>
      </c>
      <c r="W2169" t="str">
        <f>IFERROR(VLOOKUP($A2169,[3]库存报告使用数据!$A$1:$L$65536,12,0),"")</f>
        <v/>
      </c>
      <c r="X2169" s="20" t="str">
        <f t="shared" si="563"/>
        <v/>
      </c>
      <c r="Y2169" s="20" t="str">
        <f t="shared" si="564"/>
        <v/>
      </c>
      <c r="Z2169" s="20" t="str">
        <f t="shared" si="565"/>
        <v/>
      </c>
      <c r="AA2169" s="20" t="str">
        <f t="shared" si="566"/>
        <v/>
      </c>
      <c r="AB2169" t="str">
        <f>IFERROR(VLOOKUP($A2169,[3]库存报告使用数据!$A$1:$D$65536,4,0),"")</f>
        <v/>
      </c>
      <c r="AC2169" t="str">
        <f>IFERROR(VLOOKUP($A2169,[3]库存报告使用数据!$A$1:$G$65536,7,0),"")</f>
        <v/>
      </c>
      <c r="AD2169" t="str">
        <f>IFERROR(VLOOKUP($A2169,[3]库存报告使用数据!$A$1:$J$65536,10,0),"")</f>
        <v/>
      </c>
      <c r="AE2169" t="str">
        <f>IFERROR(VLOOKUP($A2169,[3]库存报告使用数据!$A$1:$M$65536,13,0),"")</f>
        <v/>
      </c>
      <c r="AF2169" s="20" t="str">
        <f t="shared" si="567"/>
        <v/>
      </c>
      <c r="AG2169" s="20" t="str">
        <f t="shared" si="568"/>
        <v/>
      </c>
      <c r="AH2169" s="20" t="str">
        <f t="shared" si="569"/>
        <v/>
      </c>
      <c r="AI2169" s="20" t="str">
        <f t="shared" si="570"/>
        <v/>
      </c>
      <c r="AJ2169">
        <f>IFERROR(VLOOKUP($B2169,[4]库存报告使用数据!$A$1:$B$65536,2,0),0)</f>
        <v>17</v>
      </c>
      <c r="AK2169">
        <f>IFERROR(VLOOKUP($B2169,[4]库存报告使用数据!$A$1:$C$65536,3,0),)</f>
        <v>15</v>
      </c>
      <c r="AL2169">
        <f>IFERROR(VLOOKUP($B2169,[4]库存报告使用数据!$A$1:$D$65536,4,0),)</f>
        <v>13</v>
      </c>
      <c r="AM2169">
        <f>IFERROR(VLOOKUP($B2169,[4]库存报告使用数据!$A$1:$E$65536,5,0),)</f>
        <v>12</v>
      </c>
      <c r="AN2169" s="20">
        <f t="shared" si="571"/>
        <v>0</v>
      </c>
      <c r="AO2169" s="20">
        <f t="shared" si="572"/>
        <v>0</v>
      </c>
      <c r="AP2169" s="20">
        <f t="shared" si="573"/>
        <v>0</v>
      </c>
      <c r="AQ2169" s="20">
        <f t="shared" si="574"/>
        <v>0</v>
      </c>
      <c r="AR2169" s="32">
        <f t="shared" si="575"/>
        <v>0</v>
      </c>
      <c r="AS2169" s="32">
        <f t="shared" si="576"/>
        <v>0</v>
      </c>
      <c r="AT2169" s="32">
        <f t="shared" si="577"/>
        <v>0</v>
      </c>
      <c r="AU2169" s="28" t="str">
        <f t="shared" si="578"/>
        <v>库存为0</v>
      </c>
      <c r="AV2169" s="34" t="str">
        <f>IFERROR(时间!$B$4+AU2169,"上周无销量")</f>
        <v>上周无销量</v>
      </c>
    </row>
    <row r="2170" spans="1:48">
      <c r="A2170" s="18" t="s">
        <v>2215</v>
      </c>
      <c r="B2170" t="str">
        <f>VLOOKUP(A2170,'[1]sku-asin（子）'!$A:$B,2,0)</f>
        <v>B015QZRQKU</v>
      </c>
      <c r="C2170" t="str">
        <f>VLOOKUP(A2170,'[1]子sku-父sku'!$A:$B,2,0)</f>
        <v>YZ-ME-HE9007</v>
      </c>
      <c r="D2170" s="28">
        <f>IFERROR(VLOOKUP(A2170,[2]库存报告使用数据处理!$A:$C,3,0),0)</f>
        <v>0</v>
      </c>
      <c r="E2170" s="28">
        <f>IFERROR(VLOOKUP(A2170,[2]库存报告使用数据处理!$A:$D,4,0),0)</f>
        <v>0</v>
      </c>
      <c r="F2170" s="28">
        <f>IFERROR(VLOOKUP(A2170,[2]库存报告使用数据处理!$A:$E,5,0),0)</f>
        <v>0</v>
      </c>
      <c r="G2170" s="28">
        <f>IFERROR(VLOOKUP(A2170,[2]库存报告使用数据处理!$A:$F,6,0),0)</f>
        <v>0</v>
      </c>
      <c r="H2170" s="29">
        <f>IFERROR(VLOOKUP(A2170,[2]库存报告使用数据处理!$A:$G,7,0),0)</f>
        <v>0</v>
      </c>
      <c r="I2170">
        <f>IFERROR(VLOOKUP(A2170,[5]数据处理!$A:$B,2,0),0)</f>
        <v>0</v>
      </c>
      <c r="J2170" s="30">
        <f>IFERROR(VLOOKUP(A2170,[5]数据处理!$A:$D,4,0),0)</f>
        <v>0</v>
      </c>
      <c r="K2170" s="30">
        <f>IFERROR(VLOOKUP(A2170,[5]数据处理!$A:$E,5,0),0)</f>
        <v>0</v>
      </c>
      <c r="L2170" s="30">
        <f>IFERROR(VLOOKUP(A2170,[5]数据处理!$A:$G,7,0),0)</f>
        <v>0</v>
      </c>
      <c r="M2170">
        <f t="shared" si="562"/>
        <v>0</v>
      </c>
      <c r="N2170">
        <f>IFERROR(VLOOKUP(A2170,[5]数据处理!$A:$C,3,0),0)</f>
        <v>0</v>
      </c>
      <c r="O2170">
        <f>IFERROR(VLOOKUP($A2170,[5]数据处理!$A:$N,14,0),0)</f>
        <v>0</v>
      </c>
      <c r="P2170" t="str">
        <f>IFERROR(VLOOKUP($A2170,[3]库存报告使用数据!$A$1:$B$65536,2,0),"")</f>
        <v/>
      </c>
      <c r="Q2170" t="str">
        <f>IFERROR(VLOOKUP($A2170,[3]库存报告使用数据!$A$1:$E$65536,5,0),"")</f>
        <v/>
      </c>
      <c r="R2170" t="str">
        <f>IFERROR(VLOOKUP($A2170,[3]库存报告使用数据!$A$1:$H$65536,8,0),"")</f>
        <v/>
      </c>
      <c r="S2170" t="str">
        <f>IFERROR(VLOOKUP($A2170,[3]库存报告使用数据!$A$1:$K$65536,11,0),"")</f>
        <v/>
      </c>
      <c r="T2170" t="str">
        <f>IFERROR(VLOOKUP($A2170,[3]库存报告使用数据!$A$1:$C$65536,3,0),"")</f>
        <v/>
      </c>
      <c r="U2170" t="str">
        <f>IFERROR(VLOOKUP($A2170,[3]库存报告使用数据!$A$1:$F$65536,6,0),"")</f>
        <v/>
      </c>
      <c r="V2170" t="str">
        <f>IFERROR(VLOOKUP($A2170,[3]库存报告使用数据!$A$1:$I$65536,9,0),"")</f>
        <v/>
      </c>
      <c r="W2170" t="str">
        <f>IFERROR(VLOOKUP($A2170,[3]库存报告使用数据!$A$1:$L$65536,12,0),"")</f>
        <v/>
      </c>
      <c r="X2170" s="20" t="str">
        <f t="shared" si="563"/>
        <v/>
      </c>
      <c r="Y2170" s="20" t="str">
        <f t="shared" si="564"/>
        <v/>
      </c>
      <c r="Z2170" s="20" t="str">
        <f t="shared" si="565"/>
        <v/>
      </c>
      <c r="AA2170" s="20" t="str">
        <f t="shared" si="566"/>
        <v/>
      </c>
      <c r="AB2170" t="str">
        <f>IFERROR(VLOOKUP($A2170,[3]库存报告使用数据!$A$1:$D$65536,4,0),"")</f>
        <v/>
      </c>
      <c r="AC2170" t="str">
        <f>IFERROR(VLOOKUP($A2170,[3]库存报告使用数据!$A$1:$G$65536,7,0),"")</f>
        <v/>
      </c>
      <c r="AD2170" t="str">
        <f>IFERROR(VLOOKUP($A2170,[3]库存报告使用数据!$A$1:$J$65536,10,0),"")</f>
        <v/>
      </c>
      <c r="AE2170" t="str">
        <f>IFERROR(VLOOKUP($A2170,[3]库存报告使用数据!$A$1:$M$65536,13,0),"")</f>
        <v/>
      </c>
      <c r="AF2170" s="20" t="str">
        <f t="shared" si="567"/>
        <v/>
      </c>
      <c r="AG2170" s="20" t="str">
        <f t="shared" si="568"/>
        <v/>
      </c>
      <c r="AH2170" s="20" t="str">
        <f t="shared" si="569"/>
        <v/>
      </c>
      <c r="AI2170" s="20" t="str">
        <f t="shared" si="570"/>
        <v/>
      </c>
      <c r="AJ2170">
        <f>IFERROR(VLOOKUP($B2170,[4]库存报告使用数据!$A$1:$B$65536,2,0),0)</f>
        <v>184</v>
      </c>
      <c r="AK2170">
        <f>IFERROR(VLOOKUP($B2170,[4]库存报告使用数据!$A$1:$C$65536,3,0),)</f>
        <v>111</v>
      </c>
      <c r="AL2170">
        <f>IFERROR(VLOOKUP($B2170,[4]库存报告使用数据!$A$1:$D$65536,4,0),)</f>
        <v>87</v>
      </c>
      <c r="AM2170">
        <f>IFERROR(VLOOKUP($B2170,[4]库存报告使用数据!$A$1:$E$65536,5,0),)</f>
        <v>265</v>
      </c>
      <c r="AN2170" s="20">
        <f t="shared" si="571"/>
        <v>0</v>
      </c>
      <c r="AO2170" s="20">
        <f t="shared" si="572"/>
        <v>0</v>
      </c>
      <c r="AP2170" s="20">
        <f t="shared" si="573"/>
        <v>0</v>
      </c>
      <c r="AQ2170" s="20">
        <f t="shared" si="574"/>
        <v>0</v>
      </c>
      <c r="AR2170" s="32">
        <f t="shared" si="575"/>
        <v>0</v>
      </c>
      <c r="AS2170" s="32">
        <f t="shared" si="576"/>
        <v>0</v>
      </c>
      <c r="AT2170" s="32">
        <f t="shared" si="577"/>
        <v>0</v>
      </c>
      <c r="AU2170" s="28" t="str">
        <f t="shared" si="578"/>
        <v>库存为0</v>
      </c>
      <c r="AV2170" s="34" t="str">
        <f>IFERROR(时间!$B$4+AU2170,"上周无销量")</f>
        <v>上周无销量</v>
      </c>
    </row>
    <row r="2171" spans="1:48">
      <c r="A2171" s="18" t="s">
        <v>2216</v>
      </c>
      <c r="B2171" t="str">
        <f>VLOOKUP(A2171,'[1]sku-asin（子）'!$A:$B,2,0)</f>
        <v>B015QZRR2C</v>
      </c>
      <c r="C2171" t="str">
        <f>VLOOKUP(A2171,'[1]子sku-父sku'!$A:$B,2,0)</f>
        <v>YZ-ME-HE9007</v>
      </c>
      <c r="D2171" s="28">
        <f>IFERROR(VLOOKUP(A2171,[2]库存报告使用数据处理!$A:$C,3,0),0)</f>
        <v>0</v>
      </c>
      <c r="E2171" s="28">
        <f>IFERROR(VLOOKUP(A2171,[2]库存报告使用数据处理!$A:$D,4,0),0)</f>
        <v>0</v>
      </c>
      <c r="F2171" s="28">
        <f>IFERROR(VLOOKUP(A2171,[2]库存报告使用数据处理!$A:$E,5,0),0)</f>
        <v>0</v>
      </c>
      <c r="G2171" s="28">
        <f>IFERROR(VLOOKUP(A2171,[2]库存报告使用数据处理!$A:$F,6,0),0)</f>
        <v>0</v>
      </c>
      <c r="H2171" s="29">
        <f>IFERROR(VLOOKUP(A2171,[2]库存报告使用数据处理!$A:$G,7,0),0)</f>
        <v>0</v>
      </c>
      <c r="I2171">
        <f>IFERROR(VLOOKUP(A2171,[5]数据处理!$A:$B,2,0),0)</f>
        <v>0</v>
      </c>
      <c r="J2171" s="30">
        <f>IFERROR(VLOOKUP(A2171,[5]数据处理!$A:$D,4,0),0)</f>
        <v>0</v>
      </c>
      <c r="K2171" s="30">
        <f>IFERROR(VLOOKUP(A2171,[5]数据处理!$A:$E,5,0),0)</f>
        <v>0</v>
      </c>
      <c r="L2171" s="30">
        <f>IFERROR(VLOOKUP(A2171,[5]数据处理!$A:$G,7,0),0)</f>
        <v>0</v>
      </c>
      <c r="M2171">
        <f t="shared" si="562"/>
        <v>0</v>
      </c>
      <c r="N2171">
        <f>IFERROR(VLOOKUP(A2171,[5]数据处理!$A:$C,3,0),0)</f>
        <v>0</v>
      </c>
      <c r="O2171">
        <f>IFERROR(VLOOKUP($A2171,[5]数据处理!$A:$N,14,0),0)</f>
        <v>0</v>
      </c>
      <c r="P2171" t="str">
        <f>IFERROR(VLOOKUP($A2171,[3]库存报告使用数据!$A$1:$B$65536,2,0),"")</f>
        <v/>
      </c>
      <c r="Q2171" t="str">
        <f>IFERROR(VLOOKUP($A2171,[3]库存报告使用数据!$A$1:$E$65536,5,0),"")</f>
        <v/>
      </c>
      <c r="R2171" t="str">
        <f>IFERROR(VLOOKUP($A2171,[3]库存报告使用数据!$A$1:$H$65536,8,0),"")</f>
        <v/>
      </c>
      <c r="S2171" t="str">
        <f>IFERROR(VLOOKUP($A2171,[3]库存报告使用数据!$A$1:$K$65536,11,0),"")</f>
        <v/>
      </c>
      <c r="T2171" t="str">
        <f>IFERROR(VLOOKUP($A2171,[3]库存报告使用数据!$A$1:$C$65536,3,0),"")</f>
        <v/>
      </c>
      <c r="U2171" t="str">
        <f>IFERROR(VLOOKUP($A2171,[3]库存报告使用数据!$A$1:$F$65536,6,0),"")</f>
        <v/>
      </c>
      <c r="V2171" t="str">
        <f>IFERROR(VLOOKUP($A2171,[3]库存报告使用数据!$A$1:$I$65536,9,0),"")</f>
        <v/>
      </c>
      <c r="W2171" t="str">
        <f>IFERROR(VLOOKUP($A2171,[3]库存报告使用数据!$A$1:$L$65536,12,0),"")</f>
        <v/>
      </c>
      <c r="X2171" s="20" t="str">
        <f t="shared" si="563"/>
        <v/>
      </c>
      <c r="Y2171" s="20" t="str">
        <f t="shared" si="564"/>
        <v/>
      </c>
      <c r="Z2171" s="20" t="str">
        <f t="shared" si="565"/>
        <v/>
      </c>
      <c r="AA2171" s="20" t="str">
        <f t="shared" si="566"/>
        <v/>
      </c>
      <c r="AB2171" t="str">
        <f>IFERROR(VLOOKUP($A2171,[3]库存报告使用数据!$A$1:$D$65536,4,0),"")</f>
        <v/>
      </c>
      <c r="AC2171" t="str">
        <f>IFERROR(VLOOKUP($A2171,[3]库存报告使用数据!$A$1:$G$65536,7,0),"")</f>
        <v/>
      </c>
      <c r="AD2171" t="str">
        <f>IFERROR(VLOOKUP($A2171,[3]库存报告使用数据!$A$1:$J$65536,10,0),"")</f>
        <v/>
      </c>
      <c r="AE2171" t="str">
        <f>IFERROR(VLOOKUP($A2171,[3]库存报告使用数据!$A$1:$M$65536,13,0),"")</f>
        <v/>
      </c>
      <c r="AF2171" s="20" t="str">
        <f t="shared" si="567"/>
        <v/>
      </c>
      <c r="AG2171" s="20" t="str">
        <f t="shared" si="568"/>
        <v/>
      </c>
      <c r="AH2171" s="20" t="str">
        <f t="shared" si="569"/>
        <v/>
      </c>
      <c r="AI2171" s="20" t="str">
        <f t="shared" si="570"/>
        <v/>
      </c>
      <c r="AJ2171">
        <f>IFERROR(VLOOKUP($B2171,[4]库存报告使用数据!$A$1:$B$65536,2,0),0)</f>
        <v>0</v>
      </c>
      <c r="AK2171">
        <f>IFERROR(VLOOKUP($B2171,[4]库存报告使用数据!$A$1:$C$65536,3,0),)</f>
        <v>0</v>
      </c>
      <c r="AL2171">
        <f>IFERROR(VLOOKUP($B2171,[4]库存报告使用数据!$A$1:$D$65536,4,0),)</f>
        <v>26</v>
      </c>
      <c r="AM2171">
        <f>IFERROR(VLOOKUP($B2171,[4]库存报告使用数据!$A$1:$E$65536,5,0),)</f>
        <v>108</v>
      </c>
      <c r="AN2171" s="20" t="str">
        <f t="shared" si="571"/>
        <v/>
      </c>
      <c r="AO2171" s="20" t="str">
        <f t="shared" si="572"/>
        <v/>
      </c>
      <c r="AP2171" s="20">
        <f t="shared" si="573"/>
        <v>0</v>
      </c>
      <c r="AQ2171" s="20">
        <f t="shared" si="574"/>
        <v>0</v>
      </c>
      <c r="AR2171" s="32">
        <f t="shared" si="575"/>
        <v>0</v>
      </c>
      <c r="AS2171" s="32">
        <f t="shared" si="576"/>
        <v>0</v>
      </c>
      <c r="AT2171" s="32">
        <f t="shared" si="577"/>
        <v>0</v>
      </c>
      <c r="AU2171" s="28" t="str">
        <f t="shared" si="578"/>
        <v>库存为0</v>
      </c>
      <c r="AV2171" s="34" t="str">
        <f>IFERROR(时间!$B$4+AU2171,"上周无销量")</f>
        <v>上周无销量</v>
      </c>
    </row>
    <row r="2172" spans="1:48">
      <c r="A2172" s="18" t="s">
        <v>2217</v>
      </c>
      <c r="B2172" t="str">
        <f>VLOOKUP(A2172,'[1]sku-asin（子）'!$A:$B,2,0)</f>
        <v>B015QZRRHW</v>
      </c>
      <c r="C2172" t="str">
        <f>VLOOKUP(A2172,'[1]子sku-父sku'!$A:$B,2,0)</f>
        <v>YZ-ME-HE9007</v>
      </c>
      <c r="D2172" s="28">
        <f>IFERROR(VLOOKUP(A2172,[2]库存报告使用数据处理!$A:$C,3,0),0)</f>
        <v>0</v>
      </c>
      <c r="E2172" s="28">
        <f>IFERROR(VLOOKUP(A2172,[2]库存报告使用数据处理!$A:$D,4,0),0)</f>
        <v>0</v>
      </c>
      <c r="F2172" s="28">
        <f>IFERROR(VLOOKUP(A2172,[2]库存报告使用数据处理!$A:$E,5,0),0)</f>
        <v>0</v>
      </c>
      <c r="G2172" s="28">
        <f>IFERROR(VLOOKUP(A2172,[2]库存报告使用数据处理!$A:$F,6,0),0)</f>
        <v>0</v>
      </c>
      <c r="H2172" s="29">
        <f>IFERROR(VLOOKUP(A2172,[2]库存报告使用数据处理!$A:$G,7,0),0)</f>
        <v>0</v>
      </c>
      <c r="I2172">
        <f>IFERROR(VLOOKUP(A2172,[5]数据处理!$A:$B,2,0),0)</f>
        <v>0</v>
      </c>
      <c r="J2172" s="30">
        <f>IFERROR(VLOOKUP(A2172,[5]数据处理!$A:$D,4,0),0)</f>
        <v>0</v>
      </c>
      <c r="K2172" s="30">
        <f>IFERROR(VLOOKUP(A2172,[5]数据处理!$A:$E,5,0),0)</f>
        <v>0</v>
      </c>
      <c r="L2172" s="30">
        <f>IFERROR(VLOOKUP(A2172,[5]数据处理!$A:$G,7,0),0)</f>
        <v>0</v>
      </c>
      <c r="M2172">
        <f t="shared" si="562"/>
        <v>0</v>
      </c>
      <c r="N2172">
        <f>IFERROR(VLOOKUP(A2172,[5]数据处理!$A:$C,3,0),0)</f>
        <v>0</v>
      </c>
      <c r="O2172">
        <f>IFERROR(VLOOKUP($A2172,[5]数据处理!$A:$N,14,0),0)</f>
        <v>0</v>
      </c>
      <c r="P2172" t="str">
        <f>IFERROR(VLOOKUP($A2172,[3]库存报告使用数据!$A$1:$B$65536,2,0),"")</f>
        <v/>
      </c>
      <c r="Q2172" t="str">
        <f>IFERROR(VLOOKUP($A2172,[3]库存报告使用数据!$A$1:$E$65536,5,0),"")</f>
        <v/>
      </c>
      <c r="R2172" t="str">
        <f>IFERROR(VLOOKUP($A2172,[3]库存报告使用数据!$A$1:$H$65536,8,0),"")</f>
        <v/>
      </c>
      <c r="S2172" t="str">
        <f>IFERROR(VLOOKUP($A2172,[3]库存报告使用数据!$A$1:$K$65536,11,0),"")</f>
        <v/>
      </c>
      <c r="T2172" t="str">
        <f>IFERROR(VLOOKUP($A2172,[3]库存报告使用数据!$A$1:$C$65536,3,0),"")</f>
        <v/>
      </c>
      <c r="U2172" t="str">
        <f>IFERROR(VLOOKUP($A2172,[3]库存报告使用数据!$A$1:$F$65536,6,0),"")</f>
        <v/>
      </c>
      <c r="V2172" t="str">
        <f>IFERROR(VLOOKUP($A2172,[3]库存报告使用数据!$A$1:$I$65536,9,0),"")</f>
        <v/>
      </c>
      <c r="W2172" t="str">
        <f>IFERROR(VLOOKUP($A2172,[3]库存报告使用数据!$A$1:$L$65536,12,0),"")</f>
        <v/>
      </c>
      <c r="X2172" s="20" t="str">
        <f t="shared" si="563"/>
        <v/>
      </c>
      <c r="Y2172" s="20" t="str">
        <f t="shared" si="564"/>
        <v/>
      </c>
      <c r="Z2172" s="20" t="str">
        <f t="shared" si="565"/>
        <v/>
      </c>
      <c r="AA2172" s="20" t="str">
        <f t="shared" si="566"/>
        <v/>
      </c>
      <c r="AB2172" t="str">
        <f>IFERROR(VLOOKUP($A2172,[3]库存报告使用数据!$A$1:$D$65536,4,0),"")</f>
        <v/>
      </c>
      <c r="AC2172" t="str">
        <f>IFERROR(VLOOKUP($A2172,[3]库存报告使用数据!$A$1:$G$65536,7,0),"")</f>
        <v/>
      </c>
      <c r="AD2172" t="str">
        <f>IFERROR(VLOOKUP($A2172,[3]库存报告使用数据!$A$1:$J$65536,10,0),"")</f>
        <v/>
      </c>
      <c r="AE2172" t="str">
        <f>IFERROR(VLOOKUP($A2172,[3]库存报告使用数据!$A$1:$M$65536,13,0),"")</f>
        <v/>
      </c>
      <c r="AF2172" s="20" t="str">
        <f t="shared" si="567"/>
        <v/>
      </c>
      <c r="AG2172" s="20" t="str">
        <f t="shared" si="568"/>
        <v/>
      </c>
      <c r="AH2172" s="20" t="str">
        <f t="shared" si="569"/>
        <v/>
      </c>
      <c r="AI2172" s="20" t="str">
        <f t="shared" si="570"/>
        <v/>
      </c>
      <c r="AJ2172">
        <f>IFERROR(VLOOKUP($B2172,[4]库存报告使用数据!$A$1:$B$65536,2,0),0)</f>
        <v>25</v>
      </c>
      <c r="AK2172">
        <f>IFERROR(VLOOKUP($B2172,[4]库存报告使用数据!$A$1:$C$65536,3,0),)</f>
        <v>32</v>
      </c>
      <c r="AL2172">
        <f>IFERROR(VLOOKUP($B2172,[4]库存报告使用数据!$A$1:$D$65536,4,0),)</f>
        <v>8</v>
      </c>
      <c r="AM2172">
        <f>IFERROR(VLOOKUP($B2172,[4]库存报告使用数据!$A$1:$E$65536,5,0),)</f>
        <v>15</v>
      </c>
      <c r="AN2172" s="20">
        <f t="shared" si="571"/>
        <v>0</v>
      </c>
      <c r="AO2172" s="20">
        <f t="shared" si="572"/>
        <v>0</v>
      </c>
      <c r="AP2172" s="20">
        <f t="shared" si="573"/>
        <v>0</v>
      </c>
      <c r="AQ2172" s="20">
        <f t="shared" si="574"/>
        <v>0</v>
      </c>
      <c r="AR2172" s="32">
        <f t="shared" si="575"/>
        <v>0</v>
      </c>
      <c r="AS2172" s="32">
        <f t="shared" si="576"/>
        <v>0</v>
      </c>
      <c r="AT2172" s="32">
        <f t="shared" si="577"/>
        <v>0</v>
      </c>
      <c r="AU2172" s="28" t="str">
        <f t="shared" si="578"/>
        <v>库存为0</v>
      </c>
      <c r="AV2172" s="34" t="str">
        <f>IFERROR(时间!$B$4+AU2172,"上周无销量")</f>
        <v>上周无销量</v>
      </c>
    </row>
    <row r="2173" spans="1:48">
      <c r="A2173" s="18" t="s">
        <v>2218</v>
      </c>
      <c r="B2173" t="str">
        <f>VLOOKUP(A2173,'[1]sku-asin（子）'!$A:$B,2,0)</f>
        <v>B015QZRRWW</v>
      </c>
      <c r="C2173" t="str">
        <f>VLOOKUP(A2173,'[1]子sku-父sku'!$A:$B,2,0)</f>
        <v>YZ-ME-HE9007</v>
      </c>
      <c r="D2173" s="28">
        <f>IFERROR(VLOOKUP(A2173,[2]库存报告使用数据处理!$A:$C,3,0),0)</f>
        <v>0</v>
      </c>
      <c r="E2173" s="28">
        <f>IFERROR(VLOOKUP(A2173,[2]库存报告使用数据处理!$A:$D,4,0),0)</f>
        <v>0</v>
      </c>
      <c r="F2173" s="28">
        <f>IFERROR(VLOOKUP(A2173,[2]库存报告使用数据处理!$A:$E,5,0),0)</f>
        <v>0</v>
      </c>
      <c r="G2173" s="28">
        <f>IFERROR(VLOOKUP(A2173,[2]库存报告使用数据处理!$A:$F,6,0),0)</f>
        <v>0</v>
      </c>
      <c r="H2173" s="29">
        <f>IFERROR(VLOOKUP(A2173,[2]库存报告使用数据处理!$A:$G,7,0),0)</f>
        <v>0</v>
      </c>
      <c r="I2173">
        <f>IFERROR(VLOOKUP(A2173,[5]数据处理!$A:$B,2,0),0)</f>
        <v>0</v>
      </c>
      <c r="J2173" s="30">
        <f>IFERROR(VLOOKUP(A2173,[5]数据处理!$A:$D,4,0),0)</f>
        <v>0</v>
      </c>
      <c r="K2173" s="30">
        <f>IFERROR(VLOOKUP(A2173,[5]数据处理!$A:$E,5,0),0)</f>
        <v>0</v>
      </c>
      <c r="L2173" s="30">
        <f>IFERROR(VLOOKUP(A2173,[5]数据处理!$A:$G,7,0),0)</f>
        <v>0</v>
      </c>
      <c r="M2173">
        <f t="shared" si="562"/>
        <v>0</v>
      </c>
      <c r="N2173">
        <f>IFERROR(VLOOKUP(A2173,[5]数据处理!$A:$C,3,0),0)</f>
        <v>0</v>
      </c>
      <c r="O2173">
        <f>IFERROR(VLOOKUP($A2173,[5]数据处理!$A:$N,14,0),0)</f>
        <v>0</v>
      </c>
      <c r="P2173" t="str">
        <f>IFERROR(VLOOKUP($A2173,[3]库存报告使用数据!$A$1:$B$65536,2,0),"")</f>
        <v/>
      </c>
      <c r="Q2173" t="str">
        <f>IFERROR(VLOOKUP($A2173,[3]库存报告使用数据!$A$1:$E$65536,5,0),"")</f>
        <v/>
      </c>
      <c r="R2173" t="str">
        <f>IFERROR(VLOOKUP($A2173,[3]库存报告使用数据!$A$1:$H$65536,8,0),"")</f>
        <v/>
      </c>
      <c r="S2173" t="str">
        <f>IFERROR(VLOOKUP($A2173,[3]库存报告使用数据!$A$1:$K$65536,11,0),"")</f>
        <v/>
      </c>
      <c r="T2173" t="str">
        <f>IFERROR(VLOOKUP($A2173,[3]库存报告使用数据!$A$1:$C$65536,3,0),"")</f>
        <v/>
      </c>
      <c r="U2173" t="str">
        <f>IFERROR(VLOOKUP($A2173,[3]库存报告使用数据!$A$1:$F$65536,6,0),"")</f>
        <v/>
      </c>
      <c r="V2173" t="str">
        <f>IFERROR(VLOOKUP($A2173,[3]库存报告使用数据!$A$1:$I$65536,9,0),"")</f>
        <v/>
      </c>
      <c r="W2173" t="str">
        <f>IFERROR(VLOOKUP($A2173,[3]库存报告使用数据!$A$1:$L$65536,12,0),"")</f>
        <v/>
      </c>
      <c r="X2173" s="20" t="str">
        <f t="shared" si="563"/>
        <v/>
      </c>
      <c r="Y2173" s="20" t="str">
        <f t="shared" si="564"/>
        <v/>
      </c>
      <c r="Z2173" s="20" t="str">
        <f t="shared" si="565"/>
        <v/>
      </c>
      <c r="AA2173" s="20" t="str">
        <f t="shared" si="566"/>
        <v/>
      </c>
      <c r="AB2173" t="str">
        <f>IFERROR(VLOOKUP($A2173,[3]库存报告使用数据!$A$1:$D$65536,4,0),"")</f>
        <v/>
      </c>
      <c r="AC2173" t="str">
        <f>IFERROR(VLOOKUP($A2173,[3]库存报告使用数据!$A$1:$G$65536,7,0),"")</f>
        <v/>
      </c>
      <c r="AD2173" t="str">
        <f>IFERROR(VLOOKUP($A2173,[3]库存报告使用数据!$A$1:$J$65536,10,0),"")</f>
        <v/>
      </c>
      <c r="AE2173" t="str">
        <f>IFERROR(VLOOKUP($A2173,[3]库存报告使用数据!$A$1:$M$65536,13,0),"")</f>
        <v/>
      </c>
      <c r="AF2173" s="20" t="str">
        <f t="shared" si="567"/>
        <v/>
      </c>
      <c r="AG2173" s="20" t="str">
        <f t="shared" si="568"/>
        <v/>
      </c>
      <c r="AH2173" s="20" t="str">
        <f t="shared" si="569"/>
        <v/>
      </c>
      <c r="AI2173" s="20" t="str">
        <f t="shared" si="570"/>
        <v/>
      </c>
      <c r="AJ2173">
        <f>IFERROR(VLOOKUP($B2173,[4]库存报告使用数据!$A$1:$B$65536,2,0),0)</f>
        <v>24</v>
      </c>
      <c r="AK2173">
        <f>IFERROR(VLOOKUP($B2173,[4]库存报告使用数据!$A$1:$C$65536,3,0),)</f>
        <v>16</v>
      </c>
      <c r="AL2173">
        <f>IFERROR(VLOOKUP($B2173,[4]库存报告使用数据!$A$1:$D$65536,4,0),)</f>
        <v>17</v>
      </c>
      <c r="AM2173">
        <f>IFERROR(VLOOKUP($B2173,[4]库存报告使用数据!$A$1:$E$65536,5,0),)</f>
        <v>16</v>
      </c>
      <c r="AN2173" s="20">
        <f t="shared" si="571"/>
        <v>0</v>
      </c>
      <c r="AO2173" s="20">
        <f t="shared" si="572"/>
        <v>0</v>
      </c>
      <c r="AP2173" s="20">
        <f t="shared" si="573"/>
        <v>0</v>
      </c>
      <c r="AQ2173" s="20">
        <f t="shared" si="574"/>
        <v>0</v>
      </c>
      <c r="AR2173" s="32">
        <f t="shared" si="575"/>
        <v>0</v>
      </c>
      <c r="AS2173" s="32">
        <f t="shared" si="576"/>
        <v>0</v>
      </c>
      <c r="AT2173" s="32">
        <f t="shared" si="577"/>
        <v>0</v>
      </c>
      <c r="AU2173" s="28" t="str">
        <f t="shared" si="578"/>
        <v>库存为0</v>
      </c>
      <c r="AV2173" s="34" t="str">
        <f>IFERROR(时间!$B$4+AU2173,"上周无销量")</f>
        <v>上周无销量</v>
      </c>
    </row>
    <row r="2174" spans="1:48">
      <c r="A2174" s="18" t="s">
        <v>2219</v>
      </c>
      <c r="B2174" t="str">
        <f>VLOOKUP(A2174,'[1]sku-asin（子）'!$A:$B,2,0)</f>
        <v>B01MQJP47N</v>
      </c>
      <c r="C2174" t="str">
        <f>VLOOKUP(A2174,'[1]子sku-父sku'!$A:$B,2,0)</f>
        <v>YZ-ME-HE9007</v>
      </c>
      <c r="D2174" s="28">
        <f>IFERROR(VLOOKUP(A2174,[2]库存报告使用数据处理!$A:$C,3,0),0)</f>
        <v>0</v>
      </c>
      <c r="E2174" s="28">
        <f>IFERROR(VLOOKUP(A2174,[2]库存报告使用数据处理!$A:$D,4,0),0)</f>
        <v>0</v>
      </c>
      <c r="F2174" s="28">
        <f>IFERROR(VLOOKUP(A2174,[2]库存报告使用数据处理!$A:$E,5,0),0)</f>
        <v>0</v>
      </c>
      <c r="G2174" s="28">
        <f>IFERROR(VLOOKUP(A2174,[2]库存报告使用数据处理!$A:$F,6,0),0)</f>
        <v>0</v>
      </c>
      <c r="H2174" s="29">
        <f>IFERROR(VLOOKUP(A2174,[2]库存报告使用数据处理!$A:$G,7,0),0)</f>
        <v>0</v>
      </c>
      <c r="I2174">
        <f>IFERROR(VLOOKUP(A2174,[5]数据处理!$A:$B,2,0),0)</f>
        <v>0</v>
      </c>
      <c r="J2174" s="30">
        <f>IFERROR(VLOOKUP(A2174,[5]数据处理!$A:$D,4,0),0)</f>
        <v>0</v>
      </c>
      <c r="K2174" s="30">
        <f>IFERROR(VLOOKUP(A2174,[5]数据处理!$A:$E,5,0),0)</f>
        <v>0</v>
      </c>
      <c r="L2174" s="30">
        <f>IFERROR(VLOOKUP(A2174,[5]数据处理!$A:$G,7,0),0)</f>
        <v>0</v>
      </c>
      <c r="M2174">
        <f t="shared" si="562"/>
        <v>0</v>
      </c>
      <c r="N2174">
        <f>IFERROR(VLOOKUP(A2174,[5]数据处理!$A:$C,3,0),0)</f>
        <v>0</v>
      </c>
      <c r="O2174">
        <f>IFERROR(VLOOKUP($A2174,[5]数据处理!$A:$N,14,0),0)</f>
        <v>0</v>
      </c>
      <c r="P2174" t="str">
        <f>IFERROR(VLOOKUP($A2174,[3]库存报告使用数据!$A$1:$B$65536,2,0),"")</f>
        <v/>
      </c>
      <c r="Q2174" t="str">
        <f>IFERROR(VLOOKUP($A2174,[3]库存报告使用数据!$A$1:$E$65536,5,0),"")</f>
        <v/>
      </c>
      <c r="R2174" t="str">
        <f>IFERROR(VLOOKUP($A2174,[3]库存报告使用数据!$A$1:$H$65536,8,0),"")</f>
        <v/>
      </c>
      <c r="S2174" t="str">
        <f>IFERROR(VLOOKUP($A2174,[3]库存报告使用数据!$A$1:$K$65536,11,0),"")</f>
        <v/>
      </c>
      <c r="T2174" t="str">
        <f>IFERROR(VLOOKUP($A2174,[3]库存报告使用数据!$A$1:$C$65536,3,0),"")</f>
        <v/>
      </c>
      <c r="U2174" t="str">
        <f>IFERROR(VLOOKUP($A2174,[3]库存报告使用数据!$A$1:$F$65536,6,0),"")</f>
        <v/>
      </c>
      <c r="V2174" t="str">
        <f>IFERROR(VLOOKUP($A2174,[3]库存报告使用数据!$A$1:$I$65536,9,0),"")</f>
        <v/>
      </c>
      <c r="W2174" t="str">
        <f>IFERROR(VLOOKUP($A2174,[3]库存报告使用数据!$A$1:$L$65536,12,0),"")</f>
        <v/>
      </c>
      <c r="X2174" s="20" t="str">
        <f t="shared" si="563"/>
        <v/>
      </c>
      <c r="Y2174" s="20" t="str">
        <f t="shared" si="564"/>
        <v/>
      </c>
      <c r="Z2174" s="20" t="str">
        <f t="shared" si="565"/>
        <v/>
      </c>
      <c r="AA2174" s="20" t="str">
        <f t="shared" si="566"/>
        <v/>
      </c>
      <c r="AB2174" t="str">
        <f>IFERROR(VLOOKUP($A2174,[3]库存报告使用数据!$A$1:$D$65536,4,0),"")</f>
        <v/>
      </c>
      <c r="AC2174" t="str">
        <f>IFERROR(VLOOKUP($A2174,[3]库存报告使用数据!$A$1:$G$65536,7,0),"")</f>
        <v/>
      </c>
      <c r="AD2174" t="str">
        <f>IFERROR(VLOOKUP($A2174,[3]库存报告使用数据!$A$1:$J$65536,10,0),"")</f>
        <v/>
      </c>
      <c r="AE2174" t="str">
        <f>IFERROR(VLOOKUP($A2174,[3]库存报告使用数据!$A$1:$M$65536,13,0),"")</f>
        <v/>
      </c>
      <c r="AF2174" s="20" t="str">
        <f t="shared" si="567"/>
        <v/>
      </c>
      <c r="AG2174" s="20" t="str">
        <f t="shared" si="568"/>
        <v/>
      </c>
      <c r="AH2174" s="20" t="str">
        <f t="shared" si="569"/>
        <v/>
      </c>
      <c r="AI2174" s="20" t="str">
        <f t="shared" si="570"/>
        <v/>
      </c>
      <c r="AJ2174">
        <f>IFERROR(VLOOKUP($B2174,[4]库存报告使用数据!$A$1:$B$65536,2,0),0)</f>
        <v>30</v>
      </c>
      <c r="AK2174">
        <f>IFERROR(VLOOKUP($B2174,[4]库存报告使用数据!$A$1:$C$65536,3,0),)</f>
        <v>6</v>
      </c>
      <c r="AL2174">
        <f>IFERROR(VLOOKUP($B2174,[4]库存报告使用数据!$A$1:$D$65536,4,0),)</f>
        <v>0</v>
      </c>
      <c r="AM2174">
        <f>IFERROR(VLOOKUP($B2174,[4]库存报告使用数据!$A$1:$E$65536,5,0),)</f>
        <v>0</v>
      </c>
      <c r="AN2174" s="20">
        <f t="shared" si="571"/>
        <v>0</v>
      </c>
      <c r="AO2174" s="20">
        <f t="shared" si="572"/>
        <v>0</v>
      </c>
      <c r="AP2174" s="20" t="str">
        <f t="shared" si="573"/>
        <v/>
      </c>
      <c r="AQ2174" s="20" t="str">
        <f t="shared" si="574"/>
        <v/>
      </c>
      <c r="AR2174" s="32">
        <f t="shared" si="575"/>
        <v>0</v>
      </c>
      <c r="AS2174" s="32">
        <f t="shared" si="576"/>
        <v>0</v>
      </c>
      <c r="AT2174" s="32">
        <f t="shared" si="577"/>
        <v>0</v>
      </c>
      <c r="AU2174" s="28" t="str">
        <f t="shared" si="578"/>
        <v>库存为0</v>
      </c>
      <c r="AV2174" s="34" t="str">
        <f>IFERROR(时间!$B$4+AU2174,"上周无销量")</f>
        <v>上周无销量</v>
      </c>
    </row>
    <row r="2175" spans="1:48">
      <c r="A2175" s="18" t="s">
        <v>2220</v>
      </c>
      <c r="B2175" t="str">
        <f>VLOOKUP(A2175,'[1]sku-asin（子）'!$A:$B,2,0)</f>
        <v>B01N64GO5L</v>
      </c>
      <c r="C2175" t="str">
        <f>VLOOKUP(A2175,'[1]子sku-父sku'!$A:$B,2,0)</f>
        <v>YZ-ME-HE9007</v>
      </c>
      <c r="D2175" s="28">
        <f>IFERROR(VLOOKUP(A2175,[2]库存报告使用数据处理!$A:$C,3,0),0)</f>
        <v>0</v>
      </c>
      <c r="E2175" s="28">
        <f>IFERROR(VLOOKUP(A2175,[2]库存报告使用数据处理!$A:$D,4,0),0)</f>
        <v>0</v>
      </c>
      <c r="F2175" s="28">
        <f>IFERROR(VLOOKUP(A2175,[2]库存报告使用数据处理!$A:$E,5,0),0)</f>
        <v>0</v>
      </c>
      <c r="G2175" s="28">
        <f>IFERROR(VLOOKUP(A2175,[2]库存报告使用数据处理!$A:$F,6,0),0)</f>
        <v>0</v>
      </c>
      <c r="H2175" s="29">
        <f>IFERROR(VLOOKUP(A2175,[2]库存报告使用数据处理!$A:$G,7,0),0)</f>
        <v>0</v>
      </c>
      <c r="I2175">
        <f>IFERROR(VLOOKUP(A2175,[5]数据处理!$A:$B,2,0),0)</f>
        <v>0</v>
      </c>
      <c r="J2175" s="30">
        <f>IFERROR(VLOOKUP(A2175,[5]数据处理!$A:$D,4,0),0)</f>
        <v>0</v>
      </c>
      <c r="K2175" s="30">
        <f>IFERROR(VLOOKUP(A2175,[5]数据处理!$A:$E,5,0),0)</f>
        <v>0</v>
      </c>
      <c r="L2175" s="30">
        <f>IFERROR(VLOOKUP(A2175,[5]数据处理!$A:$G,7,0),0)</f>
        <v>0</v>
      </c>
      <c r="M2175">
        <f t="shared" si="562"/>
        <v>0</v>
      </c>
      <c r="N2175">
        <f>IFERROR(VLOOKUP(A2175,[5]数据处理!$A:$C,3,0),0)</f>
        <v>0</v>
      </c>
      <c r="O2175">
        <f>IFERROR(VLOOKUP($A2175,[5]数据处理!$A:$N,14,0),0)</f>
        <v>0</v>
      </c>
      <c r="P2175" t="str">
        <f>IFERROR(VLOOKUP($A2175,[3]库存报告使用数据!$A$1:$B$65536,2,0),"")</f>
        <v/>
      </c>
      <c r="Q2175" t="str">
        <f>IFERROR(VLOOKUP($A2175,[3]库存报告使用数据!$A$1:$E$65536,5,0),"")</f>
        <v/>
      </c>
      <c r="R2175" t="str">
        <f>IFERROR(VLOOKUP($A2175,[3]库存报告使用数据!$A$1:$H$65536,8,0),"")</f>
        <v/>
      </c>
      <c r="S2175" t="str">
        <f>IFERROR(VLOOKUP($A2175,[3]库存报告使用数据!$A$1:$K$65536,11,0),"")</f>
        <v/>
      </c>
      <c r="T2175" t="str">
        <f>IFERROR(VLOOKUP($A2175,[3]库存报告使用数据!$A$1:$C$65536,3,0),"")</f>
        <v/>
      </c>
      <c r="U2175" t="str">
        <f>IFERROR(VLOOKUP($A2175,[3]库存报告使用数据!$A$1:$F$65536,6,0),"")</f>
        <v/>
      </c>
      <c r="V2175" t="str">
        <f>IFERROR(VLOOKUP($A2175,[3]库存报告使用数据!$A$1:$I$65536,9,0),"")</f>
        <v/>
      </c>
      <c r="W2175" t="str">
        <f>IFERROR(VLOOKUP($A2175,[3]库存报告使用数据!$A$1:$L$65536,12,0),"")</f>
        <v/>
      </c>
      <c r="X2175" s="20" t="str">
        <f t="shared" si="563"/>
        <v/>
      </c>
      <c r="Y2175" s="20" t="str">
        <f t="shared" si="564"/>
        <v/>
      </c>
      <c r="Z2175" s="20" t="str">
        <f t="shared" si="565"/>
        <v/>
      </c>
      <c r="AA2175" s="20" t="str">
        <f t="shared" si="566"/>
        <v/>
      </c>
      <c r="AB2175" t="str">
        <f>IFERROR(VLOOKUP($A2175,[3]库存报告使用数据!$A$1:$D$65536,4,0),"")</f>
        <v/>
      </c>
      <c r="AC2175" t="str">
        <f>IFERROR(VLOOKUP($A2175,[3]库存报告使用数据!$A$1:$G$65536,7,0),"")</f>
        <v/>
      </c>
      <c r="AD2175" t="str">
        <f>IFERROR(VLOOKUP($A2175,[3]库存报告使用数据!$A$1:$J$65536,10,0),"")</f>
        <v/>
      </c>
      <c r="AE2175" t="str">
        <f>IFERROR(VLOOKUP($A2175,[3]库存报告使用数据!$A$1:$M$65536,13,0),"")</f>
        <v/>
      </c>
      <c r="AF2175" s="20" t="str">
        <f t="shared" si="567"/>
        <v/>
      </c>
      <c r="AG2175" s="20" t="str">
        <f t="shared" si="568"/>
        <v/>
      </c>
      <c r="AH2175" s="20" t="str">
        <f t="shared" si="569"/>
        <v/>
      </c>
      <c r="AI2175" s="20" t="str">
        <f t="shared" si="570"/>
        <v/>
      </c>
      <c r="AJ2175">
        <f>IFERROR(VLOOKUP($B2175,[4]库存报告使用数据!$A$1:$B$65536,2,0),0)</f>
        <v>27</v>
      </c>
      <c r="AK2175">
        <f>IFERROR(VLOOKUP($B2175,[4]库存报告使用数据!$A$1:$C$65536,3,0),)</f>
        <v>24</v>
      </c>
      <c r="AL2175">
        <f>IFERROR(VLOOKUP($B2175,[4]库存报告使用数据!$A$1:$D$65536,4,0),)</f>
        <v>9</v>
      </c>
      <c r="AM2175">
        <f>IFERROR(VLOOKUP($B2175,[4]库存报告使用数据!$A$1:$E$65536,5,0),)</f>
        <v>7</v>
      </c>
      <c r="AN2175" s="20">
        <f t="shared" si="571"/>
        <v>0</v>
      </c>
      <c r="AO2175" s="20">
        <f t="shared" si="572"/>
        <v>0</v>
      </c>
      <c r="AP2175" s="20">
        <f t="shared" si="573"/>
        <v>0</v>
      </c>
      <c r="AQ2175" s="20">
        <f t="shared" si="574"/>
        <v>0</v>
      </c>
      <c r="AR2175" s="32">
        <f t="shared" si="575"/>
        <v>0</v>
      </c>
      <c r="AS2175" s="32">
        <f t="shared" si="576"/>
        <v>0</v>
      </c>
      <c r="AT2175" s="32">
        <f t="shared" si="577"/>
        <v>0</v>
      </c>
      <c r="AU2175" s="28" t="str">
        <f t="shared" si="578"/>
        <v>库存为0</v>
      </c>
      <c r="AV2175" s="34" t="str">
        <f>IFERROR(时间!$B$4+AU2175,"上周无销量")</f>
        <v>上周无销量</v>
      </c>
    </row>
    <row r="2176" spans="1:48">
      <c r="A2176" s="18" t="s">
        <v>2221</v>
      </c>
      <c r="B2176" t="str">
        <f>VLOOKUP(A2176,'[1]sku-asin（子）'!$A:$B,2,0)</f>
        <v>B01N1FYKHR</v>
      </c>
      <c r="C2176" t="str">
        <f>VLOOKUP(A2176,'[1]子sku-父sku'!$A:$B,2,0)</f>
        <v>YZ-ME-HE9007</v>
      </c>
      <c r="D2176" s="28">
        <f>IFERROR(VLOOKUP(A2176,[2]库存报告使用数据处理!$A:$C,3,0),0)</f>
        <v>0</v>
      </c>
      <c r="E2176" s="28">
        <f>IFERROR(VLOOKUP(A2176,[2]库存报告使用数据处理!$A:$D,4,0),0)</f>
        <v>0</v>
      </c>
      <c r="F2176" s="28">
        <f>IFERROR(VLOOKUP(A2176,[2]库存报告使用数据处理!$A:$E,5,0),0)</f>
        <v>0</v>
      </c>
      <c r="G2176" s="28">
        <f>IFERROR(VLOOKUP(A2176,[2]库存报告使用数据处理!$A:$F,6,0),0)</f>
        <v>0</v>
      </c>
      <c r="H2176" s="29">
        <f>IFERROR(VLOOKUP(A2176,[2]库存报告使用数据处理!$A:$G,7,0),0)</f>
        <v>0</v>
      </c>
      <c r="I2176">
        <f>IFERROR(VLOOKUP(A2176,[5]数据处理!$A:$B,2,0),0)</f>
        <v>2</v>
      </c>
      <c r="J2176" s="30">
        <f>IFERROR(VLOOKUP(A2176,[5]数据处理!$A:$D,4,0),0)</f>
        <v>0</v>
      </c>
      <c r="K2176" s="30">
        <f>IFERROR(VLOOKUP(A2176,[5]数据处理!$A:$E,5,0),0)</f>
        <v>0</v>
      </c>
      <c r="L2176" s="30">
        <f>IFERROR(VLOOKUP(A2176,[5]数据处理!$A:$G,7,0),0)</f>
        <v>0</v>
      </c>
      <c r="M2176">
        <f t="shared" si="562"/>
        <v>2</v>
      </c>
      <c r="N2176">
        <f>IFERROR(VLOOKUP(A2176,[5]数据处理!$A:$C,3,0),0)</f>
        <v>0</v>
      </c>
      <c r="O2176">
        <f>IFERROR(VLOOKUP($A2176,[5]数据处理!$A:$N,14,0),0)</f>
        <v>2</v>
      </c>
      <c r="P2176" t="str">
        <f>IFERROR(VLOOKUP($A2176,[3]库存报告使用数据!$A$1:$B$65536,2,0),"")</f>
        <v/>
      </c>
      <c r="Q2176" t="str">
        <f>IFERROR(VLOOKUP($A2176,[3]库存报告使用数据!$A$1:$E$65536,5,0),"")</f>
        <v/>
      </c>
      <c r="R2176" t="str">
        <f>IFERROR(VLOOKUP($A2176,[3]库存报告使用数据!$A$1:$H$65536,8,0),"")</f>
        <v/>
      </c>
      <c r="S2176" t="str">
        <f>IFERROR(VLOOKUP($A2176,[3]库存报告使用数据!$A$1:$K$65536,11,0),"")</f>
        <v/>
      </c>
      <c r="T2176" t="str">
        <f>IFERROR(VLOOKUP($A2176,[3]库存报告使用数据!$A$1:$C$65536,3,0),"")</f>
        <v/>
      </c>
      <c r="U2176" t="str">
        <f>IFERROR(VLOOKUP($A2176,[3]库存报告使用数据!$A$1:$F$65536,6,0),"")</f>
        <v/>
      </c>
      <c r="V2176" t="str">
        <f>IFERROR(VLOOKUP($A2176,[3]库存报告使用数据!$A$1:$I$65536,9,0),"")</f>
        <v/>
      </c>
      <c r="W2176" t="str">
        <f>IFERROR(VLOOKUP($A2176,[3]库存报告使用数据!$A$1:$L$65536,12,0),"")</f>
        <v/>
      </c>
      <c r="X2176" s="20" t="str">
        <f t="shared" si="563"/>
        <v/>
      </c>
      <c r="Y2176" s="20" t="str">
        <f t="shared" si="564"/>
        <v/>
      </c>
      <c r="Z2176" s="20" t="str">
        <f t="shared" si="565"/>
        <v/>
      </c>
      <c r="AA2176" s="20" t="str">
        <f t="shared" si="566"/>
        <v/>
      </c>
      <c r="AB2176" t="str">
        <f>IFERROR(VLOOKUP($A2176,[3]库存报告使用数据!$A$1:$D$65536,4,0),"")</f>
        <v/>
      </c>
      <c r="AC2176" t="str">
        <f>IFERROR(VLOOKUP($A2176,[3]库存报告使用数据!$A$1:$G$65536,7,0),"")</f>
        <v/>
      </c>
      <c r="AD2176" t="str">
        <f>IFERROR(VLOOKUP($A2176,[3]库存报告使用数据!$A$1:$J$65536,10,0),"")</f>
        <v/>
      </c>
      <c r="AE2176" t="str">
        <f>IFERROR(VLOOKUP($A2176,[3]库存报告使用数据!$A$1:$M$65536,13,0),"")</f>
        <v/>
      </c>
      <c r="AF2176" s="20" t="str">
        <f t="shared" si="567"/>
        <v/>
      </c>
      <c r="AG2176" s="20" t="str">
        <f t="shared" si="568"/>
        <v/>
      </c>
      <c r="AH2176" s="20" t="str">
        <f t="shared" si="569"/>
        <v/>
      </c>
      <c r="AI2176" s="20" t="str">
        <f t="shared" si="570"/>
        <v/>
      </c>
      <c r="AJ2176">
        <f>IFERROR(VLOOKUP($B2176,[4]库存报告使用数据!$A$1:$B$65536,2,0),0)</f>
        <v>46</v>
      </c>
      <c r="AK2176">
        <f>IFERROR(VLOOKUP($B2176,[4]库存报告使用数据!$A$1:$C$65536,3,0),)</f>
        <v>24</v>
      </c>
      <c r="AL2176">
        <f>IFERROR(VLOOKUP($B2176,[4]库存报告使用数据!$A$1:$D$65536,4,0),)</f>
        <v>0</v>
      </c>
      <c r="AM2176">
        <f>IFERROR(VLOOKUP($B2176,[4]库存报告使用数据!$A$1:$E$65536,5,0),)</f>
        <v>22</v>
      </c>
      <c r="AN2176" s="20">
        <f t="shared" si="571"/>
        <v>0</v>
      </c>
      <c r="AO2176" s="20">
        <f t="shared" si="572"/>
        <v>0</v>
      </c>
      <c r="AP2176" s="20" t="str">
        <f t="shared" si="573"/>
        <v/>
      </c>
      <c r="AQ2176" s="20">
        <f t="shared" si="574"/>
        <v>0</v>
      </c>
      <c r="AR2176" s="32">
        <f t="shared" si="575"/>
        <v>0</v>
      </c>
      <c r="AS2176" s="32">
        <f t="shared" si="576"/>
        <v>0</v>
      </c>
      <c r="AT2176" s="32">
        <f t="shared" si="577"/>
        <v>2</v>
      </c>
      <c r="AU2176" s="28" t="str">
        <f t="shared" si="578"/>
        <v>库存为2</v>
      </c>
      <c r="AV2176" s="34" t="str">
        <f>IFERROR(时间!$B$4+AU2176,"上周无销量")</f>
        <v>上周无销量</v>
      </c>
    </row>
    <row r="2177" spans="1:48">
      <c r="A2177" s="18" t="s">
        <v>2222</v>
      </c>
      <c r="B2177" t="str">
        <f>VLOOKUP(A2177,'[1]sku-asin（子）'!$A:$B,2,0)</f>
        <v>B01N41KO05</v>
      </c>
      <c r="C2177" t="str">
        <f>VLOOKUP(A2177,'[1]子sku-父sku'!$A:$B,2,0)</f>
        <v>YZ-ME-HE9007</v>
      </c>
      <c r="D2177" s="28">
        <f>IFERROR(VLOOKUP(A2177,[2]库存报告使用数据处理!$A:$C,3,0),0)</f>
        <v>0</v>
      </c>
      <c r="E2177" s="28">
        <f>IFERROR(VLOOKUP(A2177,[2]库存报告使用数据处理!$A:$D,4,0),0)</f>
        <v>0</v>
      </c>
      <c r="F2177" s="28">
        <f>IFERROR(VLOOKUP(A2177,[2]库存报告使用数据处理!$A:$E,5,0),0)</f>
        <v>0</v>
      </c>
      <c r="G2177" s="28">
        <f>IFERROR(VLOOKUP(A2177,[2]库存报告使用数据处理!$A:$F,6,0),0)</f>
        <v>0</v>
      </c>
      <c r="H2177" s="29">
        <f>IFERROR(VLOOKUP(A2177,[2]库存报告使用数据处理!$A:$G,7,0),0)</f>
        <v>0</v>
      </c>
      <c r="I2177">
        <f>IFERROR(VLOOKUP(A2177,[5]数据处理!$A:$B,2,0),0)</f>
        <v>0</v>
      </c>
      <c r="J2177" s="30">
        <f>IFERROR(VLOOKUP(A2177,[5]数据处理!$A:$D,4,0),0)</f>
        <v>0</v>
      </c>
      <c r="K2177" s="30">
        <f>IFERROR(VLOOKUP(A2177,[5]数据处理!$A:$E,5,0),0)</f>
        <v>0</v>
      </c>
      <c r="L2177" s="30">
        <f>IFERROR(VLOOKUP(A2177,[5]数据处理!$A:$G,7,0),0)</f>
        <v>0</v>
      </c>
      <c r="M2177">
        <f t="shared" si="562"/>
        <v>0</v>
      </c>
      <c r="N2177">
        <f>IFERROR(VLOOKUP(A2177,[5]数据处理!$A:$C,3,0),0)</f>
        <v>0</v>
      </c>
      <c r="O2177">
        <f>IFERROR(VLOOKUP($A2177,[5]数据处理!$A:$N,14,0),0)</f>
        <v>0</v>
      </c>
      <c r="P2177" t="str">
        <f>IFERROR(VLOOKUP($A2177,[3]库存报告使用数据!$A$1:$B$65536,2,0),"")</f>
        <v/>
      </c>
      <c r="Q2177" t="str">
        <f>IFERROR(VLOOKUP($A2177,[3]库存报告使用数据!$A$1:$E$65536,5,0),"")</f>
        <v/>
      </c>
      <c r="R2177" t="str">
        <f>IFERROR(VLOOKUP($A2177,[3]库存报告使用数据!$A$1:$H$65536,8,0),"")</f>
        <v/>
      </c>
      <c r="S2177" t="str">
        <f>IFERROR(VLOOKUP($A2177,[3]库存报告使用数据!$A$1:$K$65536,11,0),"")</f>
        <v/>
      </c>
      <c r="T2177" t="str">
        <f>IFERROR(VLOOKUP($A2177,[3]库存报告使用数据!$A$1:$C$65536,3,0),"")</f>
        <v/>
      </c>
      <c r="U2177" t="str">
        <f>IFERROR(VLOOKUP($A2177,[3]库存报告使用数据!$A$1:$F$65536,6,0),"")</f>
        <v/>
      </c>
      <c r="V2177" t="str">
        <f>IFERROR(VLOOKUP($A2177,[3]库存报告使用数据!$A$1:$I$65536,9,0),"")</f>
        <v/>
      </c>
      <c r="W2177" t="str">
        <f>IFERROR(VLOOKUP($A2177,[3]库存报告使用数据!$A$1:$L$65536,12,0),"")</f>
        <v/>
      </c>
      <c r="X2177" s="20" t="str">
        <f t="shared" si="563"/>
        <v/>
      </c>
      <c r="Y2177" s="20" t="str">
        <f t="shared" si="564"/>
        <v/>
      </c>
      <c r="Z2177" s="20" t="str">
        <f t="shared" si="565"/>
        <v/>
      </c>
      <c r="AA2177" s="20" t="str">
        <f t="shared" si="566"/>
        <v/>
      </c>
      <c r="AB2177" t="str">
        <f>IFERROR(VLOOKUP($A2177,[3]库存报告使用数据!$A$1:$D$65536,4,0),"")</f>
        <v/>
      </c>
      <c r="AC2177" t="str">
        <f>IFERROR(VLOOKUP($A2177,[3]库存报告使用数据!$A$1:$G$65536,7,0),"")</f>
        <v/>
      </c>
      <c r="AD2177" t="str">
        <f>IFERROR(VLOOKUP($A2177,[3]库存报告使用数据!$A$1:$J$65536,10,0),"")</f>
        <v/>
      </c>
      <c r="AE2177" t="str">
        <f>IFERROR(VLOOKUP($A2177,[3]库存报告使用数据!$A$1:$M$65536,13,0),"")</f>
        <v/>
      </c>
      <c r="AF2177" s="20" t="str">
        <f t="shared" si="567"/>
        <v/>
      </c>
      <c r="AG2177" s="20" t="str">
        <f t="shared" si="568"/>
        <v/>
      </c>
      <c r="AH2177" s="20" t="str">
        <f t="shared" si="569"/>
        <v/>
      </c>
      <c r="AI2177" s="20" t="str">
        <f t="shared" si="570"/>
        <v/>
      </c>
      <c r="AJ2177">
        <f>IFERROR(VLOOKUP($B2177,[4]库存报告使用数据!$A$1:$B$65536,2,0),0)</f>
        <v>13</v>
      </c>
      <c r="AK2177">
        <f>IFERROR(VLOOKUP($B2177,[4]库存报告使用数据!$A$1:$C$65536,3,0),)</f>
        <v>19</v>
      </c>
      <c r="AL2177">
        <f>IFERROR(VLOOKUP($B2177,[4]库存报告使用数据!$A$1:$D$65536,4,0),)</f>
        <v>1</v>
      </c>
      <c r="AM2177">
        <f>IFERROR(VLOOKUP($B2177,[4]库存报告使用数据!$A$1:$E$65536,5,0),)</f>
        <v>13</v>
      </c>
      <c r="AN2177" s="20">
        <f t="shared" si="571"/>
        <v>0</v>
      </c>
      <c r="AO2177" s="20">
        <f t="shared" si="572"/>
        <v>0</v>
      </c>
      <c r="AP2177" s="20">
        <f t="shared" si="573"/>
        <v>0</v>
      </c>
      <c r="AQ2177" s="20">
        <f t="shared" si="574"/>
        <v>0</v>
      </c>
      <c r="AR2177" s="32">
        <f t="shared" si="575"/>
        <v>0</v>
      </c>
      <c r="AS2177" s="32">
        <f t="shared" si="576"/>
        <v>0</v>
      </c>
      <c r="AT2177" s="32">
        <f t="shared" si="577"/>
        <v>0</v>
      </c>
      <c r="AU2177" s="28" t="str">
        <f t="shared" si="578"/>
        <v>库存为0</v>
      </c>
      <c r="AV2177" s="34" t="str">
        <f>IFERROR(时间!$B$4+AU2177,"上周无销量")</f>
        <v>上周无销量</v>
      </c>
    </row>
    <row r="2178" spans="1:48">
      <c r="A2178" s="18" t="s">
        <v>2223</v>
      </c>
      <c r="B2178" t="str">
        <f>VLOOKUP(A2178,'[1]sku-asin（子）'!$A:$B,2,0)</f>
        <v>B015QZRSF8</v>
      </c>
      <c r="C2178" t="str">
        <f>VLOOKUP(A2178,'[1]子sku-父sku'!$A:$B,2,0)</f>
        <v>YZ-ME-HE9008</v>
      </c>
      <c r="D2178" s="28">
        <f>IFERROR(VLOOKUP(A2178,[2]库存报告使用数据处理!$A:$C,3,0),0)</f>
        <v>0</v>
      </c>
      <c r="E2178" s="28">
        <f>IFERROR(VLOOKUP(A2178,[2]库存报告使用数据处理!$A:$D,4,0),0)</f>
        <v>0</v>
      </c>
      <c r="F2178" s="28">
        <f>IFERROR(VLOOKUP(A2178,[2]库存报告使用数据处理!$A:$E,5,0),0)</f>
        <v>0</v>
      </c>
      <c r="G2178" s="28">
        <f>IFERROR(VLOOKUP(A2178,[2]库存报告使用数据处理!$A:$F,6,0),0)</f>
        <v>0</v>
      </c>
      <c r="H2178" s="29">
        <f>IFERROR(VLOOKUP(A2178,[2]库存报告使用数据处理!$A:$G,7,0),0)</f>
        <v>0</v>
      </c>
      <c r="I2178">
        <f>IFERROR(VLOOKUP(A2178,[5]数据处理!$A:$B,2,0),0)</f>
        <v>0</v>
      </c>
      <c r="J2178" s="30">
        <f>IFERROR(VLOOKUP(A2178,[5]数据处理!$A:$D,4,0),0)</f>
        <v>0</v>
      </c>
      <c r="K2178" s="30">
        <f>IFERROR(VLOOKUP(A2178,[5]数据处理!$A:$E,5,0),0)</f>
        <v>0</v>
      </c>
      <c r="L2178" s="30">
        <f>IFERROR(VLOOKUP(A2178,[5]数据处理!$A:$G,7,0),0)</f>
        <v>0</v>
      </c>
      <c r="M2178">
        <f t="shared" si="562"/>
        <v>0</v>
      </c>
      <c r="N2178">
        <f>IFERROR(VLOOKUP(A2178,[5]数据处理!$A:$C,3,0),0)</f>
        <v>0</v>
      </c>
      <c r="O2178">
        <f>IFERROR(VLOOKUP($A2178,[5]数据处理!$A:$N,14,0),0)</f>
        <v>0</v>
      </c>
      <c r="P2178" t="str">
        <f>IFERROR(VLOOKUP($A2178,[3]库存报告使用数据!$A$1:$B$65536,2,0),"")</f>
        <v/>
      </c>
      <c r="Q2178" t="str">
        <f>IFERROR(VLOOKUP($A2178,[3]库存报告使用数据!$A$1:$E$65536,5,0),"")</f>
        <v/>
      </c>
      <c r="R2178" t="str">
        <f>IFERROR(VLOOKUP($A2178,[3]库存报告使用数据!$A$1:$H$65536,8,0),"")</f>
        <v/>
      </c>
      <c r="S2178" t="str">
        <f>IFERROR(VLOOKUP($A2178,[3]库存报告使用数据!$A$1:$K$65536,11,0),"")</f>
        <v/>
      </c>
      <c r="T2178" t="str">
        <f>IFERROR(VLOOKUP($A2178,[3]库存报告使用数据!$A$1:$C$65536,3,0),"")</f>
        <v/>
      </c>
      <c r="U2178" t="str">
        <f>IFERROR(VLOOKUP($A2178,[3]库存报告使用数据!$A$1:$F$65536,6,0),"")</f>
        <v/>
      </c>
      <c r="V2178" t="str">
        <f>IFERROR(VLOOKUP($A2178,[3]库存报告使用数据!$A$1:$I$65536,9,0),"")</f>
        <v/>
      </c>
      <c r="W2178" t="str">
        <f>IFERROR(VLOOKUP($A2178,[3]库存报告使用数据!$A$1:$L$65536,12,0),"")</f>
        <v/>
      </c>
      <c r="X2178" s="20" t="str">
        <f t="shared" si="563"/>
        <v/>
      </c>
      <c r="Y2178" s="20" t="str">
        <f t="shared" si="564"/>
        <v/>
      </c>
      <c r="Z2178" s="20" t="str">
        <f t="shared" si="565"/>
        <v/>
      </c>
      <c r="AA2178" s="20" t="str">
        <f t="shared" si="566"/>
        <v/>
      </c>
      <c r="AB2178" t="str">
        <f>IFERROR(VLOOKUP($A2178,[3]库存报告使用数据!$A$1:$D$65536,4,0),"")</f>
        <v/>
      </c>
      <c r="AC2178" t="str">
        <f>IFERROR(VLOOKUP($A2178,[3]库存报告使用数据!$A$1:$G$65536,7,0),"")</f>
        <v/>
      </c>
      <c r="AD2178" t="str">
        <f>IFERROR(VLOOKUP($A2178,[3]库存报告使用数据!$A$1:$J$65536,10,0),"")</f>
        <v/>
      </c>
      <c r="AE2178" t="str">
        <f>IFERROR(VLOOKUP($A2178,[3]库存报告使用数据!$A$1:$M$65536,13,0),"")</f>
        <v/>
      </c>
      <c r="AF2178" s="20" t="str">
        <f t="shared" si="567"/>
        <v/>
      </c>
      <c r="AG2178" s="20" t="str">
        <f t="shared" si="568"/>
        <v/>
      </c>
      <c r="AH2178" s="20" t="str">
        <f t="shared" si="569"/>
        <v/>
      </c>
      <c r="AI2178" s="20" t="str">
        <f t="shared" si="570"/>
        <v/>
      </c>
      <c r="AJ2178">
        <f>IFERROR(VLOOKUP($B2178,[4]库存报告使用数据!$A$1:$B$65536,2,0),0)</f>
        <v>26</v>
      </c>
      <c r="AK2178">
        <f>IFERROR(VLOOKUP($B2178,[4]库存报告使用数据!$A$1:$C$65536,3,0),)</f>
        <v>6</v>
      </c>
      <c r="AL2178">
        <f>IFERROR(VLOOKUP($B2178,[4]库存报告使用数据!$A$1:$D$65536,4,0),)</f>
        <v>8</v>
      </c>
      <c r="AM2178">
        <f>IFERROR(VLOOKUP($B2178,[4]库存报告使用数据!$A$1:$E$65536,5,0),)</f>
        <v>23</v>
      </c>
      <c r="AN2178" s="20">
        <f t="shared" si="571"/>
        <v>0</v>
      </c>
      <c r="AO2178" s="20">
        <f t="shared" si="572"/>
        <v>0</v>
      </c>
      <c r="AP2178" s="20">
        <f t="shared" si="573"/>
        <v>0</v>
      </c>
      <c r="AQ2178" s="20">
        <f t="shared" si="574"/>
        <v>0</v>
      </c>
      <c r="AR2178" s="32">
        <f t="shared" si="575"/>
        <v>0</v>
      </c>
      <c r="AS2178" s="32">
        <f t="shared" si="576"/>
        <v>0</v>
      </c>
      <c r="AT2178" s="32">
        <f t="shared" si="577"/>
        <v>0</v>
      </c>
      <c r="AU2178" s="28" t="str">
        <f t="shared" si="578"/>
        <v>库存为0</v>
      </c>
      <c r="AV2178" s="34" t="str">
        <f>IFERROR(时间!$B$4+AU2178,"上周无销量")</f>
        <v>上周无销量</v>
      </c>
    </row>
    <row r="2179" spans="1:48">
      <c r="A2179" s="18" t="s">
        <v>2224</v>
      </c>
      <c r="B2179" t="str">
        <f>VLOOKUP(A2179,'[1]sku-asin（子）'!$A:$B,2,0)</f>
        <v>B015QZRSWG</v>
      </c>
      <c r="C2179" t="str">
        <f>VLOOKUP(A2179,'[1]子sku-父sku'!$A:$B,2,0)</f>
        <v>YZ-ME-HE9008</v>
      </c>
      <c r="D2179" s="28">
        <f>IFERROR(VLOOKUP(A2179,[2]库存报告使用数据处理!$A:$C,3,0),0)</f>
        <v>0</v>
      </c>
      <c r="E2179" s="28">
        <f>IFERROR(VLOOKUP(A2179,[2]库存报告使用数据处理!$A:$D,4,0),0)</f>
        <v>0</v>
      </c>
      <c r="F2179" s="28">
        <f>IFERROR(VLOOKUP(A2179,[2]库存报告使用数据处理!$A:$E,5,0),0)</f>
        <v>0</v>
      </c>
      <c r="G2179" s="28">
        <f>IFERROR(VLOOKUP(A2179,[2]库存报告使用数据处理!$A:$F,6,0),0)</f>
        <v>0</v>
      </c>
      <c r="H2179" s="29">
        <f>IFERROR(VLOOKUP(A2179,[2]库存报告使用数据处理!$A:$G,7,0),0)</f>
        <v>0</v>
      </c>
      <c r="I2179">
        <f>IFERROR(VLOOKUP(A2179,[5]数据处理!$A:$B,2,0),0)</f>
        <v>0</v>
      </c>
      <c r="J2179" s="30">
        <f>IFERROR(VLOOKUP(A2179,[5]数据处理!$A:$D,4,0),0)</f>
        <v>0</v>
      </c>
      <c r="K2179" s="30">
        <f>IFERROR(VLOOKUP(A2179,[5]数据处理!$A:$E,5,0),0)</f>
        <v>0</v>
      </c>
      <c r="L2179" s="30">
        <f>IFERROR(VLOOKUP(A2179,[5]数据处理!$A:$G,7,0),0)</f>
        <v>0</v>
      </c>
      <c r="M2179">
        <f t="shared" si="562"/>
        <v>0</v>
      </c>
      <c r="N2179">
        <f>IFERROR(VLOOKUP(A2179,[5]数据处理!$A:$C,3,0),0)</f>
        <v>0</v>
      </c>
      <c r="O2179">
        <f>IFERROR(VLOOKUP($A2179,[5]数据处理!$A:$N,14,0),0)</f>
        <v>0</v>
      </c>
      <c r="P2179" t="str">
        <f>IFERROR(VLOOKUP($A2179,[3]库存报告使用数据!$A$1:$B$65536,2,0),"")</f>
        <v/>
      </c>
      <c r="Q2179" t="str">
        <f>IFERROR(VLOOKUP($A2179,[3]库存报告使用数据!$A$1:$E$65536,5,0),"")</f>
        <v/>
      </c>
      <c r="R2179" t="str">
        <f>IFERROR(VLOOKUP($A2179,[3]库存报告使用数据!$A$1:$H$65536,8,0),"")</f>
        <v/>
      </c>
      <c r="S2179" t="str">
        <f>IFERROR(VLOOKUP($A2179,[3]库存报告使用数据!$A$1:$K$65536,11,0),"")</f>
        <v/>
      </c>
      <c r="T2179" t="str">
        <f>IFERROR(VLOOKUP($A2179,[3]库存报告使用数据!$A$1:$C$65536,3,0),"")</f>
        <v/>
      </c>
      <c r="U2179" t="str">
        <f>IFERROR(VLOOKUP($A2179,[3]库存报告使用数据!$A$1:$F$65536,6,0),"")</f>
        <v/>
      </c>
      <c r="V2179" t="str">
        <f>IFERROR(VLOOKUP($A2179,[3]库存报告使用数据!$A$1:$I$65536,9,0),"")</f>
        <v/>
      </c>
      <c r="W2179" t="str">
        <f>IFERROR(VLOOKUP($A2179,[3]库存报告使用数据!$A$1:$L$65536,12,0),"")</f>
        <v/>
      </c>
      <c r="X2179" s="20" t="str">
        <f t="shared" si="563"/>
        <v/>
      </c>
      <c r="Y2179" s="20" t="str">
        <f t="shared" si="564"/>
        <v/>
      </c>
      <c r="Z2179" s="20" t="str">
        <f t="shared" si="565"/>
        <v/>
      </c>
      <c r="AA2179" s="20" t="str">
        <f t="shared" si="566"/>
        <v/>
      </c>
      <c r="AB2179" t="str">
        <f>IFERROR(VLOOKUP($A2179,[3]库存报告使用数据!$A$1:$D$65536,4,0),"")</f>
        <v/>
      </c>
      <c r="AC2179" t="str">
        <f>IFERROR(VLOOKUP($A2179,[3]库存报告使用数据!$A$1:$G$65536,7,0),"")</f>
        <v/>
      </c>
      <c r="AD2179" t="str">
        <f>IFERROR(VLOOKUP($A2179,[3]库存报告使用数据!$A$1:$J$65536,10,0),"")</f>
        <v/>
      </c>
      <c r="AE2179" t="str">
        <f>IFERROR(VLOOKUP($A2179,[3]库存报告使用数据!$A$1:$M$65536,13,0),"")</f>
        <v/>
      </c>
      <c r="AF2179" s="20" t="str">
        <f t="shared" si="567"/>
        <v/>
      </c>
      <c r="AG2179" s="20" t="str">
        <f t="shared" si="568"/>
        <v/>
      </c>
      <c r="AH2179" s="20" t="str">
        <f t="shared" si="569"/>
        <v/>
      </c>
      <c r="AI2179" s="20" t="str">
        <f t="shared" si="570"/>
        <v/>
      </c>
      <c r="AJ2179">
        <f>IFERROR(VLOOKUP($B2179,[4]库存报告使用数据!$A$1:$B$65536,2,0),0)</f>
        <v>24</v>
      </c>
      <c r="AK2179">
        <f>IFERROR(VLOOKUP($B2179,[4]库存报告使用数据!$A$1:$C$65536,3,0),)</f>
        <v>15</v>
      </c>
      <c r="AL2179">
        <f>IFERROR(VLOOKUP($B2179,[4]库存报告使用数据!$A$1:$D$65536,4,0),)</f>
        <v>9</v>
      </c>
      <c r="AM2179">
        <f>IFERROR(VLOOKUP($B2179,[4]库存报告使用数据!$A$1:$E$65536,5,0),)</f>
        <v>20</v>
      </c>
      <c r="AN2179" s="20">
        <f t="shared" si="571"/>
        <v>0</v>
      </c>
      <c r="AO2179" s="20">
        <f t="shared" si="572"/>
        <v>0</v>
      </c>
      <c r="AP2179" s="20">
        <f t="shared" si="573"/>
        <v>0</v>
      </c>
      <c r="AQ2179" s="20">
        <f t="shared" si="574"/>
        <v>0</v>
      </c>
      <c r="AR2179" s="32">
        <f t="shared" si="575"/>
        <v>0</v>
      </c>
      <c r="AS2179" s="32">
        <f t="shared" si="576"/>
        <v>0</v>
      </c>
      <c r="AT2179" s="32">
        <f t="shared" si="577"/>
        <v>0</v>
      </c>
      <c r="AU2179" s="28" t="str">
        <f t="shared" si="578"/>
        <v>库存为0</v>
      </c>
      <c r="AV2179" s="34" t="str">
        <f>IFERROR(时间!$B$4+AU2179,"上周无销量")</f>
        <v>上周无销量</v>
      </c>
    </row>
    <row r="2180" spans="1:48">
      <c r="A2180" s="18" t="s">
        <v>2225</v>
      </c>
      <c r="B2180" t="str">
        <f>VLOOKUP(A2180,'[1]sku-asin（子）'!$A:$B,2,0)</f>
        <v>B015QZRTB6</v>
      </c>
      <c r="C2180" t="str">
        <f>VLOOKUP(A2180,'[1]子sku-父sku'!$A:$B,2,0)</f>
        <v>YZ-ME-HE9008</v>
      </c>
      <c r="D2180" s="28">
        <f>IFERROR(VLOOKUP(A2180,[2]库存报告使用数据处理!$A:$C,3,0),0)</f>
        <v>0</v>
      </c>
      <c r="E2180" s="28">
        <f>IFERROR(VLOOKUP(A2180,[2]库存报告使用数据处理!$A:$D,4,0),0)</f>
        <v>0</v>
      </c>
      <c r="F2180" s="28">
        <f>IFERROR(VLOOKUP(A2180,[2]库存报告使用数据处理!$A:$E,5,0),0)</f>
        <v>0</v>
      </c>
      <c r="G2180" s="28">
        <f>IFERROR(VLOOKUP(A2180,[2]库存报告使用数据处理!$A:$F,6,0),0)</f>
        <v>0</v>
      </c>
      <c r="H2180" s="29">
        <f>IFERROR(VLOOKUP(A2180,[2]库存报告使用数据处理!$A:$G,7,0),0)</f>
        <v>0</v>
      </c>
      <c r="I2180">
        <f>IFERROR(VLOOKUP(A2180,[5]数据处理!$A:$B,2,0),0)</f>
        <v>0</v>
      </c>
      <c r="J2180" s="30">
        <f>IFERROR(VLOOKUP(A2180,[5]数据处理!$A:$D,4,0),0)</f>
        <v>0</v>
      </c>
      <c r="K2180" s="30">
        <f>IFERROR(VLOOKUP(A2180,[5]数据处理!$A:$E,5,0),0)</f>
        <v>0</v>
      </c>
      <c r="L2180" s="30">
        <f>IFERROR(VLOOKUP(A2180,[5]数据处理!$A:$G,7,0),0)</f>
        <v>0</v>
      </c>
      <c r="M2180">
        <f t="shared" si="562"/>
        <v>0</v>
      </c>
      <c r="N2180">
        <f>IFERROR(VLOOKUP(A2180,[5]数据处理!$A:$C,3,0),0)</f>
        <v>0</v>
      </c>
      <c r="O2180">
        <f>IFERROR(VLOOKUP($A2180,[5]数据处理!$A:$N,14,0),0)</f>
        <v>0</v>
      </c>
      <c r="P2180" t="str">
        <f>IFERROR(VLOOKUP($A2180,[3]库存报告使用数据!$A$1:$B$65536,2,0),"")</f>
        <v/>
      </c>
      <c r="Q2180" t="str">
        <f>IFERROR(VLOOKUP($A2180,[3]库存报告使用数据!$A$1:$E$65536,5,0),"")</f>
        <v/>
      </c>
      <c r="R2180" t="str">
        <f>IFERROR(VLOOKUP($A2180,[3]库存报告使用数据!$A$1:$H$65536,8,0),"")</f>
        <v/>
      </c>
      <c r="S2180" t="str">
        <f>IFERROR(VLOOKUP($A2180,[3]库存报告使用数据!$A$1:$K$65536,11,0),"")</f>
        <v/>
      </c>
      <c r="T2180" t="str">
        <f>IFERROR(VLOOKUP($A2180,[3]库存报告使用数据!$A$1:$C$65536,3,0),"")</f>
        <v/>
      </c>
      <c r="U2180" t="str">
        <f>IFERROR(VLOOKUP($A2180,[3]库存报告使用数据!$A$1:$F$65536,6,0),"")</f>
        <v/>
      </c>
      <c r="V2180" t="str">
        <f>IFERROR(VLOOKUP($A2180,[3]库存报告使用数据!$A$1:$I$65536,9,0),"")</f>
        <v/>
      </c>
      <c r="W2180" t="str">
        <f>IFERROR(VLOOKUP($A2180,[3]库存报告使用数据!$A$1:$L$65536,12,0),"")</f>
        <v/>
      </c>
      <c r="X2180" s="20" t="str">
        <f t="shared" si="563"/>
        <v/>
      </c>
      <c r="Y2180" s="20" t="str">
        <f t="shared" si="564"/>
        <v/>
      </c>
      <c r="Z2180" s="20" t="str">
        <f t="shared" si="565"/>
        <v/>
      </c>
      <c r="AA2180" s="20" t="str">
        <f t="shared" si="566"/>
        <v/>
      </c>
      <c r="AB2180" t="str">
        <f>IFERROR(VLOOKUP($A2180,[3]库存报告使用数据!$A$1:$D$65536,4,0),"")</f>
        <v/>
      </c>
      <c r="AC2180" t="str">
        <f>IFERROR(VLOOKUP($A2180,[3]库存报告使用数据!$A$1:$G$65536,7,0),"")</f>
        <v/>
      </c>
      <c r="AD2180" t="str">
        <f>IFERROR(VLOOKUP($A2180,[3]库存报告使用数据!$A$1:$J$65536,10,0),"")</f>
        <v/>
      </c>
      <c r="AE2180" t="str">
        <f>IFERROR(VLOOKUP($A2180,[3]库存报告使用数据!$A$1:$M$65536,13,0),"")</f>
        <v/>
      </c>
      <c r="AF2180" s="20" t="str">
        <f t="shared" si="567"/>
        <v/>
      </c>
      <c r="AG2180" s="20" t="str">
        <f t="shared" si="568"/>
        <v/>
      </c>
      <c r="AH2180" s="20" t="str">
        <f t="shared" si="569"/>
        <v/>
      </c>
      <c r="AI2180" s="20" t="str">
        <f t="shared" si="570"/>
        <v/>
      </c>
      <c r="AJ2180">
        <f>IFERROR(VLOOKUP($B2180,[4]库存报告使用数据!$A$1:$B$65536,2,0),0)</f>
        <v>10</v>
      </c>
      <c r="AK2180">
        <f>IFERROR(VLOOKUP($B2180,[4]库存报告使用数据!$A$1:$C$65536,3,0),)</f>
        <v>9</v>
      </c>
      <c r="AL2180">
        <f>IFERROR(VLOOKUP($B2180,[4]库存报告使用数据!$A$1:$D$65536,4,0),)</f>
        <v>3</v>
      </c>
      <c r="AM2180">
        <f>IFERROR(VLOOKUP($B2180,[4]库存报告使用数据!$A$1:$E$65536,5,0),)</f>
        <v>14</v>
      </c>
      <c r="AN2180" s="20">
        <f t="shared" si="571"/>
        <v>0</v>
      </c>
      <c r="AO2180" s="20">
        <f t="shared" si="572"/>
        <v>0</v>
      </c>
      <c r="AP2180" s="20">
        <f t="shared" si="573"/>
        <v>0</v>
      </c>
      <c r="AQ2180" s="20">
        <f t="shared" si="574"/>
        <v>0</v>
      </c>
      <c r="AR2180" s="32">
        <f t="shared" si="575"/>
        <v>0</v>
      </c>
      <c r="AS2180" s="32">
        <f t="shared" si="576"/>
        <v>0</v>
      </c>
      <c r="AT2180" s="32">
        <f t="shared" si="577"/>
        <v>0</v>
      </c>
      <c r="AU2180" s="28" t="str">
        <f t="shared" si="578"/>
        <v>库存为0</v>
      </c>
      <c r="AV2180" s="34" t="str">
        <f>IFERROR(时间!$B$4+AU2180,"上周无销量")</f>
        <v>上周无销量</v>
      </c>
    </row>
    <row r="2181" spans="1:48">
      <c r="A2181" s="18" t="s">
        <v>2226</v>
      </c>
      <c r="B2181" t="str">
        <f>VLOOKUP(A2181,'[1]sku-asin（子）'!$A:$B,2,0)</f>
        <v>B015QZRTVG</v>
      </c>
      <c r="C2181" t="str">
        <f>VLOOKUP(A2181,'[1]子sku-父sku'!$A:$B,2,0)</f>
        <v>YZ-ME-HE9008</v>
      </c>
      <c r="D2181" s="28">
        <f>IFERROR(VLOOKUP(A2181,[2]库存报告使用数据处理!$A:$C,3,0),0)</f>
        <v>0</v>
      </c>
      <c r="E2181" s="28">
        <f>IFERROR(VLOOKUP(A2181,[2]库存报告使用数据处理!$A:$D,4,0),0)</f>
        <v>0</v>
      </c>
      <c r="F2181" s="28">
        <f>IFERROR(VLOOKUP(A2181,[2]库存报告使用数据处理!$A:$E,5,0),0)</f>
        <v>0</v>
      </c>
      <c r="G2181" s="28">
        <f>IFERROR(VLOOKUP(A2181,[2]库存报告使用数据处理!$A:$F,6,0),0)</f>
        <v>0</v>
      </c>
      <c r="H2181" s="29">
        <f>IFERROR(VLOOKUP(A2181,[2]库存报告使用数据处理!$A:$G,7,0),0)</f>
        <v>0</v>
      </c>
      <c r="I2181">
        <f>IFERROR(VLOOKUP(A2181,[5]数据处理!$A:$B,2,0),0)</f>
        <v>0</v>
      </c>
      <c r="J2181" s="30">
        <f>IFERROR(VLOOKUP(A2181,[5]数据处理!$A:$D,4,0),0)</f>
        <v>0</v>
      </c>
      <c r="K2181" s="30">
        <f>IFERROR(VLOOKUP(A2181,[5]数据处理!$A:$E,5,0),0)</f>
        <v>0</v>
      </c>
      <c r="L2181" s="30">
        <f>IFERROR(VLOOKUP(A2181,[5]数据处理!$A:$G,7,0),0)</f>
        <v>0</v>
      </c>
      <c r="M2181">
        <f t="shared" si="562"/>
        <v>0</v>
      </c>
      <c r="N2181">
        <f>IFERROR(VLOOKUP(A2181,[5]数据处理!$A:$C,3,0),0)</f>
        <v>0</v>
      </c>
      <c r="O2181">
        <f>IFERROR(VLOOKUP($A2181,[5]数据处理!$A:$N,14,0),0)</f>
        <v>0</v>
      </c>
      <c r="P2181" t="str">
        <f>IFERROR(VLOOKUP($A2181,[3]库存报告使用数据!$A$1:$B$65536,2,0),"")</f>
        <v/>
      </c>
      <c r="Q2181" t="str">
        <f>IFERROR(VLOOKUP($A2181,[3]库存报告使用数据!$A$1:$E$65536,5,0),"")</f>
        <v/>
      </c>
      <c r="R2181" t="str">
        <f>IFERROR(VLOOKUP($A2181,[3]库存报告使用数据!$A$1:$H$65536,8,0),"")</f>
        <v/>
      </c>
      <c r="S2181" t="str">
        <f>IFERROR(VLOOKUP($A2181,[3]库存报告使用数据!$A$1:$K$65536,11,0),"")</f>
        <v/>
      </c>
      <c r="T2181" t="str">
        <f>IFERROR(VLOOKUP($A2181,[3]库存报告使用数据!$A$1:$C$65536,3,0),"")</f>
        <v/>
      </c>
      <c r="U2181" t="str">
        <f>IFERROR(VLOOKUP($A2181,[3]库存报告使用数据!$A$1:$F$65536,6,0),"")</f>
        <v/>
      </c>
      <c r="V2181" t="str">
        <f>IFERROR(VLOOKUP($A2181,[3]库存报告使用数据!$A$1:$I$65536,9,0),"")</f>
        <v/>
      </c>
      <c r="W2181" t="str">
        <f>IFERROR(VLOOKUP($A2181,[3]库存报告使用数据!$A$1:$L$65536,12,0),"")</f>
        <v/>
      </c>
      <c r="X2181" s="20" t="str">
        <f t="shared" si="563"/>
        <v/>
      </c>
      <c r="Y2181" s="20" t="str">
        <f t="shared" si="564"/>
        <v/>
      </c>
      <c r="Z2181" s="20" t="str">
        <f t="shared" si="565"/>
        <v/>
      </c>
      <c r="AA2181" s="20" t="str">
        <f t="shared" si="566"/>
        <v/>
      </c>
      <c r="AB2181" t="str">
        <f>IFERROR(VLOOKUP($A2181,[3]库存报告使用数据!$A$1:$D$65536,4,0),"")</f>
        <v/>
      </c>
      <c r="AC2181" t="str">
        <f>IFERROR(VLOOKUP($A2181,[3]库存报告使用数据!$A$1:$G$65536,7,0),"")</f>
        <v/>
      </c>
      <c r="AD2181" t="str">
        <f>IFERROR(VLOOKUP($A2181,[3]库存报告使用数据!$A$1:$J$65536,10,0),"")</f>
        <v/>
      </c>
      <c r="AE2181" t="str">
        <f>IFERROR(VLOOKUP($A2181,[3]库存报告使用数据!$A$1:$M$65536,13,0),"")</f>
        <v/>
      </c>
      <c r="AF2181" s="20" t="str">
        <f t="shared" si="567"/>
        <v/>
      </c>
      <c r="AG2181" s="20" t="str">
        <f t="shared" si="568"/>
        <v/>
      </c>
      <c r="AH2181" s="20" t="str">
        <f t="shared" si="569"/>
        <v/>
      </c>
      <c r="AI2181" s="20" t="str">
        <f t="shared" si="570"/>
        <v/>
      </c>
      <c r="AJ2181">
        <f>IFERROR(VLOOKUP($B2181,[4]库存报告使用数据!$A$1:$B$65536,2,0),0)</f>
        <v>13</v>
      </c>
      <c r="AK2181">
        <f>IFERROR(VLOOKUP($B2181,[4]库存报告使用数据!$A$1:$C$65536,3,0),)</f>
        <v>6</v>
      </c>
      <c r="AL2181">
        <f>IFERROR(VLOOKUP($B2181,[4]库存报告使用数据!$A$1:$D$65536,4,0),)</f>
        <v>0</v>
      </c>
      <c r="AM2181">
        <f>IFERROR(VLOOKUP($B2181,[4]库存报告使用数据!$A$1:$E$65536,5,0),)</f>
        <v>21</v>
      </c>
      <c r="AN2181" s="20">
        <f t="shared" si="571"/>
        <v>0</v>
      </c>
      <c r="AO2181" s="20">
        <f t="shared" si="572"/>
        <v>0</v>
      </c>
      <c r="AP2181" s="20" t="str">
        <f t="shared" si="573"/>
        <v/>
      </c>
      <c r="AQ2181" s="20">
        <f t="shared" si="574"/>
        <v>0</v>
      </c>
      <c r="AR2181" s="32">
        <f t="shared" si="575"/>
        <v>0</v>
      </c>
      <c r="AS2181" s="32">
        <f t="shared" si="576"/>
        <v>0</v>
      </c>
      <c r="AT2181" s="32">
        <f t="shared" si="577"/>
        <v>0</v>
      </c>
      <c r="AU2181" s="28" t="str">
        <f t="shared" si="578"/>
        <v>库存为0</v>
      </c>
      <c r="AV2181" s="34" t="str">
        <f>IFERROR(时间!$B$4+AU2181,"上周无销量")</f>
        <v>上周无销量</v>
      </c>
    </row>
    <row r="2182" spans="1:48">
      <c r="A2182" s="18" t="s">
        <v>2227</v>
      </c>
      <c r="B2182" t="str">
        <f>VLOOKUP(A2182,'[1]sku-asin（子）'!$A:$B,2,0)</f>
        <v>B015QZRUJM</v>
      </c>
      <c r="C2182" t="str">
        <f>VLOOKUP(A2182,'[1]子sku-父sku'!$A:$B,2,0)</f>
        <v>YZ-ME-HE9008</v>
      </c>
      <c r="D2182" s="28">
        <f>IFERROR(VLOOKUP(A2182,[2]库存报告使用数据处理!$A:$C,3,0),0)</f>
        <v>0</v>
      </c>
      <c r="E2182" s="28">
        <f>IFERROR(VLOOKUP(A2182,[2]库存报告使用数据处理!$A:$D,4,0),0)</f>
        <v>0</v>
      </c>
      <c r="F2182" s="28">
        <f>IFERROR(VLOOKUP(A2182,[2]库存报告使用数据处理!$A:$E,5,0),0)</f>
        <v>0</v>
      </c>
      <c r="G2182" s="28">
        <f>IFERROR(VLOOKUP(A2182,[2]库存报告使用数据处理!$A:$F,6,0),0)</f>
        <v>0</v>
      </c>
      <c r="H2182" s="29">
        <f>IFERROR(VLOOKUP(A2182,[2]库存报告使用数据处理!$A:$G,7,0),0)</f>
        <v>0</v>
      </c>
      <c r="I2182">
        <f>IFERROR(VLOOKUP(A2182,[5]数据处理!$A:$B,2,0),0)</f>
        <v>0</v>
      </c>
      <c r="J2182" s="30">
        <f>IFERROR(VLOOKUP(A2182,[5]数据处理!$A:$D,4,0),0)</f>
        <v>0</v>
      </c>
      <c r="K2182" s="30">
        <f>IFERROR(VLOOKUP(A2182,[5]数据处理!$A:$E,5,0),0)</f>
        <v>0</v>
      </c>
      <c r="L2182" s="30">
        <f>IFERROR(VLOOKUP(A2182,[5]数据处理!$A:$G,7,0),0)</f>
        <v>0</v>
      </c>
      <c r="M2182">
        <f t="shared" ref="M2182:M2245" si="579">SUM(I2182:L2182)</f>
        <v>0</v>
      </c>
      <c r="N2182">
        <f>IFERROR(VLOOKUP(A2182,[5]数据处理!$A:$C,3,0),0)</f>
        <v>0</v>
      </c>
      <c r="O2182">
        <f>IFERROR(VLOOKUP($A2182,[5]数据处理!$A:$N,14,0),0)</f>
        <v>0</v>
      </c>
      <c r="P2182" t="str">
        <f>IFERROR(VLOOKUP($A2182,[3]库存报告使用数据!$A$1:$B$65536,2,0),"")</f>
        <v/>
      </c>
      <c r="Q2182" t="str">
        <f>IFERROR(VLOOKUP($A2182,[3]库存报告使用数据!$A$1:$E$65536,5,0),"")</f>
        <v/>
      </c>
      <c r="R2182" t="str">
        <f>IFERROR(VLOOKUP($A2182,[3]库存报告使用数据!$A$1:$H$65536,8,0),"")</f>
        <v/>
      </c>
      <c r="S2182" t="str">
        <f>IFERROR(VLOOKUP($A2182,[3]库存报告使用数据!$A$1:$K$65536,11,0),"")</f>
        <v/>
      </c>
      <c r="T2182" t="str">
        <f>IFERROR(VLOOKUP($A2182,[3]库存报告使用数据!$A$1:$C$65536,3,0),"")</f>
        <v/>
      </c>
      <c r="U2182" t="str">
        <f>IFERROR(VLOOKUP($A2182,[3]库存报告使用数据!$A$1:$F$65536,6,0),"")</f>
        <v/>
      </c>
      <c r="V2182" t="str">
        <f>IFERROR(VLOOKUP($A2182,[3]库存报告使用数据!$A$1:$I$65536,9,0),"")</f>
        <v/>
      </c>
      <c r="W2182" t="str">
        <f>IFERROR(VLOOKUP($A2182,[3]库存报告使用数据!$A$1:$L$65536,12,0),"")</f>
        <v/>
      </c>
      <c r="X2182" s="20" t="str">
        <f t="shared" ref="X2182:X2245" si="580">IFERROR(T2182/P2182,"")</f>
        <v/>
      </c>
      <c r="Y2182" s="20" t="str">
        <f t="shared" ref="Y2182:Y2245" si="581">IFERROR(U2182/Q2182,"")</f>
        <v/>
      </c>
      <c r="Z2182" s="20" t="str">
        <f t="shared" ref="Z2182:Z2245" si="582">IFERROR(V2182/R2182,"")</f>
        <v/>
      </c>
      <c r="AA2182" s="20" t="str">
        <f t="shared" ref="AA2182:AA2245" si="583">IFERROR(W2182/S2182,"")</f>
        <v/>
      </c>
      <c r="AB2182" t="str">
        <f>IFERROR(VLOOKUP($A2182,[3]库存报告使用数据!$A$1:$D$65536,4,0),"")</f>
        <v/>
      </c>
      <c r="AC2182" t="str">
        <f>IFERROR(VLOOKUP($A2182,[3]库存报告使用数据!$A$1:$G$65536,7,0),"")</f>
        <v/>
      </c>
      <c r="AD2182" t="str">
        <f>IFERROR(VLOOKUP($A2182,[3]库存报告使用数据!$A$1:$J$65536,10,0),"")</f>
        <v/>
      </c>
      <c r="AE2182" t="str">
        <f>IFERROR(VLOOKUP($A2182,[3]库存报告使用数据!$A$1:$M$65536,13,0),"")</f>
        <v/>
      </c>
      <c r="AF2182" s="20" t="str">
        <f t="shared" ref="AF2182:AF2245" si="584">IF(OR(AB2182="",AB2182=0),"",IF(AND(D2182*$H2182=0,AB2182&gt;0),"无销售广告费为"&amp;AB2182,IFERROR(AB2182/(D2182*$H2182),0)))</f>
        <v/>
      </c>
      <c r="AG2182" s="20" t="str">
        <f t="shared" ref="AG2182:AG2245" si="585">IF(OR(AC2182="",AC2182=0),"",IF(AND(E2182*$H2182=0,AC2182&gt;0),"无销售广告费为"&amp;AC2182,IFERROR(AC2182/(E2182*$H2182),0)))</f>
        <v/>
      </c>
      <c r="AH2182" s="20" t="str">
        <f t="shared" ref="AH2182:AH2245" si="586">IF(OR(AD2182="",AD2182=0),"",IF(AND(F2182*$H2182=0,AD2182&gt;0),"无销售广告费为"&amp;AD2182,IFERROR(AD2182/(F2182*$H2182),0)))</f>
        <v/>
      </c>
      <c r="AI2182" s="20" t="str">
        <f t="shared" ref="AI2182:AI2245" si="587">IF(OR(AE2182="",AE2182=0),"",IF(AND(G2182*$H2182=0,AE2182&gt;0),"无销售广告费为"&amp;AE2182,IFERROR(AE2182/(G2182*$H2182),0)))</f>
        <v/>
      </c>
      <c r="AJ2182">
        <f>IFERROR(VLOOKUP($B2182,[4]库存报告使用数据!$A$1:$B$65536,2,0),0)</f>
        <v>21</v>
      </c>
      <c r="AK2182">
        <f>IFERROR(VLOOKUP($B2182,[4]库存报告使用数据!$A$1:$C$65536,3,0),)</f>
        <v>2</v>
      </c>
      <c r="AL2182">
        <f>IFERROR(VLOOKUP($B2182,[4]库存报告使用数据!$A$1:$D$65536,4,0),)</f>
        <v>11</v>
      </c>
      <c r="AM2182">
        <f>IFERROR(VLOOKUP($B2182,[4]库存报告使用数据!$A$1:$E$65536,5,0),)</f>
        <v>53</v>
      </c>
      <c r="AN2182" s="20">
        <f t="shared" ref="AN2182:AN2245" si="588">IFERROR(D2182/AJ2182,"")</f>
        <v>0</v>
      </c>
      <c r="AO2182" s="20">
        <f t="shared" ref="AO2182:AO2245" si="589">IFERROR(E2182/AK2182,"")</f>
        <v>0</v>
      </c>
      <c r="AP2182" s="20">
        <f t="shared" ref="AP2182:AP2245" si="590">IFERROR(F2182/AL2182,"")</f>
        <v>0</v>
      </c>
      <c r="AQ2182" s="20">
        <f t="shared" ref="AQ2182:AQ2245" si="591">IFERROR(G2182/AM2182,"")</f>
        <v>0</v>
      </c>
      <c r="AR2182" s="32">
        <f t="shared" ref="AR2182:AR2245" si="592">IFERROR(D2182/7,"")</f>
        <v>0</v>
      </c>
      <c r="AS2182" s="32">
        <f t="shared" ref="AS2182:AS2245" si="593">IF(AR2182="","上周无销量",60*AR2182)</f>
        <v>0</v>
      </c>
      <c r="AT2182" s="32">
        <f t="shared" ref="AT2182:AT2245" si="594">IF(AS2182="上周无销量","上周无销量/总库存"&amp;M2182,M2182-AS2182)</f>
        <v>0</v>
      </c>
      <c r="AU2182" s="28" t="str">
        <f t="shared" ref="AU2182:AU2245" si="595">IF(AR2182="","库存为"&amp;M2182,IF(AS2182=0,"库存为"&amp;M2182,INT(M2182/AR2182)))</f>
        <v>库存为0</v>
      </c>
      <c r="AV2182" s="34" t="str">
        <f>IFERROR(时间!$B$4+AU2182,"上周无销量")</f>
        <v>上周无销量</v>
      </c>
    </row>
    <row r="2183" spans="1:48">
      <c r="A2183" s="18" t="s">
        <v>2228</v>
      </c>
      <c r="B2183" t="str">
        <f>VLOOKUP(A2183,'[1]sku-asin（子）'!$A:$B,2,0)</f>
        <v>B01N1FYJS2</v>
      </c>
      <c r="C2183" t="str">
        <f>VLOOKUP(A2183,'[1]子sku-父sku'!$A:$B,2,0)</f>
        <v>YZ-ME-HE9008</v>
      </c>
      <c r="D2183" s="28">
        <f>IFERROR(VLOOKUP(A2183,[2]库存报告使用数据处理!$A:$C,3,0),0)</f>
        <v>0</v>
      </c>
      <c r="E2183" s="28">
        <f>IFERROR(VLOOKUP(A2183,[2]库存报告使用数据处理!$A:$D,4,0),0)</f>
        <v>0</v>
      </c>
      <c r="F2183" s="28">
        <f>IFERROR(VLOOKUP(A2183,[2]库存报告使用数据处理!$A:$E,5,0),0)</f>
        <v>0</v>
      </c>
      <c r="G2183" s="28">
        <f>IFERROR(VLOOKUP(A2183,[2]库存报告使用数据处理!$A:$F,6,0),0)</f>
        <v>0</v>
      </c>
      <c r="H2183" s="29">
        <f>IFERROR(VLOOKUP(A2183,[2]库存报告使用数据处理!$A:$G,7,0),0)</f>
        <v>0</v>
      </c>
      <c r="I2183">
        <f>IFERROR(VLOOKUP(A2183,[5]数据处理!$A:$B,2,0),0)</f>
        <v>0</v>
      </c>
      <c r="J2183" s="30">
        <f>IFERROR(VLOOKUP(A2183,[5]数据处理!$A:$D,4,0),0)</f>
        <v>0</v>
      </c>
      <c r="K2183" s="30">
        <f>IFERROR(VLOOKUP(A2183,[5]数据处理!$A:$E,5,0),0)</f>
        <v>0</v>
      </c>
      <c r="L2183" s="30">
        <f>IFERROR(VLOOKUP(A2183,[5]数据处理!$A:$G,7,0),0)</f>
        <v>0</v>
      </c>
      <c r="M2183">
        <f t="shared" si="579"/>
        <v>0</v>
      </c>
      <c r="N2183">
        <f>IFERROR(VLOOKUP(A2183,[5]数据处理!$A:$C,3,0),0)</f>
        <v>0</v>
      </c>
      <c r="O2183">
        <f>IFERROR(VLOOKUP($A2183,[5]数据处理!$A:$N,14,0),0)</f>
        <v>0</v>
      </c>
      <c r="P2183" t="str">
        <f>IFERROR(VLOOKUP($A2183,[3]库存报告使用数据!$A$1:$B$65536,2,0),"")</f>
        <v/>
      </c>
      <c r="Q2183" t="str">
        <f>IFERROR(VLOOKUP($A2183,[3]库存报告使用数据!$A$1:$E$65536,5,0),"")</f>
        <v/>
      </c>
      <c r="R2183" t="str">
        <f>IFERROR(VLOOKUP($A2183,[3]库存报告使用数据!$A$1:$H$65536,8,0),"")</f>
        <v/>
      </c>
      <c r="S2183" t="str">
        <f>IFERROR(VLOOKUP($A2183,[3]库存报告使用数据!$A$1:$K$65536,11,0),"")</f>
        <v/>
      </c>
      <c r="T2183" t="str">
        <f>IFERROR(VLOOKUP($A2183,[3]库存报告使用数据!$A$1:$C$65536,3,0),"")</f>
        <v/>
      </c>
      <c r="U2183" t="str">
        <f>IFERROR(VLOOKUP($A2183,[3]库存报告使用数据!$A$1:$F$65536,6,0),"")</f>
        <v/>
      </c>
      <c r="V2183" t="str">
        <f>IFERROR(VLOOKUP($A2183,[3]库存报告使用数据!$A$1:$I$65536,9,0),"")</f>
        <v/>
      </c>
      <c r="W2183" t="str">
        <f>IFERROR(VLOOKUP($A2183,[3]库存报告使用数据!$A$1:$L$65536,12,0),"")</f>
        <v/>
      </c>
      <c r="X2183" s="20" t="str">
        <f t="shared" si="580"/>
        <v/>
      </c>
      <c r="Y2183" s="20" t="str">
        <f t="shared" si="581"/>
        <v/>
      </c>
      <c r="Z2183" s="20" t="str">
        <f t="shared" si="582"/>
        <v/>
      </c>
      <c r="AA2183" s="20" t="str">
        <f t="shared" si="583"/>
        <v/>
      </c>
      <c r="AB2183" t="str">
        <f>IFERROR(VLOOKUP($A2183,[3]库存报告使用数据!$A$1:$D$65536,4,0),"")</f>
        <v/>
      </c>
      <c r="AC2183" t="str">
        <f>IFERROR(VLOOKUP($A2183,[3]库存报告使用数据!$A$1:$G$65536,7,0),"")</f>
        <v/>
      </c>
      <c r="AD2183" t="str">
        <f>IFERROR(VLOOKUP($A2183,[3]库存报告使用数据!$A$1:$J$65536,10,0),"")</f>
        <v/>
      </c>
      <c r="AE2183" t="str">
        <f>IFERROR(VLOOKUP($A2183,[3]库存报告使用数据!$A$1:$M$65536,13,0),"")</f>
        <v/>
      </c>
      <c r="AF2183" s="20" t="str">
        <f t="shared" si="584"/>
        <v/>
      </c>
      <c r="AG2183" s="20" t="str">
        <f t="shared" si="585"/>
        <v/>
      </c>
      <c r="AH2183" s="20" t="str">
        <f t="shared" si="586"/>
        <v/>
      </c>
      <c r="AI2183" s="20" t="str">
        <f t="shared" si="587"/>
        <v/>
      </c>
      <c r="AJ2183">
        <f>IFERROR(VLOOKUP($B2183,[4]库存报告使用数据!$A$1:$B$65536,2,0),0)</f>
        <v>14</v>
      </c>
      <c r="AK2183">
        <f>IFERROR(VLOOKUP($B2183,[4]库存报告使用数据!$A$1:$C$65536,3,0),)</f>
        <v>19</v>
      </c>
      <c r="AL2183">
        <f>IFERROR(VLOOKUP($B2183,[4]库存报告使用数据!$A$1:$D$65536,4,0),)</f>
        <v>10</v>
      </c>
      <c r="AM2183">
        <f>IFERROR(VLOOKUP($B2183,[4]库存报告使用数据!$A$1:$E$65536,5,0),)</f>
        <v>25</v>
      </c>
      <c r="AN2183" s="20">
        <f t="shared" si="588"/>
        <v>0</v>
      </c>
      <c r="AO2183" s="20">
        <f t="shared" si="589"/>
        <v>0</v>
      </c>
      <c r="AP2183" s="20">
        <f t="shared" si="590"/>
        <v>0</v>
      </c>
      <c r="AQ2183" s="20">
        <f t="shared" si="591"/>
        <v>0</v>
      </c>
      <c r="AR2183" s="32">
        <f t="shared" si="592"/>
        <v>0</v>
      </c>
      <c r="AS2183" s="32">
        <f t="shared" si="593"/>
        <v>0</v>
      </c>
      <c r="AT2183" s="32">
        <f t="shared" si="594"/>
        <v>0</v>
      </c>
      <c r="AU2183" s="28" t="str">
        <f t="shared" si="595"/>
        <v>库存为0</v>
      </c>
      <c r="AV2183" s="34" t="str">
        <f>IFERROR(时间!$B$4+AU2183,"上周无销量")</f>
        <v>上周无销量</v>
      </c>
    </row>
    <row r="2184" spans="1:48">
      <c r="A2184" s="18" t="s">
        <v>2229</v>
      </c>
      <c r="B2184" t="str">
        <f>VLOOKUP(A2184,'[1]sku-asin（子）'!$A:$B,2,0)</f>
        <v>B01N0EHETF</v>
      </c>
      <c r="C2184" t="str">
        <f>VLOOKUP(A2184,'[1]子sku-父sku'!$A:$B,2,0)</f>
        <v>YZ-ME-HE9008</v>
      </c>
      <c r="D2184" s="28">
        <f>IFERROR(VLOOKUP(A2184,[2]库存报告使用数据处理!$A:$C,3,0),0)</f>
        <v>0</v>
      </c>
      <c r="E2184" s="28">
        <f>IFERROR(VLOOKUP(A2184,[2]库存报告使用数据处理!$A:$D,4,0),0)</f>
        <v>0</v>
      </c>
      <c r="F2184" s="28">
        <f>IFERROR(VLOOKUP(A2184,[2]库存报告使用数据处理!$A:$E,5,0),0)</f>
        <v>0</v>
      </c>
      <c r="G2184" s="28">
        <f>IFERROR(VLOOKUP(A2184,[2]库存报告使用数据处理!$A:$F,6,0),0)</f>
        <v>0</v>
      </c>
      <c r="H2184" s="29">
        <f>IFERROR(VLOOKUP(A2184,[2]库存报告使用数据处理!$A:$G,7,0),0)</f>
        <v>0</v>
      </c>
      <c r="I2184">
        <f>IFERROR(VLOOKUP(A2184,[5]数据处理!$A:$B,2,0),0)</f>
        <v>0</v>
      </c>
      <c r="J2184" s="30">
        <f>IFERROR(VLOOKUP(A2184,[5]数据处理!$A:$D,4,0),0)</f>
        <v>0</v>
      </c>
      <c r="K2184" s="30">
        <f>IFERROR(VLOOKUP(A2184,[5]数据处理!$A:$E,5,0),0)</f>
        <v>0</v>
      </c>
      <c r="L2184" s="30">
        <f>IFERROR(VLOOKUP(A2184,[5]数据处理!$A:$G,7,0),0)</f>
        <v>0</v>
      </c>
      <c r="M2184">
        <f t="shared" si="579"/>
        <v>0</v>
      </c>
      <c r="N2184">
        <f>IFERROR(VLOOKUP(A2184,[5]数据处理!$A:$C,3,0),0)</f>
        <v>0</v>
      </c>
      <c r="O2184">
        <f>IFERROR(VLOOKUP($A2184,[5]数据处理!$A:$N,14,0),0)</f>
        <v>0</v>
      </c>
      <c r="P2184" t="str">
        <f>IFERROR(VLOOKUP($A2184,[3]库存报告使用数据!$A$1:$B$65536,2,0),"")</f>
        <v/>
      </c>
      <c r="Q2184" t="str">
        <f>IFERROR(VLOOKUP($A2184,[3]库存报告使用数据!$A$1:$E$65536,5,0),"")</f>
        <v/>
      </c>
      <c r="R2184" t="str">
        <f>IFERROR(VLOOKUP($A2184,[3]库存报告使用数据!$A$1:$H$65536,8,0),"")</f>
        <v/>
      </c>
      <c r="S2184" t="str">
        <f>IFERROR(VLOOKUP($A2184,[3]库存报告使用数据!$A$1:$K$65536,11,0),"")</f>
        <v/>
      </c>
      <c r="T2184" t="str">
        <f>IFERROR(VLOOKUP($A2184,[3]库存报告使用数据!$A$1:$C$65536,3,0),"")</f>
        <v/>
      </c>
      <c r="U2184" t="str">
        <f>IFERROR(VLOOKUP($A2184,[3]库存报告使用数据!$A$1:$F$65536,6,0),"")</f>
        <v/>
      </c>
      <c r="V2184" t="str">
        <f>IFERROR(VLOOKUP($A2184,[3]库存报告使用数据!$A$1:$I$65536,9,0),"")</f>
        <v/>
      </c>
      <c r="W2184" t="str">
        <f>IFERROR(VLOOKUP($A2184,[3]库存报告使用数据!$A$1:$L$65536,12,0),"")</f>
        <v/>
      </c>
      <c r="X2184" s="20" t="str">
        <f t="shared" si="580"/>
        <v/>
      </c>
      <c r="Y2184" s="20" t="str">
        <f t="shared" si="581"/>
        <v/>
      </c>
      <c r="Z2184" s="20" t="str">
        <f t="shared" si="582"/>
        <v/>
      </c>
      <c r="AA2184" s="20" t="str">
        <f t="shared" si="583"/>
        <v/>
      </c>
      <c r="AB2184" t="str">
        <f>IFERROR(VLOOKUP($A2184,[3]库存报告使用数据!$A$1:$D$65536,4,0),"")</f>
        <v/>
      </c>
      <c r="AC2184" t="str">
        <f>IFERROR(VLOOKUP($A2184,[3]库存报告使用数据!$A$1:$G$65536,7,0),"")</f>
        <v/>
      </c>
      <c r="AD2184" t="str">
        <f>IFERROR(VLOOKUP($A2184,[3]库存报告使用数据!$A$1:$J$65536,10,0),"")</f>
        <v/>
      </c>
      <c r="AE2184" t="str">
        <f>IFERROR(VLOOKUP($A2184,[3]库存报告使用数据!$A$1:$M$65536,13,0),"")</f>
        <v/>
      </c>
      <c r="AF2184" s="20" t="str">
        <f t="shared" si="584"/>
        <v/>
      </c>
      <c r="AG2184" s="20" t="str">
        <f t="shared" si="585"/>
        <v/>
      </c>
      <c r="AH2184" s="20" t="str">
        <f t="shared" si="586"/>
        <v/>
      </c>
      <c r="AI2184" s="20" t="str">
        <f t="shared" si="587"/>
        <v/>
      </c>
      <c r="AJ2184">
        <f>IFERROR(VLOOKUP($B2184,[4]库存报告使用数据!$A$1:$B$65536,2,0),0)</f>
        <v>21</v>
      </c>
      <c r="AK2184">
        <f>IFERROR(VLOOKUP($B2184,[4]库存报告使用数据!$A$1:$C$65536,3,0),)</f>
        <v>13</v>
      </c>
      <c r="AL2184">
        <f>IFERROR(VLOOKUP($B2184,[4]库存报告使用数据!$A$1:$D$65536,4,0),)</f>
        <v>7</v>
      </c>
      <c r="AM2184">
        <f>IFERROR(VLOOKUP($B2184,[4]库存报告使用数据!$A$1:$E$65536,5,0),)</f>
        <v>24</v>
      </c>
      <c r="AN2184" s="20">
        <f t="shared" si="588"/>
        <v>0</v>
      </c>
      <c r="AO2184" s="20">
        <f t="shared" si="589"/>
        <v>0</v>
      </c>
      <c r="AP2184" s="20">
        <f t="shared" si="590"/>
        <v>0</v>
      </c>
      <c r="AQ2184" s="20">
        <f t="shared" si="591"/>
        <v>0</v>
      </c>
      <c r="AR2184" s="32">
        <f t="shared" si="592"/>
        <v>0</v>
      </c>
      <c r="AS2184" s="32">
        <f t="shared" si="593"/>
        <v>0</v>
      </c>
      <c r="AT2184" s="32">
        <f t="shared" si="594"/>
        <v>0</v>
      </c>
      <c r="AU2184" s="28" t="str">
        <f t="shared" si="595"/>
        <v>库存为0</v>
      </c>
      <c r="AV2184" s="34" t="str">
        <f>IFERROR(时间!$B$4+AU2184,"上周无销量")</f>
        <v>上周无销量</v>
      </c>
    </row>
    <row r="2185" spans="1:48">
      <c r="A2185" s="18" t="s">
        <v>2230</v>
      </c>
      <c r="B2185" t="str">
        <f>VLOOKUP(A2185,'[1]sku-asin（子）'!$A:$B,2,0)</f>
        <v>B01N94EU0L</v>
      </c>
      <c r="C2185" t="str">
        <f>VLOOKUP(A2185,'[1]子sku-父sku'!$A:$B,2,0)</f>
        <v>YZ-ME-HE9008</v>
      </c>
      <c r="D2185" s="28">
        <f>IFERROR(VLOOKUP(A2185,[2]库存报告使用数据处理!$A:$C,3,0),0)</f>
        <v>0</v>
      </c>
      <c r="E2185" s="28">
        <f>IFERROR(VLOOKUP(A2185,[2]库存报告使用数据处理!$A:$D,4,0),0)</f>
        <v>0</v>
      </c>
      <c r="F2185" s="28">
        <f>IFERROR(VLOOKUP(A2185,[2]库存报告使用数据处理!$A:$E,5,0),0)</f>
        <v>0</v>
      </c>
      <c r="G2185" s="28">
        <f>IFERROR(VLOOKUP(A2185,[2]库存报告使用数据处理!$A:$F,6,0),0)</f>
        <v>0</v>
      </c>
      <c r="H2185" s="29">
        <f>IFERROR(VLOOKUP(A2185,[2]库存报告使用数据处理!$A:$G,7,0),0)</f>
        <v>0</v>
      </c>
      <c r="I2185">
        <f>IFERROR(VLOOKUP(A2185,[5]数据处理!$A:$B,2,0),0)</f>
        <v>0</v>
      </c>
      <c r="J2185" s="30">
        <f>IFERROR(VLOOKUP(A2185,[5]数据处理!$A:$D,4,0),0)</f>
        <v>0</v>
      </c>
      <c r="K2185" s="30">
        <f>IFERROR(VLOOKUP(A2185,[5]数据处理!$A:$E,5,0),0)</f>
        <v>0</v>
      </c>
      <c r="L2185" s="30">
        <f>IFERROR(VLOOKUP(A2185,[5]数据处理!$A:$G,7,0),0)</f>
        <v>0</v>
      </c>
      <c r="M2185">
        <f t="shared" si="579"/>
        <v>0</v>
      </c>
      <c r="N2185">
        <f>IFERROR(VLOOKUP(A2185,[5]数据处理!$A:$C,3,0),0)</f>
        <v>0</v>
      </c>
      <c r="O2185">
        <f>IFERROR(VLOOKUP($A2185,[5]数据处理!$A:$N,14,0),0)</f>
        <v>0</v>
      </c>
      <c r="P2185" t="str">
        <f>IFERROR(VLOOKUP($A2185,[3]库存报告使用数据!$A$1:$B$65536,2,0),"")</f>
        <v/>
      </c>
      <c r="Q2185" t="str">
        <f>IFERROR(VLOOKUP($A2185,[3]库存报告使用数据!$A$1:$E$65536,5,0),"")</f>
        <v/>
      </c>
      <c r="R2185" t="str">
        <f>IFERROR(VLOOKUP($A2185,[3]库存报告使用数据!$A$1:$H$65536,8,0),"")</f>
        <v/>
      </c>
      <c r="S2185" t="str">
        <f>IFERROR(VLOOKUP($A2185,[3]库存报告使用数据!$A$1:$K$65536,11,0),"")</f>
        <v/>
      </c>
      <c r="T2185" t="str">
        <f>IFERROR(VLOOKUP($A2185,[3]库存报告使用数据!$A$1:$C$65536,3,0),"")</f>
        <v/>
      </c>
      <c r="U2185" t="str">
        <f>IFERROR(VLOOKUP($A2185,[3]库存报告使用数据!$A$1:$F$65536,6,0),"")</f>
        <v/>
      </c>
      <c r="V2185" t="str">
        <f>IFERROR(VLOOKUP($A2185,[3]库存报告使用数据!$A$1:$I$65536,9,0),"")</f>
        <v/>
      </c>
      <c r="W2185" t="str">
        <f>IFERROR(VLOOKUP($A2185,[3]库存报告使用数据!$A$1:$L$65536,12,0),"")</f>
        <v/>
      </c>
      <c r="X2185" s="20" t="str">
        <f t="shared" si="580"/>
        <v/>
      </c>
      <c r="Y2185" s="20" t="str">
        <f t="shared" si="581"/>
        <v/>
      </c>
      <c r="Z2185" s="20" t="str">
        <f t="shared" si="582"/>
        <v/>
      </c>
      <c r="AA2185" s="20" t="str">
        <f t="shared" si="583"/>
        <v/>
      </c>
      <c r="AB2185" t="str">
        <f>IFERROR(VLOOKUP($A2185,[3]库存报告使用数据!$A$1:$D$65536,4,0),"")</f>
        <v/>
      </c>
      <c r="AC2185" t="str">
        <f>IFERROR(VLOOKUP($A2185,[3]库存报告使用数据!$A$1:$G$65536,7,0),"")</f>
        <v/>
      </c>
      <c r="AD2185" t="str">
        <f>IFERROR(VLOOKUP($A2185,[3]库存报告使用数据!$A$1:$J$65536,10,0),"")</f>
        <v/>
      </c>
      <c r="AE2185" t="str">
        <f>IFERROR(VLOOKUP($A2185,[3]库存报告使用数据!$A$1:$M$65536,13,0),"")</f>
        <v/>
      </c>
      <c r="AF2185" s="20" t="str">
        <f t="shared" si="584"/>
        <v/>
      </c>
      <c r="AG2185" s="20" t="str">
        <f t="shared" si="585"/>
        <v/>
      </c>
      <c r="AH2185" s="20" t="str">
        <f t="shared" si="586"/>
        <v/>
      </c>
      <c r="AI2185" s="20" t="str">
        <f t="shared" si="587"/>
        <v/>
      </c>
      <c r="AJ2185">
        <f>IFERROR(VLOOKUP($B2185,[4]库存报告使用数据!$A$1:$B$65536,2,0),0)</f>
        <v>53</v>
      </c>
      <c r="AK2185">
        <f>IFERROR(VLOOKUP($B2185,[4]库存报告使用数据!$A$1:$C$65536,3,0),)</f>
        <v>25</v>
      </c>
      <c r="AL2185">
        <f>IFERROR(VLOOKUP($B2185,[4]库存报告使用数据!$A$1:$D$65536,4,0),)</f>
        <v>0</v>
      </c>
      <c r="AM2185">
        <f>IFERROR(VLOOKUP($B2185,[4]库存报告使用数据!$A$1:$E$65536,5,0),)</f>
        <v>57</v>
      </c>
      <c r="AN2185" s="20">
        <f t="shared" si="588"/>
        <v>0</v>
      </c>
      <c r="AO2185" s="20">
        <f t="shared" si="589"/>
        <v>0</v>
      </c>
      <c r="AP2185" s="20" t="str">
        <f t="shared" si="590"/>
        <v/>
      </c>
      <c r="AQ2185" s="20">
        <f t="shared" si="591"/>
        <v>0</v>
      </c>
      <c r="AR2185" s="32">
        <f t="shared" si="592"/>
        <v>0</v>
      </c>
      <c r="AS2185" s="32">
        <f t="shared" si="593"/>
        <v>0</v>
      </c>
      <c r="AT2185" s="32">
        <f t="shared" si="594"/>
        <v>0</v>
      </c>
      <c r="AU2185" s="28" t="str">
        <f t="shared" si="595"/>
        <v>库存为0</v>
      </c>
      <c r="AV2185" s="34" t="str">
        <f>IFERROR(时间!$B$4+AU2185,"上周无销量")</f>
        <v>上周无销量</v>
      </c>
    </row>
    <row r="2186" spans="1:48">
      <c r="A2186" s="18" t="s">
        <v>2231</v>
      </c>
      <c r="B2186" t="str">
        <f>VLOOKUP(A2186,'[1]sku-asin（子）'!$A:$B,2,0)</f>
        <v>B01MRL2GKJ</v>
      </c>
      <c r="C2186" t="str">
        <f>VLOOKUP(A2186,'[1]子sku-父sku'!$A:$B,2,0)</f>
        <v>YZ-ME-HE9008</v>
      </c>
      <c r="D2186" s="28">
        <f>IFERROR(VLOOKUP(A2186,[2]库存报告使用数据处理!$A:$C,3,0),0)</f>
        <v>0</v>
      </c>
      <c r="E2186" s="28">
        <f>IFERROR(VLOOKUP(A2186,[2]库存报告使用数据处理!$A:$D,4,0),0)</f>
        <v>0</v>
      </c>
      <c r="F2186" s="28">
        <f>IFERROR(VLOOKUP(A2186,[2]库存报告使用数据处理!$A:$E,5,0),0)</f>
        <v>0</v>
      </c>
      <c r="G2186" s="28">
        <f>IFERROR(VLOOKUP(A2186,[2]库存报告使用数据处理!$A:$F,6,0),0)</f>
        <v>0</v>
      </c>
      <c r="H2186" s="29">
        <f>IFERROR(VLOOKUP(A2186,[2]库存报告使用数据处理!$A:$G,7,0),0)</f>
        <v>0</v>
      </c>
      <c r="I2186">
        <f>IFERROR(VLOOKUP(A2186,[5]数据处理!$A:$B,2,0),0)</f>
        <v>0</v>
      </c>
      <c r="J2186" s="30">
        <f>IFERROR(VLOOKUP(A2186,[5]数据处理!$A:$D,4,0),0)</f>
        <v>0</v>
      </c>
      <c r="K2186" s="30">
        <f>IFERROR(VLOOKUP(A2186,[5]数据处理!$A:$E,5,0),0)</f>
        <v>0</v>
      </c>
      <c r="L2186" s="30">
        <f>IFERROR(VLOOKUP(A2186,[5]数据处理!$A:$G,7,0),0)</f>
        <v>0</v>
      </c>
      <c r="M2186">
        <f t="shared" si="579"/>
        <v>0</v>
      </c>
      <c r="N2186">
        <f>IFERROR(VLOOKUP(A2186,[5]数据处理!$A:$C,3,0),0)</f>
        <v>0</v>
      </c>
      <c r="O2186">
        <f>IFERROR(VLOOKUP($A2186,[5]数据处理!$A:$N,14,0),0)</f>
        <v>0</v>
      </c>
      <c r="P2186" t="str">
        <f>IFERROR(VLOOKUP($A2186,[3]库存报告使用数据!$A$1:$B$65536,2,0),"")</f>
        <v/>
      </c>
      <c r="Q2186" t="str">
        <f>IFERROR(VLOOKUP($A2186,[3]库存报告使用数据!$A$1:$E$65536,5,0),"")</f>
        <v/>
      </c>
      <c r="R2186" t="str">
        <f>IFERROR(VLOOKUP($A2186,[3]库存报告使用数据!$A$1:$H$65536,8,0),"")</f>
        <v/>
      </c>
      <c r="S2186" t="str">
        <f>IFERROR(VLOOKUP($A2186,[3]库存报告使用数据!$A$1:$K$65536,11,0),"")</f>
        <v/>
      </c>
      <c r="T2186" t="str">
        <f>IFERROR(VLOOKUP($A2186,[3]库存报告使用数据!$A$1:$C$65536,3,0),"")</f>
        <v/>
      </c>
      <c r="U2186" t="str">
        <f>IFERROR(VLOOKUP($A2186,[3]库存报告使用数据!$A$1:$F$65536,6,0),"")</f>
        <v/>
      </c>
      <c r="V2186" t="str">
        <f>IFERROR(VLOOKUP($A2186,[3]库存报告使用数据!$A$1:$I$65536,9,0),"")</f>
        <v/>
      </c>
      <c r="W2186" t="str">
        <f>IFERROR(VLOOKUP($A2186,[3]库存报告使用数据!$A$1:$L$65536,12,0),"")</f>
        <v/>
      </c>
      <c r="X2186" s="20" t="str">
        <f t="shared" si="580"/>
        <v/>
      </c>
      <c r="Y2186" s="20" t="str">
        <f t="shared" si="581"/>
        <v/>
      </c>
      <c r="Z2186" s="20" t="str">
        <f t="shared" si="582"/>
        <v/>
      </c>
      <c r="AA2186" s="20" t="str">
        <f t="shared" si="583"/>
        <v/>
      </c>
      <c r="AB2186" t="str">
        <f>IFERROR(VLOOKUP($A2186,[3]库存报告使用数据!$A$1:$D$65536,4,0),"")</f>
        <v/>
      </c>
      <c r="AC2186" t="str">
        <f>IFERROR(VLOOKUP($A2186,[3]库存报告使用数据!$A$1:$G$65536,7,0),"")</f>
        <v/>
      </c>
      <c r="AD2186" t="str">
        <f>IFERROR(VLOOKUP($A2186,[3]库存报告使用数据!$A$1:$J$65536,10,0),"")</f>
        <v/>
      </c>
      <c r="AE2186" t="str">
        <f>IFERROR(VLOOKUP($A2186,[3]库存报告使用数据!$A$1:$M$65536,13,0),"")</f>
        <v/>
      </c>
      <c r="AF2186" s="20" t="str">
        <f t="shared" si="584"/>
        <v/>
      </c>
      <c r="AG2186" s="20" t="str">
        <f t="shared" si="585"/>
        <v/>
      </c>
      <c r="AH2186" s="20" t="str">
        <f t="shared" si="586"/>
        <v/>
      </c>
      <c r="AI2186" s="20" t="str">
        <f t="shared" si="587"/>
        <v/>
      </c>
      <c r="AJ2186">
        <f>IFERROR(VLOOKUP($B2186,[4]库存报告使用数据!$A$1:$B$65536,2,0),0)</f>
        <v>27</v>
      </c>
      <c r="AK2186">
        <f>IFERROR(VLOOKUP($B2186,[4]库存报告使用数据!$A$1:$C$65536,3,0),)</f>
        <v>7</v>
      </c>
      <c r="AL2186">
        <f>IFERROR(VLOOKUP($B2186,[4]库存报告使用数据!$A$1:$D$65536,4,0),)</f>
        <v>2</v>
      </c>
      <c r="AM2186">
        <f>IFERROR(VLOOKUP($B2186,[4]库存报告使用数据!$A$1:$E$65536,5,0),)</f>
        <v>22</v>
      </c>
      <c r="AN2186" s="20">
        <f t="shared" si="588"/>
        <v>0</v>
      </c>
      <c r="AO2186" s="20">
        <f t="shared" si="589"/>
        <v>0</v>
      </c>
      <c r="AP2186" s="20">
        <f t="shared" si="590"/>
        <v>0</v>
      </c>
      <c r="AQ2186" s="20">
        <f t="shared" si="591"/>
        <v>0</v>
      </c>
      <c r="AR2186" s="32">
        <f t="shared" si="592"/>
        <v>0</v>
      </c>
      <c r="AS2186" s="32">
        <f t="shared" si="593"/>
        <v>0</v>
      </c>
      <c r="AT2186" s="32">
        <f t="shared" si="594"/>
        <v>0</v>
      </c>
      <c r="AU2186" s="28" t="str">
        <f t="shared" si="595"/>
        <v>库存为0</v>
      </c>
      <c r="AV2186" s="34" t="str">
        <f>IFERROR(时间!$B$4+AU2186,"上周无销量")</f>
        <v>上周无销量</v>
      </c>
    </row>
    <row r="2187" spans="1:48">
      <c r="A2187" s="18" t="s">
        <v>2232</v>
      </c>
      <c r="B2187" t="str">
        <f>VLOOKUP(A2187,'[1]sku-asin（子）'!$A:$B,2,0)</f>
        <v>B015QZRV0U</v>
      </c>
      <c r="C2187" t="str">
        <f>VLOOKUP(A2187,'[1]子sku-父sku'!$A:$B,2,0)</f>
        <v>YZ-ME-HE9008</v>
      </c>
      <c r="D2187" s="28">
        <f>IFERROR(VLOOKUP(A2187,[2]库存报告使用数据处理!$A:$C,3,0),0)</f>
        <v>0</v>
      </c>
      <c r="E2187" s="28">
        <f>IFERROR(VLOOKUP(A2187,[2]库存报告使用数据处理!$A:$D,4,0),0)</f>
        <v>0</v>
      </c>
      <c r="F2187" s="28">
        <f>IFERROR(VLOOKUP(A2187,[2]库存报告使用数据处理!$A:$E,5,0),0)</f>
        <v>0</v>
      </c>
      <c r="G2187" s="28">
        <f>IFERROR(VLOOKUP(A2187,[2]库存报告使用数据处理!$A:$F,6,0),0)</f>
        <v>0</v>
      </c>
      <c r="H2187" s="29">
        <f>IFERROR(VLOOKUP(A2187,[2]库存报告使用数据处理!$A:$G,7,0),0)</f>
        <v>0</v>
      </c>
      <c r="I2187">
        <f>IFERROR(VLOOKUP(A2187,[5]数据处理!$A:$B,2,0),0)</f>
        <v>0</v>
      </c>
      <c r="J2187" s="30">
        <f>IFERROR(VLOOKUP(A2187,[5]数据处理!$A:$D,4,0),0)</f>
        <v>0</v>
      </c>
      <c r="K2187" s="30">
        <f>IFERROR(VLOOKUP(A2187,[5]数据处理!$A:$E,5,0),0)</f>
        <v>0</v>
      </c>
      <c r="L2187" s="30">
        <f>IFERROR(VLOOKUP(A2187,[5]数据处理!$A:$G,7,0),0)</f>
        <v>0</v>
      </c>
      <c r="M2187">
        <f t="shared" si="579"/>
        <v>0</v>
      </c>
      <c r="N2187">
        <f>IFERROR(VLOOKUP(A2187,[5]数据处理!$A:$C,3,0),0)</f>
        <v>0</v>
      </c>
      <c r="O2187">
        <f>IFERROR(VLOOKUP($A2187,[5]数据处理!$A:$N,14,0),0)</f>
        <v>0</v>
      </c>
      <c r="P2187" t="str">
        <f>IFERROR(VLOOKUP($A2187,[3]库存报告使用数据!$A$1:$B$65536,2,0),"")</f>
        <v/>
      </c>
      <c r="Q2187" t="str">
        <f>IFERROR(VLOOKUP($A2187,[3]库存报告使用数据!$A$1:$E$65536,5,0),"")</f>
        <v/>
      </c>
      <c r="R2187" t="str">
        <f>IFERROR(VLOOKUP($A2187,[3]库存报告使用数据!$A$1:$H$65536,8,0),"")</f>
        <v/>
      </c>
      <c r="S2187" t="str">
        <f>IFERROR(VLOOKUP($A2187,[3]库存报告使用数据!$A$1:$K$65536,11,0),"")</f>
        <v/>
      </c>
      <c r="T2187" t="str">
        <f>IFERROR(VLOOKUP($A2187,[3]库存报告使用数据!$A$1:$C$65536,3,0),"")</f>
        <v/>
      </c>
      <c r="U2187" t="str">
        <f>IFERROR(VLOOKUP($A2187,[3]库存报告使用数据!$A$1:$F$65536,6,0),"")</f>
        <v/>
      </c>
      <c r="V2187" t="str">
        <f>IFERROR(VLOOKUP($A2187,[3]库存报告使用数据!$A$1:$I$65536,9,0),"")</f>
        <v/>
      </c>
      <c r="W2187" t="str">
        <f>IFERROR(VLOOKUP($A2187,[3]库存报告使用数据!$A$1:$L$65536,12,0),"")</f>
        <v/>
      </c>
      <c r="X2187" s="20" t="str">
        <f t="shared" si="580"/>
        <v/>
      </c>
      <c r="Y2187" s="20" t="str">
        <f t="shared" si="581"/>
        <v/>
      </c>
      <c r="Z2187" s="20" t="str">
        <f t="shared" si="582"/>
        <v/>
      </c>
      <c r="AA2187" s="20" t="str">
        <f t="shared" si="583"/>
        <v/>
      </c>
      <c r="AB2187" t="str">
        <f>IFERROR(VLOOKUP($A2187,[3]库存报告使用数据!$A$1:$D$65536,4,0),"")</f>
        <v/>
      </c>
      <c r="AC2187" t="str">
        <f>IFERROR(VLOOKUP($A2187,[3]库存报告使用数据!$A$1:$G$65536,7,0),"")</f>
        <v/>
      </c>
      <c r="AD2187" t="str">
        <f>IFERROR(VLOOKUP($A2187,[3]库存报告使用数据!$A$1:$J$65536,10,0),"")</f>
        <v/>
      </c>
      <c r="AE2187" t="str">
        <f>IFERROR(VLOOKUP($A2187,[3]库存报告使用数据!$A$1:$M$65536,13,0),"")</f>
        <v/>
      </c>
      <c r="AF2187" s="20" t="str">
        <f t="shared" si="584"/>
        <v/>
      </c>
      <c r="AG2187" s="20" t="str">
        <f t="shared" si="585"/>
        <v/>
      </c>
      <c r="AH2187" s="20" t="str">
        <f t="shared" si="586"/>
        <v/>
      </c>
      <c r="AI2187" s="20" t="str">
        <f t="shared" si="587"/>
        <v/>
      </c>
      <c r="AJ2187">
        <f>IFERROR(VLOOKUP($B2187,[4]库存报告使用数据!$A$1:$B$65536,2,0),0)</f>
        <v>10</v>
      </c>
      <c r="AK2187">
        <f>IFERROR(VLOOKUP($B2187,[4]库存报告使用数据!$A$1:$C$65536,3,0),)</f>
        <v>17</v>
      </c>
      <c r="AL2187">
        <f>IFERROR(VLOOKUP($B2187,[4]库存报告使用数据!$A$1:$D$65536,4,0),)</f>
        <v>9</v>
      </c>
      <c r="AM2187">
        <f>IFERROR(VLOOKUP($B2187,[4]库存报告使用数据!$A$1:$E$65536,5,0),)</f>
        <v>22</v>
      </c>
      <c r="AN2187" s="20">
        <f t="shared" si="588"/>
        <v>0</v>
      </c>
      <c r="AO2187" s="20">
        <f t="shared" si="589"/>
        <v>0</v>
      </c>
      <c r="AP2187" s="20">
        <f t="shared" si="590"/>
        <v>0</v>
      </c>
      <c r="AQ2187" s="20">
        <f t="shared" si="591"/>
        <v>0</v>
      </c>
      <c r="AR2187" s="32">
        <f t="shared" si="592"/>
        <v>0</v>
      </c>
      <c r="AS2187" s="32">
        <f t="shared" si="593"/>
        <v>0</v>
      </c>
      <c r="AT2187" s="32">
        <f t="shared" si="594"/>
        <v>0</v>
      </c>
      <c r="AU2187" s="28" t="str">
        <f t="shared" si="595"/>
        <v>库存为0</v>
      </c>
      <c r="AV2187" s="34" t="str">
        <f>IFERROR(时间!$B$4+AU2187,"上周无销量")</f>
        <v>上周无销量</v>
      </c>
    </row>
    <row r="2188" spans="1:48">
      <c r="A2188" s="18" t="s">
        <v>2233</v>
      </c>
      <c r="B2188" t="str">
        <f>VLOOKUP(A2188,'[1]sku-asin（子）'!$A:$B,2,0)</f>
        <v>B015QZRVFK</v>
      </c>
      <c r="C2188" t="str">
        <f>VLOOKUP(A2188,'[1]子sku-父sku'!$A:$B,2,0)</f>
        <v>YZ-ME-HE9008</v>
      </c>
      <c r="D2188" s="28">
        <f>IFERROR(VLOOKUP(A2188,[2]库存报告使用数据处理!$A:$C,3,0),0)</f>
        <v>0</v>
      </c>
      <c r="E2188" s="28">
        <f>IFERROR(VLOOKUP(A2188,[2]库存报告使用数据处理!$A:$D,4,0),0)</f>
        <v>0</v>
      </c>
      <c r="F2188" s="28">
        <f>IFERROR(VLOOKUP(A2188,[2]库存报告使用数据处理!$A:$E,5,0),0)</f>
        <v>0</v>
      </c>
      <c r="G2188" s="28">
        <f>IFERROR(VLOOKUP(A2188,[2]库存报告使用数据处理!$A:$F,6,0),0)</f>
        <v>0</v>
      </c>
      <c r="H2188" s="29">
        <f>IFERROR(VLOOKUP(A2188,[2]库存报告使用数据处理!$A:$G,7,0),0)</f>
        <v>0</v>
      </c>
      <c r="I2188">
        <f>IFERROR(VLOOKUP(A2188,[5]数据处理!$A:$B,2,0),0)</f>
        <v>0</v>
      </c>
      <c r="J2188" s="30">
        <f>IFERROR(VLOOKUP(A2188,[5]数据处理!$A:$D,4,0),0)</f>
        <v>0</v>
      </c>
      <c r="K2188" s="30">
        <f>IFERROR(VLOOKUP(A2188,[5]数据处理!$A:$E,5,0),0)</f>
        <v>0</v>
      </c>
      <c r="L2188" s="30">
        <f>IFERROR(VLOOKUP(A2188,[5]数据处理!$A:$G,7,0),0)</f>
        <v>0</v>
      </c>
      <c r="M2188">
        <f t="shared" si="579"/>
        <v>0</v>
      </c>
      <c r="N2188">
        <f>IFERROR(VLOOKUP(A2188,[5]数据处理!$A:$C,3,0),0)</f>
        <v>0</v>
      </c>
      <c r="O2188">
        <f>IFERROR(VLOOKUP($A2188,[5]数据处理!$A:$N,14,0),0)</f>
        <v>0</v>
      </c>
      <c r="P2188" t="str">
        <f>IFERROR(VLOOKUP($A2188,[3]库存报告使用数据!$A$1:$B$65536,2,0),"")</f>
        <v/>
      </c>
      <c r="Q2188" t="str">
        <f>IFERROR(VLOOKUP($A2188,[3]库存报告使用数据!$A$1:$E$65536,5,0),"")</f>
        <v/>
      </c>
      <c r="R2188" t="str">
        <f>IFERROR(VLOOKUP($A2188,[3]库存报告使用数据!$A$1:$H$65536,8,0),"")</f>
        <v/>
      </c>
      <c r="S2188" t="str">
        <f>IFERROR(VLOOKUP($A2188,[3]库存报告使用数据!$A$1:$K$65536,11,0),"")</f>
        <v/>
      </c>
      <c r="T2188" t="str">
        <f>IFERROR(VLOOKUP($A2188,[3]库存报告使用数据!$A$1:$C$65536,3,0),"")</f>
        <v/>
      </c>
      <c r="U2188" t="str">
        <f>IFERROR(VLOOKUP($A2188,[3]库存报告使用数据!$A$1:$F$65536,6,0),"")</f>
        <v/>
      </c>
      <c r="V2188" t="str">
        <f>IFERROR(VLOOKUP($A2188,[3]库存报告使用数据!$A$1:$I$65536,9,0),"")</f>
        <v/>
      </c>
      <c r="W2188" t="str">
        <f>IFERROR(VLOOKUP($A2188,[3]库存报告使用数据!$A$1:$L$65536,12,0),"")</f>
        <v/>
      </c>
      <c r="X2188" s="20" t="str">
        <f t="shared" si="580"/>
        <v/>
      </c>
      <c r="Y2188" s="20" t="str">
        <f t="shared" si="581"/>
        <v/>
      </c>
      <c r="Z2188" s="20" t="str">
        <f t="shared" si="582"/>
        <v/>
      </c>
      <c r="AA2188" s="20" t="str">
        <f t="shared" si="583"/>
        <v/>
      </c>
      <c r="AB2188" t="str">
        <f>IFERROR(VLOOKUP($A2188,[3]库存报告使用数据!$A$1:$D$65536,4,0),"")</f>
        <v/>
      </c>
      <c r="AC2188" t="str">
        <f>IFERROR(VLOOKUP($A2188,[3]库存报告使用数据!$A$1:$G$65536,7,0),"")</f>
        <v/>
      </c>
      <c r="AD2188" t="str">
        <f>IFERROR(VLOOKUP($A2188,[3]库存报告使用数据!$A$1:$J$65536,10,0),"")</f>
        <v/>
      </c>
      <c r="AE2188" t="str">
        <f>IFERROR(VLOOKUP($A2188,[3]库存报告使用数据!$A$1:$M$65536,13,0),"")</f>
        <v/>
      </c>
      <c r="AF2188" s="20" t="str">
        <f t="shared" si="584"/>
        <v/>
      </c>
      <c r="AG2188" s="20" t="str">
        <f t="shared" si="585"/>
        <v/>
      </c>
      <c r="AH2188" s="20" t="str">
        <f t="shared" si="586"/>
        <v/>
      </c>
      <c r="AI2188" s="20" t="str">
        <f t="shared" si="587"/>
        <v/>
      </c>
      <c r="AJ2188">
        <f>IFERROR(VLOOKUP($B2188,[4]库存报告使用数据!$A$1:$B$65536,2,0),0)</f>
        <v>30</v>
      </c>
      <c r="AK2188">
        <f>IFERROR(VLOOKUP($B2188,[4]库存报告使用数据!$A$1:$C$65536,3,0),)</f>
        <v>19</v>
      </c>
      <c r="AL2188">
        <f>IFERROR(VLOOKUP($B2188,[4]库存报告使用数据!$A$1:$D$65536,4,0),)</f>
        <v>19</v>
      </c>
      <c r="AM2188">
        <f>IFERROR(VLOOKUP($B2188,[4]库存报告使用数据!$A$1:$E$65536,5,0),)</f>
        <v>47</v>
      </c>
      <c r="AN2188" s="20">
        <f t="shared" si="588"/>
        <v>0</v>
      </c>
      <c r="AO2188" s="20">
        <f t="shared" si="589"/>
        <v>0</v>
      </c>
      <c r="AP2188" s="20">
        <f t="shared" si="590"/>
        <v>0</v>
      </c>
      <c r="AQ2188" s="20">
        <f t="shared" si="591"/>
        <v>0</v>
      </c>
      <c r="AR2188" s="32">
        <f t="shared" si="592"/>
        <v>0</v>
      </c>
      <c r="AS2188" s="32">
        <f t="shared" si="593"/>
        <v>0</v>
      </c>
      <c r="AT2188" s="32">
        <f t="shared" si="594"/>
        <v>0</v>
      </c>
      <c r="AU2188" s="28" t="str">
        <f t="shared" si="595"/>
        <v>库存为0</v>
      </c>
      <c r="AV2188" s="34" t="str">
        <f>IFERROR(时间!$B$4+AU2188,"上周无销量")</f>
        <v>上周无销量</v>
      </c>
    </row>
    <row r="2189" spans="1:48">
      <c r="A2189" s="18" t="s">
        <v>2234</v>
      </c>
      <c r="B2189" t="str">
        <f>VLOOKUP(A2189,'[1]sku-asin（子）'!$A:$B,2,0)</f>
        <v>B015QZRW4A</v>
      </c>
      <c r="C2189" t="str">
        <f>VLOOKUP(A2189,'[1]子sku-父sku'!$A:$B,2,0)</f>
        <v>YZ-ME-HE9008</v>
      </c>
      <c r="D2189" s="28">
        <f>IFERROR(VLOOKUP(A2189,[2]库存报告使用数据处理!$A:$C,3,0),0)</f>
        <v>0</v>
      </c>
      <c r="E2189" s="28">
        <f>IFERROR(VLOOKUP(A2189,[2]库存报告使用数据处理!$A:$D,4,0),0)</f>
        <v>0</v>
      </c>
      <c r="F2189" s="28">
        <f>IFERROR(VLOOKUP(A2189,[2]库存报告使用数据处理!$A:$E,5,0),0)</f>
        <v>0</v>
      </c>
      <c r="G2189" s="28">
        <f>IFERROR(VLOOKUP(A2189,[2]库存报告使用数据处理!$A:$F,6,0),0)</f>
        <v>0</v>
      </c>
      <c r="H2189" s="29">
        <f>IFERROR(VLOOKUP(A2189,[2]库存报告使用数据处理!$A:$G,7,0),0)</f>
        <v>0</v>
      </c>
      <c r="I2189">
        <f>IFERROR(VLOOKUP(A2189,[5]数据处理!$A:$B,2,0),0)</f>
        <v>0</v>
      </c>
      <c r="J2189" s="30">
        <f>IFERROR(VLOOKUP(A2189,[5]数据处理!$A:$D,4,0),0)</f>
        <v>0</v>
      </c>
      <c r="K2189" s="30">
        <f>IFERROR(VLOOKUP(A2189,[5]数据处理!$A:$E,5,0),0)</f>
        <v>0</v>
      </c>
      <c r="L2189" s="30">
        <f>IFERROR(VLOOKUP(A2189,[5]数据处理!$A:$G,7,0),0)</f>
        <v>0</v>
      </c>
      <c r="M2189">
        <f t="shared" si="579"/>
        <v>0</v>
      </c>
      <c r="N2189">
        <f>IFERROR(VLOOKUP(A2189,[5]数据处理!$A:$C,3,0),0)</f>
        <v>0</v>
      </c>
      <c r="O2189">
        <f>IFERROR(VLOOKUP($A2189,[5]数据处理!$A:$N,14,0),0)</f>
        <v>0</v>
      </c>
      <c r="P2189" t="str">
        <f>IFERROR(VLOOKUP($A2189,[3]库存报告使用数据!$A$1:$B$65536,2,0),"")</f>
        <v/>
      </c>
      <c r="Q2189" t="str">
        <f>IFERROR(VLOOKUP($A2189,[3]库存报告使用数据!$A$1:$E$65536,5,0),"")</f>
        <v/>
      </c>
      <c r="R2189" t="str">
        <f>IFERROR(VLOOKUP($A2189,[3]库存报告使用数据!$A$1:$H$65536,8,0),"")</f>
        <v/>
      </c>
      <c r="S2189" t="str">
        <f>IFERROR(VLOOKUP($A2189,[3]库存报告使用数据!$A$1:$K$65536,11,0),"")</f>
        <v/>
      </c>
      <c r="T2189" t="str">
        <f>IFERROR(VLOOKUP($A2189,[3]库存报告使用数据!$A$1:$C$65536,3,0),"")</f>
        <v/>
      </c>
      <c r="U2189" t="str">
        <f>IFERROR(VLOOKUP($A2189,[3]库存报告使用数据!$A$1:$F$65536,6,0),"")</f>
        <v/>
      </c>
      <c r="V2189" t="str">
        <f>IFERROR(VLOOKUP($A2189,[3]库存报告使用数据!$A$1:$I$65536,9,0),"")</f>
        <v/>
      </c>
      <c r="W2189" t="str">
        <f>IFERROR(VLOOKUP($A2189,[3]库存报告使用数据!$A$1:$L$65536,12,0),"")</f>
        <v/>
      </c>
      <c r="X2189" s="20" t="str">
        <f t="shared" si="580"/>
        <v/>
      </c>
      <c r="Y2189" s="20" t="str">
        <f t="shared" si="581"/>
        <v/>
      </c>
      <c r="Z2189" s="20" t="str">
        <f t="shared" si="582"/>
        <v/>
      </c>
      <c r="AA2189" s="20" t="str">
        <f t="shared" si="583"/>
        <v/>
      </c>
      <c r="AB2189" t="str">
        <f>IFERROR(VLOOKUP($A2189,[3]库存报告使用数据!$A$1:$D$65536,4,0),"")</f>
        <v/>
      </c>
      <c r="AC2189" t="str">
        <f>IFERROR(VLOOKUP($A2189,[3]库存报告使用数据!$A$1:$G$65536,7,0),"")</f>
        <v/>
      </c>
      <c r="AD2189" t="str">
        <f>IFERROR(VLOOKUP($A2189,[3]库存报告使用数据!$A$1:$J$65536,10,0),"")</f>
        <v/>
      </c>
      <c r="AE2189" t="str">
        <f>IFERROR(VLOOKUP($A2189,[3]库存报告使用数据!$A$1:$M$65536,13,0),"")</f>
        <v/>
      </c>
      <c r="AF2189" s="20" t="str">
        <f t="shared" si="584"/>
        <v/>
      </c>
      <c r="AG2189" s="20" t="str">
        <f t="shared" si="585"/>
        <v/>
      </c>
      <c r="AH2189" s="20" t="str">
        <f t="shared" si="586"/>
        <v/>
      </c>
      <c r="AI2189" s="20" t="str">
        <f t="shared" si="587"/>
        <v/>
      </c>
      <c r="AJ2189">
        <f>IFERROR(VLOOKUP($B2189,[4]库存报告使用数据!$A$1:$B$65536,2,0),0)</f>
        <v>23</v>
      </c>
      <c r="AK2189">
        <f>IFERROR(VLOOKUP($B2189,[4]库存报告使用数据!$A$1:$C$65536,3,0),)</f>
        <v>25</v>
      </c>
      <c r="AL2189">
        <f>IFERROR(VLOOKUP($B2189,[4]库存报告使用数据!$A$1:$D$65536,4,0),)</f>
        <v>14</v>
      </c>
      <c r="AM2189">
        <f>IFERROR(VLOOKUP($B2189,[4]库存报告使用数据!$A$1:$E$65536,5,0),)</f>
        <v>35</v>
      </c>
      <c r="AN2189" s="20">
        <f t="shared" si="588"/>
        <v>0</v>
      </c>
      <c r="AO2189" s="20">
        <f t="shared" si="589"/>
        <v>0</v>
      </c>
      <c r="AP2189" s="20">
        <f t="shared" si="590"/>
        <v>0</v>
      </c>
      <c r="AQ2189" s="20">
        <f t="shared" si="591"/>
        <v>0</v>
      </c>
      <c r="AR2189" s="32">
        <f t="shared" si="592"/>
        <v>0</v>
      </c>
      <c r="AS2189" s="32">
        <f t="shared" si="593"/>
        <v>0</v>
      </c>
      <c r="AT2189" s="32">
        <f t="shared" si="594"/>
        <v>0</v>
      </c>
      <c r="AU2189" s="28" t="str">
        <f t="shared" si="595"/>
        <v>库存为0</v>
      </c>
      <c r="AV2189" s="34" t="str">
        <f>IFERROR(时间!$B$4+AU2189,"上周无销量")</f>
        <v>上周无销量</v>
      </c>
    </row>
    <row r="2190" spans="1:48">
      <c r="A2190" s="18" t="s">
        <v>2235</v>
      </c>
      <c r="B2190" t="str">
        <f>VLOOKUP(A2190,'[1]sku-asin（子）'!$A:$B,2,0)</f>
        <v>B015QZRWKO</v>
      </c>
      <c r="C2190" t="str">
        <f>VLOOKUP(A2190,'[1]子sku-父sku'!$A:$B,2,0)</f>
        <v>YZ-ME-HE9008</v>
      </c>
      <c r="D2190" s="28">
        <f>IFERROR(VLOOKUP(A2190,[2]库存报告使用数据处理!$A:$C,3,0),0)</f>
        <v>0</v>
      </c>
      <c r="E2190" s="28">
        <f>IFERROR(VLOOKUP(A2190,[2]库存报告使用数据处理!$A:$D,4,0),0)</f>
        <v>0</v>
      </c>
      <c r="F2190" s="28">
        <f>IFERROR(VLOOKUP(A2190,[2]库存报告使用数据处理!$A:$E,5,0),0)</f>
        <v>0</v>
      </c>
      <c r="G2190" s="28">
        <f>IFERROR(VLOOKUP(A2190,[2]库存报告使用数据处理!$A:$F,6,0),0)</f>
        <v>0</v>
      </c>
      <c r="H2190" s="29">
        <f>IFERROR(VLOOKUP(A2190,[2]库存报告使用数据处理!$A:$G,7,0),0)</f>
        <v>0</v>
      </c>
      <c r="I2190">
        <f>IFERROR(VLOOKUP(A2190,[5]数据处理!$A:$B,2,0),0)</f>
        <v>0</v>
      </c>
      <c r="J2190" s="30">
        <f>IFERROR(VLOOKUP(A2190,[5]数据处理!$A:$D,4,0),0)</f>
        <v>0</v>
      </c>
      <c r="K2190" s="30">
        <f>IFERROR(VLOOKUP(A2190,[5]数据处理!$A:$E,5,0),0)</f>
        <v>0</v>
      </c>
      <c r="L2190" s="30">
        <f>IFERROR(VLOOKUP(A2190,[5]数据处理!$A:$G,7,0),0)</f>
        <v>0</v>
      </c>
      <c r="M2190">
        <f t="shared" si="579"/>
        <v>0</v>
      </c>
      <c r="N2190">
        <f>IFERROR(VLOOKUP(A2190,[5]数据处理!$A:$C,3,0),0)</f>
        <v>0</v>
      </c>
      <c r="O2190">
        <f>IFERROR(VLOOKUP($A2190,[5]数据处理!$A:$N,14,0),0)</f>
        <v>0</v>
      </c>
      <c r="P2190" t="str">
        <f>IFERROR(VLOOKUP($A2190,[3]库存报告使用数据!$A$1:$B$65536,2,0),"")</f>
        <v/>
      </c>
      <c r="Q2190" t="str">
        <f>IFERROR(VLOOKUP($A2190,[3]库存报告使用数据!$A$1:$E$65536,5,0),"")</f>
        <v/>
      </c>
      <c r="R2190" t="str">
        <f>IFERROR(VLOOKUP($A2190,[3]库存报告使用数据!$A$1:$H$65536,8,0),"")</f>
        <v/>
      </c>
      <c r="S2190" t="str">
        <f>IFERROR(VLOOKUP($A2190,[3]库存报告使用数据!$A$1:$K$65536,11,0),"")</f>
        <v/>
      </c>
      <c r="T2190" t="str">
        <f>IFERROR(VLOOKUP($A2190,[3]库存报告使用数据!$A$1:$C$65536,3,0),"")</f>
        <v/>
      </c>
      <c r="U2190" t="str">
        <f>IFERROR(VLOOKUP($A2190,[3]库存报告使用数据!$A$1:$F$65536,6,0),"")</f>
        <v/>
      </c>
      <c r="V2190" t="str">
        <f>IFERROR(VLOOKUP($A2190,[3]库存报告使用数据!$A$1:$I$65536,9,0),"")</f>
        <v/>
      </c>
      <c r="W2190" t="str">
        <f>IFERROR(VLOOKUP($A2190,[3]库存报告使用数据!$A$1:$L$65536,12,0),"")</f>
        <v/>
      </c>
      <c r="X2190" s="20" t="str">
        <f t="shared" si="580"/>
        <v/>
      </c>
      <c r="Y2190" s="20" t="str">
        <f t="shared" si="581"/>
        <v/>
      </c>
      <c r="Z2190" s="20" t="str">
        <f t="shared" si="582"/>
        <v/>
      </c>
      <c r="AA2190" s="20" t="str">
        <f t="shared" si="583"/>
        <v/>
      </c>
      <c r="AB2190" t="str">
        <f>IFERROR(VLOOKUP($A2190,[3]库存报告使用数据!$A$1:$D$65536,4,0),"")</f>
        <v/>
      </c>
      <c r="AC2190" t="str">
        <f>IFERROR(VLOOKUP($A2190,[3]库存报告使用数据!$A$1:$G$65536,7,0),"")</f>
        <v/>
      </c>
      <c r="AD2190" t="str">
        <f>IFERROR(VLOOKUP($A2190,[3]库存报告使用数据!$A$1:$J$65536,10,0),"")</f>
        <v/>
      </c>
      <c r="AE2190" t="str">
        <f>IFERROR(VLOOKUP($A2190,[3]库存报告使用数据!$A$1:$M$65536,13,0),"")</f>
        <v/>
      </c>
      <c r="AF2190" s="20" t="str">
        <f t="shared" si="584"/>
        <v/>
      </c>
      <c r="AG2190" s="20" t="str">
        <f t="shared" si="585"/>
        <v/>
      </c>
      <c r="AH2190" s="20" t="str">
        <f t="shared" si="586"/>
        <v/>
      </c>
      <c r="AI2190" s="20" t="str">
        <f t="shared" si="587"/>
        <v/>
      </c>
      <c r="AJ2190">
        <f>IFERROR(VLOOKUP($B2190,[4]库存报告使用数据!$A$1:$B$65536,2,0),0)</f>
        <v>1</v>
      </c>
      <c r="AK2190">
        <f>IFERROR(VLOOKUP($B2190,[4]库存报告使用数据!$A$1:$C$65536,3,0),)</f>
        <v>3</v>
      </c>
      <c r="AL2190">
        <f>IFERROR(VLOOKUP($B2190,[4]库存报告使用数据!$A$1:$D$65536,4,0),)</f>
        <v>4</v>
      </c>
      <c r="AM2190">
        <f>IFERROR(VLOOKUP($B2190,[4]库存报告使用数据!$A$1:$E$65536,5,0),)</f>
        <v>41</v>
      </c>
      <c r="AN2190" s="20">
        <f t="shared" si="588"/>
        <v>0</v>
      </c>
      <c r="AO2190" s="20">
        <f t="shared" si="589"/>
        <v>0</v>
      </c>
      <c r="AP2190" s="20">
        <f t="shared" si="590"/>
        <v>0</v>
      </c>
      <c r="AQ2190" s="20">
        <f t="shared" si="591"/>
        <v>0</v>
      </c>
      <c r="AR2190" s="32">
        <f t="shared" si="592"/>
        <v>0</v>
      </c>
      <c r="AS2190" s="32">
        <f t="shared" si="593"/>
        <v>0</v>
      </c>
      <c r="AT2190" s="32">
        <f t="shared" si="594"/>
        <v>0</v>
      </c>
      <c r="AU2190" s="28" t="str">
        <f t="shared" si="595"/>
        <v>库存为0</v>
      </c>
      <c r="AV2190" s="34" t="str">
        <f>IFERROR(时间!$B$4+AU2190,"上周无销量")</f>
        <v>上周无销量</v>
      </c>
    </row>
    <row r="2191" spans="1:48">
      <c r="A2191" s="18" t="s">
        <v>2236</v>
      </c>
      <c r="B2191" t="str">
        <f>VLOOKUP(A2191,'[1]sku-asin（子）'!$A:$B,2,0)</f>
        <v>B015QZRXB2</v>
      </c>
      <c r="C2191" t="str">
        <f>VLOOKUP(A2191,'[1]子sku-父sku'!$A:$B,2,0)</f>
        <v>YZ-ME-HE9008</v>
      </c>
      <c r="D2191" s="28">
        <f>IFERROR(VLOOKUP(A2191,[2]库存报告使用数据处理!$A:$C,3,0),0)</f>
        <v>0</v>
      </c>
      <c r="E2191" s="28">
        <f>IFERROR(VLOOKUP(A2191,[2]库存报告使用数据处理!$A:$D,4,0),0)</f>
        <v>0</v>
      </c>
      <c r="F2191" s="28">
        <f>IFERROR(VLOOKUP(A2191,[2]库存报告使用数据处理!$A:$E,5,0),0)</f>
        <v>0</v>
      </c>
      <c r="G2191" s="28">
        <f>IFERROR(VLOOKUP(A2191,[2]库存报告使用数据处理!$A:$F,6,0),0)</f>
        <v>0</v>
      </c>
      <c r="H2191" s="29">
        <f>IFERROR(VLOOKUP(A2191,[2]库存报告使用数据处理!$A:$G,7,0),0)</f>
        <v>0</v>
      </c>
      <c r="I2191">
        <f>IFERROR(VLOOKUP(A2191,[5]数据处理!$A:$B,2,0),0)</f>
        <v>0</v>
      </c>
      <c r="J2191" s="30">
        <f>IFERROR(VLOOKUP(A2191,[5]数据处理!$A:$D,4,0),0)</f>
        <v>0</v>
      </c>
      <c r="K2191" s="30">
        <f>IFERROR(VLOOKUP(A2191,[5]数据处理!$A:$E,5,0),0)</f>
        <v>0</v>
      </c>
      <c r="L2191" s="30">
        <f>IFERROR(VLOOKUP(A2191,[5]数据处理!$A:$G,7,0),0)</f>
        <v>0</v>
      </c>
      <c r="M2191">
        <f t="shared" si="579"/>
        <v>0</v>
      </c>
      <c r="N2191">
        <f>IFERROR(VLOOKUP(A2191,[5]数据处理!$A:$C,3,0),0)</f>
        <v>0</v>
      </c>
      <c r="O2191">
        <f>IFERROR(VLOOKUP($A2191,[5]数据处理!$A:$N,14,0),0)</f>
        <v>0</v>
      </c>
      <c r="P2191" t="str">
        <f>IFERROR(VLOOKUP($A2191,[3]库存报告使用数据!$A$1:$B$65536,2,0),"")</f>
        <v/>
      </c>
      <c r="Q2191" t="str">
        <f>IFERROR(VLOOKUP($A2191,[3]库存报告使用数据!$A$1:$E$65536,5,0),"")</f>
        <v/>
      </c>
      <c r="R2191" t="str">
        <f>IFERROR(VLOOKUP($A2191,[3]库存报告使用数据!$A$1:$H$65536,8,0),"")</f>
        <v/>
      </c>
      <c r="S2191" t="str">
        <f>IFERROR(VLOOKUP($A2191,[3]库存报告使用数据!$A$1:$K$65536,11,0),"")</f>
        <v/>
      </c>
      <c r="T2191" t="str">
        <f>IFERROR(VLOOKUP($A2191,[3]库存报告使用数据!$A$1:$C$65536,3,0),"")</f>
        <v/>
      </c>
      <c r="U2191" t="str">
        <f>IFERROR(VLOOKUP($A2191,[3]库存报告使用数据!$A$1:$F$65536,6,0),"")</f>
        <v/>
      </c>
      <c r="V2191" t="str">
        <f>IFERROR(VLOOKUP($A2191,[3]库存报告使用数据!$A$1:$I$65536,9,0),"")</f>
        <v/>
      </c>
      <c r="W2191" t="str">
        <f>IFERROR(VLOOKUP($A2191,[3]库存报告使用数据!$A$1:$L$65536,12,0),"")</f>
        <v/>
      </c>
      <c r="X2191" s="20" t="str">
        <f t="shared" si="580"/>
        <v/>
      </c>
      <c r="Y2191" s="20" t="str">
        <f t="shared" si="581"/>
        <v/>
      </c>
      <c r="Z2191" s="20" t="str">
        <f t="shared" si="582"/>
        <v/>
      </c>
      <c r="AA2191" s="20" t="str">
        <f t="shared" si="583"/>
        <v/>
      </c>
      <c r="AB2191" t="str">
        <f>IFERROR(VLOOKUP($A2191,[3]库存报告使用数据!$A$1:$D$65536,4,0),"")</f>
        <v/>
      </c>
      <c r="AC2191" t="str">
        <f>IFERROR(VLOOKUP($A2191,[3]库存报告使用数据!$A$1:$G$65536,7,0),"")</f>
        <v/>
      </c>
      <c r="AD2191" t="str">
        <f>IFERROR(VLOOKUP($A2191,[3]库存报告使用数据!$A$1:$J$65536,10,0),"")</f>
        <v/>
      </c>
      <c r="AE2191" t="str">
        <f>IFERROR(VLOOKUP($A2191,[3]库存报告使用数据!$A$1:$M$65536,13,0),"")</f>
        <v/>
      </c>
      <c r="AF2191" s="20" t="str">
        <f t="shared" si="584"/>
        <v/>
      </c>
      <c r="AG2191" s="20" t="str">
        <f t="shared" si="585"/>
        <v/>
      </c>
      <c r="AH2191" s="20" t="str">
        <f t="shared" si="586"/>
        <v/>
      </c>
      <c r="AI2191" s="20" t="str">
        <f t="shared" si="587"/>
        <v/>
      </c>
      <c r="AJ2191">
        <f>IFERROR(VLOOKUP($B2191,[4]库存报告使用数据!$A$1:$B$65536,2,0),0)</f>
        <v>15</v>
      </c>
      <c r="AK2191">
        <f>IFERROR(VLOOKUP($B2191,[4]库存报告使用数据!$A$1:$C$65536,3,0),)</f>
        <v>18</v>
      </c>
      <c r="AL2191">
        <f>IFERROR(VLOOKUP($B2191,[4]库存报告使用数据!$A$1:$D$65536,4,0),)</f>
        <v>3</v>
      </c>
      <c r="AM2191">
        <f>IFERROR(VLOOKUP($B2191,[4]库存报告使用数据!$A$1:$E$65536,5,0),)</f>
        <v>9</v>
      </c>
      <c r="AN2191" s="20">
        <f t="shared" si="588"/>
        <v>0</v>
      </c>
      <c r="AO2191" s="20">
        <f t="shared" si="589"/>
        <v>0</v>
      </c>
      <c r="AP2191" s="20">
        <f t="shared" si="590"/>
        <v>0</v>
      </c>
      <c r="AQ2191" s="20">
        <f t="shared" si="591"/>
        <v>0</v>
      </c>
      <c r="AR2191" s="32">
        <f t="shared" si="592"/>
        <v>0</v>
      </c>
      <c r="AS2191" s="32">
        <f t="shared" si="593"/>
        <v>0</v>
      </c>
      <c r="AT2191" s="32">
        <f t="shared" si="594"/>
        <v>0</v>
      </c>
      <c r="AU2191" s="28" t="str">
        <f t="shared" si="595"/>
        <v>库存为0</v>
      </c>
      <c r="AV2191" s="34" t="str">
        <f>IFERROR(时间!$B$4+AU2191,"上周无销量")</f>
        <v>上周无销量</v>
      </c>
    </row>
    <row r="2192" spans="1:48">
      <c r="A2192" s="18" t="s">
        <v>2237</v>
      </c>
      <c r="B2192" t="str">
        <f>VLOOKUP(A2192,'[1]sku-asin（子）'!$A:$B,2,0)</f>
        <v>B01N1FYKJE</v>
      </c>
      <c r="C2192" t="str">
        <f>VLOOKUP(A2192,'[1]子sku-父sku'!$A:$B,2,0)</f>
        <v>YZ-ME-HE9008</v>
      </c>
      <c r="D2192" s="28">
        <f>IFERROR(VLOOKUP(A2192,[2]库存报告使用数据处理!$A:$C,3,0),0)</f>
        <v>0</v>
      </c>
      <c r="E2192" s="28">
        <f>IFERROR(VLOOKUP(A2192,[2]库存报告使用数据处理!$A:$D,4,0),0)</f>
        <v>0</v>
      </c>
      <c r="F2192" s="28">
        <f>IFERROR(VLOOKUP(A2192,[2]库存报告使用数据处理!$A:$E,5,0),0)</f>
        <v>0</v>
      </c>
      <c r="G2192" s="28">
        <f>IFERROR(VLOOKUP(A2192,[2]库存报告使用数据处理!$A:$F,6,0),0)</f>
        <v>0</v>
      </c>
      <c r="H2192" s="29">
        <f>IFERROR(VLOOKUP(A2192,[2]库存报告使用数据处理!$A:$G,7,0),0)</f>
        <v>0</v>
      </c>
      <c r="I2192">
        <f>IFERROR(VLOOKUP(A2192,[5]数据处理!$A:$B,2,0),0)</f>
        <v>0</v>
      </c>
      <c r="J2192" s="30">
        <f>IFERROR(VLOOKUP(A2192,[5]数据处理!$A:$D,4,0),0)</f>
        <v>0</v>
      </c>
      <c r="K2192" s="30">
        <f>IFERROR(VLOOKUP(A2192,[5]数据处理!$A:$E,5,0),0)</f>
        <v>0</v>
      </c>
      <c r="L2192" s="30">
        <f>IFERROR(VLOOKUP(A2192,[5]数据处理!$A:$G,7,0),0)</f>
        <v>0</v>
      </c>
      <c r="M2192">
        <f t="shared" si="579"/>
        <v>0</v>
      </c>
      <c r="N2192">
        <f>IFERROR(VLOOKUP(A2192,[5]数据处理!$A:$C,3,0),0)</f>
        <v>0</v>
      </c>
      <c r="O2192">
        <f>IFERROR(VLOOKUP($A2192,[5]数据处理!$A:$N,14,0),0)</f>
        <v>0</v>
      </c>
      <c r="P2192" t="str">
        <f>IFERROR(VLOOKUP($A2192,[3]库存报告使用数据!$A$1:$B$65536,2,0),"")</f>
        <v/>
      </c>
      <c r="Q2192" t="str">
        <f>IFERROR(VLOOKUP($A2192,[3]库存报告使用数据!$A$1:$E$65536,5,0),"")</f>
        <v/>
      </c>
      <c r="R2192" t="str">
        <f>IFERROR(VLOOKUP($A2192,[3]库存报告使用数据!$A$1:$H$65536,8,0),"")</f>
        <v/>
      </c>
      <c r="S2192" t="str">
        <f>IFERROR(VLOOKUP($A2192,[3]库存报告使用数据!$A$1:$K$65536,11,0),"")</f>
        <v/>
      </c>
      <c r="T2192" t="str">
        <f>IFERROR(VLOOKUP($A2192,[3]库存报告使用数据!$A$1:$C$65536,3,0),"")</f>
        <v/>
      </c>
      <c r="U2192" t="str">
        <f>IFERROR(VLOOKUP($A2192,[3]库存报告使用数据!$A$1:$F$65536,6,0),"")</f>
        <v/>
      </c>
      <c r="V2192" t="str">
        <f>IFERROR(VLOOKUP($A2192,[3]库存报告使用数据!$A$1:$I$65536,9,0),"")</f>
        <v/>
      </c>
      <c r="W2192" t="str">
        <f>IFERROR(VLOOKUP($A2192,[3]库存报告使用数据!$A$1:$L$65536,12,0),"")</f>
        <v/>
      </c>
      <c r="X2192" s="20" t="str">
        <f t="shared" si="580"/>
        <v/>
      </c>
      <c r="Y2192" s="20" t="str">
        <f t="shared" si="581"/>
        <v/>
      </c>
      <c r="Z2192" s="20" t="str">
        <f t="shared" si="582"/>
        <v/>
      </c>
      <c r="AA2192" s="20" t="str">
        <f t="shared" si="583"/>
        <v/>
      </c>
      <c r="AB2192" t="str">
        <f>IFERROR(VLOOKUP($A2192,[3]库存报告使用数据!$A$1:$D$65536,4,0),"")</f>
        <v/>
      </c>
      <c r="AC2192" t="str">
        <f>IFERROR(VLOOKUP($A2192,[3]库存报告使用数据!$A$1:$G$65536,7,0),"")</f>
        <v/>
      </c>
      <c r="AD2192" t="str">
        <f>IFERROR(VLOOKUP($A2192,[3]库存报告使用数据!$A$1:$J$65536,10,0),"")</f>
        <v/>
      </c>
      <c r="AE2192" t="str">
        <f>IFERROR(VLOOKUP($A2192,[3]库存报告使用数据!$A$1:$M$65536,13,0),"")</f>
        <v/>
      </c>
      <c r="AF2192" s="20" t="str">
        <f t="shared" si="584"/>
        <v/>
      </c>
      <c r="AG2192" s="20" t="str">
        <f t="shared" si="585"/>
        <v/>
      </c>
      <c r="AH2192" s="20" t="str">
        <f t="shared" si="586"/>
        <v/>
      </c>
      <c r="AI2192" s="20" t="str">
        <f t="shared" si="587"/>
        <v/>
      </c>
      <c r="AJ2192">
        <f>IFERROR(VLOOKUP($B2192,[4]库存报告使用数据!$A$1:$B$65536,2,0),0)</f>
        <v>6</v>
      </c>
      <c r="AK2192">
        <f>IFERROR(VLOOKUP($B2192,[4]库存报告使用数据!$A$1:$C$65536,3,0),)</f>
        <v>19</v>
      </c>
      <c r="AL2192">
        <f>IFERROR(VLOOKUP($B2192,[4]库存报告使用数据!$A$1:$D$65536,4,0),)</f>
        <v>6</v>
      </c>
      <c r="AM2192">
        <f>IFERROR(VLOOKUP($B2192,[4]库存报告使用数据!$A$1:$E$65536,5,0),)</f>
        <v>49</v>
      </c>
      <c r="AN2192" s="20">
        <f t="shared" si="588"/>
        <v>0</v>
      </c>
      <c r="AO2192" s="20">
        <f t="shared" si="589"/>
        <v>0</v>
      </c>
      <c r="AP2192" s="20">
        <f t="shared" si="590"/>
        <v>0</v>
      </c>
      <c r="AQ2192" s="20">
        <f t="shared" si="591"/>
        <v>0</v>
      </c>
      <c r="AR2192" s="32">
        <f t="shared" si="592"/>
        <v>0</v>
      </c>
      <c r="AS2192" s="32">
        <f t="shared" si="593"/>
        <v>0</v>
      </c>
      <c r="AT2192" s="32">
        <f t="shared" si="594"/>
        <v>0</v>
      </c>
      <c r="AU2192" s="28" t="str">
        <f t="shared" si="595"/>
        <v>库存为0</v>
      </c>
      <c r="AV2192" s="34" t="str">
        <f>IFERROR(时间!$B$4+AU2192,"上周无销量")</f>
        <v>上周无销量</v>
      </c>
    </row>
    <row r="2193" spans="1:48">
      <c r="A2193" s="18" t="s">
        <v>2238</v>
      </c>
      <c r="B2193" t="str">
        <f>VLOOKUP(A2193,'[1]sku-asin（子）'!$A:$B,2,0)</f>
        <v>B01N94R08T</v>
      </c>
      <c r="C2193" t="str">
        <f>VLOOKUP(A2193,'[1]子sku-父sku'!$A:$B,2,0)</f>
        <v>YZ-ME-HE9008</v>
      </c>
      <c r="D2193" s="28">
        <f>IFERROR(VLOOKUP(A2193,[2]库存报告使用数据处理!$A:$C,3,0),0)</f>
        <v>0</v>
      </c>
      <c r="E2193" s="28">
        <f>IFERROR(VLOOKUP(A2193,[2]库存报告使用数据处理!$A:$D,4,0),0)</f>
        <v>0</v>
      </c>
      <c r="F2193" s="28">
        <f>IFERROR(VLOOKUP(A2193,[2]库存报告使用数据处理!$A:$E,5,0),0)</f>
        <v>0</v>
      </c>
      <c r="G2193" s="28">
        <f>IFERROR(VLOOKUP(A2193,[2]库存报告使用数据处理!$A:$F,6,0),0)</f>
        <v>0</v>
      </c>
      <c r="H2193" s="29">
        <f>IFERROR(VLOOKUP(A2193,[2]库存报告使用数据处理!$A:$G,7,0),0)</f>
        <v>0</v>
      </c>
      <c r="I2193">
        <f>IFERROR(VLOOKUP(A2193,[5]数据处理!$A:$B,2,0),0)</f>
        <v>0</v>
      </c>
      <c r="J2193" s="30">
        <f>IFERROR(VLOOKUP(A2193,[5]数据处理!$A:$D,4,0),0)</f>
        <v>0</v>
      </c>
      <c r="K2193" s="30">
        <f>IFERROR(VLOOKUP(A2193,[5]数据处理!$A:$E,5,0),0)</f>
        <v>0</v>
      </c>
      <c r="L2193" s="30">
        <f>IFERROR(VLOOKUP(A2193,[5]数据处理!$A:$G,7,0),0)</f>
        <v>0</v>
      </c>
      <c r="M2193">
        <f t="shared" si="579"/>
        <v>0</v>
      </c>
      <c r="N2193">
        <f>IFERROR(VLOOKUP(A2193,[5]数据处理!$A:$C,3,0),0)</f>
        <v>0</v>
      </c>
      <c r="O2193">
        <f>IFERROR(VLOOKUP($A2193,[5]数据处理!$A:$N,14,0),0)</f>
        <v>0</v>
      </c>
      <c r="P2193" t="str">
        <f>IFERROR(VLOOKUP($A2193,[3]库存报告使用数据!$A$1:$B$65536,2,0),"")</f>
        <v/>
      </c>
      <c r="Q2193" t="str">
        <f>IFERROR(VLOOKUP($A2193,[3]库存报告使用数据!$A$1:$E$65536,5,0),"")</f>
        <v/>
      </c>
      <c r="R2193" t="str">
        <f>IFERROR(VLOOKUP($A2193,[3]库存报告使用数据!$A$1:$H$65536,8,0),"")</f>
        <v/>
      </c>
      <c r="S2193" t="str">
        <f>IFERROR(VLOOKUP($A2193,[3]库存报告使用数据!$A$1:$K$65536,11,0),"")</f>
        <v/>
      </c>
      <c r="T2193" t="str">
        <f>IFERROR(VLOOKUP($A2193,[3]库存报告使用数据!$A$1:$C$65536,3,0),"")</f>
        <v/>
      </c>
      <c r="U2193" t="str">
        <f>IFERROR(VLOOKUP($A2193,[3]库存报告使用数据!$A$1:$F$65536,6,0),"")</f>
        <v/>
      </c>
      <c r="V2193" t="str">
        <f>IFERROR(VLOOKUP($A2193,[3]库存报告使用数据!$A$1:$I$65536,9,0),"")</f>
        <v/>
      </c>
      <c r="W2193" t="str">
        <f>IFERROR(VLOOKUP($A2193,[3]库存报告使用数据!$A$1:$L$65536,12,0),"")</f>
        <v/>
      </c>
      <c r="X2193" s="20" t="str">
        <f t="shared" si="580"/>
        <v/>
      </c>
      <c r="Y2193" s="20" t="str">
        <f t="shared" si="581"/>
        <v/>
      </c>
      <c r="Z2193" s="20" t="str">
        <f t="shared" si="582"/>
        <v/>
      </c>
      <c r="AA2193" s="20" t="str">
        <f t="shared" si="583"/>
        <v/>
      </c>
      <c r="AB2193" t="str">
        <f>IFERROR(VLOOKUP($A2193,[3]库存报告使用数据!$A$1:$D$65536,4,0),"")</f>
        <v/>
      </c>
      <c r="AC2193" t="str">
        <f>IFERROR(VLOOKUP($A2193,[3]库存报告使用数据!$A$1:$G$65536,7,0),"")</f>
        <v/>
      </c>
      <c r="AD2193" t="str">
        <f>IFERROR(VLOOKUP($A2193,[3]库存报告使用数据!$A$1:$J$65536,10,0),"")</f>
        <v/>
      </c>
      <c r="AE2193" t="str">
        <f>IFERROR(VLOOKUP($A2193,[3]库存报告使用数据!$A$1:$M$65536,13,0),"")</f>
        <v/>
      </c>
      <c r="AF2193" s="20" t="str">
        <f t="shared" si="584"/>
        <v/>
      </c>
      <c r="AG2193" s="20" t="str">
        <f t="shared" si="585"/>
        <v/>
      </c>
      <c r="AH2193" s="20" t="str">
        <f t="shared" si="586"/>
        <v/>
      </c>
      <c r="AI2193" s="20" t="str">
        <f t="shared" si="587"/>
        <v/>
      </c>
      <c r="AJ2193">
        <f>IFERROR(VLOOKUP($B2193,[4]库存报告使用数据!$A$1:$B$65536,2,0),0)</f>
        <v>14</v>
      </c>
      <c r="AK2193">
        <f>IFERROR(VLOOKUP($B2193,[4]库存报告使用数据!$A$1:$C$65536,3,0),)</f>
        <v>30</v>
      </c>
      <c r="AL2193">
        <f>IFERROR(VLOOKUP($B2193,[4]库存报告使用数据!$A$1:$D$65536,4,0),)</f>
        <v>13</v>
      </c>
      <c r="AM2193">
        <f>IFERROR(VLOOKUP($B2193,[4]库存报告使用数据!$A$1:$E$65536,5,0),)</f>
        <v>35</v>
      </c>
      <c r="AN2193" s="20">
        <f t="shared" si="588"/>
        <v>0</v>
      </c>
      <c r="AO2193" s="20">
        <f t="shared" si="589"/>
        <v>0</v>
      </c>
      <c r="AP2193" s="20">
        <f t="shared" si="590"/>
        <v>0</v>
      </c>
      <c r="AQ2193" s="20">
        <f t="shared" si="591"/>
        <v>0</v>
      </c>
      <c r="AR2193" s="32">
        <f t="shared" si="592"/>
        <v>0</v>
      </c>
      <c r="AS2193" s="32">
        <f t="shared" si="593"/>
        <v>0</v>
      </c>
      <c r="AT2193" s="32">
        <f t="shared" si="594"/>
        <v>0</v>
      </c>
      <c r="AU2193" s="28" t="str">
        <f t="shared" si="595"/>
        <v>库存为0</v>
      </c>
      <c r="AV2193" s="34" t="str">
        <f>IFERROR(时间!$B$4+AU2193,"上周无销量")</f>
        <v>上周无销量</v>
      </c>
    </row>
    <row r="2194" spans="1:48">
      <c r="A2194" s="18" t="s">
        <v>2239</v>
      </c>
      <c r="B2194" t="str">
        <f>VLOOKUP(A2194,'[1]sku-asin（子）'!$A:$B,2,0)</f>
        <v>B01N1FYI99</v>
      </c>
      <c r="C2194" t="str">
        <f>VLOOKUP(A2194,'[1]子sku-父sku'!$A:$B,2,0)</f>
        <v>YZ-ME-HE9008</v>
      </c>
      <c r="D2194" s="28">
        <f>IFERROR(VLOOKUP(A2194,[2]库存报告使用数据处理!$A:$C,3,0),0)</f>
        <v>0</v>
      </c>
      <c r="E2194" s="28">
        <f>IFERROR(VLOOKUP(A2194,[2]库存报告使用数据处理!$A:$D,4,0),0)</f>
        <v>0</v>
      </c>
      <c r="F2194" s="28">
        <f>IFERROR(VLOOKUP(A2194,[2]库存报告使用数据处理!$A:$E,5,0),0)</f>
        <v>0</v>
      </c>
      <c r="G2194" s="28">
        <f>IFERROR(VLOOKUP(A2194,[2]库存报告使用数据处理!$A:$F,6,0),0)</f>
        <v>0</v>
      </c>
      <c r="H2194" s="29">
        <f>IFERROR(VLOOKUP(A2194,[2]库存报告使用数据处理!$A:$G,7,0),0)</f>
        <v>0</v>
      </c>
      <c r="I2194">
        <f>IFERROR(VLOOKUP(A2194,[5]数据处理!$A:$B,2,0),0)</f>
        <v>0</v>
      </c>
      <c r="J2194" s="30">
        <f>IFERROR(VLOOKUP(A2194,[5]数据处理!$A:$D,4,0),0)</f>
        <v>0</v>
      </c>
      <c r="K2194" s="30">
        <f>IFERROR(VLOOKUP(A2194,[5]数据处理!$A:$E,5,0),0)</f>
        <v>0</v>
      </c>
      <c r="L2194" s="30">
        <f>IFERROR(VLOOKUP(A2194,[5]数据处理!$A:$G,7,0),0)</f>
        <v>0</v>
      </c>
      <c r="M2194">
        <f t="shared" si="579"/>
        <v>0</v>
      </c>
      <c r="N2194">
        <f>IFERROR(VLOOKUP(A2194,[5]数据处理!$A:$C,3,0),0)</f>
        <v>0</v>
      </c>
      <c r="O2194">
        <f>IFERROR(VLOOKUP($A2194,[5]数据处理!$A:$N,14,0),0)</f>
        <v>0</v>
      </c>
      <c r="P2194" t="str">
        <f>IFERROR(VLOOKUP($A2194,[3]库存报告使用数据!$A$1:$B$65536,2,0),"")</f>
        <v/>
      </c>
      <c r="Q2194" t="str">
        <f>IFERROR(VLOOKUP($A2194,[3]库存报告使用数据!$A$1:$E$65536,5,0),"")</f>
        <v/>
      </c>
      <c r="R2194" t="str">
        <f>IFERROR(VLOOKUP($A2194,[3]库存报告使用数据!$A$1:$H$65536,8,0),"")</f>
        <v/>
      </c>
      <c r="S2194" t="str">
        <f>IFERROR(VLOOKUP($A2194,[3]库存报告使用数据!$A$1:$K$65536,11,0),"")</f>
        <v/>
      </c>
      <c r="T2194" t="str">
        <f>IFERROR(VLOOKUP($A2194,[3]库存报告使用数据!$A$1:$C$65536,3,0),"")</f>
        <v/>
      </c>
      <c r="U2194" t="str">
        <f>IFERROR(VLOOKUP($A2194,[3]库存报告使用数据!$A$1:$F$65536,6,0),"")</f>
        <v/>
      </c>
      <c r="V2194" t="str">
        <f>IFERROR(VLOOKUP($A2194,[3]库存报告使用数据!$A$1:$I$65536,9,0),"")</f>
        <v/>
      </c>
      <c r="W2194" t="str">
        <f>IFERROR(VLOOKUP($A2194,[3]库存报告使用数据!$A$1:$L$65536,12,0),"")</f>
        <v/>
      </c>
      <c r="X2194" s="20" t="str">
        <f t="shared" si="580"/>
        <v/>
      </c>
      <c r="Y2194" s="20" t="str">
        <f t="shared" si="581"/>
        <v/>
      </c>
      <c r="Z2194" s="20" t="str">
        <f t="shared" si="582"/>
        <v/>
      </c>
      <c r="AA2194" s="20" t="str">
        <f t="shared" si="583"/>
        <v/>
      </c>
      <c r="AB2194" t="str">
        <f>IFERROR(VLOOKUP($A2194,[3]库存报告使用数据!$A$1:$D$65536,4,0),"")</f>
        <v/>
      </c>
      <c r="AC2194" t="str">
        <f>IFERROR(VLOOKUP($A2194,[3]库存报告使用数据!$A$1:$G$65536,7,0),"")</f>
        <v/>
      </c>
      <c r="AD2194" t="str">
        <f>IFERROR(VLOOKUP($A2194,[3]库存报告使用数据!$A$1:$J$65536,10,0),"")</f>
        <v/>
      </c>
      <c r="AE2194" t="str">
        <f>IFERROR(VLOOKUP($A2194,[3]库存报告使用数据!$A$1:$M$65536,13,0),"")</f>
        <v/>
      </c>
      <c r="AF2194" s="20" t="str">
        <f t="shared" si="584"/>
        <v/>
      </c>
      <c r="AG2194" s="20" t="str">
        <f t="shared" si="585"/>
        <v/>
      </c>
      <c r="AH2194" s="20" t="str">
        <f t="shared" si="586"/>
        <v/>
      </c>
      <c r="AI2194" s="20" t="str">
        <f t="shared" si="587"/>
        <v/>
      </c>
      <c r="AJ2194">
        <f>IFERROR(VLOOKUP($B2194,[4]库存报告使用数据!$A$1:$B$65536,2,0),0)</f>
        <v>17</v>
      </c>
      <c r="AK2194">
        <f>IFERROR(VLOOKUP($B2194,[4]库存报告使用数据!$A$1:$C$65536,3,0),)</f>
        <v>22</v>
      </c>
      <c r="AL2194">
        <f>IFERROR(VLOOKUP($B2194,[4]库存报告使用数据!$A$1:$D$65536,4,0),)</f>
        <v>13</v>
      </c>
      <c r="AM2194">
        <f>IFERROR(VLOOKUP($B2194,[4]库存报告使用数据!$A$1:$E$65536,5,0),)</f>
        <v>20</v>
      </c>
      <c r="AN2194" s="20">
        <f t="shared" si="588"/>
        <v>0</v>
      </c>
      <c r="AO2194" s="20">
        <f t="shared" si="589"/>
        <v>0</v>
      </c>
      <c r="AP2194" s="20">
        <f t="shared" si="590"/>
        <v>0</v>
      </c>
      <c r="AQ2194" s="20">
        <f t="shared" si="591"/>
        <v>0</v>
      </c>
      <c r="AR2194" s="32">
        <f t="shared" si="592"/>
        <v>0</v>
      </c>
      <c r="AS2194" s="32">
        <f t="shared" si="593"/>
        <v>0</v>
      </c>
      <c r="AT2194" s="32">
        <f t="shared" si="594"/>
        <v>0</v>
      </c>
      <c r="AU2194" s="28" t="str">
        <f t="shared" si="595"/>
        <v>库存为0</v>
      </c>
      <c r="AV2194" s="34" t="str">
        <f>IFERROR(时间!$B$4+AU2194,"上周无销量")</f>
        <v>上周无销量</v>
      </c>
    </row>
    <row r="2195" spans="1:48">
      <c r="A2195" s="18" t="s">
        <v>2240</v>
      </c>
      <c r="B2195" t="str">
        <f>VLOOKUP(A2195,'[1]sku-asin（子）'!$A:$B,2,0)</f>
        <v>B01MQJP2YK</v>
      </c>
      <c r="C2195" t="str">
        <f>VLOOKUP(A2195,'[1]子sku-父sku'!$A:$B,2,0)</f>
        <v>YZ-ME-HE9008</v>
      </c>
      <c r="D2195" s="28">
        <f>IFERROR(VLOOKUP(A2195,[2]库存报告使用数据处理!$A:$C,3,0),0)</f>
        <v>0</v>
      </c>
      <c r="E2195" s="28">
        <f>IFERROR(VLOOKUP(A2195,[2]库存报告使用数据处理!$A:$D,4,0),0)</f>
        <v>0</v>
      </c>
      <c r="F2195" s="28">
        <f>IFERROR(VLOOKUP(A2195,[2]库存报告使用数据处理!$A:$E,5,0),0)</f>
        <v>0</v>
      </c>
      <c r="G2195" s="28">
        <f>IFERROR(VLOOKUP(A2195,[2]库存报告使用数据处理!$A:$F,6,0),0)</f>
        <v>0</v>
      </c>
      <c r="H2195" s="29">
        <f>IFERROR(VLOOKUP(A2195,[2]库存报告使用数据处理!$A:$G,7,0),0)</f>
        <v>0</v>
      </c>
      <c r="I2195">
        <f>IFERROR(VLOOKUP(A2195,[5]数据处理!$A:$B,2,0),0)</f>
        <v>0</v>
      </c>
      <c r="J2195" s="30">
        <f>IFERROR(VLOOKUP(A2195,[5]数据处理!$A:$D,4,0),0)</f>
        <v>0</v>
      </c>
      <c r="K2195" s="30">
        <f>IFERROR(VLOOKUP(A2195,[5]数据处理!$A:$E,5,0),0)</f>
        <v>0</v>
      </c>
      <c r="L2195" s="30">
        <f>IFERROR(VLOOKUP(A2195,[5]数据处理!$A:$G,7,0),0)</f>
        <v>0</v>
      </c>
      <c r="M2195">
        <f t="shared" si="579"/>
        <v>0</v>
      </c>
      <c r="N2195">
        <f>IFERROR(VLOOKUP(A2195,[5]数据处理!$A:$C,3,0),0)</f>
        <v>0</v>
      </c>
      <c r="O2195">
        <f>IFERROR(VLOOKUP($A2195,[5]数据处理!$A:$N,14,0),0)</f>
        <v>0</v>
      </c>
      <c r="P2195" t="str">
        <f>IFERROR(VLOOKUP($A2195,[3]库存报告使用数据!$A$1:$B$65536,2,0),"")</f>
        <v/>
      </c>
      <c r="Q2195" t="str">
        <f>IFERROR(VLOOKUP($A2195,[3]库存报告使用数据!$A$1:$E$65536,5,0),"")</f>
        <v/>
      </c>
      <c r="R2195" t="str">
        <f>IFERROR(VLOOKUP($A2195,[3]库存报告使用数据!$A$1:$H$65536,8,0),"")</f>
        <v/>
      </c>
      <c r="S2195" t="str">
        <f>IFERROR(VLOOKUP($A2195,[3]库存报告使用数据!$A$1:$K$65536,11,0),"")</f>
        <v/>
      </c>
      <c r="T2195" t="str">
        <f>IFERROR(VLOOKUP($A2195,[3]库存报告使用数据!$A$1:$C$65536,3,0),"")</f>
        <v/>
      </c>
      <c r="U2195" t="str">
        <f>IFERROR(VLOOKUP($A2195,[3]库存报告使用数据!$A$1:$F$65536,6,0),"")</f>
        <v/>
      </c>
      <c r="V2195" t="str">
        <f>IFERROR(VLOOKUP($A2195,[3]库存报告使用数据!$A$1:$I$65536,9,0),"")</f>
        <v/>
      </c>
      <c r="W2195" t="str">
        <f>IFERROR(VLOOKUP($A2195,[3]库存报告使用数据!$A$1:$L$65536,12,0),"")</f>
        <v/>
      </c>
      <c r="X2195" s="20" t="str">
        <f t="shared" si="580"/>
        <v/>
      </c>
      <c r="Y2195" s="20" t="str">
        <f t="shared" si="581"/>
        <v/>
      </c>
      <c r="Z2195" s="20" t="str">
        <f t="shared" si="582"/>
        <v/>
      </c>
      <c r="AA2195" s="20" t="str">
        <f t="shared" si="583"/>
        <v/>
      </c>
      <c r="AB2195" t="str">
        <f>IFERROR(VLOOKUP($A2195,[3]库存报告使用数据!$A$1:$D$65536,4,0),"")</f>
        <v/>
      </c>
      <c r="AC2195" t="str">
        <f>IFERROR(VLOOKUP($A2195,[3]库存报告使用数据!$A$1:$G$65536,7,0),"")</f>
        <v/>
      </c>
      <c r="AD2195" t="str">
        <f>IFERROR(VLOOKUP($A2195,[3]库存报告使用数据!$A$1:$J$65536,10,0),"")</f>
        <v/>
      </c>
      <c r="AE2195" t="str">
        <f>IFERROR(VLOOKUP($A2195,[3]库存报告使用数据!$A$1:$M$65536,13,0),"")</f>
        <v/>
      </c>
      <c r="AF2195" s="20" t="str">
        <f t="shared" si="584"/>
        <v/>
      </c>
      <c r="AG2195" s="20" t="str">
        <f t="shared" si="585"/>
        <v/>
      </c>
      <c r="AH2195" s="20" t="str">
        <f t="shared" si="586"/>
        <v/>
      </c>
      <c r="AI2195" s="20" t="str">
        <f t="shared" si="587"/>
        <v/>
      </c>
      <c r="AJ2195">
        <f>IFERROR(VLOOKUP($B2195,[4]库存报告使用数据!$A$1:$B$65536,2,0),0)</f>
        <v>18</v>
      </c>
      <c r="AK2195">
        <f>IFERROR(VLOOKUP($B2195,[4]库存报告使用数据!$A$1:$C$65536,3,0),)</f>
        <v>20</v>
      </c>
      <c r="AL2195">
        <f>IFERROR(VLOOKUP($B2195,[4]库存报告使用数据!$A$1:$D$65536,4,0),)</f>
        <v>6</v>
      </c>
      <c r="AM2195">
        <f>IFERROR(VLOOKUP($B2195,[4]库存报告使用数据!$A$1:$E$65536,5,0),)</f>
        <v>6</v>
      </c>
      <c r="AN2195" s="20">
        <f t="shared" si="588"/>
        <v>0</v>
      </c>
      <c r="AO2195" s="20">
        <f t="shared" si="589"/>
        <v>0</v>
      </c>
      <c r="AP2195" s="20">
        <f t="shared" si="590"/>
        <v>0</v>
      </c>
      <c r="AQ2195" s="20">
        <f t="shared" si="591"/>
        <v>0</v>
      </c>
      <c r="AR2195" s="32">
        <f t="shared" si="592"/>
        <v>0</v>
      </c>
      <c r="AS2195" s="32">
        <f t="shared" si="593"/>
        <v>0</v>
      </c>
      <c r="AT2195" s="32">
        <f t="shared" si="594"/>
        <v>0</v>
      </c>
      <c r="AU2195" s="28" t="str">
        <f t="shared" si="595"/>
        <v>库存为0</v>
      </c>
      <c r="AV2195" s="34" t="str">
        <f>IFERROR(时间!$B$4+AU2195,"上周无销量")</f>
        <v>上周无销量</v>
      </c>
    </row>
    <row r="2196" spans="1:48">
      <c r="A2196" s="18" t="s">
        <v>2241</v>
      </c>
      <c r="B2196" t="str">
        <f>VLOOKUP(A2196,'[1]sku-asin（子）'!$A:$B,2,0)</f>
        <v>B07CZD2CF2</v>
      </c>
      <c r="C2196" t="str">
        <f>VLOOKUP(A2196,'[1]子sku-父sku'!$A:$B,2,0)</f>
        <v>YZ-MEBL03</v>
      </c>
      <c r="D2196" s="28">
        <f>IFERROR(VLOOKUP(A2196,[2]库存报告使用数据处理!$A:$C,3,0),0)</f>
        <v>0</v>
      </c>
      <c r="E2196" s="28">
        <f>IFERROR(VLOOKUP(A2196,[2]库存报告使用数据处理!$A:$D,4,0),0)</f>
        <v>0</v>
      </c>
      <c r="F2196" s="28">
        <f>IFERROR(VLOOKUP(A2196,[2]库存报告使用数据处理!$A:$E,5,0),0)</f>
        <v>0</v>
      </c>
      <c r="G2196" s="28">
        <f>IFERROR(VLOOKUP(A2196,[2]库存报告使用数据处理!$A:$F,6,0),0)</f>
        <v>0</v>
      </c>
      <c r="H2196" s="29">
        <f>IFERROR(VLOOKUP(A2196,[2]库存报告使用数据处理!$A:$G,7,0),0)</f>
        <v>0</v>
      </c>
      <c r="I2196">
        <f>IFERROR(VLOOKUP(A2196,[5]数据处理!$A:$B,2,0),0)</f>
        <v>0</v>
      </c>
      <c r="J2196" s="30">
        <f>IFERROR(VLOOKUP(A2196,[5]数据处理!$A:$D,4,0),0)</f>
        <v>0</v>
      </c>
      <c r="K2196" s="30">
        <f>IFERROR(VLOOKUP(A2196,[5]数据处理!$A:$E,5,0),0)</f>
        <v>0</v>
      </c>
      <c r="L2196" s="30">
        <f>IFERROR(VLOOKUP(A2196,[5]数据处理!$A:$G,7,0),0)</f>
        <v>0</v>
      </c>
      <c r="M2196">
        <f t="shared" si="579"/>
        <v>0</v>
      </c>
      <c r="N2196">
        <f>IFERROR(VLOOKUP(A2196,[5]数据处理!$A:$C,3,0),0)</f>
        <v>0</v>
      </c>
      <c r="O2196">
        <f>IFERROR(VLOOKUP($A2196,[5]数据处理!$A:$N,14,0),0)</f>
        <v>0</v>
      </c>
      <c r="P2196" t="str">
        <f>IFERROR(VLOOKUP($A2196,[3]库存报告使用数据!$A$1:$B$65536,2,0),"")</f>
        <v/>
      </c>
      <c r="Q2196" t="str">
        <f>IFERROR(VLOOKUP($A2196,[3]库存报告使用数据!$A$1:$E$65536,5,0),"")</f>
        <v/>
      </c>
      <c r="R2196" t="str">
        <f>IFERROR(VLOOKUP($A2196,[3]库存报告使用数据!$A$1:$H$65536,8,0),"")</f>
        <v/>
      </c>
      <c r="S2196" t="str">
        <f>IFERROR(VLOOKUP($A2196,[3]库存报告使用数据!$A$1:$K$65536,11,0),"")</f>
        <v/>
      </c>
      <c r="T2196" t="str">
        <f>IFERROR(VLOOKUP($A2196,[3]库存报告使用数据!$A$1:$C$65536,3,0),"")</f>
        <v/>
      </c>
      <c r="U2196" t="str">
        <f>IFERROR(VLOOKUP($A2196,[3]库存报告使用数据!$A$1:$F$65536,6,0),"")</f>
        <v/>
      </c>
      <c r="V2196" t="str">
        <f>IFERROR(VLOOKUP($A2196,[3]库存报告使用数据!$A$1:$I$65536,9,0),"")</f>
        <v/>
      </c>
      <c r="W2196" t="str">
        <f>IFERROR(VLOOKUP($A2196,[3]库存报告使用数据!$A$1:$L$65536,12,0),"")</f>
        <v/>
      </c>
      <c r="X2196" s="20" t="str">
        <f t="shared" si="580"/>
        <v/>
      </c>
      <c r="Y2196" s="20" t="str">
        <f t="shared" si="581"/>
        <v/>
      </c>
      <c r="Z2196" s="20" t="str">
        <f t="shared" si="582"/>
        <v/>
      </c>
      <c r="AA2196" s="20" t="str">
        <f t="shared" si="583"/>
        <v/>
      </c>
      <c r="AB2196" t="str">
        <f>IFERROR(VLOOKUP($A2196,[3]库存报告使用数据!$A$1:$D$65536,4,0),"")</f>
        <v/>
      </c>
      <c r="AC2196" t="str">
        <f>IFERROR(VLOOKUP($A2196,[3]库存报告使用数据!$A$1:$G$65536,7,0),"")</f>
        <v/>
      </c>
      <c r="AD2196" t="str">
        <f>IFERROR(VLOOKUP($A2196,[3]库存报告使用数据!$A$1:$J$65536,10,0),"")</f>
        <v/>
      </c>
      <c r="AE2196" t="str">
        <f>IFERROR(VLOOKUP($A2196,[3]库存报告使用数据!$A$1:$M$65536,13,0),"")</f>
        <v/>
      </c>
      <c r="AF2196" s="20" t="str">
        <f t="shared" si="584"/>
        <v/>
      </c>
      <c r="AG2196" s="20" t="str">
        <f t="shared" si="585"/>
        <v/>
      </c>
      <c r="AH2196" s="20" t="str">
        <f t="shared" si="586"/>
        <v/>
      </c>
      <c r="AI2196" s="20" t="str">
        <f t="shared" si="587"/>
        <v/>
      </c>
      <c r="AJ2196">
        <f>IFERROR(VLOOKUP($B2196,[4]库存报告使用数据!$A$1:$B$65536,2,0),0)</f>
        <v>0</v>
      </c>
      <c r="AK2196">
        <f>IFERROR(VLOOKUP($B2196,[4]库存报告使用数据!$A$1:$C$65536,3,0),)</f>
        <v>0</v>
      </c>
      <c r="AL2196">
        <f>IFERROR(VLOOKUP($B2196,[4]库存报告使用数据!$A$1:$D$65536,4,0),)</f>
        <v>0</v>
      </c>
      <c r="AM2196">
        <f>IFERROR(VLOOKUP($B2196,[4]库存报告使用数据!$A$1:$E$65536,5,0),)</f>
        <v>0</v>
      </c>
      <c r="AN2196" s="20" t="str">
        <f t="shared" si="588"/>
        <v/>
      </c>
      <c r="AO2196" s="20" t="str">
        <f t="shared" si="589"/>
        <v/>
      </c>
      <c r="AP2196" s="20" t="str">
        <f t="shared" si="590"/>
        <v/>
      </c>
      <c r="AQ2196" s="20" t="str">
        <f t="shared" si="591"/>
        <v/>
      </c>
      <c r="AR2196" s="32">
        <f t="shared" si="592"/>
        <v>0</v>
      </c>
      <c r="AS2196" s="32">
        <f t="shared" si="593"/>
        <v>0</v>
      </c>
      <c r="AT2196" s="32">
        <f t="shared" si="594"/>
        <v>0</v>
      </c>
      <c r="AU2196" s="28" t="str">
        <f t="shared" si="595"/>
        <v>库存为0</v>
      </c>
      <c r="AV2196" s="34" t="str">
        <f>IFERROR(时间!$B$4+AU2196,"上周无销量")</f>
        <v>上周无销量</v>
      </c>
    </row>
    <row r="2197" spans="1:48">
      <c r="A2197" s="18" t="s">
        <v>2242</v>
      </c>
      <c r="B2197" t="str">
        <f>VLOOKUP(A2197,'[1]sku-asin（子）'!$A:$B,2,0)</f>
        <v>B07CZFTR1G</v>
      </c>
      <c r="C2197" t="str">
        <f>VLOOKUP(A2197,'[1]子sku-父sku'!$A:$B,2,0)</f>
        <v>YZ-MEBL03</v>
      </c>
      <c r="D2197" s="28">
        <f>IFERROR(VLOOKUP(A2197,[2]库存报告使用数据处理!$A:$C,3,0),0)</f>
        <v>0</v>
      </c>
      <c r="E2197" s="28">
        <f>IFERROR(VLOOKUP(A2197,[2]库存报告使用数据处理!$A:$D,4,0),0)</f>
        <v>0</v>
      </c>
      <c r="F2197" s="28">
        <f>IFERROR(VLOOKUP(A2197,[2]库存报告使用数据处理!$A:$E,5,0),0)</f>
        <v>0</v>
      </c>
      <c r="G2197" s="28">
        <f>IFERROR(VLOOKUP(A2197,[2]库存报告使用数据处理!$A:$F,6,0),0)</f>
        <v>0</v>
      </c>
      <c r="H2197" s="29">
        <f>IFERROR(VLOOKUP(A2197,[2]库存报告使用数据处理!$A:$G,7,0),0)</f>
        <v>0</v>
      </c>
      <c r="I2197">
        <f>IFERROR(VLOOKUP(A2197,[5]数据处理!$A:$B,2,0),0)</f>
        <v>0</v>
      </c>
      <c r="J2197" s="30">
        <f>IFERROR(VLOOKUP(A2197,[5]数据处理!$A:$D,4,0),0)</f>
        <v>0</v>
      </c>
      <c r="K2197" s="30">
        <f>IFERROR(VLOOKUP(A2197,[5]数据处理!$A:$E,5,0),0)</f>
        <v>0</v>
      </c>
      <c r="L2197" s="30">
        <f>IFERROR(VLOOKUP(A2197,[5]数据处理!$A:$G,7,0),0)</f>
        <v>0</v>
      </c>
      <c r="M2197">
        <f t="shared" si="579"/>
        <v>0</v>
      </c>
      <c r="N2197">
        <f>IFERROR(VLOOKUP(A2197,[5]数据处理!$A:$C,3,0),0)</f>
        <v>0</v>
      </c>
      <c r="O2197">
        <f>IFERROR(VLOOKUP($A2197,[5]数据处理!$A:$N,14,0),0)</f>
        <v>0</v>
      </c>
      <c r="P2197" t="str">
        <f>IFERROR(VLOOKUP($A2197,[3]库存报告使用数据!$A$1:$B$65536,2,0),"")</f>
        <v/>
      </c>
      <c r="Q2197" t="str">
        <f>IFERROR(VLOOKUP($A2197,[3]库存报告使用数据!$A$1:$E$65536,5,0),"")</f>
        <v/>
      </c>
      <c r="R2197" t="str">
        <f>IFERROR(VLOOKUP($A2197,[3]库存报告使用数据!$A$1:$H$65536,8,0),"")</f>
        <v/>
      </c>
      <c r="S2197" t="str">
        <f>IFERROR(VLOOKUP($A2197,[3]库存报告使用数据!$A$1:$K$65536,11,0),"")</f>
        <v/>
      </c>
      <c r="T2197" t="str">
        <f>IFERROR(VLOOKUP($A2197,[3]库存报告使用数据!$A$1:$C$65536,3,0),"")</f>
        <v/>
      </c>
      <c r="U2197" t="str">
        <f>IFERROR(VLOOKUP($A2197,[3]库存报告使用数据!$A$1:$F$65536,6,0),"")</f>
        <v/>
      </c>
      <c r="V2197" t="str">
        <f>IFERROR(VLOOKUP($A2197,[3]库存报告使用数据!$A$1:$I$65536,9,0),"")</f>
        <v/>
      </c>
      <c r="W2197" t="str">
        <f>IFERROR(VLOOKUP($A2197,[3]库存报告使用数据!$A$1:$L$65536,12,0),"")</f>
        <v/>
      </c>
      <c r="X2197" s="20" t="str">
        <f t="shared" si="580"/>
        <v/>
      </c>
      <c r="Y2197" s="20" t="str">
        <f t="shared" si="581"/>
        <v/>
      </c>
      <c r="Z2197" s="20" t="str">
        <f t="shared" si="582"/>
        <v/>
      </c>
      <c r="AA2197" s="20" t="str">
        <f t="shared" si="583"/>
        <v/>
      </c>
      <c r="AB2197" t="str">
        <f>IFERROR(VLOOKUP($A2197,[3]库存报告使用数据!$A$1:$D$65536,4,0),"")</f>
        <v/>
      </c>
      <c r="AC2197" t="str">
        <f>IFERROR(VLOOKUP($A2197,[3]库存报告使用数据!$A$1:$G$65536,7,0),"")</f>
        <v/>
      </c>
      <c r="AD2197" t="str">
        <f>IFERROR(VLOOKUP($A2197,[3]库存报告使用数据!$A$1:$J$65536,10,0),"")</f>
        <v/>
      </c>
      <c r="AE2197" t="str">
        <f>IFERROR(VLOOKUP($A2197,[3]库存报告使用数据!$A$1:$M$65536,13,0),"")</f>
        <v/>
      </c>
      <c r="AF2197" s="20" t="str">
        <f t="shared" si="584"/>
        <v/>
      </c>
      <c r="AG2197" s="20" t="str">
        <f t="shared" si="585"/>
        <v/>
      </c>
      <c r="AH2197" s="20" t="str">
        <f t="shared" si="586"/>
        <v/>
      </c>
      <c r="AI2197" s="20" t="str">
        <f t="shared" si="587"/>
        <v/>
      </c>
      <c r="AJ2197">
        <f>IFERROR(VLOOKUP($B2197,[4]库存报告使用数据!$A$1:$B$65536,2,0),0)</f>
        <v>0</v>
      </c>
      <c r="AK2197">
        <f>IFERROR(VLOOKUP($B2197,[4]库存报告使用数据!$A$1:$C$65536,3,0),)</f>
        <v>0</v>
      </c>
      <c r="AL2197">
        <f>IFERROR(VLOOKUP($B2197,[4]库存报告使用数据!$A$1:$D$65536,4,0),)</f>
        <v>0</v>
      </c>
      <c r="AM2197">
        <f>IFERROR(VLOOKUP($B2197,[4]库存报告使用数据!$A$1:$E$65536,5,0),)</f>
        <v>0</v>
      </c>
      <c r="AN2197" s="20" t="str">
        <f t="shared" si="588"/>
        <v/>
      </c>
      <c r="AO2197" s="20" t="str">
        <f t="shared" si="589"/>
        <v/>
      </c>
      <c r="AP2197" s="20" t="str">
        <f t="shared" si="590"/>
        <v/>
      </c>
      <c r="AQ2197" s="20" t="str">
        <f t="shared" si="591"/>
        <v/>
      </c>
      <c r="AR2197" s="32">
        <f t="shared" si="592"/>
        <v>0</v>
      </c>
      <c r="AS2197" s="32">
        <f t="shared" si="593"/>
        <v>0</v>
      </c>
      <c r="AT2197" s="32">
        <f t="shared" si="594"/>
        <v>0</v>
      </c>
      <c r="AU2197" s="28" t="str">
        <f t="shared" si="595"/>
        <v>库存为0</v>
      </c>
      <c r="AV2197" s="34" t="str">
        <f>IFERROR(时间!$B$4+AU2197,"上周无销量")</f>
        <v>上周无销量</v>
      </c>
    </row>
    <row r="2198" spans="1:48">
      <c r="A2198" s="18" t="s">
        <v>2243</v>
      </c>
      <c r="B2198" t="str">
        <f>VLOOKUP(A2198,'[1]sku-asin（子）'!$A:$B,2,0)</f>
        <v>B07CZDSQYT</v>
      </c>
      <c r="C2198" t="str">
        <f>VLOOKUP(A2198,'[1]子sku-父sku'!$A:$B,2,0)</f>
        <v>YZ-MEBL03</v>
      </c>
      <c r="D2198" s="28">
        <f>IFERROR(VLOOKUP(A2198,[2]库存报告使用数据处理!$A:$C,3,0),0)</f>
        <v>0</v>
      </c>
      <c r="E2198" s="28">
        <f>IFERROR(VLOOKUP(A2198,[2]库存报告使用数据处理!$A:$D,4,0),0)</f>
        <v>0</v>
      </c>
      <c r="F2198" s="28">
        <f>IFERROR(VLOOKUP(A2198,[2]库存报告使用数据处理!$A:$E,5,0),0)</f>
        <v>0</v>
      </c>
      <c r="G2198" s="28">
        <f>IFERROR(VLOOKUP(A2198,[2]库存报告使用数据处理!$A:$F,6,0),0)</f>
        <v>0</v>
      </c>
      <c r="H2198" s="29">
        <f>IFERROR(VLOOKUP(A2198,[2]库存报告使用数据处理!$A:$G,7,0),0)</f>
        <v>0</v>
      </c>
      <c r="I2198">
        <f>IFERROR(VLOOKUP(A2198,[5]数据处理!$A:$B,2,0),0)</f>
        <v>0</v>
      </c>
      <c r="J2198" s="30">
        <f>IFERROR(VLOOKUP(A2198,[5]数据处理!$A:$D,4,0),0)</f>
        <v>0</v>
      </c>
      <c r="K2198" s="30">
        <f>IFERROR(VLOOKUP(A2198,[5]数据处理!$A:$E,5,0),0)</f>
        <v>0</v>
      </c>
      <c r="L2198" s="30">
        <f>IFERROR(VLOOKUP(A2198,[5]数据处理!$A:$G,7,0),0)</f>
        <v>0</v>
      </c>
      <c r="M2198">
        <f t="shared" si="579"/>
        <v>0</v>
      </c>
      <c r="N2198">
        <f>IFERROR(VLOOKUP(A2198,[5]数据处理!$A:$C,3,0),0)</f>
        <v>0</v>
      </c>
      <c r="O2198">
        <f>IFERROR(VLOOKUP($A2198,[5]数据处理!$A:$N,14,0),0)</f>
        <v>0</v>
      </c>
      <c r="P2198" t="str">
        <f>IFERROR(VLOOKUP($A2198,[3]库存报告使用数据!$A$1:$B$65536,2,0),"")</f>
        <v/>
      </c>
      <c r="Q2198" t="str">
        <f>IFERROR(VLOOKUP($A2198,[3]库存报告使用数据!$A$1:$E$65536,5,0),"")</f>
        <v/>
      </c>
      <c r="R2198" t="str">
        <f>IFERROR(VLOOKUP($A2198,[3]库存报告使用数据!$A$1:$H$65536,8,0),"")</f>
        <v/>
      </c>
      <c r="S2198" t="str">
        <f>IFERROR(VLOOKUP($A2198,[3]库存报告使用数据!$A$1:$K$65536,11,0),"")</f>
        <v/>
      </c>
      <c r="T2198" t="str">
        <f>IFERROR(VLOOKUP($A2198,[3]库存报告使用数据!$A$1:$C$65536,3,0),"")</f>
        <v/>
      </c>
      <c r="U2198" t="str">
        <f>IFERROR(VLOOKUP($A2198,[3]库存报告使用数据!$A$1:$F$65536,6,0),"")</f>
        <v/>
      </c>
      <c r="V2198" t="str">
        <f>IFERROR(VLOOKUP($A2198,[3]库存报告使用数据!$A$1:$I$65536,9,0),"")</f>
        <v/>
      </c>
      <c r="W2198" t="str">
        <f>IFERROR(VLOOKUP($A2198,[3]库存报告使用数据!$A$1:$L$65536,12,0),"")</f>
        <v/>
      </c>
      <c r="X2198" s="20" t="str">
        <f t="shared" si="580"/>
        <v/>
      </c>
      <c r="Y2198" s="20" t="str">
        <f t="shared" si="581"/>
        <v/>
      </c>
      <c r="Z2198" s="20" t="str">
        <f t="shared" si="582"/>
        <v/>
      </c>
      <c r="AA2198" s="20" t="str">
        <f t="shared" si="583"/>
        <v/>
      </c>
      <c r="AB2198" t="str">
        <f>IFERROR(VLOOKUP($A2198,[3]库存报告使用数据!$A$1:$D$65536,4,0),"")</f>
        <v/>
      </c>
      <c r="AC2198" t="str">
        <f>IFERROR(VLOOKUP($A2198,[3]库存报告使用数据!$A$1:$G$65536,7,0),"")</f>
        <v/>
      </c>
      <c r="AD2198" t="str">
        <f>IFERROR(VLOOKUP($A2198,[3]库存报告使用数据!$A$1:$J$65536,10,0),"")</f>
        <v/>
      </c>
      <c r="AE2198" t="str">
        <f>IFERROR(VLOOKUP($A2198,[3]库存报告使用数据!$A$1:$M$65536,13,0),"")</f>
        <v/>
      </c>
      <c r="AF2198" s="20" t="str">
        <f t="shared" si="584"/>
        <v/>
      </c>
      <c r="AG2198" s="20" t="str">
        <f t="shared" si="585"/>
        <v/>
      </c>
      <c r="AH2198" s="20" t="str">
        <f t="shared" si="586"/>
        <v/>
      </c>
      <c r="AI2198" s="20" t="str">
        <f t="shared" si="587"/>
        <v/>
      </c>
      <c r="AJ2198">
        <f>IFERROR(VLOOKUP($B2198,[4]库存报告使用数据!$A$1:$B$65536,2,0),0)</f>
        <v>0</v>
      </c>
      <c r="AK2198">
        <f>IFERROR(VLOOKUP($B2198,[4]库存报告使用数据!$A$1:$C$65536,3,0),)</f>
        <v>0</v>
      </c>
      <c r="AL2198">
        <f>IFERROR(VLOOKUP($B2198,[4]库存报告使用数据!$A$1:$D$65536,4,0),)</f>
        <v>0</v>
      </c>
      <c r="AM2198">
        <f>IFERROR(VLOOKUP($B2198,[4]库存报告使用数据!$A$1:$E$65536,5,0),)</f>
        <v>0</v>
      </c>
      <c r="AN2198" s="20" t="str">
        <f t="shared" si="588"/>
        <v/>
      </c>
      <c r="AO2198" s="20" t="str">
        <f t="shared" si="589"/>
        <v/>
      </c>
      <c r="AP2198" s="20" t="str">
        <f t="shared" si="590"/>
        <v/>
      </c>
      <c r="AQ2198" s="20" t="str">
        <f t="shared" si="591"/>
        <v/>
      </c>
      <c r="AR2198" s="32">
        <f t="shared" si="592"/>
        <v>0</v>
      </c>
      <c r="AS2198" s="32">
        <f t="shared" si="593"/>
        <v>0</v>
      </c>
      <c r="AT2198" s="32">
        <f t="shared" si="594"/>
        <v>0</v>
      </c>
      <c r="AU2198" s="28" t="str">
        <f t="shared" si="595"/>
        <v>库存为0</v>
      </c>
      <c r="AV2198" s="34" t="str">
        <f>IFERROR(时间!$B$4+AU2198,"上周无销量")</f>
        <v>上周无销量</v>
      </c>
    </row>
    <row r="2199" spans="1:48">
      <c r="A2199" s="18" t="s">
        <v>2244</v>
      </c>
      <c r="B2199" t="str">
        <f>VLOOKUP(A2199,'[1]sku-asin（子）'!$A:$B,2,0)</f>
        <v>B07CZDVZ8V</v>
      </c>
      <c r="C2199" t="str">
        <f>VLOOKUP(A2199,'[1]子sku-父sku'!$A:$B,2,0)</f>
        <v>YZ-MEBL03</v>
      </c>
      <c r="D2199" s="28">
        <f>IFERROR(VLOOKUP(A2199,[2]库存报告使用数据处理!$A:$C,3,0),0)</f>
        <v>0</v>
      </c>
      <c r="E2199" s="28">
        <f>IFERROR(VLOOKUP(A2199,[2]库存报告使用数据处理!$A:$D,4,0),0)</f>
        <v>0</v>
      </c>
      <c r="F2199" s="28">
        <f>IFERROR(VLOOKUP(A2199,[2]库存报告使用数据处理!$A:$E,5,0),0)</f>
        <v>0</v>
      </c>
      <c r="G2199" s="28">
        <f>IFERROR(VLOOKUP(A2199,[2]库存报告使用数据处理!$A:$F,6,0),0)</f>
        <v>0</v>
      </c>
      <c r="H2199" s="29">
        <f>IFERROR(VLOOKUP(A2199,[2]库存报告使用数据处理!$A:$G,7,0),0)</f>
        <v>0</v>
      </c>
      <c r="I2199">
        <f>IFERROR(VLOOKUP(A2199,[5]数据处理!$A:$B,2,0),0)</f>
        <v>0</v>
      </c>
      <c r="J2199" s="30">
        <f>IFERROR(VLOOKUP(A2199,[5]数据处理!$A:$D,4,0),0)</f>
        <v>0</v>
      </c>
      <c r="K2199" s="30">
        <f>IFERROR(VLOOKUP(A2199,[5]数据处理!$A:$E,5,0),0)</f>
        <v>0</v>
      </c>
      <c r="L2199" s="30">
        <f>IFERROR(VLOOKUP(A2199,[5]数据处理!$A:$G,7,0),0)</f>
        <v>0</v>
      </c>
      <c r="M2199">
        <f t="shared" si="579"/>
        <v>0</v>
      </c>
      <c r="N2199">
        <f>IFERROR(VLOOKUP(A2199,[5]数据处理!$A:$C,3,0),0)</f>
        <v>0</v>
      </c>
      <c r="O2199">
        <f>IFERROR(VLOOKUP($A2199,[5]数据处理!$A:$N,14,0),0)</f>
        <v>0</v>
      </c>
      <c r="P2199" t="str">
        <f>IFERROR(VLOOKUP($A2199,[3]库存报告使用数据!$A$1:$B$65536,2,0),"")</f>
        <v/>
      </c>
      <c r="Q2199" t="str">
        <f>IFERROR(VLOOKUP($A2199,[3]库存报告使用数据!$A$1:$E$65536,5,0),"")</f>
        <v/>
      </c>
      <c r="R2199" t="str">
        <f>IFERROR(VLOOKUP($A2199,[3]库存报告使用数据!$A$1:$H$65536,8,0),"")</f>
        <v/>
      </c>
      <c r="S2199" t="str">
        <f>IFERROR(VLOOKUP($A2199,[3]库存报告使用数据!$A$1:$K$65536,11,0),"")</f>
        <v/>
      </c>
      <c r="T2199" t="str">
        <f>IFERROR(VLOOKUP($A2199,[3]库存报告使用数据!$A$1:$C$65536,3,0),"")</f>
        <v/>
      </c>
      <c r="U2199" t="str">
        <f>IFERROR(VLOOKUP($A2199,[3]库存报告使用数据!$A$1:$F$65536,6,0),"")</f>
        <v/>
      </c>
      <c r="V2199" t="str">
        <f>IFERROR(VLOOKUP($A2199,[3]库存报告使用数据!$A$1:$I$65536,9,0),"")</f>
        <v/>
      </c>
      <c r="W2199" t="str">
        <f>IFERROR(VLOOKUP($A2199,[3]库存报告使用数据!$A$1:$L$65536,12,0),"")</f>
        <v/>
      </c>
      <c r="X2199" s="20" t="str">
        <f t="shared" si="580"/>
        <v/>
      </c>
      <c r="Y2199" s="20" t="str">
        <f t="shared" si="581"/>
        <v/>
      </c>
      <c r="Z2199" s="20" t="str">
        <f t="shared" si="582"/>
        <v/>
      </c>
      <c r="AA2199" s="20" t="str">
        <f t="shared" si="583"/>
        <v/>
      </c>
      <c r="AB2199" t="str">
        <f>IFERROR(VLOOKUP($A2199,[3]库存报告使用数据!$A$1:$D$65536,4,0),"")</f>
        <v/>
      </c>
      <c r="AC2199" t="str">
        <f>IFERROR(VLOOKUP($A2199,[3]库存报告使用数据!$A$1:$G$65536,7,0),"")</f>
        <v/>
      </c>
      <c r="AD2199" t="str">
        <f>IFERROR(VLOOKUP($A2199,[3]库存报告使用数据!$A$1:$J$65536,10,0),"")</f>
        <v/>
      </c>
      <c r="AE2199" t="str">
        <f>IFERROR(VLOOKUP($A2199,[3]库存报告使用数据!$A$1:$M$65536,13,0),"")</f>
        <v/>
      </c>
      <c r="AF2199" s="20" t="str">
        <f t="shared" si="584"/>
        <v/>
      </c>
      <c r="AG2199" s="20" t="str">
        <f t="shared" si="585"/>
        <v/>
      </c>
      <c r="AH2199" s="20" t="str">
        <f t="shared" si="586"/>
        <v/>
      </c>
      <c r="AI2199" s="20" t="str">
        <f t="shared" si="587"/>
        <v/>
      </c>
      <c r="AJ2199">
        <f>IFERROR(VLOOKUP($B2199,[4]库存报告使用数据!$A$1:$B$65536,2,0),0)</f>
        <v>0</v>
      </c>
      <c r="AK2199">
        <f>IFERROR(VLOOKUP($B2199,[4]库存报告使用数据!$A$1:$C$65536,3,0),)</f>
        <v>0</v>
      </c>
      <c r="AL2199">
        <f>IFERROR(VLOOKUP($B2199,[4]库存报告使用数据!$A$1:$D$65536,4,0),)</f>
        <v>0</v>
      </c>
      <c r="AM2199">
        <f>IFERROR(VLOOKUP($B2199,[4]库存报告使用数据!$A$1:$E$65536,5,0),)</f>
        <v>0</v>
      </c>
      <c r="AN2199" s="20" t="str">
        <f t="shared" si="588"/>
        <v/>
      </c>
      <c r="AO2199" s="20" t="str">
        <f t="shared" si="589"/>
        <v/>
      </c>
      <c r="AP2199" s="20" t="str">
        <f t="shared" si="590"/>
        <v/>
      </c>
      <c r="AQ2199" s="20" t="str">
        <f t="shared" si="591"/>
        <v/>
      </c>
      <c r="AR2199" s="32">
        <f t="shared" si="592"/>
        <v>0</v>
      </c>
      <c r="AS2199" s="32">
        <f t="shared" si="593"/>
        <v>0</v>
      </c>
      <c r="AT2199" s="32">
        <f t="shared" si="594"/>
        <v>0</v>
      </c>
      <c r="AU2199" s="28" t="str">
        <f t="shared" si="595"/>
        <v>库存为0</v>
      </c>
      <c r="AV2199" s="34" t="str">
        <f>IFERROR(时间!$B$4+AU2199,"上周无销量")</f>
        <v>上周无销量</v>
      </c>
    </row>
    <row r="2200" spans="1:48">
      <c r="A2200" s="18" t="s">
        <v>2245</v>
      </c>
      <c r="B2200" t="str">
        <f>VLOOKUP(A2200,'[1]sku-asin（子）'!$A:$B,2,0)</f>
        <v>B07CZDV5W1</v>
      </c>
      <c r="C2200" t="str">
        <f>VLOOKUP(A2200,'[1]子sku-父sku'!$A:$B,2,0)</f>
        <v>YZ-MEBL03</v>
      </c>
      <c r="D2200" s="28">
        <f>IFERROR(VLOOKUP(A2200,[2]库存报告使用数据处理!$A:$C,3,0),0)</f>
        <v>0</v>
      </c>
      <c r="E2200" s="28">
        <f>IFERROR(VLOOKUP(A2200,[2]库存报告使用数据处理!$A:$D,4,0),0)</f>
        <v>0</v>
      </c>
      <c r="F2200" s="28">
        <f>IFERROR(VLOOKUP(A2200,[2]库存报告使用数据处理!$A:$E,5,0),0)</f>
        <v>0</v>
      </c>
      <c r="G2200" s="28">
        <f>IFERROR(VLOOKUP(A2200,[2]库存报告使用数据处理!$A:$F,6,0),0)</f>
        <v>0</v>
      </c>
      <c r="H2200" s="29">
        <f>IFERROR(VLOOKUP(A2200,[2]库存报告使用数据处理!$A:$G,7,0),0)</f>
        <v>0</v>
      </c>
      <c r="I2200">
        <f>IFERROR(VLOOKUP(A2200,[5]数据处理!$A:$B,2,0),0)</f>
        <v>0</v>
      </c>
      <c r="J2200" s="30">
        <f>IFERROR(VLOOKUP(A2200,[5]数据处理!$A:$D,4,0),0)</f>
        <v>0</v>
      </c>
      <c r="K2200" s="30">
        <f>IFERROR(VLOOKUP(A2200,[5]数据处理!$A:$E,5,0),0)</f>
        <v>0</v>
      </c>
      <c r="L2200" s="30">
        <f>IFERROR(VLOOKUP(A2200,[5]数据处理!$A:$G,7,0),0)</f>
        <v>0</v>
      </c>
      <c r="M2200">
        <f t="shared" si="579"/>
        <v>0</v>
      </c>
      <c r="N2200">
        <f>IFERROR(VLOOKUP(A2200,[5]数据处理!$A:$C,3,0),0)</f>
        <v>0</v>
      </c>
      <c r="O2200">
        <f>IFERROR(VLOOKUP($A2200,[5]数据处理!$A:$N,14,0),0)</f>
        <v>0</v>
      </c>
      <c r="P2200" t="str">
        <f>IFERROR(VLOOKUP($A2200,[3]库存报告使用数据!$A$1:$B$65536,2,0),"")</f>
        <v/>
      </c>
      <c r="Q2200" t="str">
        <f>IFERROR(VLOOKUP($A2200,[3]库存报告使用数据!$A$1:$E$65536,5,0),"")</f>
        <v/>
      </c>
      <c r="R2200" t="str">
        <f>IFERROR(VLOOKUP($A2200,[3]库存报告使用数据!$A$1:$H$65536,8,0),"")</f>
        <v/>
      </c>
      <c r="S2200" t="str">
        <f>IFERROR(VLOOKUP($A2200,[3]库存报告使用数据!$A$1:$K$65536,11,0),"")</f>
        <v/>
      </c>
      <c r="T2200" t="str">
        <f>IFERROR(VLOOKUP($A2200,[3]库存报告使用数据!$A$1:$C$65536,3,0),"")</f>
        <v/>
      </c>
      <c r="U2200" t="str">
        <f>IFERROR(VLOOKUP($A2200,[3]库存报告使用数据!$A$1:$F$65536,6,0),"")</f>
        <v/>
      </c>
      <c r="V2200" t="str">
        <f>IFERROR(VLOOKUP($A2200,[3]库存报告使用数据!$A$1:$I$65536,9,0),"")</f>
        <v/>
      </c>
      <c r="W2200" t="str">
        <f>IFERROR(VLOOKUP($A2200,[3]库存报告使用数据!$A$1:$L$65536,12,0),"")</f>
        <v/>
      </c>
      <c r="X2200" s="20" t="str">
        <f t="shared" si="580"/>
        <v/>
      </c>
      <c r="Y2200" s="20" t="str">
        <f t="shared" si="581"/>
        <v/>
      </c>
      <c r="Z2200" s="20" t="str">
        <f t="shared" si="582"/>
        <v/>
      </c>
      <c r="AA2200" s="20" t="str">
        <f t="shared" si="583"/>
        <v/>
      </c>
      <c r="AB2200" t="str">
        <f>IFERROR(VLOOKUP($A2200,[3]库存报告使用数据!$A$1:$D$65536,4,0),"")</f>
        <v/>
      </c>
      <c r="AC2200" t="str">
        <f>IFERROR(VLOOKUP($A2200,[3]库存报告使用数据!$A$1:$G$65536,7,0),"")</f>
        <v/>
      </c>
      <c r="AD2200" t="str">
        <f>IFERROR(VLOOKUP($A2200,[3]库存报告使用数据!$A$1:$J$65536,10,0),"")</f>
        <v/>
      </c>
      <c r="AE2200" t="str">
        <f>IFERROR(VLOOKUP($A2200,[3]库存报告使用数据!$A$1:$M$65536,13,0),"")</f>
        <v/>
      </c>
      <c r="AF2200" s="20" t="str">
        <f t="shared" si="584"/>
        <v/>
      </c>
      <c r="AG2200" s="20" t="str">
        <f t="shared" si="585"/>
        <v/>
      </c>
      <c r="AH2200" s="20" t="str">
        <f t="shared" si="586"/>
        <v/>
      </c>
      <c r="AI2200" s="20" t="str">
        <f t="shared" si="587"/>
        <v/>
      </c>
      <c r="AJ2200">
        <f>IFERROR(VLOOKUP($B2200,[4]库存报告使用数据!$A$1:$B$65536,2,0),0)</f>
        <v>0</v>
      </c>
      <c r="AK2200">
        <f>IFERROR(VLOOKUP($B2200,[4]库存报告使用数据!$A$1:$C$65536,3,0),)</f>
        <v>0</v>
      </c>
      <c r="AL2200">
        <f>IFERROR(VLOOKUP($B2200,[4]库存报告使用数据!$A$1:$D$65536,4,0),)</f>
        <v>0</v>
      </c>
      <c r="AM2200">
        <f>IFERROR(VLOOKUP($B2200,[4]库存报告使用数据!$A$1:$E$65536,5,0),)</f>
        <v>0</v>
      </c>
      <c r="AN2200" s="20" t="str">
        <f t="shared" si="588"/>
        <v/>
      </c>
      <c r="AO2200" s="20" t="str">
        <f t="shared" si="589"/>
        <v/>
      </c>
      <c r="AP2200" s="20" t="str">
        <f t="shared" si="590"/>
        <v/>
      </c>
      <c r="AQ2200" s="20" t="str">
        <f t="shared" si="591"/>
        <v/>
      </c>
      <c r="AR2200" s="32">
        <f t="shared" si="592"/>
        <v>0</v>
      </c>
      <c r="AS2200" s="32">
        <f t="shared" si="593"/>
        <v>0</v>
      </c>
      <c r="AT2200" s="32">
        <f t="shared" si="594"/>
        <v>0</v>
      </c>
      <c r="AU2200" s="28" t="str">
        <f t="shared" si="595"/>
        <v>库存为0</v>
      </c>
      <c r="AV2200" s="34" t="str">
        <f>IFERROR(时间!$B$4+AU2200,"上周无销量")</f>
        <v>上周无销量</v>
      </c>
    </row>
    <row r="2201" spans="1:48">
      <c r="A2201" s="18" t="s">
        <v>2246</v>
      </c>
      <c r="B2201" t="str">
        <f>VLOOKUP(A2201,'[1]sku-asin（子）'!$A:$B,2,0)</f>
        <v>B07CZDPJVN</v>
      </c>
      <c r="C2201" t="str">
        <f>VLOOKUP(A2201,'[1]子sku-父sku'!$A:$B,2,0)</f>
        <v>YZ-MEBL03</v>
      </c>
      <c r="D2201" s="28">
        <f>IFERROR(VLOOKUP(A2201,[2]库存报告使用数据处理!$A:$C,3,0),0)</f>
        <v>0</v>
      </c>
      <c r="E2201" s="28">
        <f>IFERROR(VLOOKUP(A2201,[2]库存报告使用数据处理!$A:$D,4,0),0)</f>
        <v>0</v>
      </c>
      <c r="F2201" s="28">
        <f>IFERROR(VLOOKUP(A2201,[2]库存报告使用数据处理!$A:$E,5,0),0)</f>
        <v>0</v>
      </c>
      <c r="G2201" s="28">
        <f>IFERROR(VLOOKUP(A2201,[2]库存报告使用数据处理!$A:$F,6,0),0)</f>
        <v>0</v>
      </c>
      <c r="H2201" s="29">
        <f>IFERROR(VLOOKUP(A2201,[2]库存报告使用数据处理!$A:$G,7,0),0)</f>
        <v>0</v>
      </c>
      <c r="I2201">
        <f>IFERROR(VLOOKUP(A2201,[5]数据处理!$A:$B,2,0),0)</f>
        <v>0</v>
      </c>
      <c r="J2201" s="30">
        <f>IFERROR(VLOOKUP(A2201,[5]数据处理!$A:$D,4,0),0)</f>
        <v>0</v>
      </c>
      <c r="K2201" s="30">
        <f>IFERROR(VLOOKUP(A2201,[5]数据处理!$A:$E,5,0),0)</f>
        <v>0</v>
      </c>
      <c r="L2201" s="30">
        <f>IFERROR(VLOOKUP(A2201,[5]数据处理!$A:$G,7,0),0)</f>
        <v>0</v>
      </c>
      <c r="M2201">
        <f t="shared" si="579"/>
        <v>0</v>
      </c>
      <c r="N2201">
        <f>IFERROR(VLOOKUP(A2201,[5]数据处理!$A:$C,3,0),0)</f>
        <v>0</v>
      </c>
      <c r="O2201">
        <f>IFERROR(VLOOKUP($A2201,[5]数据处理!$A:$N,14,0),0)</f>
        <v>0</v>
      </c>
      <c r="P2201" t="str">
        <f>IFERROR(VLOOKUP($A2201,[3]库存报告使用数据!$A$1:$B$65536,2,0),"")</f>
        <v/>
      </c>
      <c r="Q2201" t="str">
        <f>IFERROR(VLOOKUP($A2201,[3]库存报告使用数据!$A$1:$E$65536,5,0),"")</f>
        <v/>
      </c>
      <c r="R2201" t="str">
        <f>IFERROR(VLOOKUP($A2201,[3]库存报告使用数据!$A$1:$H$65536,8,0),"")</f>
        <v/>
      </c>
      <c r="S2201" t="str">
        <f>IFERROR(VLOOKUP($A2201,[3]库存报告使用数据!$A$1:$K$65536,11,0),"")</f>
        <v/>
      </c>
      <c r="T2201" t="str">
        <f>IFERROR(VLOOKUP($A2201,[3]库存报告使用数据!$A$1:$C$65536,3,0),"")</f>
        <v/>
      </c>
      <c r="U2201" t="str">
        <f>IFERROR(VLOOKUP($A2201,[3]库存报告使用数据!$A$1:$F$65536,6,0),"")</f>
        <v/>
      </c>
      <c r="V2201" t="str">
        <f>IFERROR(VLOOKUP($A2201,[3]库存报告使用数据!$A$1:$I$65536,9,0),"")</f>
        <v/>
      </c>
      <c r="W2201" t="str">
        <f>IFERROR(VLOOKUP($A2201,[3]库存报告使用数据!$A$1:$L$65536,12,0),"")</f>
        <v/>
      </c>
      <c r="X2201" s="20" t="str">
        <f t="shared" si="580"/>
        <v/>
      </c>
      <c r="Y2201" s="20" t="str">
        <f t="shared" si="581"/>
        <v/>
      </c>
      <c r="Z2201" s="20" t="str">
        <f t="shared" si="582"/>
        <v/>
      </c>
      <c r="AA2201" s="20" t="str">
        <f t="shared" si="583"/>
        <v/>
      </c>
      <c r="AB2201" t="str">
        <f>IFERROR(VLOOKUP($A2201,[3]库存报告使用数据!$A$1:$D$65536,4,0),"")</f>
        <v/>
      </c>
      <c r="AC2201" t="str">
        <f>IFERROR(VLOOKUP($A2201,[3]库存报告使用数据!$A$1:$G$65536,7,0),"")</f>
        <v/>
      </c>
      <c r="AD2201" t="str">
        <f>IFERROR(VLOOKUP($A2201,[3]库存报告使用数据!$A$1:$J$65536,10,0),"")</f>
        <v/>
      </c>
      <c r="AE2201" t="str">
        <f>IFERROR(VLOOKUP($A2201,[3]库存报告使用数据!$A$1:$M$65536,13,0),"")</f>
        <v/>
      </c>
      <c r="AF2201" s="20" t="str">
        <f t="shared" si="584"/>
        <v/>
      </c>
      <c r="AG2201" s="20" t="str">
        <f t="shared" si="585"/>
        <v/>
      </c>
      <c r="AH2201" s="20" t="str">
        <f t="shared" si="586"/>
        <v/>
      </c>
      <c r="AI2201" s="20" t="str">
        <f t="shared" si="587"/>
        <v/>
      </c>
      <c r="AJ2201">
        <f>IFERROR(VLOOKUP($B2201,[4]库存报告使用数据!$A$1:$B$65536,2,0),0)</f>
        <v>0</v>
      </c>
      <c r="AK2201">
        <f>IFERROR(VLOOKUP($B2201,[4]库存报告使用数据!$A$1:$C$65536,3,0),)</f>
        <v>0</v>
      </c>
      <c r="AL2201">
        <f>IFERROR(VLOOKUP($B2201,[4]库存报告使用数据!$A$1:$D$65536,4,0),)</f>
        <v>0</v>
      </c>
      <c r="AM2201">
        <f>IFERROR(VLOOKUP($B2201,[4]库存报告使用数据!$A$1:$E$65536,5,0),)</f>
        <v>0</v>
      </c>
      <c r="AN2201" s="20" t="str">
        <f t="shared" si="588"/>
        <v/>
      </c>
      <c r="AO2201" s="20" t="str">
        <f t="shared" si="589"/>
        <v/>
      </c>
      <c r="AP2201" s="20" t="str">
        <f t="shared" si="590"/>
        <v/>
      </c>
      <c r="AQ2201" s="20" t="str">
        <f t="shared" si="591"/>
        <v/>
      </c>
      <c r="AR2201" s="32">
        <f t="shared" si="592"/>
        <v>0</v>
      </c>
      <c r="AS2201" s="32">
        <f t="shared" si="593"/>
        <v>0</v>
      </c>
      <c r="AT2201" s="32">
        <f t="shared" si="594"/>
        <v>0</v>
      </c>
      <c r="AU2201" s="28" t="str">
        <f t="shared" si="595"/>
        <v>库存为0</v>
      </c>
      <c r="AV2201" s="34" t="str">
        <f>IFERROR(时间!$B$4+AU2201,"上周无销量")</f>
        <v>上周无销量</v>
      </c>
    </row>
    <row r="2202" spans="1:48">
      <c r="A2202" s="18" t="s">
        <v>2247</v>
      </c>
      <c r="B2202" t="str">
        <f>VLOOKUP(A2202,'[1]sku-asin（子）'!$A:$B,2,0)</f>
        <v>B07CZG17PJ</v>
      </c>
      <c r="C2202" t="str">
        <f>VLOOKUP(A2202,'[1]子sku-父sku'!$A:$B,2,0)</f>
        <v>YZ-MEBL03</v>
      </c>
      <c r="D2202" s="28">
        <f>IFERROR(VLOOKUP(A2202,[2]库存报告使用数据处理!$A:$C,3,0),0)</f>
        <v>0</v>
      </c>
      <c r="E2202" s="28">
        <f>IFERROR(VLOOKUP(A2202,[2]库存报告使用数据处理!$A:$D,4,0),0)</f>
        <v>0</v>
      </c>
      <c r="F2202" s="28">
        <f>IFERROR(VLOOKUP(A2202,[2]库存报告使用数据处理!$A:$E,5,0),0)</f>
        <v>0</v>
      </c>
      <c r="G2202" s="28">
        <f>IFERROR(VLOOKUP(A2202,[2]库存报告使用数据处理!$A:$F,6,0),0)</f>
        <v>0</v>
      </c>
      <c r="H2202" s="29">
        <f>IFERROR(VLOOKUP(A2202,[2]库存报告使用数据处理!$A:$G,7,0),0)</f>
        <v>0</v>
      </c>
      <c r="I2202">
        <f>IFERROR(VLOOKUP(A2202,[5]数据处理!$A:$B,2,0),0)</f>
        <v>0</v>
      </c>
      <c r="J2202" s="30">
        <f>IFERROR(VLOOKUP(A2202,[5]数据处理!$A:$D,4,0),0)</f>
        <v>0</v>
      </c>
      <c r="K2202" s="30">
        <f>IFERROR(VLOOKUP(A2202,[5]数据处理!$A:$E,5,0),0)</f>
        <v>0</v>
      </c>
      <c r="L2202" s="30">
        <f>IFERROR(VLOOKUP(A2202,[5]数据处理!$A:$G,7,0),0)</f>
        <v>0</v>
      </c>
      <c r="M2202">
        <f t="shared" si="579"/>
        <v>0</v>
      </c>
      <c r="N2202">
        <f>IFERROR(VLOOKUP(A2202,[5]数据处理!$A:$C,3,0),0)</f>
        <v>0</v>
      </c>
      <c r="O2202">
        <f>IFERROR(VLOOKUP($A2202,[5]数据处理!$A:$N,14,0),0)</f>
        <v>0</v>
      </c>
      <c r="P2202" t="str">
        <f>IFERROR(VLOOKUP($A2202,[3]库存报告使用数据!$A$1:$B$65536,2,0),"")</f>
        <v/>
      </c>
      <c r="Q2202" t="str">
        <f>IFERROR(VLOOKUP($A2202,[3]库存报告使用数据!$A$1:$E$65536,5,0),"")</f>
        <v/>
      </c>
      <c r="R2202" t="str">
        <f>IFERROR(VLOOKUP($A2202,[3]库存报告使用数据!$A$1:$H$65536,8,0),"")</f>
        <v/>
      </c>
      <c r="S2202" t="str">
        <f>IFERROR(VLOOKUP($A2202,[3]库存报告使用数据!$A$1:$K$65536,11,0),"")</f>
        <v/>
      </c>
      <c r="T2202" t="str">
        <f>IFERROR(VLOOKUP($A2202,[3]库存报告使用数据!$A$1:$C$65536,3,0),"")</f>
        <v/>
      </c>
      <c r="U2202" t="str">
        <f>IFERROR(VLOOKUP($A2202,[3]库存报告使用数据!$A$1:$F$65536,6,0),"")</f>
        <v/>
      </c>
      <c r="V2202" t="str">
        <f>IFERROR(VLOOKUP($A2202,[3]库存报告使用数据!$A$1:$I$65536,9,0),"")</f>
        <v/>
      </c>
      <c r="W2202" t="str">
        <f>IFERROR(VLOOKUP($A2202,[3]库存报告使用数据!$A$1:$L$65536,12,0),"")</f>
        <v/>
      </c>
      <c r="X2202" s="20" t="str">
        <f t="shared" si="580"/>
        <v/>
      </c>
      <c r="Y2202" s="20" t="str">
        <f t="shared" si="581"/>
        <v/>
      </c>
      <c r="Z2202" s="20" t="str">
        <f t="shared" si="582"/>
        <v/>
      </c>
      <c r="AA2202" s="20" t="str">
        <f t="shared" si="583"/>
        <v/>
      </c>
      <c r="AB2202" t="str">
        <f>IFERROR(VLOOKUP($A2202,[3]库存报告使用数据!$A$1:$D$65536,4,0),"")</f>
        <v/>
      </c>
      <c r="AC2202" t="str">
        <f>IFERROR(VLOOKUP($A2202,[3]库存报告使用数据!$A$1:$G$65536,7,0),"")</f>
        <v/>
      </c>
      <c r="AD2202" t="str">
        <f>IFERROR(VLOOKUP($A2202,[3]库存报告使用数据!$A$1:$J$65536,10,0),"")</f>
        <v/>
      </c>
      <c r="AE2202" t="str">
        <f>IFERROR(VLOOKUP($A2202,[3]库存报告使用数据!$A$1:$M$65536,13,0),"")</f>
        <v/>
      </c>
      <c r="AF2202" s="20" t="str">
        <f t="shared" si="584"/>
        <v/>
      </c>
      <c r="AG2202" s="20" t="str">
        <f t="shared" si="585"/>
        <v/>
      </c>
      <c r="AH2202" s="20" t="str">
        <f t="shared" si="586"/>
        <v/>
      </c>
      <c r="AI2202" s="20" t="str">
        <f t="shared" si="587"/>
        <v/>
      </c>
      <c r="AJ2202">
        <f>IFERROR(VLOOKUP($B2202,[4]库存报告使用数据!$A$1:$B$65536,2,0),0)</f>
        <v>0</v>
      </c>
      <c r="AK2202">
        <f>IFERROR(VLOOKUP($B2202,[4]库存报告使用数据!$A$1:$C$65536,3,0),)</f>
        <v>0</v>
      </c>
      <c r="AL2202">
        <f>IFERROR(VLOOKUP($B2202,[4]库存报告使用数据!$A$1:$D$65536,4,0),)</f>
        <v>0</v>
      </c>
      <c r="AM2202">
        <f>IFERROR(VLOOKUP($B2202,[4]库存报告使用数据!$A$1:$E$65536,5,0),)</f>
        <v>0</v>
      </c>
      <c r="AN2202" s="20" t="str">
        <f t="shared" si="588"/>
        <v/>
      </c>
      <c r="AO2202" s="20" t="str">
        <f t="shared" si="589"/>
        <v/>
      </c>
      <c r="AP2202" s="20" t="str">
        <f t="shared" si="590"/>
        <v/>
      </c>
      <c r="AQ2202" s="20" t="str">
        <f t="shared" si="591"/>
        <v/>
      </c>
      <c r="AR2202" s="32">
        <f t="shared" si="592"/>
        <v>0</v>
      </c>
      <c r="AS2202" s="32">
        <f t="shared" si="593"/>
        <v>0</v>
      </c>
      <c r="AT2202" s="32">
        <f t="shared" si="594"/>
        <v>0</v>
      </c>
      <c r="AU2202" s="28" t="str">
        <f t="shared" si="595"/>
        <v>库存为0</v>
      </c>
      <c r="AV2202" s="34" t="str">
        <f>IFERROR(时间!$B$4+AU2202,"上周无销量")</f>
        <v>上周无销量</v>
      </c>
    </row>
    <row r="2203" spans="1:48">
      <c r="A2203" s="18" t="s">
        <v>2248</v>
      </c>
      <c r="B2203" t="str">
        <f>VLOOKUP(A2203,'[1]sku-asin（子）'!$A:$B,2,0)</f>
        <v>B07CZDGMN7</v>
      </c>
      <c r="C2203" t="str">
        <f>VLOOKUP(A2203,'[1]子sku-父sku'!$A:$B,2,0)</f>
        <v>YZ-MEBL03</v>
      </c>
      <c r="D2203" s="28">
        <f>IFERROR(VLOOKUP(A2203,[2]库存报告使用数据处理!$A:$C,3,0),0)</f>
        <v>0</v>
      </c>
      <c r="E2203" s="28">
        <f>IFERROR(VLOOKUP(A2203,[2]库存报告使用数据处理!$A:$D,4,0),0)</f>
        <v>0</v>
      </c>
      <c r="F2203" s="28">
        <f>IFERROR(VLOOKUP(A2203,[2]库存报告使用数据处理!$A:$E,5,0),0)</f>
        <v>0</v>
      </c>
      <c r="G2203" s="28">
        <f>IFERROR(VLOOKUP(A2203,[2]库存报告使用数据处理!$A:$F,6,0),0)</f>
        <v>0</v>
      </c>
      <c r="H2203" s="29">
        <f>IFERROR(VLOOKUP(A2203,[2]库存报告使用数据处理!$A:$G,7,0),0)</f>
        <v>0</v>
      </c>
      <c r="I2203">
        <f>IFERROR(VLOOKUP(A2203,[5]数据处理!$A:$B,2,0),0)</f>
        <v>0</v>
      </c>
      <c r="J2203" s="30">
        <f>IFERROR(VLOOKUP(A2203,[5]数据处理!$A:$D,4,0),0)</f>
        <v>0</v>
      </c>
      <c r="K2203" s="30">
        <f>IFERROR(VLOOKUP(A2203,[5]数据处理!$A:$E,5,0),0)</f>
        <v>0</v>
      </c>
      <c r="L2203" s="30">
        <f>IFERROR(VLOOKUP(A2203,[5]数据处理!$A:$G,7,0),0)</f>
        <v>0</v>
      </c>
      <c r="M2203">
        <f t="shared" si="579"/>
        <v>0</v>
      </c>
      <c r="N2203">
        <f>IFERROR(VLOOKUP(A2203,[5]数据处理!$A:$C,3,0),0)</f>
        <v>0</v>
      </c>
      <c r="O2203">
        <f>IFERROR(VLOOKUP($A2203,[5]数据处理!$A:$N,14,0),0)</f>
        <v>0</v>
      </c>
      <c r="P2203" t="str">
        <f>IFERROR(VLOOKUP($A2203,[3]库存报告使用数据!$A$1:$B$65536,2,0),"")</f>
        <v/>
      </c>
      <c r="Q2203" t="str">
        <f>IFERROR(VLOOKUP($A2203,[3]库存报告使用数据!$A$1:$E$65536,5,0),"")</f>
        <v/>
      </c>
      <c r="R2203" t="str">
        <f>IFERROR(VLOOKUP($A2203,[3]库存报告使用数据!$A$1:$H$65536,8,0),"")</f>
        <v/>
      </c>
      <c r="S2203" t="str">
        <f>IFERROR(VLOOKUP($A2203,[3]库存报告使用数据!$A$1:$K$65536,11,0),"")</f>
        <v/>
      </c>
      <c r="T2203" t="str">
        <f>IFERROR(VLOOKUP($A2203,[3]库存报告使用数据!$A$1:$C$65536,3,0),"")</f>
        <v/>
      </c>
      <c r="U2203" t="str">
        <f>IFERROR(VLOOKUP($A2203,[3]库存报告使用数据!$A$1:$F$65536,6,0),"")</f>
        <v/>
      </c>
      <c r="V2203" t="str">
        <f>IFERROR(VLOOKUP($A2203,[3]库存报告使用数据!$A$1:$I$65536,9,0),"")</f>
        <v/>
      </c>
      <c r="W2203" t="str">
        <f>IFERROR(VLOOKUP($A2203,[3]库存报告使用数据!$A$1:$L$65536,12,0),"")</f>
        <v/>
      </c>
      <c r="X2203" s="20" t="str">
        <f t="shared" si="580"/>
        <v/>
      </c>
      <c r="Y2203" s="20" t="str">
        <f t="shared" si="581"/>
        <v/>
      </c>
      <c r="Z2203" s="20" t="str">
        <f t="shared" si="582"/>
        <v/>
      </c>
      <c r="AA2203" s="20" t="str">
        <f t="shared" si="583"/>
        <v/>
      </c>
      <c r="AB2203" t="str">
        <f>IFERROR(VLOOKUP($A2203,[3]库存报告使用数据!$A$1:$D$65536,4,0),"")</f>
        <v/>
      </c>
      <c r="AC2203" t="str">
        <f>IFERROR(VLOOKUP($A2203,[3]库存报告使用数据!$A$1:$G$65536,7,0),"")</f>
        <v/>
      </c>
      <c r="AD2203" t="str">
        <f>IFERROR(VLOOKUP($A2203,[3]库存报告使用数据!$A$1:$J$65536,10,0),"")</f>
        <v/>
      </c>
      <c r="AE2203" t="str">
        <f>IFERROR(VLOOKUP($A2203,[3]库存报告使用数据!$A$1:$M$65536,13,0),"")</f>
        <v/>
      </c>
      <c r="AF2203" s="20" t="str">
        <f t="shared" si="584"/>
        <v/>
      </c>
      <c r="AG2203" s="20" t="str">
        <f t="shared" si="585"/>
        <v/>
      </c>
      <c r="AH2203" s="20" t="str">
        <f t="shared" si="586"/>
        <v/>
      </c>
      <c r="AI2203" s="20" t="str">
        <f t="shared" si="587"/>
        <v/>
      </c>
      <c r="AJ2203">
        <f>IFERROR(VLOOKUP($B2203,[4]库存报告使用数据!$A$1:$B$65536,2,0),0)</f>
        <v>0</v>
      </c>
      <c r="AK2203">
        <f>IFERROR(VLOOKUP($B2203,[4]库存报告使用数据!$A$1:$C$65536,3,0),)</f>
        <v>0</v>
      </c>
      <c r="AL2203">
        <f>IFERROR(VLOOKUP($B2203,[4]库存报告使用数据!$A$1:$D$65536,4,0),)</f>
        <v>0</v>
      </c>
      <c r="AM2203">
        <f>IFERROR(VLOOKUP($B2203,[4]库存报告使用数据!$A$1:$E$65536,5,0),)</f>
        <v>0</v>
      </c>
      <c r="AN2203" s="20" t="str">
        <f t="shared" si="588"/>
        <v/>
      </c>
      <c r="AO2203" s="20" t="str">
        <f t="shared" si="589"/>
        <v/>
      </c>
      <c r="AP2203" s="20" t="str">
        <f t="shared" si="590"/>
        <v/>
      </c>
      <c r="AQ2203" s="20" t="str">
        <f t="shared" si="591"/>
        <v/>
      </c>
      <c r="AR2203" s="32">
        <f t="shared" si="592"/>
        <v>0</v>
      </c>
      <c r="AS2203" s="32">
        <f t="shared" si="593"/>
        <v>0</v>
      </c>
      <c r="AT2203" s="32">
        <f t="shared" si="594"/>
        <v>0</v>
      </c>
      <c r="AU2203" s="28" t="str">
        <f t="shared" si="595"/>
        <v>库存为0</v>
      </c>
      <c r="AV2203" s="34" t="str">
        <f>IFERROR(时间!$B$4+AU2203,"上周无销量")</f>
        <v>上周无销量</v>
      </c>
    </row>
    <row r="2204" spans="1:48">
      <c r="A2204" s="18" t="s">
        <v>2249</v>
      </c>
      <c r="B2204" t="str">
        <f>VLOOKUP(A2204,'[1]sku-asin（子）'!$A:$B,2,0)</f>
        <v>B00VP770DM</v>
      </c>
      <c r="C2204" t="str">
        <f>VLOOKUP(A2204,'[1]子sku-父sku'!$A:$B,2,0)</f>
        <v>YZ-MEBL03</v>
      </c>
      <c r="D2204" s="28">
        <f>IFERROR(VLOOKUP(A2204,[2]库存报告使用数据处理!$A:$C,3,0),0)</f>
        <v>0</v>
      </c>
      <c r="E2204" s="28">
        <f>IFERROR(VLOOKUP(A2204,[2]库存报告使用数据处理!$A:$D,4,0),0)</f>
        <v>0</v>
      </c>
      <c r="F2204" s="28">
        <f>IFERROR(VLOOKUP(A2204,[2]库存报告使用数据处理!$A:$E,5,0),0)</f>
        <v>0</v>
      </c>
      <c r="G2204" s="28">
        <f>IFERROR(VLOOKUP(A2204,[2]库存报告使用数据处理!$A:$F,6,0),0)</f>
        <v>0</v>
      </c>
      <c r="H2204" s="29">
        <f>IFERROR(VLOOKUP(A2204,[2]库存报告使用数据处理!$A:$G,7,0),0)</f>
        <v>0</v>
      </c>
      <c r="I2204">
        <f>IFERROR(VLOOKUP(A2204,[5]数据处理!$A:$B,2,0),0)</f>
        <v>0</v>
      </c>
      <c r="J2204" s="30">
        <f>IFERROR(VLOOKUP(A2204,[5]数据处理!$A:$D,4,0),0)</f>
        <v>0</v>
      </c>
      <c r="K2204" s="30">
        <f>IFERROR(VLOOKUP(A2204,[5]数据处理!$A:$E,5,0),0)</f>
        <v>0</v>
      </c>
      <c r="L2204" s="30">
        <f>IFERROR(VLOOKUP(A2204,[5]数据处理!$A:$G,7,0),0)</f>
        <v>0</v>
      </c>
      <c r="M2204">
        <f t="shared" si="579"/>
        <v>0</v>
      </c>
      <c r="N2204">
        <f>IFERROR(VLOOKUP(A2204,[5]数据处理!$A:$C,3,0),0)</f>
        <v>0</v>
      </c>
      <c r="O2204">
        <f>IFERROR(VLOOKUP($A2204,[5]数据处理!$A:$N,14,0),0)</f>
        <v>0</v>
      </c>
      <c r="P2204" t="str">
        <f>IFERROR(VLOOKUP($A2204,[3]库存报告使用数据!$A$1:$B$65536,2,0),"")</f>
        <v/>
      </c>
      <c r="Q2204" t="str">
        <f>IFERROR(VLOOKUP($A2204,[3]库存报告使用数据!$A$1:$E$65536,5,0),"")</f>
        <v/>
      </c>
      <c r="R2204" t="str">
        <f>IFERROR(VLOOKUP($A2204,[3]库存报告使用数据!$A$1:$H$65536,8,0),"")</f>
        <v/>
      </c>
      <c r="S2204" t="str">
        <f>IFERROR(VLOOKUP($A2204,[3]库存报告使用数据!$A$1:$K$65536,11,0),"")</f>
        <v/>
      </c>
      <c r="T2204" t="str">
        <f>IFERROR(VLOOKUP($A2204,[3]库存报告使用数据!$A$1:$C$65536,3,0),"")</f>
        <v/>
      </c>
      <c r="U2204" t="str">
        <f>IFERROR(VLOOKUP($A2204,[3]库存报告使用数据!$A$1:$F$65536,6,0),"")</f>
        <v/>
      </c>
      <c r="V2204" t="str">
        <f>IFERROR(VLOOKUP($A2204,[3]库存报告使用数据!$A$1:$I$65536,9,0),"")</f>
        <v/>
      </c>
      <c r="W2204" t="str">
        <f>IFERROR(VLOOKUP($A2204,[3]库存报告使用数据!$A$1:$L$65536,12,0),"")</f>
        <v/>
      </c>
      <c r="X2204" s="20" t="str">
        <f t="shared" si="580"/>
        <v/>
      </c>
      <c r="Y2204" s="20" t="str">
        <f t="shared" si="581"/>
        <v/>
      </c>
      <c r="Z2204" s="20" t="str">
        <f t="shared" si="582"/>
        <v/>
      </c>
      <c r="AA2204" s="20" t="str">
        <f t="shared" si="583"/>
        <v/>
      </c>
      <c r="AB2204" t="str">
        <f>IFERROR(VLOOKUP($A2204,[3]库存报告使用数据!$A$1:$D$65536,4,0),"")</f>
        <v/>
      </c>
      <c r="AC2204" t="str">
        <f>IFERROR(VLOOKUP($A2204,[3]库存报告使用数据!$A$1:$G$65536,7,0),"")</f>
        <v/>
      </c>
      <c r="AD2204" t="str">
        <f>IFERROR(VLOOKUP($A2204,[3]库存报告使用数据!$A$1:$J$65536,10,0),"")</f>
        <v/>
      </c>
      <c r="AE2204" t="str">
        <f>IFERROR(VLOOKUP($A2204,[3]库存报告使用数据!$A$1:$M$65536,13,0),"")</f>
        <v/>
      </c>
      <c r="AF2204" s="20" t="str">
        <f t="shared" si="584"/>
        <v/>
      </c>
      <c r="AG2204" s="20" t="str">
        <f t="shared" si="585"/>
        <v/>
      </c>
      <c r="AH2204" s="20" t="str">
        <f t="shared" si="586"/>
        <v/>
      </c>
      <c r="AI2204" s="20" t="str">
        <f t="shared" si="587"/>
        <v/>
      </c>
      <c r="AJ2204">
        <f>IFERROR(VLOOKUP($B2204,[4]库存报告使用数据!$A$1:$B$65536,2,0),0)</f>
        <v>0</v>
      </c>
      <c r="AK2204">
        <f>IFERROR(VLOOKUP($B2204,[4]库存报告使用数据!$A$1:$C$65536,3,0),)</f>
        <v>0</v>
      </c>
      <c r="AL2204">
        <f>IFERROR(VLOOKUP($B2204,[4]库存报告使用数据!$A$1:$D$65536,4,0),)</f>
        <v>0</v>
      </c>
      <c r="AM2204">
        <f>IFERROR(VLOOKUP($B2204,[4]库存报告使用数据!$A$1:$E$65536,5,0),)</f>
        <v>0</v>
      </c>
      <c r="AN2204" s="20" t="str">
        <f t="shared" si="588"/>
        <v/>
      </c>
      <c r="AO2204" s="20" t="str">
        <f t="shared" si="589"/>
        <v/>
      </c>
      <c r="AP2204" s="20" t="str">
        <f t="shared" si="590"/>
        <v/>
      </c>
      <c r="AQ2204" s="20" t="str">
        <f t="shared" si="591"/>
        <v/>
      </c>
      <c r="AR2204" s="32">
        <f t="shared" si="592"/>
        <v>0</v>
      </c>
      <c r="AS2204" s="32">
        <f t="shared" si="593"/>
        <v>0</v>
      </c>
      <c r="AT2204" s="32">
        <f t="shared" si="594"/>
        <v>0</v>
      </c>
      <c r="AU2204" s="28" t="str">
        <f t="shared" si="595"/>
        <v>库存为0</v>
      </c>
      <c r="AV2204" s="34" t="str">
        <f>IFERROR(时间!$B$4+AU2204,"上周无销量")</f>
        <v>上周无销量</v>
      </c>
    </row>
    <row r="2205" spans="1:48">
      <c r="A2205" s="18" t="s">
        <v>2250</v>
      </c>
      <c r="B2205" t="str">
        <f>VLOOKUP(A2205,'[1]sku-asin（子）'!$A:$B,2,0)</f>
        <v>B07CZF77PV</v>
      </c>
      <c r="C2205" t="str">
        <f>VLOOKUP(A2205,'[1]子sku-父sku'!$A:$B,2,0)</f>
        <v>YZ-MEBL03</v>
      </c>
      <c r="D2205" s="28">
        <f>IFERROR(VLOOKUP(A2205,[2]库存报告使用数据处理!$A:$C,3,0),0)</f>
        <v>0</v>
      </c>
      <c r="E2205" s="28">
        <f>IFERROR(VLOOKUP(A2205,[2]库存报告使用数据处理!$A:$D,4,0),0)</f>
        <v>0</v>
      </c>
      <c r="F2205" s="28">
        <f>IFERROR(VLOOKUP(A2205,[2]库存报告使用数据处理!$A:$E,5,0),0)</f>
        <v>0</v>
      </c>
      <c r="G2205" s="28">
        <f>IFERROR(VLOOKUP(A2205,[2]库存报告使用数据处理!$A:$F,6,0),0)</f>
        <v>0</v>
      </c>
      <c r="H2205" s="29">
        <f>IFERROR(VLOOKUP(A2205,[2]库存报告使用数据处理!$A:$G,7,0),0)</f>
        <v>0</v>
      </c>
      <c r="I2205">
        <f>IFERROR(VLOOKUP(A2205,[5]数据处理!$A:$B,2,0),0)</f>
        <v>0</v>
      </c>
      <c r="J2205" s="30">
        <f>IFERROR(VLOOKUP(A2205,[5]数据处理!$A:$D,4,0),0)</f>
        <v>0</v>
      </c>
      <c r="K2205" s="30">
        <f>IFERROR(VLOOKUP(A2205,[5]数据处理!$A:$E,5,0),0)</f>
        <v>0</v>
      </c>
      <c r="L2205" s="30">
        <f>IFERROR(VLOOKUP(A2205,[5]数据处理!$A:$G,7,0),0)</f>
        <v>0</v>
      </c>
      <c r="M2205">
        <f t="shared" si="579"/>
        <v>0</v>
      </c>
      <c r="N2205">
        <f>IFERROR(VLOOKUP(A2205,[5]数据处理!$A:$C,3,0),0)</f>
        <v>0</v>
      </c>
      <c r="O2205">
        <f>IFERROR(VLOOKUP($A2205,[5]数据处理!$A:$N,14,0),0)</f>
        <v>0</v>
      </c>
      <c r="P2205" t="str">
        <f>IFERROR(VLOOKUP($A2205,[3]库存报告使用数据!$A$1:$B$65536,2,0),"")</f>
        <v/>
      </c>
      <c r="Q2205" t="str">
        <f>IFERROR(VLOOKUP($A2205,[3]库存报告使用数据!$A$1:$E$65536,5,0),"")</f>
        <v/>
      </c>
      <c r="R2205" t="str">
        <f>IFERROR(VLOOKUP($A2205,[3]库存报告使用数据!$A$1:$H$65536,8,0),"")</f>
        <v/>
      </c>
      <c r="S2205" t="str">
        <f>IFERROR(VLOOKUP($A2205,[3]库存报告使用数据!$A$1:$K$65536,11,0),"")</f>
        <v/>
      </c>
      <c r="T2205" t="str">
        <f>IFERROR(VLOOKUP($A2205,[3]库存报告使用数据!$A$1:$C$65536,3,0),"")</f>
        <v/>
      </c>
      <c r="U2205" t="str">
        <f>IFERROR(VLOOKUP($A2205,[3]库存报告使用数据!$A$1:$F$65536,6,0),"")</f>
        <v/>
      </c>
      <c r="V2205" t="str">
        <f>IFERROR(VLOOKUP($A2205,[3]库存报告使用数据!$A$1:$I$65536,9,0),"")</f>
        <v/>
      </c>
      <c r="W2205" t="str">
        <f>IFERROR(VLOOKUP($A2205,[3]库存报告使用数据!$A$1:$L$65536,12,0),"")</f>
        <v/>
      </c>
      <c r="X2205" s="20" t="str">
        <f t="shared" si="580"/>
        <v/>
      </c>
      <c r="Y2205" s="20" t="str">
        <f t="shared" si="581"/>
        <v/>
      </c>
      <c r="Z2205" s="20" t="str">
        <f t="shared" si="582"/>
        <v/>
      </c>
      <c r="AA2205" s="20" t="str">
        <f t="shared" si="583"/>
        <v/>
      </c>
      <c r="AB2205" t="str">
        <f>IFERROR(VLOOKUP($A2205,[3]库存报告使用数据!$A$1:$D$65536,4,0),"")</f>
        <v/>
      </c>
      <c r="AC2205" t="str">
        <f>IFERROR(VLOOKUP($A2205,[3]库存报告使用数据!$A$1:$G$65536,7,0),"")</f>
        <v/>
      </c>
      <c r="AD2205" t="str">
        <f>IFERROR(VLOOKUP($A2205,[3]库存报告使用数据!$A$1:$J$65536,10,0),"")</f>
        <v/>
      </c>
      <c r="AE2205" t="str">
        <f>IFERROR(VLOOKUP($A2205,[3]库存报告使用数据!$A$1:$M$65536,13,0),"")</f>
        <v/>
      </c>
      <c r="AF2205" s="20" t="str">
        <f t="shared" si="584"/>
        <v/>
      </c>
      <c r="AG2205" s="20" t="str">
        <f t="shared" si="585"/>
        <v/>
      </c>
      <c r="AH2205" s="20" t="str">
        <f t="shared" si="586"/>
        <v/>
      </c>
      <c r="AI2205" s="20" t="str">
        <f t="shared" si="587"/>
        <v/>
      </c>
      <c r="AJ2205">
        <f>IFERROR(VLOOKUP($B2205,[4]库存报告使用数据!$A$1:$B$65536,2,0),0)</f>
        <v>0</v>
      </c>
      <c r="AK2205">
        <f>IFERROR(VLOOKUP($B2205,[4]库存报告使用数据!$A$1:$C$65536,3,0),)</f>
        <v>0</v>
      </c>
      <c r="AL2205">
        <f>IFERROR(VLOOKUP($B2205,[4]库存报告使用数据!$A$1:$D$65536,4,0),)</f>
        <v>0</v>
      </c>
      <c r="AM2205">
        <f>IFERROR(VLOOKUP($B2205,[4]库存报告使用数据!$A$1:$E$65536,5,0),)</f>
        <v>0</v>
      </c>
      <c r="AN2205" s="20" t="str">
        <f t="shared" si="588"/>
        <v/>
      </c>
      <c r="AO2205" s="20" t="str">
        <f t="shared" si="589"/>
        <v/>
      </c>
      <c r="AP2205" s="20" t="str">
        <f t="shared" si="590"/>
        <v/>
      </c>
      <c r="AQ2205" s="20" t="str">
        <f t="shared" si="591"/>
        <v/>
      </c>
      <c r="AR2205" s="32">
        <f t="shared" si="592"/>
        <v>0</v>
      </c>
      <c r="AS2205" s="32">
        <f t="shared" si="593"/>
        <v>0</v>
      </c>
      <c r="AT2205" s="32">
        <f t="shared" si="594"/>
        <v>0</v>
      </c>
      <c r="AU2205" s="28" t="str">
        <f t="shared" si="595"/>
        <v>库存为0</v>
      </c>
      <c r="AV2205" s="34" t="str">
        <f>IFERROR(时间!$B$4+AU2205,"上周无销量")</f>
        <v>上周无销量</v>
      </c>
    </row>
    <row r="2206" spans="1:48">
      <c r="A2206" s="18" t="s">
        <v>2251</v>
      </c>
      <c r="B2206" t="str">
        <f>VLOOKUP(A2206,'[1]sku-asin（子）'!$A:$B,2,0)</f>
        <v>B07CZDM392</v>
      </c>
      <c r="C2206" t="str">
        <f>VLOOKUP(A2206,'[1]子sku-父sku'!$A:$B,2,0)</f>
        <v>YZ-MEBL03</v>
      </c>
      <c r="D2206" s="28">
        <f>IFERROR(VLOOKUP(A2206,[2]库存报告使用数据处理!$A:$C,3,0),0)</f>
        <v>0</v>
      </c>
      <c r="E2206" s="28">
        <f>IFERROR(VLOOKUP(A2206,[2]库存报告使用数据处理!$A:$D,4,0),0)</f>
        <v>0</v>
      </c>
      <c r="F2206" s="28">
        <f>IFERROR(VLOOKUP(A2206,[2]库存报告使用数据处理!$A:$E,5,0),0)</f>
        <v>0</v>
      </c>
      <c r="G2206" s="28">
        <f>IFERROR(VLOOKUP(A2206,[2]库存报告使用数据处理!$A:$F,6,0),0)</f>
        <v>0</v>
      </c>
      <c r="H2206" s="29">
        <f>IFERROR(VLOOKUP(A2206,[2]库存报告使用数据处理!$A:$G,7,0),0)</f>
        <v>0</v>
      </c>
      <c r="I2206">
        <f>IFERROR(VLOOKUP(A2206,[5]数据处理!$A:$B,2,0),0)</f>
        <v>0</v>
      </c>
      <c r="J2206" s="30">
        <f>IFERROR(VLOOKUP(A2206,[5]数据处理!$A:$D,4,0),0)</f>
        <v>0</v>
      </c>
      <c r="K2206" s="30">
        <f>IFERROR(VLOOKUP(A2206,[5]数据处理!$A:$E,5,0),0)</f>
        <v>0</v>
      </c>
      <c r="L2206" s="30">
        <f>IFERROR(VLOOKUP(A2206,[5]数据处理!$A:$G,7,0),0)</f>
        <v>0</v>
      </c>
      <c r="M2206">
        <f t="shared" si="579"/>
        <v>0</v>
      </c>
      <c r="N2206">
        <f>IFERROR(VLOOKUP(A2206,[5]数据处理!$A:$C,3,0),0)</f>
        <v>0</v>
      </c>
      <c r="O2206">
        <f>IFERROR(VLOOKUP($A2206,[5]数据处理!$A:$N,14,0),0)</f>
        <v>0</v>
      </c>
      <c r="P2206" t="str">
        <f>IFERROR(VLOOKUP($A2206,[3]库存报告使用数据!$A$1:$B$65536,2,0),"")</f>
        <v/>
      </c>
      <c r="Q2206" t="str">
        <f>IFERROR(VLOOKUP($A2206,[3]库存报告使用数据!$A$1:$E$65536,5,0),"")</f>
        <v/>
      </c>
      <c r="R2206" t="str">
        <f>IFERROR(VLOOKUP($A2206,[3]库存报告使用数据!$A$1:$H$65536,8,0),"")</f>
        <v/>
      </c>
      <c r="S2206" t="str">
        <f>IFERROR(VLOOKUP($A2206,[3]库存报告使用数据!$A$1:$K$65536,11,0),"")</f>
        <v/>
      </c>
      <c r="T2206" t="str">
        <f>IFERROR(VLOOKUP($A2206,[3]库存报告使用数据!$A$1:$C$65536,3,0),"")</f>
        <v/>
      </c>
      <c r="U2206" t="str">
        <f>IFERROR(VLOOKUP($A2206,[3]库存报告使用数据!$A$1:$F$65536,6,0),"")</f>
        <v/>
      </c>
      <c r="V2206" t="str">
        <f>IFERROR(VLOOKUP($A2206,[3]库存报告使用数据!$A$1:$I$65536,9,0),"")</f>
        <v/>
      </c>
      <c r="W2206" t="str">
        <f>IFERROR(VLOOKUP($A2206,[3]库存报告使用数据!$A$1:$L$65536,12,0),"")</f>
        <v/>
      </c>
      <c r="X2206" s="20" t="str">
        <f t="shared" si="580"/>
        <v/>
      </c>
      <c r="Y2206" s="20" t="str">
        <f t="shared" si="581"/>
        <v/>
      </c>
      <c r="Z2206" s="20" t="str">
        <f t="shared" si="582"/>
        <v/>
      </c>
      <c r="AA2206" s="20" t="str">
        <f t="shared" si="583"/>
        <v/>
      </c>
      <c r="AB2206" t="str">
        <f>IFERROR(VLOOKUP($A2206,[3]库存报告使用数据!$A$1:$D$65536,4,0),"")</f>
        <v/>
      </c>
      <c r="AC2206" t="str">
        <f>IFERROR(VLOOKUP($A2206,[3]库存报告使用数据!$A$1:$G$65536,7,0),"")</f>
        <v/>
      </c>
      <c r="AD2206" t="str">
        <f>IFERROR(VLOOKUP($A2206,[3]库存报告使用数据!$A$1:$J$65536,10,0),"")</f>
        <v/>
      </c>
      <c r="AE2206" t="str">
        <f>IFERROR(VLOOKUP($A2206,[3]库存报告使用数据!$A$1:$M$65536,13,0),"")</f>
        <v/>
      </c>
      <c r="AF2206" s="20" t="str">
        <f t="shared" si="584"/>
        <v/>
      </c>
      <c r="AG2206" s="20" t="str">
        <f t="shared" si="585"/>
        <v/>
      </c>
      <c r="AH2206" s="20" t="str">
        <f t="shared" si="586"/>
        <v/>
      </c>
      <c r="AI2206" s="20" t="str">
        <f t="shared" si="587"/>
        <v/>
      </c>
      <c r="AJ2206">
        <f>IFERROR(VLOOKUP($B2206,[4]库存报告使用数据!$A$1:$B$65536,2,0),0)</f>
        <v>0</v>
      </c>
      <c r="AK2206">
        <f>IFERROR(VLOOKUP($B2206,[4]库存报告使用数据!$A$1:$C$65536,3,0),)</f>
        <v>0</v>
      </c>
      <c r="AL2206">
        <f>IFERROR(VLOOKUP($B2206,[4]库存报告使用数据!$A$1:$D$65536,4,0),)</f>
        <v>0</v>
      </c>
      <c r="AM2206">
        <f>IFERROR(VLOOKUP($B2206,[4]库存报告使用数据!$A$1:$E$65536,5,0),)</f>
        <v>0</v>
      </c>
      <c r="AN2206" s="20" t="str">
        <f t="shared" si="588"/>
        <v/>
      </c>
      <c r="AO2206" s="20" t="str">
        <f t="shared" si="589"/>
        <v/>
      </c>
      <c r="AP2206" s="20" t="str">
        <f t="shared" si="590"/>
        <v/>
      </c>
      <c r="AQ2206" s="20" t="str">
        <f t="shared" si="591"/>
        <v/>
      </c>
      <c r="AR2206" s="32">
        <f t="shared" si="592"/>
        <v>0</v>
      </c>
      <c r="AS2206" s="32">
        <f t="shared" si="593"/>
        <v>0</v>
      </c>
      <c r="AT2206" s="32">
        <f t="shared" si="594"/>
        <v>0</v>
      </c>
      <c r="AU2206" s="28" t="str">
        <f t="shared" si="595"/>
        <v>库存为0</v>
      </c>
      <c r="AV2206" s="34" t="str">
        <f>IFERROR(时间!$B$4+AU2206,"上周无销量")</f>
        <v>上周无销量</v>
      </c>
    </row>
    <row r="2207" spans="1:48">
      <c r="A2207" s="18" t="s">
        <v>2252</v>
      </c>
      <c r="B2207" t="str">
        <f>VLOOKUP(A2207,'[1]sku-asin（子）'!$A:$B,2,0)</f>
        <v>B07CZFBBDH</v>
      </c>
      <c r="C2207" t="str">
        <f>VLOOKUP(A2207,'[1]子sku-父sku'!$A:$B,2,0)</f>
        <v>YZ-MEBL03</v>
      </c>
      <c r="D2207" s="28">
        <f>IFERROR(VLOOKUP(A2207,[2]库存报告使用数据处理!$A:$C,3,0),0)</f>
        <v>0</v>
      </c>
      <c r="E2207" s="28">
        <f>IFERROR(VLOOKUP(A2207,[2]库存报告使用数据处理!$A:$D,4,0),0)</f>
        <v>0</v>
      </c>
      <c r="F2207" s="28">
        <f>IFERROR(VLOOKUP(A2207,[2]库存报告使用数据处理!$A:$E,5,0),0)</f>
        <v>0</v>
      </c>
      <c r="G2207" s="28">
        <f>IFERROR(VLOOKUP(A2207,[2]库存报告使用数据处理!$A:$F,6,0),0)</f>
        <v>0</v>
      </c>
      <c r="H2207" s="29">
        <f>IFERROR(VLOOKUP(A2207,[2]库存报告使用数据处理!$A:$G,7,0),0)</f>
        <v>0</v>
      </c>
      <c r="I2207">
        <f>IFERROR(VLOOKUP(A2207,[5]数据处理!$A:$B,2,0),0)</f>
        <v>0</v>
      </c>
      <c r="J2207" s="30">
        <f>IFERROR(VLOOKUP(A2207,[5]数据处理!$A:$D,4,0),0)</f>
        <v>0</v>
      </c>
      <c r="K2207" s="30">
        <f>IFERROR(VLOOKUP(A2207,[5]数据处理!$A:$E,5,0),0)</f>
        <v>0</v>
      </c>
      <c r="L2207" s="30">
        <f>IFERROR(VLOOKUP(A2207,[5]数据处理!$A:$G,7,0),0)</f>
        <v>0</v>
      </c>
      <c r="M2207">
        <f t="shared" si="579"/>
        <v>0</v>
      </c>
      <c r="N2207">
        <f>IFERROR(VLOOKUP(A2207,[5]数据处理!$A:$C,3,0),0)</f>
        <v>0</v>
      </c>
      <c r="O2207">
        <f>IFERROR(VLOOKUP($A2207,[5]数据处理!$A:$N,14,0),0)</f>
        <v>0</v>
      </c>
      <c r="P2207" t="str">
        <f>IFERROR(VLOOKUP($A2207,[3]库存报告使用数据!$A$1:$B$65536,2,0),"")</f>
        <v/>
      </c>
      <c r="Q2207" t="str">
        <f>IFERROR(VLOOKUP($A2207,[3]库存报告使用数据!$A$1:$E$65536,5,0),"")</f>
        <v/>
      </c>
      <c r="R2207" t="str">
        <f>IFERROR(VLOOKUP($A2207,[3]库存报告使用数据!$A$1:$H$65536,8,0),"")</f>
        <v/>
      </c>
      <c r="S2207" t="str">
        <f>IFERROR(VLOOKUP($A2207,[3]库存报告使用数据!$A$1:$K$65536,11,0),"")</f>
        <v/>
      </c>
      <c r="T2207" t="str">
        <f>IFERROR(VLOOKUP($A2207,[3]库存报告使用数据!$A$1:$C$65536,3,0),"")</f>
        <v/>
      </c>
      <c r="U2207" t="str">
        <f>IFERROR(VLOOKUP($A2207,[3]库存报告使用数据!$A$1:$F$65536,6,0),"")</f>
        <v/>
      </c>
      <c r="V2207" t="str">
        <f>IFERROR(VLOOKUP($A2207,[3]库存报告使用数据!$A$1:$I$65536,9,0),"")</f>
        <v/>
      </c>
      <c r="W2207" t="str">
        <f>IFERROR(VLOOKUP($A2207,[3]库存报告使用数据!$A$1:$L$65536,12,0),"")</f>
        <v/>
      </c>
      <c r="X2207" s="20" t="str">
        <f t="shared" si="580"/>
        <v/>
      </c>
      <c r="Y2207" s="20" t="str">
        <f t="shared" si="581"/>
        <v/>
      </c>
      <c r="Z2207" s="20" t="str">
        <f t="shared" si="582"/>
        <v/>
      </c>
      <c r="AA2207" s="20" t="str">
        <f t="shared" si="583"/>
        <v/>
      </c>
      <c r="AB2207" t="str">
        <f>IFERROR(VLOOKUP($A2207,[3]库存报告使用数据!$A$1:$D$65536,4,0),"")</f>
        <v/>
      </c>
      <c r="AC2207" t="str">
        <f>IFERROR(VLOOKUP($A2207,[3]库存报告使用数据!$A$1:$G$65536,7,0),"")</f>
        <v/>
      </c>
      <c r="AD2207" t="str">
        <f>IFERROR(VLOOKUP($A2207,[3]库存报告使用数据!$A$1:$J$65536,10,0),"")</f>
        <v/>
      </c>
      <c r="AE2207" t="str">
        <f>IFERROR(VLOOKUP($A2207,[3]库存报告使用数据!$A$1:$M$65536,13,0),"")</f>
        <v/>
      </c>
      <c r="AF2207" s="20" t="str">
        <f t="shared" si="584"/>
        <v/>
      </c>
      <c r="AG2207" s="20" t="str">
        <f t="shared" si="585"/>
        <v/>
      </c>
      <c r="AH2207" s="20" t="str">
        <f t="shared" si="586"/>
        <v/>
      </c>
      <c r="AI2207" s="20" t="str">
        <f t="shared" si="587"/>
        <v/>
      </c>
      <c r="AJ2207">
        <f>IFERROR(VLOOKUP($B2207,[4]库存报告使用数据!$A$1:$B$65536,2,0),0)</f>
        <v>0</v>
      </c>
      <c r="AK2207">
        <f>IFERROR(VLOOKUP($B2207,[4]库存报告使用数据!$A$1:$C$65536,3,0),)</f>
        <v>0</v>
      </c>
      <c r="AL2207">
        <f>IFERROR(VLOOKUP($B2207,[4]库存报告使用数据!$A$1:$D$65536,4,0),)</f>
        <v>0</v>
      </c>
      <c r="AM2207">
        <f>IFERROR(VLOOKUP($B2207,[4]库存报告使用数据!$A$1:$E$65536,5,0),)</f>
        <v>0</v>
      </c>
      <c r="AN2207" s="20" t="str">
        <f t="shared" si="588"/>
        <v/>
      </c>
      <c r="AO2207" s="20" t="str">
        <f t="shared" si="589"/>
        <v/>
      </c>
      <c r="AP2207" s="20" t="str">
        <f t="shared" si="590"/>
        <v/>
      </c>
      <c r="AQ2207" s="20" t="str">
        <f t="shared" si="591"/>
        <v/>
      </c>
      <c r="AR2207" s="32">
        <f t="shared" si="592"/>
        <v>0</v>
      </c>
      <c r="AS2207" s="32">
        <f t="shared" si="593"/>
        <v>0</v>
      </c>
      <c r="AT2207" s="32">
        <f t="shared" si="594"/>
        <v>0</v>
      </c>
      <c r="AU2207" s="28" t="str">
        <f t="shared" si="595"/>
        <v>库存为0</v>
      </c>
      <c r="AV2207" s="34" t="str">
        <f>IFERROR(时间!$B$4+AU2207,"上周无销量")</f>
        <v>上周无销量</v>
      </c>
    </row>
    <row r="2208" spans="1:48">
      <c r="A2208" s="18" t="s">
        <v>2253</v>
      </c>
      <c r="B2208" t="str">
        <f>VLOOKUP(A2208,'[1]sku-asin（子）'!$A:$B,2,0)</f>
        <v>B07CZF3LKP</v>
      </c>
      <c r="C2208" t="str">
        <f>VLOOKUP(A2208,'[1]子sku-父sku'!$A:$B,2,0)</f>
        <v>YZ-MEBL03</v>
      </c>
      <c r="D2208" s="28">
        <f>IFERROR(VLOOKUP(A2208,[2]库存报告使用数据处理!$A:$C,3,0),0)</f>
        <v>0</v>
      </c>
      <c r="E2208" s="28">
        <f>IFERROR(VLOOKUP(A2208,[2]库存报告使用数据处理!$A:$D,4,0),0)</f>
        <v>0</v>
      </c>
      <c r="F2208" s="28">
        <f>IFERROR(VLOOKUP(A2208,[2]库存报告使用数据处理!$A:$E,5,0),0)</f>
        <v>0</v>
      </c>
      <c r="G2208" s="28">
        <f>IFERROR(VLOOKUP(A2208,[2]库存报告使用数据处理!$A:$F,6,0),0)</f>
        <v>0</v>
      </c>
      <c r="H2208" s="29">
        <f>IFERROR(VLOOKUP(A2208,[2]库存报告使用数据处理!$A:$G,7,0),0)</f>
        <v>0</v>
      </c>
      <c r="I2208">
        <f>IFERROR(VLOOKUP(A2208,[5]数据处理!$A:$B,2,0),0)</f>
        <v>0</v>
      </c>
      <c r="J2208" s="30">
        <f>IFERROR(VLOOKUP(A2208,[5]数据处理!$A:$D,4,0),0)</f>
        <v>0</v>
      </c>
      <c r="K2208" s="30">
        <f>IFERROR(VLOOKUP(A2208,[5]数据处理!$A:$E,5,0),0)</f>
        <v>0</v>
      </c>
      <c r="L2208" s="30">
        <f>IFERROR(VLOOKUP(A2208,[5]数据处理!$A:$G,7,0),0)</f>
        <v>0</v>
      </c>
      <c r="M2208">
        <f t="shared" si="579"/>
        <v>0</v>
      </c>
      <c r="N2208">
        <f>IFERROR(VLOOKUP(A2208,[5]数据处理!$A:$C,3,0),0)</f>
        <v>0</v>
      </c>
      <c r="O2208">
        <f>IFERROR(VLOOKUP($A2208,[5]数据处理!$A:$N,14,0),0)</f>
        <v>0</v>
      </c>
      <c r="P2208" t="str">
        <f>IFERROR(VLOOKUP($A2208,[3]库存报告使用数据!$A$1:$B$65536,2,0),"")</f>
        <v/>
      </c>
      <c r="Q2208" t="str">
        <f>IFERROR(VLOOKUP($A2208,[3]库存报告使用数据!$A$1:$E$65536,5,0),"")</f>
        <v/>
      </c>
      <c r="R2208" t="str">
        <f>IFERROR(VLOOKUP($A2208,[3]库存报告使用数据!$A$1:$H$65536,8,0),"")</f>
        <v/>
      </c>
      <c r="S2208" t="str">
        <f>IFERROR(VLOOKUP($A2208,[3]库存报告使用数据!$A$1:$K$65536,11,0),"")</f>
        <v/>
      </c>
      <c r="T2208" t="str">
        <f>IFERROR(VLOOKUP($A2208,[3]库存报告使用数据!$A$1:$C$65536,3,0),"")</f>
        <v/>
      </c>
      <c r="U2208" t="str">
        <f>IFERROR(VLOOKUP($A2208,[3]库存报告使用数据!$A$1:$F$65536,6,0),"")</f>
        <v/>
      </c>
      <c r="V2208" t="str">
        <f>IFERROR(VLOOKUP($A2208,[3]库存报告使用数据!$A$1:$I$65536,9,0),"")</f>
        <v/>
      </c>
      <c r="W2208" t="str">
        <f>IFERROR(VLOOKUP($A2208,[3]库存报告使用数据!$A$1:$L$65536,12,0),"")</f>
        <v/>
      </c>
      <c r="X2208" s="20" t="str">
        <f t="shared" si="580"/>
        <v/>
      </c>
      <c r="Y2208" s="20" t="str">
        <f t="shared" si="581"/>
        <v/>
      </c>
      <c r="Z2208" s="20" t="str">
        <f t="shared" si="582"/>
        <v/>
      </c>
      <c r="AA2208" s="20" t="str">
        <f t="shared" si="583"/>
        <v/>
      </c>
      <c r="AB2208" t="str">
        <f>IFERROR(VLOOKUP($A2208,[3]库存报告使用数据!$A$1:$D$65536,4,0),"")</f>
        <v/>
      </c>
      <c r="AC2208" t="str">
        <f>IFERROR(VLOOKUP($A2208,[3]库存报告使用数据!$A$1:$G$65536,7,0),"")</f>
        <v/>
      </c>
      <c r="AD2208" t="str">
        <f>IFERROR(VLOOKUP($A2208,[3]库存报告使用数据!$A$1:$J$65536,10,0),"")</f>
        <v/>
      </c>
      <c r="AE2208" t="str">
        <f>IFERROR(VLOOKUP($A2208,[3]库存报告使用数据!$A$1:$M$65536,13,0),"")</f>
        <v/>
      </c>
      <c r="AF2208" s="20" t="str">
        <f t="shared" si="584"/>
        <v/>
      </c>
      <c r="AG2208" s="20" t="str">
        <f t="shared" si="585"/>
        <v/>
      </c>
      <c r="AH2208" s="20" t="str">
        <f t="shared" si="586"/>
        <v/>
      </c>
      <c r="AI2208" s="20" t="str">
        <f t="shared" si="587"/>
        <v/>
      </c>
      <c r="AJ2208">
        <f>IFERROR(VLOOKUP($B2208,[4]库存报告使用数据!$A$1:$B$65536,2,0),0)</f>
        <v>0</v>
      </c>
      <c r="AK2208">
        <f>IFERROR(VLOOKUP($B2208,[4]库存报告使用数据!$A$1:$C$65536,3,0),)</f>
        <v>0</v>
      </c>
      <c r="AL2208">
        <f>IFERROR(VLOOKUP($B2208,[4]库存报告使用数据!$A$1:$D$65536,4,0),)</f>
        <v>0</v>
      </c>
      <c r="AM2208">
        <f>IFERROR(VLOOKUP($B2208,[4]库存报告使用数据!$A$1:$E$65536,5,0),)</f>
        <v>0</v>
      </c>
      <c r="AN2208" s="20" t="str">
        <f t="shared" si="588"/>
        <v/>
      </c>
      <c r="AO2208" s="20" t="str">
        <f t="shared" si="589"/>
        <v/>
      </c>
      <c r="AP2208" s="20" t="str">
        <f t="shared" si="590"/>
        <v/>
      </c>
      <c r="AQ2208" s="20" t="str">
        <f t="shared" si="591"/>
        <v/>
      </c>
      <c r="AR2208" s="32">
        <f t="shared" si="592"/>
        <v>0</v>
      </c>
      <c r="AS2208" s="32">
        <f t="shared" si="593"/>
        <v>0</v>
      </c>
      <c r="AT2208" s="32">
        <f t="shared" si="594"/>
        <v>0</v>
      </c>
      <c r="AU2208" s="28" t="str">
        <f t="shared" si="595"/>
        <v>库存为0</v>
      </c>
      <c r="AV2208" s="34" t="str">
        <f>IFERROR(时间!$B$4+AU2208,"上周无销量")</f>
        <v>上周无销量</v>
      </c>
    </row>
    <row r="2209" spans="1:48">
      <c r="A2209" s="18" t="s">
        <v>2254</v>
      </c>
      <c r="B2209" t="str">
        <f>VLOOKUP(A2209,'[1]sku-asin（子）'!$A:$B,2,0)</f>
        <v>B07CZFFVC8</v>
      </c>
      <c r="C2209" t="str">
        <f>VLOOKUP(A2209,'[1]子sku-父sku'!$A:$B,2,0)</f>
        <v>YZ-MEBL03</v>
      </c>
      <c r="D2209" s="28">
        <f>IFERROR(VLOOKUP(A2209,[2]库存报告使用数据处理!$A:$C,3,0),0)</f>
        <v>0</v>
      </c>
      <c r="E2209" s="28">
        <f>IFERROR(VLOOKUP(A2209,[2]库存报告使用数据处理!$A:$D,4,0),0)</f>
        <v>0</v>
      </c>
      <c r="F2209" s="28">
        <f>IFERROR(VLOOKUP(A2209,[2]库存报告使用数据处理!$A:$E,5,0),0)</f>
        <v>0</v>
      </c>
      <c r="G2209" s="28">
        <f>IFERROR(VLOOKUP(A2209,[2]库存报告使用数据处理!$A:$F,6,0),0)</f>
        <v>0</v>
      </c>
      <c r="H2209" s="29">
        <f>IFERROR(VLOOKUP(A2209,[2]库存报告使用数据处理!$A:$G,7,0),0)</f>
        <v>0</v>
      </c>
      <c r="I2209">
        <f>IFERROR(VLOOKUP(A2209,[5]数据处理!$A:$B,2,0),0)</f>
        <v>0</v>
      </c>
      <c r="J2209" s="30">
        <f>IFERROR(VLOOKUP(A2209,[5]数据处理!$A:$D,4,0),0)</f>
        <v>0</v>
      </c>
      <c r="K2209" s="30">
        <f>IFERROR(VLOOKUP(A2209,[5]数据处理!$A:$E,5,0),0)</f>
        <v>0</v>
      </c>
      <c r="L2209" s="30">
        <f>IFERROR(VLOOKUP(A2209,[5]数据处理!$A:$G,7,0),0)</f>
        <v>0</v>
      </c>
      <c r="M2209">
        <f t="shared" si="579"/>
        <v>0</v>
      </c>
      <c r="N2209">
        <f>IFERROR(VLOOKUP(A2209,[5]数据处理!$A:$C,3,0),0)</f>
        <v>0</v>
      </c>
      <c r="O2209">
        <f>IFERROR(VLOOKUP($A2209,[5]数据处理!$A:$N,14,0),0)</f>
        <v>0</v>
      </c>
      <c r="P2209" t="str">
        <f>IFERROR(VLOOKUP($A2209,[3]库存报告使用数据!$A$1:$B$65536,2,0),"")</f>
        <v/>
      </c>
      <c r="Q2209" t="str">
        <f>IFERROR(VLOOKUP($A2209,[3]库存报告使用数据!$A$1:$E$65536,5,0),"")</f>
        <v/>
      </c>
      <c r="R2209" t="str">
        <f>IFERROR(VLOOKUP($A2209,[3]库存报告使用数据!$A$1:$H$65536,8,0),"")</f>
        <v/>
      </c>
      <c r="S2209" t="str">
        <f>IFERROR(VLOOKUP($A2209,[3]库存报告使用数据!$A$1:$K$65536,11,0),"")</f>
        <v/>
      </c>
      <c r="T2209" t="str">
        <f>IFERROR(VLOOKUP($A2209,[3]库存报告使用数据!$A$1:$C$65536,3,0),"")</f>
        <v/>
      </c>
      <c r="U2209" t="str">
        <f>IFERROR(VLOOKUP($A2209,[3]库存报告使用数据!$A$1:$F$65536,6,0),"")</f>
        <v/>
      </c>
      <c r="V2209" t="str">
        <f>IFERROR(VLOOKUP($A2209,[3]库存报告使用数据!$A$1:$I$65536,9,0),"")</f>
        <v/>
      </c>
      <c r="W2209" t="str">
        <f>IFERROR(VLOOKUP($A2209,[3]库存报告使用数据!$A$1:$L$65536,12,0),"")</f>
        <v/>
      </c>
      <c r="X2209" s="20" t="str">
        <f t="shared" si="580"/>
        <v/>
      </c>
      <c r="Y2209" s="20" t="str">
        <f t="shared" si="581"/>
        <v/>
      </c>
      <c r="Z2209" s="20" t="str">
        <f t="shared" si="582"/>
        <v/>
      </c>
      <c r="AA2209" s="20" t="str">
        <f t="shared" si="583"/>
        <v/>
      </c>
      <c r="AB2209" t="str">
        <f>IFERROR(VLOOKUP($A2209,[3]库存报告使用数据!$A$1:$D$65536,4,0),"")</f>
        <v/>
      </c>
      <c r="AC2209" t="str">
        <f>IFERROR(VLOOKUP($A2209,[3]库存报告使用数据!$A$1:$G$65536,7,0),"")</f>
        <v/>
      </c>
      <c r="AD2209" t="str">
        <f>IFERROR(VLOOKUP($A2209,[3]库存报告使用数据!$A$1:$J$65536,10,0),"")</f>
        <v/>
      </c>
      <c r="AE2209" t="str">
        <f>IFERROR(VLOOKUP($A2209,[3]库存报告使用数据!$A$1:$M$65536,13,0),"")</f>
        <v/>
      </c>
      <c r="AF2209" s="20" t="str">
        <f t="shared" si="584"/>
        <v/>
      </c>
      <c r="AG2209" s="20" t="str">
        <f t="shared" si="585"/>
        <v/>
      </c>
      <c r="AH2209" s="20" t="str">
        <f t="shared" si="586"/>
        <v/>
      </c>
      <c r="AI2209" s="20" t="str">
        <f t="shared" si="587"/>
        <v/>
      </c>
      <c r="AJ2209">
        <f>IFERROR(VLOOKUP($B2209,[4]库存报告使用数据!$A$1:$B$65536,2,0),0)</f>
        <v>0</v>
      </c>
      <c r="AK2209">
        <f>IFERROR(VLOOKUP($B2209,[4]库存报告使用数据!$A$1:$C$65536,3,0),)</f>
        <v>0</v>
      </c>
      <c r="AL2209">
        <f>IFERROR(VLOOKUP($B2209,[4]库存报告使用数据!$A$1:$D$65536,4,0),)</f>
        <v>0</v>
      </c>
      <c r="AM2209">
        <f>IFERROR(VLOOKUP($B2209,[4]库存报告使用数据!$A$1:$E$65536,5,0),)</f>
        <v>0</v>
      </c>
      <c r="AN2209" s="20" t="str">
        <f t="shared" si="588"/>
        <v/>
      </c>
      <c r="AO2209" s="20" t="str">
        <f t="shared" si="589"/>
        <v/>
      </c>
      <c r="AP2209" s="20" t="str">
        <f t="shared" si="590"/>
        <v/>
      </c>
      <c r="AQ2209" s="20" t="str">
        <f t="shared" si="591"/>
        <v/>
      </c>
      <c r="AR2209" s="32">
        <f t="shared" si="592"/>
        <v>0</v>
      </c>
      <c r="AS2209" s="32">
        <f t="shared" si="593"/>
        <v>0</v>
      </c>
      <c r="AT2209" s="32">
        <f t="shared" si="594"/>
        <v>0</v>
      </c>
      <c r="AU2209" s="28" t="str">
        <f t="shared" si="595"/>
        <v>库存为0</v>
      </c>
      <c r="AV2209" s="34" t="str">
        <f>IFERROR(时间!$B$4+AU2209,"上周无销量")</f>
        <v>上周无销量</v>
      </c>
    </row>
    <row r="2210" spans="1:48">
      <c r="A2210" s="18" t="s">
        <v>2255</v>
      </c>
      <c r="B2210" t="str">
        <f>VLOOKUP(A2210,'[1]sku-asin（子）'!$A:$B,2,0)</f>
        <v>B07CZF6S4S</v>
      </c>
      <c r="C2210" t="str">
        <f>VLOOKUP(A2210,'[1]子sku-父sku'!$A:$B,2,0)</f>
        <v>YZ-MEBL03</v>
      </c>
      <c r="D2210" s="28">
        <f>IFERROR(VLOOKUP(A2210,[2]库存报告使用数据处理!$A:$C,3,0),0)</f>
        <v>0</v>
      </c>
      <c r="E2210" s="28">
        <f>IFERROR(VLOOKUP(A2210,[2]库存报告使用数据处理!$A:$D,4,0),0)</f>
        <v>0</v>
      </c>
      <c r="F2210" s="28">
        <f>IFERROR(VLOOKUP(A2210,[2]库存报告使用数据处理!$A:$E,5,0),0)</f>
        <v>0</v>
      </c>
      <c r="G2210" s="28">
        <f>IFERROR(VLOOKUP(A2210,[2]库存报告使用数据处理!$A:$F,6,0),0)</f>
        <v>0</v>
      </c>
      <c r="H2210" s="29">
        <f>IFERROR(VLOOKUP(A2210,[2]库存报告使用数据处理!$A:$G,7,0),0)</f>
        <v>0</v>
      </c>
      <c r="I2210">
        <f>IFERROR(VLOOKUP(A2210,[5]数据处理!$A:$B,2,0),0)</f>
        <v>0</v>
      </c>
      <c r="J2210" s="30">
        <f>IFERROR(VLOOKUP(A2210,[5]数据处理!$A:$D,4,0),0)</f>
        <v>0</v>
      </c>
      <c r="K2210" s="30">
        <f>IFERROR(VLOOKUP(A2210,[5]数据处理!$A:$E,5,0),0)</f>
        <v>0</v>
      </c>
      <c r="L2210" s="30">
        <f>IFERROR(VLOOKUP(A2210,[5]数据处理!$A:$G,7,0),0)</f>
        <v>0</v>
      </c>
      <c r="M2210">
        <f t="shared" si="579"/>
        <v>0</v>
      </c>
      <c r="N2210">
        <f>IFERROR(VLOOKUP(A2210,[5]数据处理!$A:$C,3,0),0)</f>
        <v>0</v>
      </c>
      <c r="O2210">
        <f>IFERROR(VLOOKUP($A2210,[5]数据处理!$A:$N,14,0),0)</f>
        <v>0</v>
      </c>
      <c r="P2210" t="str">
        <f>IFERROR(VLOOKUP($A2210,[3]库存报告使用数据!$A$1:$B$65536,2,0),"")</f>
        <v/>
      </c>
      <c r="Q2210" t="str">
        <f>IFERROR(VLOOKUP($A2210,[3]库存报告使用数据!$A$1:$E$65536,5,0),"")</f>
        <v/>
      </c>
      <c r="R2210" t="str">
        <f>IFERROR(VLOOKUP($A2210,[3]库存报告使用数据!$A$1:$H$65536,8,0),"")</f>
        <v/>
      </c>
      <c r="S2210" t="str">
        <f>IFERROR(VLOOKUP($A2210,[3]库存报告使用数据!$A$1:$K$65536,11,0),"")</f>
        <v/>
      </c>
      <c r="T2210" t="str">
        <f>IFERROR(VLOOKUP($A2210,[3]库存报告使用数据!$A$1:$C$65536,3,0),"")</f>
        <v/>
      </c>
      <c r="U2210" t="str">
        <f>IFERROR(VLOOKUP($A2210,[3]库存报告使用数据!$A$1:$F$65536,6,0),"")</f>
        <v/>
      </c>
      <c r="V2210" t="str">
        <f>IFERROR(VLOOKUP($A2210,[3]库存报告使用数据!$A$1:$I$65536,9,0),"")</f>
        <v/>
      </c>
      <c r="W2210" t="str">
        <f>IFERROR(VLOOKUP($A2210,[3]库存报告使用数据!$A$1:$L$65536,12,0),"")</f>
        <v/>
      </c>
      <c r="X2210" s="20" t="str">
        <f t="shared" si="580"/>
        <v/>
      </c>
      <c r="Y2210" s="20" t="str">
        <f t="shared" si="581"/>
        <v/>
      </c>
      <c r="Z2210" s="20" t="str">
        <f t="shared" si="582"/>
        <v/>
      </c>
      <c r="AA2210" s="20" t="str">
        <f t="shared" si="583"/>
        <v/>
      </c>
      <c r="AB2210" t="str">
        <f>IFERROR(VLOOKUP($A2210,[3]库存报告使用数据!$A$1:$D$65536,4,0),"")</f>
        <v/>
      </c>
      <c r="AC2210" t="str">
        <f>IFERROR(VLOOKUP($A2210,[3]库存报告使用数据!$A$1:$G$65536,7,0),"")</f>
        <v/>
      </c>
      <c r="AD2210" t="str">
        <f>IFERROR(VLOOKUP($A2210,[3]库存报告使用数据!$A$1:$J$65536,10,0),"")</f>
        <v/>
      </c>
      <c r="AE2210" t="str">
        <f>IFERROR(VLOOKUP($A2210,[3]库存报告使用数据!$A$1:$M$65536,13,0),"")</f>
        <v/>
      </c>
      <c r="AF2210" s="20" t="str">
        <f t="shared" si="584"/>
        <v/>
      </c>
      <c r="AG2210" s="20" t="str">
        <f t="shared" si="585"/>
        <v/>
      </c>
      <c r="AH2210" s="20" t="str">
        <f t="shared" si="586"/>
        <v/>
      </c>
      <c r="AI2210" s="20" t="str">
        <f t="shared" si="587"/>
        <v/>
      </c>
      <c r="AJ2210">
        <f>IFERROR(VLOOKUP($B2210,[4]库存报告使用数据!$A$1:$B$65536,2,0),0)</f>
        <v>0</v>
      </c>
      <c r="AK2210">
        <f>IFERROR(VLOOKUP($B2210,[4]库存报告使用数据!$A$1:$C$65536,3,0),)</f>
        <v>0</v>
      </c>
      <c r="AL2210">
        <f>IFERROR(VLOOKUP($B2210,[4]库存报告使用数据!$A$1:$D$65536,4,0),)</f>
        <v>0</v>
      </c>
      <c r="AM2210">
        <f>IFERROR(VLOOKUP($B2210,[4]库存报告使用数据!$A$1:$E$65536,5,0),)</f>
        <v>0</v>
      </c>
      <c r="AN2210" s="20" t="str">
        <f t="shared" si="588"/>
        <v/>
      </c>
      <c r="AO2210" s="20" t="str">
        <f t="shared" si="589"/>
        <v/>
      </c>
      <c r="AP2210" s="20" t="str">
        <f t="shared" si="590"/>
        <v/>
      </c>
      <c r="AQ2210" s="20" t="str">
        <f t="shared" si="591"/>
        <v/>
      </c>
      <c r="AR2210" s="32">
        <f t="shared" si="592"/>
        <v>0</v>
      </c>
      <c r="AS2210" s="32">
        <f t="shared" si="593"/>
        <v>0</v>
      </c>
      <c r="AT2210" s="32">
        <f t="shared" si="594"/>
        <v>0</v>
      </c>
      <c r="AU2210" s="28" t="str">
        <f t="shared" si="595"/>
        <v>库存为0</v>
      </c>
      <c r="AV2210" s="34" t="str">
        <f>IFERROR(时间!$B$4+AU2210,"上周无销量")</f>
        <v>上周无销量</v>
      </c>
    </row>
    <row r="2211" spans="1:48">
      <c r="A2211" s="18" t="s">
        <v>2256</v>
      </c>
      <c r="B2211" t="str">
        <f>VLOOKUP(A2211,'[1]sku-asin（子）'!$A:$B,2,0)</f>
        <v>B07CZDFSF2</v>
      </c>
      <c r="C2211" t="str">
        <f>VLOOKUP(A2211,'[1]子sku-父sku'!$A:$B,2,0)</f>
        <v>YZ-MEBL03</v>
      </c>
      <c r="D2211" s="28">
        <f>IFERROR(VLOOKUP(A2211,[2]库存报告使用数据处理!$A:$C,3,0),0)</f>
        <v>0</v>
      </c>
      <c r="E2211" s="28">
        <f>IFERROR(VLOOKUP(A2211,[2]库存报告使用数据处理!$A:$D,4,0),0)</f>
        <v>0</v>
      </c>
      <c r="F2211" s="28">
        <f>IFERROR(VLOOKUP(A2211,[2]库存报告使用数据处理!$A:$E,5,0),0)</f>
        <v>0</v>
      </c>
      <c r="G2211" s="28">
        <f>IFERROR(VLOOKUP(A2211,[2]库存报告使用数据处理!$A:$F,6,0),0)</f>
        <v>0</v>
      </c>
      <c r="H2211" s="29">
        <f>IFERROR(VLOOKUP(A2211,[2]库存报告使用数据处理!$A:$G,7,0),0)</f>
        <v>0</v>
      </c>
      <c r="I2211">
        <f>IFERROR(VLOOKUP(A2211,[5]数据处理!$A:$B,2,0),0)</f>
        <v>0</v>
      </c>
      <c r="J2211" s="30">
        <f>IFERROR(VLOOKUP(A2211,[5]数据处理!$A:$D,4,0),0)</f>
        <v>0</v>
      </c>
      <c r="K2211" s="30">
        <f>IFERROR(VLOOKUP(A2211,[5]数据处理!$A:$E,5,0),0)</f>
        <v>0</v>
      </c>
      <c r="L2211" s="30">
        <f>IFERROR(VLOOKUP(A2211,[5]数据处理!$A:$G,7,0),0)</f>
        <v>0</v>
      </c>
      <c r="M2211">
        <f t="shared" si="579"/>
        <v>0</v>
      </c>
      <c r="N2211">
        <f>IFERROR(VLOOKUP(A2211,[5]数据处理!$A:$C,3,0),0)</f>
        <v>0</v>
      </c>
      <c r="O2211">
        <f>IFERROR(VLOOKUP($A2211,[5]数据处理!$A:$N,14,0),0)</f>
        <v>0</v>
      </c>
      <c r="P2211" t="str">
        <f>IFERROR(VLOOKUP($A2211,[3]库存报告使用数据!$A$1:$B$65536,2,0),"")</f>
        <v/>
      </c>
      <c r="Q2211" t="str">
        <f>IFERROR(VLOOKUP($A2211,[3]库存报告使用数据!$A$1:$E$65536,5,0),"")</f>
        <v/>
      </c>
      <c r="R2211" t="str">
        <f>IFERROR(VLOOKUP($A2211,[3]库存报告使用数据!$A$1:$H$65536,8,0),"")</f>
        <v/>
      </c>
      <c r="S2211" t="str">
        <f>IFERROR(VLOOKUP($A2211,[3]库存报告使用数据!$A$1:$K$65536,11,0),"")</f>
        <v/>
      </c>
      <c r="T2211" t="str">
        <f>IFERROR(VLOOKUP($A2211,[3]库存报告使用数据!$A$1:$C$65536,3,0),"")</f>
        <v/>
      </c>
      <c r="U2211" t="str">
        <f>IFERROR(VLOOKUP($A2211,[3]库存报告使用数据!$A$1:$F$65536,6,0),"")</f>
        <v/>
      </c>
      <c r="V2211" t="str">
        <f>IFERROR(VLOOKUP($A2211,[3]库存报告使用数据!$A$1:$I$65536,9,0),"")</f>
        <v/>
      </c>
      <c r="W2211" t="str">
        <f>IFERROR(VLOOKUP($A2211,[3]库存报告使用数据!$A$1:$L$65536,12,0),"")</f>
        <v/>
      </c>
      <c r="X2211" s="20" t="str">
        <f t="shared" si="580"/>
        <v/>
      </c>
      <c r="Y2211" s="20" t="str">
        <f t="shared" si="581"/>
        <v/>
      </c>
      <c r="Z2211" s="20" t="str">
        <f t="shared" si="582"/>
        <v/>
      </c>
      <c r="AA2211" s="20" t="str">
        <f t="shared" si="583"/>
        <v/>
      </c>
      <c r="AB2211" t="str">
        <f>IFERROR(VLOOKUP($A2211,[3]库存报告使用数据!$A$1:$D$65536,4,0),"")</f>
        <v/>
      </c>
      <c r="AC2211" t="str">
        <f>IFERROR(VLOOKUP($A2211,[3]库存报告使用数据!$A$1:$G$65536,7,0),"")</f>
        <v/>
      </c>
      <c r="AD2211" t="str">
        <f>IFERROR(VLOOKUP($A2211,[3]库存报告使用数据!$A$1:$J$65536,10,0),"")</f>
        <v/>
      </c>
      <c r="AE2211" t="str">
        <f>IFERROR(VLOOKUP($A2211,[3]库存报告使用数据!$A$1:$M$65536,13,0),"")</f>
        <v/>
      </c>
      <c r="AF2211" s="20" t="str">
        <f t="shared" si="584"/>
        <v/>
      </c>
      <c r="AG2211" s="20" t="str">
        <f t="shared" si="585"/>
        <v/>
      </c>
      <c r="AH2211" s="20" t="str">
        <f t="shared" si="586"/>
        <v/>
      </c>
      <c r="AI2211" s="20" t="str">
        <f t="shared" si="587"/>
        <v/>
      </c>
      <c r="AJ2211">
        <f>IFERROR(VLOOKUP($B2211,[4]库存报告使用数据!$A$1:$B$65536,2,0),0)</f>
        <v>0</v>
      </c>
      <c r="AK2211">
        <f>IFERROR(VLOOKUP($B2211,[4]库存报告使用数据!$A$1:$C$65536,3,0),)</f>
        <v>0</v>
      </c>
      <c r="AL2211">
        <f>IFERROR(VLOOKUP($B2211,[4]库存报告使用数据!$A$1:$D$65536,4,0),)</f>
        <v>0</v>
      </c>
      <c r="AM2211">
        <f>IFERROR(VLOOKUP($B2211,[4]库存报告使用数据!$A$1:$E$65536,5,0),)</f>
        <v>0</v>
      </c>
      <c r="AN2211" s="20" t="str">
        <f t="shared" si="588"/>
        <v/>
      </c>
      <c r="AO2211" s="20" t="str">
        <f t="shared" si="589"/>
        <v/>
      </c>
      <c r="AP2211" s="20" t="str">
        <f t="shared" si="590"/>
        <v/>
      </c>
      <c r="AQ2211" s="20" t="str">
        <f t="shared" si="591"/>
        <v/>
      </c>
      <c r="AR2211" s="32">
        <f t="shared" si="592"/>
        <v>0</v>
      </c>
      <c r="AS2211" s="32">
        <f t="shared" si="593"/>
        <v>0</v>
      </c>
      <c r="AT2211" s="32">
        <f t="shared" si="594"/>
        <v>0</v>
      </c>
      <c r="AU2211" s="28" t="str">
        <f t="shared" si="595"/>
        <v>库存为0</v>
      </c>
      <c r="AV2211" s="34" t="str">
        <f>IFERROR(时间!$B$4+AU2211,"上周无销量")</f>
        <v>上周无销量</v>
      </c>
    </row>
    <row r="2212" spans="1:48">
      <c r="A2212" s="18" t="s">
        <v>2257</v>
      </c>
      <c r="B2212" t="str">
        <f>VLOOKUP(A2212,'[1]sku-asin（子）'!$A:$B,2,0)</f>
        <v>B07CZDM7ZP</v>
      </c>
      <c r="C2212" t="str">
        <f>VLOOKUP(A2212,'[1]子sku-父sku'!$A:$B,2,0)</f>
        <v>YZ-MEBL03</v>
      </c>
      <c r="D2212" s="28">
        <f>IFERROR(VLOOKUP(A2212,[2]库存报告使用数据处理!$A:$C,3,0),0)</f>
        <v>0</v>
      </c>
      <c r="E2212" s="28">
        <f>IFERROR(VLOOKUP(A2212,[2]库存报告使用数据处理!$A:$D,4,0),0)</f>
        <v>0</v>
      </c>
      <c r="F2212" s="28">
        <f>IFERROR(VLOOKUP(A2212,[2]库存报告使用数据处理!$A:$E,5,0),0)</f>
        <v>0</v>
      </c>
      <c r="G2212" s="28">
        <f>IFERROR(VLOOKUP(A2212,[2]库存报告使用数据处理!$A:$F,6,0),0)</f>
        <v>0</v>
      </c>
      <c r="H2212" s="29">
        <f>IFERROR(VLOOKUP(A2212,[2]库存报告使用数据处理!$A:$G,7,0),0)</f>
        <v>0</v>
      </c>
      <c r="I2212">
        <f>IFERROR(VLOOKUP(A2212,[5]数据处理!$A:$B,2,0),0)</f>
        <v>0</v>
      </c>
      <c r="J2212" s="30">
        <f>IFERROR(VLOOKUP(A2212,[5]数据处理!$A:$D,4,0),0)</f>
        <v>0</v>
      </c>
      <c r="K2212" s="30">
        <f>IFERROR(VLOOKUP(A2212,[5]数据处理!$A:$E,5,0),0)</f>
        <v>0</v>
      </c>
      <c r="L2212" s="30">
        <f>IFERROR(VLOOKUP(A2212,[5]数据处理!$A:$G,7,0),0)</f>
        <v>0</v>
      </c>
      <c r="M2212">
        <f t="shared" si="579"/>
        <v>0</v>
      </c>
      <c r="N2212">
        <f>IFERROR(VLOOKUP(A2212,[5]数据处理!$A:$C,3,0),0)</f>
        <v>0</v>
      </c>
      <c r="O2212">
        <f>IFERROR(VLOOKUP($A2212,[5]数据处理!$A:$N,14,0),0)</f>
        <v>0</v>
      </c>
      <c r="P2212" t="str">
        <f>IFERROR(VLOOKUP($A2212,[3]库存报告使用数据!$A$1:$B$65536,2,0),"")</f>
        <v/>
      </c>
      <c r="Q2212" t="str">
        <f>IFERROR(VLOOKUP($A2212,[3]库存报告使用数据!$A$1:$E$65536,5,0),"")</f>
        <v/>
      </c>
      <c r="R2212" t="str">
        <f>IFERROR(VLOOKUP($A2212,[3]库存报告使用数据!$A$1:$H$65536,8,0),"")</f>
        <v/>
      </c>
      <c r="S2212" t="str">
        <f>IFERROR(VLOOKUP($A2212,[3]库存报告使用数据!$A$1:$K$65536,11,0),"")</f>
        <v/>
      </c>
      <c r="T2212" t="str">
        <f>IFERROR(VLOOKUP($A2212,[3]库存报告使用数据!$A$1:$C$65536,3,0),"")</f>
        <v/>
      </c>
      <c r="U2212" t="str">
        <f>IFERROR(VLOOKUP($A2212,[3]库存报告使用数据!$A$1:$F$65536,6,0),"")</f>
        <v/>
      </c>
      <c r="V2212" t="str">
        <f>IFERROR(VLOOKUP($A2212,[3]库存报告使用数据!$A$1:$I$65536,9,0),"")</f>
        <v/>
      </c>
      <c r="W2212" t="str">
        <f>IFERROR(VLOOKUP($A2212,[3]库存报告使用数据!$A$1:$L$65536,12,0),"")</f>
        <v/>
      </c>
      <c r="X2212" s="20" t="str">
        <f t="shared" si="580"/>
        <v/>
      </c>
      <c r="Y2212" s="20" t="str">
        <f t="shared" si="581"/>
        <v/>
      </c>
      <c r="Z2212" s="20" t="str">
        <f t="shared" si="582"/>
        <v/>
      </c>
      <c r="AA2212" s="20" t="str">
        <f t="shared" si="583"/>
        <v/>
      </c>
      <c r="AB2212" t="str">
        <f>IFERROR(VLOOKUP($A2212,[3]库存报告使用数据!$A$1:$D$65536,4,0),"")</f>
        <v/>
      </c>
      <c r="AC2212" t="str">
        <f>IFERROR(VLOOKUP($A2212,[3]库存报告使用数据!$A$1:$G$65536,7,0),"")</f>
        <v/>
      </c>
      <c r="AD2212" t="str">
        <f>IFERROR(VLOOKUP($A2212,[3]库存报告使用数据!$A$1:$J$65536,10,0),"")</f>
        <v/>
      </c>
      <c r="AE2212" t="str">
        <f>IFERROR(VLOOKUP($A2212,[3]库存报告使用数据!$A$1:$M$65536,13,0),"")</f>
        <v/>
      </c>
      <c r="AF2212" s="20" t="str">
        <f t="shared" si="584"/>
        <v/>
      </c>
      <c r="AG2212" s="20" t="str">
        <f t="shared" si="585"/>
        <v/>
      </c>
      <c r="AH2212" s="20" t="str">
        <f t="shared" si="586"/>
        <v/>
      </c>
      <c r="AI2212" s="20" t="str">
        <f t="shared" si="587"/>
        <v/>
      </c>
      <c r="AJ2212">
        <f>IFERROR(VLOOKUP($B2212,[4]库存报告使用数据!$A$1:$B$65536,2,0),0)</f>
        <v>0</v>
      </c>
      <c r="AK2212">
        <f>IFERROR(VLOOKUP($B2212,[4]库存报告使用数据!$A$1:$C$65536,3,0),)</f>
        <v>0</v>
      </c>
      <c r="AL2212">
        <f>IFERROR(VLOOKUP($B2212,[4]库存报告使用数据!$A$1:$D$65536,4,0),)</f>
        <v>0</v>
      </c>
      <c r="AM2212">
        <f>IFERROR(VLOOKUP($B2212,[4]库存报告使用数据!$A$1:$E$65536,5,0),)</f>
        <v>0</v>
      </c>
      <c r="AN2212" s="20" t="str">
        <f t="shared" si="588"/>
        <v/>
      </c>
      <c r="AO2212" s="20" t="str">
        <f t="shared" si="589"/>
        <v/>
      </c>
      <c r="AP2212" s="20" t="str">
        <f t="shared" si="590"/>
        <v/>
      </c>
      <c r="AQ2212" s="20" t="str">
        <f t="shared" si="591"/>
        <v/>
      </c>
      <c r="AR2212" s="32">
        <f t="shared" si="592"/>
        <v>0</v>
      </c>
      <c r="AS2212" s="32">
        <f t="shared" si="593"/>
        <v>0</v>
      </c>
      <c r="AT2212" s="32">
        <f t="shared" si="594"/>
        <v>0</v>
      </c>
      <c r="AU2212" s="28" t="str">
        <f t="shared" si="595"/>
        <v>库存为0</v>
      </c>
      <c r="AV2212" s="34" t="str">
        <f>IFERROR(时间!$B$4+AU2212,"上周无销量")</f>
        <v>上周无销量</v>
      </c>
    </row>
    <row r="2213" spans="1:48">
      <c r="A2213" s="18" t="s">
        <v>2258</v>
      </c>
      <c r="B2213" t="str">
        <f>VLOOKUP(A2213,'[1]sku-asin（子）'!$A:$B,2,0)</f>
        <v>B07CZG17K5</v>
      </c>
      <c r="C2213" t="str">
        <f>VLOOKUP(A2213,'[1]子sku-父sku'!$A:$B,2,0)</f>
        <v>YZ-MEBL03</v>
      </c>
      <c r="D2213" s="28">
        <f>IFERROR(VLOOKUP(A2213,[2]库存报告使用数据处理!$A:$C,3,0),0)</f>
        <v>0</v>
      </c>
      <c r="E2213" s="28">
        <f>IFERROR(VLOOKUP(A2213,[2]库存报告使用数据处理!$A:$D,4,0),0)</f>
        <v>0</v>
      </c>
      <c r="F2213" s="28">
        <f>IFERROR(VLOOKUP(A2213,[2]库存报告使用数据处理!$A:$E,5,0),0)</f>
        <v>0</v>
      </c>
      <c r="G2213" s="28">
        <f>IFERROR(VLOOKUP(A2213,[2]库存报告使用数据处理!$A:$F,6,0),0)</f>
        <v>0</v>
      </c>
      <c r="H2213" s="29">
        <f>IFERROR(VLOOKUP(A2213,[2]库存报告使用数据处理!$A:$G,7,0),0)</f>
        <v>0</v>
      </c>
      <c r="I2213">
        <f>IFERROR(VLOOKUP(A2213,[5]数据处理!$A:$B,2,0),0)</f>
        <v>0</v>
      </c>
      <c r="J2213" s="30">
        <f>IFERROR(VLOOKUP(A2213,[5]数据处理!$A:$D,4,0),0)</f>
        <v>0</v>
      </c>
      <c r="K2213" s="30">
        <f>IFERROR(VLOOKUP(A2213,[5]数据处理!$A:$E,5,0),0)</f>
        <v>0</v>
      </c>
      <c r="L2213" s="30">
        <f>IFERROR(VLOOKUP(A2213,[5]数据处理!$A:$G,7,0),0)</f>
        <v>0</v>
      </c>
      <c r="M2213">
        <f t="shared" si="579"/>
        <v>0</v>
      </c>
      <c r="N2213">
        <f>IFERROR(VLOOKUP(A2213,[5]数据处理!$A:$C,3,0),0)</f>
        <v>0</v>
      </c>
      <c r="O2213">
        <f>IFERROR(VLOOKUP($A2213,[5]数据处理!$A:$N,14,0),0)</f>
        <v>0</v>
      </c>
      <c r="P2213" t="str">
        <f>IFERROR(VLOOKUP($A2213,[3]库存报告使用数据!$A$1:$B$65536,2,0),"")</f>
        <v/>
      </c>
      <c r="Q2213" t="str">
        <f>IFERROR(VLOOKUP($A2213,[3]库存报告使用数据!$A$1:$E$65536,5,0),"")</f>
        <v/>
      </c>
      <c r="R2213" t="str">
        <f>IFERROR(VLOOKUP($A2213,[3]库存报告使用数据!$A$1:$H$65536,8,0),"")</f>
        <v/>
      </c>
      <c r="S2213" t="str">
        <f>IFERROR(VLOOKUP($A2213,[3]库存报告使用数据!$A$1:$K$65536,11,0),"")</f>
        <v/>
      </c>
      <c r="T2213" t="str">
        <f>IFERROR(VLOOKUP($A2213,[3]库存报告使用数据!$A$1:$C$65536,3,0),"")</f>
        <v/>
      </c>
      <c r="U2213" t="str">
        <f>IFERROR(VLOOKUP($A2213,[3]库存报告使用数据!$A$1:$F$65536,6,0),"")</f>
        <v/>
      </c>
      <c r="V2213" t="str">
        <f>IFERROR(VLOOKUP($A2213,[3]库存报告使用数据!$A$1:$I$65536,9,0),"")</f>
        <v/>
      </c>
      <c r="W2213" t="str">
        <f>IFERROR(VLOOKUP($A2213,[3]库存报告使用数据!$A$1:$L$65536,12,0),"")</f>
        <v/>
      </c>
      <c r="X2213" s="20" t="str">
        <f t="shared" si="580"/>
        <v/>
      </c>
      <c r="Y2213" s="20" t="str">
        <f t="shared" si="581"/>
        <v/>
      </c>
      <c r="Z2213" s="20" t="str">
        <f t="shared" si="582"/>
        <v/>
      </c>
      <c r="AA2213" s="20" t="str">
        <f t="shared" si="583"/>
        <v/>
      </c>
      <c r="AB2213" t="str">
        <f>IFERROR(VLOOKUP($A2213,[3]库存报告使用数据!$A$1:$D$65536,4,0),"")</f>
        <v/>
      </c>
      <c r="AC2213" t="str">
        <f>IFERROR(VLOOKUP($A2213,[3]库存报告使用数据!$A$1:$G$65536,7,0),"")</f>
        <v/>
      </c>
      <c r="AD2213" t="str">
        <f>IFERROR(VLOOKUP($A2213,[3]库存报告使用数据!$A$1:$J$65536,10,0),"")</f>
        <v/>
      </c>
      <c r="AE2213" t="str">
        <f>IFERROR(VLOOKUP($A2213,[3]库存报告使用数据!$A$1:$M$65536,13,0),"")</f>
        <v/>
      </c>
      <c r="AF2213" s="20" t="str">
        <f t="shared" si="584"/>
        <v/>
      </c>
      <c r="AG2213" s="20" t="str">
        <f t="shared" si="585"/>
        <v/>
      </c>
      <c r="AH2213" s="20" t="str">
        <f t="shared" si="586"/>
        <v/>
      </c>
      <c r="AI2213" s="20" t="str">
        <f t="shared" si="587"/>
        <v/>
      </c>
      <c r="AJ2213">
        <f>IFERROR(VLOOKUP($B2213,[4]库存报告使用数据!$A$1:$B$65536,2,0),0)</f>
        <v>0</v>
      </c>
      <c r="AK2213">
        <f>IFERROR(VLOOKUP($B2213,[4]库存报告使用数据!$A$1:$C$65536,3,0),)</f>
        <v>0</v>
      </c>
      <c r="AL2213">
        <f>IFERROR(VLOOKUP($B2213,[4]库存报告使用数据!$A$1:$D$65536,4,0),)</f>
        <v>0</v>
      </c>
      <c r="AM2213">
        <f>IFERROR(VLOOKUP($B2213,[4]库存报告使用数据!$A$1:$E$65536,5,0),)</f>
        <v>0</v>
      </c>
      <c r="AN2213" s="20" t="str">
        <f t="shared" si="588"/>
        <v/>
      </c>
      <c r="AO2213" s="20" t="str">
        <f t="shared" si="589"/>
        <v/>
      </c>
      <c r="AP2213" s="20" t="str">
        <f t="shared" si="590"/>
        <v/>
      </c>
      <c r="AQ2213" s="20" t="str">
        <f t="shared" si="591"/>
        <v/>
      </c>
      <c r="AR2213" s="32">
        <f t="shared" si="592"/>
        <v>0</v>
      </c>
      <c r="AS2213" s="32">
        <f t="shared" si="593"/>
        <v>0</v>
      </c>
      <c r="AT2213" s="32">
        <f t="shared" si="594"/>
        <v>0</v>
      </c>
      <c r="AU2213" s="28" t="str">
        <f t="shared" si="595"/>
        <v>库存为0</v>
      </c>
      <c r="AV2213" s="34" t="str">
        <f>IFERROR(时间!$B$4+AU2213,"上周无销量")</f>
        <v>上周无销量</v>
      </c>
    </row>
    <row r="2214" spans="1:48">
      <c r="A2214" s="18" t="s">
        <v>2259</v>
      </c>
      <c r="B2214" t="str">
        <f>VLOOKUP(A2214,'[1]sku-asin（子）'!$A:$B,2,0)</f>
        <v>B07CZDY7BB</v>
      </c>
      <c r="C2214" t="str">
        <f>VLOOKUP(A2214,'[1]子sku-父sku'!$A:$B,2,0)</f>
        <v>YZ-MEZQ388</v>
      </c>
      <c r="D2214" s="28">
        <f>IFERROR(VLOOKUP(A2214,[2]库存报告使用数据处理!$A:$C,3,0),0)</f>
        <v>0</v>
      </c>
      <c r="E2214" s="28">
        <f>IFERROR(VLOOKUP(A2214,[2]库存报告使用数据处理!$A:$D,4,0),0)</f>
        <v>0</v>
      </c>
      <c r="F2214" s="28">
        <f>IFERROR(VLOOKUP(A2214,[2]库存报告使用数据处理!$A:$E,5,0),0)</f>
        <v>0</v>
      </c>
      <c r="G2214" s="28">
        <f>IFERROR(VLOOKUP(A2214,[2]库存报告使用数据处理!$A:$F,6,0),0)</f>
        <v>0</v>
      </c>
      <c r="H2214" s="29">
        <f>IFERROR(VLOOKUP(A2214,[2]库存报告使用数据处理!$A:$G,7,0),0)</f>
        <v>0</v>
      </c>
      <c r="I2214">
        <f>IFERROR(VLOOKUP(A2214,[5]数据处理!$A:$B,2,0),0)</f>
        <v>0</v>
      </c>
      <c r="J2214" s="30">
        <f>IFERROR(VLOOKUP(A2214,[5]数据处理!$A:$D,4,0),0)</f>
        <v>0</v>
      </c>
      <c r="K2214" s="30">
        <f>IFERROR(VLOOKUP(A2214,[5]数据处理!$A:$E,5,0),0)</f>
        <v>0</v>
      </c>
      <c r="L2214" s="30">
        <f>IFERROR(VLOOKUP(A2214,[5]数据处理!$A:$G,7,0),0)</f>
        <v>0</v>
      </c>
      <c r="M2214">
        <f t="shared" si="579"/>
        <v>0</v>
      </c>
      <c r="N2214">
        <f>IFERROR(VLOOKUP(A2214,[5]数据处理!$A:$C,3,0),0)</f>
        <v>0</v>
      </c>
      <c r="O2214">
        <f>IFERROR(VLOOKUP($A2214,[5]数据处理!$A:$N,14,0),0)</f>
        <v>0</v>
      </c>
      <c r="P2214" t="str">
        <f>IFERROR(VLOOKUP($A2214,[3]库存报告使用数据!$A$1:$B$65536,2,0),"")</f>
        <v/>
      </c>
      <c r="Q2214" t="str">
        <f>IFERROR(VLOOKUP($A2214,[3]库存报告使用数据!$A$1:$E$65536,5,0),"")</f>
        <v/>
      </c>
      <c r="R2214" t="str">
        <f>IFERROR(VLOOKUP($A2214,[3]库存报告使用数据!$A$1:$H$65536,8,0),"")</f>
        <v/>
      </c>
      <c r="S2214" t="str">
        <f>IFERROR(VLOOKUP($A2214,[3]库存报告使用数据!$A$1:$K$65536,11,0),"")</f>
        <v/>
      </c>
      <c r="T2214" t="str">
        <f>IFERROR(VLOOKUP($A2214,[3]库存报告使用数据!$A$1:$C$65536,3,0),"")</f>
        <v/>
      </c>
      <c r="U2214" t="str">
        <f>IFERROR(VLOOKUP($A2214,[3]库存报告使用数据!$A$1:$F$65536,6,0),"")</f>
        <v/>
      </c>
      <c r="V2214" t="str">
        <f>IFERROR(VLOOKUP($A2214,[3]库存报告使用数据!$A$1:$I$65536,9,0),"")</f>
        <v/>
      </c>
      <c r="W2214" t="str">
        <f>IFERROR(VLOOKUP($A2214,[3]库存报告使用数据!$A$1:$L$65536,12,0),"")</f>
        <v/>
      </c>
      <c r="X2214" s="20" t="str">
        <f t="shared" si="580"/>
        <v/>
      </c>
      <c r="Y2214" s="20" t="str">
        <f t="shared" si="581"/>
        <v/>
      </c>
      <c r="Z2214" s="20" t="str">
        <f t="shared" si="582"/>
        <v/>
      </c>
      <c r="AA2214" s="20" t="str">
        <f t="shared" si="583"/>
        <v/>
      </c>
      <c r="AB2214" t="str">
        <f>IFERROR(VLOOKUP($A2214,[3]库存报告使用数据!$A$1:$D$65536,4,0),"")</f>
        <v/>
      </c>
      <c r="AC2214" t="str">
        <f>IFERROR(VLOOKUP($A2214,[3]库存报告使用数据!$A$1:$G$65536,7,0),"")</f>
        <v/>
      </c>
      <c r="AD2214" t="str">
        <f>IFERROR(VLOOKUP($A2214,[3]库存报告使用数据!$A$1:$J$65536,10,0),"")</f>
        <v/>
      </c>
      <c r="AE2214" t="str">
        <f>IFERROR(VLOOKUP($A2214,[3]库存报告使用数据!$A$1:$M$65536,13,0),"")</f>
        <v/>
      </c>
      <c r="AF2214" s="20" t="str">
        <f t="shared" si="584"/>
        <v/>
      </c>
      <c r="AG2214" s="20" t="str">
        <f t="shared" si="585"/>
        <v/>
      </c>
      <c r="AH2214" s="20" t="str">
        <f t="shared" si="586"/>
        <v/>
      </c>
      <c r="AI2214" s="20" t="str">
        <f t="shared" si="587"/>
        <v/>
      </c>
      <c r="AJ2214">
        <f>IFERROR(VLOOKUP($B2214,[4]库存报告使用数据!$A$1:$B$65536,2,0),0)</f>
        <v>0</v>
      </c>
      <c r="AK2214">
        <f>IFERROR(VLOOKUP($B2214,[4]库存报告使用数据!$A$1:$C$65536,3,0),)</f>
        <v>0</v>
      </c>
      <c r="AL2214">
        <f>IFERROR(VLOOKUP($B2214,[4]库存报告使用数据!$A$1:$D$65536,4,0),)</f>
        <v>0</v>
      </c>
      <c r="AM2214">
        <f>IFERROR(VLOOKUP($B2214,[4]库存报告使用数据!$A$1:$E$65536,5,0),)</f>
        <v>0</v>
      </c>
      <c r="AN2214" s="20" t="str">
        <f t="shared" si="588"/>
        <v/>
      </c>
      <c r="AO2214" s="20" t="str">
        <f t="shared" si="589"/>
        <v/>
      </c>
      <c r="AP2214" s="20" t="str">
        <f t="shared" si="590"/>
        <v/>
      </c>
      <c r="AQ2214" s="20" t="str">
        <f t="shared" si="591"/>
        <v/>
      </c>
      <c r="AR2214" s="32">
        <f t="shared" si="592"/>
        <v>0</v>
      </c>
      <c r="AS2214" s="32">
        <f t="shared" si="593"/>
        <v>0</v>
      </c>
      <c r="AT2214" s="32">
        <f t="shared" si="594"/>
        <v>0</v>
      </c>
      <c r="AU2214" s="28" t="str">
        <f t="shared" si="595"/>
        <v>库存为0</v>
      </c>
      <c r="AV2214" s="34" t="str">
        <f>IFERROR(时间!$B$4+AU2214,"上周无销量")</f>
        <v>上周无销量</v>
      </c>
    </row>
    <row r="2215" spans="1:48">
      <c r="A2215" s="18" t="s">
        <v>2260</v>
      </c>
      <c r="B2215" t="str">
        <f>VLOOKUP(A2215,'[1]sku-asin（子）'!$A:$B,2,0)</f>
        <v>B07CZFNZPD</v>
      </c>
      <c r="C2215" t="str">
        <f>VLOOKUP(A2215,'[1]子sku-父sku'!$A:$B,2,0)</f>
        <v>YZ-MEZQ388</v>
      </c>
      <c r="D2215" s="28">
        <f>IFERROR(VLOOKUP(A2215,[2]库存报告使用数据处理!$A:$C,3,0),0)</f>
        <v>0</v>
      </c>
      <c r="E2215" s="28">
        <f>IFERROR(VLOOKUP(A2215,[2]库存报告使用数据处理!$A:$D,4,0),0)</f>
        <v>0</v>
      </c>
      <c r="F2215" s="28">
        <f>IFERROR(VLOOKUP(A2215,[2]库存报告使用数据处理!$A:$E,5,0),0)</f>
        <v>0</v>
      </c>
      <c r="G2215" s="28">
        <f>IFERROR(VLOOKUP(A2215,[2]库存报告使用数据处理!$A:$F,6,0),0)</f>
        <v>0</v>
      </c>
      <c r="H2215" s="29">
        <f>IFERROR(VLOOKUP(A2215,[2]库存报告使用数据处理!$A:$G,7,0),0)</f>
        <v>0</v>
      </c>
      <c r="I2215">
        <f>IFERROR(VLOOKUP(A2215,[5]数据处理!$A:$B,2,0),0)</f>
        <v>0</v>
      </c>
      <c r="J2215" s="30">
        <f>IFERROR(VLOOKUP(A2215,[5]数据处理!$A:$D,4,0),0)</f>
        <v>0</v>
      </c>
      <c r="K2215" s="30">
        <f>IFERROR(VLOOKUP(A2215,[5]数据处理!$A:$E,5,0),0)</f>
        <v>0</v>
      </c>
      <c r="L2215" s="30">
        <f>IFERROR(VLOOKUP(A2215,[5]数据处理!$A:$G,7,0),0)</f>
        <v>0</v>
      </c>
      <c r="M2215">
        <f t="shared" si="579"/>
        <v>0</v>
      </c>
      <c r="N2215">
        <f>IFERROR(VLOOKUP(A2215,[5]数据处理!$A:$C,3,0),0)</f>
        <v>0</v>
      </c>
      <c r="O2215">
        <f>IFERROR(VLOOKUP($A2215,[5]数据处理!$A:$N,14,0),0)</f>
        <v>0</v>
      </c>
      <c r="P2215" t="str">
        <f>IFERROR(VLOOKUP($A2215,[3]库存报告使用数据!$A$1:$B$65536,2,0),"")</f>
        <v/>
      </c>
      <c r="Q2215" t="str">
        <f>IFERROR(VLOOKUP($A2215,[3]库存报告使用数据!$A$1:$E$65536,5,0),"")</f>
        <v/>
      </c>
      <c r="R2215" t="str">
        <f>IFERROR(VLOOKUP($A2215,[3]库存报告使用数据!$A$1:$H$65536,8,0),"")</f>
        <v/>
      </c>
      <c r="S2215" t="str">
        <f>IFERROR(VLOOKUP($A2215,[3]库存报告使用数据!$A$1:$K$65536,11,0),"")</f>
        <v/>
      </c>
      <c r="T2215" t="str">
        <f>IFERROR(VLOOKUP($A2215,[3]库存报告使用数据!$A$1:$C$65536,3,0),"")</f>
        <v/>
      </c>
      <c r="U2215" t="str">
        <f>IFERROR(VLOOKUP($A2215,[3]库存报告使用数据!$A$1:$F$65536,6,0),"")</f>
        <v/>
      </c>
      <c r="V2215" t="str">
        <f>IFERROR(VLOOKUP($A2215,[3]库存报告使用数据!$A$1:$I$65536,9,0),"")</f>
        <v/>
      </c>
      <c r="W2215" t="str">
        <f>IFERROR(VLOOKUP($A2215,[3]库存报告使用数据!$A$1:$L$65536,12,0),"")</f>
        <v/>
      </c>
      <c r="X2215" s="20" t="str">
        <f t="shared" si="580"/>
        <v/>
      </c>
      <c r="Y2215" s="20" t="str">
        <f t="shared" si="581"/>
        <v/>
      </c>
      <c r="Z2215" s="20" t="str">
        <f t="shared" si="582"/>
        <v/>
      </c>
      <c r="AA2215" s="20" t="str">
        <f t="shared" si="583"/>
        <v/>
      </c>
      <c r="AB2215" t="str">
        <f>IFERROR(VLOOKUP($A2215,[3]库存报告使用数据!$A$1:$D$65536,4,0),"")</f>
        <v/>
      </c>
      <c r="AC2215" t="str">
        <f>IFERROR(VLOOKUP($A2215,[3]库存报告使用数据!$A$1:$G$65536,7,0),"")</f>
        <v/>
      </c>
      <c r="AD2215" t="str">
        <f>IFERROR(VLOOKUP($A2215,[3]库存报告使用数据!$A$1:$J$65536,10,0),"")</f>
        <v/>
      </c>
      <c r="AE2215" t="str">
        <f>IFERROR(VLOOKUP($A2215,[3]库存报告使用数据!$A$1:$M$65536,13,0),"")</f>
        <v/>
      </c>
      <c r="AF2215" s="20" t="str">
        <f t="shared" si="584"/>
        <v/>
      </c>
      <c r="AG2215" s="20" t="str">
        <f t="shared" si="585"/>
        <v/>
      </c>
      <c r="AH2215" s="20" t="str">
        <f t="shared" si="586"/>
        <v/>
      </c>
      <c r="AI2215" s="20" t="str">
        <f t="shared" si="587"/>
        <v/>
      </c>
      <c r="AJ2215">
        <f>IFERROR(VLOOKUP($B2215,[4]库存报告使用数据!$A$1:$B$65536,2,0),0)</f>
        <v>0</v>
      </c>
      <c r="AK2215">
        <f>IFERROR(VLOOKUP($B2215,[4]库存报告使用数据!$A$1:$C$65536,3,0),)</f>
        <v>0</v>
      </c>
      <c r="AL2215">
        <f>IFERROR(VLOOKUP($B2215,[4]库存报告使用数据!$A$1:$D$65536,4,0),)</f>
        <v>0</v>
      </c>
      <c r="AM2215">
        <f>IFERROR(VLOOKUP($B2215,[4]库存报告使用数据!$A$1:$E$65536,5,0),)</f>
        <v>0</v>
      </c>
      <c r="AN2215" s="20" t="str">
        <f t="shared" si="588"/>
        <v/>
      </c>
      <c r="AO2215" s="20" t="str">
        <f t="shared" si="589"/>
        <v/>
      </c>
      <c r="AP2215" s="20" t="str">
        <f t="shared" si="590"/>
        <v/>
      </c>
      <c r="AQ2215" s="20" t="str">
        <f t="shared" si="591"/>
        <v/>
      </c>
      <c r="AR2215" s="32">
        <f t="shared" si="592"/>
        <v>0</v>
      </c>
      <c r="AS2215" s="32">
        <f t="shared" si="593"/>
        <v>0</v>
      </c>
      <c r="AT2215" s="32">
        <f t="shared" si="594"/>
        <v>0</v>
      </c>
      <c r="AU2215" s="28" t="str">
        <f t="shared" si="595"/>
        <v>库存为0</v>
      </c>
      <c r="AV2215" s="34" t="str">
        <f>IFERROR(时间!$B$4+AU2215,"上周无销量")</f>
        <v>上周无销量</v>
      </c>
    </row>
    <row r="2216" spans="1:48">
      <c r="A2216" s="18" t="s">
        <v>2261</v>
      </c>
      <c r="B2216" t="str">
        <f>VLOOKUP(A2216,'[1]sku-asin（子）'!$A:$B,2,0)</f>
        <v>B07CZG1676</v>
      </c>
      <c r="C2216" t="str">
        <f>VLOOKUP(A2216,'[1]子sku-父sku'!$A:$B,2,0)</f>
        <v>YZ-MEZQ388</v>
      </c>
      <c r="D2216" s="28">
        <f>IFERROR(VLOOKUP(A2216,[2]库存报告使用数据处理!$A:$C,3,0),0)</f>
        <v>0</v>
      </c>
      <c r="E2216" s="28">
        <f>IFERROR(VLOOKUP(A2216,[2]库存报告使用数据处理!$A:$D,4,0),0)</f>
        <v>0</v>
      </c>
      <c r="F2216" s="28">
        <f>IFERROR(VLOOKUP(A2216,[2]库存报告使用数据处理!$A:$E,5,0),0)</f>
        <v>0</v>
      </c>
      <c r="G2216" s="28">
        <f>IFERROR(VLOOKUP(A2216,[2]库存报告使用数据处理!$A:$F,6,0),0)</f>
        <v>0</v>
      </c>
      <c r="H2216" s="29">
        <f>IFERROR(VLOOKUP(A2216,[2]库存报告使用数据处理!$A:$G,7,0),0)</f>
        <v>0</v>
      </c>
      <c r="I2216">
        <f>IFERROR(VLOOKUP(A2216,[5]数据处理!$A:$B,2,0),0)</f>
        <v>0</v>
      </c>
      <c r="J2216" s="30">
        <f>IFERROR(VLOOKUP(A2216,[5]数据处理!$A:$D,4,0),0)</f>
        <v>0</v>
      </c>
      <c r="K2216" s="30">
        <f>IFERROR(VLOOKUP(A2216,[5]数据处理!$A:$E,5,0),0)</f>
        <v>0</v>
      </c>
      <c r="L2216" s="30">
        <f>IFERROR(VLOOKUP(A2216,[5]数据处理!$A:$G,7,0),0)</f>
        <v>0</v>
      </c>
      <c r="M2216">
        <f t="shared" si="579"/>
        <v>0</v>
      </c>
      <c r="N2216">
        <f>IFERROR(VLOOKUP(A2216,[5]数据处理!$A:$C,3,0),0)</f>
        <v>0</v>
      </c>
      <c r="O2216">
        <f>IFERROR(VLOOKUP($A2216,[5]数据处理!$A:$N,14,0),0)</f>
        <v>0</v>
      </c>
      <c r="P2216" t="str">
        <f>IFERROR(VLOOKUP($A2216,[3]库存报告使用数据!$A$1:$B$65536,2,0),"")</f>
        <v/>
      </c>
      <c r="Q2216" t="str">
        <f>IFERROR(VLOOKUP($A2216,[3]库存报告使用数据!$A$1:$E$65536,5,0),"")</f>
        <v/>
      </c>
      <c r="R2216" t="str">
        <f>IFERROR(VLOOKUP($A2216,[3]库存报告使用数据!$A$1:$H$65536,8,0),"")</f>
        <v/>
      </c>
      <c r="S2216" t="str">
        <f>IFERROR(VLOOKUP($A2216,[3]库存报告使用数据!$A$1:$K$65536,11,0),"")</f>
        <v/>
      </c>
      <c r="T2216" t="str">
        <f>IFERROR(VLOOKUP($A2216,[3]库存报告使用数据!$A$1:$C$65536,3,0),"")</f>
        <v/>
      </c>
      <c r="U2216" t="str">
        <f>IFERROR(VLOOKUP($A2216,[3]库存报告使用数据!$A$1:$F$65536,6,0),"")</f>
        <v/>
      </c>
      <c r="V2216" t="str">
        <f>IFERROR(VLOOKUP($A2216,[3]库存报告使用数据!$A$1:$I$65536,9,0),"")</f>
        <v/>
      </c>
      <c r="W2216" t="str">
        <f>IFERROR(VLOOKUP($A2216,[3]库存报告使用数据!$A$1:$L$65536,12,0),"")</f>
        <v/>
      </c>
      <c r="X2216" s="20" t="str">
        <f t="shared" si="580"/>
        <v/>
      </c>
      <c r="Y2216" s="20" t="str">
        <f t="shared" si="581"/>
        <v/>
      </c>
      <c r="Z2216" s="20" t="str">
        <f t="shared" si="582"/>
        <v/>
      </c>
      <c r="AA2216" s="20" t="str">
        <f t="shared" si="583"/>
        <v/>
      </c>
      <c r="AB2216" t="str">
        <f>IFERROR(VLOOKUP($A2216,[3]库存报告使用数据!$A$1:$D$65536,4,0),"")</f>
        <v/>
      </c>
      <c r="AC2216" t="str">
        <f>IFERROR(VLOOKUP($A2216,[3]库存报告使用数据!$A$1:$G$65536,7,0),"")</f>
        <v/>
      </c>
      <c r="AD2216" t="str">
        <f>IFERROR(VLOOKUP($A2216,[3]库存报告使用数据!$A$1:$J$65536,10,0),"")</f>
        <v/>
      </c>
      <c r="AE2216" t="str">
        <f>IFERROR(VLOOKUP($A2216,[3]库存报告使用数据!$A$1:$M$65536,13,0),"")</f>
        <v/>
      </c>
      <c r="AF2216" s="20" t="str">
        <f t="shared" si="584"/>
        <v/>
      </c>
      <c r="AG2216" s="20" t="str">
        <f t="shared" si="585"/>
        <v/>
      </c>
      <c r="AH2216" s="20" t="str">
        <f t="shared" si="586"/>
        <v/>
      </c>
      <c r="AI2216" s="20" t="str">
        <f t="shared" si="587"/>
        <v/>
      </c>
      <c r="AJ2216">
        <f>IFERROR(VLOOKUP($B2216,[4]库存报告使用数据!$A$1:$B$65536,2,0),0)</f>
        <v>0</v>
      </c>
      <c r="AK2216">
        <f>IFERROR(VLOOKUP($B2216,[4]库存报告使用数据!$A$1:$C$65536,3,0),)</f>
        <v>0</v>
      </c>
      <c r="AL2216">
        <f>IFERROR(VLOOKUP($B2216,[4]库存报告使用数据!$A$1:$D$65536,4,0),)</f>
        <v>0</v>
      </c>
      <c r="AM2216">
        <f>IFERROR(VLOOKUP($B2216,[4]库存报告使用数据!$A$1:$E$65536,5,0),)</f>
        <v>0</v>
      </c>
      <c r="AN2216" s="20" t="str">
        <f t="shared" si="588"/>
        <v/>
      </c>
      <c r="AO2216" s="20" t="str">
        <f t="shared" si="589"/>
        <v/>
      </c>
      <c r="AP2216" s="20" t="str">
        <f t="shared" si="590"/>
        <v/>
      </c>
      <c r="AQ2216" s="20" t="str">
        <f t="shared" si="591"/>
        <v/>
      </c>
      <c r="AR2216" s="32">
        <f t="shared" si="592"/>
        <v>0</v>
      </c>
      <c r="AS2216" s="32">
        <f t="shared" si="593"/>
        <v>0</v>
      </c>
      <c r="AT2216" s="32">
        <f t="shared" si="594"/>
        <v>0</v>
      </c>
      <c r="AU2216" s="28" t="str">
        <f t="shared" si="595"/>
        <v>库存为0</v>
      </c>
      <c r="AV2216" s="34" t="str">
        <f>IFERROR(时间!$B$4+AU2216,"上周无销量")</f>
        <v>上周无销量</v>
      </c>
    </row>
    <row r="2217" spans="1:48">
      <c r="A2217" s="18" t="s">
        <v>2262</v>
      </c>
      <c r="B2217" t="str">
        <f>VLOOKUP(A2217,'[1]sku-asin（子）'!$A:$B,2,0)</f>
        <v>B07CZF6LDT</v>
      </c>
      <c r="C2217" t="str">
        <f>VLOOKUP(A2217,'[1]子sku-父sku'!$A:$B,2,0)</f>
        <v>YZ-MEZQ388</v>
      </c>
      <c r="D2217" s="28">
        <f>IFERROR(VLOOKUP(A2217,[2]库存报告使用数据处理!$A:$C,3,0),0)</f>
        <v>0</v>
      </c>
      <c r="E2217" s="28">
        <f>IFERROR(VLOOKUP(A2217,[2]库存报告使用数据处理!$A:$D,4,0),0)</f>
        <v>0</v>
      </c>
      <c r="F2217" s="28">
        <f>IFERROR(VLOOKUP(A2217,[2]库存报告使用数据处理!$A:$E,5,0),0)</f>
        <v>0</v>
      </c>
      <c r="G2217" s="28">
        <f>IFERROR(VLOOKUP(A2217,[2]库存报告使用数据处理!$A:$F,6,0),0)</f>
        <v>0</v>
      </c>
      <c r="H2217" s="29">
        <f>IFERROR(VLOOKUP(A2217,[2]库存报告使用数据处理!$A:$G,7,0),0)</f>
        <v>0</v>
      </c>
      <c r="I2217">
        <f>IFERROR(VLOOKUP(A2217,[5]数据处理!$A:$B,2,0),0)</f>
        <v>0</v>
      </c>
      <c r="J2217" s="30">
        <f>IFERROR(VLOOKUP(A2217,[5]数据处理!$A:$D,4,0),0)</f>
        <v>0</v>
      </c>
      <c r="K2217" s="30">
        <f>IFERROR(VLOOKUP(A2217,[5]数据处理!$A:$E,5,0),0)</f>
        <v>0</v>
      </c>
      <c r="L2217" s="30">
        <f>IFERROR(VLOOKUP(A2217,[5]数据处理!$A:$G,7,0),0)</f>
        <v>0</v>
      </c>
      <c r="M2217">
        <f t="shared" si="579"/>
        <v>0</v>
      </c>
      <c r="N2217">
        <f>IFERROR(VLOOKUP(A2217,[5]数据处理!$A:$C,3,0),0)</f>
        <v>0</v>
      </c>
      <c r="O2217">
        <f>IFERROR(VLOOKUP($A2217,[5]数据处理!$A:$N,14,0),0)</f>
        <v>0</v>
      </c>
      <c r="P2217" t="str">
        <f>IFERROR(VLOOKUP($A2217,[3]库存报告使用数据!$A$1:$B$65536,2,0),"")</f>
        <v/>
      </c>
      <c r="Q2217" t="str">
        <f>IFERROR(VLOOKUP($A2217,[3]库存报告使用数据!$A$1:$E$65536,5,0),"")</f>
        <v/>
      </c>
      <c r="R2217" t="str">
        <f>IFERROR(VLOOKUP($A2217,[3]库存报告使用数据!$A$1:$H$65536,8,0),"")</f>
        <v/>
      </c>
      <c r="S2217" t="str">
        <f>IFERROR(VLOOKUP($A2217,[3]库存报告使用数据!$A$1:$K$65536,11,0),"")</f>
        <v/>
      </c>
      <c r="T2217" t="str">
        <f>IFERROR(VLOOKUP($A2217,[3]库存报告使用数据!$A$1:$C$65536,3,0),"")</f>
        <v/>
      </c>
      <c r="U2217" t="str">
        <f>IFERROR(VLOOKUP($A2217,[3]库存报告使用数据!$A$1:$F$65536,6,0),"")</f>
        <v/>
      </c>
      <c r="V2217" t="str">
        <f>IFERROR(VLOOKUP($A2217,[3]库存报告使用数据!$A$1:$I$65536,9,0),"")</f>
        <v/>
      </c>
      <c r="W2217" t="str">
        <f>IFERROR(VLOOKUP($A2217,[3]库存报告使用数据!$A$1:$L$65536,12,0),"")</f>
        <v/>
      </c>
      <c r="X2217" s="20" t="str">
        <f t="shared" si="580"/>
        <v/>
      </c>
      <c r="Y2217" s="20" t="str">
        <f t="shared" si="581"/>
        <v/>
      </c>
      <c r="Z2217" s="20" t="str">
        <f t="shared" si="582"/>
        <v/>
      </c>
      <c r="AA2217" s="20" t="str">
        <f t="shared" si="583"/>
        <v/>
      </c>
      <c r="AB2217" t="str">
        <f>IFERROR(VLOOKUP($A2217,[3]库存报告使用数据!$A$1:$D$65536,4,0),"")</f>
        <v/>
      </c>
      <c r="AC2217" t="str">
        <f>IFERROR(VLOOKUP($A2217,[3]库存报告使用数据!$A$1:$G$65536,7,0),"")</f>
        <v/>
      </c>
      <c r="AD2217" t="str">
        <f>IFERROR(VLOOKUP($A2217,[3]库存报告使用数据!$A$1:$J$65536,10,0),"")</f>
        <v/>
      </c>
      <c r="AE2217" t="str">
        <f>IFERROR(VLOOKUP($A2217,[3]库存报告使用数据!$A$1:$M$65536,13,0),"")</f>
        <v/>
      </c>
      <c r="AF2217" s="20" t="str">
        <f t="shared" si="584"/>
        <v/>
      </c>
      <c r="AG2217" s="20" t="str">
        <f t="shared" si="585"/>
        <v/>
      </c>
      <c r="AH2217" s="20" t="str">
        <f t="shared" si="586"/>
        <v/>
      </c>
      <c r="AI2217" s="20" t="str">
        <f t="shared" si="587"/>
        <v/>
      </c>
      <c r="AJ2217">
        <f>IFERROR(VLOOKUP($B2217,[4]库存报告使用数据!$A$1:$B$65536,2,0),0)</f>
        <v>0</v>
      </c>
      <c r="AK2217">
        <f>IFERROR(VLOOKUP($B2217,[4]库存报告使用数据!$A$1:$C$65536,3,0),)</f>
        <v>0</v>
      </c>
      <c r="AL2217">
        <f>IFERROR(VLOOKUP($B2217,[4]库存报告使用数据!$A$1:$D$65536,4,0),)</f>
        <v>0</v>
      </c>
      <c r="AM2217">
        <f>IFERROR(VLOOKUP($B2217,[4]库存报告使用数据!$A$1:$E$65536,5,0),)</f>
        <v>0</v>
      </c>
      <c r="AN2217" s="20" t="str">
        <f t="shared" si="588"/>
        <v/>
      </c>
      <c r="AO2217" s="20" t="str">
        <f t="shared" si="589"/>
        <v/>
      </c>
      <c r="AP2217" s="20" t="str">
        <f t="shared" si="590"/>
        <v/>
      </c>
      <c r="AQ2217" s="20" t="str">
        <f t="shared" si="591"/>
        <v/>
      </c>
      <c r="AR2217" s="32">
        <f t="shared" si="592"/>
        <v>0</v>
      </c>
      <c r="AS2217" s="32">
        <f t="shared" si="593"/>
        <v>0</v>
      </c>
      <c r="AT2217" s="32">
        <f t="shared" si="594"/>
        <v>0</v>
      </c>
      <c r="AU2217" s="28" t="str">
        <f t="shared" si="595"/>
        <v>库存为0</v>
      </c>
      <c r="AV2217" s="34" t="str">
        <f>IFERROR(时间!$B$4+AU2217,"上周无销量")</f>
        <v>上周无销量</v>
      </c>
    </row>
    <row r="2218" spans="1:48">
      <c r="A2218" s="18" t="s">
        <v>2263</v>
      </c>
      <c r="B2218" t="str">
        <f>VLOOKUP(A2218,'[1]sku-asin（子）'!$A:$B,2,0)</f>
        <v>B07CZCTBPC</v>
      </c>
      <c r="C2218" t="str">
        <f>VLOOKUP(A2218,'[1]子sku-父sku'!$A:$B,2,0)</f>
        <v>YZ-MEZQ388</v>
      </c>
      <c r="D2218" s="28">
        <f>IFERROR(VLOOKUP(A2218,[2]库存报告使用数据处理!$A:$C,3,0),0)</f>
        <v>0</v>
      </c>
      <c r="E2218" s="28">
        <f>IFERROR(VLOOKUP(A2218,[2]库存报告使用数据处理!$A:$D,4,0),0)</f>
        <v>0</v>
      </c>
      <c r="F2218" s="28">
        <f>IFERROR(VLOOKUP(A2218,[2]库存报告使用数据处理!$A:$E,5,0),0)</f>
        <v>0</v>
      </c>
      <c r="G2218" s="28">
        <f>IFERROR(VLOOKUP(A2218,[2]库存报告使用数据处理!$A:$F,6,0),0)</f>
        <v>0</v>
      </c>
      <c r="H2218" s="29">
        <f>IFERROR(VLOOKUP(A2218,[2]库存报告使用数据处理!$A:$G,7,0),0)</f>
        <v>0</v>
      </c>
      <c r="I2218">
        <f>IFERROR(VLOOKUP(A2218,[5]数据处理!$A:$B,2,0),0)</f>
        <v>0</v>
      </c>
      <c r="J2218" s="30">
        <f>IFERROR(VLOOKUP(A2218,[5]数据处理!$A:$D,4,0),0)</f>
        <v>0</v>
      </c>
      <c r="K2218" s="30">
        <f>IFERROR(VLOOKUP(A2218,[5]数据处理!$A:$E,5,0),0)</f>
        <v>0</v>
      </c>
      <c r="L2218" s="30">
        <f>IFERROR(VLOOKUP(A2218,[5]数据处理!$A:$G,7,0),0)</f>
        <v>0</v>
      </c>
      <c r="M2218">
        <f t="shared" si="579"/>
        <v>0</v>
      </c>
      <c r="N2218">
        <f>IFERROR(VLOOKUP(A2218,[5]数据处理!$A:$C,3,0),0)</f>
        <v>0</v>
      </c>
      <c r="O2218">
        <f>IFERROR(VLOOKUP($A2218,[5]数据处理!$A:$N,14,0),0)</f>
        <v>0</v>
      </c>
      <c r="P2218" t="str">
        <f>IFERROR(VLOOKUP($A2218,[3]库存报告使用数据!$A$1:$B$65536,2,0),"")</f>
        <v/>
      </c>
      <c r="Q2218" t="str">
        <f>IFERROR(VLOOKUP($A2218,[3]库存报告使用数据!$A$1:$E$65536,5,0),"")</f>
        <v/>
      </c>
      <c r="R2218" t="str">
        <f>IFERROR(VLOOKUP($A2218,[3]库存报告使用数据!$A$1:$H$65536,8,0),"")</f>
        <v/>
      </c>
      <c r="S2218" t="str">
        <f>IFERROR(VLOOKUP($A2218,[3]库存报告使用数据!$A$1:$K$65536,11,0),"")</f>
        <v/>
      </c>
      <c r="T2218" t="str">
        <f>IFERROR(VLOOKUP($A2218,[3]库存报告使用数据!$A$1:$C$65536,3,0),"")</f>
        <v/>
      </c>
      <c r="U2218" t="str">
        <f>IFERROR(VLOOKUP($A2218,[3]库存报告使用数据!$A$1:$F$65536,6,0),"")</f>
        <v/>
      </c>
      <c r="V2218" t="str">
        <f>IFERROR(VLOOKUP($A2218,[3]库存报告使用数据!$A$1:$I$65536,9,0),"")</f>
        <v/>
      </c>
      <c r="W2218" t="str">
        <f>IFERROR(VLOOKUP($A2218,[3]库存报告使用数据!$A$1:$L$65536,12,0),"")</f>
        <v/>
      </c>
      <c r="X2218" s="20" t="str">
        <f t="shared" si="580"/>
        <v/>
      </c>
      <c r="Y2218" s="20" t="str">
        <f t="shared" si="581"/>
        <v/>
      </c>
      <c r="Z2218" s="20" t="str">
        <f t="shared" si="582"/>
        <v/>
      </c>
      <c r="AA2218" s="20" t="str">
        <f t="shared" si="583"/>
        <v/>
      </c>
      <c r="AB2218" t="str">
        <f>IFERROR(VLOOKUP($A2218,[3]库存报告使用数据!$A$1:$D$65536,4,0),"")</f>
        <v/>
      </c>
      <c r="AC2218" t="str">
        <f>IFERROR(VLOOKUP($A2218,[3]库存报告使用数据!$A$1:$G$65536,7,0),"")</f>
        <v/>
      </c>
      <c r="AD2218" t="str">
        <f>IFERROR(VLOOKUP($A2218,[3]库存报告使用数据!$A$1:$J$65536,10,0),"")</f>
        <v/>
      </c>
      <c r="AE2218" t="str">
        <f>IFERROR(VLOOKUP($A2218,[3]库存报告使用数据!$A$1:$M$65536,13,0),"")</f>
        <v/>
      </c>
      <c r="AF2218" s="20" t="str">
        <f t="shared" si="584"/>
        <v/>
      </c>
      <c r="AG2218" s="20" t="str">
        <f t="shared" si="585"/>
        <v/>
      </c>
      <c r="AH2218" s="20" t="str">
        <f t="shared" si="586"/>
        <v/>
      </c>
      <c r="AI2218" s="20" t="str">
        <f t="shared" si="587"/>
        <v/>
      </c>
      <c r="AJ2218">
        <f>IFERROR(VLOOKUP($B2218,[4]库存报告使用数据!$A$1:$B$65536,2,0),0)</f>
        <v>0</v>
      </c>
      <c r="AK2218">
        <f>IFERROR(VLOOKUP($B2218,[4]库存报告使用数据!$A$1:$C$65536,3,0),)</f>
        <v>0</v>
      </c>
      <c r="AL2218">
        <f>IFERROR(VLOOKUP($B2218,[4]库存报告使用数据!$A$1:$D$65536,4,0),)</f>
        <v>0</v>
      </c>
      <c r="AM2218">
        <f>IFERROR(VLOOKUP($B2218,[4]库存报告使用数据!$A$1:$E$65536,5,0),)</f>
        <v>0</v>
      </c>
      <c r="AN2218" s="20" t="str">
        <f t="shared" si="588"/>
        <v/>
      </c>
      <c r="AO2218" s="20" t="str">
        <f t="shared" si="589"/>
        <v/>
      </c>
      <c r="AP2218" s="20" t="str">
        <f t="shared" si="590"/>
        <v/>
      </c>
      <c r="AQ2218" s="20" t="str">
        <f t="shared" si="591"/>
        <v/>
      </c>
      <c r="AR2218" s="32">
        <f t="shared" si="592"/>
        <v>0</v>
      </c>
      <c r="AS2218" s="32">
        <f t="shared" si="593"/>
        <v>0</v>
      </c>
      <c r="AT2218" s="32">
        <f t="shared" si="594"/>
        <v>0</v>
      </c>
      <c r="AU2218" s="28" t="str">
        <f t="shared" si="595"/>
        <v>库存为0</v>
      </c>
      <c r="AV2218" s="34" t="str">
        <f>IFERROR(时间!$B$4+AU2218,"上周无销量")</f>
        <v>上周无销量</v>
      </c>
    </row>
    <row r="2219" spans="1:48">
      <c r="A2219" s="18" t="s">
        <v>2264</v>
      </c>
      <c r="B2219" t="str">
        <f>VLOOKUP(A2219,'[1]sku-asin（子）'!$A:$B,2,0)</f>
        <v>B07CZDQNRW</v>
      </c>
      <c r="C2219" t="str">
        <f>VLOOKUP(A2219,'[1]子sku-父sku'!$A:$B,2,0)</f>
        <v>YZ-MEZQ388</v>
      </c>
      <c r="D2219" s="28">
        <f>IFERROR(VLOOKUP(A2219,[2]库存报告使用数据处理!$A:$C,3,0),0)</f>
        <v>0</v>
      </c>
      <c r="E2219" s="28">
        <f>IFERROR(VLOOKUP(A2219,[2]库存报告使用数据处理!$A:$D,4,0),0)</f>
        <v>0</v>
      </c>
      <c r="F2219" s="28">
        <f>IFERROR(VLOOKUP(A2219,[2]库存报告使用数据处理!$A:$E,5,0),0)</f>
        <v>0</v>
      </c>
      <c r="G2219" s="28">
        <f>IFERROR(VLOOKUP(A2219,[2]库存报告使用数据处理!$A:$F,6,0),0)</f>
        <v>0</v>
      </c>
      <c r="H2219" s="29">
        <f>IFERROR(VLOOKUP(A2219,[2]库存报告使用数据处理!$A:$G,7,0),0)</f>
        <v>0</v>
      </c>
      <c r="I2219">
        <f>IFERROR(VLOOKUP(A2219,[5]数据处理!$A:$B,2,0),0)</f>
        <v>0</v>
      </c>
      <c r="J2219" s="30">
        <f>IFERROR(VLOOKUP(A2219,[5]数据处理!$A:$D,4,0),0)</f>
        <v>0</v>
      </c>
      <c r="K2219" s="30">
        <f>IFERROR(VLOOKUP(A2219,[5]数据处理!$A:$E,5,0),0)</f>
        <v>0</v>
      </c>
      <c r="L2219" s="30">
        <f>IFERROR(VLOOKUP(A2219,[5]数据处理!$A:$G,7,0),0)</f>
        <v>0</v>
      </c>
      <c r="M2219">
        <f t="shared" si="579"/>
        <v>0</v>
      </c>
      <c r="N2219">
        <f>IFERROR(VLOOKUP(A2219,[5]数据处理!$A:$C,3,0),0)</f>
        <v>0</v>
      </c>
      <c r="O2219">
        <f>IFERROR(VLOOKUP($A2219,[5]数据处理!$A:$N,14,0),0)</f>
        <v>0</v>
      </c>
      <c r="P2219" t="str">
        <f>IFERROR(VLOOKUP($A2219,[3]库存报告使用数据!$A$1:$B$65536,2,0),"")</f>
        <v/>
      </c>
      <c r="Q2219" t="str">
        <f>IFERROR(VLOOKUP($A2219,[3]库存报告使用数据!$A$1:$E$65536,5,0),"")</f>
        <v/>
      </c>
      <c r="R2219" t="str">
        <f>IFERROR(VLOOKUP($A2219,[3]库存报告使用数据!$A$1:$H$65536,8,0),"")</f>
        <v/>
      </c>
      <c r="S2219" t="str">
        <f>IFERROR(VLOOKUP($A2219,[3]库存报告使用数据!$A$1:$K$65536,11,0),"")</f>
        <v/>
      </c>
      <c r="T2219" t="str">
        <f>IFERROR(VLOOKUP($A2219,[3]库存报告使用数据!$A$1:$C$65536,3,0),"")</f>
        <v/>
      </c>
      <c r="U2219" t="str">
        <f>IFERROR(VLOOKUP($A2219,[3]库存报告使用数据!$A$1:$F$65536,6,0),"")</f>
        <v/>
      </c>
      <c r="V2219" t="str">
        <f>IFERROR(VLOOKUP($A2219,[3]库存报告使用数据!$A$1:$I$65536,9,0),"")</f>
        <v/>
      </c>
      <c r="W2219" t="str">
        <f>IFERROR(VLOOKUP($A2219,[3]库存报告使用数据!$A$1:$L$65536,12,0),"")</f>
        <v/>
      </c>
      <c r="X2219" s="20" t="str">
        <f t="shared" si="580"/>
        <v/>
      </c>
      <c r="Y2219" s="20" t="str">
        <f t="shared" si="581"/>
        <v/>
      </c>
      <c r="Z2219" s="20" t="str">
        <f t="shared" si="582"/>
        <v/>
      </c>
      <c r="AA2219" s="20" t="str">
        <f t="shared" si="583"/>
        <v/>
      </c>
      <c r="AB2219" t="str">
        <f>IFERROR(VLOOKUP($A2219,[3]库存报告使用数据!$A$1:$D$65536,4,0),"")</f>
        <v/>
      </c>
      <c r="AC2219" t="str">
        <f>IFERROR(VLOOKUP($A2219,[3]库存报告使用数据!$A$1:$G$65536,7,0),"")</f>
        <v/>
      </c>
      <c r="AD2219" t="str">
        <f>IFERROR(VLOOKUP($A2219,[3]库存报告使用数据!$A$1:$J$65536,10,0),"")</f>
        <v/>
      </c>
      <c r="AE2219" t="str">
        <f>IFERROR(VLOOKUP($A2219,[3]库存报告使用数据!$A$1:$M$65536,13,0),"")</f>
        <v/>
      </c>
      <c r="AF2219" s="20" t="str">
        <f t="shared" si="584"/>
        <v/>
      </c>
      <c r="AG2219" s="20" t="str">
        <f t="shared" si="585"/>
        <v/>
      </c>
      <c r="AH2219" s="20" t="str">
        <f t="shared" si="586"/>
        <v/>
      </c>
      <c r="AI2219" s="20" t="str">
        <f t="shared" si="587"/>
        <v/>
      </c>
      <c r="AJ2219">
        <f>IFERROR(VLOOKUP($B2219,[4]库存报告使用数据!$A$1:$B$65536,2,0),0)</f>
        <v>0</v>
      </c>
      <c r="AK2219">
        <f>IFERROR(VLOOKUP($B2219,[4]库存报告使用数据!$A$1:$C$65536,3,0),)</f>
        <v>0</v>
      </c>
      <c r="AL2219">
        <f>IFERROR(VLOOKUP($B2219,[4]库存报告使用数据!$A$1:$D$65536,4,0),)</f>
        <v>0</v>
      </c>
      <c r="AM2219">
        <f>IFERROR(VLOOKUP($B2219,[4]库存报告使用数据!$A$1:$E$65536,5,0),)</f>
        <v>0</v>
      </c>
      <c r="AN2219" s="20" t="str">
        <f t="shared" si="588"/>
        <v/>
      </c>
      <c r="AO2219" s="20" t="str">
        <f t="shared" si="589"/>
        <v/>
      </c>
      <c r="AP2219" s="20" t="str">
        <f t="shared" si="590"/>
        <v/>
      </c>
      <c r="AQ2219" s="20" t="str">
        <f t="shared" si="591"/>
        <v/>
      </c>
      <c r="AR2219" s="32">
        <f t="shared" si="592"/>
        <v>0</v>
      </c>
      <c r="AS2219" s="32">
        <f t="shared" si="593"/>
        <v>0</v>
      </c>
      <c r="AT2219" s="32">
        <f t="shared" si="594"/>
        <v>0</v>
      </c>
      <c r="AU2219" s="28" t="str">
        <f t="shared" si="595"/>
        <v>库存为0</v>
      </c>
      <c r="AV2219" s="34" t="str">
        <f>IFERROR(时间!$B$4+AU2219,"上周无销量")</f>
        <v>上周无销量</v>
      </c>
    </row>
    <row r="2220" spans="1:48">
      <c r="A2220" s="18" t="s">
        <v>2265</v>
      </c>
      <c r="B2220" t="str">
        <f>VLOOKUP(A2220,'[1]sku-asin（子）'!$A:$B,2,0)</f>
        <v>B07CZCTBPD</v>
      </c>
      <c r="C2220" t="str">
        <f>VLOOKUP(A2220,'[1]子sku-父sku'!$A:$B,2,0)</f>
        <v>YZ-MEZQ388</v>
      </c>
      <c r="D2220" s="28">
        <f>IFERROR(VLOOKUP(A2220,[2]库存报告使用数据处理!$A:$C,3,0),0)</f>
        <v>0</v>
      </c>
      <c r="E2220" s="28">
        <f>IFERROR(VLOOKUP(A2220,[2]库存报告使用数据处理!$A:$D,4,0),0)</f>
        <v>0</v>
      </c>
      <c r="F2220" s="28">
        <f>IFERROR(VLOOKUP(A2220,[2]库存报告使用数据处理!$A:$E,5,0),0)</f>
        <v>0</v>
      </c>
      <c r="G2220" s="28">
        <f>IFERROR(VLOOKUP(A2220,[2]库存报告使用数据处理!$A:$F,6,0),0)</f>
        <v>0</v>
      </c>
      <c r="H2220" s="29">
        <f>IFERROR(VLOOKUP(A2220,[2]库存报告使用数据处理!$A:$G,7,0),0)</f>
        <v>0</v>
      </c>
      <c r="I2220">
        <f>IFERROR(VLOOKUP(A2220,[5]数据处理!$A:$B,2,0),0)</f>
        <v>0</v>
      </c>
      <c r="J2220" s="30">
        <f>IFERROR(VLOOKUP(A2220,[5]数据处理!$A:$D,4,0),0)</f>
        <v>0</v>
      </c>
      <c r="K2220" s="30">
        <f>IFERROR(VLOOKUP(A2220,[5]数据处理!$A:$E,5,0),0)</f>
        <v>0</v>
      </c>
      <c r="L2220" s="30">
        <f>IFERROR(VLOOKUP(A2220,[5]数据处理!$A:$G,7,0),0)</f>
        <v>0</v>
      </c>
      <c r="M2220">
        <f t="shared" si="579"/>
        <v>0</v>
      </c>
      <c r="N2220">
        <f>IFERROR(VLOOKUP(A2220,[5]数据处理!$A:$C,3,0),0)</f>
        <v>0</v>
      </c>
      <c r="O2220">
        <f>IFERROR(VLOOKUP($A2220,[5]数据处理!$A:$N,14,0),0)</f>
        <v>0</v>
      </c>
      <c r="P2220" t="str">
        <f>IFERROR(VLOOKUP($A2220,[3]库存报告使用数据!$A$1:$B$65536,2,0),"")</f>
        <v/>
      </c>
      <c r="Q2220" t="str">
        <f>IFERROR(VLOOKUP($A2220,[3]库存报告使用数据!$A$1:$E$65536,5,0),"")</f>
        <v/>
      </c>
      <c r="R2220" t="str">
        <f>IFERROR(VLOOKUP($A2220,[3]库存报告使用数据!$A$1:$H$65536,8,0),"")</f>
        <v/>
      </c>
      <c r="S2220" t="str">
        <f>IFERROR(VLOOKUP($A2220,[3]库存报告使用数据!$A$1:$K$65536,11,0),"")</f>
        <v/>
      </c>
      <c r="T2220" t="str">
        <f>IFERROR(VLOOKUP($A2220,[3]库存报告使用数据!$A$1:$C$65536,3,0),"")</f>
        <v/>
      </c>
      <c r="U2220" t="str">
        <f>IFERROR(VLOOKUP($A2220,[3]库存报告使用数据!$A$1:$F$65536,6,0),"")</f>
        <v/>
      </c>
      <c r="V2220" t="str">
        <f>IFERROR(VLOOKUP($A2220,[3]库存报告使用数据!$A$1:$I$65536,9,0),"")</f>
        <v/>
      </c>
      <c r="W2220" t="str">
        <f>IFERROR(VLOOKUP($A2220,[3]库存报告使用数据!$A$1:$L$65536,12,0),"")</f>
        <v/>
      </c>
      <c r="X2220" s="20" t="str">
        <f t="shared" si="580"/>
        <v/>
      </c>
      <c r="Y2220" s="20" t="str">
        <f t="shared" si="581"/>
        <v/>
      </c>
      <c r="Z2220" s="20" t="str">
        <f t="shared" si="582"/>
        <v/>
      </c>
      <c r="AA2220" s="20" t="str">
        <f t="shared" si="583"/>
        <v/>
      </c>
      <c r="AB2220" t="str">
        <f>IFERROR(VLOOKUP($A2220,[3]库存报告使用数据!$A$1:$D$65536,4,0),"")</f>
        <v/>
      </c>
      <c r="AC2220" t="str">
        <f>IFERROR(VLOOKUP($A2220,[3]库存报告使用数据!$A$1:$G$65536,7,0),"")</f>
        <v/>
      </c>
      <c r="AD2220" t="str">
        <f>IFERROR(VLOOKUP($A2220,[3]库存报告使用数据!$A$1:$J$65536,10,0),"")</f>
        <v/>
      </c>
      <c r="AE2220" t="str">
        <f>IFERROR(VLOOKUP($A2220,[3]库存报告使用数据!$A$1:$M$65536,13,0),"")</f>
        <v/>
      </c>
      <c r="AF2220" s="20" t="str">
        <f t="shared" si="584"/>
        <v/>
      </c>
      <c r="AG2220" s="20" t="str">
        <f t="shared" si="585"/>
        <v/>
      </c>
      <c r="AH2220" s="20" t="str">
        <f t="shared" si="586"/>
        <v/>
      </c>
      <c r="AI2220" s="20" t="str">
        <f t="shared" si="587"/>
        <v/>
      </c>
      <c r="AJ2220">
        <f>IFERROR(VLOOKUP($B2220,[4]库存报告使用数据!$A$1:$B$65536,2,0),0)</f>
        <v>0</v>
      </c>
      <c r="AK2220">
        <f>IFERROR(VLOOKUP($B2220,[4]库存报告使用数据!$A$1:$C$65536,3,0),)</f>
        <v>0</v>
      </c>
      <c r="AL2220">
        <f>IFERROR(VLOOKUP($B2220,[4]库存报告使用数据!$A$1:$D$65536,4,0),)</f>
        <v>0</v>
      </c>
      <c r="AM2220">
        <f>IFERROR(VLOOKUP($B2220,[4]库存报告使用数据!$A$1:$E$65536,5,0),)</f>
        <v>0</v>
      </c>
      <c r="AN2220" s="20" t="str">
        <f t="shared" si="588"/>
        <v/>
      </c>
      <c r="AO2220" s="20" t="str">
        <f t="shared" si="589"/>
        <v/>
      </c>
      <c r="AP2220" s="20" t="str">
        <f t="shared" si="590"/>
        <v/>
      </c>
      <c r="AQ2220" s="20" t="str">
        <f t="shared" si="591"/>
        <v/>
      </c>
      <c r="AR2220" s="32">
        <f t="shared" si="592"/>
        <v>0</v>
      </c>
      <c r="AS2220" s="32">
        <f t="shared" si="593"/>
        <v>0</v>
      </c>
      <c r="AT2220" s="32">
        <f t="shared" si="594"/>
        <v>0</v>
      </c>
      <c r="AU2220" s="28" t="str">
        <f t="shared" si="595"/>
        <v>库存为0</v>
      </c>
      <c r="AV2220" s="34" t="str">
        <f>IFERROR(时间!$B$4+AU2220,"上周无销量")</f>
        <v>上周无销量</v>
      </c>
    </row>
    <row r="2221" spans="1:48">
      <c r="A2221" s="18" t="s">
        <v>2266</v>
      </c>
      <c r="B2221" t="str">
        <f>VLOOKUP(A2221,'[1]sku-asin（子）'!$A:$B,2,0)</f>
        <v>B07CZDLD7V</v>
      </c>
      <c r="C2221" t="str">
        <f>VLOOKUP(A2221,'[1]子sku-父sku'!$A:$B,2,0)</f>
        <v>YZ-MEZQ388</v>
      </c>
      <c r="D2221" s="28">
        <f>IFERROR(VLOOKUP(A2221,[2]库存报告使用数据处理!$A:$C,3,0),0)</f>
        <v>0</v>
      </c>
      <c r="E2221" s="28">
        <f>IFERROR(VLOOKUP(A2221,[2]库存报告使用数据处理!$A:$D,4,0),0)</f>
        <v>0</v>
      </c>
      <c r="F2221" s="28">
        <f>IFERROR(VLOOKUP(A2221,[2]库存报告使用数据处理!$A:$E,5,0),0)</f>
        <v>0</v>
      </c>
      <c r="G2221" s="28">
        <f>IFERROR(VLOOKUP(A2221,[2]库存报告使用数据处理!$A:$F,6,0),0)</f>
        <v>0</v>
      </c>
      <c r="H2221" s="29">
        <f>IFERROR(VLOOKUP(A2221,[2]库存报告使用数据处理!$A:$G,7,0),0)</f>
        <v>0</v>
      </c>
      <c r="I2221">
        <f>IFERROR(VLOOKUP(A2221,[5]数据处理!$A:$B,2,0),0)</f>
        <v>0</v>
      </c>
      <c r="J2221" s="30">
        <f>IFERROR(VLOOKUP(A2221,[5]数据处理!$A:$D,4,0),0)</f>
        <v>0</v>
      </c>
      <c r="K2221" s="30">
        <f>IFERROR(VLOOKUP(A2221,[5]数据处理!$A:$E,5,0),0)</f>
        <v>0</v>
      </c>
      <c r="L2221" s="30">
        <f>IFERROR(VLOOKUP(A2221,[5]数据处理!$A:$G,7,0),0)</f>
        <v>0</v>
      </c>
      <c r="M2221">
        <f t="shared" si="579"/>
        <v>0</v>
      </c>
      <c r="N2221">
        <f>IFERROR(VLOOKUP(A2221,[5]数据处理!$A:$C,3,0),0)</f>
        <v>0</v>
      </c>
      <c r="O2221">
        <f>IFERROR(VLOOKUP($A2221,[5]数据处理!$A:$N,14,0),0)</f>
        <v>0</v>
      </c>
      <c r="P2221" t="str">
        <f>IFERROR(VLOOKUP($A2221,[3]库存报告使用数据!$A$1:$B$65536,2,0),"")</f>
        <v/>
      </c>
      <c r="Q2221" t="str">
        <f>IFERROR(VLOOKUP($A2221,[3]库存报告使用数据!$A$1:$E$65536,5,0),"")</f>
        <v/>
      </c>
      <c r="R2221" t="str">
        <f>IFERROR(VLOOKUP($A2221,[3]库存报告使用数据!$A$1:$H$65536,8,0),"")</f>
        <v/>
      </c>
      <c r="S2221" t="str">
        <f>IFERROR(VLOOKUP($A2221,[3]库存报告使用数据!$A$1:$K$65536,11,0),"")</f>
        <v/>
      </c>
      <c r="T2221" t="str">
        <f>IFERROR(VLOOKUP($A2221,[3]库存报告使用数据!$A$1:$C$65536,3,0),"")</f>
        <v/>
      </c>
      <c r="U2221" t="str">
        <f>IFERROR(VLOOKUP($A2221,[3]库存报告使用数据!$A$1:$F$65536,6,0),"")</f>
        <v/>
      </c>
      <c r="V2221" t="str">
        <f>IFERROR(VLOOKUP($A2221,[3]库存报告使用数据!$A$1:$I$65536,9,0),"")</f>
        <v/>
      </c>
      <c r="W2221" t="str">
        <f>IFERROR(VLOOKUP($A2221,[3]库存报告使用数据!$A$1:$L$65536,12,0),"")</f>
        <v/>
      </c>
      <c r="X2221" s="20" t="str">
        <f t="shared" si="580"/>
        <v/>
      </c>
      <c r="Y2221" s="20" t="str">
        <f t="shared" si="581"/>
        <v/>
      </c>
      <c r="Z2221" s="20" t="str">
        <f t="shared" si="582"/>
        <v/>
      </c>
      <c r="AA2221" s="20" t="str">
        <f t="shared" si="583"/>
        <v/>
      </c>
      <c r="AB2221" t="str">
        <f>IFERROR(VLOOKUP($A2221,[3]库存报告使用数据!$A$1:$D$65536,4,0),"")</f>
        <v/>
      </c>
      <c r="AC2221" t="str">
        <f>IFERROR(VLOOKUP($A2221,[3]库存报告使用数据!$A$1:$G$65536,7,0),"")</f>
        <v/>
      </c>
      <c r="AD2221" t="str">
        <f>IFERROR(VLOOKUP($A2221,[3]库存报告使用数据!$A$1:$J$65536,10,0),"")</f>
        <v/>
      </c>
      <c r="AE2221" t="str">
        <f>IFERROR(VLOOKUP($A2221,[3]库存报告使用数据!$A$1:$M$65536,13,0),"")</f>
        <v/>
      </c>
      <c r="AF2221" s="20" t="str">
        <f t="shared" si="584"/>
        <v/>
      </c>
      <c r="AG2221" s="20" t="str">
        <f t="shared" si="585"/>
        <v/>
      </c>
      <c r="AH2221" s="20" t="str">
        <f t="shared" si="586"/>
        <v/>
      </c>
      <c r="AI2221" s="20" t="str">
        <f t="shared" si="587"/>
        <v/>
      </c>
      <c r="AJ2221">
        <f>IFERROR(VLOOKUP($B2221,[4]库存报告使用数据!$A$1:$B$65536,2,0),0)</f>
        <v>0</v>
      </c>
      <c r="AK2221">
        <f>IFERROR(VLOOKUP($B2221,[4]库存报告使用数据!$A$1:$C$65536,3,0),)</f>
        <v>0</v>
      </c>
      <c r="AL2221">
        <f>IFERROR(VLOOKUP($B2221,[4]库存报告使用数据!$A$1:$D$65536,4,0),)</f>
        <v>0</v>
      </c>
      <c r="AM2221">
        <f>IFERROR(VLOOKUP($B2221,[4]库存报告使用数据!$A$1:$E$65536,5,0),)</f>
        <v>0</v>
      </c>
      <c r="AN2221" s="20" t="str">
        <f t="shared" si="588"/>
        <v/>
      </c>
      <c r="AO2221" s="20" t="str">
        <f t="shared" si="589"/>
        <v/>
      </c>
      <c r="AP2221" s="20" t="str">
        <f t="shared" si="590"/>
        <v/>
      </c>
      <c r="AQ2221" s="20" t="str">
        <f t="shared" si="591"/>
        <v/>
      </c>
      <c r="AR2221" s="32">
        <f t="shared" si="592"/>
        <v>0</v>
      </c>
      <c r="AS2221" s="32">
        <f t="shared" si="593"/>
        <v>0</v>
      </c>
      <c r="AT2221" s="32">
        <f t="shared" si="594"/>
        <v>0</v>
      </c>
      <c r="AU2221" s="28" t="str">
        <f t="shared" si="595"/>
        <v>库存为0</v>
      </c>
      <c r="AV2221" s="34" t="str">
        <f>IFERROR(时间!$B$4+AU2221,"上周无销量")</f>
        <v>上周无销量</v>
      </c>
    </row>
    <row r="2222" spans="1:48">
      <c r="A2222" s="18" t="s">
        <v>2267</v>
      </c>
      <c r="B2222" t="str">
        <f>VLOOKUP(A2222,'[1]sku-asin（子）'!$A:$B,2,0)</f>
        <v>B07CZF3K82</v>
      </c>
      <c r="C2222" t="str">
        <f>VLOOKUP(A2222,'[1]子sku-父sku'!$A:$B,2,0)</f>
        <v>YZ-MEZQ388</v>
      </c>
      <c r="D2222" s="28">
        <f>IFERROR(VLOOKUP(A2222,[2]库存报告使用数据处理!$A:$C,3,0),0)</f>
        <v>0</v>
      </c>
      <c r="E2222" s="28">
        <f>IFERROR(VLOOKUP(A2222,[2]库存报告使用数据处理!$A:$D,4,0),0)</f>
        <v>0</v>
      </c>
      <c r="F2222" s="28">
        <f>IFERROR(VLOOKUP(A2222,[2]库存报告使用数据处理!$A:$E,5,0),0)</f>
        <v>0</v>
      </c>
      <c r="G2222" s="28">
        <f>IFERROR(VLOOKUP(A2222,[2]库存报告使用数据处理!$A:$F,6,0),0)</f>
        <v>0</v>
      </c>
      <c r="H2222" s="29">
        <f>IFERROR(VLOOKUP(A2222,[2]库存报告使用数据处理!$A:$G,7,0),0)</f>
        <v>0</v>
      </c>
      <c r="I2222">
        <f>IFERROR(VLOOKUP(A2222,[5]数据处理!$A:$B,2,0),0)</f>
        <v>0</v>
      </c>
      <c r="J2222" s="30">
        <f>IFERROR(VLOOKUP(A2222,[5]数据处理!$A:$D,4,0),0)</f>
        <v>0</v>
      </c>
      <c r="K2222" s="30">
        <f>IFERROR(VLOOKUP(A2222,[5]数据处理!$A:$E,5,0),0)</f>
        <v>0</v>
      </c>
      <c r="L2222" s="30">
        <f>IFERROR(VLOOKUP(A2222,[5]数据处理!$A:$G,7,0),0)</f>
        <v>0</v>
      </c>
      <c r="M2222">
        <f t="shared" si="579"/>
        <v>0</v>
      </c>
      <c r="N2222">
        <f>IFERROR(VLOOKUP(A2222,[5]数据处理!$A:$C,3,0),0)</f>
        <v>0</v>
      </c>
      <c r="O2222">
        <f>IFERROR(VLOOKUP($A2222,[5]数据处理!$A:$N,14,0),0)</f>
        <v>0</v>
      </c>
      <c r="P2222" t="str">
        <f>IFERROR(VLOOKUP($A2222,[3]库存报告使用数据!$A$1:$B$65536,2,0),"")</f>
        <v/>
      </c>
      <c r="Q2222" t="str">
        <f>IFERROR(VLOOKUP($A2222,[3]库存报告使用数据!$A$1:$E$65536,5,0),"")</f>
        <v/>
      </c>
      <c r="R2222" t="str">
        <f>IFERROR(VLOOKUP($A2222,[3]库存报告使用数据!$A$1:$H$65536,8,0),"")</f>
        <v/>
      </c>
      <c r="S2222" t="str">
        <f>IFERROR(VLOOKUP($A2222,[3]库存报告使用数据!$A$1:$K$65536,11,0),"")</f>
        <v/>
      </c>
      <c r="T2222" t="str">
        <f>IFERROR(VLOOKUP($A2222,[3]库存报告使用数据!$A$1:$C$65536,3,0),"")</f>
        <v/>
      </c>
      <c r="U2222" t="str">
        <f>IFERROR(VLOOKUP($A2222,[3]库存报告使用数据!$A$1:$F$65536,6,0),"")</f>
        <v/>
      </c>
      <c r="V2222" t="str">
        <f>IFERROR(VLOOKUP($A2222,[3]库存报告使用数据!$A$1:$I$65536,9,0),"")</f>
        <v/>
      </c>
      <c r="W2222" t="str">
        <f>IFERROR(VLOOKUP($A2222,[3]库存报告使用数据!$A$1:$L$65536,12,0),"")</f>
        <v/>
      </c>
      <c r="X2222" s="20" t="str">
        <f t="shared" si="580"/>
        <v/>
      </c>
      <c r="Y2222" s="20" t="str">
        <f t="shared" si="581"/>
        <v/>
      </c>
      <c r="Z2222" s="20" t="str">
        <f t="shared" si="582"/>
        <v/>
      </c>
      <c r="AA2222" s="20" t="str">
        <f t="shared" si="583"/>
        <v/>
      </c>
      <c r="AB2222" t="str">
        <f>IFERROR(VLOOKUP($A2222,[3]库存报告使用数据!$A$1:$D$65536,4,0),"")</f>
        <v/>
      </c>
      <c r="AC2222" t="str">
        <f>IFERROR(VLOOKUP($A2222,[3]库存报告使用数据!$A$1:$G$65536,7,0),"")</f>
        <v/>
      </c>
      <c r="AD2222" t="str">
        <f>IFERROR(VLOOKUP($A2222,[3]库存报告使用数据!$A$1:$J$65536,10,0),"")</f>
        <v/>
      </c>
      <c r="AE2222" t="str">
        <f>IFERROR(VLOOKUP($A2222,[3]库存报告使用数据!$A$1:$M$65536,13,0),"")</f>
        <v/>
      </c>
      <c r="AF2222" s="20" t="str">
        <f t="shared" si="584"/>
        <v/>
      </c>
      <c r="AG2222" s="20" t="str">
        <f t="shared" si="585"/>
        <v/>
      </c>
      <c r="AH2222" s="20" t="str">
        <f t="shared" si="586"/>
        <v/>
      </c>
      <c r="AI2222" s="20" t="str">
        <f t="shared" si="587"/>
        <v/>
      </c>
      <c r="AJ2222">
        <f>IFERROR(VLOOKUP($B2222,[4]库存报告使用数据!$A$1:$B$65536,2,0),0)</f>
        <v>0</v>
      </c>
      <c r="AK2222">
        <f>IFERROR(VLOOKUP($B2222,[4]库存报告使用数据!$A$1:$C$65536,3,0),)</f>
        <v>0</v>
      </c>
      <c r="AL2222">
        <f>IFERROR(VLOOKUP($B2222,[4]库存报告使用数据!$A$1:$D$65536,4,0),)</f>
        <v>0</v>
      </c>
      <c r="AM2222">
        <f>IFERROR(VLOOKUP($B2222,[4]库存报告使用数据!$A$1:$E$65536,5,0),)</f>
        <v>0</v>
      </c>
      <c r="AN2222" s="20" t="str">
        <f t="shared" si="588"/>
        <v/>
      </c>
      <c r="AO2222" s="20" t="str">
        <f t="shared" si="589"/>
        <v/>
      </c>
      <c r="AP2222" s="20" t="str">
        <f t="shared" si="590"/>
        <v/>
      </c>
      <c r="AQ2222" s="20" t="str">
        <f t="shared" si="591"/>
        <v/>
      </c>
      <c r="AR2222" s="32">
        <f t="shared" si="592"/>
        <v>0</v>
      </c>
      <c r="AS2222" s="32">
        <f t="shared" si="593"/>
        <v>0</v>
      </c>
      <c r="AT2222" s="32">
        <f t="shared" si="594"/>
        <v>0</v>
      </c>
      <c r="AU2222" s="28" t="str">
        <f t="shared" si="595"/>
        <v>库存为0</v>
      </c>
      <c r="AV2222" s="34" t="str">
        <f>IFERROR(时间!$B$4+AU2222,"上周无销量")</f>
        <v>上周无销量</v>
      </c>
    </row>
    <row r="2223" spans="1:48">
      <c r="A2223" s="18" t="s">
        <v>2268</v>
      </c>
      <c r="B2223" t="str">
        <f>VLOOKUP(A2223,'[1]sku-asin（子）'!$A:$B,2,0)</f>
        <v>B07CZDQ33Z</v>
      </c>
      <c r="C2223" t="str">
        <f>VLOOKUP(A2223,'[1]子sku-父sku'!$A:$B,2,0)</f>
        <v>YZ-MEZQ388</v>
      </c>
      <c r="D2223" s="28">
        <f>IFERROR(VLOOKUP(A2223,[2]库存报告使用数据处理!$A:$C,3,0),0)</f>
        <v>0</v>
      </c>
      <c r="E2223" s="28">
        <f>IFERROR(VLOOKUP(A2223,[2]库存报告使用数据处理!$A:$D,4,0),0)</f>
        <v>0</v>
      </c>
      <c r="F2223" s="28">
        <f>IFERROR(VLOOKUP(A2223,[2]库存报告使用数据处理!$A:$E,5,0),0)</f>
        <v>0</v>
      </c>
      <c r="G2223" s="28">
        <f>IFERROR(VLOOKUP(A2223,[2]库存报告使用数据处理!$A:$F,6,0),0)</f>
        <v>0</v>
      </c>
      <c r="H2223" s="29">
        <f>IFERROR(VLOOKUP(A2223,[2]库存报告使用数据处理!$A:$G,7,0),0)</f>
        <v>0</v>
      </c>
      <c r="I2223">
        <f>IFERROR(VLOOKUP(A2223,[5]数据处理!$A:$B,2,0),0)</f>
        <v>0</v>
      </c>
      <c r="J2223" s="30">
        <f>IFERROR(VLOOKUP(A2223,[5]数据处理!$A:$D,4,0),0)</f>
        <v>0</v>
      </c>
      <c r="K2223" s="30">
        <f>IFERROR(VLOOKUP(A2223,[5]数据处理!$A:$E,5,0),0)</f>
        <v>0</v>
      </c>
      <c r="L2223" s="30">
        <f>IFERROR(VLOOKUP(A2223,[5]数据处理!$A:$G,7,0),0)</f>
        <v>0</v>
      </c>
      <c r="M2223">
        <f t="shared" si="579"/>
        <v>0</v>
      </c>
      <c r="N2223">
        <f>IFERROR(VLOOKUP(A2223,[5]数据处理!$A:$C,3,0),0)</f>
        <v>0</v>
      </c>
      <c r="O2223">
        <f>IFERROR(VLOOKUP($A2223,[5]数据处理!$A:$N,14,0),0)</f>
        <v>0</v>
      </c>
      <c r="P2223" t="str">
        <f>IFERROR(VLOOKUP($A2223,[3]库存报告使用数据!$A$1:$B$65536,2,0),"")</f>
        <v/>
      </c>
      <c r="Q2223" t="str">
        <f>IFERROR(VLOOKUP($A2223,[3]库存报告使用数据!$A$1:$E$65536,5,0),"")</f>
        <v/>
      </c>
      <c r="R2223" t="str">
        <f>IFERROR(VLOOKUP($A2223,[3]库存报告使用数据!$A$1:$H$65536,8,0),"")</f>
        <v/>
      </c>
      <c r="S2223" t="str">
        <f>IFERROR(VLOOKUP($A2223,[3]库存报告使用数据!$A$1:$K$65536,11,0),"")</f>
        <v/>
      </c>
      <c r="T2223" t="str">
        <f>IFERROR(VLOOKUP($A2223,[3]库存报告使用数据!$A$1:$C$65536,3,0),"")</f>
        <v/>
      </c>
      <c r="U2223" t="str">
        <f>IFERROR(VLOOKUP($A2223,[3]库存报告使用数据!$A$1:$F$65536,6,0),"")</f>
        <v/>
      </c>
      <c r="V2223" t="str">
        <f>IFERROR(VLOOKUP($A2223,[3]库存报告使用数据!$A$1:$I$65536,9,0),"")</f>
        <v/>
      </c>
      <c r="W2223" t="str">
        <f>IFERROR(VLOOKUP($A2223,[3]库存报告使用数据!$A$1:$L$65536,12,0),"")</f>
        <v/>
      </c>
      <c r="X2223" s="20" t="str">
        <f t="shared" si="580"/>
        <v/>
      </c>
      <c r="Y2223" s="20" t="str">
        <f t="shared" si="581"/>
        <v/>
      </c>
      <c r="Z2223" s="20" t="str">
        <f t="shared" si="582"/>
        <v/>
      </c>
      <c r="AA2223" s="20" t="str">
        <f t="shared" si="583"/>
        <v/>
      </c>
      <c r="AB2223" t="str">
        <f>IFERROR(VLOOKUP($A2223,[3]库存报告使用数据!$A$1:$D$65536,4,0),"")</f>
        <v/>
      </c>
      <c r="AC2223" t="str">
        <f>IFERROR(VLOOKUP($A2223,[3]库存报告使用数据!$A$1:$G$65536,7,0),"")</f>
        <v/>
      </c>
      <c r="AD2223" t="str">
        <f>IFERROR(VLOOKUP($A2223,[3]库存报告使用数据!$A$1:$J$65536,10,0),"")</f>
        <v/>
      </c>
      <c r="AE2223" t="str">
        <f>IFERROR(VLOOKUP($A2223,[3]库存报告使用数据!$A$1:$M$65536,13,0),"")</f>
        <v/>
      </c>
      <c r="AF2223" s="20" t="str">
        <f t="shared" si="584"/>
        <v/>
      </c>
      <c r="AG2223" s="20" t="str">
        <f t="shared" si="585"/>
        <v/>
      </c>
      <c r="AH2223" s="20" t="str">
        <f t="shared" si="586"/>
        <v/>
      </c>
      <c r="AI2223" s="20" t="str">
        <f t="shared" si="587"/>
        <v/>
      </c>
      <c r="AJ2223">
        <f>IFERROR(VLOOKUP($B2223,[4]库存报告使用数据!$A$1:$B$65536,2,0),0)</f>
        <v>0</v>
      </c>
      <c r="AK2223">
        <f>IFERROR(VLOOKUP($B2223,[4]库存报告使用数据!$A$1:$C$65536,3,0),)</f>
        <v>0</v>
      </c>
      <c r="AL2223">
        <f>IFERROR(VLOOKUP($B2223,[4]库存报告使用数据!$A$1:$D$65536,4,0),)</f>
        <v>0</v>
      </c>
      <c r="AM2223">
        <f>IFERROR(VLOOKUP($B2223,[4]库存报告使用数据!$A$1:$E$65536,5,0),)</f>
        <v>0</v>
      </c>
      <c r="AN2223" s="20" t="str">
        <f t="shared" si="588"/>
        <v/>
      </c>
      <c r="AO2223" s="20" t="str">
        <f t="shared" si="589"/>
        <v/>
      </c>
      <c r="AP2223" s="20" t="str">
        <f t="shared" si="590"/>
        <v/>
      </c>
      <c r="AQ2223" s="20" t="str">
        <f t="shared" si="591"/>
        <v/>
      </c>
      <c r="AR2223" s="32">
        <f t="shared" si="592"/>
        <v>0</v>
      </c>
      <c r="AS2223" s="32">
        <f t="shared" si="593"/>
        <v>0</v>
      </c>
      <c r="AT2223" s="32">
        <f t="shared" si="594"/>
        <v>0</v>
      </c>
      <c r="AU2223" s="28" t="str">
        <f t="shared" si="595"/>
        <v>库存为0</v>
      </c>
      <c r="AV2223" s="34" t="str">
        <f>IFERROR(时间!$B$4+AU2223,"上周无销量")</f>
        <v>上周无销量</v>
      </c>
    </row>
    <row r="2224" spans="1:48">
      <c r="A2224" s="18" t="s">
        <v>2269</v>
      </c>
      <c r="B2224" t="str">
        <f>VLOOKUP(A2224,'[1]sku-asin（子）'!$A:$B,2,0)</f>
        <v>B07CLV1RWJ</v>
      </c>
      <c r="C2224" t="str">
        <f>VLOOKUP(A2224,'[1]子sku-父sku'!$A:$B,2,0)</f>
        <v>YZ-MU5129</v>
      </c>
      <c r="D2224" s="28">
        <f>IFERROR(VLOOKUP(A2224,[2]库存报告使用数据处理!$A:$C,3,0),0)</f>
        <v>0</v>
      </c>
      <c r="E2224" s="28">
        <f>IFERROR(VLOOKUP(A2224,[2]库存报告使用数据处理!$A:$D,4,0),0)</f>
        <v>0</v>
      </c>
      <c r="F2224" s="28">
        <f>IFERROR(VLOOKUP(A2224,[2]库存报告使用数据处理!$A:$E,5,0),0)</f>
        <v>0</v>
      </c>
      <c r="G2224" s="28">
        <f>IFERROR(VLOOKUP(A2224,[2]库存报告使用数据处理!$A:$F,6,0),0)</f>
        <v>0</v>
      </c>
      <c r="H2224" s="29">
        <f>IFERROR(VLOOKUP(A2224,[2]库存报告使用数据处理!$A:$G,7,0),0)</f>
        <v>0</v>
      </c>
      <c r="I2224">
        <f>IFERROR(VLOOKUP(A2224,[5]数据处理!$A:$B,2,0),0)</f>
        <v>4</v>
      </c>
      <c r="J2224" s="30">
        <f>IFERROR(VLOOKUP(A2224,[5]数据处理!$A:$D,4,0),0)</f>
        <v>0</v>
      </c>
      <c r="K2224" s="30">
        <f>IFERROR(VLOOKUP(A2224,[5]数据处理!$A:$E,5,0),0)</f>
        <v>0</v>
      </c>
      <c r="L2224" s="30">
        <f>IFERROR(VLOOKUP(A2224,[5]数据处理!$A:$G,7,0),0)</f>
        <v>0</v>
      </c>
      <c r="M2224">
        <f t="shared" si="579"/>
        <v>4</v>
      </c>
      <c r="N2224">
        <f>IFERROR(VLOOKUP(A2224,[5]数据处理!$A:$C,3,0),0)</f>
        <v>0</v>
      </c>
      <c r="O2224">
        <f>IFERROR(VLOOKUP($A2224,[5]数据处理!$A:$N,14,0),0)</f>
        <v>0</v>
      </c>
      <c r="P2224" t="str">
        <f>IFERROR(VLOOKUP($A2224,[3]库存报告使用数据!$A$1:$B$65536,2,0),"")</f>
        <v/>
      </c>
      <c r="Q2224" t="str">
        <f>IFERROR(VLOOKUP($A2224,[3]库存报告使用数据!$A$1:$E$65536,5,0),"")</f>
        <v/>
      </c>
      <c r="R2224" t="str">
        <f>IFERROR(VLOOKUP($A2224,[3]库存报告使用数据!$A$1:$H$65536,8,0),"")</f>
        <v/>
      </c>
      <c r="S2224" t="str">
        <f>IFERROR(VLOOKUP($A2224,[3]库存报告使用数据!$A$1:$K$65536,11,0),"")</f>
        <v/>
      </c>
      <c r="T2224" t="str">
        <f>IFERROR(VLOOKUP($A2224,[3]库存报告使用数据!$A$1:$C$65536,3,0),"")</f>
        <v/>
      </c>
      <c r="U2224" t="str">
        <f>IFERROR(VLOOKUP($A2224,[3]库存报告使用数据!$A$1:$F$65536,6,0),"")</f>
        <v/>
      </c>
      <c r="V2224" t="str">
        <f>IFERROR(VLOOKUP($A2224,[3]库存报告使用数据!$A$1:$I$65536,9,0),"")</f>
        <v/>
      </c>
      <c r="W2224" t="str">
        <f>IFERROR(VLOOKUP($A2224,[3]库存报告使用数据!$A$1:$L$65536,12,0),"")</f>
        <v/>
      </c>
      <c r="X2224" s="20" t="str">
        <f t="shared" si="580"/>
        <v/>
      </c>
      <c r="Y2224" s="20" t="str">
        <f t="shared" si="581"/>
        <v/>
      </c>
      <c r="Z2224" s="20" t="str">
        <f t="shared" si="582"/>
        <v/>
      </c>
      <c r="AA2224" s="20" t="str">
        <f t="shared" si="583"/>
        <v/>
      </c>
      <c r="AB2224" t="str">
        <f>IFERROR(VLOOKUP($A2224,[3]库存报告使用数据!$A$1:$D$65536,4,0),"")</f>
        <v/>
      </c>
      <c r="AC2224" t="str">
        <f>IFERROR(VLOOKUP($A2224,[3]库存报告使用数据!$A$1:$G$65536,7,0),"")</f>
        <v/>
      </c>
      <c r="AD2224" t="str">
        <f>IFERROR(VLOOKUP($A2224,[3]库存报告使用数据!$A$1:$J$65536,10,0),"")</f>
        <v/>
      </c>
      <c r="AE2224" t="str">
        <f>IFERROR(VLOOKUP($A2224,[3]库存报告使用数据!$A$1:$M$65536,13,0),"")</f>
        <v/>
      </c>
      <c r="AF2224" s="20" t="str">
        <f t="shared" si="584"/>
        <v/>
      </c>
      <c r="AG2224" s="20" t="str">
        <f t="shared" si="585"/>
        <v/>
      </c>
      <c r="AH2224" s="20" t="str">
        <f t="shared" si="586"/>
        <v/>
      </c>
      <c r="AI2224" s="20" t="str">
        <f t="shared" si="587"/>
        <v/>
      </c>
      <c r="AJ2224">
        <f>IFERROR(VLOOKUP($B2224,[4]库存报告使用数据!$A$1:$B$65536,2,0),0)</f>
        <v>11</v>
      </c>
      <c r="AK2224">
        <f>IFERROR(VLOOKUP($B2224,[4]库存报告使用数据!$A$1:$C$65536,3,0),)</f>
        <v>9</v>
      </c>
      <c r="AL2224">
        <f>IFERROR(VLOOKUP($B2224,[4]库存报告使用数据!$A$1:$D$65536,4,0),)</f>
        <v>0</v>
      </c>
      <c r="AM2224">
        <f>IFERROR(VLOOKUP($B2224,[4]库存报告使用数据!$A$1:$E$65536,5,0),)</f>
        <v>0</v>
      </c>
      <c r="AN2224" s="20">
        <f t="shared" si="588"/>
        <v>0</v>
      </c>
      <c r="AO2224" s="20">
        <f t="shared" si="589"/>
        <v>0</v>
      </c>
      <c r="AP2224" s="20" t="str">
        <f t="shared" si="590"/>
        <v/>
      </c>
      <c r="AQ2224" s="20" t="str">
        <f t="shared" si="591"/>
        <v/>
      </c>
      <c r="AR2224" s="32">
        <f t="shared" si="592"/>
        <v>0</v>
      </c>
      <c r="AS2224" s="32">
        <f t="shared" si="593"/>
        <v>0</v>
      </c>
      <c r="AT2224" s="32">
        <f t="shared" si="594"/>
        <v>4</v>
      </c>
      <c r="AU2224" s="28" t="str">
        <f t="shared" si="595"/>
        <v>库存为4</v>
      </c>
      <c r="AV2224" s="34" t="str">
        <f>IFERROR(时间!$B$4+AU2224,"上周无销量")</f>
        <v>上周无销量</v>
      </c>
    </row>
    <row r="2225" spans="1:48">
      <c r="A2225" s="18" t="s">
        <v>2270</v>
      </c>
      <c r="B2225" t="str">
        <f>VLOOKUP(A2225,'[1]sku-asin（子）'!$A:$B,2,0)</f>
        <v>B07CKY6BPC</v>
      </c>
      <c r="C2225" t="str">
        <f>VLOOKUP(A2225,'[1]子sku-父sku'!$A:$B,2,0)</f>
        <v>YZ-MU5506</v>
      </c>
      <c r="D2225" s="28">
        <f>IFERROR(VLOOKUP(A2225,[2]库存报告使用数据处理!$A:$C,3,0),0)</f>
        <v>0</v>
      </c>
      <c r="E2225" s="28">
        <f>IFERROR(VLOOKUP(A2225,[2]库存报告使用数据处理!$A:$D,4,0),0)</f>
        <v>0</v>
      </c>
      <c r="F2225" s="28">
        <f>IFERROR(VLOOKUP(A2225,[2]库存报告使用数据处理!$A:$E,5,0),0)</f>
        <v>0</v>
      </c>
      <c r="G2225" s="28">
        <f>IFERROR(VLOOKUP(A2225,[2]库存报告使用数据处理!$A:$F,6,0),0)</f>
        <v>0</v>
      </c>
      <c r="H2225" s="29">
        <f>IFERROR(VLOOKUP(A2225,[2]库存报告使用数据处理!$A:$G,7,0),0)</f>
        <v>0</v>
      </c>
      <c r="I2225">
        <f>IFERROR(VLOOKUP(A2225,[5]数据处理!$A:$B,2,0),0)</f>
        <v>3</v>
      </c>
      <c r="J2225" s="30">
        <f>IFERROR(VLOOKUP(A2225,[5]数据处理!$A:$D,4,0),0)</f>
        <v>0</v>
      </c>
      <c r="K2225" s="30">
        <f>IFERROR(VLOOKUP(A2225,[5]数据处理!$A:$E,5,0),0)</f>
        <v>0</v>
      </c>
      <c r="L2225" s="30">
        <f>IFERROR(VLOOKUP(A2225,[5]数据处理!$A:$G,7,0),0)</f>
        <v>0</v>
      </c>
      <c r="M2225">
        <f t="shared" si="579"/>
        <v>3</v>
      </c>
      <c r="N2225">
        <f>IFERROR(VLOOKUP(A2225,[5]数据处理!$A:$C,3,0),0)</f>
        <v>0</v>
      </c>
      <c r="O2225">
        <f>IFERROR(VLOOKUP($A2225,[5]数据处理!$A:$N,14,0),0)</f>
        <v>0</v>
      </c>
      <c r="P2225" t="str">
        <f>IFERROR(VLOOKUP($A2225,[3]库存报告使用数据!$A$1:$B$65536,2,0),"")</f>
        <v/>
      </c>
      <c r="Q2225" t="str">
        <f>IFERROR(VLOOKUP($A2225,[3]库存报告使用数据!$A$1:$E$65536,5,0),"")</f>
        <v/>
      </c>
      <c r="R2225" t="str">
        <f>IFERROR(VLOOKUP($A2225,[3]库存报告使用数据!$A$1:$H$65536,8,0),"")</f>
        <v/>
      </c>
      <c r="S2225" t="str">
        <f>IFERROR(VLOOKUP($A2225,[3]库存报告使用数据!$A$1:$K$65536,11,0),"")</f>
        <v/>
      </c>
      <c r="T2225" t="str">
        <f>IFERROR(VLOOKUP($A2225,[3]库存报告使用数据!$A$1:$C$65536,3,0),"")</f>
        <v/>
      </c>
      <c r="U2225" t="str">
        <f>IFERROR(VLOOKUP($A2225,[3]库存报告使用数据!$A$1:$F$65536,6,0),"")</f>
        <v/>
      </c>
      <c r="V2225" t="str">
        <f>IFERROR(VLOOKUP($A2225,[3]库存报告使用数据!$A$1:$I$65536,9,0),"")</f>
        <v/>
      </c>
      <c r="W2225" t="str">
        <f>IFERROR(VLOOKUP($A2225,[3]库存报告使用数据!$A$1:$L$65536,12,0),"")</f>
        <v/>
      </c>
      <c r="X2225" s="20" t="str">
        <f t="shared" si="580"/>
        <v/>
      </c>
      <c r="Y2225" s="20" t="str">
        <f t="shared" si="581"/>
        <v/>
      </c>
      <c r="Z2225" s="20" t="str">
        <f t="shared" si="582"/>
        <v/>
      </c>
      <c r="AA2225" s="20" t="str">
        <f t="shared" si="583"/>
        <v/>
      </c>
      <c r="AB2225" t="str">
        <f>IFERROR(VLOOKUP($A2225,[3]库存报告使用数据!$A$1:$D$65536,4,0),"")</f>
        <v/>
      </c>
      <c r="AC2225" t="str">
        <f>IFERROR(VLOOKUP($A2225,[3]库存报告使用数据!$A$1:$G$65536,7,0),"")</f>
        <v/>
      </c>
      <c r="AD2225" t="str">
        <f>IFERROR(VLOOKUP($A2225,[3]库存报告使用数据!$A$1:$J$65536,10,0),"")</f>
        <v/>
      </c>
      <c r="AE2225" t="str">
        <f>IFERROR(VLOOKUP($A2225,[3]库存报告使用数据!$A$1:$M$65536,13,0),"")</f>
        <v/>
      </c>
      <c r="AF2225" s="20" t="str">
        <f t="shared" si="584"/>
        <v/>
      </c>
      <c r="AG2225" s="20" t="str">
        <f t="shared" si="585"/>
        <v/>
      </c>
      <c r="AH2225" s="20" t="str">
        <f t="shared" si="586"/>
        <v/>
      </c>
      <c r="AI2225" s="20" t="str">
        <f t="shared" si="587"/>
        <v/>
      </c>
      <c r="AJ2225">
        <f>IFERROR(VLOOKUP($B2225,[4]库存报告使用数据!$A$1:$B$65536,2,0),0)</f>
        <v>14</v>
      </c>
      <c r="AK2225">
        <f>IFERROR(VLOOKUP($B2225,[4]库存报告使用数据!$A$1:$C$65536,3,0),)</f>
        <v>23</v>
      </c>
      <c r="AL2225">
        <f>IFERROR(VLOOKUP($B2225,[4]库存报告使用数据!$A$1:$D$65536,4,0),)</f>
        <v>0</v>
      </c>
      <c r="AM2225">
        <f>IFERROR(VLOOKUP($B2225,[4]库存报告使用数据!$A$1:$E$65536,5,0),)</f>
        <v>0</v>
      </c>
      <c r="AN2225" s="20">
        <f t="shared" si="588"/>
        <v>0</v>
      </c>
      <c r="AO2225" s="20">
        <f t="shared" si="589"/>
        <v>0</v>
      </c>
      <c r="AP2225" s="20" t="str">
        <f t="shared" si="590"/>
        <v/>
      </c>
      <c r="AQ2225" s="20" t="str">
        <f t="shared" si="591"/>
        <v/>
      </c>
      <c r="AR2225" s="32">
        <f t="shared" si="592"/>
        <v>0</v>
      </c>
      <c r="AS2225" s="32">
        <f t="shared" si="593"/>
        <v>0</v>
      </c>
      <c r="AT2225" s="32">
        <f t="shared" si="594"/>
        <v>3</v>
      </c>
      <c r="AU2225" s="28" t="str">
        <f t="shared" si="595"/>
        <v>库存为3</v>
      </c>
      <c r="AV2225" s="34" t="str">
        <f>IFERROR(时间!$B$4+AU2225,"上周无销量")</f>
        <v>上周无销量</v>
      </c>
    </row>
    <row r="2226" spans="1:48">
      <c r="A2226" s="18" t="s">
        <v>2271</v>
      </c>
      <c r="B2226" t="str">
        <f>VLOOKUP(A2226,'[1]sku-asin（子）'!$A:$B,2,0)</f>
        <v>B07CL1BPL7</v>
      </c>
      <c r="C2226" t="str">
        <f>VLOOKUP(A2226,'[1]子sku-父sku'!$A:$B,2,0)</f>
        <v>YZ-MU5506</v>
      </c>
      <c r="D2226" s="28">
        <f>IFERROR(VLOOKUP(A2226,[2]库存报告使用数据处理!$A:$C,3,0),0)</f>
        <v>0</v>
      </c>
      <c r="E2226" s="28">
        <f>IFERROR(VLOOKUP(A2226,[2]库存报告使用数据处理!$A:$D,4,0),0)</f>
        <v>0</v>
      </c>
      <c r="F2226" s="28">
        <f>IFERROR(VLOOKUP(A2226,[2]库存报告使用数据处理!$A:$E,5,0),0)</f>
        <v>0</v>
      </c>
      <c r="G2226" s="28">
        <f>IFERROR(VLOOKUP(A2226,[2]库存报告使用数据处理!$A:$F,6,0),0)</f>
        <v>0</v>
      </c>
      <c r="H2226" s="29">
        <f>IFERROR(VLOOKUP(A2226,[2]库存报告使用数据处理!$A:$G,7,0),0)</f>
        <v>0</v>
      </c>
      <c r="I2226">
        <f>IFERROR(VLOOKUP(A2226,[5]数据处理!$A:$B,2,0),0)</f>
        <v>2</v>
      </c>
      <c r="J2226" s="30">
        <f>IFERROR(VLOOKUP(A2226,[5]数据处理!$A:$D,4,0),0)</f>
        <v>0</v>
      </c>
      <c r="K2226" s="30">
        <f>IFERROR(VLOOKUP(A2226,[5]数据处理!$A:$E,5,0),0)</f>
        <v>0</v>
      </c>
      <c r="L2226" s="30">
        <f>IFERROR(VLOOKUP(A2226,[5]数据处理!$A:$G,7,0),0)</f>
        <v>0</v>
      </c>
      <c r="M2226">
        <f t="shared" si="579"/>
        <v>2</v>
      </c>
      <c r="N2226">
        <f>IFERROR(VLOOKUP(A2226,[5]数据处理!$A:$C,3,0),0)</f>
        <v>0</v>
      </c>
      <c r="O2226">
        <f>IFERROR(VLOOKUP($A2226,[5]数据处理!$A:$N,14,0),0)</f>
        <v>0</v>
      </c>
      <c r="P2226" t="str">
        <f>IFERROR(VLOOKUP($A2226,[3]库存报告使用数据!$A$1:$B$65536,2,0),"")</f>
        <v/>
      </c>
      <c r="Q2226" t="str">
        <f>IFERROR(VLOOKUP($A2226,[3]库存报告使用数据!$A$1:$E$65536,5,0),"")</f>
        <v/>
      </c>
      <c r="R2226" t="str">
        <f>IFERROR(VLOOKUP($A2226,[3]库存报告使用数据!$A$1:$H$65536,8,0),"")</f>
        <v/>
      </c>
      <c r="S2226" t="str">
        <f>IFERROR(VLOOKUP($A2226,[3]库存报告使用数据!$A$1:$K$65536,11,0),"")</f>
        <v/>
      </c>
      <c r="T2226" t="str">
        <f>IFERROR(VLOOKUP($A2226,[3]库存报告使用数据!$A$1:$C$65536,3,0),"")</f>
        <v/>
      </c>
      <c r="U2226" t="str">
        <f>IFERROR(VLOOKUP($A2226,[3]库存报告使用数据!$A$1:$F$65536,6,0),"")</f>
        <v/>
      </c>
      <c r="V2226" t="str">
        <f>IFERROR(VLOOKUP($A2226,[3]库存报告使用数据!$A$1:$I$65536,9,0),"")</f>
        <v/>
      </c>
      <c r="W2226" t="str">
        <f>IFERROR(VLOOKUP($A2226,[3]库存报告使用数据!$A$1:$L$65536,12,0),"")</f>
        <v/>
      </c>
      <c r="X2226" s="20" t="str">
        <f t="shared" si="580"/>
        <v/>
      </c>
      <c r="Y2226" s="20" t="str">
        <f t="shared" si="581"/>
        <v/>
      </c>
      <c r="Z2226" s="20" t="str">
        <f t="shared" si="582"/>
        <v/>
      </c>
      <c r="AA2226" s="20" t="str">
        <f t="shared" si="583"/>
        <v/>
      </c>
      <c r="AB2226" t="str">
        <f>IFERROR(VLOOKUP($A2226,[3]库存报告使用数据!$A$1:$D$65536,4,0),"")</f>
        <v/>
      </c>
      <c r="AC2226" t="str">
        <f>IFERROR(VLOOKUP($A2226,[3]库存报告使用数据!$A$1:$G$65536,7,0),"")</f>
        <v/>
      </c>
      <c r="AD2226" t="str">
        <f>IFERROR(VLOOKUP($A2226,[3]库存报告使用数据!$A$1:$J$65536,10,0),"")</f>
        <v/>
      </c>
      <c r="AE2226" t="str">
        <f>IFERROR(VLOOKUP($A2226,[3]库存报告使用数据!$A$1:$M$65536,13,0),"")</f>
        <v/>
      </c>
      <c r="AF2226" s="20" t="str">
        <f t="shared" si="584"/>
        <v/>
      </c>
      <c r="AG2226" s="20" t="str">
        <f t="shared" si="585"/>
        <v/>
      </c>
      <c r="AH2226" s="20" t="str">
        <f t="shared" si="586"/>
        <v/>
      </c>
      <c r="AI2226" s="20" t="str">
        <f t="shared" si="587"/>
        <v/>
      </c>
      <c r="AJ2226">
        <f>IFERROR(VLOOKUP($B2226,[4]库存报告使用数据!$A$1:$B$65536,2,0),0)</f>
        <v>13</v>
      </c>
      <c r="AK2226">
        <f>IFERROR(VLOOKUP($B2226,[4]库存报告使用数据!$A$1:$C$65536,3,0),)</f>
        <v>30</v>
      </c>
      <c r="AL2226">
        <f>IFERROR(VLOOKUP($B2226,[4]库存报告使用数据!$A$1:$D$65536,4,0),)</f>
        <v>0</v>
      </c>
      <c r="AM2226">
        <f>IFERROR(VLOOKUP($B2226,[4]库存报告使用数据!$A$1:$E$65536,5,0),)</f>
        <v>1</v>
      </c>
      <c r="AN2226" s="20">
        <f t="shared" si="588"/>
        <v>0</v>
      </c>
      <c r="AO2226" s="20">
        <f t="shared" si="589"/>
        <v>0</v>
      </c>
      <c r="AP2226" s="20" t="str">
        <f t="shared" si="590"/>
        <v/>
      </c>
      <c r="AQ2226" s="20">
        <f t="shared" si="591"/>
        <v>0</v>
      </c>
      <c r="AR2226" s="32">
        <f t="shared" si="592"/>
        <v>0</v>
      </c>
      <c r="AS2226" s="32">
        <f t="shared" si="593"/>
        <v>0</v>
      </c>
      <c r="AT2226" s="32">
        <f t="shared" si="594"/>
        <v>2</v>
      </c>
      <c r="AU2226" s="28" t="str">
        <f t="shared" si="595"/>
        <v>库存为2</v>
      </c>
      <c r="AV2226" s="34" t="str">
        <f>IFERROR(时间!$B$4+AU2226,"上周无销量")</f>
        <v>上周无销量</v>
      </c>
    </row>
    <row r="2227" spans="1:48">
      <c r="A2227" s="18" t="s">
        <v>2272</v>
      </c>
      <c r="B2227" t="str">
        <f>VLOOKUP(A2227,'[1]sku-asin（子）'!$A:$B,2,0)</f>
        <v>B07CKMRTLZ</v>
      </c>
      <c r="C2227" t="str">
        <f>VLOOKUP(A2227,'[1]子sku-父sku'!$A:$B,2,0)</f>
        <v>YZ-MU5506</v>
      </c>
      <c r="D2227" s="28">
        <f>IFERROR(VLOOKUP(A2227,[2]库存报告使用数据处理!$A:$C,3,0),0)</f>
        <v>0</v>
      </c>
      <c r="E2227" s="28">
        <f>IFERROR(VLOOKUP(A2227,[2]库存报告使用数据处理!$A:$D,4,0),0)</f>
        <v>0</v>
      </c>
      <c r="F2227" s="28">
        <f>IFERROR(VLOOKUP(A2227,[2]库存报告使用数据处理!$A:$E,5,0),0)</f>
        <v>0</v>
      </c>
      <c r="G2227" s="28">
        <f>IFERROR(VLOOKUP(A2227,[2]库存报告使用数据处理!$A:$F,6,0),0)</f>
        <v>0</v>
      </c>
      <c r="H2227" s="29">
        <f>IFERROR(VLOOKUP(A2227,[2]库存报告使用数据处理!$A:$G,7,0),0)</f>
        <v>0</v>
      </c>
      <c r="I2227">
        <f>IFERROR(VLOOKUP(A2227,[5]数据处理!$A:$B,2,0),0)</f>
        <v>3</v>
      </c>
      <c r="J2227" s="30">
        <f>IFERROR(VLOOKUP(A2227,[5]数据处理!$A:$D,4,0),0)</f>
        <v>0</v>
      </c>
      <c r="K2227" s="30">
        <f>IFERROR(VLOOKUP(A2227,[5]数据处理!$A:$E,5,0),0)</f>
        <v>0</v>
      </c>
      <c r="L2227" s="30">
        <f>IFERROR(VLOOKUP(A2227,[5]数据处理!$A:$G,7,0),0)</f>
        <v>0</v>
      </c>
      <c r="M2227">
        <f t="shared" si="579"/>
        <v>3</v>
      </c>
      <c r="N2227">
        <f>IFERROR(VLOOKUP(A2227,[5]数据处理!$A:$C,3,0),0)</f>
        <v>0</v>
      </c>
      <c r="O2227">
        <f>IFERROR(VLOOKUP($A2227,[5]数据处理!$A:$N,14,0),0)</f>
        <v>0</v>
      </c>
      <c r="P2227" t="str">
        <f>IFERROR(VLOOKUP($A2227,[3]库存报告使用数据!$A$1:$B$65536,2,0),"")</f>
        <v/>
      </c>
      <c r="Q2227" t="str">
        <f>IFERROR(VLOOKUP($A2227,[3]库存报告使用数据!$A$1:$E$65536,5,0),"")</f>
        <v/>
      </c>
      <c r="R2227" t="str">
        <f>IFERROR(VLOOKUP($A2227,[3]库存报告使用数据!$A$1:$H$65536,8,0),"")</f>
        <v/>
      </c>
      <c r="S2227" t="str">
        <f>IFERROR(VLOOKUP($A2227,[3]库存报告使用数据!$A$1:$K$65536,11,0),"")</f>
        <v/>
      </c>
      <c r="T2227" t="str">
        <f>IFERROR(VLOOKUP($A2227,[3]库存报告使用数据!$A$1:$C$65536,3,0),"")</f>
        <v/>
      </c>
      <c r="U2227" t="str">
        <f>IFERROR(VLOOKUP($A2227,[3]库存报告使用数据!$A$1:$F$65536,6,0),"")</f>
        <v/>
      </c>
      <c r="V2227" t="str">
        <f>IFERROR(VLOOKUP($A2227,[3]库存报告使用数据!$A$1:$I$65536,9,0),"")</f>
        <v/>
      </c>
      <c r="W2227" t="str">
        <f>IFERROR(VLOOKUP($A2227,[3]库存报告使用数据!$A$1:$L$65536,12,0),"")</f>
        <v/>
      </c>
      <c r="X2227" s="20" t="str">
        <f t="shared" si="580"/>
        <v/>
      </c>
      <c r="Y2227" s="20" t="str">
        <f t="shared" si="581"/>
        <v/>
      </c>
      <c r="Z2227" s="20" t="str">
        <f t="shared" si="582"/>
        <v/>
      </c>
      <c r="AA2227" s="20" t="str">
        <f t="shared" si="583"/>
        <v/>
      </c>
      <c r="AB2227" t="str">
        <f>IFERROR(VLOOKUP($A2227,[3]库存报告使用数据!$A$1:$D$65536,4,0),"")</f>
        <v/>
      </c>
      <c r="AC2227" t="str">
        <f>IFERROR(VLOOKUP($A2227,[3]库存报告使用数据!$A$1:$G$65536,7,0),"")</f>
        <v/>
      </c>
      <c r="AD2227" t="str">
        <f>IFERROR(VLOOKUP($A2227,[3]库存报告使用数据!$A$1:$J$65536,10,0),"")</f>
        <v/>
      </c>
      <c r="AE2227" t="str">
        <f>IFERROR(VLOOKUP($A2227,[3]库存报告使用数据!$A$1:$M$65536,13,0),"")</f>
        <v/>
      </c>
      <c r="AF2227" s="20" t="str">
        <f t="shared" si="584"/>
        <v/>
      </c>
      <c r="AG2227" s="20" t="str">
        <f t="shared" si="585"/>
        <v/>
      </c>
      <c r="AH2227" s="20" t="str">
        <f t="shared" si="586"/>
        <v/>
      </c>
      <c r="AI2227" s="20" t="str">
        <f t="shared" si="587"/>
        <v/>
      </c>
      <c r="AJ2227">
        <f>IFERROR(VLOOKUP($B2227,[4]库存报告使用数据!$A$1:$B$65536,2,0),0)</f>
        <v>12</v>
      </c>
      <c r="AK2227">
        <f>IFERROR(VLOOKUP($B2227,[4]库存报告使用数据!$A$1:$C$65536,3,0),)</f>
        <v>14</v>
      </c>
      <c r="AL2227">
        <f>IFERROR(VLOOKUP($B2227,[4]库存报告使用数据!$A$1:$D$65536,4,0),)</f>
        <v>0</v>
      </c>
      <c r="AM2227">
        <f>IFERROR(VLOOKUP($B2227,[4]库存报告使用数据!$A$1:$E$65536,5,0),)</f>
        <v>0</v>
      </c>
      <c r="AN2227" s="20">
        <f t="shared" si="588"/>
        <v>0</v>
      </c>
      <c r="AO2227" s="20">
        <f t="shared" si="589"/>
        <v>0</v>
      </c>
      <c r="AP2227" s="20" t="str">
        <f t="shared" si="590"/>
        <v/>
      </c>
      <c r="AQ2227" s="20" t="str">
        <f t="shared" si="591"/>
        <v/>
      </c>
      <c r="AR2227" s="32">
        <f t="shared" si="592"/>
        <v>0</v>
      </c>
      <c r="AS2227" s="32">
        <f t="shared" si="593"/>
        <v>0</v>
      </c>
      <c r="AT2227" s="32">
        <f t="shared" si="594"/>
        <v>3</v>
      </c>
      <c r="AU2227" s="28" t="str">
        <f t="shared" si="595"/>
        <v>库存为3</v>
      </c>
      <c r="AV2227" s="34" t="str">
        <f>IFERROR(时间!$B$4+AU2227,"上周无销量")</f>
        <v>上周无销量</v>
      </c>
    </row>
    <row r="2228" spans="1:48">
      <c r="A2228" s="18" t="s">
        <v>2273</v>
      </c>
      <c r="B2228" t="str">
        <f>VLOOKUP(A2228,'[1]sku-asin（子）'!$A:$B,2,0)</f>
        <v>B07CKT2N6R</v>
      </c>
      <c r="C2228" t="str">
        <f>VLOOKUP(A2228,'[1]子sku-父sku'!$A:$B,2,0)</f>
        <v>YZ-MU5506</v>
      </c>
      <c r="D2228" s="28">
        <f>IFERROR(VLOOKUP(A2228,[2]库存报告使用数据处理!$A:$C,3,0),0)</f>
        <v>0</v>
      </c>
      <c r="E2228" s="28">
        <f>IFERROR(VLOOKUP(A2228,[2]库存报告使用数据处理!$A:$D,4,0),0)</f>
        <v>0</v>
      </c>
      <c r="F2228" s="28">
        <f>IFERROR(VLOOKUP(A2228,[2]库存报告使用数据处理!$A:$E,5,0),0)</f>
        <v>0</v>
      </c>
      <c r="G2228" s="28">
        <f>IFERROR(VLOOKUP(A2228,[2]库存报告使用数据处理!$A:$F,6,0),0)</f>
        <v>0</v>
      </c>
      <c r="H2228" s="29">
        <f>IFERROR(VLOOKUP(A2228,[2]库存报告使用数据处理!$A:$G,7,0),0)</f>
        <v>0</v>
      </c>
      <c r="I2228">
        <f>IFERROR(VLOOKUP(A2228,[5]数据处理!$A:$B,2,0),0)</f>
        <v>1</v>
      </c>
      <c r="J2228" s="30">
        <f>IFERROR(VLOOKUP(A2228,[5]数据处理!$A:$D,4,0),0)</f>
        <v>0</v>
      </c>
      <c r="K2228" s="30">
        <f>IFERROR(VLOOKUP(A2228,[5]数据处理!$A:$E,5,0),0)</f>
        <v>0</v>
      </c>
      <c r="L2228" s="30">
        <f>IFERROR(VLOOKUP(A2228,[5]数据处理!$A:$G,7,0),0)</f>
        <v>0</v>
      </c>
      <c r="M2228">
        <f t="shared" si="579"/>
        <v>1</v>
      </c>
      <c r="N2228">
        <f>IFERROR(VLOOKUP(A2228,[5]数据处理!$A:$C,3,0),0)</f>
        <v>0</v>
      </c>
      <c r="O2228">
        <f>IFERROR(VLOOKUP($A2228,[5]数据处理!$A:$N,14,0),0)</f>
        <v>0</v>
      </c>
      <c r="P2228" t="str">
        <f>IFERROR(VLOOKUP($A2228,[3]库存报告使用数据!$A$1:$B$65536,2,0),"")</f>
        <v/>
      </c>
      <c r="Q2228" t="str">
        <f>IFERROR(VLOOKUP($A2228,[3]库存报告使用数据!$A$1:$E$65536,5,0),"")</f>
        <v/>
      </c>
      <c r="R2228" t="str">
        <f>IFERROR(VLOOKUP($A2228,[3]库存报告使用数据!$A$1:$H$65536,8,0),"")</f>
        <v/>
      </c>
      <c r="S2228" t="str">
        <f>IFERROR(VLOOKUP($A2228,[3]库存报告使用数据!$A$1:$K$65536,11,0),"")</f>
        <v/>
      </c>
      <c r="T2228" t="str">
        <f>IFERROR(VLOOKUP($A2228,[3]库存报告使用数据!$A$1:$C$65536,3,0),"")</f>
        <v/>
      </c>
      <c r="U2228" t="str">
        <f>IFERROR(VLOOKUP($A2228,[3]库存报告使用数据!$A$1:$F$65536,6,0),"")</f>
        <v/>
      </c>
      <c r="V2228" t="str">
        <f>IFERROR(VLOOKUP($A2228,[3]库存报告使用数据!$A$1:$I$65536,9,0),"")</f>
        <v/>
      </c>
      <c r="W2228" t="str">
        <f>IFERROR(VLOOKUP($A2228,[3]库存报告使用数据!$A$1:$L$65536,12,0),"")</f>
        <v/>
      </c>
      <c r="X2228" s="20" t="str">
        <f t="shared" si="580"/>
        <v/>
      </c>
      <c r="Y2228" s="20" t="str">
        <f t="shared" si="581"/>
        <v/>
      </c>
      <c r="Z2228" s="20" t="str">
        <f t="shared" si="582"/>
        <v/>
      </c>
      <c r="AA2228" s="20" t="str">
        <f t="shared" si="583"/>
        <v/>
      </c>
      <c r="AB2228" t="str">
        <f>IFERROR(VLOOKUP($A2228,[3]库存报告使用数据!$A$1:$D$65536,4,0),"")</f>
        <v/>
      </c>
      <c r="AC2228" t="str">
        <f>IFERROR(VLOOKUP($A2228,[3]库存报告使用数据!$A$1:$G$65536,7,0),"")</f>
        <v/>
      </c>
      <c r="AD2228" t="str">
        <f>IFERROR(VLOOKUP($A2228,[3]库存报告使用数据!$A$1:$J$65536,10,0),"")</f>
        <v/>
      </c>
      <c r="AE2228" t="str">
        <f>IFERROR(VLOOKUP($A2228,[3]库存报告使用数据!$A$1:$M$65536,13,0),"")</f>
        <v/>
      </c>
      <c r="AF2228" s="20" t="str">
        <f t="shared" si="584"/>
        <v/>
      </c>
      <c r="AG2228" s="20" t="str">
        <f t="shared" si="585"/>
        <v/>
      </c>
      <c r="AH2228" s="20" t="str">
        <f t="shared" si="586"/>
        <v/>
      </c>
      <c r="AI2228" s="20" t="str">
        <f t="shared" si="587"/>
        <v/>
      </c>
      <c r="AJ2228">
        <f>IFERROR(VLOOKUP($B2228,[4]库存报告使用数据!$A$1:$B$65536,2,0),0)</f>
        <v>16</v>
      </c>
      <c r="AK2228">
        <f>IFERROR(VLOOKUP($B2228,[4]库存报告使用数据!$A$1:$C$65536,3,0),)</f>
        <v>9</v>
      </c>
      <c r="AL2228">
        <f>IFERROR(VLOOKUP($B2228,[4]库存报告使用数据!$A$1:$D$65536,4,0),)</f>
        <v>0</v>
      </c>
      <c r="AM2228">
        <f>IFERROR(VLOOKUP($B2228,[4]库存报告使用数据!$A$1:$E$65536,5,0),)</f>
        <v>0</v>
      </c>
      <c r="AN2228" s="20">
        <f t="shared" si="588"/>
        <v>0</v>
      </c>
      <c r="AO2228" s="20">
        <f t="shared" si="589"/>
        <v>0</v>
      </c>
      <c r="AP2228" s="20" t="str">
        <f t="shared" si="590"/>
        <v/>
      </c>
      <c r="AQ2228" s="20" t="str">
        <f t="shared" si="591"/>
        <v/>
      </c>
      <c r="AR2228" s="32">
        <f t="shared" si="592"/>
        <v>0</v>
      </c>
      <c r="AS2228" s="32">
        <f t="shared" si="593"/>
        <v>0</v>
      </c>
      <c r="AT2228" s="32">
        <f t="shared" si="594"/>
        <v>1</v>
      </c>
      <c r="AU2228" s="28" t="str">
        <f t="shared" si="595"/>
        <v>库存为1</v>
      </c>
      <c r="AV2228" s="34" t="str">
        <f>IFERROR(时间!$B$4+AU2228,"上周无销量")</f>
        <v>上周无销量</v>
      </c>
    </row>
    <row r="2229" spans="1:48">
      <c r="A2229" s="18" t="s">
        <v>2274</v>
      </c>
      <c r="B2229" t="str">
        <f>VLOOKUP(A2229,'[1]sku-asin（子）'!$A:$B,2,0)</f>
        <v>B07CLM9HRR</v>
      </c>
      <c r="C2229" t="str">
        <f>VLOOKUP(A2229,'[1]子sku-父sku'!$A:$B,2,0)</f>
        <v>YZ-MU5506</v>
      </c>
      <c r="D2229" s="28">
        <f>IFERROR(VLOOKUP(A2229,[2]库存报告使用数据处理!$A:$C,3,0),0)</f>
        <v>0</v>
      </c>
      <c r="E2229" s="28">
        <f>IFERROR(VLOOKUP(A2229,[2]库存报告使用数据处理!$A:$D,4,0),0)</f>
        <v>0</v>
      </c>
      <c r="F2229" s="28">
        <f>IFERROR(VLOOKUP(A2229,[2]库存报告使用数据处理!$A:$E,5,0),0)</f>
        <v>0</v>
      </c>
      <c r="G2229" s="28">
        <f>IFERROR(VLOOKUP(A2229,[2]库存报告使用数据处理!$A:$F,6,0),0)</f>
        <v>0</v>
      </c>
      <c r="H2229" s="29">
        <f>IFERROR(VLOOKUP(A2229,[2]库存报告使用数据处理!$A:$G,7,0),0)</f>
        <v>0</v>
      </c>
      <c r="I2229">
        <f>IFERROR(VLOOKUP(A2229,[5]数据处理!$A:$B,2,0),0)</f>
        <v>2</v>
      </c>
      <c r="J2229" s="30">
        <f>IFERROR(VLOOKUP(A2229,[5]数据处理!$A:$D,4,0),0)</f>
        <v>0</v>
      </c>
      <c r="K2229" s="30">
        <f>IFERROR(VLOOKUP(A2229,[5]数据处理!$A:$E,5,0),0)</f>
        <v>0</v>
      </c>
      <c r="L2229" s="30">
        <f>IFERROR(VLOOKUP(A2229,[5]数据处理!$A:$G,7,0),0)</f>
        <v>0</v>
      </c>
      <c r="M2229">
        <f t="shared" si="579"/>
        <v>2</v>
      </c>
      <c r="N2229">
        <f>IFERROR(VLOOKUP(A2229,[5]数据处理!$A:$C,3,0),0)</f>
        <v>0</v>
      </c>
      <c r="O2229">
        <f>IFERROR(VLOOKUP($A2229,[5]数据处理!$A:$N,14,0),0)</f>
        <v>0</v>
      </c>
      <c r="P2229" t="str">
        <f>IFERROR(VLOOKUP($A2229,[3]库存报告使用数据!$A$1:$B$65536,2,0),"")</f>
        <v/>
      </c>
      <c r="Q2229" t="str">
        <f>IFERROR(VLOOKUP($A2229,[3]库存报告使用数据!$A$1:$E$65536,5,0),"")</f>
        <v/>
      </c>
      <c r="R2229" t="str">
        <f>IFERROR(VLOOKUP($A2229,[3]库存报告使用数据!$A$1:$H$65536,8,0),"")</f>
        <v/>
      </c>
      <c r="S2229" t="str">
        <f>IFERROR(VLOOKUP($A2229,[3]库存报告使用数据!$A$1:$K$65536,11,0),"")</f>
        <v/>
      </c>
      <c r="T2229" t="str">
        <f>IFERROR(VLOOKUP($A2229,[3]库存报告使用数据!$A$1:$C$65536,3,0),"")</f>
        <v/>
      </c>
      <c r="U2229" t="str">
        <f>IFERROR(VLOOKUP($A2229,[3]库存报告使用数据!$A$1:$F$65536,6,0),"")</f>
        <v/>
      </c>
      <c r="V2229" t="str">
        <f>IFERROR(VLOOKUP($A2229,[3]库存报告使用数据!$A$1:$I$65536,9,0),"")</f>
        <v/>
      </c>
      <c r="W2229" t="str">
        <f>IFERROR(VLOOKUP($A2229,[3]库存报告使用数据!$A$1:$L$65536,12,0),"")</f>
        <v/>
      </c>
      <c r="X2229" s="20" t="str">
        <f t="shared" si="580"/>
        <v/>
      </c>
      <c r="Y2229" s="20" t="str">
        <f t="shared" si="581"/>
        <v/>
      </c>
      <c r="Z2229" s="20" t="str">
        <f t="shared" si="582"/>
        <v/>
      </c>
      <c r="AA2229" s="20" t="str">
        <f t="shared" si="583"/>
        <v/>
      </c>
      <c r="AB2229" t="str">
        <f>IFERROR(VLOOKUP($A2229,[3]库存报告使用数据!$A$1:$D$65536,4,0),"")</f>
        <v/>
      </c>
      <c r="AC2229" t="str">
        <f>IFERROR(VLOOKUP($A2229,[3]库存报告使用数据!$A$1:$G$65536,7,0),"")</f>
        <v/>
      </c>
      <c r="AD2229" t="str">
        <f>IFERROR(VLOOKUP($A2229,[3]库存报告使用数据!$A$1:$J$65536,10,0),"")</f>
        <v/>
      </c>
      <c r="AE2229" t="str">
        <f>IFERROR(VLOOKUP($A2229,[3]库存报告使用数据!$A$1:$M$65536,13,0),"")</f>
        <v/>
      </c>
      <c r="AF2229" s="20" t="str">
        <f t="shared" si="584"/>
        <v/>
      </c>
      <c r="AG2229" s="20" t="str">
        <f t="shared" si="585"/>
        <v/>
      </c>
      <c r="AH2229" s="20" t="str">
        <f t="shared" si="586"/>
        <v/>
      </c>
      <c r="AI2229" s="20" t="str">
        <f t="shared" si="587"/>
        <v/>
      </c>
      <c r="AJ2229">
        <f>IFERROR(VLOOKUP($B2229,[4]库存报告使用数据!$A$1:$B$65536,2,0),0)</f>
        <v>13</v>
      </c>
      <c r="AK2229">
        <f>IFERROR(VLOOKUP($B2229,[4]库存报告使用数据!$A$1:$C$65536,3,0),)</f>
        <v>22</v>
      </c>
      <c r="AL2229">
        <f>IFERROR(VLOOKUP($B2229,[4]库存报告使用数据!$A$1:$D$65536,4,0),)</f>
        <v>0</v>
      </c>
      <c r="AM2229">
        <f>IFERROR(VLOOKUP($B2229,[4]库存报告使用数据!$A$1:$E$65536,5,0),)</f>
        <v>1</v>
      </c>
      <c r="AN2229" s="20">
        <f t="shared" si="588"/>
        <v>0</v>
      </c>
      <c r="AO2229" s="20">
        <f t="shared" si="589"/>
        <v>0</v>
      </c>
      <c r="AP2229" s="20" t="str">
        <f t="shared" si="590"/>
        <v/>
      </c>
      <c r="AQ2229" s="20">
        <f t="shared" si="591"/>
        <v>0</v>
      </c>
      <c r="AR2229" s="32">
        <f t="shared" si="592"/>
        <v>0</v>
      </c>
      <c r="AS2229" s="32">
        <f t="shared" si="593"/>
        <v>0</v>
      </c>
      <c r="AT2229" s="32">
        <f t="shared" si="594"/>
        <v>2</v>
      </c>
      <c r="AU2229" s="28" t="str">
        <f t="shared" si="595"/>
        <v>库存为2</v>
      </c>
      <c r="AV2229" s="34" t="str">
        <f>IFERROR(时间!$B$4+AU2229,"上周无销量")</f>
        <v>上周无销量</v>
      </c>
    </row>
    <row r="2230" spans="1:48">
      <c r="A2230" s="18" t="s">
        <v>2275</v>
      </c>
      <c r="B2230" t="str">
        <f>VLOOKUP(A2230,'[1]sku-asin（子）'!$A:$B,2,0)</f>
        <v>B07CKY1TFD</v>
      </c>
      <c r="C2230" t="str">
        <f>VLOOKUP(A2230,'[1]子sku-父sku'!$A:$B,2,0)</f>
        <v>YZ-MU5506</v>
      </c>
      <c r="D2230" s="28">
        <f>IFERROR(VLOOKUP(A2230,[2]库存报告使用数据处理!$A:$C,3,0),0)</f>
        <v>0</v>
      </c>
      <c r="E2230" s="28">
        <f>IFERROR(VLOOKUP(A2230,[2]库存报告使用数据处理!$A:$D,4,0),0)</f>
        <v>0</v>
      </c>
      <c r="F2230" s="28">
        <f>IFERROR(VLOOKUP(A2230,[2]库存报告使用数据处理!$A:$E,5,0),0)</f>
        <v>0</v>
      </c>
      <c r="G2230" s="28">
        <f>IFERROR(VLOOKUP(A2230,[2]库存报告使用数据处理!$A:$F,6,0),0)</f>
        <v>0</v>
      </c>
      <c r="H2230" s="29">
        <f>IFERROR(VLOOKUP(A2230,[2]库存报告使用数据处理!$A:$G,7,0),0)</f>
        <v>0</v>
      </c>
      <c r="I2230">
        <f>IFERROR(VLOOKUP(A2230,[5]数据处理!$A:$B,2,0),0)</f>
        <v>0</v>
      </c>
      <c r="J2230" s="30">
        <f>IFERROR(VLOOKUP(A2230,[5]数据处理!$A:$D,4,0),0)</f>
        <v>0</v>
      </c>
      <c r="K2230" s="30">
        <f>IFERROR(VLOOKUP(A2230,[5]数据处理!$A:$E,5,0),0)</f>
        <v>0</v>
      </c>
      <c r="L2230" s="30">
        <f>IFERROR(VLOOKUP(A2230,[5]数据处理!$A:$G,7,0),0)</f>
        <v>0</v>
      </c>
      <c r="M2230">
        <f t="shared" si="579"/>
        <v>0</v>
      </c>
      <c r="N2230">
        <f>IFERROR(VLOOKUP(A2230,[5]数据处理!$A:$C,3,0),0)</f>
        <v>0</v>
      </c>
      <c r="O2230">
        <f>IFERROR(VLOOKUP($A2230,[5]数据处理!$A:$N,14,0),0)</f>
        <v>0</v>
      </c>
      <c r="P2230" t="str">
        <f>IFERROR(VLOOKUP($A2230,[3]库存报告使用数据!$A$1:$B$65536,2,0),"")</f>
        <v/>
      </c>
      <c r="Q2230" t="str">
        <f>IFERROR(VLOOKUP($A2230,[3]库存报告使用数据!$A$1:$E$65536,5,0),"")</f>
        <v/>
      </c>
      <c r="R2230" t="str">
        <f>IFERROR(VLOOKUP($A2230,[3]库存报告使用数据!$A$1:$H$65536,8,0),"")</f>
        <v/>
      </c>
      <c r="S2230" t="str">
        <f>IFERROR(VLOOKUP($A2230,[3]库存报告使用数据!$A$1:$K$65536,11,0),"")</f>
        <v/>
      </c>
      <c r="T2230" t="str">
        <f>IFERROR(VLOOKUP($A2230,[3]库存报告使用数据!$A$1:$C$65536,3,0),"")</f>
        <v/>
      </c>
      <c r="U2230" t="str">
        <f>IFERROR(VLOOKUP($A2230,[3]库存报告使用数据!$A$1:$F$65536,6,0),"")</f>
        <v/>
      </c>
      <c r="V2230" t="str">
        <f>IFERROR(VLOOKUP($A2230,[3]库存报告使用数据!$A$1:$I$65536,9,0),"")</f>
        <v/>
      </c>
      <c r="W2230" t="str">
        <f>IFERROR(VLOOKUP($A2230,[3]库存报告使用数据!$A$1:$L$65536,12,0),"")</f>
        <v/>
      </c>
      <c r="X2230" s="20" t="str">
        <f t="shared" si="580"/>
        <v/>
      </c>
      <c r="Y2230" s="20" t="str">
        <f t="shared" si="581"/>
        <v/>
      </c>
      <c r="Z2230" s="20" t="str">
        <f t="shared" si="582"/>
        <v/>
      </c>
      <c r="AA2230" s="20" t="str">
        <f t="shared" si="583"/>
        <v/>
      </c>
      <c r="AB2230" t="str">
        <f>IFERROR(VLOOKUP($A2230,[3]库存报告使用数据!$A$1:$D$65536,4,0),"")</f>
        <v/>
      </c>
      <c r="AC2230" t="str">
        <f>IFERROR(VLOOKUP($A2230,[3]库存报告使用数据!$A$1:$G$65536,7,0),"")</f>
        <v/>
      </c>
      <c r="AD2230" t="str">
        <f>IFERROR(VLOOKUP($A2230,[3]库存报告使用数据!$A$1:$J$65536,10,0),"")</f>
        <v/>
      </c>
      <c r="AE2230" t="str">
        <f>IFERROR(VLOOKUP($A2230,[3]库存报告使用数据!$A$1:$M$65536,13,0),"")</f>
        <v/>
      </c>
      <c r="AF2230" s="20" t="str">
        <f t="shared" si="584"/>
        <v/>
      </c>
      <c r="AG2230" s="20" t="str">
        <f t="shared" si="585"/>
        <v/>
      </c>
      <c r="AH2230" s="20" t="str">
        <f t="shared" si="586"/>
        <v/>
      </c>
      <c r="AI2230" s="20" t="str">
        <f t="shared" si="587"/>
        <v/>
      </c>
      <c r="AJ2230">
        <f>IFERROR(VLOOKUP($B2230,[4]库存报告使用数据!$A$1:$B$65536,2,0),0)</f>
        <v>0</v>
      </c>
      <c r="AK2230">
        <f>IFERROR(VLOOKUP($B2230,[4]库存报告使用数据!$A$1:$C$65536,3,0),)</f>
        <v>16</v>
      </c>
      <c r="AL2230">
        <f>IFERROR(VLOOKUP($B2230,[4]库存报告使用数据!$A$1:$D$65536,4,0),)</f>
        <v>0</v>
      </c>
      <c r="AM2230">
        <f>IFERROR(VLOOKUP($B2230,[4]库存报告使用数据!$A$1:$E$65536,5,0),)</f>
        <v>0</v>
      </c>
      <c r="AN2230" s="20" t="str">
        <f t="shared" si="588"/>
        <v/>
      </c>
      <c r="AO2230" s="20">
        <f t="shared" si="589"/>
        <v>0</v>
      </c>
      <c r="AP2230" s="20" t="str">
        <f t="shared" si="590"/>
        <v/>
      </c>
      <c r="AQ2230" s="20" t="str">
        <f t="shared" si="591"/>
        <v/>
      </c>
      <c r="AR2230" s="32">
        <f t="shared" si="592"/>
        <v>0</v>
      </c>
      <c r="AS2230" s="32">
        <f t="shared" si="593"/>
        <v>0</v>
      </c>
      <c r="AT2230" s="32">
        <f t="shared" si="594"/>
        <v>0</v>
      </c>
      <c r="AU2230" s="28" t="str">
        <f t="shared" si="595"/>
        <v>库存为0</v>
      </c>
      <c r="AV2230" s="34" t="str">
        <f>IFERROR(时间!$B$4+AU2230,"上周无销量")</f>
        <v>上周无销量</v>
      </c>
    </row>
    <row r="2231" spans="1:48">
      <c r="A2231" s="18" t="s">
        <v>2276</v>
      </c>
      <c r="B2231" t="str">
        <f>VLOOKUP(A2231,'[1]sku-asin（子）'!$A:$B,2,0)</f>
        <v>B07CKT5RP1</v>
      </c>
      <c r="C2231" t="str">
        <f>VLOOKUP(A2231,'[1]子sku-父sku'!$A:$B,2,0)</f>
        <v>YZ-MU5506</v>
      </c>
      <c r="D2231" s="28">
        <f>IFERROR(VLOOKUP(A2231,[2]库存报告使用数据处理!$A:$C,3,0),0)</f>
        <v>0</v>
      </c>
      <c r="E2231" s="28">
        <f>IFERROR(VLOOKUP(A2231,[2]库存报告使用数据处理!$A:$D,4,0),0)</f>
        <v>0</v>
      </c>
      <c r="F2231" s="28">
        <f>IFERROR(VLOOKUP(A2231,[2]库存报告使用数据处理!$A:$E,5,0),0)</f>
        <v>0</v>
      </c>
      <c r="G2231" s="28">
        <f>IFERROR(VLOOKUP(A2231,[2]库存报告使用数据处理!$A:$F,6,0),0)</f>
        <v>0</v>
      </c>
      <c r="H2231" s="29">
        <f>IFERROR(VLOOKUP(A2231,[2]库存报告使用数据处理!$A:$G,7,0),0)</f>
        <v>0</v>
      </c>
      <c r="I2231">
        <f>IFERROR(VLOOKUP(A2231,[5]数据处理!$A:$B,2,0),0)</f>
        <v>4</v>
      </c>
      <c r="J2231" s="30">
        <f>IFERROR(VLOOKUP(A2231,[5]数据处理!$A:$D,4,0),0)</f>
        <v>0</v>
      </c>
      <c r="K2231" s="30">
        <f>IFERROR(VLOOKUP(A2231,[5]数据处理!$A:$E,5,0),0)</f>
        <v>0</v>
      </c>
      <c r="L2231" s="30">
        <f>IFERROR(VLOOKUP(A2231,[5]数据处理!$A:$G,7,0),0)</f>
        <v>0</v>
      </c>
      <c r="M2231">
        <f t="shared" si="579"/>
        <v>4</v>
      </c>
      <c r="N2231">
        <f>IFERROR(VLOOKUP(A2231,[5]数据处理!$A:$C,3,0),0)</f>
        <v>0</v>
      </c>
      <c r="O2231">
        <f>IFERROR(VLOOKUP($A2231,[5]数据处理!$A:$N,14,0),0)</f>
        <v>0</v>
      </c>
      <c r="P2231" t="str">
        <f>IFERROR(VLOOKUP($A2231,[3]库存报告使用数据!$A$1:$B$65536,2,0),"")</f>
        <v/>
      </c>
      <c r="Q2231" t="str">
        <f>IFERROR(VLOOKUP($A2231,[3]库存报告使用数据!$A$1:$E$65536,5,0),"")</f>
        <v/>
      </c>
      <c r="R2231" t="str">
        <f>IFERROR(VLOOKUP($A2231,[3]库存报告使用数据!$A$1:$H$65536,8,0),"")</f>
        <v/>
      </c>
      <c r="S2231" t="str">
        <f>IFERROR(VLOOKUP($A2231,[3]库存报告使用数据!$A$1:$K$65536,11,0),"")</f>
        <v/>
      </c>
      <c r="T2231" t="str">
        <f>IFERROR(VLOOKUP($A2231,[3]库存报告使用数据!$A$1:$C$65536,3,0),"")</f>
        <v/>
      </c>
      <c r="U2231" t="str">
        <f>IFERROR(VLOOKUP($A2231,[3]库存报告使用数据!$A$1:$F$65536,6,0),"")</f>
        <v/>
      </c>
      <c r="V2231" t="str">
        <f>IFERROR(VLOOKUP($A2231,[3]库存报告使用数据!$A$1:$I$65536,9,0),"")</f>
        <v/>
      </c>
      <c r="W2231" t="str">
        <f>IFERROR(VLOOKUP($A2231,[3]库存报告使用数据!$A$1:$L$65536,12,0),"")</f>
        <v/>
      </c>
      <c r="X2231" s="20" t="str">
        <f t="shared" si="580"/>
        <v/>
      </c>
      <c r="Y2231" s="20" t="str">
        <f t="shared" si="581"/>
        <v/>
      </c>
      <c r="Z2231" s="20" t="str">
        <f t="shared" si="582"/>
        <v/>
      </c>
      <c r="AA2231" s="20" t="str">
        <f t="shared" si="583"/>
        <v/>
      </c>
      <c r="AB2231" t="str">
        <f>IFERROR(VLOOKUP($A2231,[3]库存报告使用数据!$A$1:$D$65536,4,0),"")</f>
        <v/>
      </c>
      <c r="AC2231" t="str">
        <f>IFERROR(VLOOKUP($A2231,[3]库存报告使用数据!$A$1:$G$65536,7,0),"")</f>
        <v/>
      </c>
      <c r="AD2231" t="str">
        <f>IFERROR(VLOOKUP($A2231,[3]库存报告使用数据!$A$1:$J$65536,10,0),"")</f>
        <v/>
      </c>
      <c r="AE2231" t="str">
        <f>IFERROR(VLOOKUP($A2231,[3]库存报告使用数据!$A$1:$M$65536,13,0),"")</f>
        <v/>
      </c>
      <c r="AF2231" s="20" t="str">
        <f t="shared" si="584"/>
        <v/>
      </c>
      <c r="AG2231" s="20" t="str">
        <f t="shared" si="585"/>
        <v/>
      </c>
      <c r="AH2231" s="20" t="str">
        <f t="shared" si="586"/>
        <v/>
      </c>
      <c r="AI2231" s="20" t="str">
        <f t="shared" si="587"/>
        <v/>
      </c>
      <c r="AJ2231">
        <f>IFERROR(VLOOKUP($B2231,[4]库存报告使用数据!$A$1:$B$65536,2,0),0)</f>
        <v>11</v>
      </c>
      <c r="AK2231">
        <f>IFERROR(VLOOKUP($B2231,[4]库存报告使用数据!$A$1:$C$65536,3,0),)</f>
        <v>10</v>
      </c>
      <c r="AL2231">
        <f>IFERROR(VLOOKUP($B2231,[4]库存报告使用数据!$A$1:$D$65536,4,0),)</f>
        <v>0</v>
      </c>
      <c r="AM2231">
        <f>IFERROR(VLOOKUP($B2231,[4]库存报告使用数据!$A$1:$E$65536,5,0),)</f>
        <v>1</v>
      </c>
      <c r="AN2231" s="20">
        <f t="shared" si="588"/>
        <v>0</v>
      </c>
      <c r="AO2231" s="20">
        <f t="shared" si="589"/>
        <v>0</v>
      </c>
      <c r="AP2231" s="20" t="str">
        <f t="shared" si="590"/>
        <v/>
      </c>
      <c r="AQ2231" s="20">
        <f t="shared" si="591"/>
        <v>0</v>
      </c>
      <c r="AR2231" s="32">
        <f t="shared" si="592"/>
        <v>0</v>
      </c>
      <c r="AS2231" s="32">
        <f t="shared" si="593"/>
        <v>0</v>
      </c>
      <c r="AT2231" s="32">
        <f t="shared" si="594"/>
        <v>4</v>
      </c>
      <c r="AU2231" s="28" t="str">
        <f t="shared" si="595"/>
        <v>库存为4</v>
      </c>
      <c r="AV2231" s="34" t="str">
        <f>IFERROR(时间!$B$4+AU2231,"上周无销量")</f>
        <v>上周无销量</v>
      </c>
    </row>
    <row r="2232" spans="1:48">
      <c r="A2232" s="18" t="s">
        <v>2277</v>
      </c>
      <c r="B2232" t="str">
        <f>VLOOKUP(A2232,'[1]sku-asin（子）'!$A:$B,2,0)</f>
        <v>B07CLD2CD2</v>
      </c>
      <c r="C2232" t="str">
        <f>VLOOKUP(A2232,'[1]子sku-父sku'!$A:$B,2,0)</f>
        <v>YZ-MU5506</v>
      </c>
      <c r="D2232" s="28">
        <f>IFERROR(VLOOKUP(A2232,[2]库存报告使用数据处理!$A:$C,3,0),0)</f>
        <v>0</v>
      </c>
      <c r="E2232" s="28">
        <f>IFERROR(VLOOKUP(A2232,[2]库存报告使用数据处理!$A:$D,4,0),0)</f>
        <v>0</v>
      </c>
      <c r="F2232" s="28">
        <f>IFERROR(VLOOKUP(A2232,[2]库存报告使用数据处理!$A:$E,5,0),0)</f>
        <v>0</v>
      </c>
      <c r="G2232" s="28">
        <f>IFERROR(VLOOKUP(A2232,[2]库存报告使用数据处理!$A:$F,6,0),0)</f>
        <v>0</v>
      </c>
      <c r="H2232" s="29">
        <f>IFERROR(VLOOKUP(A2232,[2]库存报告使用数据处理!$A:$G,7,0),0)</f>
        <v>0</v>
      </c>
      <c r="I2232">
        <f>IFERROR(VLOOKUP(A2232,[5]数据处理!$A:$B,2,0),0)</f>
        <v>4</v>
      </c>
      <c r="J2232" s="30">
        <f>IFERROR(VLOOKUP(A2232,[5]数据处理!$A:$D,4,0),0)</f>
        <v>0</v>
      </c>
      <c r="K2232" s="30">
        <f>IFERROR(VLOOKUP(A2232,[5]数据处理!$A:$E,5,0),0)</f>
        <v>0</v>
      </c>
      <c r="L2232" s="30">
        <f>IFERROR(VLOOKUP(A2232,[5]数据处理!$A:$G,7,0),0)</f>
        <v>0</v>
      </c>
      <c r="M2232">
        <f t="shared" si="579"/>
        <v>4</v>
      </c>
      <c r="N2232">
        <f>IFERROR(VLOOKUP(A2232,[5]数据处理!$A:$C,3,0),0)</f>
        <v>0</v>
      </c>
      <c r="O2232">
        <f>IFERROR(VLOOKUP($A2232,[5]数据处理!$A:$N,14,0),0)</f>
        <v>0</v>
      </c>
      <c r="P2232" t="str">
        <f>IFERROR(VLOOKUP($A2232,[3]库存报告使用数据!$A$1:$B$65536,2,0),"")</f>
        <v/>
      </c>
      <c r="Q2232" t="str">
        <f>IFERROR(VLOOKUP($A2232,[3]库存报告使用数据!$A$1:$E$65536,5,0),"")</f>
        <v/>
      </c>
      <c r="R2232" t="str">
        <f>IFERROR(VLOOKUP($A2232,[3]库存报告使用数据!$A$1:$H$65536,8,0),"")</f>
        <v/>
      </c>
      <c r="S2232" t="str">
        <f>IFERROR(VLOOKUP($A2232,[3]库存报告使用数据!$A$1:$K$65536,11,0),"")</f>
        <v/>
      </c>
      <c r="T2232" t="str">
        <f>IFERROR(VLOOKUP($A2232,[3]库存报告使用数据!$A$1:$C$65536,3,0),"")</f>
        <v/>
      </c>
      <c r="U2232" t="str">
        <f>IFERROR(VLOOKUP($A2232,[3]库存报告使用数据!$A$1:$F$65536,6,0),"")</f>
        <v/>
      </c>
      <c r="V2232" t="str">
        <f>IFERROR(VLOOKUP($A2232,[3]库存报告使用数据!$A$1:$I$65536,9,0),"")</f>
        <v/>
      </c>
      <c r="W2232" t="str">
        <f>IFERROR(VLOOKUP($A2232,[3]库存报告使用数据!$A$1:$L$65536,12,0),"")</f>
        <v/>
      </c>
      <c r="X2232" s="20" t="str">
        <f t="shared" si="580"/>
        <v/>
      </c>
      <c r="Y2232" s="20" t="str">
        <f t="shared" si="581"/>
        <v/>
      </c>
      <c r="Z2232" s="20" t="str">
        <f t="shared" si="582"/>
        <v/>
      </c>
      <c r="AA2232" s="20" t="str">
        <f t="shared" si="583"/>
        <v/>
      </c>
      <c r="AB2232" t="str">
        <f>IFERROR(VLOOKUP($A2232,[3]库存报告使用数据!$A$1:$D$65536,4,0),"")</f>
        <v/>
      </c>
      <c r="AC2232" t="str">
        <f>IFERROR(VLOOKUP($A2232,[3]库存报告使用数据!$A$1:$G$65536,7,0),"")</f>
        <v/>
      </c>
      <c r="AD2232" t="str">
        <f>IFERROR(VLOOKUP($A2232,[3]库存报告使用数据!$A$1:$J$65536,10,0),"")</f>
        <v/>
      </c>
      <c r="AE2232" t="str">
        <f>IFERROR(VLOOKUP($A2232,[3]库存报告使用数据!$A$1:$M$65536,13,0),"")</f>
        <v/>
      </c>
      <c r="AF2232" s="20" t="str">
        <f t="shared" si="584"/>
        <v/>
      </c>
      <c r="AG2232" s="20" t="str">
        <f t="shared" si="585"/>
        <v/>
      </c>
      <c r="AH2232" s="20" t="str">
        <f t="shared" si="586"/>
        <v/>
      </c>
      <c r="AI2232" s="20" t="str">
        <f t="shared" si="587"/>
        <v/>
      </c>
      <c r="AJ2232">
        <f>IFERROR(VLOOKUP($B2232,[4]库存报告使用数据!$A$1:$B$65536,2,0),0)</f>
        <v>2</v>
      </c>
      <c r="AK2232">
        <f>IFERROR(VLOOKUP($B2232,[4]库存报告使用数据!$A$1:$C$65536,3,0),)</f>
        <v>6</v>
      </c>
      <c r="AL2232">
        <f>IFERROR(VLOOKUP($B2232,[4]库存报告使用数据!$A$1:$D$65536,4,0),)</f>
        <v>1</v>
      </c>
      <c r="AM2232">
        <f>IFERROR(VLOOKUP($B2232,[4]库存报告使用数据!$A$1:$E$65536,5,0),)</f>
        <v>0</v>
      </c>
      <c r="AN2232" s="20">
        <f t="shared" si="588"/>
        <v>0</v>
      </c>
      <c r="AO2232" s="20">
        <f t="shared" si="589"/>
        <v>0</v>
      </c>
      <c r="AP2232" s="20">
        <f t="shared" si="590"/>
        <v>0</v>
      </c>
      <c r="AQ2232" s="20" t="str">
        <f t="shared" si="591"/>
        <v/>
      </c>
      <c r="AR2232" s="32">
        <f t="shared" si="592"/>
        <v>0</v>
      </c>
      <c r="AS2232" s="32">
        <f t="shared" si="593"/>
        <v>0</v>
      </c>
      <c r="AT2232" s="32">
        <f t="shared" si="594"/>
        <v>4</v>
      </c>
      <c r="AU2232" s="28" t="str">
        <f t="shared" si="595"/>
        <v>库存为4</v>
      </c>
      <c r="AV2232" s="34" t="str">
        <f>IFERROR(时间!$B$4+AU2232,"上周无销量")</f>
        <v>上周无销量</v>
      </c>
    </row>
    <row r="2233" spans="1:48">
      <c r="A2233" s="18" t="s">
        <v>2278</v>
      </c>
      <c r="B2233" t="str">
        <f>VLOOKUP(A2233,'[1]sku-asin（子）'!$A:$B,2,0)</f>
        <v>B07CKMN7L3</v>
      </c>
      <c r="C2233" t="str">
        <f>VLOOKUP(A2233,'[1]子sku-父sku'!$A:$B,2,0)</f>
        <v>YZ-MU5506</v>
      </c>
      <c r="D2233" s="28">
        <f>IFERROR(VLOOKUP(A2233,[2]库存报告使用数据处理!$A:$C,3,0),0)</f>
        <v>0</v>
      </c>
      <c r="E2233" s="28">
        <f>IFERROR(VLOOKUP(A2233,[2]库存报告使用数据处理!$A:$D,4,0),0)</f>
        <v>0</v>
      </c>
      <c r="F2233" s="28">
        <f>IFERROR(VLOOKUP(A2233,[2]库存报告使用数据处理!$A:$E,5,0),0)</f>
        <v>0</v>
      </c>
      <c r="G2233" s="28">
        <f>IFERROR(VLOOKUP(A2233,[2]库存报告使用数据处理!$A:$F,6,0),0)</f>
        <v>0</v>
      </c>
      <c r="H2233" s="29">
        <f>IFERROR(VLOOKUP(A2233,[2]库存报告使用数据处理!$A:$G,7,0),0)</f>
        <v>0</v>
      </c>
      <c r="I2233">
        <f>IFERROR(VLOOKUP(A2233,[5]数据处理!$A:$B,2,0),0)</f>
        <v>4</v>
      </c>
      <c r="J2233" s="30">
        <f>IFERROR(VLOOKUP(A2233,[5]数据处理!$A:$D,4,0),0)</f>
        <v>0</v>
      </c>
      <c r="K2233" s="30">
        <f>IFERROR(VLOOKUP(A2233,[5]数据处理!$A:$E,5,0),0)</f>
        <v>0</v>
      </c>
      <c r="L2233" s="30">
        <f>IFERROR(VLOOKUP(A2233,[5]数据处理!$A:$G,7,0),0)</f>
        <v>0</v>
      </c>
      <c r="M2233">
        <f t="shared" si="579"/>
        <v>4</v>
      </c>
      <c r="N2233">
        <f>IFERROR(VLOOKUP(A2233,[5]数据处理!$A:$C,3,0),0)</f>
        <v>0</v>
      </c>
      <c r="O2233">
        <f>IFERROR(VLOOKUP($A2233,[5]数据处理!$A:$N,14,0),0)</f>
        <v>0</v>
      </c>
      <c r="P2233" t="str">
        <f>IFERROR(VLOOKUP($A2233,[3]库存报告使用数据!$A$1:$B$65536,2,0),"")</f>
        <v/>
      </c>
      <c r="Q2233" t="str">
        <f>IFERROR(VLOOKUP($A2233,[3]库存报告使用数据!$A$1:$E$65536,5,0),"")</f>
        <v/>
      </c>
      <c r="R2233" t="str">
        <f>IFERROR(VLOOKUP($A2233,[3]库存报告使用数据!$A$1:$H$65536,8,0),"")</f>
        <v/>
      </c>
      <c r="S2233" t="str">
        <f>IFERROR(VLOOKUP($A2233,[3]库存报告使用数据!$A$1:$K$65536,11,0),"")</f>
        <v/>
      </c>
      <c r="T2233" t="str">
        <f>IFERROR(VLOOKUP($A2233,[3]库存报告使用数据!$A$1:$C$65536,3,0),"")</f>
        <v/>
      </c>
      <c r="U2233" t="str">
        <f>IFERROR(VLOOKUP($A2233,[3]库存报告使用数据!$A$1:$F$65536,6,0),"")</f>
        <v/>
      </c>
      <c r="V2233" t="str">
        <f>IFERROR(VLOOKUP($A2233,[3]库存报告使用数据!$A$1:$I$65536,9,0),"")</f>
        <v/>
      </c>
      <c r="W2233" t="str">
        <f>IFERROR(VLOOKUP($A2233,[3]库存报告使用数据!$A$1:$L$65536,12,0),"")</f>
        <v/>
      </c>
      <c r="X2233" s="20" t="str">
        <f t="shared" si="580"/>
        <v/>
      </c>
      <c r="Y2233" s="20" t="str">
        <f t="shared" si="581"/>
        <v/>
      </c>
      <c r="Z2233" s="20" t="str">
        <f t="shared" si="582"/>
        <v/>
      </c>
      <c r="AA2233" s="20" t="str">
        <f t="shared" si="583"/>
        <v/>
      </c>
      <c r="AB2233" t="str">
        <f>IFERROR(VLOOKUP($A2233,[3]库存报告使用数据!$A$1:$D$65536,4,0),"")</f>
        <v/>
      </c>
      <c r="AC2233" t="str">
        <f>IFERROR(VLOOKUP($A2233,[3]库存报告使用数据!$A$1:$G$65536,7,0),"")</f>
        <v/>
      </c>
      <c r="AD2233" t="str">
        <f>IFERROR(VLOOKUP($A2233,[3]库存报告使用数据!$A$1:$J$65536,10,0),"")</f>
        <v/>
      </c>
      <c r="AE2233" t="str">
        <f>IFERROR(VLOOKUP($A2233,[3]库存报告使用数据!$A$1:$M$65536,13,0),"")</f>
        <v/>
      </c>
      <c r="AF2233" s="20" t="str">
        <f t="shared" si="584"/>
        <v/>
      </c>
      <c r="AG2233" s="20" t="str">
        <f t="shared" si="585"/>
        <v/>
      </c>
      <c r="AH2233" s="20" t="str">
        <f t="shared" si="586"/>
        <v/>
      </c>
      <c r="AI2233" s="20" t="str">
        <f t="shared" si="587"/>
        <v/>
      </c>
      <c r="AJ2233">
        <f>IFERROR(VLOOKUP($B2233,[4]库存报告使用数据!$A$1:$B$65536,2,0),0)</f>
        <v>5</v>
      </c>
      <c r="AK2233">
        <f>IFERROR(VLOOKUP($B2233,[4]库存报告使用数据!$A$1:$C$65536,3,0),)</f>
        <v>10</v>
      </c>
      <c r="AL2233">
        <f>IFERROR(VLOOKUP($B2233,[4]库存报告使用数据!$A$1:$D$65536,4,0),)</f>
        <v>0</v>
      </c>
      <c r="AM2233">
        <f>IFERROR(VLOOKUP($B2233,[4]库存报告使用数据!$A$1:$E$65536,5,0),)</f>
        <v>6</v>
      </c>
      <c r="AN2233" s="20">
        <f t="shared" si="588"/>
        <v>0</v>
      </c>
      <c r="AO2233" s="20">
        <f t="shared" si="589"/>
        <v>0</v>
      </c>
      <c r="AP2233" s="20" t="str">
        <f t="shared" si="590"/>
        <v/>
      </c>
      <c r="AQ2233" s="20">
        <f t="shared" si="591"/>
        <v>0</v>
      </c>
      <c r="AR2233" s="32">
        <f t="shared" si="592"/>
        <v>0</v>
      </c>
      <c r="AS2233" s="32">
        <f t="shared" si="593"/>
        <v>0</v>
      </c>
      <c r="AT2233" s="32">
        <f t="shared" si="594"/>
        <v>4</v>
      </c>
      <c r="AU2233" s="28" t="str">
        <f t="shared" si="595"/>
        <v>库存为4</v>
      </c>
      <c r="AV2233" s="34" t="str">
        <f>IFERROR(时间!$B$4+AU2233,"上周无销量")</f>
        <v>上周无销量</v>
      </c>
    </row>
    <row r="2234" spans="1:48">
      <c r="A2234" s="18" t="s">
        <v>2279</v>
      </c>
      <c r="B2234" t="str">
        <f>VLOOKUP(A2234,'[1]sku-asin（子）'!$A:$B,2,0)</f>
        <v>B07CKMRVDM</v>
      </c>
      <c r="C2234" t="str">
        <f>VLOOKUP(A2234,'[1]子sku-父sku'!$A:$B,2,0)</f>
        <v>YZ-MU5506</v>
      </c>
      <c r="D2234" s="28">
        <f>IFERROR(VLOOKUP(A2234,[2]库存报告使用数据处理!$A:$C,3,0),0)</f>
        <v>0</v>
      </c>
      <c r="E2234" s="28">
        <f>IFERROR(VLOOKUP(A2234,[2]库存报告使用数据处理!$A:$D,4,0),0)</f>
        <v>0</v>
      </c>
      <c r="F2234" s="28">
        <f>IFERROR(VLOOKUP(A2234,[2]库存报告使用数据处理!$A:$E,5,0),0)</f>
        <v>0</v>
      </c>
      <c r="G2234" s="28">
        <f>IFERROR(VLOOKUP(A2234,[2]库存报告使用数据处理!$A:$F,6,0),0)</f>
        <v>0</v>
      </c>
      <c r="H2234" s="29">
        <f>IFERROR(VLOOKUP(A2234,[2]库存报告使用数据处理!$A:$G,7,0),0)</f>
        <v>0</v>
      </c>
      <c r="I2234">
        <f>IFERROR(VLOOKUP(A2234,[5]数据处理!$A:$B,2,0),0)</f>
        <v>3</v>
      </c>
      <c r="J2234" s="30">
        <f>IFERROR(VLOOKUP(A2234,[5]数据处理!$A:$D,4,0),0)</f>
        <v>0</v>
      </c>
      <c r="K2234" s="30">
        <f>IFERROR(VLOOKUP(A2234,[5]数据处理!$A:$E,5,0),0)</f>
        <v>0</v>
      </c>
      <c r="L2234" s="30">
        <f>IFERROR(VLOOKUP(A2234,[5]数据处理!$A:$G,7,0),0)</f>
        <v>0</v>
      </c>
      <c r="M2234">
        <f t="shared" si="579"/>
        <v>3</v>
      </c>
      <c r="N2234">
        <f>IFERROR(VLOOKUP(A2234,[5]数据处理!$A:$C,3,0),0)</f>
        <v>0</v>
      </c>
      <c r="O2234">
        <f>IFERROR(VLOOKUP($A2234,[5]数据处理!$A:$N,14,0),0)</f>
        <v>0</v>
      </c>
      <c r="P2234" t="str">
        <f>IFERROR(VLOOKUP($A2234,[3]库存报告使用数据!$A$1:$B$65536,2,0),"")</f>
        <v/>
      </c>
      <c r="Q2234" t="str">
        <f>IFERROR(VLOOKUP($A2234,[3]库存报告使用数据!$A$1:$E$65536,5,0),"")</f>
        <v/>
      </c>
      <c r="R2234" t="str">
        <f>IFERROR(VLOOKUP($A2234,[3]库存报告使用数据!$A$1:$H$65536,8,0),"")</f>
        <v/>
      </c>
      <c r="S2234" t="str">
        <f>IFERROR(VLOOKUP($A2234,[3]库存报告使用数据!$A$1:$K$65536,11,0),"")</f>
        <v/>
      </c>
      <c r="T2234" t="str">
        <f>IFERROR(VLOOKUP($A2234,[3]库存报告使用数据!$A$1:$C$65536,3,0),"")</f>
        <v/>
      </c>
      <c r="U2234" t="str">
        <f>IFERROR(VLOOKUP($A2234,[3]库存报告使用数据!$A$1:$F$65536,6,0),"")</f>
        <v/>
      </c>
      <c r="V2234" t="str">
        <f>IFERROR(VLOOKUP($A2234,[3]库存报告使用数据!$A$1:$I$65536,9,0),"")</f>
        <v/>
      </c>
      <c r="W2234" t="str">
        <f>IFERROR(VLOOKUP($A2234,[3]库存报告使用数据!$A$1:$L$65536,12,0),"")</f>
        <v/>
      </c>
      <c r="X2234" s="20" t="str">
        <f t="shared" si="580"/>
        <v/>
      </c>
      <c r="Y2234" s="20" t="str">
        <f t="shared" si="581"/>
        <v/>
      </c>
      <c r="Z2234" s="20" t="str">
        <f t="shared" si="582"/>
        <v/>
      </c>
      <c r="AA2234" s="20" t="str">
        <f t="shared" si="583"/>
        <v/>
      </c>
      <c r="AB2234" t="str">
        <f>IFERROR(VLOOKUP($A2234,[3]库存报告使用数据!$A$1:$D$65536,4,0),"")</f>
        <v/>
      </c>
      <c r="AC2234" t="str">
        <f>IFERROR(VLOOKUP($A2234,[3]库存报告使用数据!$A$1:$G$65536,7,0),"")</f>
        <v/>
      </c>
      <c r="AD2234" t="str">
        <f>IFERROR(VLOOKUP($A2234,[3]库存报告使用数据!$A$1:$J$65536,10,0),"")</f>
        <v/>
      </c>
      <c r="AE2234" t="str">
        <f>IFERROR(VLOOKUP($A2234,[3]库存报告使用数据!$A$1:$M$65536,13,0),"")</f>
        <v/>
      </c>
      <c r="AF2234" s="20" t="str">
        <f t="shared" si="584"/>
        <v/>
      </c>
      <c r="AG2234" s="20" t="str">
        <f t="shared" si="585"/>
        <v/>
      </c>
      <c r="AH2234" s="20" t="str">
        <f t="shared" si="586"/>
        <v/>
      </c>
      <c r="AI2234" s="20" t="str">
        <f t="shared" si="587"/>
        <v/>
      </c>
      <c r="AJ2234">
        <f>IFERROR(VLOOKUP($B2234,[4]库存报告使用数据!$A$1:$B$65536,2,0),0)</f>
        <v>3</v>
      </c>
      <c r="AK2234">
        <f>IFERROR(VLOOKUP($B2234,[4]库存报告使用数据!$A$1:$C$65536,3,0),)</f>
        <v>10</v>
      </c>
      <c r="AL2234">
        <f>IFERROR(VLOOKUP($B2234,[4]库存报告使用数据!$A$1:$D$65536,4,0),)</f>
        <v>0</v>
      </c>
      <c r="AM2234">
        <f>IFERROR(VLOOKUP($B2234,[4]库存报告使用数据!$A$1:$E$65536,5,0),)</f>
        <v>0</v>
      </c>
      <c r="AN2234" s="20">
        <f t="shared" si="588"/>
        <v>0</v>
      </c>
      <c r="AO2234" s="20">
        <f t="shared" si="589"/>
        <v>0</v>
      </c>
      <c r="AP2234" s="20" t="str">
        <f t="shared" si="590"/>
        <v/>
      </c>
      <c r="AQ2234" s="20" t="str">
        <f t="shared" si="591"/>
        <v/>
      </c>
      <c r="AR2234" s="32">
        <f t="shared" si="592"/>
        <v>0</v>
      </c>
      <c r="AS2234" s="32">
        <f t="shared" si="593"/>
        <v>0</v>
      </c>
      <c r="AT2234" s="32">
        <f t="shared" si="594"/>
        <v>3</v>
      </c>
      <c r="AU2234" s="28" t="str">
        <f t="shared" si="595"/>
        <v>库存为3</v>
      </c>
      <c r="AV2234" s="34" t="str">
        <f>IFERROR(时间!$B$4+AU2234,"上周无销量")</f>
        <v>上周无销量</v>
      </c>
    </row>
    <row r="2235" spans="1:48">
      <c r="A2235" s="18" t="s">
        <v>2280</v>
      </c>
      <c r="B2235" t="str">
        <f>VLOOKUP(A2235,'[1]sku-asin（子）'!$A:$B,2,0)</f>
        <v>B07CKY1W3B</v>
      </c>
      <c r="C2235" t="str">
        <f>VLOOKUP(A2235,'[1]子sku-父sku'!$A:$B,2,0)</f>
        <v>YZ-MU5506</v>
      </c>
      <c r="D2235" s="28">
        <f>IFERROR(VLOOKUP(A2235,[2]库存报告使用数据处理!$A:$C,3,0),0)</f>
        <v>0</v>
      </c>
      <c r="E2235" s="28">
        <f>IFERROR(VLOOKUP(A2235,[2]库存报告使用数据处理!$A:$D,4,0),0)</f>
        <v>0</v>
      </c>
      <c r="F2235" s="28">
        <f>IFERROR(VLOOKUP(A2235,[2]库存报告使用数据处理!$A:$E,5,0),0)</f>
        <v>0</v>
      </c>
      <c r="G2235" s="28">
        <f>IFERROR(VLOOKUP(A2235,[2]库存报告使用数据处理!$A:$F,6,0),0)</f>
        <v>0</v>
      </c>
      <c r="H2235" s="29">
        <f>IFERROR(VLOOKUP(A2235,[2]库存报告使用数据处理!$A:$G,7,0),0)</f>
        <v>0</v>
      </c>
      <c r="I2235">
        <f>IFERROR(VLOOKUP(A2235,[5]数据处理!$A:$B,2,0),0)</f>
        <v>4</v>
      </c>
      <c r="J2235" s="30">
        <f>IFERROR(VLOOKUP(A2235,[5]数据处理!$A:$D,4,0),0)</f>
        <v>0</v>
      </c>
      <c r="K2235" s="30">
        <f>IFERROR(VLOOKUP(A2235,[5]数据处理!$A:$E,5,0),0)</f>
        <v>0</v>
      </c>
      <c r="L2235" s="30">
        <f>IFERROR(VLOOKUP(A2235,[5]数据处理!$A:$G,7,0),0)</f>
        <v>0</v>
      </c>
      <c r="M2235">
        <f t="shared" si="579"/>
        <v>4</v>
      </c>
      <c r="N2235">
        <f>IFERROR(VLOOKUP(A2235,[5]数据处理!$A:$C,3,0),0)</f>
        <v>0</v>
      </c>
      <c r="O2235">
        <f>IFERROR(VLOOKUP($A2235,[5]数据处理!$A:$N,14,0),0)</f>
        <v>0</v>
      </c>
      <c r="P2235" t="str">
        <f>IFERROR(VLOOKUP($A2235,[3]库存报告使用数据!$A$1:$B$65536,2,0),"")</f>
        <v/>
      </c>
      <c r="Q2235" t="str">
        <f>IFERROR(VLOOKUP($A2235,[3]库存报告使用数据!$A$1:$E$65536,5,0),"")</f>
        <v/>
      </c>
      <c r="R2235" t="str">
        <f>IFERROR(VLOOKUP($A2235,[3]库存报告使用数据!$A$1:$H$65536,8,0),"")</f>
        <v/>
      </c>
      <c r="S2235" t="str">
        <f>IFERROR(VLOOKUP($A2235,[3]库存报告使用数据!$A$1:$K$65536,11,0),"")</f>
        <v/>
      </c>
      <c r="T2235" t="str">
        <f>IFERROR(VLOOKUP($A2235,[3]库存报告使用数据!$A$1:$C$65536,3,0),"")</f>
        <v/>
      </c>
      <c r="U2235" t="str">
        <f>IFERROR(VLOOKUP($A2235,[3]库存报告使用数据!$A$1:$F$65536,6,0),"")</f>
        <v/>
      </c>
      <c r="V2235" t="str">
        <f>IFERROR(VLOOKUP($A2235,[3]库存报告使用数据!$A$1:$I$65536,9,0),"")</f>
        <v/>
      </c>
      <c r="W2235" t="str">
        <f>IFERROR(VLOOKUP($A2235,[3]库存报告使用数据!$A$1:$L$65536,12,0),"")</f>
        <v/>
      </c>
      <c r="X2235" s="20" t="str">
        <f t="shared" si="580"/>
        <v/>
      </c>
      <c r="Y2235" s="20" t="str">
        <f t="shared" si="581"/>
        <v/>
      </c>
      <c r="Z2235" s="20" t="str">
        <f t="shared" si="582"/>
        <v/>
      </c>
      <c r="AA2235" s="20" t="str">
        <f t="shared" si="583"/>
        <v/>
      </c>
      <c r="AB2235" t="str">
        <f>IFERROR(VLOOKUP($A2235,[3]库存报告使用数据!$A$1:$D$65536,4,0),"")</f>
        <v/>
      </c>
      <c r="AC2235" t="str">
        <f>IFERROR(VLOOKUP($A2235,[3]库存报告使用数据!$A$1:$G$65536,7,0),"")</f>
        <v/>
      </c>
      <c r="AD2235" t="str">
        <f>IFERROR(VLOOKUP($A2235,[3]库存报告使用数据!$A$1:$J$65536,10,0),"")</f>
        <v/>
      </c>
      <c r="AE2235" t="str">
        <f>IFERROR(VLOOKUP($A2235,[3]库存报告使用数据!$A$1:$M$65536,13,0),"")</f>
        <v/>
      </c>
      <c r="AF2235" s="20" t="str">
        <f t="shared" si="584"/>
        <v/>
      </c>
      <c r="AG2235" s="20" t="str">
        <f t="shared" si="585"/>
        <v/>
      </c>
      <c r="AH2235" s="20" t="str">
        <f t="shared" si="586"/>
        <v/>
      </c>
      <c r="AI2235" s="20" t="str">
        <f t="shared" si="587"/>
        <v/>
      </c>
      <c r="AJ2235">
        <f>IFERROR(VLOOKUP($B2235,[4]库存报告使用数据!$A$1:$B$65536,2,0),0)</f>
        <v>8</v>
      </c>
      <c r="AK2235">
        <f>IFERROR(VLOOKUP($B2235,[4]库存报告使用数据!$A$1:$C$65536,3,0),)</f>
        <v>9</v>
      </c>
      <c r="AL2235">
        <f>IFERROR(VLOOKUP($B2235,[4]库存报告使用数据!$A$1:$D$65536,4,0),)</f>
        <v>0</v>
      </c>
      <c r="AM2235">
        <f>IFERROR(VLOOKUP($B2235,[4]库存报告使用数据!$A$1:$E$65536,5,0),)</f>
        <v>0</v>
      </c>
      <c r="AN2235" s="20">
        <f t="shared" si="588"/>
        <v>0</v>
      </c>
      <c r="AO2235" s="20">
        <f t="shared" si="589"/>
        <v>0</v>
      </c>
      <c r="AP2235" s="20" t="str">
        <f t="shared" si="590"/>
        <v/>
      </c>
      <c r="AQ2235" s="20" t="str">
        <f t="shared" si="591"/>
        <v/>
      </c>
      <c r="AR2235" s="32">
        <f t="shared" si="592"/>
        <v>0</v>
      </c>
      <c r="AS2235" s="32">
        <f t="shared" si="593"/>
        <v>0</v>
      </c>
      <c r="AT2235" s="32">
        <f t="shared" si="594"/>
        <v>4</v>
      </c>
      <c r="AU2235" s="28" t="str">
        <f t="shared" si="595"/>
        <v>库存为4</v>
      </c>
      <c r="AV2235" s="34" t="str">
        <f>IFERROR(时间!$B$4+AU2235,"上周无销量")</f>
        <v>上周无销量</v>
      </c>
    </row>
    <row r="2236" spans="1:48">
      <c r="A2236" s="18" t="s">
        <v>2281</v>
      </c>
      <c r="B2236" t="str">
        <f>VLOOKUP(A2236,'[1]sku-asin（子）'!$A:$B,2,0)</f>
        <v>B07CKT2VVS</v>
      </c>
      <c r="C2236" t="str">
        <f>VLOOKUP(A2236,'[1]子sku-父sku'!$A:$B,2,0)</f>
        <v>YZ-MU5506</v>
      </c>
      <c r="D2236" s="28">
        <f>IFERROR(VLOOKUP(A2236,[2]库存报告使用数据处理!$A:$C,3,0),0)</f>
        <v>0</v>
      </c>
      <c r="E2236" s="28">
        <f>IFERROR(VLOOKUP(A2236,[2]库存报告使用数据处理!$A:$D,4,0),0)</f>
        <v>0</v>
      </c>
      <c r="F2236" s="28">
        <f>IFERROR(VLOOKUP(A2236,[2]库存报告使用数据处理!$A:$E,5,0),0)</f>
        <v>0</v>
      </c>
      <c r="G2236" s="28">
        <f>IFERROR(VLOOKUP(A2236,[2]库存报告使用数据处理!$A:$F,6,0),0)</f>
        <v>0</v>
      </c>
      <c r="H2236" s="29">
        <f>IFERROR(VLOOKUP(A2236,[2]库存报告使用数据处理!$A:$G,7,0),0)</f>
        <v>0</v>
      </c>
      <c r="I2236">
        <f>IFERROR(VLOOKUP(A2236,[5]数据处理!$A:$B,2,0),0)</f>
        <v>3</v>
      </c>
      <c r="J2236" s="30">
        <f>IFERROR(VLOOKUP(A2236,[5]数据处理!$A:$D,4,0),0)</f>
        <v>0</v>
      </c>
      <c r="K2236" s="30">
        <f>IFERROR(VLOOKUP(A2236,[5]数据处理!$A:$E,5,0),0)</f>
        <v>0</v>
      </c>
      <c r="L2236" s="30">
        <f>IFERROR(VLOOKUP(A2236,[5]数据处理!$A:$G,7,0),0)</f>
        <v>0</v>
      </c>
      <c r="M2236">
        <f t="shared" si="579"/>
        <v>3</v>
      </c>
      <c r="N2236">
        <f>IFERROR(VLOOKUP(A2236,[5]数据处理!$A:$C,3,0),0)</f>
        <v>0</v>
      </c>
      <c r="O2236">
        <f>IFERROR(VLOOKUP($A2236,[5]数据处理!$A:$N,14,0),0)</f>
        <v>0</v>
      </c>
      <c r="P2236" t="str">
        <f>IFERROR(VLOOKUP($A2236,[3]库存报告使用数据!$A$1:$B$65536,2,0),"")</f>
        <v/>
      </c>
      <c r="Q2236" t="str">
        <f>IFERROR(VLOOKUP($A2236,[3]库存报告使用数据!$A$1:$E$65536,5,0),"")</f>
        <v/>
      </c>
      <c r="R2236" t="str">
        <f>IFERROR(VLOOKUP($A2236,[3]库存报告使用数据!$A$1:$H$65536,8,0),"")</f>
        <v/>
      </c>
      <c r="S2236" t="str">
        <f>IFERROR(VLOOKUP($A2236,[3]库存报告使用数据!$A$1:$K$65536,11,0),"")</f>
        <v/>
      </c>
      <c r="T2236" t="str">
        <f>IFERROR(VLOOKUP($A2236,[3]库存报告使用数据!$A$1:$C$65536,3,0),"")</f>
        <v/>
      </c>
      <c r="U2236" t="str">
        <f>IFERROR(VLOOKUP($A2236,[3]库存报告使用数据!$A$1:$F$65536,6,0),"")</f>
        <v/>
      </c>
      <c r="V2236" t="str">
        <f>IFERROR(VLOOKUP($A2236,[3]库存报告使用数据!$A$1:$I$65536,9,0),"")</f>
        <v/>
      </c>
      <c r="W2236" t="str">
        <f>IFERROR(VLOOKUP($A2236,[3]库存报告使用数据!$A$1:$L$65536,12,0),"")</f>
        <v/>
      </c>
      <c r="X2236" s="20" t="str">
        <f t="shared" si="580"/>
        <v/>
      </c>
      <c r="Y2236" s="20" t="str">
        <f t="shared" si="581"/>
        <v/>
      </c>
      <c r="Z2236" s="20" t="str">
        <f t="shared" si="582"/>
        <v/>
      </c>
      <c r="AA2236" s="20" t="str">
        <f t="shared" si="583"/>
        <v/>
      </c>
      <c r="AB2236" t="str">
        <f>IFERROR(VLOOKUP($A2236,[3]库存报告使用数据!$A$1:$D$65536,4,0),"")</f>
        <v/>
      </c>
      <c r="AC2236" t="str">
        <f>IFERROR(VLOOKUP($A2236,[3]库存报告使用数据!$A$1:$G$65536,7,0),"")</f>
        <v/>
      </c>
      <c r="AD2236" t="str">
        <f>IFERROR(VLOOKUP($A2236,[3]库存报告使用数据!$A$1:$J$65536,10,0),"")</f>
        <v/>
      </c>
      <c r="AE2236" t="str">
        <f>IFERROR(VLOOKUP($A2236,[3]库存报告使用数据!$A$1:$M$65536,13,0),"")</f>
        <v/>
      </c>
      <c r="AF2236" s="20" t="str">
        <f t="shared" si="584"/>
        <v/>
      </c>
      <c r="AG2236" s="20" t="str">
        <f t="shared" si="585"/>
        <v/>
      </c>
      <c r="AH2236" s="20" t="str">
        <f t="shared" si="586"/>
        <v/>
      </c>
      <c r="AI2236" s="20" t="str">
        <f t="shared" si="587"/>
        <v/>
      </c>
      <c r="AJ2236">
        <f>IFERROR(VLOOKUP($B2236,[4]库存报告使用数据!$A$1:$B$65536,2,0),0)</f>
        <v>6</v>
      </c>
      <c r="AK2236">
        <f>IFERROR(VLOOKUP($B2236,[4]库存报告使用数据!$A$1:$C$65536,3,0),)</f>
        <v>8</v>
      </c>
      <c r="AL2236">
        <f>IFERROR(VLOOKUP($B2236,[4]库存报告使用数据!$A$1:$D$65536,4,0),)</f>
        <v>0</v>
      </c>
      <c r="AM2236">
        <f>IFERROR(VLOOKUP($B2236,[4]库存报告使用数据!$A$1:$E$65536,5,0),)</f>
        <v>0</v>
      </c>
      <c r="AN2236" s="20">
        <f t="shared" si="588"/>
        <v>0</v>
      </c>
      <c r="AO2236" s="20">
        <f t="shared" si="589"/>
        <v>0</v>
      </c>
      <c r="AP2236" s="20" t="str">
        <f t="shared" si="590"/>
        <v/>
      </c>
      <c r="AQ2236" s="20" t="str">
        <f t="shared" si="591"/>
        <v/>
      </c>
      <c r="AR2236" s="32">
        <f t="shared" si="592"/>
        <v>0</v>
      </c>
      <c r="AS2236" s="32">
        <f t="shared" si="593"/>
        <v>0</v>
      </c>
      <c r="AT2236" s="32">
        <f t="shared" si="594"/>
        <v>3</v>
      </c>
      <c r="AU2236" s="28" t="str">
        <f t="shared" si="595"/>
        <v>库存为3</v>
      </c>
      <c r="AV2236" s="34" t="str">
        <f>IFERROR(时间!$B$4+AU2236,"上周无销量")</f>
        <v>上周无销量</v>
      </c>
    </row>
    <row r="2237" spans="1:48">
      <c r="A2237" s="18" t="s">
        <v>2282</v>
      </c>
      <c r="B2237" t="str">
        <f>VLOOKUP(A2237,'[1]sku-asin（子）'!$A:$B,2,0)</f>
        <v>B07CLHY2JJ</v>
      </c>
      <c r="C2237" t="str">
        <f>VLOOKUP(A2237,'[1]子sku-父sku'!$A:$B,2,0)</f>
        <v>YZ-MU5506</v>
      </c>
      <c r="D2237" s="28">
        <f>IFERROR(VLOOKUP(A2237,[2]库存报告使用数据处理!$A:$C,3,0),0)</f>
        <v>0</v>
      </c>
      <c r="E2237" s="28">
        <f>IFERROR(VLOOKUP(A2237,[2]库存报告使用数据处理!$A:$D,4,0),0)</f>
        <v>0</v>
      </c>
      <c r="F2237" s="28">
        <f>IFERROR(VLOOKUP(A2237,[2]库存报告使用数据处理!$A:$E,5,0),0)</f>
        <v>0</v>
      </c>
      <c r="G2237" s="28">
        <f>IFERROR(VLOOKUP(A2237,[2]库存报告使用数据处理!$A:$F,6,0),0)</f>
        <v>0</v>
      </c>
      <c r="H2237" s="29">
        <f>IFERROR(VLOOKUP(A2237,[2]库存报告使用数据处理!$A:$G,7,0),0)</f>
        <v>0</v>
      </c>
      <c r="I2237">
        <f>IFERROR(VLOOKUP(A2237,[5]数据处理!$A:$B,2,0),0)</f>
        <v>0</v>
      </c>
      <c r="J2237" s="30">
        <f>IFERROR(VLOOKUP(A2237,[5]数据处理!$A:$D,4,0),0)</f>
        <v>0</v>
      </c>
      <c r="K2237" s="30">
        <f>IFERROR(VLOOKUP(A2237,[5]数据处理!$A:$E,5,0),0)</f>
        <v>0</v>
      </c>
      <c r="L2237" s="30">
        <f>IFERROR(VLOOKUP(A2237,[5]数据处理!$A:$G,7,0),0)</f>
        <v>0</v>
      </c>
      <c r="M2237">
        <f t="shared" si="579"/>
        <v>0</v>
      </c>
      <c r="N2237">
        <f>IFERROR(VLOOKUP(A2237,[5]数据处理!$A:$C,3,0),0)</f>
        <v>0</v>
      </c>
      <c r="O2237">
        <f>IFERROR(VLOOKUP($A2237,[5]数据处理!$A:$N,14,0),0)</f>
        <v>0</v>
      </c>
      <c r="P2237" t="str">
        <f>IFERROR(VLOOKUP($A2237,[3]库存报告使用数据!$A$1:$B$65536,2,0),"")</f>
        <v/>
      </c>
      <c r="Q2237" t="str">
        <f>IFERROR(VLOOKUP($A2237,[3]库存报告使用数据!$A$1:$E$65536,5,0),"")</f>
        <v/>
      </c>
      <c r="R2237" t="str">
        <f>IFERROR(VLOOKUP($A2237,[3]库存报告使用数据!$A$1:$H$65536,8,0),"")</f>
        <v/>
      </c>
      <c r="S2237" t="str">
        <f>IFERROR(VLOOKUP($A2237,[3]库存报告使用数据!$A$1:$K$65536,11,0),"")</f>
        <v/>
      </c>
      <c r="T2237" t="str">
        <f>IFERROR(VLOOKUP($A2237,[3]库存报告使用数据!$A$1:$C$65536,3,0),"")</f>
        <v/>
      </c>
      <c r="U2237" t="str">
        <f>IFERROR(VLOOKUP($A2237,[3]库存报告使用数据!$A$1:$F$65536,6,0),"")</f>
        <v/>
      </c>
      <c r="V2237" t="str">
        <f>IFERROR(VLOOKUP($A2237,[3]库存报告使用数据!$A$1:$I$65536,9,0),"")</f>
        <v/>
      </c>
      <c r="W2237" t="str">
        <f>IFERROR(VLOOKUP($A2237,[3]库存报告使用数据!$A$1:$L$65536,12,0),"")</f>
        <v/>
      </c>
      <c r="X2237" s="20" t="str">
        <f t="shared" si="580"/>
        <v/>
      </c>
      <c r="Y2237" s="20" t="str">
        <f t="shared" si="581"/>
        <v/>
      </c>
      <c r="Z2237" s="20" t="str">
        <f t="shared" si="582"/>
        <v/>
      </c>
      <c r="AA2237" s="20" t="str">
        <f t="shared" si="583"/>
        <v/>
      </c>
      <c r="AB2237" t="str">
        <f>IFERROR(VLOOKUP($A2237,[3]库存报告使用数据!$A$1:$D$65536,4,0),"")</f>
        <v/>
      </c>
      <c r="AC2237" t="str">
        <f>IFERROR(VLOOKUP($A2237,[3]库存报告使用数据!$A$1:$G$65536,7,0),"")</f>
        <v/>
      </c>
      <c r="AD2237" t="str">
        <f>IFERROR(VLOOKUP($A2237,[3]库存报告使用数据!$A$1:$J$65536,10,0),"")</f>
        <v/>
      </c>
      <c r="AE2237" t="str">
        <f>IFERROR(VLOOKUP($A2237,[3]库存报告使用数据!$A$1:$M$65536,13,0),"")</f>
        <v/>
      </c>
      <c r="AF2237" s="20" t="str">
        <f t="shared" si="584"/>
        <v/>
      </c>
      <c r="AG2237" s="20" t="str">
        <f t="shared" si="585"/>
        <v/>
      </c>
      <c r="AH2237" s="20" t="str">
        <f t="shared" si="586"/>
        <v/>
      </c>
      <c r="AI2237" s="20" t="str">
        <f t="shared" si="587"/>
        <v/>
      </c>
      <c r="AJ2237">
        <f>IFERROR(VLOOKUP($B2237,[4]库存报告使用数据!$A$1:$B$65536,2,0),0)</f>
        <v>11</v>
      </c>
      <c r="AK2237">
        <f>IFERROR(VLOOKUP($B2237,[4]库存报告使用数据!$A$1:$C$65536,3,0),)</f>
        <v>18</v>
      </c>
      <c r="AL2237">
        <f>IFERROR(VLOOKUP($B2237,[4]库存报告使用数据!$A$1:$D$65536,4,0),)</f>
        <v>0</v>
      </c>
      <c r="AM2237">
        <f>IFERROR(VLOOKUP($B2237,[4]库存报告使用数据!$A$1:$E$65536,5,0),)</f>
        <v>2</v>
      </c>
      <c r="AN2237" s="20">
        <f t="shared" si="588"/>
        <v>0</v>
      </c>
      <c r="AO2237" s="20">
        <f t="shared" si="589"/>
        <v>0</v>
      </c>
      <c r="AP2237" s="20" t="str">
        <f t="shared" si="590"/>
        <v/>
      </c>
      <c r="AQ2237" s="20">
        <f t="shared" si="591"/>
        <v>0</v>
      </c>
      <c r="AR2237" s="32">
        <f t="shared" si="592"/>
        <v>0</v>
      </c>
      <c r="AS2237" s="32">
        <f t="shared" si="593"/>
        <v>0</v>
      </c>
      <c r="AT2237" s="32">
        <f t="shared" si="594"/>
        <v>0</v>
      </c>
      <c r="AU2237" s="28" t="str">
        <f t="shared" si="595"/>
        <v>库存为0</v>
      </c>
      <c r="AV2237" s="34" t="str">
        <f>IFERROR(时间!$B$4+AU2237,"上周无销量")</f>
        <v>上周无销量</v>
      </c>
    </row>
    <row r="2238" spans="1:48">
      <c r="A2238" s="18" t="s">
        <v>2283</v>
      </c>
      <c r="B2238" t="str">
        <f>VLOOKUP(A2238,'[1]sku-asin（子）'!$A:$B,2,0)</f>
        <v>B07CKY68WL</v>
      </c>
      <c r="C2238" t="str">
        <f>VLOOKUP(A2238,'[1]子sku-父sku'!$A:$B,2,0)</f>
        <v>YZ-MU5506</v>
      </c>
      <c r="D2238" s="28">
        <f>IFERROR(VLOOKUP(A2238,[2]库存报告使用数据处理!$A:$C,3,0),0)</f>
        <v>0</v>
      </c>
      <c r="E2238" s="28">
        <f>IFERROR(VLOOKUP(A2238,[2]库存报告使用数据处理!$A:$D,4,0),0)</f>
        <v>0</v>
      </c>
      <c r="F2238" s="28">
        <f>IFERROR(VLOOKUP(A2238,[2]库存报告使用数据处理!$A:$E,5,0),0)</f>
        <v>0</v>
      </c>
      <c r="G2238" s="28">
        <f>IFERROR(VLOOKUP(A2238,[2]库存报告使用数据处理!$A:$F,6,0),0)</f>
        <v>0</v>
      </c>
      <c r="H2238" s="29">
        <f>IFERROR(VLOOKUP(A2238,[2]库存报告使用数据处理!$A:$G,7,0),0)</f>
        <v>0</v>
      </c>
      <c r="I2238">
        <f>IFERROR(VLOOKUP(A2238,[5]数据处理!$A:$B,2,0),0)</f>
        <v>1</v>
      </c>
      <c r="J2238" s="30">
        <f>IFERROR(VLOOKUP(A2238,[5]数据处理!$A:$D,4,0),0)</f>
        <v>0</v>
      </c>
      <c r="K2238" s="30">
        <f>IFERROR(VLOOKUP(A2238,[5]数据处理!$A:$E,5,0),0)</f>
        <v>0</v>
      </c>
      <c r="L2238" s="30">
        <f>IFERROR(VLOOKUP(A2238,[5]数据处理!$A:$G,7,0),0)</f>
        <v>0</v>
      </c>
      <c r="M2238">
        <f t="shared" si="579"/>
        <v>1</v>
      </c>
      <c r="N2238">
        <f>IFERROR(VLOOKUP(A2238,[5]数据处理!$A:$C,3,0),0)</f>
        <v>0</v>
      </c>
      <c r="O2238">
        <f>IFERROR(VLOOKUP($A2238,[5]数据处理!$A:$N,14,0),0)</f>
        <v>0</v>
      </c>
      <c r="P2238" t="str">
        <f>IFERROR(VLOOKUP($A2238,[3]库存报告使用数据!$A$1:$B$65536,2,0),"")</f>
        <v/>
      </c>
      <c r="Q2238" t="str">
        <f>IFERROR(VLOOKUP($A2238,[3]库存报告使用数据!$A$1:$E$65536,5,0),"")</f>
        <v/>
      </c>
      <c r="R2238" t="str">
        <f>IFERROR(VLOOKUP($A2238,[3]库存报告使用数据!$A$1:$H$65536,8,0),"")</f>
        <v/>
      </c>
      <c r="S2238" t="str">
        <f>IFERROR(VLOOKUP($A2238,[3]库存报告使用数据!$A$1:$K$65536,11,0),"")</f>
        <v/>
      </c>
      <c r="T2238" t="str">
        <f>IFERROR(VLOOKUP($A2238,[3]库存报告使用数据!$A$1:$C$65536,3,0),"")</f>
        <v/>
      </c>
      <c r="U2238" t="str">
        <f>IFERROR(VLOOKUP($A2238,[3]库存报告使用数据!$A$1:$F$65536,6,0),"")</f>
        <v/>
      </c>
      <c r="V2238" t="str">
        <f>IFERROR(VLOOKUP($A2238,[3]库存报告使用数据!$A$1:$I$65536,9,0),"")</f>
        <v/>
      </c>
      <c r="W2238" t="str">
        <f>IFERROR(VLOOKUP($A2238,[3]库存报告使用数据!$A$1:$L$65536,12,0),"")</f>
        <v/>
      </c>
      <c r="X2238" s="20" t="str">
        <f t="shared" si="580"/>
        <v/>
      </c>
      <c r="Y2238" s="20" t="str">
        <f t="shared" si="581"/>
        <v/>
      </c>
      <c r="Z2238" s="20" t="str">
        <f t="shared" si="582"/>
        <v/>
      </c>
      <c r="AA2238" s="20" t="str">
        <f t="shared" si="583"/>
        <v/>
      </c>
      <c r="AB2238" t="str">
        <f>IFERROR(VLOOKUP($A2238,[3]库存报告使用数据!$A$1:$D$65536,4,0),"")</f>
        <v/>
      </c>
      <c r="AC2238" t="str">
        <f>IFERROR(VLOOKUP($A2238,[3]库存报告使用数据!$A$1:$G$65536,7,0),"")</f>
        <v/>
      </c>
      <c r="AD2238" t="str">
        <f>IFERROR(VLOOKUP($A2238,[3]库存报告使用数据!$A$1:$J$65536,10,0),"")</f>
        <v/>
      </c>
      <c r="AE2238" t="str">
        <f>IFERROR(VLOOKUP($A2238,[3]库存报告使用数据!$A$1:$M$65536,13,0),"")</f>
        <v/>
      </c>
      <c r="AF2238" s="20" t="str">
        <f t="shared" si="584"/>
        <v/>
      </c>
      <c r="AG2238" s="20" t="str">
        <f t="shared" si="585"/>
        <v/>
      </c>
      <c r="AH2238" s="20" t="str">
        <f t="shared" si="586"/>
        <v/>
      </c>
      <c r="AI2238" s="20" t="str">
        <f t="shared" si="587"/>
        <v/>
      </c>
      <c r="AJ2238">
        <f>IFERROR(VLOOKUP($B2238,[4]库存报告使用数据!$A$1:$B$65536,2,0),0)</f>
        <v>17</v>
      </c>
      <c r="AK2238">
        <f>IFERROR(VLOOKUP($B2238,[4]库存报告使用数据!$A$1:$C$65536,3,0),)</f>
        <v>5</v>
      </c>
      <c r="AL2238">
        <f>IFERROR(VLOOKUP($B2238,[4]库存报告使用数据!$A$1:$D$65536,4,0),)</f>
        <v>0</v>
      </c>
      <c r="AM2238">
        <f>IFERROR(VLOOKUP($B2238,[4]库存报告使用数据!$A$1:$E$65536,5,0),)</f>
        <v>3</v>
      </c>
      <c r="AN2238" s="20">
        <f t="shared" si="588"/>
        <v>0</v>
      </c>
      <c r="AO2238" s="20">
        <f t="shared" si="589"/>
        <v>0</v>
      </c>
      <c r="AP2238" s="20" t="str">
        <f t="shared" si="590"/>
        <v/>
      </c>
      <c r="AQ2238" s="20">
        <f t="shared" si="591"/>
        <v>0</v>
      </c>
      <c r="AR2238" s="32">
        <f t="shared" si="592"/>
        <v>0</v>
      </c>
      <c r="AS2238" s="32">
        <f t="shared" si="593"/>
        <v>0</v>
      </c>
      <c r="AT2238" s="32">
        <f t="shared" si="594"/>
        <v>1</v>
      </c>
      <c r="AU2238" s="28" t="str">
        <f t="shared" si="595"/>
        <v>库存为1</v>
      </c>
      <c r="AV2238" s="34" t="str">
        <f>IFERROR(时间!$B$4+AU2238,"上周无销量")</f>
        <v>上周无销量</v>
      </c>
    </row>
    <row r="2239" spans="1:48">
      <c r="A2239" s="18" t="s">
        <v>2284</v>
      </c>
      <c r="B2239" t="str">
        <f>VLOOKUP(A2239,'[1]sku-asin（子）'!$A:$B,2,0)</f>
        <v>B07CLKH2GG</v>
      </c>
      <c r="C2239" t="str">
        <f>VLOOKUP(A2239,'[1]子sku-父sku'!$A:$B,2,0)</f>
        <v>YZ-MU5506</v>
      </c>
      <c r="D2239" s="28">
        <f>IFERROR(VLOOKUP(A2239,[2]库存报告使用数据处理!$A:$C,3,0),0)</f>
        <v>0</v>
      </c>
      <c r="E2239" s="28">
        <f>IFERROR(VLOOKUP(A2239,[2]库存报告使用数据处理!$A:$D,4,0),0)</f>
        <v>0</v>
      </c>
      <c r="F2239" s="28">
        <f>IFERROR(VLOOKUP(A2239,[2]库存报告使用数据处理!$A:$E,5,0),0)</f>
        <v>0</v>
      </c>
      <c r="G2239" s="28">
        <f>IFERROR(VLOOKUP(A2239,[2]库存报告使用数据处理!$A:$F,6,0),0)</f>
        <v>0</v>
      </c>
      <c r="H2239" s="29">
        <f>IFERROR(VLOOKUP(A2239,[2]库存报告使用数据处理!$A:$G,7,0),0)</f>
        <v>0</v>
      </c>
      <c r="I2239">
        <f>IFERROR(VLOOKUP(A2239,[5]数据处理!$A:$B,2,0),0)</f>
        <v>5</v>
      </c>
      <c r="J2239" s="30">
        <f>IFERROR(VLOOKUP(A2239,[5]数据处理!$A:$D,4,0),0)</f>
        <v>0</v>
      </c>
      <c r="K2239" s="30">
        <f>IFERROR(VLOOKUP(A2239,[5]数据处理!$A:$E,5,0),0)</f>
        <v>0</v>
      </c>
      <c r="L2239" s="30">
        <f>IFERROR(VLOOKUP(A2239,[5]数据处理!$A:$G,7,0),0)</f>
        <v>0</v>
      </c>
      <c r="M2239">
        <f t="shared" si="579"/>
        <v>5</v>
      </c>
      <c r="N2239">
        <f>IFERROR(VLOOKUP(A2239,[5]数据处理!$A:$C,3,0),0)</f>
        <v>0</v>
      </c>
      <c r="O2239">
        <f>IFERROR(VLOOKUP($A2239,[5]数据处理!$A:$N,14,0),0)</f>
        <v>0</v>
      </c>
      <c r="P2239" t="str">
        <f>IFERROR(VLOOKUP($A2239,[3]库存报告使用数据!$A$1:$B$65536,2,0),"")</f>
        <v/>
      </c>
      <c r="Q2239" t="str">
        <f>IFERROR(VLOOKUP($A2239,[3]库存报告使用数据!$A$1:$E$65536,5,0),"")</f>
        <v/>
      </c>
      <c r="R2239" t="str">
        <f>IFERROR(VLOOKUP($A2239,[3]库存报告使用数据!$A$1:$H$65536,8,0),"")</f>
        <v/>
      </c>
      <c r="S2239" t="str">
        <f>IFERROR(VLOOKUP($A2239,[3]库存报告使用数据!$A$1:$K$65536,11,0),"")</f>
        <v/>
      </c>
      <c r="T2239" t="str">
        <f>IFERROR(VLOOKUP($A2239,[3]库存报告使用数据!$A$1:$C$65536,3,0),"")</f>
        <v/>
      </c>
      <c r="U2239" t="str">
        <f>IFERROR(VLOOKUP($A2239,[3]库存报告使用数据!$A$1:$F$65536,6,0),"")</f>
        <v/>
      </c>
      <c r="V2239" t="str">
        <f>IFERROR(VLOOKUP($A2239,[3]库存报告使用数据!$A$1:$I$65536,9,0),"")</f>
        <v/>
      </c>
      <c r="W2239" t="str">
        <f>IFERROR(VLOOKUP($A2239,[3]库存报告使用数据!$A$1:$L$65536,12,0),"")</f>
        <v/>
      </c>
      <c r="X2239" s="20" t="str">
        <f t="shared" si="580"/>
        <v/>
      </c>
      <c r="Y2239" s="20" t="str">
        <f t="shared" si="581"/>
        <v/>
      </c>
      <c r="Z2239" s="20" t="str">
        <f t="shared" si="582"/>
        <v/>
      </c>
      <c r="AA2239" s="20" t="str">
        <f t="shared" si="583"/>
        <v/>
      </c>
      <c r="AB2239" t="str">
        <f>IFERROR(VLOOKUP($A2239,[3]库存报告使用数据!$A$1:$D$65536,4,0),"")</f>
        <v/>
      </c>
      <c r="AC2239" t="str">
        <f>IFERROR(VLOOKUP($A2239,[3]库存报告使用数据!$A$1:$G$65536,7,0),"")</f>
        <v/>
      </c>
      <c r="AD2239" t="str">
        <f>IFERROR(VLOOKUP($A2239,[3]库存报告使用数据!$A$1:$J$65536,10,0),"")</f>
        <v/>
      </c>
      <c r="AE2239" t="str">
        <f>IFERROR(VLOOKUP($A2239,[3]库存报告使用数据!$A$1:$M$65536,13,0),"")</f>
        <v/>
      </c>
      <c r="AF2239" s="20" t="str">
        <f t="shared" si="584"/>
        <v/>
      </c>
      <c r="AG2239" s="20" t="str">
        <f t="shared" si="585"/>
        <v/>
      </c>
      <c r="AH2239" s="20" t="str">
        <f t="shared" si="586"/>
        <v/>
      </c>
      <c r="AI2239" s="20" t="str">
        <f t="shared" si="587"/>
        <v/>
      </c>
      <c r="AJ2239">
        <f>IFERROR(VLOOKUP($B2239,[4]库存报告使用数据!$A$1:$B$65536,2,0),0)</f>
        <v>2</v>
      </c>
      <c r="AK2239">
        <f>IFERROR(VLOOKUP($B2239,[4]库存报告使用数据!$A$1:$C$65536,3,0),)</f>
        <v>11</v>
      </c>
      <c r="AL2239">
        <f>IFERROR(VLOOKUP($B2239,[4]库存报告使用数据!$A$1:$D$65536,4,0),)</f>
        <v>0</v>
      </c>
      <c r="AM2239">
        <f>IFERROR(VLOOKUP($B2239,[4]库存报告使用数据!$A$1:$E$65536,5,0),)</f>
        <v>1</v>
      </c>
      <c r="AN2239" s="20">
        <f t="shared" si="588"/>
        <v>0</v>
      </c>
      <c r="AO2239" s="20">
        <f t="shared" si="589"/>
        <v>0</v>
      </c>
      <c r="AP2239" s="20" t="str">
        <f t="shared" si="590"/>
        <v/>
      </c>
      <c r="AQ2239" s="20">
        <f t="shared" si="591"/>
        <v>0</v>
      </c>
      <c r="AR2239" s="32">
        <f t="shared" si="592"/>
        <v>0</v>
      </c>
      <c r="AS2239" s="32">
        <f t="shared" si="593"/>
        <v>0</v>
      </c>
      <c r="AT2239" s="32">
        <f t="shared" si="594"/>
        <v>5</v>
      </c>
      <c r="AU2239" s="28" t="str">
        <f t="shared" si="595"/>
        <v>库存为5</v>
      </c>
      <c r="AV2239" s="34" t="str">
        <f>IFERROR(时间!$B$4+AU2239,"上周无销量")</f>
        <v>上周无销量</v>
      </c>
    </row>
    <row r="2240" spans="1:48">
      <c r="A2240" s="18" t="s">
        <v>2285</v>
      </c>
      <c r="B2240" t="str">
        <f>VLOOKUP(A2240,'[1]sku-asin（子）'!$A:$B,2,0)</f>
        <v>B07CKR2NNK</v>
      </c>
      <c r="C2240" t="str">
        <f>VLOOKUP(A2240,'[1]子sku-父sku'!$A:$B,2,0)</f>
        <v>YZ-MU5506</v>
      </c>
      <c r="D2240" s="28">
        <f>IFERROR(VLOOKUP(A2240,[2]库存报告使用数据处理!$A:$C,3,0),0)</f>
        <v>0</v>
      </c>
      <c r="E2240" s="28">
        <f>IFERROR(VLOOKUP(A2240,[2]库存报告使用数据处理!$A:$D,4,0),0)</f>
        <v>0</v>
      </c>
      <c r="F2240" s="28">
        <f>IFERROR(VLOOKUP(A2240,[2]库存报告使用数据处理!$A:$E,5,0),0)</f>
        <v>0</v>
      </c>
      <c r="G2240" s="28">
        <f>IFERROR(VLOOKUP(A2240,[2]库存报告使用数据处理!$A:$F,6,0),0)</f>
        <v>0</v>
      </c>
      <c r="H2240" s="29">
        <f>IFERROR(VLOOKUP(A2240,[2]库存报告使用数据处理!$A:$G,7,0),0)</f>
        <v>0</v>
      </c>
      <c r="I2240">
        <f>IFERROR(VLOOKUP(A2240,[5]数据处理!$A:$B,2,0),0)</f>
        <v>4</v>
      </c>
      <c r="J2240" s="30">
        <f>IFERROR(VLOOKUP(A2240,[5]数据处理!$A:$D,4,0),0)</f>
        <v>0</v>
      </c>
      <c r="K2240" s="30">
        <f>IFERROR(VLOOKUP(A2240,[5]数据处理!$A:$E,5,0),0)</f>
        <v>0</v>
      </c>
      <c r="L2240" s="30">
        <f>IFERROR(VLOOKUP(A2240,[5]数据处理!$A:$G,7,0),0)</f>
        <v>0</v>
      </c>
      <c r="M2240">
        <f t="shared" si="579"/>
        <v>4</v>
      </c>
      <c r="N2240">
        <f>IFERROR(VLOOKUP(A2240,[5]数据处理!$A:$C,3,0),0)</f>
        <v>0</v>
      </c>
      <c r="O2240">
        <f>IFERROR(VLOOKUP($A2240,[5]数据处理!$A:$N,14,0),0)</f>
        <v>0</v>
      </c>
      <c r="P2240" t="str">
        <f>IFERROR(VLOOKUP($A2240,[3]库存报告使用数据!$A$1:$B$65536,2,0),"")</f>
        <v/>
      </c>
      <c r="Q2240" t="str">
        <f>IFERROR(VLOOKUP($A2240,[3]库存报告使用数据!$A$1:$E$65536,5,0),"")</f>
        <v/>
      </c>
      <c r="R2240" t="str">
        <f>IFERROR(VLOOKUP($A2240,[3]库存报告使用数据!$A$1:$H$65536,8,0),"")</f>
        <v/>
      </c>
      <c r="S2240" t="str">
        <f>IFERROR(VLOOKUP($A2240,[3]库存报告使用数据!$A$1:$K$65536,11,0),"")</f>
        <v/>
      </c>
      <c r="T2240" t="str">
        <f>IFERROR(VLOOKUP($A2240,[3]库存报告使用数据!$A$1:$C$65536,3,0),"")</f>
        <v/>
      </c>
      <c r="U2240" t="str">
        <f>IFERROR(VLOOKUP($A2240,[3]库存报告使用数据!$A$1:$F$65536,6,0),"")</f>
        <v/>
      </c>
      <c r="V2240" t="str">
        <f>IFERROR(VLOOKUP($A2240,[3]库存报告使用数据!$A$1:$I$65536,9,0),"")</f>
        <v/>
      </c>
      <c r="W2240" t="str">
        <f>IFERROR(VLOOKUP($A2240,[3]库存报告使用数据!$A$1:$L$65536,12,0),"")</f>
        <v/>
      </c>
      <c r="X2240" s="20" t="str">
        <f t="shared" si="580"/>
        <v/>
      </c>
      <c r="Y2240" s="20" t="str">
        <f t="shared" si="581"/>
        <v/>
      </c>
      <c r="Z2240" s="20" t="str">
        <f t="shared" si="582"/>
        <v/>
      </c>
      <c r="AA2240" s="20" t="str">
        <f t="shared" si="583"/>
        <v/>
      </c>
      <c r="AB2240" t="str">
        <f>IFERROR(VLOOKUP($A2240,[3]库存报告使用数据!$A$1:$D$65536,4,0),"")</f>
        <v/>
      </c>
      <c r="AC2240" t="str">
        <f>IFERROR(VLOOKUP($A2240,[3]库存报告使用数据!$A$1:$G$65536,7,0),"")</f>
        <v/>
      </c>
      <c r="AD2240" t="str">
        <f>IFERROR(VLOOKUP($A2240,[3]库存报告使用数据!$A$1:$J$65536,10,0),"")</f>
        <v/>
      </c>
      <c r="AE2240" t="str">
        <f>IFERROR(VLOOKUP($A2240,[3]库存报告使用数据!$A$1:$M$65536,13,0),"")</f>
        <v/>
      </c>
      <c r="AF2240" s="20" t="str">
        <f t="shared" si="584"/>
        <v/>
      </c>
      <c r="AG2240" s="20" t="str">
        <f t="shared" si="585"/>
        <v/>
      </c>
      <c r="AH2240" s="20" t="str">
        <f t="shared" si="586"/>
        <v/>
      </c>
      <c r="AI2240" s="20" t="str">
        <f t="shared" si="587"/>
        <v/>
      </c>
      <c r="AJ2240">
        <f>IFERROR(VLOOKUP($B2240,[4]库存报告使用数据!$A$1:$B$65536,2,0),0)</f>
        <v>9</v>
      </c>
      <c r="AK2240">
        <f>IFERROR(VLOOKUP($B2240,[4]库存报告使用数据!$A$1:$C$65536,3,0),)</f>
        <v>10</v>
      </c>
      <c r="AL2240">
        <f>IFERROR(VLOOKUP($B2240,[4]库存报告使用数据!$A$1:$D$65536,4,0),)</f>
        <v>0</v>
      </c>
      <c r="AM2240">
        <f>IFERROR(VLOOKUP($B2240,[4]库存报告使用数据!$A$1:$E$65536,5,0),)</f>
        <v>0</v>
      </c>
      <c r="AN2240" s="20">
        <f t="shared" si="588"/>
        <v>0</v>
      </c>
      <c r="AO2240" s="20">
        <f t="shared" si="589"/>
        <v>0</v>
      </c>
      <c r="AP2240" s="20" t="str">
        <f t="shared" si="590"/>
        <v/>
      </c>
      <c r="AQ2240" s="20" t="str">
        <f t="shared" si="591"/>
        <v/>
      </c>
      <c r="AR2240" s="32">
        <f t="shared" si="592"/>
        <v>0</v>
      </c>
      <c r="AS2240" s="32">
        <f t="shared" si="593"/>
        <v>0</v>
      </c>
      <c r="AT2240" s="32">
        <f t="shared" si="594"/>
        <v>4</v>
      </c>
      <c r="AU2240" s="28" t="str">
        <f t="shared" si="595"/>
        <v>库存为4</v>
      </c>
      <c r="AV2240" s="34" t="str">
        <f>IFERROR(时间!$B$4+AU2240,"上周无销量")</f>
        <v>上周无销量</v>
      </c>
    </row>
    <row r="2241" spans="1:48">
      <c r="A2241" s="18" t="s">
        <v>2286</v>
      </c>
      <c r="B2241" t="str">
        <f>VLOOKUP(A2241,'[1]sku-asin（子）'!$A:$B,2,0)</f>
        <v>B07CKT5ZQB</v>
      </c>
      <c r="C2241" t="str">
        <f>VLOOKUP(A2241,'[1]子sku-父sku'!$A:$B,2,0)</f>
        <v>YZ-MU5506</v>
      </c>
      <c r="D2241" s="28">
        <f>IFERROR(VLOOKUP(A2241,[2]库存报告使用数据处理!$A:$C,3,0),0)</f>
        <v>0</v>
      </c>
      <c r="E2241" s="28">
        <f>IFERROR(VLOOKUP(A2241,[2]库存报告使用数据处理!$A:$D,4,0),0)</f>
        <v>0</v>
      </c>
      <c r="F2241" s="28">
        <f>IFERROR(VLOOKUP(A2241,[2]库存报告使用数据处理!$A:$E,5,0),0)</f>
        <v>0</v>
      </c>
      <c r="G2241" s="28">
        <f>IFERROR(VLOOKUP(A2241,[2]库存报告使用数据处理!$A:$F,6,0),0)</f>
        <v>0</v>
      </c>
      <c r="H2241" s="29">
        <f>IFERROR(VLOOKUP(A2241,[2]库存报告使用数据处理!$A:$G,7,0),0)</f>
        <v>0</v>
      </c>
      <c r="I2241">
        <f>IFERROR(VLOOKUP(A2241,[5]数据处理!$A:$B,2,0),0)</f>
        <v>5</v>
      </c>
      <c r="J2241" s="30">
        <f>IFERROR(VLOOKUP(A2241,[5]数据处理!$A:$D,4,0),0)</f>
        <v>0</v>
      </c>
      <c r="K2241" s="30">
        <f>IFERROR(VLOOKUP(A2241,[5]数据处理!$A:$E,5,0),0)</f>
        <v>0</v>
      </c>
      <c r="L2241" s="30">
        <f>IFERROR(VLOOKUP(A2241,[5]数据处理!$A:$G,7,0),0)</f>
        <v>0</v>
      </c>
      <c r="M2241">
        <f t="shared" si="579"/>
        <v>5</v>
      </c>
      <c r="N2241">
        <f>IFERROR(VLOOKUP(A2241,[5]数据处理!$A:$C,3,0),0)</f>
        <v>0</v>
      </c>
      <c r="O2241">
        <f>IFERROR(VLOOKUP($A2241,[5]数据处理!$A:$N,14,0),0)</f>
        <v>0</v>
      </c>
      <c r="P2241" t="str">
        <f>IFERROR(VLOOKUP($A2241,[3]库存报告使用数据!$A$1:$B$65536,2,0),"")</f>
        <v/>
      </c>
      <c r="Q2241" t="str">
        <f>IFERROR(VLOOKUP($A2241,[3]库存报告使用数据!$A$1:$E$65536,5,0),"")</f>
        <v/>
      </c>
      <c r="R2241" t="str">
        <f>IFERROR(VLOOKUP($A2241,[3]库存报告使用数据!$A$1:$H$65536,8,0),"")</f>
        <v/>
      </c>
      <c r="S2241" t="str">
        <f>IFERROR(VLOOKUP($A2241,[3]库存报告使用数据!$A$1:$K$65536,11,0),"")</f>
        <v/>
      </c>
      <c r="T2241" t="str">
        <f>IFERROR(VLOOKUP($A2241,[3]库存报告使用数据!$A$1:$C$65536,3,0),"")</f>
        <v/>
      </c>
      <c r="U2241" t="str">
        <f>IFERROR(VLOOKUP($A2241,[3]库存报告使用数据!$A$1:$F$65536,6,0),"")</f>
        <v/>
      </c>
      <c r="V2241" t="str">
        <f>IFERROR(VLOOKUP($A2241,[3]库存报告使用数据!$A$1:$I$65536,9,0),"")</f>
        <v/>
      </c>
      <c r="W2241" t="str">
        <f>IFERROR(VLOOKUP($A2241,[3]库存报告使用数据!$A$1:$L$65536,12,0),"")</f>
        <v/>
      </c>
      <c r="X2241" s="20" t="str">
        <f t="shared" si="580"/>
        <v/>
      </c>
      <c r="Y2241" s="20" t="str">
        <f t="shared" si="581"/>
        <v/>
      </c>
      <c r="Z2241" s="20" t="str">
        <f t="shared" si="582"/>
        <v/>
      </c>
      <c r="AA2241" s="20" t="str">
        <f t="shared" si="583"/>
        <v/>
      </c>
      <c r="AB2241" t="str">
        <f>IFERROR(VLOOKUP($A2241,[3]库存报告使用数据!$A$1:$D$65536,4,0),"")</f>
        <v/>
      </c>
      <c r="AC2241" t="str">
        <f>IFERROR(VLOOKUP($A2241,[3]库存报告使用数据!$A$1:$G$65536,7,0),"")</f>
        <v/>
      </c>
      <c r="AD2241" t="str">
        <f>IFERROR(VLOOKUP($A2241,[3]库存报告使用数据!$A$1:$J$65536,10,0),"")</f>
        <v/>
      </c>
      <c r="AE2241" t="str">
        <f>IFERROR(VLOOKUP($A2241,[3]库存报告使用数据!$A$1:$M$65536,13,0),"")</f>
        <v/>
      </c>
      <c r="AF2241" s="20" t="str">
        <f t="shared" si="584"/>
        <v/>
      </c>
      <c r="AG2241" s="20" t="str">
        <f t="shared" si="585"/>
        <v/>
      </c>
      <c r="AH2241" s="20" t="str">
        <f t="shared" si="586"/>
        <v/>
      </c>
      <c r="AI2241" s="20" t="str">
        <f t="shared" si="587"/>
        <v/>
      </c>
      <c r="AJ2241">
        <f>IFERROR(VLOOKUP($B2241,[4]库存报告使用数据!$A$1:$B$65536,2,0),0)</f>
        <v>8</v>
      </c>
      <c r="AK2241">
        <f>IFERROR(VLOOKUP($B2241,[4]库存报告使用数据!$A$1:$C$65536,3,0),)</f>
        <v>5</v>
      </c>
      <c r="AL2241">
        <f>IFERROR(VLOOKUP($B2241,[4]库存报告使用数据!$A$1:$D$65536,4,0),)</f>
        <v>0</v>
      </c>
      <c r="AM2241">
        <f>IFERROR(VLOOKUP($B2241,[4]库存报告使用数据!$A$1:$E$65536,5,0),)</f>
        <v>0</v>
      </c>
      <c r="AN2241" s="20">
        <f t="shared" si="588"/>
        <v>0</v>
      </c>
      <c r="AO2241" s="20">
        <f t="shared" si="589"/>
        <v>0</v>
      </c>
      <c r="AP2241" s="20" t="str">
        <f t="shared" si="590"/>
        <v/>
      </c>
      <c r="AQ2241" s="20" t="str">
        <f t="shared" si="591"/>
        <v/>
      </c>
      <c r="AR2241" s="32">
        <f t="shared" si="592"/>
        <v>0</v>
      </c>
      <c r="AS2241" s="32">
        <f t="shared" si="593"/>
        <v>0</v>
      </c>
      <c r="AT2241" s="32">
        <f t="shared" si="594"/>
        <v>5</v>
      </c>
      <c r="AU2241" s="28" t="str">
        <f t="shared" si="595"/>
        <v>库存为5</v>
      </c>
      <c r="AV2241" s="34" t="str">
        <f>IFERROR(时间!$B$4+AU2241,"上周无销量")</f>
        <v>上周无销量</v>
      </c>
    </row>
    <row r="2242" spans="1:48">
      <c r="A2242" s="18" t="s">
        <v>2287</v>
      </c>
      <c r="B2242" t="str">
        <f>VLOOKUP(A2242,'[1]sku-asin（子）'!$A:$B,2,0)</f>
        <v>B07CLMVR1Y</v>
      </c>
      <c r="C2242" t="str">
        <f>VLOOKUP(A2242,'[1]子sku-父sku'!$A:$B,2,0)</f>
        <v>YZ-MU5506</v>
      </c>
      <c r="D2242" s="28">
        <f>IFERROR(VLOOKUP(A2242,[2]库存报告使用数据处理!$A:$C,3,0),0)</f>
        <v>0</v>
      </c>
      <c r="E2242" s="28">
        <f>IFERROR(VLOOKUP(A2242,[2]库存报告使用数据处理!$A:$D,4,0),0)</f>
        <v>0</v>
      </c>
      <c r="F2242" s="28">
        <f>IFERROR(VLOOKUP(A2242,[2]库存报告使用数据处理!$A:$E,5,0),0)</f>
        <v>0</v>
      </c>
      <c r="G2242" s="28">
        <f>IFERROR(VLOOKUP(A2242,[2]库存报告使用数据处理!$A:$F,6,0),0)</f>
        <v>0</v>
      </c>
      <c r="H2242" s="29">
        <f>IFERROR(VLOOKUP(A2242,[2]库存报告使用数据处理!$A:$G,7,0),0)</f>
        <v>0</v>
      </c>
      <c r="I2242">
        <f>IFERROR(VLOOKUP(A2242,[5]数据处理!$A:$B,2,0),0)</f>
        <v>3</v>
      </c>
      <c r="J2242" s="30">
        <f>IFERROR(VLOOKUP(A2242,[5]数据处理!$A:$D,4,0),0)</f>
        <v>0</v>
      </c>
      <c r="K2242" s="30">
        <f>IFERROR(VLOOKUP(A2242,[5]数据处理!$A:$E,5,0),0)</f>
        <v>0</v>
      </c>
      <c r="L2242" s="30">
        <f>IFERROR(VLOOKUP(A2242,[5]数据处理!$A:$G,7,0),0)</f>
        <v>0</v>
      </c>
      <c r="M2242">
        <f t="shared" si="579"/>
        <v>3</v>
      </c>
      <c r="N2242">
        <f>IFERROR(VLOOKUP(A2242,[5]数据处理!$A:$C,3,0),0)</f>
        <v>0</v>
      </c>
      <c r="O2242">
        <f>IFERROR(VLOOKUP($A2242,[5]数据处理!$A:$N,14,0),0)</f>
        <v>0</v>
      </c>
      <c r="P2242" t="str">
        <f>IFERROR(VLOOKUP($A2242,[3]库存报告使用数据!$A$1:$B$65536,2,0),"")</f>
        <v/>
      </c>
      <c r="Q2242" t="str">
        <f>IFERROR(VLOOKUP($A2242,[3]库存报告使用数据!$A$1:$E$65536,5,0),"")</f>
        <v/>
      </c>
      <c r="R2242" t="str">
        <f>IFERROR(VLOOKUP($A2242,[3]库存报告使用数据!$A$1:$H$65536,8,0),"")</f>
        <v/>
      </c>
      <c r="S2242" t="str">
        <f>IFERROR(VLOOKUP($A2242,[3]库存报告使用数据!$A$1:$K$65536,11,0),"")</f>
        <v/>
      </c>
      <c r="T2242" t="str">
        <f>IFERROR(VLOOKUP($A2242,[3]库存报告使用数据!$A$1:$C$65536,3,0),"")</f>
        <v/>
      </c>
      <c r="U2242" t="str">
        <f>IFERROR(VLOOKUP($A2242,[3]库存报告使用数据!$A$1:$F$65536,6,0),"")</f>
        <v/>
      </c>
      <c r="V2242" t="str">
        <f>IFERROR(VLOOKUP($A2242,[3]库存报告使用数据!$A$1:$I$65536,9,0),"")</f>
        <v/>
      </c>
      <c r="W2242" t="str">
        <f>IFERROR(VLOOKUP($A2242,[3]库存报告使用数据!$A$1:$L$65536,12,0),"")</f>
        <v/>
      </c>
      <c r="X2242" s="20" t="str">
        <f t="shared" si="580"/>
        <v/>
      </c>
      <c r="Y2242" s="20" t="str">
        <f t="shared" si="581"/>
        <v/>
      </c>
      <c r="Z2242" s="20" t="str">
        <f t="shared" si="582"/>
        <v/>
      </c>
      <c r="AA2242" s="20" t="str">
        <f t="shared" si="583"/>
        <v/>
      </c>
      <c r="AB2242" t="str">
        <f>IFERROR(VLOOKUP($A2242,[3]库存报告使用数据!$A$1:$D$65536,4,0),"")</f>
        <v/>
      </c>
      <c r="AC2242" t="str">
        <f>IFERROR(VLOOKUP($A2242,[3]库存报告使用数据!$A$1:$G$65536,7,0),"")</f>
        <v/>
      </c>
      <c r="AD2242" t="str">
        <f>IFERROR(VLOOKUP($A2242,[3]库存报告使用数据!$A$1:$J$65536,10,0),"")</f>
        <v/>
      </c>
      <c r="AE2242" t="str">
        <f>IFERROR(VLOOKUP($A2242,[3]库存报告使用数据!$A$1:$M$65536,13,0),"")</f>
        <v/>
      </c>
      <c r="AF2242" s="20" t="str">
        <f t="shared" si="584"/>
        <v/>
      </c>
      <c r="AG2242" s="20" t="str">
        <f t="shared" si="585"/>
        <v/>
      </c>
      <c r="AH2242" s="20" t="str">
        <f t="shared" si="586"/>
        <v/>
      </c>
      <c r="AI2242" s="20" t="str">
        <f t="shared" si="587"/>
        <v/>
      </c>
      <c r="AJ2242">
        <f>IFERROR(VLOOKUP($B2242,[4]库存报告使用数据!$A$1:$B$65536,2,0),0)</f>
        <v>14</v>
      </c>
      <c r="AK2242">
        <f>IFERROR(VLOOKUP($B2242,[4]库存报告使用数据!$A$1:$C$65536,3,0),)</f>
        <v>5</v>
      </c>
      <c r="AL2242">
        <f>IFERROR(VLOOKUP($B2242,[4]库存报告使用数据!$A$1:$D$65536,4,0),)</f>
        <v>0</v>
      </c>
      <c r="AM2242">
        <f>IFERROR(VLOOKUP($B2242,[4]库存报告使用数据!$A$1:$E$65536,5,0),)</f>
        <v>0</v>
      </c>
      <c r="AN2242" s="20">
        <f t="shared" si="588"/>
        <v>0</v>
      </c>
      <c r="AO2242" s="20">
        <f t="shared" si="589"/>
        <v>0</v>
      </c>
      <c r="AP2242" s="20" t="str">
        <f t="shared" si="590"/>
        <v/>
      </c>
      <c r="AQ2242" s="20" t="str">
        <f t="shared" si="591"/>
        <v/>
      </c>
      <c r="AR2242" s="32">
        <f t="shared" si="592"/>
        <v>0</v>
      </c>
      <c r="AS2242" s="32">
        <f t="shared" si="593"/>
        <v>0</v>
      </c>
      <c r="AT2242" s="32">
        <f t="shared" si="594"/>
        <v>3</v>
      </c>
      <c r="AU2242" s="28" t="str">
        <f t="shared" si="595"/>
        <v>库存为3</v>
      </c>
      <c r="AV2242" s="34" t="str">
        <f>IFERROR(时间!$B$4+AU2242,"上周无销量")</f>
        <v>上周无销量</v>
      </c>
    </row>
    <row r="2243" spans="1:48">
      <c r="A2243" s="18" t="s">
        <v>2288</v>
      </c>
      <c r="B2243" t="str">
        <f>VLOOKUP(A2243,'[1]sku-asin（子）'!$A:$B,2,0)</f>
        <v>B079BVBFPZ</v>
      </c>
      <c r="C2243" t="str">
        <f>VLOOKUP(A2243,'[1]子sku-父sku'!$A:$B,2,0)</f>
        <v>YZ-MUHM511</v>
      </c>
      <c r="D2243" s="28">
        <f>IFERROR(VLOOKUP(A2243,[2]库存报告使用数据处理!$A:$C,3,0),0)</f>
        <v>0</v>
      </c>
      <c r="E2243" s="28">
        <f>IFERROR(VLOOKUP(A2243,[2]库存报告使用数据处理!$A:$D,4,0),0)</f>
        <v>0</v>
      </c>
      <c r="F2243" s="28">
        <f>IFERROR(VLOOKUP(A2243,[2]库存报告使用数据处理!$A:$E,5,0),0)</f>
        <v>0</v>
      </c>
      <c r="G2243" s="28">
        <f>IFERROR(VLOOKUP(A2243,[2]库存报告使用数据处理!$A:$F,6,0),0)</f>
        <v>0</v>
      </c>
      <c r="H2243" s="29">
        <f>IFERROR(VLOOKUP(A2243,[2]库存报告使用数据处理!$A:$G,7,0),0)</f>
        <v>0</v>
      </c>
      <c r="I2243">
        <f>IFERROR(VLOOKUP(A2243,[5]数据处理!$A:$B,2,0),0)</f>
        <v>0</v>
      </c>
      <c r="J2243" s="30">
        <f>IFERROR(VLOOKUP(A2243,[5]数据处理!$A:$D,4,0),0)</f>
        <v>0</v>
      </c>
      <c r="K2243" s="30">
        <f>IFERROR(VLOOKUP(A2243,[5]数据处理!$A:$E,5,0),0)</f>
        <v>0</v>
      </c>
      <c r="L2243" s="30">
        <f>IFERROR(VLOOKUP(A2243,[5]数据处理!$A:$G,7,0),0)</f>
        <v>0</v>
      </c>
      <c r="M2243">
        <f t="shared" si="579"/>
        <v>0</v>
      </c>
      <c r="N2243">
        <f>IFERROR(VLOOKUP(A2243,[5]数据处理!$A:$C,3,0),0)</f>
        <v>0</v>
      </c>
      <c r="O2243">
        <f>IFERROR(VLOOKUP($A2243,[5]数据处理!$A:$N,14,0),0)</f>
        <v>0</v>
      </c>
      <c r="P2243" t="str">
        <f>IFERROR(VLOOKUP($A2243,[3]库存报告使用数据!$A$1:$B$65536,2,0),"")</f>
        <v/>
      </c>
      <c r="Q2243" t="str">
        <f>IFERROR(VLOOKUP($A2243,[3]库存报告使用数据!$A$1:$E$65536,5,0),"")</f>
        <v/>
      </c>
      <c r="R2243" t="str">
        <f>IFERROR(VLOOKUP($A2243,[3]库存报告使用数据!$A$1:$H$65536,8,0),"")</f>
        <v/>
      </c>
      <c r="S2243" t="str">
        <f>IFERROR(VLOOKUP($A2243,[3]库存报告使用数据!$A$1:$K$65536,11,0),"")</f>
        <v/>
      </c>
      <c r="T2243" t="str">
        <f>IFERROR(VLOOKUP($A2243,[3]库存报告使用数据!$A$1:$C$65536,3,0),"")</f>
        <v/>
      </c>
      <c r="U2243" t="str">
        <f>IFERROR(VLOOKUP($A2243,[3]库存报告使用数据!$A$1:$F$65536,6,0),"")</f>
        <v/>
      </c>
      <c r="V2243" t="str">
        <f>IFERROR(VLOOKUP($A2243,[3]库存报告使用数据!$A$1:$I$65536,9,0),"")</f>
        <v/>
      </c>
      <c r="W2243" t="str">
        <f>IFERROR(VLOOKUP($A2243,[3]库存报告使用数据!$A$1:$L$65536,12,0),"")</f>
        <v/>
      </c>
      <c r="X2243" s="20" t="str">
        <f t="shared" si="580"/>
        <v/>
      </c>
      <c r="Y2243" s="20" t="str">
        <f t="shared" si="581"/>
        <v/>
      </c>
      <c r="Z2243" s="20" t="str">
        <f t="shared" si="582"/>
        <v/>
      </c>
      <c r="AA2243" s="20" t="str">
        <f t="shared" si="583"/>
        <v/>
      </c>
      <c r="AB2243" t="str">
        <f>IFERROR(VLOOKUP($A2243,[3]库存报告使用数据!$A$1:$D$65536,4,0),"")</f>
        <v/>
      </c>
      <c r="AC2243" t="str">
        <f>IFERROR(VLOOKUP($A2243,[3]库存报告使用数据!$A$1:$G$65536,7,0),"")</f>
        <v/>
      </c>
      <c r="AD2243" t="str">
        <f>IFERROR(VLOOKUP($A2243,[3]库存报告使用数据!$A$1:$J$65536,10,0),"")</f>
        <v/>
      </c>
      <c r="AE2243" t="str">
        <f>IFERROR(VLOOKUP($A2243,[3]库存报告使用数据!$A$1:$M$65536,13,0),"")</f>
        <v/>
      </c>
      <c r="AF2243" s="20" t="str">
        <f t="shared" si="584"/>
        <v/>
      </c>
      <c r="AG2243" s="20" t="str">
        <f t="shared" si="585"/>
        <v/>
      </c>
      <c r="AH2243" s="20" t="str">
        <f t="shared" si="586"/>
        <v/>
      </c>
      <c r="AI2243" s="20" t="str">
        <f t="shared" si="587"/>
        <v/>
      </c>
      <c r="AJ2243">
        <f>IFERROR(VLOOKUP($B2243,[4]库存报告使用数据!$A$1:$B$65536,2,0),0)</f>
        <v>0</v>
      </c>
      <c r="AK2243">
        <f>IFERROR(VLOOKUP($B2243,[4]库存报告使用数据!$A$1:$C$65536,3,0),)</f>
        <v>0</v>
      </c>
      <c r="AL2243">
        <f>IFERROR(VLOOKUP($B2243,[4]库存报告使用数据!$A$1:$D$65536,4,0),)</f>
        <v>0</v>
      </c>
      <c r="AM2243">
        <f>IFERROR(VLOOKUP($B2243,[4]库存报告使用数据!$A$1:$E$65536,5,0),)</f>
        <v>0</v>
      </c>
      <c r="AN2243" s="20" t="str">
        <f t="shared" si="588"/>
        <v/>
      </c>
      <c r="AO2243" s="20" t="str">
        <f t="shared" si="589"/>
        <v/>
      </c>
      <c r="AP2243" s="20" t="str">
        <f t="shared" si="590"/>
        <v/>
      </c>
      <c r="AQ2243" s="20" t="str">
        <f t="shared" si="591"/>
        <v/>
      </c>
      <c r="AR2243" s="32">
        <f t="shared" si="592"/>
        <v>0</v>
      </c>
      <c r="AS2243" s="32">
        <f t="shared" si="593"/>
        <v>0</v>
      </c>
      <c r="AT2243" s="32">
        <f t="shared" si="594"/>
        <v>0</v>
      </c>
      <c r="AU2243" s="28" t="str">
        <f t="shared" si="595"/>
        <v>库存为0</v>
      </c>
      <c r="AV2243" s="34" t="str">
        <f>IFERROR(时间!$B$4+AU2243,"上周无销量")</f>
        <v>上周无销量</v>
      </c>
    </row>
    <row r="2244" spans="1:48">
      <c r="A2244" s="18" t="s">
        <v>2289</v>
      </c>
      <c r="B2244" t="str">
        <f>VLOOKUP(A2244,'[1]sku-asin（子）'!$A:$B,2,0)</f>
        <v>B079C2F96Q</v>
      </c>
      <c r="C2244" t="str">
        <f>VLOOKUP(A2244,'[1]子sku-父sku'!$A:$B,2,0)</f>
        <v>YZ-MUHM511</v>
      </c>
      <c r="D2244" s="28">
        <f>IFERROR(VLOOKUP(A2244,[2]库存报告使用数据处理!$A:$C,3,0),0)</f>
        <v>0</v>
      </c>
      <c r="E2244" s="28">
        <f>IFERROR(VLOOKUP(A2244,[2]库存报告使用数据处理!$A:$D,4,0),0)</f>
        <v>0</v>
      </c>
      <c r="F2244" s="28">
        <f>IFERROR(VLOOKUP(A2244,[2]库存报告使用数据处理!$A:$E,5,0),0)</f>
        <v>0</v>
      </c>
      <c r="G2244" s="28">
        <f>IFERROR(VLOOKUP(A2244,[2]库存报告使用数据处理!$A:$F,6,0),0)</f>
        <v>0</v>
      </c>
      <c r="H2244" s="29">
        <f>IFERROR(VLOOKUP(A2244,[2]库存报告使用数据处理!$A:$G,7,0),0)</f>
        <v>0</v>
      </c>
      <c r="I2244">
        <f>IFERROR(VLOOKUP(A2244,[5]数据处理!$A:$B,2,0),0)</f>
        <v>0</v>
      </c>
      <c r="J2244" s="30">
        <f>IFERROR(VLOOKUP(A2244,[5]数据处理!$A:$D,4,0),0)</f>
        <v>0</v>
      </c>
      <c r="K2244" s="30">
        <f>IFERROR(VLOOKUP(A2244,[5]数据处理!$A:$E,5,0),0)</f>
        <v>0</v>
      </c>
      <c r="L2244" s="30">
        <f>IFERROR(VLOOKUP(A2244,[5]数据处理!$A:$G,7,0),0)</f>
        <v>0</v>
      </c>
      <c r="M2244">
        <f t="shared" si="579"/>
        <v>0</v>
      </c>
      <c r="N2244">
        <f>IFERROR(VLOOKUP(A2244,[5]数据处理!$A:$C,3,0),0)</f>
        <v>0</v>
      </c>
      <c r="O2244">
        <f>IFERROR(VLOOKUP($A2244,[5]数据处理!$A:$N,14,0),0)</f>
        <v>0</v>
      </c>
      <c r="P2244" t="str">
        <f>IFERROR(VLOOKUP($A2244,[3]库存报告使用数据!$A$1:$B$65536,2,0),"")</f>
        <v/>
      </c>
      <c r="Q2244" t="str">
        <f>IFERROR(VLOOKUP($A2244,[3]库存报告使用数据!$A$1:$E$65536,5,0),"")</f>
        <v/>
      </c>
      <c r="R2244" t="str">
        <f>IFERROR(VLOOKUP($A2244,[3]库存报告使用数据!$A$1:$H$65536,8,0),"")</f>
        <v/>
      </c>
      <c r="S2244" t="str">
        <f>IFERROR(VLOOKUP($A2244,[3]库存报告使用数据!$A$1:$K$65536,11,0),"")</f>
        <v/>
      </c>
      <c r="T2244" t="str">
        <f>IFERROR(VLOOKUP($A2244,[3]库存报告使用数据!$A$1:$C$65536,3,0),"")</f>
        <v/>
      </c>
      <c r="U2244" t="str">
        <f>IFERROR(VLOOKUP($A2244,[3]库存报告使用数据!$A$1:$F$65536,6,0),"")</f>
        <v/>
      </c>
      <c r="V2244" t="str">
        <f>IFERROR(VLOOKUP($A2244,[3]库存报告使用数据!$A$1:$I$65536,9,0),"")</f>
        <v/>
      </c>
      <c r="W2244" t="str">
        <f>IFERROR(VLOOKUP($A2244,[3]库存报告使用数据!$A$1:$L$65536,12,0),"")</f>
        <v/>
      </c>
      <c r="X2244" s="20" t="str">
        <f t="shared" si="580"/>
        <v/>
      </c>
      <c r="Y2244" s="20" t="str">
        <f t="shared" si="581"/>
        <v/>
      </c>
      <c r="Z2244" s="20" t="str">
        <f t="shared" si="582"/>
        <v/>
      </c>
      <c r="AA2244" s="20" t="str">
        <f t="shared" si="583"/>
        <v/>
      </c>
      <c r="AB2244" t="str">
        <f>IFERROR(VLOOKUP($A2244,[3]库存报告使用数据!$A$1:$D$65536,4,0),"")</f>
        <v/>
      </c>
      <c r="AC2244" t="str">
        <f>IFERROR(VLOOKUP($A2244,[3]库存报告使用数据!$A$1:$G$65536,7,0),"")</f>
        <v/>
      </c>
      <c r="AD2244" t="str">
        <f>IFERROR(VLOOKUP($A2244,[3]库存报告使用数据!$A$1:$J$65536,10,0),"")</f>
        <v/>
      </c>
      <c r="AE2244" t="str">
        <f>IFERROR(VLOOKUP($A2244,[3]库存报告使用数据!$A$1:$M$65536,13,0),"")</f>
        <v/>
      </c>
      <c r="AF2244" s="20" t="str">
        <f t="shared" si="584"/>
        <v/>
      </c>
      <c r="AG2244" s="20" t="str">
        <f t="shared" si="585"/>
        <v/>
      </c>
      <c r="AH2244" s="20" t="str">
        <f t="shared" si="586"/>
        <v/>
      </c>
      <c r="AI2244" s="20" t="str">
        <f t="shared" si="587"/>
        <v/>
      </c>
      <c r="AJ2244">
        <f>IFERROR(VLOOKUP($B2244,[4]库存报告使用数据!$A$1:$B$65536,2,0),0)</f>
        <v>0</v>
      </c>
      <c r="AK2244">
        <f>IFERROR(VLOOKUP($B2244,[4]库存报告使用数据!$A$1:$C$65536,3,0),)</f>
        <v>0</v>
      </c>
      <c r="AL2244">
        <f>IFERROR(VLOOKUP($B2244,[4]库存报告使用数据!$A$1:$D$65536,4,0),)</f>
        <v>0</v>
      </c>
      <c r="AM2244">
        <f>IFERROR(VLOOKUP($B2244,[4]库存报告使用数据!$A$1:$E$65536,5,0),)</f>
        <v>0</v>
      </c>
      <c r="AN2244" s="20" t="str">
        <f t="shared" si="588"/>
        <v/>
      </c>
      <c r="AO2244" s="20" t="str">
        <f t="shared" si="589"/>
        <v/>
      </c>
      <c r="AP2244" s="20" t="str">
        <f t="shared" si="590"/>
        <v/>
      </c>
      <c r="AQ2244" s="20" t="str">
        <f t="shared" si="591"/>
        <v/>
      </c>
      <c r="AR2244" s="32">
        <f t="shared" si="592"/>
        <v>0</v>
      </c>
      <c r="AS2244" s="32">
        <f t="shared" si="593"/>
        <v>0</v>
      </c>
      <c r="AT2244" s="32">
        <f t="shared" si="594"/>
        <v>0</v>
      </c>
      <c r="AU2244" s="28" t="str">
        <f t="shared" si="595"/>
        <v>库存为0</v>
      </c>
      <c r="AV2244" s="34" t="str">
        <f>IFERROR(时间!$B$4+AU2244,"上周无销量")</f>
        <v>上周无销量</v>
      </c>
    </row>
    <row r="2245" spans="1:48">
      <c r="A2245" s="18" t="s">
        <v>2290</v>
      </c>
      <c r="B2245" t="str">
        <f>VLOOKUP(A2245,'[1]sku-asin（子）'!$A:$B,2,0)</f>
        <v>B074CF788Y</v>
      </c>
      <c r="C2245" t="str">
        <f>VLOOKUP(A2245,'[1]子sku-父sku'!$A:$B,2,0)</f>
        <v>YZ-WH6699</v>
      </c>
      <c r="D2245" s="28">
        <f>IFERROR(VLOOKUP(A2245,[2]库存报告使用数据处理!$A:$C,3,0),0)</f>
        <v>0</v>
      </c>
      <c r="E2245" s="28">
        <f>IFERROR(VLOOKUP(A2245,[2]库存报告使用数据处理!$A:$D,4,0),0)</f>
        <v>0</v>
      </c>
      <c r="F2245" s="28">
        <f>IFERROR(VLOOKUP(A2245,[2]库存报告使用数据处理!$A:$E,5,0),0)</f>
        <v>0</v>
      </c>
      <c r="G2245" s="28">
        <f>IFERROR(VLOOKUP(A2245,[2]库存报告使用数据处理!$A:$F,6,0),0)</f>
        <v>0</v>
      </c>
      <c r="H2245" s="29">
        <f>IFERROR(VLOOKUP(A2245,[2]库存报告使用数据处理!$A:$G,7,0),0)</f>
        <v>0</v>
      </c>
      <c r="I2245">
        <f>IFERROR(VLOOKUP(A2245,[5]数据处理!$A:$B,2,0),0)</f>
        <v>2</v>
      </c>
      <c r="J2245" s="30">
        <f>IFERROR(VLOOKUP(A2245,[5]数据处理!$A:$D,4,0),0)</f>
        <v>0</v>
      </c>
      <c r="K2245" s="30">
        <f>IFERROR(VLOOKUP(A2245,[5]数据处理!$A:$E,5,0),0)</f>
        <v>0</v>
      </c>
      <c r="L2245" s="30">
        <f>IFERROR(VLOOKUP(A2245,[5]数据处理!$A:$G,7,0),0)</f>
        <v>0</v>
      </c>
      <c r="M2245">
        <f t="shared" si="579"/>
        <v>2</v>
      </c>
      <c r="N2245">
        <f>IFERROR(VLOOKUP(A2245,[5]数据处理!$A:$C,3,0),0)</f>
        <v>0</v>
      </c>
      <c r="O2245">
        <f>IFERROR(VLOOKUP($A2245,[5]数据处理!$A:$N,14,0),0)</f>
        <v>2</v>
      </c>
      <c r="P2245" t="str">
        <f>IFERROR(VLOOKUP($A2245,[3]库存报告使用数据!$A$1:$B$65536,2,0),"")</f>
        <v/>
      </c>
      <c r="Q2245" t="str">
        <f>IFERROR(VLOOKUP($A2245,[3]库存报告使用数据!$A$1:$E$65536,5,0),"")</f>
        <v/>
      </c>
      <c r="R2245" t="str">
        <f>IFERROR(VLOOKUP($A2245,[3]库存报告使用数据!$A$1:$H$65536,8,0),"")</f>
        <v/>
      </c>
      <c r="S2245" t="str">
        <f>IFERROR(VLOOKUP($A2245,[3]库存报告使用数据!$A$1:$K$65536,11,0),"")</f>
        <v/>
      </c>
      <c r="T2245" t="str">
        <f>IFERROR(VLOOKUP($A2245,[3]库存报告使用数据!$A$1:$C$65536,3,0),"")</f>
        <v/>
      </c>
      <c r="U2245" t="str">
        <f>IFERROR(VLOOKUP($A2245,[3]库存报告使用数据!$A$1:$F$65536,6,0),"")</f>
        <v/>
      </c>
      <c r="V2245" t="str">
        <f>IFERROR(VLOOKUP($A2245,[3]库存报告使用数据!$A$1:$I$65536,9,0),"")</f>
        <v/>
      </c>
      <c r="W2245" t="str">
        <f>IFERROR(VLOOKUP($A2245,[3]库存报告使用数据!$A$1:$L$65536,12,0),"")</f>
        <v/>
      </c>
      <c r="X2245" s="20" t="str">
        <f t="shared" si="580"/>
        <v/>
      </c>
      <c r="Y2245" s="20" t="str">
        <f t="shared" si="581"/>
        <v/>
      </c>
      <c r="Z2245" s="20" t="str">
        <f t="shared" si="582"/>
        <v/>
      </c>
      <c r="AA2245" s="20" t="str">
        <f t="shared" si="583"/>
        <v/>
      </c>
      <c r="AB2245" t="str">
        <f>IFERROR(VLOOKUP($A2245,[3]库存报告使用数据!$A$1:$D$65536,4,0),"")</f>
        <v/>
      </c>
      <c r="AC2245" t="str">
        <f>IFERROR(VLOOKUP($A2245,[3]库存报告使用数据!$A$1:$G$65536,7,0),"")</f>
        <v/>
      </c>
      <c r="AD2245" t="str">
        <f>IFERROR(VLOOKUP($A2245,[3]库存报告使用数据!$A$1:$J$65536,10,0),"")</f>
        <v/>
      </c>
      <c r="AE2245" t="str">
        <f>IFERROR(VLOOKUP($A2245,[3]库存报告使用数据!$A$1:$M$65536,13,0),"")</f>
        <v/>
      </c>
      <c r="AF2245" s="20" t="str">
        <f t="shared" si="584"/>
        <v/>
      </c>
      <c r="AG2245" s="20" t="str">
        <f t="shared" si="585"/>
        <v/>
      </c>
      <c r="AH2245" s="20" t="str">
        <f t="shared" si="586"/>
        <v/>
      </c>
      <c r="AI2245" s="20" t="str">
        <f t="shared" si="587"/>
        <v/>
      </c>
      <c r="AJ2245">
        <f>IFERROR(VLOOKUP($B2245,[4]库存报告使用数据!$A$1:$B$65536,2,0),0)</f>
        <v>0</v>
      </c>
      <c r="AK2245">
        <f>IFERROR(VLOOKUP($B2245,[4]库存报告使用数据!$A$1:$C$65536,3,0),)</f>
        <v>0</v>
      </c>
      <c r="AL2245">
        <f>IFERROR(VLOOKUP($B2245,[4]库存报告使用数据!$A$1:$D$65536,4,0),)</f>
        <v>0</v>
      </c>
      <c r="AM2245">
        <f>IFERROR(VLOOKUP($B2245,[4]库存报告使用数据!$A$1:$E$65536,5,0),)</f>
        <v>0</v>
      </c>
      <c r="AN2245" s="20" t="str">
        <f t="shared" si="588"/>
        <v/>
      </c>
      <c r="AO2245" s="20" t="str">
        <f t="shared" si="589"/>
        <v/>
      </c>
      <c r="AP2245" s="20" t="str">
        <f t="shared" si="590"/>
        <v/>
      </c>
      <c r="AQ2245" s="20" t="str">
        <f t="shared" si="591"/>
        <v/>
      </c>
      <c r="AR2245" s="32">
        <f t="shared" si="592"/>
        <v>0</v>
      </c>
      <c r="AS2245" s="32">
        <f t="shared" si="593"/>
        <v>0</v>
      </c>
      <c r="AT2245" s="32">
        <f t="shared" si="594"/>
        <v>2</v>
      </c>
      <c r="AU2245" s="28" t="str">
        <f t="shared" si="595"/>
        <v>库存为2</v>
      </c>
      <c r="AV2245" s="34" t="str">
        <f>IFERROR(时间!$B$4+AU2245,"上周无销量")</f>
        <v>上周无销量</v>
      </c>
    </row>
    <row r="2246" spans="1:48">
      <c r="A2246" s="18" t="s">
        <v>2291</v>
      </c>
      <c r="B2246" t="str">
        <f>VLOOKUP(A2246,'[1]sku-asin（子）'!$A:$B,2,0)</f>
        <v>B074CGK5XF</v>
      </c>
      <c r="C2246" t="str">
        <f>VLOOKUP(A2246,'[1]子sku-父sku'!$A:$B,2,0)</f>
        <v>YZ-WH6699</v>
      </c>
      <c r="D2246" s="28">
        <f>IFERROR(VLOOKUP(A2246,[2]库存报告使用数据处理!$A:$C,3,0),0)</f>
        <v>0</v>
      </c>
      <c r="E2246" s="28">
        <f>IFERROR(VLOOKUP(A2246,[2]库存报告使用数据处理!$A:$D,4,0),0)</f>
        <v>0</v>
      </c>
      <c r="F2246" s="28">
        <f>IFERROR(VLOOKUP(A2246,[2]库存报告使用数据处理!$A:$E,5,0),0)</f>
        <v>0</v>
      </c>
      <c r="G2246" s="28">
        <f>IFERROR(VLOOKUP(A2246,[2]库存报告使用数据处理!$A:$F,6,0),0)</f>
        <v>0</v>
      </c>
      <c r="H2246" s="29">
        <f>IFERROR(VLOOKUP(A2246,[2]库存报告使用数据处理!$A:$G,7,0),0)</f>
        <v>0</v>
      </c>
      <c r="I2246">
        <f>IFERROR(VLOOKUP(A2246,[5]数据处理!$A:$B,2,0),0)</f>
        <v>3</v>
      </c>
      <c r="J2246" s="30">
        <f>IFERROR(VLOOKUP(A2246,[5]数据处理!$A:$D,4,0),0)</f>
        <v>0</v>
      </c>
      <c r="K2246" s="30">
        <f>IFERROR(VLOOKUP(A2246,[5]数据处理!$A:$E,5,0),0)</f>
        <v>0</v>
      </c>
      <c r="L2246" s="30">
        <f>IFERROR(VLOOKUP(A2246,[5]数据处理!$A:$G,7,0),0)</f>
        <v>0</v>
      </c>
      <c r="M2246">
        <f t="shared" ref="M2246:M2258" si="596">SUM(I2246:L2246)</f>
        <v>3</v>
      </c>
      <c r="N2246">
        <f>IFERROR(VLOOKUP(A2246,[5]数据处理!$A:$C,3,0),0)</f>
        <v>0</v>
      </c>
      <c r="O2246">
        <f>IFERROR(VLOOKUP($A2246,[5]数据处理!$A:$N,14,0),0)</f>
        <v>3</v>
      </c>
      <c r="P2246" t="str">
        <f>IFERROR(VLOOKUP($A2246,[3]库存报告使用数据!$A$1:$B$65536,2,0),"")</f>
        <v/>
      </c>
      <c r="Q2246" t="str">
        <f>IFERROR(VLOOKUP($A2246,[3]库存报告使用数据!$A$1:$E$65536,5,0),"")</f>
        <v/>
      </c>
      <c r="R2246" t="str">
        <f>IFERROR(VLOOKUP($A2246,[3]库存报告使用数据!$A$1:$H$65536,8,0),"")</f>
        <v/>
      </c>
      <c r="S2246" t="str">
        <f>IFERROR(VLOOKUP($A2246,[3]库存报告使用数据!$A$1:$K$65536,11,0),"")</f>
        <v/>
      </c>
      <c r="T2246" t="str">
        <f>IFERROR(VLOOKUP($A2246,[3]库存报告使用数据!$A$1:$C$65536,3,0),"")</f>
        <v/>
      </c>
      <c r="U2246" t="str">
        <f>IFERROR(VLOOKUP($A2246,[3]库存报告使用数据!$A$1:$F$65536,6,0),"")</f>
        <v/>
      </c>
      <c r="V2246" t="str">
        <f>IFERROR(VLOOKUP($A2246,[3]库存报告使用数据!$A$1:$I$65536,9,0),"")</f>
        <v/>
      </c>
      <c r="W2246" t="str">
        <f>IFERROR(VLOOKUP($A2246,[3]库存报告使用数据!$A$1:$L$65536,12,0),"")</f>
        <v/>
      </c>
      <c r="X2246" s="20" t="str">
        <f t="shared" ref="X2246:X2258" si="597">IFERROR(T2246/P2246,"")</f>
        <v/>
      </c>
      <c r="Y2246" s="20" t="str">
        <f t="shared" ref="Y2246:Y2258" si="598">IFERROR(U2246/Q2246,"")</f>
        <v/>
      </c>
      <c r="Z2246" s="20" t="str">
        <f t="shared" ref="Z2246:Z2258" si="599">IFERROR(V2246/R2246,"")</f>
        <v/>
      </c>
      <c r="AA2246" s="20" t="str">
        <f t="shared" ref="AA2246:AA2258" si="600">IFERROR(W2246/S2246,"")</f>
        <v/>
      </c>
      <c r="AB2246" t="str">
        <f>IFERROR(VLOOKUP($A2246,[3]库存报告使用数据!$A$1:$D$65536,4,0),"")</f>
        <v/>
      </c>
      <c r="AC2246" t="str">
        <f>IFERROR(VLOOKUP($A2246,[3]库存报告使用数据!$A$1:$G$65536,7,0),"")</f>
        <v/>
      </c>
      <c r="AD2246" t="str">
        <f>IFERROR(VLOOKUP($A2246,[3]库存报告使用数据!$A$1:$J$65536,10,0),"")</f>
        <v/>
      </c>
      <c r="AE2246" t="str">
        <f>IFERROR(VLOOKUP($A2246,[3]库存报告使用数据!$A$1:$M$65536,13,0),"")</f>
        <v/>
      </c>
      <c r="AF2246" s="20" t="str">
        <f t="shared" ref="AF2246:AF2258" si="601">IF(OR(AB2246="",AB2246=0),"",IF(AND(D2246*$H2246=0,AB2246&gt;0),"无销售广告费为"&amp;AB2246,IFERROR(AB2246/(D2246*$H2246),0)))</f>
        <v/>
      </c>
      <c r="AG2246" s="20" t="str">
        <f t="shared" ref="AG2246:AG2258" si="602">IF(OR(AC2246="",AC2246=0),"",IF(AND(E2246*$H2246=0,AC2246&gt;0),"无销售广告费为"&amp;AC2246,IFERROR(AC2246/(E2246*$H2246),0)))</f>
        <v/>
      </c>
      <c r="AH2246" s="20" t="str">
        <f t="shared" ref="AH2246:AH2258" si="603">IF(OR(AD2246="",AD2246=0),"",IF(AND(F2246*$H2246=0,AD2246&gt;0),"无销售广告费为"&amp;AD2246,IFERROR(AD2246/(F2246*$H2246),0)))</f>
        <v/>
      </c>
      <c r="AI2246" s="20" t="str">
        <f t="shared" ref="AI2246:AI2258" si="604">IF(OR(AE2246="",AE2246=0),"",IF(AND(G2246*$H2246=0,AE2246&gt;0),"无销售广告费为"&amp;AE2246,IFERROR(AE2246/(G2246*$H2246),0)))</f>
        <v/>
      </c>
      <c r="AJ2246">
        <f>IFERROR(VLOOKUP($B2246,[4]库存报告使用数据!$A$1:$B$65536,2,0),0)</f>
        <v>0</v>
      </c>
      <c r="AK2246">
        <f>IFERROR(VLOOKUP($B2246,[4]库存报告使用数据!$A$1:$C$65536,3,0),)</f>
        <v>0</v>
      </c>
      <c r="AL2246">
        <f>IFERROR(VLOOKUP($B2246,[4]库存报告使用数据!$A$1:$D$65536,4,0),)</f>
        <v>0</v>
      </c>
      <c r="AM2246">
        <f>IFERROR(VLOOKUP($B2246,[4]库存报告使用数据!$A$1:$E$65536,5,0),)</f>
        <v>0</v>
      </c>
      <c r="AN2246" s="20" t="str">
        <f t="shared" ref="AN2246:AN2258" si="605">IFERROR(D2246/AJ2246,"")</f>
        <v/>
      </c>
      <c r="AO2246" s="20" t="str">
        <f t="shared" ref="AO2246:AO2258" si="606">IFERROR(E2246/AK2246,"")</f>
        <v/>
      </c>
      <c r="AP2246" s="20" t="str">
        <f t="shared" ref="AP2246:AP2258" si="607">IFERROR(F2246/AL2246,"")</f>
        <v/>
      </c>
      <c r="AQ2246" s="20" t="str">
        <f t="shared" ref="AQ2246:AQ2258" si="608">IFERROR(G2246/AM2246,"")</f>
        <v/>
      </c>
      <c r="AR2246" s="32">
        <f t="shared" ref="AR2246:AR2258" si="609">IFERROR(D2246/7,"")</f>
        <v>0</v>
      </c>
      <c r="AS2246" s="32">
        <f t="shared" ref="AS2246:AS2258" si="610">IF(AR2246="","上周无销量",60*AR2246)</f>
        <v>0</v>
      </c>
      <c r="AT2246" s="32">
        <f t="shared" ref="AT2246:AT2258" si="611">IF(AS2246="上周无销量","上周无销量/总库存"&amp;M2246,M2246-AS2246)</f>
        <v>3</v>
      </c>
      <c r="AU2246" s="28" t="str">
        <f t="shared" ref="AU2246:AU2258" si="612">IF(AR2246="","库存为"&amp;M2246,IF(AS2246=0,"库存为"&amp;M2246,INT(M2246/AR2246)))</f>
        <v>库存为3</v>
      </c>
      <c r="AV2246" s="34" t="str">
        <f>IFERROR(时间!$B$4+AU2246,"上周无销量")</f>
        <v>上周无销量</v>
      </c>
    </row>
    <row r="2247" spans="1:48">
      <c r="A2247" s="18" t="s">
        <v>2292</v>
      </c>
      <c r="B2247" t="str">
        <f>VLOOKUP(A2247,'[1]sku-asin（子）'!$A:$B,2,0)</f>
        <v>B075CZ5BNK</v>
      </c>
      <c r="C2247" t="str">
        <f>VLOOKUP(A2247,'[1]子sku-父sku'!$A:$B,2,0)</f>
        <v>XZ-WH150903</v>
      </c>
      <c r="D2247" s="28">
        <f>IFERROR(VLOOKUP(A2247,[2]库存报告使用数据处理!$A:$C,3,0),0)</f>
        <v>0</v>
      </c>
      <c r="E2247" s="28">
        <f>IFERROR(VLOOKUP(A2247,[2]库存报告使用数据处理!$A:$D,4,0),0)</f>
        <v>0</v>
      </c>
      <c r="F2247" s="28">
        <f>IFERROR(VLOOKUP(A2247,[2]库存报告使用数据处理!$A:$E,5,0),0)</f>
        <v>0</v>
      </c>
      <c r="G2247" s="28">
        <f>IFERROR(VLOOKUP(A2247,[2]库存报告使用数据处理!$A:$F,6,0),0)</f>
        <v>0</v>
      </c>
      <c r="H2247" s="29">
        <f>IFERROR(VLOOKUP(A2247,[2]库存报告使用数据处理!$A:$G,7,0),0)</f>
        <v>0</v>
      </c>
      <c r="I2247">
        <f>IFERROR(VLOOKUP(A2247,[5]数据处理!$A:$B,2,0),0)</f>
        <v>0</v>
      </c>
      <c r="J2247" s="30">
        <f>IFERROR(VLOOKUP(A2247,[5]数据处理!$A:$D,4,0),0)</f>
        <v>0</v>
      </c>
      <c r="K2247" s="30">
        <f>IFERROR(VLOOKUP(A2247,[5]数据处理!$A:$E,5,0),0)</f>
        <v>0</v>
      </c>
      <c r="L2247" s="30">
        <f>IFERROR(VLOOKUP(A2247,[5]数据处理!$A:$G,7,0),0)</f>
        <v>1</v>
      </c>
      <c r="M2247">
        <f t="shared" si="596"/>
        <v>1</v>
      </c>
      <c r="N2247">
        <f>IFERROR(VLOOKUP(A2247,[5]数据处理!$A:$C,3,0),0)</f>
        <v>0</v>
      </c>
      <c r="O2247">
        <f>IFERROR(VLOOKUP($A2247,[5]数据处理!$A:$N,14,0),0)</f>
        <v>0</v>
      </c>
      <c r="P2247" t="str">
        <f>IFERROR(VLOOKUP($A2247,[3]库存报告使用数据!$A$1:$B$65536,2,0),"")</f>
        <v/>
      </c>
      <c r="Q2247" t="str">
        <f>IFERROR(VLOOKUP($A2247,[3]库存报告使用数据!$A$1:$E$65536,5,0),"")</f>
        <v/>
      </c>
      <c r="R2247" t="str">
        <f>IFERROR(VLOOKUP($A2247,[3]库存报告使用数据!$A$1:$H$65536,8,0),"")</f>
        <v/>
      </c>
      <c r="S2247" t="str">
        <f>IFERROR(VLOOKUP($A2247,[3]库存报告使用数据!$A$1:$K$65536,11,0),"")</f>
        <v/>
      </c>
      <c r="T2247" t="str">
        <f>IFERROR(VLOOKUP($A2247,[3]库存报告使用数据!$A$1:$C$65536,3,0),"")</f>
        <v/>
      </c>
      <c r="U2247" t="str">
        <f>IFERROR(VLOOKUP($A2247,[3]库存报告使用数据!$A$1:$F$65536,6,0),"")</f>
        <v/>
      </c>
      <c r="V2247" t="str">
        <f>IFERROR(VLOOKUP($A2247,[3]库存报告使用数据!$A$1:$I$65536,9,0),"")</f>
        <v/>
      </c>
      <c r="W2247" t="str">
        <f>IFERROR(VLOOKUP($A2247,[3]库存报告使用数据!$A$1:$L$65536,12,0),"")</f>
        <v/>
      </c>
      <c r="X2247" s="20" t="str">
        <f t="shared" si="597"/>
        <v/>
      </c>
      <c r="Y2247" s="20" t="str">
        <f t="shared" si="598"/>
        <v/>
      </c>
      <c r="Z2247" s="20" t="str">
        <f t="shared" si="599"/>
        <v/>
      </c>
      <c r="AA2247" s="20" t="str">
        <f t="shared" si="600"/>
        <v/>
      </c>
      <c r="AB2247" t="str">
        <f>IFERROR(VLOOKUP($A2247,[3]库存报告使用数据!$A$1:$D$65536,4,0),"")</f>
        <v/>
      </c>
      <c r="AC2247" t="str">
        <f>IFERROR(VLOOKUP($A2247,[3]库存报告使用数据!$A$1:$G$65536,7,0),"")</f>
        <v/>
      </c>
      <c r="AD2247" t="str">
        <f>IFERROR(VLOOKUP($A2247,[3]库存报告使用数据!$A$1:$J$65536,10,0),"")</f>
        <v/>
      </c>
      <c r="AE2247" t="str">
        <f>IFERROR(VLOOKUP($A2247,[3]库存报告使用数据!$A$1:$M$65536,13,0),"")</f>
        <v/>
      </c>
      <c r="AF2247" s="20" t="str">
        <f t="shared" si="601"/>
        <v/>
      </c>
      <c r="AG2247" s="20" t="str">
        <f t="shared" si="602"/>
        <v/>
      </c>
      <c r="AH2247" s="20" t="str">
        <f t="shared" si="603"/>
        <v/>
      </c>
      <c r="AI2247" s="20" t="str">
        <f t="shared" si="604"/>
        <v/>
      </c>
      <c r="AJ2247">
        <f>IFERROR(VLOOKUP($B2247,[4]库存报告使用数据!$A$1:$B$65536,2,0),0)</f>
        <v>0</v>
      </c>
      <c r="AK2247">
        <f>IFERROR(VLOOKUP($B2247,[4]库存报告使用数据!$A$1:$C$65536,3,0),)</f>
        <v>0</v>
      </c>
      <c r="AL2247">
        <f>IFERROR(VLOOKUP($B2247,[4]库存报告使用数据!$A$1:$D$65536,4,0),)</f>
        <v>0</v>
      </c>
      <c r="AM2247">
        <f>IFERROR(VLOOKUP($B2247,[4]库存报告使用数据!$A$1:$E$65536,5,0),)</f>
        <v>0</v>
      </c>
      <c r="AN2247" s="20" t="str">
        <f t="shared" si="605"/>
        <v/>
      </c>
      <c r="AO2247" s="20" t="str">
        <f t="shared" si="606"/>
        <v/>
      </c>
      <c r="AP2247" s="20" t="str">
        <f t="shared" si="607"/>
        <v/>
      </c>
      <c r="AQ2247" s="20" t="str">
        <f t="shared" si="608"/>
        <v/>
      </c>
      <c r="AR2247" s="32">
        <f t="shared" si="609"/>
        <v>0</v>
      </c>
      <c r="AS2247" s="32">
        <f t="shared" si="610"/>
        <v>0</v>
      </c>
      <c r="AT2247" s="32">
        <f t="shared" si="611"/>
        <v>1</v>
      </c>
      <c r="AU2247" s="28" t="str">
        <f t="shared" si="612"/>
        <v>库存为1</v>
      </c>
      <c r="AV2247" s="34" t="str">
        <f>IFERROR(时间!$B$4+AU2247,"上周无销量")</f>
        <v>上周无销量</v>
      </c>
    </row>
    <row r="2248" spans="1:48">
      <c r="A2248" s="35" t="s">
        <v>2293</v>
      </c>
      <c r="B2248" t="str">
        <f>VLOOKUP(A2248,'[1]sku-asin（子）'!$A:$B,2,0)</f>
        <v>B0791DQMR6</v>
      </c>
      <c r="C2248" t="str">
        <f>VLOOKUP(A2248,'[1]子sku-父sku'!$A:$B,2,0)</f>
        <v>YZ-BEWH173</v>
      </c>
      <c r="D2248" s="28">
        <f>IFERROR(VLOOKUP(A2248,[2]库存报告使用数据处理!$A:$C,3,0),0)</f>
        <v>0</v>
      </c>
      <c r="E2248" s="28">
        <f>IFERROR(VLOOKUP(A2248,[2]库存报告使用数据处理!$A:$D,4,0),0)</f>
        <v>0</v>
      </c>
      <c r="F2248" s="28">
        <f>IFERROR(VLOOKUP(A2248,[2]库存报告使用数据处理!$A:$E,5,0),0)</f>
        <v>0</v>
      </c>
      <c r="G2248" s="28">
        <f>IFERROR(VLOOKUP(A2248,[2]库存报告使用数据处理!$A:$F,6,0),0)</f>
        <v>2</v>
      </c>
      <c r="H2248" s="29">
        <f>IFERROR(VLOOKUP(A2248,[2]库存报告使用数据处理!$A:$G,7,0),0)</f>
        <v>19.99</v>
      </c>
      <c r="I2248">
        <f>IFERROR(VLOOKUP(A2248,[5]数据处理!$A:$B,2,0),0)</f>
        <v>0</v>
      </c>
      <c r="J2248" s="30">
        <f>IFERROR(VLOOKUP(A2248,[5]数据处理!$A:$D,4,0),0)</f>
        <v>0</v>
      </c>
      <c r="K2248" s="30">
        <f>IFERROR(VLOOKUP(A2248,[5]数据处理!$A:$E,5,0),0)</f>
        <v>0</v>
      </c>
      <c r="L2248" s="30">
        <f>IFERROR(VLOOKUP(A2248,[5]数据处理!$A:$G,7,0),0)</f>
        <v>0</v>
      </c>
      <c r="M2248">
        <f t="shared" si="596"/>
        <v>0</v>
      </c>
      <c r="N2248">
        <f>IFERROR(VLOOKUP(A2248,[5]数据处理!$A:$C,3,0),0)</f>
        <v>0</v>
      </c>
      <c r="O2248">
        <f>IFERROR(VLOOKUP($A2248,[5]数据处理!$A:$N,14,0),0)</f>
        <v>0</v>
      </c>
      <c r="P2248">
        <f>IFERROR(VLOOKUP($A2248,[3]库存报告使用数据!$A$1:$B$65536,2,0),"")</f>
        <v>0</v>
      </c>
      <c r="Q2248">
        <f>IFERROR(VLOOKUP($A2248,[3]库存报告使用数据!$A$1:$E$65536,5,0),"")</f>
        <v>0</v>
      </c>
      <c r="R2248">
        <f>IFERROR(VLOOKUP($A2248,[3]库存报告使用数据!$A$1:$H$65536,8,0),"")</f>
        <v>0</v>
      </c>
      <c r="S2248">
        <f>IFERROR(VLOOKUP($A2248,[3]库存报告使用数据!$A$1:$K$65536,11,0),"")</f>
        <v>1798</v>
      </c>
      <c r="T2248">
        <f>IFERROR(VLOOKUP($A2248,[3]库存报告使用数据!$A$1:$C$65536,3,0),"")</f>
        <v>0</v>
      </c>
      <c r="U2248">
        <f>IFERROR(VLOOKUP($A2248,[3]库存报告使用数据!$A$1:$F$65536,6,0),"")</f>
        <v>0</v>
      </c>
      <c r="V2248">
        <f>IFERROR(VLOOKUP($A2248,[3]库存报告使用数据!$A$1:$I$65536,9,0),"")</f>
        <v>0</v>
      </c>
      <c r="W2248">
        <f>IFERROR(VLOOKUP($A2248,[3]库存报告使用数据!$A$1:$L$65536,12,0),"")</f>
        <v>25</v>
      </c>
      <c r="X2248" s="20" t="str">
        <f t="shared" si="597"/>
        <v/>
      </c>
      <c r="Y2248" s="20" t="str">
        <f t="shared" si="598"/>
        <v/>
      </c>
      <c r="Z2248" s="20" t="str">
        <f t="shared" si="599"/>
        <v/>
      </c>
      <c r="AA2248" s="20">
        <f t="shared" si="600"/>
        <v>0.0139043381535039</v>
      </c>
      <c r="AB2248">
        <f>IFERROR(VLOOKUP($A2248,[3]库存报告使用数据!$A$1:$D$65536,4,0),"")</f>
        <v>0</v>
      </c>
      <c r="AC2248">
        <f>IFERROR(VLOOKUP($A2248,[3]库存报告使用数据!$A$1:$G$65536,7,0),"")</f>
        <v>0</v>
      </c>
      <c r="AD2248">
        <f>IFERROR(VLOOKUP($A2248,[3]库存报告使用数据!$A$1:$J$65536,10,0),"")</f>
        <v>0</v>
      </c>
      <c r="AE2248">
        <f>IFERROR(VLOOKUP($A2248,[3]库存报告使用数据!$A$1:$M$65536,13,0),"")</f>
        <v>0</v>
      </c>
      <c r="AF2248" s="20" t="str">
        <f t="shared" si="601"/>
        <v/>
      </c>
      <c r="AG2248" s="20" t="str">
        <f t="shared" si="602"/>
        <v/>
      </c>
      <c r="AH2248" s="20" t="str">
        <f t="shared" si="603"/>
        <v/>
      </c>
      <c r="AI2248" s="20" t="str">
        <f t="shared" si="604"/>
        <v/>
      </c>
      <c r="AJ2248">
        <f>IFERROR(VLOOKUP($B2248,[4]库存报告使用数据!$A$1:$B$65536,2,0),0)</f>
        <v>0</v>
      </c>
      <c r="AK2248">
        <f>IFERROR(VLOOKUP($B2248,[4]库存报告使用数据!$A$1:$C$65536,3,0),)</f>
        <v>0</v>
      </c>
      <c r="AL2248">
        <f>IFERROR(VLOOKUP($B2248,[4]库存报告使用数据!$A$1:$D$65536,4,0),)</f>
        <v>0</v>
      </c>
      <c r="AM2248">
        <f>IFERROR(VLOOKUP($B2248,[4]库存报告使用数据!$A$1:$E$65536,5,0),)</f>
        <v>8</v>
      </c>
      <c r="AN2248" s="20" t="str">
        <f t="shared" si="605"/>
        <v/>
      </c>
      <c r="AO2248" s="20" t="str">
        <f t="shared" si="606"/>
        <v/>
      </c>
      <c r="AP2248" s="20" t="str">
        <f t="shared" si="607"/>
        <v/>
      </c>
      <c r="AQ2248" s="20">
        <f t="shared" si="608"/>
        <v>0.25</v>
      </c>
      <c r="AR2248" s="32">
        <f t="shared" si="609"/>
        <v>0</v>
      </c>
      <c r="AS2248" s="32">
        <f t="shared" si="610"/>
        <v>0</v>
      </c>
      <c r="AT2248" s="32">
        <f t="shared" si="611"/>
        <v>0</v>
      </c>
      <c r="AU2248" s="28" t="str">
        <f t="shared" si="612"/>
        <v>库存为0</v>
      </c>
      <c r="AV2248" s="34" t="str">
        <f>IFERROR(时间!$B$4+AU2248,"上周无销量")</f>
        <v>上周无销量</v>
      </c>
    </row>
    <row r="2249" spans="1:48">
      <c r="A2249" s="35" t="s">
        <v>2294</v>
      </c>
      <c r="B2249" t="str">
        <f>VLOOKUP(A2249,'[1]sku-asin（子）'!$A:$B,2,0)</f>
        <v>B0791F7KFX</v>
      </c>
      <c r="C2249" t="str">
        <f>VLOOKUP(A2249,'[1]子sku-父sku'!$A:$B,2,0)</f>
        <v>YZ-BEWH173</v>
      </c>
      <c r="D2249" s="28">
        <f>IFERROR(VLOOKUP(A2249,[2]库存报告使用数据处理!$A:$C,3,0),0)</f>
        <v>0</v>
      </c>
      <c r="E2249" s="28">
        <f>IFERROR(VLOOKUP(A2249,[2]库存报告使用数据处理!$A:$D,4,0),0)</f>
        <v>0</v>
      </c>
      <c r="F2249" s="28">
        <f>IFERROR(VLOOKUP(A2249,[2]库存报告使用数据处理!$A:$E,5,0),0)</f>
        <v>3</v>
      </c>
      <c r="G2249" s="28">
        <f>IFERROR(VLOOKUP(A2249,[2]库存报告使用数据处理!$A:$F,6,0),0)</f>
        <v>2</v>
      </c>
      <c r="H2249" s="29">
        <f>IFERROR(VLOOKUP(A2249,[2]库存报告使用数据处理!$A:$G,7,0),0)</f>
        <v>19.99</v>
      </c>
      <c r="I2249">
        <f>IFERROR(VLOOKUP(A2249,[5]数据处理!$A:$B,2,0),0)</f>
        <v>0</v>
      </c>
      <c r="J2249" s="30">
        <f>IFERROR(VLOOKUP(A2249,[5]数据处理!$A:$D,4,0),0)</f>
        <v>0</v>
      </c>
      <c r="K2249" s="30">
        <f>IFERROR(VLOOKUP(A2249,[5]数据处理!$A:$E,5,0),0)</f>
        <v>0</v>
      </c>
      <c r="L2249" s="30">
        <f>IFERROR(VLOOKUP(A2249,[5]数据处理!$A:$G,7,0),0)</f>
        <v>0</v>
      </c>
      <c r="M2249">
        <f t="shared" si="596"/>
        <v>0</v>
      </c>
      <c r="N2249">
        <f>IFERROR(VLOOKUP(A2249,[5]数据处理!$A:$C,3,0),0)</f>
        <v>0</v>
      </c>
      <c r="O2249">
        <f>IFERROR(VLOOKUP($A2249,[5]数据处理!$A:$N,14,0),0)</f>
        <v>0</v>
      </c>
      <c r="P2249" t="str">
        <f>IFERROR(VLOOKUP($A2249,[3]库存报告使用数据!$A$1:$B$65536,2,0),"")</f>
        <v/>
      </c>
      <c r="Q2249" t="str">
        <f>IFERROR(VLOOKUP($A2249,[3]库存报告使用数据!$A$1:$E$65536,5,0),"")</f>
        <v/>
      </c>
      <c r="R2249" t="str">
        <f>IFERROR(VLOOKUP($A2249,[3]库存报告使用数据!$A$1:$H$65536,8,0),"")</f>
        <v/>
      </c>
      <c r="S2249" t="str">
        <f>IFERROR(VLOOKUP($A2249,[3]库存报告使用数据!$A$1:$K$65536,11,0),"")</f>
        <v/>
      </c>
      <c r="T2249" t="str">
        <f>IFERROR(VLOOKUP($A2249,[3]库存报告使用数据!$A$1:$C$65536,3,0),"")</f>
        <v/>
      </c>
      <c r="U2249" t="str">
        <f>IFERROR(VLOOKUP($A2249,[3]库存报告使用数据!$A$1:$F$65536,6,0),"")</f>
        <v/>
      </c>
      <c r="V2249" t="str">
        <f>IFERROR(VLOOKUP($A2249,[3]库存报告使用数据!$A$1:$I$65536,9,0),"")</f>
        <v/>
      </c>
      <c r="W2249" t="str">
        <f>IFERROR(VLOOKUP($A2249,[3]库存报告使用数据!$A$1:$L$65536,12,0),"")</f>
        <v/>
      </c>
      <c r="X2249" s="20" t="str">
        <f t="shared" si="597"/>
        <v/>
      </c>
      <c r="Y2249" s="20" t="str">
        <f t="shared" si="598"/>
        <v/>
      </c>
      <c r="Z2249" s="20" t="str">
        <f t="shared" si="599"/>
        <v/>
      </c>
      <c r="AA2249" s="20" t="str">
        <f t="shared" si="600"/>
        <v/>
      </c>
      <c r="AB2249" t="str">
        <f>IFERROR(VLOOKUP($A2249,[3]库存报告使用数据!$A$1:$D$65536,4,0),"")</f>
        <v/>
      </c>
      <c r="AC2249" t="str">
        <f>IFERROR(VLOOKUP($A2249,[3]库存报告使用数据!$A$1:$G$65536,7,0),"")</f>
        <v/>
      </c>
      <c r="AD2249" t="str">
        <f>IFERROR(VLOOKUP($A2249,[3]库存报告使用数据!$A$1:$J$65536,10,0),"")</f>
        <v/>
      </c>
      <c r="AE2249" t="str">
        <f>IFERROR(VLOOKUP($A2249,[3]库存报告使用数据!$A$1:$M$65536,13,0),"")</f>
        <v/>
      </c>
      <c r="AF2249" s="20" t="str">
        <f t="shared" si="601"/>
        <v/>
      </c>
      <c r="AG2249" s="20" t="str">
        <f t="shared" si="602"/>
        <v/>
      </c>
      <c r="AH2249" s="20" t="str">
        <f t="shared" si="603"/>
        <v/>
      </c>
      <c r="AI2249" s="20" t="str">
        <f t="shared" si="604"/>
        <v/>
      </c>
      <c r="AJ2249">
        <f>IFERROR(VLOOKUP($B2249,[4]库存报告使用数据!$A$1:$B$65536,2,0),0)</f>
        <v>0</v>
      </c>
      <c r="AK2249">
        <f>IFERROR(VLOOKUP($B2249,[4]库存报告使用数据!$A$1:$C$65536,3,0),)</f>
        <v>0</v>
      </c>
      <c r="AL2249">
        <f>IFERROR(VLOOKUP($B2249,[4]库存报告使用数据!$A$1:$D$65536,4,0),)</f>
        <v>4</v>
      </c>
      <c r="AM2249">
        <f>IFERROR(VLOOKUP($B2249,[4]库存报告使用数据!$A$1:$E$65536,5,0),)</f>
        <v>8</v>
      </c>
      <c r="AN2249" s="20" t="str">
        <f t="shared" si="605"/>
        <v/>
      </c>
      <c r="AO2249" s="20" t="str">
        <f t="shared" si="606"/>
        <v/>
      </c>
      <c r="AP2249" s="20">
        <f t="shared" si="607"/>
        <v>0.75</v>
      </c>
      <c r="AQ2249" s="20">
        <f t="shared" si="608"/>
        <v>0.25</v>
      </c>
      <c r="AR2249" s="32">
        <f t="shared" si="609"/>
        <v>0</v>
      </c>
      <c r="AS2249" s="32">
        <f t="shared" si="610"/>
        <v>0</v>
      </c>
      <c r="AT2249" s="32">
        <f t="shared" si="611"/>
        <v>0</v>
      </c>
      <c r="AU2249" s="28" t="str">
        <f t="shared" si="612"/>
        <v>库存为0</v>
      </c>
      <c r="AV2249" s="34" t="str">
        <f>IFERROR(时间!$B$4+AU2249,"上周无销量")</f>
        <v>上周无销量</v>
      </c>
    </row>
    <row r="2250" spans="1:48">
      <c r="A2250" s="35" t="s">
        <v>2295</v>
      </c>
      <c r="B2250" t="str">
        <f>VLOOKUP(A2250,'[1]sku-asin（子）'!$A:$B,2,0)</f>
        <v>B0791DMZGJ</v>
      </c>
      <c r="C2250" t="str">
        <f>VLOOKUP(A2250,'[1]子sku-父sku'!$A:$B,2,0)</f>
        <v>YZ-BEWH173</v>
      </c>
      <c r="D2250" s="28">
        <f>IFERROR(VLOOKUP(A2250,[2]库存报告使用数据处理!$A:$C,3,0),0)</f>
        <v>0</v>
      </c>
      <c r="E2250" s="28">
        <f>IFERROR(VLOOKUP(A2250,[2]库存报告使用数据处理!$A:$D,4,0),0)</f>
        <v>1</v>
      </c>
      <c r="F2250" s="28">
        <f>IFERROR(VLOOKUP(A2250,[2]库存报告使用数据处理!$A:$E,5,0),0)</f>
        <v>1</v>
      </c>
      <c r="G2250" s="28">
        <f>IFERROR(VLOOKUP(A2250,[2]库存报告使用数据处理!$A:$F,6,0),0)</f>
        <v>2</v>
      </c>
      <c r="H2250" s="29">
        <f>IFERROR(VLOOKUP(A2250,[2]库存报告使用数据处理!$A:$G,7,0),0)</f>
        <v>19.99</v>
      </c>
      <c r="I2250">
        <f>IFERROR(VLOOKUP(A2250,[5]数据处理!$A:$B,2,0),0)</f>
        <v>0</v>
      </c>
      <c r="J2250" s="30">
        <f>IFERROR(VLOOKUP(A2250,[5]数据处理!$A:$D,4,0),0)</f>
        <v>0</v>
      </c>
      <c r="K2250" s="30">
        <f>IFERROR(VLOOKUP(A2250,[5]数据处理!$A:$E,5,0),0)</f>
        <v>0</v>
      </c>
      <c r="L2250" s="30">
        <f>IFERROR(VLOOKUP(A2250,[5]数据处理!$A:$G,7,0),0)</f>
        <v>0</v>
      </c>
      <c r="M2250">
        <f t="shared" si="596"/>
        <v>0</v>
      </c>
      <c r="N2250">
        <f>IFERROR(VLOOKUP(A2250,[5]数据处理!$A:$C,3,0),0)</f>
        <v>0</v>
      </c>
      <c r="O2250">
        <f>IFERROR(VLOOKUP($A2250,[5]数据处理!$A:$N,14,0),0)</f>
        <v>0</v>
      </c>
      <c r="P2250">
        <f>IFERROR(VLOOKUP($A2250,[3]库存报告使用数据!$A$1:$B$65536,2,0),"")</f>
        <v>0</v>
      </c>
      <c r="Q2250">
        <f>IFERROR(VLOOKUP($A2250,[3]库存报告使用数据!$A$1:$E$65536,5,0),"")</f>
        <v>12</v>
      </c>
      <c r="R2250">
        <f>IFERROR(VLOOKUP($A2250,[3]库存报告使用数据!$A$1:$H$65536,8,0),"")</f>
        <v>25</v>
      </c>
      <c r="S2250">
        <f>IFERROR(VLOOKUP($A2250,[3]库存报告使用数据!$A$1:$K$65536,11,0),"")</f>
        <v>34</v>
      </c>
      <c r="T2250">
        <f>IFERROR(VLOOKUP($A2250,[3]库存报告使用数据!$A$1:$C$65536,3,0),"")</f>
        <v>0</v>
      </c>
      <c r="U2250">
        <f>IFERROR(VLOOKUP($A2250,[3]库存报告使用数据!$A$1:$F$65536,6,0),"")</f>
        <v>0</v>
      </c>
      <c r="V2250">
        <f>IFERROR(VLOOKUP($A2250,[3]库存报告使用数据!$A$1:$I$65536,9,0),"")</f>
        <v>0</v>
      </c>
      <c r="W2250">
        <f>IFERROR(VLOOKUP($A2250,[3]库存报告使用数据!$A$1:$L$65536,12,0),"")</f>
        <v>0</v>
      </c>
      <c r="X2250" s="20" t="str">
        <f t="shared" si="597"/>
        <v/>
      </c>
      <c r="Y2250" s="20">
        <f t="shared" si="598"/>
        <v>0</v>
      </c>
      <c r="Z2250" s="20">
        <f t="shared" si="599"/>
        <v>0</v>
      </c>
      <c r="AA2250" s="20">
        <f t="shared" si="600"/>
        <v>0</v>
      </c>
      <c r="AB2250">
        <f>IFERROR(VLOOKUP($A2250,[3]库存报告使用数据!$A$1:$D$65536,4,0),"")</f>
        <v>0</v>
      </c>
      <c r="AC2250">
        <f>IFERROR(VLOOKUP($A2250,[3]库存报告使用数据!$A$1:$G$65536,7,0),"")</f>
        <v>0</v>
      </c>
      <c r="AD2250">
        <f>IFERROR(VLOOKUP($A2250,[3]库存报告使用数据!$A$1:$J$65536,10,0),"")</f>
        <v>0</v>
      </c>
      <c r="AE2250">
        <f>IFERROR(VLOOKUP($A2250,[3]库存报告使用数据!$A$1:$M$65536,13,0),"")</f>
        <v>0</v>
      </c>
      <c r="AF2250" s="20" t="str">
        <f t="shared" si="601"/>
        <v/>
      </c>
      <c r="AG2250" s="20" t="str">
        <f t="shared" si="602"/>
        <v/>
      </c>
      <c r="AH2250" s="20" t="str">
        <f t="shared" si="603"/>
        <v/>
      </c>
      <c r="AI2250" s="20" t="str">
        <f t="shared" si="604"/>
        <v/>
      </c>
      <c r="AJ2250">
        <f>IFERROR(VLOOKUP($B2250,[4]库存报告使用数据!$A$1:$B$65536,2,0),0)</f>
        <v>0</v>
      </c>
      <c r="AK2250">
        <f>IFERROR(VLOOKUP($B2250,[4]库存报告使用数据!$A$1:$C$65536,3,0),)</f>
        <v>19</v>
      </c>
      <c r="AL2250">
        <f>IFERROR(VLOOKUP($B2250,[4]库存报告使用数据!$A$1:$D$65536,4,0),)</f>
        <v>6</v>
      </c>
      <c r="AM2250">
        <f>IFERROR(VLOOKUP($B2250,[4]库存报告使用数据!$A$1:$E$65536,5,0),)</f>
        <v>18</v>
      </c>
      <c r="AN2250" s="20" t="str">
        <f t="shared" si="605"/>
        <v/>
      </c>
      <c r="AO2250" s="20">
        <f t="shared" si="606"/>
        <v>0.0526315789473684</v>
      </c>
      <c r="AP2250" s="20">
        <f t="shared" si="607"/>
        <v>0.166666666666667</v>
      </c>
      <c r="AQ2250" s="20">
        <f t="shared" si="608"/>
        <v>0.111111111111111</v>
      </c>
      <c r="AR2250" s="32">
        <f t="shared" si="609"/>
        <v>0</v>
      </c>
      <c r="AS2250" s="32">
        <f t="shared" si="610"/>
        <v>0</v>
      </c>
      <c r="AT2250" s="32">
        <f t="shared" si="611"/>
        <v>0</v>
      </c>
      <c r="AU2250" s="28" t="str">
        <f t="shared" si="612"/>
        <v>库存为0</v>
      </c>
      <c r="AV2250" s="34" t="str">
        <f>IFERROR(时间!$B$4+AU2250,"上周无销量")</f>
        <v>上周无销量</v>
      </c>
    </row>
    <row r="2251" spans="1:48">
      <c r="A2251" s="35" t="s">
        <v>2296</v>
      </c>
      <c r="B2251" t="str">
        <f>VLOOKUP(A2251,'[1]sku-asin（子）'!$A:$B,2,0)</f>
        <v>B0791F19P3</v>
      </c>
      <c r="C2251" t="str">
        <f>VLOOKUP(A2251,'[1]子sku-父sku'!$A:$B,2,0)</f>
        <v>YZ-BEWH173</v>
      </c>
      <c r="D2251" s="28">
        <f>IFERROR(VLOOKUP(A2251,[2]库存报告使用数据处理!$A:$C,3,0),0)</f>
        <v>0</v>
      </c>
      <c r="E2251" s="28">
        <f>IFERROR(VLOOKUP(A2251,[2]库存报告使用数据处理!$A:$D,4,0),0)</f>
        <v>1</v>
      </c>
      <c r="F2251" s="28">
        <f>IFERROR(VLOOKUP(A2251,[2]库存报告使用数据处理!$A:$E,5,0),0)</f>
        <v>3</v>
      </c>
      <c r="G2251" s="28">
        <f>IFERROR(VLOOKUP(A2251,[2]库存报告使用数据处理!$A:$F,6,0),0)</f>
        <v>1</v>
      </c>
      <c r="H2251" s="29">
        <f>IFERROR(VLOOKUP(A2251,[2]库存报告使用数据处理!$A:$G,7,0),0)</f>
        <v>19.99</v>
      </c>
      <c r="I2251">
        <f>IFERROR(VLOOKUP(A2251,[5]数据处理!$A:$B,2,0),0)</f>
        <v>0</v>
      </c>
      <c r="J2251" s="30">
        <f>IFERROR(VLOOKUP(A2251,[5]数据处理!$A:$D,4,0),0)</f>
        <v>0</v>
      </c>
      <c r="K2251" s="30">
        <f>IFERROR(VLOOKUP(A2251,[5]数据处理!$A:$E,5,0),0)</f>
        <v>0</v>
      </c>
      <c r="L2251" s="30">
        <f>IFERROR(VLOOKUP(A2251,[5]数据处理!$A:$G,7,0),0)</f>
        <v>0</v>
      </c>
      <c r="M2251">
        <f t="shared" si="596"/>
        <v>0</v>
      </c>
      <c r="N2251">
        <f>IFERROR(VLOOKUP(A2251,[5]数据处理!$A:$C,3,0),0)</f>
        <v>0</v>
      </c>
      <c r="O2251">
        <f>IFERROR(VLOOKUP($A2251,[5]数据处理!$A:$N,14,0),0)</f>
        <v>0</v>
      </c>
      <c r="P2251">
        <f>IFERROR(VLOOKUP($A2251,[3]库存报告使用数据!$A$1:$B$65536,2,0),"")</f>
        <v>0</v>
      </c>
      <c r="Q2251">
        <f>IFERROR(VLOOKUP($A2251,[3]库存报告使用数据!$A$1:$E$65536,5,0),"")</f>
        <v>116</v>
      </c>
      <c r="R2251">
        <f>IFERROR(VLOOKUP($A2251,[3]库存报告使用数据!$A$1:$H$65536,8,0),"")</f>
        <v>3229</v>
      </c>
      <c r="S2251">
        <f>IFERROR(VLOOKUP($A2251,[3]库存报告使用数据!$A$1:$K$65536,11,0),"")</f>
        <v>2847</v>
      </c>
      <c r="T2251">
        <f>IFERROR(VLOOKUP($A2251,[3]库存报告使用数据!$A$1:$C$65536,3,0),"")</f>
        <v>0</v>
      </c>
      <c r="U2251">
        <f>IFERROR(VLOOKUP($A2251,[3]库存报告使用数据!$A$1:$F$65536,6,0),"")</f>
        <v>1</v>
      </c>
      <c r="V2251">
        <f>IFERROR(VLOOKUP($A2251,[3]库存报告使用数据!$A$1:$I$65536,9,0),"")</f>
        <v>34</v>
      </c>
      <c r="W2251">
        <f>IFERROR(VLOOKUP($A2251,[3]库存报告使用数据!$A$1:$L$65536,12,0),"")</f>
        <v>62</v>
      </c>
      <c r="X2251" s="20" t="str">
        <f t="shared" si="597"/>
        <v/>
      </c>
      <c r="Y2251" s="20">
        <f t="shared" si="598"/>
        <v>0.00862068965517241</v>
      </c>
      <c r="Z2251" s="20">
        <f t="shared" si="599"/>
        <v>0.0105295757200372</v>
      </c>
      <c r="AA2251" s="20">
        <f t="shared" si="600"/>
        <v>0.0217773094485423</v>
      </c>
      <c r="AB2251">
        <f>IFERROR(VLOOKUP($A2251,[3]库存报告使用数据!$A$1:$D$65536,4,0),"")</f>
        <v>0</v>
      </c>
      <c r="AC2251">
        <f>IFERROR(VLOOKUP($A2251,[3]库存报告使用数据!$A$1:$G$65536,7,0),"")</f>
        <v>0</v>
      </c>
      <c r="AD2251">
        <f>IFERROR(VLOOKUP($A2251,[3]库存报告使用数据!$A$1:$J$65536,10,0),"")</f>
        <v>0</v>
      </c>
      <c r="AE2251">
        <f>IFERROR(VLOOKUP($A2251,[3]库存报告使用数据!$A$1:$M$65536,13,0),"")</f>
        <v>0</v>
      </c>
      <c r="AF2251" s="20" t="str">
        <f t="shared" si="601"/>
        <v/>
      </c>
      <c r="AG2251" s="20" t="str">
        <f t="shared" si="602"/>
        <v/>
      </c>
      <c r="AH2251" s="20" t="str">
        <f t="shared" si="603"/>
        <v/>
      </c>
      <c r="AI2251" s="20" t="str">
        <f t="shared" si="604"/>
        <v/>
      </c>
      <c r="AJ2251">
        <f>IFERROR(VLOOKUP($B2251,[4]库存报告使用数据!$A$1:$B$65536,2,0),0)</f>
        <v>0</v>
      </c>
      <c r="AK2251">
        <f>IFERROR(VLOOKUP($B2251,[4]库存报告使用数据!$A$1:$C$65536,3,0),)</f>
        <v>3</v>
      </c>
      <c r="AL2251">
        <f>IFERROR(VLOOKUP($B2251,[4]库存报告使用数据!$A$1:$D$65536,4,0),)</f>
        <v>58</v>
      </c>
      <c r="AM2251">
        <f>IFERROR(VLOOKUP($B2251,[4]库存报告使用数据!$A$1:$E$65536,5,0),)</f>
        <v>72</v>
      </c>
      <c r="AN2251" s="20" t="str">
        <f t="shared" si="605"/>
        <v/>
      </c>
      <c r="AO2251" s="20">
        <f t="shared" si="606"/>
        <v>0.333333333333333</v>
      </c>
      <c r="AP2251" s="20">
        <f t="shared" si="607"/>
        <v>0.0517241379310345</v>
      </c>
      <c r="AQ2251" s="20">
        <f t="shared" si="608"/>
        <v>0.0138888888888889</v>
      </c>
      <c r="AR2251" s="32">
        <f t="shared" si="609"/>
        <v>0</v>
      </c>
      <c r="AS2251" s="32">
        <f t="shared" si="610"/>
        <v>0</v>
      </c>
      <c r="AT2251" s="32">
        <f t="shared" si="611"/>
        <v>0</v>
      </c>
      <c r="AU2251" s="28" t="str">
        <f t="shared" si="612"/>
        <v>库存为0</v>
      </c>
      <c r="AV2251" s="34" t="str">
        <f>IFERROR(时间!$B$4+AU2251,"上周无销量")</f>
        <v>上周无销量</v>
      </c>
    </row>
    <row r="2252" spans="1:48">
      <c r="A2252" s="35" t="s">
        <v>2297</v>
      </c>
      <c r="B2252" t="str">
        <f>VLOOKUP(A2252,'[1]sku-asin（子）'!$A:$B,2,0)</f>
        <v>B0791DK28D</v>
      </c>
      <c r="C2252" t="str">
        <f>VLOOKUP(A2252,'[1]子sku-父sku'!$A:$B,2,0)</f>
        <v>YZ-BEWH173</v>
      </c>
      <c r="D2252" s="28">
        <f>IFERROR(VLOOKUP(A2252,[2]库存报告使用数据处理!$A:$C,3,0),0)</f>
        <v>0</v>
      </c>
      <c r="E2252" s="28">
        <f>IFERROR(VLOOKUP(A2252,[2]库存报告使用数据处理!$A:$D,4,0),0)</f>
        <v>1</v>
      </c>
      <c r="F2252" s="28">
        <f>IFERROR(VLOOKUP(A2252,[2]库存报告使用数据处理!$A:$E,5,0),0)</f>
        <v>3</v>
      </c>
      <c r="G2252" s="28">
        <f>IFERROR(VLOOKUP(A2252,[2]库存报告使用数据处理!$A:$F,6,0),0)</f>
        <v>1</v>
      </c>
      <c r="H2252" s="29">
        <f>IFERROR(VLOOKUP(A2252,[2]库存报告使用数据处理!$A:$G,7,0),0)</f>
        <v>19.99</v>
      </c>
      <c r="I2252">
        <f>IFERROR(VLOOKUP(A2252,[5]数据处理!$A:$B,2,0),0)</f>
        <v>0</v>
      </c>
      <c r="J2252" s="30">
        <f>IFERROR(VLOOKUP(A2252,[5]数据处理!$A:$D,4,0),0)</f>
        <v>0</v>
      </c>
      <c r="K2252" s="30">
        <f>IFERROR(VLOOKUP(A2252,[5]数据处理!$A:$E,5,0),0)</f>
        <v>0</v>
      </c>
      <c r="L2252" s="30">
        <f>IFERROR(VLOOKUP(A2252,[5]数据处理!$A:$G,7,0),0)</f>
        <v>0</v>
      </c>
      <c r="M2252">
        <f t="shared" si="596"/>
        <v>0</v>
      </c>
      <c r="N2252">
        <f>IFERROR(VLOOKUP(A2252,[5]数据处理!$A:$C,3,0),0)</f>
        <v>0</v>
      </c>
      <c r="O2252">
        <f>IFERROR(VLOOKUP($A2252,[5]数据处理!$A:$N,14,0),0)</f>
        <v>0</v>
      </c>
      <c r="P2252" t="str">
        <f>IFERROR(VLOOKUP($A2252,[3]库存报告使用数据!$A$1:$B$65536,2,0),"")</f>
        <v/>
      </c>
      <c r="Q2252" t="str">
        <f>IFERROR(VLOOKUP($A2252,[3]库存报告使用数据!$A$1:$E$65536,5,0),"")</f>
        <v/>
      </c>
      <c r="R2252" t="str">
        <f>IFERROR(VLOOKUP($A2252,[3]库存报告使用数据!$A$1:$H$65536,8,0),"")</f>
        <v/>
      </c>
      <c r="S2252" t="str">
        <f>IFERROR(VLOOKUP($A2252,[3]库存报告使用数据!$A$1:$K$65536,11,0),"")</f>
        <v/>
      </c>
      <c r="T2252" t="str">
        <f>IFERROR(VLOOKUP($A2252,[3]库存报告使用数据!$A$1:$C$65536,3,0),"")</f>
        <v/>
      </c>
      <c r="U2252" t="str">
        <f>IFERROR(VLOOKUP($A2252,[3]库存报告使用数据!$A$1:$F$65536,6,0),"")</f>
        <v/>
      </c>
      <c r="V2252" t="str">
        <f>IFERROR(VLOOKUP($A2252,[3]库存报告使用数据!$A$1:$I$65536,9,0),"")</f>
        <v/>
      </c>
      <c r="W2252" t="str">
        <f>IFERROR(VLOOKUP($A2252,[3]库存报告使用数据!$A$1:$L$65536,12,0),"")</f>
        <v/>
      </c>
      <c r="X2252" s="20" t="str">
        <f t="shared" si="597"/>
        <v/>
      </c>
      <c r="Y2252" s="20" t="str">
        <f t="shared" si="598"/>
        <v/>
      </c>
      <c r="Z2252" s="20" t="str">
        <f t="shared" si="599"/>
        <v/>
      </c>
      <c r="AA2252" s="20" t="str">
        <f t="shared" si="600"/>
        <v/>
      </c>
      <c r="AB2252" t="str">
        <f>IFERROR(VLOOKUP($A2252,[3]库存报告使用数据!$A$1:$D$65536,4,0),"")</f>
        <v/>
      </c>
      <c r="AC2252" t="str">
        <f>IFERROR(VLOOKUP($A2252,[3]库存报告使用数据!$A$1:$G$65536,7,0),"")</f>
        <v/>
      </c>
      <c r="AD2252" t="str">
        <f>IFERROR(VLOOKUP($A2252,[3]库存报告使用数据!$A$1:$J$65536,10,0),"")</f>
        <v/>
      </c>
      <c r="AE2252" t="str">
        <f>IFERROR(VLOOKUP($A2252,[3]库存报告使用数据!$A$1:$M$65536,13,0),"")</f>
        <v/>
      </c>
      <c r="AF2252" s="20" t="str">
        <f t="shared" si="601"/>
        <v/>
      </c>
      <c r="AG2252" s="20" t="str">
        <f t="shared" si="602"/>
        <v/>
      </c>
      <c r="AH2252" s="20" t="str">
        <f t="shared" si="603"/>
        <v/>
      </c>
      <c r="AI2252" s="20" t="str">
        <f t="shared" si="604"/>
        <v/>
      </c>
      <c r="AJ2252">
        <f>IFERROR(VLOOKUP($B2252,[4]库存报告使用数据!$A$1:$B$65536,2,0),0)</f>
        <v>0</v>
      </c>
      <c r="AK2252">
        <f>IFERROR(VLOOKUP($B2252,[4]库存报告使用数据!$A$1:$C$65536,3,0),)</f>
        <v>22</v>
      </c>
      <c r="AL2252">
        <f>IFERROR(VLOOKUP($B2252,[4]库存报告使用数据!$A$1:$D$65536,4,0),)</f>
        <v>19</v>
      </c>
      <c r="AM2252">
        <f>IFERROR(VLOOKUP($B2252,[4]库存报告使用数据!$A$1:$E$65536,5,0),)</f>
        <v>19</v>
      </c>
      <c r="AN2252" s="20" t="str">
        <f t="shared" si="605"/>
        <v/>
      </c>
      <c r="AO2252" s="20">
        <f t="shared" si="606"/>
        <v>0.0454545454545455</v>
      </c>
      <c r="AP2252" s="20">
        <f t="shared" si="607"/>
        <v>0.157894736842105</v>
      </c>
      <c r="AQ2252" s="20">
        <f t="shared" si="608"/>
        <v>0.0526315789473684</v>
      </c>
      <c r="AR2252" s="32">
        <f t="shared" si="609"/>
        <v>0</v>
      </c>
      <c r="AS2252" s="32">
        <f t="shared" si="610"/>
        <v>0</v>
      </c>
      <c r="AT2252" s="32">
        <f t="shared" si="611"/>
        <v>0</v>
      </c>
      <c r="AU2252" s="28" t="str">
        <f t="shared" si="612"/>
        <v>库存为0</v>
      </c>
      <c r="AV2252" s="34" t="str">
        <f>IFERROR(时间!$B$4+AU2252,"上周无销量")</f>
        <v>上周无销量</v>
      </c>
    </row>
    <row r="2253" spans="1:48">
      <c r="A2253" s="35" t="s">
        <v>2298</v>
      </c>
      <c r="B2253" t="str">
        <f>VLOOKUP(A2253,'[1]sku-asin（子）'!$A:$B,2,0)</f>
        <v>B0791DD7TB</v>
      </c>
      <c r="C2253" t="str">
        <f>VLOOKUP(A2253,'[1]子sku-父sku'!$A:$B,2,0)</f>
        <v>YZ-BEWH173</v>
      </c>
      <c r="D2253" s="28">
        <f>IFERROR(VLOOKUP(A2253,[2]库存报告使用数据处理!$A:$C,3,0),0)</f>
        <v>0</v>
      </c>
      <c r="E2253" s="28">
        <f>IFERROR(VLOOKUP(A2253,[2]库存报告使用数据处理!$A:$D,4,0),0)</f>
        <v>2</v>
      </c>
      <c r="F2253" s="28">
        <f>IFERROR(VLOOKUP(A2253,[2]库存报告使用数据处理!$A:$E,5,0),0)</f>
        <v>2</v>
      </c>
      <c r="G2253" s="28">
        <f>IFERROR(VLOOKUP(A2253,[2]库存报告使用数据处理!$A:$F,6,0),0)</f>
        <v>0</v>
      </c>
      <c r="H2253" s="29">
        <f>IFERROR(VLOOKUP(A2253,[2]库存报告使用数据处理!$A:$G,7,0),0)</f>
        <v>19.99</v>
      </c>
      <c r="I2253">
        <f>IFERROR(VLOOKUP(A2253,[5]数据处理!$A:$B,2,0),0)</f>
        <v>0</v>
      </c>
      <c r="J2253" s="30">
        <f>IFERROR(VLOOKUP(A2253,[5]数据处理!$A:$D,4,0),0)</f>
        <v>0</v>
      </c>
      <c r="K2253" s="30">
        <f>IFERROR(VLOOKUP(A2253,[5]数据处理!$A:$E,5,0),0)</f>
        <v>0</v>
      </c>
      <c r="L2253" s="30">
        <f>IFERROR(VLOOKUP(A2253,[5]数据处理!$A:$G,7,0),0)</f>
        <v>0</v>
      </c>
      <c r="M2253">
        <f t="shared" si="596"/>
        <v>0</v>
      </c>
      <c r="N2253">
        <f>IFERROR(VLOOKUP(A2253,[5]数据处理!$A:$C,3,0),0)</f>
        <v>0</v>
      </c>
      <c r="O2253">
        <f>IFERROR(VLOOKUP($A2253,[5]数据处理!$A:$N,14,0),0)</f>
        <v>0</v>
      </c>
      <c r="P2253" t="str">
        <f>IFERROR(VLOOKUP($A2253,[3]库存报告使用数据!$A$1:$B$65536,2,0),"")</f>
        <v/>
      </c>
      <c r="Q2253" t="str">
        <f>IFERROR(VLOOKUP($A2253,[3]库存报告使用数据!$A$1:$E$65536,5,0),"")</f>
        <v/>
      </c>
      <c r="R2253" t="str">
        <f>IFERROR(VLOOKUP($A2253,[3]库存报告使用数据!$A$1:$H$65536,8,0),"")</f>
        <v/>
      </c>
      <c r="S2253" t="str">
        <f>IFERROR(VLOOKUP($A2253,[3]库存报告使用数据!$A$1:$K$65536,11,0),"")</f>
        <v/>
      </c>
      <c r="T2253" t="str">
        <f>IFERROR(VLOOKUP($A2253,[3]库存报告使用数据!$A$1:$C$65536,3,0),"")</f>
        <v/>
      </c>
      <c r="U2253" t="str">
        <f>IFERROR(VLOOKUP($A2253,[3]库存报告使用数据!$A$1:$F$65536,6,0),"")</f>
        <v/>
      </c>
      <c r="V2253" t="str">
        <f>IFERROR(VLOOKUP($A2253,[3]库存报告使用数据!$A$1:$I$65536,9,0),"")</f>
        <v/>
      </c>
      <c r="W2253" t="str">
        <f>IFERROR(VLOOKUP($A2253,[3]库存报告使用数据!$A$1:$L$65536,12,0),"")</f>
        <v/>
      </c>
      <c r="X2253" s="20" t="str">
        <f t="shared" si="597"/>
        <v/>
      </c>
      <c r="Y2253" s="20" t="str">
        <f t="shared" si="598"/>
        <v/>
      </c>
      <c r="Z2253" s="20" t="str">
        <f t="shared" si="599"/>
        <v/>
      </c>
      <c r="AA2253" s="20" t="str">
        <f t="shared" si="600"/>
        <v/>
      </c>
      <c r="AB2253" t="str">
        <f>IFERROR(VLOOKUP($A2253,[3]库存报告使用数据!$A$1:$D$65536,4,0),"")</f>
        <v/>
      </c>
      <c r="AC2253" t="str">
        <f>IFERROR(VLOOKUP($A2253,[3]库存报告使用数据!$A$1:$G$65536,7,0),"")</f>
        <v/>
      </c>
      <c r="AD2253" t="str">
        <f>IFERROR(VLOOKUP($A2253,[3]库存报告使用数据!$A$1:$J$65536,10,0),"")</f>
        <v/>
      </c>
      <c r="AE2253" t="str">
        <f>IFERROR(VLOOKUP($A2253,[3]库存报告使用数据!$A$1:$M$65536,13,0),"")</f>
        <v/>
      </c>
      <c r="AF2253" s="20" t="str">
        <f t="shared" si="601"/>
        <v/>
      </c>
      <c r="AG2253" s="20" t="str">
        <f t="shared" si="602"/>
        <v/>
      </c>
      <c r="AH2253" s="20" t="str">
        <f t="shared" si="603"/>
        <v/>
      </c>
      <c r="AI2253" s="20" t="str">
        <f t="shared" si="604"/>
        <v/>
      </c>
      <c r="AJ2253">
        <f>IFERROR(VLOOKUP($B2253,[4]库存报告使用数据!$A$1:$B$65536,2,0),0)</f>
        <v>0</v>
      </c>
      <c r="AK2253">
        <f>IFERROR(VLOOKUP($B2253,[4]库存报告使用数据!$A$1:$C$65536,3,0),)</f>
        <v>71</v>
      </c>
      <c r="AL2253">
        <f>IFERROR(VLOOKUP($B2253,[4]库存报告使用数据!$A$1:$D$65536,4,0),)</f>
        <v>21</v>
      </c>
      <c r="AM2253">
        <f>IFERROR(VLOOKUP($B2253,[4]库存报告使用数据!$A$1:$E$65536,5,0),)</f>
        <v>29</v>
      </c>
      <c r="AN2253" s="20" t="str">
        <f t="shared" si="605"/>
        <v/>
      </c>
      <c r="AO2253" s="20">
        <f t="shared" si="606"/>
        <v>0.028169014084507</v>
      </c>
      <c r="AP2253" s="20">
        <f t="shared" si="607"/>
        <v>0.0952380952380952</v>
      </c>
      <c r="AQ2253" s="20">
        <f t="shared" si="608"/>
        <v>0</v>
      </c>
      <c r="AR2253" s="32">
        <f t="shared" si="609"/>
        <v>0</v>
      </c>
      <c r="AS2253" s="32">
        <f t="shared" si="610"/>
        <v>0</v>
      </c>
      <c r="AT2253" s="32">
        <f t="shared" si="611"/>
        <v>0</v>
      </c>
      <c r="AU2253" s="28" t="str">
        <f t="shared" si="612"/>
        <v>库存为0</v>
      </c>
      <c r="AV2253" s="34" t="str">
        <f>IFERROR(时间!$B$4+AU2253,"上周无销量")</f>
        <v>上周无销量</v>
      </c>
    </row>
    <row r="2254" spans="1:48">
      <c r="A2254" s="35" t="s">
        <v>2299</v>
      </c>
      <c r="B2254" t="str">
        <f>VLOOKUP(A2254,'[1]sku-asin（子）'!$A:$B,2,0)</f>
        <v>B075DC4VVW</v>
      </c>
      <c r="C2254" t="str">
        <f>VLOOKUP(A2254,'[1]子sku-父sku'!$A:$B,2,0)</f>
        <v>XZ-WHBH004</v>
      </c>
      <c r="D2254" s="28">
        <f>IFERROR(VLOOKUP(A2254,[2]库存报告使用数据处理!$A:$C,3,0),0)</f>
        <v>0</v>
      </c>
      <c r="E2254" s="28">
        <f>IFERROR(VLOOKUP(A2254,[2]库存报告使用数据处理!$A:$D,4,0),0)</f>
        <v>1</v>
      </c>
      <c r="F2254" s="28">
        <f>IFERROR(VLOOKUP(A2254,[2]库存报告使用数据处理!$A:$E,5,0),0)</f>
        <v>0</v>
      </c>
      <c r="G2254" s="28">
        <f>IFERROR(VLOOKUP(A2254,[2]库存报告使用数据处理!$A:$F,6,0),0)</f>
        <v>0</v>
      </c>
      <c r="H2254" s="29">
        <f>IFERROR(VLOOKUP(A2254,[2]库存报告使用数据处理!$A:$G,7,0),0)</f>
        <v>18.99</v>
      </c>
      <c r="I2254">
        <f>IFERROR(VLOOKUP(A2254,[5]数据处理!$A:$B,2,0),0)</f>
        <v>0</v>
      </c>
      <c r="J2254" s="30">
        <f>IFERROR(VLOOKUP(A2254,[5]数据处理!$A:$D,4,0),0)</f>
        <v>0</v>
      </c>
      <c r="K2254" s="30">
        <f>IFERROR(VLOOKUP(A2254,[5]数据处理!$A:$E,5,0),0)</f>
        <v>0</v>
      </c>
      <c r="L2254" s="30">
        <f>IFERROR(VLOOKUP(A2254,[5]数据处理!$A:$G,7,0),0)</f>
        <v>0</v>
      </c>
      <c r="M2254">
        <f t="shared" si="596"/>
        <v>0</v>
      </c>
      <c r="N2254">
        <f>IFERROR(VLOOKUP(A2254,[5]数据处理!$A:$C,3,0),0)</f>
        <v>0</v>
      </c>
      <c r="O2254">
        <f>IFERROR(VLOOKUP($A2254,[5]数据处理!$A:$N,14,0),0)</f>
        <v>0</v>
      </c>
      <c r="P2254">
        <f>IFERROR(VLOOKUP($A2254,[3]库存报告使用数据!$A$1:$B$65536,2,0),"")</f>
        <v>0</v>
      </c>
      <c r="Q2254">
        <f>IFERROR(VLOOKUP($A2254,[3]库存报告使用数据!$A$1:$E$65536,5,0),"")</f>
        <v>586</v>
      </c>
      <c r="R2254">
        <f>IFERROR(VLOOKUP($A2254,[3]库存报告使用数据!$A$1:$H$65536,8,0),"")</f>
        <v>472</v>
      </c>
      <c r="S2254">
        <f>IFERROR(VLOOKUP($A2254,[3]库存报告使用数据!$A$1:$K$65536,11,0),"")</f>
        <v>422</v>
      </c>
      <c r="T2254">
        <f>IFERROR(VLOOKUP($A2254,[3]库存报告使用数据!$A$1:$C$65536,3,0),"")</f>
        <v>0</v>
      </c>
      <c r="U2254">
        <f>IFERROR(VLOOKUP($A2254,[3]库存报告使用数据!$A$1:$F$65536,6,0),"")</f>
        <v>5</v>
      </c>
      <c r="V2254">
        <f>IFERROR(VLOOKUP($A2254,[3]库存报告使用数据!$A$1:$I$65536,9,0),"")</f>
        <v>0</v>
      </c>
      <c r="W2254">
        <f>IFERROR(VLOOKUP($A2254,[3]库存报告使用数据!$A$1:$L$65536,12,0),"")</f>
        <v>2</v>
      </c>
      <c r="X2254" s="20" t="str">
        <f t="shared" si="597"/>
        <v/>
      </c>
      <c r="Y2254" s="20">
        <f t="shared" si="598"/>
        <v>0.00853242320819113</v>
      </c>
      <c r="Z2254" s="20">
        <f t="shared" si="599"/>
        <v>0</v>
      </c>
      <c r="AA2254" s="20">
        <f t="shared" si="600"/>
        <v>0.004739336492891</v>
      </c>
      <c r="AB2254">
        <f>IFERROR(VLOOKUP($A2254,[3]库存报告使用数据!$A$1:$D$65536,4,0),"")</f>
        <v>0</v>
      </c>
      <c r="AC2254">
        <f>IFERROR(VLOOKUP($A2254,[3]库存报告使用数据!$A$1:$G$65536,7,0),"")</f>
        <v>0</v>
      </c>
      <c r="AD2254">
        <f>IFERROR(VLOOKUP($A2254,[3]库存报告使用数据!$A$1:$J$65536,10,0),"")</f>
        <v>0</v>
      </c>
      <c r="AE2254">
        <f>IFERROR(VLOOKUP($A2254,[3]库存报告使用数据!$A$1:$M$65536,13,0),"")</f>
        <v>0</v>
      </c>
      <c r="AF2254" s="20" t="str">
        <f t="shared" si="601"/>
        <v/>
      </c>
      <c r="AG2254" s="20" t="str">
        <f t="shared" si="602"/>
        <v/>
      </c>
      <c r="AH2254" s="20" t="str">
        <f t="shared" si="603"/>
        <v/>
      </c>
      <c r="AI2254" s="20" t="str">
        <f t="shared" si="604"/>
        <v/>
      </c>
      <c r="AJ2254">
        <f>IFERROR(VLOOKUP($B2254,[4]库存报告使用数据!$A$1:$B$65536,2,0),0)</f>
        <v>1</v>
      </c>
      <c r="AK2254">
        <f>IFERROR(VLOOKUP($B2254,[4]库存报告使用数据!$A$1:$C$65536,3,0),)</f>
        <v>8</v>
      </c>
      <c r="AL2254">
        <f>IFERROR(VLOOKUP($B2254,[4]库存报告使用数据!$A$1:$D$65536,4,0),)</f>
        <v>2</v>
      </c>
      <c r="AM2254">
        <f>IFERROR(VLOOKUP($B2254,[4]库存报告使用数据!$A$1:$E$65536,5,0),)</f>
        <v>8</v>
      </c>
      <c r="AN2254" s="20">
        <f t="shared" si="605"/>
        <v>0</v>
      </c>
      <c r="AO2254" s="20">
        <f t="shared" si="606"/>
        <v>0.125</v>
      </c>
      <c r="AP2254" s="20">
        <f t="shared" si="607"/>
        <v>0</v>
      </c>
      <c r="AQ2254" s="20">
        <f t="shared" si="608"/>
        <v>0</v>
      </c>
      <c r="AR2254" s="32">
        <f t="shared" si="609"/>
        <v>0</v>
      </c>
      <c r="AS2254" s="32">
        <f t="shared" si="610"/>
        <v>0</v>
      </c>
      <c r="AT2254" s="32">
        <f t="shared" si="611"/>
        <v>0</v>
      </c>
      <c r="AU2254" s="28" t="str">
        <f t="shared" si="612"/>
        <v>库存为0</v>
      </c>
      <c r="AV2254" s="34" t="str">
        <f>IFERROR(时间!$B$4+AU2254,"上周无销量")</f>
        <v>上周无销量</v>
      </c>
    </row>
    <row r="2255" spans="1:48">
      <c r="A2255" s="35" t="s">
        <v>916</v>
      </c>
      <c r="B2255" t="str">
        <f>VLOOKUP(A2255,'[1]sku-asin（子）'!$A:$B,2,0)</f>
        <v>B0761RTJ2C</v>
      </c>
      <c r="C2255" t="str">
        <f>VLOOKUP(A2255,'[1]子sku-父sku'!$A:$B,2,0)</f>
        <v>LYQ-BS-LB01</v>
      </c>
      <c r="D2255" s="28">
        <f>IFERROR(VLOOKUP(A2255,[2]库存报告使用数据处理!$A:$C,3,0),0)</f>
        <v>1</v>
      </c>
      <c r="E2255" s="28">
        <f>IFERROR(VLOOKUP(A2255,[2]库存报告使用数据处理!$A:$D,4,0),0)</f>
        <v>2</v>
      </c>
      <c r="F2255" s="28">
        <f>IFERROR(VLOOKUP(A2255,[2]库存报告使用数据处理!$A:$E,5,0),0)</f>
        <v>1</v>
      </c>
      <c r="G2255" s="28">
        <f>IFERROR(VLOOKUP(A2255,[2]库存报告使用数据处理!$A:$F,6,0),0)</f>
        <v>0</v>
      </c>
      <c r="H2255" s="29">
        <f>IFERROR(VLOOKUP(A2255,[2]库存报告使用数据处理!$A:$G,7,0),0)</f>
        <v>5.2</v>
      </c>
      <c r="I2255">
        <f>IFERROR(VLOOKUP(A2255,[5]数据处理!$A:$B,2,0),0)</f>
        <v>3</v>
      </c>
      <c r="J2255" s="30">
        <f>IFERROR(VLOOKUP(A2255,[5]数据处理!$A:$D,4,0),0)</f>
        <v>0</v>
      </c>
      <c r="K2255" s="30">
        <f>IFERROR(VLOOKUP(A2255,[5]数据处理!$A:$E,5,0),0)</f>
        <v>0</v>
      </c>
      <c r="L2255" s="30">
        <f>IFERROR(VLOOKUP(A2255,[5]数据处理!$A:$G,7,0),0)</f>
        <v>0</v>
      </c>
      <c r="M2255">
        <f t="shared" si="596"/>
        <v>3</v>
      </c>
      <c r="N2255">
        <f>IFERROR(VLOOKUP(A2255,[5]数据处理!$A:$C,3,0),0)</f>
        <v>0</v>
      </c>
      <c r="O2255">
        <f>IFERROR(VLOOKUP($A2255,[5]数据处理!$A:$N,14,0),0)</f>
        <v>3</v>
      </c>
      <c r="P2255" t="str">
        <f>IFERROR(VLOOKUP($A2255,[3]库存报告使用数据!$A$1:$B$65536,2,0),"")</f>
        <v/>
      </c>
      <c r="Q2255" t="str">
        <f>IFERROR(VLOOKUP($A2255,[3]库存报告使用数据!$A$1:$E$65536,5,0),"")</f>
        <v/>
      </c>
      <c r="R2255" t="str">
        <f>IFERROR(VLOOKUP($A2255,[3]库存报告使用数据!$A$1:$H$65536,8,0),"")</f>
        <v/>
      </c>
      <c r="S2255" t="str">
        <f>IFERROR(VLOOKUP($A2255,[3]库存报告使用数据!$A$1:$K$65536,11,0),"")</f>
        <v/>
      </c>
      <c r="T2255" t="str">
        <f>IFERROR(VLOOKUP($A2255,[3]库存报告使用数据!$A$1:$C$65536,3,0),"")</f>
        <v/>
      </c>
      <c r="U2255" t="str">
        <f>IFERROR(VLOOKUP($A2255,[3]库存报告使用数据!$A$1:$F$65536,6,0),"")</f>
        <v/>
      </c>
      <c r="V2255" t="str">
        <f>IFERROR(VLOOKUP($A2255,[3]库存报告使用数据!$A$1:$I$65536,9,0),"")</f>
        <v/>
      </c>
      <c r="W2255" t="str">
        <f>IFERROR(VLOOKUP($A2255,[3]库存报告使用数据!$A$1:$L$65536,12,0),"")</f>
        <v/>
      </c>
      <c r="X2255" s="20" t="str">
        <f t="shared" si="597"/>
        <v/>
      </c>
      <c r="Y2255" s="20" t="str">
        <f t="shared" si="598"/>
        <v/>
      </c>
      <c r="Z2255" s="20" t="str">
        <f t="shared" si="599"/>
        <v/>
      </c>
      <c r="AA2255" s="20" t="str">
        <f t="shared" si="600"/>
        <v/>
      </c>
      <c r="AB2255" t="str">
        <f>IFERROR(VLOOKUP($A2255,[3]库存报告使用数据!$A$1:$D$65536,4,0),"")</f>
        <v/>
      </c>
      <c r="AC2255" t="str">
        <f>IFERROR(VLOOKUP($A2255,[3]库存报告使用数据!$A$1:$G$65536,7,0),"")</f>
        <v/>
      </c>
      <c r="AD2255" t="str">
        <f>IFERROR(VLOOKUP($A2255,[3]库存报告使用数据!$A$1:$J$65536,10,0),"")</f>
        <v/>
      </c>
      <c r="AE2255" t="str">
        <f>IFERROR(VLOOKUP($A2255,[3]库存报告使用数据!$A$1:$M$65536,13,0),"")</f>
        <v/>
      </c>
      <c r="AF2255" s="20" t="str">
        <f t="shared" si="601"/>
        <v/>
      </c>
      <c r="AG2255" s="20" t="str">
        <f t="shared" si="602"/>
        <v/>
      </c>
      <c r="AH2255" s="20" t="str">
        <f t="shared" si="603"/>
        <v/>
      </c>
      <c r="AI2255" s="20" t="str">
        <f t="shared" si="604"/>
        <v/>
      </c>
      <c r="AJ2255">
        <f>IFERROR(VLOOKUP($B2255,[4]库存报告使用数据!$A$1:$B$65536,2,0),0)</f>
        <v>2</v>
      </c>
      <c r="AK2255">
        <f>IFERROR(VLOOKUP($B2255,[4]库存报告使用数据!$A$1:$C$65536,3,0),)</f>
        <v>4</v>
      </c>
      <c r="AL2255">
        <f>IFERROR(VLOOKUP($B2255,[4]库存报告使用数据!$A$1:$D$65536,4,0),)</f>
        <v>1</v>
      </c>
      <c r="AM2255">
        <f>IFERROR(VLOOKUP($B2255,[4]库存报告使用数据!$A$1:$E$65536,5,0),)</f>
        <v>5</v>
      </c>
      <c r="AN2255" s="20">
        <f t="shared" si="605"/>
        <v>0.5</v>
      </c>
      <c r="AO2255" s="20">
        <f t="shared" si="606"/>
        <v>0.5</v>
      </c>
      <c r="AP2255" s="20">
        <f t="shared" si="607"/>
        <v>1</v>
      </c>
      <c r="AQ2255" s="20">
        <f t="shared" si="608"/>
        <v>0</v>
      </c>
      <c r="AR2255" s="32">
        <f t="shared" si="609"/>
        <v>0.142857142857143</v>
      </c>
      <c r="AS2255" s="32">
        <f t="shared" si="610"/>
        <v>8.57142857142857</v>
      </c>
      <c r="AT2255" s="32">
        <f t="shared" si="611"/>
        <v>-5.57142857142857</v>
      </c>
      <c r="AU2255" s="28">
        <f t="shared" si="612"/>
        <v>21</v>
      </c>
      <c r="AV2255" s="34">
        <f>IFERROR(时间!$B$4+AU2255,"上周无销量")</f>
        <v>43304</v>
      </c>
    </row>
    <row r="2256" spans="1:48">
      <c r="A2256" s="23" t="s">
        <v>2300</v>
      </c>
      <c r="B2256" t="str">
        <f>VLOOKUP(A2256,'[1]sku-asin（子）'!$A:$B,2,0)</f>
        <v>B01MYR8K9H</v>
      </c>
      <c r="C2256" t="str">
        <f>VLOOKUP(A2256,'[1]子sku-父sku'!$A:$B,2,0)</f>
        <v>XZ-BS-WHXY251864</v>
      </c>
      <c r="D2256" s="28">
        <f>IFERROR(VLOOKUP(A2256,[2]库存报告使用数据处理!$A:$C,3,0),0)</f>
        <v>0</v>
      </c>
      <c r="E2256" s="28">
        <f>IFERROR(VLOOKUP(A2256,[2]库存报告使用数据处理!$A:$D,4,0),0)</f>
        <v>0</v>
      </c>
      <c r="F2256" s="28">
        <f>IFERROR(VLOOKUP(A2256,[2]库存报告使用数据处理!$A:$E,5,0),0)</f>
        <v>0</v>
      </c>
      <c r="G2256" s="28">
        <f>IFERROR(VLOOKUP(A2256,[2]库存报告使用数据处理!$A:$F,6,0),0)</f>
        <v>0</v>
      </c>
      <c r="H2256" s="29">
        <f>IFERROR(VLOOKUP(A2256,[2]库存报告使用数据处理!$A:$G,7,0),0)</f>
        <v>0</v>
      </c>
      <c r="I2256">
        <f>IFERROR(VLOOKUP(A2256,[5]数据处理!$A:$B,2,0),0)</f>
        <v>0</v>
      </c>
      <c r="J2256" s="30">
        <f>IFERROR(VLOOKUP(A2256,[5]数据处理!$A:$D,4,0),0)</f>
        <v>0</v>
      </c>
      <c r="K2256" s="30">
        <f>IFERROR(VLOOKUP(A2256,[5]数据处理!$A:$E,5,0),0)</f>
        <v>0</v>
      </c>
      <c r="L2256" s="30">
        <f>IFERROR(VLOOKUP(A2256,[5]数据处理!$A:$G,7,0),0)</f>
        <v>0</v>
      </c>
      <c r="M2256">
        <f t="shared" si="596"/>
        <v>0</v>
      </c>
      <c r="N2256">
        <f>IFERROR(VLOOKUP(A2256,[5]数据处理!$A:$C,3,0),0)</f>
        <v>0</v>
      </c>
      <c r="O2256">
        <f>IFERROR(VLOOKUP($A2256,[5]数据处理!$A:$N,14,0),0)</f>
        <v>0</v>
      </c>
      <c r="P2256">
        <f>IFERROR(VLOOKUP($A2256,[3]库存报告使用数据!$A$1:$B$65536,2,0),"")</f>
        <v>156</v>
      </c>
      <c r="Q2256">
        <f>IFERROR(VLOOKUP($A2256,[3]库存报告使用数据!$A$1:$E$65536,5,0),"")</f>
        <v>42</v>
      </c>
      <c r="R2256">
        <f>IFERROR(VLOOKUP($A2256,[3]库存报告使用数据!$A$1:$H$65536,8,0),"")</f>
        <v>203</v>
      </c>
      <c r="S2256">
        <f>IFERROR(VLOOKUP($A2256,[3]库存报告使用数据!$A$1:$K$65536,11,0),"")</f>
        <v>165</v>
      </c>
      <c r="T2256">
        <f>IFERROR(VLOOKUP($A2256,[3]库存报告使用数据!$A$1:$C$65536,3,0),"")</f>
        <v>1</v>
      </c>
      <c r="U2256">
        <f>IFERROR(VLOOKUP($A2256,[3]库存报告使用数据!$A$1:$F$65536,6,0),"")</f>
        <v>0</v>
      </c>
      <c r="V2256">
        <f>IFERROR(VLOOKUP($A2256,[3]库存报告使用数据!$A$1:$I$65536,9,0),"")</f>
        <v>1</v>
      </c>
      <c r="W2256">
        <f>IFERROR(VLOOKUP($A2256,[3]库存报告使用数据!$A$1:$L$65536,12,0),"")</f>
        <v>0</v>
      </c>
      <c r="X2256" s="20">
        <f t="shared" si="597"/>
        <v>0.00641025641025641</v>
      </c>
      <c r="Y2256" s="20">
        <f t="shared" si="598"/>
        <v>0</v>
      </c>
      <c r="Z2256" s="20">
        <f t="shared" si="599"/>
        <v>0.00492610837438424</v>
      </c>
      <c r="AA2256" s="20">
        <f t="shared" si="600"/>
        <v>0</v>
      </c>
      <c r="AB2256">
        <f>IFERROR(VLOOKUP($A2256,[3]库存报告使用数据!$A$1:$D$65536,4,0),"")</f>
        <v>0.2</v>
      </c>
      <c r="AC2256">
        <f>IFERROR(VLOOKUP($A2256,[3]库存报告使用数据!$A$1:$G$65536,7,0),"")</f>
        <v>0</v>
      </c>
      <c r="AD2256">
        <f>IFERROR(VLOOKUP($A2256,[3]库存报告使用数据!$A$1:$J$65536,10,0),"")</f>
        <v>0.15</v>
      </c>
      <c r="AE2256">
        <f>IFERROR(VLOOKUP($A2256,[3]库存报告使用数据!$A$1:$M$65536,13,0),"")</f>
        <v>0</v>
      </c>
      <c r="AF2256" s="20" t="str">
        <f t="shared" si="601"/>
        <v>无销售广告费为0.2</v>
      </c>
      <c r="AG2256" s="20" t="str">
        <f t="shared" si="602"/>
        <v/>
      </c>
      <c r="AH2256" s="20" t="str">
        <f t="shared" si="603"/>
        <v>无销售广告费为0.15</v>
      </c>
      <c r="AI2256" s="20" t="str">
        <f t="shared" si="604"/>
        <v/>
      </c>
      <c r="AJ2256">
        <f>IFERROR(VLOOKUP($B2256,[4]库存报告使用数据!$A$1:$B$65536,2,0),0)</f>
        <v>0</v>
      </c>
      <c r="AK2256">
        <f>IFERROR(VLOOKUP($B2256,[4]库存报告使用数据!$A$1:$C$65536,3,0),)</f>
        <v>0</v>
      </c>
      <c r="AL2256">
        <f>IFERROR(VLOOKUP($B2256,[4]库存报告使用数据!$A$1:$D$65536,4,0),)</f>
        <v>2</v>
      </c>
      <c r="AM2256">
        <f>IFERROR(VLOOKUP($B2256,[4]库存报告使用数据!$A$1:$E$65536,5,0),)</f>
        <v>0</v>
      </c>
      <c r="AN2256" s="20" t="str">
        <f t="shared" si="605"/>
        <v/>
      </c>
      <c r="AO2256" s="20" t="str">
        <f t="shared" si="606"/>
        <v/>
      </c>
      <c r="AP2256" s="20">
        <f t="shared" si="607"/>
        <v>0</v>
      </c>
      <c r="AQ2256" s="20" t="str">
        <f t="shared" si="608"/>
        <v/>
      </c>
      <c r="AR2256" s="32">
        <f t="shared" si="609"/>
        <v>0</v>
      </c>
      <c r="AS2256" s="32">
        <f t="shared" si="610"/>
        <v>0</v>
      </c>
      <c r="AT2256" s="32">
        <f t="shared" si="611"/>
        <v>0</v>
      </c>
      <c r="AU2256" s="28" t="str">
        <f t="shared" si="612"/>
        <v>库存为0</v>
      </c>
      <c r="AV2256" s="34" t="str">
        <f>IFERROR(时间!$B$4+AU2256,"上周无销量")</f>
        <v>上周无销量</v>
      </c>
    </row>
    <row r="2257" spans="1:48">
      <c r="A2257" s="23" t="s">
        <v>2301</v>
      </c>
      <c r="B2257" t="str">
        <f>VLOOKUP(A2257,'[1]sku-asin（子）'!$A:$B,2,0)</f>
        <v>B01NCBPR28</v>
      </c>
      <c r="C2257" t="str">
        <f>VLOOKUP(A2257,'[1]子sku-父sku'!$A:$B,2,0)</f>
        <v>XZ-BS-WHXY251864</v>
      </c>
      <c r="D2257" s="28">
        <f>IFERROR(VLOOKUP(A2257,[2]库存报告使用数据处理!$A:$C,3,0),0)</f>
        <v>0</v>
      </c>
      <c r="E2257" s="28">
        <f>IFERROR(VLOOKUP(A2257,[2]库存报告使用数据处理!$A:$D,4,0),0)</f>
        <v>0</v>
      </c>
      <c r="F2257" s="28">
        <f>IFERROR(VLOOKUP(A2257,[2]库存报告使用数据处理!$A:$E,5,0),0)</f>
        <v>0</v>
      </c>
      <c r="G2257" s="28">
        <f>IFERROR(VLOOKUP(A2257,[2]库存报告使用数据处理!$A:$F,6,0),0)</f>
        <v>0</v>
      </c>
      <c r="H2257" s="29">
        <f>IFERROR(VLOOKUP(A2257,[2]库存报告使用数据处理!$A:$G,7,0),0)</f>
        <v>0</v>
      </c>
      <c r="I2257">
        <f>IFERROR(VLOOKUP(A2257,[5]数据处理!$A:$B,2,0),0)</f>
        <v>0</v>
      </c>
      <c r="J2257" s="30">
        <f>IFERROR(VLOOKUP(A2257,[5]数据处理!$A:$D,4,0),0)</f>
        <v>0</v>
      </c>
      <c r="K2257" s="30">
        <f>IFERROR(VLOOKUP(A2257,[5]数据处理!$A:$E,5,0),0)</f>
        <v>0</v>
      </c>
      <c r="L2257" s="30">
        <f>IFERROR(VLOOKUP(A2257,[5]数据处理!$A:$G,7,0),0)</f>
        <v>0</v>
      </c>
      <c r="M2257">
        <f t="shared" si="596"/>
        <v>0</v>
      </c>
      <c r="N2257">
        <f>IFERROR(VLOOKUP(A2257,[5]数据处理!$A:$C,3,0),0)</f>
        <v>0</v>
      </c>
      <c r="O2257">
        <f>IFERROR(VLOOKUP($A2257,[5]数据处理!$A:$N,14,0),0)</f>
        <v>0</v>
      </c>
      <c r="P2257">
        <f>IFERROR(VLOOKUP($A2257,[3]库存报告使用数据!$A$1:$B$65536,2,0),"")</f>
        <v>279</v>
      </c>
      <c r="Q2257">
        <f>IFERROR(VLOOKUP($A2257,[3]库存报告使用数据!$A$1:$E$65536,5,0),"")</f>
        <v>157</v>
      </c>
      <c r="R2257">
        <f>IFERROR(VLOOKUP($A2257,[3]库存报告使用数据!$A$1:$H$65536,8,0),"")</f>
        <v>27</v>
      </c>
      <c r="S2257">
        <f>IFERROR(VLOOKUP($A2257,[3]库存报告使用数据!$A$1:$K$65536,11,0),"")</f>
        <v>24</v>
      </c>
      <c r="T2257">
        <f>IFERROR(VLOOKUP($A2257,[3]库存报告使用数据!$A$1:$C$65536,3,0),"")</f>
        <v>0</v>
      </c>
      <c r="U2257">
        <f>IFERROR(VLOOKUP($A2257,[3]库存报告使用数据!$A$1:$F$65536,6,0),"")</f>
        <v>0</v>
      </c>
      <c r="V2257">
        <f>IFERROR(VLOOKUP($A2257,[3]库存报告使用数据!$A$1:$I$65536,9,0),"")</f>
        <v>0</v>
      </c>
      <c r="W2257">
        <f>IFERROR(VLOOKUP($A2257,[3]库存报告使用数据!$A$1:$L$65536,12,0),"")</f>
        <v>0</v>
      </c>
      <c r="X2257" s="20">
        <f t="shared" si="597"/>
        <v>0</v>
      </c>
      <c r="Y2257" s="20">
        <f t="shared" si="598"/>
        <v>0</v>
      </c>
      <c r="Z2257" s="20">
        <f t="shared" si="599"/>
        <v>0</v>
      </c>
      <c r="AA2257" s="20">
        <f t="shared" si="600"/>
        <v>0</v>
      </c>
      <c r="AB2257">
        <f>IFERROR(VLOOKUP($A2257,[3]库存报告使用数据!$A$1:$D$65536,4,0),"")</f>
        <v>0</v>
      </c>
      <c r="AC2257">
        <f>IFERROR(VLOOKUP($A2257,[3]库存报告使用数据!$A$1:$G$65536,7,0),"")</f>
        <v>0</v>
      </c>
      <c r="AD2257">
        <f>IFERROR(VLOOKUP($A2257,[3]库存报告使用数据!$A$1:$J$65536,10,0),"")</f>
        <v>0</v>
      </c>
      <c r="AE2257">
        <f>IFERROR(VLOOKUP($A2257,[3]库存报告使用数据!$A$1:$M$65536,13,0),"")</f>
        <v>0</v>
      </c>
      <c r="AF2257" s="20" t="str">
        <f t="shared" si="601"/>
        <v/>
      </c>
      <c r="AG2257" s="20" t="str">
        <f t="shared" si="602"/>
        <v/>
      </c>
      <c r="AH2257" s="20" t="str">
        <f t="shared" si="603"/>
        <v/>
      </c>
      <c r="AI2257" s="20" t="str">
        <f t="shared" si="604"/>
        <v/>
      </c>
      <c r="AJ2257">
        <f>IFERROR(VLOOKUP($B2257,[4]库存报告使用数据!$A$1:$B$65536,2,0),0)</f>
        <v>0</v>
      </c>
      <c r="AK2257">
        <f>IFERROR(VLOOKUP($B2257,[4]库存报告使用数据!$A$1:$C$65536,3,0),)</f>
        <v>0</v>
      </c>
      <c r="AL2257">
        <f>IFERROR(VLOOKUP($B2257,[4]库存报告使用数据!$A$1:$D$65536,4,0),)</f>
        <v>0</v>
      </c>
      <c r="AM2257">
        <f>IFERROR(VLOOKUP($B2257,[4]库存报告使用数据!$A$1:$E$65536,5,0),)</f>
        <v>0</v>
      </c>
      <c r="AN2257" s="20" t="str">
        <f t="shared" si="605"/>
        <v/>
      </c>
      <c r="AO2257" s="20" t="str">
        <f t="shared" si="606"/>
        <v/>
      </c>
      <c r="AP2257" s="20" t="str">
        <f t="shared" si="607"/>
        <v/>
      </c>
      <c r="AQ2257" s="20" t="str">
        <f t="shared" si="608"/>
        <v/>
      </c>
      <c r="AR2257" s="32">
        <f t="shared" si="609"/>
        <v>0</v>
      </c>
      <c r="AS2257" s="32">
        <f t="shared" si="610"/>
        <v>0</v>
      </c>
      <c r="AT2257" s="32">
        <f t="shared" si="611"/>
        <v>0</v>
      </c>
      <c r="AU2257" s="28" t="str">
        <f t="shared" si="612"/>
        <v>库存为0</v>
      </c>
      <c r="AV2257" s="34" t="str">
        <f>IFERROR(时间!$B$4+AU2257,"上周无销量")</f>
        <v>上周无销量</v>
      </c>
    </row>
    <row r="2258" spans="1:48">
      <c r="A2258" s="23" t="s">
        <v>2302</v>
      </c>
      <c r="B2258" t="str">
        <f>VLOOKUP(A2258,'[1]sku-asin（子）'!$A:$B,2,0)</f>
        <v>B075ZR9K9Y</v>
      </c>
      <c r="C2258" t="str">
        <f>VLOOKUP(A2258,'[1]子sku-父sku'!$A:$B,2,0)</f>
        <v>SCF-EUC01</v>
      </c>
      <c r="D2258" s="28">
        <f>IFERROR(VLOOKUP(A2258,[2]库存报告使用数据处理!$A:$C,3,0),0)</f>
        <v>0</v>
      </c>
      <c r="E2258" s="28">
        <f>IFERROR(VLOOKUP(A2258,[2]库存报告使用数据处理!$A:$D,4,0),0)</f>
        <v>0</v>
      </c>
      <c r="F2258" s="28">
        <f>IFERROR(VLOOKUP(A2258,[2]库存报告使用数据处理!$A:$E,5,0),0)</f>
        <v>0</v>
      </c>
      <c r="G2258" s="28">
        <f>IFERROR(VLOOKUP(A2258,[2]库存报告使用数据处理!$A:$F,6,0),0)</f>
        <v>0</v>
      </c>
      <c r="H2258" s="29">
        <f>IFERROR(VLOOKUP(A2258,[2]库存报告使用数据处理!$A:$G,7,0),0)</f>
        <v>0</v>
      </c>
      <c r="I2258">
        <f>IFERROR(VLOOKUP(A2258,[5]数据处理!$A:$B,2,0),0)</f>
        <v>0</v>
      </c>
      <c r="J2258" s="30">
        <f>IFERROR(VLOOKUP(A2258,[5]数据处理!$A:$D,4,0),0)</f>
        <v>0</v>
      </c>
      <c r="K2258" s="30">
        <f>IFERROR(VLOOKUP(A2258,[5]数据处理!$A:$E,5,0),0)</f>
        <v>0</v>
      </c>
      <c r="L2258" s="30">
        <f>IFERROR(VLOOKUP(A2258,[5]数据处理!$A:$G,7,0),0)</f>
        <v>0</v>
      </c>
      <c r="M2258">
        <f t="shared" si="596"/>
        <v>0</v>
      </c>
      <c r="N2258">
        <f>IFERROR(VLOOKUP(A2258,[5]数据处理!$A:$C,3,0),0)</f>
        <v>0</v>
      </c>
      <c r="O2258">
        <f>IFERROR(VLOOKUP($A2258,[5]数据处理!$A:$N,14,0),0)</f>
        <v>0</v>
      </c>
      <c r="P2258">
        <f>IFERROR(VLOOKUP($A2258,[3]库存报告使用数据!$A$1:$B$65536,2,0),"")</f>
        <v>0</v>
      </c>
      <c r="Q2258">
        <f>IFERROR(VLOOKUP($A2258,[3]库存报告使用数据!$A$1:$E$65536,5,0),"")</f>
        <v>0</v>
      </c>
      <c r="R2258">
        <f>IFERROR(VLOOKUP($A2258,[3]库存报告使用数据!$A$1:$H$65536,8,0),"")</f>
        <v>43</v>
      </c>
      <c r="S2258">
        <f>IFERROR(VLOOKUP($A2258,[3]库存报告使用数据!$A$1:$K$65536,11,0),"")</f>
        <v>107</v>
      </c>
      <c r="T2258">
        <f>IFERROR(VLOOKUP($A2258,[3]库存报告使用数据!$A$1:$C$65536,3,0),"")</f>
        <v>0</v>
      </c>
      <c r="U2258">
        <f>IFERROR(VLOOKUP($A2258,[3]库存报告使用数据!$A$1:$F$65536,6,0),"")</f>
        <v>0</v>
      </c>
      <c r="V2258">
        <f>IFERROR(VLOOKUP($A2258,[3]库存报告使用数据!$A$1:$I$65536,9,0),"")</f>
        <v>0</v>
      </c>
      <c r="W2258">
        <f>IFERROR(VLOOKUP($A2258,[3]库存报告使用数据!$A$1:$L$65536,12,0),"")</f>
        <v>0</v>
      </c>
      <c r="X2258" s="20" t="str">
        <f t="shared" si="597"/>
        <v/>
      </c>
      <c r="Y2258" s="20" t="str">
        <f t="shared" si="598"/>
        <v/>
      </c>
      <c r="Z2258" s="20">
        <f t="shared" si="599"/>
        <v>0</v>
      </c>
      <c r="AA2258" s="20">
        <f t="shared" si="600"/>
        <v>0</v>
      </c>
      <c r="AB2258">
        <f>IFERROR(VLOOKUP($A2258,[3]库存报告使用数据!$A$1:$D$65536,4,0),"")</f>
        <v>0</v>
      </c>
      <c r="AC2258">
        <f>IFERROR(VLOOKUP($A2258,[3]库存报告使用数据!$A$1:$G$65536,7,0),"")</f>
        <v>0</v>
      </c>
      <c r="AD2258">
        <f>IFERROR(VLOOKUP($A2258,[3]库存报告使用数据!$A$1:$J$65536,10,0),"")</f>
        <v>0</v>
      </c>
      <c r="AE2258">
        <f>IFERROR(VLOOKUP($A2258,[3]库存报告使用数据!$A$1:$M$65536,13,0),"")</f>
        <v>0</v>
      </c>
      <c r="AF2258" s="20" t="str">
        <f t="shared" si="601"/>
        <v/>
      </c>
      <c r="AG2258" s="20" t="str">
        <f t="shared" si="602"/>
        <v/>
      </c>
      <c r="AH2258" s="20" t="str">
        <f t="shared" si="603"/>
        <v/>
      </c>
      <c r="AI2258" s="20" t="str">
        <f t="shared" si="604"/>
        <v/>
      </c>
      <c r="AJ2258">
        <f>IFERROR(VLOOKUP($B2258,[4]库存报告使用数据!$A$1:$B$65536,2,0),0)</f>
        <v>0</v>
      </c>
      <c r="AK2258">
        <f>IFERROR(VLOOKUP($B2258,[4]库存报告使用数据!$A$1:$C$65536,3,0),)</f>
        <v>0</v>
      </c>
      <c r="AL2258">
        <f>IFERROR(VLOOKUP($B2258,[4]库存报告使用数据!$A$1:$D$65536,4,0),)</f>
        <v>0</v>
      </c>
      <c r="AM2258">
        <f>IFERROR(VLOOKUP($B2258,[4]库存报告使用数据!$A$1:$E$65536,5,0),)</f>
        <v>0</v>
      </c>
      <c r="AN2258" s="20" t="str">
        <f t="shared" si="605"/>
        <v/>
      </c>
      <c r="AO2258" s="20" t="str">
        <f t="shared" si="606"/>
        <v/>
      </c>
      <c r="AP2258" s="20" t="str">
        <f t="shared" si="607"/>
        <v/>
      </c>
      <c r="AQ2258" s="20" t="str">
        <f t="shared" si="608"/>
        <v/>
      </c>
      <c r="AR2258" s="32">
        <f t="shared" si="609"/>
        <v>0</v>
      </c>
      <c r="AS2258" s="32">
        <f t="shared" si="610"/>
        <v>0</v>
      </c>
      <c r="AT2258" s="32">
        <f t="shared" si="611"/>
        <v>0</v>
      </c>
      <c r="AU2258" s="28" t="str">
        <f t="shared" si="612"/>
        <v>库存为0</v>
      </c>
      <c r="AV2258" s="34" t="str">
        <f>IFERROR(时间!$B$4+AU2258,"上周无销量")</f>
        <v>上周无销量</v>
      </c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48">
      <c r="D2721" s="28"/>
      <c r="E2721" s="28"/>
      <c r="F2721" s="28"/>
      <c r="G2721" s="28"/>
      <c r="H2721" s="29"/>
      <c r="J2721" s="30"/>
      <c r="K2721" s="30"/>
      <c r="L2721" s="30"/>
      <c r="X2721" s="20"/>
      <c r="Y2721" s="20"/>
      <c r="Z2721" s="20"/>
      <c r="AA2721" s="20"/>
      <c r="AF2721" s="20"/>
      <c r="AG2721" s="20"/>
      <c r="AH2721" s="20"/>
      <c r="AI2721" s="20"/>
      <c r="AN2721" s="20"/>
      <c r="AO2721" s="20"/>
      <c r="AP2721" s="20"/>
      <c r="AQ2721" s="20"/>
      <c r="AR2721" s="32"/>
      <c r="AS2721" s="32"/>
      <c r="AT2721" s="32"/>
      <c r="AU2721" s="28"/>
      <c r="AV2721" s="34"/>
    </row>
    <row r="2722" spans="4:48">
      <c r="D2722" s="28"/>
      <c r="E2722" s="28"/>
      <c r="F2722" s="28"/>
      <c r="G2722" s="28"/>
      <c r="H2722" s="29"/>
      <c r="J2722" s="30"/>
      <c r="K2722" s="30"/>
      <c r="L2722" s="30"/>
      <c r="X2722" s="20"/>
      <c r="Y2722" s="20"/>
      <c r="Z2722" s="20"/>
      <c r="AA2722" s="20"/>
      <c r="AF2722" s="20"/>
      <c r="AG2722" s="20"/>
      <c r="AH2722" s="20"/>
      <c r="AI2722" s="20"/>
      <c r="AN2722" s="20"/>
      <c r="AO2722" s="20"/>
      <c r="AP2722" s="20"/>
      <c r="AQ2722" s="20"/>
      <c r="AR2722" s="32"/>
      <c r="AS2722" s="32"/>
      <c r="AT2722" s="32"/>
      <c r="AU2722" s="28"/>
      <c r="AV2722" s="34"/>
    </row>
    <row r="2723" spans="4:48">
      <c r="D2723" s="28"/>
      <c r="E2723" s="28"/>
      <c r="F2723" s="28"/>
      <c r="G2723" s="28"/>
      <c r="H2723" s="29"/>
      <c r="J2723" s="30"/>
      <c r="K2723" s="30"/>
      <c r="L2723" s="30"/>
      <c r="X2723" s="20"/>
      <c r="Y2723" s="20"/>
      <c r="Z2723" s="20"/>
      <c r="AA2723" s="20"/>
      <c r="AF2723" s="20"/>
      <c r="AG2723" s="20"/>
      <c r="AH2723" s="20"/>
      <c r="AI2723" s="20"/>
      <c r="AN2723" s="20"/>
      <c r="AO2723" s="20"/>
      <c r="AP2723" s="20"/>
      <c r="AQ2723" s="20"/>
      <c r="AR2723" s="32"/>
      <c r="AS2723" s="32"/>
      <c r="AT2723" s="32"/>
      <c r="AU2723" s="28"/>
      <c r="AV2723" s="34"/>
    </row>
    <row r="2724" spans="4:48">
      <c r="D2724" s="28"/>
      <c r="E2724" s="28"/>
      <c r="F2724" s="28"/>
      <c r="G2724" s="28"/>
      <c r="H2724" s="29"/>
      <c r="J2724" s="30"/>
      <c r="K2724" s="30"/>
      <c r="L2724" s="30"/>
      <c r="X2724" s="20"/>
      <c r="Y2724" s="20"/>
      <c r="Z2724" s="20"/>
      <c r="AA2724" s="20"/>
      <c r="AF2724" s="20"/>
      <c r="AG2724" s="20"/>
      <c r="AH2724" s="20"/>
      <c r="AI2724" s="20"/>
      <c r="AN2724" s="20"/>
      <c r="AO2724" s="20"/>
      <c r="AP2724" s="20"/>
      <c r="AQ2724" s="20"/>
      <c r="AR2724" s="32"/>
      <c r="AS2724" s="32"/>
      <c r="AT2724" s="32"/>
      <c r="AU2724" s="28"/>
      <c r="AV2724" s="34"/>
    </row>
    <row r="2725" spans="4:48">
      <c r="D2725" s="28"/>
      <c r="E2725" s="28"/>
      <c r="F2725" s="28"/>
      <c r="G2725" s="28"/>
      <c r="H2725" s="29"/>
      <c r="J2725" s="30"/>
      <c r="K2725" s="30"/>
      <c r="L2725" s="30"/>
      <c r="X2725" s="20"/>
      <c r="Y2725" s="20"/>
      <c r="Z2725" s="20"/>
      <c r="AA2725" s="20"/>
      <c r="AF2725" s="20"/>
      <c r="AG2725" s="20"/>
      <c r="AH2725" s="20"/>
      <c r="AI2725" s="20"/>
      <c r="AN2725" s="20"/>
      <c r="AO2725" s="20"/>
      <c r="AP2725" s="20"/>
      <c r="AQ2725" s="20"/>
      <c r="AR2725" s="32"/>
      <c r="AS2725" s="32"/>
      <c r="AT2725" s="32"/>
      <c r="AU2725" s="28"/>
      <c r="AV2725" s="34"/>
    </row>
    <row r="2726" spans="4:48">
      <c r="D2726" s="28"/>
      <c r="E2726" s="28"/>
      <c r="F2726" s="28"/>
      <c r="G2726" s="28"/>
      <c r="H2726" s="29"/>
      <c r="J2726" s="30"/>
      <c r="K2726" s="30"/>
      <c r="L2726" s="30"/>
      <c r="X2726" s="20"/>
      <c r="Y2726" s="20"/>
      <c r="Z2726" s="20"/>
      <c r="AA2726" s="20"/>
      <c r="AF2726" s="20"/>
      <c r="AG2726" s="20"/>
      <c r="AH2726" s="20"/>
      <c r="AI2726" s="20"/>
      <c r="AN2726" s="20"/>
      <c r="AO2726" s="20"/>
      <c r="AP2726" s="20"/>
      <c r="AQ2726" s="20"/>
      <c r="AR2726" s="32"/>
      <c r="AS2726" s="32"/>
      <c r="AT2726" s="32"/>
      <c r="AU2726" s="28"/>
      <c r="AV2726" s="34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  <row r="2739" spans="4:12">
      <c r="D2739" s="28"/>
      <c r="E2739" s="28"/>
      <c r="F2739" s="28"/>
      <c r="G2739" s="28"/>
      <c r="H2739" s="29"/>
      <c r="J2739" s="30"/>
      <c r="K2739" s="30"/>
      <c r="L2739" s="30"/>
    </row>
    <row r="2740" spans="4:12">
      <c r="D2740" s="28"/>
      <c r="E2740" s="28"/>
      <c r="F2740" s="28"/>
      <c r="G2740" s="28"/>
      <c r="H2740" s="29"/>
      <c r="J2740" s="30"/>
      <c r="K2740" s="30"/>
      <c r="L2740" s="30"/>
    </row>
    <row r="2741" spans="4:12">
      <c r="D2741" s="28"/>
      <c r="E2741" s="28"/>
      <c r="F2741" s="28"/>
      <c r="G2741" s="28"/>
      <c r="H2741" s="29"/>
      <c r="J2741" s="30"/>
      <c r="K2741" s="30"/>
      <c r="L2741" s="30"/>
    </row>
    <row r="2742" spans="4:12">
      <c r="D2742" s="28"/>
      <c r="E2742" s="28"/>
      <c r="F2742" s="28"/>
      <c r="G2742" s="28"/>
      <c r="H2742" s="29"/>
      <c r="J2742" s="30"/>
      <c r="K2742" s="30"/>
      <c r="L2742" s="30"/>
    </row>
    <row r="2743" spans="4:12">
      <c r="D2743" s="28"/>
      <c r="E2743" s="28"/>
      <c r="F2743" s="28"/>
      <c r="G2743" s="28"/>
      <c r="H2743" s="29"/>
      <c r="J2743" s="30"/>
      <c r="K2743" s="30"/>
      <c r="L2743" s="30"/>
    </row>
    <row r="2744" spans="4:12">
      <c r="D2744" s="28"/>
      <c r="E2744" s="28"/>
      <c r="F2744" s="28"/>
      <c r="G2744" s="28"/>
      <c r="H2744" s="29"/>
      <c r="J2744" s="30"/>
      <c r="K2744" s="30"/>
      <c r="L2744" s="30"/>
    </row>
  </sheetData>
  <autoFilter ref="A4:AW2744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6764" operator="between" text="库存为">
      <formula>NOT(ISERROR(SEARCH("库存为",AV2)))</formula>
    </cfRule>
    <cfRule type="cellIs" dxfId="1" priority="6765" operator="greaterThan">
      <formula>120</formula>
    </cfRule>
    <cfRule type="cellIs" dxfId="2" priority="6766" operator="lessThan">
      <formula>20</formula>
    </cfRule>
  </conditionalFormatting>
  <conditionalFormatting sqref="AU6">
    <cfRule type="cellIs" dxfId="2" priority="6759" operator="lessThan">
      <formula>20</formula>
    </cfRule>
    <cfRule type="cellIs" dxfId="1" priority="4506" operator="greaterThan">
      <formula>120</formula>
    </cfRule>
    <cfRule type="containsText" dxfId="0" priority="2253" operator="between" text="库存为">
      <formula>NOT(ISERROR(SEARCH("库存为",AU6)))</formula>
    </cfRule>
  </conditionalFormatting>
  <conditionalFormatting sqref="AU7">
    <cfRule type="cellIs" dxfId="2" priority="6758" operator="lessThan">
      <formula>20</formula>
    </cfRule>
    <cfRule type="cellIs" dxfId="1" priority="4505" operator="greaterThan">
      <formula>120</formula>
    </cfRule>
    <cfRule type="containsText" dxfId="0" priority="2252" operator="between" text="库存为">
      <formula>NOT(ISERROR(SEARCH("库存为",AU7)))</formula>
    </cfRule>
  </conditionalFormatting>
  <conditionalFormatting sqref="AU8">
    <cfRule type="cellIs" dxfId="2" priority="6757" operator="lessThan">
      <formula>20</formula>
    </cfRule>
    <cfRule type="cellIs" dxfId="1" priority="4504" operator="greaterThan">
      <formula>120</formula>
    </cfRule>
    <cfRule type="containsText" dxfId="0" priority="2251" operator="between" text="库存为">
      <formula>NOT(ISERROR(SEARCH("库存为",AU8)))</formula>
    </cfRule>
  </conditionalFormatting>
  <conditionalFormatting sqref="AU9">
    <cfRule type="cellIs" dxfId="2" priority="6756" operator="lessThan">
      <formula>20</formula>
    </cfRule>
    <cfRule type="cellIs" dxfId="1" priority="4503" operator="greaterThan">
      <formula>120</formula>
    </cfRule>
    <cfRule type="containsText" dxfId="0" priority="2250" operator="between" text="库存为">
      <formula>NOT(ISERROR(SEARCH("库存为",AU9)))</formula>
    </cfRule>
  </conditionalFormatting>
  <conditionalFormatting sqref="AU10">
    <cfRule type="cellIs" dxfId="2" priority="6755" operator="lessThan">
      <formula>20</formula>
    </cfRule>
    <cfRule type="cellIs" dxfId="1" priority="4502" operator="greaterThan">
      <formula>120</formula>
    </cfRule>
    <cfRule type="containsText" dxfId="0" priority="2249" operator="between" text="库存为">
      <formula>NOT(ISERROR(SEARCH("库存为",AU10)))</formula>
    </cfRule>
  </conditionalFormatting>
  <conditionalFormatting sqref="AU11">
    <cfRule type="cellIs" dxfId="2" priority="6754" operator="lessThan">
      <formula>20</formula>
    </cfRule>
    <cfRule type="cellIs" dxfId="1" priority="4501" operator="greaterThan">
      <formula>120</formula>
    </cfRule>
    <cfRule type="containsText" dxfId="0" priority="2248" operator="between" text="库存为">
      <formula>NOT(ISERROR(SEARCH("库存为",AU11)))</formula>
    </cfRule>
  </conditionalFormatting>
  <conditionalFormatting sqref="AU12">
    <cfRule type="cellIs" dxfId="2" priority="6753" operator="lessThan">
      <formula>20</formula>
    </cfRule>
    <cfRule type="cellIs" dxfId="1" priority="4500" operator="greaterThan">
      <formula>120</formula>
    </cfRule>
    <cfRule type="containsText" dxfId="0" priority="2247" operator="between" text="库存为">
      <formula>NOT(ISERROR(SEARCH("库存为",AU12)))</formula>
    </cfRule>
  </conditionalFormatting>
  <conditionalFormatting sqref="AU13">
    <cfRule type="cellIs" dxfId="2" priority="6752" operator="lessThan">
      <formula>20</formula>
    </cfRule>
    <cfRule type="cellIs" dxfId="1" priority="4499" operator="greaterThan">
      <formula>120</formula>
    </cfRule>
    <cfRule type="containsText" dxfId="0" priority="2246" operator="between" text="库存为">
      <formula>NOT(ISERROR(SEARCH("库存为",AU13)))</formula>
    </cfRule>
  </conditionalFormatting>
  <conditionalFormatting sqref="AU14">
    <cfRule type="cellIs" dxfId="2" priority="6751" operator="lessThan">
      <formula>20</formula>
    </cfRule>
    <cfRule type="cellIs" dxfId="1" priority="4498" operator="greaterThan">
      <formula>120</formula>
    </cfRule>
    <cfRule type="containsText" dxfId="0" priority="2245" operator="between" text="库存为">
      <formula>NOT(ISERROR(SEARCH("库存为",AU14)))</formula>
    </cfRule>
  </conditionalFormatting>
  <conditionalFormatting sqref="AU15">
    <cfRule type="cellIs" dxfId="2" priority="6750" operator="lessThan">
      <formula>20</formula>
    </cfRule>
    <cfRule type="cellIs" dxfId="1" priority="4497" operator="greaterThan">
      <formula>120</formula>
    </cfRule>
    <cfRule type="containsText" dxfId="0" priority="2244" operator="between" text="库存为">
      <formula>NOT(ISERROR(SEARCH("库存为",AU15)))</formula>
    </cfRule>
  </conditionalFormatting>
  <conditionalFormatting sqref="AU16">
    <cfRule type="cellIs" dxfId="2" priority="6749" operator="lessThan">
      <formula>20</formula>
    </cfRule>
    <cfRule type="cellIs" dxfId="1" priority="4496" operator="greaterThan">
      <formula>120</formula>
    </cfRule>
    <cfRule type="containsText" dxfId="0" priority="2243" operator="between" text="库存为">
      <formula>NOT(ISERROR(SEARCH("库存为",AU16)))</formula>
    </cfRule>
  </conditionalFormatting>
  <conditionalFormatting sqref="AU17">
    <cfRule type="cellIs" dxfId="2" priority="6748" operator="lessThan">
      <formula>20</formula>
    </cfRule>
    <cfRule type="cellIs" dxfId="1" priority="4495" operator="greaterThan">
      <formula>120</formula>
    </cfRule>
    <cfRule type="containsText" dxfId="0" priority="2242" operator="between" text="库存为">
      <formula>NOT(ISERROR(SEARCH("库存为",AU17)))</formula>
    </cfRule>
  </conditionalFormatting>
  <conditionalFormatting sqref="AU18">
    <cfRule type="cellIs" dxfId="2" priority="6747" operator="lessThan">
      <formula>20</formula>
    </cfRule>
    <cfRule type="cellIs" dxfId="1" priority="4494" operator="greaterThan">
      <formula>120</formula>
    </cfRule>
    <cfRule type="containsText" dxfId="0" priority="2241" operator="between" text="库存为">
      <formula>NOT(ISERROR(SEARCH("库存为",AU18)))</formula>
    </cfRule>
  </conditionalFormatting>
  <conditionalFormatting sqref="AU19">
    <cfRule type="cellIs" dxfId="2" priority="6746" operator="lessThan">
      <formula>20</formula>
    </cfRule>
    <cfRule type="cellIs" dxfId="1" priority="4493" operator="greaterThan">
      <formula>120</formula>
    </cfRule>
    <cfRule type="containsText" dxfId="0" priority="2240" operator="between" text="库存为">
      <formula>NOT(ISERROR(SEARCH("库存为",AU19)))</formula>
    </cfRule>
  </conditionalFormatting>
  <conditionalFormatting sqref="AU20">
    <cfRule type="cellIs" dxfId="2" priority="6745" operator="lessThan">
      <formula>20</formula>
    </cfRule>
    <cfRule type="cellIs" dxfId="1" priority="4492" operator="greaterThan">
      <formula>120</formula>
    </cfRule>
    <cfRule type="containsText" dxfId="0" priority="2239" operator="between" text="库存为">
      <formula>NOT(ISERROR(SEARCH("库存为",AU20)))</formula>
    </cfRule>
  </conditionalFormatting>
  <conditionalFormatting sqref="AU21">
    <cfRule type="cellIs" dxfId="2" priority="6744" operator="lessThan">
      <formula>20</formula>
    </cfRule>
    <cfRule type="cellIs" dxfId="1" priority="4491" operator="greaterThan">
      <formula>120</formula>
    </cfRule>
    <cfRule type="containsText" dxfId="0" priority="2238" operator="between" text="库存为">
      <formula>NOT(ISERROR(SEARCH("库存为",AU21)))</formula>
    </cfRule>
  </conditionalFormatting>
  <conditionalFormatting sqref="AU22">
    <cfRule type="cellIs" dxfId="2" priority="6743" operator="lessThan">
      <formula>20</formula>
    </cfRule>
    <cfRule type="cellIs" dxfId="1" priority="4490" operator="greaterThan">
      <formula>120</formula>
    </cfRule>
    <cfRule type="containsText" dxfId="0" priority="2237" operator="between" text="库存为">
      <formula>NOT(ISERROR(SEARCH("库存为",AU22)))</formula>
    </cfRule>
  </conditionalFormatting>
  <conditionalFormatting sqref="AU23">
    <cfRule type="cellIs" dxfId="2" priority="6742" operator="lessThan">
      <formula>20</formula>
    </cfRule>
    <cfRule type="cellIs" dxfId="1" priority="4489" operator="greaterThan">
      <formula>120</formula>
    </cfRule>
    <cfRule type="containsText" dxfId="0" priority="2236" operator="between" text="库存为">
      <formula>NOT(ISERROR(SEARCH("库存为",AU23)))</formula>
    </cfRule>
  </conditionalFormatting>
  <conditionalFormatting sqref="AU24">
    <cfRule type="cellIs" dxfId="2" priority="6741" operator="lessThan">
      <formula>20</formula>
    </cfRule>
    <cfRule type="cellIs" dxfId="1" priority="4488" operator="greaterThan">
      <formula>120</formula>
    </cfRule>
    <cfRule type="containsText" dxfId="0" priority="2235" operator="between" text="库存为">
      <formula>NOT(ISERROR(SEARCH("库存为",AU24)))</formula>
    </cfRule>
  </conditionalFormatting>
  <conditionalFormatting sqref="AU25">
    <cfRule type="cellIs" dxfId="2" priority="6740" operator="lessThan">
      <formula>20</formula>
    </cfRule>
    <cfRule type="cellIs" dxfId="1" priority="4487" operator="greaterThan">
      <formula>120</formula>
    </cfRule>
    <cfRule type="containsText" dxfId="0" priority="2234" operator="between" text="库存为">
      <formula>NOT(ISERROR(SEARCH("库存为",AU25)))</formula>
    </cfRule>
  </conditionalFormatting>
  <conditionalFormatting sqref="AU26">
    <cfRule type="cellIs" dxfId="2" priority="6739" operator="lessThan">
      <formula>20</formula>
    </cfRule>
    <cfRule type="cellIs" dxfId="1" priority="4486" operator="greaterThan">
      <formula>120</formula>
    </cfRule>
    <cfRule type="containsText" dxfId="0" priority="2233" operator="between" text="库存为">
      <formula>NOT(ISERROR(SEARCH("库存为",AU26)))</formula>
    </cfRule>
  </conditionalFormatting>
  <conditionalFormatting sqref="AU27">
    <cfRule type="cellIs" dxfId="2" priority="6738" operator="lessThan">
      <formula>20</formula>
    </cfRule>
    <cfRule type="cellIs" dxfId="1" priority="4485" operator="greaterThan">
      <formula>120</formula>
    </cfRule>
    <cfRule type="containsText" dxfId="0" priority="2232" operator="between" text="库存为">
      <formula>NOT(ISERROR(SEARCH("库存为",AU27)))</formula>
    </cfRule>
  </conditionalFormatting>
  <conditionalFormatting sqref="AU28">
    <cfRule type="cellIs" dxfId="2" priority="6737" operator="lessThan">
      <formula>20</formula>
    </cfRule>
    <cfRule type="cellIs" dxfId="1" priority="4484" operator="greaterThan">
      <formula>120</formula>
    </cfRule>
    <cfRule type="containsText" dxfId="0" priority="2231" operator="between" text="库存为">
      <formula>NOT(ISERROR(SEARCH("库存为",AU28)))</formula>
    </cfRule>
  </conditionalFormatting>
  <conditionalFormatting sqref="AU29">
    <cfRule type="cellIs" dxfId="2" priority="6736" operator="lessThan">
      <formula>20</formula>
    </cfRule>
    <cfRule type="cellIs" dxfId="1" priority="4483" operator="greaterThan">
      <formula>120</formula>
    </cfRule>
    <cfRule type="containsText" dxfId="0" priority="2230" operator="between" text="库存为">
      <formula>NOT(ISERROR(SEARCH("库存为",AU29)))</formula>
    </cfRule>
  </conditionalFormatting>
  <conditionalFormatting sqref="AU30">
    <cfRule type="cellIs" dxfId="2" priority="6735" operator="lessThan">
      <formula>20</formula>
    </cfRule>
    <cfRule type="cellIs" dxfId="1" priority="4482" operator="greaterThan">
      <formula>120</formula>
    </cfRule>
    <cfRule type="containsText" dxfId="0" priority="2229" operator="between" text="库存为">
      <formula>NOT(ISERROR(SEARCH("库存为",AU30)))</formula>
    </cfRule>
  </conditionalFormatting>
  <conditionalFormatting sqref="AU31">
    <cfRule type="cellIs" dxfId="2" priority="6734" operator="lessThan">
      <formula>20</formula>
    </cfRule>
    <cfRule type="cellIs" dxfId="1" priority="4481" operator="greaterThan">
      <formula>120</formula>
    </cfRule>
    <cfRule type="containsText" dxfId="0" priority="2228" operator="between" text="库存为">
      <formula>NOT(ISERROR(SEARCH("库存为",AU31)))</formula>
    </cfRule>
  </conditionalFormatting>
  <conditionalFormatting sqref="AU32">
    <cfRule type="cellIs" dxfId="2" priority="6733" operator="lessThan">
      <formula>20</formula>
    </cfRule>
    <cfRule type="cellIs" dxfId="1" priority="4480" operator="greaterThan">
      <formula>120</formula>
    </cfRule>
    <cfRule type="containsText" dxfId="0" priority="2227" operator="between" text="库存为">
      <formula>NOT(ISERROR(SEARCH("库存为",AU32)))</formula>
    </cfRule>
  </conditionalFormatting>
  <conditionalFormatting sqref="AU33">
    <cfRule type="cellIs" dxfId="2" priority="6732" operator="lessThan">
      <formula>20</formula>
    </cfRule>
    <cfRule type="cellIs" dxfId="1" priority="4479" operator="greaterThan">
      <formula>120</formula>
    </cfRule>
    <cfRule type="containsText" dxfId="0" priority="2226" operator="between" text="库存为">
      <formula>NOT(ISERROR(SEARCH("库存为",AU33)))</formula>
    </cfRule>
  </conditionalFormatting>
  <conditionalFormatting sqref="AU34">
    <cfRule type="cellIs" dxfId="2" priority="6731" operator="lessThan">
      <formula>20</formula>
    </cfRule>
    <cfRule type="cellIs" dxfId="1" priority="4478" operator="greaterThan">
      <formula>120</formula>
    </cfRule>
    <cfRule type="containsText" dxfId="0" priority="2225" operator="between" text="库存为">
      <formula>NOT(ISERROR(SEARCH("库存为",AU34)))</formula>
    </cfRule>
  </conditionalFormatting>
  <conditionalFormatting sqref="AU35">
    <cfRule type="cellIs" dxfId="2" priority="6730" operator="lessThan">
      <formula>20</formula>
    </cfRule>
    <cfRule type="cellIs" dxfId="1" priority="4477" operator="greaterThan">
      <formula>120</formula>
    </cfRule>
    <cfRule type="containsText" dxfId="0" priority="2224" operator="between" text="库存为">
      <formula>NOT(ISERROR(SEARCH("库存为",AU35)))</formula>
    </cfRule>
  </conditionalFormatting>
  <conditionalFormatting sqref="AU36">
    <cfRule type="cellIs" dxfId="2" priority="6729" operator="lessThan">
      <formula>20</formula>
    </cfRule>
    <cfRule type="cellIs" dxfId="1" priority="4476" operator="greaterThan">
      <formula>120</formula>
    </cfRule>
    <cfRule type="containsText" dxfId="0" priority="2223" operator="between" text="库存为">
      <formula>NOT(ISERROR(SEARCH("库存为",AU36)))</formula>
    </cfRule>
  </conditionalFormatting>
  <conditionalFormatting sqref="AU37">
    <cfRule type="cellIs" dxfId="2" priority="6728" operator="lessThan">
      <formula>20</formula>
    </cfRule>
    <cfRule type="cellIs" dxfId="1" priority="4475" operator="greaterThan">
      <formula>120</formula>
    </cfRule>
    <cfRule type="containsText" dxfId="0" priority="2222" operator="between" text="库存为">
      <formula>NOT(ISERROR(SEARCH("库存为",AU37)))</formula>
    </cfRule>
  </conditionalFormatting>
  <conditionalFormatting sqref="AU38">
    <cfRule type="cellIs" dxfId="2" priority="6727" operator="lessThan">
      <formula>20</formula>
    </cfRule>
    <cfRule type="cellIs" dxfId="1" priority="4474" operator="greaterThan">
      <formula>120</formula>
    </cfRule>
    <cfRule type="containsText" dxfId="0" priority="2221" operator="between" text="库存为">
      <formula>NOT(ISERROR(SEARCH("库存为",AU38)))</formula>
    </cfRule>
  </conditionalFormatting>
  <conditionalFormatting sqref="AU39">
    <cfRule type="cellIs" dxfId="2" priority="6726" operator="lessThan">
      <formula>20</formula>
    </cfRule>
    <cfRule type="cellIs" dxfId="1" priority="4473" operator="greaterThan">
      <formula>120</formula>
    </cfRule>
    <cfRule type="containsText" dxfId="0" priority="2220" operator="between" text="库存为">
      <formula>NOT(ISERROR(SEARCH("库存为",AU39)))</formula>
    </cfRule>
  </conditionalFormatting>
  <conditionalFormatting sqref="AU40">
    <cfRule type="cellIs" dxfId="2" priority="6725" operator="lessThan">
      <formula>20</formula>
    </cfRule>
    <cfRule type="cellIs" dxfId="1" priority="4472" operator="greaterThan">
      <formula>120</formula>
    </cfRule>
    <cfRule type="containsText" dxfId="0" priority="2219" operator="between" text="库存为">
      <formula>NOT(ISERROR(SEARCH("库存为",AU40)))</formula>
    </cfRule>
  </conditionalFormatting>
  <conditionalFormatting sqref="AU41">
    <cfRule type="cellIs" dxfId="2" priority="6724" operator="lessThan">
      <formula>20</formula>
    </cfRule>
    <cfRule type="cellIs" dxfId="1" priority="4471" operator="greaterThan">
      <formula>120</formula>
    </cfRule>
    <cfRule type="containsText" dxfId="0" priority="2218" operator="between" text="库存为">
      <formula>NOT(ISERROR(SEARCH("库存为",AU41)))</formula>
    </cfRule>
  </conditionalFormatting>
  <conditionalFormatting sqref="AU42">
    <cfRule type="cellIs" dxfId="2" priority="6723" operator="lessThan">
      <formula>20</formula>
    </cfRule>
    <cfRule type="cellIs" dxfId="1" priority="4470" operator="greaterThan">
      <formula>120</formula>
    </cfRule>
    <cfRule type="containsText" dxfId="0" priority="2217" operator="between" text="库存为">
      <formula>NOT(ISERROR(SEARCH("库存为",AU42)))</formula>
    </cfRule>
  </conditionalFormatting>
  <conditionalFormatting sqref="AU43">
    <cfRule type="cellIs" dxfId="2" priority="6722" operator="lessThan">
      <formula>20</formula>
    </cfRule>
    <cfRule type="cellIs" dxfId="1" priority="4469" operator="greaterThan">
      <formula>120</formula>
    </cfRule>
    <cfRule type="containsText" dxfId="0" priority="2216" operator="between" text="库存为">
      <formula>NOT(ISERROR(SEARCH("库存为",AU43)))</formula>
    </cfRule>
  </conditionalFormatting>
  <conditionalFormatting sqref="AU44">
    <cfRule type="cellIs" dxfId="2" priority="6721" operator="lessThan">
      <formula>20</formula>
    </cfRule>
    <cfRule type="cellIs" dxfId="1" priority="4468" operator="greaterThan">
      <formula>120</formula>
    </cfRule>
    <cfRule type="containsText" dxfId="0" priority="2215" operator="between" text="库存为">
      <formula>NOT(ISERROR(SEARCH("库存为",AU44)))</formula>
    </cfRule>
  </conditionalFormatting>
  <conditionalFormatting sqref="AU45">
    <cfRule type="cellIs" dxfId="2" priority="6720" operator="lessThan">
      <formula>20</formula>
    </cfRule>
    <cfRule type="cellIs" dxfId="1" priority="4467" operator="greaterThan">
      <formula>120</formula>
    </cfRule>
    <cfRule type="containsText" dxfId="0" priority="2214" operator="between" text="库存为">
      <formula>NOT(ISERROR(SEARCH("库存为",AU45)))</formula>
    </cfRule>
  </conditionalFormatting>
  <conditionalFormatting sqref="AU46">
    <cfRule type="cellIs" dxfId="2" priority="6719" operator="lessThan">
      <formula>20</formula>
    </cfRule>
    <cfRule type="cellIs" dxfId="1" priority="4466" operator="greaterThan">
      <formula>120</formula>
    </cfRule>
    <cfRule type="containsText" dxfId="0" priority="2213" operator="between" text="库存为">
      <formula>NOT(ISERROR(SEARCH("库存为",AU46)))</formula>
    </cfRule>
  </conditionalFormatting>
  <conditionalFormatting sqref="AU47">
    <cfRule type="cellIs" dxfId="2" priority="6718" operator="lessThan">
      <formula>20</formula>
    </cfRule>
    <cfRule type="cellIs" dxfId="1" priority="4465" operator="greaterThan">
      <formula>120</formula>
    </cfRule>
    <cfRule type="containsText" dxfId="0" priority="2212" operator="between" text="库存为">
      <formula>NOT(ISERROR(SEARCH("库存为",AU47)))</formula>
    </cfRule>
  </conditionalFormatting>
  <conditionalFormatting sqref="AU48">
    <cfRule type="cellIs" dxfId="2" priority="6717" operator="lessThan">
      <formula>20</formula>
    </cfRule>
    <cfRule type="cellIs" dxfId="1" priority="4464" operator="greaterThan">
      <formula>120</formula>
    </cfRule>
    <cfRule type="containsText" dxfId="0" priority="2211" operator="between" text="库存为">
      <formula>NOT(ISERROR(SEARCH("库存为",AU48)))</formula>
    </cfRule>
  </conditionalFormatting>
  <conditionalFormatting sqref="AU49">
    <cfRule type="cellIs" dxfId="2" priority="6716" operator="lessThan">
      <formula>20</formula>
    </cfRule>
    <cfRule type="cellIs" dxfId="1" priority="4463" operator="greaterThan">
      <formula>120</formula>
    </cfRule>
    <cfRule type="containsText" dxfId="0" priority="2210" operator="between" text="库存为">
      <formula>NOT(ISERROR(SEARCH("库存为",AU49)))</formula>
    </cfRule>
  </conditionalFormatting>
  <conditionalFormatting sqref="AU50">
    <cfRule type="cellIs" dxfId="2" priority="6715" operator="lessThan">
      <formula>20</formula>
    </cfRule>
    <cfRule type="cellIs" dxfId="1" priority="4462" operator="greaterThan">
      <formula>120</formula>
    </cfRule>
    <cfRule type="containsText" dxfId="0" priority="2209" operator="between" text="库存为">
      <formula>NOT(ISERROR(SEARCH("库存为",AU50)))</formula>
    </cfRule>
  </conditionalFormatting>
  <conditionalFormatting sqref="AU51">
    <cfRule type="cellIs" dxfId="2" priority="6714" operator="lessThan">
      <formula>20</formula>
    </cfRule>
    <cfRule type="cellIs" dxfId="1" priority="4461" operator="greaterThan">
      <formula>120</formula>
    </cfRule>
    <cfRule type="containsText" dxfId="0" priority="2208" operator="between" text="库存为">
      <formula>NOT(ISERROR(SEARCH("库存为",AU51)))</formula>
    </cfRule>
  </conditionalFormatting>
  <conditionalFormatting sqref="AU52">
    <cfRule type="cellIs" dxfId="2" priority="6713" operator="lessThan">
      <formula>20</formula>
    </cfRule>
    <cfRule type="cellIs" dxfId="1" priority="4460" operator="greaterThan">
      <formula>120</formula>
    </cfRule>
    <cfRule type="containsText" dxfId="0" priority="2207" operator="between" text="库存为">
      <formula>NOT(ISERROR(SEARCH("库存为",AU52)))</formula>
    </cfRule>
  </conditionalFormatting>
  <conditionalFormatting sqref="AU53">
    <cfRule type="cellIs" dxfId="2" priority="6712" operator="lessThan">
      <formula>20</formula>
    </cfRule>
    <cfRule type="cellIs" dxfId="1" priority="4459" operator="greaterThan">
      <formula>120</formula>
    </cfRule>
    <cfRule type="containsText" dxfId="0" priority="2206" operator="between" text="库存为">
      <formula>NOT(ISERROR(SEARCH("库存为",AU53)))</formula>
    </cfRule>
  </conditionalFormatting>
  <conditionalFormatting sqref="AU54">
    <cfRule type="cellIs" dxfId="2" priority="6711" operator="lessThan">
      <formula>20</formula>
    </cfRule>
    <cfRule type="cellIs" dxfId="1" priority="4458" operator="greaterThan">
      <formula>120</formula>
    </cfRule>
    <cfRule type="containsText" dxfId="0" priority="2205" operator="between" text="库存为">
      <formula>NOT(ISERROR(SEARCH("库存为",AU54)))</formula>
    </cfRule>
  </conditionalFormatting>
  <conditionalFormatting sqref="AU55">
    <cfRule type="cellIs" dxfId="2" priority="6710" operator="lessThan">
      <formula>20</formula>
    </cfRule>
    <cfRule type="cellIs" dxfId="1" priority="4457" operator="greaterThan">
      <formula>120</formula>
    </cfRule>
    <cfRule type="containsText" dxfId="0" priority="2204" operator="between" text="库存为">
      <formula>NOT(ISERROR(SEARCH("库存为",AU55)))</formula>
    </cfRule>
  </conditionalFormatting>
  <conditionalFormatting sqref="AU56">
    <cfRule type="cellIs" dxfId="2" priority="6709" operator="lessThan">
      <formula>20</formula>
    </cfRule>
    <cfRule type="cellIs" dxfId="1" priority="4456" operator="greaterThan">
      <formula>120</formula>
    </cfRule>
    <cfRule type="containsText" dxfId="0" priority="2203" operator="between" text="库存为">
      <formula>NOT(ISERROR(SEARCH("库存为",AU56)))</formula>
    </cfRule>
  </conditionalFormatting>
  <conditionalFormatting sqref="AU57">
    <cfRule type="cellIs" dxfId="2" priority="6708" operator="lessThan">
      <formula>20</formula>
    </cfRule>
    <cfRule type="cellIs" dxfId="1" priority="4455" operator="greaterThan">
      <formula>120</formula>
    </cfRule>
    <cfRule type="containsText" dxfId="0" priority="2202" operator="between" text="库存为">
      <formula>NOT(ISERROR(SEARCH("库存为",AU57)))</formula>
    </cfRule>
  </conditionalFormatting>
  <conditionalFormatting sqref="AU58">
    <cfRule type="cellIs" dxfId="2" priority="6707" operator="lessThan">
      <formula>20</formula>
    </cfRule>
    <cfRule type="cellIs" dxfId="1" priority="4454" operator="greaterThan">
      <formula>120</formula>
    </cfRule>
    <cfRule type="containsText" dxfId="0" priority="2201" operator="between" text="库存为">
      <formula>NOT(ISERROR(SEARCH("库存为",AU58)))</formula>
    </cfRule>
  </conditionalFormatting>
  <conditionalFormatting sqref="AU59">
    <cfRule type="cellIs" dxfId="2" priority="6706" operator="lessThan">
      <formula>20</formula>
    </cfRule>
    <cfRule type="cellIs" dxfId="1" priority="4453" operator="greaterThan">
      <formula>120</formula>
    </cfRule>
    <cfRule type="containsText" dxfId="0" priority="2200" operator="between" text="库存为">
      <formula>NOT(ISERROR(SEARCH("库存为",AU59)))</formula>
    </cfRule>
  </conditionalFormatting>
  <conditionalFormatting sqref="AU60">
    <cfRule type="cellIs" dxfId="2" priority="6705" operator="lessThan">
      <formula>20</formula>
    </cfRule>
    <cfRule type="cellIs" dxfId="1" priority="4452" operator="greaterThan">
      <formula>120</formula>
    </cfRule>
    <cfRule type="containsText" dxfId="0" priority="2199" operator="between" text="库存为">
      <formula>NOT(ISERROR(SEARCH("库存为",AU60)))</formula>
    </cfRule>
  </conditionalFormatting>
  <conditionalFormatting sqref="AU61">
    <cfRule type="cellIs" dxfId="2" priority="6704" operator="lessThan">
      <formula>20</formula>
    </cfRule>
    <cfRule type="cellIs" dxfId="1" priority="4451" operator="greaterThan">
      <formula>120</formula>
    </cfRule>
    <cfRule type="containsText" dxfId="0" priority="2198" operator="between" text="库存为">
      <formula>NOT(ISERROR(SEARCH("库存为",AU61)))</formula>
    </cfRule>
  </conditionalFormatting>
  <conditionalFormatting sqref="AU62">
    <cfRule type="cellIs" dxfId="2" priority="6703" operator="lessThan">
      <formula>20</formula>
    </cfRule>
    <cfRule type="cellIs" dxfId="1" priority="4450" operator="greaterThan">
      <formula>120</formula>
    </cfRule>
    <cfRule type="containsText" dxfId="0" priority="2197" operator="between" text="库存为">
      <formula>NOT(ISERROR(SEARCH("库存为",AU62)))</formula>
    </cfRule>
  </conditionalFormatting>
  <conditionalFormatting sqref="AU63">
    <cfRule type="cellIs" dxfId="2" priority="6702" operator="lessThan">
      <formula>20</formula>
    </cfRule>
    <cfRule type="cellIs" dxfId="1" priority="4449" operator="greaterThan">
      <formula>120</formula>
    </cfRule>
    <cfRule type="containsText" dxfId="0" priority="2196" operator="between" text="库存为">
      <formula>NOT(ISERROR(SEARCH("库存为",AU63)))</formula>
    </cfRule>
  </conditionalFormatting>
  <conditionalFormatting sqref="AU64">
    <cfRule type="cellIs" dxfId="2" priority="6701" operator="lessThan">
      <formula>20</formula>
    </cfRule>
    <cfRule type="cellIs" dxfId="1" priority="4448" operator="greaterThan">
      <formula>120</formula>
    </cfRule>
    <cfRule type="containsText" dxfId="0" priority="2195" operator="between" text="库存为">
      <formula>NOT(ISERROR(SEARCH("库存为",AU64)))</formula>
    </cfRule>
  </conditionalFormatting>
  <conditionalFormatting sqref="AU65">
    <cfRule type="cellIs" dxfId="2" priority="6700" operator="lessThan">
      <formula>20</formula>
    </cfRule>
    <cfRule type="cellIs" dxfId="1" priority="4447" operator="greaterThan">
      <formula>120</formula>
    </cfRule>
    <cfRule type="containsText" dxfId="0" priority="2194" operator="between" text="库存为">
      <formula>NOT(ISERROR(SEARCH("库存为",AU65)))</formula>
    </cfRule>
  </conditionalFormatting>
  <conditionalFormatting sqref="AU66">
    <cfRule type="cellIs" dxfId="2" priority="6699" operator="lessThan">
      <formula>20</formula>
    </cfRule>
    <cfRule type="cellIs" dxfId="1" priority="4446" operator="greaterThan">
      <formula>120</formula>
    </cfRule>
    <cfRule type="containsText" dxfId="0" priority="2193" operator="between" text="库存为">
      <formula>NOT(ISERROR(SEARCH("库存为",AU66)))</formula>
    </cfRule>
  </conditionalFormatting>
  <conditionalFormatting sqref="AU67">
    <cfRule type="cellIs" dxfId="2" priority="6698" operator="lessThan">
      <formula>20</formula>
    </cfRule>
    <cfRule type="cellIs" dxfId="1" priority="4445" operator="greaterThan">
      <formula>120</formula>
    </cfRule>
    <cfRule type="containsText" dxfId="0" priority="2192" operator="between" text="库存为">
      <formula>NOT(ISERROR(SEARCH("库存为",AU67)))</formula>
    </cfRule>
  </conditionalFormatting>
  <conditionalFormatting sqref="AU68">
    <cfRule type="cellIs" dxfId="2" priority="6697" operator="lessThan">
      <formula>20</formula>
    </cfRule>
    <cfRule type="cellIs" dxfId="1" priority="4444" operator="greaterThan">
      <formula>120</formula>
    </cfRule>
    <cfRule type="containsText" dxfId="0" priority="2191" operator="between" text="库存为">
      <formula>NOT(ISERROR(SEARCH("库存为",AU68)))</formula>
    </cfRule>
  </conditionalFormatting>
  <conditionalFormatting sqref="AU69">
    <cfRule type="cellIs" dxfId="2" priority="6696" operator="lessThan">
      <formula>20</formula>
    </cfRule>
    <cfRule type="cellIs" dxfId="1" priority="4443" operator="greaterThan">
      <formula>120</formula>
    </cfRule>
    <cfRule type="containsText" dxfId="0" priority="2190" operator="between" text="库存为">
      <formula>NOT(ISERROR(SEARCH("库存为",AU69)))</formula>
    </cfRule>
  </conditionalFormatting>
  <conditionalFormatting sqref="AU70">
    <cfRule type="cellIs" dxfId="2" priority="6695" operator="lessThan">
      <formula>20</formula>
    </cfRule>
    <cfRule type="cellIs" dxfId="1" priority="4442" operator="greaterThan">
      <formula>120</formula>
    </cfRule>
    <cfRule type="containsText" dxfId="0" priority="2189" operator="between" text="库存为">
      <formula>NOT(ISERROR(SEARCH("库存为",AU70)))</formula>
    </cfRule>
  </conditionalFormatting>
  <conditionalFormatting sqref="AU71">
    <cfRule type="cellIs" dxfId="2" priority="6694" operator="lessThan">
      <formula>20</formula>
    </cfRule>
    <cfRule type="cellIs" dxfId="1" priority="4441" operator="greaterThan">
      <formula>120</formula>
    </cfRule>
    <cfRule type="containsText" dxfId="0" priority="2188" operator="between" text="库存为">
      <formula>NOT(ISERROR(SEARCH("库存为",AU71)))</formula>
    </cfRule>
  </conditionalFormatting>
  <conditionalFormatting sqref="AU72">
    <cfRule type="cellIs" dxfId="2" priority="6693" operator="lessThan">
      <formula>20</formula>
    </cfRule>
    <cfRule type="cellIs" dxfId="1" priority="4440" operator="greaterThan">
      <formula>120</formula>
    </cfRule>
    <cfRule type="containsText" dxfId="0" priority="2187" operator="between" text="库存为">
      <formula>NOT(ISERROR(SEARCH("库存为",AU72)))</formula>
    </cfRule>
  </conditionalFormatting>
  <conditionalFormatting sqref="AU73">
    <cfRule type="cellIs" dxfId="2" priority="6692" operator="lessThan">
      <formula>20</formula>
    </cfRule>
    <cfRule type="cellIs" dxfId="1" priority="4439" operator="greaterThan">
      <formula>120</formula>
    </cfRule>
    <cfRule type="containsText" dxfId="0" priority="2186" operator="between" text="库存为">
      <formula>NOT(ISERROR(SEARCH("库存为",AU73)))</formula>
    </cfRule>
  </conditionalFormatting>
  <conditionalFormatting sqref="AU74">
    <cfRule type="cellIs" dxfId="2" priority="6691" operator="lessThan">
      <formula>20</formula>
    </cfRule>
    <cfRule type="cellIs" dxfId="1" priority="4438" operator="greaterThan">
      <formula>120</formula>
    </cfRule>
    <cfRule type="containsText" dxfId="0" priority="2185" operator="between" text="库存为">
      <formula>NOT(ISERROR(SEARCH("库存为",AU74)))</formula>
    </cfRule>
  </conditionalFormatting>
  <conditionalFormatting sqref="AU75">
    <cfRule type="cellIs" dxfId="2" priority="6690" operator="lessThan">
      <formula>20</formula>
    </cfRule>
    <cfRule type="cellIs" dxfId="1" priority="4437" operator="greaterThan">
      <formula>120</formula>
    </cfRule>
    <cfRule type="containsText" dxfId="0" priority="2184" operator="between" text="库存为">
      <formula>NOT(ISERROR(SEARCH("库存为",AU75)))</formula>
    </cfRule>
  </conditionalFormatting>
  <conditionalFormatting sqref="AU76">
    <cfRule type="cellIs" dxfId="2" priority="6689" operator="lessThan">
      <formula>20</formula>
    </cfRule>
    <cfRule type="cellIs" dxfId="1" priority="4436" operator="greaterThan">
      <formula>120</formula>
    </cfRule>
    <cfRule type="containsText" dxfId="0" priority="2183" operator="between" text="库存为">
      <formula>NOT(ISERROR(SEARCH("库存为",AU76)))</formula>
    </cfRule>
  </conditionalFormatting>
  <conditionalFormatting sqref="AU77">
    <cfRule type="cellIs" dxfId="2" priority="6688" operator="lessThan">
      <formula>20</formula>
    </cfRule>
    <cfRule type="cellIs" dxfId="1" priority="4435" operator="greaterThan">
      <formula>120</formula>
    </cfRule>
    <cfRule type="containsText" dxfId="0" priority="2182" operator="between" text="库存为">
      <formula>NOT(ISERROR(SEARCH("库存为",AU77)))</formula>
    </cfRule>
  </conditionalFormatting>
  <conditionalFormatting sqref="AU78">
    <cfRule type="cellIs" dxfId="2" priority="6687" operator="lessThan">
      <formula>20</formula>
    </cfRule>
    <cfRule type="cellIs" dxfId="1" priority="4434" operator="greaterThan">
      <formula>120</formula>
    </cfRule>
    <cfRule type="containsText" dxfId="0" priority="2181" operator="between" text="库存为">
      <formula>NOT(ISERROR(SEARCH("库存为",AU78)))</formula>
    </cfRule>
  </conditionalFormatting>
  <conditionalFormatting sqref="AU79">
    <cfRule type="cellIs" dxfId="2" priority="6686" operator="lessThan">
      <formula>20</formula>
    </cfRule>
    <cfRule type="cellIs" dxfId="1" priority="4433" operator="greaterThan">
      <formula>120</formula>
    </cfRule>
    <cfRule type="containsText" dxfId="0" priority="2180" operator="between" text="库存为">
      <formula>NOT(ISERROR(SEARCH("库存为",AU79)))</formula>
    </cfRule>
  </conditionalFormatting>
  <conditionalFormatting sqref="AU80">
    <cfRule type="cellIs" dxfId="2" priority="6685" operator="lessThan">
      <formula>20</formula>
    </cfRule>
    <cfRule type="cellIs" dxfId="1" priority="4432" operator="greaterThan">
      <formula>120</formula>
    </cfRule>
    <cfRule type="containsText" dxfId="0" priority="2179" operator="between" text="库存为">
      <formula>NOT(ISERROR(SEARCH("库存为",AU80)))</formula>
    </cfRule>
  </conditionalFormatting>
  <conditionalFormatting sqref="AU81">
    <cfRule type="cellIs" dxfId="2" priority="6684" operator="lessThan">
      <formula>20</formula>
    </cfRule>
    <cfRule type="cellIs" dxfId="1" priority="4431" operator="greaterThan">
      <formula>120</formula>
    </cfRule>
    <cfRule type="containsText" dxfId="0" priority="2178" operator="between" text="库存为">
      <formula>NOT(ISERROR(SEARCH("库存为",AU81)))</formula>
    </cfRule>
  </conditionalFormatting>
  <conditionalFormatting sqref="AU82">
    <cfRule type="cellIs" dxfId="2" priority="6683" operator="lessThan">
      <formula>20</formula>
    </cfRule>
    <cfRule type="cellIs" dxfId="1" priority="4430" operator="greaterThan">
      <formula>120</formula>
    </cfRule>
    <cfRule type="containsText" dxfId="0" priority="2177" operator="between" text="库存为">
      <formula>NOT(ISERROR(SEARCH("库存为",AU82)))</formula>
    </cfRule>
  </conditionalFormatting>
  <conditionalFormatting sqref="AU83">
    <cfRule type="cellIs" dxfId="2" priority="6682" operator="lessThan">
      <formula>20</formula>
    </cfRule>
    <cfRule type="cellIs" dxfId="1" priority="4429" operator="greaterThan">
      <formula>120</formula>
    </cfRule>
    <cfRule type="containsText" dxfId="0" priority="2176" operator="between" text="库存为">
      <formula>NOT(ISERROR(SEARCH("库存为",AU83)))</formula>
    </cfRule>
  </conditionalFormatting>
  <conditionalFormatting sqref="AU84">
    <cfRule type="cellIs" dxfId="2" priority="6681" operator="lessThan">
      <formula>20</formula>
    </cfRule>
    <cfRule type="cellIs" dxfId="1" priority="4428" operator="greaterThan">
      <formula>120</formula>
    </cfRule>
    <cfRule type="containsText" dxfId="0" priority="2175" operator="between" text="库存为">
      <formula>NOT(ISERROR(SEARCH("库存为",AU84)))</formula>
    </cfRule>
  </conditionalFormatting>
  <conditionalFormatting sqref="AU85">
    <cfRule type="cellIs" dxfId="2" priority="6680" operator="lessThan">
      <formula>20</formula>
    </cfRule>
    <cfRule type="cellIs" dxfId="1" priority="4427" operator="greaterThan">
      <formula>120</formula>
    </cfRule>
    <cfRule type="containsText" dxfId="0" priority="2174" operator="between" text="库存为">
      <formula>NOT(ISERROR(SEARCH("库存为",AU85)))</formula>
    </cfRule>
  </conditionalFormatting>
  <conditionalFormatting sqref="AU86">
    <cfRule type="cellIs" dxfId="2" priority="6679" operator="lessThan">
      <formula>20</formula>
    </cfRule>
    <cfRule type="cellIs" dxfId="1" priority="4426" operator="greaterThan">
      <formula>120</formula>
    </cfRule>
    <cfRule type="containsText" dxfId="0" priority="2173" operator="between" text="库存为">
      <formula>NOT(ISERROR(SEARCH("库存为",AU86)))</formula>
    </cfRule>
  </conditionalFormatting>
  <conditionalFormatting sqref="AU87">
    <cfRule type="cellIs" dxfId="2" priority="6678" operator="lessThan">
      <formula>20</formula>
    </cfRule>
    <cfRule type="cellIs" dxfId="1" priority="4425" operator="greaterThan">
      <formula>120</formula>
    </cfRule>
    <cfRule type="containsText" dxfId="0" priority="2172" operator="between" text="库存为">
      <formula>NOT(ISERROR(SEARCH("库存为",AU87)))</formula>
    </cfRule>
  </conditionalFormatting>
  <conditionalFormatting sqref="AU88">
    <cfRule type="cellIs" dxfId="2" priority="6677" operator="lessThan">
      <formula>20</formula>
    </cfRule>
    <cfRule type="cellIs" dxfId="1" priority="4424" operator="greaterThan">
      <formula>120</formula>
    </cfRule>
    <cfRule type="containsText" dxfId="0" priority="2171" operator="between" text="库存为">
      <formula>NOT(ISERROR(SEARCH("库存为",AU88)))</formula>
    </cfRule>
  </conditionalFormatting>
  <conditionalFormatting sqref="AU89">
    <cfRule type="cellIs" dxfId="2" priority="6676" operator="lessThan">
      <formula>20</formula>
    </cfRule>
    <cfRule type="cellIs" dxfId="1" priority="4423" operator="greaterThan">
      <formula>120</formula>
    </cfRule>
    <cfRule type="containsText" dxfId="0" priority="2170" operator="between" text="库存为">
      <formula>NOT(ISERROR(SEARCH("库存为",AU89)))</formula>
    </cfRule>
  </conditionalFormatting>
  <conditionalFormatting sqref="AU90">
    <cfRule type="cellIs" dxfId="2" priority="6675" operator="lessThan">
      <formula>20</formula>
    </cfRule>
    <cfRule type="cellIs" dxfId="1" priority="4422" operator="greaterThan">
      <formula>120</formula>
    </cfRule>
    <cfRule type="containsText" dxfId="0" priority="2169" operator="between" text="库存为">
      <formula>NOT(ISERROR(SEARCH("库存为",AU90)))</formula>
    </cfRule>
  </conditionalFormatting>
  <conditionalFormatting sqref="AU91">
    <cfRule type="cellIs" dxfId="2" priority="6674" operator="lessThan">
      <formula>20</formula>
    </cfRule>
    <cfRule type="cellIs" dxfId="1" priority="4421" operator="greaterThan">
      <formula>120</formula>
    </cfRule>
    <cfRule type="containsText" dxfId="0" priority="2168" operator="between" text="库存为">
      <formula>NOT(ISERROR(SEARCH("库存为",AU91)))</formula>
    </cfRule>
  </conditionalFormatting>
  <conditionalFormatting sqref="AU92">
    <cfRule type="cellIs" dxfId="2" priority="6673" operator="lessThan">
      <formula>20</formula>
    </cfRule>
    <cfRule type="cellIs" dxfId="1" priority="4420" operator="greaterThan">
      <formula>120</formula>
    </cfRule>
    <cfRule type="containsText" dxfId="0" priority="2167" operator="between" text="库存为">
      <formula>NOT(ISERROR(SEARCH("库存为",AU92)))</formula>
    </cfRule>
  </conditionalFormatting>
  <conditionalFormatting sqref="AU93">
    <cfRule type="cellIs" dxfId="2" priority="6672" operator="lessThan">
      <formula>20</formula>
    </cfRule>
    <cfRule type="cellIs" dxfId="1" priority="4419" operator="greaterThan">
      <formula>120</formula>
    </cfRule>
    <cfRule type="containsText" dxfId="0" priority="2166" operator="between" text="库存为">
      <formula>NOT(ISERROR(SEARCH("库存为",AU93)))</formula>
    </cfRule>
  </conditionalFormatting>
  <conditionalFormatting sqref="AU94">
    <cfRule type="cellIs" dxfId="2" priority="6671" operator="lessThan">
      <formula>20</formula>
    </cfRule>
    <cfRule type="cellIs" dxfId="1" priority="4418" operator="greaterThan">
      <formula>120</formula>
    </cfRule>
    <cfRule type="containsText" dxfId="0" priority="2165" operator="between" text="库存为">
      <formula>NOT(ISERROR(SEARCH("库存为",AU94)))</formula>
    </cfRule>
  </conditionalFormatting>
  <conditionalFormatting sqref="AU95">
    <cfRule type="cellIs" dxfId="2" priority="6670" operator="lessThan">
      <formula>20</formula>
    </cfRule>
    <cfRule type="cellIs" dxfId="1" priority="4417" operator="greaterThan">
      <formula>120</formula>
    </cfRule>
    <cfRule type="containsText" dxfId="0" priority="2164" operator="between" text="库存为">
      <formula>NOT(ISERROR(SEARCH("库存为",AU95)))</formula>
    </cfRule>
  </conditionalFormatting>
  <conditionalFormatting sqref="AU96">
    <cfRule type="cellIs" dxfId="2" priority="6669" operator="lessThan">
      <formula>20</formula>
    </cfRule>
    <cfRule type="cellIs" dxfId="1" priority="4416" operator="greaterThan">
      <formula>120</formula>
    </cfRule>
    <cfRule type="containsText" dxfId="0" priority="2163" operator="between" text="库存为">
      <formula>NOT(ISERROR(SEARCH("库存为",AU96)))</formula>
    </cfRule>
  </conditionalFormatting>
  <conditionalFormatting sqref="AU97">
    <cfRule type="cellIs" dxfId="2" priority="6668" operator="lessThan">
      <formula>20</formula>
    </cfRule>
    <cfRule type="cellIs" dxfId="1" priority="4415" operator="greaterThan">
      <formula>120</formula>
    </cfRule>
    <cfRule type="containsText" dxfId="0" priority="2162" operator="between" text="库存为">
      <formula>NOT(ISERROR(SEARCH("库存为",AU97)))</formula>
    </cfRule>
  </conditionalFormatting>
  <conditionalFormatting sqref="AU98">
    <cfRule type="cellIs" dxfId="2" priority="6667" operator="lessThan">
      <formula>20</formula>
    </cfRule>
    <cfRule type="cellIs" dxfId="1" priority="4414" operator="greaterThan">
      <formula>120</formula>
    </cfRule>
    <cfRule type="containsText" dxfId="0" priority="2161" operator="between" text="库存为">
      <formula>NOT(ISERROR(SEARCH("库存为",AU98)))</formula>
    </cfRule>
  </conditionalFormatting>
  <conditionalFormatting sqref="AU99">
    <cfRule type="cellIs" dxfId="2" priority="6666" operator="lessThan">
      <formula>20</formula>
    </cfRule>
    <cfRule type="cellIs" dxfId="1" priority="4413" operator="greaterThan">
      <formula>120</formula>
    </cfRule>
    <cfRule type="containsText" dxfId="0" priority="2160" operator="between" text="库存为">
      <formula>NOT(ISERROR(SEARCH("库存为",AU99)))</formula>
    </cfRule>
  </conditionalFormatting>
  <conditionalFormatting sqref="AU100">
    <cfRule type="cellIs" dxfId="2" priority="6665" operator="lessThan">
      <formula>20</formula>
    </cfRule>
    <cfRule type="cellIs" dxfId="1" priority="4412" operator="greaterThan">
      <formula>120</formula>
    </cfRule>
    <cfRule type="containsText" dxfId="0" priority="2159" operator="between" text="库存为">
      <formula>NOT(ISERROR(SEARCH("库存为",AU100)))</formula>
    </cfRule>
  </conditionalFormatting>
  <conditionalFormatting sqref="AU101">
    <cfRule type="cellIs" dxfId="2" priority="6664" operator="lessThan">
      <formula>20</formula>
    </cfRule>
    <cfRule type="cellIs" dxfId="1" priority="4411" operator="greaterThan">
      <formula>120</formula>
    </cfRule>
    <cfRule type="containsText" dxfId="0" priority="2158" operator="between" text="库存为">
      <formula>NOT(ISERROR(SEARCH("库存为",AU101)))</formula>
    </cfRule>
  </conditionalFormatting>
  <conditionalFormatting sqref="AU102">
    <cfRule type="cellIs" dxfId="2" priority="6663" operator="lessThan">
      <formula>20</formula>
    </cfRule>
    <cfRule type="cellIs" dxfId="1" priority="4410" operator="greaterThan">
      <formula>120</formula>
    </cfRule>
    <cfRule type="containsText" dxfId="0" priority="2157" operator="between" text="库存为">
      <formula>NOT(ISERROR(SEARCH("库存为",AU102)))</formula>
    </cfRule>
  </conditionalFormatting>
  <conditionalFormatting sqref="AU103">
    <cfRule type="cellIs" dxfId="2" priority="6662" operator="lessThan">
      <formula>20</formula>
    </cfRule>
    <cfRule type="cellIs" dxfId="1" priority="4409" operator="greaterThan">
      <formula>120</formula>
    </cfRule>
    <cfRule type="containsText" dxfId="0" priority="2156" operator="between" text="库存为">
      <formula>NOT(ISERROR(SEARCH("库存为",AU103)))</formula>
    </cfRule>
  </conditionalFormatting>
  <conditionalFormatting sqref="AU104">
    <cfRule type="cellIs" dxfId="2" priority="6661" operator="lessThan">
      <formula>20</formula>
    </cfRule>
    <cfRule type="cellIs" dxfId="1" priority="4408" operator="greaterThan">
      <formula>120</formula>
    </cfRule>
    <cfRule type="containsText" dxfId="0" priority="2155" operator="between" text="库存为">
      <formula>NOT(ISERROR(SEARCH("库存为",AU104)))</formula>
    </cfRule>
  </conditionalFormatting>
  <conditionalFormatting sqref="AU105">
    <cfRule type="cellIs" dxfId="2" priority="6660" operator="lessThan">
      <formula>20</formula>
    </cfRule>
    <cfRule type="cellIs" dxfId="1" priority="4407" operator="greaterThan">
      <formula>120</formula>
    </cfRule>
    <cfRule type="containsText" dxfId="0" priority="2154" operator="between" text="库存为">
      <formula>NOT(ISERROR(SEARCH("库存为",AU105)))</formula>
    </cfRule>
  </conditionalFormatting>
  <conditionalFormatting sqref="AU106">
    <cfRule type="cellIs" dxfId="2" priority="6659" operator="lessThan">
      <formula>20</formula>
    </cfRule>
    <cfRule type="cellIs" dxfId="1" priority="4406" operator="greaterThan">
      <formula>120</formula>
    </cfRule>
    <cfRule type="containsText" dxfId="0" priority="2153" operator="between" text="库存为">
      <formula>NOT(ISERROR(SEARCH("库存为",AU106)))</formula>
    </cfRule>
  </conditionalFormatting>
  <conditionalFormatting sqref="AU107">
    <cfRule type="cellIs" dxfId="2" priority="6658" operator="lessThan">
      <formula>20</formula>
    </cfRule>
    <cfRule type="cellIs" dxfId="1" priority="4405" operator="greaterThan">
      <formula>120</formula>
    </cfRule>
    <cfRule type="containsText" dxfId="0" priority="2152" operator="between" text="库存为">
      <formula>NOT(ISERROR(SEARCH("库存为",AU107)))</formula>
    </cfRule>
  </conditionalFormatting>
  <conditionalFormatting sqref="AU108">
    <cfRule type="cellIs" dxfId="2" priority="6657" operator="lessThan">
      <formula>20</formula>
    </cfRule>
    <cfRule type="cellIs" dxfId="1" priority="4404" operator="greaterThan">
      <formula>120</formula>
    </cfRule>
    <cfRule type="containsText" dxfId="0" priority="2151" operator="between" text="库存为">
      <formula>NOT(ISERROR(SEARCH("库存为",AU108)))</formula>
    </cfRule>
  </conditionalFormatting>
  <conditionalFormatting sqref="AU109">
    <cfRule type="cellIs" dxfId="2" priority="6656" operator="lessThan">
      <formula>20</formula>
    </cfRule>
    <cfRule type="cellIs" dxfId="1" priority="4403" operator="greaterThan">
      <formula>120</formula>
    </cfRule>
    <cfRule type="containsText" dxfId="0" priority="2150" operator="between" text="库存为">
      <formula>NOT(ISERROR(SEARCH("库存为",AU109)))</formula>
    </cfRule>
  </conditionalFormatting>
  <conditionalFormatting sqref="AU110">
    <cfRule type="cellIs" dxfId="2" priority="6655" operator="lessThan">
      <formula>20</formula>
    </cfRule>
    <cfRule type="cellIs" dxfId="1" priority="4402" operator="greaterThan">
      <formula>120</formula>
    </cfRule>
    <cfRule type="containsText" dxfId="0" priority="2149" operator="between" text="库存为">
      <formula>NOT(ISERROR(SEARCH("库存为",AU110)))</formula>
    </cfRule>
  </conditionalFormatting>
  <conditionalFormatting sqref="AU111">
    <cfRule type="cellIs" dxfId="2" priority="6654" operator="lessThan">
      <formula>20</formula>
    </cfRule>
    <cfRule type="cellIs" dxfId="1" priority="4401" operator="greaterThan">
      <formula>120</formula>
    </cfRule>
    <cfRule type="containsText" dxfId="0" priority="2148" operator="between" text="库存为">
      <formula>NOT(ISERROR(SEARCH("库存为",AU111)))</formula>
    </cfRule>
  </conditionalFormatting>
  <conditionalFormatting sqref="AU112">
    <cfRule type="cellIs" dxfId="2" priority="6653" operator="lessThan">
      <formula>20</formula>
    </cfRule>
    <cfRule type="cellIs" dxfId="1" priority="4400" operator="greaterThan">
      <formula>120</formula>
    </cfRule>
    <cfRule type="containsText" dxfId="0" priority="2147" operator="between" text="库存为">
      <formula>NOT(ISERROR(SEARCH("库存为",AU112)))</formula>
    </cfRule>
  </conditionalFormatting>
  <conditionalFormatting sqref="AU113">
    <cfRule type="cellIs" dxfId="2" priority="6652" operator="lessThan">
      <formula>20</formula>
    </cfRule>
    <cfRule type="cellIs" dxfId="1" priority="4399" operator="greaterThan">
      <formula>120</formula>
    </cfRule>
    <cfRule type="containsText" dxfId="0" priority="2146" operator="between" text="库存为">
      <formula>NOT(ISERROR(SEARCH("库存为",AU113)))</formula>
    </cfRule>
  </conditionalFormatting>
  <conditionalFormatting sqref="AU114">
    <cfRule type="cellIs" dxfId="2" priority="6651" operator="lessThan">
      <formula>20</formula>
    </cfRule>
    <cfRule type="cellIs" dxfId="1" priority="4398" operator="greaterThan">
      <formula>120</formula>
    </cfRule>
    <cfRule type="containsText" dxfId="0" priority="2145" operator="between" text="库存为">
      <formula>NOT(ISERROR(SEARCH("库存为",AU114)))</formula>
    </cfRule>
  </conditionalFormatting>
  <conditionalFormatting sqref="AU115">
    <cfRule type="cellIs" dxfId="2" priority="6650" operator="lessThan">
      <formula>20</formula>
    </cfRule>
    <cfRule type="cellIs" dxfId="1" priority="4397" operator="greaterThan">
      <formula>120</formula>
    </cfRule>
    <cfRule type="containsText" dxfId="0" priority="2144" operator="between" text="库存为">
      <formula>NOT(ISERROR(SEARCH("库存为",AU115)))</formula>
    </cfRule>
  </conditionalFormatting>
  <conditionalFormatting sqref="AU116">
    <cfRule type="cellIs" dxfId="2" priority="6649" operator="lessThan">
      <formula>20</formula>
    </cfRule>
    <cfRule type="cellIs" dxfId="1" priority="4396" operator="greaterThan">
      <formula>120</formula>
    </cfRule>
    <cfRule type="containsText" dxfId="0" priority="2143" operator="between" text="库存为">
      <formula>NOT(ISERROR(SEARCH("库存为",AU116)))</formula>
    </cfRule>
  </conditionalFormatting>
  <conditionalFormatting sqref="AU117">
    <cfRule type="cellIs" dxfId="2" priority="6648" operator="lessThan">
      <formula>20</formula>
    </cfRule>
    <cfRule type="cellIs" dxfId="1" priority="4395" operator="greaterThan">
      <formula>120</formula>
    </cfRule>
    <cfRule type="containsText" dxfId="0" priority="2142" operator="between" text="库存为">
      <formula>NOT(ISERROR(SEARCH("库存为",AU117)))</formula>
    </cfRule>
  </conditionalFormatting>
  <conditionalFormatting sqref="AU118">
    <cfRule type="cellIs" dxfId="2" priority="6647" operator="lessThan">
      <formula>20</formula>
    </cfRule>
    <cfRule type="cellIs" dxfId="1" priority="4394" operator="greaterThan">
      <formula>120</formula>
    </cfRule>
    <cfRule type="containsText" dxfId="0" priority="2141" operator="between" text="库存为">
      <formula>NOT(ISERROR(SEARCH("库存为",AU118)))</formula>
    </cfRule>
  </conditionalFormatting>
  <conditionalFormatting sqref="AU119">
    <cfRule type="cellIs" dxfId="2" priority="6646" operator="lessThan">
      <formula>20</formula>
    </cfRule>
    <cfRule type="cellIs" dxfId="1" priority="4393" operator="greaterThan">
      <formula>120</formula>
    </cfRule>
    <cfRule type="containsText" dxfId="0" priority="2140" operator="between" text="库存为">
      <formula>NOT(ISERROR(SEARCH("库存为",AU119)))</formula>
    </cfRule>
  </conditionalFormatting>
  <conditionalFormatting sqref="AU120">
    <cfRule type="cellIs" dxfId="2" priority="6645" operator="lessThan">
      <formula>20</formula>
    </cfRule>
    <cfRule type="cellIs" dxfId="1" priority="4392" operator="greaterThan">
      <formula>120</formula>
    </cfRule>
    <cfRule type="containsText" dxfId="0" priority="2139" operator="between" text="库存为">
      <formula>NOT(ISERROR(SEARCH("库存为",AU120)))</formula>
    </cfRule>
  </conditionalFormatting>
  <conditionalFormatting sqref="AU121">
    <cfRule type="cellIs" dxfId="2" priority="6644" operator="lessThan">
      <formula>20</formula>
    </cfRule>
    <cfRule type="cellIs" dxfId="1" priority="4391" operator="greaterThan">
      <formula>120</formula>
    </cfRule>
    <cfRule type="containsText" dxfId="0" priority="2138" operator="between" text="库存为">
      <formula>NOT(ISERROR(SEARCH("库存为",AU121)))</formula>
    </cfRule>
  </conditionalFormatting>
  <conditionalFormatting sqref="AU122">
    <cfRule type="cellIs" dxfId="2" priority="6643" operator="lessThan">
      <formula>20</formula>
    </cfRule>
    <cfRule type="cellIs" dxfId="1" priority="4390" operator="greaterThan">
      <formula>120</formula>
    </cfRule>
    <cfRule type="containsText" dxfId="0" priority="2137" operator="between" text="库存为">
      <formula>NOT(ISERROR(SEARCH("库存为",AU122)))</formula>
    </cfRule>
  </conditionalFormatting>
  <conditionalFormatting sqref="AU123">
    <cfRule type="cellIs" dxfId="2" priority="6642" operator="lessThan">
      <formula>20</formula>
    </cfRule>
    <cfRule type="cellIs" dxfId="1" priority="4389" operator="greaterThan">
      <formula>120</formula>
    </cfRule>
    <cfRule type="containsText" dxfId="0" priority="2136" operator="between" text="库存为">
      <formula>NOT(ISERROR(SEARCH("库存为",AU123)))</formula>
    </cfRule>
  </conditionalFormatting>
  <conditionalFormatting sqref="AU124">
    <cfRule type="cellIs" dxfId="2" priority="6641" operator="lessThan">
      <formula>20</formula>
    </cfRule>
    <cfRule type="cellIs" dxfId="1" priority="4388" operator="greaterThan">
      <formula>120</formula>
    </cfRule>
    <cfRule type="containsText" dxfId="0" priority="2135" operator="between" text="库存为">
      <formula>NOT(ISERROR(SEARCH("库存为",AU124)))</formula>
    </cfRule>
  </conditionalFormatting>
  <conditionalFormatting sqref="AU125">
    <cfRule type="cellIs" dxfId="2" priority="6640" operator="lessThan">
      <formula>20</formula>
    </cfRule>
    <cfRule type="cellIs" dxfId="1" priority="4387" operator="greaterThan">
      <formula>120</formula>
    </cfRule>
    <cfRule type="containsText" dxfId="0" priority="2134" operator="between" text="库存为">
      <formula>NOT(ISERROR(SEARCH("库存为",AU125)))</formula>
    </cfRule>
  </conditionalFormatting>
  <conditionalFormatting sqref="AU126">
    <cfRule type="cellIs" dxfId="2" priority="6639" operator="lessThan">
      <formula>20</formula>
    </cfRule>
    <cfRule type="cellIs" dxfId="1" priority="4386" operator="greaterThan">
      <formula>120</formula>
    </cfRule>
    <cfRule type="containsText" dxfId="0" priority="2133" operator="between" text="库存为">
      <formula>NOT(ISERROR(SEARCH("库存为",AU126)))</formula>
    </cfRule>
  </conditionalFormatting>
  <conditionalFormatting sqref="AU127">
    <cfRule type="cellIs" dxfId="2" priority="6638" operator="lessThan">
      <formula>20</formula>
    </cfRule>
    <cfRule type="cellIs" dxfId="1" priority="4385" operator="greaterThan">
      <formula>120</formula>
    </cfRule>
    <cfRule type="containsText" dxfId="0" priority="2132" operator="between" text="库存为">
      <formula>NOT(ISERROR(SEARCH("库存为",AU127)))</formula>
    </cfRule>
  </conditionalFormatting>
  <conditionalFormatting sqref="AU128">
    <cfRule type="cellIs" dxfId="2" priority="6637" operator="lessThan">
      <formula>20</formula>
    </cfRule>
    <cfRule type="cellIs" dxfId="1" priority="4384" operator="greaterThan">
      <formula>120</formula>
    </cfRule>
    <cfRule type="containsText" dxfId="0" priority="2131" operator="between" text="库存为">
      <formula>NOT(ISERROR(SEARCH("库存为",AU128)))</formula>
    </cfRule>
  </conditionalFormatting>
  <conditionalFormatting sqref="AU129">
    <cfRule type="cellIs" dxfId="2" priority="6636" operator="lessThan">
      <formula>20</formula>
    </cfRule>
    <cfRule type="cellIs" dxfId="1" priority="4383" operator="greaterThan">
      <formula>120</formula>
    </cfRule>
    <cfRule type="containsText" dxfId="0" priority="2130" operator="between" text="库存为">
      <formula>NOT(ISERROR(SEARCH("库存为",AU129)))</formula>
    </cfRule>
  </conditionalFormatting>
  <conditionalFormatting sqref="AU130">
    <cfRule type="cellIs" dxfId="2" priority="6635" operator="lessThan">
      <formula>20</formula>
    </cfRule>
    <cfRule type="cellIs" dxfId="1" priority="4382" operator="greaterThan">
      <formula>120</formula>
    </cfRule>
    <cfRule type="containsText" dxfId="0" priority="2129" operator="between" text="库存为">
      <formula>NOT(ISERROR(SEARCH("库存为",AU130)))</formula>
    </cfRule>
  </conditionalFormatting>
  <conditionalFormatting sqref="AU131">
    <cfRule type="cellIs" dxfId="2" priority="6634" operator="lessThan">
      <formula>20</formula>
    </cfRule>
    <cfRule type="cellIs" dxfId="1" priority="4381" operator="greaterThan">
      <formula>120</formula>
    </cfRule>
    <cfRule type="containsText" dxfId="0" priority="2128" operator="between" text="库存为">
      <formula>NOT(ISERROR(SEARCH("库存为",AU131)))</formula>
    </cfRule>
  </conditionalFormatting>
  <conditionalFormatting sqref="AU132">
    <cfRule type="cellIs" dxfId="2" priority="6633" operator="lessThan">
      <formula>20</formula>
    </cfRule>
    <cfRule type="cellIs" dxfId="1" priority="4380" operator="greaterThan">
      <formula>120</formula>
    </cfRule>
    <cfRule type="containsText" dxfId="0" priority="2127" operator="between" text="库存为">
      <formula>NOT(ISERROR(SEARCH("库存为",AU132)))</formula>
    </cfRule>
  </conditionalFormatting>
  <conditionalFormatting sqref="AU133">
    <cfRule type="cellIs" dxfId="2" priority="6632" operator="lessThan">
      <formula>20</formula>
    </cfRule>
    <cfRule type="cellIs" dxfId="1" priority="4379" operator="greaterThan">
      <formula>120</formula>
    </cfRule>
    <cfRule type="containsText" dxfId="0" priority="2126" operator="between" text="库存为">
      <formula>NOT(ISERROR(SEARCH("库存为",AU133)))</formula>
    </cfRule>
  </conditionalFormatting>
  <conditionalFormatting sqref="AU134">
    <cfRule type="cellIs" dxfId="2" priority="6631" operator="lessThan">
      <formula>20</formula>
    </cfRule>
    <cfRule type="cellIs" dxfId="1" priority="4378" operator="greaterThan">
      <formula>120</formula>
    </cfRule>
    <cfRule type="containsText" dxfId="0" priority="2125" operator="between" text="库存为">
      <formula>NOT(ISERROR(SEARCH("库存为",AU134)))</formula>
    </cfRule>
  </conditionalFormatting>
  <conditionalFormatting sqref="AU135">
    <cfRule type="cellIs" dxfId="2" priority="6630" operator="lessThan">
      <formula>20</formula>
    </cfRule>
    <cfRule type="cellIs" dxfId="1" priority="4377" operator="greaterThan">
      <formula>120</formula>
    </cfRule>
    <cfRule type="containsText" dxfId="0" priority="2124" operator="between" text="库存为">
      <formula>NOT(ISERROR(SEARCH("库存为",AU135)))</formula>
    </cfRule>
  </conditionalFormatting>
  <conditionalFormatting sqref="AU136">
    <cfRule type="cellIs" dxfId="2" priority="6629" operator="lessThan">
      <formula>20</formula>
    </cfRule>
    <cfRule type="cellIs" dxfId="1" priority="4376" operator="greaterThan">
      <formula>120</formula>
    </cfRule>
    <cfRule type="containsText" dxfId="0" priority="2123" operator="between" text="库存为">
      <formula>NOT(ISERROR(SEARCH("库存为",AU136)))</formula>
    </cfRule>
  </conditionalFormatting>
  <conditionalFormatting sqref="AU137">
    <cfRule type="cellIs" dxfId="2" priority="6628" operator="lessThan">
      <formula>20</formula>
    </cfRule>
    <cfRule type="cellIs" dxfId="1" priority="4375" operator="greaterThan">
      <formula>120</formula>
    </cfRule>
    <cfRule type="containsText" dxfId="0" priority="2122" operator="between" text="库存为">
      <formula>NOT(ISERROR(SEARCH("库存为",AU137)))</formula>
    </cfRule>
  </conditionalFormatting>
  <conditionalFormatting sqref="AU138">
    <cfRule type="cellIs" dxfId="2" priority="6627" operator="lessThan">
      <formula>20</formula>
    </cfRule>
    <cfRule type="cellIs" dxfId="1" priority="4374" operator="greaterThan">
      <formula>120</formula>
    </cfRule>
    <cfRule type="containsText" dxfId="0" priority="2121" operator="between" text="库存为">
      <formula>NOT(ISERROR(SEARCH("库存为",AU138)))</formula>
    </cfRule>
  </conditionalFormatting>
  <conditionalFormatting sqref="AU139">
    <cfRule type="cellIs" dxfId="2" priority="6626" operator="lessThan">
      <formula>20</formula>
    </cfRule>
    <cfRule type="cellIs" dxfId="1" priority="4373" operator="greaterThan">
      <formula>120</formula>
    </cfRule>
    <cfRule type="containsText" dxfId="0" priority="2120" operator="between" text="库存为">
      <formula>NOT(ISERROR(SEARCH("库存为",AU139)))</formula>
    </cfRule>
  </conditionalFormatting>
  <conditionalFormatting sqref="AU140">
    <cfRule type="cellIs" dxfId="2" priority="6625" operator="lessThan">
      <formula>20</formula>
    </cfRule>
    <cfRule type="cellIs" dxfId="1" priority="4372" operator="greaterThan">
      <formula>120</formula>
    </cfRule>
    <cfRule type="containsText" dxfId="0" priority="2119" operator="between" text="库存为">
      <formula>NOT(ISERROR(SEARCH("库存为",AU140)))</formula>
    </cfRule>
  </conditionalFormatting>
  <conditionalFormatting sqref="AU141">
    <cfRule type="cellIs" dxfId="2" priority="6624" operator="lessThan">
      <formula>20</formula>
    </cfRule>
    <cfRule type="cellIs" dxfId="1" priority="4371" operator="greaterThan">
      <formula>120</formula>
    </cfRule>
    <cfRule type="containsText" dxfId="0" priority="2118" operator="between" text="库存为">
      <formula>NOT(ISERROR(SEARCH("库存为",AU141)))</formula>
    </cfRule>
  </conditionalFormatting>
  <conditionalFormatting sqref="AU142">
    <cfRule type="cellIs" dxfId="2" priority="6623" operator="lessThan">
      <formula>20</formula>
    </cfRule>
    <cfRule type="cellIs" dxfId="1" priority="4370" operator="greaterThan">
      <formula>120</formula>
    </cfRule>
    <cfRule type="containsText" dxfId="0" priority="2117" operator="between" text="库存为">
      <formula>NOT(ISERROR(SEARCH("库存为",AU142)))</formula>
    </cfRule>
  </conditionalFormatting>
  <conditionalFormatting sqref="AU143">
    <cfRule type="cellIs" dxfId="2" priority="6622" operator="lessThan">
      <formula>20</formula>
    </cfRule>
    <cfRule type="cellIs" dxfId="1" priority="4369" operator="greaterThan">
      <formula>120</formula>
    </cfRule>
    <cfRule type="containsText" dxfId="0" priority="2116" operator="between" text="库存为">
      <formula>NOT(ISERROR(SEARCH("库存为",AU143)))</formula>
    </cfRule>
  </conditionalFormatting>
  <conditionalFormatting sqref="AU144">
    <cfRule type="cellIs" dxfId="2" priority="6621" operator="lessThan">
      <formula>20</formula>
    </cfRule>
    <cfRule type="cellIs" dxfId="1" priority="4368" operator="greaterThan">
      <formula>120</formula>
    </cfRule>
    <cfRule type="containsText" dxfId="0" priority="2115" operator="between" text="库存为">
      <formula>NOT(ISERROR(SEARCH("库存为",AU144)))</formula>
    </cfRule>
  </conditionalFormatting>
  <conditionalFormatting sqref="AU145">
    <cfRule type="cellIs" dxfId="2" priority="6620" operator="lessThan">
      <formula>20</formula>
    </cfRule>
    <cfRule type="cellIs" dxfId="1" priority="4367" operator="greaterThan">
      <formula>120</formula>
    </cfRule>
    <cfRule type="containsText" dxfId="0" priority="2114" operator="between" text="库存为">
      <formula>NOT(ISERROR(SEARCH("库存为",AU145)))</formula>
    </cfRule>
  </conditionalFormatting>
  <conditionalFormatting sqref="AU146">
    <cfRule type="cellIs" dxfId="2" priority="6619" operator="lessThan">
      <formula>20</formula>
    </cfRule>
    <cfRule type="cellIs" dxfId="1" priority="4366" operator="greaterThan">
      <formula>120</formula>
    </cfRule>
    <cfRule type="containsText" dxfId="0" priority="2113" operator="between" text="库存为">
      <formula>NOT(ISERROR(SEARCH("库存为",AU146)))</formula>
    </cfRule>
  </conditionalFormatting>
  <conditionalFormatting sqref="AU147">
    <cfRule type="cellIs" dxfId="2" priority="6618" operator="lessThan">
      <formula>20</formula>
    </cfRule>
    <cfRule type="cellIs" dxfId="1" priority="4365" operator="greaterThan">
      <formula>120</formula>
    </cfRule>
    <cfRule type="containsText" dxfId="0" priority="2112" operator="between" text="库存为">
      <formula>NOT(ISERROR(SEARCH("库存为",AU147)))</formula>
    </cfRule>
  </conditionalFormatting>
  <conditionalFormatting sqref="AU148">
    <cfRule type="cellIs" dxfId="2" priority="6617" operator="lessThan">
      <formula>20</formula>
    </cfRule>
    <cfRule type="cellIs" dxfId="1" priority="4364" operator="greaterThan">
      <formula>120</formula>
    </cfRule>
    <cfRule type="containsText" dxfId="0" priority="2111" operator="between" text="库存为">
      <formula>NOT(ISERROR(SEARCH("库存为",AU148)))</formula>
    </cfRule>
  </conditionalFormatting>
  <conditionalFormatting sqref="AU149">
    <cfRule type="cellIs" dxfId="2" priority="6616" operator="lessThan">
      <formula>20</formula>
    </cfRule>
    <cfRule type="cellIs" dxfId="1" priority="4363" operator="greaterThan">
      <formula>120</formula>
    </cfRule>
    <cfRule type="containsText" dxfId="0" priority="2110" operator="between" text="库存为">
      <formula>NOT(ISERROR(SEARCH("库存为",AU149)))</formula>
    </cfRule>
  </conditionalFormatting>
  <conditionalFormatting sqref="AU150">
    <cfRule type="cellIs" dxfId="2" priority="6615" operator="lessThan">
      <formula>20</formula>
    </cfRule>
    <cfRule type="cellIs" dxfId="1" priority="4362" operator="greaterThan">
      <formula>120</formula>
    </cfRule>
    <cfRule type="containsText" dxfId="0" priority="2109" operator="between" text="库存为">
      <formula>NOT(ISERROR(SEARCH("库存为",AU150)))</formula>
    </cfRule>
  </conditionalFormatting>
  <conditionalFormatting sqref="AU151">
    <cfRule type="cellIs" dxfId="2" priority="6614" operator="lessThan">
      <formula>20</formula>
    </cfRule>
    <cfRule type="cellIs" dxfId="1" priority="4361" operator="greaterThan">
      <formula>120</formula>
    </cfRule>
    <cfRule type="containsText" dxfId="0" priority="2108" operator="between" text="库存为">
      <formula>NOT(ISERROR(SEARCH("库存为",AU151)))</formula>
    </cfRule>
  </conditionalFormatting>
  <conditionalFormatting sqref="AU152">
    <cfRule type="cellIs" dxfId="2" priority="6613" operator="lessThan">
      <formula>20</formula>
    </cfRule>
    <cfRule type="cellIs" dxfId="1" priority="4360" operator="greaterThan">
      <formula>120</formula>
    </cfRule>
    <cfRule type="containsText" dxfId="0" priority="2107" operator="between" text="库存为">
      <formula>NOT(ISERROR(SEARCH("库存为",AU152)))</formula>
    </cfRule>
  </conditionalFormatting>
  <conditionalFormatting sqref="AU153">
    <cfRule type="cellIs" dxfId="2" priority="6612" operator="lessThan">
      <formula>20</formula>
    </cfRule>
    <cfRule type="cellIs" dxfId="1" priority="4359" operator="greaterThan">
      <formula>120</formula>
    </cfRule>
    <cfRule type="containsText" dxfId="0" priority="2106" operator="between" text="库存为">
      <formula>NOT(ISERROR(SEARCH("库存为",AU153)))</formula>
    </cfRule>
  </conditionalFormatting>
  <conditionalFormatting sqref="AU154">
    <cfRule type="cellIs" dxfId="2" priority="6611" operator="lessThan">
      <formula>20</formula>
    </cfRule>
    <cfRule type="cellIs" dxfId="1" priority="4358" operator="greaterThan">
      <formula>120</formula>
    </cfRule>
    <cfRule type="containsText" dxfId="0" priority="2105" operator="between" text="库存为">
      <formula>NOT(ISERROR(SEARCH("库存为",AU154)))</formula>
    </cfRule>
  </conditionalFormatting>
  <conditionalFormatting sqref="AU155">
    <cfRule type="cellIs" dxfId="2" priority="6610" operator="lessThan">
      <formula>20</formula>
    </cfRule>
    <cfRule type="cellIs" dxfId="1" priority="4357" operator="greaterThan">
      <formula>120</formula>
    </cfRule>
    <cfRule type="containsText" dxfId="0" priority="2104" operator="between" text="库存为">
      <formula>NOT(ISERROR(SEARCH("库存为",AU155)))</formula>
    </cfRule>
  </conditionalFormatting>
  <conditionalFormatting sqref="AU156">
    <cfRule type="cellIs" dxfId="2" priority="6609" operator="lessThan">
      <formula>20</formula>
    </cfRule>
    <cfRule type="cellIs" dxfId="1" priority="4356" operator="greaterThan">
      <formula>120</formula>
    </cfRule>
    <cfRule type="containsText" dxfId="0" priority="2103" operator="between" text="库存为">
      <formula>NOT(ISERROR(SEARCH("库存为",AU156)))</formula>
    </cfRule>
  </conditionalFormatting>
  <conditionalFormatting sqref="AU157">
    <cfRule type="cellIs" dxfId="2" priority="6608" operator="lessThan">
      <formula>20</formula>
    </cfRule>
    <cfRule type="cellIs" dxfId="1" priority="4355" operator="greaterThan">
      <formula>120</formula>
    </cfRule>
    <cfRule type="containsText" dxfId="0" priority="2102" operator="between" text="库存为">
      <formula>NOT(ISERROR(SEARCH("库存为",AU157)))</formula>
    </cfRule>
  </conditionalFormatting>
  <conditionalFormatting sqref="AU158">
    <cfRule type="cellIs" dxfId="2" priority="6607" operator="lessThan">
      <formula>20</formula>
    </cfRule>
    <cfRule type="cellIs" dxfId="1" priority="4354" operator="greaterThan">
      <formula>120</formula>
    </cfRule>
    <cfRule type="containsText" dxfId="0" priority="2101" operator="between" text="库存为">
      <formula>NOT(ISERROR(SEARCH("库存为",AU158)))</formula>
    </cfRule>
  </conditionalFormatting>
  <conditionalFormatting sqref="AU159">
    <cfRule type="cellIs" dxfId="2" priority="6606" operator="lessThan">
      <formula>20</formula>
    </cfRule>
    <cfRule type="cellIs" dxfId="1" priority="4353" operator="greaterThan">
      <formula>120</formula>
    </cfRule>
    <cfRule type="containsText" dxfId="0" priority="2100" operator="between" text="库存为">
      <formula>NOT(ISERROR(SEARCH("库存为",AU159)))</formula>
    </cfRule>
  </conditionalFormatting>
  <conditionalFormatting sqref="AU160">
    <cfRule type="cellIs" dxfId="2" priority="6605" operator="lessThan">
      <formula>20</formula>
    </cfRule>
    <cfRule type="cellIs" dxfId="1" priority="4352" operator="greaterThan">
      <formula>120</formula>
    </cfRule>
    <cfRule type="containsText" dxfId="0" priority="2099" operator="between" text="库存为">
      <formula>NOT(ISERROR(SEARCH("库存为",AU160)))</formula>
    </cfRule>
  </conditionalFormatting>
  <conditionalFormatting sqref="AU161">
    <cfRule type="cellIs" dxfId="2" priority="6604" operator="lessThan">
      <formula>20</formula>
    </cfRule>
    <cfRule type="cellIs" dxfId="1" priority="4351" operator="greaterThan">
      <formula>120</formula>
    </cfRule>
    <cfRule type="containsText" dxfId="0" priority="2098" operator="between" text="库存为">
      <formula>NOT(ISERROR(SEARCH("库存为",AU161)))</formula>
    </cfRule>
  </conditionalFormatting>
  <conditionalFormatting sqref="AU162">
    <cfRule type="cellIs" dxfId="2" priority="6603" operator="lessThan">
      <formula>20</formula>
    </cfRule>
    <cfRule type="cellIs" dxfId="1" priority="4350" operator="greaterThan">
      <formula>120</formula>
    </cfRule>
    <cfRule type="containsText" dxfId="0" priority="2097" operator="between" text="库存为">
      <formula>NOT(ISERROR(SEARCH("库存为",AU162)))</formula>
    </cfRule>
  </conditionalFormatting>
  <conditionalFormatting sqref="AU163">
    <cfRule type="cellIs" dxfId="2" priority="6602" operator="lessThan">
      <formula>20</formula>
    </cfRule>
    <cfRule type="cellIs" dxfId="1" priority="4349" operator="greaterThan">
      <formula>120</formula>
    </cfRule>
    <cfRule type="containsText" dxfId="0" priority="2096" operator="between" text="库存为">
      <formula>NOT(ISERROR(SEARCH("库存为",AU163)))</formula>
    </cfRule>
  </conditionalFormatting>
  <conditionalFormatting sqref="AU164">
    <cfRule type="cellIs" dxfId="2" priority="6601" operator="lessThan">
      <formula>20</formula>
    </cfRule>
    <cfRule type="cellIs" dxfId="1" priority="4348" operator="greaterThan">
      <formula>120</formula>
    </cfRule>
    <cfRule type="containsText" dxfId="0" priority="2095" operator="between" text="库存为">
      <formula>NOT(ISERROR(SEARCH("库存为",AU164)))</formula>
    </cfRule>
  </conditionalFormatting>
  <conditionalFormatting sqref="AU165">
    <cfRule type="cellIs" dxfId="2" priority="6600" operator="lessThan">
      <formula>20</formula>
    </cfRule>
    <cfRule type="cellIs" dxfId="1" priority="4347" operator="greaterThan">
      <formula>120</formula>
    </cfRule>
    <cfRule type="containsText" dxfId="0" priority="2094" operator="between" text="库存为">
      <formula>NOT(ISERROR(SEARCH("库存为",AU165)))</formula>
    </cfRule>
  </conditionalFormatting>
  <conditionalFormatting sqref="AU166">
    <cfRule type="cellIs" dxfId="2" priority="6599" operator="lessThan">
      <formula>20</formula>
    </cfRule>
    <cfRule type="cellIs" dxfId="1" priority="4346" operator="greaterThan">
      <formula>120</formula>
    </cfRule>
    <cfRule type="containsText" dxfId="0" priority="2093" operator="between" text="库存为">
      <formula>NOT(ISERROR(SEARCH("库存为",AU166)))</formula>
    </cfRule>
  </conditionalFormatting>
  <conditionalFormatting sqref="AU167">
    <cfRule type="cellIs" dxfId="2" priority="6598" operator="lessThan">
      <formula>20</formula>
    </cfRule>
    <cfRule type="cellIs" dxfId="1" priority="4345" operator="greaterThan">
      <formula>120</formula>
    </cfRule>
    <cfRule type="containsText" dxfId="0" priority="2092" operator="between" text="库存为">
      <formula>NOT(ISERROR(SEARCH("库存为",AU167)))</formula>
    </cfRule>
  </conditionalFormatting>
  <conditionalFormatting sqref="AU168">
    <cfRule type="cellIs" dxfId="2" priority="6597" operator="lessThan">
      <formula>20</formula>
    </cfRule>
    <cfRule type="cellIs" dxfId="1" priority="4344" operator="greaterThan">
      <formula>120</formula>
    </cfRule>
    <cfRule type="containsText" dxfId="0" priority="2091" operator="between" text="库存为">
      <formula>NOT(ISERROR(SEARCH("库存为",AU168)))</formula>
    </cfRule>
  </conditionalFormatting>
  <conditionalFormatting sqref="AU169">
    <cfRule type="cellIs" dxfId="2" priority="6596" operator="lessThan">
      <formula>20</formula>
    </cfRule>
    <cfRule type="cellIs" dxfId="1" priority="4343" operator="greaterThan">
      <formula>120</formula>
    </cfRule>
    <cfRule type="containsText" dxfId="0" priority="2090" operator="between" text="库存为">
      <formula>NOT(ISERROR(SEARCH("库存为",AU169)))</formula>
    </cfRule>
  </conditionalFormatting>
  <conditionalFormatting sqref="AU170">
    <cfRule type="cellIs" dxfId="2" priority="6595" operator="lessThan">
      <formula>20</formula>
    </cfRule>
    <cfRule type="cellIs" dxfId="1" priority="4342" operator="greaterThan">
      <formula>120</formula>
    </cfRule>
    <cfRule type="containsText" dxfId="0" priority="2089" operator="between" text="库存为">
      <formula>NOT(ISERROR(SEARCH("库存为",AU170)))</formula>
    </cfRule>
  </conditionalFormatting>
  <conditionalFormatting sqref="AU171">
    <cfRule type="cellIs" dxfId="2" priority="6594" operator="lessThan">
      <formula>20</formula>
    </cfRule>
    <cfRule type="cellIs" dxfId="1" priority="4341" operator="greaterThan">
      <formula>120</formula>
    </cfRule>
    <cfRule type="containsText" dxfId="0" priority="2088" operator="between" text="库存为">
      <formula>NOT(ISERROR(SEARCH("库存为",AU171)))</formula>
    </cfRule>
  </conditionalFormatting>
  <conditionalFormatting sqref="AU172">
    <cfRule type="cellIs" dxfId="2" priority="6593" operator="lessThan">
      <formula>20</formula>
    </cfRule>
    <cfRule type="cellIs" dxfId="1" priority="4340" operator="greaterThan">
      <formula>120</formula>
    </cfRule>
    <cfRule type="containsText" dxfId="0" priority="2087" operator="between" text="库存为">
      <formula>NOT(ISERROR(SEARCH("库存为",AU172)))</formula>
    </cfRule>
  </conditionalFormatting>
  <conditionalFormatting sqref="AU173">
    <cfRule type="cellIs" dxfId="2" priority="6592" operator="lessThan">
      <formula>20</formula>
    </cfRule>
    <cfRule type="cellIs" dxfId="1" priority="4339" operator="greaterThan">
      <formula>120</formula>
    </cfRule>
    <cfRule type="containsText" dxfId="0" priority="2086" operator="between" text="库存为">
      <formula>NOT(ISERROR(SEARCH("库存为",AU173)))</formula>
    </cfRule>
  </conditionalFormatting>
  <conditionalFormatting sqref="AU174">
    <cfRule type="cellIs" dxfId="2" priority="6591" operator="lessThan">
      <formula>20</formula>
    </cfRule>
    <cfRule type="cellIs" dxfId="1" priority="4338" operator="greaterThan">
      <formula>120</formula>
    </cfRule>
    <cfRule type="containsText" dxfId="0" priority="2085" operator="between" text="库存为">
      <formula>NOT(ISERROR(SEARCH("库存为",AU174)))</formula>
    </cfRule>
  </conditionalFormatting>
  <conditionalFormatting sqref="AU175">
    <cfRule type="cellIs" dxfId="2" priority="6590" operator="lessThan">
      <formula>20</formula>
    </cfRule>
    <cfRule type="cellIs" dxfId="1" priority="4337" operator="greaterThan">
      <formula>120</formula>
    </cfRule>
    <cfRule type="containsText" dxfId="0" priority="2084" operator="between" text="库存为">
      <formula>NOT(ISERROR(SEARCH("库存为",AU175)))</formula>
    </cfRule>
  </conditionalFormatting>
  <conditionalFormatting sqref="AU176">
    <cfRule type="cellIs" dxfId="2" priority="6589" operator="lessThan">
      <formula>20</formula>
    </cfRule>
    <cfRule type="cellIs" dxfId="1" priority="4336" operator="greaterThan">
      <formula>120</formula>
    </cfRule>
    <cfRule type="containsText" dxfId="0" priority="2083" operator="between" text="库存为">
      <formula>NOT(ISERROR(SEARCH("库存为",AU176)))</formula>
    </cfRule>
  </conditionalFormatting>
  <conditionalFormatting sqref="AU177">
    <cfRule type="cellIs" dxfId="2" priority="6588" operator="lessThan">
      <formula>20</formula>
    </cfRule>
    <cfRule type="cellIs" dxfId="1" priority="4335" operator="greaterThan">
      <formula>120</formula>
    </cfRule>
    <cfRule type="containsText" dxfId="0" priority="2082" operator="between" text="库存为">
      <formula>NOT(ISERROR(SEARCH("库存为",AU177)))</formula>
    </cfRule>
  </conditionalFormatting>
  <conditionalFormatting sqref="AU178">
    <cfRule type="cellIs" dxfId="2" priority="6587" operator="lessThan">
      <formula>20</formula>
    </cfRule>
    <cfRule type="cellIs" dxfId="1" priority="4334" operator="greaterThan">
      <formula>120</formula>
    </cfRule>
    <cfRule type="containsText" dxfId="0" priority="2081" operator="between" text="库存为">
      <formula>NOT(ISERROR(SEARCH("库存为",AU178)))</formula>
    </cfRule>
  </conditionalFormatting>
  <conditionalFormatting sqref="AU179">
    <cfRule type="cellIs" dxfId="2" priority="6586" operator="lessThan">
      <formula>20</formula>
    </cfRule>
    <cfRule type="cellIs" dxfId="1" priority="4333" operator="greaterThan">
      <formula>120</formula>
    </cfRule>
    <cfRule type="containsText" dxfId="0" priority="2080" operator="between" text="库存为">
      <formula>NOT(ISERROR(SEARCH("库存为",AU179)))</formula>
    </cfRule>
  </conditionalFormatting>
  <conditionalFormatting sqref="AU180">
    <cfRule type="cellIs" dxfId="2" priority="6585" operator="lessThan">
      <formula>20</formula>
    </cfRule>
    <cfRule type="cellIs" dxfId="1" priority="4332" operator="greaterThan">
      <formula>120</formula>
    </cfRule>
    <cfRule type="containsText" dxfId="0" priority="2079" operator="between" text="库存为">
      <formula>NOT(ISERROR(SEARCH("库存为",AU180)))</formula>
    </cfRule>
  </conditionalFormatting>
  <conditionalFormatting sqref="AU181">
    <cfRule type="cellIs" dxfId="2" priority="6584" operator="lessThan">
      <formula>20</formula>
    </cfRule>
    <cfRule type="cellIs" dxfId="1" priority="4331" operator="greaterThan">
      <formula>120</formula>
    </cfRule>
    <cfRule type="containsText" dxfId="0" priority="2078" operator="between" text="库存为">
      <formula>NOT(ISERROR(SEARCH("库存为",AU181)))</formula>
    </cfRule>
  </conditionalFormatting>
  <conditionalFormatting sqref="AU182">
    <cfRule type="cellIs" dxfId="2" priority="6583" operator="lessThan">
      <formula>20</formula>
    </cfRule>
    <cfRule type="cellIs" dxfId="1" priority="4330" operator="greaterThan">
      <formula>120</formula>
    </cfRule>
    <cfRule type="containsText" dxfId="0" priority="2077" operator="between" text="库存为">
      <formula>NOT(ISERROR(SEARCH("库存为",AU182)))</formula>
    </cfRule>
  </conditionalFormatting>
  <conditionalFormatting sqref="AU183">
    <cfRule type="cellIs" dxfId="2" priority="6582" operator="lessThan">
      <formula>20</formula>
    </cfRule>
    <cfRule type="cellIs" dxfId="1" priority="4329" operator="greaterThan">
      <formula>120</formula>
    </cfRule>
    <cfRule type="containsText" dxfId="0" priority="2076" operator="between" text="库存为">
      <formula>NOT(ISERROR(SEARCH("库存为",AU183)))</formula>
    </cfRule>
  </conditionalFormatting>
  <conditionalFormatting sqref="AU184">
    <cfRule type="cellIs" dxfId="2" priority="6581" operator="lessThan">
      <formula>20</formula>
    </cfRule>
    <cfRule type="cellIs" dxfId="1" priority="4328" operator="greaterThan">
      <formula>120</formula>
    </cfRule>
    <cfRule type="containsText" dxfId="0" priority="2075" operator="between" text="库存为">
      <formula>NOT(ISERROR(SEARCH("库存为",AU184)))</formula>
    </cfRule>
  </conditionalFormatting>
  <conditionalFormatting sqref="AU185">
    <cfRule type="cellIs" dxfId="2" priority="6580" operator="lessThan">
      <formula>20</formula>
    </cfRule>
    <cfRule type="cellIs" dxfId="1" priority="4327" operator="greaterThan">
      <formula>120</formula>
    </cfRule>
    <cfRule type="containsText" dxfId="0" priority="2074" operator="between" text="库存为">
      <formula>NOT(ISERROR(SEARCH("库存为",AU185)))</formula>
    </cfRule>
  </conditionalFormatting>
  <conditionalFormatting sqref="AU186">
    <cfRule type="cellIs" dxfId="2" priority="6579" operator="lessThan">
      <formula>20</formula>
    </cfRule>
    <cfRule type="cellIs" dxfId="1" priority="4326" operator="greaterThan">
      <formula>120</formula>
    </cfRule>
    <cfRule type="containsText" dxfId="0" priority="2073" operator="between" text="库存为">
      <formula>NOT(ISERROR(SEARCH("库存为",AU186)))</formula>
    </cfRule>
  </conditionalFormatting>
  <conditionalFormatting sqref="AU187">
    <cfRule type="cellIs" dxfId="2" priority="6578" operator="lessThan">
      <formula>20</formula>
    </cfRule>
    <cfRule type="cellIs" dxfId="1" priority="4325" operator="greaterThan">
      <formula>120</formula>
    </cfRule>
    <cfRule type="containsText" dxfId="0" priority="2072" operator="between" text="库存为">
      <formula>NOT(ISERROR(SEARCH("库存为",AU187)))</formula>
    </cfRule>
  </conditionalFormatting>
  <conditionalFormatting sqref="AU188">
    <cfRule type="cellIs" dxfId="2" priority="6577" operator="lessThan">
      <formula>20</formula>
    </cfRule>
    <cfRule type="cellIs" dxfId="1" priority="4324" operator="greaterThan">
      <formula>120</formula>
    </cfRule>
    <cfRule type="containsText" dxfId="0" priority="2071" operator="between" text="库存为">
      <formula>NOT(ISERROR(SEARCH("库存为",AU188)))</formula>
    </cfRule>
  </conditionalFormatting>
  <conditionalFormatting sqref="AU189">
    <cfRule type="cellIs" dxfId="2" priority="6576" operator="lessThan">
      <formula>20</formula>
    </cfRule>
    <cfRule type="cellIs" dxfId="1" priority="4323" operator="greaterThan">
      <formula>120</formula>
    </cfRule>
    <cfRule type="containsText" dxfId="0" priority="2070" operator="between" text="库存为">
      <formula>NOT(ISERROR(SEARCH("库存为",AU189)))</formula>
    </cfRule>
  </conditionalFormatting>
  <conditionalFormatting sqref="AU190">
    <cfRule type="cellIs" dxfId="2" priority="6575" operator="lessThan">
      <formula>20</formula>
    </cfRule>
    <cfRule type="cellIs" dxfId="1" priority="4322" operator="greaterThan">
      <formula>120</formula>
    </cfRule>
    <cfRule type="containsText" dxfId="0" priority="2069" operator="between" text="库存为">
      <formula>NOT(ISERROR(SEARCH("库存为",AU190)))</formula>
    </cfRule>
  </conditionalFormatting>
  <conditionalFormatting sqref="AU191">
    <cfRule type="cellIs" dxfId="2" priority="6574" operator="lessThan">
      <formula>20</formula>
    </cfRule>
    <cfRule type="cellIs" dxfId="1" priority="4321" operator="greaterThan">
      <formula>120</formula>
    </cfRule>
    <cfRule type="containsText" dxfId="0" priority="2068" operator="between" text="库存为">
      <formula>NOT(ISERROR(SEARCH("库存为",AU191)))</formula>
    </cfRule>
  </conditionalFormatting>
  <conditionalFormatting sqref="AU192">
    <cfRule type="cellIs" dxfId="2" priority="6573" operator="lessThan">
      <formula>20</formula>
    </cfRule>
    <cfRule type="cellIs" dxfId="1" priority="4320" operator="greaterThan">
      <formula>120</formula>
    </cfRule>
    <cfRule type="containsText" dxfId="0" priority="2067" operator="between" text="库存为">
      <formula>NOT(ISERROR(SEARCH("库存为",AU192)))</formula>
    </cfRule>
  </conditionalFormatting>
  <conditionalFormatting sqref="AU193">
    <cfRule type="cellIs" dxfId="2" priority="6572" operator="lessThan">
      <formula>20</formula>
    </cfRule>
    <cfRule type="cellIs" dxfId="1" priority="4319" operator="greaterThan">
      <formula>120</formula>
    </cfRule>
    <cfRule type="containsText" dxfId="0" priority="2066" operator="between" text="库存为">
      <formula>NOT(ISERROR(SEARCH("库存为",AU193)))</formula>
    </cfRule>
  </conditionalFormatting>
  <conditionalFormatting sqref="AU194">
    <cfRule type="cellIs" dxfId="2" priority="6571" operator="lessThan">
      <formula>20</formula>
    </cfRule>
    <cfRule type="cellIs" dxfId="1" priority="4318" operator="greaterThan">
      <formula>120</formula>
    </cfRule>
    <cfRule type="containsText" dxfId="0" priority="2065" operator="between" text="库存为">
      <formula>NOT(ISERROR(SEARCH("库存为",AU194)))</formula>
    </cfRule>
  </conditionalFormatting>
  <conditionalFormatting sqref="AU195">
    <cfRule type="cellIs" dxfId="2" priority="6570" operator="lessThan">
      <formula>20</formula>
    </cfRule>
    <cfRule type="cellIs" dxfId="1" priority="4317" operator="greaterThan">
      <formula>120</formula>
    </cfRule>
    <cfRule type="containsText" dxfId="0" priority="2064" operator="between" text="库存为">
      <formula>NOT(ISERROR(SEARCH("库存为",AU195)))</formula>
    </cfRule>
  </conditionalFormatting>
  <conditionalFormatting sqref="AU196">
    <cfRule type="cellIs" dxfId="2" priority="6569" operator="lessThan">
      <formula>20</formula>
    </cfRule>
    <cfRule type="cellIs" dxfId="1" priority="4316" operator="greaterThan">
      <formula>120</formula>
    </cfRule>
    <cfRule type="containsText" dxfId="0" priority="2063" operator="between" text="库存为">
      <formula>NOT(ISERROR(SEARCH("库存为",AU196)))</formula>
    </cfRule>
  </conditionalFormatting>
  <conditionalFormatting sqref="AU197">
    <cfRule type="cellIs" dxfId="2" priority="6568" operator="lessThan">
      <formula>20</formula>
    </cfRule>
    <cfRule type="cellIs" dxfId="1" priority="4315" operator="greaterThan">
      <formula>120</formula>
    </cfRule>
    <cfRule type="containsText" dxfId="0" priority="2062" operator="between" text="库存为">
      <formula>NOT(ISERROR(SEARCH("库存为",AU197)))</formula>
    </cfRule>
  </conditionalFormatting>
  <conditionalFormatting sqref="AU198">
    <cfRule type="cellIs" dxfId="2" priority="6567" operator="lessThan">
      <formula>20</formula>
    </cfRule>
    <cfRule type="cellIs" dxfId="1" priority="4314" operator="greaterThan">
      <formula>120</formula>
    </cfRule>
    <cfRule type="containsText" dxfId="0" priority="2061" operator="between" text="库存为">
      <formula>NOT(ISERROR(SEARCH("库存为",AU198)))</formula>
    </cfRule>
  </conditionalFormatting>
  <conditionalFormatting sqref="AU199">
    <cfRule type="cellIs" dxfId="2" priority="6566" operator="lessThan">
      <formula>20</formula>
    </cfRule>
    <cfRule type="cellIs" dxfId="1" priority="4313" operator="greaterThan">
      <formula>120</formula>
    </cfRule>
    <cfRule type="containsText" dxfId="0" priority="2060" operator="between" text="库存为">
      <formula>NOT(ISERROR(SEARCH("库存为",AU199)))</formula>
    </cfRule>
  </conditionalFormatting>
  <conditionalFormatting sqref="AU200">
    <cfRule type="cellIs" dxfId="2" priority="6565" operator="lessThan">
      <formula>20</formula>
    </cfRule>
    <cfRule type="cellIs" dxfId="1" priority="4312" operator="greaterThan">
      <formula>120</formula>
    </cfRule>
    <cfRule type="containsText" dxfId="0" priority="2059" operator="between" text="库存为">
      <formula>NOT(ISERROR(SEARCH("库存为",AU200)))</formula>
    </cfRule>
  </conditionalFormatting>
  <conditionalFormatting sqref="AU201">
    <cfRule type="cellIs" dxfId="2" priority="6564" operator="lessThan">
      <formula>20</formula>
    </cfRule>
    <cfRule type="cellIs" dxfId="1" priority="4311" operator="greaterThan">
      <formula>120</formula>
    </cfRule>
    <cfRule type="containsText" dxfId="0" priority="2058" operator="between" text="库存为">
      <formula>NOT(ISERROR(SEARCH("库存为",AU201)))</formula>
    </cfRule>
  </conditionalFormatting>
  <conditionalFormatting sqref="AU202">
    <cfRule type="cellIs" dxfId="2" priority="6563" operator="lessThan">
      <formula>20</formula>
    </cfRule>
    <cfRule type="cellIs" dxfId="1" priority="4310" operator="greaterThan">
      <formula>120</formula>
    </cfRule>
    <cfRule type="containsText" dxfId="0" priority="2057" operator="between" text="库存为">
      <formula>NOT(ISERROR(SEARCH("库存为",AU202)))</formula>
    </cfRule>
  </conditionalFormatting>
  <conditionalFormatting sqref="AU203">
    <cfRule type="cellIs" dxfId="2" priority="6562" operator="lessThan">
      <formula>20</formula>
    </cfRule>
    <cfRule type="cellIs" dxfId="1" priority="4309" operator="greaterThan">
      <formula>120</formula>
    </cfRule>
    <cfRule type="containsText" dxfId="0" priority="2056" operator="between" text="库存为">
      <formula>NOT(ISERROR(SEARCH("库存为",AU203)))</formula>
    </cfRule>
  </conditionalFormatting>
  <conditionalFormatting sqref="AU204">
    <cfRule type="cellIs" dxfId="2" priority="6561" operator="lessThan">
      <formula>20</formula>
    </cfRule>
    <cfRule type="cellIs" dxfId="1" priority="4308" operator="greaterThan">
      <formula>120</formula>
    </cfRule>
    <cfRule type="containsText" dxfId="0" priority="2055" operator="between" text="库存为">
      <formula>NOT(ISERROR(SEARCH("库存为",AU204)))</formula>
    </cfRule>
  </conditionalFormatting>
  <conditionalFormatting sqref="AU205">
    <cfRule type="cellIs" dxfId="2" priority="6560" operator="lessThan">
      <formula>20</formula>
    </cfRule>
    <cfRule type="cellIs" dxfId="1" priority="4307" operator="greaterThan">
      <formula>120</formula>
    </cfRule>
    <cfRule type="containsText" dxfId="0" priority="2054" operator="between" text="库存为">
      <formula>NOT(ISERROR(SEARCH("库存为",AU205)))</formula>
    </cfRule>
  </conditionalFormatting>
  <conditionalFormatting sqref="AU206">
    <cfRule type="cellIs" dxfId="2" priority="6559" operator="lessThan">
      <formula>20</formula>
    </cfRule>
    <cfRule type="cellIs" dxfId="1" priority="4306" operator="greaterThan">
      <formula>120</formula>
    </cfRule>
    <cfRule type="containsText" dxfId="0" priority="2053" operator="between" text="库存为">
      <formula>NOT(ISERROR(SEARCH("库存为",AU206)))</formula>
    </cfRule>
  </conditionalFormatting>
  <conditionalFormatting sqref="AU207">
    <cfRule type="cellIs" dxfId="2" priority="6558" operator="lessThan">
      <formula>20</formula>
    </cfRule>
    <cfRule type="cellIs" dxfId="1" priority="4305" operator="greaterThan">
      <formula>120</formula>
    </cfRule>
    <cfRule type="containsText" dxfId="0" priority="2052" operator="between" text="库存为">
      <formula>NOT(ISERROR(SEARCH("库存为",AU207)))</formula>
    </cfRule>
  </conditionalFormatting>
  <conditionalFormatting sqref="AU208">
    <cfRule type="cellIs" dxfId="2" priority="6557" operator="lessThan">
      <formula>20</formula>
    </cfRule>
    <cfRule type="cellIs" dxfId="1" priority="4304" operator="greaterThan">
      <formula>120</formula>
    </cfRule>
    <cfRule type="containsText" dxfId="0" priority="2051" operator="between" text="库存为">
      <formula>NOT(ISERROR(SEARCH("库存为",AU208)))</formula>
    </cfRule>
  </conditionalFormatting>
  <conditionalFormatting sqref="AU209">
    <cfRule type="cellIs" dxfId="2" priority="6556" operator="lessThan">
      <formula>20</formula>
    </cfRule>
    <cfRule type="cellIs" dxfId="1" priority="4303" operator="greaterThan">
      <formula>120</formula>
    </cfRule>
    <cfRule type="containsText" dxfId="0" priority="2050" operator="between" text="库存为">
      <formula>NOT(ISERROR(SEARCH("库存为",AU209)))</formula>
    </cfRule>
  </conditionalFormatting>
  <conditionalFormatting sqref="AU210">
    <cfRule type="cellIs" dxfId="2" priority="6555" operator="lessThan">
      <formula>20</formula>
    </cfRule>
    <cfRule type="cellIs" dxfId="1" priority="4302" operator="greaterThan">
      <formula>120</formula>
    </cfRule>
    <cfRule type="containsText" dxfId="0" priority="2049" operator="between" text="库存为">
      <formula>NOT(ISERROR(SEARCH("库存为",AU210)))</formula>
    </cfRule>
  </conditionalFormatting>
  <conditionalFormatting sqref="AU211">
    <cfRule type="cellIs" dxfId="2" priority="6554" operator="lessThan">
      <formula>20</formula>
    </cfRule>
    <cfRule type="cellIs" dxfId="1" priority="4301" operator="greaterThan">
      <formula>120</formula>
    </cfRule>
    <cfRule type="containsText" dxfId="0" priority="2048" operator="between" text="库存为">
      <formula>NOT(ISERROR(SEARCH("库存为",AU211)))</formula>
    </cfRule>
  </conditionalFormatting>
  <conditionalFormatting sqref="AU212">
    <cfRule type="cellIs" dxfId="2" priority="6553" operator="lessThan">
      <formula>20</formula>
    </cfRule>
    <cfRule type="cellIs" dxfId="1" priority="4300" operator="greaterThan">
      <formula>120</formula>
    </cfRule>
    <cfRule type="containsText" dxfId="0" priority="2047" operator="between" text="库存为">
      <formula>NOT(ISERROR(SEARCH("库存为",AU212)))</formula>
    </cfRule>
  </conditionalFormatting>
  <conditionalFormatting sqref="AU213">
    <cfRule type="cellIs" dxfId="2" priority="6552" operator="lessThan">
      <formula>20</formula>
    </cfRule>
    <cfRule type="cellIs" dxfId="1" priority="4299" operator="greaterThan">
      <formula>120</formula>
    </cfRule>
    <cfRule type="containsText" dxfId="0" priority="2046" operator="between" text="库存为">
      <formula>NOT(ISERROR(SEARCH("库存为",AU213)))</formula>
    </cfRule>
  </conditionalFormatting>
  <conditionalFormatting sqref="AU214">
    <cfRule type="cellIs" dxfId="2" priority="6551" operator="lessThan">
      <formula>20</formula>
    </cfRule>
    <cfRule type="cellIs" dxfId="1" priority="4298" operator="greaterThan">
      <formula>120</formula>
    </cfRule>
    <cfRule type="containsText" dxfId="0" priority="2045" operator="between" text="库存为">
      <formula>NOT(ISERROR(SEARCH("库存为",AU214)))</formula>
    </cfRule>
  </conditionalFormatting>
  <conditionalFormatting sqref="AU215">
    <cfRule type="cellIs" dxfId="2" priority="6550" operator="lessThan">
      <formula>20</formula>
    </cfRule>
    <cfRule type="cellIs" dxfId="1" priority="4297" operator="greaterThan">
      <formula>120</formula>
    </cfRule>
    <cfRule type="containsText" dxfId="0" priority="2044" operator="between" text="库存为">
      <formula>NOT(ISERROR(SEARCH("库存为",AU215)))</formula>
    </cfRule>
  </conditionalFormatting>
  <conditionalFormatting sqref="AU216">
    <cfRule type="cellIs" dxfId="2" priority="6549" operator="lessThan">
      <formula>20</formula>
    </cfRule>
    <cfRule type="cellIs" dxfId="1" priority="4296" operator="greaterThan">
      <formula>120</formula>
    </cfRule>
    <cfRule type="containsText" dxfId="0" priority="2043" operator="between" text="库存为">
      <formula>NOT(ISERROR(SEARCH("库存为",AU216)))</formula>
    </cfRule>
  </conditionalFormatting>
  <conditionalFormatting sqref="AU217">
    <cfRule type="cellIs" dxfId="2" priority="6548" operator="lessThan">
      <formula>20</formula>
    </cfRule>
    <cfRule type="cellIs" dxfId="1" priority="4295" operator="greaterThan">
      <formula>120</formula>
    </cfRule>
    <cfRule type="containsText" dxfId="0" priority="2042" operator="between" text="库存为">
      <formula>NOT(ISERROR(SEARCH("库存为",AU217)))</formula>
    </cfRule>
  </conditionalFormatting>
  <conditionalFormatting sqref="AU218">
    <cfRule type="cellIs" dxfId="2" priority="6547" operator="lessThan">
      <formula>20</formula>
    </cfRule>
    <cfRule type="cellIs" dxfId="1" priority="4294" operator="greaterThan">
      <formula>120</formula>
    </cfRule>
    <cfRule type="containsText" dxfId="0" priority="2041" operator="between" text="库存为">
      <formula>NOT(ISERROR(SEARCH("库存为",AU218)))</formula>
    </cfRule>
  </conditionalFormatting>
  <conditionalFormatting sqref="AU219">
    <cfRule type="cellIs" dxfId="2" priority="6546" operator="lessThan">
      <formula>20</formula>
    </cfRule>
    <cfRule type="cellIs" dxfId="1" priority="4293" operator="greaterThan">
      <formula>120</formula>
    </cfRule>
    <cfRule type="containsText" dxfId="0" priority="2040" operator="between" text="库存为">
      <formula>NOT(ISERROR(SEARCH("库存为",AU219)))</formula>
    </cfRule>
  </conditionalFormatting>
  <conditionalFormatting sqref="AU220">
    <cfRule type="cellIs" dxfId="2" priority="6545" operator="lessThan">
      <formula>20</formula>
    </cfRule>
    <cfRule type="cellIs" dxfId="1" priority="4292" operator="greaterThan">
      <formula>120</formula>
    </cfRule>
    <cfRule type="containsText" dxfId="0" priority="2039" operator="between" text="库存为">
      <formula>NOT(ISERROR(SEARCH("库存为",AU220)))</formula>
    </cfRule>
  </conditionalFormatting>
  <conditionalFormatting sqref="AU221">
    <cfRule type="cellIs" dxfId="2" priority="6544" operator="lessThan">
      <formula>20</formula>
    </cfRule>
    <cfRule type="cellIs" dxfId="1" priority="4291" operator="greaterThan">
      <formula>120</formula>
    </cfRule>
    <cfRule type="containsText" dxfId="0" priority="2038" operator="between" text="库存为">
      <formula>NOT(ISERROR(SEARCH("库存为",AU221)))</formula>
    </cfRule>
  </conditionalFormatting>
  <conditionalFormatting sqref="AU222">
    <cfRule type="cellIs" dxfId="2" priority="6543" operator="lessThan">
      <formula>20</formula>
    </cfRule>
    <cfRule type="cellIs" dxfId="1" priority="4290" operator="greaterThan">
      <formula>120</formula>
    </cfRule>
    <cfRule type="containsText" dxfId="0" priority="2037" operator="between" text="库存为">
      <formula>NOT(ISERROR(SEARCH("库存为",AU222)))</formula>
    </cfRule>
  </conditionalFormatting>
  <conditionalFormatting sqref="AU223">
    <cfRule type="cellIs" dxfId="2" priority="6542" operator="lessThan">
      <formula>20</formula>
    </cfRule>
    <cfRule type="cellIs" dxfId="1" priority="4289" operator="greaterThan">
      <formula>120</formula>
    </cfRule>
    <cfRule type="containsText" dxfId="0" priority="2036" operator="between" text="库存为">
      <formula>NOT(ISERROR(SEARCH("库存为",AU223)))</formula>
    </cfRule>
  </conditionalFormatting>
  <conditionalFormatting sqref="AU224">
    <cfRule type="cellIs" dxfId="2" priority="6541" operator="lessThan">
      <formula>20</formula>
    </cfRule>
    <cfRule type="cellIs" dxfId="1" priority="4288" operator="greaterThan">
      <formula>120</formula>
    </cfRule>
    <cfRule type="containsText" dxfId="0" priority="2035" operator="between" text="库存为">
      <formula>NOT(ISERROR(SEARCH("库存为",AU224)))</formula>
    </cfRule>
  </conditionalFormatting>
  <conditionalFormatting sqref="AU225">
    <cfRule type="cellIs" dxfId="2" priority="6540" operator="lessThan">
      <formula>20</formula>
    </cfRule>
    <cfRule type="cellIs" dxfId="1" priority="4287" operator="greaterThan">
      <formula>120</formula>
    </cfRule>
    <cfRule type="containsText" dxfId="0" priority="2034" operator="between" text="库存为">
      <formula>NOT(ISERROR(SEARCH("库存为",AU225)))</formula>
    </cfRule>
  </conditionalFormatting>
  <conditionalFormatting sqref="AU226">
    <cfRule type="cellIs" dxfId="2" priority="6539" operator="lessThan">
      <formula>20</formula>
    </cfRule>
    <cfRule type="cellIs" dxfId="1" priority="4286" operator="greaterThan">
      <formula>120</formula>
    </cfRule>
    <cfRule type="containsText" dxfId="0" priority="2033" operator="between" text="库存为">
      <formula>NOT(ISERROR(SEARCH("库存为",AU226)))</formula>
    </cfRule>
  </conditionalFormatting>
  <conditionalFormatting sqref="AU227">
    <cfRule type="cellIs" dxfId="2" priority="6538" operator="lessThan">
      <formula>20</formula>
    </cfRule>
    <cfRule type="cellIs" dxfId="1" priority="4285" operator="greaterThan">
      <formula>120</formula>
    </cfRule>
    <cfRule type="containsText" dxfId="0" priority="2032" operator="between" text="库存为">
      <formula>NOT(ISERROR(SEARCH("库存为",AU227)))</formula>
    </cfRule>
  </conditionalFormatting>
  <conditionalFormatting sqref="AU228">
    <cfRule type="cellIs" dxfId="2" priority="6537" operator="lessThan">
      <formula>20</formula>
    </cfRule>
    <cfRule type="cellIs" dxfId="1" priority="4284" operator="greaterThan">
      <formula>120</formula>
    </cfRule>
    <cfRule type="containsText" dxfId="0" priority="2031" operator="between" text="库存为">
      <formula>NOT(ISERROR(SEARCH("库存为",AU228)))</formula>
    </cfRule>
  </conditionalFormatting>
  <conditionalFormatting sqref="AU229">
    <cfRule type="cellIs" dxfId="2" priority="6536" operator="lessThan">
      <formula>20</formula>
    </cfRule>
    <cfRule type="cellIs" dxfId="1" priority="4283" operator="greaterThan">
      <formula>120</formula>
    </cfRule>
    <cfRule type="containsText" dxfId="0" priority="2030" operator="between" text="库存为">
      <formula>NOT(ISERROR(SEARCH("库存为",AU229)))</formula>
    </cfRule>
  </conditionalFormatting>
  <conditionalFormatting sqref="AU230">
    <cfRule type="cellIs" dxfId="2" priority="6535" operator="lessThan">
      <formula>20</formula>
    </cfRule>
    <cfRule type="cellIs" dxfId="1" priority="4282" operator="greaterThan">
      <formula>120</formula>
    </cfRule>
    <cfRule type="containsText" dxfId="0" priority="2029" operator="between" text="库存为">
      <formula>NOT(ISERROR(SEARCH("库存为",AU230)))</formula>
    </cfRule>
  </conditionalFormatting>
  <conditionalFormatting sqref="AU231">
    <cfRule type="cellIs" dxfId="2" priority="6534" operator="lessThan">
      <formula>20</formula>
    </cfRule>
    <cfRule type="cellIs" dxfId="1" priority="4281" operator="greaterThan">
      <formula>120</formula>
    </cfRule>
    <cfRule type="containsText" dxfId="0" priority="2028" operator="between" text="库存为">
      <formula>NOT(ISERROR(SEARCH("库存为",AU231)))</formula>
    </cfRule>
  </conditionalFormatting>
  <conditionalFormatting sqref="AU232">
    <cfRule type="cellIs" dxfId="2" priority="6533" operator="lessThan">
      <formula>20</formula>
    </cfRule>
    <cfRule type="cellIs" dxfId="1" priority="4280" operator="greaterThan">
      <formula>120</formula>
    </cfRule>
    <cfRule type="containsText" dxfId="0" priority="2027" operator="between" text="库存为">
      <formula>NOT(ISERROR(SEARCH("库存为",AU232)))</formula>
    </cfRule>
  </conditionalFormatting>
  <conditionalFormatting sqref="AU233">
    <cfRule type="cellIs" dxfId="2" priority="6532" operator="lessThan">
      <formula>20</formula>
    </cfRule>
    <cfRule type="cellIs" dxfId="1" priority="4279" operator="greaterThan">
      <formula>120</formula>
    </cfRule>
    <cfRule type="containsText" dxfId="0" priority="2026" operator="between" text="库存为">
      <formula>NOT(ISERROR(SEARCH("库存为",AU233)))</formula>
    </cfRule>
  </conditionalFormatting>
  <conditionalFormatting sqref="AU234">
    <cfRule type="cellIs" dxfId="2" priority="6531" operator="lessThan">
      <formula>20</formula>
    </cfRule>
    <cfRule type="cellIs" dxfId="1" priority="4278" operator="greaterThan">
      <formula>120</formula>
    </cfRule>
    <cfRule type="containsText" dxfId="0" priority="2025" operator="between" text="库存为">
      <formula>NOT(ISERROR(SEARCH("库存为",AU234)))</formula>
    </cfRule>
  </conditionalFormatting>
  <conditionalFormatting sqref="AU235">
    <cfRule type="cellIs" dxfId="2" priority="6530" operator="lessThan">
      <formula>20</formula>
    </cfRule>
    <cfRule type="cellIs" dxfId="1" priority="4277" operator="greaterThan">
      <formula>120</formula>
    </cfRule>
    <cfRule type="containsText" dxfId="0" priority="2024" operator="between" text="库存为">
      <formula>NOT(ISERROR(SEARCH("库存为",AU235)))</formula>
    </cfRule>
  </conditionalFormatting>
  <conditionalFormatting sqref="AU236">
    <cfRule type="cellIs" dxfId="2" priority="6529" operator="lessThan">
      <formula>20</formula>
    </cfRule>
    <cfRule type="cellIs" dxfId="1" priority="4276" operator="greaterThan">
      <formula>120</formula>
    </cfRule>
    <cfRule type="containsText" dxfId="0" priority="2023" operator="between" text="库存为">
      <formula>NOT(ISERROR(SEARCH("库存为",AU236)))</formula>
    </cfRule>
  </conditionalFormatting>
  <conditionalFormatting sqref="AU237">
    <cfRule type="cellIs" dxfId="2" priority="6528" operator="lessThan">
      <formula>20</formula>
    </cfRule>
    <cfRule type="cellIs" dxfId="1" priority="4275" operator="greaterThan">
      <formula>120</formula>
    </cfRule>
    <cfRule type="containsText" dxfId="0" priority="2022" operator="between" text="库存为">
      <formula>NOT(ISERROR(SEARCH("库存为",AU237)))</formula>
    </cfRule>
  </conditionalFormatting>
  <conditionalFormatting sqref="AU238">
    <cfRule type="cellIs" dxfId="2" priority="6527" operator="lessThan">
      <formula>20</formula>
    </cfRule>
    <cfRule type="cellIs" dxfId="1" priority="4274" operator="greaterThan">
      <formula>120</formula>
    </cfRule>
    <cfRule type="containsText" dxfId="0" priority="2021" operator="between" text="库存为">
      <formula>NOT(ISERROR(SEARCH("库存为",AU238)))</formula>
    </cfRule>
  </conditionalFormatting>
  <conditionalFormatting sqref="AU239">
    <cfRule type="cellIs" dxfId="2" priority="6526" operator="lessThan">
      <formula>20</formula>
    </cfRule>
    <cfRule type="cellIs" dxfId="1" priority="4273" operator="greaterThan">
      <formula>120</formula>
    </cfRule>
    <cfRule type="containsText" dxfId="0" priority="2020" operator="between" text="库存为">
      <formula>NOT(ISERROR(SEARCH("库存为",AU239)))</formula>
    </cfRule>
  </conditionalFormatting>
  <conditionalFormatting sqref="AU240">
    <cfRule type="cellIs" dxfId="2" priority="6525" operator="lessThan">
      <formula>20</formula>
    </cfRule>
    <cfRule type="cellIs" dxfId="1" priority="4272" operator="greaterThan">
      <formula>120</formula>
    </cfRule>
    <cfRule type="containsText" dxfId="0" priority="2019" operator="between" text="库存为">
      <formula>NOT(ISERROR(SEARCH("库存为",AU240)))</formula>
    </cfRule>
  </conditionalFormatting>
  <conditionalFormatting sqref="AU241">
    <cfRule type="cellIs" dxfId="2" priority="6524" operator="lessThan">
      <formula>20</formula>
    </cfRule>
    <cfRule type="cellIs" dxfId="1" priority="4271" operator="greaterThan">
      <formula>120</formula>
    </cfRule>
    <cfRule type="containsText" dxfId="0" priority="2018" operator="between" text="库存为">
      <formula>NOT(ISERROR(SEARCH("库存为",AU241)))</formula>
    </cfRule>
  </conditionalFormatting>
  <conditionalFormatting sqref="AU242">
    <cfRule type="cellIs" dxfId="2" priority="6523" operator="lessThan">
      <formula>20</formula>
    </cfRule>
    <cfRule type="cellIs" dxfId="1" priority="4270" operator="greaterThan">
      <formula>120</formula>
    </cfRule>
    <cfRule type="containsText" dxfId="0" priority="2017" operator="between" text="库存为">
      <formula>NOT(ISERROR(SEARCH("库存为",AU242)))</formula>
    </cfRule>
  </conditionalFormatting>
  <conditionalFormatting sqref="AU243">
    <cfRule type="cellIs" dxfId="2" priority="6522" operator="lessThan">
      <formula>20</formula>
    </cfRule>
    <cfRule type="cellIs" dxfId="1" priority="4269" operator="greaterThan">
      <formula>120</formula>
    </cfRule>
    <cfRule type="containsText" dxfId="0" priority="2016" operator="between" text="库存为">
      <formula>NOT(ISERROR(SEARCH("库存为",AU243)))</formula>
    </cfRule>
  </conditionalFormatting>
  <conditionalFormatting sqref="AU244">
    <cfRule type="cellIs" dxfId="2" priority="6521" operator="lessThan">
      <formula>20</formula>
    </cfRule>
    <cfRule type="cellIs" dxfId="1" priority="4268" operator="greaterThan">
      <formula>120</formula>
    </cfRule>
    <cfRule type="containsText" dxfId="0" priority="2015" operator="between" text="库存为">
      <formula>NOT(ISERROR(SEARCH("库存为",AU244)))</formula>
    </cfRule>
  </conditionalFormatting>
  <conditionalFormatting sqref="AU245">
    <cfRule type="cellIs" dxfId="2" priority="6520" operator="lessThan">
      <formula>20</formula>
    </cfRule>
    <cfRule type="cellIs" dxfId="1" priority="4267" operator="greaterThan">
      <formula>120</formula>
    </cfRule>
    <cfRule type="containsText" dxfId="0" priority="2014" operator="between" text="库存为">
      <formula>NOT(ISERROR(SEARCH("库存为",AU245)))</formula>
    </cfRule>
  </conditionalFormatting>
  <conditionalFormatting sqref="AU246">
    <cfRule type="cellIs" dxfId="2" priority="6519" operator="lessThan">
      <formula>20</formula>
    </cfRule>
    <cfRule type="cellIs" dxfId="1" priority="4266" operator="greaterThan">
      <formula>120</formula>
    </cfRule>
    <cfRule type="containsText" dxfId="0" priority="2013" operator="between" text="库存为">
      <formula>NOT(ISERROR(SEARCH("库存为",AU246)))</formula>
    </cfRule>
  </conditionalFormatting>
  <conditionalFormatting sqref="AU247">
    <cfRule type="cellIs" dxfId="2" priority="6518" operator="lessThan">
      <formula>20</formula>
    </cfRule>
    <cfRule type="cellIs" dxfId="1" priority="4265" operator="greaterThan">
      <formula>120</formula>
    </cfRule>
    <cfRule type="containsText" dxfId="0" priority="2012" operator="between" text="库存为">
      <formula>NOT(ISERROR(SEARCH("库存为",AU247)))</formula>
    </cfRule>
  </conditionalFormatting>
  <conditionalFormatting sqref="AU248">
    <cfRule type="cellIs" dxfId="2" priority="6517" operator="lessThan">
      <formula>20</formula>
    </cfRule>
    <cfRule type="cellIs" dxfId="1" priority="4264" operator="greaterThan">
      <formula>120</formula>
    </cfRule>
    <cfRule type="containsText" dxfId="0" priority="2011" operator="between" text="库存为">
      <formula>NOT(ISERROR(SEARCH("库存为",AU248)))</formula>
    </cfRule>
  </conditionalFormatting>
  <conditionalFormatting sqref="AU249">
    <cfRule type="cellIs" dxfId="2" priority="6516" operator="lessThan">
      <formula>20</formula>
    </cfRule>
    <cfRule type="cellIs" dxfId="1" priority="4263" operator="greaterThan">
      <formula>120</formula>
    </cfRule>
    <cfRule type="containsText" dxfId="0" priority="2010" operator="between" text="库存为">
      <formula>NOT(ISERROR(SEARCH("库存为",AU249)))</formula>
    </cfRule>
  </conditionalFormatting>
  <conditionalFormatting sqref="AU250">
    <cfRule type="cellIs" dxfId="2" priority="6515" operator="lessThan">
      <formula>20</formula>
    </cfRule>
    <cfRule type="cellIs" dxfId="1" priority="4262" operator="greaterThan">
      <formula>120</formula>
    </cfRule>
    <cfRule type="containsText" dxfId="0" priority="2009" operator="between" text="库存为">
      <formula>NOT(ISERROR(SEARCH("库存为",AU250)))</formula>
    </cfRule>
  </conditionalFormatting>
  <conditionalFormatting sqref="AU251">
    <cfRule type="cellIs" dxfId="2" priority="6514" operator="lessThan">
      <formula>20</formula>
    </cfRule>
    <cfRule type="cellIs" dxfId="1" priority="4261" operator="greaterThan">
      <formula>120</formula>
    </cfRule>
    <cfRule type="containsText" dxfId="0" priority="2008" operator="between" text="库存为">
      <formula>NOT(ISERROR(SEARCH("库存为",AU251)))</formula>
    </cfRule>
  </conditionalFormatting>
  <conditionalFormatting sqref="AU252">
    <cfRule type="cellIs" dxfId="2" priority="6513" operator="lessThan">
      <formula>20</formula>
    </cfRule>
    <cfRule type="cellIs" dxfId="1" priority="4260" operator="greaterThan">
      <formula>120</formula>
    </cfRule>
    <cfRule type="containsText" dxfId="0" priority="2007" operator="between" text="库存为">
      <formula>NOT(ISERROR(SEARCH("库存为",AU252)))</formula>
    </cfRule>
  </conditionalFormatting>
  <conditionalFormatting sqref="AU253">
    <cfRule type="cellIs" dxfId="2" priority="6512" operator="lessThan">
      <formula>20</formula>
    </cfRule>
    <cfRule type="cellIs" dxfId="1" priority="4259" operator="greaterThan">
      <formula>120</formula>
    </cfRule>
    <cfRule type="containsText" dxfId="0" priority="2006" operator="between" text="库存为">
      <formula>NOT(ISERROR(SEARCH("库存为",AU253)))</formula>
    </cfRule>
  </conditionalFormatting>
  <conditionalFormatting sqref="AU254">
    <cfRule type="cellIs" dxfId="2" priority="6511" operator="lessThan">
      <formula>20</formula>
    </cfRule>
    <cfRule type="cellIs" dxfId="1" priority="4258" operator="greaterThan">
      <formula>120</formula>
    </cfRule>
    <cfRule type="containsText" dxfId="0" priority="2005" operator="between" text="库存为">
      <formula>NOT(ISERROR(SEARCH("库存为",AU254)))</formula>
    </cfRule>
  </conditionalFormatting>
  <conditionalFormatting sqref="AU255">
    <cfRule type="cellIs" dxfId="2" priority="6510" operator="lessThan">
      <formula>20</formula>
    </cfRule>
    <cfRule type="cellIs" dxfId="1" priority="4257" operator="greaterThan">
      <formula>120</formula>
    </cfRule>
    <cfRule type="containsText" dxfId="0" priority="2004" operator="between" text="库存为">
      <formula>NOT(ISERROR(SEARCH("库存为",AU255)))</formula>
    </cfRule>
  </conditionalFormatting>
  <conditionalFormatting sqref="AU256">
    <cfRule type="cellIs" dxfId="2" priority="6509" operator="lessThan">
      <formula>20</formula>
    </cfRule>
    <cfRule type="cellIs" dxfId="1" priority="4256" operator="greaterThan">
      <formula>120</formula>
    </cfRule>
    <cfRule type="containsText" dxfId="0" priority="2003" operator="between" text="库存为">
      <formula>NOT(ISERROR(SEARCH("库存为",AU256)))</formula>
    </cfRule>
  </conditionalFormatting>
  <conditionalFormatting sqref="AU257">
    <cfRule type="cellIs" dxfId="2" priority="6508" operator="lessThan">
      <formula>20</formula>
    </cfRule>
    <cfRule type="cellIs" dxfId="1" priority="4255" operator="greaterThan">
      <formula>120</formula>
    </cfRule>
    <cfRule type="containsText" dxfId="0" priority="2002" operator="between" text="库存为">
      <formula>NOT(ISERROR(SEARCH("库存为",AU257)))</formula>
    </cfRule>
  </conditionalFormatting>
  <conditionalFormatting sqref="AU258">
    <cfRule type="cellIs" dxfId="2" priority="6507" operator="lessThan">
      <formula>20</formula>
    </cfRule>
    <cfRule type="cellIs" dxfId="1" priority="4254" operator="greaterThan">
      <formula>120</formula>
    </cfRule>
    <cfRule type="containsText" dxfId="0" priority="2001" operator="between" text="库存为">
      <formula>NOT(ISERROR(SEARCH("库存为",AU258)))</formula>
    </cfRule>
  </conditionalFormatting>
  <conditionalFormatting sqref="AU259">
    <cfRule type="cellIs" dxfId="2" priority="6506" operator="lessThan">
      <formula>20</formula>
    </cfRule>
    <cfRule type="cellIs" dxfId="1" priority="4253" operator="greaterThan">
      <formula>120</formula>
    </cfRule>
    <cfRule type="containsText" dxfId="0" priority="2000" operator="between" text="库存为">
      <formula>NOT(ISERROR(SEARCH("库存为",AU259)))</formula>
    </cfRule>
  </conditionalFormatting>
  <conditionalFormatting sqref="AU260">
    <cfRule type="cellIs" dxfId="2" priority="6505" operator="lessThan">
      <formula>20</formula>
    </cfRule>
    <cfRule type="cellIs" dxfId="1" priority="4252" operator="greaterThan">
      <formula>120</formula>
    </cfRule>
    <cfRule type="containsText" dxfId="0" priority="1999" operator="between" text="库存为">
      <formula>NOT(ISERROR(SEARCH("库存为",AU260)))</formula>
    </cfRule>
  </conditionalFormatting>
  <conditionalFormatting sqref="AU261">
    <cfRule type="cellIs" dxfId="2" priority="6504" operator="lessThan">
      <formula>20</formula>
    </cfRule>
    <cfRule type="cellIs" dxfId="1" priority="4251" operator="greaterThan">
      <formula>120</formula>
    </cfRule>
    <cfRule type="containsText" dxfId="0" priority="1998" operator="between" text="库存为">
      <formula>NOT(ISERROR(SEARCH("库存为",AU261)))</formula>
    </cfRule>
  </conditionalFormatting>
  <conditionalFormatting sqref="AU262">
    <cfRule type="cellIs" dxfId="2" priority="6503" operator="lessThan">
      <formula>20</formula>
    </cfRule>
    <cfRule type="cellIs" dxfId="1" priority="4250" operator="greaterThan">
      <formula>120</formula>
    </cfRule>
    <cfRule type="containsText" dxfId="0" priority="1997" operator="between" text="库存为">
      <formula>NOT(ISERROR(SEARCH("库存为",AU262)))</formula>
    </cfRule>
  </conditionalFormatting>
  <conditionalFormatting sqref="AU263">
    <cfRule type="cellIs" dxfId="2" priority="6502" operator="lessThan">
      <formula>20</formula>
    </cfRule>
    <cfRule type="cellIs" dxfId="1" priority="4249" operator="greaterThan">
      <formula>120</formula>
    </cfRule>
    <cfRule type="containsText" dxfId="0" priority="1996" operator="between" text="库存为">
      <formula>NOT(ISERROR(SEARCH("库存为",AU263)))</formula>
    </cfRule>
  </conditionalFormatting>
  <conditionalFormatting sqref="AU264">
    <cfRule type="cellIs" dxfId="2" priority="6501" operator="lessThan">
      <formula>20</formula>
    </cfRule>
    <cfRule type="cellIs" dxfId="1" priority="4248" operator="greaterThan">
      <formula>120</formula>
    </cfRule>
    <cfRule type="containsText" dxfId="0" priority="1995" operator="between" text="库存为">
      <formula>NOT(ISERROR(SEARCH("库存为",AU264)))</formula>
    </cfRule>
  </conditionalFormatting>
  <conditionalFormatting sqref="AU265">
    <cfRule type="cellIs" dxfId="2" priority="6500" operator="lessThan">
      <formula>20</formula>
    </cfRule>
    <cfRule type="cellIs" dxfId="1" priority="4247" operator="greaterThan">
      <formula>120</formula>
    </cfRule>
    <cfRule type="containsText" dxfId="0" priority="1994" operator="between" text="库存为">
      <formula>NOT(ISERROR(SEARCH("库存为",AU265)))</formula>
    </cfRule>
  </conditionalFormatting>
  <conditionalFormatting sqref="AU266">
    <cfRule type="cellIs" dxfId="2" priority="6499" operator="lessThan">
      <formula>20</formula>
    </cfRule>
    <cfRule type="cellIs" dxfId="1" priority="4246" operator="greaterThan">
      <formula>120</formula>
    </cfRule>
    <cfRule type="containsText" dxfId="0" priority="1993" operator="between" text="库存为">
      <formula>NOT(ISERROR(SEARCH("库存为",AU266)))</formula>
    </cfRule>
  </conditionalFormatting>
  <conditionalFormatting sqref="AU267">
    <cfRule type="cellIs" dxfId="2" priority="6498" operator="lessThan">
      <formula>20</formula>
    </cfRule>
    <cfRule type="cellIs" dxfId="1" priority="4245" operator="greaterThan">
      <formula>120</formula>
    </cfRule>
    <cfRule type="containsText" dxfId="0" priority="1992" operator="between" text="库存为">
      <formula>NOT(ISERROR(SEARCH("库存为",AU267)))</formula>
    </cfRule>
  </conditionalFormatting>
  <conditionalFormatting sqref="AU268">
    <cfRule type="cellIs" dxfId="2" priority="6497" operator="lessThan">
      <formula>20</formula>
    </cfRule>
    <cfRule type="cellIs" dxfId="1" priority="4244" operator="greaterThan">
      <formula>120</formula>
    </cfRule>
    <cfRule type="containsText" dxfId="0" priority="1991" operator="between" text="库存为">
      <formula>NOT(ISERROR(SEARCH("库存为",AU268)))</formula>
    </cfRule>
  </conditionalFormatting>
  <conditionalFormatting sqref="AU269">
    <cfRule type="cellIs" dxfId="2" priority="6496" operator="lessThan">
      <formula>20</formula>
    </cfRule>
    <cfRule type="cellIs" dxfId="1" priority="4243" operator="greaterThan">
      <formula>120</formula>
    </cfRule>
    <cfRule type="containsText" dxfId="0" priority="1990" operator="between" text="库存为">
      <formula>NOT(ISERROR(SEARCH("库存为",AU269)))</formula>
    </cfRule>
  </conditionalFormatting>
  <conditionalFormatting sqref="AU270">
    <cfRule type="cellIs" dxfId="2" priority="6495" operator="lessThan">
      <formula>20</formula>
    </cfRule>
    <cfRule type="cellIs" dxfId="1" priority="4242" operator="greaterThan">
      <formula>120</formula>
    </cfRule>
    <cfRule type="containsText" dxfId="0" priority="1989" operator="between" text="库存为">
      <formula>NOT(ISERROR(SEARCH("库存为",AU270)))</formula>
    </cfRule>
  </conditionalFormatting>
  <conditionalFormatting sqref="AU271">
    <cfRule type="cellIs" dxfId="2" priority="6494" operator="lessThan">
      <formula>20</formula>
    </cfRule>
    <cfRule type="cellIs" dxfId="1" priority="4241" operator="greaterThan">
      <formula>120</formula>
    </cfRule>
    <cfRule type="containsText" dxfId="0" priority="1988" operator="between" text="库存为">
      <formula>NOT(ISERROR(SEARCH("库存为",AU271)))</formula>
    </cfRule>
  </conditionalFormatting>
  <conditionalFormatting sqref="AU272">
    <cfRule type="cellIs" dxfId="2" priority="6493" operator="lessThan">
      <formula>20</formula>
    </cfRule>
    <cfRule type="cellIs" dxfId="1" priority="4240" operator="greaterThan">
      <formula>120</formula>
    </cfRule>
    <cfRule type="containsText" dxfId="0" priority="1987" operator="between" text="库存为">
      <formula>NOT(ISERROR(SEARCH("库存为",AU272)))</formula>
    </cfRule>
  </conditionalFormatting>
  <conditionalFormatting sqref="AU273">
    <cfRule type="cellIs" dxfId="2" priority="6492" operator="lessThan">
      <formula>20</formula>
    </cfRule>
    <cfRule type="cellIs" dxfId="1" priority="4239" operator="greaterThan">
      <formula>120</formula>
    </cfRule>
    <cfRule type="containsText" dxfId="0" priority="1986" operator="between" text="库存为">
      <formula>NOT(ISERROR(SEARCH("库存为",AU273)))</formula>
    </cfRule>
  </conditionalFormatting>
  <conditionalFormatting sqref="AU274">
    <cfRule type="cellIs" dxfId="2" priority="6491" operator="lessThan">
      <formula>20</formula>
    </cfRule>
    <cfRule type="cellIs" dxfId="1" priority="4238" operator="greaterThan">
      <formula>120</formula>
    </cfRule>
    <cfRule type="containsText" dxfId="0" priority="1985" operator="between" text="库存为">
      <formula>NOT(ISERROR(SEARCH("库存为",AU274)))</formula>
    </cfRule>
  </conditionalFormatting>
  <conditionalFormatting sqref="AU275">
    <cfRule type="cellIs" dxfId="2" priority="6490" operator="lessThan">
      <formula>20</formula>
    </cfRule>
    <cfRule type="cellIs" dxfId="1" priority="4237" operator="greaterThan">
      <formula>120</formula>
    </cfRule>
    <cfRule type="containsText" dxfId="0" priority="1984" operator="between" text="库存为">
      <formula>NOT(ISERROR(SEARCH("库存为",AU275)))</formula>
    </cfRule>
  </conditionalFormatting>
  <conditionalFormatting sqref="AU276">
    <cfRule type="cellIs" dxfId="2" priority="6489" operator="lessThan">
      <formula>20</formula>
    </cfRule>
    <cfRule type="cellIs" dxfId="1" priority="4236" operator="greaterThan">
      <formula>120</formula>
    </cfRule>
    <cfRule type="containsText" dxfId="0" priority="1983" operator="between" text="库存为">
      <formula>NOT(ISERROR(SEARCH("库存为",AU276)))</formula>
    </cfRule>
  </conditionalFormatting>
  <conditionalFormatting sqref="AU277">
    <cfRule type="cellIs" dxfId="2" priority="6488" operator="lessThan">
      <formula>20</formula>
    </cfRule>
    <cfRule type="cellIs" dxfId="1" priority="4235" operator="greaterThan">
      <formula>120</formula>
    </cfRule>
    <cfRule type="containsText" dxfId="0" priority="1982" operator="between" text="库存为">
      <formula>NOT(ISERROR(SEARCH("库存为",AU277)))</formula>
    </cfRule>
  </conditionalFormatting>
  <conditionalFormatting sqref="AU278">
    <cfRule type="cellIs" dxfId="2" priority="6487" operator="lessThan">
      <formula>20</formula>
    </cfRule>
    <cfRule type="cellIs" dxfId="1" priority="4234" operator="greaterThan">
      <formula>120</formula>
    </cfRule>
    <cfRule type="containsText" dxfId="0" priority="1981" operator="between" text="库存为">
      <formula>NOT(ISERROR(SEARCH("库存为",AU278)))</formula>
    </cfRule>
  </conditionalFormatting>
  <conditionalFormatting sqref="AU279">
    <cfRule type="cellIs" dxfId="2" priority="6486" operator="lessThan">
      <formula>20</formula>
    </cfRule>
    <cfRule type="cellIs" dxfId="1" priority="4233" operator="greaterThan">
      <formula>120</formula>
    </cfRule>
    <cfRule type="containsText" dxfId="0" priority="1980" operator="between" text="库存为">
      <formula>NOT(ISERROR(SEARCH("库存为",AU279)))</formula>
    </cfRule>
  </conditionalFormatting>
  <conditionalFormatting sqref="AU280">
    <cfRule type="cellIs" dxfId="2" priority="6485" operator="lessThan">
      <formula>20</formula>
    </cfRule>
    <cfRule type="cellIs" dxfId="1" priority="4232" operator="greaterThan">
      <formula>120</formula>
    </cfRule>
    <cfRule type="containsText" dxfId="0" priority="1979" operator="between" text="库存为">
      <formula>NOT(ISERROR(SEARCH("库存为",AU280)))</formula>
    </cfRule>
  </conditionalFormatting>
  <conditionalFormatting sqref="AU281">
    <cfRule type="cellIs" dxfId="2" priority="6484" operator="lessThan">
      <formula>20</formula>
    </cfRule>
    <cfRule type="cellIs" dxfId="1" priority="4231" operator="greaterThan">
      <formula>120</formula>
    </cfRule>
    <cfRule type="containsText" dxfId="0" priority="1978" operator="between" text="库存为">
      <formula>NOT(ISERROR(SEARCH("库存为",AU281)))</formula>
    </cfRule>
  </conditionalFormatting>
  <conditionalFormatting sqref="AU282">
    <cfRule type="cellIs" dxfId="2" priority="6483" operator="lessThan">
      <formula>20</formula>
    </cfRule>
    <cfRule type="cellIs" dxfId="1" priority="4230" operator="greaterThan">
      <formula>120</formula>
    </cfRule>
    <cfRule type="containsText" dxfId="0" priority="1977" operator="between" text="库存为">
      <formula>NOT(ISERROR(SEARCH("库存为",AU282)))</formula>
    </cfRule>
  </conditionalFormatting>
  <conditionalFormatting sqref="AU283">
    <cfRule type="cellIs" dxfId="2" priority="6482" operator="lessThan">
      <formula>20</formula>
    </cfRule>
    <cfRule type="cellIs" dxfId="1" priority="4229" operator="greaterThan">
      <formula>120</formula>
    </cfRule>
    <cfRule type="containsText" dxfId="0" priority="1976" operator="between" text="库存为">
      <formula>NOT(ISERROR(SEARCH("库存为",AU283)))</formula>
    </cfRule>
  </conditionalFormatting>
  <conditionalFormatting sqref="AU284">
    <cfRule type="cellIs" dxfId="2" priority="6481" operator="lessThan">
      <formula>20</formula>
    </cfRule>
    <cfRule type="cellIs" dxfId="1" priority="4228" operator="greaterThan">
      <formula>120</formula>
    </cfRule>
    <cfRule type="containsText" dxfId="0" priority="1975" operator="between" text="库存为">
      <formula>NOT(ISERROR(SEARCH("库存为",AU284)))</formula>
    </cfRule>
  </conditionalFormatting>
  <conditionalFormatting sqref="AU285">
    <cfRule type="cellIs" dxfId="2" priority="6480" operator="lessThan">
      <formula>20</formula>
    </cfRule>
    <cfRule type="cellIs" dxfId="1" priority="4227" operator="greaterThan">
      <formula>120</formula>
    </cfRule>
    <cfRule type="containsText" dxfId="0" priority="1974" operator="between" text="库存为">
      <formula>NOT(ISERROR(SEARCH("库存为",AU285)))</formula>
    </cfRule>
  </conditionalFormatting>
  <conditionalFormatting sqref="AU286">
    <cfRule type="cellIs" dxfId="2" priority="6479" operator="lessThan">
      <formula>20</formula>
    </cfRule>
    <cfRule type="cellIs" dxfId="1" priority="4226" operator="greaterThan">
      <formula>120</formula>
    </cfRule>
    <cfRule type="containsText" dxfId="0" priority="1973" operator="between" text="库存为">
      <formula>NOT(ISERROR(SEARCH("库存为",AU286)))</formula>
    </cfRule>
  </conditionalFormatting>
  <conditionalFormatting sqref="AU287">
    <cfRule type="cellIs" dxfId="2" priority="6478" operator="lessThan">
      <formula>20</formula>
    </cfRule>
    <cfRule type="cellIs" dxfId="1" priority="4225" operator="greaterThan">
      <formula>120</formula>
    </cfRule>
    <cfRule type="containsText" dxfId="0" priority="1972" operator="between" text="库存为">
      <formula>NOT(ISERROR(SEARCH("库存为",AU287)))</formula>
    </cfRule>
  </conditionalFormatting>
  <conditionalFormatting sqref="AU288">
    <cfRule type="cellIs" dxfId="2" priority="6477" operator="lessThan">
      <formula>20</formula>
    </cfRule>
    <cfRule type="cellIs" dxfId="1" priority="4224" operator="greaterThan">
      <formula>120</formula>
    </cfRule>
    <cfRule type="containsText" dxfId="0" priority="1971" operator="between" text="库存为">
      <formula>NOT(ISERROR(SEARCH("库存为",AU288)))</formula>
    </cfRule>
  </conditionalFormatting>
  <conditionalFormatting sqref="AU289">
    <cfRule type="cellIs" dxfId="2" priority="6476" operator="lessThan">
      <formula>20</formula>
    </cfRule>
    <cfRule type="cellIs" dxfId="1" priority="4223" operator="greaterThan">
      <formula>120</formula>
    </cfRule>
    <cfRule type="containsText" dxfId="0" priority="1970" operator="between" text="库存为">
      <formula>NOT(ISERROR(SEARCH("库存为",AU289)))</formula>
    </cfRule>
  </conditionalFormatting>
  <conditionalFormatting sqref="AU290">
    <cfRule type="cellIs" dxfId="2" priority="6475" operator="lessThan">
      <formula>20</formula>
    </cfRule>
    <cfRule type="cellIs" dxfId="1" priority="4222" operator="greaterThan">
      <formula>120</formula>
    </cfRule>
    <cfRule type="containsText" dxfId="0" priority="1969" operator="between" text="库存为">
      <formula>NOT(ISERROR(SEARCH("库存为",AU290)))</formula>
    </cfRule>
  </conditionalFormatting>
  <conditionalFormatting sqref="AU291">
    <cfRule type="cellIs" dxfId="2" priority="6474" operator="lessThan">
      <formula>20</formula>
    </cfRule>
    <cfRule type="cellIs" dxfId="1" priority="4221" operator="greaterThan">
      <formula>120</formula>
    </cfRule>
    <cfRule type="containsText" dxfId="0" priority="1968" operator="between" text="库存为">
      <formula>NOT(ISERROR(SEARCH("库存为",AU291)))</formula>
    </cfRule>
  </conditionalFormatting>
  <conditionalFormatting sqref="AU292">
    <cfRule type="cellIs" dxfId="2" priority="6473" operator="lessThan">
      <formula>20</formula>
    </cfRule>
    <cfRule type="cellIs" dxfId="1" priority="4220" operator="greaterThan">
      <formula>120</formula>
    </cfRule>
    <cfRule type="containsText" dxfId="0" priority="1967" operator="between" text="库存为">
      <formula>NOT(ISERROR(SEARCH("库存为",AU292)))</formula>
    </cfRule>
  </conditionalFormatting>
  <conditionalFormatting sqref="AU293">
    <cfRule type="cellIs" dxfId="2" priority="6472" operator="lessThan">
      <formula>20</formula>
    </cfRule>
    <cfRule type="cellIs" dxfId="1" priority="4219" operator="greaterThan">
      <formula>120</formula>
    </cfRule>
    <cfRule type="containsText" dxfId="0" priority="1966" operator="between" text="库存为">
      <formula>NOT(ISERROR(SEARCH("库存为",AU293)))</formula>
    </cfRule>
  </conditionalFormatting>
  <conditionalFormatting sqref="AU294">
    <cfRule type="cellIs" dxfId="2" priority="6471" operator="lessThan">
      <formula>20</formula>
    </cfRule>
    <cfRule type="cellIs" dxfId="1" priority="4218" operator="greaterThan">
      <formula>120</formula>
    </cfRule>
    <cfRule type="containsText" dxfId="0" priority="1965" operator="between" text="库存为">
      <formula>NOT(ISERROR(SEARCH("库存为",AU294)))</formula>
    </cfRule>
  </conditionalFormatting>
  <conditionalFormatting sqref="AU295">
    <cfRule type="cellIs" dxfId="2" priority="6470" operator="lessThan">
      <formula>20</formula>
    </cfRule>
    <cfRule type="cellIs" dxfId="1" priority="4217" operator="greaterThan">
      <formula>120</formula>
    </cfRule>
    <cfRule type="containsText" dxfId="0" priority="1964" operator="between" text="库存为">
      <formula>NOT(ISERROR(SEARCH("库存为",AU295)))</formula>
    </cfRule>
  </conditionalFormatting>
  <conditionalFormatting sqref="AU296">
    <cfRule type="cellIs" dxfId="2" priority="6469" operator="lessThan">
      <formula>20</formula>
    </cfRule>
    <cfRule type="cellIs" dxfId="1" priority="4216" operator="greaterThan">
      <formula>120</formula>
    </cfRule>
    <cfRule type="containsText" dxfId="0" priority="1963" operator="between" text="库存为">
      <formula>NOT(ISERROR(SEARCH("库存为",AU296)))</formula>
    </cfRule>
  </conditionalFormatting>
  <conditionalFormatting sqref="AU297">
    <cfRule type="cellIs" dxfId="2" priority="6468" operator="lessThan">
      <formula>20</formula>
    </cfRule>
    <cfRule type="cellIs" dxfId="1" priority="4215" operator="greaterThan">
      <formula>120</formula>
    </cfRule>
    <cfRule type="containsText" dxfId="0" priority="1962" operator="between" text="库存为">
      <formula>NOT(ISERROR(SEARCH("库存为",AU297)))</formula>
    </cfRule>
  </conditionalFormatting>
  <conditionalFormatting sqref="AU298">
    <cfRule type="cellIs" dxfId="2" priority="6467" operator="lessThan">
      <formula>20</formula>
    </cfRule>
    <cfRule type="cellIs" dxfId="1" priority="4214" operator="greaterThan">
      <formula>120</formula>
    </cfRule>
    <cfRule type="containsText" dxfId="0" priority="1961" operator="between" text="库存为">
      <formula>NOT(ISERROR(SEARCH("库存为",AU298)))</formula>
    </cfRule>
  </conditionalFormatting>
  <conditionalFormatting sqref="AU299">
    <cfRule type="cellIs" dxfId="2" priority="6466" operator="lessThan">
      <formula>20</formula>
    </cfRule>
    <cfRule type="cellIs" dxfId="1" priority="4213" operator="greaterThan">
      <formula>120</formula>
    </cfRule>
    <cfRule type="containsText" dxfId="0" priority="1960" operator="between" text="库存为">
      <formula>NOT(ISERROR(SEARCH("库存为",AU299)))</formula>
    </cfRule>
  </conditionalFormatting>
  <conditionalFormatting sqref="AU300">
    <cfRule type="cellIs" dxfId="2" priority="6465" operator="lessThan">
      <formula>20</formula>
    </cfRule>
    <cfRule type="cellIs" dxfId="1" priority="4212" operator="greaterThan">
      <formula>120</formula>
    </cfRule>
    <cfRule type="containsText" dxfId="0" priority="1959" operator="between" text="库存为">
      <formula>NOT(ISERROR(SEARCH("库存为",AU300)))</formula>
    </cfRule>
  </conditionalFormatting>
  <conditionalFormatting sqref="AU301">
    <cfRule type="cellIs" dxfId="2" priority="6464" operator="lessThan">
      <formula>20</formula>
    </cfRule>
    <cfRule type="cellIs" dxfId="1" priority="4211" operator="greaterThan">
      <formula>120</formula>
    </cfRule>
    <cfRule type="containsText" dxfId="0" priority="1958" operator="between" text="库存为">
      <formula>NOT(ISERROR(SEARCH("库存为",AU301)))</formula>
    </cfRule>
  </conditionalFormatting>
  <conditionalFormatting sqref="AU302">
    <cfRule type="cellIs" dxfId="2" priority="6463" operator="lessThan">
      <formula>20</formula>
    </cfRule>
    <cfRule type="cellIs" dxfId="1" priority="4210" operator="greaterThan">
      <formula>120</formula>
    </cfRule>
    <cfRule type="containsText" dxfId="0" priority="1957" operator="between" text="库存为">
      <formula>NOT(ISERROR(SEARCH("库存为",AU302)))</formula>
    </cfRule>
  </conditionalFormatting>
  <conditionalFormatting sqref="AU303">
    <cfRule type="cellIs" dxfId="2" priority="6462" operator="lessThan">
      <formula>20</formula>
    </cfRule>
    <cfRule type="cellIs" dxfId="1" priority="4209" operator="greaterThan">
      <formula>120</formula>
    </cfRule>
    <cfRule type="containsText" dxfId="0" priority="1956" operator="between" text="库存为">
      <formula>NOT(ISERROR(SEARCH("库存为",AU303)))</formula>
    </cfRule>
  </conditionalFormatting>
  <conditionalFormatting sqref="AU304">
    <cfRule type="cellIs" dxfId="2" priority="6461" operator="lessThan">
      <formula>20</formula>
    </cfRule>
    <cfRule type="cellIs" dxfId="1" priority="4208" operator="greaterThan">
      <formula>120</formula>
    </cfRule>
    <cfRule type="containsText" dxfId="0" priority="1955" operator="between" text="库存为">
      <formula>NOT(ISERROR(SEARCH("库存为",AU304)))</formula>
    </cfRule>
  </conditionalFormatting>
  <conditionalFormatting sqref="AU305">
    <cfRule type="cellIs" dxfId="2" priority="6460" operator="lessThan">
      <formula>20</formula>
    </cfRule>
    <cfRule type="cellIs" dxfId="1" priority="4207" operator="greaterThan">
      <formula>120</formula>
    </cfRule>
    <cfRule type="containsText" dxfId="0" priority="1954" operator="between" text="库存为">
      <formula>NOT(ISERROR(SEARCH("库存为",AU305)))</formula>
    </cfRule>
  </conditionalFormatting>
  <conditionalFormatting sqref="AU306">
    <cfRule type="cellIs" dxfId="2" priority="6459" operator="lessThan">
      <formula>20</formula>
    </cfRule>
    <cfRule type="cellIs" dxfId="1" priority="4206" operator="greaterThan">
      <formula>120</formula>
    </cfRule>
    <cfRule type="containsText" dxfId="0" priority="1953" operator="between" text="库存为">
      <formula>NOT(ISERROR(SEARCH("库存为",AU306)))</formula>
    </cfRule>
  </conditionalFormatting>
  <conditionalFormatting sqref="AU307">
    <cfRule type="cellIs" dxfId="2" priority="6458" operator="lessThan">
      <formula>20</formula>
    </cfRule>
    <cfRule type="cellIs" dxfId="1" priority="4205" operator="greaterThan">
      <formula>120</formula>
    </cfRule>
    <cfRule type="containsText" dxfId="0" priority="1952" operator="between" text="库存为">
      <formula>NOT(ISERROR(SEARCH("库存为",AU307)))</formula>
    </cfRule>
  </conditionalFormatting>
  <conditionalFormatting sqref="AU308">
    <cfRule type="cellIs" dxfId="2" priority="6457" operator="lessThan">
      <formula>20</formula>
    </cfRule>
    <cfRule type="cellIs" dxfId="1" priority="4204" operator="greaterThan">
      <formula>120</formula>
    </cfRule>
    <cfRule type="containsText" dxfId="0" priority="1951" operator="between" text="库存为">
      <formula>NOT(ISERROR(SEARCH("库存为",AU308)))</formula>
    </cfRule>
  </conditionalFormatting>
  <conditionalFormatting sqref="AU309">
    <cfRule type="cellIs" dxfId="2" priority="6456" operator="lessThan">
      <formula>20</formula>
    </cfRule>
    <cfRule type="cellIs" dxfId="1" priority="4203" operator="greaterThan">
      <formula>120</formula>
    </cfRule>
    <cfRule type="containsText" dxfId="0" priority="1950" operator="between" text="库存为">
      <formula>NOT(ISERROR(SEARCH("库存为",AU309)))</formula>
    </cfRule>
  </conditionalFormatting>
  <conditionalFormatting sqref="AU310">
    <cfRule type="cellIs" dxfId="2" priority="6455" operator="lessThan">
      <formula>20</formula>
    </cfRule>
    <cfRule type="cellIs" dxfId="1" priority="4202" operator="greaterThan">
      <formula>120</formula>
    </cfRule>
    <cfRule type="containsText" dxfId="0" priority="1949" operator="between" text="库存为">
      <formula>NOT(ISERROR(SEARCH("库存为",AU310)))</formula>
    </cfRule>
  </conditionalFormatting>
  <conditionalFormatting sqref="AU311">
    <cfRule type="cellIs" dxfId="2" priority="6454" operator="lessThan">
      <formula>20</formula>
    </cfRule>
    <cfRule type="cellIs" dxfId="1" priority="4201" operator="greaterThan">
      <formula>120</formula>
    </cfRule>
    <cfRule type="containsText" dxfId="0" priority="1948" operator="between" text="库存为">
      <formula>NOT(ISERROR(SEARCH("库存为",AU311)))</formula>
    </cfRule>
  </conditionalFormatting>
  <conditionalFormatting sqref="AU312">
    <cfRule type="cellIs" dxfId="2" priority="6453" operator="lessThan">
      <formula>20</formula>
    </cfRule>
    <cfRule type="cellIs" dxfId="1" priority="4200" operator="greaterThan">
      <formula>120</formula>
    </cfRule>
    <cfRule type="containsText" dxfId="0" priority="1947" operator="between" text="库存为">
      <formula>NOT(ISERROR(SEARCH("库存为",AU312)))</formula>
    </cfRule>
  </conditionalFormatting>
  <conditionalFormatting sqref="AU313">
    <cfRule type="cellIs" dxfId="2" priority="6452" operator="lessThan">
      <formula>20</formula>
    </cfRule>
    <cfRule type="cellIs" dxfId="1" priority="4199" operator="greaterThan">
      <formula>120</formula>
    </cfRule>
    <cfRule type="containsText" dxfId="0" priority="1946" operator="between" text="库存为">
      <formula>NOT(ISERROR(SEARCH("库存为",AU313)))</formula>
    </cfRule>
  </conditionalFormatting>
  <conditionalFormatting sqref="AU314">
    <cfRule type="cellIs" dxfId="2" priority="6451" operator="lessThan">
      <formula>20</formula>
    </cfRule>
    <cfRule type="cellIs" dxfId="1" priority="4198" operator="greaterThan">
      <formula>120</formula>
    </cfRule>
    <cfRule type="containsText" dxfId="0" priority="1945" operator="between" text="库存为">
      <formula>NOT(ISERROR(SEARCH("库存为",AU314)))</formula>
    </cfRule>
  </conditionalFormatting>
  <conditionalFormatting sqref="AU315">
    <cfRule type="cellIs" dxfId="2" priority="6450" operator="lessThan">
      <formula>20</formula>
    </cfRule>
    <cfRule type="cellIs" dxfId="1" priority="4197" operator="greaterThan">
      <formula>120</formula>
    </cfRule>
    <cfRule type="containsText" dxfId="0" priority="1944" operator="between" text="库存为">
      <formula>NOT(ISERROR(SEARCH("库存为",AU315)))</formula>
    </cfRule>
  </conditionalFormatting>
  <conditionalFormatting sqref="AU316">
    <cfRule type="cellIs" dxfId="2" priority="6449" operator="lessThan">
      <formula>20</formula>
    </cfRule>
    <cfRule type="cellIs" dxfId="1" priority="4196" operator="greaterThan">
      <formula>120</formula>
    </cfRule>
    <cfRule type="containsText" dxfId="0" priority="1943" operator="between" text="库存为">
      <formula>NOT(ISERROR(SEARCH("库存为",AU316)))</formula>
    </cfRule>
  </conditionalFormatting>
  <conditionalFormatting sqref="AU317">
    <cfRule type="cellIs" dxfId="2" priority="6448" operator="lessThan">
      <formula>20</formula>
    </cfRule>
    <cfRule type="cellIs" dxfId="1" priority="4195" operator="greaterThan">
      <formula>120</formula>
    </cfRule>
    <cfRule type="containsText" dxfId="0" priority="1942" operator="between" text="库存为">
      <formula>NOT(ISERROR(SEARCH("库存为",AU317)))</formula>
    </cfRule>
  </conditionalFormatting>
  <conditionalFormatting sqref="AU318">
    <cfRule type="cellIs" dxfId="2" priority="6447" operator="lessThan">
      <formula>20</formula>
    </cfRule>
    <cfRule type="cellIs" dxfId="1" priority="4194" operator="greaterThan">
      <formula>120</formula>
    </cfRule>
    <cfRule type="containsText" dxfId="0" priority="1941" operator="between" text="库存为">
      <formula>NOT(ISERROR(SEARCH("库存为",AU318)))</formula>
    </cfRule>
  </conditionalFormatting>
  <conditionalFormatting sqref="AU319">
    <cfRule type="cellIs" dxfId="2" priority="6446" operator="lessThan">
      <formula>20</formula>
    </cfRule>
    <cfRule type="cellIs" dxfId="1" priority="4193" operator="greaterThan">
      <formula>120</formula>
    </cfRule>
    <cfRule type="containsText" dxfId="0" priority="1940" operator="between" text="库存为">
      <formula>NOT(ISERROR(SEARCH("库存为",AU319)))</formula>
    </cfRule>
  </conditionalFormatting>
  <conditionalFormatting sqref="AU320">
    <cfRule type="cellIs" dxfId="2" priority="6445" operator="lessThan">
      <formula>20</formula>
    </cfRule>
    <cfRule type="cellIs" dxfId="1" priority="4192" operator="greaterThan">
      <formula>120</formula>
    </cfRule>
    <cfRule type="containsText" dxfId="0" priority="1939" operator="between" text="库存为">
      <formula>NOT(ISERROR(SEARCH("库存为",AU320)))</formula>
    </cfRule>
  </conditionalFormatting>
  <conditionalFormatting sqref="AU321">
    <cfRule type="cellIs" dxfId="2" priority="6444" operator="lessThan">
      <formula>20</formula>
    </cfRule>
    <cfRule type="cellIs" dxfId="1" priority="4191" operator="greaterThan">
      <formula>120</formula>
    </cfRule>
    <cfRule type="containsText" dxfId="0" priority="1938" operator="between" text="库存为">
      <formula>NOT(ISERROR(SEARCH("库存为",AU321)))</formula>
    </cfRule>
  </conditionalFormatting>
  <conditionalFormatting sqref="AU322">
    <cfRule type="cellIs" dxfId="2" priority="6443" operator="lessThan">
      <formula>20</formula>
    </cfRule>
    <cfRule type="cellIs" dxfId="1" priority="4190" operator="greaterThan">
      <formula>120</formula>
    </cfRule>
    <cfRule type="containsText" dxfId="0" priority="1937" operator="between" text="库存为">
      <formula>NOT(ISERROR(SEARCH("库存为",AU322)))</formula>
    </cfRule>
  </conditionalFormatting>
  <conditionalFormatting sqref="AU323">
    <cfRule type="cellIs" dxfId="2" priority="6442" operator="lessThan">
      <formula>20</formula>
    </cfRule>
    <cfRule type="cellIs" dxfId="1" priority="4189" operator="greaterThan">
      <formula>120</formula>
    </cfRule>
    <cfRule type="containsText" dxfId="0" priority="1936" operator="between" text="库存为">
      <formula>NOT(ISERROR(SEARCH("库存为",AU323)))</formula>
    </cfRule>
  </conditionalFormatting>
  <conditionalFormatting sqref="AU324">
    <cfRule type="cellIs" dxfId="2" priority="6441" operator="lessThan">
      <formula>20</formula>
    </cfRule>
    <cfRule type="cellIs" dxfId="1" priority="4188" operator="greaterThan">
      <formula>120</formula>
    </cfRule>
    <cfRule type="containsText" dxfId="0" priority="1935" operator="between" text="库存为">
      <formula>NOT(ISERROR(SEARCH("库存为",AU324)))</formula>
    </cfRule>
  </conditionalFormatting>
  <conditionalFormatting sqref="AU325">
    <cfRule type="cellIs" dxfId="2" priority="6440" operator="lessThan">
      <formula>20</formula>
    </cfRule>
    <cfRule type="cellIs" dxfId="1" priority="4187" operator="greaterThan">
      <formula>120</formula>
    </cfRule>
    <cfRule type="containsText" dxfId="0" priority="1934" operator="between" text="库存为">
      <formula>NOT(ISERROR(SEARCH("库存为",AU325)))</formula>
    </cfRule>
  </conditionalFormatting>
  <conditionalFormatting sqref="AU326">
    <cfRule type="cellIs" dxfId="2" priority="6439" operator="lessThan">
      <formula>20</formula>
    </cfRule>
    <cfRule type="cellIs" dxfId="1" priority="4186" operator="greaterThan">
      <formula>120</formula>
    </cfRule>
    <cfRule type="containsText" dxfId="0" priority="1933" operator="between" text="库存为">
      <formula>NOT(ISERROR(SEARCH("库存为",AU326)))</formula>
    </cfRule>
  </conditionalFormatting>
  <conditionalFormatting sqref="AU327">
    <cfRule type="cellIs" dxfId="2" priority="6438" operator="lessThan">
      <formula>20</formula>
    </cfRule>
    <cfRule type="cellIs" dxfId="1" priority="4185" operator="greaterThan">
      <formula>120</formula>
    </cfRule>
    <cfRule type="containsText" dxfId="0" priority="1932" operator="between" text="库存为">
      <formula>NOT(ISERROR(SEARCH("库存为",AU327)))</formula>
    </cfRule>
  </conditionalFormatting>
  <conditionalFormatting sqref="AU328">
    <cfRule type="cellIs" dxfId="2" priority="6437" operator="lessThan">
      <formula>20</formula>
    </cfRule>
    <cfRule type="cellIs" dxfId="1" priority="4184" operator="greaterThan">
      <formula>120</formula>
    </cfRule>
    <cfRule type="containsText" dxfId="0" priority="1931" operator="between" text="库存为">
      <formula>NOT(ISERROR(SEARCH("库存为",AU328)))</formula>
    </cfRule>
  </conditionalFormatting>
  <conditionalFormatting sqref="AU329">
    <cfRule type="cellIs" dxfId="2" priority="6436" operator="lessThan">
      <formula>20</formula>
    </cfRule>
    <cfRule type="cellIs" dxfId="1" priority="4183" operator="greaterThan">
      <formula>120</formula>
    </cfRule>
    <cfRule type="containsText" dxfId="0" priority="1930" operator="between" text="库存为">
      <formula>NOT(ISERROR(SEARCH("库存为",AU329)))</formula>
    </cfRule>
  </conditionalFormatting>
  <conditionalFormatting sqref="AU330">
    <cfRule type="cellIs" dxfId="2" priority="6435" operator="lessThan">
      <formula>20</formula>
    </cfRule>
    <cfRule type="cellIs" dxfId="1" priority="4182" operator="greaterThan">
      <formula>120</formula>
    </cfRule>
    <cfRule type="containsText" dxfId="0" priority="1929" operator="between" text="库存为">
      <formula>NOT(ISERROR(SEARCH("库存为",AU330)))</formula>
    </cfRule>
  </conditionalFormatting>
  <conditionalFormatting sqref="AU331">
    <cfRule type="cellIs" dxfId="2" priority="6434" operator="lessThan">
      <formula>20</formula>
    </cfRule>
    <cfRule type="cellIs" dxfId="1" priority="4181" operator="greaterThan">
      <formula>120</formula>
    </cfRule>
    <cfRule type="containsText" dxfId="0" priority="1928" operator="between" text="库存为">
      <formula>NOT(ISERROR(SEARCH("库存为",AU331)))</formula>
    </cfRule>
  </conditionalFormatting>
  <conditionalFormatting sqref="AU332">
    <cfRule type="cellIs" dxfId="2" priority="6433" operator="lessThan">
      <formula>20</formula>
    </cfRule>
    <cfRule type="cellIs" dxfId="1" priority="4180" operator="greaterThan">
      <formula>120</formula>
    </cfRule>
    <cfRule type="containsText" dxfId="0" priority="1927" operator="between" text="库存为">
      <formula>NOT(ISERROR(SEARCH("库存为",AU332)))</formula>
    </cfRule>
  </conditionalFormatting>
  <conditionalFormatting sqref="AU333">
    <cfRule type="cellIs" dxfId="2" priority="6432" operator="lessThan">
      <formula>20</formula>
    </cfRule>
    <cfRule type="cellIs" dxfId="1" priority="4179" operator="greaterThan">
      <formula>120</formula>
    </cfRule>
    <cfRule type="containsText" dxfId="0" priority="1926" operator="between" text="库存为">
      <formula>NOT(ISERROR(SEARCH("库存为",AU333)))</formula>
    </cfRule>
  </conditionalFormatting>
  <conditionalFormatting sqref="AU334">
    <cfRule type="cellIs" dxfId="2" priority="6431" operator="lessThan">
      <formula>20</formula>
    </cfRule>
    <cfRule type="cellIs" dxfId="1" priority="4178" operator="greaterThan">
      <formula>120</formula>
    </cfRule>
    <cfRule type="containsText" dxfId="0" priority="1925" operator="between" text="库存为">
      <formula>NOT(ISERROR(SEARCH("库存为",AU334)))</formula>
    </cfRule>
  </conditionalFormatting>
  <conditionalFormatting sqref="AU335">
    <cfRule type="cellIs" dxfId="2" priority="6430" operator="lessThan">
      <formula>20</formula>
    </cfRule>
    <cfRule type="cellIs" dxfId="1" priority="4177" operator="greaterThan">
      <formula>120</formula>
    </cfRule>
    <cfRule type="containsText" dxfId="0" priority="1924" operator="between" text="库存为">
      <formula>NOT(ISERROR(SEARCH("库存为",AU335)))</formula>
    </cfRule>
  </conditionalFormatting>
  <conditionalFormatting sqref="AU336">
    <cfRule type="cellIs" dxfId="2" priority="6429" operator="lessThan">
      <formula>20</formula>
    </cfRule>
    <cfRule type="cellIs" dxfId="1" priority="4176" operator="greaterThan">
      <formula>120</formula>
    </cfRule>
    <cfRule type="containsText" dxfId="0" priority="1923" operator="between" text="库存为">
      <formula>NOT(ISERROR(SEARCH("库存为",AU336)))</formula>
    </cfRule>
  </conditionalFormatting>
  <conditionalFormatting sqref="AU337">
    <cfRule type="cellIs" dxfId="2" priority="6428" operator="lessThan">
      <formula>20</formula>
    </cfRule>
    <cfRule type="cellIs" dxfId="1" priority="4175" operator="greaterThan">
      <formula>120</formula>
    </cfRule>
    <cfRule type="containsText" dxfId="0" priority="1922" operator="between" text="库存为">
      <formula>NOT(ISERROR(SEARCH("库存为",AU337)))</formula>
    </cfRule>
  </conditionalFormatting>
  <conditionalFormatting sqref="AU338">
    <cfRule type="cellIs" dxfId="2" priority="6427" operator="lessThan">
      <formula>20</formula>
    </cfRule>
    <cfRule type="cellIs" dxfId="1" priority="4174" operator="greaterThan">
      <formula>120</formula>
    </cfRule>
    <cfRule type="containsText" dxfId="0" priority="1921" operator="between" text="库存为">
      <formula>NOT(ISERROR(SEARCH("库存为",AU338)))</formula>
    </cfRule>
  </conditionalFormatting>
  <conditionalFormatting sqref="AU339">
    <cfRule type="cellIs" dxfId="2" priority="6426" operator="lessThan">
      <formula>20</formula>
    </cfRule>
    <cfRule type="cellIs" dxfId="1" priority="4173" operator="greaterThan">
      <formula>120</formula>
    </cfRule>
    <cfRule type="containsText" dxfId="0" priority="1920" operator="between" text="库存为">
      <formula>NOT(ISERROR(SEARCH("库存为",AU339)))</formula>
    </cfRule>
  </conditionalFormatting>
  <conditionalFormatting sqref="AU340">
    <cfRule type="cellIs" dxfId="2" priority="6425" operator="lessThan">
      <formula>20</formula>
    </cfRule>
    <cfRule type="cellIs" dxfId="1" priority="4172" operator="greaterThan">
      <formula>120</formula>
    </cfRule>
    <cfRule type="containsText" dxfId="0" priority="1919" operator="between" text="库存为">
      <formula>NOT(ISERROR(SEARCH("库存为",AU340)))</formula>
    </cfRule>
  </conditionalFormatting>
  <conditionalFormatting sqref="AU341">
    <cfRule type="cellIs" dxfId="2" priority="6424" operator="lessThan">
      <formula>20</formula>
    </cfRule>
    <cfRule type="cellIs" dxfId="1" priority="4171" operator="greaterThan">
      <formula>120</formula>
    </cfRule>
    <cfRule type="containsText" dxfId="0" priority="1918" operator="between" text="库存为">
      <formula>NOT(ISERROR(SEARCH("库存为",AU341)))</formula>
    </cfRule>
  </conditionalFormatting>
  <conditionalFormatting sqref="AU342">
    <cfRule type="cellIs" dxfId="2" priority="6423" operator="lessThan">
      <formula>20</formula>
    </cfRule>
    <cfRule type="cellIs" dxfId="1" priority="4170" operator="greaterThan">
      <formula>120</formula>
    </cfRule>
    <cfRule type="containsText" dxfId="0" priority="1917" operator="between" text="库存为">
      <formula>NOT(ISERROR(SEARCH("库存为",AU342)))</formula>
    </cfRule>
  </conditionalFormatting>
  <conditionalFormatting sqref="AU343">
    <cfRule type="cellIs" dxfId="2" priority="6422" operator="lessThan">
      <formula>20</formula>
    </cfRule>
    <cfRule type="cellIs" dxfId="1" priority="4169" operator="greaterThan">
      <formula>120</formula>
    </cfRule>
    <cfRule type="containsText" dxfId="0" priority="1916" operator="between" text="库存为">
      <formula>NOT(ISERROR(SEARCH("库存为",AU343)))</formula>
    </cfRule>
  </conditionalFormatting>
  <conditionalFormatting sqref="AU344">
    <cfRule type="cellIs" dxfId="2" priority="6421" operator="lessThan">
      <formula>20</formula>
    </cfRule>
    <cfRule type="cellIs" dxfId="1" priority="4168" operator="greaterThan">
      <formula>120</formula>
    </cfRule>
    <cfRule type="containsText" dxfId="0" priority="1915" operator="between" text="库存为">
      <formula>NOT(ISERROR(SEARCH("库存为",AU344)))</formula>
    </cfRule>
  </conditionalFormatting>
  <conditionalFormatting sqref="AU345">
    <cfRule type="cellIs" dxfId="2" priority="6420" operator="lessThan">
      <formula>20</formula>
    </cfRule>
    <cfRule type="cellIs" dxfId="1" priority="4167" operator="greaterThan">
      <formula>120</formula>
    </cfRule>
    <cfRule type="containsText" dxfId="0" priority="1914" operator="between" text="库存为">
      <formula>NOT(ISERROR(SEARCH("库存为",AU345)))</formula>
    </cfRule>
  </conditionalFormatting>
  <conditionalFormatting sqref="AU346">
    <cfRule type="cellIs" dxfId="2" priority="6419" operator="lessThan">
      <formula>20</formula>
    </cfRule>
    <cfRule type="cellIs" dxfId="1" priority="4166" operator="greaterThan">
      <formula>120</formula>
    </cfRule>
    <cfRule type="containsText" dxfId="0" priority="1913" operator="between" text="库存为">
      <formula>NOT(ISERROR(SEARCH("库存为",AU346)))</formula>
    </cfRule>
  </conditionalFormatting>
  <conditionalFormatting sqref="AU347">
    <cfRule type="cellIs" dxfId="2" priority="6418" operator="lessThan">
      <formula>20</formula>
    </cfRule>
    <cfRule type="cellIs" dxfId="1" priority="4165" operator="greaterThan">
      <formula>120</formula>
    </cfRule>
    <cfRule type="containsText" dxfId="0" priority="1912" operator="between" text="库存为">
      <formula>NOT(ISERROR(SEARCH("库存为",AU347)))</formula>
    </cfRule>
  </conditionalFormatting>
  <conditionalFormatting sqref="AU348">
    <cfRule type="cellIs" dxfId="2" priority="6417" operator="lessThan">
      <formula>20</formula>
    </cfRule>
    <cfRule type="cellIs" dxfId="1" priority="4164" operator="greaterThan">
      <formula>120</formula>
    </cfRule>
    <cfRule type="containsText" dxfId="0" priority="1911" operator="between" text="库存为">
      <formula>NOT(ISERROR(SEARCH("库存为",AU348)))</formula>
    </cfRule>
  </conditionalFormatting>
  <conditionalFormatting sqref="AU349">
    <cfRule type="cellIs" dxfId="2" priority="6416" operator="lessThan">
      <formula>20</formula>
    </cfRule>
    <cfRule type="cellIs" dxfId="1" priority="4163" operator="greaterThan">
      <formula>120</formula>
    </cfRule>
    <cfRule type="containsText" dxfId="0" priority="1910" operator="between" text="库存为">
      <formula>NOT(ISERROR(SEARCH("库存为",AU349)))</formula>
    </cfRule>
  </conditionalFormatting>
  <conditionalFormatting sqref="AU350">
    <cfRule type="cellIs" dxfId="2" priority="6415" operator="lessThan">
      <formula>20</formula>
    </cfRule>
    <cfRule type="cellIs" dxfId="1" priority="4162" operator="greaterThan">
      <formula>120</formula>
    </cfRule>
    <cfRule type="containsText" dxfId="0" priority="1909" operator="between" text="库存为">
      <formula>NOT(ISERROR(SEARCH("库存为",AU350)))</formula>
    </cfRule>
  </conditionalFormatting>
  <conditionalFormatting sqref="AU351">
    <cfRule type="cellIs" dxfId="2" priority="6414" operator="lessThan">
      <formula>20</formula>
    </cfRule>
    <cfRule type="cellIs" dxfId="1" priority="4161" operator="greaterThan">
      <formula>120</formula>
    </cfRule>
    <cfRule type="containsText" dxfId="0" priority="1908" operator="between" text="库存为">
      <formula>NOT(ISERROR(SEARCH("库存为",AU351)))</formula>
    </cfRule>
  </conditionalFormatting>
  <conditionalFormatting sqref="AU352">
    <cfRule type="cellIs" dxfId="2" priority="6413" operator="lessThan">
      <formula>20</formula>
    </cfRule>
    <cfRule type="cellIs" dxfId="1" priority="4160" operator="greaterThan">
      <formula>120</formula>
    </cfRule>
    <cfRule type="containsText" dxfId="0" priority="1907" operator="between" text="库存为">
      <formula>NOT(ISERROR(SEARCH("库存为",AU352)))</formula>
    </cfRule>
  </conditionalFormatting>
  <conditionalFormatting sqref="AU353">
    <cfRule type="cellIs" dxfId="2" priority="6412" operator="lessThan">
      <formula>20</formula>
    </cfRule>
    <cfRule type="cellIs" dxfId="1" priority="4159" operator="greaterThan">
      <formula>120</formula>
    </cfRule>
    <cfRule type="containsText" dxfId="0" priority="1906" operator="between" text="库存为">
      <formula>NOT(ISERROR(SEARCH("库存为",AU353)))</formula>
    </cfRule>
  </conditionalFormatting>
  <conditionalFormatting sqref="AU354">
    <cfRule type="cellIs" dxfId="2" priority="6411" operator="lessThan">
      <formula>20</formula>
    </cfRule>
    <cfRule type="cellIs" dxfId="1" priority="4158" operator="greaterThan">
      <formula>120</formula>
    </cfRule>
    <cfRule type="containsText" dxfId="0" priority="1905" operator="between" text="库存为">
      <formula>NOT(ISERROR(SEARCH("库存为",AU354)))</formula>
    </cfRule>
  </conditionalFormatting>
  <conditionalFormatting sqref="AU355">
    <cfRule type="cellIs" dxfId="2" priority="6410" operator="lessThan">
      <formula>20</formula>
    </cfRule>
    <cfRule type="cellIs" dxfId="1" priority="4157" operator="greaterThan">
      <formula>120</formula>
    </cfRule>
    <cfRule type="containsText" dxfId="0" priority="1904" operator="between" text="库存为">
      <formula>NOT(ISERROR(SEARCH("库存为",AU355)))</formula>
    </cfRule>
  </conditionalFormatting>
  <conditionalFormatting sqref="AU356">
    <cfRule type="cellIs" dxfId="2" priority="6409" operator="lessThan">
      <formula>20</formula>
    </cfRule>
    <cfRule type="cellIs" dxfId="1" priority="4156" operator="greaterThan">
      <formula>120</formula>
    </cfRule>
    <cfRule type="containsText" dxfId="0" priority="1903" operator="between" text="库存为">
      <formula>NOT(ISERROR(SEARCH("库存为",AU356)))</formula>
    </cfRule>
  </conditionalFormatting>
  <conditionalFormatting sqref="AU357">
    <cfRule type="cellIs" dxfId="2" priority="6408" operator="lessThan">
      <formula>20</formula>
    </cfRule>
    <cfRule type="cellIs" dxfId="1" priority="4155" operator="greaterThan">
      <formula>120</formula>
    </cfRule>
    <cfRule type="containsText" dxfId="0" priority="1902" operator="between" text="库存为">
      <formula>NOT(ISERROR(SEARCH("库存为",AU357)))</formula>
    </cfRule>
  </conditionalFormatting>
  <conditionalFormatting sqref="AU358">
    <cfRule type="cellIs" dxfId="2" priority="6407" operator="lessThan">
      <formula>20</formula>
    </cfRule>
    <cfRule type="cellIs" dxfId="1" priority="4154" operator="greaterThan">
      <formula>120</formula>
    </cfRule>
    <cfRule type="containsText" dxfId="0" priority="1901" operator="between" text="库存为">
      <formula>NOT(ISERROR(SEARCH("库存为",AU358)))</formula>
    </cfRule>
  </conditionalFormatting>
  <conditionalFormatting sqref="AU359">
    <cfRule type="cellIs" dxfId="2" priority="6406" operator="lessThan">
      <formula>20</formula>
    </cfRule>
    <cfRule type="cellIs" dxfId="1" priority="4153" operator="greaterThan">
      <formula>120</formula>
    </cfRule>
    <cfRule type="containsText" dxfId="0" priority="1900" operator="between" text="库存为">
      <formula>NOT(ISERROR(SEARCH("库存为",AU359)))</formula>
    </cfRule>
  </conditionalFormatting>
  <conditionalFormatting sqref="AU360">
    <cfRule type="cellIs" dxfId="2" priority="6405" operator="lessThan">
      <formula>20</formula>
    </cfRule>
    <cfRule type="cellIs" dxfId="1" priority="4152" operator="greaterThan">
      <formula>120</formula>
    </cfRule>
    <cfRule type="containsText" dxfId="0" priority="1899" operator="between" text="库存为">
      <formula>NOT(ISERROR(SEARCH("库存为",AU360)))</formula>
    </cfRule>
  </conditionalFormatting>
  <conditionalFormatting sqref="AU361">
    <cfRule type="cellIs" dxfId="2" priority="6404" operator="lessThan">
      <formula>20</formula>
    </cfRule>
    <cfRule type="cellIs" dxfId="1" priority="4151" operator="greaterThan">
      <formula>120</formula>
    </cfRule>
    <cfRule type="containsText" dxfId="0" priority="1898" operator="between" text="库存为">
      <formula>NOT(ISERROR(SEARCH("库存为",AU361)))</formula>
    </cfRule>
  </conditionalFormatting>
  <conditionalFormatting sqref="AU362">
    <cfRule type="cellIs" dxfId="2" priority="6403" operator="lessThan">
      <formula>20</formula>
    </cfRule>
    <cfRule type="cellIs" dxfId="1" priority="4150" operator="greaterThan">
      <formula>120</formula>
    </cfRule>
    <cfRule type="containsText" dxfId="0" priority="1897" operator="between" text="库存为">
      <formula>NOT(ISERROR(SEARCH("库存为",AU362)))</formula>
    </cfRule>
  </conditionalFormatting>
  <conditionalFormatting sqref="AU363">
    <cfRule type="cellIs" dxfId="2" priority="6402" operator="lessThan">
      <formula>20</formula>
    </cfRule>
    <cfRule type="cellIs" dxfId="1" priority="4149" operator="greaterThan">
      <formula>120</formula>
    </cfRule>
    <cfRule type="containsText" dxfId="0" priority="1896" operator="between" text="库存为">
      <formula>NOT(ISERROR(SEARCH("库存为",AU363)))</formula>
    </cfRule>
  </conditionalFormatting>
  <conditionalFormatting sqref="AU364">
    <cfRule type="cellIs" dxfId="2" priority="6401" operator="lessThan">
      <formula>20</formula>
    </cfRule>
    <cfRule type="cellIs" dxfId="1" priority="4148" operator="greaterThan">
      <formula>120</formula>
    </cfRule>
    <cfRule type="containsText" dxfId="0" priority="1895" operator="between" text="库存为">
      <formula>NOT(ISERROR(SEARCH("库存为",AU364)))</formula>
    </cfRule>
  </conditionalFormatting>
  <conditionalFormatting sqref="AU365">
    <cfRule type="cellIs" dxfId="2" priority="6400" operator="lessThan">
      <formula>20</formula>
    </cfRule>
    <cfRule type="cellIs" dxfId="1" priority="4147" operator="greaterThan">
      <formula>120</formula>
    </cfRule>
    <cfRule type="containsText" dxfId="0" priority="1894" operator="between" text="库存为">
      <formula>NOT(ISERROR(SEARCH("库存为",AU365)))</formula>
    </cfRule>
  </conditionalFormatting>
  <conditionalFormatting sqref="AU366">
    <cfRule type="cellIs" dxfId="2" priority="6399" operator="lessThan">
      <formula>20</formula>
    </cfRule>
    <cfRule type="cellIs" dxfId="1" priority="4146" operator="greaterThan">
      <formula>120</formula>
    </cfRule>
    <cfRule type="containsText" dxfId="0" priority="1893" operator="between" text="库存为">
      <formula>NOT(ISERROR(SEARCH("库存为",AU366)))</formula>
    </cfRule>
  </conditionalFormatting>
  <conditionalFormatting sqref="AU367">
    <cfRule type="cellIs" dxfId="2" priority="6398" operator="lessThan">
      <formula>20</formula>
    </cfRule>
    <cfRule type="cellIs" dxfId="1" priority="4145" operator="greaterThan">
      <formula>120</formula>
    </cfRule>
    <cfRule type="containsText" dxfId="0" priority="1892" operator="between" text="库存为">
      <formula>NOT(ISERROR(SEARCH("库存为",AU367)))</formula>
    </cfRule>
  </conditionalFormatting>
  <conditionalFormatting sqref="AU368">
    <cfRule type="cellIs" dxfId="2" priority="6397" operator="lessThan">
      <formula>20</formula>
    </cfRule>
    <cfRule type="cellIs" dxfId="1" priority="4144" operator="greaterThan">
      <formula>120</formula>
    </cfRule>
    <cfRule type="containsText" dxfId="0" priority="1891" operator="between" text="库存为">
      <formula>NOT(ISERROR(SEARCH("库存为",AU368)))</formula>
    </cfRule>
  </conditionalFormatting>
  <conditionalFormatting sqref="AU369">
    <cfRule type="cellIs" dxfId="2" priority="6396" operator="lessThan">
      <formula>20</formula>
    </cfRule>
    <cfRule type="cellIs" dxfId="1" priority="4143" operator="greaterThan">
      <formula>120</formula>
    </cfRule>
    <cfRule type="containsText" dxfId="0" priority="1890" operator="between" text="库存为">
      <formula>NOT(ISERROR(SEARCH("库存为",AU369)))</formula>
    </cfRule>
  </conditionalFormatting>
  <conditionalFormatting sqref="AU370">
    <cfRule type="cellIs" dxfId="2" priority="6395" operator="lessThan">
      <formula>20</formula>
    </cfRule>
    <cfRule type="cellIs" dxfId="1" priority="4142" operator="greaterThan">
      <formula>120</formula>
    </cfRule>
    <cfRule type="containsText" dxfId="0" priority="1889" operator="between" text="库存为">
      <formula>NOT(ISERROR(SEARCH("库存为",AU370)))</formula>
    </cfRule>
  </conditionalFormatting>
  <conditionalFormatting sqref="AU371">
    <cfRule type="cellIs" dxfId="2" priority="6394" operator="lessThan">
      <formula>20</formula>
    </cfRule>
    <cfRule type="cellIs" dxfId="1" priority="4141" operator="greaterThan">
      <formula>120</formula>
    </cfRule>
    <cfRule type="containsText" dxfId="0" priority="1888" operator="between" text="库存为">
      <formula>NOT(ISERROR(SEARCH("库存为",AU371)))</formula>
    </cfRule>
  </conditionalFormatting>
  <conditionalFormatting sqref="AU372">
    <cfRule type="cellIs" dxfId="2" priority="6393" operator="lessThan">
      <formula>20</formula>
    </cfRule>
    <cfRule type="cellIs" dxfId="1" priority="4140" operator="greaterThan">
      <formula>120</formula>
    </cfRule>
    <cfRule type="containsText" dxfId="0" priority="1887" operator="between" text="库存为">
      <formula>NOT(ISERROR(SEARCH("库存为",AU372)))</formula>
    </cfRule>
  </conditionalFormatting>
  <conditionalFormatting sqref="AU373">
    <cfRule type="cellIs" dxfId="2" priority="6392" operator="lessThan">
      <formula>20</formula>
    </cfRule>
    <cfRule type="cellIs" dxfId="1" priority="4139" operator="greaterThan">
      <formula>120</formula>
    </cfRule>
    <cfRule type="containsText" dxfId="0" priority="1886" operator="between" text="库存为">
      <formula>NOT(ISERROR(SEARCH("库存为",AU373)))</formula>
    </cfRule>
  </conditionalFormatting>
  <conditionalFormatting sqref="AU374">
    <cfRule type="cellIs" dxfId="2" priority="6391" operator="lessThan">
      <formula>20</formula>
    </cfRule>
    <cfRule type="cellIs" dxfId="1" priority="4138" operator="greaterThan">
      <formula>120</formula>
    </cfRule>
    <cfRule type="containsText" dxfId="0" priority="1885" operator="between" text="库存为">
      <formula>NOT(ISERROR(SEARCH("库存为",AU374)))</formula>
    </cfRule>
  </conditionalFormatting>
  <conditionalFormatting sqref="AU375">
    <cfRule type="cellIs" dxfId="2" priority="6390" operator="lessThan">
      <formula>20</formula>
    </cfRule>
    <cfRule type="cellIs" dxfId="1" priority="4137" operator="greaterThan">
      <formula>120</formula>
    </cfRule>
    <cfRule type="containsText" dxfId="0" priority="1884" operator="between" text="库存为">
      <formula>NOT(ISERROR(SEARCH("库存为",AU375)))</formula>
    </cfRule>
  </conditionalFormatting>
  <conditionalFormatting sqref="AU376">
    <cfRule type="cellIs" dxfId="2" priority="6389" operator="lessThan">
      <formula>20</formula>
    </cfRule>
    <cfRule type="cellIs" dxfId="1" priority="4136" operator="greaterThan">
      <formula>120</formula>
    </cfRule>
    <cfRule type="containsText" dxfId="0" priority="1883" operator="between" text="库存为">
      <formula>NOT(ISERROR(SEARCH("库存为",AU376)))</formula>
    </cfRule>
  </conditionalFormatting>
  <conditionalFormatting sqref="AU377">
    <cfRule type="cellIs" dxfId="2" priority="6388" operator="lessThan">
      <formula>20</formula>
    </cfRule>
    <cfRule type="cellIs" dxfId="1" priority="4135" operator="greaterThan">
      <formula>120</formula>
    </cfRule>
    <cfRule type="containsText" dxfId="0" priority="1882" operator="between" text="库存为">
      <formula>NOT(ISERROR(SEARCH("库存为",AU377)))</formula>
    </cfRule>
  </conditionalFormatting>
  <conditionalFormatting sqref="AU378">
    <cfRule type="cellIs" dxfId="2" priority="6387" operator="lessThan">
      <formula>20</formula>
    </cfRule>
    <cfRule type="cellIs" dxfId="1" priority="4134" operator="greaterThan">
      <formula>120</formula>
    </cfRule>
    <cfRule type="containsText" dxfId="0" priority="1881" operator="between" text="库存为">
      <formula>NOT(ISERROR(SEARCH("库存为",AU378)))</formula>
    </cfRule>
  </conditionalFormatting>
  <conditionalFormatting sqref="AU379">
    <cfRule type="cellIs" dxfId="2" priority="6386" operator="lessThan">
      <formula>20</formula>
    </cfRule>
    <cfRule type="cellIs" dxfId="1" priority="4133" operator="greaterThan">
      <formula>120</formula>
    </cfRule>
    <cfRule type="containsText" dxfId="0" priority="1880" operator="between" text="库存为">
      <formula>NOT(ISERROR(SEARCH("库存为",AU379)))</formula>
    </cfRule>
  </conditionalFormatting>
  <conditionalFormatting sqref="AU380">
    <cfRule type="cellIs" dxfId="2" priority="6385" operator="lessThan">
      <formula>20</formula>
    </cfRule>
    <cfRule type="cellIs" dxfId="1" priority="4132" operator="greaterThan">
      <formula>120</formula>
    </cfRule>
    <cfRule type="containsText" dxfId="0" priority="1879" operator="between" text="库存为">
      <formula>NOT(ISERROR(SEARCH("库存为",AU380)))</formula>
    </cfRule>
  </conditionalFormatting>
  <conditionalFormatting sqref="AU381">
    <cfRule type="cellIs" dxfId="2" priority="6384" operator="lessThan">
      <formula>20</formula>
    </cfRule>
    <cfRule type="cellIs" dxfId="1" priority="4131" operator="greaterThan">
      <formula>120</formula>
    </cfRule>
    <cfRule type="containsText" dxfId="0" priority="1878" operator="between" text="库存为">
      <formula>NOT(ISERROR(SEARCH("库存为",AU381)))</formula>
    </cfRule>
  </conditionalFormatting>
  <conditionalFormatting sqref="AU382">
    <cfRule type="cellIs" dxfId="2" priority="6383" operator="lessThan">
      <formula>20</formula>
    </cfRule>
    <cfRule type="cellIs" dxfId="1" priority="4130" operator="greaterThan">
      <formula>120</formula>
    </cfRule>
    <cfRule type="containsText" dxfId="0" priority="1877" operator="between" text="库存为">
      <formula>NOT(ISERROR(SEARCH("库存为",AU382)))</formula>
    </cfRule>
  </conditionalFormatting>
  <conditionalFormatting sqref="AU383">
    <cfRule type="cellIs" dxfId="2" priority="6382" operator="lessThan">
      <formula>20</formula>
    </cfRule>
    <cfRule type="cellIs" dxfId="1" priority="4129" operator="greaterThan">
      <formula>120</formula>
    </cfRule>
    <cfRule type="containsText" dxfId="0" priority="1876" operator="between" text="库存为">
      <formula>NOT(ISERROR(SEARCH("库存为",AU383)))</formula>
    </cfRule>
  </conditionalFormatting>
  <conditionalFormatting sqref="AU384">
    <cfRule type="cellIs" dxfId="2" priority="6381" operator="lessThan">
      <formula>20</formula>
    </cfRule>
    <cfRule type="cellIs" dxfId="1" priority="4128" operator="greaterThan">
      <formula>120</formula>
    </cfRule>
    <cfRule type="containsText" dxfId="0" priority="1875" operator="between" text="库存为">
      <formula>NOT(ISERROR(SEARCH("库存为",AU384)))</formula>
    </cfRule>
  </conditionalFormatting>
  <conditionalFormatting sqref="AU385">
    <cfRule type="cellIs" dxfId="2" priority="6380" operator="lessThan">
      <formula>20</formula>
    </cfRule>
    <cfRule type="cellIs" dxfId="1" priority="4127" operator="greaterThan">
      <formula>120</formula>
    </cfRule>
    <cfRule type="containsText" dxfId="0" priority="1874" operator="between" text="库存为">
      <formula>NOT(ISERROR(SEARCH("库存为",AU385)))</formula>
    </cfRule>
  </conditionalFormatting>
  <conditionalFormatting sqref="AU386">
    <cfRule type="cellIs" dxfId="2" priority="6379" operator="lessThan">
      <formula>20</formula>
    </cfRule>
    <cfRule type="cellIs" dxfId="1" priority="4126" operator="greaterThan">
      <formula>120</formula>
    </cfRule>
    <cfRule type="containsText" dxfId="0" priority="1873" operator="between" text="库存为">
      <formula>NOT(ISERROR(SEARCH("库存为",AU386)))</formula>
    </cfRule>
  </conditionalFormatting>
  <conditionalFormatting sqref="AU387">
    <cfRule type="cellIs" dxfId="2" priority="6378" operator="lessThan">
      <formula>20</formula>
    </cfRule>
    <cfRule type="cellIs" dxfId="1" priority="4125" operator="greaterThan">
      <formula>120</formula>
    </cfRule>
    <cfRule type="containsText" dxfId="0" priority="1872" operator="between" text="库存为">
      <formula>NOT(ISERROR(SEARCH("库存为",AU387)))</formula>
    </cfRule>
  </conditionalFormatting>
  <conditionalFormatting sqref="AU388">
    <cfRule type="cellIs" dxfId="2" priority="6377" operator="lessThan">
      <formula>20</formula>
    </cfRule>
    <cfRule type="cellIs" dxfId="1" priority="4124" operator="greaterThan">
      <formula>120</formula>
    </cfRule>
    <cfRule type="containsText" dxfId="0" priority="1871" operator="between" text="库存为">
      <formula>NOT(ISERROR(SEARCH("库存为",AU388)))</formula>
    </cfRule>
  </conditionalFormatting>
  <conditionalFormatting sqref="AU389">
    <cfRule type="cellIs" dxfId="2" priority="6376" operator="lessThan">
      <formula>20</formula>
    </cfRule>
    <cfRule type="cellIs" dxfId="1" priority="4123" operator="greaterThan">
      <formula>120</formula>
    </cfRule>
    <cfRule type="containsText" dxfId="0" priority="1870" operator="between" text="库存为">
      <formula>NOT(ISERROR(SEARCH("库存为",AU389)))</formula>
    </cfRule>
  </conditionalFormatting>
  <conditionalFormatting sqref="AU390">
    <cfRule type="cellIs" dxfId="2" priority="6375" operator="lessThan">
      <formula>20</formula>
    </cfRule>
    <cfRule type="cellIs" dxfId="1" priority="4122" operator="greaterThan">
      <formula>120</formula>
    </cfRule>
    <cfRule type="containsText" dxfId="0" priority="1869" operator="between" text="库存为">
      <formula>NOT(ISERROR(SEARCH("库存为",AU390)))</formula>
    </cfRule>
  </conditionalFormatting>
  <conditionalFormatting sqref="AU391">
    <cfRule type="cellIs" dxfId="2" priority="6374" operator="lessThan">
      <formula>20</formula>
    </cfRule>
    <cfRule type="cellIs" dxfId="1" priority="4121" operator="greaterThan">
      <formula>120</formula>
    </cfRule>
    <cfRule type="containsText" dxfId="0" priority="1868" operator="between" text="库存为">
      <formula>NOT(ISERROR(SEARCH("库存为",AU391)))</formula>
    </cfRule>
  </conditionalFormatting>
  <conditionalFormatting sqref="AU392">
    <cfRule type="cellIs" dxfId="2" priority="6373" operator="lessThan">
      <formula>20</formula>
    </cfRule>
    <cfRule type="cellIs" dxfId="1" priority="4120" operator="greaterThan">
      <formula>120</formula>
    </cfRule>
    <cfRule type="containsText" dxfId="0" priority="1867" operator="between" text="库存为">
      <formula>NOT(ISERROR(SEARCH("库存为",AU392)))</formula>
    </cfRule>
  </conditionalFormatting>
  <conditionalFormatting sqref="AU393">
    <cfRule type="cellIs" dxfId="2" priority="6372" operator="lessThan">
      <formula>20</formula>
    </cfRule>
    <cfRule type="cellIs" dxfId="1" priority="4119" operator="greaterThan">
      <formula>120</formula>
    </cfRule>
    <cfRule type="containsText" dxfId="0" priority="1866" operator="between" text="库存为">
      <formula>NOT(ISERROR(SEARCH("库存为",AU393)))</formula>
    </cfRule>
  </conditionalFormatting>
  <conditionalFormatting sqref="AU394">
    <cfRule type="cellIs" dxfId="2" priority="6371" operator="lessThan">
      <formula>20</formula>
    </cfRule>
    <cfRule type="cellIs" dxfId="1" priority="4118" operator="greaterThan">
      <formula>120</formula>
    </cfRule>
    <cfRule type="containsText" dxfId="0" priority="1865" operator="between" text="库存为">
      <formula>NOT(ISERROR(SEARCH("库存为",AU394)))</formula>
    </cfRule>
  </conditionalFormatting>
  <conditionalFormatting sqref="AU395">
    <cfRule type="cellIs" dxfId="2" priority="6370" operator="lessThan">
      <formula>20</formula>
    </cfRule>
    <cfRule type="cellIs" dxfId="1" priority="4117" operator="greaterThan">
      <formula>120</formula>
    </cfRule>
    <cfRule type="containsText" dxfId="0" priority="1864" operator="between" text="库存为">
      <formula>NOT(ISERROR(SEARCH("库存为",AU395)))</formula>
    </cfRule>
  </conditionalFormatting>
  <conditionalFormatting sqref="AU396">
    <cfRule type="cellIs" dxfId="2" priority="6369" operator="lessThan">
      <formula>20</formula>
    </cfRule>
    <cfRule type="cellIs" dxfId="1" priority="4116" operator="greaterThan">
      <formula>120</formula>
    </cfRule>
    <cfRule type="containsText" dxfId="0" priority="1863" operator="between" text="库存为">
      <formula>NOT(ISERROR(SEARCH("库存为",AU396)))</formula>
    </cfRule>
  </conditionalFormatting>
  <conditionalFormatting sqref="AU397">
    <cfRule type="cellIs" dxfId="2" priority="6368" operator="lessThan">
      <formula>20</formula>
    </cfRule>
    <cfRule type="cellIs" dxfId="1" priority="4115" operator="greaterThan">
      <formula>120</formula>
    </cfRule>
    <cfRule type="containsText" dxfId="0" priority="1862" operator="between" text="库存为">
      <formula>NOT(ISERROR(SEARCH("库存为",AU397)))</formula>
    </cfRule>
  </conditionalFormatting>
  <conditionalFormatting sqref="AU398">
    <cfRule type="cellIs" dxfId="2" priority="6367" operator="lessThan">
      <formula>20</formula>
    </cfRule>
    <cfRule type="cellIs" dxfId="1" priority="4114" operator="greaterThan">
      <formula>120</formula>
    </cfRule>
    <cfRule type="containsText" dxfId="0" priority="1861" operator="between" text="库存为">
      <formula>NOT(ISERROR(SEARCH("库存为",AU398)))</formula>
    </cfRule>
  </conditionalFormatting>
  <conditionalFormatting sqref="AU399">
    <cfRule type="cellIs" dxfId="2" priority="6366" operator="lessThan">
      <formula>20</formula>
    </cfRule>
    <cfRule type="cellIs" dxfId="1" priority="4113" operator="greaterThan">
      <formula>120</formula>
    </cfRule>
    <cfRule type="containsText" dxfId="0" priority="1860" operator="between" text="库存为">
      <formula>NOT(ISERROR(SEARCH("库存为",AU399)))</formula>
    </cfRule>
  </conditionalFormatting>
  <conditionalFormatting sqref="AU400">
    <cfRule type="cellIs" dxfId="2" priority="6365" operator="lessThan">
      <formula>20</formula>
    </cfRule>
    <cfRule type="cellIs" dxfId="1" priority="4112" operator="greaterThan">
      <formula>120</formula>
    </cfRule>
    <cfRule type="containsText" dxfId="0" priority="1859" operator="between" text="库存为">
      <formula>NOT(ISERROR(SEARCH("库存为",AU400)))</formula>
    </cfRule>
  </conditionalFormatting>
  <conditionalFormatting sqref="AU401">
    <cfRule type="cellIs" dxfId="2" priority="6364" operator="lessThan">
      <formula>20</formula>
    </cfRule>
    <cfRule type="cellIs" dxfId="1" priority="4111" operator="greaterThan">
      <formula>120</formula>
    </cfRule>
    <cfRule type="containsText" dxfId="0" priority="1858" operator="between" text="库存为">
      <formula>NOT(ISERROR(SEARCH("库存为",AU401)))</formula>
    </cfRule>
  </conditionalFormatting>
  <conditionalFormatting sqref="AU402">
    <cfRule type="cellIs" dxfId="2" priority="6363" operator="lessThan">
      <formula>20</formula>
    </cfRule>
    <cfRule type="cellIs" dxfId="1" priority="4110" operator="greaterThan">
      <formula>120</formula>
    </cfRule>
    <cfRule type="containsText" dxfId="0" priority="1857" operator="between" text="库存为">
      <formula>NOT(ISERROR(SEARCH("库存为",AU402)))</formula>
    </cfRule>
  </conditionalFormatting>
  <conditionalFormatting sqref="AU403">
    <cfRule type="cellIs" dxfId="2" priority="6362" operator="lessThan">
      <formula>20</formula>
    </cfRule>
    <cfRule type="cellIs" dxfId="1" priority="4109" operator="greaterThan">
      <formula>120</formula>
    </cfRule>
    <cfRule type="containsText" dxfId="0" priority="1856" operator="between" text="库存为">
      <formula>NOT(ISERROR(SEARCH("库存为",AU403)))</formula>
    </cfRule>
  </conditionalFormatting>
  <conditionalFormatting sqref="AU404">
    <cfRule type="cellIs" dxfId="2" priority="6361" operator="lessThan">
      <formula>20</formula>
    </cfRule>
    <cfRule type="cellIs" dxfId="1" priority="4108" operator="greaterThan">
      <formula>120</formula>
    </cfRule>
    <cfRule type="containsText" dxfId="0" priority="1855" operator="between" text="库存为">
      <formula>NOT(ISERROR(SEARCH("库存为",AU404)))</formula>
    </cfRule>
  </conditionalFormatting>
  <conditionalFormatting sqref="AU405">
    <cfRule type="cellIs" dxfId="2" priority="6360" operator="lessThan">
      <formula>20</formula>
    </cfRule>
    <cfRule type="cellIs" dxfId="1" priority="4107" operator="greaterThan">
      <formula>120</formula>
    </cfRule>
    <cfRule type="containsText" dxfId="0" priority="1854" operator="between" text="库存为">
      <formula>NOT(ISERROR(SEARCH("库存为",AU405)))</formula>
    </cfRule>
  </conditionalFormatting>
  <conditionalFormatting sqref="AU406">
    <cfRule type="cellIs" dxfId="2" priority="6359" operator="lessThan">
      <formula>20</formula>
    </cfRule>
    <cfRule type="cellIs" dxfId="1" priority="4106" operator="greaterThan">
      <formula>120</formula>
    </cfRule>
    <cfRule type="containsText" dxfId="0" priority="1853" operator="between" text="库存为">
      <formula>NOT(ISERROR(SEARCH("库存为",AU406)))</formula>
    </cfRule>
  </conditionalFormatting>
  <conditionalFormatting sqref="AU407">
    <cfRule type="cellIs" dxfId="2" priority="6358" operator="lessThan">
      <formula>20</formula>
    </cfRule>
    <cfRule type="cellIs" dxfId="1" priority="4105" operator="greaterThan">
      <formula>120</formula>
    </cfRule>
    <cfRule type="containsText" dxfId="0" priority="1852" operator="between" text="库存为">
      <formula>NOT(ISERROR(SEARCH("库存为",AU407)))</formula>
    </cfRule>
  </conditionalFormatting>
  <conditionalFormatting sqref="AU408">
    <cfRule type="cellIs" dxfId="2" priority="6357" operator="lessThan">
      <formula>20</formula>
    </cfRule>
    <cfRule type="cellIs" dxfId="1" priority="4104" operator="greaterThan">
      <formula>120</formula>
    </cfRule>
    <cfRule type="containsText" dxfId="0" priority="1851" operator="between" text="库存为">
      <formula>NOT(ISERROR(SEARCH("库存为",AU408)))</formula>
    </cfRule>
  </conditionalFormatting>
  <conditionalFormatting sqref="AU409">
    <cfRule type="cellIs" dxfId="2" priority="6356" operator="lessThan">
      <formula>20</formula>
    </cfRule>
    <cfRule type="cellIs" dxfId="1" priority="4103" operator="greaterThan">
      <formula>120</formula>
    </cfRule>
    <cfRule type="containsText" dxfId="0" priority="1850" operator="between" text="库存为">
      <formula>NOT(ISERROR(SEARCH("库存为",AU409)))</formula>
    </cfRule>
  </conditionalFormatting>
  <conditionalFormatting sqref="AU410">
    <cfRule type="cellIs" dxfId="2" priority="6355" operator="lessThan">
      <formula>20</formula>
    </cfRule>
    <cfRule type="cellIs" dxfId="1" priority="4102" operator="greaterThan">
      <formula>120</formula>
    </cfRule>
    <cfRule type="containsText" dxfId="0" priority="1849" operator="between" text="库存为">
      <formula>NOT(ISERROR(SEARCH("库存为",AU410)))</formula>
    </cfRule>
  </conditionalFormatting>
  <conditionalFormatting sqref="AU411">
    <cfRule type="cellIs" dxfId="2" priority="6354" operator="lessThan">
      <formula>20</formula>
    </cfRule>
    <cfRule type="cellIs" dxfId="1" priority="4101" operator="greaterThan">
      <formula>120</formula>
    </cfRule>
    <cfRule type="containsText" dxfId="0" priority="1848" operator="between" text="库存为">
      <formula>NOT(ISERROR(SEARCH("库存为",AU411)))</formula>
    </cfRule>
  </conditionalFormatting>
  <conditionalFormatting sqref="AU412">
    <cfRule type="cellIs" dxfId="2" priority="6353" operator="lessThan">
      <formula>20</formula>
    </cfRule>
    <cfRule type="cellIs" dxfId="1" priority="4100" operator="greaterThan">
      <formula>120</formula>
    </cfRule>
    <cfRule type="containsText" dxfId="0" priority="1847" operator="between" text="库存为">
      <formula>NOT(ISERROR(SEARCH("库存为",AU412)))</formula>
    </cfRule>
  </conditionalFormatting>
  <conditionalFormatting sqref="AU413">
    <cfRule type="cellIs" dxfId="2" priority="6352" operator="lessThan">
      <formula>20</formula>
    </cfRule>
    <cfRule type="cellIs" dxfId="1" priority="4099" operator="greaterThan">
      <formula>120</formula>
    </cfRule>
    <cfRule type="containsText" dxfId="0" priority="1846" operator="between" text="库存为">
      <formula>NOT(ISERROR(SEARCH("库存为",AU413)))</formula>
    </cfRule>
  </conditionalFormatting>
  <conditionalFormatting sqref="AU414">
    <cfRule type="cellIs" dxfId="2" priority="6351" operator="lessThan">
      <formula>20</formula>
    </cfRule>
    <cfRule type="cellIs" dxfId="1" priority="4098" operator="greaterThan">
      <formula>120</formula>
    </cfRule>
    <cfRule type="containsText" dxfId="0" priority="1845" operator="between" text="库存为">
      <formula>NOT(ISERROR(SEARCH("库存为",AU414)))</formula>
    </cfRule>
  </conditionalFormatting>
  <conditionalFormatting sqref="AU415">
    <cfRule type="cellIs" dxfId="2" priority="6350" operator="lessThan">
      <formula>20</formula>
    </cfRule>
    <cfRule type="cellIs" dxfId="1" priority="4097" operator="greaterThan">
      <formula>120</formula>
    </cfRule>
    <cfRule type="containsText" dxfId="0" priority="1844" operator="between" text="库存为">
      <formula>NOT(ISERROR(SEARCH("库存为",AU415)))</formula>
    </cfRule>
  </conditionalFormatting>
  <conditionalFormatting sqref="AU416">
    <cfRule type="cellIs" dxfId="2" priority="6349" operator="lessThan">
      <formula>20</formula>
    </cfRule>
    <cfRule type="cellIs" dxfId="1" priority="4096" operator="greaterThan">
      <formula>120</formula>
    </cfRule>
    <cfRule type="containsText" dxfId="0" priority="1843" operator="between" text="库存为">
      <formula>NOT(ISERROR(SEARCH("库存为",AU416)))</formula>
    </cfRule>
  </conditionalFormatting>
  <conditionalFormatting sqref="AU417">
    <cfRule type="cellIs" dxfId="2" priority="6348" operator="lessThan">
      <formula>20</formula>
    </cfRule>
    <cfRule type="cellIs" dxfId="1" priority="4095" operator="greaterThan">
      <formula>120</formula>
    </cfRule>
    <cfRule type="containsText" dxfId="0" priority="1842" operator="between" text="库存为">
      <formula>NOT(ISERROR(SEARCH("库存为",AU417)))</formula>
    </cfRule>
  </conditionalFormatting>
  <conditionalFormatting sqref="AU418">
    <cfRule type="cellIs" dxfId="2" priority="6347" operator="lessThan">
      <formula>20</formula>
    </cfRule>
    <cfRule type="cellIs" dxfId="1" priority="4094" operator="greaterThan">
      <formula>120</formula>
    </cfRule>
    <cfRule type="containsText" dxfId="0" priority="1841" operator="between" text="库存为">
      <formula>NOT(ISERROR(SEARCH("库存为",AU418)))</formula>
    </cfRule>
  </conditionalFormatting>
  <conditionalFormatting sqref="AU419">
    <cfRule type="cellIs" dxfId="2" priority="6346" operator="lessThan">
      <formula>20</formula>
    </cfRule>
    <cfRule type="cellIs" dxfId="1" priority="4093" operator="greaterThan">
      <formula>120</formula>
    </cfRule>
    <cfRule type="containsText" dxfId="0" priority="1840" operator="between" text="库存为">
      <formula>NOT(ISERROR(SEARCH("库存为",AU419)))</formula>
    </cfRule>
  </conditionalFormatting>
  <conditionalFormatting sqref="AU420">
    <cfRule type="cellIs" dxfId="2" priority="6345" operator="lessThan">
      <formula>20</formula>
    </cfRule>
    <cfRule type="cellIs" dxfId="1" priority="4092" operator="greaterThan">
      <formula>120</formula>
    </cfRule>
    <cfRule type="containsText" dxfId="0" priority="1839" operator="between" text="库存为">
      <formula>NOT(ISERROR(SEARCH("库存为",AU420)))</formula>
    </cfRule>
  </conditionalFormatting>
  <conditionalFormatting sqref="AU421">
    <cfRule type="cellIs" dxfId="2" priority="6344" operator="lessThan">
      <formula>20</formula>
    </cfRule>
    <cfRule type="cellIs" dxfId="1" priority="4091" operator="greaterThan">
      <formula>120</formula>
    </cfRule>
    <cfRule type="containsText" dxfId="0" priority="1838" operator="between" text="库存为">
      <formula>NOT(ISERROR(SEARCH("库存为",AU421)))</formula>
    </cfRule>
  </conditionalFormatting>
  <conditionalFormatting sqref="AU422">
    <cfRule type="cellIs" dxfId="2" priority="6343" operator="lessThan">
      <formula>20</formula>
    </cfRule>
    <cfRule type="cellIs" dxfId="1" priority="4090" operator="greaterThan">
      <formula>120</formula>
    </cfRule>
    <cfRule type="containsText" dxfId="0" priority="1837" operator="between" text="库存为">
      <formula>NOT(ISERROR(SEARCH("库存为",AU422)))</formula>
    </cfRule>
  </conditionalFormatting>
  <conditionalFormatting sqref="AU423">
    <cfRule type="cellIs" dxfId="2" priority="6342" operator="lessThan">
      <formula>20</formula>
    </cfRule>
    <cfRule type="cellIs" dxfId="1" priority="4089" operator="greaterThan">
      <formula>120</formula>
    </cfRule>
    <cfRule type="containsText" dxfId="0" priority="1836" operator="between" text="库存为">
      <formula>NOT(ISERROR(SEARCH("库存为",AU423)))</formula>
    </cfRule>
  </conditionalFormatting>
  <conditionalFormatting sqref="AU424">
    <cfRule type="cellIs" dxfId="2" priority="6341" operator="lessThan">
      <formula>20</formula>
    </cfRule>
    <cfRule type="cellIs" dxfId="1" priority="4088" operator="greaterThan">
      <formula>120</formula>
    </cfRule>
    <cfRule type="containsText" dxfId="0" priority="1835" operator="between" text="库存为">
      <formula>NOT(ISERROR(SEARCH("库存为",AU424)))</formula>
    </cfRule>
  </conditionalFormatting>
  <conditionalFormatting sqref="AU425">
    <cfRule type="cellIs" dxfId="2" priority="6340" operator="lessThan">
      <formula>20</formula>
    </cfRule>
    <cfRule type="cellIs" dxfId="1" priority="4087" operator="greaterThan">
      <formula>120</formula>
    </cfRule>
    <cfRule type="containsText" dxfId="0" priority="1834" operator="between" text="库存为">
      <formula>NOT(ISERROR(SEARCH("库存为",AU425)))</formula>
    </cfRule>
  </conditionalFormatting>
  <conditionalFormatting sqref="AU426">
    <cfRule type="cellIs" dxfId="2" priority="6339" operator="lessThan">
      <formula>20</formula>
    </cfRule>
    <cfRule type="cellIs" dxfId="1" priority="4086" operator="greaterThan">
      <formula>120</formula>
    </cfRule>
    <cfRule type="containsText" dxfId="0" priority="1833" operator="between" text="库存为">
      <formula>NOT(ISERROR(SEARCH("库存为",AU426)))</formula>
    </cfRule>
  </conditionalFormatting>
  <conditionalFormatting sqref="AU427">
    <cfRule type="cellIs" dxfId="2" priority="6338" operator="lessThan">
      <formula>20</formula>
    </cfRule>
    <cfRule type="cellIs" dxfId="1" priority="4085" operator="greaterThan">
      <formula>120</formula>
    </cfRule>
    <cfRule type="containsText" dxfId="0" priority="1832" operator="between" text="库存为">
      <formula>NOT(ISERROR(SEARCH("库存为",AU427)))</formula>
    </cfRule>
  </conditionalFormatting>
  <conditionalFormatting sqref="AU428">
    <cfRule type="cellIs" dxfId="2" priority="6337" operator="lessThan">
      <formula>20</formula>
    </cfRule>
    <cfRule type="cellIs" dxfId="1" priority="4084" operator="greaterThan">
      <formula>120</formula>
    </cfRule>
    <cfRule type="containsText" dxfId="0" priority="1831" operator="between" text="库存为">
      <formula>NOT(ISERROR(SEARCH("库存为",AU428)))</formula>
    </cfRule>
  </conditionalFormatting>
  <conditionalFormatting sqref="AU429">
    <cfRule type="cellIs" dxfId="2" priority="6336" operator="lessThan">
      <formula>20</formula>
    </cfRule>
    <cfRule type="cellIs" dxfId="1" priority="4083" operator="greaterThan">
      <formula>120</formula>
    </cfRule>
    <cfRule type="containsText" dxfId="0" priority="1830" operator="between" text="库存为">
      <formula>NOT(ISERROR(SEARCH("库存为",AU429)))</formula>
    </cfRule>
  </conditionalFormatting>
  <conditionalFormatting sqref="AU430">
    <cfRule type="cellIs" dxfId="2" priority="6335" operator="lessThan">
      <formula>20</formula>
    </cfRule>
    <cfRule type="cellIs" dxfId="1" priority="4082" operator="greaterThan">
      <formula>120</formula>
    </cfRule>
    <cfRule type="containsText" dxfId="0" priority="1829" operator="between" text="库存为">
      <formula>NOT(ISERROR(SEARCH("库存为",AU430)))</formula>
    </cfRule>
  </conditionalFormatting>
  <conditionalFormatting sqref="AU431">
    <cfRule type="cellIs" dxfId="2" priority="6334" operator="lessThan">
      <formula>20</formula>
    </cfRule>
    <cfRule type="cellIs" dxfId="1" priority="4081" operator="greaterThan">
      <formula>120</formula>
    </cfRule>
    <cfRule type="containsText" dxfId="0" priority="1828" operator="between" text="库存为">
      <formula>NOT(ISERROR(SEARCH("库存为",AU431)))</formula>
    </cfRule>
  </conditionalFormatting>
  <conditionalFormatting sqref="AU432">
    <cfRule type="cellIs" dxfId="2" priority="6333" operator="lessThan">
      <formula>20</formula>
    </cfRule>
    <cfRule type="cellIs" dxfId="1" priority="4080" operator="greaterThan">
      <formula>120</formula>
    </cfRule>
    <cfRule type="containsText" dxfId="0" priority="1827" operator="between" text="库存为">
      <formula>NOT(ISERROR(SEARCH("库存为",AU432)))</formula>
    </cfRule>
  </conditionalFormatting>
  <conditionalFormatting sqref="AU433">
    <cfRule type="cellIs" dxfId="2" priority="6332" operator="lessThan">
      <formula>20</formula>
    </cfRule>
    <cfRule type="cellIs" dxfId="1" priority="4079" operator="greaterThan">
      <formula>120</formula>
    </cfRule>
    <cfRule type="containsText" dxfId="0" priority="1826" operator="between" text="库存为">
      <formula>NOT(ISERROR(SEARCH("库存为",AU433)))</formula>
    </cfRule>
  </conditionalFormatting>
  <conditionalFormatting sqref="AU434">
    <cfRule type="cellIs" dxfId="2" priority="6331" operator="lessThan">
      <formula>20</formula>
    </cfRule>
    <cfRule type="cellIs" dxfId="1" priority="4078" operator="greaterThan">
      <formula>120</formula>
    </cfRule>
    <cfRule type="containsText" dxfId="0" priority="1825" operator="between" text="库存为">
      <formula>NOT(ISERROR(SEARCH("库存为",AU434)))</formula>
    </cfRule>
  </conditionalFormatting>
  <conditionalFormatting sqref="AU435">
    <cfRule type="cellIs" dxfId="2" priority="6330" operator="lessThan">
      <formula>20</formula>
    </cfRule>
    <cfRule type="cellIs" dxfId="1" priority="4077" operator="greaterThan">
      <formula>120</formula>
    </cfRule>
    <cfRule type="containsText" dxfId="0" priority="1824" operator="between" text="库存为">
      <formula>NOT(ISERROR(SEARCH("库存为",AU435)))</formula>
    </cfRule>
  </conditionalFormatting>
  <conditionalFormatting sqref="AU436">
    <cfRule type="cellIs" dxfId="2" priority="6329" operator="lessThan">
      <formula>20</formula>
    </cfRule>
    <cfRule type="cellIs" dxfId="1" priority="4076" operator="greaterThan">
      <formula>120</formula>
    </cfRule>
    <cfRule type="containsText" dxfId="0" priority="1823" operator="between" text="库存为">
      <formula>NOT(ISERROR(SEARCH("库存为",AU436)))</formula>
    </cfRule>
  </conditionalFormatting>
  <conditionalFormatting sqref="AU437">
    <cfRule type="cellIs" dxfId="2" priority="6328" operator="lessThan">
      <formula>20</formula>
    </cfRule>
    <cfRule type="cellIs" dxfId="1" priority="4075" operator="greaterThan">
      <formula>120</formula>
    </cfRule>
    <cfRule type="containsText" dxfId="0" priority="1822" operator="between" text="库存为">
      <formula>NOT(ISERROR(SEARCH("库存为",AU437)))</formula>
    </cfRule>
  </conditionalFormatting>
  <conditionalFormatting sqref="AU438">
    <cfRule type="cellIs" dxfId="2" priority="6327" operator="lessThan">
      <formula>20</formula>
    </cfRule>
    <cfRule type="cellIs" dxfId="1" priority="4074" operator="greaterThan">
      <formula>120</formula>
    </cfRule>
    <cfRule type="containsText" dxfId="0" priority="1821" operator="between" text="库存为">
      <formula>NOT(ISERROR(SEARCH("库存为",AU438)))</formula>
    </cfRule>
  </conditionalFormatting>
  <conditionalFormatting sqref="AU439">
    <cfRule type="cellIs" dxfId="2" priority="6326" operator="lessThan">
      <formula>20</formula>
    </cfRule>
    <cfRule type="cellIs" dxfId="1" priority="4073" operator="greaterThan">
      <formula>120</formula>
    </cfRule>
    <cfRule type="containsText" dxfId="0" priority="1820" operator="between" text="库存为">
      <formula>NOT(ISERROR(SEARCH("库存为",AU439)))</formula>
    </cfRule>
  </conditionalFormatting>
  <conditionalFormatting sqref="AU440">
    <cfRule type="cellIs" dxfId="2" priority="6325" operator="lessThan">
      <formula>20</formula>
    </cfRule>
    <cfRule type="cellIs" dxfId="1" priority="4072" operator="greaterThan">
      <formula>120</formula>
    </cfRule>
    <cfRule type="containsText" dxfId="0" priority="1819" operator="between" text="库存为">
      <formula>NOT(ISERROR(SEARCH("库存为",AU440)))</formula>
    </cfRule>
  </conditionalFormatting>
  <conditionalFormatting sqref="AU441">
    <cfRule type="cellIs" dxfId="2" priority="6324" operator="lessThan">
      <formula>20</formula>
    </cfRule>
    <cfRule type="cellIs" dxfId="1" priority="4071" operator="greaterThan">
      <formula>120</formula>
    </cfRule>
    <cfRule type="containsText" dxfId="0" priority="1818" operator="between" text="库存为">
      <formula>NOT(ISERROR(SEARCH("库存为",AU441)))</formula>
    </cfRule>
  </conditionalFormatting>
  <conditionalFormatting sqref="AU442">
    <cfRule type="cellIs" dxfId="2" priority="6323" operator="lessThan">
      <formula>20</formula>
    </cfRule>
    <cfRule type="cellIs" dxfId="1" priority="4070" operator="greaterThan">
      <formula>120</formula>
    </cfRule>
    <cfRule type="containsText" dxfId="0" priority="1817" operator="between" text="库存为">
      <formula>NOT(ISERROR(SEARCH("库存为",AU442)))</formula>
    </cfRule>
  </conditionalFormatting>
  <conditionalFormatting sqref="AU443">
    <cfRule type="cellIs" dxfId="2" priority="6322" operator="lessThan">
      <formula>20</formula>
    </cfRule>
    <cfRule type="cellIs" dxfId="1" priority="4069" operator="greaterThan">
      <formula>120</formula>
    </cfRule>
    <cfRule type="containsText" dxfId="0" priority="1816" operator="between" text="库存为">
      <formula>NOT(ISERROR(SEARCH("库存为",AU443)))</formula>
    </cfRule>
  </conditionalFormatting>
  <conditionalFormatting sqref="AU444">
    <cfRule type="cellIs" dxfId="2" priority="6321" operator="lessThan">
      <formula>20</formula>
    </cfRule>
    <cfRule type="cellIs" dxfId="1" priority="4068" operator="greaterThan">
      <formula>120</formula>
    </cfRule>
    <cfRule type="containsText" dxfId="0" priority="1815" operator="between" text="库存为">
      <formula>NOT(ISERROR(SEARCH("库存为",AU444)))</formula>
    </cfRule>
  </conditionalFormatting>
  <conditionalFormatting sqref="AU445">
    <cfRule type="cellIs" dxfId="2" priority="6320" operator="lessThan">
      <formula>20</formula>
    </cfRule>
    <cfRule type="cellIs" dxfId="1" priority="4067" operator="greaterThan">
      <formula>120</formula>
    </cfRule>
    <cfRule type="containsText" dxfId="0" priority="1814" operator="between" text="库存为">
      <formula>NOT(ISERROR(SEARCH("库存为",AU445)))</formula>
    </cfRule>
  </conditionalFormatting>
  <conditionalFormatting sqref="AU446">
    <cfRule type="cellIs" dxfId="2" priority="6319" operator="lessThan">
      <formula>20</formula>
    </cfRule>
    <cfRule type="cellIs" dxfId="1" priority="4066" operator="greaterThan">
      <formula>120</formula>
    </cfRule>
    <cfRule type="containsText" dxfId="0" priority="1813" operator="between" text="库存为">
      <formula>NOT(ISERROR(SEARCH("库存为",AU446)))</formula>
    </cfRule>
  </conditionalFormatting>
  <conditionalFormatting sqref="AU447">
    <cfRule type="cellIs" dxfId="2" priority="6318" operator="lessThan">
      <formula>20</formula>
    </cfRule>
    <cfRule type="cellIs" dxfId="1" priority="4065" operator="greaterThan">
      <formula>120</formula>
    </cfRule>
    <cfRule type="containsText" dxfId="0" priority="1812" operator="between" text="库存为">
      <formula>NOT(ISERROR(SEARCH("库存为",AU447)))</formula>
    </cfRule>
  </conditionalFormatting>
  <conditionalFormatting sqref="AU448">
    <cfRule type="cellIs" dxfId="2" priority="6317" operator="lessThan">
      <formula>20</formula>
    </cfRule>
    <cfRule type="cellIs" dxfId="1" priority="4064" operator="greaterThan">
      <formula>120</formula>
    </cfRule>
    <cfRule type="containsText" dxfId="0" priority="1811" operator="between" text="库存为">
      <formula>NOT(ISERROR(SEARCH("库存为",AU448)))</formula>
    </cfRule>
  </conditionalFormatting>
  <conditionalFormatting sqref="AU449">
    <cfRule type="cellIs" dxfId="2" priority="6316" operator="lessThan">
      <formula>20</formula>
    </cfRule>
    <cfRule type="cellIs" dxfId="1" priority="4063" operator="greaterThan">
      <formula>120</formula>
    </cfRule>
    <cfRule type="containsText" dxfId="0" priority="1810" operator="between" text="库存为">
      <formula>NOT(ISERROR(SEARCH("库存为",AU449)))</formula>
    </cfRule>
  </conditionalFormatting>
  <conditionalFormatting sqref="AU450">
    <cfRule type="cellIs" dxfId="2" priority="6315" operator="lessThan">
      <formula>20</formula>
    </cfRule>
    <cfRule type="cellIs" dxfId="1" priority="4062" operator="greaterThan">
      <formula>120</formula>
    </cfRule>
    <cfRule type="containsText" dxfId="0" priority="1809" operator="between" text="库存为">
      <formula>NOT(ISERROR(SEARCH("库存为",AU450)))</formula>
    </cfRule>
  </conditionalFormatting>
  <conditionalFormatting sqref="AU451">
    <cfRule type="cellIs" dxfId="2" priority="6314" operator="lessThan">
      <formula>20</formula>
    </cfRule>
    <cfRule type="cellIs" dxfId="1" priority="4061" operator="greaterThan">
      <formula>120</formula>
    </cfRule>
    <cfRule type="containsText" dxfId="0" priority="1808" operator="between" text="库存为">
      <formula>NOT(ISERROR(SEARCH("库存为",AU451)))</formula>
    </cfRule>
  </conditionalFormatting>
  <conditionalFormatting sqref="AU452">
    <cfRule type="cellIs" dxfId="2" priority="6313" operator="lessThan">
      <formula>20</formula>
    </cfRule>
    <cfRule type="cellIs" dxfId="1" priority="4060" operator="greaterThan">
      <formula>120</formula>
    </cfRule>
    <cfRule type="containsText" dxfId="0" priority="1807" operator="between" text="库存为">
      <formula>NOT(ISERROR(SEARCH("库存为",AU452)))</formula>
    </cfRule>
  </conditionalFormatting>
  <conditionalFormatting sqref="AU453">
    <cfRule type="cellIs" dxfId="2" priority="6312" operator="lessThan">
      <formula>20</formula>
    </cfRule>
    <cfRule type="cellIs" dxfId="1" priority="4059" operator="greaterThan">
      <formula>120</formula>
    </cfRule>
    <cfRule type="containsText" dxfId="0" priority="1806" operator="between" text="库存为">
      <formula>NOT(ISERROR(SEARCH("库存为",AU453)))</formula>
    </cfRule>
  </conditionalFormatting>
  <conditionalFormatting sqref="AU454">
    <cfRule type="cellIs" dxfId="2" priority="6311" operator="lessThan">
      <formula>20</formula>
    </cfRule>
    <cfRule type="cellIs" dxfId="1" priority="4058" operator="greaterThan">
      <formula>120</formula>
    </cfRule>
    <cfRule type="containsText" dxfId="0" priority="1805" operator="between" text="库存为">
      <formula>NOT(ISERROR(SEARCH("库存为",AU454)))</formula>
    </cfRule>
  </conditionalFormatting>
  <conditionalFormatting sqref="AU455">
    <cfRule type="cellIs" dxfId="2" priority="6310" operator="lessThan">
      <formula>20</formula>
    </cfRule>
    <cfRule type="cellIs" dxfId="1" priority="4057" operator="greaterThan">
      <formula>120</formula>
    </cfRule>
    <cfRule type="containsText" dxfId="0" priority="1804" operator="between" text="库存为">
      <formula>NOT(ISERROR(SEARCH("库存为",AU455)))</formula>
    </cfRule>
  </conditionalFormatting>
  <conditionalFormatting sqref="AU456">
    <cfRule type="cellIs" dxfId="2" priority="6309" operator="lessThan">
      <formula>20</formula>
    </cfRule>
    <cfRule type="cellIs" dxfId="1" priority="4056" operator="greaterThan">
      <formula>120</formula>
    </cfRule>
    <cfRule type="containsText" dxfId="0" priority="1803" operator="between" text="库存为">
      <formula>NOT(ISERROR(SEARCH("库存为",AU456)))</formula>
    </cfRule>
  </conditionalFormatting>
  <conditionalFormatting sqref="AU457">
    <cfRule type="cellIs" dxfId="2" priority="6308" operator="lessThan">
      <formula>20</formula>
    </cfRule>
    <cfRule type="cellIs" dxfId="1" priority="4055" operator="greaterThan">
      <formula>120</formula>
    </cfRule>
    <cfRule type="containsText" dxfId="0" priority="1802" operator="between" text="库存为">
      <formula>NOT(ISERROR(SEARCH("库存为",AU457)))</formula>
    </cfRule>
  </conditionalFormatting>
  <conditionalFormatting sqref="AU458">
    <cfRule type="cellIs" dxfId="2" priority="6307" operator="lessThan">
      <formula>20</formula>
    </cfRule>
    <cfRule type="cellIs" dxfId="1" priority="4054" operator="greaterThan">
      <formula>120</formula>
    </cfRule>
    <cfRule type="containsText" dxfId="0" priority="1801" operator="between" text="库存为">
      <formula>NOT(ISERROR(SEARCH("库存为",AU458)))</formula>
    </cfRule>
  </conditionalFormatting>
  <conditionalFormatting sqref="AU459">
    <cfRule type="cellIs" dxfId="2" priority="6306" operator="lessThan">
      <formula>20</formula>
    </cfRule>
    <cfRule type="cellIs" dxfId="1" priority="4053" operator="greaterThan">
      <formula>120</formula>
    </cfRule>
    <cfRule type="containsText" dxfId="0" priority="1800" operator="between" text="库存为">
      <formula>NOT(ISERROR(SEARCH("库存为",AU459)))</formula>
    </cfRule>
  </conditionalFormatting>
  <conditionalFormatting sqref="AU460">
    <cfRule type="cellIs" dxfId="2" priority="6305" operator="lessThan">
      <formula>20</formula>
    </cfRule>
    <cfRule type="cellIs" dxfId="1" priority="4052" operator="greaterThan">
      <formula>120</formula>
    </cfRule>
    <cfRule type="containsText" dxfId="0" priority="1799" operator="between" text="库存为">
      <formula>NOT(ISERROR(SEARCH("库存为",AU460)))</formula>
    </cfRule>
  </conditionalFormatting>
  <conditionalFormatting sqref="AU461">
    <cfRule type="cellIs" dxfId="2" priority="6304" operator="lessThan">
      <formula>20</formula>
    </cfRule>
    <cfRule type="cellIs" dxfId="1" priority="4051" operator="greaterThan">
      <formula>120</formula>
    </cfRule>
    <cfRule type="containsText" dxfId="0" priority="1798" operator="between" text="库存为">
      <formula>NOT(ISERROR(SEARCH("库存为",AU461)))</formula>
    </cfRule>
  </conditionalFormatting>
  <conditionalFormatting sqref="AU462">
    <cfRule type="cellIs" dxfId="2" priority="6303" operator="lessThan">
      <formula>20</formula>
    </cfRule>
    <cfRule type="cellIs" dxfId="1" priority="4050" operator="greaterThan">
      <formula>120</formula>
    </cfRule>
    <cfRule type="containsText" dxfId="0" priority="1797" operator="between" text="库存为">
      <formula>NOT(ISERROR(SEARCH("库存为",AU462)))</formula>
    </cfRule>
  </conditionalFormatting>
  <conditionalFormatting sqref="AU463">
    <cfRule type="cellIs" dxfId="2" priority="6302" operator="lessThan">
      <formula>20</formula>
    </cfRule>
    <cfRule type="cellIs" dxfId="1" priority="4049" operator="greaterThan">
      <formula>120</formula>
    </cfRule>
    <cfRule type="containsText" dxfId="0" priority="1796" operator="between" text="库存为">
      <formula>NOT(ISERROR(SEARCH("库存为",AU463)))</formula>
    </cfRule>
  </conditionalFormatting>
  <conditionalFormatting sqref="AU464">
    <cfRule type="cellIs" dxfId="2" priority="6301" operator="lessThan">
      <formula>20</formula>
    </cfRule>
    <cfRule type="cellIs" dxfId="1" priority="4048" operator="greaterThan">
      <formula>120</formula>
    </cfRule>
    <cfRule type="containsText" dxfId="0" priority="1795" operator="between" text="库存为">
      <formula>NOT(ISERROR(SEARCH("库存为",AU464)))</formula>
    </cfRule>
  </conditionalFormatting>
  <conditionalFormatting sqref="AU465">
    <cfRule type="cellIs" dxfId="2" priority="6300" operator="lessThan">
      <formula>20</formula>
    </cfRule>
    <cfRule type="cellIs" dxfId="1" priority="4047" operator="greaterThan">
      <formula>120</formula>
    </cfRule>
    <cfRule type="containsText" dxfId="0" priority="1794" operator="between" text="库存为">
      <formula>NOT(ISERROR(SEARCH("库存为",AU465)))</formula>
    </cfRule>
  </conditionalFormatting>
  <conditionalFormatting sqref="AU466">
    <cfRule type="cellIs" dxfId="2" priority="6299" operator="lessThan">
      <formula>20</formula>
    </cfRule>
    <cfRule type="cellIs" dxfId="1" priority="4046" operator="greaterThan">
      <formula>120</formula>
    </cfRule>
    <cfRule type="containsText" dxfId="0" priority="1793" operator="between" text="库存为">
      <formula>NOT(ISERROR(SEARCH("库存为",AU466)))</formula>
    </cfRule>
  </conditionalFormatting>
  <conditionalFormatting sqref="AU467">
    <cfRule type="cellIs" dxfId="2" priority="6298" operator="lessThan">
      <formula>20</formula>
    </cfRule>
    <cfRule type="cellIs" dxfId="1" priority="4045" operator="greaterThan">
      <formula>120</formula>
    </cfRule>
    <cfRule type="containsText" dxfId="0" priority="1792" operator="between" text="库存为">
      <formula>NOT(ISERROR(SEARCH("库存为",AU467)))</formula>
    </cfRule>
  </conditionalFormatting>
  <conditionalFormatting sqref="AU468">
    <cfRule type="cellIs" dxfId="2" priority="6297" operator="lessThan">
      <formula>20</formula>
    </cfRule>
    <cfRule type="cellIs" dxfId="1" priority="4044" operator="greaterThan">
      <formula>120</formula>
    </cfRule>
    <cfRule type="containsText" dxfId="0" priority="1791" operator="between" text="库存为">
      <formula>NOT(ISERROR(SEARCH("库存为",AU468)))</formula>
    </cfRule>
  </conditionalFormatting>
  <conditionalFormatting sqref="AU469">
    <cfRule type="cellIs" dxfId="2" priority="6296" operator="lessThan">
      <formula>20</formula>
    </cfRule>
    <cfRule type="cellIs" dxfId="1" priority="4043" operator="greaterThan">
      <formula>120</formula>
    </cfRule>
    <cfRule type="containsText" dxfId="0" priority="1790" operator="between" text="库存为">
      <formula>NOT(ISERROR(SEARCH("库存为",AU469)))</formula>
    </cfRule>
  </conditionalFormatting>
  <conditionalFormatting sqref="AU470">
    <cfRule type="cellIs" dxfId="2" priority="6295" operator="lessThan">
      <formula>20</formula>
    </cfRule>
    <cfRule type="cellIs" dxfId="1" priority="4042" operator="greaterThan">
      <formula>120</formula>
    </cfRule>
    <cfRule type="containsText" dxfId="0" priority="1789" operator="between" text="库存为">
      <formula>NOT(ISERROR(SEARCH("库存为",AU470)))</formula>
    </cfRule>
  </conditionalFormatting>
  <conditionalFormatting sqref="AU471">
    <cfRule type="cellIs" dxfId="2" priority="6294" operator="lessThan">
      <formula>20</formula>
    </cfRule>
    <cfRule type="cellIs" dxfId="1" priority="4041" operator="greaterThan">
      <formula>120</formula>
    </cfRule>
    <cfRule type="containsText" dxfId="0" priority="1788" operator="between" text="库存为">
      <formula>NOT(ISERROR(SEARCH("库存为",AU471)))</formula>
    </cfRule>
  </conditionalFormatting>
  <conditionalFormatting sqref="AU472">
    <cfRule type="cellIs" dxfId="2" priority="6293" operator="lessThan">
      <formula>20</formula>
    </cfRule>
    <cfRule type="cellIs" dxfId="1" priority="4040" operator="greaterThan">
      <formula>120</formula>
    </cfRule>
    <cfRule type="containsText" dxfId="0" priority="1787" operator="between" text="库存为">
      <formula>NOT(ISERROR(SEARCH("库存为",AU472)))</formula>
    </cfRule>
  </conditionalFormatting>
  <conditionalFormatting sqref="AU473">
    <cfRule type="cellIs" dxfId="2" priority="6292" operator="lessThan">
      <formula>20</formula>
    </cfRule>
    <cfRule type="cellIs" dxfId="1" priority="4039" operator="greaterThan">
      <formula>120</formula>
    </cfRule>
    <cfRule type="containsText" dxfId="0" priority="1786" operator="between" text="库存为">
      <formula>NOT(ISERROR(SEARCH("库存为",AU473)))</formula>
    </cfRule>
  </conditionalFormatting>
  <conditionalFormatting sqref="AU474">
    <cfRule type="cellIs" dxfId="2" priority="6291" operator="lessThan">
      <formula>20</formula>
    </cfRule>
    <cfRule type="cellIs" dxfId="1" priority="4038" operator="greaterThan">
      <formula>120</formula>
    </cfRule>
    <cfRule type="containsText" dxfId="0" priority="1785" operator="between" text="库存为">
      <formula>NOT(ISERROR(SEARCH("库存为",AU474)))</formula>
    </cfRule>
  </conditionalFormatting>
  <conditionalFormatting sqref="AU475">
    <cfRule type="cellIs" dxfId="2" priority="6290" operator="lessThan">
      <formula>20</formula>
    </cfRule>
    <cfRule type="cellIs" dxfId="1" priority="4037" operator="greaterThan">
      <formula>120</formula>
    </cfRule>
    <cfRule type="containsText" dxfId="0" priority="1784" operator="between" text="库存为">
      <formula>NOT(ISERROR(SEARCH("库存为",AU475)))</formula>
    </cfRule>
  </conditionalFormatting>
  <conditionalFormatting sqref="AU476">
    <cfRule type="cellIs" dxfId="2" priority="6289" operator="lessThan">
      <formula>20</formula>
    </cfRule>
    <cfRule type="cellIs" dxfId="1" priority="4036" operator="greaterThan">
      <formula>120</formula>
    </cfRule>
    <cfRule type="containsText" dxfId="0" priority="1783" operator="between" text="库存为">
      <formula>NOT(ISERROR(SEARCH("库存为",AU476)))</formula>
    </cfRule>
  </conditionalFormatting>
  <conditionalFormatting sqref="AU477">
    <cfRule type="cellIs" dxfId="2" priority="6288" operator="lessThan">
      <formula>20</formula>
    </cfRule>
    <cfRule type="cellIs" dxfId="1" priority="4035" operator="greaterThan">
      <formula>120</formula>
    </cfRule>
    <cfRule type="containsText" dxfId="0" priority="1782" operator="between" text="库存为">
      <formula>NOT(ISERROR(SEARCH("库存为",AU477)))</formula>
    </cfRule>
  </conditionalFormatting>
  <conditionalFormatting sqref="AU478">
    <cfRule type="cellIs" dxfId="2" priority="6287" operator="lessThan">
      <formula>20</formula>
    </cfRule>
    <cfRule type="cellIs" dxfId="1" priority="4034" operator="greaterThan">
      <formula>120</formula>
    </cfRule>
    <cfRule type="containsText" dxfId="0" priority="1781" operator="between" text="库存为">
      <formula>NOT(ISERROR(SEARCH("库存为",AU478)))</formula>
    </cfRule>
  </conditionalFormatting>
  <conditionalFormatting sqref="AU479">
    <cfRule type="cellIs" dxfId="2" priority="6286" operator="lessThan">
      <formula>20</formula>
    </cfRule>
    <cfRule type="cellIs" dxfId="1" priority="4033" operator="greaterThan">
      <formula>120</formula>
    </cfRule>
    <cfRule type="containsText" dxfId="0" priority="1780" operator="between" text="库存为">
      <formula>NOT(ISERROR(SEARCH("库存为",AU479)))</formula>
    </cfRule>
  </conditionalFormatting>
  <conditionalFormatting sqref="AU480">
    <cfRule type="cellIs" dxfId="2" priority="6285" operator="lessThan">
      <formula>20</formula>
    </cfRule>
    <cfRule type="cellIs" dxfId="1" priority="4032" operator="greaterThan">
      <formula>120</formula>
    </cfRule>
    <cfRule type="containsText" dxfId="0" priority="1779" operator="between" text="库存为">
      <formula>NOT(ISERROR(SEARCH("库存为",AU480)))</formula>
    </cfRule>
  </conditionalFormatting>
  <conditionalFormatting sqref="AU481">
    <cfRule type="cellIs" dxfId="2" priority="6284" operator="lessThan">
      <formula>20</formula>
    </cfRule>
    <cfRule type="cellIs" dxfId="1" priority="4031" operator="greaterThan">
      <formula>120</formula>
    </cfRule>
    <cfRule type="containsText" dxfId="0" priority="1778" operator="between" text="库存为">
      <formula>NOT(ISERROR(SEARCH("库存为",AU481)))</formula>
    </cfRule>
  </conditionalFormatting>
  <conditionalFormatting sqref="AU482">
    <cfRule type="cellIs" dxfId="2" priority="6283" operator="lessThan">
      <formula>20</formula>
    </cfRule>
    <cfRule type="cellIs" dxfId="1" priority="4030" operator="greaterThan">
      <formula>120</formula>
    </cfRule>
    <cfRule type="containsText" dxfId="0" priority="1777" operator="between" text="库存为">
      <formula>NOT(ISERROR(SEARCH("库存为",AU482)))</formula>
    </cfRule>
  </conditionalFormatting>
  <conditionalFormatting sqref="AU483">
    <cfRule type="cellIs" dxfId="2" priority="6282" operator="lessThan">
      <formula>20</formula>
    </cfRule>
    <cfRule type="cellIs" dxfId="1" priority="4029" operator="greaterThan">
      <formula>120</formula>
    </cfRule>
    <cfRule type="containsText" dxfId="0" priority="1776" operator="between" text="库存为">
      <formula>NOT(ISERROR(SEARCH("库存为",AU483)))</formula>
    </cfRule>
  </conditionalFormatting>
  <conditionalFormatting sqref="AU484">
    <cfRule type="cellIs" dxfId="2" priority="6281" operator="lessThan">
      <formula>20</formula>
    </cfRule>
    <cfRule type="cellIs" dxfId="1" priority="4028" operator="greaterThan">
      <formula>120</formula>
    </cfRule>
    <cfRule type="containsText" dxfId="0" priority="1775" operator="between" text="库存为">
      <formula>NOT(ISERROR(SEARCH("库存为",AU484)))</formula>
    </cfRule>
  </conditionalFormatting>
  <conditionalFormatting sqref="AU485">
    <cfRule type="cellIs" dxfId="2" priority="6280" operator="lessThan">
      <formula>20</formula>
    </cfRule>
    <cfRule type="cellIs" dxfId="1" priority="4027" operator="greaterThan">
      <formula>120</formula>
    </cfRule>
    <cfRule type="containsText" dxfId="0" priority="1774" operator="between" text="库存为">
      <formula>NOT(ISERROR(SEARCH("库存为",AU485)))</formula>
    </cfRule>
  </conditionalFormatting>
  <conditionalFormatting sqref="AU486">
    <cfRule type="cellIs" dxfId="2" priority="6279" operator="lessThan">
      <formula>20</formula>
    </cfRule>
    <cfRule type="cellIs" dxfId="1" priority="4026" operator="greaterThan">
      <formula>120</formula>
    </cfRule>
    <cfRule type="containsText" dxfId="0" priority="1773" operator="between" text="库存为">
      <formula>NOT(ISERROR(SEARCH("库存为",AU486)))</formula>
    </cfRule>
  </conditionalFormatting>
  <conditionalFormatting sqref="AU487">
    <cfRule type="cellIs" dxfId="2" priority="6278" operator="lessThan">
      <formula>20</formula>
    </cfRule>
    <cfRule type="cellIs" dxfId="1" priority="4025" operator="greaterThan">
      <formula>120</formula>
    </cfRule>
    <cfRule type="containsText" dxfId="0" priority="1772" operator="between" text="库存为">
      <formula>NOT(ISERROR(SEARCH("库存为",AU487)))</formula>
    </cfRule>
  </conditionalFormatting>
  <conditionalFormatting sqref="AU488">
    <cfRule type="cellIs" dxfId="2" priority="6277" operator="lessThan">
      <formula>20</formula>
    </cfRule>
    <cfRule type="cellIs" dxfId="1" priority="4024" operator="greaterThan">
      <formula>120</formula>
    </cfRule>
    <cfRule type="containsText" dxfId="0" priority="1771" operator="between" text="库存为">
      <formula>NOT(ISERROR(SEARCH("库存为",AU488)))</formula>
    </cfRule>
  </conditionalFormatting>
  <conditionalFormatting sqref="AU489">
    <cfRule type="cellIs" dxfId="2" priority="6276" operator="lessThan">
      <formula>20</formula>
    </cfRule>
    <cfRule type="cellIs" dxfId="1" priority="4023" operator="greaterThan">
      <formula>120</formula>
    </cfRule>
    <cfRule type="containsText" dxfId="0" priority="1770" operator="between" text="库存为">
      <formula>NOT(ISERROR(SEARCH("库存为",AU489)))</formula>
    </cfRule>
  </conditionalFormatting>
  <conditionalFormatting sqref="AU490">
    <cfRule type="cellIs" dxfId="2" priority="6275" operator="lessThan">
      <formula>20</formula>
    </cfRule>
    <cfRule type="cellIs" dxfId="1" priority="4022" operator="greaterThan">
      <formula>120</formula>
    </cfRule>
    <cfRule type="containsText" dxfId="0" priority="1769" operator="between" text="库存为">
      <formula>NOT(ISERROR(SEARCH("库存为",AU490)))</formula>
    </cfRule>
  </conditionalFormatting>
  <conditionalFormatting sqref="AU491">
    <cfRule type="cellIs" dxfId="2" priority="6274" operator="lessThan">
      <formula>20</formula>
    </cfRule>
    <cfRule type="cellIs" dxfId="1" priority="4021" operator="greaterThan">
      <formula>120</formula>
    </cfRule>
    <cfRule type="containsText" dxfId="0" priority="1768" operator="between" text="库存为">
      <formula>NOT(ISERROR(SEARCH("库存为",AU491)))</formula>
    </cfRule>
  </conditionalFormatting>
  <conditionalFormatting sqref="AU492">
    <cfRule type="cellIs" dxfId="2" priority="6273" operator="lessThan">
      <formula>20</formula>
    </cfRule>
    <cfRule type="cellIs" dxfId="1" priority="4020" operator="greaterThan">
      <formula>120</formula>
    </cfRule>
    <cfRule type="containsText" dxfId="0" priority="1767" operator="between" text="库存为">
      <formula>NOT(ISERROR(SEARCH("库存为",AU492)))</formula>
    </cfRule>
  </conditionalFormatting>
  <conditionalFormatting sqref="AU493">
    <cfRule type="cellIs" dxfId="2" priority="6272" operator="lessThan">
      <formula>20</formula>
    </cfRule>
    <cfRule type="cellIs" dxfId="1" priority="4019" operator="greaterThan">
      <formula>120</formula>
    </cfRule>
    <cfRule type="containsText" dxfId="0" priority="1766" operator="between" text="库存为">
      <formula>NOT(ISERROR(SEARCH("库存为",AU493)))</formula>
    </cfRule>
  </conditionalFormatting>
  <conditionalFormatting sqref="AU494">
    <cfRule type="cellIs" dxfId="2" priority="6271" operator="lessThan">
      <formula>20</formula>
    </cfRule>
    <cfRule type="cellIs" dxfId="1" priority="4018" operator="greaterThan">
      <formula>120</formula>
    </cfRule>
    <cfRule type="containsText" dxfId="0" priority="1765" operator="between" text="库存为">
      <formula>NOT(ISERROR(SEARCH("库存为",AU494)))</formula>
    </cfRule>
  </conditionalFormatting>
  <conditionalFormatting sqref="AU495">
    <cfRule type="cellIs" dxfId="2" priority="6270" operator="lessThan">
      <formula>20</formula>
    </cfRule>
    <cfRule type="cellIs" dxfId="1" priority="4017" operator="greaterThan">
      <formula>120</formula>
    </cfRule>
    <cfRule type="containsText" dxfId="0" priority="1764" operator="between" text="库存为">
      <formula>NOT(ISERROR(SEARCH("库存为",AU495)))</formula>
    </cfRule>
  </conditionalFormatting>
  <conditionalFormatting sqref="AU496">
    <cfRule type="cellIs" dxfId="2" priority="6269" operator="lessThan">
      <formula>20</formula>
    </cfRule>
    <cfRule type="cellIs" dxfId="1" priority="4016" operator="greaterThan">
      <formula>120</formula>
    </cfRule>
    <cfRule type="containsText" dxfId="0" priority="1763" operator="between" text="库存为">
      <formula>NOT(ISERROR(SEARCH("库存为",AU496)))</formula>
    </cfRule>
  </conditionalFormatting>
  <conditionalFormatting sqref="AU497">
    <cfRule type="cellIs" dxfId="2" priority="6268" operator="lessThan">
      <formula>20</formula>
    </cfRule>
    <cfRule type="cellIs" dxfId="1" priority="4015" operator="greaterThan">
      <formula>120</formula>
    </cfRule>
    <cfRule type="containsText" dxfId="0" priority="1762" operator="between" text="库存为">
      <formula>NOT(ISERROR(SEARCH("库存为",AU497)))</formula>
    </cfRule>
  </conditionalFormatting>
  <conditionalFormatting sqref="AU498">
    <cfRule type="cellIs" dxfId="2" priority="6267" operator="lessThan">
      <formula>20</formula>
    </cfRule>
    <cfRule type="cellIs" dxfId="1" priority="4014" operator="greaterThan">
      <formula>120</formula>
    </cfRule>
    <cfRule type="containsText" dxfId="0" priority="1761" operator="between" text="库存为">
      <formula>NOT(ISERROR(SEARCH("库存为",AU498)))</formula>
    </cfRule>
  </conditionalFormatting>
  <conditionalFormatting sqref="AU499">
    <cfRule type="cellIs" dxfId="2" priority="6266" operator="lessThan">
      <formula>20</formula>
    </cfRule>
    <cfRule type="cellIs" dxfId="1" priority="4013" operator="greaterThan">
      <formula>120</formula>
    </cfRule>
    <cfRule type="containsText" dxfId="0" priority="1760" operator="between" text="库存为">
      <formula>NOT(ISERROR(SEARCH("库存为",AU499)))</formula>
    </cfRule>
  </conditionalFormatting>
  <conditionalFormatting sqref="AU500">
    <cfRule type="cellIs" dxfId="2" priority="6265" operator="lessThan">
      <formula>20</formula>
    </cfRule>
    <cfRule type="cellIs" dxfId="1" priority="4012" operator="greaterThan">
      <formula>120</formula>
    </cfRule>
    <cfRule type="containsText" dxfId="0" priority="1759" operator="between" text="库存为">
      <formula>NOT(ISERROR(SEARCH("库存为",AU500)))</formula>
    </cfRule>
  </conditionalFormatting>
  <conditionalFormatting sqref="AU501">
    <cfRule type="cellIs" dxfId="2" priority="6264" operator="lessThan">
      <formula>20</formula>
    </cfRule>
    <cfRule type="cellIs" dxfId="1" priority="4011" operator="greaterThan">
      <formula>120</formula>
    </cfRule>
    <cfRule type="containsText" dxfId="0" priority="1758" operator="between" text="库存为">
      <formula>NOT(ISERROR(SEARCH("库存为",AU501)))</formula>
    </cfRule>
  </conditionalFormatting>
  <conditionalFormatting sqref="AU502">
    <cfRule type="cellIs" dxfId="2" priority="6263" operator="lessThan">
      <formula>20</formula>
    </cfRule>
    <cfRule type="cellIs" dxfId="1" priority="4010" operator="greaterThan">
      <formula>120</formula>
    </cfRule>
    <cfRule type="containsText" dxfId="0" priority="1757" operator="between" text="库存为">
      <formula>NOT(ISERROR(SEARCH("库存为",AU502)))</formula>
    </cfRule>
  </conditionalFormatting>
  <conditionalFormatting sqref="AU503">
    <cfRule type="cellIs" dxfId="2" priority="6262" operator="lessThan">
      <formula>20</formula>
    </cfRule>
    <cfRule type="cellIs" dxfId="1" priority="4009" operator="greaterThan">
      <formula>120</formula>
    </cfRule>
    <cfRule type="containsText" dxfId="0" priority="1756" operator="between" text="库存为">
      <formula>NOT(ISERROR(SEARCH("库存为",AU503)))</formula>
    </cfRule>
  </conditionalFormatting>
  <conditionalFormatting sqref="AU504">
    <cfRule type="cellIs" dxfId="2" priority="6261" operator="lessThan">
      <formula>20</formula>
    </cfRule>
    <cfRule type="cellIs" dxfId="1" priority="4008" operator="greaterThan">
      <formula>120</formula>
    </cfRule>
    <cfRule type="containsText" dxfId="0" priority="1755" operator="between" text="库存为">
      <formula>NOT(ISERROR(SEARCH("库存为",AU504)))</formula>
    </cfRule>
  </conditionalFormatting>
  <conditionalFormatting sqref="AU505">
    <cfRule type="cellIs" dxfId="2" priority="6260" operator="lessThan">
      <formula>20</formula>
    </cfRule>
    <cfRule type="cellIs" dxfId="1" priority="4007" operator="greaterThan">
      <formula>120</formula>
    </cfRule>
    <cfRule type="containsText" dxfId="0" priority="1754" operator="between" text="库存为">
      <formula>NOT(ISERROR(SEARCH("库存为",AU505)))</formula>
    </cfRule>
  </conditionalFormatting>
  <conditionalFormatting sqref="AU506">
    <cfRule type="cellIs" dxfId="2" priority="6259" operator="lessThan">
      <formula>20</formula>
    </cfRule>
    <cfRule type="cellIs" dxfId="1" priority="4006" operator="greaterThan">
      <formula>120</formula>
    </cfRule>
    <cfRule type="containsText" dxfId="0" priority="1753" operator="between" text="库存为">
      <formula>NOT(ISERROR(SEARCH("库存为",AU506)))</formula>
    </cfRule>
  </conditionalFormatting>
  <conditionalFormatting sqref="AU507">
    <cfRule type="cellIs" dxfId="2" priority="6258" operator="lessThan">
      <formula>20</formula>
    </cfRule>
    <cfRule type="cellIs" dxfId="1" priority="4005" operator="greaterThan">
      <formula>120</formula>
    </cfRule>
    <cfRule type="containsText" dxfId="0" priority="1752" operator="between" text="库存为">
      <formula>NOT(ISERROR(SEARCH("库存为",AU507)))</formula>
    </cfRule>
  </conditionalFormatting>
  <conditionalFormatting sqref="AU508">
    <cfRule type="cellIs" dxfId="2" priority="6257" operator="lessThan">
      <formula>20</formula>
    </cfRule>
    <cfRule type="cellIs" dxfId="1" priority="4004" operator="greaterThan">
      <formula>120</formula>
    </cfRule>
    <cfRule type="containsText" dxfId="0" priority="1751" operator="between" text="库存为">
      <formula>NOT(ISERROR(SEARCH("库存为",AU508)))</formula>
    </cfRule>
  </conditionalFormatting>
  <conditionalFormatting sqref="AU509">
    <cfRule type="cellIs" dxfId="2" priority="6256" operator="lessThan">
      <formula>20</formula>
    </cfRule>
    <cfRule type="cellIs" dxfId="1" priority="4003" operator="greaterThan">
      <formula>120</formula>
    </cfRule>
    <cfRule type="containsText" dxfId="0" priority="1750" operator="between" text="库存为">
      <formula>NOT(ISERROR(SEARCH("库存为",AU509)))</formula>
    </cfRule>
  </conditionalFormatting>
  <conditionalFormatting sqref="AU510">
    <cfRule type="cellIs" dxfId="2" priority="6255" operator="lessThan">
      <formula>20</formula>
    </cfRule>
    <cfRule type="cellIs" dxfId="1" priority="4002" operator="greaterThan">
      <formula>120</formula>
    </cfRule>
    <cfRule type="containsText" dxfId="0" priority="1749" operator="between" text="库存为">
      <formula>NOT(ISERROR(SEARCH("库存为",AU510)))</formula>
    </cfRule>
  </conditionalFormatting>
  <conditionalFormatting sqref="AU511">
    <cfRule type="cellIs" dxfId="2" priority="6254" operator="lessThan">
      <formula>20</formula>
    </cfRule>
    <cfRule type="cellIs" dxfId="1" priority="4001" operator="greaterThan">
      <formula>120</formula>
    </cfRule>
    <cfRule type="containsText" dxfId="0" priority="1748" operator="between" text="库存为">
      <formula>NOT(ISERROR(SEARCH("库存为",AU511)))</formula>
    </cfRule>
  </conditionalFormatting>
  <conditionalFormatting sqref="AU512">
    <cfRule type="cellIs" dxfId="2" priority="6253" operator="lessThan">
      <formula>20</formula>
    </cfRule>
    <cfRule type="cellIs" dxfId="1" priority="4000" operator="greaterThan">
      <formula>120</formula>
    </cfRule>
    <cfRule type="containsText" dxfId="0" priority="1747" operator="between" text="库存为">
      <formula>NOT(ISERROR(SEARCH("库存为",AU512)))</formula>
    </cfRule>
  </conditionalFormatting>
  <conditionalFormatting sqref="AU513">
    <cfRule type="cellIs" dxfId="2" priority="6252" operator="lessThan">
      <formula>20</formula>
    </cfRule>
    <cfRule type="cellIs" dxfId="1" priority="3999" operator="greaterThan">
      <formula>120</formula>
    </cfRule>
    <cfRule type="containsText" dxfId="0" priority="1746" operator="between" text="库存为">
      <formula>NOT(ISERROR(SEARCH("库存为",AU513)))</formula>
    </cfRule>
  </conditionalFormatting>
  <conditionalFormatting sqref="AU514">
    <cfRule type="cellIs" dxfId="2" priority="6251" operator="lessThan">
      <formula>20</formula>
    </cfRule>
    <cfRule type="cellIs" dxfId="1" priority="3998" operator="greaterThan">
      <formula>120</formula>
    </cfRule>
    <cfRule type="containsText" dxfId="0" priority="1745" operator="between" text="库存为">
      <formula>NOT(ISERROR(SEARCH("库存为",AU514)))</formula>
    </cfRule>
  </conditionalFormatting>
  <conditionalFormatting sqref="AU515">
    <cfRule type="cellIs" dxfId="2" priority="6250" operator="lessThan">
      <formula>20</formula>
    </cfRule>
    <cfRule type="cellIs" dxfId="1" priority="3997" operator="greaterThan">
      <formula>120</formula>
    </cfRule>
    <cfRule type="containsText" dxfId="0" priority="1744" operator="between" text="库存为">
      <formula>NOT(ISERROR(SEARCH("库存为",AU515)))</formula>
    </cfRule>
  </conditionalFormatting>
  <conditionalFormatting sqref="AU516">
    <cfRule type="cellIs" dxfId="2" priority="6249" operator="lessThan">
      <formula>20</formula>
    </cfRule>
    <cfRule type="cellIs" dxfId="1" priority="3996" operator="greaterThan">
      <formula>120</formula>
    </cfRule>
    <cfRule type="containsText" dxfId="0" priority="1743" operator="between" text="库存为">
      <formula>NOT(ISERROR(SEARCH("库存为",AU516)))</formula>
    </cfRule>
  </conditionalFormatting>
  <conditionalFormatting sqref="AU517">
    <cfRule type="cellIs" dxfId="2" priority="6248" operator="lessThan">
      <formula>20</formula>
    </cfRule>
    <cfRule type="cellIs" dxfId="1" priority="3995" operator="greaterThan">
      <formula>120</formula>
    </cfRule>
    <cfRule type="containsText" dxfId="0" priority="1742" operator="between" text="库存为">
      <formula>NOT(ISERROR(SEARCH("库存为",AU517)))</formula>
    </cfRule>
  </conditionalFormatting>
  <conditionalFormatting sqref="AU518">
    <cfRule type="cellIs" dxfId="2" priority="6247" operator="lessThan">
      <formula>20</formula>
    </cfRule>
    <cfRule type="cellIs" dxfId="1" priority="3994" operator="greaterThan">
      <formula>120</formula>
    </cfRule>
    <cfRule type="containsText" dxfId="0" priority="1741" operator="between" text="库存为">
      <formula>NOT(ISERROR(SEARCH("库存为",AU518)))</formula>
    </cfRule>
  </conditionalFormatting>
  <conditionalFormatting sqref="AU519">
    <cfRule type="cellIs" dxfId="2" priority="6246" operator="lessThan">
      <formula>20</formula>
    </cfRule>
    <cfRule type="cellIs" dxfId="1" priority="3993" operator="greaterThan">
      <formula>120</formula>
    </cfRule>
    <cfRule type="containsText" dxfId="0" priority="1740" operator="between" text="库存为">
      <formula>NOT(ISERROR(SEARCH("库存为",AU519)))</formula>
    </cfRule>
  </conditionalFormatting>
  <conditionalFormatting sqref="AU520">
    <cfRule type="cellIs" dxfId="2" priority="6245" operator="lessThan">
      <formula>20</formula>
    </cfRule>
    <cfRule type="cellIs" dxfId="1" priority="3992" operator="greaterThan">
      <formula>120</formula>
    </cfRule>
    <cfRule type="containsText" dxfId="0" priority="1739" operator="between" text="库存为">
      <formula>NOT(ISERROR(SEARCH("库存为",AU520)))</formula>
    </cfRule>
  </conditionalFormatting>
  <conditionalFormatting sqref="AU521">
    <cfRule type="cellIs" dxfId="2" priority="6244" operator="lessThan">
      <formula>20</formula>
    </cfRule>
    <cfRule type="cellIs" dxfId="1" priority="3991" operator="greaterThan">
      <formula>120</formula>
    </cfRule>
    <cfRule type="containsText" dxfId="0" priority="1738" operator="between" text="库存为">
      <formula>NOT(ISERROR(SEARCH("库存为",AU521)))</formula>
    </cfRule>
  </conditionalFormatting>
  <conditionalFormatting sqref="AU522">
    <cfRule type="cellIs" dxfId="2" priority="6243" operator="lessThan">
      <formula>20</formula>
    </cfRule>
    <cfRule type="cellIs" dxfId="1" priority="3990" operator="greaterThan">
      <formula>120</formula>
    </cfRule>
    <cfRule type="containsText" dxfId="0" priority="1737" operator="between" text="库存为">
      <formula>NOT(ISERROR(SEARCH("库存为",AU522)))</formula>
    </cfRule>
  </conditionalFormatting>
  <conditionalFormatting sqref="AU523">
    <cfRule type="cellIs" dxfId="2" priority="6242" operator="lessThan">
      <formula>20</formula>
    </cfRule>
    <cfRule type="cellIs" dxfId="1" priority="3989" operator="greaterThan">
      <formula>120</formula>
    </cfRule>
    <cfRule type="containsText" dxfId="0" priority="1736" operator="between" text="库存为">
      <formula>NOT(ISERROR(SEARCH("库存为",AU523)))</formula>
    </cfRule>
  </conditionalFormatting>
  <conditionalFormatting sqref="AU524">
    <cfRule type="cellIs" dxfId="2" priority="6241" operator="lessThan">
      <formula>20</formula>
    </cfRule>
    <cfRule type="cellIs" dxfId="1" priority="3988" operator="greaterThan">
      <formula>120</formula>
    </cfRule>
    <cfRule type="containsText" dxfId="0" priority="1735" operator="between" text="库存为">
      <formula>NOT(ISERROR(SEARCH("库存为",AU524)))</formula>
    </cfRule>
  </conditionalFormatting>
  <conditionalFormatting sqref="AU525">
    <cfRule type="cellIs" dxfId="2" priority="6240" operator="lessThan">
      <formula>20</formula>
    </cfRule>
    <cfRule type="cellIs" dxfId="1" priority="3987" operator="greaterThan">
      <formula>120</formula>
    </cfRule>
    <cfRule type="containsText" dxfId="0" priority="1734" operator="between" text="库存为">
      <formula>NOT(ISERROR(SEARCH("库存为",AU525)))</formula>
    </cfRule>
  </conditionalFormatting>
  <conditionalFormatting sqref="AU526">
    <cfRule type="cellIs" dxfId="2" priority="6239" operator="lessThan">
      <formula>20</formula>
    </cfRule>
    <cfRule type="cellIs" dxfId="1" priority="3986" operator="greaterThan">
      <formula>120</formula>
    </cfRule>
    <cfRule type="containsText" dxfId="0" priority="1733" operator="between" text="库存为">
      <formula>NOT(ISERROR(SEARCH("库存为",AU526)))</formula>
    </cfRule>
  </conditionalFormatting>
  <conditionalFormatting sqref="AU527">
    <cfRule type="cellIs" dxfId="2" priority="6238" operator="lessThan">
      <formula>20</formula>
    </cfRule>
    <cfRule type="cellIs" dxfId="1" priority="3985" operator="greaterThan">
      <formula>120</formula>
    </cfRule>
    <cfRule type="containsText" dxfId="0" priority="1732" operator="between" text="库存为">
      <formula>NOT(ISERROR(SEARCH("库存为",AU527)))</formula>
    </cfRule>
  </conditionalFormatting>
  <conditionalFormatting sqref="AU528">
    <cfRule type="cellIs" dxfId="2" priority="6237" operator="lessThan">
      <formula>20</formula>
    </cfRule>
    <cfRule type="cellIs" dxfId="1" priority="3984" operator="greaterThan">
      <formula>120</formula>
    </cfRule>
    <cfRule type="containsText" dxfId="0" priority="1731" operator="between" text="库存为">
      <formula>NOT(ISERROR(SEARCH("库存为",AU528)))</formula>
    </cfRule>
  </conditionalFormatting>
  <conditionalFormatting sqref="AU529">
    <cfRule type="cellIs" dxfId="2" priority="6236" operator="lessThan">
      <formula>20</formula>
    </cfRule>
    <cfRule type="cellIs" dxfId="1" priority="3983" operator="greaterThan">
      <formula>120</formula>
    </cfRule>
    <cfRule type="containsText" dxfId="0" priority="1730" operator="between" text="库存为">
      <formula>NOT(ISERROR(SEARCH("库存为",AU529)))</formula>
    </cfRule>
  </conditionalFormatting>
  <conditionalFormatting sqref="AU530">
    <cfRule type="cellIs" dxfId="2" priority="6235" operator="lessThan">
      <formula>20</formula>
    </cfRule>
    <cfRule type="cellIs" dxfId="1" priority="3982" operator="greaterThan">
      <formula>120</formula>
    </cfRule>
    <cfRule type="containsText" dxfId="0" priority="1729" operator="between" text="库存为">
      <formula>NOT(ISERROR(SEARCH("库存为",AU530)))</formula>
    </cfRule>
  </conditionalFormatting>
  <conditionalFormatting sqref="AU531">
    <cfRule type="cellIs" dxfId="2" priority="6234" operator="lessThan">
      <formula>20</formula>
    </cfRule>
    <cfRule type="cellIs" dxfId="1" priority="3981" operator="greaterThan">
      <formula>120</formula>
    </cfRule>
    <cfRule type="containsText" dxfId="0" priority="1728" operator="between" text="库存为">
      <formula>NOT(ISERROR(SEARCH("库存为",AU531)))</formula>
    </cfRule>
  </conditionalFormatting>
  <conditionalFormatting sqref="AU532">
    <cfRule type="cellIs" dxfId="2" priority="6233" operator="lessThan">
      <formula>20</formula>
    </cfRule>
    <cfRule type="cellIs" dxfId="1" priority="3980" operator="greaterThan">
      <formula>120</formula>
    </cfRule>
    <cfRule type="containsText" dxfId="0" priority="1727" operator="between" text="库存为">
      <formula>NOT(ISERROR(SEARCH("库存为",AU532)))</formula>
    </cfRule>
  </conditionalFormatting>
  <conditionalFormatting sqref="AU533">
    <cfRule type="cellIs" dxfId="2" priority="6232" operator="lessThan">
      <formula>20</formula>
    </cfRule>
    <cfRule type="cellIs" dxfId="1" priority="3979" operator="greaterThan">
      <formula>120</formula>
    </cfRule>
    <cfRule type="containsText" dxfId="0" priority="1726" operator="between" text="库存为">
      <formula>NOT(ISERROR(SEARCH("库存为",AU533)))</formula>
    </cfRule>
  </conditionalFormatting>
  <conditionalFormatting sqref="AU534">
    <cfRule type="cellIs" dxfId="2" priority="6231" operator="lessThan">
      <formula>20</formula>
    </cfRule>
    <cfRule type="cellIs" dxfId="1" priority="3978" operator="greaterThan">
      <formula>120</formula>
    </cfRule>
    <cfRule type="containsText" dxfId="0" priority="1725" operator="between" text="库存为">
      <formula>NOT(ISERROR(SEARCH("库存为",AU534)))</formula>
    </cfRule>
  </conditionalFormatting>
  <conditionalFormatting sqref="AU535">
    <cfRule type="cellIs" dxfId="2" priority="6230" operator="lessThan">
      <formula>20</formula>
    </cfRule>
    <cfRule type="cellIs" dxfId="1" priority="3977" operator="greaterThan">
      <formula>120</formula>
    </cfRule>
    <cfRule type="containsText" dxfId="0" priority="1724" operator="between" text="库存为">
      <formula>NOT(ISERROR(SEARCH("库存为",AU535)))</formula>
    </cfRule>
  </conditionalFormatting>
  <conditionalFormatting sqref="AU536">
    <cfRule type="cellIs" dxfId="2" priority="6229" operator="lessThan">
      <formula>20</formula>
    </cfRule>
    <cfRule type="cellIs" dxfId="1" priority="3976" operator="greaterThan">
      <formula>120</formula>
    </cfRule>
    <cfRule type="containsText" dxfId="0" priority="1723" operator="between" text="库存为">
      <formula>NOT(ISERROR(SEARCH("库存为",AU536)))</formula>
    </cfRule>
  </conditionalFormatting>
  <conditionalFormatting sqref="AU537">
    <cfRule type="cellIs" dxfId="2" priority="6228" operator="lessThan">
      <formula>20</formula>
    </cfRule>
    <cfRule type="cellIs" dxfId="1" priority="3975" operator="greaterThan">
      <formula>120</formula>
    </cfRule>
    <cfRule type="containsText" dxfId="0" priority="1722" operator="between" text="库存为">
      <formula>NOT(ISERROR(SEARCH("库存为",AU537)))</formula>
    </cfRule>
  </conditionalFormatting>
  <conditionalFormatting sqref="AU538">
    <cfRule type="cellIs" dxfId="2" priority="6227" operator="lessThan">
      <formula>20</formula>
    </cfRule>
    <cfRule type="cellIs" dxfId="1" priority="3974" operator="greaterThan">
      <formula>120</formula>
    </cfRule>
    <cfRule type="containsText" dxfId="0" priority="1721" operator="between" text="库存为">
      <formula>NOT(ISERROR(SEARCH("库存为",AU538)))</formula>
    </cfRule>
  </conditionalFormatting>
  <conditionalFormatting sqref="AU539">
    <cfRule type="cellIs" dxfId="2" priority="6226" operator="lessThan">
      <formula>20</formula>
    </cfRule>
    <cfRule type="cellIs" dxfId="1" priority="3973" operator="greaterThan">
      <formula>120</formula>
    </cfRule>
    <cfRule type="containsText" dxfId="0" priority="1720" operator="between" text="库存为">
      <formula>NOT(ISERROR(SEARCH("库存为",AU539)))</formula>
    </cfRule>
  </conditionalFormatting>
  <conditionalFormatting sqref="AU540">
    <cfRule type="cellIs" dxfId="2" priority="6225" operator="lessThan">
      <formula>20</formula>
    </cfRule>
    <cfRule type="cellIs" dxfId="1" priority="3972" operator="greaterThan">
      <formula>120</formula>
    </cfRule>
    <cfRule type="containsText" dxfId="0" priority="1719" operator="between" text="库存为">
      <formula>NOT(ISERROR(SEARCH("库存为",AU540)))</formula>
    </cfRule>
  </conditionalFormatting>
  <conditionalFormatting sqref="AU541">
    <cfRule type="cellIs" dxfId="2" priority="6224" operator="lessThan">
      <formula>20</formula>
    </cfRule>
    <cfRule type="cellIs" dxfId="1" priority="3971" operator="greaterThan">
      <formula>120</formula>
    </cfRule>
    <cfRule type="containsText" dxfId="0" priority="1718" operator="between" text="库存为">
      <formula>NOT(ISERROR(SEARCH("库存为",AU541)))</formula>
    </cfRule>
  </conditionalFormatting>
  <conditionalFormatting sqref="AU542">
    <cfRule type="cellIs" dxfId="2" priority="6223" operator="lessThan">
      <formula>20</formula>
    </cfRule>
    <cfRule type="cellIs" dxfId="1" priority="3970" operator="greaterThan">
      <formula>120</formula>
    </cfRule>
    <cfRule type="containsText" dxfId="0" priority="1717" operator="between" text="库存为">
      <formula>NOT(ISERROR(SEARCH("库存为",AU542)))</formula>
    </cfRule>
  </conditionalFormatting>
  <conditionalFormatting sqref="AU543">
    <cfRule type="cellIs" dxfId="2" priority="6222" operator="lessThan">
      <formula>20</formula>
    </cfRule>
    <cfRule type="cellIs" dxfId="1" priority="3969" operator="greaterThan">
      <formula>120</formula>
    </cfRule>
    <cfRule type="containsText" dxfId="0" priority="1716" operator="between" text="库存为">
      <formula>NOT(ISERROR(SEARCH("库存为",AU543)))</formula>
    </cfRule>
  </conditionalFormatting>
  <conditionalFormatting sqref="AU544">
    <cfRule type="cellIs" dxfId="2" priority="6221" operator="lessThan">
      <formula>20</formula>
    </cfRule>
    <cfRule type="cellIs" dxfId="1" priority="3968" operator="greaterThan">
      <formula>120</formula>
    </cfRule>
    <cfRule type="containsText" dxfId="0" priority="1715" operator="between" text="库存为">
      <formula>NOT(ISERROR(SEARCH("库存为",AU544)))</formula>
    </cfRule>
  </conditionalFormatting>
  <conditionalFormatting sqref="AU545">
    <cfRule type="cellIs" dxfId="2" priority="6220" operator="lessThan">
      <formula>20</formula>
    </cfRule>
    <cfRule type="cellIs" dxfId="1" priority="3967" operator="greaterThan">
      <formula>120</formula>
    </cfRule>
    <cfRule type="containsText" dxfId="0" priority="1714" operator="between" text="库存为">
      <formula>NOT(ISERROR(SEARCH("库存为",AU545)))</formula>
    </cfRule>
  </conditionalFormatting>
  <conditionalFormatting sqref="AU546">
    <cfRule type="cellIs" dxfId="2" priority="6219" operator="lessThan">
      <formula>20</formula>
    </cfRule>
    <cfRule type="cellIs" dxfId="1" priority="3966" operator="greaterThan">
      <formula>120</formula>
    </cfRule>
    <cfRule type="containsText" dxfId="0" priority="1713" operator="between" text="库存为">
      <formula>NOT(ISERROR(SEARCH("库存为",AU546)))</formula>
    </cfRule>
  </conditionalFormatting>
  <conditionalFormatting sqref="AU547">
    <cfRule type="cellIs" dxfId="2" priority="6218" operator="lessThan">
      <formula>20</formula>
    </cfRule>
    <cfRule type="cellIs" dxfId="1" priority="3965" operator="greaterThan">
      <formula>120</formula>
    </cfRule>
    <cfRule type="containsText" dxfId="0" priority="1712" operator="between" text="库存为">
      <formula>NOT(ISERROR(SEARCH("库存为",AU547)))</formula>
    </cfRule>
  </conditionalFormatting>
  <conditionalFormatting sqref="AU548">
    <cfRule type="cellIs" dxfId="2" priority="6217" operator="lessThan">
      <formula>20</formula>
    </cfRule>
    <cfRule type="cellIs" dxfId="1" priority="3964" operator="greaterThan">
      <formula>120</formula>
    </cfRule>
    <cfRule type="containsText" dxfId="0" priority="1711" operator="between" text="库存为">
      <formula>NOT(ISERROR(SEARCH("库存为",AU548)))</formula>
    </cfRule>
  </conditionalFormatting>
  <conditionalFormatting sqref="AU549">
    <cfRule type="cellIs" dxfId="2" priority="6216" operator="lessThan">
      <formula>20</formula>
    </cfRule>
    <cfRule type="cellIs" dxfId="1" priority="3963" operator="greaterThan">
      <formula>120</formula>
    </cfRule>
    <cfRule type="containsText" dxfId="0" priority="1710" operator="between" text="库存为">
      <formula>NOT(ISERROR(SEARCH("库存为",AU549)))</formula>
    </cfRule>
  </conditionalFormatting>
  <conditionalFormatting sqref="AU550">
    <cfRule type="cellIs" dxfId="2" priority="6215" operator="lessThan">
      <formula>20</formula>
    </cfRule>
    <cfRule type="cellIs" dxfId="1" priority="3962" operator="greaterThan">
      <formula>120</formula>
    </cfRule>
    <cfRule type="containsText" dxfId="0" priority="1709" operator="between" text="库存为">
      <formula>NOT(ISERROR(SEARCH("库存为",AU550)))</formula>
    </cfRule>
  </conditionalFormatting>
  <conditionalFormatting sqref="AU551">
    <cfRule type="cellIs" dxfId="2" priority="6214" operator="lessThan">
      <formula>20</formula>
    </cfRule>
    <cfRule type="cellIs" dxfId="1" priority="3961" operator="greaterThan">
      <formula>120</formula>
    </cfRule>
    <cfRule type="containsText" dxfId="0" priority="1708" operator="between" text="库存为">
      <formula>NOT(ISERROR(SEARCH("库存为",AU551)))</formula>
    </cfRule>
  </conditionalFormatting>
  <conditionalFormatting sqref="AU552">
    <cfRule type="cellIs" dxfId="2" priority="6213" operator="lessThan">
      <formula>20</formula>
    </cfRule>
    <cfRule type="cellIs" dxfId="1" priority="3960" operator="greaterThan">
      <formula>120</formula>
    </cfRule>
    <cfRule type="containsText" dxfId="0" priority="1707" operator="between" text="库存为">
      <formula>NOT(ISERROR(SEARCH("库存为",AU552)))</formula>
    </cfRule>
  </conditionalFormatting>
  <conditionalFormatting sqref="AU553">
    <cfRule type="cellIs" dxfId="2" priority="6212" operator="lessThan">
      <formula>20</formula>
    </cfRule>
    <cfRule type="cellIs" dxfId="1" priority="3959" operator="greaterThan">
      <formula>120</formula>
    </cfRule>
    <cfRule type="containsText" dxfId="0" priority="1706" operator="between" text="库存为">
      <formula>NOT(ISERROR(SEARCH("库存为",AU553)))</formula>
    </cfRule>
  </conditionalFormatting>
  <conditionalFormatting sqref="AU554">
    <cfRule type="cellIs" dxfId="2" priority="6211" operator="lessThan">
      <formula>20</formula>
    </cfRule>
    <cfRule type="cellIs" dxfId="1" priority="3958" operator="greaterThan">
      <formula>120</formula>
    </cfRule>
    <cfRule type="containsText" dxfId="0" priority="1705" operator="between" text="库存为">
      <formula>NOT(ISERROR(SEARCH("库存为",AU554)))</formula>
    </cfRule>
  </conditionalFormatting>
  <conditionalFormatting sqref="AU555">
    <cfRule type="cellIs" dxfId="2" priority="6210" operator="lessThan">
      <formula>20</formula>
    </cfRule>
    <cfRule type="cellIs" dxfId="1" priority="3957" operator="greaterThan">
      <formula>120</formula>
    </cfRule>
    <cfRule type="containsText" dxfId="0" priority="1704" operator="between" text="库存为">
      <formula>NOT(ISERROR(SEARCH("库存为",AU555)))</formula>
    </cfRule>
  </conditionalFormatting>
  <conditionalFormatting sqref="AU556">
    <cfRule type="cellIs" dxfId="2" priority="6209" operator="lessThan">
      <formula>20</formula>
    </cfRule>
    <cfRule type="cellIs" dxfId="1" priority="3956" operator="greaterThan">
      <formula>120</formula>
    </cfRule>
    <cfRule type="containsText" dxfId="0" priority="1703" operator="between" text="库存为">
      <formula>NOT(ISERROR(SEARCH("库存为",AU556)))</formula>
    </cfRule>
  </conditionalFormatting>
  <conditionalFormatting sqref="AU557">
    <cfRule type="cellIs" dxfId="2" priority="6208" operator="lessThan">
      <formula>20</formula>
    </cfRule>
    <cfRule type="cellIs" dxfId="1" priority="3955" operator="greaterThan">
      <formula>120</formula>
    </cfRule>
    <cfRule type="containsText" dxfId="0" priority="1702" operator="between" text="库存为">
      <formula>NOT(ISERROR(SEARCH("库存为",AU557)))</formula>
    </cfRule>
  </conditionalFormatting>
  <conditionalFormatting sqref="AU558">
    <cfRule type="cellIs" dxfId="2" priority="6207" operator="lessThan">
      <formula>20</formula>
    </cfRule>
    <cfRule type="cellIs" dxfId="1" priority="3954" operator="greaterThan">
      <formula>120</formula>
    </cfRule>
    <cfRule type="containsText" dxfId="0" priority="1701" operator="between" text="库存为">
      <formula>NOT(ISERROR(SEARCH("库存为",AU558)))</formula>
    </cfRule>
  </conditionalFormatting>
  <conditionalFormatting sqref="AU559">
    <cfRule type="cellIs" dxfId="2" priority="6206" operator="lessThan">
      <formula>20</formula>
    </cfRule>
    <cfRule type="cellIs" dxfId="1" priority="3953" operator="greaterThan">
      <formula>120</formula>
    </cfRule>
    <cfRule type="containsText" dxfId="0" priority="1700" operator="between" text="库存为">
      <formula>NOT(ISERROR(SEARCH("库存为",AU559)))</formula>
    </cfRule>
  </conditionalFormatting>
  <conditionalFormatting sqref="AU560">
    <cfRule type="cellIs" dxfId="2" priority="6205" operator="lessThan">
      <formula>20</formula>
    </cfRule>
    <cfRule type="cellIs" dxfId="1" priority="3952" operator="greaterThan">
      <formula>120</formula>
    </cfRule>
    <cfRule type="containsText" dxfId="0" priority="1699" operator="between" text="库存为">
      <formula>NOT(ISERROR(SEARCH("库存为",AU560)))</formula>
    </cfRule>
  </conditionalFormatting>
  <conditionalFormatting sqref="AU561">
    <cfRule type="cellIs" dxfId="2" priority="6204" operator="lessThan">
      <formula>20</formula>
    </cfRule>
    <cfRule type="cellIs" dxfId="1" priority="3951" operator="greaterThan">
      <formula>120</formula>
    </cfRule>
    <cfRule type="containsText" dxfId="0" priority="1698" operator="between" text="库存为">
      <formula>NOT(ISERROR(SEARCH("库存为",AU561)))</formula>
    </cfRule>
  </conditionalFormatting>
  <conditionalFormatting sqref="AU562">
    <cfRule type="cellIs" dxfId="2" priority="6203" operator="lessThan">
      <formula>20</formula>
    </cfRule>
    <cfRule type="cellIs" dxfId="1" priority="3950" operator="greaterThan">
      <formula>120</formula>
    </cfRule>
    <cfRule type="containsText" dxfId="0" priority="1697" operator="between" text="库存为">
      <formula>NOT(ISERROR(SEARCH("库存为",AU562)))</formula>
    </cfRule>
  </conditionalFormatting>
  <conditionalFormatting sqref="AU563">
    <cfRule type="cellIs" dxfId="2" priority="6202" operator="lessThan">
      <formula>20</formula>
    </cfRule>
    <cfRule type="cellIs" dxfId="1" priority="3949" operator="greaterThan">
      <formula>120</formula>
    </cfRule>
    <cfRule type="containsText" dxfId="0" priority="1696" operator="between" text="库存为">
      <formula>NOT(ISERROR(SEARCH("库存为",AU563)))</formula>
    </cfRule>
  </conditionalFormatting>
  <conditionalFormatting sqref="AU564">
    <cfRule type="cellIs" dxfId="2" priority="6201" operator="lessThan">
      <formula>20</formula>
    </cfRule>
    <cfRule type="cellIs" dxfId="1" priority="3948" operator="greaterThan">
      <formula>120</formula>
    </cfRule>
    <cfRule type="containsText" dxfId="0" priority="1695" operator="between" text="库存为">
      <formula>NOT(ISERROR(SEARCH("库存为",AU564)))</formula>
    </cfRule>
  </conditionalFormatting>
  <conditionalFormatting sqref="AU565">
    <cfRule type="cellIs" dxfId="2" priority="6200" operator="lessThan">
      <formula>20</formula>
    </cfRule>
    <cfRule type="cellIs" dxfId="1" priority="3947" operator="greaterThan">
      <formula>120</formula>
    </cfRule>
    <cfRule type="containsText" dxfId="0" priority="1694" operator="between" text="库存为">
      <formula>NOT(ISERROR(SEARCH("库存为",AU565)))</formula>
    </cfRule>
  </conditionalFormatting>
  <conditionalFormatting sqref="AU566">
    <cfRule type="cellIs" dxfId="2" priority="6199" operator="lessThan">
      <formula>20</formula>
    </cfRule>
    <cfRule type="cellIs" dxfId="1" priority="3946" operator="greaterThan">
      <formula>120</formula>
    </cfRule>
    <cfRule type="containsText" dxfId="0" priority="1693" operator="between" text="库存为">
      <formula>NOT(ISERROR(SEARCH("库存为",AU566)))</formula>
    </cfRule>
  </conditionalFormatting>
  <conditionalFormatting sqref="AU567">
    <cfRule type="cellIs" dxfId="2" priority="6198" operator="lessThan">
      <formula>20</formula>
    </cfRule>
    <cfRule type="cellIs" dxfId="1" priority="3945" operator="greaterThan">
      <formula>120</formula>
    </cfRule>
    <cfRule type="containsText" dxfId="0" priority="1692" operator="between" text="库存为">
      <formula>NOT(ISERROR(SEARCH("库存为",AU567)))</formula>
    </cfRule>
  </conditionalFormatting>
  <conditionalFormatting sqref="AU568">
    <cfRule type="cellIs" dxfId="2" priority="6197" operator="lessThan">
      <formula>20</formula>
    </cfRule>
    <cfRule type="cellIs" dxfId="1" priority="3944" operator="greaterThan">
      <formula>120</formula>
    </cfRule>
    <cfRule type="containsText" dxfId="0" priority="1691" operator="between" text="库存为">
      <formula>NOT(ISERROR(SEARCH("库存为",AU568)))</formula>
    </cfRule>
  </conditionalFormatting>
  <conditionalFormatting sqref="AU569">
    <cfRule type="cellIs" dxfId="2" priority="6196" operator="lessThan">
      <formula>20</formula>
    </cfRule>
    <cfRule type="cellIs" dxfId="1" priority="3943" operator="greaterThan">
      <formula>120</formula>
    </cfRule>
    <cfRule type="containsText" dxfId="0" priority="1690" operator="between" text="库存为">
      <formula>NOT(ISERROR(SEARCH("库存为",AU569)))</formula>
    </cfRule>
  </conditionalFormatting>
  <conditionalFormatting sqref="AU570">
    <cfRule type="cellIs" dxfId="2" priority="6195" operator="lessThan">
      <formula>20</formula>
    </cfRule>
    <cfRule type="cellIs" dxfId="1" priority="3942" operator="greaterThan">
      <formula>120</formula>
    </cfRule>
    <cfRule type="containsText" dxfId="0" priority="1689" operator="between" text="库存为">
      <formula>NOT(ISERROR(SEARCH("库存为",AU570)))</formula>
    </cfRule>
  </conditionalFormatting>
  <conditionalFormatting sqref="AU571">
    <cfRule type="cellIs" dxfId="2" priority="6194" operator="lessThan">
      <formula>20</formula>
    </cfRule>
    <cfRule type="cellIs" dxfId="1" priority="3941" operator="greaterThan">
      <formula>120</formula>
    </cfRule>
    <cfRule type="containsText" dxfId="0" priority="1688" operator="between" text="库存为">
      <formula>NOT(ISERROR(SEARCH("库存为",AU571)))</formula>
    </cfRule>
  </conditionalFormatting>
  <conditionalFormatting sqref="AU572">
    <cfRule type="cellIs" dxfId="2" priority="6193" operator="lessThan">
      <formula>20</formula>
    </cfRule>
    <cfRule type="cellIs" dxfId="1" priority="3940" operator="greaterThan">
      <formula>120</formula>
    </cfRule>
    <cfRule type="containsText" dxfId="0" priority="1687" operator="between" text="库存为">
      <formula>NOT(ISERROR(SEARCH("库存为",AU572)))</formula>
    </cfRule>
  </conditionalFormatting>
  <conditionalFormatting sqref="AU573">
    <cfRule type="cellIs" dxfId="2" priority="6192" operator="lessThan">
      <formula>20</formula>
    </cfRule>
    <cfRule type="cellIs" dxfId="1" priority="3939" operator="greaterThan">
      <formula>120</formula>
    </cfRule>
    <cfRule type="containsText" dxfId="0" priority="1686" operator="between" text="库存为">
      <formula>NOT(ISERROR(SEARCH("库存为",AU573)))</formula>
    </cfRule>
  </conditionalFormatting>
  <conditionalFormatting sqref="AU574">
    <cfRule type="cellIs" dxfId="2" priority="6191" operator="lessThan">
      <formula>20</formula>
    </cfRule>
    <cfRule type="cellIs" dxfId="1" priority="3938" operator="greaterThan">
      <formula>120</formula>
    </cfRule>
    <cfRule type="containsText" dxfId="0" priority="1685" operator="between" text="库存为">
      <formula>NOT(ISERROR(SEARCH("库存为",AU574)))</formula>
    </cfRule>
  </conditionalFormatting>
  <conditionalFormatting sqref="AU575">
    <cfRule type="cellIs" dxfId="2" priority="6190" operator="lessThan">
      <formula>20</formula>
    </cfRule>
    <cfRule type="cellIs" dxfId="1" priority="3937" operator="greaterThan">
      <formula>120</formula>
    </cfRule>
    <cfRule type="containsText" dxfId="0" priority="1684" operator="between" text="库存为">
      <formula>NOT(ISERROR(SEARCH("库存为",AU575)))</formula>
    </cfRule>
  </conditionalFormatting>
  <conditionalFormatting sqref="AU576">
    <cfRule type="cellIs" dxfId="2" priority="6189" operator="lessThan">
      <formula>20</formula>
    </cfRule>
    <cfRule type="cellIs" dxfId="1" priority="3936" operator="greaterThan">
      <formula>120</formula>
    </cfRule>
    <cfRule type="containsText" dxfId="0" priority="1683" operator="between" text="库存为">
      <formula>NOT(ISERROR(SEARCH("库存为",AU576)))</formula>
    </cfRule>
  </conditionalFormatting>
  <conditionalFormatting sqref="AU577">
    <cfRule type="cellIs" dxfId="2" priority="6188" operator="lessThan">
      <formula>20</formula>
    </cfRule>
    <cfRule type="cellIs" dxfId="1" priority="3935" operator="greaterThan">
      <formula>120</formula>
    </cfRule>
    <cfRule type="containsText" dxfId="0" priority="1682" operator="between" text="库存为">
      <formula>NOT(ISERROR(SEARCH("库存为",AU577)))</formula>
    </cfRule>
  </conditionalFormatting>
  <conditionalFormatting sqref="AU578">
    <cfRule type="cellIs" dxfId="2" priority="6187" operator="lessThan">
      <formula>20</formula>
    </cfRule>
    <cfRule type="cellIs" dxfId="1" priority="3934" operator="greaterThan">
      <formula>120</formula>
    </cfRule>
    <cfRule type="containsText" dxfId="0" priority="1681" operator="between" text="库存为">
      <formula>NOT(ISERROR(SEARCH("库存为",AU578)))</formula>
    </cfRule>
  </conditionalFormatting>
  <conditionalFormatting sqref="AU579">
    <cfRule type="cellIs" dxfId="2" priority="6186" operator="lessThan">
      <formula>20</formula>
    </cfRule>
    <cfRule type="cellIs" dxfId="1" priority="3933" operator="greaterThan">
      <formula>120</formula>
    </cfRule>
    <cfRule type="containsText" dxfId="0" priority="1680" operator="between" text="库存为">
      <formula>NOT(ISERROR(SEARCH("库存为",AU579)))</formula>
    </cfRule>
  </conditionalFormatting>
  <conditionalFormatting sqref="AU580">
    <cfRule type="cellIs" dxfId="2" priority="6185" operator="lessThan">
      <formula>20</formula>
    </cfRule>
    <cfRule type="cellIs" dxfId="1" priority="3932" operator="greaterThan">
      <formula>120</formula>
    </cfRule>
    <cfRule type="containsText" dxfId="0" priority="1679" operator="between" text="库存为">
      <formula>NOT(ISERROR(SEARCH("库存为",AU580)))</formula>
    </cfRule>
  </conditionalFormatting>
  <conditionalFormatting sqref="AU581">
    <cfRule type="cellIs" dxfId="2" priority="6184" operator="lessThan">
      <formula>20</formula>
    </cfRule>
    <cfRule type="cellIs" dxfId="1" priority="3931" operator="greaterThan">
      <formula>120</formula>
    </cfRule>
    <cfRule type="containsText" dxfId="0" priority="1678" operator="between" text="库存为">
      <formula>NOT(ISERROR(SEARCH("库存为",AU581)))</formula>
    </cfRule>
  </conditionalFormatting>
  <conditionalFormatting sqref="AU582">
    <cfRule type="cellIs" dxfId="2" priority="6183" operator="lessThan">
      <formula>20</formula>
    </cfRule>
    <cfRule type="cellIs" dxfId="1" priority="3930" operator="greaterThan">
      <formula>120</formula>
    </cfRule>
    <cfRule type="containsText" dxfId="0" priority="1677" operator="between" text="库存为">
      <formula>NOT(ISERROR(SEARCH("库存为",AU582)))</formula>
    </cfRule>
  </conditionalFormatting>
  <conditionalFormatting sqref="AU583">
    <cfRule type="cellIs" dxfId="2" priority="6182" operator="lessThan">
      <formula>20</formula>
    </cfRule>
    <cfRule type="cellIs" dxfId="1" priority="3929" operator="greaterThan">
      <formula>120</formula>
    </cfRule>
    <cfRule type="containsText" dxfId="0" priority="1676" operator="between" text="库存为">
      <formula>NOT(ISERROR(SEARCH("库存为",AU583)))</formula>
    </cfRule>
  </conditionalFormatting>
  <conditionalFormatting sqref="AU584">
    <cfRule type="cellIs" dxfId="2" priority="6181" operator="lessThan">
      <formula>20</formula>
    </cfRule>
    <cfRule type="cellIs" dxfId="1" priority="3928" operator="greaterThan">
      <formula>120</formula>
    </cfRule>
    <cfRule type="containsText" dxfId="0" priority="1675" operator="between" text="库存为">
      <formula>NOT(ISERROR(SEARCH("库存为",AU584)))</formula>
    </cfRule>
  </conditionalFormatting>
  <conditionalFormatting sqref="AU585">
    <cfRule type="cellIs" dxfId="2" priority="6180" operator="lessThan">
      <formula>20</formula>
    </cfRule>
    <cfRule type="cellIs" dxfId="1" priority="3927" operator="greaterThan">
      <formula>120</formula>
    </cfRule>
    <cfRule type="containsText" dxfId="0" priority="1674" operator="between" text="库存为">
      <formula>NOT(ISERROR(SEARCH("库存为",AU585)))</formula>
    </cfRule>
  </conditionalFormatting>
  <conditionalFormatting sqref="AU586">
    <cfRule type="cellIs" dxfId="2" priority="6179" operator="lessThan">
      <formula>20</formula>
    </cfRule>
    <cfRule type="cellIs" dxfId="1" priority="3926" operator="greaterThan">
      <formula>120</formula>
    </cfRule>
    <cfRule type="containsText" dxfId="0" priority="1673" operator="between" text="库存为">
      <formula>NOT(ISERROR(SEARCH("库存为",AU586)))</formula>
    </cfRule>
  </conditionalFormatting>
  <conditionalFormatting sqref="AU587">
    <cfRule type="cellIs" dxfId="2" priority="6178" operator="lessThan">
      <formula>20</formula>
    </cfRule>
    <cfRule type="cellIs" dxfId="1" priority="3925" operator="greaterThan">
      <formula>120</formula>
    </cfRule>
    <cfRule type="containsText" dxfId="0" priority="1672" operator="between" text="库存为">
      <formula>NOT(ISERROR(SEARCH("库存为",AU587)))</formula>
    </cfRule>
  </conditionalFormatting>
  <conditionalFormatting sqref="AU588">
    <cfRule type="cellIs" dxfId="2" priority="6177" operator="lessThan">
      <formula>20</formula>
    </cfRule>
    <cfRule type="cellIs" dxfId="1" priority="3924" operator="greaterThan">
      <formula>120</formula>
    </cfRule>
    <cfRule type="containsText" dxfId="0" priority="1671" operator="between" text="库存为">
      <formula>NOT(ISERROR(SEARCH("库存为",AU588)))</formula>
    </cfRule>
  </conditionalFormatting>
  <conditionalFormatting sqref="AU589">
    <cfRule type="cellIs" dxfId="2" priority="6176" operator="lessThan">
      <formula>20</formula>
    </cfRule>
    <cfRule type="cellIs" dxfId="1" priority="3923" operator="greaterThan">
      <formula>120</formula>
    </cfRule>
    <cfRule type="containsText" dxfId="0" priority="1670" operator="between" text="库存为">
      <formula>NOT(ISERROR(SEARCH("库存为",AU589)))</formula>
    </cfRule>
  </conditionalFormatting>
  <conditionalFormatting sqref="AU590">
    <cfRule type="cellIs" dxfId="2" priority="6175" operator="lessThan">
      <formula>20</formula>
    </cfRule>
    <cfRule type="cellIs" dxfId="1" priority="3922" operator="greaterThan">
      <formula>120</formula>
    </cfRule>
    <cfRule type="containsText" dxfId="0" priority="1669" operator="between" text="库存为">
      <formula>NOT(ISERROR(SEARCH("库存为",AU590)))</formula>
    </cfRule>
  </conditionalFormatting>
  <conditionalFormatting sqref="AU591">
    <cfRule type="cellIs" dxfId="2" priority="6174" operator="lessThan">
      <formula>20</formula>
    </cfRule>
    <cfRule type="cellIs" dxfId="1" priority="3921" operator="greaterThan">
      <formula>120</formula>
    </cfRule>
    <cfRule type="containsText" dxfId="0" priority="1668" operator="between" text="库存为">
      <formula>NOT(ISERROR(SEARCH("库存为",AU591)))</formula>
    </cfRule>
  </conditionalFormatting>
  <conditionalFormatting sqref="AU592">
    <cfRule type="cellIs" dxfId="2" priority="6173" operator="lessThan">
      <formula>20</formula>
    </cfRule>
    <cfRule type="cellIs" dxfId="1" priority="3920" operator="greaterThan">
      <formula>120</formula>
    </cfRule>
    <cfRule type="containsText" dxfId="0" priority="1667" operator="between" text="库存为">
      <formula>NOT(ISERROR(SEARCH("库存为",AU592)))</formula>
    </cfRule>
  </conditionalFormatting>
  <conditionalFormatting sqref="AU593">
    <cfRule type="cellIs" dxfId="2" priority="6172" operator="lessThan">
      <formula>20</formula>
    </cfRule>
    <cfRule type="cellIs" dxfId="1" priority="3919" operator="greaterThan">
      <formula>120</formula>
    </cfRule>
    <cfRule type="containsText" dxfId="0" priority="1666" operator="between" text="库存为">
      <formula>NOT(ISERROR(SEARCH("库存为",AU593)))</formula>
    </cfRule>
  </conditionalFormatting>
  <conditionalFormatting sqref="AU594">
    <cfRule type="cellIs" dxfId="2" priority="6171" operator="lessThan">
      <formula>20</formula>
    </cfRule>
    <cfRule type="cellIs" dxfId="1" priority="3918" operator="greaterThan">
      <formula>120</formula>
    </cfRule>
    <cfRule type="containsText" dxfId="0" priority="1665" operator="between" text="库存为">
      <formula>NOT(ISERROR(SEARCH("库存为",AU594)))</formula>
    </cfRule>
  </conditionalFormatting>
  <conditionalFormatting sqref="AU595">
    <cfRule type="cellIs" dxfId="2" priority="6170" operator="lessThan">
      <formula>20</formula>
    </cfRule>
    <cfRule type="cellIs" dxfId="1" priority="3917" operator="greaterThan">
      <formula>120</formula>
    </cfRule>
    <cfRule type="containsText" dxfId="0" priority="1664" operator="between" text="库存为">
      <formula>NOT(ISERROR(SEARCH("库存为",AU595)))</formula>
    </cfRule>
  </conditionalFormatting>
  <conditionalFormatting sqref="AU596">
    <cfRule type="cellIs" dxfId="2" priority="6169" operator="lessThan">
      <formula>20</formula>
    </cfRule>
    <cfRule type="cellIs" dxfId="1" priority="3916" operator="greaterThan">
      <formula>120</formula>
    </cfRule>
    <cfRule type="containsText" dxfId="0" priority="1663" operator="between" text="库存为">
      <formula>NOT(ISERROR(SEARCH("库存为",AU596)))</formula>
    </cfRule>
  </conditionalFormatting>
  <conditionalFormatting sqref="AU597">
    <cfRule type="cellIs" dxfId="2" priority="6168" operator="lessThan">
      <formula>20</formula>
    </cfRule>
    <cfRule type="cellIs" dxfId="1" priority="3915" operator="greaterThan">
      <formula>120</formula>
    </cfRule>
    <cfRule type="containsText" dxfId="0" priority="1662" operator="between" text="库存为">
      <formula>NOT(ISERROR(SEARCH("库存为",AU597)))</formula>
    </cfRule>
  </conditionalFormatting>
  <conditionalFormatting sqref="AU598">
    <cfRule type="cellIs" dxfId="2" priority="6167" operator="lessThan">
      <formula>20</formula>
    </cfRule>
    <cfRule type="cellIs" dxfId="1" priority="3914" operator="greaterThan">
      <formula>120</formula>
    </cfRule>
    <cfRule type="containsText" dxfId="0" priority="1661" operator="between" text="库存为">
      <formula>NOT(ISERROR(SEARCH("库存为",AU598)))</formula>
    </cfRule>
  </conditionalFormatting>
  <conditionalFormatting sqref="AU599">
    <cfRule type="cellIs" dxfId="2" priority="6166" operator="lessThan">
      <formula>20</formula>
    </cfRule>
    <cfRule type="cellIs" dxfId="1" priority="3913" operator="greaterThan">
      <formula>120</formula>
    </cfRule>
    <cfRule type="containsText" dxfId="0" priority="1660" operator="between" text="库存为">
      <formula>NOT(ISERROR(SEARCH("库存为",AU599)))</formula>
    </cfRule>
  </conditionalFormatting>
  <conditionalFormatting sqref="AU600">
    <cfRule type="cellIs" dxfId="2" priority="6165" operator="lessThan">
      <formula>20</formula>
    </cfRule>
    <cfRule type="cellIs" dxfId="1" priority="3912" operator="greaterThan">
      <formula>120</formula>
    </cfRule>
    <cfRule type="containsText" dxfId="0" priority="1659" operator="between" text="库存为">
      <formula>NOT(ISERROR(SEARCH("库存为",AU600)))</formula>
    </cfRule>
  </conditionalFormatting>
  <conditionalFormatting sqref="AU601">
    <cfRule type="cellIs" dxfId="2" priority="6164" operator="lessThan">
      <formula>20</formula>
    </cfRule>
    <cfRule type="cellIs" dxfId="1" priority="3911" operator="greaterThan">
      <formula>120</formula>
    </cfRule>
    <cfRule type="containsText" dxfId="0" priority="1658" operator="between" text="库存为">
      <formula>NOT(ISERROR(SEARCH("库存为",AU601)))</formula>
    </cfRule>
  </conditionalFormatting>
  <conditionalFormatting sqref="AU602">
    <cfRule type="cellIs" dxfId="2" priority="6163" operator="lessThan">
      <formula>20</formula>
    </cfRule>
    <cfRule type="cellIs" dxfId="1" priority="3910" operator="greaterThan">
      <formula>120</formula>
    </cfRule>
    <cfRule type="containsText" dxfId="0" priority="1657" operator="between" text="库存为">
      <formula>NOT(ISERROR(SEARCH("库存为",AU602)))</formula>
    </cfRule>
  </conditionalFormatting>
  <conditionalFormatting sqref="AU603">
    <cfRule type="cellIs" dxfId="2" priority="6162" operator="lessThan">
      <formula>20</formula>
    </cfRule>
    <cfRule type="cellIs" dxfId="1" priority="3909" operator="greaterThan">
      <formula>120</formula>
    </cfRule>
    <cfRule type="containsText" dxfId="0" priority="1656" operator="between" text="库存为">
      <formula>NOT(ISERROR(SEARCH("库存为",AU603)))</formula>
    </cfRule>
  </conditionalFormatting>
  <conditionalFormatting sqref="AU604">
    <cfRule type="cellIs" dxfId="2" priority="6161" operator="lessThan">
      <formula>20</formula>
    </cfRule>
    <cfRule type="cellIs" dxfId="1" priority="3908" operator="greaterThan">
      <formula>120</formula>
    </cfRule>
    <cfRule type="containsText" dxfId="0" priority="1655" operator="between" text="库存为">
      <formula>NOT(ISERROR(SEARCH("库存为",AU604)))</formula>
    </cfRule>
  </conditionalFormatting>
  <conditionalFormatting sqref="AU605">
    <cfRule type="cellIs" dxfId="2" priority="6160" operator="lessThan">
      <formula>20</formula>
    </cfRule>
    <cfRule type="cellIs" dxfId="1" priority="3907" operator="greaterThan">
      <formula>120</formula>
    </cfRule>
    <cfRule type="containsText" dxfId="0" priority="1654" operator="between" text="库存为">
      <formula>NOT(ISERROR(SEARCH("库存为",AU605)))</formula>
    </cfRule>
  </conditionalFormatting>
  <conditionalFormatting sqref="AU606">
    <cfRule type="cellIs" dxfId="2" priority="6159" operator="lessThan">
      <formula>20</formula>
    </cfRule>
    <cfRule type="cellIs" dxfId="1" priority="3906" operator="greaterThan">
      <formula>120</formula>
    </cfRule>
    <cfRule type="containsText" dxfId="0" priority="1653" operator="between" text="库存为">
      <formula>NOT(ISERROR(SEARCH("库存为",AU606)))</formula>
    </cfRule>
  </conditionalFormatting>
  <conditionalFormatting sqref="AU607">
    <cfRule type="cellIs" dxfId="2" priority="6158" operator="lessThan">
      <formula>20</formula>
    </cfRule>
    <cfRule type="cellIs" dxfId="1" priority="3905" operator="greaterThan">
      <formula>120</formula>
    </cfRule>
    <cfRule type="containsText" dxfId="0" priority="1652" operator="between" text="库存为">
      <formula>NOT(ISERROR(SEARCH("库存为",AU607)))</formula>
    </cfRule>
  </conditionalFormatting>
  <conditionalFormatting sqref="AU608">
    <cfRule type="cellIs" dxfId="2" priority="6157" operator="lessThan">
      <formula>20</formula>
    </cfRule>
    <cfRule type="cellIs" dxfId="1" priority="3904" operator="greaterThan">
      <formula>120</formula>
    </cfRule>
    <cfRule type="containsText" dxfId="0" priority="1651" operator="between" text="库存为">
      <formula>NOT(ISERROR(SEARCH("库存为",AU608)))</formula>
    </cfRule>
  </conditionalFormatting>
  <conditionalFormatting sqref="AU609">
    <cfRule type="cellIs" dxfId="2" priority="6156" operator="lessThan">
      <formula>20</formula>
    </cfRule>
    <cfRule type="cellIs" dxfId="1" priority="3903" operator="greaterThan">
      <formula>120</formula>
    </cfRule>
    <cfRule type="containsText" dxfId="0" priority="1650" operator="between" text="库存为">
      <formula>NOT(ISERROR(SEARCH("库存为",AU609)))</formula>
    </cfRule>
  </conditionalFormatting>
  <conditionalFormatting sqref="AU610">
    <cfRule type="cellIs" dxfId="2" priority="6155" operator="lessThan">
      <formula>20</formula>
    </cfRule>
    <cfRule type="cellIs" dxfId="1" priority="3902" operator="greaterThan">
      <formula>120</formula>
    </cfRule>
    <cfRule type="containsText" dxfId="0" priority="1649" operator="between" text="库存为">
      <formula>NOT(ISERROR(SEARCH("库存为",AU610)))</formula>
    </cfRule>
  </conditionalFormatting>
  <conditionalFormatting sqref="AU611">
    <cfRule type="cellIs" dxfId="2" priority="6154" operator="lessThan">
      <formula>20</formula>
    </cfRule>
    <cfRule type="cellIs" dxfId="1" priority="3901" operator="greaterThan">
      <formula>120</formula>
    </cfRule>
    <cfRule type="containsText" dxfId="0" priority="1648" operator="between" text="库存为">
      <formula>NOT(ISERROR(SEARCH("库存为",AU611)))</formula>
    </cfRule>
  </conditionalFormatting>
  <conditionalFormatting sqref="AU612">
    <cfRule type="cellIs" dxfId="2" priority="6153" operator="lessThan">
      <formula>20</formula>
    </cfRule>
    <cfRule type="cellIs" dxfId="1" priority="3900" operator="greaterThan">
      <formula>120</formula>
    </cfRule>
    <cfRule type="containsText" dxfId="0" priority="1647" operator="between" text="库存为">
      <formula>NOT(ISERROR(SEARCH("库存为",AU612)))</formula>
    </cfRule>
  </conditionalFormatting>
  <conditionalFormatting sqref="AU613">
    <cfRule type="cellIs" dxfId="2" priority="6152" operator="lessThan">
      <formula>20</formula>
    </cfRule>
    <cfRule type="cellIs" dxfId="1" priority="3899" operator="greaterThan">
      <formula>120</formula>
    </cfRule>
    <cfRule type="containsText" dxfId="0" priority="1646" operator="between" text="库存为">
      <formula>NOT(ISERROR(SEARCH("库存为",AU613)))</formula>
    </cfRule>
  </conditionalFormatting>
  <conditionalFormatting sqref="AU614">
    <cfRule type="cellIs" dxfId="2" priority="6151" operator="lessThan">
      <formula>20</formula>
    </cfRule>
    <cfRule type="cellIs" dxfId="1" priority="3898" operator="greaterThan">
      <formula>120</formula>
    </cfRule>
    <cfRule type="containsText" dxfId="0" priority="1645" operator="between" text="库存为">
      <formula>NOT(ISERROR(SEARCH("库存为",AU614)))</formula>
    </cfRule>
  </conditionalFormatting>
  <conditionalFormatting sqref="AU615">
    <cfRule type="cellIs" dxfId="2" priority="6150" operator="lessThan">
      <formula>20</formula>
    </cfRule>
    <cfRule type="cellIs" dxfId="1" priority="3897" operator="greaterThan">
      <formula>120</formula>
    </cfRule>
    <cfRule type="containsText" dxfId="0" priority="1644" operator="between" text="库存为">
      <formula>NOT(ISERROR(SEARCH("库存为",AU615)))</formula>
    </cfRule>
  </conditionalFormatting>
  <conditionalFormatting sqref="AU616">
    <cfRule type="cellIs" dxfId="2" priority="6149" operator="lessThan">
      <formula>20</formula>
    </cfRule>
    <cfRule type="cellIs" dxfId="1" priority="3896" operator="greaterThan">
      <formula>120</formula>
    </cfRule>
    <cfRule type="containsText" dxfId="0" priority="1643" operator="between" text="库存为">
      <formula>NOT(ISERROR(SEARCH("库存为",AU616)))</formula>
    </cfRule>
  </conditionalFormatting>
  <conditionalFormatting sqref="AU617">
    <cfRule type="cellIs" dxfId="2" priority="6148" operator="lessThan">
      <formula>20</formula>
    </cfRule>
    <cfRule type="cellIs" dxfId="1" priority="3895" operator="greaterThan">
      <formula>120</formula>
    </cfRule>
    <cfRule type="containsText" dxfId="0" priority="1642" operator="between" text="库存为">
      <formula>NOT(ISERROR(SEARCH("库存为",AU617)))</formula>
    </cfRule>
  </conditionalFormatting>
  <conditionalFormatting sqref="AU618">
    <cfRule type="cellIs" dxfId="2" priority="6147" operator="lessThan">
      <formula>20</formula>
    </cfRule>
    <cfRule type="cellIs" dxfId="1" priority="3894" operator="greaterThan">
      <formula>120</formula>
    </cfRule>
    <cfRule type="containsText" dxfId="0" priority="1641" operator="between" text="库存为">
      <formula>NOT(ISERROR(SEARCH("库存为",AU618)))</formula>
    </cfRule>
  </conditionalFormatting>
  <conditionalFormatting sqref="AU619">
    <cfRule type="cellIs" dxfId="2" priority="6146" operator="lessThan">
      <formula>20</formula>
    </cfRule>
    <cfRule type="cellIs" dxfId="1" priority="3893" operator="greaterThan">
      <formula>120</formula>
    </cfRule>
    <cfRule type="containsText" dxfId="0" priority="1640" operator="between" text="库存为">
      <formula>NOT(ISERROR(SEARCH("库存为",AU619)))</formula>
    </cfRule>
  </conditionalFormatting>
  <conditionalFormatting sqref="AU620">
    <cfRule type="cellIs" dxfId="2" priority="6145" operator="lessThan">
      <formula>20</formula>
    </cfRule>
    <cfRule type="cellIs" dxfId="1" priority="3892" operator="greaterThan">
      <formula>120</formula>
    </cfRule>
    <cfRule type="containsText" dxfId="0" priority="1639" operator="between" text="库存为">
      <formula>NOT(ISERROR(SEARCH("库存为",AU620)))</formula>
    </cfRule>
  </conditionalFormatting>
  <conditionalFormatting sqref="AU621">
    <cfRule type="cellIs" dxfId="2" priority="6144" operator="lessThan">
      <formula>20</formula>
    </cfRule>
    <cfRule type="cellIs" dxfId="1" priority="3891" operator="greaterThan">
      <formula>120</formula>
    </cfRule>
    <cfRule type="containsText" dxfId="0" priority="1638" operator="between" text="库存为">
      <formula>NOT(ISERROR(SEARCH("库存为",AU621)))</formula>
    </cfRule>
  </conditionalFormatting>
  <conditionalFormatting sqref="AU622">
    <cfRule type="cellIs" dxfId="2" priority="6143" operator="lessThan">
      <formula>20</formula>
    </cfRule>
    <cfRule type="cellIs" dxfId="1" priority="3890" operator="greaterThan">
      <formula>120</formula>
    </cfRule>
    <cfRule type="containsText" dxfId="0" priority="1637" operator="between" text="库存为">
      <formula>NOT(ISERROR(SEARCH("库存为",AU622)))</formula>
    </cfRule>
  </conditionalFormatting>
  <conditionalFormatting sqref="AU623">
    <cfRule type="cellIs" dxfId="2" priority="6142" operator="lessThan">
      <formula>20</formula>
    </cfRule>
    <cfRule type="cellIs" dxfId="1" priority="3889" operator="greaterThan">
      <formula>120</formula>
    </cfRule>
    <cfRule type="containsText" dxfId="0" priority="1636" operator="between" text="库存为">
      <formula>NOT(ISERROR(SEARCH("库存为",AU623)))</formula>
    </cfRule>
  </conditionalFormatting>
  <conditionalFormatting sqref="AU624">
    <cfRule type="cellIs" dxfId="2" priority="6141" operator="lessThan">
      <formula>20</formula>
    </cfRule>
    <cfRule type="cellIs" dxfId="1" priority="3888" operator="greaterThan">
      <formula>120</formula>
    </cfRule>
    <cfRule type="containsText" dxfId="0" priority="1635" operator="between" text="库存为">
      <formula>NOT(ISERROR(SEARCH("库存为",AU624)))</formula>
    </cfRule>
  </conditionalFormatting>
  <conditionalFormatting sqref="AU625">
    <cfRule type="cellIs" dxfId="2" priority="6140" operator="lessThan">
      <formula>20</formula>
    </cfRule>
    <cfRule type="cellIs" dxfId="1" priority="3887" operator="greaterThan">
      <formula>120</formula>
    </cfRule>
    <cfRule type="containsText" dxfId="0" priority="1634" operator="between" text="库存为">
      <formula>NOT(ISERROR(SEARCH("库存为",AU625)))</formula>
    </cfRule>
  </conditionalFormatting>
  <conditionalFormatting sqref="AU626">
    <cfRule type="cellIs" dxfId="2" priority="6139" operator="lessThan">
      <formula>20</formula>
    </cfRule>
    <cfRule type="cellIs" dxfId="1" priority="3886" operator="greaterThan">
      <formula>120</formula>
    </cfRule>
    <cfRule type="containsText" dxfId="0" priority="1633" operator="between" text="库存为">
      <formula>NOT(ISERROR(SEARCH("库存为",AU626)))</formula>
    </cfRule>
  </conditionalFormatting>
  <conditionalFormatting sqref="AU627">
    <cfRule type="cellIs" dxfId="2" priority="6138" operator="lessThan">
      <formula>20</formula>
    </cfRule>
    <cfRule type="cellIs" dxfId="1" priority="3885" operator="greaterThan">
      <formula>120</formula>
    </cfRule>
    <cfRule type="containsText" dxfId="0" priority="1632" operator="between" text="库存为">
      <formula>NOT(ISERROR(SEARCH("库存为",AU627)))</formula>
    </cfRule>
  </conditionalFormatting>
  <conditionalFormatting sqref="AU628">
    <cfRule type="cellIs" dxfId="2" priority="6137" operator="lessThan">
      <formula>20</formula>
    </cfRule>
    <cfRule type="cellIs" dxfId="1" priority="3884" operator="greaterThan">
      <formula>120</formula>
    </cfRule>
    <cfRule type="containsText" dxfId="0" priority="1631" operator="between" text="库存为">
      <formula>NOT(ISERROR(SEARCH("库存为",AU628)))</formula>
    </cfRule>
  </conditionalFormatting>
  <conditionalFormatting sqref="AU629">
    <cfRule type="cellIs" dxfId="2" priority="6136" operator="lessThan">
      <formula>20</formula>
    </cfRule>
    <cfRule type="cellIs" dxfId="1" priority="3883" operator="greaterThan">
      <formula>120</formula>
    </cfRule>
    <cfRule type="containsText" dxfId="0" priority="1630" operator="between" text="库存为">
      <formula>NOT(ISERROR(SEARCH("库存为",AU629)))</formula>
    </cfRule>
  </conditionalFormatting>
  <conditionalFormatting sqref="AU630">
    <cfRule type="cellIs" dxfId="2" priority="6135" operator="lessThan">
      <formula>20</formula>
    </cfRule>
    <cfRule type="cellIs" dxfId="1" priority="3882" operator="greaterThan">
      <formula>120</formula>
    </cfRule>
    <cfRule type="containsText" dxfId="0" priority="1629" operator="between" text="库存为">
      <formula>NOT(ISERROR(SEARCH("库存为",AU630)))</formula>
    </cfRule>
  </conditionalFormatting>
  <conditionalFormatting sqref="AU631">
    <cfRule type="cellIs" dxfId="2" priority="6134" operator="lessThan">
      <formula>20</formula>
    </cfRule>
    <cfRule type="cellIs" dxfId="1" priority="3881" operator="greaterThan">
      <formula>120</formula>
    </cfRule>
    <cfRule type="containsText" dxfId="0" priority="1628" operator="between" text="库存为">
      <formula>NOT(ISERROR(SEARCH("库存为",AU631)))</formula>
    </cfRule>
  </conditionalFormatting>
  <conditionalFormatting sqref="AU632">
    <cfRule type="cellIs" dxfId="2" priority="6133" operator="lessThan">
      <formula>20</formula>
    </cfRule>
    <cfRule type="cellIs" dxfId="1" priority="3880" operator="greaterThan">
      <formula>120</formula>
    </cfRule>
    <cfRule type="containsText" dxfId="0" priority="1627" operator="between" text="库存为">
      <formula>NOT(ISERROR(SEARCH("库存为",AU632)))</formula>
    </cfRule>
  </conditionalFormatting>
  <conditionalFormatting sqref="AU633">
    <cfRule type="cellIs" dxfId="2" priority="6132" operator="lessThan">
      <formula>20</formula>
    </cfRule>
    <cfRule type="cellIs" dxfId="1" priority="3879" operator="greaterThan">
      <formula>120</formula>
    </cfRule>
    <cfRule type="containsText" dxfId="0" priority="1626" operator="between" text="库存为">
      <formula>NOT(ISERROR(SEARCH("库存为",AU633)))</formula>
    </cfRule>
  </conditionalFormatting>
  <conditionalFormatting sqref="AU634">
    <cfRule type="cellIs" dxfId="2" priority="6131" operator="lessThan">
      <formula>20</formula>
    </cfRule>
    <cfRule type="cellIs" dxfId="1" priority="3878" operator="greaterThan">
      <formula>120</formula>
    </cfRule>
    <cfRule type="containsText" dxfId="0" priority="1625" operator="between" text="库存为">
      <formula>NOT(ISERROR(SEARCH("库存为",AU634)))</formula>
    </cfRule>
  </conditionalFormatting>
  <conditionalFormatting sqref="AU635">
    <cfRule type="cellIs" dxfId="2" priority="6130" operator="lessThan">
      <formula>20</formula>
    </cfRule>
    <cfRule type="cellIs" dxfId="1" priority="3877" operator="greaterThan">
      <formula>120</formula>
    </cfRule>
    <cfRule type="containsText" dxfId="0" priority="1624" operator="between" text="库存为">
      <formula>NOT(ISERROR(SEARCH("库存为",AU635)))</formula>
    </cfRule>
  </conditionalFormatting>
  <conditionalFormatting sqref="AU636">
    <cfRule type="cellIs" dxfId="2" priority="6129" operator="lessThan">
      <formula>20</formula>
    </cfRule>
    <cfRule type="cellIs" dxfId="1" priority="3876" operator="greaterThan">
      <formula>120</formula>
    </cfRule>
    <cfRule type="containsText" dxfId="0" priority="1623" operator="between" text="库存为">
      <formula>NOT(ISERROR(SEARCH("库存为",AU636)))</formula>
    </cfRule>
  </conditionalFormatting>
  <conditionalFormatting sqref="AU637">
    <cfRule type="cellIs" dxfId="2" priority="6128" operator="lessThan">
      <formula>20</formula>
    </cfRule>
    <cfRule type="cellIs" dxfId="1" priority="3875" operator="greaterThan">
      <formula>120</formula>
    </cfRule>
    <cfRule type="containsText" dxfId="0" priority="1622" operator="between" text="库存为">
      <formula>NOT(ISERROR(SEARCH("库存为",AU637)))</formula>
    </cfRule>
  </conditionalFormatting>
  <conditionalFormatting sqref="AU638">
    <cfRule type="cellIs" dxfId="2" priority="6127" operator="lessThan">
      <formula>20</formula>
    </cfRule>
    <cfRule type="cellIs" dxfId="1" priority="3874" operator="greaterThan">
      <formula>120</formula>
    </cfRule>
    <cfRule type="containsText" dxfId="0" priority="1621" operator="between" text="库存为">
      <formula>NOT(ISERROR(SEARCH("库存为",AU638)))</formula>
    </cfRule>
  </conditionalFormatting>
  <conditionalFormatting sqref="AU639">
    <cfRule type="cellIs" dxfId="2" priority="6126" operator="lessThan">
      <formula>20</formula>
    </cfRule>
    <cfRule type="cellIs" dxfId="1" priority="3873" operator="greaterThan">
      <formula>120</formula>
    </cfRule>
    <cfRule type="containsText" dxfId="0" priority="1620" operator="between" text="库存为">
      <formula>NOT(ISERROR(SEARCH("库存为",AU639)))</formula>
    </cfRule>
  </conditionalFormatting>
  <conditionalFormatting sqref="AU640">
    <cfRule type="cellIs" dxfId="2" priority="6125" operator="lessThan">
      <formula>20</formula>
    </cfRule>
    <cfRule type="cellIs" dxfId="1" priority="3872" operator="greaterThan">
      <formula>120</formula>
    </cfRule>
    <cfRule type="containsText" dxfId="0" priority="1619" operator="between" text="库存为">
      <formula>NOT(ISERROR(SEARCH("库存为",AU640)))</formula>
    </cfRule>
  </conditionalFormatting>
  <conditionalFormatting sqref="AU641">
    <cfRule type="cellIs" dxfId="2" priority="6124" operator="lessThan">
      <formula>20</formula>
    </cfRule>
    <cfRule type="cellIs" dxfId="1" priority="3871" operator="greaterThan">
      <formula>120</formula>
    </cfRule>
    <cfRule type="containsText" dxfId="0" priority="1618" operator="between" text="库存为">
      <formula>NOT(ISERROR(SEARCH("库存为",AU641)))</formula>
    </cfRule>
  </conditionalFormatting>
  <conditionalFormatting sqref="AU642">
    <cfRule type="cellIs" dxfId="2" priority="6123" operator="lessThan">
      <formula>20</formula>
    </cfRule>
    <cfRule type="cellIs" dxfId="1" priority="3870" operator="greaterThan">
      <formula>120</formula>
    </cfRule>
    <cfRule type="containsText" dxfId="0" priority="1617" operator="between" text="库存为">
      <formula>NOT(ISERROR(SEARCH("库存为",AU642)))</formula>
    </cfRule>
  </conditionalFormatting>
  <conditionalFormatting sqref="AU643">
    <cfRule type="cellIs" dxfId="2" priority="6122" operator="lessThan">
      <formula>20</formula>
    </cfRule>
    <cfRule type="cellIs" dxfId="1" priority="3869" operator="greaterThan">
      <formula>120</formula>
    </cfRule>
    <cfRule type="containsText" dxfId="0" priority="1616" operator="between" text="库存为">
      <formula>NOT(ISERROR(SEARCH("库存为",AU643)))</formula>
    </cfRule>
  </conditionalFormatting>
  <conditionalFormatting sqref="AU644">
    <cfRule type="cellIs" dxfId="2" priority="6121" operator="lessThan">
      <formula>20</formula>
    </cfRule>
    <cfRule type="cellIs" dxfId="1" priority="3868" operator="greaterThan">
      <formula>120</formula>
    </cfRule>
    <cfRule type="containsText" dxfId="0" priority="1615" operator="between" text="库存为">
      <formula>NOT(ISERROR(SEARCH("库存为",AU644)))</formula>
    </cfRule>
  </conditionalFormatting>
  <conditionalFormatting sqref="AU645">
    <cfRule type="cellIs" dxfId="2" priority="6120" operator="lessThan">
      <formula>20</formula>
    </cfRule>
    <cfRule type="cellIs" dxfId="1" priority="3867" operator="greaterThan">
      <formula>120</formula>
    </cfRule>
    <cfRule type="containsText" dxfId="0" priority="1614" operator="between" text="库存为">
      <formula>NOT(ISERROR(SEARCH("库存为",AU645)))</formula>
    </cfRule>
  </conditionalFormatting>
  <conditionalFormatting sqref="AU646">
    <cfRule type="cellIs" dxfId="2" priority="6119" operator="lessThan">
      <formula>20</formula>
    </cfRule>
    <cfRule type="cellIs" dxfId="1" priority="3866" operator="greaterThan">
      <formula>120</formula>
    </cfRule>
    <cfRule type="containsText" dxfId="0" priority="1613" operator="between" text="库存为">
      <formula>NOT(ISERROR(SEARCH("库存为",AU646)))</formula>
    </cfRule>
  </conditionalFormatting>
  <conditionalFormatting sqref="AU647">
    <cfRule type="cellIs" dxfId="2" priority="6118" operator="lessThan">
      <formula>20</formula>
    </cfRule>
    <cfRule type="cellIs" dxfId="1" priority="3865" operator="greaterThan">
      <formula>120</formula>
    </cfRule>
    <cfRule type="containsText" dxfId="0" priority="1612" operator="between" text="库存为">
      <formula>NOT(ISERROR(SEARCH("库存为",AU647)))</formula>
    </cfRule>
  </conditionalFormatting>
  <conditionalFormatting sqref="AU648">
    <cfRule type="cellIs" dxfId="2" priority="6117" operator="lessThan">
      <formula>20</formula>
    </cfRule>
    <cfRule type="cellIs" dxfId="1" priority="3864" operator="greaterThan">
      <formula>120</formula>
    </cfRule>
    <cfRule type="containsText" dxfId="0" priority="1611" operator="between" text="库存为">
      <formula>NOT(ISERROR(SEARCH("库存为",AU648)))</formula>
    </cfRule>
  </conditionalFormatting>
  <conditionalFormatting sqref="AU649">
    <cfRule type="cellIs" dxfId="2" priority="6116" operator="lessThan">
      <formula>20</formula>
    </cfRule>
    <cfRule type="cellIs" dxfId="1" priority="3863" operator="greaterThan">
      <formula>120</formula>
    </cfRule>
    <cfRule type="containsText" dxfId="0" priority="1610" operator="between" text="库存为">
      <formula>NOT(ISERROR(SEARCH("库存为",AU649)))</formula>
    </cfRule>
  </conditionalFormatting>
  <conditionalFormatting sqref="AU650">
    <cfRule type="cellIs" dxfId="2" priority="6115" operator="lessThan">
      <formula>20</formula>
    </cfRule>
    <cfRule type="cellIs" dxfId="1" priority="3862" operator="greaterThan">
      <formula>120</formula>
    </cfRule>
    <cfRule type="containsText" dxfId="0" priority="1609" operator="between" text="库存为">
      <formula>NOT(ISERROR(SEARCH("库存为",AU650)))</formula>
    </cfRule>
  </conditionalFormatting>
  <conditionalFormatting sqref="AU651">
    <cfRule type="cellIs" dxfId="2" priority="6114" operator="lessThan">
      <formula>20</formula>
    </cfRule>
    <cfRule type="cellIs" dxfId="1" priority="3861" operator="greaterThan">
      <formula>120</formula>
    </cfRule>
    <cfRule type="containsText" dxfId="0" priority="1608" operator="between" text="库存为">
      <formula>NOT(ISERROR(SEARCH("库存为",AU651)))</formula>
    </cfRule>
  </conditionalFormatting>
  <conditionalFormatting sqref="AU652">
    <cfRule type="cellIs" dxfId="2" priority="6113" operator="lessThan">
      <formula>20</formula>
    </cfRule>
    <cfRule type="cellIs" dxfId="1" priority="3860" operator="greaterThan">
      <formula>120</formula>
    </cfRule>
    <cfRule type="containsText" dxfId="0" priority="1607" operator="between" text="库存为">
      <formula>NOT(ISERROR(SEARCH("库存为",AU652)))</formula>
    </cfRule>
  </conditionalFormatting>
  <conditionalFormatting sqref="AU653">
    <cfRule type="cellIs" dxfId="2" priority="6112" operator="lessThan">
      <formula>20</formula>
    </cfRule>
    <cfRule type="cellIs" dxfId="1" priority="3859" operator="greaterThan">
      <formula>120</formula>
    </cfRule>
    <cfRule type="containsText" dxfId="0" priority="1606" operator="between" text="库存为">
      <formula>NOT(ISERROR(SEARCH("库存为",AU653)))</formula>
    </cfRule>
  </conditionalFormatting>
  <conditionalFormatting sqref="AU654">
    <cfRule type="cellIs" dxfId="2" priority="6111" operator="lessThan">
      <formula>20</formula>
    </cfRule>
    <cfRule type="cellIs" dxfId="1" priority="3858" operator="greaterThan">
      <formula>120</formula>
    </cfRule>
    <cfRule type="containsText" dxfId="0" priority="1605" operator="between" text="库存为">
      <formula>NOT(ISERROR(SEARCH("库存为",AU654)))</formula>
    </cfRule>
  </conditionalFormatting>
  <conditionalFormatting sqref="AU655">
    <cfRule type="cellIs" dxfId="2" priority="6110" operator="lessThan">
      <formula>20</formula>
    </cfRule>
    <cfRule type="cellIs" dxfId="1" priority="3857" operator="greaterThan">
      <formula>120</formula>
    </cfRule>
    <cfRule type="containsText" dxfId="0" priority="1604" operator="between" text="库存为">
      <formula>NOT(ISERROR(SEARCH("库存为",AU655)))</formula>
    </cfRule>
  </conditionalFormatting>
  <conditionalFormatting sqref="AU656">
    <cfRule type="cellIs" dxfId="2" priority="6109" operator="lessThan">
      <formula>20</formula>
    </cfRule>
    <cfRule type="cellIs" dxfId="1" priority="3856" operator="greaterThan">
      <formula>120</formula>
    </cfRule>
    <cfRule type="containsText" dxfId="0" priority="1603" operator="between" text="库存为">
      <formula>NOT(ISERROR(SEARCH("库存为",AU656)))</formula>
    </cfRule>
  </conditionalFormatting>
  <conditionalFormatting sqref="AU657">
    <cfRule type="cellIs" dxfId="2" priority="6108" operator="lessThan">
      <formula>20</formula>
    </cfRule>
    <cfRule type="cellIs" dxfId="1" priority="3855" operator="greaterThan">
      <formula>120</formula>
    </cfRule>
    <cfRule type="containsText" dxfId="0" priority="1602" operator="between" text="库存为">
      <formula>NOT(ISERROR(SEARCH("库存为",AU657)))</formula>
    </cfRule>
  </conditionalFormatting>
  <conditionalFormatting sqref="AU658">
    <cfRule type="cellIs" dxfId="2" priority="6107" operator="lessThan">
      <formula>20</formula>
    </cfRule>
    <cfRule type="cellIs" dxfId="1" priority="3854" operator="greaterThan">
      <formula>120</formula>
    </cfRule>
    <cfRule type="containsText" dxfId="0" priority="1601" operator="between" text="库存为">
      <formula>NOT(ISERROR(SEARCH("库存为",AU658)))</formula>
    </cfRule>
  </conditionalFormatting>
  <conditionalFormatting sqref="AU659">
    <cfRule type="cellIs" dxfId="2" priority="6106" operator="lessThan">
      <formula>20</formula>
    </cfRule>
    <cfRule type="cellIs" dxfId="1" priority="3853" operator="greaterThan">
      <formula>120</formula>
    </cfRule>
    <cfRule type="containsText" dxfId="0" priority="1600" operator="between" text="库存为">
      <formula>NOT(ISERROR(SEARCH("库存为",AU659)))</formula>
    </cfRule>
  </conditionalFormatting>
  <conditionalFormatting sqref="AU660">
    <cfRule type="cellIs" dxfId="2" priority="6105" operator="lessThan">
      <formula>20</formula>
    </cfRule>
    <cfRule type="cellIs" dxfId="1" priority="3852" operator="greaterThan">
      <formula>120</formula>
    </cfRule>
    <cfRule type="containsText" dxfId="0" priority="1599" operator="between" text="库存为">
      <formula>NOT(ISERROR(SEARCH("库存为",AU660)))</formula>
    </cfRule>
  </conditionalFormatting>
  <conditionalFormatting sqref="AU661">
    <cfRule type="cellIs" dxfId="2" priority="6104" operator="lessThan">
      <formula>20</formula>
    </cfRule>
    <cfRule type="cellIs" dxfId="1" priority="3851" operator="greaterThan">
      <formula>120</formula>
    </cfRule>
    <cfRule type="containsText" dxfId="0" priority="1598" operator="between" text="库存为">
      <formula>NOT(ISERROR(SEARCH("库存为",AU661)))</formula>
    </cfRule>
  </conditionalFormatting>
  <conditionalFormatting sqref="AU662">
    <cfRule type="cellIs" dxfId="2" priority="6103" operator="lessThan">
      <formula>20</formula>
    </cfRule>
    <cfRule type="cellIs" dxfId="1" priority="3850" operator="greaterThan">
      <formula>120</formula>
    </cfRule>
    <cfRule type="containsText" dxfId="0" priority="1597" operator="between" text="库存为">
      <formula>NOT(ISERROR(SEARCH("库存为",AU662)))</formula>
    </cfRule>
  </conditionalFormatting>
  <conditionalFormatting sqref="AU663">
    <cfRule type="cellIs" dxfId="2" priority="6102" operator="lessThan">
      <formula>20</formula>
    </cfRule>
    <cfRule type="cellIs" dxfId="1" priority="3849" operator="greaterThan">
      <formula>120</formula>
    </cfRule>
    <cfRule type="containsText" dxfId="0" priority="1596" operator="between" text="库存为">
      <formula>NOT(ISERROR(SEARCH("库存为",AU663)))</formula>
    </cfRule>
  </conditionalFormatting>
  <conditionalFormatting sqref="AU664">
    <cfRule type="cellIs" dxfId="2" priority="6101" operator="lessThan">
      <formula>20</formula>
    </cfRule>
    <cfRule type="cellIs" dxfId="1" priority="3848" operator="greaterThan">
      <formula>120</formula>
    </cfRule>
    <cfRule type="containsText" dxfId="0" priority="1595" operator="between" text="库存为">
      <formula>NOT(ISERROR(SEARCH("库存为",AU664)))</formula>
    </cfRule>
  </conditionalFormatting>
  <conditionalFormatting sqref="AU665">
    <cfRule type="cellIs" dxfId="2" priority="6100" operator="lessThan">
      <formula>20</formula>
    </cfRule>
    <cfRule type="cellIs" dxfId="1" priority="3847" operator="greaterThan">
      <formula>120</formula>
    </cfRule>
    <cfRule type="containsText" dxfId="0" priority="1594" operator="between" text="库存为">
      <formula>NOT(ISERROR(SEARCH("库存为",AU665)))</formula>
    </cfRule>
  </conditionalFormatting>
  <conditionalFormatting sqref="AU666">
    <cfRule type="cellIs" dxfId="2" priority="6099" operator="lessThan">
      <formula>20</formula>
    </cfRule>
    <cfRule type="cellIs" dxfId="1" priority="3846" operator="greaterThan">
      <formula>120</formula>
    </cfRule>
    <cfRule type="containsText" dxfId="0" priority="1593" operator="between" text="库存为">
      <formula>NOT(ISERROR(SEARCH("库存为",AU666)))</formula>
    </cfRule>
  </conditionalFormatting>
  <conditionalFormatting sqref="AU667">
    <cfRule type="cellIs" dxfId="2" priority="6098" operator="lessThan">
      <formula>20</formula>
    </cfRule>
    <cfRule type="cellIs" dxfId="1" priority="3845" operator="greaterThan">
      <formula>120</formula>
    </cfRule>
    <cfRule type="containsText" dxfId="0" priority="1592" operator="between" text="库存为">
      <formula>NOT(ISERROR(SEARCH("库存为",AU667)))</formula>
    </cfRule>
  </conditionalFormatting>
  <conditionalFormatting sqref="AU668">
    <cfRule type="cellIs" dxfId="2" priority="6097" operator="lessThan">
      <formula>20</formula>
    </cfRule>
    <cfRule type="cellIs" dxfId="1" priority="3844" operator="greaterThan">
      <formula>120</formula>
    </cfRule>
    <cfRule type="containsText" dxfId="0" priority="1591" operator="between" text="库存为">
      <formula>NOT(ISERROR(SEARCH("库存为",AU668)))</formula>
    </cfRule>
  </conditionalFormatting>
  <conditionalFormatting sqref="AU669">
    <cfRule type="cellIs" dxfId="2" priority="6096" operator="lessThan">
      <formula>20</formula>
    </cfRule>
    <cfRule type="cellIs" dxfId="1" priority="3843" operator="greaterThan">
      <formula>120</formula>
    </cfRule>
    <cfRule type="containsText" dxfId="0" priority="1590" operator="between" text="库存为">
      <formula>NOT(ISERROR(SEARCH("库存为",AU669)))</formula>
    </cfRule>
  </conditionalFormatting>
  <conditionalFormatting sqref="AU670">
    <cfRule type="cellIs" dxfId="2" priority="6095" operator="lessThan">
      <formula>20</formula>
    </cfRule>
    <cfRule type="cellIs" dxfId="1" priority="3842" operator="greaterThan">
      <formula>120</formula>
    </cfRule>
    <cfRule type="containsText" dxfId="0" priority="1589" operator="between" text="库存为">
      <formula>NOT(ISERROR(SEARCH("库存为",AU670)))</formula>
    </cfRule>
  </conditionalFormatting>
  <conditionalFormatting sqref="AU671">
    <cfRule type="cellIs" dxfId="2" priority="6094" operator="lessThan">
      <formula>20</formula>
    </cfRule>
    <cfRule type="cellIs" dxfId="1" priority="3841" operator="greaterThan">
      <formula>120</formula>
    </cfRule>
    <cfRule type="containsText" dxfId="0" priority="1588" operator="between" text="库存为">
      <formula>NOT(ISERROR(SEARCH("库存为",AU671)))</formula>
    </cfRule>
  </conditionalFormatting>
  <conditionalFormatting sqref="AU672">
    <cfRule type="cellIs" dxfId="2" priority="6093" operator="lessThan">
      <formula>20</formula>
    </cfRule>
    <cfRule type="cellIs" dxfId="1" priority="3840" operator="greaterThan">
      <formula>120</formula>
    </cfRule>
    <cfRule type="containsText" dxfId="0" priority="1587" operator="between" text="库存为">
      <formula>NOT(ISERROR(SEARCH("库存为",AU672)))</formula>
    </cfRule>
  </conditionalFormatting>
  <conditionalFormatting sqref="AU673">
    <cfRule type="cellIs" dxfId="2" priority="6092" operator="lessThan">
      <formula>20</formula>
    </cfRule>
    <cfRule type="cellIs" dxfId="1" priority="3839" operator="greaterThan">
      <formula>120</formula>
    </cfRule>
    <cfRule type="containsText" dxfId="0" priority="1586" operator="between" text="库存为">
      <formula>NOT(ISERROR(SEARCH("库存为",AU673)))</formula>
    </cfRule>
  </conditionalFormatting>
  <conditionalFormatting sqref="AU674">
    <cfRule type="cellIs" dxfId="2" priority="6091" operator="lessThan">
      <formula>20</formula>
    </cfRule>
    <cfRule type="cellIs" dxfId="1" priority="3838" operator="greaterThan">
      <formula>120</formula>
    </cfRule>
    <cfRule type="containsText" dxfId="0" priority="1585" operator="between" text="库存为">
      <formula>NOT(ISERROR(SEARCH("库存为",AU674)))</formula>
    </cfRule>
  </conditionalFormatting>
  <conditionalFormatting sqref="AU675">
    <cfRule type="cellIs" dxfId="2" priority="6090" operator="lessThan">
      <formula>20</formula>
    </cfRule>
    <cfRule type="cellIs" dxfId="1" priority="3837" operator="greaterThan">
      <formula>120</formula>
    </cfRule>
    <cfRule type="containsText" dxfId="0" priority="1584" operator="between" text="库存为">
      <formula>NOT(ISERROR(SEARCH("库存为",AU675)))</formula>
    </cfRule>
  </conditionalFormatting>
  <conditionalFormatting sqref="AU676">
    <cfRule type="cellIs" dxfId="2" priority="6089" operator="lessThan">
      <formula>20</formula>
    </cfRule>
    <cfRule type="cellIs" dxfId="1" priority="3836" operator="greaterThan">
      <formula>120</formula>
    </cfRule>
    <cfRule type="containsText" dxfId="0" priority="1583" operator="between" text="库存为">
      <formula>NOT(ISERROR(SEARCH("库存为",AU676)))</formula>
    </cfRule>
  </conditionalFormatting>
  <conditionalFormatting sqref="AU677">
    <cfRule type="cellIs" dxfId="2" priority="6088" operator="lessThan">
      <formula>20</formula>
    </cfRule>
    <cfRule type="cellIs" dxfId="1" priority="3835" operator="greaterThan">
      <formula>120</formula>
    </cfRule>
    <cfRule type="containsText" dxfId="0" priority="1582" operator="between" text="库存为">
      <formula>NOT(ISERROR(SEARCH("库存为",AU677)))</formula>
    </cfRule>
  </conditionalFormatting>
  <conditionalFormatting sqref="AU678">
    <cfRule type="cellIs" dxfId="2" priority="6087" operator="lessThan">
      <formula>20</formula>
    </cfRule>
    <cfRule type="cellIs" dxfId="1" priority="3834" operator="greaterThan">
      <formula>120</formula>
    </cfRule>
    <cfRule type="containsText" dxfId="0" priority="1581" operator="between" text="库存为">
      <formula>NOT(ISERROR(SEARCH("库存为",AU678)))</formula>
    </cfRule>
  </conditionalFormatting>
  <conditionalFormatting sqref="AU679">
    <cfRule type="cellIs" dxfId="2" priority="6086" operator="lessThan">
      <formula>20</formula>
    </cfRule>
    <cfRule type="cellIs" dxfId="1" priority="3833" operator="greaterThan">
      <formula>120</formula>
    </cfRule>
    <cfRule type="containsText" dxfId="0" priority="1580" operator="between" text="库存为">
      <formula>NOT(ISERROR(SEARCH("库存为",AU679)))</formula>
    </cfRule>
  </conditionalFormatting>
  <conditionalFormatting sqref="AU680">
    <cfRule type="cellIs" dxfId="2" priority="6085" operator="lessThan">
      <formula>20</formula>
    </cfRule>
    <cfRule type="cellIs" dxfId="1" priority="3832" operator="greaterThan">
      <formula>120</formula>
    </cfRule>
    <cfRule type="containsText" dxfId="0" priority="1579" operator="between" text="库存为">
      <formula>NOT(ISERROR(SEARCH("库存为",AU680)))</formula>
    </cfRule>
  </conditionalFormatting>
  <conditionalFormatting sqref="AU681">
    <cfRule type="cellIs" dxfId="2" priority="6084" operator="lessThan">
      <formula>20</formula>
    </cfRule>
    <cfRule type="cellIs" dxfId="1" priority="3831" operator="greaterThan">
      <formula>120</formula>
    </cfRule>
    <cfRule type="containsText" dxfId="0" priority="1578" operator="between" text="库存为">
      <formula>NOT(ISERROR(SEARCH("库存为",AU681)))</formula>
    </cfRule>
  </conditionalFormatting>
  <conditionalFormatting sqref="AU682">
    <cfRule type="cellIs" dxfId="2" priority="6083" operator="lessThan">
      <formula>20</formula>
    </cfRule>
    <cfRule type="cellIs" dxfId="1" priority="3830" operator="greaterThan">
      <formula>120</formula>
    </cfRule>
    <cfRule type="containsText" dxfId="0" priority="1577" operator="between" text="库存为">
      <formula>NOT(ISERROR(SEARCH("库存为",AU682)))</formula>
    </cfRule>
  </conditionalFormatting>
  <conditionalFormatting sqref="AU683">
    <cfRule type="cellIs" dxfId="2" priority="6082" operator="lessThan">
      <formula>20</formula>
    </cfRule>
    <cfRule type="cellIs" dxfId="1" priority="3829" operator="greaterThan">
      <formula>120</formula>
    </cfRule>
    <cfRule type="containsText" dxfId="0" priority="1576" operator="between" text="库存为">
      <formula>NOT(ISERROR(SEARCH("库存为",AU683)))</formula>
    </cfRule>
  </conditionalFormatting>
  <conditionalFormatting sqref="AU684">
    <cfRule type="cellIs" dxfId="2" priority="6081" operator="lessThan">
      <formula>20</formula>
    </cfRule>
    <cfRule type="cellIs" dxfId="1" priority="3828" operator="greaterThan">
      <formula>120</formula>
    </cfRule>
    <cfRule type="containsText" dxfId="0" priority="1575" operator="between" text="库存为">
      <formula>NOT(ISERROR(SEARCH("库存为",AU684)))</formula>
    </cfRule>
  </conditionalFormatting>
  <conditionalFormatting sqref="AU685">
    <cfRule type="cellIs" dxfId="2" priority="6080" operator="lessThan">
      <formula>20</formula>
    </cfRule>
    <cfRule type="cellIs" dxfId="1" priority="3827" operator="greaterThan">
      <formula>120</formula>
    </cfRule>
    <cfRule type="containsText" dxfId="0" priority="1574" operator="between" text="库存为">
      <formula>NOT(ISERROR(SEARCH("库存为",AU685)))</formula>
    </cfRule>
  </conditionalFormatting>
  <conditionalFormatting sqref="AU686">
    <cfRule type="cellIs" dxfId="2" priority="6079" operator="lessThan">
      <formula>20</formula>
    </cfRule>
    <cfRule type="cellIs" dxfId="1" priority="3826" operator="greaterThan">
      <formula>120</formula>
    </cfRule>
    <cfRule type="containsText" dxfId="0" priority="1573" operator="between" text="库存为">
      <formula>NOT(ISERROR(SEARCH("库存为",AU686)))</formula>
    </cfRule>
  </conditionalFormatting>
  <conditionalFormatting sqref="AU687">
    <cfRule type="cellIs" dxfId="2" priority="6078" operator="lessThan">
      <formula>20</formula>
    </cfRule>
    <cfRule type="cellIs" dxfId="1" priority="3825" operator="greaterThan">
      <formula>120</formula>
    </cfRule>
    <cfRule type="containsText" dxfId="0" priority="1572" operator="between" text="库存为">
      <formula>NOT(ISERROR(SEARCH("库存为",AU687)))</formula>
    </cfRule>
  </conditionalFormatting>
  <conditionalFormatting sqref="AU688">
    <cfRule type="cellIs" dxfId="2" priority="6077" operator="lessThan">
      <formula>20</formula>
    </cfRule>
    <cfRule type="cellIs" dxfId="1" priority="3824" operator="greaterThan">
      <formula>120</formula>
    </cfRule>
    <cfRule type="containsText" dxfId="0" priority="1571" operator="between" text="库存为">
      <formula>NOT(ISERROR(SEARCH("库存为",AU688)))</formula>
    </cfRule>
  </conditionalFormatting>
  <conditionalFormatting sqref="AU689">
    <cfRule type="cellIs" dxfId="2" priority="6076" operator="lessThan">
      <formula>20</formula>
    </cfRule>
    <cfRule type="cellIs" dxfId="1" priority="3823" operator="greaterThan">
      <formula>120</formula>
    </cfRule>
    <cfRule type="containsText" dxfId="0" priority="1570" operator="between" text="库存为">
      <formula>NOT(ISERROR(SEARCH("库存为",AU689)))</formula>
    </cfRule>
  </conditionalFormatting>
  <conditionalFormatting sqref="AU690">
    <cfRule type="cellIs" dxfId="2" priority="6075" operator="lessThan">
      <formula>20</formula>
    </cfRule>
    <cfRule type="cellIs" dxfId="1" priority="3822" operator="greaterThan">
      <formula>120</formula>
    </cfRule>
    <cfRule type="containsText" dxfId="0" priority="1569" operator="between" text="库存为">
      <formula>NOT(ISERROR(SEARCH("库存为",AU690)))</formula>
    </cfRule>
  </conditionalFormatting>
  <conditionalFormatting sqref="AU691">
    <cfRule type="cellIs" dxfId="2" priority="6074" operator="lessThan">
      <formula>20</formula>
    </cfRule>
    <cfRule type="cellIs" dxfId="1" priority="3821" operator="greaterThan">
      <formula>120</formula>
    </cfRule>
    <cfRule type="containsText" dxfId="0" priority="1568" operator="between" text="库存为">
      <formula>NOT(ISERROR(SEARCH("库存为",AU691)))</formula>
    </cfRule>
  </conditionalFormatting>
  <conditionalFormatting sqref="AU692">
    <cfRule type="cellIs" dxfId="2" priority="6073" operator="lessThan">
      <formula>20</formula>
    </cfRule>
    <cfRule type="cellIs" dxfId="1" priority="3820" operator="greaterThan">
      <formula>120</formula>
    </cfRule>
    <cfRule type="containsText" dxfId="0" priority="1567" operator="between" text="库存为">
      <formula>NOT(ISERROR(SEARCH("库存为",AU692)))</formula>
    </cfRule>
  </conditionalFormatting>
  <conditionalFormatting sqref="AU693">
    <cfRule type="cellIs" dxfId="2" priority="6072" operator="lessThan">
      <formula>20</formula>
    </cfRule>
    <cfRule type="cellIs" dxfId="1" priority="3819" operator="greaterThan">
      <formula>120</formula>
    </cfRule>
    <cfRule type="containsText" dxfId="0" priority="1566" operator="between" text="库存为">
      <formula>NOT(ISERROR(SEARCH("库存为",AU693)))</formula>
    </cfRule>
  </conditionalFormatting>
  <conditionalFormatting sqref="AU694">
    <cfRule type="cellIs" dxfId="2" priority="6071" operator="lessThan">
      <formula>20</formula>
    </cfRule>
    <cfRule type="cellIs" dxfId="1" priority="3818" operator="greaterThan">
      <formula>120</formula>
    </cfRule>
    <cfRule type="containsText" dxfId="0" priority="1565" operator="between" text="库存为">
      <formula>NOT(ISERROR(SEARCH("库存为",AU694)))</formula>
    </cfRule>
  </conditionalFormatting>
  <conditionalFormatting sqref="AU695">
    <cfRule type="cellIs" dxfId="2" priority="6070" operator="lessThan">
      <formula>20</formula>
    </cfRule>
    <cfRule type="cellIs" dxfId="1" priority="3817" operator="greaterThan">
      <formula>120</formula>
    </cfRule>
    <cfRule type="containsText" dxfId="0" priority="1564" operator="between" text="库存为">
      <formula>NOT(ISERROR(SEARCH("库存为",AU695)))</formula>
    </cfRule>
  </conditionalFormatting>
  <conditionalFormatting sqref="AU696">
    <cfRule type="cellIs" dxfId="2" priority="6069" operator="lessThan">
      <formula>20</formula>
    </cfRule>
    <cfRule type="cellIs" dxfId="1" priority="3816" operator="greaterThan">
      <formula>120</formula>
    </cfRule>
    <cfRule type="containsText" dxfId="0" priority="1563" operator="between" text="库存为">
      <formula>NOT(ISERROR(SEARCH("库存为",AU696)))</formula>
    </cfRule>
  </conditionalFormatting>
  <conditionalFormatting sqref="AU697">
    <cfRule type="cellIs" dxfId="2" priority="6068" operator="lessThan">
      <formula>20</formula>
    </cfRule>
    <cfRule type="cellIs" dxfId="1" priority="3815" operator="greaterThan">
      <formula>120</formula>
    </cfRule>
    <cfRule type="containsText" dxfId="0" priority="1562" operator="between" text="库存为">
      <formula>NOT(ISERROR(SEARCH("库存为",AU697)))</formula>
    </cfRule>
  </conditionalFormatting>
  <conditionalFormatting sqref="AU698">
    <cfRule type="cellIs" dxfId="2" priority="6067" operator="lessThan">
      <formula>20</formula>
    </cfRule>
    <cfRule type="cellIs" dxfId="1" priority="3814" operator="greaterThan">
      <formula>120</formula>
    </cfRule>
    <cfRule type="containsText" dxfId="0" priority="1561" operator="between" text="库存为">
      <formula>NOT(ISERROR(SEARCH("库存为",AU698)))</formula>
    </cfRule>
  </conditionalFormatting>
  <conditionalFormatting sqref="AU699">
    <cfRule type="cellIs" dxfId="2" priority="6066" operator="lessThan">
      <formula>20</formula>
    </cfRule>
    <cfRule type="cellIs" dxfId="1" priority="3813" operator="greaterThan">
      <formula>120</formula>
    </cfRule>
    <cfRule type="containsText" dxfId="0" priority="1560" operator="between" text="库存为">
      <formula>NOT(ISERROR(SEARCH("库存为",AU699)))</formula>
    </cfRule>
  </conditionalFormatting>
  <conditionalFormatting sqref="AU700">
    <cfRule type="cellIs" dxfId="2" priority="6065" operator="lessThan">
      <formula>20</formula>
    </cfRule>
    <cfRule type="cellIs" dxfId="1" priority="3812" operator="greaterThan">
      <formula>120</formula>
    </cfRule>
    <cfRule type="containsText" dxfId="0" priority="1559" operator="between" text="库存为">
      <formula>NOT(ISERROR(SEARCH("库存为",AU700)))</formula>
    </cfRule>
  </conditionalFormatting>
  <conditionalFormatting sqref="AU701">
    <cfRule type="cellIs" dxfId="2" priority="6064" operator="lessThan">
      <formula>20</formula>
    </cfRule>
    <cfRule type="cellIs" dxfId="1" priority="3811" operator="greaterThan">
      <formula>120</formula>
    </cfRule>
    <cfRule type="containsText" dxfId="0" priority="1558" operator="between" text="库存为">
      <formula>NOT(ISERROR(SEARCH("库存为",AU701)))</formula>
    </cfRule>
  </conditionalFormatting>
  <conditionalFormatting sqref="AU702">
    <cfRule type="cellIs" dxfId="2" priority="6063" operator="lessThan">
      <formula>20</formula>
    </cfRule>
    <cfRule type="cellIs" dxfId="1" priority="3810" operator="greaterThan">
      <formula>120</formula>
    </cfRule>
    <cfRule type="containsText" dxfId="0" priority="1557" operator="between" text="库存为">
      <formula>NOT(ISERROR(SEARCH("库存为",AU702)))</formula>
    </cfRule>
  </conditionalFormatting>
  <conditionalFormatting sqref="AU703">
    <cfRule type="cellIs" dxfId="2" priority="6062" operator="lessThan">
      <formula>20</formula>
    </cfRule>
    <cfRule type="cellIs" dxfId="1" priority="3809" operator="greaterThan">
      <formula>120</formula>
    </cfRule>
    <cfRule type="containsText" dxfId="0" priority="1556" operator="between" text="库存为">
      <formula>NOT(ISERROR(SEARCH("库存为",AU703)))</formula>
    </cfRule>
  </conditionalFormatting>
  <conditionalFormatting sqref="AU704">
    <cfRule type="cellIs" dxfId="2" priority="6061" operator="lessThan">
      <formula>20</formula>
    </cfRule>
    <cfRule type="cellIs" dxfId="1" priority="3808" operator="greaterThan">
      <formula>120</formula>
    </cfRule>
    <cfRule type="containsText" dxfId="0" priority="1555" operator="between" text="库存为">
      <formula>NOT(ISERROR(SEARCH("库存为",AU704)))</formula>
    </cfRule>
  </conditionalFormatting>
  <conditionalFormatting sqref="AU705">
    <cfRule type="cellIs" dxfId="2" priority="6060" operator="lessThan">
      <formula>20</formula>
    </cfRule>
    <cfRule type="cellIs" dxfId="1" priority="3807" operator="greaterThan">
      <formula>120</formula>
    </cfRule>
    <cfRule type="containsText" dxfId="0" priority="1554" operator="between" text="库存为">
      <formula>NOT(ISERROR(SEARCH("库存为",AU705)))</formula>
    </cfRule>
  </conditionalFormatting>
  <conditionalFormatting sqref="AU706">
    <cfRule type="cellIs" dxfId="2" priority="6059" operator="lessThan">
      <formula>20</formula>
    </cfRule>
    <cfRule type="cellIs" dxfId="1" priority="3806" operator="greaterThan">
      <formula>120</formula>
    </cfRule>
    <cfRule type="containsText" dxfId="0" priority="1553" operator="between" text="库存为">
      <formula>NOT(ISERROR(SEARCH("库存为",AU706)))</formula>
    </cfRule>
  </conditionalFormatting>
  <conditionalFormatting sqref="AU707">
    <cfRule type="cellIs" dxfId="2" priority="6058" operator="lessThan">
      <formula>20</formula>
    </cfRule>
    <cfRule type="cellIs" dxfId="1" priority="3805" operator="greaterThan">
      <formula>120</formula>
    </cfRule>
    <cfRule type="containsText" dxfId="0" priority="1552" operator="between" text="库存为">
      <formula>NOT(ISERROR(SEARCH("库存为",AU707)))</formula>
    </cfRule>
  </conditionalFormatting>
  <conditionalFormatting sqref="AU708">
    <cfRule type="cellIs" dxfId="2" priority="6057" operator="lessThan">
      <formula>20</formula>
    </cfRule>
    <cfRule type="cellIs" dxfId="1" priority="3804" operator="greaterThan">
      <formula>120</formula>
    </cfRule>
    <cfRule type="containsText" dxfId="0" priority="1551" operator="between" text="库存为">
      <formula>NOT(ISERROR(SEARCH("库存为",AU708)))</formula>
    </cfRule>
  </conditionalFormatting>
  <conditionalFormatting sqref="AU709">
    <cfRule type="cellIs" dxfId="2" priority="6056" operator="lessThan">
      <formula>20</formula>
    </cfRule>
    <cfRule type="cellIs" dxfId="1" priority="3803" operator="greaterThan">
      <formula>120</formula>
    </cfRule>
    <cfRule type="containsText" dxfId="0" priority="1550" operator="between" text="库存为">
      <formula>NOT(ISERROR(SEARCH("库存为",AU709)))</formula>
    </cfRule>
  </conditionalFormatting>
  <conditionalFormatting sqref="AU710">
    <cfRule type="cellIs" dxfId="2" priority="6055" operator="lessThan">
      <formula>20</formula>
    </cfRule>
    <cfRule type="cellIs" dxfId="1" priority="3802" operator="greaterThan">
      <formula>120</formula>
    </cfRule>
    <cfRule type="containsText" dxfId="0" priority="1549" operator="between" text="库存为">
      <formula>NOT(ISERROR(SEARCH("库存为",AU710)))</formula>
    </cfRule>
  </conditionalFormatting>
  <conditionalFormatting sqref="AU711">
    <cfRule type="cellIs" dxfId="2" priority="6054" operator="lessThan">
      <formula>20</formula>
    </cfRule>
    <cfRule type="cellIs" dxfId="1" priority="3801" operator="greaterThan">
      <formula>120</formula>
    </cfRule>
    <cfRule type="containsText" dxfId="0" priority="1548" operator="between" text="库存为">
      <formula>NOT(ISERROR(SEARCH("库存为",AU711)))</formula>
    </cfRule>
  </conditionalFormatting>
  <conditionalFormatting sqref="AU712">
    <cfRule type="cellIs" dxfId="2" priority="6053" operator="lessThan">
      <formula>20</formula>
    </cfRule>
    <cfRule type="cellIs" dxfId="1" priority="3800" operator="greaterThan">
      <formula>120</formula>
    </cfRule>
    <cfRule type="containsText" dxfId="0" priority="1547" operator="between" text="库存为">
      <formula>NOT(ISERROR(SEARCH("库存为",AU712)))</formula>
    </cfRule>
  </conditionalFormatting>
  <conditionalFormatting sqref="AU713">
    <cfRule type="cellIs" dxfId="2" priority="6052" operator="lessThan">
      <formula>20</formula>
    </cfRule>
    <cfRule type="cellIs" dxfId="1" priority="3799" operator="greaterThan">
      <formula>120</formula>
    </cfRule>
    <cfRule type="containsText" dxfId="0" priority="1546" operator="between" text="库存为">
      <formula>NOT(ISERROR(SEARCH("库存为",AU713)))</formula>
    </cfRule>
  </conditionalFormatting>
  <conditionalFormatting sqref="AU714">
    <cfRule type="cellIs" dxfId="2" priority="6051" operator="lessThan">
      <formula>20</formula>
    </cfRule>
    <cfRule type="cellIs" dxfId="1" priority="3798" operator="greaterThan">
      <formula>120</formula>
    </cfRule>
    <cfRule type="containsText" dxfId="0" priority="1545" operator="between" text="库存为">
      <formula>NOT(ISERROR(SEARCH("库存为",AU714)))</formula>
    </cfRule>
  </conditionalFormatting>
  <conditionalFormatting sqref="AU715">
    <cfRule type="cellIs" dxfId="2" priority="6050" operator="lessThan">
      <formula>20</formula>
    </cfRule>
    <cfRule type="cellIs" dxfId="1" priority="3797" operator="greaterThan">
      <formula>120</formula>
    </cfRule>
    <cfRule type="containsText" dxfId="0" priority="1544" operator="between" text="库存为">
      <formula>NOT(ISERROR(SEARCH("库存为",AU715)))</formula>
    </cfRule>
  </conditionalFormatting>
  <conditionalFormatting sqref="AU716">
    <cfRule type="cellIs" dxfId="2" priority="6049" operator="lessThan">
      <formula>20</formula>
    </cfRule>
    <cfRule type="cellIs" dxfId="1" priority="3796" operator="greaterThan">
      <formula>120</formula>
    </cfRule>
    <cfRule type="containsText" dxfId="0" priority="1543" operator="between" text="库存为">
      <formula>NOT(ISERROR(SEARCH("库存为",AU716)))</formula>
    </cfRule>
  </conditionalFormatting>
  <conditionalFormatting sqref="AU717">
    <cfRule type="cellIs" dxfId="2" priority="6048" operator="lessThan">
      <formula>20</formula>
    </cfRule>
    <cfRule type="cellIs" dxfId="1" priority="3795" operator="greaterThan">
      <formula>120</formula>
    </cfRule>
    <cfRule type="containsText" dxfId="0" priority="1542" operator="between" text="库存为">
      <formula>NOT(ISERROR(SEARCH("库存为",AU717)))</formula>
    </cfRule>
  </conditionalFormatting>
  <conditionalFormatting sqref="AU718">
    <cfRule type="cellIs" dxfId="2" priority="6047" operator="lessThan">
      <formula>20</formula>
    </cfRule>
    <cfRule type="cellIs" dxfId="1" priority="3794" operator="greaterThan">
      <formula>120</formula>
    </cfRule>
    <cfRule type="containsText" dxfId="0" priority="1541" operator="between" text="库存为">
      <formula>NOT(ISERROR(SEARCH("库存为",AU718)))</formula>
    </cfRule>
  </conditionalFormatting>
  <conditionalFormatting sqref="AU719">
    <cfRule type="cellIs" dxfId="2" priority="6046" operator="lessThan">
      <formula>20</formula>
    </cfRule>
    <cfRule type="cellIs" dxfId="1" priority="3793" operator="greaterThan">
      <formula>120</formula>
    </cfRule>
    <cfRule type="containsText" dxfId="0" priority="1540" operator="between" text="库存为">
      <formula>NOT(ISERROR(SEARCH("库存为",AU719)))</formula>
    </cfRule>
  </conditionalFormatting>
  <conditionalFormatting sqref="AU720">
    <cfRule type="cellIs" dxfId="2" priority="6045" operator="lessThan">
      <formula>20</formula>
    </cfRule>
    <cfRule type="cellIs" dxfId="1" priority="3792" operator="greaterThan">
      <formula>120</formula>
    </cfRule>
    <cfRule type="containsText" dxfId="0" priority="1539" operator="between" text="库存为">
      <formula>NOT(ISERROR(SEARCH("库存为",AU720)))</formula>
    </cfRule>
  </conditionalFormatting>
  <conditionalFormatting sqref="AU721">
    <cfRule type="cellIs" dxfId="2" priority="6044" operator="lessThan">
      <formula>20</formula>
    </cfRule>
    <cfRule type="cellIs" dxfId="1" priority="3791" operator="greaterThan">
      <formula>120</formula>
    </cfRule>
    <cfRule type="containsText" dxfId="0" priority="1538" operator="between" text="库存为">
      <formula>NOT(ISERROR(SEARCH("库存为",AU721)))</formula>
    </cfRule>
  </conditionalFormatting>
  <conditionalFormatting sqref="AU722">
    <cfRule type="cellIs" dxfId="2" priority="6043" operator="lessThan">
      <formula>20</formula>
    </cfRule>
    <cfRule type="cellIs" dxfId="1" priority="3790" operator="greaterThan">
      <formula>120</formula>
    </cfRule>
    <cfRule type="containsText" dxfId="0" priority="1537" operator="between" text="库存为">
      <formula>NOT(ISERROR(SEARCH("库存为",AU722)))</formula>
    </cfRule>
  </conditionalFormatting>
  <conditionalFormatting sqref="AU723">
    <cfRule type="cellIs" dxfId="2" priority="6042" operator="lessThan">
      <formula>20</formula>
    </cfRule>
    <cfRule type="cellIs" dxfId="1" priority="3789" operator="greaterThan">
      <formula>120</formula>
    </cfRule>
    <cfRule type="containsText" dxfId="0" priority="1536" operator="between" text="库存为">
      <formula>NOT(ISERROR(SEARCH("库存为",AU723)))</formula>
    </cfRule>
  </conditionalFormatting>
  <conditionalFormatting sqref="AU724">
    <cfRule type="cellIs" dxfId="2" priority="6041" operator="lessThan">
      <formula>20</formula>
    </cfRule>
    <cfRule type="cellIs" dxfId="1" priority="3788" operator="greaterThan">
      <formula>120</formula>
    </cfRule>
    <cfRule type="containsText" dxfId="0" priority="1535" operator="between" text="库存为">
      <formula>NOT(ISERROR(SEARCH("库存为",AU724)))</formula>
    </cfRule>
  </conditionalFormatting>
  <conditionalFormatting sqref="AU725">
    <cfRule type="cellIs" dxfId="2" priority="6040" operator="lessThan">
      <formula>20</formula>
    </cfRule>
    <cfRule type="cellIs" dxfId="1" priority="3787" operator="greaterThan">
      <formula>120</formula>
    </cfRule>
    <cfRule type="containsText" dxfId="0" priority="1534" operator="between" text="库存为">
      <formula>NOT(ISERROR(SEARCH("库存为",AU725)))</formula>
    </cfRule>
  </conditionalFormatting>
  <conditionalFormatting sqref="AU726">
    <cfRule type="cellIs" dxfId="2" priority="6039" operator="lessThan">
      <formula>20</formula>
    </cfRule>
    <cfRule type="cellIs" dxfId="1" priority="3786" operator="greaterThan">
      <formula>120</formula>
    </cfRule>
    <cfRule type="containsText" dxfId="0" priority="1533" operator="between" text="库存为">
      <formula>NOT(ISERROR(SEARCH("库存为",AU726)))</formula>
    </cfRule>
  </conditionalFormatting>
  <conditionalFormatting sqref="AU727">
    <cfRule type="cellIs" dxfId="2" priority="6038" operator="lessThan">
      <formula>20</formula>
    </cfRule>
    <cfRule type="cellIs" dxfId="1" priority="3785" operator="greaterThan">
      <formula>120</formula>
    </cfRule>
    <cfRule type="containsText" dxfId="0" priority="1532" operator="between" text="库存为">
      <formula>NOT(ISERROR(SEARCH("库存为",AU727)))</formula>
    </cfRule>
  </conditionalFormatting>
  <conditionalFormatting sqref="AU728">
    <cfRule type="cellIs" dxfId="2" priority="6037" operator="lessThan">
      <formula>20</formula>
    </cfRule>
    <cfRule type="cellIs" dxfId="1" priority="3784" operator="greaterThan">
      <formula>120</formula>
    </cfRule>
    <cfRule type="containsText" dxfId="0" priority="1531" operator="between" text="库存为">
      <formula>NOT(ISERROR(SEARCH("库存为",AU728)))</formula>
    </cfRule>
  </conditionalFormatting>
  <conditionalFormatting sqref="AU729">
    <cfRule type="cellIs" dxfId="2" priority="6036" operator="lessThan">
      <formula>20</formula>
    </cfRule>
    <cfRule type="cellIs" dxfId="1" priority="3783" operator="greaterThan">
      <formula>120</formula>
    </cfRule>
    <cfRule type="containsText" dxfId="0" priority="1530" operator="between" text="库存为">
      <formula>NOT(ISERROR(SEARCH("库存为",AU729)))</formula>
    </cfRule>
  </conditionalFormatting>
  <conditionalFormatting sqref="AU730">
    <cfRule type="cellIs" dxfId="2" priority="6035" operator="lessThan">
      <formula>20</formula>
    </cfRule>
    <cfRule type="cellIs" dxfId="1" priority="3782" operator="greaterThan">
      <formula>120</formula>
    </cfRule>
    <cfRule type="containsText" dxfId="0" priority="1529" operator="between" text="库存为">
      <formula>NOT(ISERROR(SEARCH("库存为",AU730)))</formula>
    </cfRule>
  </conditionalFormatting>
  <conditionalFormatting sqref="AU731">
    <cfRule type="cellIs" dxfId="2" priority="6034" operator="lessThan">
      <formula>20</formula>
    </cfRule>
    <cfRule type="cellIs" dxfId="1" priority="3781" operator="greaterThan">
      <formula>120</formula>
    </cfRule>
    <cfRule type="containsText" dxfId="0" priority="1528" operator="between" text="库存为">
      <formula>NOT(ISERROR(SEARCH("库存为",AU731)))</formula>
    </cfRule>
  </conditionalFormatting>
  <conditionalFormatting sqref="AU732">
    <cfRule type="cellIs" dxfId="2" priority="6033" operator="lessThan">
      <formula>20</formula>
    </cfRule>
    <cfRule type="cellIs" dxfId="1" priority="3780" operator="greaterThan">
      <formula>120</formula>
    </cfRule>
    <cfRule type="containsText" dxfId="0" priority="1527" operator="between" text="库存为">
      <formula>NOT(ISERROR(SEARCH("库存为",AU732)))</formula>
    </cfRule>
  </conditionalFormatting>
  <conditionalFormatting sqref="AU733">
    <cfRule type="cellIs" dxfId="2" priority="6032" operator="lessThan">
      <formula>20</formula>
    </cfRule>
    <cfRule type="cellIs" dxfId="1" priority="3779" operator="greaterThan">
      <formula>120</formula>
    </cfRule>
    <cfRule type="containsText" dxfId="0" priority="1526" operator="between" text="库存为">
      <formula>NOT(ISERROR(SEARCH("库存为",AU733)))</formula>
    </cfRule>
  </conditionalFormatting>
  <conditionalFormatting sqref="AU734">
    <cfRule type="cellIs" dxfId="2" priority="6031" operator="lessThan">
      <formula>20</formula>
    </cfRule>
    <cfRule type="cellIs" dxfId="1" priority="3778" operator="greaterThan">
      <formula>120</formula>
    </cfRule>
    <cfRule type="containsText" dxfId="0" priority="1525" operator="between" text="库存为">
      <formula>NOT(ISERROR(SEARCH("库存为",AU734)))</formula>
    </cfRule>
  </conditionalFormatting>
  <conditionalFormatting sqref="AU735">
    <cfRule type="cellIs" dxfId="2" priority="6030" operator="lessThan">
      <formula>20</formula>
    </cfRule>
    <cfRule type="cellIs" dxfId="1" priority="3777" operator="greaterThan">
      <formula>120</formula>
    </cfRule>
    <cfRule type="containsText" dxfId="0" priority="1524" operator="between" text="库存为">
      <formula>NOT(ISERROR(SEARCH("库存为",AU735)))</formula>
    </cfRule>
  </conditionalFormatting>
  <conditionalFormatting sqref="AU736">
    <cfRule type="cellIs" dxfId="2" priority="6029" operator="lessThan">
      <formula>20</formula>
    </cfRule>
    <cfRule type="cellIs" dxfId="1" priority="3776" operator="greaterThan">
      <formula>120</formula>
    </cfRule>
    <cfRule type="containsText" dxfId="0" priority="1523" operator="between" text="库存为">
      <formula>NOT(ISERROR(SEARCH("库存为",AU736)))</formula>
    </cfRule>
  </conditionalFormatting>
  <conditionalFormatting sqref="AU737">
    <cfRule type="cellIs" dxfId="2" priority="6028" operator="lessThan">
      <formula>20</formula>
    </cfRule>
    <cfRule type="cellIs" dxfId="1" priority="3775" operator="greaterThan">
      <formula>120</formula>
    </cfRule>
    <cfRule type="containsText" dxfId="0" priority="1522" operator="between" text="库存为">
      <formula>NOT(ISERROR(SEARCH("库存为",AU737)))</formula>
    </cfRule>
  </conditionalFormatting>
  <conditionalFormatting sqref="AU738">
    <cfRule type="cellIs" dxfId="2" priority="6027" operator="lessThan">
      <formula>20</formula>
    </cfRule>
    <cfRule type="cellIs" dxfId="1" priority="3774" operator="greaterThan">
      <formula>120</formula>
    </cfRule>
    <cfRule type="containsText" dxfId="0" priority="1521" operator="between" text="库存为">
      <formula>NOT(ISERROR(SEARCH("库存为",AU738)))</formula>
    </cfRule>
  </conditionalFormatting>
  <conditionalFormatting sqref="AU739">
    <cfRule type="cellIs" dxfId="2" priority="6026" operator="lessThan">
      <formula>20</formula>
    </cfRule>
    <cfRule type="cellIs" dxfId="1" priority="3773" operator="greaterThan">
      <formula>120</formula>
    </cfRule>
    <cfRule type="containsText" dxfId="0" priority="1520" operator="between" text="库存为">
      <formula>NOT(ISERROR(SEARCH("库存为",AU739)))</formula>
    </cfRule>
  </conditionalFormatting>
  <conditionalFormatting sqref="AU740">
    <cfRule type="cellIs" dxfId="2" priority="6025" operator="lessThan">
      <formula>20</formula>
    </cfRule>
    <cfRule type="cellIs" dxfId="1" priority="3772" operator="greaterThan">
      <formula>120</formula>
    </cfRule>
    <cfRule type="containsText" dxfId="0" priority="1519" operator="between" text="库存为">
      <formula>NOT(ISERROR(SEARCH("库存为",AU740)))</formula>
    </cfRule>
  </conditionalFormatting>
  <conditionalFormatting sqref="AU741">
    <cfRule type="cellIs" dxfId="2" priority="6024" operator="lessThan">
      <formula>20</formula>
    </cfRule>
    <cfRule type="cellIs" dxfId="1" priority="3771" operator="greaterThan">
      <formula>120</formula>
    </cfRule>
    <cfRule type="containsText" dxfId="0" priority="1518" operator="between" text="库存为">
      <formula>NOT(ISERROR(SEARCH("库存为",AU741)))</formula>
    </cfRule>
  </conditionalFormatting>
  <conditionalFormatting sqref="AU742">
    <cfRule type="cellIs" dxfId="2" priority="6023" operator="lessThan">
      <formula>20</formula>
    </cfRule>
    <cfRule type="cellIs" dxfId="1" priority="3770" operator="greaterThan">
      <formula>120</formula>
    </cfRule>
    <cfRule type="containsText" dxfId="0" priority="1517" operator="between" text="库存为">
      <formula>NOT(ISERROR(SEARCH("库存为",AU742)))</formula>
    </cfRule>
  </conditionalFormatting>
  <conditionalFormatting sqref="AU743">
    <cfRule type="cellIs" dxfId="2" priority="6022" operator="lessThan">
      <formula>20</formula>
    </cfRule>
    <cfRule type="cellIs" dxfId="1" priority="3769" operator="greaterThan">
      <formula>120</formula>
    </cfRule>
    <cfRule type="containsText" dxfId="0" priority="1516" operator="between" text="库存为">
      <formula>NOT(ISERROR(SEARCH("库存为",AU743)))</formula>
    </cfRule>
  </conditionalFormatting>
  <conditionalFormatting sqref="AU744">
    <cfRule type="cellIs" dxfId="2" priority="6021" operator="lessThan">
      <formula>20</formula>
    </cfRule>
    <cfRule type="cellIs" dxfId="1" priority="3768" operator="greaterThan">
      <formula>120</formula>
    </cfRule>
    <cfRule type="containsText" dxfId="0" priority="1515" operator="between" text="库存为">
      <formula>NOT(ISERROR(SEARCH("库存为",AU744)))</formula>
    </cfRule>
  </conditionalFormatting>
  <conditionalFormatting sqref="AU745">
    <cfRule type="cellIs" dxfId="2" priority="6020" operator="lessThan">
      <formula>20</formula>
    </cfRule>
    <cfRule type="cellIs" dxfId="1" priority="3767" operator="greaterThan">
      <formula>120</formula>
    </cfRule>
    <cfRule type="containsText" dxfId="0" priority="1514" operator="between" text="库存为">
      <formula>NOT(ISERROR(SEARCH("库存为",AU745)))</formula>
    </cfRule>
  </conditionalFormatting>
  <conditionalFormatting sqref="AU746">
    <cfRule type="cellIs" dxfId="2" priority="6019" operator="lessThan">
      <formula>20</formula>
    </cfRule>
    <cfRule type="cellIs" dxfId="1" priority="3766" operator="greaterThan">
      <formula>120</formula>
    </cfRule>
    <cfRule type="containsText" dxfId="0" priority="1513" operator="between" text="库存为">
      <formula>NOT(ISERROR(SEARCH("库存为",AU746)))</formula>
    </cfRule>
  </conditionalFormatting>
  <conditionalFormatting sqref="AU747">
    <cfRule type="cellIs" dxfId="2" priority="6018" operator="lessThan">
      <formula>20</formula>
    </cfRule>
    <cfRule type="cellIs" dxfId="1" priority="3765" operator="greaterThan">
      <formula>120</formula>
    </cfRule>
    <cfRule type="containsText" dxfId="0" priority="1512" operator="between" text="库存为">
      <formula>NOT(ISERROR(SEARCH("库存为",AU747)))</formula>
    </cfRule>
  </conditionalFormatting>
  <conditionalFormatting sqref="AU748">
    <cfRule type="cellIs" dxfId="2" priority="6017" operator="lessThan">
      <formula>20</formula>
    </cfRule>
    <cfRule type="cellIs" dxfId="1" priority="3764" operator="greaterThan">
      <formula>120</formula>
    </cfRule>
    <cfRule type="containsText" dxfId="0" priority="1511" operator="between" text="库存为">
      <formula>NOT(ISERROR(SEARCH("库存为",AU748)))</formula>
    </cfRule>
  </conditionalFormatting>
  <conditionalFormatting sqref="AU749">
    <cfRule type="cellIs" dxfId="2" priority="6016" operator="lessThan">
      <formula>20</formula>
    </cfRule>
    <cfRule type="cellIs" dxfId="1" priority="3763" operator="greaterThan">
      <formula>120</formula>
    </cfRule>
    <cfRule type="containsText" dxfId="0" priority="1510" operator="between" text="库存为">
      <formula>NOT(ISERROR(SEARCH("库存为",AU749)))</formula>
    </cfRule>
  </conditionalFormatting>
  <conditionalFormatting sqref="AU750">
    <cfRule type="cellIs" dxfId="2" priority="6015" operator="lessThan">
      <formula>20</formula>
    </cfRule>
    <cfRule type="cellIs" dxfId="1" priority="3762" operator="greaterThan">
      <formula>120</formula>
    </cfRule>
    <cfRule type="containsText" dxfId="0" priority="1509" operator="between" text="库存为">
      <formula>NOT(ISERROR(SEARCH("库存为",AU750)))</formula>
    </cfRule>
  </conditionalFormatting>
  <conditionalFormatting sqref="AU751">
    <cfRule type="cellIs" dxfId="2" priority="6014" operator="lessThan">
      <formula>20</formula>
    </cfRule>
    <cfRule type="cellIs" dxfId="1" priority="3761" operator="greaterThan">
      <formula>120</formula>
    </cfRule>
    <cfRule type="containsText" dxfId="0" priority="1508" operator="between" text="库存为">
      <formula>NOT(ISERROR(SEARCH("库存为",AU751)))</formula>
    </cfRule>
  </conditionalFormatting>
  <conditionalFormatting sqref="AU752">
    <cfRule type="cellIs" dxfId="2" priority="6013" operator="lessThan">
      <formula>20</formula>
    </cfRule>
    <cfRule type="cellIs" dxfId="1" priority="3760" operator="greaterThan">
      <formula>120</formula>
    </cfRule>
    <cfRule type="containsText" dxfId="0" priority="1507" operator="between" text="库存为">
      <formula>NOT(ISERROR(SEARCH("库存为",AU752)))</formula>
    </cfRule>
  </conditionalFormatting>
  <conditionalFormatting sqref="AU753">
    <cfRule type="cellIs" dxfId="2" priority="6012" operator="lessThan">
      <formula>20</formula>
    </cfRule>
    <cfRule type="cellIs" dxfId="1" priority="3759" operator="greaterThan">
      <formula>120</formula>
    </cfRule>
    <cfRule type="containsText" dxfId="0" priority="1506" operator="between" text="库存为">
      <formula>NOT(ISERROR(SEARCH("库存为",AU753)))</formula>
    </cfRule>
  </conditionalFormatting>
  <conditionalFormatting sqref="AU754">
    <cfRule type="cellIs" dxfId="2" priority="6011" operator="lessThan">
      <formula>20</formula>
    </cfRule>
    <cfRule type="cellIs" dxfId="1" priority="3758" operator="greaterThan">
      <formula>120</formula>
    </cfRule>
    <cfRule type="containsText" dxfId="0" priority="1505" operator="between" text="库存为">
      <formula>NOT(ISERROR(SEARCH("库存为",AU754)))</formula>
    </cfRule>
  </conditionalFormatting>
  <conditionalFormatting sqref="AU755">
    <cfRule type="cellIs" dxfId="2" priority="6010" operator="lessThan">
      <formula>20</formula>
    </cfRule>
    <cfRule type="cellIs" dxfId="1" priority="3757" operator="greaterThan">
      <formula>120</formula>
    </cfRule>
    <cfRule type="containsText" dxfId="0" priority="1504" operator="between" text="库存为">
      <formula>NOT(ISERROR(SEARCH("库存为",AU755)))</formula>
    </cfRule>
  </conditionalFormatting>
  <conditionalFormatting sqref="AU756">
    <cfRule type="cellIs" dxfId="2" priority="6009" operator="lessThan">
      <formula>20</formula>
    </cfRule>
    <cfRule type="cellIs" dxfId="1" priority="3756" operator="greaterThan">
      <formula>120</formula>
    </cfRule>
    <cfRule type="containsText" dxfId="0" priority="1503" operator="between" text="库存为">
      <formula>NOT(ISERROR(SEARCH("库存为",AU756)))</formula>
    </cfRule>
  </conditionalFormatting>
  <conditionalFormatting sqref="AU757">
    <cfRule type="cellIs" dxfId="2" priority="6008" operator="lessThan">
      <formula>20</formula>
    </cfRule>
    <cfRule type="cellIs" dxfId="1" priority="3755" operator="greaterThan">
      <formula>120</formula>
    </cfRule>
    <cfRule type="containsText" dxfId="0" priority="1502" operator="between" text="库存为">
      <formula>NOT(ISERROR(SEARCH("库存为",AU757)))</formula>
    </cfRule>
  </conditionalFormatting>
  <conditionalFormatting sqref="AU758">
    <cfRule type="cellIs" dxfId="2" priority="6007" operator="lessThan">
      <formula>20</formula>
    </cfRule>
    <cfRule type="cellIs" dxfId="1" priority="3754" operator="greaterThan">
      <formula>120</formula>
    </cfRule>
    <cfRule type="containsText" dxfId="0" priority="1501" operator="between" text="库存为">
      <formula>NOT(ISERROR(SEARCH("库存为",AU758)))</formula>
    </cfRule>
  </conditionalFormatting>
  <conditionalFormatting sqref="AU759">
    <cfRule type="cellIs" dxfId="2" priority="6006" operator="lessThan">
      <formula>20</formula>
    </cfRule>
    <cfRule type="cellIs" dxfId="1" priority="3753" operator="greaterThan">
      <formula>120</formula>
    </cfRule>
    <cfRule type="containsText" dxfId="0" priority="1500" operator="between" text="库存为">
      <formula>NOT(ISERROR(SEARCH("库存为",AU759)))</formula>
    </cfRule>
  </conditionalFormatting>
  <conditionalFormatting sqref="AU760">
    <cfRule type="cellIs" dxfId="2" priority="6005" operator="lessThan">
      <formula>20</formula>
    </cfRule>
    <cfRule type="cellIs" dxfId="1" priority="3752" operator="greaterThan">
      <formula>120</formula>
    </cfRule>
    <cfRule type="containsText" dxfId="0" priority="1499" operator="between" text="库存为">
      <formula>NOT(ISERROR(SEARCH("库存为",AU760)))</formula>
    </cfRule>
  </conditionalFormatting>
  <conditionalFormatting sqref="AU761">
    <cfRule type="cellIs" dxfId="2" priority="6004" operator="lessThan">
      <formula>20</formula>
    </cfRule>
    <cfRule type="cellIs" dxfId="1" priority="3751" operator="greaterThan">
      <formula>120</formula>
    </cfRule>
    <cfRule type="containsText" dxfId="0" priority="1498" operator="between" text="库存为">
      <formula>NOT(ISERROR(SEARCH("库存为",AU761)))</formula>
    </cfRule>
  </conditionalFormatting>
  <conditionalFormatting sqref="AU762">
    <cfRule type="cellIs" dxfId="2" priority="6003" operator="lessThan">
      <formula>20</formula>
    </cfRule>
    <cfRule type="cellIs" dxfId="1" priority="3750" operator="greaterThan">
      <formula>120</formula>
    </cfRule>
    <cfRule type="containsText" dxfId="0" priority="1497" operator="between" text="库存为">
      <formula>NOT(ISERROR(SEARCH("库存为",AU762)))</formula>
    </cfRule>
  </conditionalFormatting>
  <conditionalFormatting sqref="AU763">
    <cfRule type="cellIs" dxfId="2" priority="6002" operator="lessThan">
      <formula>20</formula>
    </cfRule>
    <cfRule type="cellIs" dxfId="1" priority="3749" operator="greaterThan">
      <formula>120</formula>
    </cfRule>
    <cfRule type="containsText" dxfId="0" priority="1496" operator="between" text="库存为">
      <formula>NOT(ISERROR(SEARCH("库存为",AU763)))</formula>
    </cfRule>
  </conditionalFormatting>
  <conditionalFormatting sqref="AU764">
    <cfRule type="cellIs" dxfId="2" priority="6001" operator="lessThan">
      <formula>20</formula>
    </cfRule>
    <cfRule type="cellIs" dxfId="1" priority="3748" operator="greaterThan">
      <formula>120</formula>
    </cfRule>
    <cfRule type="containsText" dxfId="0" priority="1495" operator="between" text="库存为">
      <formula>NOT(ISERROR(SEARCH("库存为",AU764)))</formula>
    </cfRule>
  </conditionalFormatting>
  <conditionalFormatting sqref="AU765">
    <cfRule type="cellIs" dxfId="2" priority="6000" operator="lessThan">
      <formula>20</formula>
    </cfRule>
    <cfRule type="cellIs" dxfId="1" priority="3747" operator="greaterThan">
      <formula>120</formula>
    </cfRule>
    <cfRule type="containsText" dxfId="0" priority="1494" operator="between" text="库存为">
      <formula>NOT(ISERROR(SEARCH("库存为",AU765)))</formula>
    </cfRule>
  </conditionalFormatting>
  <conditionalFormatting sqref="AU766">
    <cfRule type="cellIs" dxfId="2" priority="5999" operator="lessThan">
      <formula>20</formula>
    </cfRule>
    <cfRule type="cellIs" dxfId="1" priority="3746" operator="greaterThan">
      <formula>120</formula>
    </cfRule>
    <cfRule type="containsText" dxfId="0" priority="1493" operator="between" text="库存为">
      <formula>NOT(ISERROR(SEARCH("库存为",AU766)))</formula>
    </cfRule>
  </conditionalFormatting>
  <conditionalFormatting sqref="AU767">
    <cfRule type="cellIs" dxfId="2" priority="5998" operator="lessThan">
      <formula>20</formula>
    </cfRule>
    <cfRule type="cellIs" dxfId="1" priority="3745" operator="greaterThan">
      <formula>120</formula>
    </cfRule>
    <cfRule type="containsText" dxfId="0" priority="1492" operator="between" text="库存为">
      <formula>NOT(ISERROR(SEARCH("库存为",AU767)))</formula>
    </cfRule>
  </conditionalFormatting>
  <conditionalFormatting sqref="AU768">
    <cfRule type="cellIs" dxfId="2" priority="5997" operator="lessThan">
      <formula>20</formula>
    </cfRule>
    <cfRule type="cellIs" dxfId="1" priority="3744" operator="greaterThan">
      <formula>120</formula>
    </cfRule>
    <cfRule type="containsText" dxfId="0" priority="1491" operator="between" text="库存为">
      <formula>NOT(ISERROR(SEARCH("库存为",AU768)))</formula>
    </cfRule>
  </conditionalFormatting>
  <conditionalFormatting sqref="AU769">
    <cfRule type="cellIs" dxfId="2" priority="5996" operator="lessThan">
      <formula>20</formula>
    </cfRule>
    <cfRule type="cellIs" dxfId="1" priority="3743" operator="greaterThan">
      <formula>120</formula>
    </cfRule>
    <cfRule type="containsText" dxfId="0" priority="1490" operator="between" text="库存为">
      <formula>NOT(ISERROR(SEARCH("库存为",AU769)))</formula>
    </cfRule>
  </conditionalFormatting>
  <conditionalFormatting sqref="AU770">
    <cfRule type="cellIs" dxfId="2" priority="5995" operator="lessThan">
      <formula>20</formula>
    </cfRule>
    <cfRule type="cellIs" dxfId="1" priority="3742" operator="greaterThan">
      <formula>120</formula>
    </cfRule>
    <cfRule type="containsText" dxfId="0" priority="1489" operator="between" text="库存为">
      <formula>NOT(ISERROR(SEARCH("库存为",AU770)))</formula>
    </cfRule>
  </conditionalFormatting>
  <conditionalFormatting sqref="AU771">
    <cfRule type="cellIs" dxfId="2" priority="5994" operator="lessThan">
      <formula>20</formula>
    </cfRule>
    <cfRule type="cellIs" dxfId="1" priority="3741" operator="greaterThan">
      <formula>120</formula>
    </cfRule>
    <cfRule type="containsText" dxfId="0" priority="1488" operator="between" text="库存为">
      <formula>NOT(ISERROR(SEARCH("库存为",AU771)))</formula>
    </cfRule>
  </conditionalFormatting>
  <conditionalFormatting sqref="AU772">
    <cfRule type="cellIs" dxfId="2" priority="5993" operator="lessThan">
      <formula>20</formula>
    </cfRule>
    <cfRule type="cellIs" dxfId="1" priority="3740" operator="greaterThan">
      <formula>120</formula>
    </cfRule>
    <cfRule type="containsText" dxfId="0" priority="1487" operator="between" text="库存为">
      <formula>NOT(ISERROR(SEARCH("库存为",AU772)))</formula>
    </cfRule>
  </conditionalFormatting>
  <conditionalFormatting sqref="AU773">
    <cfRule type="cellIs" dxfId="2" priority="5992" operator="lessThan">
      <formula>20</formula>
    </cfRule>
    <cfRule type="cellIs" dxfId="1" priority="3739" operator="greaterThan">
      <formula>120</formula>
    </cfRule>
    <cfRule type="containsText" dxfId="0" priority="1486" operator="between" text="库存为">
      <formula>NOT(ISERROR(SEARCH("库存为",AU773)))</formula>
    </cfRule>
  </conditionalFormatting>
  <conditionalFormatting sqref="AU774">
    <cfRule type="cellIs" dxfId="2" priority="5991" operator="lessThan">
      <formula>20</formula>
    </cfRule>
    <cfRule type="cellIs" dxfId="1" priority="3738" operator="greaterThan">
      <formula>120</formula>
    </cfRule>
    <cfRule type="containsText" dxfId="0" priority="1485" operator="between" text="库存为">
      <formula>NOT(ISERROR(SEARCH("库存为",AU774)))</formula>
    </cfRule>
  </conditionalFormatting>
  <conditionalFormatting sqref="AU775">
    <cfRule type="cellIs" dxfId="2" priority="5990" operator="lessThan">
      <formula>20</formula>
    </cfRule>
    <cfRule type="cellIs" dxfId="1" priority="3737" operator="greaterThan">
      <formula>120</formula>
    </cfRule>
    <cfRule type="containsText" dxfId="0" priority="1484" operator="between" text="库存为">
      <formula>NOT(ISERROR(SEARCH("库存为",AU775)))</formula>
    </cfRule>
  </conditionalFormatting>
  <conditionalFormatting sqref="AU776">
    <cfRule type="cellIs" dxfId="2" priority="5989" operator="lessThan">
      <formula>20</formula>
    </cfRule>
    <cfRule type="cellIs" dxfId="1" priority="3736" operator="greaterThan">
      <formula>120</formula>
    </cfRule>
    <cfRule type="containsText" dxfId="0" priority="1483" operator="between" text="库存为">
      <formula>NOT(ISERROR(SEARCH("库存为",AU776)))</formula>
    </cfRule>
  </conditionalFormatting>
  <conditionalFormatting sqref="AU777">
    <cfRule type="cellIs" dxfId="2" priority="5988" operator="lessThan">
      <formula>20</formula>
    </cfRule>
    <cfRule type="cellIs" dxfId="1" priority="3735" operator="greaterThan">
      <formula>120</formula>
    </cfRule>
    <cfRule type="containsText" dxfId="0" priority="1482" operator="between" text="库存为">
      <formula>NOT(ISERROR(SEARCH("库存为",AU777)))</formula>
    </cfRule>
  </conditionalFormatting>
  <conditionalFormatting sqref="AU778">
    <cfRule type="cellIs" dxfId="2" priority="5987" operator="lessThan">
      <formula>20</formula>
    </cfRule>
    <cfRule type="cellIs" dxfId="1" priority="3734" operator="greaterThan">
      <formula>120</formula>
    </cfRule>
    <cfRule type="containsText" dxfId="0" priority="1481" operator="between" text="库存为">
      <formula>NOT(ISERROR(SEARCH("库存为",AU778)))</formula>
    </cfRule>
  </conditionalFormatting>
  <conditionalFormatting sqref="AU779">
    <cfRule type="cellIs" dxfId="2" priority="5986" operator="lessThan">
      <formula>20</formula>
    </cfRule>
    <cfRule type="cellIs" dxfId="1" priority="3733" operator="greaterThan">
      <formula>120</formula>
    </cfRule>
    <cfRule type="containsText" dxfId="0" priority="1480" operator="between" text="库存为">
      <formula>NOT(ISERROR(SEARCH("库存为",AU779)))</formula>
    </cfRule>
  </conditionalFormatting>
  <conditionalFormatting sqref="AU780">
    <cfRule type="cellIs" dxfId="2" priority="5985" operator="lessThan">
      <formula>20</formula>
    </cfRule>
    <cfRule type="cellIs" dxfId="1" priority="3732" operator="greaterThan">
      <formula>120</formula>
    </cfRule>
    <cfRule type="containsText" dxfId="0" priority="1479" operator="between" text="库存为">
      <formula>NOT(ISERROR(SEARCH("库存为",AU780)))</formula>
    </cfRule>
  </conditionalFormatting>
  <conditionalFormatting sqref="AU781">
    <cfRule type="cellIs" dxfId="2" priority="5984" operator="lessThan">
      <formula>20</formula>
    </cfRule>
    <cfRule type="cellIs" dxfId="1" priority="3731" operator="greaterThan">
      <formula>120</formula>
    </cfRule>
    <cfRule type="containsText" dxfId="0" priority="1478" operator="between" text="库存为">
      <formula>NOT(ISERROR(SEARCH("库存为",AU781)))</formula>
    </cfRule>
  </conditionalFormatting>
  <conditionalFormatting sqref="AU782">
    <cfRule type="cellIs" dxfId="2" priority="5983" operator="lessThan">
      <formula>20</formula>
    </cfRule>
    <cfRule type="cellIs" dxfId="1" priority="3730" operator="greaterThan">
      <formula>120</formula>
    </cfRule>
    <cfRule type="containsText" dxfId="0" priority="1477" operator="between" text="库存为">
      <formula>NOT(ISERROR(SEARCH("库存为",AU782)))</formula>
    </cfRule>
  </conditionalFormatting>
  <conditionalFormatting sqref="AU783">
    <cfRule type="cellIs" dxfId="2" priority="5982" operator="lessThan">
      <formula>20</formula>
    </cfRule>
    <cfRule type="cellIs" dxfId="1" priority="3729" operator="greaterThan">
      <formula>120</formula>
    </cfRule>
    <cfRule type="containsText" dxfId="0" priority="1476" operator="between" text="库存为">
      <formula>NOT(ISERROR(SEARCH("库存为",AU783)))</formula>
    </cfRule>
  </conditionalFormatting>
  <conditionalFormatting sqref="AU784">
    <cfRule type="cellIs" dxfId="2" priority="5981" operator="lessThan">
      <formula>20</formula>
    </cfRule>
    <cfRule type="cellIs" dxfId="1" priority="3728" operator="greaterThan">
      <formula>120</formula>
    </cfRule>
    <cfRule type="containsText" dxfId="0" priority="1475" operator="between" text="库存为">
      <formula>NOT(ISERROR(SEARCH("库存为",AU784)))</formula>
    </cfRule>
  </conditionalFormatting>
  <conditionalFormatting sqref="AU785">
    <cfRule type="cellIs" dxfId="2" priority="5980" operator="lessThan">
      <formula>20</formula>
    </cfRule>
    <cfRule type="cellIs" dxfId="1" priority="3727" operator="greaterThan">
      <formula>120</formula>
    </cfRule>
    <cfRule type="containsText" dxfId="0" priority="1474" operator="between" text="库存为">
      <formula>NOT(ISERROR(SEARCH("库存为",AU785)))</formula>
    </cfRule>
  </conditionalFormatting>
  <conditionalFormatting sqref="AU786">
    <cfRule type="cellIs" dxfId="2" priority="5979" operator="lessThan">
      <formula>20</formula>
    </cfRule>
    <cfRule type="cellIs" dxfId="1" priority="3726" operator="greaterThan">
      <formula>120</formula>
    </cfRule>
    <cfRule type="containsText" dxfId="0" priority="1473" operator="between" text="库存为">
      <formula>NOT(ISERROR(SEARCH("库存为",AU786)))</formula>
    </cfRule>
  </conditionalFormatting>
  <conditionalFormatting sqref="AU787">
    <cfRule type="cellIs" dxfId="2" priority="5978" operator="lessThan">
      <formula>20</formula>
    </cfRule>
    <cfRule type="cellIs" dxfId="1" priority="3725" operator="greaterThan">
      <formula>120</formula>
    </cfRule>
    <cfRule type="containsText" dxfId="0" priority="1472" operator="between" text="库存为">
      <formula>NOT(ISERROR(SEARCH("库存为",AU787)))</formula>
    </cfRule>
  </conditionalFormatting>
  <conditionalFormatting sqref="AU788">
    <cfRule type="cellIs" dxfId="2" priority="5977" operator="lessThan">
      <formula>20</formula>
    </cfRule>
    <cfRule type="cellIs" dxfId="1" priority="3724" operator="greaterThan">
      <formula>120</formula>
    </cfRule>
    <cfRule type="containsText" dxfId="0" priority="1471" operator="between" text="库存为">
      <formula>NOT(ISERROR(SEARCH("库存为",AU788)))</formula>
    </cfRule>
  </conditionalFormatting>
  <conditionalFormatting sqref="AU789">
    <cfRule type="cellIs" dxfId="2" priority="5976" operator="lessThan">
      <formula>20</formula>
    </cfRule>
    <cfRule type="cellIs" dxfId="1" priority="3723" operator="greaterThan">
      <formula>120</formula>
    </cfRule>
    <cfRule type="containsText" dxfId="0" priority="1470" operator="between" text="库存为">
      <formula>NOT(ISERROR(SEARCH("库存为",AU789)))</formula>
    </cfRule>
  </conditionalFormatting>
  <conditionalFormatting sqref="AU790">
    <cfRule type="cellIs" dxfId="2" priority="5975" operator="lessThan">
      <formula>20</formula>
    </cfRule>
    <cfRule type="cellIs" dxfId="1" priority="3722" operator="greaterThan">
      <formula>120</formula>
    </cfRule>
    <cfRule type="containsText" dxfId="0" priority="1469" operator="between" text="库存为">
      <formula>NOT(ISERROR(SEARCH("库存为",AU790)))</formula>
    </cfRule>
  </conditionalFormatting>
  <conditionalFormatting sqref="AU791">
    <cfRule type="cellIs" dxfId="2" priority="5974" operator="lessThan">
      <formula>20</formula>
    </cfRule>
    <cfRule type="cellIs" dxfId="1" priority="3721" operator="greaterThan">
      <formula>120</formula>
    </cfRule>
    <cfRule type="containsText" dxfId="0" priority="1468" operator="between" text="库存为">
      <formula>NOT(ISERROR(SEARCH("库存为",AU791)))</formula>
    </cfRule>
  </conditionalFormatting>
  <conditionalFormatting sqref="AU792">
    <cfRule type="cellIs" dxfId="2" priority="5973" operator="lessThan">
      <formula>20</formula>
    </cfRule>
    <cfRule type="cellIs" dxfId="1" priority="3720" operator="greaterThan">
      <formula>120</formula>
    </cfRule>
    <cfRule type="containsText" dxfId="0" priority="1467" operator="between" text="库存为">
      <formula>NOT(ISERROR(SEARCH("库存为",AU792)))</formula>
    </cfRule>
  </conditionalFormatting>
  <conditionalFormatting sqref="AU793">
    <cfRule type="cellIs" dxfId="2" priority="5972" operator="lessThan">
      <formula>20</formula>
    </cfRule>
    <cfRule type="cellIs" dxfId="1" priority="3719" operator="greaterThan">
      <formula>120</formula>
    </cfRule>
    <cfRule type="containsText" dxfId="0" priority="1466" operator="between" text="库存为">
      <formula>NOT(ISERROR(SEARCH("库存为",AU793)))</formula>
    </cfRule>
  </conditionalFormatting>
  <conditionalFormatting sqref="AU794">
    <cfRule type="cellIs" dxfId="2" priority="5971" operator="lessThan">
      <formula>20</formula>
    </cfRule>
    <cfRule type="cellIs" dxfId="1" priority="3718" operator="greaterThan">
      <formula>120</formula>
    </cfRule>
    <cfRule type="containsText" dxfId="0" priority="1465" operator="between" text="库存为">
      <formula>NOT(ISERROR(SEARCH("库存为",AU794)))</formula>
    </cfRule>
  </conditionalFormatting>
  <conditionalFormatting sqref="AU795">
    <cfRule type="cellIs" dxfId="2" priority="5970" operator="lessThan">
      <formula>20</formula>
    </cfRule>
    <cfRule type="cellIs" dxfId="1" priority="3717" operator="greaterThan">
      <formula>120</formula>
    </cfRule>
    <cfRule type="containsText" dxfId="0" priority="1464" operator="between" text="库存为">
      <formula>NOT(ISERROR(SEARCH("库存为",AU795)))</formula>
    </cfRule>
  </conditionalFormatting>
  <conditionalFormatting sqref="AU796">
    <cfRule type="cellIs" dxfId="2" priority="5969" operator="lessThan">
      <formula>20</formula>
    </cfRule>
    <cfRule type="cellIs" dxfId="1" priority="3716" operator="greaterThan">
      <formula>120</formula>
    </cfRule>
    <cfRule type="containsText" dxfId="0" priority="1463" operator="between" text="库存为">
      <formula>NOT(ISERROR(SEARCH("库存为",AU796)))</formula>
    </cfRule>
  </conditionalFormatting>
  <conditionalFormatting sqref="AU797">
    <cfRule type="cellIs" dxfId="2" priority="5968" operator="lessThan">
      <formula>20</formula>
    </cfRule>
    <cfRule type="cellIs" dxfId="1" priority="3715" operator="greaterThan">
      <formula>120</formula>
    </cfRule>
    <cfRule type="containsText" dxfId="0" priority="1462" operator="between" text="库存为">
      <formula>NOT(ISERROR(SEARCH("库存为",AU797)))</formula>
    </cfRule>
  </conditionalFormatting>
  <conditionalFormatting sqref="AU798">
    <cfRule type="cellIs" dxfId="2" priority="5967" operator="lessThan">
      <formula>20</formula>
    </cfRule>
    <cfRule type="cellIs" dxfId="1" priority="3714" operator="greaterThan">
      <formula>120</formula>
    </cfRule>
    <cfRule type="containsText" dxfId="0" priority="1461" operator="between" text="库存为">
      <formula>NOT(ISERROR(SEARCH("库存为",AU798)))</formula>
    </cfRule>
  </conditionalFormatting>
  <conditionalFormatting sqref="AU799">
    <cfRule type="cellIs" dxfId="2" priority="5966" operator="lessThan">
      <formula>20</formula>
    </cfRule>
    <cfRule type="cellIs" dxfId="1" priority="3713" operator="greaterThan">
      <formula>120</formula>
    </cfRule>
    <cfRule type="containsText" dxfId="0" priority="1460" operator="between" text="库存为">
      <formula>NOT(ISERROR(SEARCH("库存为",AU799)))</formula>
    </cfRule>
  </conditionalFormatting>
  <conditionalFormatting sqref="AU800">
    <cfRule type="cellIs" dxfId="2" priority="5965" operator="lessThan">
      <formula>20</formula>
    </cfRule>
    <cfRule type="cellIs" dxfId="1" priority="3712" operator="greaterThan">
      <formula>120</formula>
    </cfRule>
    <cfRule type="containsText" dxfId="0" priority="1459" operator="between" text="库存为">
      <formula>NOT(ISERROR(SEARCH("库存为",AU800)))</formula>
    </cfRule>
  </conditionalFormatting>
  <conditionalFormatting sqref="AU801">
    <cfRule type="cellIs" dxfId="2" priority="5964" operator="lessThan">
      <formula>20</formula>
    </cfRule>
    <cfRule type="cellIs" dxfId="1" priority="3711" operator="greaterThan">
      <formula>120</formula>
    </cfRule>
    <cfRule type="containsText" dxfId="0" priority="1458" operator="between" text="库存为">
      <formula>NOT(ISERROR(SEARCH("库存为",AU801)))</formula>
    </cfRule>
  </conditionalFormatting>
  <conditionalFormatting sqref="AU802">
    <cfRule type="cellIs" dxfId="2" priority="5963" operator="lessThan">
      <formula>20</formula>
    </cfRule>
    <cfRule type="cellIs" dxfId="1" priority="3710" operator="greaterThan">
      <formula>120</formula>
    </cfRule>
    <cfRule type="containsText" dxfId="0" priority="1457" operator="between" text="库存为">
      <formula>NOT(ISERROR(SEARCH("库存为",AU802)))</formula>
    </cfRule>
  </conditionalFormatting>
  <conditionalFormatting sqref="AU803">
    <cfRule type="cellIs" dxfId="2" priority="5962" operator="lessThan">
      <formula>20</formula>
    </cfRule>
    <cfRule type="cellIs" dxfId="1" priority="3709" operator="greaterThan">
      <formula>120</formula>
    </cfRule>
    <cfRule type="containsText" dxfId="0" priority="1456" operator="between" text="库存为">
      <formula>NOT(ISERROR(SEARCH("库存为",AU803)))</formula>
    </cfRule>
  </conditionalFormatting>
  <conditionalFormatting sqref="AU804">
    <cfRule type="cellIs" dxfId="2" priority="5961" operator="lessThan">
      <formula>20</formula>
    </cfRule>
    <cfRule type="cellIs" dxfId="1" priority="3708" operator="greaterThan">
      <formula>120</formula>
    </cfRule>
    <cfRule type="containsText" dxfId="0" priority="1455" operator="between" text="库存为">
      <formula>NOT(ISERROR(SEARCH("库存为",AU804)))</formula>
    </cfRule>
  </conditionalFormatting>
  <conditionalFormatting sqref="AU805">
    <cfRule type="cellIs" dxfId="2" priority="5960" operator="lessThan">
      <formula>20</formula>
    </cfRule>
    <cfRule type="cellIs" dxfId="1" priority="3707" operator="greaterThan">
      <formula>120</formula>
    </cfRule>
    <cfRule type="containsText" dxfId="0" priority="1454" operator="between" text="库存为">
      <formula>NOT(ISERROR(SEARCH("库存为",AU805)))</formula>
    </cfRule>
  </conditionalFormatting>
  <conditionalFormatting sqref="AU806">
    <cfRule type="cellIs" dxfId="2" priority="5959" operator="lessThan">
      <formula>20</formula>
    </cfRule>
    <cfRule type="cellIs" dxfId="1" priority="3706" operator="greaterThan">
      <formula>120</formula>
    </cfRule>
    <cfRule type="containsText" dxfId="0" priority="1453" operator="between" text="库存为">
      <formula>NOT(ISERROR(SEARCH("库存为",AU806)))</formula>
    </cfRule>
  </conditionalFormatting>
  <conditionalFormatting sqref="AU807">
    <cfRule type="cellIs" dxfId="2" priority="5958" operator="lessThan">
      <formula>20</formula>
    </cfRule>
    <cfRule type="cellIs" dxfId="1" priority="3705" operator="greaterThan">
      <formula>120</formula>
    </cfRule>
    <cfRule type="containsText" dxfId="0" priority="1452" operator="between" text="库存为">
      <formula>NOT(ISERROR(SEARCH("库存为",AU807)))</formula>
    </cfRule>
  </conditionalFormatting>
  <conditionalFormatting sqref="AU808">
    <cfRule type="cellIs" dxfId="2" priority="5957" operator="lessThan">
      <formula>20</formula>
    </cfRule>
    <cfRule type="cellIs" dxfId="1" priority="3704" operator="greaterThan">
      <formula>120</formula>
    </cfRule>
    <cfRule type="containsText" dxfId="0" priority="1451" operator="between" text="库存为">
      <formula>NOT(ISERROR(SEARCH("库存为",AU808)))</formula>
    </cfRule>
  </conditionalFormatting>
  <conditionalFormatting sqref="AU809">
    <cfRule type="cellIs" dxfId="2" priority="5956" operator="lessThan">
      <formula>20</formula>
    </cfRule>
    <cfRule type="cellIs" dxfId="1" priority="3703" operator="greaterThan">
      <formula>120</formula>
    </cfRule>
    <cfRule type="containsText" dxfId="0" priority="1450" operator="between" text="库存为">
      <formula>NOT(ISERROR(SEARCH("库存为",AU809)))</formula>
    </cfRule>
  </conditionalFormatting>
  <conditionalFormatting sqref="AU810">
    <cfRule type="cellIs" dxfId="2" priority="5955" operator="lessThan">
      <formula>20</formula>
    </cfRule>
    <cfRule type="cellIs" dxfId="1" priority="3702" operator="greaterThan">
      <formula>120</formula>
    </cfRule>
    <cfRule type="containsText" dxfId="0" priority="1449" operator="between" text="库存为">
      <formula>NOT(ISERROR(SEARCH("库存为",AU810)))</formula>
    </cfRule>
  </conditionalFormatting>
  <conditionalFormatting sqref="AU811">
    <cfRule type="cellIs" dxfId="2" priority="5954" operator="lessThan">
      <formula>20</formula>
    </cfRule>
    <cfRule type="cellIs" dxfId="1" priority="3701" operator="greaterThan">
      <formula>120</formula>
    </cfRule>
    <cfRule type="containsText" dxfId="0" priority="1448" operator="between" text="库存为">
      <formula>NOT(ISERROR(SEARCH("库存为",AU811)))</formula>
    </cfRule>
  </conditionalFormatting>
  <conditionalFormatting sqref="AU812">
    <cfRule type="cellIs" dxfId="2" priority="5953" operator="lessThan">
      <formula>20</formula>
    </cfRule>
    <cfRule type="cellIs" dxfId="1" priority="3700" operator="greaterThan">
      <formula>120</formula>
    </cfRule>
    <cfRule type="containsText" dxfId="0" priority="1447" operator="between" text="库存为">
      <formula>NOT(ISERROR(SEARCH("库存为",AU812)))</formula>
    </cfRule>
  </conditionalFormatting>
  <conditionalFormatting sqref="AU813">
    <cfRule type="cellIs" dxfId="2" priority="5952" operator="lessThan">
      <formula>20</formula>
    </cfRule>
    <cfRule type="cellIs" dxfId="1" priority="3699" operator="greaterThan">
      <formula>120</formula>
    </cfRule>
    <cfRule type="containsText" dxfId="0" priority="1446" operator="between" text="库存为">
      <formula>NOT(ISERROR(SEARCH("库存为",AU813)))</formula>
    </cfRule>
  </conditionalFormatting>
  <conditionalFormatting sqref="AU814">
    <cfRule type="cellIs" dxfId="2" priority="5951" operator="lessThan">
      <formula>20</formula>
    </cfRule>
    <cfRule type="cellIs" dxfId="1" priority="3698" operator="greaterThan">
      <formula>120</formula>
    </cfRule>
    <cfRule type="containsText" dxfId="0" priority="1445" operator="between" text="库存为">
      <formula>NOT(ISERROR(SEARCH("库存为",AU814)))</formula>
    </cfRule>
  </conditionalFormatting>
  <conditionalFormatting sqref="AU815">
    <cfRule type="cellIs" dxfId="2" priority="5950" operator="lessThan">
      <formula>20</formula>
    </cfRule>
    <cfRule type="cellIs" dxfId="1" priority="3697" operator="greaterThan">
      <formula>120</formula>
    </cfRule>
    <cfRule type="containsText" dxfId="0" priority="1444" operator="between" text="库存为">
      <formula>NOT(ISERROR(SEARCH("库存为",AU815)))</formula>
    </cfRule>
  </conditionalFormatting>
  <conditionalFormatting sqref="AU816">
    <cfRule type="cellIs" dxfId="2" priority="5949" operator="lessThan">
      <formula>20</formula>
    </cfRule>
    <cfRule type="cellIs" dxfId="1" priority="3696" operator="greaterThan">
      <formula>120</formula>
    </cfRule>
    <cfRule type="containsText" dxfId="0" priority="1443" operator="between" text="库存为">
      <formula>NOT(ISERROR(SEARCH("库存为",AU816)))</formula>
    </cfRule>
  </conditionalFormatting>
  <conditionalFormatting sqref="AU817">
    <cfRule type="cellIs" dxfId="2" priority="5948" operator="lessThan">
      <formula>20</formula>
    </cfRule>
    <cfRule type="cellIs" dxfId="1" priority="3695" operator="greaterThan">
      <formula>120</formula>
    </cfRule>
    <cfRule type="containsText" dxfId="0" priority="1442" operator="between" text="库存为">
      <formula>NOT(ISERROR(SEARCH("库存为",AU817)))</formula>
    </cfRule>
  </conditionalFormatting>
  <conditionalFormatting sqref="AU818">
    <cfRule type="cellIs" dxfId="2" priority="5947" operator="lessThan">
      <formula>20</formula>
    </cfRule>
    <cfRule type="cellIs" dxfId="1" priority="3694" operator="greaterThan">
      <formula>120</formula>
    </cfRule>
    <cfRule type="containsText" dxfId="0" priority="1441" operator="between" text="库存为">
      <formula>NOT(ISERROR(SEARCH("库存为",AU818)))</formula>
    </cfRule>
  </conditionalFormatting>
  <conditionalFormatting sqref="AU819">
    <cfRule type="cellIs" dxfId="2" priority="5946" operator="lessThan">
      <formula>20</formula>
    </cfRule>
    <cfRule type="cellIs" dxfId="1" priority="3693" operator="greaterThan">
      <formula>120</formula>
    </cfRule>
    <cfRule type="containsText" dxfId="0" priority="1440" operator="between" text="库存为">
      <formula>NOT(ISERROR(SEARCH("库存为",AU819)))</formula>
    </cfRule>
  </conditionalFormatting>
  <conditionalFormatting sqref="AU820">
    <cfRule type="cellIs" dxfId="2" priority="5945" operator="lessThan">
      <formula>20</formula>
    </cfRule>
    <cfRule type="cellIs" dxfId="1" priority="3692" operator="greaterThan">
      <formula>120</formula>
    </cfRule>
    <cfRule type="containsText" dxfId="0" priority="1439" operator="between" text="库存为">
      <formula>NOT(ISERROR(SEARCH("库存为",AU820)))</formula>
    </cfRule>
  </conditionalFormatting>
  <conditionalFormatting sqref="AU821">
    <cfRule type="cellIs" dxfId="2" priority="5944" operator="lessThan">
      <formula>20</formula>
    </cfRule>
    <cfRule type="cellIs" dxfId="1" priority="3691" operator="greaterThan">
      <formula>120</formula>
    </cfRule>
    <cfRule type="containsText" dxfId="0" priority="1438" operator="between" text="库存为">
      <formula>NOT(ISERROR(SEARCH("库存为",AU821)))</formula>
    </cfRule>
  </conditionalFormatting>
  <conditionalFormatting sqref="AU822">
    <cfRule type="cellIs" dxfId="2" priority="5943" operator="lessThan">
      <formula>20</formula>
    </cfRule>
    <cfRule type="cellIs" dxfId="1" priority="3690" operator="greaterThan">
      <formula>120</formula>
    </cfRule>
    <cfRule type="containsText" dxfId="0" priority="1437" operator="between" text="库存为">
      <formula>NOT(ISERROR(SEARCH("库存为",AU822)))</formula>
    </cfRule>
  </conditionalFormatting>
  <conditionalFormatting sqref="AU823">
    <cfRule type="cellIs" dxfId="2" priority="5942" operator="lessThan">
      <formula>20</formula>
    </cfRule>
    <cfRule type="cellIs" dxfId="1" priority="3689" operator="greaterThan">
      <formula>120</formula>
    </cfRule>
    <cfRule type="containsText" dxfId="0" priority="1436" operator="between" text="库存为">
      <formula>NOT(ISERROR(SEARCH("库存为",AU823)))</formula>
    </cfRule>
  </conditionalFormatting>
  <conditionalFormatting sqref="AU824">
    <cfRule type="cellIs" dxfId="2" priority="5941" operator="lessThan">
      <formula>20</formula>
    </cfRule>
    <cfRule type="cellIs" dxfId="1" priority="3688" operator="greaterThan">
      <formula>120</formula>
    </cfRule>
    <cfRule type="containsText" dxfId="0" priority="1435" operator="between" text="库存为">
      <formula>NOT(ISERROR(SEARCH("库存为",AU824)))</formula>
    </cfRule>
  </conditionalFormatting>
  <conditionalFormatting sqref="AU825">
    <cfRule type="cellIs" dxfId="2" priority="5940" operator="lessThan">
      <formula>20</formula>
    </cfRule>
    <cfRule type="cellIs" dxfId="1" priority="3687" operator="greaterThan">
      <formula>120</formula>
    </cfRule>
    <cfRule type="containsText" dxfId="0" priority="1434" operator="between" text="库存为">
      <formula>NOT(ISERROR(SEARCH("库存为",AU825)))</formula>
    </cfRule>
  </conditionalFormatting>
  <conditionalFormatting sqref="AU826">
    <cfRule type="cellIs" dxfId="2" priority="5939" operator="lessThan">
      <formula>20</formula>
    </cfRule>
    <cfRule type="cellIs" dxfId="1" priority="3686" operator="greaterThan">
      <formula>120</formula>
    </cfRule>
    <cfRule type="containsText" dxfId="0" priority="1433" operator="between" text="库存为">
      <formula>NOT(ISERROR(SEARCH("库存为",AU826)))</formula>
    </cfRule>
  </conditionalFormatting>
  <conditionalFormatting sqref="AU827">
    <cfRule type="cellIs" dxfId="2" priority="5938" operator="lessThan">
      <formula>20</formula>
    </cfRule>
    <cfRule type="cellIs" dxfId="1" priority="3685" operator="greaterThan">
      <formula>120</formula>
    </cfRule>
    <cfRule type="containsText" dxfId="0" priority="1432" operator="between" text="库存为">
      <formula>NOT(ISERROR(SEARCH("库存为",AU827)))</formula>
    </cfRule>
  </conditionalFormatting>
  <conditionalFormatting sqref="AU828">
    <cfRule type="cellIs" dxfId="2" priority="5937" operator="lessThan">
      <formula>20</formula>
    </cfRule>
    <cfRule type="cellIs" dxfId="1" priority="3684" operator="greaterThan">
      <formula>120</formula>
    </cfRule>
    <cfRule type="containsText" dxfId="0" priority="1431" operator="between" text="库存为">
      <formula>NOT(ISERROR(SEARCH("库存为",AU828)))</formula>
    </cfRule>
  </conditionalFormatting>
  <conditionalFormatting sqref="AU829">
    <cfRule type="cellIs" dxfId="2" priority="5936" operator="lessThan">
      <formula>20</formula>
    </cfRule>
    <cfRule type="cellIs" dxfId="1" priority="3683" operator="greaterThan">
      <formula>120</formula>
    </cfRule>
    <cfRule type="containsText" dxfId="0" priority="1430" operator="between" text="库存为">
      <formula>NOT(ISERROR(SEARCH("库存为",AU829)))</formula>
    </cfRule>
  </conditionalFormatting>
  <conditionalFormatting sqref="AU830">
    <cfRule type="cellIs" dxfId="2" priority="5935" operator="lessThan">
      <formula>20</formula>
    </cfRule>
    <cfRule type="cellIs" dxfId="1" priority="3682" operator="greaterThan">
      <formula>120</formula>
    </cfRule>
    <cfRule type="containsText" dxfId="0" priority="1429" operator="between" text="库存为">
      <formula>NOT(ISERROR(SEARCH("库存为",AU830)))</formula>
    </cfRule>
  </conditionalFormatting>
  <conditionalFormatting sqref="AU831">
    <cfRule type="cellIs" dxfId="2" priority="5934" operator="lessThan">
      <formula>20</formula>
    </cfRule>
    <cfRule type="cellIs" dxfId="1" priority="3681" operator="greaterThan">
      <formula>120</formula>
    </cfRule>
    <cfRule type="containsText" dxfId="0" priority="1428" operator="between" text="库存为">
      <formula>NOT(ISERROR(SEARCH("库存为",AU831)))</formula>
    </cfRule>
  </conditionalFormatting>
  <conditionalFormatting sqref="AU832">
    <cfRule type="cellIs" dxfId="2" priority="5933" operator="lessThan">
      <formula>20</formula>
    </cfRule>
    <cfRule type="cellIs" dxfId="1" priority="3680" operator="greaterThan">
      <formula>120</formula>
    </cfRule>
    <cfRule type="containsText" dxfId="0" priority="1427" operator="between" text="库存为">
      <formula>NOT(ISERROR(SEARCH("库存为",AU832)))</formula>
    </cfRule>
  </conditionalFormatting>
  <conditionalFormatting sqref="AU833">
    <cfRule type="cellIs" dxfId="2" priority="5932" operator="lessThan">
      <formula>20</formula>
    </cfRule>
    <cfRule type="cellIs" dxfId="1" priority="3679" operator="greaterThan">
      <formula>120</formula>
    </cfRule>
    <cfRule type="containsText" dxfId="0" priority="1426" operator="between" text="库存为">
      <formula>NOT(ISERROR(SEARCH("库存为",AU833)))</formula>
    </cfRule>
  </conditionalFormatting>
  <conditionalFormatting sqref="AU834">
    <cfRule type="cellIs" dxfId="2" priority="5931" operator="lessThan">
      <formula>20</formula>
    </cfRule>
    <cfRule type="cellIs" dxfId="1" priority="3678" operator="greaterThan">
      <formula>120</formula>
    </cfRule>
    <cfRule type="containsText" dxfId="0" priority="1425" operator="between" text="库存为">
      <formula>NOT(ISERROR(SEARCH("库存为",AU834)))</formula>
    </cfRule>
  </conditionalFormatting>
  <conditionalFormatting sqref="AU835">
    <cfRule type="cellIs" dxfId="2" priority="5930" operator="lessThan">
      <formula>20</formula>
    </cfRule>
    <cfRule type="cellIs" dxfId="1" priority="3677" operator="greaterThan">
      <formula>120</formula>
    </cfRule>
    <cfRule type="containsText" dxfId="0" priority="1424" operator="between" text="库存为">
      <formula>NOT(ISERROR(SEARCH("库存为",AU835)))</formula>
    </cfRule>
  </conditionalFormatting>
  <conditionalFormatting sqref="AU836">
    <cfRule type="cellIs" dxfId="2" priority="5929" operator="lessThan">
      <formula>20</formula>
    </cfRule>
    <cfRule type="cellIs" dxfId="1" priority="3676" operator="greaterThan">
      <formula>120</formula>
    </cfRule>
    <cfRule type="containsText" dxfId="0" priority="1423" operator="between" text="库存为">
      <formula>NOT(ISERROR(SEARCH("库存为",AU836)))</formula>
    </cfRule>
  </conditionalFormatting>
  <conditionalFormatting sqref="AU837">
    <cfRule type="cellIs" dxfId="2" priority="5928" operator="lessThan">
      <formula>20</formula>
    </cfRule>
    <cfRule type="cellIs" dxfId="1" priority="3675" operator="greaterThan">
      <formula>120</formula>
    </cfRule>
    <cfRule type="containsText" dxfId="0" priority="1422" operator="between" text="库存为">
      <formula>NOT(ISERROR(SEARCH("库存为",AU837)))</formula>
    </cfRule>
  </conditionalFormatting>
  <conditionalFormatting sqref="AU838">
    <cfRule type="cellIs" dxfId="2" priority="5927" operator="lessThan">
      <formula>20</formula>
    </cfRule>
    <cfRule type="cellIs" dxfId="1" priority="3674" operator="greaterThan">
      <formula>120</formula>
    </cfRule>
    <cfRule type="containsText" dxfId="0" priority="1421" operator="between" text="库存为">
      <formula>NOT(ISERROR(SEARCH("库存为",AU838)))</formula>
    </cfRule>
  </conditionalFormatting>
  <conditionalFormatting sqref="AU839">
    <cfRule type="cellIs" dxfId="2" priority="5926" operator="lessThan">
      <formula>20</formula>
    </cfRule>
    <cfRule type="cellIs" dxfId="1" priority="3673" operator="greaterThan">
      <formula>120</formula>
    </cfRule>
    <cfRule type="containsText" dxfId="0" priority="1420" operator="between" text="库存为">
      <formula>NOT(ISERROR(SEARCH("库存为",AU839)))</formula>
    </cfRule>
  </conditionalFormatting>
  <conditionalFormatting sqref="AU840">
    <cfRule type="cellIs" dxfId="2" priority="5925" operator="lessThan">
      <formula>20</formula>
    </cfRule>
    <cfRule type="cellIs" dxfId="1" priority="3672" operator="greaterThan">
      <formula>120</formula>
    </cfRule>
    <cfRule type="containsText" dxfId="0" priority="1419" operator="between" text="库存为">
      <formula>NOT(ISERROR(SEARCH("库存为",AU840)))</formula>
    </cfRule>
  </conditionalFormatting>
  <conditionalFormatting sqref="AU841">
    <cfRule type="cellIs" dxfId="2" priority="5924" operator="lessThan">
      <formula>20</formula>
    </cfRule>
    <cfRule type="cellIs" dxfId="1" priority="3671" operator="greaterThan">
      <formula>120</formula>
    </cfRule>
    <cfRule type="containsText" dxfId="0" priority="1418" operator="between" text="库存为">
      <formula>NOT(ISERROR(SEARCH("库存为",AU841)))</formula>
    </cfRule>
  </conditionalFormatting>
  <conditionalFormatting sqref="AU842">
    <cfRule type="cellIs" dxfId="2" priority="5923" operator="lessThan">
      <formula>20</formula>
    </cfRule>
    <cfRule type="cellIs" dxfId="1" priority="3670" operator="greaterThan">
      <formula>120</formula>
    </cfRule>
    <cfRule type="containsText" dxfId="0" priority="1417" operator="between" text="库存为">
      <formula>NOT(ISERROR(SEARCH("库存为",AU842)))</formula>
    </cfRule>
  </conditionalFormatting>
  <conditionalFormatting sqref="AU843">
    <cfRule type="cellIs" dxfId="2" priority="5922" operator="lessThan">
      <formula>20</formula>
    </cfRule>
    <cfRule type="cellIs" dxfId="1" priority="3669" operator="greaterThan">
      <formula>120</formula>
    </cfRule>
    <cfRule type="containsText" dxfId="0" priority="1416" operator="between" text="库存为">
      <formula>NOT(ISERROR(SEARCH("库存为",AU843)))</formula>
    </cfRule>
  </conditionalFormatting>
  <conditionalFormatting sqref="AU844">
    <cfRule type="cellIs" dxfId="2" priority="5921" operator="lessThan">
      <formula>20</formula>
    </cfRule>
    <cfRule type="cellIs" dxfId="1" priority="3668" operator="greaterThan">
      <formula>120</formula>
    </cfRule>
    <cfRule type="containsText" dxfId="0" priority="1415" operator="between" text="库存为">
      <formula>NOT(ISERROR(SEARCH("库存为",AU844)))</formula>
    </cfRule>
  </conditionalFormatting>
  <conditionalFormatting sqref="AU845">
    <cfRule type="cellIs" dxfId="2" priority="5920" operator="lessThan">
      <formula>20</formula>
    </cfRule>
    <cfRule type="cellIs" dxfId="1" priority="3667" operator="greaterThan">
      <formula>120</formula>
    </cfRule>
    <cfRule type="containsText" dxfId="0" priority="1414" operator="between" text="库存为">
      <formula>NOT(ISERROR(SEARCH("库存为",AU845)))</formula>
    </cfRule>
  </conditionalFormatting>
  <conditionalFormatting sqref="AU846">
    <cfRule type="cellIs" dxfId="2" priority="5919" operator="lessThan">
      <formula>20</formula>
    </cfRule>
    <cfRule type="cellIs" dxfId="1" priority="3666" operator="greaterThan">
      <formula>120</formula>
    </cfRule>
    <cfRule type="containsText" dxfId="0" priority="1413" operator="between" text="库存为">
      <formula>NOT(ISERROR(SEARCH("库存为",AU846)))</formula>
    </cfRule>
  </conditionalFormatting>
  <conditionalFormatting sqref="AU847">
    <cfRule type="cellIs" dxfId="2" priority="5918" operator="lessThan">
      <formula>20</formula>
    </cfRule>
    <cfRule type="cellIs" dxfId="1" priority="3665" operator="greaterThan">
      <formula>120</formula>
    </cfRule>
    <cfRule type="containsText" dxfId="0" priority="1412" operator="between" text="库存为">
      <formula>NOT(ISERROR(SEARCH("库存为",AU847)))</formula>
    </cfRule>
  </conditionalFormatting>
  <conditionalFormatting sqref="AU848">
    <cfRule type="cellIs" dxfId="2" priority="5917" operator="lessThan">
      <formula>20</formula>
    </cfRule>
    <cfRule type="cellIs" dxfId="1" priority="3664" operator="greaterThan">
      <formula>120</formula>
    </cfRule>
    <cfRule type="containsText" dxfId="0" priority="1411" operator="between" text="库存为">
      <formula>NOT(ISERROR(SEARCH("库存为",AU848)))</formula>
    </cfRule>
  </conditionalFormatting>
  <conditionalFormatting sqref="AU849">
    <cfRule type="cellIs" dxfId="2" priority="5916" operator="lessThan">
      <formula>20</formula>
    </cfRule>
    <cfRule type="cellIs" dxfId="1" priority="3663" operator="greaterThan">
      <formula>120</formula>
    </cfRule>
    <cfRule type="containsText" dxfId="0" priority="1410" operator="between" text="库存为">
      <formula>NOT(ISERROR(SEARCH("库存为",AU849)))</formula>
    </cfRule>
  </conditionalFormatting>
  <conditionalFormatting sqref="AU850">
    <cfRule type="cellIs" dxfId="2" priority="5915" operator="lessThan">
      <formula>20</formula>
    </cfRule>
    <cfRule type="cellIs" dxfId="1" priority="3662" operator="greaterThan">
      <formula>120</formula>
    </cfRule>
    <cfRule type="containsText" dxfId="0" priority="1409" operator="between" text="库存为">
      <formula>NOT(ISERROR(SEARCH("库存为",AU850)))</formula>
    </cfRule>
  </conditionalFormatting>
  <conditionalFormatting sqref="AU851">
    <cfRule type="cellIs" dxfId="2" priority="5914" operator="lessThan">
      <formula>20</formula>
    </cfRule>
    <cfRule type="cellIs" dxfId="1" priority="3661" operator="greaterThan">
      <formula>120</formula>
    </cfRule>
    <cfRule type="containsText" dxfId="0" priority="1408" operator="between" text="库存为">
      <formula>NOT(ISERROR(SEARCH("库存为",AU851)))</formula>
    </cfRule>
  </conditionalFormatting>
  <conditionalFormatting sqref="AU852">
    <cfRule type="cellIs" dxfId="2" priority="5913" operator="lessThan">
      <formula>20</formula>
    </cfRule>
    <cfRule type="cellIs" dxfId="1" priority="3660" operator="greaterThan">
      <formula>120</formula>
    </cfRule>
    <cfRule type="containsText" dxfId="0" priority="1407" operator="between" text="库存为">
      <formula>NOT(ISERROR(SEARCH("库存为",AU852)))</formula>
    </cfRule>
  </conditionalFormatting>
  <conditionalFormatting sqref="AU853">
    <cfRule type="cellIs" dxfId="2" priority="5912" operator="lessThan">
      <formula>20</formula>
    </cfRule>
    <cfRule type="cellIs" dxfId="1" priority="3659" operator="greaterThan">
      <formula>120</formula>
    </cfRule>
    <cfRule type="containsText" dxfId="0" priority="1406" operator="between" text="库存为">
      <formula>NOT(ISERROR(SEARCH("库存为",AU853)))</formula>
    </cfRule>
  </conditionalFormatting>
  <conditionalFormatting sqref="AU854">
    <cfRule type="cellIs" dxfId="2" priority="5911" operator="lessThan">
      <formula>20</formula>
    </cfRule>
    <cfRule type="cellIs" dxfId="1" priority="3658" operator="greaterThan">
      <formula>120</formula>
    </cfRule>
    <cfRule type="containsText" dxfId="0" priority="1405" operator="between" text="库存为">
      <formula>NOT(ISERROR(SEARCH("库存为",AU854)))</formula>
    </cfRule>
  </conditionalFormatting>
  <conditionalFormatting sqref="AU855">
    <cfRule type="cellIs" dxfId="2" priority="5910" operator="lessThan">
      <formula>20</formula>
    </cfRule>
    <cfRule type="cellIs" dxfId="1" priority="3657" operator="greaterThan">
      <formula>120</formula>
    </cfRule>
    <cfRule type="containsText" dxfId="0" priority="1404" operator="between" text="库存为">
      <formula>NOT(ISERROR(SEARCH("库存为",AU855)))</formula>
    </cfRule>
  </conditionalFormatting>
  <conditionalFormatting sqref="AU856">
    <cfRule type="cellIs" dxfId="2" priority="5909" operator="lessThan">
      <formula>20</formula>
    </cfRule>
    <cfRule type="cellIs" dxfId="1" priority="3656" operator="greaterThan">
      <formula>120</formula>
    </cfRule>
    <cfRule type="containsText" dxfId="0" priority="1403" operator="between" text="库存为">
      <formula>NOT(ISERROR(SEARCH("库存为",AU856)))</formula>
    </cfRule>
  </conditionalFormatting>
  <conditionalFormatting sqref="AU857">
    <cfRule type="cellIs" dxfId="2" priority="5908" operator="lessThan">
      <formula>20</formula>
    </cfRule>
    <cfRule type="cellIs" dxfId="1" priority="3655" operator="greaterThan">
      <formula>120</formula>
    </cfRule>
    <cfRule type="containsText" dxfId="0" priority="1402" operator="between" text="库存为">
      <formula>NOT(ISERROR(SEARCH("库存为",AU857)))</formula>
    </cfRule>
  </conditionalFormatting>
  <conditionalFormatting sqref="AU858">
    <cfRule type="cellIs" dxfId="2" priority="5907" operator="lessThan">
      <formula>20</formula>
    </cfRule>
    <cfRule type="cellIs" dxfId="1" priority="3654" operator="greaterThan">
      <formula>120</formula>
    </cfRule>
    <cfRule type="containsText" dxfId="0" priority="1401" operator="between" text="库存为">
      <formula>NOT(ISERROR(SEARCH("库存为",AU858)))</formula>
    </cfRule>
  </conditionalFormatting>
  <conditionalFormatting sqref="AU859">
    <cfRule type="cellIs" dxfId="2" priority="5906" operator="lessThan">
      <formula>20</formula>
    </cfRule>
    <cfRule type="cellIs" dxfId="1" priority="3653" operator="greaterThan">
      <formula>120</formula>
    </cfRule>
    <cfRule type="containsText" dxfId="0" priority="1400" operator="between" text="库存为">
      <formula>NOT(ISERROR(SEARCH("库存为",AU859)))</formula>
    </cfRule>
  </conditionalFormatting>
  <conditionalFormatting sqref="AU860">
    <cfRule type="cellIs" dxfId="2" priority="5905" operator="lessThan">
      <formula>20</formula>
    </cfRule>
    <cfRule type="cellIs" dxfId="1" priority="3652" operator="greaterThan">
      <formula>120</formula>
    </cfRule>
    <cfRule type="containsText" dxfId="0" priority="1399" operator="between" text="库存为">
      <formula>NOT(ISERROR(SEARCH("库存为",AU860)))</formula>
    </cfRule>
  </conditionalFormatting>
  <conditionalFormatting sqref="AU861">
    <cfRule type="cellIs" dxfId="2" priority="5904" operator="lessThan">
      <formula>20</formula>
    </cfRule>
    <cfRule type="cellIs" dxfId="1" priority="3651" operator="greaterThan">
      <formula>120</formula>
    </cfRule>
    <cfRule type="containsText" dxfId="0" priority="1398" operator="between" text="库存为">
      <formula>NOT(ISERROR(SEARCH("库存为",AU861)))</formula>
    </cfRule>
  </conditionalFormatting>
  <conditionalFormatting sqref="AU862">
    <cfRule type="cellIs" dxfId="2" priority="5903" operator="lessThan">
      <formula>20</formula>
    </cfRule>
    <cfRule type="cellIs" dxfId="1" priority="3650" operator="greaterThan">
      <formula>120</formula>
    </cfRule>
    <cfRule type="containsText" dxfId="0" priority="1397" operator="between" text="库存为">
      <formula>NOT(ISERROR(SEARCH("库存为",AU862)))</formula>
    </cfRule>
  </conditionalFormatting>
  <conditionalFormatting sqref="AU863">
    <cfRule type="cellIs" dxfId="2" priority="5902" operator="lessThan">
      <formula>20</formula>
    </cfRule>
    <cfRule type="cellIs" dxfId="1" priority="3649" operator="greaterThan">
      <formula>120</formula>
    </cfRule>
    <cfRule type="containsText" dxfId="0" priority="1396" operator="between" text="库存为">
      <formula>NOT(ISERROR(SEARCH("库存为",AU863)))</formula>
    </cfRule>
  </conditionalFormatting>
  <conditionalFormatting sqref="AU864">
    <cfRule type="cellIs" dxfId="2" priority="5901" operator="lessThan">
      <formula>20</formula>
    </cfRule>
    <cfRule type="cellIs" dxfId="1" priority="3648" operator="greaterThan">
      <formula>120</formula>
    </cfRule>
    <cfRule type="containsText" dxfId="0" priority="1395" operator="between" text="库存为">
      <formula>NOT(ISERROR(SEARCH("库存为",AU864)))</formula>
    </cfRule>
  </conditionalFormatting>
  <conditionalFormatting sqref="AU865">
    <cfRule type="cellIs" dxfId="2" priority="5900" operator="lessThan">
      <formula>20</formula>
    </cfRule>
    <cfRule type="cellIs" dxfId="1" priority="3647" operator="greaterThan">
      <formula>120</formula>
    </cfRule>
    <cfRule type="containsText" dxfId="0" priority="1394" operator="between" text="库存为">
      <formula>NOT(ISERROR(SEARCH("库存为",AU865)))</formula>
    </cfRule>
  </conditionalFormatting>
  <conditionalFormatting sqref="AU866">
    <cfRule type="cellIs" dxfId="2" priority="5899" operator="lessThan">
      <formula>20</formula>
    </cfRule>
    <cfRule type="cellIs" dxfId="1" priority="3646" operator="greaterThan">
      <formula>120</formula>
    </cfRule>
    <cfRule type="containsText" dxfId="0" priority="1393" operator="between" text="库存为">
      <formula>NOT(ISERROR(SEARCH("库存为",AU866)))</formula>
    </cfRule>
  </conditionalFormatting>
  <conditionalFormatting sqref="AU867">
    <cfRule type="cellIs" dxfId="2" priority="5898" operator="lessThan">
      <formula>20</formula>
    </cfRule>
    <cfRule type="cellIs" dxfId="1" priority="3645" operator="greaterThan">
      <formula>120</formula>
    </cfRule>
    <cfRule type="containsText" dxfId="0" priority="1392" operator="between" text="库存为">
      <formula>NOT(ISERROR(SEARCH("库存为",AU867)))</formula>
    </cfRule>
  </conditionalFormatting>
  <conditionalFormatting sqref="AU868">
    <cfRule type="cellIs" dxfId="2" priority="5897" operator="lessThan">
      <formula>20</formula>
    </cfRule>
    <cfRule type="cellIs" dxfId="1" priority="3644" operator="greaterThan">
      <formula>120</formula>
    </cfRule>
    <cfRule type="containsText" dxfId="0" priority="1391" operator="between" text="库存为">
      <formula>NOT(ISERROR(SEARCH("库存为",AU868)))</formula>
    </cfRule>
  </conditionalFormatting>
  <conditionalFormatting sqref="AU869">
    <cfRule type="cellIs" dxfId="2" priority="5896" operator="lessThan">
      <formula>20</formula>
    </cfRule>
    <cfRule type="cellIs" dxfId="1" priority="3643" operator="greaterThan">
      <formula>120</formula>
    </cfRule>
    <cfRule type="containsText" dxfId="0" priority="1390" operator="between" text="库存为">
      <formula>NOT(ISERROR(SEARCH("库存为",AU869)))</formula>
    </cfRule>
  </conditionalFormatting>
  <conditionalFormatting sqref="AU870">
    <cfRule type="cellIs" dxfId="2" priority="5895" operator="lessThan">
      <formula>20</formula>
    </cfRule>
    <cfRule type="cellIs" dxfId="1" priority="3642" operator="greaterThan">
      <formula>120</formula>
    </cfRule>
    <cfRule type="containsText" dxfId="0" priority="1389" operator="between" text="库存为">
      <formula>NOT(ISERROR(SEARCH("库存为",AU870)))</formula>
    </cfRule>
  </conditionalFormatting>
  <conditionalFormatting sqref="AU871">
    <cfRule type="cellIs" dxfId="2" priority="5894" operator="lessThan">
      <formula>20</formula>
    </cfRule>
    <cfRule type="cellIs" dxfId="1" priority="3641" operator="greaterThan">
      <formula>120</formula>
    </cfRule>
    <cfRule type="containsText" dxfId="0" priority="1388" operator="between" text="库存为">
      <formula>NOT(ISERROR(SEARCH("库存为",AU871)))</formula>
    </cfRule>
  </conditionalFormatting>
  <conditionalFormatting sqref="AU872">
    <cfRule type="cellIs" dxfId="2" priority="5893" operator="lessThan">
      <formula>20</formula>
    </cfRule>
    <cfRule type="cellIs" dxfId="1" priority="3640" operator="greaterThan">
      <formula>120</formula>
    </cfRule>
    <cfRule type="containsText" dxfId="0" priority="1387" operator="between" text="库存为">
      <formula>NOT(ISERROR(SEARCH("库存为",AU872)))</formula>
    </cfRule>
  </conditionalFormatting>
  <conditionalFormatting sqref="AU873">
    <cfRule type="cellIs" dxfId="2" priority="5892" operator="lessThan">
      <formula>20</formula>
    </cfRule>
    <cfRule type="cellIs" dxfId="1" priority="3639" operator="greaterThan">
      <formula>120</formula>
    </cfRule>
    <cfRule type="containsText" dxfId="0" priority="1386" operator="between" text="库存为">
      <formula>NOT(ISERROR(SEARCH("库存为",AU873)))</formula>
    </cfRule>
  </conditionalFormatting>
  <conditionalFormatting sqref="AU874">
    <cfRule type="cellIs" dxfId="2" priority="5891" operator="lessThan">
      <formula>20</formula>
    </cfRule>
    <cfRule type="cellIs" dxfId="1" priority="3638" operator="greaterThan">
      <formula>120</formula>
    </cfRule>
    <cfRule type="containsText" dxfId="0" priority="1385" operator="between" text="库存为">
      <formula>NOT(ISERROR(SEARCH("库存为",AU874)))</formula>
    </cfRule>
  </conditionalFormatting>
  <conditionalFormatting sqref="AU875">
    <cfRule type="cellIs" dxfId="2" priority="5890" operator="lessThan">
      <formula>20</formula>
    </cfRule>
    <cfRule type="cellIs" dxfId="1" priority="3637" operator="greaterThan">
      <formula>120</formula>
    </cfRule>
    <cfRule type="containsText" dxfId="0" priority="1384" operator="between" text="库存为">
      <formula>NOT(ISERROR(SEARCH("库存为",AU875)))</formula>
    </cfRule>
  </conditionalFormatting>
  <conditionalFormatting sqref="AU876">
    <cfRule type="cellIs" dxfId="2" priority="5889" operator="lessThan">
      <formula>20</formula>
    </cfRule>
    <cfRule type="cellIs" dxfId="1" priority="3636" operator="greaterThan">
      <formula>120</formula>
    </cfRule>
    <cfRule type="containsText" dxfId="0" priority="1383" operator="between" text="库存为">
      <formula>NOT(ISERROR(SEARCH("库存为",AU876)))</formula>
    </cfRule>
  </conditionalFormatting>
  <conditionalFormatting sqref="AU877">
    <cfRule type="cellIs" dxfId="2" priority="5888" operator="lessThan">
      <formula>20</formula>
    </cfRule>
    <cfRule type="cellIs" dxfId="1" priority="3635" operator="greaterThan">
      <formula>120</formula>
    </cfRule>
    <cfRule type="containsText" dxfId="0" priority="1382" operator="between" text="库存为">
      <formula>NOT(ISERROR(SEARCH("库存为",AU877)))</formula>
    </cfRule>
  </conditionalFormatting>
  <conditionalFormatting sqref="AU878">
    <cfRule type="cellIs" dxfId="2" priority="5887" operator="lessThan">
      <formula>20</formula>
    </cfRule>
    <cfRule type="cellIs" dxfId="1" priority="3634" operator="greaterThan">
      <formula>120</formula>
    </cfRule>
    <cfRule type="containsText" dxfId="0" priority="1381" operator="between" text="库存为">
      <formula>NOT(ISERROR(SEARCH("库存为",AU878)))</formula>
    </cfRule>
  </conditionalFormatting>
  <conditionalFormatting sqref="AU879">
    <cfRule type="cellIs" dxfId="2" priority="5886" operator="lessThan">
      <formula>20</formula>
    </cfRule>
    <cfRule type="cellIs" dxfId="1" priority="3633" operator="greaterThan">
      <formula>120</formula>
    </cfRule>
    <cfRule type="containsText" dxfId="0" priority="1380" operator="between" text="库存为">
      <formula>NOT(ISERROR(SEARCH("库存为",AU879)))</formula>
    </cfRule>
  </conditionalFormatting>
  <conditionalFormatting sqref="AU880">
    <cfRule type="cellIs" dxfId="2" priority="5885" operator="lessThan">
      <formula>20</formula>
    </cfRule>
    <cfRule type="cellIs" dxfId="1" priority="3632" operator="greaterThan">
      <formula>120</formula>
    </cfRule>
    <cfRule type="containsText" dxfId="0" priority="1379" operator="between" text="库存为">
      <formula>NOT(ISERROR(SEARCH("库存为",AU880)))</formula>
    </cfRule>
  </conditionalFormatting>
  <conditionalFormatting sqref="AU881">
    <cfRule type="cellIs" dxfId="2" priority="5884" operator="lessThan">
      <formula>20</formula>
    </cfRule>
    <cfRule type="cellIs" dxfId="1" priority="3631" operator="greaterThan">
      <formula>120</formula>
    </cfRule>
    <cfRule type="containsText" dxfId="0" priority="1378" operator="between" text="库存为">
      <formula>NOT(ISERROR(SEARCH("库存为",AU881)))</formula>
    </cfRule>
  </conditionalFormatting>
  <conditionalFormatting sqref="AU882">
    <cfRule type="cellIs" dxfId="2" priority="5883" operator="lessThan">
      <formula>20</formula>
    </cfRule>
    <cfRule type="cellIs" dxfId="1" priority="3630" operator="greaterThan">
      <formula>120</formula>
    </cfRule>
    <cfRule type="containsText" dxfId="0" priority="1377" operator="between" text="库存为">
      <formula>NOT(ISERROR(SEARCH("库存为",AU882)))</formula>
    </cfRule>
  </conditionalFormatting>
  <conditionalFormatting sqref="AU883">
    <cfRule type="cellIs" dxfId="2" priority="5882" operator="lessThan">
      <formula>20</formula>
    </cfRule>
    <cfRule type="cellIs" dxfId="1" priority="3629" operator="greaterThan">
      <formula>120</formula>
    </cfRule>
    <cfRule type="containsText" dxfId="0" priority="1376" operator="between" text="库存为">
      <formula>NOT(ISERROR(SEARCH("库存为",AU883)))</formula>
    </cfRule>
  </conditionalFormatting>
  <conditionalFormatting sqref="AU884">
    <cfRule type="cellIs" dxfId="2" priority="5881" operator="lessThan">
      <formula>20</formula>
    </cfRule>
    <cfRule type="cellIs" dxfId="1" priority="3628" operator="greaterThan">
      <formula>120</formula>
    </cfRule>
    <cfRule type="containsText" dxfId="0" priority="1375" operator="between" text="库存为">
      <formula>NOT(ISERROR(SEARCH("库存为",AU884)))</formula>
    </cfRule>
  </conditionalFormatting>
  <conditionalFormatting sqref="AU885">
    <cfRule type="cellIs" dxfId="2" priority="5880" operator="lessThan">
      <formula>20</formula>
    </cfRule>
    <cfRule type="cellIs" dxfId="1" priority="3627" operator="greaterThan">
      <formula>120</formula>
    </cfRule>
    <cfRule type="containsText" dxfId="0" priority="1374" operator="between" text="库存为">
      <formula>NOT(ISERROR(SEARCH("库存为",AU885)))</formula>
    </cfRule>
  </conditionalFormatting>
  <conditionalFormatting sqref="AU886">
    <cfRule type="cellIs" dxfId="2" priority="5879" operator="lessThan">
      <formula>20</formula>
    </cfRule>
    <cfRule type="cellIs" dxfId="1" priority="3626" operator="greaterThan">
      <formula>120</formula>
    </cfRule>
    <cfRule type="containsText" dxfId="0" priority="1373" operator="between" text="库存为">
      <formula>NOT(ISERROR(SEARCH("库存为",AU886)))</formula>
    </cfRule>
  </conditionalFormatting>
  <conditionalFormatting sqref="AU887">
    <cfRule type="cellIs" dxfId="2" priority="5878" operator="lessThan">
      <formula>20</formula>
    </cfRule>
    <cfRule type="cellIs" dxfId="1" priority="3625" operator="greaterThan">
      <formula>120</formula>
    </cfRule>
    <cfRule type="containsText" dxfId="0" priority="1372" operator="between" text="库存为">
      <formula>NOT(ISERROR(SEARCH("库存为",AU887)))</formula>
    </cfRule>
  </conditionalFormatting>
  <conditionalFormatting sqref="AU888">
    <cfRule type="cellIs" dxfId="2" priority="5877" operator="lessThan">
      <formula>20</formula>
    </cfRule>
    <cfRule type="cellIs" dxfId="1" priority="3624" operator="greaterThan">
      <formula>120</formula>
    </cfRule>
    <cfRule type="containsText" dxfId="0" priority="1371" operator="between" text="库存为">
      <formula>NOT(ISERROR(SEARCH("库存为",AU888)))</formula>
    </cfRule>
  </conditionalFormatting>
  <conditionalFormatting sqref="AU889">
    <cfRule type="cellIs" dxfId="2" priority="5876" operator="lessThan">
      <formula>20</formula>
    </cfRule>
    <cfRule type="cellIs" dxfId="1" priority="3623" operator="greaterThan">
      <formula>120</formula>
    </cfRule>
    <cfRule type="containsText" dxfId="0" priority="1370" operator="between" text="库存为">
      <formula>NOT(ISERROR(SEARCH("库存为",AU889)))</formula>
    </cfRule>
  </conditionalFormatting>
  <conditionalFormatting sqref="AU890">
    <cfRule type="cellIs" dxfId="2" priority="5875" operator="lessThan">
      <formula>20</formula>
    </cfRule>
    <cfRule type="cellIs" dxfId="1" priority="3622" operator="greaterThan">
      <formula>120</formula>
    </cfRule>
    <cfRule type="containsText" dxfId="0" priority="1369" operator="between" text="库存为">
      <formula>NOT(ISERROR(SEARCH("库存为",AU890)))</formula>
    </cfRule>
  </conditionalFormatting>
  <conditionalFormatting sqref="AU891">
    <cfRule type="cellIs" dxfId="2" priority="5874" operator="lessThan">
      <formula>20</formula>
    </cfRule>
    <cfRule type="cellIs" dxfId="1" priority="3621" operator="greaterThan">
      <formula>120</formula>
    </cfRule>
    <cfRule type="containsText" dxfId="0" priority="1368" operator="between" text="库存为">
      <formula>NOT(ISERROR(SEARCH("库存为",AU891)))</formula>
    </cfRule>
  </conditionalFormatting>
  <conditionalFormatting sqref="AU892">
    <cfRule type="cellIs" dxfId="2" priority="5873" operator="lessThan">
      <formula>20</formula>
    </cfRule>
    <cfRule type="cellIs" dxfId="1" priority="3620" operator="greaterThan">
      <formula>120</formula>
    </cfRule>
    <cfRule type="containsText" dxfId="0" priority="1367" operator="between" text="库存为">
      <formula>NOT(ISERROR(SEARCH("库存为",AU892)))</formula>
    </cfRule>
  </conditionalFormatting>
  <conditionalFormatting sqref="AU893">
    <cfRule type="cellIs" dxfId="2" priority="5872" operator="lessThan">
      <formula>20</formula>
    </cfRule>
    <cfRule type="cellIs" dxfId="1" priority="3619" operator="greaterThan">
      <formula>120</formula>
    </cfRule>
    <cfRule type="containsText" dxfId="0" priority="1366" operator="between" text="库存为">
      <formula>NOT(ISERROR(SEARCH("库存为",AU893)))</formula>
    </cfRule>
  </conditionalFormatting>
  <conditionalFormatting sqref="AU894">
    <cfRule type="cellIs" dxfId="2" priority="5871" operator="lessThan">
      <formula>20</formula>
    </cfRule>
    <cfRule type="cellIs" dxfId="1" priority="3618" operator="greaterThan">
      <formula>120</formula>
    </cfRule>
    <cfRule type="containsText" dxfId="0" priority="1365" operator="between" text="库存为">
      <formula>NOT(ISERROR(SEARCH("库存为",AU894)))</formula>
    </cfRule>
  </conditionalFormatting>
  <conditionalFormatting sqref="AU895">
    <cfRule type="cellIs" dxfId="2" priority="5870" operator="lessThan">
      <formula>20</formula>
    </cfRule>
    <cfRule type="cellIs" dxfId="1" priority="3617" operator="greaterThan">
      <formula>120</formula>
    </cfRule>
    <cfRule type="containsText" dxfId="0" priority="1364" operator="between" text="库存为">
      <formula>NOT(ISERROR(SEARCH("库存为",AU895)))</formula>
    </cfRule>
  </conditionalFormatting>
  <conditionalFormatting sqref="AU896">
    <cfRule type="cellIs" dxfId="2" priority="5869" operator="lessThan">
      <formula>20</formula>
    </cfRule>
    <cfRule type="cellIs" dxfId="1" priority="3616" operator="greaterThan">
      <formula>120</formula>
    </cfRule>
    <cfRule type="containsText" dxfId="0" priority="1363" operator="between" text="库存为">
      <formula>NOT(ISERROR(SEARCH("库存为",AU896)))</formula>
    </cfRule>
  </conditionalFormatting>
  <conditionalFormatting sqref="AU897">
    <cfRule type="cellIs" dxfId="2" priority="5868" operator="lessThan">
      <formula>20</formula>
    </cfRule>
    <cfRule type="cellIs" dxfId="1" priority="3615" operator="greaterThan">
      <formula>120</formula>
    </cfRule>
    <cfRule type="containsText" dxfId="0" priority="1362" operator="between" text="库存为">
      <formula>NOT(ISERROR(SEARCH("库存为",AU897)))</formula>
    </cfRule>
  </conditionalFormatting>
  <conditionalFormatting sqref="AU898">
    <cfRule type="cellIs" dxfId="2" priority="5867" operator="lessThan">
      <formula>20</formula>
    </cfRule>
    <cfRule type="cellIs" dxfId="1" priority="3614" operator="greaterThan">
      <formula>120</formula>
    </cfRule>
    <cfRule type="containsText" dxfId="0" priority="1361" operator="between" text="库存为">
      <formula>NOT(ISERROR(SEARCH("库存为",AU898)))</formula>
    </cfRule>
  </conditionalFormatting>
  <conditionalFormatting sqref="AU899">
    <cfRule type="cellIs" dxfId="2" priority="5866" operator="lessThan">
      <formula>20</formula>
    </cfRule>
    <cfRule type="cellIs" dxfId="1" priority="3613" operator="greaterThan">
      <formula>120</formula>
    </cfRule>
    <cfRule type="containsText" dxfId="0" priority="1360" operator="between" text="库存为">
      <formula>NOT(ISERROR(SEARCH("库存为",AU899)))</formula>
    </cfRule>
  </conditionalFormatting>
  <conditionalFormatting sqref="AU900">
    <cfRule type="cellIs" dxfId="2" priority="5865" operator="lessThan">
      <formula>20</formula>
    </cfRule>
    <cfRule type="cellIs" dxfId="1" priority="3612" operator="greaterThan">
      <formula>120</formula>
    </cfRule>
    <cfRule type="containsText" dxfId="0" priority="1359" operator="between" text="库存为">
      <formula>NOT(ISERROR(SEARCH("库存为",AU900)))</formula>
    </cfRule>
  </conditionalFormatting>
  <conditionalFormatting sqref="AU901">
    <cfRule type="cellIs" dxfId="2" priority="5864" operator="lessThan">
      <formula>20</formula>
    </cfRule>
    <cfRule type="cellIs" dxfId="1" priority="3611" operator="greaterThan">
      <formula>120</formula>
    </cfRule>
    <cfRule type="containsText" dxfId="0" priority="1358" operator="between" text="库存为">
      <formula>NOT(ISERROR(SEARCH("库存为",AU901)))</formula>
    </cfRule>
  </conditionalFormatting>
  <conditionalFormatting sqref="AU902">
    <cfRule type="cellIs" dxfId="2" priority="5863" operator="lessThan">
      <formula>20</formula>
    </cfRule>
    <cfRule type="cellIs" dxfId="1" priority="3610" operator="greaterThan">
      <formula>120</formula>
    </cfRule>
    <cfRule type="containsText" dxfId="0" priority="1357" operator="between" text="库存为">
      <formula>NOT(ISERROR(SEARCH("库存为",AU902)))</formula>
    </cfRule>
  </conditionalFormatting>
  <conditionalFormatting sqref="AU903">
    <cfRule type="cellIs" dxfId="2" priority="5862" operator="lessThan">
      <formula>20</formula>
    </cfRule>
    <cfRule type="cellIs" dxfId="1" priority="3609" operator="greaterThan">
      <formula>120</formula>
    </cfRule>
    <cfRule type="containsText" dxfId="0" priority="1356" operator="between" text="库存为">
      <formula>NOT(ISERROR(SEARCH("库存为",AU903)))</formula>
    </cfRule>
  </conditionalFormatting>
  <conditionalFormatting sqref="AU904">
    <cfRule type="cellIs" dxfId="2" priority="5861" operator="lessThan">
      <formula>20</formula>
    </cfRule>
    <cfRule type="cellIs" dxfId="1" priority="3608" operator="greaterThan">
      <formula>120</formula>
    </cfRule>
    <cfRule type="containsText" dxfId="0" priority="1355" operator="between" text="库存为">
      <formula>NOT(ISERROR(SEARCH("库存为",AU904)))</formula>
    </cfRule>
  </conditionalFormatting>
  <conditionalFormatting sqref="AU905">
    <cfRule type="cellIs" dxfId="2" priority="5860" operator="lessThan">
      <formula>20</formula>
    </cfRule>
    <cfRule type="cellIs" dxfId="1" priority="3607" operator="greaterThan">
      <formula>120</formula>
    </cfRule>
    <cfRule type="containsText" dxfId="0" priority="1354" operator="between" text="库存为">
      <formula>NOT(ISERROR(SEARCH("库存为",AU905)))</formula>
    </cfRule>
  </conditionalFormatting>
  <conditionalFormatting sqref="AU906">
    <cfRule type="cellIs" dxfId="2" priority="5859" operator="lessThan">
      <formula>20</formula>
    </cfRule>
    <cfRule type="cellIs" dxfId="1" priority="3606" operator="greaterThan">
      <formula>120</formula>
    </cfRule>
    <cfRule type="containsText" dxfId="0" priority="1353" operator="between" text="库存为">
      <formula>NOT(ISERROR(SEARCH("库存为",AU906)))</formula>
    </cfRule>
  </conditionalFormatting>
  <conditionalFormatting sqref="AU907">
    <cfRule type="cellIs" dxfId="2" priority="5858" operator="lessThan">
      <formula>20</formula>
    </cfRule>
    <cfRule type="cellIs" dxfId="1" priority="3605" operator="greaterThan">
      <formula>120</formula>
    </cfRule>
    <cfRule type="containsText" dxfId="0" priority="1352" operator="between" text="库存为">
      <formula>NOT(ISERROR(SEARCH("库存为",AU907)))</formula>
    </cfRule>
  </conditionalFormatting>
  <conditionalFormatting sqref="AU908">
    <cfRule type="cellIs" dxfId="2" priority="5857" operator="lessThan">
      <formula>20</formula>
    </cfRule>
    <cfRule type="cellIs" dxfId="1" priority="3604" operator="greaterThan">
      <formula>120</formula>
    </cfRule>
    <cfRule type="containsText" dxfId="0" priority="1351" operator="between" text="库存为">
      <formula>NOT(ISERROR(SEARCH("库存为",AU908)))</formula>
    </cfRule>
  </conditionalFormatting>
  <conditionalFormatting sqref="AU909">
    <cfRule type="cellIs" dxfId="2" priority="5856" operator="lessThan">
      <formula>20</formula>
    </cfRule>
    <cfRule type="cellIs" dxfId="1" priority="3603" operator="greaterThan">
      <formula>120</formula>
    </cfRule>
    <cfRule type="containsText" dxfId="0" priority="1350" operator="between" text="库存为">
      <formula>NOT(ISERROR(SEARCH("库存为",AU909)))</formula>
    </cfRule>
  </conditionalFormatting>
  <conditionalFormatting sqref="AU910">
    <cfRule type="cellIs" dxfId="2" priority="5855" operator="lessThan">
      <formula>20</formula>
    </cfRule>
    <cfRule type="cellIs" dxfId="1" priority="3602" operator="greaterThan">
      <formula>120</formula>
    </cfRule>
    <cfRule type="containsText" dxfId="0" priority="1349" operator="between" text="库存为">
      <formula>NOT(ISERROR(SEARCH("库存为",AU910)))</formula>
    </cfRule>
  </conditionalFormatting>
  <conditionalFormatting sqref="AU911">
    <cfRule type="cellIs" dxfId="2" priority="5854" operator="lessThan">
      <formula>20</formula>
    </cfRule>
    <cfRule type="cellIs" dxfId="1" priority="3601" operator="greaterThan">
      <formula>120</formula>
    </cfRule>
    <cfRule type="containsText" dxfId="0" priority="1348" operator="between" text="库存为">
      <formula>NOT(ISERROR(SEARCH("库存为",AU911)))</formula>
    </cfRule>
  </conditionalFormatting>
  <conditionalFormatting sqref="AU912">
    <cfRule type="cellIs" dxfId="2" priority="5853" operator="lessThan">
      <formula>20</formula>
    </cfRule>
    <cfRule type="cellIs" dxfId="1" priority="3600" operator="greaterThan">
      <formula>120</formula>
    </cfRule>
    <cfRule type="containsText" dxfId="0" priority="1347" operator="between" text="库存为">
      <formula>NOT(ISERROR(SEARCH("库存为",AU912)))</formula>
    </cfRule>
  </conditionalFormatting>
  <conditionalFormatting sqref="AU913">
    <cfRule type="cellIs" dxfId="2" priority="5852" operator="lessThan">
      <formula>20</formula>
    </cfRule>
    <cfRule type="cellIs" dxfId="1" priority="3599" operator="greaterThan">
      <formula>120</formula>
    </cfRule>
    <cfRule type="containsText" dxfId="0" priority="1346" operator="between" text="库存为">
      <formula>NOT(ISERROR(SEARCH("库存为",AU913)))</formula>
    </cfRule>
  </conditionalFormatting>
  <conditionalFormatting sqref="AU914">
    <cfRule type="cellIs" dxfId="2" priority="5851" operator="lessThan">
      <formula>20</formula>
    </cfRule>
    <cfRule type="cellIs" dxfId="1" priority="3598" operator="greaterThan">
      <formula>120</formula>
    </cfRule>
    <cfRule type="containsText" dxfId="0" priority="1345" operator="between" text="库存为">
      <formula>NOT(ISERROR(SEARCH("库存为",AU914)))</formula>
    </cfRule>
  </conditionalFormatting>
  <conditionalFormatting sqref="AU915">
    <cfRule type="cellIs" dxfId="2" priority="5850" operator="lessThan">
      <formula>20</formula>
    </cfRule>
    <cfRule type="cellIs" dxfId="1" priority="3597" operator="greaterThan">
      <formula>120</formula>
    </cfRule>
    <cfRule type="containsText" dxfId="0" priority="1344" operator="between" text="库存为">
      <formula>NOT(ISERROR(SEARCH("库存为",AU915)))</formula>
    </cfRule>
  </conditionalFormatting>
  <conditionalFormatting sqref="AU916">
    <cfRule type="cellIs" dxfId="2" priority="5849" operator="lessThan">
      <formula>20</formula>
    </cfRule>
    <cfRule type="cellIs" dxfId="1" priority="3596" operator="greaterThan">
      <formula>120</formula>
    </cfRule>
    <cfRule type="containsText" dxfId="0" priority="1343" operator="between" text="库存为">
      <formula>NOT(ISERROR(SEARCH("库存为",AU916)))</formula>
    </cfRule>
  </conditionalFormatting>
  <conditionalFormatting sqref="AU917">
    <cfRule type="cellIs" dxfId="2" priority="5848" operator="lessThan">
      <formula>20</formula>
    </cfRule>
    <cfRule type="cellIs" dxfId="1" priority="3595" operator="greaterThan">
      <formula>120</formula>
    </cfRule>
    <cfRule type="containsText" dxfId="0" priority="1342" operator="between" text="库存为">
      <formula>NOT(ISERROR(SEARCH("库存为",AU917)))</formula>
    </cfRule>
  </conditionalFormatting>
  <conditionalFormatting sqref="AU918">
    <cfRule type="cellIs" dxfId="2" priority="5847" operator="lessThan">
      <formula>20</formula>
    </cfRule>
    <cfRule type="cellIs" dxfId="1" priority="3594" operator="greaterThan">
      <formula>120</formula>
    </cfRule>
    <cfRule type="containsText" dxfId="0" priority="1341" operator="between" text="库存为">
      <formula>NOT(ISERROR(SEARCH("库存为",AU918)))</formula>
    </cfRule>
  </conditionalFormatting>
  <conditionalFormatting sqref="AU919">
    <cfRule type="cellIs" dxfId="2" priority="5846" operator="lessThan">
      <formula>20</formula>
    </cfRule>
    <cfRule type="cellIs" dxfId="1" priority="3593" operator="greaterThan">
      <formula>120</formula>
    </cfRule>
    <cfRule type="containsText" dxfId="0" priority="1340" operator="between" text="库存为">
      <formula>NOT(ISERROR(SEARCH("库存为",AU919)))</formula>
    </cfRule>
  </conditionalFormatting>
  <conditionalFormatting sqref="AU920">
    <cfRule type="cellIs" dxfId="2" priority="5845" operator="lessThan">
      <formula>20</formula>
    </cfRule>
    <cfRule type="cellIs" dxfId="1" priority="3592" operator="greaterThan">
      <formula>120</formula>
    </cfRule>
    <cfRule type="containsText" dxfId="0" priority="1339" operator="between" text="库存为">
      <formula>NOT(ISERROR(SEARCH("库存为",AU920)))</formula>
    </cfRule>
  </conditionalFormatting>
  <conditionalFormatting sqref="AU921">
    <cfRule type="cellIs" dxfId="2" priority="5844" operator="lessThan">
      <formula>20</formula>
    </cfRule>
    <cfRule type="cellIs" dxfId="1" priority="3591" operator="greaterThan">
      <formula>120</formula>
    </cfRule>
    <cfRule type="containsText" dxfId="0" priority="1338" operator="between" text="库存为">
      <formula>NOT(ISERROR(SEARCH("库存为",AU921)))</formula>
    </cfRule>
  </conditionalFormatting>
  <conditionalFormatting sqref="AU922">
    <cfRule type="cellIs" dxfId="2" priority="5843" operator="lessThan">
      <formula>20</formula>
    </cfRule>
    <cfRule type="cellIs" dxfId="1" priority="3590" operator="greaterThan">
      <formula>120</formula>
    </cfRule>
    <cfRule type="containsText" dxfId="0" priority="1337" operator="between" text="库存为">
      <formula>NOT(ISERROR(SEARCH("库存为",AU922)))</formula>
    </cfRule>
  </conditionalFormatting>
  <conditionalFormatting sqref="AU923">
    <cfRule type="cellIs" dxfId="2" priority="5842" operator="lessThan">
      <formula>20</formula>
    </cfRule>
    <cfRule type="cellIs" dxfId="1" priority="3589" operator="greaterThan">
      <formula>120</formula>
    </cfRule>
    <cfRule type="containsText" dxfId="0" priority="1336" operator="between" text="库存为">
      <formula>NOT(ISERROR(SEARCH("库存为",AU923)))</formula>
    </cfRule>
  </conditionalFormatting>
  <conditionalFormatting sqref="AU924">
    <cfRule type="cellIs" dxfId="2" priority="5841" operator="lessThan">
      <formula>20</formula>
    </cfRule>
    <cfRule type="cellIs" dxfId="1" priority="3588" operator="greaterThan">
      <formula>120</formula>
    </cfRule>
    <cfRule type="containsText" dxfId="0" priority="1335" operator="between" text="库存为">
      <formula>NOT(ISERROR(SEARCH("库存为",AU924)))</formula>
    </cfRule>
  </conditionalFormatting>
  <conditionalFormatting sqref="AU925">
    <cfRule type="cellIs" dxfId="2" priority="5840" operator="lessThan">
      <formula>20</formula>
    </cfRule>
    <cfRule type="cellIs" dxfId="1" priority="3587" operator="greaterThan">
      <formula>120</formula>
    </cfRule>
    <cfRule type="containsText" dxfId="0" priority="1334" operator="between" text="库存为">
      <formula>NOT(ISERROR(SEARCH("库存为",AU925)))</formula>
    </cfRule>
  </conditionalFormatting>
  <conditionalFormatting sqref="AU926">
    <cfRule type="cellIs" dxfId="2" priority="5839" operator="lessThan">
      <formula>20</formula>
    </cfRule>
    <cfRule type="cellIs" dxfId="1" priority="3586" operator="greaterThan">
      <formula>120</formula>
    </cfRule>
    <cfRule type="containsText" dxfId="0" priority="1333" operator="between" text="库存为">
      <formula>NOT(ISERROR(SEARCH("库存为",AU926)))</formula>
    </cfRule>
  </conditionalFormatting>
  <conditionalFormatting sqref="AU927">
    <cfRule type="cellIs" dxfId="2" priority="5838" operator="lessThan">
      <formula>20</formula>
    </cfRule>
    <cfRule type="cellIs" dxfId="1" priority="3585" operator="greaterThan">
      <formula>120</formula>
    </cfRule>
    <cfRule type="containsText" dxfId="0" priority="1332" operator="between" text="库存为">
      <formula>NOT(ISERROR(SEARCH("库存为",AU927)))</formula>
    </cfRule>
  </conditionalFormatting>
  <conditionalFormatting sqref="AU928">
    <cfRule type="cellIs" dxfId="2" priority="5837" operator="lessThan">
      <formula>20</formula>
    </cfRule>
    <cfRule type="cellIs" dxfId="1" priority="3584" operator="greaterThan">
      <formula>120</formula>
    </cfRule>
    <cfRule type="containsText" dxfId="0" priority="1331" operator="between" text="库存为">
      <formula>NOT(ISERROR(SEARCH("库存为",AU928)))</formula>
    </cfRule>
  </conditionalFormatting>
  <conditionalFormatting sqref="AU929">
    <cfRule type="cellIs" dxfId="2" priority="5836" operator="lessThan">
      <formula>20</formula>
    </cfRule>
    <cfRule type="cellIs" dxfId="1" priority="3583" operator="greaterThan">
      <formula>120</formula>
    </cfRule>
    <cfRule type="containsText" dxfId="0" priority="1330" operator="between" text="库存为">
      <formula>NOT(ISERROR(SEARCH("库存为",AU929)))</formula>
    </cfRule>
  </conditionalFormatting>
  <conditionalFormatting sqref="AU930">
    <cfRule type="cellIs" dxfId="2" priority="5835" operator="lessThan">
      <formula>20</formula>
    </cfRule>
    <cfRule type="cellIs" dxfId="1" priority="3582" operator="greaterThan">
      <formula>120</formula>
    </cfRule>
    <cfRule type="containsText" dxfId="0" priority="1329" operator="between" text="库存为">
      <formula>NOT(ISERROR(SEARCH("库存为",AU930)))</formula>
    </cfRule>
  </conditionalFormatting>
  <conditionalFormatting sqref="AU931">
    <cfRule type="cellIs" dxfId="2" priority="5834" operator="lessThan">
      <formula>20</formula>
    </cfRule>
    <cfRule type="cellIs" dxfId="1" priority="3581" operator="greaterThan">
      <formula>120</formula>
    </cfRule>
    <cfRule type="containsText" dxfId="0" priority="1328" operator="between" text="库存为">
      <formula>NOT(ISERROR(SEARCH("库存为",AU931)))</formula>
    </cfRule>
  </conditionalFormatting>
  <conditionalFormatting sqref="AU932">
    <cfRule type="cellIs" dxfId="2" priority="5833" operator="lessThan">
      <formula>20</formula>
    </cfRule>
    <cfRule type="cellIs" dxfId="1" priority="3580" operator="greaterThan">
      <formula>120</formula>
    </cfRule>
    <cfRule type="containsText" dxfId="0" priority="1327" operator="between" text="库存为">
      <formula>NOT(ISERROR(SEARCH("库存为",AU932)))</formula>
    </cfRule>
  </conditionalFormatting>
  <conditionalFormatting sqref="AU933">
    <cfRule type="cellIs" dxfId="2" priority="5832" operator="lessThan">
      <formula>20</formula>
    </cfRule>
    <cfRule type="cellIs" dxfId="1" priority="3579" operator="greaterThan">
      <formula>120</formula>
    </cfRule>
    <cfRule type="containsText" dxfId="0" priority="1326" operator="between" text="库存为">
      <formula>NOT(ISERROR(SEARCH("库存为",AU933)))</formula>
    </cfRule>
  </conditionalFormatting>
  <conditionalFormatting sqref="AU934">
    <cfRule type="cellIs" dxfId="2" priority="5831" operator="lessThan">
      <formula>20</formula>
    </cfRule>
    <cfRule type="cellIs" dxfId="1" priority="3578" operator="greaterThan">
      <formula>120</formula>
    </cfRule>
    <cfRule type="containsText" dxfId="0" priority="1325" operator="between" text="库存为">
      <formula>NOT(ISERROR(SEARCH("库存为",AU934)))</formula>
    </cfRule>
  </conditionalFormatting>
  <conditionalFormatting sqref="AU935">
    <cfRule type="cellIs" dxfId="2" priority="5830" operator="lessThan">
      <formula>20</formula>
    </cfRule>
    <cfRule type="cellIs" dxfId="1" priority="3577" operator="greaterThan">
      <formula>120</formula>
    </cfRule>
    <cfRule type="containsText" dxfId="0" priority="1324" operator="between" text="库存为">
      <formula>NOT(ISERROR(SEARCH("库存为",AU935)))</formula>
    </cfRule>
  </conditionalFormatting>
  <conditionalFormatting sqref="AU936">
    <cfRule type="cellIs" dxfId="2" priority="5829" operator="lessThan">
      <formula>20</formula>
    </cfRule>
    <cfRule type="cellIs" dxfId="1" priority="3576" operator="greaterThan">
      <formula>120</formula>
    </cfRule>
    <cfRule type="containsText" dxfId="0" priority="1323" operator="between" text="库存为">
      <formula>NOT(ISERROR(SEARCH("库存为",AU936)))</formula>
    </cfRule>
  </conditionalFormatting>
  <conditionalFormatting sqref="AU937">
    <cfRule type="cellIs" dxfId="2" priority="5828" operator="lessThan">
      <formula>20</formula>
    </cfRule>
    <cfRule type="cellIs" dxfId="1" priority="3575" operator="greaterThan">
      <formula>120</formula>
    </cfRule>
    <cfRule type="containsText" dxfId="0" priority="1322" operator="between" text="库存为">
      <formula>NOT(ISERROR(SEARCH("库存为",AU937)))</formula>
    </cfRule>
  </conditionalFormatting>
  <conditionalFormatting sqref="AU938">
    <cfRule type="cellIs" dxfId="2" priority="5827" operator="lessThan">
      <formula>20</formula>
    </cfRule>
    <cfRule type="cellIs" dxfId="1" priority="3574" operator="greaterThan">
      <formula>120</formula>
    </cfRule>
    <cfRule type="containsText" dxfId="0" priority="1321" operator="between" text="库存为">
      <formula>NOT(ISERROR(SEARCH("库存为",AU938)))</formula>
    </cfRule>
  </conditionalFormatting>
  <conditionalFormatting sqref="AU939">
    <cfRule type="cellIs" dxfId="2" priority="5826" operator="lessThan">
      <formula>20</formula>
    </cfRule>
    <cfRule type="cellIs" dxfId="1" priority="3573" operator="greaterThan">
      <formula>120</formula>
    </cfRule>
    <cfRule type="containsText" dxfId="0" priority="1320" operator="between" text="库存为">
      <formula>NOT(ISERROR(SEARCH("库存为",AU939)))</formula>
    </cfRule>
  </conditionalFormatting>
  <conditionalFormatting sqref="AU940">
    <cfRule type="cellIs" dxfId="2" priority="5825" operator="lessThan">
      <formula>20</formula>
    </cfRule>
    <cfRule type="cellIs" dxfId="1" priority="3572" operator="greaterThan">
      <formula>120</formula>
    </cfRule>
    <cfRule type="containsText" dxfId="0" priority="1319" operator="between" text="库存为">
      <formula>NOT(ISERROR(SEARCH("库存为",AU940)))</formula>
    </cfRule>
  </conditionalFormatting>
  <conditionalFormatting sqref="AU941">
    <cfRule type="cellIs" dxfId="2" priority="5824" operator="lessThan">
      <formula>20</formula>
    </cfRule>
    <cfRule type="cellIs" dxfId="1" priority="3571" operator="greaterThan">
      <formula>120</formula>
    </cfRule>
    <cfRule type="containsText" dxfId="0" priority="1318" operator="between" text="库存为">
      <formula>NOT(ISERROR(SEARCH("库存为",AU941)))</formula>
    </cfRule>
  </conditionalFormatting>
  <conditionalFormatting sqref="AU942">
    <cfRule type="cellIs" dxfId="2" priority="5823" operator="lessThan">
      <formula>20</formula>
    </cfRule>
    <cfRule type="cellIs" dxfId="1" priority="3570" operator="greaterThan">
      <formula>120</formula>
    </cfRule>
    <cfRule type="containsText" dxfId="0" priority="1317" operator="between" text="库存为">
      <formula>NOT(ISERROR(SEARCH("库存为",AU942)))</formula>
    </cfRule>
  </conditionalFormatting>
  <conditionalFormatting sqref="AU943">
    <cfRule type="cellIs" dxfId="2" priority="5822" operator="lessThan">
      <formula>20</formula>
    </cfRule>
    <cfRule type="cellIs" dxfId="1" priority="3569" operator="greaterThan">
      <formula>120</formula>
    </cfRule>
    <cfRule type="containsText" dxfId="0" priority="1316" operator="between" text="库存为">
      <formula>NOT(ISERROR(SEARCH("库存为",AU943)))</formula>
    </cfRule>
  </conditionalFormatting>
  <conditionalFormatting sqref="AU944">
    <cfRule type="cellIs" dxfId="2" priority="5821" operator="lessThan">
      <formula>20</formula>
    </cfRule>
    <cfRule type="cellIs" dxfId="1" priority="3568" operator="greaterThan">
      <formula>120</formula>
    </cfRule>
    <cfRule type="containsText" dxfId="0" priority="1315" operator="between" text="库存为">
      <formula>NOT(ISERROR(SEARCH("库存为",AU944)))</formula>
    </cfRule>
  </conditionalFormatting>
  <conditionalFormatting sqref="AU945">
    <cfRule type="cellIs" dxfId="2" priority="5820" operator="lessThan">
      <formula>20</formula>
    </cfRule>
    <cfRule type="cellIs" dxfId="1" priority="3567" operator="greaterThan">
      <formula>120</formula>
    </cfRule>
    <cfRule type="containsText" dxfId="0" priority="1314" operator="between" text="库存为">
      <formula>NOT(ISERROR(SEARCH("库存为",AU945)))</formula>
    </cfRule>
  </conditionalFormatting>
  <conditionalFormatting sqref="AU946">
    <cfRule type="cellIs" dxfId="2" priority="5819" operator="lessThan">
      <formula>20</formula>
    </cfRule>
    <cfRule type="cellIs" dxfId="1" priority="3566" operator="greaterThan">
      <formula>120</formula>
    </cfRule>
    <cfRule type="containsText" dxfId="0" priority="1313" operator="between" text="库存为">
      <formula>NOT(ISERROR(SEARCH("库存为",AU946)))</formula>
    </cfRule>
  </conditionalFormatting>
  <conditionalFormatting sqref="AU947">
    <cfRule type="cellIs" dxfId="2" priority="5818" operator="lessThan">
      <formula>20</formula>
    </cfRule>
    <cfRule type="cellIs" dxfId="1" priority="3565" operator="greaterThan">
      <formula>120</formula>
    </cfRule>
    <cfRule type="containsText" dxfId="0" priority="1312" operator="between" text="库存为">
      <formula>NOT(ISERROR(SEARCH("库存为",AU947)))</formula>
    </cfRule>
  </conditionalFormatting>
  <conditionalFormatting sqref="AU948">
    <cfRule type="cellIs" dxfId="2" priority="5817" operator="lessThan">
      <formula>20</formula>
    </cfRule>
    <cfRule type="cellIs" dxfId="1" priority="3564" operator="greaterThan">
      <formula>120</formula>
    </cfRule>
    <cfRule type="containsText" dxfId="0" priority="1311" operator="between" text="库存为">
      <formula>NOT(ISERROR(SEARCH("库存为",AU948)))</formula>
    </cfRule>
  </conditionalFormatting>
  <conditionalFormatting sqref="AU949">
    <cfRule type="cellIs" dxfId="2" priority="5816" operator="lessThan">
      <formula>20</formula>
    </cfRule>
    <cfRule type="cellIs" dxfId="1" priority="3563" operator="greaterThan">
      <formula>120</formula>
    </cfRule>
    <cfRule type="containsText" dxfId="0" priority="1310" operator="between" text="库存为">
      <formula>NOT(ISERROR(SEARCH("库存为",AU949)))</formula>
    </cfRule>
  </conditionalFormatting>
  <conditionalFormatting sqref="AU950">
    <cfRule type="cellIs" dxfId="2" priority="5815" operator="lessThan">
      <formula>20</formula>
    </cfRule>
    <cfRule type="cellIs" dxfId="1" priority="3562" operator="greaterThan">
      <formula>120</formula>
    </cfRule>
    <cfRule type="containsText" dxfId="0" priority="1309" operator="between" text="库存为">
      <formula>NOT(ISERROR(SEARCH("库存为",AU950)))</formula>
    </cfRule>
  </conditionalFormatting>
  <conditionalFormatting sqref="AU951">
    <cfRule type="cellIs" dxfId="2" priority="5814" operator="lessThan">
      <formula>20</formula>
    </cfRule>
    <cfRule type="cellIs" dxfId="1" priority="3561" operator="greaterThan">
      <formula>120</formula>
    </cfRule>
    <cfRule type="containsText" dxfId="0" priority="1308" operator="between" text="库存为">
      <formula>NOT(ISERROR(SEARCH("库存为",AU951)))</formula>
    </cfRule>
  </conditionalFormatting>
  <conditionalFormatting sqref="AU952">
    <cfRule type="cellIs" dxfId="2" priority="5813" operator="lessThan">
      <formula>20</formula>
    </cfRule>
    <cfRule type="cellIs" dxfId="1" priority="3560" operator="greaterThan">
      <formula>120</formula>
    </cfRule>
    <cfRule type="containsText" dxfId="0" priority="1307" operator="between" text="库存为">
      <formula>NOT(ISERROR(SEARCH("库存为",AU952)))</formula>
    </cfRule>
  </conditionalFormatting>
  <conditionalFormatting sqref="AU953">
    <cfRule type="cellIs" dxfId="2" priority="5812" operator="lessThan">
      <formula>20</formula>
    </cfRule>
    <cfRule type="cellIs" dxfId="1" priority="3559" operator="greaterThan">
      <formula>120</formula>
    </cfRule>
    <cfRule type="containsText" dxfId="0" priority="1306" operator="between" text="库存为">
      <formula>NOT(ISERROR(SEARCH("库存为",AU953)))</formula>
    </cfRule>
  </conditionalFormatting>
  <conditionalFormatting sqref="AU954">
    <cfRule type="cellIs" dxfId="2" priority="5811" operator="lessThan">
      <formula>20</formula>
    </cfRule>
    <cfRule type="cellIs" dxfId="1" priority="3558" operator="greaterThan">
      <formula>120</formula>
    </cfRule>
    <cfRule type="containsText" dxfId="0" priority="1305" operator="between" text="库存为">
      <formula>NOT(ISERROR(SEARCH("库存为",AU954)))</formula>
    </cfRule>
  </conditionalFormatting>
  <conditionalFormatting sqref="AU955">
    <cfRule type="cellIs" dxfId="2" priority="5810" operator="lessThan">
      <formula>20</formula>
    </cfRule>
    <cfRule type="cellIs" dxfId="1" priority="3557" operator="greaterThan">
      <formula>120</formula>
    </cfRule>
    <cfRule type="containsText" dxfId="0" priority="1304" operator="between" text="库存为">
      <formula>NOT(ISERROR(SEARCH("库存为",AU955)))</formula>
    </cfRule>
  </conditionalFormatting>
  <conditionalFormatting sqref="AU956">
    <cfRule type="cellIs" dxfId="2" priority="5809" operator="lessThan">
      <formula>20</formula>
    </cfRule>
    <cfRule type="cellIs" dxfId="1" priority="3556" operator="greaterThan">
      <formula>120</formula>
    </cfRule>
    <cfRule type="containsText" dxfId="0" priority="1303" operator="between" text="库存为">
      <formula>NOT(ISERROR(SEARCH("库存为",AU956)))</formula>
    </cfRule>
  </conditionalFormatting>
  <conditionalFormatting sqref="AU957">
    <cfRule type="cellIs" dxfId="2" priority="5808" operator="lessThan">
      <formula>20</formula>
    </cfRule>
    <cfRule type="cellIs" dxfId="1" priority="3555" operator="greaterThan">
      <formula>120</formula>
    </cfRule>
    <cfRule type="containsText" dxfId="0" priority="1302" operator="between" text="库存为">
      <formula>NOT(ISERROR(SEARCH("库存为",AU957)))</formula>
    </cfRule>
  </conditionalFormatting>
  <conditionalFormatting sqref="AU958">
    <cfRule type="cellIs" dxfId="2" priority="5807" operator="lessThan">
      <formula>20</formula>
    </cfRule>
    <cfRule type="cellIs" dxfId="1" priority="3554" operator="greaterThan">
      <formula>120</formula>
    </cfRule>
    <cfRule type="containsText" dxfId="0" priority="1301" operator="between" text="库存为">
      <formula>NOT(ISERROR(SEARCH("库存为",AU958)))</formula>
    </cfRule>
  </conditionalFormatting>
  <conditionalFormatting sqref="AU959">
    <cfRule type="cellIs" dxfId="2" priority="5806" operator="lessThan">
      <formula>20</formula>
    </cfRule>
    <cfRule type="cellIs" dxfId="1" priority="3553" operator="greaterThan">
      <formula>120</formula>
    </cfRule>
    <cfRule type="containsText" dxfId="0" priority="1300" operator="between" text="库存为">
      <formula>NOT(ISERROR(SEARCH("库存为",AU959)))</formula>
    </cfRule>
  </conditionalFormatting>
  <conditionalFormatting sqref="AU960">
    <cfRule type="cellIs" dxfId="2" priority="5805" operator="lessThan">
      <formula>20</formula>
    </cfRule>
    <cfRule type="cellIs" dxfId="1" priority="3552" operator="greaterThan">
      <formula>120</formula>
    </cfRule>
    <cfRule type="containsText" dxfId="0" priority="1299" operator="between" text="库存为">
      <formula>NOT(ISERROR(SEARCH("库存为",AU960)))</formula>
    </cfRule>
  </conditionalFormatting>
  <conditionalFormatting sqref="AU961">
    <cfRule type="cellIs" dxfId="2" priority="5804" operator="lessThan">
      <formula>20</formula>
    </cfRule>
    <cfRule type="cellIs" dxfId="1" priority="3551" operator="greaterThan">
      <formula>120</formula>
    </cfRule>
    <cfRule type="containsText" dxfId="0" priority="1298" operator="between" text="库存为">
      <formula>NOT(ISERROR(SEARCH("库存为",AU961)))</formula>
    </cfRule>
  </conditionalFormatting>
  <conditionalFormatting sqref="AU962">
    <cfRule type="cellIs" dxfId="2" priority="5803" operator="lessThan">
      <formula>20</formula>
    </cfRule>
    <cfRule type="cellIs" dxfId="1" priority="3550" operator="greaterThan">
      <formula>120</formula>
    </cfRule>
    <cfRule type="containsText" dxfId="0" priority="1297" operator="between" text="库存为">
      <formula>NOT(ISERROR(SEARCH("库存为",AU962)))</formula>
    </cfRule>
  </conditionalFormatting>
  <conditionalFormatting sqref="AU963">
    <cfRule type="cellIs" dxfId="2" priority="5802" operator="lessThan">
      <formula>20</formula>
    </cfRule>
    <cfRule type="cellIs" dxfId="1" priority="3549" operator="greaterThan">
      <formula>120</formula>
    </cfRule>
    <cfRule type="containsText" dxfId="0" priority="1296" operator="between" text="库存为">
      <formula>NOT(ISERROR(SEARCH("库存为",AU963)))</formula>
    </cfRule>
  </conditionalFormatting>
  <conditionalFormatting sqref="AU964">
    <cfRule type="cellIs" dxfId="2" priority="5801" operator="lessThan">
      <formula>20</formula>
    </cfRule>
    <cfRule type="cellIs" dxfId="1" priority="3548" operator="greaterThan">
      <formula>120</formula>
    </cfRule>
    <cfRule type="containsText" dxfId="0" priority="1295" operator="between" text="库存为">
      <formula>NOT(ISERROR(SEARCH("库存为",AU964)))</formula>
    </cfRule>
  </conditionalFormatting>
  <conditionalFormatting sqref="AU965">
    <cfRule type="cellIs" dxfId="2" priority="5800" operator="lessThan">
      <formula>20</formula>
    </cfRule>
    <cfRule type="cellIs" dxfId="1" priority="3547" operator="greaterThan">
      <formula>120</formula>
    </cfRule>
    <cfRule type="containsText" dxfId="0" priority="1294" operator="between" text="库存为">
      <formula>NOT(ISERROR(SEARCH("库存为",AU965)))</formula>
    </cfRule>
  </conditionalFormatting>
  <conditionalFormatting sqref="AU966">
    <cfRule type="cellIs" dxfId="2" priority="5799" operator="lessThan">
      <formula>20</formula>
    </cfRule>
    <cfRule type="cellIs" dxfId="1" priority="3546" operator="greaterThan">
      <formula>120</formula>
    </cfRule>
    <cfRule type="containsText" dxfId="0" priority="1293" operator="between" text="库存为">
      <formula>NOT(ISERROR(SEARCH("库存为",AU966)))</formula>
    </cfRule>
  </conditionalFormatting>
  <conditionalFormatting sqref="AU967">
    <cfRule type="cellIs" dxfId="2" priority="5798" operator="lessThan">
      <formula>20</formula>
    </cfRule>
    <cfRule type="cellIs" dxfId="1" priority="3545" operator="greaterThan">
      <formula>120</formula>
    </cfRule>
    <cfRule type="containsText" dxfId="0" priority="1292" operator="between" text="库存为">
      <formula>NOT(ISERROR(SEARCH("库存为",AU967)))</formula>
    </cfRule>
  </conditionalFormatting>
  <conditionalFormatting sqref="AU968">
    <cfRule type="cellIs" dxfId="2" priority="5797" operator="lessThan">
      <formula>20</formula>
    </cfRule>
    <cfRule type="cellIs" dxfId="1" priority="3544" operator="greaterThan">
      <formula>120</formula>
    </cfRule>
    <cfRule type="containsText" dxfId="0" priority="1291" operator="between" text="库存为">
      <formula>NOT(ISERROR(SEARCH("库存为",AU968)))</formula>
    </cfRule>
  </conditionalFormatting>
  <conditionalFormatting sqref="AU969">
    <cfRule type="cellIs" dxfId="2" priority="5796" operator="lessThan">
      <formula>20</formula>
    </cfRule>
    <cfRule type="cellIs" dxfId="1" priority="3543" operator="greaterThan">
      <formula>120</formula>
    </cfRule>
    <cfRule type="containsText" dxfId="0" priority="1290" operator="between" text="库存为">
      <formula>NOT(ISERROR(SEARCH("库存为",AU969)))</formula>
    </cfRule>
  </conditionalFormatting>
  <conditionalFormatting sqref="AU970">
    <cfRule type="cellIs" dxfId="2" priority="5795" operator="lessThan">
      <formula>20</formula>
    </cfRule>
    <cfRule type="cellIs" dxfId="1" priority="3542" operator="greaterThan">
      <formula>120</formula>
    </cfRule>
    <cfRule type="containsText" dxfId="0" priority="1289" operator="between" text="库存为">
      <formula>NOT(ISERROR(SEARCH("库存为",AU970)))</formula>
    </cfRule>
  </conditionalFormatting>
  <conditionalFormatting sqref="AU971">
    <cfRule type="cellIs" dxfId="2" priority="5794" operator="lessThan">
      <formula>20</formula>
    </cfRule>
    <cfRule type="cellIs" dxfId="1" priority="3541" operator="greaterThan">
      <formula>120</formula>
    </cfRule>
    <cfRule type="containsText" dxfId="0" priority="1288" operator="between" text="库存为">
      <formula>NOT(ISERROR(SEARCH("库存为",AU971)))</formula>
    </cfRule>
  </conditionalFormatting>
  <conditionalFormatting sqref="AU972">
    <cfRule type="cellIs" dxfId="2" priority="5793" operator="lessThan">
      <formula>20</formula>
    </cfRule>
    <cfRule type="cellIs" dxfId="1" priority="3540" operator="greaterThan">
      <formula>120</formula>
    </cfRule>
    <cfRule type="containsText" dxfId="0" priority="1287" operator="between" text="库存为">
      <formula>NOT(ISERROR(SEARCH("库存为",AU972)))</formula>
    </cfRule>
  </conditionalFormatting>
  <conditionalFormatting sqref="AU973">
    <cfRule type="cellIs" dxfId="2" priority="5792" operator="lessThan">
      <formula>20</formula>
    </cfRule>
    <cfRule type="cellIs" dxfId="1" priority="3539" operator="greaterThan">
      <formula>120</formula>
    </cfRule>
    <cfRule type="containsText" dxfId="0" priority="1286" operator="between" text="库存为">
      <formula>NOT(ISERROR(SEARCH("库存为",AU973)))</formula>
    </cfRule>
  </conditionalFormatting>
  <conditionalFormatting sqref="AU974">
    <cfRule type="cellIs" dxfId="2" priority="5791" operator="lessThan">
      <formula>20</formula>
    </cfRule>
    <cfRule type="cellIs" dxfId="1" priority="3538" operator="greaterThan">
      <formula>120</formula>
    </cfRule>
    <cfRule type="containsText" dxfId="0" priority="1285" operator="between" text="库存为">
      <formula>NOT(ISERROR(SEARCH("库存为",AU974)))</formula>
    </cfRule>
  </conditionalFormatting>
  <conditionalFormatting sqref="AU975">
    <cfRule type="cellIs" dxfId="2" priority="5790" operator="lessThan">
      <formula>20</formula>
    </cfRule>
    <cfRule type="cellIs" dxfId="1" priority="3537" operator="greaterThan">
      <formula>120</formula>
    </cfRule>
    <cfRule type="containsText" dxfId="0" priority="1284" operator="between" text="库存为">
      <formula>NOT(ISERROR(SEARCH("库存为",AU975)))</formula>
    </cfRule>
  </conditionalFormatting>
  <conditionalFormatting sqref="AU976">
    <cfRule type="cellIs" dxfId="2" priority="5789" operator="lessThan">
      <formula>20</formula>
    </cfRule>
    <cfRule type="cellIs" dxfId="1" priority="3536" operator="greaterThan">
      <formula>120</formula>
    </cfRule>
    <cfRule type="containsText" dxfId="0" priority="1283" operator="between" text="库存为">
      <formula>NOT(ISERROR(SEARCH("库存为",AU976)))</formula>
    </cfRule>
  </conditionalFormatting>
  <conditionalFormatting sqref="AU977">
    <cfRule type="cellIs" dxfId="2" priority="5788" operator="lessThan">
      <formula>20</formula>
    </cfRule>
    <cfRule type="cellIs" dxfId="1" priority="3535" operator="greaterThan">
      <formula>120</formula>
    </cfRule>
    <cfRule type="containsText" dxfId="0" priority="1282" operator="between" text="库存为">
      <formula>NOT(ISERROR(SEARCH("库存为",AU977)))</formula>
    </cfRule>
  </conditionalFormatting>
  <conditionalFormatting sqref="AU978">
    <cfRule type="cellIs" dxfId="2" priority="5787" operator="lessThan">
      <formula>20</formula>
    </cfRule>
    <cfRule type="cellIs" dxfId="1" priority="3534" operator="greaterThan">
      <formula>120</formula>
    </cfRule>
    <cfRule type="containsText" dxfId="0" priority="1281" operator="between" text="库存为">
      <formula>NOT(ISERROR(SEARCH("库存为",AU978)))</formula>
    </cfRule>
  </conditionalFormatting>
  <conditionalFormatting sqref="AU979">
    <cfRule type="cellIs" dxfId="2" priority="5786" operator="lessThan">
      <formula>20</formula>
    </cfRule>
    <cfRule type="cellIs" dxfId="1" priority="3533" operator="greaterThan">
      <formula>120</formula>
    </cfRule>
    <cfRule type="containsText" dxfId="0" priority="1280" operator="between" text="库存为">
      <formula>NOT(ISERROR(SEARCH("库存为",AU979)))</formula>
    </cfRule>
  </conditionalFormatting>
  <conditionalFormatting sqref="AU980">
    <cfRule type="cellIs" dxfId="2" priority="5785" operator="lessThan">
      <formula>20</formula>
    </cfRule>
    <cfRule type="cellIs" dxfId="1" priority="3532" operator="greaterThan">
      <formula>120</formula>
    </cfRule>
    <cfRule type="containsText" dxfId="0" priority="1279" operator="between" text="库存为">
      <formula>NOT(ISERROR(SEARCH("库存为",AU980)))</formula>
    </cfRule>
  </conditionalFormatting>
  <conditionalFormatting sqref="AU981">
    <cfRule type="cellIs" dxfId="2" priority="5784" operator="lessThan">
      <formula>20</formula>
    </cfRule>
    <cfRule type="cellIs" dxfId="1" priority="3531" operator="greaterThan">
      <formula>120</formula>
    </cfRule>
    <cfRule type="containsText" dxfId="0" priority="1278" operator="between" text="库存为">
      <formula>NOT(ISERROR(SEARCH("库存为",AU981)))</formula>
    </cfRule>
  </conditionalFormatting>
  <conditionalFormatting sqref="AU982">
    <cfRule type="cellIs" dxfId="2" priority="5783" operator="lessThan">
      <formula>20</formula>
    </cfRule>
    <cfRule type="cellIs" dxfId="1" priority="3530" operator="greaterThan">
      <formula>120</formula>
    </cfRule>
    <cfRule type="containsText" dxfId="0" priority="1277" operator="between" text="库存为">
      <formula>NOT(ISERROR(SEARCH("库存为",AU982)))</formula>
    </cfRule>
  </conditionalFormatting>
  <conditionalFormatting sqref="AU983">
    <cfRule type="cellIs" dxfId="2" priority="5782" operator="lessThan">
      <formula>20</formula>
    </cfRule>
    <cfRule type="cellIs" dxfId="1" priority="3529" operator="greaterThan">
      <formula>120</formula>
    </cfRule>
    <cfRule type="containsText" dxfId="0" priority="1276" operator="between" text="库存为">
      <formula>NOT(ISERROR(SEARCH("库存为",AU983)))</formula>
    </cfRule>
  </conditionalFormatting>
  <conditionalFormatting sqref="AU984">
    <cfRule type="cellIs" dxfId="2" priority="5781" operator="lessThan">
      <formula>20</formula>
    </cfRule>
    <cfRule type="cellIs" dxfId="1" priority="3528" operator="greaterThan">
      <formula>120</formula>
    </cfRule>
    <cfRule type="containsText" dxfId="0" priority="1275" operator="between" text="库存为">
      <formula>NOT(ISERROR(SEARCH("库存为",AU984)))</formula>
    </cfRule>
  </conditionalFormatting>
  <conditionalFormatting sqref="AU985">
    <cfRule type="cellIs" dxfId="2" priority="5780" operator="lessThan">
      <formula>20</formula>
    </cfRule>
    <cfRule type="cellIs" dxfId="1" priority="3527" operator="greaterThan">
      <formula>120</formula>
    </cfRule>
    <cfRule type="containsText" dxfId="0" priority="1274" operator="between" text="库存为">
      <formula>NOT(ISERROR(SEARCH("库存为",AU985)))</formula>
    </cfRule>
  </conditionalFormatting>
  <conditionalFormatting sqref="AU986">
    <cfRule type="cellIs" dxfId="2" priority="5779" operator="lessThan">
      <formula>20</formula>
    </cfRule>
    <cfRule type="cellIs" dxfId="1" priority="3526" operator="greaterThan">
      <formula>120</formula>
    </cfRule>
    <cfRule type="containsText" dxfId="0" priority="1273" operator="between" text="库存为">
      <formula>NOT(ISERROR(SEARCH("库存为",AU986)))</formula>
    </cfRule>
  </conditionalFormatting>
  <conditionalFormatting sqref="AU987">
    <cfRule type="cellIs" dxfId="2" priority="5778" operator="lessThan">
      <formula>20</formula>
    </cfRule>
    <cfRule type="cellIs" dxfId="1" priority="3525" operator="greaterThan">
      <formula>120</formula>
    </cfRule>
    <cfRule type="containsText" dxfId="0" priority="1272" operator="between" text="库存为">
      <formula>NOT(ISERROR(SEARCH("库存为",AU987)))</formula>
    </cfRule>
  </conditionalFormatting>
  <conditionalFormatting sqref="AU988">
    <cfRule type="cellIs" dxfId="2" priority="5777" operator="lessThan">
      <formula>20</formula>
    </cfRule>
    <cfRule type="cellIs" dxfId="1" priority="3524" operator="greaterThan">
      <formula>120</formula>
    </cfRule>
    <cfRule type="containsText" dxfId="0" priority="1271" operator="between" text="库存为">
      <formula>NOT(ISERROR(SEARCH("库存为",AU988)))</formula>
    </cfRule>
  </conditionalFormatting>
  <conditionalFormatting sqref="AU989">
    <cfRule type="cellIs" dxfId="2" priority="5776" operator="lessThan">
      <formula>20</formula>
    </cfRule>
    <cfRule type="cellIs" dxfId="1" priority="3523" operator="greaterThan">
      <formula>120</formula>
    </cfRule>
    <cfRule type="containsText" dxfId="0" priority="1270" operator="between" text="库存为">
      <formula>NOT(ISERROR(SEARCH("库存为",AU989)))</formula>
    </cfRule>
  </conditionalFormatting>
  <conditionalFormatting sqref="AU990">
    <cfRule type="cellIs" dxfId="2" priority="5775" operator="lessThan">
      <formula>20</formula>
    </cfRule>
    <cfRule type="cellIs" dxfId="1" priority="3522" operator="greaterThan">
      <formula>120</formula>
    </cfRule>
    <cfRule type="containsText" dxfId="0" priority="1269" operator="between" text="库存为">
      <formula>NOT(ISERROR(SEARCH("库存为",AU990)))</formula>
    </cfRule>
  </conditionalFormatting>
  <conditionalFormatting sqref="AU991">
    <cfRule type="cellIs" dxfId="2" priority="5774" operator="lessThan">
      <formula>20</formula>
    </cfRule>
    <cfRule type="cellIs" dxfId="1" priority="3521" operator="greaterThan">
      <formula>120</formula>
    </cfRule>
    <cfRule type="containsText" dxfId="0" priority="1268" operator="between" text="库存为">
      <formula>NOT(ISERROR(SEARCH("库存为",AU991)))</formula>
    </cfRule>
  </conditionalFormatting>
  <conditionalFormatting sqref="AU992">
    <cfRule type="cellIs" dxfId="2" priority="5773" operator="lessThan">
      <formula>20</formula>
    </cfRule>
    <cfRule type="cellIs" dxfId="1" priority="3520" operator="greaterThan">
      <formula>120</formula>
    </cfRule>
    <cfRule type="containsText" dxfId="0" priority="1267" operator="between" text="库存为">
      <formula>NOT(ISERROR(SEARCH("库存为",AU992)))</formula>
    </cfRule>
  </conditionalFormatting>
  <conditionalFormatting sqref="AU993">
    <cfRule type="cellIs" dxfId="2" priority="5772" operator="lessThan">
      <formula>20</formula>
    </cfRule>
    <cfRule type="cellIs" dxfId="1" priority="3519" operator="greaterThan">
      <formula>120</formula>
    </cfRule>
    <cfRule type="containsText" dxfId="0" priority="1266" operator="between" text="库存为">
      <formula>NOT(ISERROR(SEARCH("库存为",AU993)))</formula>
    </cfRule>
  </conditionalFormatting>
  <conditionalFormatting sqref="AU994">
    <cfRule type="cellIs" dxfId="2" priority="5771" operator="lessThan">
      <formula>20</formula>
    </cfRule>
    <cfRule type="cellIs" dxfId="1" priority="3518" operator="greaterThan">
      <formula>120</formula>
    </cfRule>
    <cfRule type="containsText" dxfId="0" priority="1265" operator="between" text="库存为">
      <formula>NOT(ISERROR(SEARCH("库存为",AU994)))</formula>
    </cfRule>
  </conditionalFormatting>
  <conditionalFormatting sqref="AU995">
    <cfRule type="cellIs" dxfId="2" priority="5770" operator="lessThan">
      <formula>20</formula>
    </cfRule>
    <cfRule type="cellIs" dxfId="1" priority="3517" operator="greaterThan">
      <formula>120</formula>
    </cfRule>
    <cfRule type="containsText" dxfId="0" priority="1264" operator="between" text="库存为">
      <formula>NOT(ISERROR(SEARCH("库存为",AU995)))</formula>
    </cfRule>
  </conditionalFormatting>
  <conditionalFormatting sqref="AU996">
    <cfRule type="cellIs" dxfId="2" priority="5769" operator="lessThan">
      <formula>20</formula>
    </cfRule>
    <cfRule type="cellIs" dxfId="1" priority="3516" operator="greaterThan">
      <formula>120</formula>
    </cfRule>
    <cfRule type="containsText" dxfId="0" priority="1263" operator="between" text="库存为">
      <formula>NOT(ISERROR(SEARCH("库存为",AU996)))</formula>
    </cfRule>
  </conditionalFormatting>
  <conditionalFormatting sqref="AU997">
    <cfRule type="cellIs" dxfId="2" priority="5768" operator="lessThan">
      <formula>20</formula>
    </cfRule>
    <cfRule type="cellIs" dxfId="1" priority="3515" operator="greaterThan">
      <formula>120</formula>
    </cfRule>
    <cfRule type="containsText" dxfId="0" priority="1262" operator="between" text="库存为">
      <formula>NOT(ISERROR(SEARCH("库存为",AU997)))</formula>
    </cfRule>
  </conditionalFormatting>
  <conditionalFormatting sqref="AU998">
    <cfRule type="cellIs" dxfId="2" priority="5767" operator="lessThan">
      <formula>20</formula>
    </cfRule>
    <cfRule type="cellIs" dxfId="1" priority="3514" operator="greaterThan">
      <formula>120</formula>
    </cfRule>
    <cfRule type="containsText" dxfId="0" priority="1261" operator="between" text="库存为">
      <formula>NOT(ISERROR(SEARCH("库存为",AU998)))</formula>
    </cfRule>
  </conditionalFormatting>
  <conditionalFormatting sqref="AU999">
    <cfRule type="cellIs" dxfId="2" priority="5766" operator="lessThan">
      <formula>20</formula>
    </cfRule>
    <cfRule type="cellIs" dxfId="1" priority="3513" operator="greaterThan">
      <formula>120</formula>
    </cfRule>
    <cfRule type="containsText" dxfId="0" priority="1260" operator="between" text="库存为">
      <formula>NOT(ISERROR(SEARCH("库存为",AU999)))</formula>
    </cfRule>
  </conditionalFormatting>
  <conditionalFormatting sqref="AU1000">
    <cfRule type="cellIs" dxfId="2" priority="5765" operator="lessThan">
      <formula>20</formula>
    </cfRule>
    <cfRule type="cellIs" dxfId="1" priority="3512" operator="greaterThan">
      <formula>120</formula>
    </cfRule>
    <cfRule type="containsText" dxfId="0" priority="1259" operator="between" text="库存为">
      <formula>NOT(ISERROR(SEARCH("库存为",AU1000)))</formula>
    </cfRule>
  </conditionalFormatting>
  <conditionalFormatting sqref="AU1001">
    <cfRule type="cellIs" dxfId="2" priority="5764" operator="lessThan">
      <formula>20</formula>
    </cfRule>
    <cfRule type="cellIs" dxfId="1" priority="3511" operator="greaterThan">
      <formula>120</formula>
    </cfRule>
    <cfRule type="containsText" dxfId="0" priority="1258" operator="between" text="库存为">
      <formula>NOT(ISERROR(SEARCH("库存为",AU1001)))</formula>
    </cfRule>
  </conditionalFormatting>
  <conditionalFormatting sqref="AU1002">
    <cfRule type="cellIs" dxfId="2" priority="5763" operator="lessThan">
      <formula>20</formula>
    </cfRule>
    <cfRule type="cellIs" dxfId="1" priority="3510" operator="greaterThan">
      <formula>120</formula>
    </cfRule>
    <cfRule type="containsText" dxfId="0" priority="1257" operator="between" text="库存为">
      <formula>NOT(ISERROR(SEARCH("库存为",AU1002)))</formula>
    </cfRule>
  </conditionalFormatting>
  <conditionalFormatting sqref="AU1003">
    <cfRule type="cellIs" dxfId="2" priority="5762" operator="lessThan">
      <formula>20</formula>
    </cfRule>
    <cfRule type="cellIs" dxfId="1" priority="3509" operator="greaterThan">
      <formula>120</formula>
    </cfRule>
    <cfRule type="containsText" dxfId="0" priority="1256" operator="between" text="库存为">
      <formula>NOT(ISERROR(SEARCH("库存为",AU1003)))</formula>
    </cfRule>
  </conditionalFormatting>
  <conditionalFormatting sqref="AU1004">
    <cfRule type="cellIs" dxfId="2" priority="5761" operator="lessThan">
      <formula>20</formula>
    </cfRule>
    <cfRule type="cellIs" dxfId="1" priority="3508" operator="greaterThan">
      <formula>120</formula>
    </cfRule>
    <cfRule type="containsText" dxfId="0" priority="1255" operator="between" text="库存为">
      <formula>NOT(ISERROR(SEARCH("库存为",AU1004)))</formula>
    </cfRule>
  </conditionalFormatting>
  <conditionalFormatting sqref="AU1005">
    <cfRule type="cellIs" dxfId="2" priority="5760" operator="lessThan">
      <formula>20</formula>
    </cfRule>
    <cfRule type="cellIs" dxfId="1" priority="3507" operator="greaterThan">
      <formula>120</formula>
    </cfRule>
    <cfRule type="containsText" dxfId="0" priority="1254" operator="between" text="库存为">
      <formula>NOT(ISERROR(SEARCH("库存为",AU1005)))</formula>
    </cfRule>
  </conditionalFormatting>
  <conditionalFormatting sqref="AU1006">
    <cfRule type="cellIs" dxfId="2" priority="5759" operator="lessThan">
      <formula>20</formula>
    </cfRule>
    <cfRule type="cellIs" dxfId="1" priority="3506" operator="greaterThan">
      <formula>120</formula>
    </cfRule>
    <cfRule type="containsText" dxfId="0" priority="1253" operator="between" text="库存为">
      <formula>NOT(ISERROR(SEARCH("库存为",AU1006)))</formula>
    </cfRule>
  </conditionalFormatting>
  <conditionalFormatting sqref="AU1007">
    <cfRule type="cellIs" dxfId="2" priority="5758" operator="lessThan">
      <formula>20</formula>
    </cfRule>
    <cfRule type="cellIs" dxfId="1" priority="3505" operator="greaterThan">
      <formula>120</formula>
    </cfRule>
    <cfRule type="containsText" dxfId="0" priority="1252" operator="between" text="库存为">
      <formula>NOT(ISERROR(SEARCH("库存为",AU1007)))</formula>
    </cfRule>
  </conditionalFormatting>
  <conditionalFormatting sqref="AU1008">
    <cfRule type="cellIs" dxfId="2" priority="5757" operator="lessThan">
      <formula>20</formula>
    </cfRule>
    <cfRule type="cellIs" dxfId="1" priority="3504" operator="greaterThan">
      <formula>120</formula>
    </cfRule>
    <cfRule type="containsText" dxfId="0" priority="1251" operator="between" text="库存为">
      <formula>NOT(ISERROR(SEARCH("库存为",AU1008)))</formula>
    </cfRule>
  </conditionalFormatting>
  <conditionalFormatting sqref="AU1009">
    <cfRule type="cellIs" dxfId="2" priority="5756" operator="lessThan">
      <formula>20</formula>
    </cfRule>
    <cfRule type="cellIs" dxfId="1" priority="3503" operator="greaterThan">
      <formula>120</formula>
    </cfRule>
    <cfRule type="containsText" dxfId="0" priority="1250" operator="between" text="库存为">
      <formula>NOT(ISERROR(SEARCH("库存为",AU1009)))</formula>
    </cfRule>
  </conditionalFormatting>
  <conditionalFormatting sqref="AU1010">
    <cfRule type="cellIs" dxfId="2" priority="5755" operator="lessThan">
      <formula>20</formula>
    </cfRule>
    <cfRule type="cellIs" dxfId="1" priority="3502" operator="greaterThan">
      <formula>120</formula>
    </cfRule>
    <cfRule type="containsText" dxfId="0" priority="1249" operator="between" text="库存为">
      <formula>NOT(ISERROR(SEARCH("库存为",AU1010)))</formula>
    </cfRule>
  </conditionalFormatting>
  <conditionalFormatting sqref="AU1011">
    <cfRule type="cellIs" dxfId="2" priority="5754" operator="lessThan">
      <formula>20</formula>
    </cfRule>
    <cfRule type="cellIs" dxfId="1" priority="3501" operator="greaterThan">
      <formula>120</formula>
    </cfRule>
    <cfRule type="containsText" dxfId="0" priority="1248" operator="between" text="库存为">
      <formula>NOT(ISERROR(SEARCH("库存为",AU1011)))</formula>
    </cfRule>
  </conditionalFormatting>
  <conditionalFormatting sqref="AU1012">
    <cfRule type="cellIs" dxfId="2" priority="5753" operator="lessThan">
      <formula>20</formula>
    </cfRule>
    <cfRule type="cellIs" dxfId="1" priority="3500" operator="greaterThan">
      <formula>120</formula>
    </cfRule>
    <cfRule type="containsText" dxfId="0" priority="1247" operator="between" text="库存为">
      <formula>NOT(ISERROR(SEARCH("库存为",AU1012)))</formula>
    </cfRule>
  </conditionalFormatting>
  <conditionalFormatting sqref="AU1013">
    <cfRule type="cellIs" dxfId="2" priority="5752" operator="lessThan">
      <formula>20</formula>
    </cfRule>
    <cfRule type="cellIs" dxfId="1" priority="3499" operator="greaterThan">
      <formula>120</formula>
    </cfRule>
    <cfRule type="containsText" dxfId="0" priority="1246" operator="between" text="库存为">
      <formula>NOT(ISERROR(SEARCH("库存为",AU1013)))</formula>
    </cfRule>
  </conditionalFormatting>
  <conditionalFormatting sqref="AU1014">
    <cfRule type="cellIs" dxfId="2" priority="5751" operator="lessThan">
      <formula>20</formula>
    </cfRule>
    <cfRule type="cellIs" dxfId="1" priority="3498" operator="greaterThan">
      <formula>120</formula>
    </cfRule>
    <cfRule type="containsText" dxfId="0" priority="1245" operator="between" text="库存为">
      <formula>NOT(ISERROR(SEARCH("库存为",AU1014)))</formula>
    </cfRule>
  </conditionalFormatting>
  <conditionalFormatting sqref="AU1015">
    <cfRule type="cellIs" dxfId="2" priority="5750" operator="lessThan">
      <formula>20</formula>
    </cfRule>
    <cfRule type="cellIs" dxfId="1" priority="3497" operator="greaterThan">
      <formula>120</formula>
    </cfRule>
    <cfRule type="containsText" dxfId="0" priority="1244" operator="between" text="库存为">
      <formula>NOT(ISERROR(SEARCH("库存为",AU1015)))</formula>
    </cfRule>
  </conditionalFormatting>
  <conditionalFormatting sqref="AU1016">
    <cfRule type="cellIs" dxfId="2" priority="5749" operator="lessThan">
      <formula>20</formula>
    </cfRule>
    <cfRule type="cellIs" dxfId="1" priority="3496" operator="greaterThan">
      <formula>120</formula>
    </cfRule>
    <cfRule type="containsText" dxfId="0" priority="1243" operator="between" text="库存为">
      <formula>NOT(ISERROR(SEARCH("库存为",AU1016)))</formula>
    </cfRule>
  </conditionalFormatting>
  <conditionalFormatting sqref="AU1017">
    <cfRule type="cellIs" dxfId="2" priority="5748" operator="lessThan">
      <formula>20</formula>
    </cfRule>
    <cfRule type="cellIs" dxfId="1" priority="3495" operator="greaterThan">
      <formula>120</formula>
    </cfRule>
    <cfRule type="containsText" dxfId="0" priority="1242" operator="between" text="库存为">
      <formula>NOT(ISERROR(SEARCH("库存为",AU1017)))</formula>
    </cfRule>
  </conditionalFormatting>
  <conditionalFormatting sqref="AU1018">
    <cfRule type="cellIs" dxfId="2" priority="5747" operator="lessThan">
      <formula>20</formula>
    </cfRule>
    <cfRule type="cellIs" dxfId="1" priority="3494" operator="greaterThan">
      <formula>120</formula>
    </cfRule>
    <cfRule type="containsText" dxfId="0" priority="1241" operator="between" text="库存为">
      <formula>NOT(ISERROR(SEARCH("库存为",AU1018)))</formula>
    </cfRule>
  </conditionalFormatting>
  <conditionalFormatting sqref="AU1019">
    <cfRule type="cellIs" dxfId="2" priority="5746" operator="lessThan">
      <formula>20</formula>
    </cfRule>
    <cfRule type="cellIs" dxfId="1" priority="3493" operator="greaterThan">
      <formula>120</formula>
    </cfRule>
    <cfRule type="containsText" dxfId="0" priority="1240" operator="between" text="库存为">
      <formula>NOT(ISERROR(SEARCH("库存为",AU1019)))</formula>
    </cfRule>
  </conditionalFormatting>
  <conditionalFormatting sqref="AU1020">
    <cfRule type="cellIs" dxfId="2" priority="5745" operator="lessThan">
      <formula>20</formula>
    </cfRule>
    <cfRule type="cellIs" dxfId="1" priority="3492" operator="greaterThan">
      <formula>120</formula>
    </cfRule>
    <cfRule type="containsText" dxfId="0" priority="1239" operator="between" text="库存为">
      <formula>NOT(ISERROR(SEARCH("库存为",AU1020)))</formula>
    </cfRule>
  </conditionalFormatting>
  <conditionalFormatting sqref="AU1021">
    <cfRule type="cellIs" dxfId="2" priority="5744" operator="lessThan">
      <formula>20</formula>
    </cfRule>
    <cfRule type="cellIs" dxfId="1" priority="3491" operator="greaterThan">
      <formula>120</formula>
    </cfRule>
    <cfRule type="containsText" dxfId="0" priority="1238" operator="between" text="库存为">
      <formula>NOT(ISERROR(SEARCH("库存为",AU1021)))</formula>
    </cfRule>
  </conditionalFormatting>
  <conditionalFormatting sqref="AU1022">
    <cfRule type="cellIs" dxfId="2" priority="5743" operator="lessThan">
      <formula>20</formula>
    </cfRule>
    <cfRule type="cellIs" dxfId="1" priority="3490" operator="greaterThan">
      <formula>120</formula>
    </cfRule>
    <cfRule type="containsText" dxfId="0" priority="1237" operator="between" text="库存为">
      <formula>NOT(ISERROR(SEARCH("库存为",AU1022)))</formula>
    </cfRule>
  </conditionalFormatting>
  <conditionalFormatting sqref="AU1023">
    <cfRule type="cellIs" dxfId="2" priority="5742" operator="lessThan">
      <formula>20</formula>
    </cfRule>
    <cfRule type="cellIs" dxfId="1" priority="3489" operator="greaterThan">
      <formula>120</formula>
    </cfRule>
    <cfRule type="containsText" dxfId="0" priority="1236" operator="between" text="库存为">
      <formula>NOT(ISERROR(SEARCH("库存为",AU1023)))</formula>
    </cfRule>
  </conditionalFormatting>
  <conditionalFormatting sqref="AU1024">
    <cfRule type="cellIs" dxfId="2" priority="5741" operator="lessThan">
      <formula>20</formula>
    </cfRule>
    <cfRule type="cellIs" dxfId="1" priority="3488" operator="greaterThan">
      <formula>120</formula>
    </cfRule>
    <cfRule type="containsText" dxfId="0" priority="1235" operator="between" text="库存为">
      <formula>NOT(ISERROR(SEARCH("库存为",AU1024)))</formula>
    </cfRule>
  </conditionalFormatting>
  <conditionalFormatting sqref="AU1025">
    <cfRule type="cellIs" dxfId="2" priority="5740" operator="lessThan">
      <formula>20</formula>
    </cfRule>
    <cfRule type="cellIs" dxfId="1" priority="3487" operator="greaterThan">
      <formula>120</formula>
    </cfRule>
    <cfRule type="containsText" dxfId="0" priority="1234" operator="between" text="库存为">
      <formula>NOT(ISERROR(SEARCH("库存为",AU1025)))</formula>
    </cfRule>
  </conditionalFormatting>
  <conditionalFormatting sqref="AU1026">
    <cfRule type="cellIs" dxfId="2" priority="5739" operator="lessThan">
      <formula>20</formula>
    </cfRule>
    <cfRule type="cellIs" dxfId="1" priority="3486" operator="greaterThan">
      <formula>120</formula>
    </cfRule>
    <cfRule type="containsText" dxfId="0" priority="1233" operator="between" text="库存为">
      <formula>NOT(ISERROR(SEARCH("库存为",AU1026)))</formula>
    </cfRule>
  </conditionalFormatting>
  <conditionalFormatting sqref="AU1027">
    <cfRule type="cellIs" dxfId="2" priority="5738" operator="lessThan">
      <formula>20</formula>
    </cfRule>
    <cfRule type="cellIs" dxfId="1" priority="3485" operator="greaterThan">
      <formula>120</formula>
    </cfRule>
    <cfRule type="containsText" dxfId="0" priority="1232" operator="between" text="库存为">
      <formula>NOT(ISERROR(SEARCH("库存为",AU1027)))</formula>
    </cfRule>
  </conditionalFormatting>
  <conditionalFormatting sqref="AU1028">
    <cfRule type="cellIs" dxfId="2" priority="5737" operator="lessThan">
      <formula>20</formula>
    </cfRule>
    <cfRule type="cellIs" dxfId="1" priority="3484" operator="greaterThan">
      <formula>120</formula>
    </cfRule>
    <cfRule type="containsText" dxfId="0" priority="1231" operator="between" text="库存为">
      <formula>NOT(ISERROR(SEARCH("库存为",AU1028)))</formula>
    </cfRule>
  </conditionalFormatting>
  <conditionalFormatting sqref="AU1029">
    <cfRule type="cellIs" dxfId="2" priority="5736" operator="lessThan">
      <formula>20</formula>
    </cfRule>
    <cfRule type="cellIs" dxfId="1" priority="3483" operator="greaterThan">
      <formula>120</formula>
    </cfRule>
    <cfRule type="containsText" dxfId="0" priority="1230" operator="between" text="库存为">
      <formula>NOT(ISERROR(SEARCH("库存为",AU1029)))</formula>
    </cfRule>
  </conditionalFormatting>
  <conditionalFormatting sqref="AU1030">
    <cfRule type="cellIs" dxfId="2" priority="5735" operator="lessThan">
      <formula>20</formula>
    </cfRule>
    <cfRule type="cellIs" dxfId="1" priority="3482" operator="greaterThan">
      <formula>120</formula>
    </cfRule>
    <cfRule type="containsText" dxfId="0" priority="1229" operator="between" text="库存为">
      <formula>NOT(ISERROR(SEARCH("库存为",AU1030)))</formula>
    </cfRule>
  </conditionalFormatting>
  <conditionalFormatting sqref="AU1031">
    <cfRule type="cellIs" dxfId="2" priority="5734" operator="lessThan">
      <formula>20</formula>
    </cfRule>
    <cfRule type="cellIs" dxfId="1" priority="3481" operator="greaterThan">
      <formula>120</formula>
    </cfRule>
    <cfRule type="containsText" dxfId="0" priority="1228" operator="between" text="库存为">
      <formula>NOT(ISERROR(SEARCH("库存为",AU1031)))</formula>
    </cfRule>
  </conditionalFormatting>
  <conditionalFormatting sqref="AU1032">
    <cfRule type="cellIs" dxfId="2" priority="5733" operator="lessThan">
      <formula>20</formula>
    </cfRule>
    <cfRule type="cellIs" dxfId="1" priority="3480" operator="greaterThan">
      <formula>120</formula>
    </cfRule>
    <cfRule type="containsText" dxfId="0" priority="1227" operator="between" text="库存为">
      <formula>NOT(ISERROR(SEARCH("库存为",AU1032)))</formula>
    </cfRule>
  </conditionalFormatting>
  <conditionalFormatting sqref="AU1033">
    <cfRule type="cellIs" dxfId="2" priority="5732" operator="lessThan">
      <formula>20</formula>
    </cfRule>
    <cfRule type="cellIs" dxfId="1" priority="3479" operator="greaterThan">
      <formula>120</formula>
    </cfRule>
    <cfRule type="containsText" dxfId="0" priority="1226" operator="between" text="库存为">
      <formula>NOT(ISERROR(SEARCH("库存为",AU1033)))</formula>
    </cfRule>
  </conditionalFormatting>
  <conditionalFormatting sqref="AU1034">
    <cfRule type="cellIs" dxfId="2" priority="5731" operator="lessThan">
      <formula>20</formula>
    </cfRule>
    <cfRule type="cellIs" dxfId="1" priority="3478" operator="greaterThan">
      <formula>120</formula>
    </cfRule>
    <cfRule type="containsText" dxfId="0" priority="1225" operator="between" text="库存为">
      <formula>NOT(ISERROR(SEARCH("库存为",AU1034)))</formula>
    </cfRule>
  </conditionalFormatting>
  <conditionalFormatting sqref="AU1035">
    <cfRule type="cellIs" dxfId="2" priority="5730" operator="lessThan">
      <formula>20</formula>
    </cfRule>
    <cfRule type="cellIs" dxfId="1" priority="3477" operator="greaterThan">
      <formula>120</formula>
    </cfRule>
    <cfRule type="containsText" dxfId="0" priority="1224" operator="between" text="库存为">
      <formula>NOT(ISERROR(SEARCH("库存为",AU1035)))</formula>
    </cfRule>
  </conditionalFormatting>
  <conditionalFormatting sqref="AU1036">
    <cfRule type="cellIs" dxfId="2" priority="5729" operator="lessThan">
      <formula>20</formula>
    </cfRule>
    <cfRule type="cellIs" dxfId="1" priority="3476" operator="greaterThan">
      <formula>120</formula>
    </cfRule>
    <cfRule type="containsText" dxfId="0" priority="1223" operator="between" text="库存为">
      <formula>NOT(ISERROR(SEARCH("库存为",AU1036)))</formula>
    </cfRule>
  </conditionalFormatting>
  <conditionalFormatting sqref="AU1037">
    <cfRule type="cellIs" dxfId="2" priority="5728" operator="lessThan">
      <formula>20</formula>
    </cfRule>
    <cfRule type="cellIs" dxfId="1" priority="3475" operator="greaterThan">
      <formula>120</formula>
    </cfRule>
    <cfRule type="containsText" dxfId="0" priority="1222" operator="between" text="库存为">
      <formula>NOT(ISERROR(SEARCH("库存为",AU1037)))</formula>
    </cfRule>
  </conditionalFormatting>
  <conditionalFormatting sqref="AU1038">
    <cfRule type="cellIs" dxfId="2" priority="5727" operator="lessThan">
      <formula>20</formula>
    </cfRule>
    <cfRule type="cellIs" dxfId="1" priority="3474" operator="greaterThan">
      <formula>120</formula>
    </cfRule>
    <cfRule type="containsText" dxfId="0" priority="1221" operator="between" text="库存为">
      <formula>NOT(ISERROR(SEARCH("库存为",AU1038)))</formula>
    </cfRule>
  </conditionalFormatting>
  <conditionalFormatting sqref="AU1039">
    <cfRule type="cellIs" dxfId="2" priority="5726" operator="lessThan">
      <formula>20</formula>
    </cfRule>
    <cfRule type="cellIs" dxfId="1" priority="3473" operator="greaterThan">
      <formula>120</formula>
    </cfRule>
    <cfRule type="containsText" dxfId="0" priority="1220" operator="between" text="库存为">
      <formula>NOT(ISERROR(SEARCH("库存为",AU1039)))</formula>
    </cfRule>
  </conditionalFormatting>
  <conditionalFormatting sqref="AU1040">
    <cfRule type="cellIs" dxfId="2" priority="5725" operator="lessThan">
      <formula>20</formula>
    </cfRule>
    <cfRule type="cellIs" dxfId="1" priority="3472" operator="greaterThan">
      <formula>120</formula>
    </cfRule>
    <cfRule type="containsText" dxfId="0" priority="1219" operator="between" text="库存为">
      <formula>NOT(ISERROR(SEARCH("库存为",AU1040)))</formula>
    </cfRule>
  </conditionalFormatting>
  <conditionalFormatting sqref="AU1041">
    <cfRule type="cellIs" dxfId="2" priority="5724" operator="lessThan">
      <formula>20</formula>
    </cfRule>
    <cfRule type="cellIs" dxfId="1" priority="3471" operator="greaterThan">
      <formula>120</formula>
    </cfRule>
    <cfRule type="containsText" dxfId="0" priority="1218" operator="between" text="库存为">
      <formula>NOT(ISERROR(SEARCH("库存为",AU1041)))</formula>
    </cfRule>
  </conditionalFormatting>
  <conditionalFormatting sqref="AU1042">
    <cfRule type="cellIs" dxfId="2" priority="5723" operator="lessThan">
      <formula>20</formula>
    </cfRule>
    <cfRule type="cellIs" dxfId="1" priority="3470" operator="greaterThan">
      <formula>120</formula>
    </cfRule>
    <cfRule type="containsText" dxfId="0" priority="1217" operator="between" text="库存为">
      <formula>NOT(ISERROR(SEARCH("库存为",AU1042)))</formula>
    </cfRule>
  </conditionalFormatting>
  <conditionalFormatting sqref="AU1043">
    <cfRule type="cellIs" dxfId="2" priority="5722" operator="lessThan">
      <formula>20</formula>
    </cfRule>
    <cfRule type="cellIs" dxfId="1" priority="3469" operator="greaterThan">
      <formula>120</formula>
    </cfRule>
    <cfRule type="containsText" dxfId="0" priority="1216" operator="between" text="库存为">
      <formula>NOT(ISERROR(SEARCH("库存为",AU1043)))</formula>
    </cfRule>
  </conditionalFormatting>
  <conditionalFormatting sqref="AU1044">
    <cfRule type="cellIs" dxfId="2" priority="5721" operator="lessThan">
      <formula>20</formula>
    </cfRule>
    <cfRule type="cellIs" dxfId="1" priority="3468" operator="greaterThan">
      <formula>120</formula>
    </cfRule>
    <cfRule type="containsText" dxfId="0" priority="1215" operator="between" text="库存为">
      <formula>NOT(ISERROR(SEARCH("库存为",AU1044)))</formula>
    </cfRule>
  </conditionalFormatting>
  <conditionalFormatting sqref="AU1045">
    <cfRule type="cellIs" dxfId="2" priority="5720" operator="lessThan">
      <formula>20</formula>
    </cfRule>
    <cfRule type="cellIs" dxfId="1" priority="3467" operator="greaterThan">
      <formula>120</formula>
    </cfRule>
    <cfRule type="containsText" dxfId="0" priority="1214" operator="between" text="库存为">
      <formula>NOT(ISERROR(SEARCH("库存为",AU1045)))</formula>
    </cfRule>
  </conditionalFormatting>
  <conditionalFormatting sqref="AU1046">
    <cfRule type="cellIs" dxfId="2" priority="5719" operator="lessThan">
      <formula>20</formula>
    </cfRule>
    <cfRule type="cellIs" dxfId="1" priority="3466" operator="greaterThan">
      <formula>120</formula>
    </cfRule>
    <cfRule type="containsText" dxfId="0" priority="1213" operator="between" text="库存为">
      <formula>NOT(ISERROR(SEARCH("库存为",AU1046)))</formula>
    </cfRule>
  </conditionalFormatting>
  <conditionalFormatting sqref="AU1047">
    <cfRule type="cellIs" dxfId="2" priority="5718" operator="lessThan">
      <formula>20</formula>
    </cfRule>
    <cfRule type="cellIs" dxfId="1" priority="3465" operator="greaterThan">
      <formula>120</formula>
    </cfRule>
    <cfRule type="containsText" dxfId="0" priority="1212" operator="between" text="库存为">
      <formula>NOT(ISERROR(SEARCH("库存为",AU1047)))</formula>
    </cfRule>
  </conditionalFormatting>
  <conditionalFormatting sqref="AU1048">
    <cfRule type="cellIs" dxfId="2" priority="5717" operator="lessThan">
      <formula>20</formula>
    </cfRule>
    <cfRule type="cellIs" dxfId="1" priority="3464" operator="greaterThan">
      <formula>120</formula>
    </cfRule>
    <cfRule type="containsText" dxfId="0" priority="1211" operator="between" text="库存为">
      <formula>NOT(ISERROR(SEARCH("库存为",AU1048)))</formula>
    </cfRule>
  </conditionalFormatting>
  <conditionalFormatting sqref="AU1049">
    <cfRule type="cellIs" dxfId="2" priority="5716" operator="lessThan">
      <formula>20</formula>
    </cfRule>
    <cfRule type="cellIs" dxfId="1" priority="3463" operator="greaterThan">
      <formula>120</formula>
    </cfRule>
    <cfRule type="containsText" dxfId="0" priority="1210" operator="between" text="库存为">
      <formula>NOT(ISERROR(SEARCH("库存为",AU1049)))</formula>
    </cfRule>
  </conditionalFormatting>
  <conditionalFormatting sqref="AU1050">
    <cfRule type="cellIs" dxfId="2" priority="5715" operator="lessThan">
      <formula>20</formula>
    </cfRule>
    <cfRule type="cellIs" dxfId="1" priority="3462" operator="greaterThan">
      <formula>120</formula>
    </cfRule>
    <cfRule type="containsText" dxfId="0" priority="1209" operator="between" text="库存为">
      <formula>NOT(ISERROR(SEARCH("库存为",AU1050)))</formula>
    </cfRule>
  </conditionalFormatting>
  <conditionalFormatting sqref="AU1051">
    <cfRule type="cellIs" dxfId="2" priority="5714" operator="lessThan">
      <formula>20</formula>
    </cfRule>
    <cfRule type="cellIs" dxfId="1" priority="3461" operator="greaterThan">
      <formula>120</formula>
    </cfRule>
    <cfRule type="containsText" dxfId="0" priority="1208" operator="between" text="库存为">
      <formula>NOT(ISERROR(SEARCH("库存为",AU1051)))</formula>
    </cfRule>
  </conditionalFormatting>
  <conditionalFormatting sqref="AU1052">
    <cfRule type="cellIs" dxfId="2" priority="5713" operator="lessThan">
      <formula>20</formula>
    </cfRule>
    <cfRule type="cellIs" dxfId="1" priority="3460" operator="greaterThan">
      <formula>120</formula>
    </cfRule>
    <cfRule type="containsText" dxfId="0" priority="1207" operator="between" text="库存为">
      <formula>NOT(ISERROR(SEARCH("库存为",AU1052)))</formula>
    </cfRule>
  </conditionalFormatting>
  <conditionalFormatting sqref="AU1053">
    <cfRule type="cellIs" dxfId="2" priority="5712" operator="lessThan">
      <formula>20</formula>
    </cfRule>
    <cfRule type="cellIs" dxfId="1" priority="3459" operator="greaterThan">
      <formula>120</formula>
    </cfRule>
    <cfRule type="containsText" dxfId="0" priority="1206" operator="between" text="库存为">
      <formula>NOT(ISERROR(SEARCH("库存为",AU1053)))</formula>
    </cfRule>
  </conditionalFormatting>
  <conditionalFormatting sqref="AU1054">
    <cfRule type="cellIs" dxfId="2" priority="5711" operator="lessThan">
      <formula>20</formula>
    </cfRule>
    <cfRule type="cellIs" dxfId="1" priority="3458" operator="greaterThan">
      <formula>120</formula>
    </cfRule>
    <cfRule type="containsText" dxfId="0" priority="1205" operator="between" text="库存为">
      <formula>NOT(ISERROR(SEARCH("库存为",AU1054)))</formula>
    </cfRule>
  </conditionalFormatting>
  <conditionalFormatting sqref="AU1055">
    <cfRule type="cellIs" dxfId="2" priority="5710" operator="lessThan">
      <formula>20</formula>
    </cfRule>
    <cfRule type="cellIs" dxfId="1" priority="3457" operator="greaterThan">
      <formula>120</formula>
    </cfRule>
    <cfRule type="containsText" dxfId="0" priority="1204" operator="between" text="库存为">
      <formula>NOT(ISERROR(SEARCH("库存为",AU1055)))</formula>
    </cfRule>
  </conditionalFormatting>
  <conditionalFormatting sqref="AU1056">
    <cfRule type="cellIs" dxfId="2" priority="5709" operator="lessThan">
      <formula>20</formula>
    </cfRule>
    <cfRule type="cellIs" dxfId="1" priority="3456" operator="greaterThan">
      <formula>120</formula>
    </cfRule>
    <cfRule type="containsText" dxfId="0" priority="1203" operator="between" text="库存为">
      <formula>NOT(ISERROR(SEARCH("库存为",AU1056)))</formula>
    </cfRule>
  </conditionalFormatting>
  <conditionalFormatting sqref="AU1057">
    <cfRule type="cellIs" dxfId="2" priority="5708" operator="lessThan">
      <formula>20</formula>
    </cfRule>
    <cfRule type="cellIs" dxfId="1" priority="3455" operator="greaterThan">
      <formula>120</formula>
    </cfRule>
    <cfRule type="containsText" dxfId="0" priority="1202" operator="between" text="库存为">
      <formula>NOT(ISERROR(SEARCH("库存为",AU1057)))</formula>
    </cfRule>
  </conditionalFormatting>
  <conditionalFormatting sqref="AU1058">
    <cfRule type="cellIs" dxfId="2" priority="5707" operator="lessThan">
      <formula>20</formula>
    </cfRule>
    <cfRule type="cellIs" dxfId="1" priority="3454" operator="greaterThan">
      <formula>120</formula>
    </cfRule>
    <cfRule type="containsText" dxfId="0" priority="1201" operator="between" text="库存为">
      <formula>NOT(ISERROR(SEARCH("库存为",AU1058)))</formula>
    </cfRule>
  </conditionalFormatting>
  <conditionalFormatting sqref="AU1059">
    <cfRule type="cellIs" dxfId="2" priority="5706" operator="lessThan">
      <formula>20</formula>
    </cfRule>
    <cfRule type="cellIs" dxfId="1" priority="3453" operator="greaterThan">
      <formula>120</formula>
    </cfRule>
    <cfRule type="containsText" dxfId="0" priority="1200" operator="between" text="库存为">
      <formula>NOT(ISERROR(SEARCH("库存为",AU1059)))</formula>
    </cfRule>
  </conditionalFormatting>
  <conditionalFormatting sqref="AU1060">
    <cfRule type="cellIs" dxfId="2" priority="5705" operator="lessThan">
      <formula>20</formula>
    </cfRule>
    <cfRule type="cellIs" dxfId="1" priority="3452" operator="greaterThan">
      <formula>120</formula>
    </cfRule>
    <cfRule type="containsText" dxfId="0" priority="1199" operator="between" text="库存为">
      <formula>NOT(ISERROR(SEARCH("库存为",AU1060)))</formula>
    </cfRule>
  </conditionalFormatting>
  <conditionalFormatting sqref="AU1061">
    <cfRule type="cellIs" dxfId="2" priority="5704" operator="lessThan">
      <formula>20</formula>
    </cfRule>
    <cfRule type="cellIs" dxfId="1" priority="3451" operator="greaterThan">
      <formula>120</formula>
    </cfRule>
    <cfRule type="containsText" dxfId="0" priority="1198" operator="between" text="库存为">
      <formula>NOT(ISERROR(SEARCH("库存为",AU1061)))</formula>
    </cfRule>
  </conditionalFormatting>
  <conditionalFormatting sqref="AU1062">
    <cfRule type="cellIs" dxfId="2" priority="5703" operator="lessThan">
      <formula>20</formula>
    </cfRule>
    <cfRule type="cellIs" dxfId="1" priority="3450" operator="greaterThan">
      <formula>120</formula>
    </cfRule>
    <cfRule type="containsText" dxfId="0" priority="1197" operator="between" text="库存为">
      <formula>NOT(ISERROR(SEARCH("库存为",AU1062)))</formula>
    </cfRule>
  </conditionalFormatting>
  <conditionalFormatting sqref="AU1063">
    <cfRule type="cellIs" dxfId="2" priority="5702" operator="lessThan">
      <formula>20</formula>
    </cfRule>
    <cfRule type="cellIs" dxfId="1" priority="3449" operator="greaterThan">
      <formula>120</formula>
    </cfRule>
    <cfRule type="containsText" dxfId="0" priority="1196" operator="between" text="库存为">
      <formula>NOT(ISERROR(SEARCH("库存为",AU1063)))</formula>
    </cfRule>
  </conditionalFormatting>
  <conditionalFormatting sqref="AU1064">
    <cfRule type="cellIs" dxfId="2" priority="5701" operator="lessThan">
      <formula>20</formula>
    </cfRule>
    <cfRule type="cellIs" dxfId="1" priority="3448" operator="greaterThan">
      <formula>120</formula>
    </cfRule>
    <cfRule type="containsText" dxfId="0" priority="1195" operator="between" text="库存为">
      <formula>NOT(ISERROR(SEARCH("库存为",AU1064)))</formula>
    </cfRule>
  </conditionalFormatting>
  <conditionalFormatting sqref="AU1065">
    <cfRule type="cellIs" dxfId="2" priority="5700" operator="lessThan">
      <formula>20</formula>
    </cfRule>
    <cfRule type="cellIs" dxfId="1" priority="3447" operator="greaterThan">
      <formula>120</formula>
    </cfRule>
    <cfRule type="containsText" dxfId="0" priority="1194" operator="between" text="库存为">
      <formula>NOT(ISERROR(SEARCH("库存为",AU1065)))</formula>
    </cfRule>
  </conditionalFormatting>
  <conditionalFormatting sqref="AU1066">
    <cfRule type="cellIs" dxfId="2" priority="5699" operator="lessThan">
      <formula>20</formula>
    </cfRule>
    <cfRule type="cellIs" dxfId="1" priority="3446" operator="greaterThan">
      <formula>120</formula>
    </cfRule>
    <cfRule type="containsText" dxfId="0" priority="1193" operator="between" text="库存为">
      <formula>NOT(ISERROR(SEARCH("库存为",AU1066)))</formula>
    </cfRule>
  </conditionalFormatting>
  <conditionalFormatting sqref="AU1067">
    <cfRule type="cellIs" dxfId="2" priority="5698" operator="lessThan">
      <formula>20</formula>
    </cfRule>
    <cfRule type="cellIs" dxfId="1" priority="3445" operator="greaterThan">
      <formula>120</formula>
    </cfRule>
    <cfRule type="containsText" dxfId="0" priority="1192" operator="between" text="库存为">
      <formula>NOT(ISERROR(SEARCH("库存为",AU1067)))</formula>
    </cfRule>
  </conditionalFormatting>
  <conditionalFormatting sqref="AU1068">
    <cfRule type="cellIs" dxfId="2" priority="5697" operator="lessThan">
      <formula>20</formula>
    </cfRule>
    <cfRule type="cellIs" dxfId="1" priority="3444" operator="greaterThan">
      <formula>120</formula>
    </cfRule>
    <cfRule type="containsText" dxfId="0" priority="1191" operator="between" text="库存为">
      <formula>NOT(ISERROR(SEARCH("库存为",AU1068)))</formula>
    </cfRule>
  </conditionalFormatting>
  <conditionalFormatting sqref="AU1069">
    <cfRule type="cellIs" dxfId="2" priority="5696" operator="lessThan">
      <formula>20</formula>
    </cfRule>
    <cfRule type="cellIs" dxfId="1" priority="3443" operator="greaterThan">
      <formula>120</formula>
    </cfRule>
    <cfRule type="containsText" dxfId="0" priority="1190" operator="between" text="库存为">
      <formula>NOT(ISERROR(SEARCH("库存为",AU1069)))</formula>
    </cfRule>
  </conditionalFormatting>
  <conditionalFormatting sqref="AU1070">
    <cfRule type="cellIs" dxfId="2" priority="5695" operator="lessThan">
      <formula>20</formula>
    </cfRule>
    <cfRule type="cellIs" dxfId="1" priority="3442" operator="greaterThan">
      <formula>120</formula>
    </cfRule>
    <cfRule type="containsText" dxfId="0" priority="1189" operator="between" text="库存为">
      <formula>NOT(ISERROR(SEARCH("库存为",AU1070)))</formula>
    </cfRule>
  </conditionalFormatting>
  <conditionalFormatting sqref="AU1071">
    <cfRule type="cellIs" dxfId="2" priority="5694" operator="lessThan">
      <formula>20</formula>
    </cfRule>
    <cfRule type="cellIs" dxfId="1" priority="3441" operator="greaterThan">
      <formula>120</formula>
    </cfRule>
    <cfRule type="containsText" dxfId="0" priority="1188" operator="between" text="库存为">
      <formula>NOT(ISERROR(SEARCH("库存为",AU1071)))</formula>
    </cfRule>
  </conditionalFormatting>
  <conditionalFormatting sqref="AU1072">
    <cfRule type="cellIs" dxfId="2" priority="5693" operator="lessThan">
      <formula>20</formula>
    </cfRule>
    <cfRule type="cellIs" dxfId="1" priority="3440" operator="greaterThan">
      <formula>120</formula>
    </cfRule>
    <cfRule type="containsText" dxfId="0" priority="1187" operator="between" text="库存为">
      <formula>NOT(ISERROR(SEARCH("库存为",AU1072)))</formula>
    </cfRule>
  </conditionalFormatting>
  <conditionalFormatting sqref="AU1073">
    <cfRule type="cellIs" dxfId="2" priority="5692" operator="lessThan">
      <formula>20</formula>
    </cfRule>
    <cfRule type="cellIs" dxfId="1" priority="3439" operator="greaterThan">
      <formula>120</formula>
    </cfRule>
    <cfRule type="containsText" dxfId="0" priority="1186" operator="between" text="库存为">
      <formula>NOT(ISERROR(SEARCH("库存为",AU1073)))</formula>
    </cfRule>
  </conditionalFormatting>
  <conditionalFormatting sqref="AU1074">
    <cfRule type="cellIs" dxfId="2" priority="5691" operator="lessThan">
      <formula>20</formula>
    </cfRule>
    <cfRule type="cellIs" dxfId="1" priority="3438" operator="greaterThan">
      <formula>120</formula>
    </cfRule>
    <cfRule type="containsText" dxfId="0" priority="1185" operator="between" text="库存为">
      <formula>NOT(ISERROR(SEARCH("库存为",AU1074)))</formula>
    </cfRule>
  </conditionalFormatting>
  <conditionalFormatting sqref="AU1075">
    <cfRule type="cellIs" dxfId="2" priority="5690" operator="lessThan">
      <formula>20</formula>
    </cfRule>
    <cfRule type="cellIs" dxfId="1" priority="3437" operator="greaterThan">
      <formula>120</formula>
    </cfRule>
    <cfRule type="containsText" dxfId="0" priority="1184" operator="between" text="库存为">
      <formula>NOT(ISERROR(SEARCH("库存为",AU1075)))</formula>
    </cfRule>
  </conditionalFormatting>
  <conditionalFormatting sqref="AU1076">
    <cfRule type="cellIs" dxfId="2" priority="5689" operator="lessThan">
      <formula>20</formula>
    </cfRule>
    <cfRule type="cellIs" dxfId="1" priority="3436" operator="greaterThan">
      <formula>120</formula>
    </cfRule>
    <cfRule type="containsText" dxfId="0" priority="1183" operator="between" text="库存为">
      <formula>NOT(ISERROR(SEARCH("库存为",AU1076)))</formula>
    </cfRule>
  </conditionalFormatting>
  <conditionalFormatting sqref="AU1077">
    <cfRule type="cellIs" dxfId="2" priority="5688" operator="lessThan">
      <formula>20</formula>
    </cfRule>
    <cfRule type="cellIs" dxfId="1" priority="3435" operator="greaterThan">
      <formula>120</formula>
    </cfRule>
    <cfRule type="containsText" dxfId="0" priority="1182" operator="between" text="库存为">
      <formula>NOT(ISERROR(SEARCH("库存为",AU1077)))</formula>
    </cfRule>
  </conditionalFormatting>
  <conditionalFormatting sqref="AU1078">
    <cfRule type="cellIs" dxfId="2" priority="5687" operator="lessThan">
      <formula>20</formula>
    </cfRule>
    <cfRule type="cellIs" dxfId="1" priority="3434" operator="greaterThan">
      <formula>120</formula>
    </cfRule>
    <cfRule type="containsText" dxfId="0" priority="1181" operator="between" text="库存为">
      <formula>NOT(ISERROR(SEARCH("库存为",AU1078)))</formula>
    </cfRule>
  </conditionalFormatting>
  <conditionalFormatting sqref="AU1079">
    <cfRule type="cellIs" dxfId="2" priority="5686" operator="lessThan">
      <formula>20</formula>
    </cfRule>
    <cfRule type="cellIs" dxfId="1" priority="3433" operator="greaterThan">
      <formula>120</formula>
    </cfRule>
    <cfRule type="containsText" dxfId="0" priority="1180" operator="between" text="库存为">
      <formula>NOT(ISERROR(SEARCH("库存为",AU1079)))</formula>
    </cfRule>
  </conditionalFormatting>
  <conditionalFormatting sqref="AU1080">
    <cfRule type="cellIs" dxfId="2" priority="5685" operator="lessThan">
      <formula>20</formula>
    </cfRule>
    <cfRule type="cellIs" dxfId="1" priority="3432" operator="greaterThan">
      <formula>120</formula>
    </cfRule>
    <cfRule type="containsText" dxfId="0" priority="1179" operator="between" text="库存为">
      <formula>NOT(ISERROR(SEARCH("库存为",AU1080)))</formula>
    </cfRule>
  </conditionalFormatting>
  <conditionalFormatting sqref="AU1081">
    <cfRule type="cellIs" dxfId="2" priority="5684" operator="lessThan">
      <formula>20</formula>
    </cfRule>
    <cfRule type="cellIs" dxfId="1" priority="3431" operator="greaterThan">
      <formula>120</formula>
    </cfRule>
    <cfRule type="containsText" dxfId="0" priority="1178" operator="between" text="库存为">
      <formula>NOT(ISERROR(SEARCH("库存为",AU1081)))</formula>
    </cfRule>
  </conditionalFormatting>
  <conditionalFormatting sqref="AU1082">
    <cfRule type="cellIs" dxfId="2" priority="5683" operator="lessThan">
      <formula>20</formula>
    </cfRule>
    <cfRule type="cellIs" dxfId="1" priority="3430" operator="greaterThan">
      <formula>120</formula>
    </cfRule>
    <cfRule type="containsText" dxfId="0" priority="1177" operator="between" text="库存为">
      <formula>NOT(ISERROR(SEARCH("库存为",AU1082)))</formula>
    </cfRule>
  </conditionalFormatting>
  <conditionalFormatting sqref="AU1083">
    <cfRule type="cellIs" dxfId="2" priority="5682" operator="lessThan">
      <formula>20</formula>
    </cfRule>
    <cfRule type="cellIs" dxfId="1" priority="3429" operator="greaterThan">
      <formula>120</formula>
    </cfRule>
    <cfRule type="containsText" dxfId="0" priority="1176" operator="between" text="库存为">
      <formula>NOT(ISERROR(SEARCH("库存为",AU1083)))</formula>
    </cfRule>
  </conditionalFormatting>
  <conditionalFormatting sqref="AU1084">
    <cfRule type="cellIs" dxfId="2" priority="5681" operator="lessThan">
      <formula>20</formula>
    </cfRule>
    <cfRule type="cellIs" dxfId="1" priority="3428" operator="greaterThan">
      <formula>120</formula>
    </cfRule>
    <cfRule type="containsText" dxfId="0" priority="1175" operator="between" text="库存为">
      <formula>NOT(ISERROR(SEARCH("库存为",AU1084)))</formula>
    </cfRule>
  </conditionalFormatting>
  <conditionalFormatting sqref="AU1085">
    <cfRule type="cellIs" dxfId="2" priority="5680" operator="lessThan">
      <formula>20</formula>
    </cfRule>
    <cfRule type="cellIs" dxfId="1" priority="3427" operator="greaterThan">
      <formula>120</formula>
    </cfRule>
    <cfRule type="containsText" dxfId="0" priority="1174" operator="between" text="库存为">
      <formula>NOT(ISERROR(SEARCH("库存为",AU1085)))</formula>
    </cfRule>
  </conditionalFormatting>
  <conditionalFormatting sqref="AU1086">
    <cfRule type="cellIs" dxfId="2" priority="5679" operator="lessThan">
      <formula>20</formula>
    </cfRule>
    <cfRule type="cellIs" dxfId="1" priority="3426" operator="greaterThan">
      <formula>120</formula>
    </cfRule>
    <cfRule type="containsText" dxfId="0" priority="1173" operator="between" text="库存为">
      <formula>NOT(ISERROR(SEARCH("库存为",AU1086)))</formula>
    </cfRule>
  </conditionalFormatting>
  <conditionalFormatting sqref="AU1087">
    <cfRule type="cellIs" dxfId="2" priority="5678" operator="lessThan">
      <formula>20</formula>
    </cfRule>
    <cfRule type="cellIs" dxfId="1" priority="3425" operator="greaterThan">
      <formula>120</formula>
    </cfRule>
    <cfRule type="containsText" dxfId="0" priority="1172" operator="between" text="库存为">
      <formula>NOT(ISERROR(SEARCH("库存为",AU1087)))</formula>
    </cfRule>
  </conditionalFormatting>
  <conditionalFormatting sqref="AU1088">
    <cfRule type="cellIs" dxfId="2" priority="5677" operator="lessThan">
      <formula>20</formula>
    </cfRule>
    <cfRule type="cellIs" dxfId="1" priority="3424" operator="greaterThan">
      <formula>120</formula>
    </cfRule>
    <cfRule type="containsText" dxfId="0" priority="1171" operator="between" text="库存为">
      <formula>NOT(ISERROR(SEARCH("库存为",AU1088)))</formula>
    </cfRule>
  </conditionalFormatting>
  <conditionalFormatting sqref="AU1089">
    <cfRule type="cellIs" dxfId="2" priority="5676" operator="lessThan">
      <formula>20</formula>
    </cfRule>
    <cfRule type="cellIs" dxfId="1" priority="3423" operator="greaterThan">
      <formula>120</formula>
    </cfRule>
    <cfRule type="containsText" dxfId="0" priority="1170" operator="between" text="库存为">
      <formula>NOT(ISERROR(SEARCH("库存为",AU1089)))</formula>
    </cfRule>
  </conditionalFormatting>
  <conditionalFormatting sqref="AU1090">
    <cfRule type="cellIs" dxfId="2" priority="5675" operator="lessThan">
      <formula>20</formula>
    </cfRule>
    <cfRule type="cellIs" dxfId="1" priority="3422" operator="greaterThan">
      <formula>120</formula>
    </cfRule>
    <cfRule type="containsText" dxfId="0" priority="1169" operator="between" text="库存为">
      <formula>NOT(ISERROR(SEARCH("库存为",AU1090)))</formula>
    </cfRule>
  </conditionalFormatting>
  <conditionalFormatting sqref="AU1091">
    <cfRule type="cellIs" dxfId="2" priority="5674" operator="lessThan">
      <formula>20</formula>
    </cfRule>
    <cfRule type="cellIs" dxfId="1" priority="3421" operator="greaterThan">
      <formula>120</formula>
    </cfRule>
    <cfRule type="containsText" dxfId="0" priority="1168" operator="between" text="库存为">
      <formula>NOT(ISERROR(SEARCH("库存为",AU1091)))</formula>
    </cfRule>
  </conditionalFormatting>
  <conditionalFormatting sqref="AU1092">
    <cfRule type="cellIs" dxfId="2" priority="5673" operator="lessThan">
      <formula>20</formula>
    </cfRule>
    <cfRule type="cellIs" dxfId="1" priority="3420" operator="greaterThan">
      <formula>120</formula>
    </cfRule>
    <cfRule type="containsText" dxfId="0" priority="1167" operator="between" text="库存为">
      <formula>NOT(ISERROR(SEARCH("库存为",AU1092)))</formula>
    </cfRule>
  </conditionalFormatting>
  <conditionalFormatting sqref="AU1093">
    <cfRule type="cellIs" dxfId="2" priority="5672" operator="lessThan">
      <formula>20</formula>
    </cfRule>
    <cfRule type="cellIs" dxfId="1" priority="3419" operator="greaterThan">
      <formula>120</formula>
    </cfRule>
    <cfRule type="containsText" dxfId="0" priority="1166" operator="between" text="库存为">
      <formula>NOT(ISERROR(SEARCH("库存为",AU1093)))</formula>
    </cfRule>
  </conditionalFormatting>
  <conditionalFormatting sqref="AU1094">
    <cfRule type="cellIs" dxfId="2" priority="5671" operator="lessThan">
      <formula>20</formula>
    </cfRule>
    <cfRule type="cellIs" dxfId="1" priority="3418" operator="greaterThan">
      <formula>120</formula>
    </cfRule>
    <cfRule type="containsText" dxfId="0" priority="1165" operator="between" text="库存为">
      <formula>NOT(ISERROR(SEARCH("库存为",AU1094)))</formula>
    </cfRule>
  </conditionalFormatting>
  <conditionalFormatting sqref="AU1095">
    <cfRule type="cellIs" dxfId="2" priority="5670" operator="lessThan">
      <formula>20</formula>
    </cfRule>
    <cfRule type="cellIs" dxfId="1" priority="3417" operator="greaterThan">
      <formula>120</formula>
    </cfRule>
    <cfRule type="containsText" dxfId="0" priority="1164" operator="between" text="库存为">
      <formula>NOT(ISERROR(SEARCH("库存为",AU1095)))</formula>
    </cfRule>
  </conditionalFormatting>
  <conditionalFormatting sqref="AU1096">
    <cfRule type="cellIs" dxfId="2" priority="5669" operator="lessThan">
      <formula>20</formula>
    </cfRule>
    <cfRule type="cellIs" dxfId="1" priority="3416" operator="greaterThan">
      <formula>120</formula>
    </cfRule>
    <cfRule type="containsText" dxfId="0" priority="1163" operator="between" text="库存为">
      <formula>NOT(ISERROR(SEARCH("库存为",AU1096)))</formula>
    </cfRule>
  </conditionalFormatting>
  <conditionalFormatting sqref="AU1097">
    <cfRule type="cellIs" dxfId="2" priority="5668" operator="lessThan">
      <formula>20</formula>
    </cfRule>
    <cfRule type="cellIs" dxfId="1" priority="3415" operator="greaterThan">
      <formula>120</formula>
    </cfRule>
    <cfRule type="containsText" dxfId="0" priority="1162" operator="between" text="库存为">
      <formula>NOT(ISERROR(SEARCH("库存为",AU1097)))</formula>
    </cfRule>
  </conditionalFormatting>
  <conditionalFormatting sqref="AU1098">
    <cfRule type="cellIs" dxfId="2" priority="5667" operator="lessThan">
      <formula>20</formula>
    </cfRule>
    <cfRule type="cellIs" dxfId="1" priority="3414" operator="greaterThan">
      <formula>120</formula>
    </cfRule>
    <cfRule type="containsText" dxfId="0" priority="1161" operator="between" text="库存为">
      <formula>NOT(ISERROR(SEARCH("库存为",AU1098)))</formula>
    </cfRule>
  </conditionalFormatting>
  <conditionalFormatting sqref="AU1099">
    <cfRule type="cellIs" dxfId="2" priority="5666" operator="lessThan">
      <formula>20</formula>
    </cfRule>
    <cfRule type="cellIs" dxfId="1" priority="3413" operator="greaterThan">
      <formula>120</formula>
    </cfRule>
    <cfRule type="containsText" dxfId="0" priority="1160" operator="between" text="库存为">
      <formula>NOT(ISERROR(SEARCH("库存为",AU1099)))</formula>
    </cfRule>
  </conditionalFormatting>
  <conditionalFormatting sqref="AU1100">
    <cfRule type="cellIs" dxfId="2" priority="5665" operator="lessThan">
      <formula>20</formula>
    </cfRule>
    <cfRule type="cellIs" dxfId="1" priority="3412" operator="greaterThan">
      <formula>120</formula>
    </cfRule>
    <cfRule type="containsText" dxfId="0" priority="1159" operator="between" text="库存为">
      <formula>NOT(ISERROR(SEARCH("库存为",AU1100)))</formula>
    </cfRule>
  </conditionalFormatting>
  <conditionalFormatting sqref="AU1101">
    <cfRule type="cellIs" dxfId="2" priority="5664" operator="lessThan">
      <formula>20</formula>
    </cfRule>
    <cfRule type="cellIs" dxfId="1" priority="3411" operator="greaterThan">
      <formula>120</formula>
    </cfRule>
    <cfRule type="containsText" dxfId="0" priority="1158" operator="between" text="库存为">
      <formula>NOT(ISERROR(SEARCH("库存为",AU1101)))</formula>
    </cfRule>
  </conditionalFormatting>
  <conditionalFormatting sqref="AU1102">
    <cfRule type="cellIs" dxfId="2" priority="5663" operator="lessThan">
      <formula>20</formula>
    </cfRule>
    <cfRule type="cellIs" dxfId="1" priority="3410" operator="greaterThan">
      <formula>120</formula>
    </cfRule>
    <cfRule type="containsText" dxfId="0" priority="1157" operator="between" text="库存为">
      <formula>NOT(ISERROR(SEARCH("库存为",AU1102)))</formula>
    </cfRule>
  </conditionalFormatting>
  <conditionalFormatting sqref="AU1103">
    <cfRule type="cellIs" dxfId="2" priority="5662" operator="lessThan">
      <formula>20</formula>
    </cfRule>
    <cfRule type="cellIs" dxfId="1" priority="3409" operator="greaterThan">
      <formula>120</formula>
    </cfRule>
    <cfRule type="containsText" dxfId="0" priority="1156" operator="between" text="库存为">
      <formula>NOT(ISERROR(SEARCH("库存为",AU1103)))</formula>
    </cfRule>
  </conditionalFormatting>
  <conditionalFormatting sqref="AU1104">
    <cfRule type="cellIs" dxfId="2" priority="5661" operator="lessThan">
      <formula>20</formula>
    </cfRule>
    <cfRule type="cellIs" dxfId="1" priority="3408" operator="greaterThan">
      <formula>120</formula>
    </cfRule>
    <cfRule type="containsText" dxfId="0" priority="1155" operator="between" text="库存为">
      <formula>NOT(ISERROR(SEARCH("库存为",AU1104)))</formula>
    </cfRule>
  </conditionalFormatting>
  <conditionalFormatting sqref="AU1105">
    <cfRule type="cellIs" dxfId="2" priority="5660" operator="lessThan">
      <formula>20</formula>
    </cfRule>
    <cfRule type="cellIs" dxfId="1" priority="3407" operator="greaterThan">
      <formula>120</formula>
    </cfRule>
    <cfRule type="containsText" dxfId="0" priority="1154" operator="between" text="库存为">
      <formula>NOT(ISERROR(SEARCH("库存为",AU1105)))</formula>
    </cfRule>
  </conditionalFormatting>
  <conditionalFormatting sqref="AU1106">
    <cfRule type="cellIs" dxfId="2" priority="5659" operator="lessThan">
      <formula>20</formula>
    </cfRule>
    <cfRule type="cellIs" dxfId="1" priority="3406" operator="greaterThan">
      <formula>120</formula>
    </cfRule>
    <cfRule type="containsText" dxfId="0" priority="1153" operator="between" text="库存为">
      <formula>NOT(ISERROR(SEARCH("库存为",AU1106)))</formula>
    </cfRule>
  </conditionalFormatting>
  <conditionalFormatting sqref="AU1107">
    <cfRule type="cellIs" dxfId="2" priority="5658" operator="lessThan">
      <formula>20</formula>
    </cfRule>
    <cfRule type="cellIs" dxfId="1" priority="3405" operator="greaterThan">
      <formula>120</formula>
    </cfRule>
    <cfRule type="containsText" dxfId="0" priority="1152" operator="between" text="库存为">
      <formula>NOT(ISERROR(SEARCH("库存为",AU1107)))</formula>
    </cfRule>
  </conditionalFormatting>
  <conditionalFormatting sqref="AU1108">
    <cfRule type="cellIs" dxfId="2" priority="5657" operator="lessThan">
      <formula>20</formula>
    </cfRule>
    <cfRule type="cellIs" dxfId="1" priority="3404" operator="greaterThan">
      <formula>120</formula>
    </cfRule>
    <cfRule type="containsText" dxfId="0" priority="1151" operator="between" text="库存为">
      <formula>NOT(ISERROR(SEARCH("库存为",AU1108)))</formula>
    </cfRule>
  </conditionalFormatting>
  <conditionalFormatting sqref="AU1109">
    <cfRule type="cellIs" dxfId="2" priority="5656" operator="lessThan">
      <formula>20</formula>
    </cfRule>
    <cfRule type="cellIs" dxfId="1" priority="3403" operator="greaterThan">
      <formula>120</formula>
    </cfRule>
    <cfRule type="containsText" dxfId="0" priority="1150" operator="between" text="库存为">
      <formula>NOT(ISERROR(SEARCH("库存为",AU1109)))</formula>
    </cfRule>
  </conditionalFormatting>
  <conditionalFormatting sqref="AU1110">
    <cfRule type="cellIs" dxfId="2" priority="5655" operator="lessThan">
      <formula>20</formula>
    </cfRule>
    <cfRule type="cellIs" dxfId="1" priority="3402" operator="greaterThan">
      <formula>120</formula>
    </cfRule>
    <cfRule type="containsText" dxfId="0" priority="1149" operator="between" text="库存为">
      <formula>NOT(ISERROR(SEARCH("库存为",AU1110)))</formula>
    </cfRule>
  </conditionalFormatting>
  <conditionalFormatting sqref="AU1111">
    <cfRule type="cellIs" dxfId="2" priority="5654" operator="lessThan">
      <formula>20</formula>
    </cfRule>
    <cfRule type="cellIs" dxfId="1" priority="3401" operator="greaterThan">
      <formula>120</formula>
    </cfRule>
    <cfRule type="containsText" dxfId="0" priority="1148" operator="between" text="库存为">
      <formula>NOT(ISERROR(SEARCH("库存为",AU1111)))</formula>
    </cfRule>
  </conditionalFormatting>
  <conditionalFormatting sqref="AU1112">
    <cfRule type="cellIs" dxfId="2" priority="5653" operator="lessThan">
      <formula>20</formula>
    </cfRule>
    <cfRule type="cellIs" dxfId="1" priority="3400" operator="greaterThan">
      <formula>120</formula>
    </cfRule>
    <cfRule type="containsText" dxfId="0" priority="1147" operator="between" text="库存为">
      <formula>NOT(ISERROR(SEARCH("库存为",AU1112)))</formula>
    </cfRule>
  </conditionalFormatting>
  <conditionalFormatting sqref="AU1113">
    <cfRule type="cellIs" dxfId="2" priority="5652" operator="lessThan">
      <formula>20</formula>
    </cfRule>
    <cfRule type="cellIs" dxfId="1" priority="3399" operator="greaterThan">
      <formula>120</formula>
    </cfRule>
    <cfRule type="containsText" dxfId="0" priority="1146" operator="between" text="库存为">
      <formula>NOT(ISERROR(SEARCH("库存为",AU1113)))</formula>
    </cfRule>
  </conditionalFormatting>
  <conditionalFormatting sqref="AU1114">
    <cfRule type="cellIs" dxfId="2" priority="5651" operator="lessThan">
      <formula>20</formula>
    </cfRule>
    <cfRule type="cellIs" dxfId="1" priority="3398" operator="greaterThan">
      <formula>120</formula>
    </cfRule>
    <cfRule type="containsText" dxfId="0" priority="1145" operator="between" text="库存为">
      <formula>NOT(ISERROR(SEARCH("库存为",AU1114)))</formula>
    </cfRule>
  </conditionalFormatting>
  <conditionalFormatting sqref="AU1115">
    <cfRule type="cellIs" dxfId="2" priority="5650" operator="lessThan">
      <formula>20</formula>
    </cfRule>
    <cfRule type="cellIs" dxfId="1" priority="3397" operator="greaterThan">
      <formula>120</formula>
    </cfRule>
    <cfRule type="containsText" dxfId="0" priority="1144" operator="between" text="库存为">
      <formula>NOT(ISERROR(SEARCH("库存为",AU1115)))</formula>
    </cfRule>
  </conditionalFormatting>
  <conditionalFormatting sqref="AU1116">
    <cfRule type="cellIs" dxfId="2" priority="5649" operator="lessThan">
      <formula>20</formula>
    </cfRule>
    <cfRule type="cellIs" dxfId="1" priority="3396" operator="greaterThan">
      <formula>120</formula>
    </cfRule>
    <cfRule type="containsText" dxfId="0" priority="1143" operator="between" text="库存为">
      <formula>NOT(ISERROR(SEARCH("库存为",AU1116)))</formula>
    </cfRule>
  </conditionalFormatting>
  <conditionalFormatting sqref="AU1117">
    <cfRule type="cellIs" dxfId="2" priority="5648" operator="lessThan">
      <formula>20</formula>
    </cfRule>
    <cfRule type="cellIs" dxfId="1" priority="3395" operator="greaterThan">
      <formula>120</formula>
    </cfRule>
    <cfRule type="containsText" dxfId="0" priority="1142" operator="between" text="库存为">
      <formula>NOT(ISERROR(SEARCH("库存为",AU1117)))</formula>
    </cfRule>
  </conditionalFormatting>
  <conditionalFormatting sqref="AU1118">
    <cfRule type="cellIs" dxfId="2" priority="5647" operator="lessThan">
      <formula>20</formula>
    </cfRule>
    <cfRule type="cellIs" dxfId="1" priority="3394" operator="greaterThan">
      <formula>120</formula>
    </cfRule>
    <cfRule type="containsText" dxfId="0" priority="1141" operator="between" text="库存为">
      <formula>NOT(ISERROR(SEARCH("库存为",AU1118)))</formula>
    </cfRule>
  </conditionalFormatting>
  <conditionalFormatting sqref="AU1119">
    <cfRule type="cellIs" dxfId="2" priority="5646" operator="lessThan">
      <formula>20</formula>
    </cfRule>
    <cfRule type="cellIs" dxfId="1" priority="3393" operator="greaterThan">
      <formula>120</formula>
    </cfRule>
    <cfRule type="containsText" dxfId="0" priority="1140" operator="between" text="库存为">
      <formula>NOT(ISERROR(SEARCH("库存为",AU1119)))</formula>
    </cfRule>
  </conditionalFormatting>
  <conditionalFormatting sqref="AU1120">
    <cfRule type="cellIs" dxfId="2" priority="5645" operator="lessThan">
      <formula>20</formula>
    </cfRule>
    <cfRule type="cellIs" dxfId="1" priority="3392" operator="greaterThan">
      <formula>120</formula>
    </cfRule>
    <cfRule type="containsText" dxfId="0" priority="1139" operator="between" text="库存为">
      <formula>NOT(ISERROR(SEARCH("库存为",AU1120)))</formula>
    </cfRule>
  </conditionalFormatting>
  <conditionalFormatting sqref="AU1121">
    <cfRule type="cellIs" dxfId="2" priority="5644" operator="lessThan">
      <formula>20</formula>
    </cfRule>
    <cfRule type="cellIs" dxfId="1" priority="3391" operator="greaterThan">
      <formula>120</formula>
    </cfRule>
    <cfRule type="containsText" dxfId="0" priority="1138" operator="between" text="库存为">
      <formula>NOT(ISERROR(SEARCH("库存为",AU1121)))</formula>
    </cfRule>
  </conditionalFormatting>
  <conditionalFormatting sqref="AU1122">
    <cfRule type="cellIs" dxfId="2" priority="5643" operator="lessThan">
      <formula>20</formula>
    </cfRule>
    <cfRule type="cellIs" dxfId="1" priority="3390" operator="greaterThan">
      <formula>120</formula>
    </cfRule>
    <cfRule type="containsText" dxfId="0" priority="1137" operator="between" text="库存为">
      <formula>NOT(ISERROR(SEARCH("库存为",AU1122)))</formula>
    </cfRule>
  </conditionalFormatting>
  <conditionalFormatting sqref="AU1123">
    <cfRule type="cellIs" dxfId="2" priority="5642" operator="lessThan">
      <formula>20</formula>
    </cfRule>
    <cfRule type="cellIs" dxfId="1" priority="3389" operator="greaterThan">
      <formula>120</formula>
    </cfRule>
    <cfRule type="containsText" dxfId="0" priority="1136" operator="between" text="库存为">
      <formula>NOT(ISERROR(SEARCH("库存为",AU1123)))</formula>
    </cfRule>
  </conditionalFormatting>
  <conditionalFormatting sqref="AU1124">
    <cfRule type="cellIs" dxfId="2" priority="5641" operator="lessThan">
      <formula>20</formula>
    </cfRule>
    <cfRule type="cellIs" dxfId="1" priority="3388" operator="greaterThan">
      <formula>120</formula>
    </cfRule>
    <cfRule type="containsText" dxfId="0" priority="1135" operator="between" text="库存为">
      <formula>NOT(ISERROR(SEARCH("库存为",AU1124)))</formula>
    </cfRule>
  </conditionalFormatting>
  <conditionalFormatting sqref="AU1125">
    <cfRule type="cellIs" dxfId="2" priority="5640" operator="lessThan">
      <formula>20</formula>
    </cfRule>
    <cfRule type="cellIs" dxfId="1" priority="3387" operator="greaterThan">
      <formula>120</formula>
    </cfRule>
    <cfRule type="containsText" dxfId="0" priority="1134" operator="between" text="库存为">
      <formula>NOT(ISERROR(SEARCH("库存为",AU1125)))</formula>
    </cfRule>
  </conditionalFormatting>
  <conditionalFormatting sqref="AU1126">
    <cfRule type="cellIs" dxfId="2" priority="5639" operator="lessThan">
      <formula>20</formula>
    </cfRule>
    <cfRule type="cellIs" dxfId="1" priority="3386" operator="greaterThan">
      <formula>120</formula>
    </cfRule>
    <cfRule type="containsText" dxfId="0" priority="1133" operator="between" text="库存为">
      <formula>NOT(ISERROR(SEARCH("库存为",AU1126)))</formula>
    </cfRule>
  </conditionalFormatting>
  <conditionalFormatting sqref="AU1127">
    <cfRule type="cellIs" dxfId="2" priority="5638" operator="lessThan">
      <formula>20</formula>
    </cfRule>
    <cfRule type="cellIs" dxfId="1" priority="3385" operator="greaterThan">
      <formula>120</formula>
    </cfRule>
    <cfRule type="containsText" dxfId="0" priority="1132" operator="between" text="库存为">
      <formula>NOT(ISERROR(SEARCH("库存为",AU1127)))</formula>
    </cfRule>
  </conditionalFormatting>
  <conditionalFormatting sqref="AU1128">
    <cfRule type="cellIs" dxfId="2" priority="5637" operator="lessThan">
      <formula>20</formula>
    </cfRule>
    <cfRule type="cellIs" dxfId="1" priority="3384" operator="greaterThan">
      <formula>120</formula>
    </cfRule>
    <cfRule type="containsText" dxfId="0" priority="1131" operator="between" text="库存为">
      <formula>NOT(ISERROR(SEARCH("库存为",AU1128)))</formula>
    </cfRule>
  </conditionalFormatting>
  <conditionalFormatting sqref="AU1129">
    <cfRule type="cellIs" dxfId="2" priority="5636" operator="lessThan">
      <formula>20</formula>
    </cfRule>
    <cfRule type="cellIs" dxfId="1" priority="3383" operator="greaterThan">
      <formula>120</formula>
    </cfRule>
    <cfRule type="containsText" dxfId="0" priority="1130" operator="between" text="库存为">
      <formula>NOT(ISERROR(SEARCH("库存为",AU1129)))</formula>
    </cfRule>
  </conditionalFormatting>
  <conditionalFormatting sqref="AU1130">
    <cfRule type="cellIs" dxfId="2" priority="5635" operator="lessThan">
      <formula>20</formula>
    </cfRule>
    <cfRule type="cellIs" dxfId="1" priority="3382" operator="greaterThan">
      <formula>120</formula>
    </cfRule>
    <cfRule type="containsText" dxfId="0" priority="1129" operator="between" text="库存为">
      <formula>NOT(ISERROR(SEARCH("库存为",AU1130)))</formula>
    </cfRule>
  </conditionalFormatting>
  <conditionalFormatting sqref="AU1131">
    <cfRule type="cellIs" dxfId="2" priority="5634" operator="lessThan">
      <formula>20</formula>
    </cfRule>
    <cfRule type="cellIs" dxfId="1" priority="3381" operator="greaterThan">
      <formula>120</formula>
    </cfRule>
    <cfRule type="containsText" dxfId="0" priority="1128" operator="between" text="库存为">
      <formula>NOT(ISERROR(SEARCH("库存为",AU1131)))</formula>
    </cfRule>
  </conditionalFormatting>
  <conditionalFormatting sqref="AU1132">
    <cfRule type="cellIs" dxfId="2" priority="5633" operator="lessThan">
      <formula>20</formula>
    </cfRule>
    <cfRule type="cellIs" dxfId="1" priority="3380" operator="greaterThan">
      <formula>120</formula>
    </cfRule>
    <cfRule type="containsText" dxfId="0" priority="1127" operator="between" text="库存为">
      <formula>NOT(ISERROR(SEARCH("库存为",AU1132)))</formula>
    </cfRule>
  </conditionalFormatting>
  <conditionalFormatting sqref="AU1133">
    <cfRule type="cellIs" dxfId="2" priority="5632" operator="lessThan">
      <formula>20</formula>
    </cfRule>
    <cfRule type="cellIs" dxfId="1" priority="3379" operator="greaterThan">
      <formula>120</formula>
    </cfRule>
    <cfRule type="containsText" dxfId="0" priority="1126" operator="between" text="库存为">
      <formula>NOT(ISERROR(SEARCH("库存为",AU1133)))</formula>
    </cfRule>
  </conditionalFormatting>
  <conditionalFormatting sqref="AU1134">
    <cfRule type="cellIs" dxfId="2" priority="5631" operator="lessThan">
      <formula>20</formula>
    </cfRule>
    <cfRule type="cellIs" dxfId="1" priority="3378" operator="greaterThan">
      <formula>120</formula>
    </cfRule>
    <cfRule type="containsText" dxfId="0" priority="1125" operator="between" text="库存为">
      <formula>NOT(ISERROR(SEARCH("库存为",AU1134)))</formula>
    </cfRule>
  </conditionalFormatting>
  <conditionalFormatting sqref="AU1135">
    <cfRule type="cellIs" dxfId="2" priority="5630" operator="lessThan">
      <formula>20</formula>
    </cfRule>
    <cfRule type="cellIs" dxfId="1" priority="3377" operator="greaterThan">
      <formula>120</formula>
    </cfRule>
    <cfRule type="containsText" dxfId="0" priority="1124" operator="between" text="库存为">
      <formula>NOT(ISERROR(SEARCH("库存为",AU1135)))</formula>
    </cfRule>
  </conditionalFormatting>
  <conditionalFormatting sqref="AU1136">
    <cfRule type="cellIs" dxfId="2" priority="5629" operator="lessThan">
      <formula>20</formula>
    </cfRule>
    <cfRule type="cellIs" dxfId="1" priority="3376" operator="greaterThan">
      <formula>120</formula>
    </cfRule>
    <cfRule type="containsText" dxfId="0" priority="1123" operator="between" text="库存为">
      <formula>NOT(ISERROR(SEARCH("库存为",AU1136)))</formula>
    </cfRule>
  </conditionalFormatting>
  <conditionalFormatting sqref="AU1137">
    <cfRule type="cellIs" dxfId="2" priority="5628" operator="lessThan">
      <formula>20</formula>
    </cfRule>
    <cfRule type="cellIs" dxfId="1" priority="3375" operator="greaterThan">
      <formula>120</formula>
    </cfRule>
    <cfRule type="containsText" dxfId="0" priority="1122" operator="between" text="库存为">
      <formula>NOT(ISERROR(SEARCH("库存为",AU1137)))</formula>
    </cfRule>
  </conditionalFormatting>
  <conditionalFormatting sqref="AU1138">
    <cfRule type="cellIs" dxfId="2" priority="5627" operator="lessThan">
      <formula>20</formula>
    </cfRule>
    <cfRule type="cellIs" dxfId="1" priority="3374" operator="greaterThan">
      <formula>120</formula>
    </cfRule>
    <cfRule type="containsText" dxfId="0" priority="1121" operator="between" text="库存为">
      <formula>NOT(ISERROR(SEARCH("库存为",AU1138)))</formula>
    </cfRule>
  </conditionalFormatting>
  <conditionalFormatting sqref="AU1139">
    <cfRule type="cellIs" dxfId="2" priority="5626" operator="lessThan">
      <formula>20</formula>
    </cfRule>
    <cfRule type="cellIs" dxfId="1" priority="3373" operator="greaterThan">
      <formula>120</formula>
    </cfRule>
    <cfRule type="containsText" dxfId="0" priority="1120" operator="between" text="库存为">
      <formula>NOT(ISERROR(SEARCH("库存为",AU1139)))</formula>
    </cfRule>
  </conditionalFormatting>
  <conditionalFormatting sqref="AU1140">
    <cfRule type="cellIs" dxfId="2" priority="5625" operator="lessThan">
      <formula>20</formula>
    </cfRule>
    <cfRule type="cellIs" dxfId="1" priority="3372" operator="greaterThan">
      <formula>120</formula>
    </cfRule>
    <cfRule type="containsText" dxfId="0" priority="1119" operator="between" text="库存为">
      <formula>NOT(ISERROR(SEARCH("库存为",AU1140)))</formula>
    </cfRule>
  </conditionalFormatting>
  <conditionalFormatting sqref="AU1141">
    <cfRule type="cellIs" dxfId="2" priority="5624" operator="lessThan">
      <formula>20</formula>
    </cfRule>
    <cfRule type="cellIs" dxfId="1" priority="3371" operator="greaterThan">
      <formula>120</formula>
    </cfRule>
    <cfRule type="containsText" dxfId="0" priority="1118" operator="between" text="库存为">
      <formula>NOT(ISERROR(SEARCH("库存为",AU1141)))</formula>
    </cfRule>
  </conditionalFormatting>
  <conditionalFormatting sqref="AU1142">
    <cfRule type="cellIs" dxfId="2" priority="5623" operator="lessThan">
      <formula>20</formula>
    </cfRule>
    <cfRule type="cellIs" dxfId="1" priority="3370" operator="greaterThan">
      <formula>120</formula>
    </cfRule>
    <cfRule type="containsText" dxfId="0" priority="1117" operator="between" text="库存为">
      <formula>NOT(ISERROR(SEARCH("库存为",AU1142)))</formula>
    </cfRule>
  </conditionalFormatting>
  <conditionalFormatting sqref="AU1143">
    <cfRule type="cellIs" dxfId="2" priority="5622" operator="lessThan">
      <formula>20</formula>
    </cfRule>
    <cfRule type="cellIs" dxfId="1" priority="3369" operator="greaterThan">
      <formula>120</formula>
    </cfRule>
    <cfRule type="containsText" dxfId="0" priority="1116" operator="between" text="库存为">
      <formula>NOT(ISERROR(SEARCH("库存为",AU1143)))</formula>
    </cfRule>
  </conditionalFormatting>
  <conditionalFormatting sqref="AU1144">
    <cfRule type="cellIs" dxfId="2" priority="5621" operator="lessThan">
      <formula>20</formula>
    </cfRule>
    <cfRule type="cellIs" dxfId="1" priority="3368" operator="greaterThan">
      <formula>120</formula>
    </cfRule>
    <cfRule type="containsText" dxfId="0" priority="1115" operator="between" text="库存为">
      <formula>NOT(ISERROR(SEARCH("库存为",AU1144)))</formula>
    </cfRule>
  </conditionalFormatting>
  <conditionalFormatting sqref="AU1145">
    <cfRule type="cellIs" dxfId="2" priority="5620" operator="lessThan">
      <formula>20</formula>
    </cfRule>
    <cfRule type="cellIs" dxfId="1" priority="3367" operator="greaterThan">
      <formula>120</formula>
    </cfRule>
    <cfRule type="containsText" dxfId="0" priority="1114" operator="between" text="库存为">
      <formula>NOT(ISERROR(SEARCH("库存为",AU1145)))</formula>
    </cfRule>
  </conditionalFormatting>
  <conditionalFormatting sqref="AU1146">
    <cfRule type="cellIs" dxfId="2" priority="5619" operator="lessThan">
      <formula>20</formula>
    </cfRule>
    <cfRule type="cellIs" dxfId="1" priority="3366" operator="greaterThan">
      <formula>120</formula>
    </cfRule>
    <cfRule type="containsText" dxfId="0" priority="1113" operator="between" text="库存为">
      <formula>NOT(ISERROR(SEARCH("库存为",AU1146)))</formula>
    </cfRule>
  </conditionalFormatting>
  <conditionalFormatting sqref="AU1147">
    <cfRule type="cellIs" dxfId="2" priority="5618" operator="lessThan">
      <formula>20</formula>
    </cfRule>
    <cfRule type="cellIs" dxfId="1" priority="3365" operator="greaterThan">
      <formula>120</formula>
    </cfRule>
    <cfRule type="containsText" dxfId="0" priority="1112" operator="between" text="库存为">
      <formula>NOT(ISERROR(SEARCH("库存为",AU1147)))</formula>
    </cfRule>
  </conditionalFormatting>
  <conditionalFormatting sqref="AU1148">
    <cfRule type="cellIs" dxfId="2" priority="5617" operator="lessThan">
      <formula>20</formula>
    </cfRule>
    <cfRule type="cellIs" dxfId="1" priority="3364" operator="greaterThan">
      <formula>120</formula>
    </cfRule>
    <cfRule type="containsText" dxfId="0" priority="1111" operator="between" text="库存为">
      <formula>NOT(ISERROR(SEARCH("库存为",AU1148)))</formula>
    </cfRule>
  </conditionalFormatting>
  <conditionalFormatting sqref="AU1149">
    <cfRule type="cellIs" dxfId="2" priority="5616" operator="lessThan">
      <formula>20</formula>
    </cfRule>
    <cfRule type="cellIs" dxfId="1" priority="3363" operator="greaterThan">
      <formula>120</formula>
    </cfRule>
    <cfRule type="containsText" dxfId="0" priority="1110" operator="between" text="库存为">
      <formula>NOT(ISERROR(SEARCH("库存为",AU1149)))</formula>
    </cfRule>
  </conditionalFormatting>
  <conditionalFormatting sqref="AU1150">
    <cfRule type="cellIs" dxfId="2" priority="5615" operator="lessThan">
      <formula>20</formula>
    </cfRule>
    <cfRule type="cellIs" dxfId="1" priority="3362" operator="greaterThan">
      <formula>120</formula>
    </cfRule>
    <cfRule type="containsText" dxfId="0" priority="1109" operator="between" text="库存为">
      <formula>NOT(ISERROR(SEARCH("库存为",AU1150)))</formula>
    </cfRule>
  </conditionalFormatting>
  <conditionalFormatting sqref="AU1151">
    <cfRule type="cellIs" dxfId="2" priority="5614" operator="lessThan">
      <formula>20</formula>
    </cfRule>
    <cfRule type="cellIs" dxfId="1" priority="3361" operator="greaterThan">
      <formula>120</formula>
    </cfRule>
    <cfRule type="containsText" dxfId="0" priority="1108" operator="between" text="库存为">
      <formula>NOT(ISERROR(SEARCH("库存为",AU1151)))</formula>
    </cfRule>
  </conditionalFormatting>
  <conditionalFormatting sqref="AU1152">
    <cfRule type="cellIs" dxfId="2" priority="5613" operator="lessThan">
      <formula>20</formula>
    </cfRule>
    <cfRule type="cellIs" dxfId="1" priority="3360" operator="greaterThan">
      <formula>120</formula>
    </cfRule>
    <cfRule type="containsText" dxfId="0" priority="1107" operator="between" text="库存为">
      <formula>NOT(ISERROR(SEARCH("库存为",AU1152)))</formula>
    </cfRule>
  </conditionalFormatting>
  <conditionalFormatting sqref="AU1153">
    <cfRule type="cellIs" dxfId="2" priority="5612" operator="lessThan">
      <formula>20</formula>
    </cfRule>
    <cfRule type="cellIs" dxfId="1" priority="3359" operator="greaterThan">
      <formula>120</formula>
    </cfRule>
    <cfRule type="containsText" dxfId="0" priority="1106" operator="between" text="库存为">
      <formula>NOT(ISERROR(SEARCH("库存为",AU1153)))</formula>
    </cfRule>
  </conditionalFormatting>
  <conditionalFormatting sqref="AU1154">
    <cfRule type="cellIs" dxfId="2" priority="5611" operator="lessThan">
      <formula>20</formula>
    </cfRule>
    <cfRule type="cellIs" dxfId="1" priority="3358" operator="greaterThan">
      <formula>120</formula>
    </cfRule>
    <cfRule type="containsText" dxfId="0" priority="1105" operator="between" text="库存为">
      <formula>NOT(ISERROR(SEARCH("库存为",AU1154)))</formula>
    </cfRule>
  </conditionalFormatting>
  <conditionalFormatting sqref="AU1155">
    <cfRule type="cellIs" dxfId="2" priority="5610" operator="lessThan">
      <formula>20</formula>
    </cfRule>
    <cfRule type="cellIs" dxfId="1" priority="3357" operator="greaterThan">
      <formula>120</formula>
    </cfRule>
    <cfRule type="containsText" dxfId="0" priority="1104" operator="between" text="库存为">
      <formula>NOT(ISERROR(SEARCH("库存为",AU1155)))</formula>
    </cfRule>
  </conditionalFormatting>
  <conditionalFormatting sqref="AU1156">
    <cfRule type="cellIs" dxfId="2" priority="5609" operator="lessThan">
      <formula>20</formula>
    </cfRule>
    <cfRule type="cellIs" dxfId="1" priority="3356" operator="greaterThan">
      <formula>120</formula>
    </cfRule>
    <cfRule type="containsText" dxfId="0" priority="1103" operator="between" text="库存为">
      <formula>NOT(ISERROR(SEARCH("库存为",AU1156)))</formula>
    </cfRule>
  </conditionalFormatting>
  <conditionalFormatting sqref="AU1157">
    <cfRule type="cellIs" dxfId="2" priority="5608" operator="lessThan">
      <formula>20</formula>
    </cfRule>
    <cfRule type="cellIs" dxfId="1" priority="3355" operator="greaterThan">
      <formula>120</formula>
    </cfRule>
    <cfRule type="containsText" dxfId="0" priority="1102" operator="between" text="库存为">
      <formula>NOT(ISERROR(SEARCH("库存为",AU1157)))</formula>
    </cfRule>
  </conditionalFormatting>
  <conditionalFormatting sqref="AU1158">
    <cfRule type="cellIs" dxfId="2" priority="5607" operator="lessThan">
      <formula>20</formula>
    </cfRule>
    <cfRule type="cellIs" dxfId="1" priority="3354" operator="greaterThan">
      <formula>120</formula>
    </cfRule>
    <cfRule type="containsText" dxfId="0" priority="1101" operator="between" text="库存为">
      <formula>NOT(ISERROR(SEARCH("库存为",AU1158)))</formula>
    </cfRule>
  </conditionalFormatting>
  <conditionalFormatting sqref="AU1159">
    <cfRule type="cellIs" dxfId="2" priority="5606" operator="lessThan">
      <formula>20</formula>
    </cfRule>
    <cfRule type="cellIs" dxfId="1" priority="3353" operator="greaterThan">
      <formula>120</formula>
    </cfRule>
    <cfRule type="containsText" dxfId="0" priority="1100" operator="between" text="库存为">
      <formula>NOT(ISERROR(SEARCH("库存为",AU1159)))</formula>
    </cfRule>
  </conditionalFormatting>
  <conditionalFormatting sqref="AU1160">
    <cfRule type="cellIs" dxfId="2" priority="5605" operator="lessThan">
      <formula>20</formula>
    </cfRule>
    <cfRule type="cellIs" dxfId="1" priority="3352" operator="greaterThan">
      <formula>120</formula>
    </cfRule>
    <cfRule type="containsText" dxfId="0" priority="1099" operator="between" text="库存为">
      <formula>NOT(ISERROR(SEARCH("库存为",AU1160)))</formula>
    </cfRule>
  </conditionalFormatting>
  <conditionalFormatting sqref="AU1161">
    <cfRule type="cellIs" dxfId="2" priority="5604" operator="lessThan">
      <formula>20</formula>
    </cfRule>
    <cfRule type="cellIs" dxfId="1" priority="3351" operator="greaterThan">
      <formula>120</formula>
    </cfRule>
    <cfRule type="containsText" dxfId="0" priority="1098" operator="between" text="库存为">
      <formula>NOT(ISERROR(SEARCH("库存为",AU1161)))</formula>
    </cfRule>
  </conditionalFormatting>
  <conditionalFormatting sqref="AU1162">
    <cfRule type="cellIs" dxfId="2" priority="5603" operator="lessThan">
      <formula>20</formula>
    </cfRule>
    <cfRule type="cellIs" dxfId="1" priority="3350" operator="greaterThan">
      <formula>120</formula>
    </cfRule>
    <cfRule type="containsText" dxfId="0" priority="1097" operator="between" text="库存为">
      <formula>NOT(ISERROR(SEARCH("库存为",AU1162)))</formula>
    </cfRule>
  </conditionalFormatting>
  <conditionalFormatting sqref="AU1163">
    <cfRule type="cellIs" dxfId="2" priority="5602" operator="lessThan">
      <formula>20</formula>
    </cfRule>
    <cfRule type="cellIs" dxfId="1" priority="3349" operator="greaterThan">
      <formula>120</formula>
    </cfRule>
    <cfRule type="containsText" dxfId="0" priority="1096" operator="between" text="库存为">
      <formula>NOT(ISERROR(SEARCH("库存为",AU1163)))</formula>
    </cfRule>
  </conditionalFormatting>
  <conditionalFormatting sqref="AU1164">
    <cfRule type="cellIs" dxfId="2" priority="5601" operator="lessThan">
      <formula>20</formula>
    </cfRule>
    <cfRule type="cellIs" dxfId="1" priority="3348" operator="greaterThan">
      <formula>120</formula>
    </cfRule>
    <cfRule type="containsText" dxfId="0" priority="1095" operator="between" text="库存为">
      <formula>NOT(ISERROR(SEARCH("库存为",AU1164)))</formula>
    </cfRule>
  </conditionalFormatting>
  <conditionalFormatting sqref="AU1165">
    <cfRule type="cellIs" dxfId="2" priority="5600" operator="lessThan">
      <formula>20</formula>
    </cfRule>
    <cfRule type="cellIs" dxfId="1" priority="3347" operator="greaterThan">
      <formula>120</formula>
    </cfRule>
    <cfRule type="containsText" dxfId="0" priority="1094" operator="between" text="库存为">
      <formula>NOT(ISERROR(SEARCH("库存为",AU1165)))</formula>
    </cfRule>
  </conditionalFormatting>
  <conditionalFormatting sqref="AU1166">
    <cfRule type="cellIs" dxfId="2" priority="5599" operator="lessThan">
      <formula>20</formula>
    </cfRule>
    <cfRule type="cellIs" dxfId="1" priority="3346" operator="greaterThan">
      <formula>120</formula>
    </cfRule>
    <cfRule type="containsText" dxfId="0" priority="1093" operator="between" text="库存为">
      <formula>NOT(ISERROR(SEARCH("库存为",AU1166)))</formula>
    </cfRule>
  </conditionalFormatting>
  <conditionalFormatting sqref="AU1167">
    <cfRule type="cellIs" dxfId="2" priority="5598" operator="lessThan">
      <formula>20</formula>
    </cfRule>
    <cfRule type="cellIs" dxfId="1" priority="3345" operator="greaterThan">
      <formula>120</formula>
    </cfRule>
    <cfRule type="containsText" dxfId="0" priority="1092" operator="between" text="库存为">
      <formula>NOT(ISERROR(SEARCH("库存为",AU1167)))</formula>
    </cfRule>
  </conditionalFormatting>
  <conditionalFormatting sqref="AU1168">
    <cfRule type="cellIs" dxfId="2" priority="5597" operator="lessThan">
      <formula>20</formula>
    </cfRule>
    <cfRule type="cellIs" dxfId="1" priority="3344" operator="greaterThan">
      <formula>120</formula>
    </cfRule>
    <cfRule type="containsText" dxfId="0" priority="1091" operator="between" text="库存为">
      <formula>NOT(ISERROR(SEARCH("库存为",AU1168)))</formula>
    </cfRule>
  </conditionalFormatting>
  <conditionalFormatting sqref="AU1169">
    <cfRule type="cellIs" dxfId="2" priority="5596" operator="lessThan">
      <formula>20</formula>
    </cfRule>
    <cfRule type="cellIs" dxfId="1" priority="3343" operator="greaterThan">
      <formula>120</formula>
    </cfRule>
    <cfRule type="containsText" dxfId="0" priority="1090" operator="between" text="库存为">
      <formula>NOT(ISERROR(SEARCH("库存为",AU1169)))</formula>
    </cfRule>
  </conditionalFormatting>
  <conditionalFormatting sqref="AU1170">
    <cfRule type="cellIs" dxfId="2" priority="5595" operator="lessThan">
      <formula>20</formula>
    </cfRule>
    <cfRule type="cellIs" dxfId="1" priority="3342" operator="greaterThan">
      <formula>120</formula>
    </cfRule>
    <cfRule type="containsText" dxfId="0" priority="1089" operator="between" text="库存为">
      <formula>NOT(ISERROR(SEARCH("库存为",AU1170)))</formula>
    </cfRule>
  </conditionalFormatting>
  <conditionalFormatting sqref="AU1171">
    <cfRule type="cellIs" dxfId="2" priority="5594" operator="lessThan">
      <formula>20</formula>
    </cfRule>
    <cfRule type="cellIs" dxfId="1" priority="3341" operator="greaterThan">
      <formula>120</formula>
    </cfRule>
    <cfRule type="containsText" dxfId="0" priority="1088" operator="between" text="库存为">
      <formula>NOT(ISERROR(SEARCH("库存为",AU1171)))</formula>
    </cfRule>
  </conditionalFormatting>
  <conditionalFormatting sqref="AU1172">
    <cfRule type="cellIs" dxfId="2" priority="5593" operator="lessThan">
      <formula>20</formula>
    </cfRule>
    <cfRule type="cellIs" dxfId="1" priority="3340" operator="greaterThan">
      <formula>120</formula>
    </cfRule>
    <cfRule type="containsText" dxfId="0" priority="1087" operator="between" text="库存为">
      <formula>NOT(ISERROR(SEARCH("库存为",AU1172)))</formula>
    </cfRule>
  </conditionalFormatting>
  <conditionalFormatting sqref="AU1173">
    <cfRule type="cellIs" dxfId="2" priority="5592" operator="lessThan">
      <formula>20</formula>
    </cfRule>
    <cfRule type="cellIs" dxfId="1" priority="3339" operator="greaterThan">
      <formula>120</formula>
    </cfRule>
    <cfRule type="containsText" dxfId="0" priority="1086" operator="between" text="库存为">
      <formula>NOT(ISERROR(SEARCH("库存为",AU1173)))</formula>
    </cfRule>
  </conditionalFormatting>
  <conditionalFormatting sqref="AU1174">
    <cfRule type="cellIs" dxfId="2" priority="5591" operator="lessThan">
      <formula>20</formula>
    </cfRule>
    <cfRule type="cellIs" dxfId="1" priority="3338" operator="greaterThan">
      <formula>120</formula>
    </cfRule>
    <cfRule type="containsText" dxfId="0" priority="1085" operator="between" text="库存为">
      <formula>NOT(ISERROR(SEARCH("库存为",AU1174)))</formula>
    </cfRule>
  </conditionalFormatting>
  <conditionalFormatting sqref="AU1175">
    <cfRule type="cellIs" dxfId="2" priority="5590" operator="lessThan">
      <formula>20</formula>
    </cfRule>
    <cfRule type="cellIs" dxfId="1" priority="3337" operator="greaterThan">
      <formula>120</formula>
    </cfRule>
    <cfRule type="containsText" dxfId="0" priority="1084" operator="between" text="库存为">
      <formula>NOT(ISERROR(SEARCH("库存为",AU1175)))</formula>
    </cfRule>
  </conditionalFormatting>
  <conditionalFormatting sqref="AU1176">
    <cfRule type="cellIs" dxfId="2" priority="5589" operator="lessThan">
      <formula>20</formula>
    </cfRule>
    <cfRule type="cellIs" dxfId="1" priority="3336" operator="greaterThan">
      <formula>120</formula>
    </cfRule>
    <cfRule type="containsText" dxfId="0" priority="1083" operator="between" text="库存为">
      <formula>NOT(ISERROR(SEARCH("库存为",AU1176)))</formula>
    </cfRule>
  </conditionalFormatting>
  <conditionalFormatting sqref="AU1177">
    <cfRule type="cellIs" dxfId="2" priority="5588" operator="lessThan">
      <formula>20</formula>
    </cfRule>
    <cfRule type="cellIs" dxfId="1" priority="3335" operator="greaterThan">
      <formula>120</formula>
    </cfRule>
    <cfRule type="containsText" dxfId="0" priority="1082" operator="between" text="库存为">
      <formula>NOT(ISERROR(SEARCH("库存为",AU1177)))</formula>
    </cfRule>
  </conditionalFormatting>
  <conditionalFormatting sqref="AU1178">
    <cfRule type="cellIs" dxfId="2" priority="5587" operator="lessThan">
      <formula>20</formula>
    </cfRule>
    <cfRule type="cellIs" dxfId="1" priority="3334" operator="greaterThan">
      <formula>120</formula>
    </cfRule>
    <cfRule type="containsText" dxfId="0" priority="1081" operator="between" text="库存为">
      <formula>NOT(ISERROR(SEARCH("库存为",AU1178)))</formula>
    </cfRule>
  </conditionalFormatting>
  <conditionalFormatting sqref="AU1179">
    <cfRule type="cellIs" dxfId="2" priority="5586" operator="lessThan">
      <formula>20</formula>
    </cfRule>
    <cfRule type="cellIs" dxfId="1" priority="3333" operator="greaterThan">
      <formula>120</formula>
    </cfRule>
    <cfRule type="containsText" dxfId="0" priority="1080" operator="between" text="库存为">
      <formula>NOT(ISERROR(SEARCH("库存为",AU1179)))</formula>
    </cfRule>
  </conditionalFormatting>
  <conditionalFormatting sqref="AU1180">
    <cfRule type="cellIs" dxfId="2" priority="5585" operator="lessThan">
      <formula>20</formula>
    </cfRule>
    <cfRule type="cellIs" dxfId="1" priority="3332" operator="greaterThan">
      <formula>120</formula>
    </cfRule>
    <cfRule type="containsText" dxfId="0" priority="1079" operator="between" text="库存为">
      <formula>NOT(ISERROR(SEARCH("库存为",AU1180)))</formula>
    </cfRule>
  </conditionalFormatting>
  <conditionalFormatting sqref="AU1181">
    <cfRule type="cellIs" dxfId="2" priority="5584" operator="lessThan">
      <formula>20</formula>
    </cfRule>
    <cfRule type="cellIs" dxfId="1" priority="3331" operator="greaterThan">
      <formula>120</formula>
    </cfRule>
    <cfRule type="containsText" dxfId="0" priority="1078" operator="between" text="库存为">
      <formula>NOT(ISERROR(SEARCH("库存为",AU1181)))</formula>
    </cfRule>
  </conditionalFormatting>
  <conditionalFormatting sqref="AU1182">
    <cfRule type="cellIs" dxfId="2" priority="5583" operator="lessThan">
      <formula>20</formula>
    </cfRule>
    <cfRule type="cellIs" dxfId="1" priority="3330" operator="greaterThan">
      <formula>120</formula>
    </cfRule>
    <cfRule type="containsText" dxfId="0" priority="1077" operator="between" text="库存为">
      <formula>NOT(ISERROR(SEARCH("库存为",AU1182)))</formula>
    </cfRule>
  </conditionalFormatting>
  <conditionalFormatting sqref="AU1183">
    <cfRule type="cellIs" dxfId="2" priority="5582" operator="lessThan">
      <formula>20</formula>
    </cfRule>
    <cfRule type="cellIs" dxfId="1" priority="3329" operator="greaterThan">
      <formula>120</formula>
    </cfRule>
    <cfRule type="containsText" dxfId="0" priority="1076" operator="between" text="库存为">
      <formula>NOT(ISERROR(SEARCH("库存为",AU1183)))</formula>
    </cfRule>
  </conditionalFormatting>
  <conditionalFormatting sqref="AU1184">
    <cfRule type="cellIs" dxfId="2" priority="5581" operator="lessThan">
      <formula>20</formula>
    </cfRule>
    <cfRule type="cellIs" dxfId="1" priority="3328" operator="greaterThan">
      <formula>120</formula>
    </cfRule>
    <cfRule type="containsText" dxfId="0" priority="1075" operator="between" text="库存为">
      <formula>NOT(ISERROR(SEARCH("库存为",AU1184)))</formula>
    </cfRule>
  </conditionalFormatting>
  <conditionalFormatting sqref="AU1185">
    <cfRule type="cellIs" dxfId="2" priority="5580" operator="lessThan">
      <formula>20</formula>
    </cfRule>
    <cfRule type="cellIs" dxfId="1" priority="3327" operator="greaterThan">
      <formula>120</formula>
    </cfRule>
    <cfRule type="containsText" dxfId="0" priority="1074" operator="between" text="库存为">
      <formula>NOT(ISERROR(SEARCH("库存为",AU1185)))</formula>
    </cfRule>
  </conditionalFormatting>
  <conditionalFormatting sqref="AU1186">
    <cfRule type="cellIs" dxfId="2" priority="5579" operator="lessThan">
      <formula>20</formula>
    </cfRule>
    <cfRule type="cellIs" dxfId="1" priority="3326" operator="greaterThan">
      <formula>120</formula>
    </cfRule>
    <cfRule type="containsText" dxfId="0" priority="1073" operator="between" text="库存为">
      <formula>NOT(ISERROR(SEARCH("库存为",AU1186)))</formula>
    </cfRule>
  </conditionalFormatting>
  <conditionalFormatting sqref="AU1187">
    <cfRule type="cellIs" dxfId="2" priority="5578" operator="lessThan">
      <formula>20</formula>
    </cfRule>
    <cfRule type="cellIs" dxfId="1" priority="3325" operator="greaterThan">
      <formula>120</formula>
    </cfRule>
    <cfRule type="containsText" dxfId="0" priority="1072" operator="between" text="库存为">
      <formula>NOT(ISERROR(SEARCH("库存为",AU1187)))</formula>
    </cfRule>
  </conditionalFormatting>
  <conditionalFormatting sqref="AU1188">
    <cfRule type="cellIs" dxfId="2" priority="5577" operator="lessThan">
      <formula>20</formula>
    </cfRule>
    <cfRule type="cellIs" dxfId="1" priority="3324" operator="greaterThan">
      <formula>120</formula>
    </cfRule>
    <cfRule type="containsText" dxfId="0" priority="1071" operator="between" text="库存为">
      <formula>NOT(ISERROR(SEARCH("库存为",AU1188)))</formula>
    </cfRule>
  </conditionalFormatting>
  <conditionalFormatting sqref="AU1189">
    <cfRule type="cellIs" dxfId="2" priority="5576" operator="lessThan">
      <formula>20</formula>
    </cfRule>
    <cfRule type="cellIs" dxfId="1" priority="3323" operator="greaterThan">
      <formula>120</formula>
    </cfRule>
    <cfRule type="containsText" dxfId="0" priority="1070" operator="between" text="库存为">
      <formula>NOT(ISERROR(SEARCH("库存为",AU1189)))</formula>
    </cfRule>
  </conditionalFormatting>
  <conditionalFormatting sqref="AU1190">
    <cfRule type="cellIs" dxfId="2" priority="5575" operator="lessThan">
      <formula>20</formula>
    </cfRule>
    <cfRule type="cellIs" dxfId="1" priority="3322" operator="greaterThan">
      <formula>120</formula>
    </cfRule>
    <cfRule type="containsText" dxfId="0" priority="1069" operator="between" text="库存为">
      <formula>NOT(ISERROR(SEARCH("库存为",AU1190)))</formula>
    </cfRule>
  </conditionalFormatting>
  <conditionalFormatting sqref="AU1191">
    <cfRule type="cellIs" dxfId="2" priority="5574" operator="lessThan">
      <formula>20</formula>
    </cfRule>
    <cfRule type="cellIs" dxfId="1" priority="3321" operator="greaterThan">
      <formula>120</formula>
    </cfRule>
    <cfRule type="containsText" dxfId="0" priority="1068" operator="between" text="库存为">
      <formula>NOT(ISERROR(SEARCH("库存为",AU1191)))</formula>
    </cfRule>
  </conditionalFormatting>
  <conditionalFormatting sqref="AU1192">
    <cfRule type="cellIs" dxfId="2" priority="5573" operator="lessThan">
      <formula>20</formula>
    </cfRule>
    <cfRule type="cellIs" dxfId="1" priority="3320" operator="greaterThan">
      <formula>120</formula>
    </cfRule>
    <cfRule type="containsText" dxfId="0" priority="1067" operator="between" text="库存为">
      <formula>NOT(ISERROR(SEARCH("库存为",AU1192)))</formula>
    </cfRule>
  </conditionalFormatting>
  <conditionalFormatting sqref="AU1193">
    <cfRule type="cellIs" dxfId="2" priority="5572" operator="lessThan">
      <formula>20</formula>
    </cfRule>
    <cfRule type="cellIs" dxfId="1" priority="3319" operator="greaterThan">
      <formula>120</formula>
    </cfRule>
    <cfRule type="containsText" dxfId="0" priority="1066" operator="between" text="库存为">
      <formula>NOT(ISERROR(SEARCH("库存为",AU1193)))</formula>
    </cfRule>
  </conditionalFormatting>
  <conditionalFormatting sqref="AU1194">
    <cfRule type="cellIs" dxfId="2" priority="5571" operator="lessThan">
      <formula>20</formula>
    </cfRule>
    <cfRule type="cellIs" dxfId="1" priority="3318" operator="greaterThan">
      <formula>120</formula>
    </cfRule>
    <cfRule type="containsText" dxfId="0" priority="1065" operator="between" text="库存为">
      <formula>NOT(ISERROR(SEARCH("库存为",AU1194)))</formula>
    </cfRule>
  </conditionalFormatting>
  <conditionalFormatting sqref="AU1195">
    <cfRule type="cellIs" dxfId="2" priority="5570" operator="lessThan">
      <formula>20</formula>
    </cfRule>
    <cfRule type="cellIs" dxfId="1" priority="3317" operator="greaterThan">
      <formula>120</formula>
    </cfRule>
    <cfRule type="containsText" dxfId="0" priority="1064" operator="between" text="库存为">
      <formula>NOT(ISERROR(SEARCH("库存为",AU1195)))</formula>
    </cfRule>
  </conditionalFormatting>
  <conditionalFormatting sqref="AU1196">
    <cfRule type="cellIs" dxfId="2" priority="5569" operator="lessThan">
      <formula>20</formula>
    </cfRule>
    <cfRule type="cellIs" dxfId="1" priority="3316" operator="greaterThan">
      <formula>120</formula>
    </cfRule>
    <cfRule type="containsText" dxfId="0" priority="1063" operator="between" text="库存为">
      <formula>NOT(ISERROR(SEARCH("库存为",AU1196)))</formula>
    </cfRule>
  </conditionalFormatting>
  <conditionalFormatting sqref="AU1197">
    <cfRule type="cellIs" dxfId="2" priority="5568" operator="lessThan">
      <formula>20</formula>
    </cfRule>
    <cfRule type="cellIs" dxfId="1" priority="3315" operator="greaterThan">
      <formula>120</formula>
    </cfRule>
    <cfRule type="containsText" dxfId="0" priority="1062" operator="between" text="库存为">
      <formula>NOT(ISERROR(SEARCH("库存为",AU1197)))</formula>
    </cfRule>
  </conditionalFormatting>
  <conditionalFormatting sqref="AU1198">
    <cfRule type="cellIs" dxfId="2" priority="5567" operator="lessThan">
      <formula>20</formula>
    </cfRule>
    <cfRule type="cellIs" dxfId="1" priority="3314" operator="greaterThan">
      <formula>120</formula>
    </cfRule>
    <cfRule type="containsText" dxfId="0" priority="1061" operator="between" text="库存为">
      <formula>NOT(ISERROR(SEARCH("库存为",AU1198)))</formula>
    </cfRule>
  </conditionalFormatting>
  <conditionalFormatting sqref="AU1199">
    <cfRule type="cellIs" dxfId="2" priority="5566" operator="lessThan">
      <formula>20</formula>
    </cfRule>
    <cfRule type="cellIs" dxfId="1" priority="3313" operator="greaterThan">
      <formula>120</formula>
    </cfRule>
    <cfRule type="containsText" dxfId="0" priority="1060" operator="between" text="库存为">
      <formula>NOT(ISERROR(SEARCH("库存为",AU1199)))</formula>
    </cfRule>
  </conditionalFormatting>
  <conditionalFormatting sqref="AU1200">
    <cfRule type="cellIs" dxfId="2" priority="5565" operator="lessThan">
      <formula>20</formula>
    </cfRule>
    <cfRule type="cellIs" dxfId="1" priority="3312" operator="greaterThan">
      <formula>120</formula>
    </cfRule>
    <cfRule type="containsText" dxfId="0" priority="1059" operator="between" text="库存为">
      <formula>NOT(ISERROR(SEARCH("库存为",AU1200)))</formula>
    </cfRule>
  </conditionalFormatting>
  <conditionalFormatting sqref="AU1201">
    <cfRule type="cellIs" dxfId="2" priority="5564" operator="lessThan">
      <formula>20</formula>
    </cfRule>
    <cfRule type="cellIs" dxfId="1" priority="3311" operator="greaterThan">
      <formula>120</formula>
    </cfRule>
    <cfRule type="containsText" dxfId="0" priority="1058" operator="between" text="库存为">
      <formula>NOT(ISERROR(SEARCH("库存为",AU1201)))</formula>
    </cfRule>
  </conditionalFormatting>
  <conditionalFormatting sqref="AU1202">
    <cfRule type="cellIs" dxfId="2" priority="5563" operator="lessThan">
      <formula>20</formula>
    </cfRule>
    <cfRule type="cellIs" dxfId="1" priority="3310" operator="greaterThan">
      <formula>120</formula>
    </cfRule>
    <cfRule type="containsText" dxfId="0" priority="1057" operator="between" text="库存为">
      <formula>NOT(ISERROR(SEARCH("库存为",AU1202)))</formula>
    </cfRule>
  </conditionalFormatting>
  <conditionalFormatting sqref="AU1203">
    <cfRule type="cellIs" dxfId="2" priority="5562" operator="lessThan">
      <formula>20</formula>
    </cfRule>
    <cfRule type="cellIs" dxfId="1" priority="3309" operator="greaterThan">
      <formula>120</formula>
    </cfRule>
    <cfRule type="containsText" dxfId="0" priority="1056" operator="between" text="库存为">
      <formula>NOT(ISERROR(SEARCH("库存为",AU1203)))</formula>
    </cfRule>
  </conditionalFormatting>
  <conditionalFormatting sqref="AU1204">
    <cfRule type="cellIs" dxfId="2" priority="5561" operator="lessThan">
      <formula>20</formula>
    </cfRule>
    <cfRule type="cellIs" dxfId="1" priority="3308" operator="greaterThan">
      <formula>120</formula>
    </cfRule>
    <cfRule type="containsText" dxfId="0" priority="1055" operator="between" text="库存为">
      <formula>NOT(ISERROR(SEARCH("库存为",AU1204)))</formula>
    </cfRule>
  </conditionalFormatting>
  <conditionalFormatting sqref="AU1205">
    <cfRule type="cellIs" dxfId="2" priority="5560" operator="lessThan">
      <formula>20</formula>
    </cfRule>
    <cfRule type="cellIs" dxfId="1" priority="3307" operator="greaterThan">
      <formula>120</formula>
    </cfRule>
    <cfRule type="containsText" dxfId="0" priority="1054" operator="between" text="库存为">
      <formula>NOT(ISERROR(SEARCH("库存为",AU1205)))</formula>
    </cfRule>
  </conditionalFormatting>
  <conditionalFormatting sqref="AU1206">
    <cfRule type="cellIs" dxfId="2" priority="5559" operator="lessThan">
      <formula>20</formula>
    </cfRule>
    <cfRule type="cellIs" dxfId="1" priority="3306" operator="greaterThan">
      <formula>120</formula>
    </cfRule>
    <cfRule type="containsText" dxfId="0" priority="1053" operator="between" text="库存为">
      <formula>NOT(ISERROR(SEARCH("库存为",AU1206)))</formula>
    </cfRule>
  </conditionalFormatting>
  <conditionalFormatting sqref="AU1207">
    <cfRule type="cellIs" dxfId="2" priority="5558" operator="lessThan">
      <formula>20</formula>
    </cfRule>
    <cfRule type="cellIs" dxfId="1" priority="3305" operator="greaterThan">
      <formula>120</formula>
    </cfRule>
    <cfRule type="containsText" dxfId="0" priority="1052" operator="between" text="库存为">
      <formula>NOT(ISERROR(SEARCH("库存为",AU1207)))</formula>
    </cfRule>
  </conditionalFormatting>
  <conditionalFormatting sqref="AU1208">
    <cfRule type="cellIs" dxfId="2" priority="5557" operator="lessThan">
      <formula>20</formula>
    </cfRule>
    <cfRule type="cellIs" dxfId="1" priority="3304" operator="greaterThan">
      <formula>120</formula>
    </cfRule>
    <cfRule type="containsText" dxfId="0" priority="1051" operator="between" text="库存为">
      <formula>NOT(ISERROR(SEARCH("库存为",AU1208)))</formula>
    </cfRule>
  </conditionalFormatting>
  <conditionalFormatting sqref="AU1209">
    <cfRule type="cellIs" dxfId="2" priority="5556" operator="lessThan">
      <formula>20</formula>
    </cfRule>
    <cfRule type="cellIs" dxfId="1" priority="3303" operator="greaterThan">
      <formula>120</formula>
    </cfRule>
    <cfRule type="containsText" dxfId="0" priority="1050" operator="between" text="库存为">
      <formula>NOT(ISERROR(SEARCH("库存为",AU1209)))</formula>
    </cfRule>
  </conditionalFormatting>
  <conditionalFormatting sqref="AU1210">
    <cfRule type="cellIs" dxfId="2" priority="5555" operator="lessThan">
      <formula>20</formula>
    </cfRule>
    <cfRule type="cellIs" dxfId="1" priority="3302" operator="greaterThan">
      <formula>120</formula>
    </cfRule>
    <cfRule type="containsText" dxfId="0" priority="1049" operator="between" text="库存为">
      <formula>NOT(ISERROR(SEARCH("库存为",AU1210)))</formula>
    </cfRule>
  </conditionalFormatting>
  <conditionalFormatting sqref="AU1211">
    <cfRule type="cellIs" dxfId="2" priority="5554" operator="lessThan">
      <formula>20</formula>
    </cfRule>
    <cfRule type="cellIs" dxfId="1" priority="3301" operator="greaterThan">
      <formula>120</formula>
    </cfRule>
    <cfRule type="containsText" dxfId="0" priority="1048" operator="between" text="库存为">
      <formula>NOT(ISERROR(SEARCH("库存为",AU1211)))</formula>
    </cfRule>
  </conditionalFormatting>
  <conditionalFormatting sqref="AU1212">
    <cfRule type="cellIs" dxfId="2" priority="5553" operator="lessThan">
      <formula>20</formula>
    </cfRule>
    <cfRule type="cellIs" dxfId="1" priority="3300" operator="greaterThan">
      <formula>120</formula>
    </cfRule>
    <cfRule type="containsText" dxfId="0" priority="1047" operator="between" text="库存为">
      <formula>NOT(ISERROR(SEARCH("库存为",AU1212)))</formula>
    </cfRule>
  </conditionalFormatting>
  <conditionalFormatting sqref="AU1213">
    <cfRule type="cellIs" dxfId="2" priority="5552" operator="lessThan">
      <formula>20</formula>
    </cfRule>
    <cfRule type="cellIs" dxfId="1" priority="3299" operator="greaterThan">
      <formula>120</formula>
    </cfRule>
    <cfRule type="containsText" dxfId="0" priority="1046" operator="between" text="库存为">
      <formula>NOT(ISERROR(SEARCH("库存为",AU1213)))</formula>
    </cfRule>
  </conditionalFormatting>
  <conditionalFormatting sqref="AU1214">
    <cfRule type="cellIs" dxfId="2" priority="5551" operator="lessThan">
      <formula>20</formula>
    </cfRule>
    <cfRule type="cellIs" dxfId="1" priority="3298" operator="greaterThan">
      <formula>120</formula>
    </cfRule>
    <cfRule type="containsText" dxfId="0" priority="1045" operator="between" text="库存为">
      <formula>NOT(ISERROR(SEARCH("库存为",AU1214)))</formula>
    </cfRule>
  </conditionalFormatting>
  <conditionalFormatting sqref="AU1215">
    <cfRule type="cellIs" dxfId="2" priority="5550" operator="lessThan">
      <formula>20</formula>
    </cfRule>
    <cfRule type="cellIs" dxfId="1" priority="3297" operator="greaterThan">
      <formula>120</formula>
    </cfRule>
    <cfRule type="containsText" dxfId="0" priority="1044" operator="between" text="库存为">
      <formula>NOT(ISERROR(SEARCH("库存为",AU1215)))</formula>
    </cfRule>
  </conditionalFormatting>
  <conditionalFormatting sqref="AU1216">
    <cfRule type="cellIs" dxfId="2" priority="5549" operator="lessThan">
      <formula>20</formula>
    </cfRule>
    <cfRule type="cellIs" dxfId="1" priority="3296" operator="greaterThan">
      <formula>120</formula>
    </cfRule>
    <cfRule type="containsText" dxfId="0" priority="1043" operator="between" text="库存为">
      <formula>NOT(ISERROR(SEARCH("库存为",AU1216)))</formula>
    </cfRule>
  </conditionalFormatting>
  <conditionalFormatting sqref="AU1217">
    <cfRule type="cellIs" dxfId="2" priority="5548" operator="lessThan">
      <formula>20</formula>
    </cfRule>
    <cfRule type="cellIs" dxfId="1" priority="3295" operator="greaterThan">
      <formula>120</formula>
    </cfRule>
    <cfRule type="containsText" dxfId="0" priority="1042" operator="between" text="库存为">
      <formula>NOT(ISERROR(SEARCH("库存为",AU1217)))</formula>
    </cfRule>
  </conditionalFormatting>
  <conditionalFormatting sqref="AU1218">
    <cfRule type="cellIs" dxfId="2" priority="5547" operator="lessThan">
      <formula>20</formula>
    </cfRule>
    <cfRule type="cellIs" dxfId="1" priority="3294" operator="greaterThan">
      <formula>120</formula>
    </cfRule>
    <cfRule type="containsText" dxfId="0" priority="1041" operator="between" text="库存为">
      <formula>NOT(ISERROR(SEARCH("库存为",AU1218)))</formula>
    </cfRule>
  </conditionalFormatting>
  <conditionalFormatting sqref="AU1219">
    <cfRule type="cellIs" dxfId="2" priority="5546" operator="lessThan">
      <formula>20</formula>
    </cfRule>
    <cfRule type="cellIs" dxfId="1" priority="3293" operator="greaterThan">
      <formula>120</formula>
    </cfRule>
    <cfRule type="containsText" dxfId="0" priority="1040" operator="between" text="库存为">
      <formula>NOT(ISERROR(SEARCH("库存为",AU1219)))</formula>
    </cfRule>
  </conditionalFormatting>
  <conditionalFormatting sqref="AU1220">
    <cfRule type="cellIs" dxfId="2" priority="5545" operator="lessThan">
      <formula>20</formula>
    </cfRule>
    <cfRule type="cellIs" dxfId="1" priority="3292" operator="greaterThan">
      <formula>120</formula>
    </cfRule>
    <cfRule type="containsText" dxfId="0" priority="1039" operator="between" text="库存为">
      <formula>NOT(ISERROR(SEARCH("库存为",AU1220)))</formula>
    </cfRule>
  </conditionalFormatting>
  <conditionalFormatting sqref="AU1221">
    <cfRule type="cellIs" dxfId="2" priority="5544" operator="lessThan">
      <formula>20</formula>
    </cfRule>
    <cfRule type="cellIs" dxfId="1" priority="3291" operator="greaterThan">
      <formula>120</formula>
    </cfRule>
    <cfRule type="containsText" dxfId="0" priority="1038" operator="between" text="库存为">
      <formula>NOT(ISERROR(SEARCH("库存为",AU1221)))</formula>
    </cfRule>
  </conditionalFormatting>
  <conditionalFormatting sqref="AU1222">
    <cfRule type="cellIs" dxfId="2" priority="5543" operator="lessThan">
      <formula>20</formula>
    </cfRule>
    <cfRule type="cellIs" dxfId="1" priority="3290" operator="greaterThan">
      <formula>120</formula>
    </cfRule>
    <cfRule type="containsText" dxfId="0" priority="1037" operator="between" text="库存为">
      <formula>NOT(ISERROR(SEARCH("库存为",AU1222)))</formula>
    </cfRule>
  </conditionalFormatting>
  <conditionalFormatting sqref="AU1223">
    <cfRule type="cellIs" dxfId="2" priority="5542" operator="lessThan">
      <formula>20</formula>
    </cfRule>
    <cfRule type="cellIs" dxfId="1" priority="3289" operator="greaterThan">
      <formula>120</formula>
    </cfRule>
    <cfRule type="containsText" dxfId="0" priority="1036" operator="between" text="库存为">
      <formula>NOT(ISERROR(SEARCH("库存为",AU1223)))</formula>
    </cfRule>
  </conditionalFormatting>
  <conditionalFormatting sqref="AU1224">
    <cfRule type="cellIs" dxfId="2" priority="5541" operator="lessThan">
      <formula>20</formula>
    </cfRule>
    <cfRule type="cellIs" dxfId="1" priority="3288" operator="greaterThan">
      <formula>120</formula>
    </cfRule>
    <cfRule type="containsText" dxfId="0" priority="1035" operator="between" text="库存为">
      <formula>NOT(ISERROR(SEARCH("库存为",AU1224)))</formula>
    </cfRule>
  </conditionalFormatting>
  <conditionalFormatting sqref="AU1225">
    <cfRule type="cellIs" dxfId="2" priority="5540" operator="lessThan">
      <formula>20</formula>
    </cfRule>
    <cfRule type="cellIs" dxfId="1" priority="3287" operator="greaterThan">
      <formula>120</formula>
    </cfRule>
    <cfRule type="containsText" dxfId="0" priority="1034" operator="between" text="库存为">
      <formula>NOT(ISERROR(SEARCH("库存为",AU1225)))</formula>
    </cfRule>
  </conditionalFormatting>
  <conditionalFormatting sqref="AU1226">
    <cfRule type="cellIs" dxfId="2" priority="5539" operator="lessThan">
      <formula>20</formula>
    </cfRule>
    <cfRule type="cellIs" dxfId="1" priority="3286" operator="greaterThan">
      <formula>120</formula>
    </cfRule>
    <cfRule type="containsText" dxfId="0" priority="1033" operator="between" text="库存为">
      <formula>NOT(ISERROR(SEARCH("库存为",AU1226)))</formula>
    </cfRule>
  </conditionalFormatting>
  <conditionalFormatting sqref="AU1227">
    <cfRule type="cellIs" dxfId="2" priority="5538" operator="lessThan">
      <formula>20</formula>
    </cfRule>
    <cfRule type="cellIs" dxfId="1" priority="3285" operator="greaterThan">
      <formula>120</formula>
    </cfRule>
    <cfRule type="containsText" dxfId="0" priority="1032" operator="between" text="库存为">
      <formula>NOT(ISERROR(SEARCH("库存为",AU1227)))</formula>
    </cfRule>
  </conditionalFormatting>
  <conditionalFormatting sqref="AU1228">
    <cfRule type="cellIs" dxfId="2" priority="5537" operator="lessThan">
      <formula>20</formula>
    </cfRule>
    <cfRule type="cellIs" dxfId="1" priority="3284" operator="greaterThan">
      <formula>120</formula>
    </cfRule>
    <cfRule type="containsText" dxfId="0" priority="1031" operator="between" text="库存为">
      <formula>NOT(ISERROR(SEARCH("库存为",AU1228)))</formula>
    </cfRule>
  </conditionalFormatting>
  <conditionalFormatting sqref="AU1229">
    <cfRule type="cellIs" dxfId="2" priority="5536" operator="lessThan">
      <formula>20</formula>
    </cfRule>
    <cfRule type="cellIs" dxfId="1" priority="3283" operator="greaterThan">
      <formula>120</formula>
    </cfRule>
    <cfRule type="containsText" dxfId="0" priority="1030" operator="between" text="库存为">
      <formula>NOT(ISERROR(SEARCH("库存为",AU1229)))</formula>
    </cfRule>
  </conditionalFormatting>
  <conditionalFormatting sqref="AU1230">
    <cfRule type="cellIs" dxfId="2" priority="5535" operator="lessThan">
      <formula>20</formula>
    </cfRule>
    <cfRule type="cellIs" dxfId="1" priority="3282" operator="greaterThan">
      <formula>120</formula>
    </cfRule>
    <cfRule type="containsText" dxfId="0" priority="1029" operator="between" text="库存为">
      <formula>NOT(ISERROR(SEARCH("库存为",AU1230)))</formula>
    </cfRule>
  </conditionalFormatting>
  <conditionalFormatting sqref="AU1231">
    <cfRule type="cellIs" dxfId="2" priority="5534" operator="lessThan">
      <formula>20</formula>
    </cfRule>
    <cfRule type="cellIs" dxfId="1" priority="3281" operator="greaterThan">
      <formula>120</formula>
    </cfRule>
    <cfRule type="containsText" dxfId="0" priority="1028" operator="between" text="库存为">
      <formula>NOT(ISERROR(SEARCH("库存为",AU1231)))</formula>
    </cfRule>
  </conditionalFormatting>
  <conditionalFormatting sqref="AU1232">
    <cfRule type="cellIs" dxfId="2" priority="5533" operator="lessThan">
      <formula>20</formula>
    </cfRule>
    <cfRule type="cellIs" dxfId="1" priority="3280" operator="greaterThan">
      <formula>120</formula>
    </cfRule>
    <cfRule type="containsText" dxfId="0" priority="1027" operator="between" text="库存为">
      <formula>NOT(ISERROR(SEARCH("库存为",AU1232)))</formula>
    </cfRule>
  </conditionalFormatting>
  <conditionalFormatting sqref="AU1233">
    <cfRule type="cellIs" dxfId="2" priority="5532" operator="lessThan">
      <formula>20</formula>
    </cfRule>
    <cfRule type="cellIs" dxfId="1" priority="3279" operator="greaterThan">
      <formula>120</formula>
    </cfRule>
    <cfRule type="containsText" dxfId="0" priority="1026" operator="between" text="库存为">
      <formula>NOT(ISERROR(SEARCH("库存为",AU1233)))</formula>
    </cfRule>
  </conditionalFormatting>
  <conditionalFormatting sqref="AU1234">
    <cfRule type="cellIs" dxfId="2" priority="5531" operator="lessThan">
      <formula>20</formula>
    </cfRule>
    <cfRule type="cellIs" dxfId="1" priority="3278" operator="greaterThan">
      <formula>120</formula>
    </cfRule>
    <cfRule type="containsText" dxfId="0" priority="1025" operator="between" text="库存为">
      <formula>NOT(ISERROR(SEARCH("库存为",AU1234)))</formula>
    </cfRule>
  </conditionalFormatting>
  <conditionalFormatting sqref="AU1235">
    <cfRule type="cellIs" dxfId="2" priority="5530" operator="lessThan">
      <formula>20</formula>
    </cfRule>
    <cfRule type="cellIs" dxfId="1" priority="3277" operator="greaterThan">
      <formula>120</formula>
    </cfRule>
    <cfRule type="containsText" dxfId="0" priority="1024" operator="between" text="库存为">
      <formula>NOT(ISERROR(SEARCH("库存为",AU1235)))</formula>
    </cfRule>
  </conditionalFormatting>
  <conditionalFormatting sqref="AU1236">
    <cfRule type="cellIs" dxfId="2" priority="5529" operator="lessThan">
      <formula>20</formula>
    </cfRule>
    <cfRule type="cellIs" dxfId="1" priority="3276" operator="greaterThan">
      <formula>120</formula>
    </cfRule>
    <cfRule type="containsText" dxfId="0" priority="1023" operator="between" text="库存为">
      <formula>NOT(ISERROR(SEARCH("库存为",AU1236)))</formula>
    </cfRule>
  </conditionalFormatting>
  <conditionalFormatting sqref="AU1237">
    <cfRule type="cellIs" dxfId="2" priority="5528" operator="lessThan">
      <formula>20</formula>
    </cfRule>
    <cfRule type="cellIs" dxfId="1" priority="3275" operator="greaterThan">
      <formula>120</formula>
    </cfRule>
    <cfRule type="containsText" dxfId="0" priority="1022" operator="between" text="库存为">
      <formula>NOT(ISERROR(SEARCH("库存为",AU1237)))</formula>
    </cfRule>
  </conditionalFormatting>
  <conditionalFormatting sqref="AU1238">
    <cfRule type="cellIs" dxfId="2" priority="5527" operator="lessThan">
      <formula>20</formula>
    </cfRule>
    <cfRule type="cellIs" dxfId="1" priority="3274" operator="greaterThan">
      <formula>120</formula>
    </cfRule>
    <cfRule type="containsText" dxfId="0" priority="1021" operator="between" text="库存为">
      <formula>NOT(ISERROR(SEARCH("库存为",AU1238)))</formula>
    </cfRule>
  </conditionalFormatting>
  <conditionalFormatting sqref="AU1239">
    <cfRule type="cellIs" dxfId="2" priority="5526" operator="lessThan">
      <formula>20</formula>
    </cfRule>
    <cfRule type="cellIs" dxfId="1" priority="3273" operator="greaterThan">
      <formula>120</formula>
    </cfRule>
    <cfRule type="containsText" dxfId="0" priority="1020" operator="between" text="库存为">
      <formula>NOT(ISERROR(SEARCH("库存为",AU1239)))</formula>
    </cfRule>
  </conditionalFormatting>
  <conditionalFormatting sqref="AU1240">
    <cfRule type="cellIs" dxfId="2" priority="5525" operator="lessThan">
      <formula>20</formula>
    </cfRule>
    <cfRule type="cellIs" dxfId="1" priority="3272" operator="greaterThan">
      <formula>120</formula>
    </cfRule>
    <cfRule type="containsText" dxfId="0" priority="1019" operator="between" text="库存为">
      <formula>NOT(ISERROR(SEARCH("库存为",AU1240)))</formula>
    </cfRule>
  </conditionalFormatting>
  <conditionalFormatting sqref="AU1241">
    <cfRule type="cellIs" dxfId="2" priority="5524" operator="lessThan">
      <formula>20</formula>
    </cfRule>
    <cfRule type="cellIs" dxfId="1" priority="3271" operator="greaterThan">
      <formula>120</formula>
    </cfRule>
    <cfRule type="containsText" dxfId="0" priority="1018" operator="between" text="库存为">
      <formula>NOT(ISERROR(SEARCH("库存为",AU1241)))</formula>
    </cfRule>
  </conditionalFormatting>
  <conditionalFormatting sqref="AU1242">
    <cfRule type="cellIs" dxfId="2" priority="5523" operator="lessThan">
      <formula>20</formula>
    </cfRule>
    <cfRule type="cellIs" dxfId="1" priority="3270" operator="greaterThan">
      <formula>120</formula>
    </cfRule>
    <cfRule type="containsText" dxfId="0" priority="1017" operator="between" text="库存为">
      <formula>NOT(ISERROR(SEARCH("库存为",AU1242)))</formula>
    </cfRule>
  </conditionalFormatting>
  <conditionalFormatting sqref="AU1243">
    <cfRule type="cellIs" dxfId="2" priority="5522" operator="lessThan">
      <formula>20</formula>
    </cfRule>
    <cfRule type="cellIs" dxfId="1" priority="3269" operator="greaterThan">
      <formula>120</formula>
    </cfRule>
    <cfRule type="containsText" dxfId="0" priority="1016" operator="between" text="库存为">
      <formula>NOT(ISERROR(SEARCH("库存为",AU1243)))</formula>
    </cfRule>
  </conditionalFormatting>
  <conditionalFormatting sqref="AU1244">
    <cfRule type="cellIs" dxfId="2" priority="5521" operator="lessThan">
      <formula>20</formula>
    </cfRule>
    <cfRule type="cellIs" dxfId="1" priority="3268" operator="greaterThan">
      <formula>120</formula>
    </cfRule>
    <cfRule type="containsText" dxfId="0" priority="1015" operator="between" text="库存为">
      <formula>NOT(ISERROR(SEARCH("库存为",AU1244)))</formula>
    </cfRule>
  </conditionalFormatting>
  <conditionalFormatting sqref="AU1245">
    <cfRule type="cellIs" dxfId="2" priority="5520" operator="lessThan">
      <formula>20</formula>
    </cfRule>
    <cfRule type="cellIs" dxfId="1" priority="3267" operator="greaterThan">
      <formula>120</formula>
    </cfRule>
    <cfRule type="containsText" dxfId="0" priority="1014" operator="between" text="库存为">
      <formula>NOT(ISERROR(SEARCH("库存为",AU1245)))</formula>
    </cfRule>
  </conditionalFormatting>
  <conditionalFormatting sqref="AU1246">
    <cfRule type="cellIs" dxfId="2" priority="5519" operator="lessThan">
      <formula>20</formula>
    </cfRule>
    <cfRule type="cellIs" dxfId="1" priority="3266" operator="greaterThan">
      <formula>120</formula>
    </cfRule>
    <cfRule type="containsText" dxfId="0" priority="1013" operator="between" text="库存为">
      <formula>NOT(ISERROR(SEARCH("库存为",AU1246)))</formula>
    </cfRule>
  </conditionalFormatting>
  <conditionalFormatting sqref="AU1247">
    <cfRule type="cellIs" dxfId="2" priority="5518" operator="lessThan">
      <formula>20</formula>
    </cfRule>
    <cfRule type="cellIs" dxfId="1" priority="3265" operator="greaterThan">
      <formula>120</formula>
    </cfRule>
    <cfRule type="containsText" dxfId="0" priority="1012" operator="between" text="库存为">
      <formula>NOT(ISERROR(SEARCH("库存为",AU1247)))</formula>
    </cfRule>
  </conditionalFormatting>
  <conditionalFormatting sqref="AU1248">
    <cfRule type="cellIs" dxfId="2" priority="5517" operator="lessThan">
      <formula>20</formula>
    </cfRule>
    <cfRule type="cellIs" dxfId="1" priority="3264" operator="greaterThan">
      <formula>120</formula>
    </cfRule>
    <cfRule type="containsText" dxfId="0" priority="1011" operator="between" text="库存为">
      <formula>NOT(ISERROR(SEARCH("库存为",AU1248)))</formula>
    </cfRule>
  </conditionalFormatting>
  <conditionalFormatting sqref="AU1249">
    <cfRule type="cellIs" dxfId="2" priority="5516" operator="lessThan">
      <formula>20</formula>
    </cfRule>
    <cfRule type="cellIs" dxfId="1" priority="3263" operator="greaterThan">
      <formula>120</formula>
    </cfRule>
    <cfRule type="containsText" dxfId="0" priority="1010" operator="between" text="库存为">
      <formula>NOT(ISERROR(SEARCH("库存为",AU1249)))</formula>
    </cfRule>
  </conditionalFormatting>
  <conditionalFormatting sqref="AU1250">
    <cfRule type="cellIs" dxfId="2" priority="5515" operator="lessThan">
      <formula>20</formula>
    </cfRule>
    <cfRule type="cellIs" dxfId="1" priority="3262" operator="greaterThan">
      <formula>120</formula>
    </cfRule>
    <cfRule type="containsText" dxfId="0" priority="1009" operator="between" text="库存为">
      <formula>NOT(ISERROR(SEARCH("库存为",AU1250)))</formula>
    </cfRule>
  </conditionalFormatting>
  <conditionalFormatting sqref="AU1251">
    <cfRule type="cellIs" dxfId="2" priority="5514" operator="lessThan">
      <formula>20</formula>
    </cfRule>
    <cfRule type="cellIs" dxfId="1" priority="3261" operator="greaterThan">
      <formula>120</formula>
    </cfRule>
    <cfRule type="containsText" dxfId="0" priority="1008" operator="between" text="库存为">
      <formula>NOT(ISERROR(SEARCH("库存为",AU1251)))</formula>
    </cfRule>
  </conditionalFormatting>
  <conditionalFormatting sqref="AU1252">
    <cfRule type="cellIs" dxfId="2" priority="5513" operator="lessThan">
      <formula>20</formula>
    </cfRule>
    <cfRule type="cellIs" dxfId="1" priority="3260" operator="greaterThan">
      <formula>120</formula>
    </cfRule>
    <cfRule type="containsText" dxfId="0" priority="1007" operator="between" text="库存为">
      <formula>NOT(ISERROR(SEARCH("库存为",AU1252)))</formula>
    </cfRule>
  </conditionalFormatting>
  <conditionalFormatting sqref="AU1253">
    <cfRule type="cellIs" dxfId="2" priority="5512" operator="lessThan">
      <formula>20</formula>
    </cfRule>
    <cfRule type="cellIs" dxfId="1" priority="3259" operator="greaterThan">
      <formula>120</formula>
    </cfRule>
    <cfRule type="containsText" dxfId="0" priority="1006" operator="between" text="库存为">
      <formula>NOT(ISERROR(SEARCH("库存为",AU1253)))</formula>
    </cfRule>
  </conditionalFormatting>
  <conditionalFormatting sqref="AU1254">
    <cfRule type="cellIs" dxfId="2" priority="5511" operator="lessThan">
      <formula>20</formula>
    </cfRule>
    <cfRule type="cellIs" dxfId="1" priority="3258" operator="greaterThan">
      <formula>120</formula>
    </cfRule>
    <cfRule type="containsText" dxfId="0" priority="1005" operator="between" text="库存为">
      <formula>NOT(ISERROR(SEARCH("库存为",AU1254)))</formula>
    </cfRule>
  </conditionalFormatting>
  <conditionalFormatting sqref="AU1255">
    <cfRule type="cellIs" dxfId="2" priority="5510" operator="lessThan">
      <formula>20</formula>
    </cfRule>
    <cfRule type="cellIs" dxfId="1" priority="3257" operator="greaterThan">
      <formula>120</formula>
    </cfRule>
    <cfRule type="containsText" dxfId="0" priority="1004" operator="between" text="库存为">
      <formula>NOT(ISERROR(SEARCH("库存为",AU1255)))</formula>
    </cfRule>
  </conditionalFormatting>
  <conditionalFormatting sqref="AU1256">
    <cfRule type="cellIs" dxfId="2" priority="5509" operator="lessThan">
      <formula>20</formula>
    </cfRule>
    <cfRule type="cellIs" dxfId="1" priority="3256" operator="greaterThan">
      <formula>120</formula>
    </cfRule>
    <cfRule type="containsText" dxfId="0" priority="1003" operator="between" text="库存为">
      <formula>NOT(ISERROR(SEARCH("库存为",AU1256)))</formula>
    </cfRule>
  </conditionalFormatting>
  <conditionalFormatting sqref="AU1257">
    <cfRule type="cellIs" dxfId="2" priority="5508" operator="lessThan">
      <formula>20</formula>
    </cfRule>
    <cfRule type="cellIs" dxfId="1" priority="3255" operator="greaterThan">
      <formula>120</formula>
    </cfRule>
    <cfRule type="containsText" dxfId="0" priority="1002" operator="between" text="库存为">
      <formula>NOT(ISERROR(SEARCH("库存为",AU1257)))</formula>
    </cfRule>
  </conditionalFormatting>
  <conditionalFormatting sqref="AU1258">
    <cfRule type="cellIs" dxfId="2" priority="5507" operator="lessThan">
      <formula>20</formula>
    </cfRule>
    <cfRule type="cellIs" dxfId="1" priority="3254" operator="greaterThan">
      <formula>120</formula>
    </cfRule>
    <cfRule type="containsText" dxfId="0" priority="1001" operator="between" text="库存为">
      <formula>NOT(ISERROR(SEARCH("库存为",AU1258)))</formula>
    </cfRule>
  </conditionalFormatting>
  <conditionalFormatting sqref="AU1259">
    <cfRule type="cellIs" dxfId="2" priority="5506" operator="lessThan">
      <formula>20</formula>
    </cfRule>
    <cfRule type="cellIs" dxfId="1" priority="3253" operator="greaterThan">
      <formula>120</formula>
    </cfRule>
    <cfRule type="containsText" dxfId="0" priority="1000" operator="between" text="库存为">
      <formula>NOT(ISERROR(SEARCH("库存为",AU1259)))</formula>
    </cfRule>
  </conditionalFormatting>
  <conditionalFormatting sqref="AU1260">
    <cfRule type="cellIs" dxfId="2" priority="5505" operator="lessThan">
      <formula>20</formula>
    </cfRule>
    <cfRule type="cellIs" dxfId="1" priority="3252" operator="greaterThan">
      <formula>120</formula>
    </cfRule>
    <cfRule type="containsText" dxfId="0" priority="999" operator="between" text="库存为">
      <formula>NOT(ISERROR(SEARCH("库存为",AU1260)))</formula>
    </cfRule>
  </conditionalFormatting>
  <conditionalFormatting sqref="AU1261">
    <cfRule type="cellIs" dxfId="2" priority="5504" operator="lessThan">
      <formula>20</formula>
    </cfRule>
    <cfRule type="cellIs" dxfId="1" priority="3251" operator="greaterThan">
      <formula>120</formula>
    </cfRule>
    <cfRule type="containsText" dxfId="0" priority="998" operator="between" text="库存为">
      <formula>NOT(ISERROR(SEARCH("库存为",AU1261)))</formula>
    </cfRule>
  </conditionalFormatting>
  <conditionalFormatting sqref="AU1262">
    <cfRule type="cellIs" dxfId="2" priority="5503" operator="lessThan">
      <formula>20</formula>
    </cfRule>
    <cfRule type="cellIs" dxfId="1" priority="3250" operator="greaterThan">
      <formula>120</formula>
    </cfRule>
    <cfRule type="containsText" dxfId="0" priority="997" operator="between" text="库存为">
      <formula>NOT(ISERROR(SEARCH("库存为",AU1262)))</formula>
    </cfRule>
  </conditionalFormatting>
  <conditionalFormatting sqref="AU1263">
    <cfRule type="cellIs" dxfId="2" priority="5502" operator="lessThan">
      <formula>20</formula>
    </cfRule>
    <cfRule type="cellIs" dxfId="1" priority="3249" operator="greaterThan">
      <formula>120</formula>
    </cfRule>
    <cfRule type="containsText" dxfId="0" priority="996" operator="between" text="库存为">
      <formula>NOT(ISERROR(SEARCH("库存为",AU1263)))</formula>
    </cfRule>
  </conditionalFormatting>
  <conditionalFormatting sqref="AU1264">
    <cfRule type="cellIs" dxfId="2" priority="5501" operator="lessThan">
      <formula>20</formula>
    </cfRule>
    <cfRule type="cellIs" dxfId="1" priority="3248" operator="greaterThan">
      <formula>120</formula>
    </cfRule>
    <cfRule type="containsText" dxfId="0" priority="995" operator="between" text="库存为">
      <formula>NOT(ISERROR(SEARCH("库存为",AU1264)))</formula>
    </cfRule>
  </conditionalFormatting>
  <conditionalFormatting sqref="AU1265">
    <cfRule type="cellIs" dxfId="2" priority="5500" operator="lessThan">
      <formula>20</formula>
    </cfRule>
    <cfRule type="cellIs" dxfId="1" priority="3247" operator="greaterThan">
      <formula>120</formula>
    </cfRule>
    <cfRule type="containsText" dxfId="0" priority="994" operator="between" text="库存为">
      <formula>NOT(ISERROR(SEARCH("库存为",AU1265)))</formula>
    </cfRule>
  </conditionalFormatting>
  <conditionalFormatting sqref="AU1266">
    <cfRule type="cellIs" dxfId="2" priority="5499" operator="lessThan">
      <formula>20</formula>
    </cfRule>
    <cfRule type="cellIs" dxfId="1" priority="3246" operator="greaterThan">
      <formula>120</formula>
    </cfRule>
    <cfRule type="containsText" dxfId="0" priority="993" operator="between" text="库存为">
      <formula>NOT(ISERROR(SEARCH("库存为",AU1266)))</formula>
    </cfRule>
  </conditionalFormatting>
  <conditionalFormatting sqref="AU1267">
    <cfRule type="cellIs" dxfId="2" priority="5498" operator="lessThan">
      <formula>20</formula>
    </cfRule>
    <cfRule type="cellIs" dxfId="1" priority="3245" operator="greaterThan">
      <formula>120</formula>
    </cfRule>
    <cfRule type="containsText" dxfId="0" priority="992" operator="between" text="库存为">
      <formula>NOT(ISERROR(SEARCH("库存为",AU1267)))</formula>
    </cfRule>
  </conditionalFormatting>
  <conditionalFormatting sqref="AU1268">
    <cfRule type="cellIs" dxfId="2" priority="5497" operator="lessThan">
      <formula>20</formula>
    </cfRule>
    <cfRule type="cellIs" dxfId="1" priority="3244" operator="greaterThan">
      <formula>120</formula>
    </cfRule>
    <cfRule type="containsText" dxfId="0" priority="991" operator="between" text="库存为">
      <formula>NOT(ISERROR(SEARCH("库存为",AU1268)))</formula>
    </cfRule>
  </conditionalFormatting>
  <conditionalFormatting sqref="AU1269">
    <cfRule type="cellIs" dxfId="2" priority="5496" operator="lessThan">
      <formula>20</formula>
    </cfRule>
    <cfRule type="cellIs" dxfId="1" priority="3243" operator="greaterThan">
      <formula>120</formula>
    </cfRule>
    <cfRule type="containsText" dxfId="0" priority="990" operator="between" text="库存为">
      <formula>NOT(ISERROR(SEARCH("库存为",AU1269)))</formula>
    </cfRule>
  </conditionalFormatting>
  <conditionalFormatting sqref="AU1270">
    <cfRule type="cellIs" dxfId="2" priority="5495" operator="lessThan">
      <formula>20</formula>
    </cfRule>
    <cfRule type="cellIs" dxfId="1" priority="3242" operator="greaterThan">
      <formula>120</formula>
    </cfRule>
    <cfRule type="containsText" dxfId="0" priority="989" operator="between" text="库存为">
      <formula>NOT(ISERROR(SEARCH("库存为",AU1270)))</formula>
    </cfRule>
  </conditionalFormatting>
  <conditionalFormatting sqref="AU1271">
    <cfRule type="cellIs" dxfId="2" priority="5494" operator="lessThan">
      <formula>20</formula>
    </cfRule>
    <cfRule type="cellIs" dxfId="1" priority="3241" operator="greaterThan">
      <formula>120</formula>
    </cfRule>
    <cfRule type="containsText" dxfId="0" priority="988" operator="between" text="库存为">
      <formula>NOT(ISERROR(SEARCH("库存为",AU1271)))</formula>
    </cfRule>
  </conditionalFormatting>
  <conditionalFormatting sqref="AU1272">
    <cfRule type="cellIs" dxfId="2" priority="5493" operator="lessThan">
      <formula>20</formula>
    </cfRule>
    <cfRule type="cellIs" dxfId="1" priority="3240" operator="greaterThan">
      <formula>120</formula>
    </cfRule>
    <cfRule type="containsText" dxfId="0" priority="987" operator="between" text="库存为">
      <formula>NOT(ISERROR(SEARCH("库存为",AU1272)))</formula>
    </cfRule>
  </conditionalFormatting>
  <conditionalFormatting sqref="AU1273">
    <cfRule type="cellIs" dxfId="2" priority="5492" operator="lessThan">
      <formula>20</formula>
    </cfRule>
    <cfRule type="cellIs" dxfId="1" priority="3239" operator="greaterThan">
      <formula>120</formula>
    </cfRule>
    <cfRule type="containsText" dxfId="0" priority="986" operator="between" text="库存为">
      <formula>NOT(ISERROR(SEARCH("库存为",AU1273)))</formula>
    </cfRule>
  </conditionalFormatting>
  <conditionalFormatting sqref="AU1274">
    <cfRule type="cellIs" dxfId="2" priority="5491" operator="lessThan">
      <formula>20</formula>
    </cfRule>
    <cfRule type="cellIs" dxfId="1" priority="3238" operator="greaterThan">
      <formula>120</formula>
    </cfRule>
    <cfRule type="containsText" dxfId="0" priority="985" operator="between" text="库存为">
      <formula>NOT(ISERROR(SEARCH("库存为",AU1274)))</formula>
    </cfRule>
  </conditionalFormatting>
  <conditionalFormatting sqref="AU1275">
    <cfRule type="cellIs" dxfId="2" priority="5490" operator="lessThan">
      <formula>20</formula>
    </cfRule>
    <cfRule type="cellIs" dxfId="1" priority="3237" operator="greaterThan">
      <formula>120</formula>
    </cfRule>
    <cfRule type="containsText" dxfId="0" priority="984" operator="between" text="库存为">
      <formula>NOT(ISERROR(SEARCH("库存为",AU1275)))</formula>
    </cfRule>
  </conditionalFormatting>
  <conditionalFormatting sqref="AU1276">
    <cfRule type="cellIs" dxfId="2" priority="5489" operator="lessThan">
      <formula>20</formula>
    </cfRule>
    <cfRule type="cellIs" dxfId="1" priority="3236" operator="greaterThan">
      <formula>120</formula>
    </cfRule>
    <cfRule type="containsText" dxfId="0" priority="983" operator="between" text="库存为">
      <formula>NOT(ISERROR(SEARCH("库存为",AU1276)))</formula>
    </cfRule>
  </conditionalFormatting>
  <conditionalFormatting sqref="AU1277">
    <cfRule type="cellIs" dxfId="2" priority="5488" operator="lessThan">
      <formula>20</formula>
    </cfRule>
    <cfRule type="cellIs" dxfId="1" priority="3235" operator="greaterThan">
      <formula>120</formula>
    </cfRule>
    <cfRule type="containsText" dxfId="0" priority="982" operator="between" text="库存为">
      <formula>NOT(ISERROR(SEARCH("库存为",AU1277)))</formula>
    </cfRule>
  </conditionalFormatting>
  <conditionalFormatting sqref="AU1278">
    <cfRule type="cellIs" dxfId="2" priority="5487" operator="lessThan">
      <formula>20</formula>
    </cfRule>
    <cfRule type="cellIs" dxfId="1" priority="3234" operator="greaterThan">
      <formula>120</formula>
    </cfRule>
    <cfRule type="containsText" dxfId="0" priority="981" operator="between" text="库存为">
      <formula>NOT(ISERROR(SEARCH("库存为",AU1278)))</formula>
    </cfRule>
  </conditionalFormatting>
  <conditionalFormatting sqref="AU1279">
    <cfRule type="cellIs" dxfId="2" priority="5486" operator="lessThan">
      <formula>20</formula>
    </cfRule>
    <cfRule type="cellIs" dxfId="1" priority="3233" operator="greaterThan">
      <formula>120</formula>
    </cfRule>
    <cfRule type="containsText" dxfId="0" priority="980" operator="between" text="库存为">
      <formula>NOT(ISERROR(SEARCH("库存为",AU1279)))</formula>
    </cfRule>
  </conditionalFormatting>
  <conditionalFormatting sqref="AU1280">
    <cfRule type="cellIs" dxfId="2" priority="5485" operator="lessThan">
      <formula>20</formula>
    </cfRule>
    <cfRule type="cellIs" dxfId="1" priority="3232" operator="greaterThan">
      <formula>120</formula>
    </cfRule>
    <cfRule type="containsText" dxfId="0" priority="979" operator="between" text="库存为">
      <formula>NOT(ISERROR(SEARCH("库存为",AU1280)))</formula>
    </cfRule>
  </conditionalFormatting>
  <conditionalFormatting sqref="AU1281">
    <cfRule type="cellIs" dxfId="2" priority="5484" operator="lessThan">
      <formula>20</formula>
    </cfRule>
    <cfRule type="cellIs" dxfId="1" priority="3231" operator="greaterThan">
      <formula>120</formula>
    </cfRule>
    <cfRule type="containsText" dxfId="0" priority="978" operator="between" text="库存为">
      <formula>NOT(ISERROR(SEARCH("库存为",AU1281)))</formula>
    </cfRule>
  </conditionalFormatting>
  <conditionalFormatting sqref="AU1282">
    <cfRule type="cellIs" dxfId="2" priority="5483" operator="lessThan">
      <formula>20</formula>
    </cfRule>
    <cfRule type="cellIs" dxfId="1" priority="3230" operator="greaterThan">
      <formula>120</formula>
    </cfRule>
    <cfRule type="containsText" dxfId="0" priority="977" operator="between" text="库存为">
      <formula>NOT(ISERROR(SEARCH("库存为",AU1282)))</formula>
    </cfRule>
  </conditionalFormatting>
  <conditionalFormatting sqref="AU1283">
    <cfRule type="cellIs" dxfId="2" priority="5482" operator="lessThan">
      <formula>20</formula>
    </cfRule>
    <cfRule type="cellIs" dxfId="1" priority="3229" operator="greaterThan">
      <formula>120</formula>
    </cfRule>
    <cfRule type="containsText" dxfId="0" priority="976" operator="between" text="库存为">
      <formula>NOT(ISERROR(SEARCH("库存为",AU1283)))</formula>
    </cfRule>
  </conditionalFormatting>
  <conditionalFormatting sqref="AU1284">
    <cfRule type="cellIs" dxfId="2" priority="5481" operator="lessThan">
      <formula>20</formula>
    </cfRule>
    <cfRule type="cellIs" dxfId="1" priority="3228" operator="greaterThan">
      <formula>120</formula>
    </cfRule>
    <cfRule type="containsText" dxfId="0" priority="975" operator="between" text="库存为">
      <formula>NOT(ISERROR(SEARCH("库存为",AU1284)))</formula>
    </cfRule>
  </conditionalFormatting>
  <conditionalFormatting sqref="AU1285">
    <cfRule type="cellIs" dxfId="2" priority="5480" operator="lessThan">
      <formula>20</formula>
    </cfRule>
    <cfRule type="cellIs" dxfId="1" priority="3227" operator="greaterThan">
      <formula>120</formula>
    </cfRule>
    <cfRule type="containsText" dxfId="0" priority="974" operator="between" text="库存为">
      <formula>NOT(ISERROR(SEARCH("库存为",AU1285)))</formula>
    </cfRule>
  </conditionalFormatting>
  <conditionalFormatting sqref="AU1286">
    <cfRule type="cellIs" dxfId="2" priority="5479" operator="lessThan">
      <formula>20</formula>
    </cfRule>
    <cfRule type="cellIs" dxfId="1" priority="3226" operator="greaterThan">
      <formula>120</formula>
    </cfRule>
    <cfRule type="containsText" dxfId="0" priority="973" operator="between" text="库存为">
      <formula>NOT(ISERROR(SEARCH("库存为",AU1286)))</formula>
    </cfRule>
  </conditionalFormatting>
  <conditionalFormatting sqref="AU1287">
    <cfRule type="cellIs" dxfId="2" priority="5478" operator="lessThan">
      <formula>20</formula>
    </cfRule>
    <cfRule type="cellIs" dxfId="1" priority="3225" operator="greaterThan">
      <formula>120</formula>
    </cfRule>
    <cfRule type="containsText" dxfId="0" priority="972" operator="between" text="库存为">
      <formula>NOT(ISERROR(SEARCH("库存为",AU1287)))</formula>
    </cfRule>
  </conditionalFormatting>
  <conditionalFormatting sqref="AU1288">
    <cfRule type="cellIs" dxfId="2" priority="5477" operator="lessThan">
      <formula>20</formula>
    </cfRule>
    <cfRule type="cellIs" dxfId="1" priority="3224" operator="greaterThan">
      <formula>120</formula>
    </cfRule>
    <cfRule type="containsText" dxfId="0" priority="971" operator="between" text="库存为">
      <formula>NOT(ISERROR(SEARCH("库存为",AU1288)))</formula>
    </cfRule>
  </conditionalFormatting>
  <conditionalFormatting sqref="AU1289">
    <cfRule type="cellIs" dxfId="2" priority="5476" operator="lessThan">
      <formula>20</formula>
    </cfRule>
    <cfRule type="cellIs" dxfId="1" priority="3223" operator="greaterThan">
      <formula>120</formula>
    </cfRule>
    <cfRule type="containsText" dxfId="0" priority="970" operator="between" text="库存为">
      <formula>NOT(ISERROR(SEARCH("库存为",AU1289)))</formula>
    </cfRule>
  </conditionalFormatting>
  <conditionalFormatting sqref="AU1290">
    <cfRule type="cellIs" dxfId="2" priority="5475" operator="lessThan">
      <formula>20</formula>
    </cfRule>
    <cfRule type="cellIs" dxfId="1" priority="3222" operator="greaterThan">
      <formula>120</formula>
    </cfRule>
    <cfRule type="containsText" dxfId="0" priority="969" operator="between" text="库存为">
      <formula>NOT(ISERROR(SEARCH("库存为",AU1290)))</formula>
    </cfRule>
  </conditionalFormatting>
  <conditionalFormatting sqref="AU1291">
    <cfRule type="cellIs" dxfId="2" priority="5474" operator="lessThan">
      <formula>20</formula>
    </cfRule>
    <cfRule type="cellIs" dxfId="1" priority="3221" operator="greaterThan">
      <formula>120</formula>
    </cfRule>
    <cfRule type="containsText" dxfId="0" priority="968" operator="between" text="库存为">
      <formula>NOT(ISERROR(SEARCH("库存为",AU1291)))</formula>
    </cfRule>
  </conditionalFormatting>
  <conditionalFormatting sqref="AU1292">
    <cfRule type="cellIs" dxfId="2" priority="5473" operator="lessThan">
      <formula>20</formula>
    </cfRule>
    <cfRule type="cellIs" dxfId="1" priority="3220" operator="greaterThan">
      <formula>120</formula>
    </cfRule>
    <cfRule type="containsText" dxfId="0" priority="967" operator="between" text="库存为">
      <formula>NOT(ISERROR(SEARCH("库存为",AU1292)))</formula>
    </cfRule>
  </conditionalFormatting>
  <conditionalFormatting sqref="AU1293">
    <cfRule type="cellIs" dxfId="2" priority="5472" operator="lessThan">
      <formula>20</formula>
    </cfRule>
    <cfRule type="cellIs" dxfId="1" priority="3219" operator="greaterThan">
      <formula>120</formula>
    </cfRule>
    <cfRule type="containsText" dxfId="0" priority="966" operator="between" text="库存为">
      <formula>NOT(ISERROR(SEARCH("库存为",AU1293)))</formula>
    </cfRule>
  </conditionalFormatting>
  <conditionalFormatting sqref="AU1294">
    <cfRule type="cellIs" dxfId="2" priority="5471" operator="lessThan">
      <formula>20</formula>
    </cfRule>
    <cfRule type="cellIs" dxfId="1" priority="3218" operator="greaterThan">
      <formula>120</formula>
    </cfRule>
    <cfRule type="containsText" dxfId="0" priority="965" operator="between" text="库存为">
      <formula>NOT(ISERROR(SEARCH("库存为",AU1294)))</formula>
    </cfRule>
  </conditionalFormatting>
  <conditionalFormatting sqref="AU1295">
    <cfRule type="cellIs" dxfId="2" priority="5470" operator="lessThan">
      <formula>20</formula>
    </cfRule>
    <cfRule type="cellIs" dxfId="1" priority="3217" operator="greaterThan">
      <formula>120</formula>
    </cfRule>
    <cfRule type="containsText" dxfId="0" priority="964" operator="between" text="库存为">
      <formula>NOT(ISERROR(SEARCH("库存为",AU1295)))</formula>
    </cfRule>
  </conditionalFormatting>
  <conditionalFormatting sqref="AU1296">
    <cfRule type="cellIs" dxfId="2" priority="5469" operator="lessThan">
      <formula>20</formula>
    </cfRule>
    <cfRule type="cellIs" dxfId="1" priority="3216" operator="greaterThan">
      <formula>120</formula>
    </cfRule>
    <cfRule type="containsText" dxfId="0" priority="963" operator="between" text="库存为">
      <formula>NOT(ISERROR(SEARCH("库存为",AU1296)))</formula>
    </cfRule>
  </conditionalFormatting>
  <conditionalFormatting sqref="AU1297">
    <cfRule type="cellIs" dxfId="2" priority="5468" operator="lessThan">
      <formula>20</formula>
    </cfRule>
    <cfRule type="cellIs" dxfId="1" priority="3215" operator="greaterThan">
      <formula>120</formula>
    </cfRule>
    <cfRule type="containsText" dxfId="0" priority="962" operator="between" text="库存为">
      <formula>NOT(ISERROR(SEARCH("库存为",AU1297)))</formula>
    </cfRule>
  </conditionalFormatting>
  <conditionalFormatting sqref="AU1298">
    <cfRule type="cellIs" dxfId="2" priority="5467" operator="lessThan">
      <formula>20</formula>
    </cfRule>
    <cfRule type="cellIs" dxfId="1" priority="3214" operator="greaterThan">
      <formula>120</formula>
    </cfRule>
    <cfRule type="containsText" dxfId="0" priority="961" operator="between" text="库存为">
      <formula>NOT(ISERROR(SEARCH("库存为",AU1298)))</formula>
    </cfRule>
  </conditionalFormatting>
  <conditionalFormatting sqref="AU1299">
    <cfRule type="cellIs" dxfId="2" priority="5466" operator="lessThan">
      <formula>20</formula>
    </cfRule>
    <cfRule type="cellIs" dxfId="1" priority="3213" operator="greaterThan">
      <formula>120</formula>
    </cfRule>
    <cfRule type="containsText" dxfId="0" priority="960" operator="between" text="库存为">
      <formula>NOT(ISERROR(SEARCH("库存为",AU1299)))</formula>
    </cfRule>
  </conditionalFormatting>
  <conditionalFormatting sqref="AU1300">
    <cfRule type="cellIs" dxfId="2" priority="5465" operator="lessThan">
      <formula>20</formula>
    </cfRule>
    <cfRule type="cellIs" dxfId="1" priority="3212" operator="greaterThan">
      <formula>120</formula>
    </cfRule>
    <cfRule type="containsText" dxfId="0" priority="959" operator="between" text="库存为">
      <formula>NOT(ISERROR(SEARCH("库存为",AU1300)))</formula>
    </cfRule>
  </conditionalFormatting>
  <conditionalFormatting sqref="AU1301">
    <cfRule type="cellIs" dxfId="2" priority="5464" operator="lessThan">
      <formula>20</formula>
    </cfRule>
    <cfRule type="cellIs" dxfId="1" priority="3211" operator="greaterThan">
      <formula>120</formula>
    </cfRule>
    <cfRule type="containsText" dxfId="0" priority="958" operator="between" text="库存为">
      <formula>NOT(ISERROR(SEARCH("库存为",AU1301)))</formula>
    </cfRule>
  </conditionalFormatting>
  <conditionalFormatting sqref="AU1302">
    <cfRule type="cellIs" dxfId="2" priority="5463" operator="lessThan">
      <formula>20</formula>
    </cfRule>
    <cfRule type="cellIs" dxfId="1" priority="3210" operator="greaterThan">
      <formula>120</formula>
    </cfRule>
    <cfRule type="containsText" dxfId="0" priority="957" operator="between" text="库存为">
      <formula>NOT(ISERROR(SEARCH("库存为",AU1302)))</formula>
    </cfRule>
  </conditionalFormatting>
  <conditionalFormatting sqref="AU1303">
    <cfRule type="cellIs" dxfId="2" priority="5462" operator="lessThan">
      <formula>20</formula>
    </cfRule>
    <cfRule type="cellIs" dxfId="1" priority="3209" operator="greaterThan">
      <formula>120</formula>
    </cfRule>
    <cfRule type="containsText" dxfId="0" priority="956" operator="between" text="库存为">
      <formula>NOT(ISERROR(SEARCH("库存为",AU1303)))</formula>
    </cfRule>
  </conditionalFormatting>
  <conditionalFormatting sqref="AU1304">
    <cfRule type="cellIs" dxfId="2" priority="5461" operator="lessThan">
      <formula>20</formula>
    </cfRule>
    <cfRule type="cellIs" dxfId="1" priority="3208" operator="greaterThan">
      <formula>120</formula>
    </cfRule>
    <cfRule type="containsText" dxfId="0" priority="955" operator="between" text="库存为">
      <formula>NOT(ISERROR(SEARCH("库存为",AU1304)))</formula>
    </cfRule>
  </conditionalFormatting>
  <conditionalFormatting sqref="AU1305">
    <cfRule type="cellIs" dxfId="2" priority="5460" operator="lessThan">
      <formula>20</formula>
    </cfRule>
    <cfRule type="cellIs" dxfId="1" priority="3207" operator="greaterThan">
      <formula>120</formula>
    </cfRule>
    <cfRule type="containsText" dxfId="0" priority="954" operator="between" text="库存为">
      <formula>NOT(ISERROR(SEARCH("库存为",AU1305)))</formula>
    </cfRule>
  </conditionalFormatting>
  <conditionalFormatting sqref="AU1306">
    <cfRule type="cellIs" dxfId="2" priority="5459" operator="lessThan">
      <formula>20</formula>
    </cfRule>
    <cfRule type="cellIs" dxfId="1" priority="3206" operator="greaterThan">
      <formula>120</formula>
    </cfRule>
    <cfRule type="containsText" dxfId="0" priority="953" operator="between" text="库存为">
      <formula>NOT(ISERROR(SEARCH("库存为",AU1306)))</formula>
    </cfRule>
  </conditionalFormatting>
  <conditionalFormatting sqref="AU1307">
    <cfRule type="cellIs" dxfId="2" priority="5458" operator="lessThan">
      <formula>20</formula>
    </cfRule>
    <cfRule type="cellIs" dxfId="1" priority="3205" operator="greaterThan">
      <formula>120</formula>
    </cfRule>
    <cfRule type="containsText" dxfId="0" priority="952" operator="between" text="库存为">
      <formula>NOT(ISERROR(SEARCH("库存为",AU1307)))</formula>
    </cfRule>
  </conditionalFormatting>
  <conditionalFormatting sqref="AU1308">
    <cfRule type="cellIs" dxfId="2" priority="5457" operator="lessThan">
      <formula>20</formula>
    </cfRule>
    <cfRule type="cellIs" dxfId="1" priority="3204" operator="greaterThan">
      <formula>120</formula>
    </cfRule>
    <cfRule type="containsText" dxfId="0" priority="951" operator="between" text="库存为">
      <formula>NOT(ISERROR(SEARCH("库存为",AU1308)))</formula>
    </cfRule>
  </conditionalFormatting>
  <conditionalFormatting sqref="AU1309">
    <cfRule type="cellIs" dxfId="2" priority="5456" operator="lessThan">
      <formula>20</formula>
    </cfRule>
    <cfRule type="cellIs" dxfId="1" priority="3203" operator="greaterThan">
      <formula>120</formula>
    </cfRule>
    <cfRule type="containsText" dxfId="0" priority="950" operator="between" text="库存为">
      <formula>NOT(ISERROR(SEARCH("库存为",AU1309)))</formula>
    </cfRule>
  </conditionalFormatting>
  <conditionalFormatting sqref="AU1310">
    <cfRule type="cellIs" dxfId="2" priority="5455" operator="lessThan">
      <formula>20</formula>
    </cfRule>
    <cfRule type="cellIs" dxfId="1" priority="3202" operator="greaterThan">
      <formula>120</formula>
    </cfRule>
    <cfRule type="containsText" dxfId="0" priority="949" operator="between" text="库存为">
      <formula>NOT(ISERROR(SEARCH("库存为",AU1310)))</formula>
    </cfRule>
  </conditionalFormatting>
  <conditionalFormatting sqref="AU1311">
    <cfRule type="cellIs" dxfId="2" priority="5454" operator="lessThan">
      <formula>20</formula>
    </cfRule>
    <cfRule type="cellIs" dxfId="1" priority="3201" operator="greaterThan">
      <formula>120</formula>
    </cfRule>
    <cfRule type="containsText" dxfId="0" priority="948" operator="between" text="库存为">
      <formula>NOT(ISERROR(SEARCH("库存为",AU1311)))</formula>
    </cfRule>
  </conditionalFormatting>
  <conditionalFormatting sqref="AU1312">
    <cfRule type="cellIs" dxfId="2" priority="5453" operator="lessThan">
      <formula>20</formula>
    </cfRule>
    <cfRule type="cellIs" dxfId="1" priority="3200" operator="greaterThan">
      <formula>120</formula>
    </cfRule>
    <cfRule type="containsText" dxfId="0" priority="947" operator="between" text="库存为">
      <formula>NOT(ISERROR(SEARCH("库存为",AU1312)))</formula>
    </cfRule>
  </conditionalFormatting>
  <conditionalFormatting sqref="AU1313">
    <cfRule type="cellIs" dxfId="2" priority="5452" operator="lessThan">
      <formula>20</formula>
    </cfRule>
    <cfRule type="cellIs" dxfId="1" priority="3199" operator="greaterThan">
      <formula>120</formula>
    </cfRule>
    <cfRule type="containsText" dxfId="0" priority="946" operator="between" text="库存为">
      <formula>NOT(ISERROR(SEARCH("库存为",AU1313)))</formula>
    </cfRule>
  </conditionalFormatting>
  <conditionalFormatting sqref="AU1314">
    <cfRule type="cellIs" dxfId="2" priority="5451" operator="lessThan">
      <formula>20</formula>
    </cfRule>
    <cfRule type="cellIs" dxfId="1" priority="3198" operator="greaterThan">
      <formula>120</formula>
    </cfRule>
    <cfRule type="containsText" dxfId="0" priority="945" operator="between" text="库存为">
      <formula>NOT(ISERROR(SEARCH("库存为",AU1314)))</formula>
    </cfRule>
  </conditionalFormatting>
  <conditionalFormatting sqref="AU1315">
    <cfRule type="cellIs" dxfId="2" priority="5450" operator="lessThan">
      <formula>20</formula>
    </cfRule>
    <cfRule type="cellIs" dxfId="1" priority="3197" operator="greaterThan">
      <formula>120</formula>
    </cfRule>
    <cfRule type="containsText" dxfId="0" priority="944" operator="between" text="库存为">
      <formula>NOT(ISERROR(SEARCH("库存为",AU1315)))</formula>
    </cfRule>
  </conditionalFormatting>
  <conditionalFormatting sqref="AU1316">
    <cfRule type="cellIs" dxfId="2" priority="5449" operator="lessThan">
      <formula>20</formula>
    </cfRule>
    <cfRule type="cellIs" dxfId="1" priority="3196" operator="greaterThan">
      <formula>120</formula>
    </cfRule>
    <cfRule type="containsText" dxfId="0" priority="943" operator="between" text="库存为">
      <formula>NOT(ISERROR(SEARCH("库存为",AU1316)))</formula>
    </cfRule>
  </conditionalFormatting>
  <conditionalFormatting sqref="AU1317">
    <cfRule type="cellIs" dxfId="2" priority="5448" operator="lessThan">
      <formula>20</formula>
    </cfRule>
    <cfRule type="cellIs" dxfId="1" priority="3195" operator="greaterThan">
      <formula>120</formula>
    </cfRule>
    <cfRule type="containsText" dxfId="0" priority="942" operator="between" text="库存为">
      <formula>NOT(ISERROR(SEARCH("库存为",AU1317)))</formula>
    </cfRule>
  </conditionalFormatting>
  <conditionalFormatting sqref="AU1318">
    <cfRule type="cellIs" dxfId="2" priority="5447" operator="lessThan">
      <formula>20</formula>
    </cfRule>
    <cfRule type="cellIs" dxfId="1" priority="3194" operator="greaterThan">
      <formula>120</formula>
    </cfRule>
    <cfRule type="containsText" dxfId="0" priority="941" operator="between" text="库存为">
      <formula>NOT(ISERROR(SEARCH("库存为",AU1318)))</formula>
    </cfRule>
  </conditionalFormatting>
  <conditionalFormatting sqref="AU1319">
    <cfRule type="cellIs" dxfId="2" priority="5446" operator="lessThan">
      <formula>20</formula>
    </cfRule>
    <cfRule type="cellIs" dxfId="1" priority="3193" operator="greaterThan">
      <formula>120</formula>
    </cfRule>
    <cfRule type="containsText" dxfId="0" priority="940" operator="between" text="库存为">
      <formula>NOT(ISERROR(SEARCH("库存为",AU1319)))</formula>
    </cfRule>
  </conditionalFormatting>
  <conditionalFormatting sqref="AU1320">
    <cfRule type="cellIs" dxfId="2" priority="5445" operator="lessThan">
      <formula>20</formula>
    </cfRule>
    <cfRule type="cellIs" dxfId="1" priority="3192" operator="greaterThan">
      <formula>120</formula>
    </cfRule>
    <cfRule type="containsText" dxfId="0" priority="939" operator="between" text="库存为">
      <formula>NOT(ISERROR(SEARCH("库存为",AU1320)))</formula>
    </cfRule>
  </conditionalFormatting>
  <conditionalFormatting sqref="AU1321">
    <cfRule type="cellIs" dxfId="2" priority="5444" operator="lessThan">
      <formula>20</formula>
    </cfRule>
    <cfRule type="cellIs" dxfId="1" priority="3191" operator="greaterThan">
      <formula>120</formula>
    </cfRule>
    <cfRule type="containsText" dxfId="0" priority="938" operator="between" text="库存为">
      <formula>NOT(ISERROR(SEARCH("库存为",AU1321)))</formula>
    </cfRule>
  </conditionalFormatting>
  <conditionalFormatting sqref="AU1322">
    <cfRule type="cellIs" dxfId="2" priority="5443" operator="lessThan">
      <formula>20</formula>
    </cfRule>
    <cfRule type="cellIs" dxfId="1" priority="3190" operator="greaterThan">
      <formula>120</formula>
    </cfRule>
    <cfRule type="containsText" dxfId="0" priority="937" operator="between" text="库存为">
      <formula>NOT(ISERROR(SEARCH("库存为",AU1322)))</formula>
    </cfRule>
  </conditionalFormatting>
  <conditionalFormatting sqref="AU1323">
    <cfRule type="cellIs" dxfId="2" priority="5442" operator="lessThan">
      <formula>20</formula>
    </cfRule>
    <cfRule type="cellIs" dxfId="1" priority="3189" operator="greaterThan">
      <formula>120</formula>
    </cfRule>
    <cfRule type="containsText" dxfId="0" priority="936" operator="between" text="库存为">
      <formula>NOT(ISERROR(SEARCH("库存为",AU1323)))</formula>
    </cfRule>
  </conditionalFormatting>
  <conditionalFormatting sqref="AU1324">
    <cfRule type="cellIs" dxfId="2" priority="5441" operator="lessThan">
      <formula>20</formula>
    </cfRule>
    <cfRule type="cellIs" dxfId="1" priority="3188" operator="greaterThan">
      <formula>120</formula>
    </cfRule>
    <cfRule type="containsText" dxfId="0" priority="935" operator="between" text="库存为">
      <formula>NOT(ISERROR(SEARCH("库存为",AU1324)))</formula>
    </cfRule>
  </conditionalFormatting>
  <conditionalFormatting sqref="AU1325">
    <cfRule type="cellIs" dxfId="2" priority="5440" operator="lessThan">
      <formula>20</formula>
    </cfRule>
    <cfRule type="cellIs" dxfId="1" priority="3187" operator="greaterThan">
      <formula>120</formula>
    </cfRule>
    <cfRule type="containsText" dxfId="0" priority="934" operator="between" text="库存为">
      <formula>NOT(ISERROR(SEARCH("库存为",AU1325)))</formula>
    </cfRule>
  </conditionalFormatting>
  <conditionalFormatting sqref="AU1326">
    <cfRule type="cellIs" dxfId="2" priority="5439" operator="lessThan">
      <formula>20</formula>
    </cfRule>
    <cfRule type="cellIs" dxfId="1" priority="3186" operator="greaterThan">
      <formula>120</formula>
    </cfRule>
    <cfRule type="containsText" dxfId="0" priority="933" operator="between" text="库存为">
      <formula>NOT(ISERROR(SEARCH("库存为",AU1326)))</formula>
    </cfRule>
  </conditionalFormatting>
  <conditionalFormatting sqref="AU1327">
    <cfRule type="cellIs" dxfId="2" priority="5438" operator="lessThan">
      <formula>20</formula>
    </cfRule>
    <cfRule type="cellIs" dxfId="1" priority="3185" operator="greaterThan">
      <formula>120</formula>
    </cfRule>
    <cfRule type="containsText" dxfId="0" priority="932" operator="between" text="库存为">
      <formula>NOT(ISERROR(SEARCH("库存为",AU1327)))</formula>
    </cfRule>
  </conditionalFormatting>
  <conditionalFormatting sqref="AU1328">
    <cfRule type="cellIs" dxfId="2" priority="5437" operator="lessThan">
      <formula>20</formula>
    </cfRule>
    <cfRule type="cellIs" dxfId="1" priority="3184" operator="greaterThan">
      <formula>120</formula>
    </cfRule>
    <cfRule type="containsText" dxfId="0" priority="931" operator="between" text="库存为">
      <formula>NOT(ISERROR(SEARCH("库存为",AU1328)))</formula>
    </cfRule>
  </conditionalFormatting>
  <conditionalFormatting sqref="AU1329">
    <cfRule type="cellIs" dxfId="2" priority="5436" operator="lessThan">
      <formula>20</formula>
    </cfRule>
    <cfRule type="cellIs" dxfId="1" priority="3183" operator="greaterThan">
      <formula>120</formula>
    </cfRule>
    <cfRule type="containsText" dxfId="0" priority="930" operator="between" text="库存为">
      <formula>NOT(ISERROR(SEARCH("库存为",AU1329)))</formula>
    </cfRule>
  </conditionalFormatting>
  <conditionalFormatting sqref="AU1330">
    <cfRule type="cellIs" dxfId="2" priority="5435" operator="lessThan">
      <formula>20</formula>
    </cfRule>
    <cfRule type="cellIs" dxfId="1" priority="3182" operator="greaterThan">
      <formula>120</formula>
    </cfRule>
    <cfRule type="containsText" dxfId="0" priority="929" operator="between" text="库存为">
      <formula>NOT(ISERROR(SEARCH("库存为",AU1330)))</formula>
    </cfRule>
  </conditionalFormatting>
  <conditionalFormatting sqref="AU1331">
    <cfRule type="cellIs" dxfId="2" priority="5434" operator="lessThan">
      <formula>20</formula>
    </cfRule>
    <cfRule type="cellIs" dxfId="1" priority="3181" operator="greaterThan">
      <formula>120</formula>
    </cfRule>
    <cfRule type="containsText" dxfId="0" priority="928" operator="between" text="库存为">
      <formula>NOT(ISERROR(SEARCH("库存为",AU1331)))</formula>
    </cfRule>
  </conditionalFormatting>
  <conditionalFormatting sqref="AU1332">
    <cfRule type="cellIs" dxfId="2" priority="5433" operator="lessThan">
      <formula>20</formula>
    </cfRule>
    <cfRule type="cellIs" dxfId="1" priority="3180" operator="greaterThan">
      <formula>120</formula>
    </cfRule>
    <cfRule type="containsText" dxfId="0" priority="927" operator="between" text="库存为">
      <formula>NOT(ISERROR(SEARCH("库存为",AU1332)))</formula>
    </cfRule>
  </conditionalFormatting>
  <conditionalFormatting sqref="AU1333">
    <cfRule type="cellIs" dxfId="2" priority="5432" operator="lessThan">
      <formula>20</formula>
    </cfRule>
    <cfRule type="cellIs" dxfId="1" priority="3179" operator="greaterThan">
      <formula>120</formula>
    </cfRule>
    <cfRule type="containsText" dxfId="0" priority="926" operator="between" text="库存为">
      <formula>NOT(ISERROR(SEARCH("库存为",AU1333)))</formula>
    </cfRule>
  </conditionalFormatting>
  <conditionalFormatting sqref="AU1334">
    <cfRule type="cellIs" dxfId="2" priority="5431" operator="lessThan">
      <formula>20</formula>
    </cfRule>
    <cfRule type="cellIs" dxfId="1" priority="3178" operator="greaterThan">
      <formula>120</formula>
    </cfRule>
    <cfRule type="containsText" dxfId="0" priority="925" operator="between" text="库存为">
      <formula>NOT(ISERROR(SEARCH("库存为",AU1334)))</formula>
    </cfRule>
  </conditionalFormatting>
  <conditionalFormatting sqref="AU1335">
    <cfRule type="cellIs" dxfId="2" priority="5430" operator="lessThan">
      <formula>20</formula>
    </cfRule>
    <cfRule type="cellIs" dxfId="1" priority="3177" operator="greaterThan">
      <formula>120</formula>
    </cfRule>
    <cfRule type="containsText" dxfId="0" priority="924" operator="between" text="库存为">
      <formula>NOT(ISERROR(SEARCH("库存为",AU1335)))</formula>
    </cfRule>
  </conditionalFormatting>
  <conditionalFormatting sqref="AU1336">
    <cfRule type="cellIs" dxfId="2" priority="5429" operator="lessThan">
      <formula>20</formula>
    </cfRule>
    <cfRule type="cellIs" dxfId="1" priority="3176" operator="greaterThan">
      <formula>120</formula>
    </cfRule>
    <cfRule type="containsText" dxfId="0" priority="923" operator="between" text="库存为">
      <formula>NOT(ISERROR(SEARCH("库存为",AU1336)))</formula>
    </cfRule>
  </conditionalFormatting>
  <conditionalFormatting sqref="AU1337">
    <cfRule type="cellIs" dxfId="2" priority="5428" operator="lessThan">
      <formula>20</formula>
    </cfRule>
    <cfRule type="cellIs" dxfId="1" priority="3175" operator="greaterThan">
      <formula>120</formula>
    </cfRule>
    <cfRule type="containsText" dxfId="0" priority="922" operator="between" text="库存为">
      <formula>NOT(ISERROR(SEARCH("库存为",AU1337)))</formula>
    </cfRule>
  </conditionalFormatting>
  <conditionalFormatting sqref="AU1338">
    <cfRule type="cellIs" dxfId="2" priority="5427" operator="lessThan">
      <formula>20</formula>
    </cfRule>
    <cfRule type="cellIs" dxfId="1" priority="3174" operator="greaterThan">
      <formula>120</formula>
    </cfRule>
    <cfRule type="containsText" dxfId="0" priority="921" operator="between" text="库存为">
      <formula>NOT(ISERROR(SEARCH("库存为",AU1338)))</formula>
    </cfRule>
  </conditionalFormatting>
  <conditionalFormatting sqref="AU1339">
    <cfRule type="cellIs" dxfId="2" priority="5426" operator="lessThan">
      <formula>20</formula>
    </cfRule>
    <cfRule type="cellIs" dxfId="1" priority="3173" operator="greaterThan">
      <formula>120</formula>
    </cfRule>
    <cfRule type="containsText" dxfId="0" priority="920" operator="between" text="库存为">
      <formula>NOT(ISERROR(SEARCH("库存为",AU1339)))</formula>
    </cfRule>
  </conditionalFormatting>
  <conditionalFormatting sqref="AU1340">
    <cfRule type="cellIs" dxfId="2" priority="5425" operator="lessThan">
      <formula>20</formula>
    </cfRule>
    <cfRule type="cellIs" dxfId="1" priority="3172" operator="greaterThan">
      <formula>120</formula>
    </cfRule>
    <cfRule type="containsText" dxfId="0" priority="919" operator="between" text="库存为">
      <formula>NOT(ISERROR(SEARCH("库存为",AU1340)))</formula>
    </cfRule>
  </conditionalFormatting>
  <conditionalFormatting sqref="AU1341">
    <cfRule type="cellIs" dxfId="2" priority="5424" operator="lessThan">
      <formula>20</formula>
    </cfRule>
    <cfRule type="cellIs" dxfId="1" priority="3171" operator="greaterThan">
      <formula>120</formula>
    </cfRule>
    <cfRule type="containsText" dxfId="0" priority="918" operator="between" text="库存为">
      <formula>NOT(ISERROR(SEARCH("库存为",AU1341)))</formula>
    </cfRule>
  </conditionalFormatting>
  <conditionalFormatting sqref="AU1342">
    <cfRule type="cellIs" dxfId="2" priority="5423" operator="lessThan">
      <formula>20</formula>
    </cfRule>
    <cfRule type="cellIs" dxfId="1" priority="3170" operator="greaterThan">
      <formula>120</formula>
    </cfRule>
    <cfRule type="containsText" dxfId="0" priority="917" operator="between" text="库存为">
      <formula>NOT(ISERROR(SEARCH("库存为",AU1342)))</formula>
    </cfRule>
  </conditionalFormatting>
  <conditionalFormatting sqref="AU1343">
    <cfRule type="cellIs" dxfId="2" priority="5422" operator="lessThan">
      <formula>20</formula>
    </cfRule>
    <cfRule type="cellIs" dxfId="1" priority="3169" operator="greaterThan">
      <formula>120</formula>
    </cfRule>
    <cfRule type="containsText" dxfId="0" priority="916" operator="between" text="库存为">
      <formula>NOT(ISERROR(SEARCH("库存为",AU1343)))</formula>
    </cfRule>
  </conditionalFormatting>
  <conditionalFormatting sqref="AU1344">
    <cfRule type="cellIs" dxfId="2" priority="5421" operator="lessThan">
      <formula>20</formula>
    </cfRule>
    <cfRule type="cellIs" dxfId="1" priority="3168" operator="greaterThan">
      <formula>120</formula>
    </cfRule>
    <cfRule type="containsText" dxfId="0" priority="915" operator="between" text="库存为">
      <formula>NOT(ISERROR(SEARCH("库存为",AU1344)))</formula>
    </cfRule>
  </conditionalFormatting>
  <conditionalFormatting sqref="AU1345">
    <cfRule type="cellIs" dxfId="2" priority="5420" operator="lessThan">
      <formula>20</formula>
    </cfRule>
    <cfRule type="cellIs" dxfId="1" priority="3167" operator="greaterThan">
      <formula>120</formula>
    </cfRule>
    <cfRule type="containsText" dxfId="0" priority="914" operator="between" text="库存为">
      <formula>NOT(ISERROR(SEARCH("库存为",AU1345)))</formula>
    </cfRule>
  </conditionalFormatting>
  <conditionalFormatting sqref="AU1346">
    <cfRule type="cellIs" dxfId="2" priority="5419" operator="lessThan">
      <formula>20</formula>
    </cfRule>
    <cfRule type="cellIs" dxfId="1" priority="3166" operator="greaterThan">
      <formula>120</formula>
    </cfRule>
    <cfRule type="containsText" dxfId="0" priority="913" operator="between" text="库存为">
      <formula>NOT(ISERROR(SEARCH("库存为",AU1346)))</formula>
    </cfRule>
  </conditionalFormatting>
  <conditionalFormatting sqref="AU1347">
    <cfRule type="cellIs" dxfId="2" priority="5418" operator="lessThan">
      <formula>20</formula>
    </cfRule>
    <cfRule type="cellIs" dxfId="1" priority="3165" operator="greaterThan">
      <formula>120</formula>
    </cfRule>
    <cfRule type="containsText" dxfId="0" priority="912" operator="between" text="库存为">
      <formula>NOT(ISERROR(SEARCH("库存为",AU1347)))</formula>
    </cfRule>
  </conditionalFormatting>
  <conditionalFormatting sqref="AU1348">
    <cfRule type="cellIs" dxfId="2" priority="5417" operator="lessThan">
      <formula>20</formula>
    </cfRule>
    <cfRule type="cellIs" dxfId="1" priority="3164" operator="greaterThan">
      <formula>120</formula>
    </cfRule>
    <cfRule type="containsText" dxfId="0" priority="911" operator="between" text="库存为">
      <formula>NOT(ISERROR(SEARCH("库存为",AU1348)))</formula>
    </cfRule>
  </conditionalFormatting>
  <conditionalFormatting sqref="AU1349">
    <cfRule type="cellIs" dxfId="2" priority="5416" operator="lessThan">
      <formula>20</formula>
    </cfRule>
    <cfRule type="cellIs" dxfId="1" priority="3163" operator="greaterThan">
      <formula>120</formula>
    </cfRule>
    <cfRule type="containsText" dxfId="0" priority="910" operator="between" text="库存为">
      <formula>NOT(ISERROR(SEARCH("库存为",AU1349)))</formula>
    </cfRule>
  </conditionalFormatting>
  <conditionalFormatting sqref="AU1350">
    <cfRule type="cellIs" dxfId="2" priority="5415" operator="lessThan">
      <formula>20</formula>
    </cfRule>
    <cfRule type="cellIs" dxfId="1" priority="3162" operator="greaterThan">
      <formula>120</formula>
    </cfRule>
    <cfRule type="containsText" dxfId="0" priority="909" operator="between" text="库存为">
      <formula>NOT(ISERROR(SEARCH("库存为",AU1350)))</formula>
    </cfRule>
  </conditionalFormatting>
  <conditionalFormatting sqref="AU1351">
    <cfRule type="cellIs" dxfId="2" priority="5414" operator="lessThan">
      <formula>20</formula>
    </cfRule>
    <cfRule type="cellIs" dxfId="1" priority="3161" operator="greaterThan">
      <formula>120</formula>
    </cfRule>
    <cfRule type="containsText" dxfId="0" priority="908" operator="between" text="库存为">
      <formula>NOT(ISERROR(SEARCH("库存为",AU1351)))</formula>
    </cfRule>
  </conditionalFormatting>
  <conditionalFormatting sqref="AU1352">
    <cfRule type="cellIs" dxfId="2" priority="5413" operator="lessThan">
      <formula>20</formula>
    </cfRule>
    <cfRule type="cellIs" dxfId="1" priority="3160" operator="greaterThan">
      <formula>120</formula>
    </cfRule>
    <cfRule type="containsText" dxfId="0" priority="907" operator="between" text="库存为">
      <formula>NOT(ISERROR(SEARCH("库存为",AU1352)))</formula>
    </cfRule>
  </conditionalFormatting>
  <conditionalFormatting sqref="AU1353">
    <cfRule type="cellIs" dxfId="2" priority="5412" operator="lessThan">
      <formula>20</formula>
    </cfRule>
    <cfRule type="cellIs" dxfId="1" priority="3159" operator="greaterThan">
      <formula>120</formula>
    </cfRule>
    <cfRule type="containsText" dxfId="0" priority="906" operator="between" text="库存为">
      <formula>NOT(ISERROR(SEARCH("库存为",AU1353)))</formula>
    </cfRule>
  </conditionalFormatting>
  <conditionalFormatting sqref="AU1354">
    <cfRule type="cellIs" dxfId="2" priority="5411" operator="lessThan">
      <formula>20</formula>
    </cfRule>
    <cfRule type="cellIs" dxfId="1" priority="3158" operator="greaterThan">
      <formula>120</formula>
    </cfRule>
    <cfRule type="containsText" dxfId="0" priority="905" operator="between" text="库存为">
      <formula>NOT(ISERROR(SEARCH("库存为",AU1354)))</formula>
    </cfRule>
  </conditionalFormatting>
  <conditionalFormatting sqref="AU1355">
    <cfRule type="cellIs" dxfId="2" priority="5410" operator="lessThan">
      <formula>20</formula>
    </cfRule>
    <cfRule type="cellIs" dxfId="1" priority="3157" operator="greaterThan">
      <formula>120</formula>
    </cfRule>
    <cfRule type="containsText" dxfId="0" priority="904" operator="between" text="库存为">
      <formula>NOT(ISERROR(SEARCH("库存为",AU1355)))</formula>
    </cfRule>
  </conditionalFormatting>
  <conditionalFormatting sqref="AU1356">
    <cfRule type="cellIs" dxfId="2" priority="5409" operator="lessThan">
      <formula>20</formula>
    </cfRule>
    <cfRule type="cellIs" dxfId="1" priority="3156" operator="greaterThan">
      <formula>120</formula>
    </cfRule>
    <cfRule type="containsText" dxfId="0" priority="903" operator="between" text="库存为">
      <formula>NOT(ISERROR(SEARCH("库存为",AU1356)))</formula>
    </cfRule>
  </conditionalFormatting>
  <conditionalFormatting sqref="AU1357">
    <cfRule type="cellIs" dxfId="2" priority="5408" operator="lessThan">
      <formula>20</formula>
    </cfRule>
    <cfRule type="cellIs" dxfId="1" priority="3155" operator="greaterThan">
      <formula>120</formula>
    </cfRule>
    <cfRule type="containsText" dxfId="0" priority="902" operator="between" text="库存为">
      <formula>NOT(ISERROR(SEARCH("库存为",AU1357)))</formula>
    </cfRule>
  </conditionalFormatting>
  <conditionalFormatting sqref="AU1358">
    <cfRule type="cellIs" dxfId="2" priority="5407" operator="lessThan">
      <formula>20</formula>
    </cfRule>
    <cfRule type="cellIs" dxfId="1" priority="3154" operator="greaterThan">
      <formula>120</formula>
    </cfRule>
    <cfRule type="containsText" dxfId="0" priority="901" operator="between" text="库存为">
      <formula>NOT(ISERROR(SEARCH("库存为",AU1358)))</formula>
    </cfRule>
  </conditionalFormatting>
  <conditionalFormatting sqref="AU1359">
    <cfRule type="cellIs" dxfId="2" priority="5406" operator="lessThan">
      <formula>20</formula>
    </cfRule>
    <cfRule type="cellIs" dxfId="1" priority="3153" operator="greaterThan">
      <formula>120</formula>
    </cfRule>
    <cfRule type="containsText" dxfId="0" priority="900" operator="between" text="库存为">
      <formula>NOT(ISERROR(SEARCH("库存为",AU1359)))</formula>
    </cfRule>
  </conditionalFormatting>
  <conditionalFormatting sqref="AU1360">
    <cfRule type="cellIs" dxfId="2" priority="5405" operator="lessThan">
      <formula>20</formula>
    </cfRule>
    <cfRule type="cellIs" dxfId="1" priority="3152" operator="greaterThan">
      <formula>120</formula>
    </cfRule>
    <cfRule type="containsText" dxfId="0" priority="899" operator="between" text="库存为">
      <formula>NOT(ISERROR(SEARCH("库存为",AU1360)))</formula>
    </cfRule>
  </conditionalFormatting>
  <conditionalFormatting sqref="AU1361">
    <cfRule type="cellIs" dxfId="2" priority="5404" operator="lessThan">
      <formula>20</formula>
    </cfRule>
    <cfRule type="cellIs" dxfId="1" priority="3151" operator="greaterThan">
      <formula>120</formula>
    </cfRule>
    <cfRule type="containsText" dxfId="0" priority="898" operator="between" text="库存为">
      <formula>NOT(ISERROR(SEARCH("库存为",AU1361)))</formula>
    </cfRule>
  </conditionalFormatting>
  <conditionalFormatting sqref="AU1362">
    <cfRule type="cellIs" dxfId="2" priority="5403" operator="lessThan">
      <formula>20</formula>
    </cfRule>
    <cfRule type="cellIs" dxfId="1" priority="3150" operator="greaterThan">
      <formula>120</formula>
    </cfRule>
    <cfRule type="containsText" dxfId="0" priority="897" operator="between" text="库存为">
      <formula>NOT(ISERROR(SEARCH("库存为",AU1362)))</formula>
    </cfRule>
  </conditionalFormatting>
  <conditionalFormatting sqref="AU1363">
    <cfRule type="cellIs" dxfId="2" priority="5402" operator="lessThan">
      <formula>20</formula>
    </cfRule>
    <cfRule type="cellIs" dxfId="1" priority="3149" operator="greaterThan">
      <formula>120</formula>
    </cfRule>
    <cfRule type="containsText" dxfId="0" priority="896" operator="between" text="库存为">
      <formula>NOT(ISERROR(SEARCH("库存为",AU1363)))</formula>
    </cfRule>
  </conditionalFormatting>
  <conditionalFormatting sqref="AU1364">
    <cfRule type="cellIs" dxfId="2" priority="5401" operator="lessThan">
      <formula>20</formula>
    </cfRule>
    <cfRule type="cellIs" dxfId="1" priority="3148" operator="greaterThan">
      <formula>120</formula>
    </cfRule>
    <cfRule type="containsText" dxfId="0" priority="895" operator="between" text="库存为">
      <formula>NOT(ISERROR(SEARCH("库存为",AU1364)))</formula>
    </cfRule>
  </conditionalFormatting>
  <conditionalFormatting sqref="AU1365">
    <cfRule type="cellIs" dxfId="2" priority="5400" operator="lessThan">
      <formula>20</formula>
    </cfRule>
    <cfRule type="cellIs" dxfId="1" priority="3147" operator="greaterThan">
      <formula>120</formula>
    </cfRule>
    <cfRule type="containsText" dxfId="0" priority="894" operator="between" text="库存为">
      <formula>NOT(ISERROR(SEARCH("库存为",AU1365)))</formula>
    </cfRule>
  </conditionalFormatting>
  <conditionalFormatting sqref="AU1366">
    <cfRule type="cellIs" dxfId="2" priority="5399" operator="lessThan">
      <formula>20</formula>
    </cfRule>
    <cfRule type="cellIs" dxfId="1" priority="3146" operator="greaterThan">
      <formula>120</formula>
    </cfRule>
    <cfRule type="containsText" dxfId="0" priority="893" operator="between" text="库存为">
      <formula>NOT(ISERROR(SEARCH("库存为",AU1366)))</formula>
    </cfRule>
  </conditionalFormatting>
  <conditionalFormatting sqref="AU1367">
    <cfRule type="cellIs" dxfId="2" priority="5398" operator="lessThan">
      <formula>20</formula>
    </cfRule>
    <cfRule type="cellIs" dxfId="1" priority="3145" operator="greaterThan">
      <formula>120</formula>
    </cfRule>
    <cfRule type="containsText" dxfId="0" priority="892" operator="between" text="库存为">
      <formula>NOT(ISERROR(SEARCH("库存为",AU1367)))</formula>
    </cfRule>
  </conditionalFormatting>
  <conditionalFormatting sqref="AU1368">
    <cfRule type="cellIs" dxfId="2" priority="5397" operator="lessThan">
      <formula>20</formula>
    </cfRule>
    <cfRule type="cellIs" dxfId="1" priority="3144" operator="greaterThan">
      <formula>120</formula>
    </cfRule>
    <cfRule type="containsText" dxfId="0" priority="891" operator="between" text="库存为">
      <formula>NOT(ISERROR(SEARCH("库存为",AU1368)))</formula>
    </cfRule>
  </conditionalFormatting>
  <conditionalFormatting sqref="AU1369">
    <cfRule type="cellIs" dxfId="2" priority="5396" operator="lessThan">
      <formula>20</formula>
    </cfRule>
    <cfRule type="cellIs" dxfId="1" priority="3143" operator="greaterThan">
      <formula>120</formula>
    </cfRule>
    <cfRule type="containsText" dxfId="0" priority="890" operator="between" text="库存为">
      <formula>NOT(ISERROR(SEARCH("库存为",AU1369)))</formula>
    </cfRule>
  </conditionalFormatting>
  <conditionalFormatting sqref="AU1370">
    <cfRule type="cellIs" dxfId="2" priority="5395" operator="lessThan">
      <formula>20</formula>
    </cfRule>
    <cfRule type="cellIs" dxfId="1" priority="3142" operator="greaterThan">
      <formula>120</formula>
    </cfRule>
    <cfRule type="containsText" dxfId="0" priority="889" operator="between" text="库存为">
      <formula>NOT(ISERROR(SEARCH("库存为",AU1370)))</formula>
    </cfRule>
  </conditionalFormatting>
  <conditionalFormatting sqref="AU1371">
    <cfRule type="cellIs" dxfId="2" priority="5394" operator="lessThan">
      <formula>20</formula>
    </cfRule>
    <cfRule type="cellIs" dxfId="1" priority="3141" operator="greaterThan">
      <formula>120</formula>
    </cfRule>
    <cfRule type="containsText" dxfId="0" priority="888" operator="between" text="库存为">
      <formula>NOT(ISERROR(SEARCH("库存为",AU1371)))</formula>
    </cfRule>
  </conditionalFormatting>
  <conditionalFormatting sqref="AU1372">
    <cfRule type="cellIs" dxfId="2" priority="5393" operator="lessThan">
      <formula>20</formula>
    </cfRule>
    <cfRule type="cellIs" dxfId="1" priority="3140" operator="greaterThan">
      <formula>120</formula>
    </cfRule>
    <cfRule type="containsText" dxfId="0" priority="887" operator="between" text="库存为">
      <formula>NOT(ISERROR(SEARCH("库存为",AU1372)))</formula>
    </cfRule>
  </conditionalFormatting>
  <conditionalFormatting sqref="AU1373">
    <cfRule type="cellIs" dxfId="2" priority="5392" operator="lessThan">
      <formula>20</formula>
    </cfRule>
    <cfRule type="cellIs" dxfId="1" priority="3139" operator="greaterThan">
      <formula>120</formula>
    </cfRule>
    <cfRule type="containsText" dxfId="0" priority="886" operator="between" text="库存为">
      <formula>NOT(ISERROR(SEARCH("库存为",AU1373)))</formula>
    </cfRule>
  </conditionalFormatting>
  <conditionalFormatting sqref="AU1374">
    <cfRule type="cellIs" dxfId="2" priority="5391" operator="lessThan">
      <formula>20</formula>
    </cfRule>
    <cfRule type="cellIs" dxfId="1" priority="3138" operator="greaterThan">
      <formula>120</formula>
    </cfRule>
    <cfRule type="containsText" dxfId="0" priority="885" operator="between" text="库存为">
      <formula>NOT(ISERROR(SEARCH("库存为",AU1374)))</formula>
    </cfRule>
  </conditionalFormatting>
  <conditionalFormatting sqref="AU1375">
    <cfRule type="cellIs" dxfId="2" priority="5390" operator="lessThan">
      <formula>20</formula>
    </cfRule>
    <cfRule type="cellIs" dxfId="1" priority="3137" operator="greaterThan">
      <formula>120</formula>
    </cfRule>
    <cfRule type="containsText" dxfId="0" priority="884" operator="between" text="库存为">
      <formula>NOT(ISERROR(SEARCH("库存为",AU1375)))</formula>
    </cfRule>
  </conditionalFormatting>
  <conditionalFormatting sqref="AU1376">
    <cfRule type="cellIs" dxfId="2" priority="5389" operator="lessThan">
      <formula>20</formula>
    </cfRule>
    <cfRule type="cellIs" dxfId="1" priority="3136" operator="greaterThan">
      <formula>120</formula>
    </cfRule>
    <cfRule type="containsText" dxfId="0" priority="883" operator="between" text="库存为">
      <formula>NOT(ISERROR(SEARCH("库存为",AU1376)))</formula>
    </cfRule>
  </conditionalFormatting>
  <conditionalFormatting sqref="AU1377">
    <cfRule type="cellIs" dxfId="2" priority="5388" operator="lessThan">
      <formula>20</formula>
    </cfRule>
    <cfRule type="cellIs" dxfId="1" priority="3135" operator="greaterThan">
      <formula>120</formula>
    </cfRule>
    <cfRule type="containsText" dxfId="0" priority="882" operator="between" text="库存为">
      <formula>NOT(ISERROR(SEARCH("库存为",AU1377)))</formula>
    </cfRule>
  </conditionalFormatting>
  <conditionalFormatting sqref="AU1378">
    <cfRule type="cellIs" dxfId="2" priority="5387" operator="lessThan">
      <formula>20</formula>
    </cfRule>
    <cfRule type="cellIs" dxfId="1" priority="3134" operator="greaterThan">
      <formula>120</formula>
    </cfRule>
    <cfRule type="containsText" dxfId="0" priority="881" operator="between" text="库存为">
      <formula>NOT(ISERROR(SEARCH("库存为",AU1378)))</formula>
    </cfRule>
  </conditionalFormatting>
  <conditionalFormatting sqref="AU1379">
    <cfRule type="cellIs" dxfId="2" priority="5386" operator="lessThan">
      <formula>20</formula>
    </cfRule>
    <cfRule type="cellIs" dxfId="1" priority="3133" operator="greaterThan">
      <formula>120</formula>
    </cfRule>
    <cfRule type="containsText" dxfId="0" priority="880" operator="between" text="库存为">
      <formula>NOT(ISERROR(SEARCH("库存为",AU1379)))</formula>
    </cfRule>
  </conditionalFormatting>
  <conditionalFormatting sqref="AU1380">
    <cfRule type="cellIs" dxfId="2" priority="5385" operator="lessThan">
      <formula>20</formula>
    </cfRule>
    <cfRule type="cellIs" dxfId="1" priority="3132" operator="greaterThan">
      <formula>120</formula>
    </cfRule>
    <cfRule type="containsText" dxfId="0" priority="879" operator="between" text="库存为">
      <formula>NOT(ISERROR(SEARCH("库存为",AU1380)))</formula>
    </cfRule>
  </conditionalFormatting>
  <conditionalFormatting sqref="AU1381">
    <cfRule type="cellIs" dxfId="2" priority="5384" operator="lessThan">
      <formula>20</formula>
    </cfRule>
    <cfRule type="cellIs" dxfId="1" priority="3131" operator="greaterThan">
      <formula>120</formula>
    </cfRule>
    <cfRule type="containsText" dxfId="0" priority="878" operator="between" text="库存为">
      <formula>NOT(ISERROR(SEARCH("库存为",AU1381)))</formula>
    </cfRule>
  </conditionalFormatting>
  <conditionalFormatting sqref="AU1382">
    <cfRule type="cellIs" dxfId="2" priority="5383" operator="lessThan">
      <formula>20</formula>
    </cfRule>
    <cfRule type="cellIs" dxfId="1" priority="3130" operator="greaterThan">
      <formula>120</formula>
    </cfRule>
    <cfRule type="containsText" dxfId="0" priority="877" operator="between" text="库存为">
      <formula>NOT(ISERROR(SEARCH("库存为",AU1382)))</formula>
    </cfRule>
  </conditionalFormatting>
  <conditionalFormatting sqref="AU1383">
    <cfRule type="cellIs" dxfId="2" priority="5382" operator="lessThan">
      <formula>20</formula>
    </cfRule>
    <cfRule type="cellIs" dxfId="1" priority="3129" operator="greaterThan">
      <formula>120</formula>
    </cfRule>
    <cfRule type="containsText" dxfId="0" priority="876" operator="between" text="库存为">
      <formula>NOT(ISERROR(SEARCH("库存为",AU1383)))</formula>
    </cfRule>
  </conditionalFormatting>
  <conditionalFormatting sqref="AU1384">
    <cfRule type="cellIs" dxfId="2" priority="5381" operator="lessThan">
      <formula>20</formula>
    </cfRule>
    <cfRule type="cellIs" dxfId="1" priority="3128" operator="greaterThan">
      <formula>120</formula>
    </cfRule>
    <cfRule type="containsText" dxfId="0" priority="875" operator="between" text="库存为">
      <formula>NOT(ISERROR(SEARCH("库存为",AU1384)))</formula>
    </cfRule>
  </conditionalFormatting>
  <conditionalFormatting sqref="AU1385">
    <cfRule type="cellIs" dxfId="2" priority="5380" operator="lessThan">
      <formula>20</formula>
    </cfRule>
    <cfRule type="cellIs" dxfId="1" priority="3127" operator="greaterThan">
      <formula>120</formula>
    </cfRule>
    <cfRule type="containsText" dxfId="0" priority="874" operator="between" text="库存为">
      <formula>NOT(ISERROR(SEARCH("库存为",AU1385)))</formula>
    </cfRule>
  </conditionalFormatting>
  <conditionalFormatting sqref="AU1386">
    <cfRule type="cellIs" dxfId="2" priority="5379" operator="lessThan">
      <formula>20</formula>
    </cfRule>
    <cfRule type="cellIs" dxfId="1" priority="3126" operator="greaterThan">
      <formula>120</formula>
    </cfRule>
    <cfRule type="containsText" dxfId="0" priority="873" operator="between" text="库存为">
      <formula>NOT(ISERROR(SEARCH("库存为",AU1386)))</formula>
    </cfRule>
  </conditionalFormatting>
  <conditionalFormatting sqref="AU1387">
    <cfRule type="cellIs" dxfId="2" priority="5378" operator="lessThan">
      <formula>20</formula>
    </cfRule>
    <cfRule type="cellIs" dxfId="1" priority="3125" operator="greaterThan">
      <formula>120</formula>
    </cfRule>
    <cfRule type="containsText" dxfId="0" priority="872" operator="between" text="库存为">
      <formula>NOT(ISERROR(SEARCH("库存为",AU1387)))</formula>
    </cfRule>
  </conditionalFormatting>
  <conditionalFormatting sqref="AU1388">
    <cfRule type="cellIs" dxfId="2" priority="5377" operator="lessThan">
      <formula>20</formula>
    </cfRule>
    <cfRule type="cellIs" dxfId="1" priority="3124" operator="greaterThan">
      <formula>120</formula>
    </cfRule>
    <cfRule type="containsText" dxfId="0" priority="871" operator="between" text="库存为">
      <formula>NOT(ISERROR(SEARCH("库存为",AU1388)))</formula>
    </cfRule>
  </conditionalFormatting>
  <conditionalFormatting sqref="AU1389">
    <cfRule type="cellIs" dxfId="2" priority="5376" operator="lessThan">
      <formula>20</formula>
    </cfRule>
    <cfRule type="cellIs" dxfId="1" priority="3123" operator="greaterThan">
      <formula>120</formula>
    </cfRule>
    <cfRule type="containsText" dxfId="0" priority="870" operator="between" text="库存为">
      <formula>NOT(ISERROR(SEARCH("库存为",AU1389)))</formula>
    </cfRule>
  </conditionalFormatting>
  <conditionalFormatting sqref="AU1390">
    <cfRule type="cellIs" dxfId="2" priority="5375" operator="lessThan">
      <formula>20</formula>
    </cfRule>
    <cfRule type="cellIs" dxfId="1" priority="3122" operator="greaterThan">
      <formula>120</formula>
    </cfRule>
    <cfRule type="containsText" dxfId="0" priority="869" operator="between" text="库存为">
      <formula>NOT(ISERROR(SEARCH("库存为",AU1390)))</formula>
    </cfRule>
  </conditionalFormatting>
  <conditionalFormatting sqref="AU1391">
    <cfRule type="cellIs" dxfId="2" priority="5374" operator="lessThan">
      <formula>20</formula>
    </cfRule>
    <cfRule type="cellIs" dxfId="1" priority="3121" operator="greaterThan">
      <formula>120</formula>
    </cfRule>
    <cfRule type="containsText" dxfId="0" priority="868" operator="between" text="库存为">
      <formula>NOT(ISERROR(SEARCH("库存为",AU1391)))</formula>
    </cfRule>
  </conditionalFormatting>
  <conditionalFormatting sqref="AU1392">
    <cfRule type="cellIs" dxfId="2" priority="5373" operator="lessThan">
      <formula>20</formula>
    </cfRule>
    <cfRule type="cellIs" dxfId="1" priority="3120" operator="greaterThan">
      <formula>120</formula>
    </cfRule>
    <cfRule type="containsText" dxfId="0" priority="867" operator="between" text="库存为">
      <formula>NOT(ISERROR(SEARCH("库存为",AU1392)))</formula>
    </cfRule>
  </conditionalFormatting>
  <conditionalFormatting sqref="AU1393">
    <cfRule type="cellIs" dxfId="2" priority="5372" operator="lessThan">
      <formula>20</formula>
    </cfRule>
    <cfRule type="cellIs" dxfId="1" priority="3119" operator="greaterThan">
      <formula>120</formula>
    </cfRule>
    <cfRule type="containsText" dxfId="0" priority="866" operator="between" text="库存为">
      <formula>NOT(ISERROR(SEARCH("库存为",AU1393)))</formula>
    </cfRule>
  </conditionalFormatting>
  <conditionalFormatting sqref="AU1394">
    <cfRule type="cellIs" dxfId="2" priority="5371" operator="lessThan">
      <formula>20</formula>
    </cfRule>
    <cfRule type="cellIs" dxfId="1" priority="3118" operator="greaterThan">
      <formula>120</formula>
    </cfRule>
    <cfRule type="containsText" dxfId="0" priority="865" operator="between" text="库存为">
      <formula>NOT(ISERROR(SEARCH("库存为",AU1394)))</formula>
    </cfRule>
  </conditionalFormatting>
  <conditionalFormatting sqref="AU1395">
    <cfRule type="cellIs" dxfId="2" priority="5370" operator="lessThan">
      <formula>20</formula>
    </cfRule>
    <cfRule type="cellIs" dxfId="1" priority="3117" operator="greaterThan">
      <formula>120</formula>
    </cfRule>
    <cfRule type="containsText" dxfId="0" priority="864" operator="between" text="库存为">
      <formula>NOT(ISERROR(SEARCH("库存为",AU1395)))</formula>
    </cfRule>
  </conditionalFormatting>
  <conditionalFormatting sqref="AU1396">
    <cfRule type="cellIs" dxfId="2" priority="5369" operator="lessThan">
      <formula>20</formula>
    </cfRule>
    <cfRule type="cellIs" dxfId="1" priority="3116" operator="greaterThan">
      <formula>120</formula>
    </cfRule>
    <cfRule type="containsText" dxfId="0" priority="863" operator="between" text="库存为">
      <formula>NOT(ISERROR(SEARCH("库存为",AU1396)))</formula>
    </cfRule>
  </conditionalFormatting>
  <conditionalFormatting sqref="AU1397">
    <cfRule type="cellIs" dxfId="2" priority="5368" operator="lessThan">
      <formula>20</formula>
    </cfRule>
    <cfRule type="cellIs" dxfId="1" priority="3115" operator="greaterThan">
      <formula>120</formula>
    </cfRule>
    <cfRule type="containsText" dxfId="0" priority="862" operator="between" text="库存为">
      <formula>NOT(ISERROR(SEARCH("库存为",AU1397)))</formula>
    </cfRule>
  </conditionalFormatting>
  <conditionalFormatting sqref="AU1398">
    <cfRule type="cellIs" dxfId="2" priority="5367" operator="lessThan">
      <formula>20</formula>
    </cfRule>
    <cfRule type="cellIs" dxfId="1" priority="3114" operator="greaterThan">
      <formula>120</formula>
    </cfRule>
    <cfRule type="containsText" dxfId="0" priority="861" operator="between" text="库存为">
      <formula>NOT(ISERROR(SEARCH("库存为",AU1398)))</formula>
    </cfRule>
  </conditionalFormatting>
  <conditionalFormatting sqref="AU1399">
    <cfRule type="cellIs" dxfId="2" priority="5366" operator="lessThan">
      <formula>20</formula>
    </cfRule>
    <cfRule type="cellIs" dxfId="1" priority="3113" operator="greaterThan">
      <formula>120</formula>
    </cfRule>
    <cfRule type="containsText" dxfId="0" priority="860" operator="between" text="库存为">
      <formula>NOT(ISERROR(SEARCH("库存为",AU1399)))</formula>
    </cfRule>
  </conditionalFormatting>
  <conditionalFormatting sqref="AU1400">
    <cfRule type="cellIs" dxfId="2" priority="5365" operator="lessThan">
      <formula>20</formula>
    </cfRule>
    <cfRule type="cellIs" dxfId="1" priority="3112" operator="greaterThan">
      <formula>120</formula>
    </cfRule>
    <cfRule type="containsText" dxfId="0" priority="859" operator="between" text="库存为">
      <formula>NOT(ISERROR(SEARCH("库存为",AU1400)))</formula>
    </cfRule>
  </conditionalFormatting>
  <conditionalFormatting sqref="AU1401">
    <cfRule type="cellIs" dxfId="2" priority="5364" operator="lessThan">
      <formula>20</formula>
    </cfRule>
    <cfRule type="cellIs" dxfId="1" priority="3111" operator="greaterThan">
      <formula>120</formula>
    </cfRule>
    <cfRule type="containsText" dxfId="0" priority="858" operator="between" text="库存为">
      <formula>NOT(ISERROR(SEARCH("库存为",AU1401)))</formula>
    </cfRule>
  </conditionalFormatting>
  <conditionalFormatting sqref="AU1402">
    <cfRule type="cellIs" dxfId="2" priority="5363" operator="lessThan">
      <formula>20</formula>
    </cfRule>
    <cfRule type="cellIs" dxfId="1" priority="3110" operator="greaterThan">
      <formula>120</formula>
    </cfRule>
    <cfRule type="containsText" dxfId="0" priority="857" operator="between" text="库存为">
      <formula>NOT(ISERROR(SEARCH("库存为",AU1402)))</formula>
    </cfRule>
  </conditionalFormatting>
  <conditionalFormatting sqref="AU1403">
    <cfRule type="cellIs" dxfId="2" priority="5362" operator="lessThan">
      <formula>20</formula>
    </cfRule>
    <cfRule type="cellIs" dxfId="1" priority="3109" operator="greaterThan">
      <formula>120</formula>
    </cfRule>
    <cfRule type="containsText" dxfId="0" priority="856" operator="between" text="库存为">
      <formula>NOT(ISERROR(SEARCH("库存为",AU1403)))</formula>
    </cfRule>
  </conditionalFormatting>
  <conditionalFormatting sqref="AU1404">
    <cfRule type="cellIs" dxfId="2" priority="5361" operator="lessThan">
      <formula>20</formula>
    </cfRule>
    <cfRule type="cellIs" dxfId="1" priority="3108" operator="greaterThan">
      <formula>120</formula>
    </cfRule>
    <cfRule type="containsText" dxfId="0" priority="855" operator="between" text="库存为">
      <formula>NOT(ISERROR(SEARCH("库存为",AU1404)))</formula>
    </cfRule>
  </conditionalFormatting>
  <conditionalFormatting sqref="AU1405">
    <cfRule type="cellIs" dxfId="2" priority="5360" operator="lessThan">
      <formula>20</formula>
    </cfRule>
    <cfRule type="cellIs" dxfId="1" priority="3107" operator="greaterThan">
      <formula>120</formula>
    </cfRule>
    <cfRule type="containsText" dxfId="0" priority="854" operator="between" text="库存为">
      <formula>NOT(ISERROR(SEARCH("库存为",AU1405)))</formula>
    </cfRule>
  </conditionalFormatting>
  <conditionalFormatting sqref="AU1406">
    <cfRule type="cellIs" dxfId="2" priority="5359" operator="lessThan">
      <formula>20</formula>
    </cfRule>
    <cfRule type="cellIs" dxfId="1" priority="3106" operator="greaterThan">
      <formula>120</formula>
    </cfRule>
    <cfRule type="containsText" dxfId="0" priority="853" operator="between" text="库存为">
      <formula>NOT(ISERROR(SEARCH("库存为",AU1406)))</formula>
    </cfRule>
  </conditionalFormatting>
  <conditionalFormatting sqref="AU1407">
    <cfRule type="cellIs" dxfId="2" priority="5358" operator="lessThan">
      <formula>20</formula>
    </cfRule>
    <cfRule type="cellIs" dxfId="1" priority="3105" operator="greaterThan">
      <formula>120</formula>
    </cfRule>
    <cfRule type="containsText" dxfId="0" priority="852" operator="between" text="库存为">
      <formula>NOT(ISERROR(SEARCH("库存为",AU1407)))</formula>
    </cfRule>
  </conditionalFormatting>
  <conditionalFormatting sqref="AU1408">
    <cfRule type="cellIs" dxfId="2" priority="5357" operator="lessThan">
      <formula>20</formula>
    </cfRule>
    <cfRule type="cellIs" dxfId="1" priority="3104" operator="greaterThan">
      <formula>120</formula>
    </cfRule>
    <cfRule type="containsText" dxfId="0" priority="851" operator="between" text="库存为">
      <formula>NOT(ISERROR(SEARCH("库存为",AU1408)))</formula>
    </cfRule>
  </conditionalFormatting>
  <conditionalFormatting sqref="AU1409">
    <cfRule type="cellIs" dxfId="2" priority="5356" operator="lessThan">
      <formula>20</formula>
    </cfRule>
    <cfRule type="cellIs" dxfId="1" priority="3103" operator="greaterThan">
      <formula>120</formula>
    </cfRule>
    <cfRule type="containsText" dxfId="0" priority="850" operator="between" text="库存为">
      <formula>NOT(ISERROR(SEARCH("库存为",AU1409)))</formula>
    </cfRule>
  </conditionalFormatting>
  <conditionalFormatting sqref="AU1410">
    <cfRule type="cellIs" dxfId="2" priority="5355" operator="lessThan">
      <formula>20</formula>
    </cfRule>
    <cfRule type="cellIs" dxfId="1" priority="3102" operator="greaterThan">
      <formula>120</formula>
    </cfRule>
    <cfRule type="containsText" dxfId="0" priority="849" operator="between" text="库存为">
      <formula>NOT(ISERROR(SEARCH("库存为",AU1410)))</formula>
    </cfRule>
  </conditionalFormatting>
  <conditionalFormatting sqref="AU1411">
    <cfRule type="cellIs" dxfId="2" priority="5354" operator="lessThan">
      <formula>20</formula>
    </cfRule>
    <cfRule type="cellIs" dxfId="1" priority="3101" operator="greaterThan">
      <formula>120</formula>
    </cfRule>
    <cfRule type="containsText" dxfId="0" priority="848" operator="between" text="库存为">
      <formula>NOT(ISERROR(SEARCH("库存为",AU1411)))</formula>
    </cfRule>
  </conditionalFormatting>
  <conditionalFormatting sqref="AU1412">
    <cfRule type="cellIs" dxfId="2" priority="5353" operator="lessThan">
      <formula>20</formula>
    </cfRule>
    <cfRule type="cellIs" dxfId="1" priority="3100" operator="greaterThan">
      <formula>120</formula>
    </cfRule>
    <cfRule type="containsText" dxfId="0" priority="847" operator="between" text="库存为">
      <formula>NOT(ISERROR(SEARCH("库存为",AU1412)))</formula>
    </cfRule>
  </conditionalFormatting>
  <conditionalFormatting sqref="AU1413">
    <cfRule type="cellIs" dxfId="2" priority="5352" operator="lessThan">
      <formula>20</formula>
    </cfRule>
    <cfRule type="cellIs" dxfId="1" priority="3099" operator="greaterThan">
      <formula>120</formula>
    </cfRule>
    <cfRule type="containsText" dxfId="0" priority="846" operator="between" text="库存为">
      <formula>NOT(ISERROR(SEARCH("库存为",AU1413)))</formula>
    </cfRule>
  </conditionalFormatting>
  <conditionalFormatting sqref="AU1414">
    <cfRule type="cellIs" dxfId="2" priority="5351" operator="lessThan">
      <formula>20</formula>
    </cfRule>
    <cfRule type="cellIs" dxfId="1" priority="3098" operator="greaterThan">
      <formula>120</formula>
    </cfRule>
    <cfRule type="containsText" dxfId="0" priority="845" operator="between" text="库存为">
      <formula>NOT(ISERROR(SEARCH("库存为",AU1414)))</formula>
    </cfRule>
  </conditionalFormatting>
  <conditionalFormatting sqref="AU1415">
    <cfRule type="cellIs" dxfId="2" priority="5350" operator="lessThan">
      <formula>20</formula>
    </cfRule>
    <cfRule type="cellIs" dxfId="1" priority="3097" operator="greaterThan">
      <formula>120</formula>
    </cfRule>
    <cfRule type="containsText" dxfId="0" priority="844" operator="between" text="库存为">
      <formula>NOT(ISERROR(SEARCH("库存为",AU1415)))</formula>
    </cfRule>
  </conditionalFormatting>
  <conditionalFormatting sqref="AU1416">
    <cfRule type="cellIs" dxfId="2" priority="5349" operator="lessThan">
      <formula>20</formula>
    </cfRule>
    <cfRule type="cellIs" dxfId="1" priority="3096" operator="greaterThan">
      <formula>120</formula>
    </cfRule>
    <cfRule type="containsText" dxfId="0" priority="843" operator="between" text="库存为">
      <formula>NOT(ISERROR(SEARCH("库存为",AU1416)))</formula>
    </cfRule>
  </conditionalFormatting>
  <conditionalFormatting sqref="AU1417">
    <cfRule type="cellIs" dxfId="2" priority="5348" operator="lessThan">
      <formula>20</formula>
    </cfRule>
    <cfRule type="cellIs" dxfId="1" priority="3095" operator="greaterThan">
      <formula>120</formula>
    </cfRule>
    <cfRule type="containsText" dxfId="0" priority="842" operator="between" text="库存为">
      <formula>NOT(ISERROR(SEARCH("库存为",AU1417)))</formula>
    </cfRule>
  </conditionalFormatting>
  <conditionalFormatting sqref="AU1418">
    <cfRule type="cellIs" dxfId="2" priority="5347" operator="lessThan">
      <formula>20</formula>
    </cfRule>
    <cfRule type="cellIs" dxfId="1" priority="3094" operator="greaterThan">
      <formula>120</formula>
    </cfRule>
    <cfRule type="containsText" dxfId="0" priority="841" operator="between" text="库存为">
      <formula>NOT(ISERROR(SEARCH("库存为",AU1418)))</formula>
    </cfRule>
  </conditionalFormatting>
  <conditionalFormatting sqref="AU1419">
    <cfRule type="cellIs" dxfId="2" priority="5346" operator="lessThan">
      <formula>20</formula>
    </cfRule>
    <cfRule type="cellIs" dxfId="1" priority="3093" operator="greaterThan">
      <formula>120</formula>
    </cfRule>
    <cfRule type="containsText" dxfId="0" priority="840" operator="between" text="库存为">
      <formula>NOT(ISERROR(SEARCH("库存为",AU1419)))</formula>
    </cfRule>
  </conditionalFormatting>
  <conditionalFormatting sqref="AU1420">
    <cfRule type="cellIs" dxfId="2" priority="5345" operator="lessThan">
      <formula>20</formula>
    </cfRule>
    <cfRule type="cellIs" dxfId="1" priority="3092" operator="greaterThan">
      <formula>120</formula>
    </cfRule>
    <cfRule type="containsText" dxfId="0" priority="839" operator="between" text="库存为">
      <formula>NOT(ISERROR(SEARCH("库存为",AU1420)))</formula>
    </cfRule>
  </conditionalFormatting>
  <conditionalFormatting sqref="AU1421">
    <cfRule type="cellIs" dxfId="2" priority="5344" operator="lessThan">
      <formula>20</formula>
    </cfRule>
    <cfRule type="cellIs" dxfId="1" priority="3091" operator="greaterThan">
      <formula>120</formula>
    </cfRule>
    <cfRule type="containsText" dxfId="0" priority="838" operator="between" text="库存为">
      <formula>NOT(ISERROR(SEARCH("库存为",AU1421)))</formula>
    </cfRule>
  </conditionalFormatting>
  <conditionalFormatting sqref="AU1422">
    <cfRule type="cellIs" dxfId="2" priority="5343" operator="lessThan">
      <formula>20</formula>
    </cfRule>
    <cfRule type="cellIs" dxfId="1" priority="3090" operator="greaterThan">
      <formula>120</formula>
    </cfRule>
    <cfRule type="containsText" dxfId="0" priority="837" operator="between" text="库存为">
      <formula>NOT(ISERROR(SEARCH("库存为",AU1422)))</formula>
    </cfRule>
  </conditionalFormatting>
  <conditionalFormatting sqref="AU1423">
    <cfRule type="cellIs" dxfId="2" priority="5342" operator="lessThan">
      <formula>20</formula>
    </cfRule>
    <cfRule type="cellIs" dxfId="1" priority="3089" operator="greaterThan">
      <formula>120</formula>
    </cfRule>
    <cfRule type="containsText" dxfId="0" priority="836" operator="between" text="库存为">
      <formula>NOT(ISERROR(SEARCH("库存为",AU1423)))</formula>
    </cfRule>
  </conditionalFormatting>
  <conditionalFormatting sqref="AU1424">
    <cfRule type="cellIs" dxfId="2" priority="5341" operator="lessThan">
      <formula>20</formula>
    </cfRule>
    <cfRule type="cellIs" dxfId="1" priority="3088" operator="greaterThan">
      <formula>120</formula>
    </cfRule>
    <cfRule type="containsText" dxfId="0" priority="835" operator="between" text="库存为">
      <formula>NOT(ISERROR(SEARCH("库存为",AU1424)))</formula>
    </cfRule>
  </conditionalFormatting>
  <conditionalFormatting sqref="AU1425">
    <cfRule type="cellIs" dxfId="2" priority="5340" operator="lessThan">
      <formula>20</formula>
    </cfRule>
    <cfRule type="cellIs" dxfId="1" priority="3087" operator="greaterThan">
      <formula>120</formula>
    </cfRule>
    <cfRule type="containsText" dxfId="0" priority="834" operator="between" text="库存为">
      <formula>NOT(ISERROR(SEARCH("库存为",AU1425)))</formula>
    </cfRule>
  </conditionalFormatting>
  <conditionalFormatting sqref="AU1426">
    <cfRule type="cellIs" dxfId="2" priority="5339" operator="lessThan">
      <formula>20</formula>
    </cfRule>
    <cfRule type="cellIs" dxfId="1" priority="3086" operator="greaterThan">
      <formula>120</formula>
    </cfRule>
    <cfRule type="containsText" dxfId="0" priority="833" operator="between" text="库存为">
      <formula>NOT(ISERROR(SEARCH("库存为",AU1426)))</formula>
    </cfRule>
  </conditionalFormatting>
  <conditionalFormatting sqref="AU1427">
    <cfRule type="cellIs" dxfId="2" priority="5338" operator="lessThan">
      <formula>20</formula>
    </cfRule>
    <cfRule type="cellIs" dxfId="1" priority="3085" operator="greaterThan">
      <formula>120</formula>
    </cfRule>
    <cfRule type="containsText" dxfId="0" priority="832" operator="between" text="库存为">
      <formula>NOT(ISERROR(SEARCH("库存为",AU1427)))</formula>
    </cfRule>
  </conditionalFormatting>
  <conditionalFormatting sqref="AU1428">
    <cfRule type="cellIs" dxfId="2" priority="5337" operator="lessThan">
      <formula>20</formula>
    </cfRule>
    <cfRule type="cellIs" dxfId="1" priority="3084" operator="greaterThan">
      <formula>120</formula>
    </cfRule>
    <cfRule type="containsText" dxfId="0" priority="831" operator="between" text="库存为">
      <formula>NOT(ISERROR(SEARCH("库存为",AU1428)))</formula>
    </cfRule>
  </conditionalFormatting>
  <conditionalFormatting sqref="AU1429">
    <cfRule type="cellIs" dxfId="2" priority="5336" operator="lessThan">
      <formula>20</formula>
    </cfRule>
    <cfRule type="cellIs" dxfId="1" priority="3083" operator="greaterThan">
      <formula>120</formula>
    </cfRule>
    <cfRule type="containsText" dxfId="0" priority="830" operator="between" text="库存为">
      <formula>NOT(ISERROR(SEARCH("库存为",AU1429)))</formula>
    </cfRule>
  </conditionalFormatting>
  <conditionalFormatting sqref="AU1430">
    <cfRule type="cellIs" dxfId="2" priority="5335" operator="lessThan">
      <formula>20</formula>
    </cfRule>
    <cfRule type="cellIs" dxfId="1" priority="3082" operator="greaterThan">
      <formula>120</formula>
    </cfRule>
    <cfRule type="containsText" dxfId="0" priority="829" operator="between" text="库存为">
      <formula>NOT(ISERROR(SEARCH("库存为",AU1430)))</formula>
    </cfRule>
  </conditionalFormatting>
  <conditionalFormatting sqref="AU1431">
    <cfRule type="cellIs" dxfId="2" priority="5334" operator="lessThan">
      <formula>20</formula>
    </cfRule>
    <cfRule type="cellIs" dxfId="1" priority="3081" operator="greaterThan">
      <formula>120</formula>
    </cfRule>
    <cfRule type="containsText" dxfId="0" priority="828" operator="between" text="库存为">
      <formula>NOT(ISERROR(SEARCH("库存为",AU1431)))</formula>
    </cfRule>
  </conditionalFormatting>
  <conditionalFormatting sqref="AU1432">
    <cfRule type="cellIs" dxfId="2" priority="5333" operator="lessThan">
      <formula>20</formula>
    </cfRule>
    <cfRule type="cellIs" dxfId="1" priority="3080" operator="greaterThan">
      <formula>120</formula>
    </cfRule>
    <cfRule type="containsText" dxfId="0" priority="827" operator="between" text="库存为">
      <formula>NOT(ISERROR(SEARCH("库存为",AU1432)))</formula>
    </cfRule>
  </conditionalFormatting>
  <conditionalFormatting sqref="AU1433">
    <cfRule type="cellIs" dxfId="2" priority="5332" operator="lessThan">
      <formula>20</formula>
    </cfRule>
    <cfRule type="cellIs" dxfId="1" priority="3079" operator="greaterThan">
      <formula>120</formula>
    </cfRule>
    <cfRule type="containsText" dxfId="0" priority="826" operator="between" text="库存为">
      <formula>NOT(ISERROR(SEARCH("库存为",AU1433)))</formula>
    </cfRule>
  </conditionalFormatting>
  <conditionalFormatting sqref="AU1434">
    <cfRule type="cellIs" dxfId="2" priority="5331" operator="lessThan">
      <formula>20</formula>
    </cfRule>
    <cfRule type="cellIs" dxfId="1" priority="3078" operator="greaterThan">
      <formula>120</formula>
    </cfRule>
    <cfRule type="containsText" dxfId="0" priority="825" operator="between" text="库存为">
      <formula>NOT(ISERROR(SEARCH("库存为",AU1434)))</formula>
    </cfRule>
  </conditionalFormatting>
  <conditionalFormatting sqref="AU1435">
    <cfRule type="cellIs" dxfId="2" priority="5330" operator="lessThan">
      <formula>20</formula>
    </cfRule>
    <cfRule type="cellIs" dxfId="1" priority="3077" operator="greaterThan">
      <formula>120</formula>
    </cfRule>
    <cfRule type="containsText" dxfId="0" priority="824" operator="between" text="库存为">
      <formula>NOT(ISERROR(SEARCH("库存为",AU1435)))</formula>
    </cfRule>
  </conditionalFormatting>
  <conditionalFormatting sqref="AU1436">
    <cfRule type="cellIs" dxfId="2" priority="5329" operator="lessThan">
      <formula>20</formula>
    </cfRule>
    <cfRule type="cellIs" dxfId="1" priority="3076" operator="greaterThan">
      <formula>120</formula>
    </cfRule>
    <cfRule type="containsText" dxfId="0" priority="823" operator="between" text="库存为">
      <formula>NOT(ISERROR(SEARCH("库存为",AU1436)))</formula>
    </cfRule>
  </conditionalFormatting>
  <conditionalFormatting sqref="AU1437">
    <cfRule type="cellIs" dxfId="2" priority="5328" operator="lessThan">
      <formula>20</formula>
    </cfRule>
    <cfRule type="cellIs" dxfId="1" priority="3075" operator="greaterThan">
      <formula>120</formula>
    </cfRule>
    <cfRule type="containsText" dxfId="0" priority="822" operator="between" text="库存为">
      <formula>NOT(ISERROR(SEARCH("库存为",AU1437)))</formula>
    </cfRule>
  </conditionalFormatting>
  <conditionalFormatting sqref="AU1438">
    <cfRule type="cellIs" dxfId="2" priority="5327" operator="lessThan">
      <formula>20</formula>
    </cfRule>
    <cfRule type="cellIs" dxfId="1" priority="3074" operator="greaterThan">
      <formula>120</formula>
    </cfRule>
    <cfRule type="containsText" dxfId="0" priority="821" operator="between" text="库存为">
      <formula>NOT(ISERROR(SEARCH("库存为",AU1438)))</formula>
    </cfRule>
  </conditionalFormatting>
  <conditionalFormatting sqref="AU1439">
    <cfRule type="cellIs" dxfId="2" priority="5326" operator="lessThan">
      <formula>20</formula>
    </cfRule>
    <cfRule type="cellIs" dxfId="1" priority="3073" operator="greaterThan">
      <formula>120</formula>
    </cfRule>
    <cfRule type="containsText" dxfId="0" priority="820" operator="between" text="库存为">
      <formula>NOT(ISERROR(SEARCH("库存为",AU1439)))</formula>
    </cfRule>
  </conditionalFormatting>
  <conditionalFormatting sqref="AU1440">
    <cfRule type="cellIs" dxfId="2" priority="5325" operator="lessThan">
      <formula>20</formula>
    </cfRule>
    <cfRule type="cellIs" dxfId="1" priority="3072" operator="greaterThan">
      <formula>120</formula>
    </cfRule>
    <cfRule type="containsText" dxfId="0" priority="819" operator="between" text="库存为">
      <formula>NOT(ISERROR(SEARCH("库存为",AU1440)))</formula>
    </cfRule>
  </conditionalFormatting>
  <conditionalFormatting sqref="AU1441">
    <cfRule type="cellIs" dxfId="2" priority="5324" operator="lessThan">
      <formula>20</formula>
    </cfRule>
    <cfRule type="cellIs" dxfId="1" priority="3071" operator="greaterThan">
      <formula>120</formula>
    </cfRule>
    <cfRule type="containsText" dxfId="0" priority="818" operator="between" text="库存为">
      <formula>NOT(ISERROR(SEARCH("库存为",AU1441)))</formula>
    </cfRule>
  </conditionalFormatting>
  <conditionalFormatting sqref="AU1442">
    <cfRule type="cellIs" dxfId="2" priority="5323" operator="lessThan">
      <formula>20</formula>
    </cfRule>
    <cfRule type="cellIs" dxfId="1" priority="3070" operator="greaterThan">
      <formula>120</formula>
    </cfRule>
    <cfRule type="containsText" dxfId="0" priority="817" operator="between" text="库存为">
      <formula>NOT(ISERROR(SEARCH("库存为",AU1442)))</formula>
    </cfRule>
  </conditionalFormatting>
  <conditionalFormatting sqref="AU1443">
    <cfRule type="cellIs" dxfId="2" priority="5322" operator="lessThan">
      <formula>20</formula>
    </cfRule>
    <cfRule type="cellIs" dxfId="1" priority="3069" operator="greaterThan">
      <formula>120</formula>
    </cfRule>
    <cfRule type="containsText" dxfId="0" priority="816" operator="between" text="库存为">
      <formula>NOT(ISERROR(SEARCH("库存为",AU1443)))</formula>
    </cfRule>
  </conditionalFormatting>
  <conditionalFormatting sqref="AU1444">
    <cfRule type="cellIs" dxfId="2" priority="5321" operator="lessThan">
      <formula>20</formula>
    </cfRule>
    <cfRule type="cellIs" dxfId="1" priority="3068" operator="greaterThan">
      <formula>120</formula>
    </cfRule>
    <cfRule type="containsText" dxfId="0" priority="815" operator="between" text="库存为">
      <formula>NOT(ISERROR(SEARCH("库存为",AU1444)))</formula>
    </cfRule>
  </conditionalFormatting>
  <conditionalFormatting sqref="AU1445">
    <cfRule type="cellIs" dxfId="2" priority="5320" operator="lessThan">
      <formula>20</formula>
    </cfRule>
    <cfRule type="cellIs" dxfId="1" priority="3067" operator="greaterThan">
      <formula>120</formula>
    </cfRule>
    <cfRule type="containsText" dxfId="0" priority="814" operator="between" text="库存为">
      <formula>NOT(ISERROR(SEARCH("库存为",AU1445)))</formula>
    </cfRule>
  </conditionalFormatting>
  <conditionalFormatting sqref="AU1446">
    <cfRule type="cellIs" dxfId="2" priority="5319" operator="lessThan">
      <formula>20</formula>
    </cfRule>
    <cfRule type="cellIs" dxfId="1" priority="3066" operator="greaterThan">
      <formula>120</formula>
    </cfRule>
    <cfRule type="containsText" dxfId="0" priority="813" operator="between" text="库存为">
      <formula>NOT(ISERROR(SEARCH("库存为",AU1446)))</formula>
    </cfRule>
  </conditionalFormatting>
  <conditionalFormatting sqref="AU1447">
    <cfRule type="cellIs" dxfId="2" priority="5318" operator="lessThan">
      <formula>20</formula>
    </cfRule>
    <cfRule type="cellIs" dxfId="1" priority="3065" operator="greaterThan">
      <formula>120</formula>
    </cfRule>
    <cfRule type="containsText" dxfId="0" priority="812" operator="between" text="库存为">
      <formula>NOT(ISERROR(SEARCH("库存为",AU1447)))</formula>
    </cfRule>
  </conditionalFormatting>
  <conditionalFormatting sqref="AU1448">
    <cfRule type="cellIs" dxfId="2" priority="5317" operator="lessThan">
      <formula>20</formula>
    </cfRule>
    <cfRule type="cellIs" dxfId="1" priority="3064" operator="greaterThan">
      <formula>120</formula>
    </cfRule>
    <cfRule type="containsText" dxfId="0" priority="811" operator="between" text="库存为">
      <formula>NOT(ISERROR(SEARCH("库存为",AU1448)))</formula>
    </cfRule>
  </conditionalFormatting>
  <conditionalFormatting sqref="AU1449">
    <cfRule type="cellIs" dxfId="2" priority="5316" operator="lessThan">
      <formula>20</formula>
    </cfRule>
    <cfRule type="cellIs" dxfId="1" priority="3063" operator="greaterThan">
      <formula>120</formula>
    </cfRule>
    <cfRule type="containsText" dxfId="0" priority="810" operator="between" text="库存为">
      <formula>NOT(ISERROR(SEARCH("库存为",AU1449)))</formula>
    </cfRule>
  </conditionalFormatting>
  <conditionalFormatting sqref="AU1450">
    <cfRule type="cellIs" dxfId="2" priority="5315" operator="lessThan">
      <formula>20</formula>
    </cfRule>
    <cfRule type="cellIs" dxfId="1" priority="3062" operator="greaterThan">
      <formula>120</formula>
    </cfRule>
    <cfRule type="containsText" dxfId="0" priority="809" operator="between" text="库存为">
      <formula>NOT(ISERROR(SEARCH("库存为",AU1450)))</formula>
    </cfRule>
  </conditionalFormatting>
  <conditionalFormatting sqref="AU1451">
    <cfRule type="cellIs" dxfId="2" priority="5314" operator="lessThan">
      <formula>20</formula>
    </cfRule>
    <cfRule type="cellIs" dxfId="1" priority="3061" operator="greaterThan">
      <formula>120</formula>
    </cfRule>
    <cfRule type="containsText" dxfId="0" priority="808" operator="between" text="库存为">
      <formula>NOT(ISERROR(SEARCH("库存为",AU1451)))</formula>
    </cfRule>
  </conditionalFormatting>
  <conditionalFormatting sqref="AU1452">
    <cfRule type="cellIs" dxfId="2" priority="5313" operator="lessThan">
      <formula>20</formula>
    </cfRule>
    <cfRule type="cellIs" dxfId="1" priority="3060" operator="greaterThan">
      <formula>120</formula>
    </cfRule>
    <cfRule type="containsText" dxfId="0" priority="807" operator="between" text="库存为">
      <formula>NOT(ISERROR(SEARCH("库存为",AU1452)))</formula>
    </cfRule>
  </conditionalFormatting>
  <conditionalFormatting sqref="AU1453">
    <cfRule type="cellIs" dxfId="2" priority="5312" operator="lessThan">
      <formula>20</formula>
    </cfRule>
    <cfRule type="cellIs" dxfId="1" priority="3059" operator="greaterThan">
      <formula>120</formula>
    </cfRule>
    <cfRule type="containsText" dxfId="0" priority="806" operator="between" text="库存为">
      <formula>NOT(ISERROR(SEARCH("库存为",AU1453)))</formula>
    </cfRule>
  </conditionalFormatting>
  <conditionalFormatting sqref="AU1454">
    <cfRule type="cellIs" dxfId="2" priority="5311" operator="lessThan">
      <formula>20</formula>
    </cfRule>
    <cfRule type="cellIs" dxfId="1" priority="3058" operator="greaterThan">
      <formula>120</formula>
    </cfRule>
    <cfRule type="containsText" dxfId="0" priority="805" operator="between" text="库存为">
      <formula>NOT(ISERROR(SEARCH("库存为",AU1454)))</formula>
    </cfRule>
  </conditionalFormatting>
  <conditionalFormatting sqref="AU1455">
    <cfRule type="cellIs" dxfId="2" priority="5310" operator="lessThan">
      <formula>20</formula>
    </cfRule>
    <cfRule type="cellIs" dxfId="1" priority="3057" operator="greaterThan">
      <formula>120</formula>
    </cfRule>
    <cfRule type="containsText" dxfId="0" priority="804" operator="between" text="库存为">
      <formula>NOT(ISERROR(SEARCH("库存为",AU1455)))</formula>
    </cfRule>
  </conditionalFormatting>
  <conditionalFormatting sqref="AU1456">
    <cfRule type="cellIs" dxfId="2" priority="5309" operator="lessThan">
      <formula>20</formula>
    </cfRule>
    <cfRule type="cellIs" dxfId="1" priority="3056" operator="greaterThan">
      <formula>120</formula>
    </cfRule>
    <cfRule type="containsText" dxfId="0" priority="803" operator="between" text="库存为">
      <formula>NOT(ISERROR(SEARCH("库存为",AU1456)))</formula>
    </cfRule>
  </conditionalFormatting>
  <conditionalFormatting sqref="AU1457">
    <cfRule type="cellIs" dxfId="2" priority="5308" operator="lessThan">
      <formula>20</formula>
    </cfRule>
    <cfRule type="cellIs" dxfId="1" priority="3055" operator="greaterThan">
      <formula>120</formula>
    </cfRule>
    <cfRule type="containsText" dxfId="0" priority="802" operator="between" text="库存为">
      <formula>NOT(ISERROR(SEARCH("库存为",AU1457)))</formula>
    </cfRule>
  </conditionalFormatting>
  <conditionalFormatting sqref="AU1458">
    <cfRule type="cellIs" dxfId="2" priority="5307" operator="lessThan">
      <formula>20</formula>
    </cfRule>
    <cfRule type="cellIs" dxfId="1" priority="3054" operator="greaterThan">
      <formula>120</formula>
    </cfRule>
    <cfRule type="containsText" dxfId="0" priority="801" operator="between" text="库存为">
      <formula>NOT(ISERROR(SEARCH("库存为",AU1458)))</formula>
    </cfRule>
  </conditionalFormatting>
  <conditionalFormatting sqref="AU1459">
    <cfRule type="cellIs" dxfId="2" priority="5306" operator="lessThan">
      <formula>20</formula>
    </cfRule>
    <cfRule type="cellIs" dxfId="1" priority="3053" operator="greaterThan">
      <formula>120</formula>
    </cfRule>
    <cfRule type="containsText" dxfId="0" priority="800" operator="between" text="库存为">
      <formula>NOT(ISERROR(SEARCH("库存为",AU1459)))</formula>
    </cfRule>
  </conditionalFormatting>
  <conditionalFormatting sqref="AU1460">
    <cfRule type="cellIs" dxfId="2" priority="5305" operator="lessThan">
      <formula>20</formula>
    </cfRule>
    <cfRule type="cellIs" dxfId="1" priority="3052" operator="greaterThan">
      <formula>120</formula>
    </cfRule>
    <cfRule type="containsText" dxfId="0" priority="799" operator="between" text="库存为">
      <formula>NOT(ISERROR(SEARCH("库存为",AU1460)))</formula>
    </cfRule>
  </conditionalFormatting>
  <conditionalFormatting sqref="AU1461">
    <cfRule type="cellIs" dxfId="2" priority="5304" operator="lessThan">
      <formula>20</formula>
    </cfRule>
    <cfRule type="cellIs" dxfId="1" priority="3051" operator="greaterThan">
      <formula>120</formula>
    </cfRule>
    <cfRule type="containsText" dxfId="0" priority="798" operator="between" text="库存为">
      <formula>NOT(ISERROR(SEARCH("库存为",AU1461)))</formula>
    </cfRule>
  </conditionalFormatting>
  <conditionalFormatting sqref="AU1462">
    <cfRule type="cellIs" dxfId="2" priority="5303" operator="lessThan">
      <formula>20</formula>
    </cfRule>
    <cfRule type="cellIs" dxfId="1" priority="3050" operator="greaterThan">
      <formula>120</formula>
    </cfRule>
    <cfRule type="containsText" dxfId="0" priority="797" operator="between" text="库存为">
      <formula>NOT(ISERROR(SEARCH("库存为",AU1462)))</formula>
    </cfRule>
  </conditionalFormatting>
  <conditionalFormatting sqref="AU1463">
    <cfRule type="cellIs" dxfId="2" priority="5302" operator="lessThan">
      <formula>20</formula>
    </cfRule>
    <cfRule type="cellIs" dxfId="1" priority="3049" operator="greaterThan">
      <formula>120</formula>
    </cfRule>
    <cfRule type="containsText" dxfId="0" priority="796" operator="between" text="库存为">
      <formula>NOT(ISERROR(SEARCH("库存为",AU1463)))</formula>
    </cfRule>
  </conditionalFormatting>
  <conditionalFormatting sqref="AU1464">
    <cfRule type="cellIs" dxfId="2" priority="5301" operator="lessThan">
      <formula>20</formula>
    </cfRule>
    <cfRule type="cellIs" dxfId="1" priority="3048" operator="greaterThan">
      <formula>120</formula>
    </cfRule>
    <cfRule type="containsText" dxfId="0" priority="795" operator="between" text="库存为">
      <formula>NOT(ISERROR(SEARCH("库存为",AU1464)))</formula>
    </cfRule>
  </conditionalFormatting>
  <conditionalFormatting sqref="AU1465">
    <cfRule type="cellIs" dxfId="2" priority="5300" operator="lessThan">
      <formula>20</formula>
    </cfRule>
    <cfRule type="cellIs" dxfId="1" priority="3047" operator="greaterThan">
      <formula>120</formula>
    </cfRule>
    <cfRule type="containsText" dxfId="0" priority="794" operator="between" text="库存为">
      <formula>NOT(ISERROR(SEARCH("库存为",AU1465)))</formula>
    </cfRule>
  </conditionalFormatting>
  <conditionalFormatting sqref="AU1466">
    <cfRule type="cellIs" dxfId="2" priority="5299" operator="lessThan">
      <formula>20</formula>
    </cfRule>
    <cfRule type="cellIs" dxfId="1" priority="3046" operator="greaterThan">
      <formula>120</formula>
    </cfRule>
    <cfRule type="containsText" dxfId="0" priority="793" operator="between" text="库存为">
      <formula>NOT(ISERROR(SEARCH("库存为",AU1466)))</formula>
    </cfRule>
  </conditionalFormatting>
  <conditionalFormatting sqref="AU1467">
    <cfRule type="cellIs" dxfId="2" priority="5298" operator="lessThan">
      <formula>20</formula>
    </cfRule>
    <cfRule type="cellIs" dxfId="1" priority="3045" operator="greaterThan">
      <formula>120</formula>
    </cfRule>
    <cfRule type="containsText" dxfId="0" priority="792" operator="between" text="库存为">
      <formula>NOT(ISERROR(SEARCH("库存为",AU1467)))</formula>
    </cfRule>
  </conditionalFormatting>
  <conditionalFormatting sqref="AU1468">
    <cfRule type="cellIs" dxfId="2" priority="5297" operator="lessThan">
      <formula>20</formula>
    </cfRule>
    <cfRule type="cellIs" dxfId="1" priority="3044" operator="greaterThan">
      <formula>120</formula>
    </cfRule>
    <cfRule type="containsText" dxfId="0" priority="791" operator="between" text="库存为">
      <formula>NOT(ISERROR(SEARCH("库存为",AU1468)))</formula>
    </cfRule>
  </conditionalFormatting>
  <conditionalFormatting sqref="AU1469">
    <cfRule type="cellIs" dxfId="2" priority="5296" operator="lessThan">
      <formula>20</formula>
    </cfRule>
    <cfRule type="cellIs" dxfId="1" priority="3043" operator="greaterThan">
      <formula>120</formula>
    </cfRule>
    <cfRule type="containsText" dxfId="0" priority="790" operator="between" text="库存为">
      <formula>NOT(ISERROR(SEARCH("库存为",AU1469)))</formula>
    </cfRule>
  </conditionalFormatting>
  <conditionalFormatting sqref="AU1470">
    <cfRule type="cellIs" dxfId="2" priority="5295" operator="lessThan">
      <formula>20</formula>
    </cfRule>
    <cfRule type="cellIs" dxfId="1" priority="3042" operator="greaterThan">
      <formula>120</formula>
    </cfRule>
    <cfRule type="containsText" dxfId="0" priority="789" operator="between" text="库存为">
      <formula>NOT(ISERROR(SEARCH("库存为",AU1470)))</formula>
    </cfRule>
  </conditionalFormatting>
  <conditionalFormatting sqref="AU1471">
    <cfRule type="cellIs" dxfId="2" priority="5294" operator="lessThan">
      <formula>20</formula>
    </cfRule>
    <cfRule type="cellIs" dxfId="1" priority="3041" operator="greaterThan">
      <formula>120</formula>
    </cfRule>
    <cfRule type="containsText" dxfId="0" priority="788" operator="between" text="库存为">
      <formula>NOT(ISERROR(SEARCH("库存为",AU1471)))</formula>
    </cfRule>
  </conditionalFormatting>
  <conditionalFormatting sqref="AU1472">
    <cfRule type="cellIs" dxfId="2" priority="5293" operator="lessThan">
      <formula>20</formula>
    </cfRule>
    <cfRule type="cellIs" dxfId="1" priority="3040" operator="greaterThan">
      <formula>120</formula>
    </cfRule>
    <cfRule type="containsText" dxfId="0" priority="787" operator="between" text="库存为">
      <formula>NOT(ISERROR(SEARCH("库存为",AU1472)))</formula>
    </cfRule>
  </conditionalFormatting>
  <conditionalFormatting sqref="AU1473">
    <cfRule type="cellIs" dxfId="2" priority="5292" operator="lessThan">
      <formula>20</formula>
    </cfRule>
    <cfRule type="cellIs" dxfId="1" priority="3039" operator="greaterThan">
      <formula>120</formula>
    </cfRule>
    <cfRule type="containsText" dxfId="0" priority="786" operator="between" text="库存为">
      <formula>NOT(ISERROR(SEARCH("库存为",AU1473)))</formula>
    </cfRule>
  </conditionalFormatting>
  <conditionalFormatting sqref="AU1474">
    <cfRule type="cellIs" dxfId="2" priority="5291" operator="lessThan">
      <formula>20</formula>
    </cfRule>
    <cfRule type="cellIs" dxfId="1" priority="3038" operator="greaterThan">
      <formula>120</formula>
    </cfRule>
    <cfRule type="containsText" dxfId="0" priority="785" operator="between" text="库存为">
      <formula>NOT(ISERROR(SEARCH("库存为",AU1474)))</formula>
    </cfRule>
  </conditionalFormatting>
  <conditionalFormatting sqref="AU1475">
    <cfRule type="cellIs" dxfId="2" priority="5290" operator="lessThan">
      <formula>20</formula>
    </cfRule>
    <cfRule type="cellIs" dxfId="1" priority="3037" operator="greaterThan">
      <formula>120</formula>
    </cfRule>
    <cfRule type="containsText" dxfId="0" priority="784" operator="between" text="库存为">
      <formula>NOT(ISERROR(SEARCH("库存为",AU1475)))</formula>
    </cfRule>
  </conditionalFormatting>
  <conditionalFormatting sqref="AU1476">
    <cfRule type="cellIs" dxfId="2" priority="5289" operator="lessThan">
      <formula>20</formula>
    </cfRule>
    <cfRule type="cellIs" dxfId="1" priority="3036" operator="greaterThan">
      <formula>120</formula>
    </cfRule>
    <cfRule type="containsText" dxfId="0" priority="783" operator="between" text="库存为">
      <formula>NOT(ISERROR(SEARCH("库存为",AU1476)))</formula>
    </cfRule>
  </conditionalFormatting>
  <conditionalFormatting sqref="AU1477">
    <cfRule type="cellIs" dxfId="2" priority="5288" operator="lessThan">
      <formula>20</formula>
    </cfRule>
    <cfRule type="cellIs" dxfId="1" priority="3035" operator="greaterThan">
      <formula>120</formula>
    </cfRule>
    <cfRule type="containsText" dxfId="0" priority="782" operator="between" text="库存为">
      <formula>NOT(ISERROR(SEARCH("库存为",AU1477)))</formula>
    </cfRule>
  </conditionalFormatting>
  <conditionalFormatting sqref="AU1478">
    <cfRule type="cellIs" dxfId="2" priority="5287" operator="lessThan">
      <formula>20</formula>
    </cfRule>
    <cfRule type="cellIs" dxfId="1" priority="3034" operator="greaterThan">
      <formula>120</formula>
    </cfRule>
    <cfRule type="containsText" dxfId="0" priority="781" operator="between" text="库存为">
      <formula>NOT(ISERROR(SEARCH("库存为",AU1478)))</formula>
    </cfRule>
  </conditionalFormatting>
  <conditionalFormatting sqref="AU1479">
    <cfRule type="cellIs" dxfId="2" priority="5286" operator="lessThan">
      <formula>20</formula>
    </cfRule>
    <cfRule type="cellIs" dxfId="1" priority="3033" operator="greaterThan">
      <formula>120</formula>
    </cfRule>
    <cfRule type="containsText" dxfId="0" priority="780" operator="between" text="库存为">
      <formula>NOT(ISERROR(SEARCH("库存为",AU1479)))</formula>
    </cfRule>
  </conditionalFormatting>
  <conditionalFormatting sqref="AU1480">
    <cfRule type="cellIs" dxfId="2" priority="5285" operator="lessThan">
      <formula>20</formula>
    </cfRule>
    <cfRule type="cellIs" dxfId="1" priority="3032" operator="greaterThan">
      <formula>120</formula>
    </cfRule>
    <cfRule type="containsText" dxfId="0" priority="779" operator="between" text="库存为">
      <formula>NOT(ISERROR(SEARCH("库存为",AU1480)))</formula>
    </cfRule>
  </conditionalFormatting>
  <conditionalFormatting sqref="AU1481">
    <cfRule type="cellIs" dxfId="2" priority="5284" operator="lessThan">
      <formula>20</formula>
    </cfRule>
    <cfRule type="cellIs" dxfId="1" priority="3031" operator="greaterThan">
      <formula>120</formula>
    </cfRule>
    <cfRule type="containsText" dxfId="0" priority="778" operator="between" text="库存为">
      <formula>NOT(ISERROR(SEARCH("库存为",AU1481)))</formula>
    </cfRule>
  </conditionalFormatting>
  <conditionalFormatting sqref="AU1482">
    <cfRule type="cellIs" dxfId="2" priority="5283" operator="lessThan">
      <formula>20</formula>
    </cfRule>
    <cfRule type="cellIs" dxfId="1" priority="3030" operator="greaterThan">
      <formula>120</formula>
    </cfRule>
    <cfRule type="containsText" dxfId="0" priority="777" operator="between" text="库存为">
      <formula>NOT(ISERROR(SEARCH("库存为",AU1482)))</formula>
    </cfRule>
  </conditionalFormatting>
  <conditionalFormatting sqref="AU1483">
    <cfRule type="cellIs" dxfId="2" priority="5282" operator="lessThan">
      <formula>20</formula>
    </cfRule>
    <cfRule type="cellIs" dxfId="1" priority="3029" operator="greaterThan">
      <formula>120</formula>
    </cfRule>
    <cfRule type="containsText" dxfId="0" priority="776" operator="between" text="库存为">
      <formula>NOT(ISERROR(SEARCH("库存为",AU1483)))</formula>
    </cfRule>
  </conditionalFormatting>
  <conditionalFormatting sqref="AU1484">
    <cfRule type="cellIs" dxfId="2" priority="5281" operator="lessThan">
      <formula>20</formula>
    </cfRule>
    <cfRule type="cellIs" dxfId="1" priority="3028" operator="greaterThan">
      <formula>120</formula>
    </cfRule>
    <cfRule type="containsText" dxfId="0" priority="775" operator="between" text="库存为">
      <formula>NOT(ISERROR(SEARCH("库存为",AU1484)))</formula>
    </cfRule>
  </conditionalFormatting>
  <conditionalFormatting sqref="AU1485">
    <cfRule type="cellIs" dxfId="2" priority="5280" operator="lessThan">
      <formula>20</formula>
    </cfRule>
    <cfRule type="cellIs" dxfId="1" priority="3027" operator="greaterThan">
      <formula>120</formula>
    </cfRule>
    <cfRule type="containsText" dxfId="0" priority="774" operator="between" text="库存为">
      <formula>NOT(ISERROR(SEARCH("库存为",AU1485)))</formula>
    </cfRule>
  </conditionalFormatting>
  <conditionalFormatting sqref="AU1486">
    <cfRule type="cellIs" dxfId="2" priority="5279" operator="lessThan">
      <formula>20</formula>
    </cfRule>
    <cfRule type="cellIs" dxfId="1" priority="3026" operator="greaterThan">
      <formula>120</formula>
    </cfRule>
    <cfRule type="containsText" dxfId="0" priority="773" operator="between" text="库存为">
      <formula>NOT(ISERROR(SEARCH("库存为",AU1486)))</formula>
    </cfRule>
  </conditionalFormatting>
  <conditionalFormatting sqref="AU1487">
    <cfRule type="cellIs" dxfId="2" priority="5278" operator="lessThan">
      <formula>20</formula>
    </cfRule>
    <cfRule type="cellIs" dxfId="1" priority="3025" operator="greaterThan">
      <formula>120</formula>
    </cfRule>
    <cfRule type="containsText" dxfId="0" priority="772" operator="between" text="库存为">
      <formula>NOT(ISERROR(SEARCH("库存为",AU1487)))</formula>
    </cfRule>
  </conditionalFormatting>
  <conditionalFormatting sqref="AU1488">
    <cfRule type="cellIs" dxfId="2" priority="5277" operator="lessThan">
      <formula>20</formula>
    </cfRule>
    <cfRule type="cellIs" dxfId="1" priority="3024" operator="greaterThan">
      <formula>120</formula>
    </cfRule>
    <cfRule type="containsText" dxfId="0" priority="771" operator="between" text="库存为">
      <formula>NOT(ISERROR(SEARCH("库存为",AU1488)))</formula>
    </cfRule>
  </conditionalFormatting>
  <conditionalFormatting sqref="AU1489">
    <cfRule type="cellIs" dxfId="2" priority="5276" operator="lessThan">
      <formula>20</formula>
    </cfRule>
    <cfRule type="cellIs" dxfId="1" priority="3023" operator="greaterThan">
      <formula>120</formula>
    </cfRule>
    <cfRule type="containsText" dxfId="0" priority="770" operator="between" text="库存为">
      <formula>NOT(ISERROR(SEARCH("库存为",AU1489)))</formula>
    </cfRule>
  </conditionalFormatting>
  <conditionalFormatting sqref="AU1490">
    <cfRule type="cellIs" dxfId="2" priority="5275" operator="lessThan">
      <formula>20</formula>
    </cfRule>
    <cfRule type="cellIs" dxfId="1" priority="3022" operator="greaterThan">
      <formula>120</formula>
    </cfRule>
    <cfRule type="containsText" dxfId="0" priority="769" operator="between" text="库存为">
      <formula>NOT(ISERROR(SEARCH("库存为",AU1490)))</formula>
    </cfRule>
  </conditionalFormatting>
  <conditionalFormatting sqref="AU1491">
    <cfRule type="cellIs" dxfId="2" priority="5274" operator="lessThan">
      <formula>20</formula>
    </cfRule>
    <cfRule type="cellIs" dxfId="1" priority="3021" operator="greaterThan">
      <formula>120</formula>
    </cfRule>
    <cfRule type="containsText" dxfId="0" priority="768" operator="between" text="库存为">
      <formula>NOT(ISERROR(SEARCH("库存为",AU1491)))</formula>
    </cfRule>
  </conditionalFormatting>
  <conditionalFormatting sqref="AU1492">
    <cfRule type="cellIs" dxfId="2" priority="5273" operator="lessThan">
      <formula>20</formula>
    </cfRule>
    <cfRule type="cellIs" dxfId="1" priority="3020" operator="greaterThan">
      <formula>120</formula>
    </cfRule>
    <cfRule type="containsText" dxfId="0" priority="767" operator="between" text="库存为">
      <formula>NOT(ISERROR(SEARCH("库存为",AU1492)))</formula>
    </cfRule>
  </conditionalFormatting>
  <conditionalFormatting sqref="AU1493">
    <cfRule type="cellIs" dxfId="2" priority="5272" operator="lessThan">
      <formula>20</formula>
    </cfRule>
    <cfRule type="cellIs" dxfId="1" priority="3019" operator="greaterThan">
      <formula>120</formula>
    </cfRule>
    <cfRule type="containsText" dxfId="0" priority="766" operator="between" text="库存为">
      <formula>NOT(ISERROR(SEARCH("库存为",AU1493)))</formula>
    </cfRule>
  </conditionalFormatting>
  <conditionalFormatting sqref="AU1494">
    <cfRule type="cellIs" dxfId="2" priority="5271" operator="lessThan">
      <formula>20</formula>
    </cfRule>
    <cfRule type="cellIs" dxfId="1" priority="3018" operator="greaterThan">
      <formula>120</formula>
    </cfRule>
    <cfRule type="containsText" dxfId="0" priority="765" operator="between" text="库存为">
      <formula>NOT(ISERROR(SEARCH("库存为",AU1494)))</formula>
    </cfRule>
  </conditionalFormatting>
  <conditionalFormatting sqref="AU1495">
    <cfRule type="cellIs" dxfId="2" priority="5270" operator="lessThan">
      <formula>20</formula>
    </cfRule>
    <cfRule type="cellIs" dxfId="1" priority="3017" operator="greaterThan">
      <formula>120</formula>
    </cfRule>
    <cfRule type="containsText" dxfId="0" priority="764" operator="between" text="库存为">
      <formula>NOT(ISERROR(SEARCH("库存为",AU1495)))</formula>
    </cfRule>
  </conditionalFormatting>
  <conditionalFormatting sqref="AU1496">
    <cfRule type="cellIs" dxfId="2" priority="5269" operator="lessThan">
      <formula>20</formula>
    </cfRule>
    <cfRule type="cellIs" dxfId="1" priority="3016" operator="greaterThan">
      <formula>120</formula>
    </cfRule>
    <cfRule type="containsText" dxfId="0" priority="763" operator="between" text="库存为">
      <formula>NOT(ISERROR(SEARCH("库存为",AU1496)))</formula>
    </cfRule>
  </conditionalFormatting>
  <conditionalFormatting sqref="AU1497">
    <cfRule type="cellIs" dxfId="2" priority="5268" operator="lessThan">
      <formula>20</formula>
    </cfRule>
    <cfRule type="cellIs" dxfId="1" priority="3015" operator="greaterThan">
      <formula>120</formula>
    </cfRule>
    <cfRule type="containsText" dxfId="0" priority="762" operator="between" text="库存为">
      <formula>NOT(ISERROR(SEARCH("库存为",AU1497)))</formula>
    </cfRule>
  </conditionalFormatting>
  <conditionalFormatting sqref="AU1498">
    <cfRule type="cellIs" dxfId="2" priority="5267" operator="lessThan">
      <formula>20</formula>
    </cfRule>
    <cfRule type="cellIs" dxfId="1" priority="3014" operator="greaterThan">
      <formula>120</formula>
    </cfRule>
    <cfRule type="containsText" dxfId="0" priority="761" operator="between" text="库存为">
      <formula>NOT(ISERROR(SEARCH("库存为",AU1498)))</formula>
    </cfRule>
  </conditionalFormatting>
  <conditionalFormatting sqref="AU1499">
    <cfRule type="cellIs" dxfId="2" priority="5266" operator="lessThan">
      <formula>20</formula>
    </cfRule>
    <cfRule type="cellIs" dxfId="1" priority="3013" operator="greaterThan">
      <formula>120</formula>
    </cfRule>
    <cfRule type="containsText" dxfId="0" priority="760" operator="between" text="库存为">
      <formula>NOT(ISERROR(SEARCH("库存为",AU1499)))</formula>
    </cfRule>
  </conditionalFormatting>
  <conditionalFormatting sqref="AU1500">
    <cfRule type="cellIs" dxfId="2" priority="5265" operator="lessThan">
      <formula>20</formula>
    </cfRule>
    <cfRule type="cellIs" dxfId="1" priority="3012" operator="greaterThan">
      <formula>120</formula>
    </cfRule>
    <cfRule type="containsText" dxfId="0" priority="759" operator="between" text="库存为">
      <formula>NOT(ISERROR(SEARCH("库存为",AU1500)))</formula>
    </cfRule>
  </conditionalFormatting>
  <conditionalFormatting sqref="AU1501">
    <cfRule type="cellIs" dxfId="2" priority="5264" operator="lessThan">
      <formula>20</formula>
    </cfRule>
    <cfRule type="cellIs" dxfId="1" priority="3011" operator="greaterThan">
      <formula>120</formula>
    </cfRule>
    <cfRule type="containsText" dxfId="0" priority="758" operator="between" text="库存为">
      <formula>NOT(ISERROR(SEARCH("库存为",AU1501)))</formula>
    </cfRule>
  </conditionalFormatting>
  <conditionalFormatting sqref="AU1502">
    <cfRule type="cellIs" dxfId="2" priority="5263" operator="lessThan">
      <formula>20</formula>
    </cfRule>
    <cfRule type="cellIs" dxfId="1" priority="3010" operator="greaterThan">
      <formula>120</formula>
    </cfRule>
    <cfRule type="containsText" dxfId="0" priority="757" operator="between" text="库存为">
      <formula>NOT(ISERROR(SEARCH("库存为",AU1502)))</formula>
    </cfRule>
  </conditionalFormatting>
  <conditionalFormatting sqref="AU1503">
    <cfRule type="cellIs" dxfId="2" priority="5262" operator="lessThan">
      <formula>20</formula>
    </cfRule>
    <cfRule type="cellIs" dxfId="1" priority="3009" operator="greaterThan">
      <formula>120</formula>
    </cfRule>
    <cfRule type="containsText" dxfId="0" priority="756" operator="between" text="库存为">
      <formula>NOT(ISERROR(SEARCH("库存为",AU1503)))</formula>
    </cfRule>
  </conditionalFormatting>
  <conditionalFormatting sqref="AU1504">
    <cfRule type="cellIs" dxfId="2" priority="5261" operator="lessThan">
      <formula>20</formula>
    </cfRule>
    <cfRule type="cellIs" dxfId="1" priority="3008" operator="greaterThan">
      <formula>120</formula>
    </cfRule>
    <cfRule type="containsText" dxfId="0" priority="755" operator="between" text="库存为">
      <formula>NOT(ISERROR(SEARCH("库存为",AU1504)))</formula>
    </cfRule>
  </conditionalFormatting>
  <conditionalFormatting sqref="AU1505">
    <cfRule type="cellIs" dxfId="2" priority="5260" operator="lessThan">
      <formula>20</formula>
    </cfRule>
    <cfRule type="cellIs" dxfId="1" priority="3007" operator="greaterThan">
      <formula>120</formula>
    </cfRule>
    <cfRule type="containsText" dxfId="0" priority="754" operator="between" text="库存为">
      <formula>NOT(ISERROR(SEARCH("库存为",AU1505)))</formula>
    </cfRule>
  </conditionalFormatting>
  <conditionalFormatting sqref="AU1506">
    <cfRule type="cellIs" dxfId="2" priority="5259" operator="lessThan">
      <formula>20</formula>
    </cfRule>
    <cfRule type="cellIs" dxfId="1" priority="3006" operator="greaterThan">
      <formula>120</formula>
    </cfRule>
    <cfRule type="containsText" dxfId="0" priority="753" operator="between" text="库存为">
      <formula>NOT(ISERROR(SEARCH("库存为",AU1506)))</formula>
    </cfRule>
  </conditionalFormatting>
  <conditionalFormatting sqref="AU1507">
    <cfRule type="cellIs" dxfId="2" priority="5258" operator="lessThan">
      <formula>20</formula>
    </cfRule>
    <cfRule type="cellIs" dxfId="1" priority="3005" operator="greaterThan">
      <formula>120</formula>
    </cfRule>
    <cfRule type="containsText" dxfId="0" priority="752" operator="between" text="库存为">
      <formula>NOT(ISERROR(SEARCH("库存为",AU1507)))</formula>
    </cfRule>
  </conditionalFormatting>
  <conditionalFormatting sqref="AU1508">
    <cfRule type="cellIs" dxfId="2" priority="5257" operator="lessThan">
      <formula>20</formula>
    </cfRule>
    <cfRule type="cellIs" dxfId="1" priority="3004" operator="greaterThan">
      <formula>120</formula>
    </cfRule>
    <cfRule type="containsText" dxfId="0" priority="751" operator="between" text="库存为">
      <formula>NOT(ISERROR(SEARCH("库存为",AU1508)))</formula>
    </cfRule>
  </conditionalFormatting>
  <conditionalFormatting sqref="AU1509">
    <cfRule type="cellIs" dxfId="2" priority="5256" operator="lessThan">
      <formula>20</formula>
    </cfRule>
    <cfRule type="cellIs" dxfId="1" priority="3003" operator="greaterThan">
      <formula>120</formula>
    </cfRule>
    <cfRule type="containsText" dxfId="0" priority="750" operator="between" text="库存为">
      <formula>NOT(ISERROR(SEARCH("库存为",AU1509)))</formula>
    </cfRule>
  </conditionalFormatting>
  <conditionalFormatting sqref="AU1510">
    <cfRule type="cellIs" dxfId="2" priority="5255" operator="lessThan">
      <formula>20</formula>
    </cfRule>
    <cfRule type="cellIs" dxfId="1" priority="3002" operator="greaterThan">
      <formula>120</formula>
    </cfRule>
    <cfRule type="containsText" dxfId="0" priority="749" operator="between" text="库存为">
      <formula>NOT(ISERROR(SEARCH("库存为",AU1510)))</formula>
    </cfRule>
  </conditionalFormatting>
  <conditionalFormatting sqref="AU1511">
    <cfRule type="cellIs" dxfId="2" priority="5254" operator="lessThan">
      <formula>20</formula>
    </cfRule>
    <cfRule type="cellIs" dxfId="1" priority="3001" operator="greaterThan">
      <formula>120</formula>
    </cfRule>
    <cfRule type="containsText" dxfId="0" priority="748" operator="between" text="库存为">
      <formula>NOT(ISERROR(SEARCH("库存为",AU1511)))</formula>
    </cfRule>
  </conditionalFormatting>
  <conditionalFormatting sqref="AU1512">
    <cfRule type="cellIs" dxfId="2" priority="5253" operator="lessThan">
      <formula>20</formula>
    </cfRule>
    <cfRule type="cellIs" dxfId="1" priority="3000" operator="greaterThan">
      <formula>120</formula>
    </cfRule>
    <cfRule type="containsText" dxfId="0" priority="747" operator="between" text="库存为">
      <formula>NOT(ISERROR(SEARCH("库存为",AU1512)))</formula>
    </cfRule>
  </conditionalFormatting>
  <conditionalFormatting sqref="AU1513">
    <cfRule type="cellIs" dxfId="2" priority="5252" operator="lessThan">
      <formula>20</formula>
    </cfRule>
    <cfRule type="cellIs" dxfId="1" priority="2999" operator="greaterThan">
      <formula>120</formula>
    </cfRule>
    <cfRule type="containsText" dxfId="0" priority="746" operator="between" text="库存为">
      <formula>NOT(ISERROR(SEARCH("库存为",AU1513)))</formula>
    </cfRule>
  </conditionalFormatting>
  <conditionalFormatting sqref="AU1514">
    <cfRule type="cellIs" dxfId="2" priority="5251" operator="lessThan">
      <formula>20</formula>
    </cfRule>
    <cfRule type="cellIs" dxfId="1" priority="2998" operator="greaterThan">
      <formula>120</formula>
    </cfRule>
    <cfRule type="containsText" dxfId="0" priority="745" operator="between" text="库存为">
      <formula>NOT(ISERROR(SEARCH("库存为",AU1514)))</formula>
    </cfRule>
  </conditionalFormatting>
  <conditionalFormatting sqref="AU1515">
    <cfRule type="cellIs" dxfId="2" priority="5250" operator="lessThan">
      <formula>20</formula>
    </cfRule>
    <cfRule type="cellIs" dxfId="1" priority="2997" operator="greaterThan">
      <formula>120</formula>
    </cfRule>
    <cfRule type="containsText" dxfId="0" priority="744" operator="between" text="库存为">
      <formula>NOT(ISERROR(SEARCH("库存为",AU1515)))</formula>
    </cfRule>
  </conditionalFormatting>
  <conditionalFormatting sqref="AU1516">
    <cfRule type="cellIs" dxfId="2" priority="5249" operator="lessThan">
      <formula>20</formula>
    </cfRule>
    <cfRule type="cellIs" dxfId="1" priority="2996" operator="greaterThan">
      <formula>120</formula>
    </cfRule>
    <cfRule type="containsText" dxfId="0" priority="743" operator="between" text="库存为">
      <formula>NOT(ISERROR(SEARCH("库存为",AU1516)))</formula>
    </cfRule>
  </conditionalFormatting>
  <conditionalFormatting sqref="AU1517">
    <cfRule type="cellIs" dxfId="2" priority="5248" operator="lessThan">
      <formula>20</formula>
    </cfRule>
    <cfRule type="cellIs" dxfId="1" priority="2995" operator="greaterThan">
      <formula>120</formula>
    </cfRule>
    <cfRule type="containsText" dxfId="0" priority="742" operator="between" text="库存为">
      <formula>NOT(ISERROR(SEARCH("库存为",AU1517)))</formula>
    </cfRule>
  </conditionalFormatting>
  <conditionalFormatting sqref="AU1518">
    <cfRule type="cellIs" dxfId="2" priority="5247" operator="lessThan">
      <formula>20</formula>
    </cfRule>
    <cfRule type="cellIs" dxfId="1" priority="2994" operator="greaterThan">
      <formula>120</formula>
    </cfRule>
    <cfRule type="containsText" dxfId="0" priority="741" operator="between" text="库存为">
      <formula>NOT(ISERROR(SEARCH("库存为",AU1518)))</formula>
    </cfRule>
  </conditionalFormatting>
  <conditionalFormatting sqref="AU1519">
    <cfRule type="cellIs" dxfId="2" priority="5246" operator="lessThan">
      <formula>20</formula>
    </cfRule>
    <cfRule type="cellIs" dxfId="1" priority="2993" operator="greaterThan">
      <formula>120</formula>
    </cfRule>
    <cfRule type="containsText" dxfId="0" priority="740" operator="between" text="库存为">
      <formula>NOT(ISERROR(SEARCH("库存为",AU1519)))</formula>
    </cfRule>
  </conditionalFormatting>
  <conditionalFormatting sqref="AU1520">
    <cfRule type="cellIs" dxfId="2" priority="5245" operator="lessThan">
      <formula>20</formula>
    </cfRule>
    <cfRule type="cellIs" dxfId="1" priority="2992" operator="greaterThan">
      <formula>120</formula>
    </cfRule>
    <cfRule type="containsText" dxfId="0" priority="739" operator="between" text="库存为">
      <formula>NOT(ISERROR(SEARCH("库存为",AU1520)))</formula>
    </cfRule>
  </conditionalFormatting>
  <conditionalFormatting sqref="AU1521">
    <cfRule type="cellIs" dxfId="2" priority="5244" operator="lessThan">
      <formula>20</formula>
    </cfRule>
    <cfRule type="cellIs" dxfId="1" priority="2991" operator="greaterThan">
      <formula>120</formula>
    </cfRule>
    <cfRule type="containsText" dxfId="0" priority="738" operator="between" text="库存为">
      <formula>NOT(ISERROR(SEARCH("库存为",AU1521)))</formula>
    </cfRule>
  </conditionalFormatting>
  <conditionalFormatting sqref="AU1522">
    <cfRule type="cellIs" dxfId="2" priority="5243" operator="lessThan">
      <formula>20</formula>
    </cfRule>
    <cfRule type="cellIs" dxfId="1" priority="2990" operator="greaterThan">
      <formula>120</formula>
    </cfRule>
    <cfRule type="containsText" dxfId="0" priority="737" operator="between" text="库存为">
      <formula>NOT(ISERROR(SEARCH("库存为",AU1522)))</formula>
    </cfRule>
  </conditionalFormatting>
  <conditionalFormatting sqref="AU1523">
    <cfRule type="cellIs" dxfId="2" priority="5242" operator="lessThan">
      <formula>20</formula>
    </cfRule>
    <cfRule type="cellIs" dxfId="1" priority="2989" operator="greaterThan">
      <formula>120</formula>
    </cfRule>
    <cfRule type="containsText" dxfId="0" priority="736" operator="between" text="库存为">
      <formula>NOT(ISERROR(SEARCH("库存为",AU1523)))</formula>
    </cfRule>
  </conditionalFormatting>
  <conditionalFormatting sqref="AU1524">
    <cfRule type="cellIs" dxfId="2" priority="5241" operator="lessThan">
      <formula>20</formula>
    </cfRule>
    <cfRule type="cellIs" dxfId="1" priority="2988" operator="greaterThan">
      <formula>120</formula>
    </cfRule>
    <cfRule type="containsText" dxfId="0" priority="735" operator="between" text="库存为">
      <formula>NOT(ISERROR(SEARCH("库存为",AU1524)))</formula>
    </cfRule>
  </conditionalFormatting>
  <conditionalFormatting sqref="AU1525">
    <cfRule type="cellIs" dxfId="2" priority="5240" operator="lessThan">
      <formula>20</formula>
    </cfRule>
    <cfRule type="cellIs" dxfId="1" priority="2987" operator="greaterThan">
      <formula>120</formula>
    </cfRule>
    <cfRule type="containsText" dxfId="0" priority="734" operator="between" text="库存为">
      <formula>NOT(ISERROR(SEARCH("库存为",AU1525)))</formula>
    </cfRule>
  </conditionalFormatting>
  <conditionalFormatting sqref="AU1526">
    <cfRule type="cellIs" dxfId="2" priority="5239" operator="lessThan">
      <formula>20</formula>
    </cfRule>
    <cfRule type="cellIs" dxfId="1" priority="2986" operator="greaterThan">
      <formula>120</formula>
    </cfRule>
    <cfRule type="containsText" dxfId="0" priority="733" operator="between" text="库存为">
      <formula>NOT(ISERROR(SEARCH("库存为",AU1526)))</formula>
    </cfRule>
  </conditionalFormatting>
  <conditionalFormatting sqref="AU1527">
    <cfRule type="cellIs" dxfId="2" priority="5238" operator="lessThan">
      <formula>20</formula>
    </cfRule>
    <cfRule type="cellIs" dxfId="1" priority="2985" operator="greaterThan">
      <formula>120</formula>
    </cfRule>
    <cfRule type="containsText" dxfId="0" priority="732" operator="between" text="库存为">
      <formula>NOT(ISERROR(SEARCH("库存为",AU1527)))</formula>
    </cfRule>
  </conditionalFormatting>
  <conditionalFormatting sqref="AU1528">
    <cfRule type="cellIs" dxfId="2" priority="5237" operator="lessThan">
      <formula>20</formula>
    </cfRule>
    <cfRule type="cellIs" dxfId="1" priority="2984" operator="greaterThan">
      <formula>120</formula>
    </cfRule>
    <cfRule type="containsText" dxfId="0" priority="731" operator="between" text="库存为">
      <formula>NOT(ISERROR(SEARCH("库存为",AU1528)))</formula>
    </cfRule>
  </conditionalFormatting>
  <conditionalFormatting sqref="AU1529">
    <cfRule type="cellIs" dxfId="2" priority="5236" operator="lessThan">
      <formula>20</formula>
    </cfRule>
    <cfRule type="cellIs" dxfId="1" priority="2983" operator="greaterThan">
      <formula>120</formula>
    </cfRule>
    <cfRule type="containsText" dxfId="0" priority="730" operator="between" text="库存为">
      <formula>NOT(ISERROR(SEARCH("库存为",AU1529)))</formula>
    </cfRule>
  </conditionalFormatting>
  <conditionalFormatting sqref="AU1530">
    <cfRule type="cellIs" dxfId="2" priority="5235" operator="lessThan">
      <formula>20</formula>
    </cfRule>
    <cfRule type="cellIs" dxfId="1" priority="2982" operator="greaterThan">
      <formula>120</formula>
    </cfRule>
    <cfRule type="containsText" dxfId="0" priority="729" operator="between" text="库存为">
      <formula>NOT(ISERROR(SEARCH("库存为",AU1530)))</formula>
    </cfRule>
  </conditionalFormatting>
  <conditionalFormatting sqref="AU1531">
    <cfRule type="cellIs" dxfId="2" priority="5234" operator="lessThan">
      <formula>20</formula>
    </cfRule>
    <cfRule type="cellIs" dxfId="1" priority="2981" operator="greaterThan">
      <formula>120</formula>
    </cfRule>
    <cfRule type="containsText" dxfId="0" priority="728" operator="between" text="库存为">
      <formula>NOT(ISERROR(SEARCH("库存为",AU1531)))</formula>
    </cfRule>
  </conditionalFormatting>
  <conditionalFormatting sqref="AU1532">
    <cfRule type="cellIs" dxfId="2" priority="5233" operator="lessThan">
      <formula>20</formula>
    </cfRule>
    <cfRule type="cellIs" dxfId="1" priority="2980" operator="greaterThan">
      <formula>120</formula>
    </cfRule>
    <cfRule type="containsText" dxfId="0" priority="727" operator="between" text="库存为">
      <formula>NOT(ISERROR(SEARCH("库存为",AU1532)))</formula>
    </cfRule>
  </conditionalFormatting>
  <conditionalFormatting sqref="AU1533">
    <cfRule type="cellIs" dxfId="2" priority="5232" operator="lessThan">
      <formula>20</formula>
    </cfRule>
    <cfRule type="cellIs" dxfId="1" priority="2979" operator="greaterThan">
      <formula>120</formula>
    </cfRule>
    <cfRule type="containsText" dxfId="0" priority="726" operator="between" text="库存为">
      <formula>NOT(ISERROR(SEARCH("库存为",AU1533)))</formula>
    </cfRule>
  </conditionalFormatting>
  <conditionalFormatting sqref="AU1534">
    <cfRule type="cellIs" dxfId="2" priority="5231" operator="lessThan">
      <formula>20</formula>
    </cfRule>
    <cfRule type="cellIs" dxfId="1" priority="2978" operator="greaterThan">
      <formula>120</formula>
    </cfRule>
    <cfRule type="containsText" dxfId="0" priority="725" operator="between" text="库存为">
      <formula>NOT(ISERROR(SEARCH("库存为",AU1534)))</formula>
    </cfRule>
  </conditionalFormatting>
  <conditionalFormatting sqref="AU1535">
    <cfRule type="cellIs" dxfId="2" priority="5230" operator="lessThan">
      <formula>20</formula>
    </cfRule>
    <cfRule type="cellIs" dxfId="1" priority="2977" operator="greaterThan">
      <formula>120</formula>
    </cfRule>
    <cfRule type="containsText" dxfId="0" priority="724" operator="between" text="库存为">
      <formula>NOT(ISERROR(SEARCH("库存为",AU1535)))</formula>
    </cfRule>
  </conditionalFormatting>
  <conditionalFormatting sqref="AU1536">
    <cfRule type="cellIs" dxfId="2" priority="5229" operator="lessThan">
      <formula>20</formula>
    </cfRule>
    <cfRule type="cellIs" dxfId="1" priority="2976" operator="greaterThan">
      <formula>120</formula>
    </cfRule>
    <cfRule type="containsText" dxfId="0" priority="723" operator="between" text="库存为">
      <formula>NOT(ISERROR(SEARCH("库存为",AU1536)))</formula>
    </cfRule>
  </conditionalFormatting>
  <conditionalFormatting sqref="AU1537">
    <cfRule type="cellIs" dxfId="2" priority="5228" operator="lessThan">
      <formula>20</formula>
    </cfRule>
    <cfRule type="cellIs" dxfId="1" priority="2975" operator="greaterThan">
      <formula>120</formula>
    </cfRule>
    <cfRule type="containsText" dxfId="0" priority="722" operator="between" text="库存为">
      <formula>NOT(ISERROR(SEARCH("库存为",AU1537)))</formula>
    </cfRule>
  </conditionalFormatting>
  <conditionalFormatting sqref="AU1538">
    <cfRule type="cellIs" dxfId="2" priority="5227" operator="lessThan">
      <formula>20</formula>
    </cfRule>
    <cfRule type="cellIs" dxfId="1" priority="2974" operator="greaterThan">
      <formula>120</formula>
    </cfRule>
    <cfRule type="containsText" dxfId="0" priority="721" operator="between" text="库存为">
      <formula>NOT(ISERROR(SEARCH("库存为",AU1538)))</formula>
    </cfRule>
  </conditionalFormatting>
  <conditionalFormatting sqref="AU1539">
    <cfRule type="cellIs" dxfId="2" priority="5226" operator="lessThan">
      <formula>20</formula>
    </cfRule>
    <cfRule type="cellIs" dxfId="1" priority="2973" operator="greaterThan">
      <formula>120</formula>
    </cfRule>
    <cfRule type="containsText" dxfId="0" priority="720" operator="between" text="库存为">
      <formula>NOT(ISERROR(SEARCH("库存为",AU1539)))</formula>
    </cfRule>
  </conditionalFormatting>
  <conditionalFormatting sqref="AU1540">
    <cfRule type="cellIs" dxfId="2" priority="5225" operator="lessThan">
      <formula>20</formula>
    </cfRule>
    <cfRule type="cellIs" dxfId="1" priority="2972" operator="greaterThan">
      <formula>120</formula>
    </cfRule>
    <cfRule type="containsText" dxfId="0" priority="719" operator="between" text="库存为">
      <formula>NOT(ISERROR(SEARCH("库存为",AU1540)))</formula>
    </cfRule>
  </conditionalFormatting>
  <conditionalFormatting sqref="AU1541">
    <cfRule type="cellIs" dxfId="2" priority="5224" operator="lessThan">
      <formula>20</formula>
    </cfRule>
    <cfRule type="cellIs" dxfId="1" priority="2971" operator="greaterThan">
      <formula>120</formula>
    </cfRule>
    <cfRule type="containsText" dxfId="0" priority="718" operator="between" text="库存为">
      <formula>NOT(ISERROR(SEARCH("库存为",AU1541)))</formula>
    </cfRule>
  </conditionalFormatting>
  <conditionalFormatting sqref="AU1542">
    <cfRule type="cellIs" dxfId="2" priority="5223" operator="lessThan">
      <formula>20</formula>
    </cfRule>
    <cfRule type="cellIs" dxfId="1" priority="2970" operator="greaterThan">
      <formula>120</formula>
    </cfRule>
    <cfRule type="containsText" dxfId="0" priority="717" operator="between" text="库存为">
      <formula>NOT(ISERROR(SEARCH("库存为",AU1542)))</formula>
    </cfRule>
  </conditionalFormatting>
  <conditionalFormatting sqref="AU1543">
    <cfRule type="cellIs" dxfId="2" priority="5222" operator="lessThan">
      <formula>20</formula>
    </cfRule>
    <cfRule type="cellIs" dxfId="1" priority="2969" operator="greaterThan">
      <formula>120</formula>
    </cfRule>
    <cfRule type="containsText" dxfId="0" priority="716" operator="between" text="库存为">
      <formula>NOT(ISERROR(SEARCH("库存为",AU1543)))</formula>
    </cfRule>
  </conditionalFormatting>
  <conditionalFormatting sqref="AU1544">
    <cfRule type="cellIs" dxfId="2" priority="5221" operator="lessThan">
      <formula>20</formula>
    </cfRule>
    <cfRule type="cellIs" dxfId="1" priority="2968" operator="greaterThan">
      <formula>120</formula>
    </cfRule>
    <cfRule type="containsText" dxfId="0" priority="715" operator="between" text="库存为">
      <formula>NOT(ISERROR(SEARCH("库存为",AU1544)))</formula>
    </cfRule>
  </conditionalFormatting>
  <conditionalFormatting sqref="AU1545">
    <cfRule type="cellIs" dxfId="2" priority="5220" operator="lessThan">
      <formula>20</formula>
    </cfRule>
    <cfRule type="cellIs" dxfId="1" priority="2967" operator="greaterThan">
      <formula>120</formula>
    </cfRule>
    <cfRule type="containsText" dxfId="0" priority="714" operator="between" text="库存为">
      <formula>NOT(ISERROR(SEARCH("库存为",AU1545)))</formula>
    </cfRule>
  </conditionalFormatting>
  <conditionalFormatting sqref="AU1546">
    <cfRule type="cellIs" dxfId="2" priority="5219" operator="lessThan">
      <formula>20</formula>
    </cfRule>
    <cfRule type="cellIs" dxfId="1" priority="2966" operator="greaterThan">
      <formula>120</formula>
    </cfRule>
    <cfRule type="containsText" dxfId="0" priority="713" operator="between" text="库存为">
      <formula>NOT(ISERROR(SEARCH("库存为",AU1546)))</formula>
    </cfRule>
  </conditionalFormatting>
  <conditionalFormatting sqref="AU1547">
    <cfRule type="cellIs" dxfId="2" priority="5218" operator="lessThan">
      <formula>20</formula>
    </cfRule>
    <cfRule type="cellIs" dxfId="1" priority="2965" operator="greaterThan">
      <formula>120</formula>
    </cfRule>
    <cfRule type="containsText" dxfId="0" priority="712" operator="between" text="库存为">
      <formula>NOT(ISERROR(SEARCH("库存为",AU1547)))</formula>
    </cfRule>
  </conditionalFormatting>
  <conditionalFormatting sqref="AU1548">
    <cfRule type="cellIs" dxfId="2" priority="5217" operator="lessThan">
      <formula>20</formula>
    </cfRule>
    <cfRule type="cellIs" dxfId="1" priority="2964" operator="greaterThan">
      <formula>120</formula>
    </cfRule>
    <cfRule type="containsText" dxfId="0" priority="711" operator="between" text="库存为">
      <formula>NOT(ISERROR(SEARCH("库存为",AU1548)))</formula>
    </cfRule>
  </conditionalFormatting>
  <conditionalFormatting sqref="AU1549">
    <cfRule type="cellIs" dxfId="2" priority="5216" operator="lessThan">
      <formula>20</formula>
    </cfRule>
    <cfRule type="cellIs" dxfId="1" priority="2963" operator="greaterThan">
      <formula>120</formula>
    </cfRule>
    <cfRule type="containsText" dxfId="0" priority="710" operator="between" text="库存为">
      <formula>NOT(ISERROR(SEARCH("库存为",AU1549)))</formula>
    </cfRule>
  </conditionalFormatting>
  <conditionalFormatting sqref="AU1550">
    <cfRule type="cellIs" dxfId="2" priority="5215" operator="lessThan">
      <formula>20</formula>
    </cfRule>
    <cfRule type="cellIs" dxfId="1" priority="2962" operator="greaterThan">
      <formula>120</formula>
    </cfRule>
    <cfRule type="containsText" dxfId="0" priority="709" operator="between" text="库存为">
      <formula>NOT(ISERROR(SEARCH("库存为",AU1550)))</formula>
    </cfRule>
  </conditionalFormatting>
  <conditionalFormatting sqref="AU1551">
    <cfRule type="cellIs" dxfId="2" priority="5214" operator="lessThan">
      <formula>20</formula>
    </cfRule>
    <cfRule type="cellIs" dxfId="1" priority="2961" operator="greaterThan">
      <formula>120</formula>
    </cfRule>
    <cfRule type="containsText" dxfId="0" priority="708" operator="between" text="库存为">
      <formula>NOT(ISERROR(SEARCH("库存为",AU1551)))</formula>
    </cfRule>
  </conditionalFormatting>
  <conditionalFormatting sqref="AU1552">
    <cfRule type="cellIs" dxfId="2" priority="5213" operator="lessThan">
      <formula>20</formula>
    </cfRule>
    <cfRule type="cellIs" dxfId="1" priority="2960" operator="greaterThan">
      <formula>120</formula>
    </cfRule>
    <cfRule type="containsText" dxfId="0" priority="707" operator="between" text="库存为">
      <formula>NOT(ISERROR(SEARCH("库存为",AU1552)))</formula>
    </cfRule>
  </conditionalFormatting>
  <conditionalFormatting sqref="AU1553">
    <cfRule type="cellIs" dxfId="2" priority="5212" operator="lessThan">
      <formula>20</formula>
    </cfRule>
    <cfRule type="cellIs" dxfId="1" priority="2959" operator="greaterThan">
      <formula>120</formula>
    </cfRule>
    <cfRule type="containsText" dxfId="0" priority="706" operator="between" text="库存为">
      <formula>NOT(ISERROR(SEARCH("库存为",AU1553)))</formula>
    </cfRule>
  </conditionalFormatting>
  <conditionalFormatting sqref="AU1554">
    <cfRule type="cellIs" dxfId="2" priority="5211" operator="lessThan">
      <formula>20</formula>
    </cfRule>
    <cfRule type="cellIs" dxfId="1" priority="2958" operator="greaterThan">
      <formula>120</formula>
    </cfRule>
    <cfRule type="containsText" dxfId="0" priority="705" operator="between" text="库存为">
      <formula>NOT(ISERROR(SEARCH("库存为",AU1554)))</formula>
    </cfRule>
  </conditionalFormatting>
  <conditionalFormatting sqref="AU1555">
    <cfRule type="cellIs" dxfId="2" priority="5210" operator="lessThan">
      <formula>20</formula>
    </cfRule>
    <cfRule type="cellIs" dxfId="1" priority="2957" operator="greaterThan">
      <formula>120</formula>
    </cfRule>
    <cfRule type="containsText" dxfId="0" priority="704" operator="between" text="库存为">
      <formula>NOT(ISERROR(SEARCH("库存为",AU1555)))</formula>
    </cfRule>
  </conditionalFormatting>
  <conditionalFormatting sqref="AU1556">
    <cfRule type="cellIs" dxfId="2" priority="5209" operator="lessThan">
      <formula>20</formula>
    </cfRule>
    <cfRule type="cellIs" dxfId="1" priority="2956" operator="greaterThan">
      <formula>120</formula>
    </cfRule>
    <cfRule type="containsText" dxfId="0" priority="703" operator="between" text="库存为">
      <formula>NOT(ISERROR(SEARCH("库存为",AU1556)))</formula>
    </cfRule>
  </conditionalFormatting>
  <conditionalFormatting sqref="AU1557">
    <cfRule type="cellIs" dxfId="2" priority="5208" operator="lessThan">
      <formula>20</formula>
    </cfRule>
    <cfRule type="cellIs" dxfId="1" priority="2955" operator="greaterThan">
      <formula>120</formula>
    </cfRule>
    <cfRule type="containsText" dxfId="0" priority="702" operator="between" text="库存为">
      <formula>NOT(ISERROR(SEARCH("库存为",AU1557)))</formula>
    </cfRule>
  </conditionalFormatting>
  <conditionalFormatting sqref="AU1558">
    <cfRule type="cellIs" dxfId="2" priority="5207" operator="lessThan">
      <formula>20</formula>
    </cfRule>
    <cfRule type="cellIs" dxfId="1" priority="2954" operator="greaterThan">
      <formula>120</formula>
    </cfRule>
    <cfRule type="containsText" dxfId="0" priority="701" operator="between" text="库存为">
      <formula>NOT(ISERROR(SEARCH("库存为",AU1558)))</formula>
    </cfRule>
  </conditionalFormatting>
  <conditionalFormatting sqref="AU1559">
    <cfRule type="cellIs" dxfId="2" priority="5206" operator="lessThan">
      <formula>20</formula>
    </cfRule>
    <cfRule type="cellIs" dxfId="1" priority="2953" operator="greaterThan">
      <formula>120</formula>
    </cfRule>
    <cfRule type="containsText" dxfId="0" priority="700" operator="between" text="库存为">
      <formula>NOT(ISERROR(SEARCH("库存为",AU1559)))</formula>
    </cfRule>
  </conditionalFormatting>
  <conditionalFormatting sqref="AU1560">
    <cfRule type="cellIs" dxfId="2" priority="5205" operator="lessThan">
      <formula>20</formula>
    </cfRule>
    <cfRule type="cellIs" dxfId="1" priority="2952" operator="greaterThan">
      <formula>120</formula>
    </cfRule>
    <cfRule type="containsText" dxfId="0" priority="699" operator="between" text="库存为">
      <formula>NOT(ISERROR(SEARCH("库存为",AU1560)))</formula>
    </cfRule>
  </conditionalFormatting>
  <conditionalFormatting sqref="AU1561">
    <cfRule type="cellIs" dxfId="2" priority="5204" operator="lessThan">
      <formula>20</formula>
    </cfRule>
    <cfRule type="cellIs" dxfId="1" priority="2951" operator="greaterThan">
      <formula>120</formula>
    </cfRule>
    <cfRule type="containsText" dxfId="0" priority="698" operator="between" text="库存为">
      <formula>NOT(ISERROR(SEARCH("库存为",AU1561)))</formula>
    </cfRule>
  </conditionalFormatting>
  <conditionalFormatting sqref="AU1562">
    <cfRule type="cellIs" dxfId="2" priority="5203" operator="lessThan">
      <formula>20</formula>
    </cfRule>
    <cfRule type="cellIs" dxfId="1" priority="2950" operator="greaterThan">
      <formula>120</formula>
    </cfRule>
    <cfRule type="containsText" dxfId="0" priority="697" operator="between" text="库存为">
      <formula>NOT(ISERROR(SEARCH("库存为",AU1562)))</formula>
    </cfRule>
  </conditionalFormatting>
  <conditionalFormatting sqref="AU1563">
    <cfRule type="cellIs" dxfId="2" priority="5202" operator="lessThan">
      <formula>20</formula>
    </cfRule>
    <cfRule type="cellIs" dxfId="1" priority="2949" operator="greaterThan">
      <formula>120</formula>
    </cfRule>
    <cfRule type="containsText" dxfId="0" priority="696" operator="between" text="库存为">
      <formula>NOT(ISERROR(SEARCH("库存为",AU1563)))</formula>
    </cfRule>
  </conditionalFormatting>
  <conditionalFormatting sqref="AU1564">
    <cfRule type="cellIs" dxfId="2" priority="5201" operator="lessThan">
      <formula>20</formula>
    </cfRule>
    <cfRule type="cellIs" dxfId="1" priority="2948" operator="greaterThan">
      <formula>120</formula>
    </cfRule>
    <cfRule type="containsText" dxfId="0" priority="695" operator="between" text="库存为">
      <formula>NOT(ISERROR(SEARCH("库存为",AU1564)))</formula>
    </cfRule>
  </conditionalFormatting>
  <conditionalFormatting sqref="AU1565">
    <cfRule type="cellIs" dxfId="2" priority="5200" operator="lessThan">
      <formula>20</formula>
    </cfRule>
    <cfRule type="cellIs" dxfId="1" priority="2947" operator="greaterThan">
      <formula>120</formula>
    </cfRule>
    <cfRule type="containsText" dxfId="0" priority="694" operator="between" text="库存为">
      <formula>NOT(ISERROR(SEARCH("库存为",AU1565)))</formula>
    </cfRule>
  </conditionalFormatting>
  <conditionalFormatting sqref="AU1566">
    <cfRule type="cellIs" dxfId="2" priority="5199" operator="lessThan">
      <formula>20</formula>
    </cfRule>
    <cfRule type="cellIs" dxfId="1" priority="2946" operator="greaterThan">
      <formula>120</formula>
    </cfRule>
    <cfRule type="containsText" dxfId="0" priority="693" operator="between" text="库存为">
      <formula>NOT(ISERROR(SEARCH("库存为",AU1566)))</formula>
    </cfRule>
  </conditionalFormatting>
  <conditionalFormatting sqref="AU1567">
    <cfRule type="cellIs" dxfId="2" priority="5198" operator="lessThan">
      <formula>20</formula>
    </cfRule>
    <cfRule type="cellIs" dxfId="1" priority="2945" operator="greaterThan">
      <formula>120</formula>
    </cfRule>
    <cfRule type="containsText" dxfId="0" priority="692" operator="between" text="库存为">
      <formula>NOT(ISERROR(SEARCH("库存为",AU1567)))</formula>
    </cfRule>
  </conditionalFormatting>
  <conditionalFormatting sqref="AU1568">
    <cfRule type="cellIs" dxfId="2" priority="5197" operator="lessThan">
      <formula>20</formula>
    </cfRule>
    <cfRule type="cellIs" dxfId="1" priority="2944" operator="greaterThan">
      <formula>120</formula>
    </cfRule>
    <cfRule type="containsText" dxfId="0" priority="691" operator="between" text="库存为">
      <formula>NOT(ISERROR(SEARCH("库存为",AU1568)))</formula>
    </cfRule>
  </conditionalFormatting>
  <conditionalFormatting sqref="AU1569">
    <cfRule type="cellIs" dxfId="2" priority="5196" operator="lessThan">
      <formula>20</formula>
    </cfRule>
    <cfRule type="cellIs" dxfId="1" priority="2943" operator="greaterThan">
      <formula>120</formula>
    </cfRule>
    <cfRule type="containsText" dxfId="0" priority="690" operator="between" text="库存为">
      <formula>NOT(ISERROR(SEARCH("库存为",AU1569)))</formula>
    </cfRule>
  </conditionalFormatting>
  <conditionalFormatting sqref="AU1570">
    <cfRule type="cellIs" dxfId="2" priority="5195" operator="lessThan">
      <formula>20</formula>
    </cfRule>
    <cfRule type="cellIs" dxfId="1" priority="2942" operator="greaterThan">
      <formula>120</formula>
    </cfRule>
    <cfRule type="containsText" dxfId="0" priority="689" operator="between" text="库存为">
      <formula>NOT(ISERROR(SEARCH("库存为",AU1570)))</formula>
    </cfRule>
  </conditionalFormatting>
  <conditionalFormatting sqref="AU1571">
    <cfRule type="cellIs" dxfId="2" priority="5194" operator="lessThan">
      <formula>20</formula>
    </cfRule>
    <cfRule type="cellIs" dxfId="1" priority="2941" operator="greaterThan">
      <formula>120</formula>
    </cfRule>
    <cfRule type="containsText" dxfId="0" priority="688" operator="between" text="库存为">
      <formula>NOT(ISERROR(SEARCH("库存为",AU1571)))</formula>
    </cfRule>
  </conditionalFormatting>
  <conditionalFormatting sqref="AU1572">
    <cfRule type="cellIs" dxfId="2" priority="5193" operator="lessThan">
      <formula>20</formula>
    </cfRule>
    <cfRule type="cellIs" dxfId="1" priority="2940" operator="greaterThan">
      <formula>120</formula>
    </cfRule>
    <cfRule type="containsText" dxfId="0" priority="687" operator="between" text="库存为">
      <formula>NOT(ISERROR(SEARCH("库存为",AU1572)))</formula>
    </cfRule>
  </conditionalFormatting>
  <conditionalFormatting sqref="AU1573">
    <cfRule type="cellIs" dxfId="2" priority="5192" operator="lessThan">
      <formula>20</formula>
    </cfRule>
    <cfRule type="cellIs" dxfId="1" priority="2939" operator="greaterThan">
      <formula>120</formula>
    </cfRule>
    <cfRule type="containsText" dxfId="0" priority="686" operator="between" text="库存为">
      <formula>NOT(ISERROR(SEARCH("库存为",AU1573)))</formula>
    </cfRule>
  </conditionalFormatting>
  <conditionalFormatting sqref="AU1574">
    <cfRule type="cellIs" dxfId="2" priority="5191" operator="lessThan">
      <formula>20</formula>
    </cfRule>
    <cfRule type="cellIs" dxfId="1" priority="2938" operator="greaterThan">
      <formula>120</formula>
    </cfRule>
    <cfRule type="containsText" dxfId="0" priority="685" operator="between" text="库存为">
      <formula>NOT(ISERROR(SEARCH("库存为",AU1574)))</formula>
    </cfRule>
  </conditionalFormatting>
  <conditionalFormatting sqref="AU1575">
    <cfRule type="cellIs" dxfId="2" priority="5190" operator="lessThan">
      <formula>20</formula>
    </cfRule>
    <cfRule type="cellIs" dxfId="1" priority="2937" operator="greaterThan">
      <formula>120</formula>
    </cfRule>
    <cfRule type="containsText" dxfId="0" priority="684" operator="between" text="库存为">
      <formula>NOT(ISERROR(SEARCH("库存为",AU1575)))</formula>
    </cfRule>
  </conditionalFormatting>
  <conditionalFormatting sqref="AU1576">
    <cfRule type="cellIs" dxfId="2" priority="5189" operator="lessThan">
      <formula>20</formula>
    </cfRule>
    <cfRule type="cellIs" dxfId="1" priority="2936" operator="greaterThan">
      <formula>120</formula>
    </cfRule>
    <cfRule type="containsText" dxfId="0" priority="683" operator="between" text="库存为">
      <formula>NOT(ISERROR(SEARCH("库存为",AU1576)))</formula>
    </cfRule>
  </conditionalFormatting>
  <conditionalFormatting sqref="AU1577">
    <cfRule type="cellIs" dxfId="2" priority="5188" operator="lessThan">
      <formula>20</formula>
    </cfRule>
    <cfRule type="cellIs" dxfId="1" priority="2935" operator="greaterThan">
      <formula>120</formula>
    </cfRule>
    <cfRule type="containsText" dxfId="0" priority="682" operator="between" text="库存为">
      <formula>NOT(ISERROR(SEARCH("库存为",AU1577)))</formula>
    </cfRule>
  </conditionalFormatting>
  <conditionalFormatting sqref="AU1578">
    <cfRule type="cellIs" dxfId="2" priority="5187" operator="lessThan">
      <formula>20</formula>
    </cfRule>
    <cfRule type="cellIs" dxfId="1" priority="2934" operator="greaterThan">
      <formula>120</formula>
    </cfRule>
    <cfRule type="containsText" dxfId="0" priority="681" operator="between" text="库存为">
      <formula>NOT(ISERROR(SEARCH("库存为",AU1578)))</formula>
    </cfRule>
  </conditionalFormatting>
  <conditionalFormatting sqref="AU1579">
    <cfRule type="cellIs" dxfId="2" priority="5186" operator="lessThan">
      <formula>20</formula>
    </cfRule>
    <cfRule type="cellIs" dxfId="1" priority="2933" operator="greaterThan">
      <formula>120</formula>
    </cfRule>
    <cfRule type="containsText" dxfId="0" priority="680" operator="between" text="库存为">
      <formula>NOT(ISERROR(SEARCH("库存为",AU1579)))</formula>
    </cfRule>
  </conditionalFormatting>
  <conditionalFormatting sqref="AU1580">
    <cfRule type="cellIs" dxfId="2" priority="5185" operator="lessThan">
      <formula>20</formula>
    </cfRule>
    <cfRule type="cellIs" dxfId="1" priority="2932" operator="greaterThan">
      <formula>120</formula>
    </cfRule>
    <cfRule type="containsText" dxfId="0" priority="679" operator="between" text="库存为">
      <formula>NOT(ISERROR(SEARCH("库存为",AU1580)))</formula>
    </cfRule>
  </conditionalFormatting>
  <conditionalFormatting sqref="AU1581">
    <cfRule type="cellIs" dxfId="2" priority="5184" operator="lessThan">
      <formula>20</formula>
    </cfRule>
    <cfRule type="cellIs" dxfId="1" priority="2931" operator="greaterThan">
      <formula>120</formula>
    </cfRule>
    <cfRule type="containsText" dxfId="0" priority="678" operator="between" text="库存为">
      <formula>NOT(ISERROR(SEARCH("库存为",AU1581)))</formula>
    </cfRule>
  </conditionalFormatting>
  <conditionalFormatting sqref="AU1582">
    <cfRule type="cellIs" dxfId="2" priority="5183" operator="lessThan">
      <formula>20</formula>
    </cfRule>
    <cfRule type="cellIs" dxfId="1" priority="2930" operator="greaterThan">
      <formula>120</formula>
    </cfRule>
    <cfRule type="containsText" dxfId="0" priority="677" operator="between" text="库存为">
      <formula>NOT(ISERROR(SEARCH("库存为",AU1582)))</formula>
    </cfRule>
  </conditionalFormatting>
  <conditionalFormatting sqref="AU1583">
    <cfRule type="cellIs" dxfId="2" priority="5182" operator="lessThan">
      <formula>20</formula>
    </cfRule>
    <cfRule type="cellIs" dxfId="1" priority="2929" operator="greaterThan">
      <formula>120</formula>
    </cfRule>
    <cfRule type="containsText" dxfId="0" priority="676" operator="between" text="库存为">
      <formula>NOT(ISERROR(SEARCH("库存为",AU1583)))</formula>
    </cfRule>
  </conditionalFormatting>
  <conditionalFormatting sqref="AU1584">
    <cfRule type="cellIs" dxfId="2" priority="5181" operator="lessThan">
      <formula>20</formula>
    </cfRule>
    <cfRule type="cellIs" dxfId="1" priority="2928" operator="greaterThan">
      <formula>120</formula>
    </cfRule>
    <cfRule type="containsText" dxfId="0" priority="675" operator="between" text="库存为">
      <formula>NOT(ISERROR(SEARCH("库存为",AU1584)))</formula>
    </cfRule>
  </conditionalFormatting>
  <conditionalFormatting sqref="AU1585">
    <cfRule type="cellIs" dxfId="2" priority="5180" operator="lessThan">
      <formula>20</formula>
    </cfRule>
    <cfRule type="cellIs" dxfId="1" priority="2927" operator="greaterThan">
      <formula>120</formula>
    </cfRule>
    <cfRule type="containsText" dxfId="0" priority="674" operator="between" text="库存为">
      <formula>NOT(ISERROR(SEARCH("库存为",AU1585)))</formula>
    </cfRule>
  </conditionalFormatting>
  <conditionalFormatting sqref="AU1586">
    <cfRule type="cellIs" dxfId="2" priority="5179" operator="lessThan">
      <formula>20</formula>
    </cfRule>
    <cfRule type="cellIs" dxfId="1" priority="2926" operator="greaterThan">
      <formula>120</formula>
    </cfRule>
    <cfRule type="containsText" dxfId="0" priority="673" operator="between" text="库存为">
      <formula>NOT(ISERROR(SEARCH("库存为",AU1586)))</formula>
    </cfRule>
  </conditionalFormatting>
  <conditionalFormatting sqref="AU1587">
    <cfRule type="cellIs" dxfId="2" priority="5178" operator="lessThan">
      <formula>20</formula>
    </cfRule>
    <cfRule type="cellIs" dxfId="1" priority="2925" operator="greaterThan">
      <formula>120</formula>
    </cfRule>
    <cfRule type="containsText" dxfId="0" priority="672" operator="between" text="库存为">
      <formula>NOT(ISERROR(SEARCH("库存为",AU1587)))</formula>
    </cfRule>
  </conditionalFormatting>
  <conditionalFormatting sqref="AU1588">
    <cfRule type="cellIs" dxfId="2" priority="5177" operator="lessThan">
      <formula>20</formula>
    </cfRule>
    <cfRule type="cellIs" dxfId="1" priority="2924" operator="greaterThan">
      <formula>120</formula>
    </cfRule>
    <cfRule type="containsText" dxfId="0" priority="671" operator="between" text="库存为">
      <formula>NOT(ISERROR(SEARCH("库存为",AU1588)))</formula>
    </cfRule>
  </conditionalFormatting>
  <conditionalFormatting sqref="AU1589">
    <cfRule type="cellIs" dxfId="2" priority="5176" operator="lessThan">
      <formula>20</formula>
    </cfRule>
    <cfRule type="cellIs" dxfId="1" priority="2923" operator="greaterThan">
      <formula>120</formula>
    </cfRule>
    <cfRule type="containsText" dxfId="0" priority="670" operator="between" text="库存为">
      <formula>NOT(ISERROR(SEARCH("库存为",AU1589)))</formula>
    </cfRule>
  </conditionalFormatting>
  <conditionalFormatting sqref="AU1590">
    <cfRule type="cellIs" dxfId="2" priority="5175" operator="lessThan">
      <formula>20</formula>
    </cfRule>
    <cfRule type="cellIs" dxfId="1" priority="2922" operator="greaterThan">
      <formula>120</formula>
    </cfRule>
    <cfRule type="containsText" dxfId="0" priority="669" operator="between" text="库存为">
      <formula>NOT(ISERROR(SEARCH("库存为",AU1590)))</formula>
    </cfRule>
  </conditionalFormatting>
  <conditionalFormatting sqref="AU1591">
    <cfRule type="cellIs" dxfId="2" priority="5174" operator="lessThan">
      <formula>20</formula>
    </cfRule>
    <cfRule type="cellIs" dxfId="1" priority="2921" operator="greaterThan">
      <formula>120</formula>
    </cfRule>
    <cfRule type="containsText" dxfId="0" priority="668" operator="between" text="库存为">
      <formula>NOT(ISERROR(SEARCH("库存为",AU1591)))</formula>
    </cfRule>
  </conditionalFormatting>
  <conditionalFormatting sqref="AU1592">
    <cfRule type="cellIs" dxfId="2" priority="5173" operator="lessThan">
      <formula>20</formula>
    </cfRule>
    <cfRule type="cellIs" dxfId="1" priority="2920" operator="greaterThan">
      <formula>120</formula>
    </cfRule>
    <cfRule type="containsText" dxfId="0" priority="667" operator="between" text="库存为">
      <formula>NOT(ISERROR(SEARCH("库存为",AU1592)))</formula>
    </cfRule>
  </conditionalFormatting>
  <conditionalFormatting sqref="AU1593">
    <cfRule type="cellIs" dxfId="2" priority="5172" operator="lessThan">
      <formula>20</formula>
    </cfRule>
    <cfRule type="cellIs" dxfId="1" priority="2919" operator="greaterThan">
      <formula>120</formula>
    </cfRule>
    <cfRule type="containsText" dxfId="0" priority="666" operator="between" text="库存为">
      <formula>NOT(ISERROR(SEARCH("库存为",AU1593)))</formula>
    </cfRule>
  </conditionalFormatting>
  <conditionalFormatting sqref="AU1594">
    <cfRule type="cellIs" dxfId="2" priority="5171" operator="lessThan">
      <formula>20</formula>
    </cfRule>
    <cfRule type="cellIs" dxfId="1" priority="2918" operator="greaterThan">
      <formula>120</formula>
    </cfRule>
    <cfRule type="containsText" dxfId="0" priority="665" operator="between" text="库存为">
      <formula>NOT(ISERROR(SEARCH("库存为",AU1594)))</formula>
    </cfRule>
  </conditionalFormatting>
  <conditionalFormatting sqref="AU1595">
    <cfRule type="cellIs" dxfId="2" priority="5170" operator="lessThan">
      <formula>20</formula>
    </cfRule>
    <cfRule type="cellIs" dxfId="1" priority="2917" operator="greaterThan">
      <formula>120</formula>
    </cfRule>
    <cfRule type="containsText" dxfId="0" priority="664" operator="between" text="库存为">
      <formula>NOT(ISERROR(SEARCH("库存为",AU1595)))</formula>
    </cfRule>
  </conditionalFormatting>
  <conditionalFormatting sqref="AU1596">
    <cfRule type="cellIs" dxfId="2" priority="5169" operator="lessThan">
      <formula>20</formula>
    </cfRule>
    <cfRule type="cellIs" dxfId="1" priority="2916" operator="greaterThan">
      <formula>120</formula>
    </cfRule>
    <cfRule type="containsText" dxfId="0" priority="663" operator="between" text="库存为">
      <formula>NOT(ISERROR(SEARCH("库存为",AU1596)))</formula>
    </cfRule>
  </conditionalFormatting>
  <conditionalFormatting sqref="AU1597">
    <cfRule type="cellIs" dxfId="2" priority="5168" operator="lessThan">
      <formula>20</formula>
    </cfRule>
    <cfRule type="cellIs" dxfId="1" priority="2915" operator="greaterThan">
      <formula>120</formula>
    </cfRule>
    <cfRule type="containsText" dxfId="0" priority="662" operator="between" text="库存为">
      <formula>NOT(ISERROR(SEARCH("库存为",AU1597)))</formula>
    </cfRule>
  </conditionalFormatting>
  <conditionalFormatting sqref="AU1598">
    <cfRule type="cellIs" dxfId="2" priority="5167" operator="lessThan">
      <formula>20</formula>
    </cfRule>
    <cfRule type="cellIs" dxfId="1" priority="2914" operator="greaterThan">
      <formula>120</formula>
    </cfRule>
    <cfRule type="containsText" dxfId="0" priority="661" operator="between" text="库存为">
      <formula>NOT(ISERROR(SEARCH("库存为",AU1598)))</formula>
    </cfRule>
  </conditionalFormatting>
  <conditionalFormatting sqref="AU1599">
    <cfRule type="cellIs" dxfId="2" priority="5166" operator="lessThan">
      <formula>20</formula>
    </cfRule>
    <cfRule type="cellIs" dxfId="1" priority="2913" operator="greaterThan">
      <formula>120</formula>
    </cfRule>
    <cfRule type="containsText" dxfId="0" priority="660" operator="between" text="库存为">
      <formula>NOT(ISERROR(SEARCH("库存为",AU1599)))</formula>
    </cfRule>
  </conditionalFormatting>
  <conditionalFormatting sqref="AU1600">
    <cfRule type="cellIs" dxfId="2" priority="5165" operator="lessThan">
      <formula>20</formula>
    </cfRule>
    <cfRule type="cellIs" dxfId="1" priority="2912" operator="greaterThan">
      <formula>120</formula>
    </cfRule>
    <cfRule type="containsText" dxfId="0" priority="659" operator="between" text="库存为">
      <formula>NOT(ISERROR(SEARCH("库存为",AU1600)))</formula>
    </cfRule>
  </conditionalFormatting>
  <conditionalFormatting sqref="AU1601">
    <cfRule type="cellIs" dxfId="2" priority="5164" operator="lessThan">
      <formula>20</formula>
    </cfRule>
    <cfRule type="cellIs" dxfId="1" priority="2911" operator="greaterThan">
      <formula>120</formula>
    </cfRule>
    <cfRule type="containsText" dxfId="0" priority="658" operator="between" text="库存为">
      <formula>NOT(ISERROR(SEARCH("库存为",AU1601)))</formula>
    </cfRule>
  </conditionalFormatting>
  <conditionalFormatting sqref="AU1602">
    <cfRule type="cellIs" dxfId="2" priority="5163" operator="lessThan">
      <formula>20</formula>
    </cfRule>
    <cfRule type="cellIs" dxfId="1" priority="2910" operator="greaterThan">
      <formula>120</formula>
    </cfRule>
    <cfRule type="containsText" dxfId="0" priority="657" operator="between" text="库存为">
      <formula>NOT(ISERROR(SEARCH("库存为",AU1602)))</formula>
    </cfRule>
  </conditionalFormatting>
  <conditionalFormatting sqref="AU1603">
    <cfRule type="cellIs" dxfId="2" priority="5162" operator="lessThan">
      <formula>20</formula>
    </cfRule>
    <cfRule type="cellIs" dxfId="1" priority="2909" operator="greaterThan">
      <formula>120</formula>
    </cfRule>
    <cfRule type="containsText" dxfId="0" priority="656" operator="between" text="库存为">
      <formula>NOT(ISERROR(SEARCH("库存为",AU1603)))</formula>
    </cfRule>
  </conditionalFormatting>
  <conditionalFormatting sqref="AU1604">
    <cfRule type="cellIs" dxfId="2" priority="5161" operator="lessThan">
      <formula>20</formula>
    </cfRule>
    <cfRule type="cellIs" dxfId="1" priority="2908" operator="greaterThan">
      <formula>120</formula>
    </cfRule>
    <cfRule type="containsText" dxfId="0" priority="655" operator="between" text="库存为">
      <formula>NOT(ISERROR(SEARCH("库存为",AU1604)))</formula>
    </cfRule>
  </conditionalFormatting>
  <conditionalFormatting sqref="AU1605">
    <cfRule type="cellIs" dxfId="2" priority="5160" operator="lessThan">
      <formula>20</formula>
    </cfRule>
    <cfRule type="cellIs" dxfId="1" priority="2907" operator="greaterThan">
      <formula>120</formula>
    </cfRule>
    <cfRule type="containsText" dxfId="0" priority="654" operator="between" text="库存为">
      <formula>NOT(ISERROR(SEARCH("库存为",AU1605)))</formula>
    </cfRule>
  </conditionalFormatting>
  <conditionalFormatting sqref="AU1606">
    <cfRule type="cellIs" dxfId="2" priority="5159" operator="lessThan">
      <formula>20</formula>
    </cfRule>
    <cfRule type="cellIs" dxfId="1" priority="2906" operator="greaterThan">
      <formula>120</formula>
    </cfRule>
    <cfRule type="containsText" dxfId="0" priority="653" operator="between" text="库存为">
      <formula>NOT(ISERROR(SEARCH("库存为",AU1606)))</formula>
    </cfRule>
  </conditionalFormatting>
  <conditionalFormatting sqref="AU1607">
    <cfRule type="cellIs" dxfId="2" priority="5158" operator="lessThan">
      <formula>20</formula>
    </cfRule>
    <cfRule type="cellIs" dxfId="1" priority="2905" operator="greaterThan">
      <formula>120</formula>
    </cfRule>
    <cfRule type="containsText" dxfId="0" priority="652" operator="between" text="库存为">
      <formula>NOT(ISERROR(SEARCH("库存为",AU1607)))</formula>
    </cfRule>
  </conditionalFormatting>
  <conditionalFormatting sqref="AU1608">
    <cfRule type="cellIs" dxfId="2" priority="5157" operator="lessThan">
      <formula>20</formula>
    </cfRule>
    <cfRule type="cellIs" dxfId="1" priority="2904" operator="greaterThan">
      <formula>120</formula>
    </cfRule>
    <cfRule type="containsText" dxfId="0" priority="651" operator="between" text="库存为">
      <formula>NOT(ISERROR(SEARCH("库存为",AU1608)))</formula>
    </cfRule>
  </conditionalFormatting>
  <conditionalFormatting sqref="AU1609">
    <cfRule type="cellIs" dxfId="2" priority="5156" operator="lessThan">
      <formula>20</formula>
    </cfRule>
    <cfRule type="cellIs" dxfId="1" priority="2903" operator="greaterThan">
      <formula>120</formula>
    </cfRule>
    <cfRule type="containsText" dxfId="0" priority="650" operator="between" text="库存为">
      <formula>NOT(ISERROR(SEARCH("库存为",AU1609)))</formula>
    </cfRule>
  </conditionalFormatting>
  <conditionalFormatting sqref="AU1610">
    <cfRule type="cellIs" dxfId="2" priority="5155" operator="lessThan">
      <formula>20</formula>
    </cfRule>
    <cfRule type="cellIs" dxfId="1" priority="2902" operator="greaterThan">
      <formula>120</formula>
    </cfRule>
    <cfRule type="containsText" dxfId="0" priority="649" operator="between" text="库存为">
      <formula>NOT(ISERROR(SEARCH("库存为",AU1610)))</formula>
    </cfRule>
  </conditionalFormatting>
  <conditionalFormatting sqref="AU1611">
    <cfRule type="cellIs" dxfId="2" priority="5154" operator="lessThan">
      <formula>20</formula>
    </cfRule>
    <cfRule type="cellIs" dxfId="1" priority="2901" operator="greaterThan">
      <formula>120</formula>
    </cfRule>
    <cfRule type="containsText" dxfId="0" priority="648" operator="between" text="库存为">
      <formula>NOT(ISERROR(SEARCH("库存为",AU1611)))</formula>
    </cfRule>
  </conditionalFormatting>
  <conditionalFormatting sqref="AU1612">
    <cfRule type="cellIs" dxfId="2" priority="5153" operator="lessThan">
      <formula>20</formula>
    </cfRule>
    <cfRule type="cellIs" dxfId="1" priority="2900" operator="greaterThan">
      <formula>120</formula>
    </cfRule>
    <cfRule type="containsText" dxfId="0" priority="647" operator="between" text="库存为">
      <formula>NOT(ISERROR(SEARCH("库存为",AU1612)))</formula>
    </cfRule>
  </conditionalFormatting>
  <conditionalFormatting sqref="AU1613">
    <cfRule type="cellIs" dxfId="2" priority="5152" operator="lessThan">
      <formula>20</formula>
    </cfRule>
    <cfRule type="cellIs" dxfId="1" priority="2899" operator="greaterThan">
      <formula>120</formula>
    </cfRule>
    <cfRule type="containsText" dxfId="0" priority="646" operator="between" text="库存为">
      <formula>NOT(ISERROR(SEARCH("库存为",AU1613)))</formula>
    </cfRule>
  </conditionalFormatting>
  <conditionalFormatting sqref="AU1614">
    <cfRule type="cellIs" dxfId="2" priority="5151" operator="lessThan">
      <formula>20</formula>
    </cfRule>
    <cfRule type="cellIs" dxfId="1" priority="2898" operator="greaterThan">
      <formula>120</formula>
    </cfRule>
    <cfRule type="containsText" dxfId="0" priority="645" operator="between" text="库存为">
      <formula>NOT(ISERROR(SEARCH("库存为",AU1614)))</formula>
    </cfRule>
  </conditionalFormatting>
  <conditionalFormatting sqref="AU1615">
    <cfRule type="cellIs" dxfId="2" priority="5150" operator="lessThan">
      <formula>20</formula>
    </cfRule>
    <cfRule type="cellIs" dxfId="1" priority="2897" operator="greaterThan">
      <formula>120</formula>
    </cfRule>
    <cfRule type="containsText" dxfId="0" priority="644" operator="between" text="库存为">
      <formula>NOT(ISERROR(SEARCH("库存为",AU1615)))</formula>
    </cfRule>
  </conditionalFormatting>
  <conditionalFormatting sqref="AU1616">
    <cfRule type="cellIs" dxfId="2" priority="5149" operator="lessThan">
      <formula>20</formula>
    </cfRule>
    <cfRule type="cellIs" dxfId="1" priority="2896" operator="greaterThan">
      <formula>120</formula>
    </cfRule>
    <cfRule type="containsText" dxfId="0" priority="643" operator="between" text="库存为">
      <formula>NOT(ISERROR(SEARCH("库存为",AU1616)))</formula>
    </cfRule>
  </conditionalFormatting>
  <conditionalFormatting sqref="AU1617">
    <cfRule type="cellIs" dxfId="2" priority="5148" operator="lessThan">
      <formula>20</formula>
    </cfRule>
    <cfRule type="cellIs" dxfId="1" priority="2895" operator="greaterThan">
      <formula>120</formula>
    </cfRule>
    <cfRule type="containsText" dxfId="0" priority="642" operator="between" text="库存为">
      <formula>NOT(ISERROR(SEARCH("库存为",AU1617)))</formula>
    </cfRule>
  </conditionalFormatting>
  <conditionalFormatting sqref="AU1618">
    <cfRule type="cellIs" dxfId="2" priority="5147" operator="lessThan">
      <formula>20</formula>
    </cfRule>
    <cfRule type="cellIs" dxfId="1" priority="2894" operator="greaterThan">
      <formula>120</formula>
    </cfRule>
    <cfRule type="containsText" dxfId="0" priority="641" operator="between" text="库存为">
      <formula>NOT(ISERROR(SEARCH("库存为",AU1618)))</formula>
    </cfRule>
  </conditionalFormatting>
  <conditionalFormatting sqref="AU1619">
    <cfRule type="cellIs" dxfId="2" priority="5146" operator="lessThan">
      <formula>20</formula>
    </cfRule>
    <cfRule type="cellIs" dxfId="1" priority="2893" operator="greaterThan">
      <formula>120</formula>
    </cfRule>
    <cfRule type="containsText" dxfId="0" priority="640" operator="between" text="库存为">
      <formula>NOT(ISERROR(SEARCH("库存为",AU1619)))</formula>
    </cfRule>
  </conditionalFormatting>
  <conditionalFormatting sqref="AU1620">
    <cfRule type="cellIs" dxfId="2" priority="5145" operator="lessThan">
      <formula>20</formula>
    </cfRule>
    <cfRule type="cellIs" dxfId="1" priority="2892" operator="greaterThan">
      <formula>120</formula>
    </cfRule>
    <cfRule type="containsText" dxfId="0" priority="639" operator="between" text="库存为">
      <formula>NOT(ISERROR(SEARCH("库存为",AU1620)))</formula>
    </cfRule>
  </conditionalFormatting>
  <conditionalFormatting sqref="AU1621">
    <cfRule type="cellIs" dxfId="2" priority="5144" operator="lessThan">
      <formula>20</formula>
    </cfRule>
    <cfRule type="cellIs" dxfId="1" priority="2891" operator="greaterThan">
      <formula>120</formula>
    </cfRule>
    <cfRule type="containsText" dxfId="0" priority="638" operator="between" text="库存为">
      <formula>NOT(ISERROR(SEARCH("库存为",AU1621)))</formula>
    </cfRule>
  </conditionalFormatting>
  <conditionalFormatting sqref="AU1622">
    <cfRule type="cellIs" dxfId="2" priority="5143" operator="lessThan">
      <formula>20</formula>
    </cfRule>
    <cfRule type="cellIs" dxfId="1" priority="2890" operator="greaterThan">
      <formula>120</formula>
    </cfRule>
    <cfRule type="containsText" dxfId="0" priority="637" operator="between" text="库存为">
      <formula>NOT(ISERROR(SEARCH("库存为",AU1622)))</formula>
    </cfRule>
  </conditionalFormatting>
  <conditionalFormatting sqref="AU1623">
    <cfRule type="cellIs" dxfId="2" priority="5142" operator="lessThan">
      <formula>20</formula>
    </cfRule>
    <cfRule type="cellIs" dxfId="1" priority="2889" operator="greaterThan">
      <formula>120</formula>
    </cfRule>
    <cfRule type="containsText" dxfId="0" priority="636" operator="between" text="库存为">
      <formula>NOT(ISERROR(SEARCH("库存为",AU1623)))</formula>
    </cfRule>
  </conditionalFormatting>
  <conditionalFormatting sqref="AU1624">
    <cfRule type="cellIs" dxfId="2" priority="5141" operator="lessThan">
      <formula>20</formula>
    </cfRule>
    <cfRule type="cellIs" dxfId="1" priority="2888" operator="greaterThan">
      <formula>120</formula>
    </cfRule>
    <cfRule type="containsText" dxfId="0" priority="635" operator="between" text="库存为">
      <formula>NOT(ISERROR(SEARCH("库存为",AU1624)))</formula>
    </cfRule>
  </conditionalFormatting>
  <conditionalFormatting sqref="AU1625">
    <cfRule type="cellIs" dxfId="2" priority="5140" operator="lessThan">
      <formula>20</formula>
    </cfRule>
    <cfRule type="cellIs" dxfId="1" priority="2887" operator="greaterThan">
      <formula>120</formula>
    </cfRule>
    <cfRule type="containsText" dxfId="0" priority="634" operator="between" text="库存为">
      <formula>NOT(ISERROR(SEARCH("库存为",AU1625)))</formula>
    </cfRule>
  </conditionalFormatting>
  <conditionalFormatting sqref="AU1626">
    <cfRule type="cellIs" dxfId="2" priority="5139" operator="lessThan">
      <formula>20</formula>
    </cfRule>
    <cfRule type="cellIs" dxfId="1" priority="2886" operator="greaterThan">
      <formula>120</formula>
    </cfRule>
    <cfRule type="containsText" dxfId="0" priority="633" operator="between" text="库存为">
      <formula>NOT(ISERROR(SEARCH("库存为",AU1626)))</formula>
    </cfRule>
  </conditionalFormatting>
  <conditionalFormatting sqref="AU1627">
    <cfRule type="cellIs" dxfId="2" priority="5138" operator="lessThan">
      <formula>20</formula>
    </cfRule>
    <cfRule type="cellIs" dxfId="1" priority="2885" operator="greaterThan">
      <formula>120</formula>
    </cfRule>
    <cfRule type="containsText" dxfId="0" priority="632" operator="between" text="库存为">
      <formula>NOT(ISERROR(SEARCH("库存为",AU1627)))</formula>
    </cfRule>
  </conditionalFormatting>
  <conditionalFormatting sqref="AU1628">
    <cfRule type="cellIs" dxfId="2" priority="5137" operator="lessThan">
      <formula>20</formula>
    </cfRule>
    <cfRule type="cellIs" dxfId="1" priority="2884" operator="greaterThan">
      <formula>120</formula>
    </cfRule>
    <cfRule type="containsText" dxfId="0" priority="631" operator="between" text="库存为">
      <formula>NOT(ISERROR(SEARCH("库存为",AU1628)))</formula>
    </cfRule>
  </conditionalFormatting>
  <conditionalFormatting sqref="AU1629">
    <cfRule type="cellIs" dxfId="2" priority="5136" operator="lessThan">
      <formula>20</formula>
    </cfRule>
    <cfRule type="cellIs" dxfId="1" priority="2883" operator="greaterThan">
      <formula>120</formula>
    </cfRule>
    <cfRule type="containsText" dxfId="0" priority="630" operator="between" text="库存为">
      <formula>NOT(ISERROR(SEARCH("库存为",AU1629)))</formula>
    </cfRule>
  </conditionalFormatting>
  <conditionalFormatting sqref="AU1630">
    <cfRule type="cellIs" dxfId="2" priority="5135" operator="lessThan">
      <formula>20</formula>
    </cfRule>
    <cfRule type="cellIs" dxfId="1" priority="2882" operator="greaterThan">
      <formula>120</formula>
    </cfRule>
    <cfRule type="containsText" dxfId="0" priority="629" operator="between" text="库存为">
      <formula>NOT(ISERROR(SEARCH("库存为",AU1630)))</formula>
    </cfRule>
  </conditionalFormatting>
  <conditionalFormatting sqref="AU1631">
    <cfRule type="cellIs" dxfId="2" priority="5134" operator="lessThan">
      <formula>20</formula>
    </cfRule>
    <cfRule type="cellIs" dxfId="1" priority="2881" operator="greaterThan">
      <formula>120</formula>
    </cfRule>
    <cfRule type="containsText" dxfId="0" priority="628" operator="between" text="库存为">
      <formula>NOT(ISERROR(SEARCH("库存为",AU1631)))</formula>
    </cfRule>
  </conditionalFormatting>
  <conditionalFormatting sqref="AU1632">
    <cfRule type="cellIs" dxfId="2" priority="5133" operator="lessThan">
      <formula>20</formula>
    </cfRule>
    <cfRule type="cellIs" dxfId="1" priority="2880" operator="greaterThan">
      <formula>120</formula>
    </cfRule>
    <cfRule type="containsText" dxfId="0" priority="627" operator="between" text="库存为">
      <formula>NOT(ISERROR(SEARCH("库存为",AU1632)))</formula>
    </cfRule>
  </conditionalFormatting>
  <conditionalFormatting sqref="AU1633">
    <cfRule type="cellIs" dxfId="2" priority="5132" operator="lessThan">
      <formula>20</formula>
    </cfRule>
    <cfRule type="cellIs" dxfId="1" priority="2879" operator="greaterThan">
      <formula>120</formula>
    </cfRule>
    <cfRule type="containsText" dxfId="0" priority="626" operator="between" text="库存为">
      <formula>NOT(ISERROR(SEARCH("库存为",AU1633)))</formula>
    </cfRule>
  </conditionalFormatting>
  <conditionalFormatting sqref="AU1634">
    <cfRule type="cellIs" dxfId="2" priority="5131" operator="lessThan">
      <formula>20</formula>
    </cfRule>
    <cfRule type="cellIs" dxfId="1" priority="2878" operator="greaterThan">
      <formula>120</formula>
    </cfRule>
    <cfRule type="containsText" dxfId="0" priority="625" operator="between" text="库存为">
      <formula>NOT(ISERROR(SEARCH("库存为",AU1634)))</formula>
    </cfRule>
  </conditionalFormatting>
  <conditionalFormatting sqref="AU1635">
    <cfRule type="cellIs" dxfId="2" priority="5130" operator="lessThan">
      <formula>20</formula>
    </cfRule>
    <cfRule type="cellIs" dxfId="1" priority="2877" operator="greaterThan">
      <formula>120</formula>
    </cfRule>
    <cfRule type="containsText" dxfId="0" priority="624" operator="between" text="库存为">
      <formula>NOT(ISERROR(SEARCH("库存为",AU1635)))</formula>
    </cfRule>
  </conditionalFormatting>
  <conditionalFormatting sqref="AU1636">
    <cfRule type="cellIs" dxfId="2" priority="5129" operator="lessThan">
      <formula>20</formula>
    </cfRule>
    <cfRule type="cellIs" dxfId="1" priority="2876" operator="greaterThan">
      <formula>120</formula>
    </cfRule>
    <cfRule type="containsText" dxfId="0" priority="623" operator="between" text="库存为">
      <formula>NOT(ISERROR(SEARCH("库存为",AU1636)))</formula>
    </cfRule>
  </conditionalFormatting>
  <conditionalFormatting sqref="AU1637">
    <cfRule type="cellIs" dxfId="2" priority="5128" operator="lessThan">
      <formula>20</formula>
    </cfRule>
    <cfRule type="cellIs" dxfId="1" priority="2875" operator="greaterThan">
      <formula>120</formula>
    </cfRule>
    <cfRule type="containsText" dxfId="0" priority="622" operator="between" text="库存为">
      <formula>NOT(ISERROR(SEARCH("库存为",AU1637)))</formula>
    </cfRule>
  </conditionalFormatting>
  <conditionalFormatting sqref="AU1638">
    <cfRule type="cellIs" dxfId="2" priority="5127" operator="lessThan">
      <formula>20</formula>
    </cfRule>
    <cfRule type="cellIs" dxfId="1" priority="2874" operator="greaterThan">
      <formula>120</formula>
    </cfRule>
    <cfRule type="containsText" dxfId="0" priority="621" operator="between" text="库存为">
      <formula>NOT(ISERROR(SEARCH("库存为",AU1638)))</formula>
    </cfRule>
  </conditionalFormatting>
  <conditionalFormatting sqref="AU1639">
    <cfRule type="cellIs" dxfId="2" priority="5126" operator="lessThan">
      <formula>20</formula>
    </cfRule>
    <cfRule type="cellIs" dxfId="1" priority="2873" operator="greaterThan">
      <formula>120</formula>
    </cfRule>
    <cfRule type="containsText" dxfId="0" priority="620" operator="between" text="库存为">
      <formula>NOT(ISERROR(SEARCH("库存为",AU1639)))</formula>
    </cfRule>
  </conditionalFormatting>
  <conditionalFormatting sqref="AU1640">
    <cfRule type="cellIs" dxfId="2" priority="5125" operator="lessThan">
      <formula>20</formula>
    </cfRule>
    <cfRule type="cellIs" dxfId="1" priority="2872" operator="greaterThan">
      <formula>120</formula>
    </cfRule>
    <cfRule type="containsText" dxfId="0" priority="619" operator="between" text="库存为">
      <formula>NOT(ISERROR(SEARCH("库存为",AU1640)))</formula>
    </cfRule>
  </conditionalFormatting>
  <conditionalFormatting sqref="AU1641">
    <cfRule type="cellIs" dxfId="2" priority="5124" operator="lessThan">
      <formula>20</formula>
    </cfRule>
    <cfRule type="cellIs" dxfId="1" priority="2871" operator="greaterThan">
      <formula>120</formula>
    </cfRule>
    <cfRule type="containsText" dxfId="0" priority="618" operator="between" text="库存为">
      <formula>NOT(ISERROR(SEARCH("库存为",AU1641)))</formula>
    </cfRule>
  </conditionalFormatting>
  <conditionalFormatting sqref="AU1642">
    <cfRule type="cellIs" dxfId="2" priority="5123" operator="lessThan">
      <formula>20</formula>
    </cfRule>
    <cfRule type="cellIs" dxfId="1" priority="2870" operator="greaterThan">
      <formula>120</formula>
    </cfRule>
    <cfRule type="containsText" dxfId="0" priority="617" operator="between" text="库存为">
      <formula>NOT(ISERROR(SEARCH("库存为",AU1642)))</formula>
    </cfRule>
  </conditionalFormatting>
  <conditionalFormatting sqref="AU1643">
    <cfRule type="cellIs" dxfId="2" priority="5122" operator="lessThan">
      <formula>20</formula>
    </cfRule>
    <cfRule type="cellIs" dxfId="1" priority="2869" operator="greaterThan">
      <formula>120</formula>
    </cfRule>
    <cfRule type="containsText" dxfId="0" priority="616" operator="between" text="库存为">
      <formula>NOT(ISERROR(SEARCH("库存为",AU1643)))</formula>
    </cfRule>
  </conditionalFormatting>
  <conditionalFormatting sqref="AU1644">
    <cfRule type="cellIs" dxfId="2" priority="5121" operator="lessThan">
      <formula>20</formula>
    </cfRule>
    <cfRule type="cellIs" dxfId="1" priority="2868" operator="greaterThan">
      <formula>120</formula>
    </cfRule>
    <cfRule type="containsText" dxfId="0" priority="615" operator="between" text="库存为">
      <formula>NOT(ISERROR(SEARCH("库存为",AU1644)))</formula>
    </cfRule>
  </conditionalFormatting>
  <conditionalFormatting sqref="AU1645">
    <cfRule type="cellIs" dxfId="2" priority="5120" operator="lessThan">
      <formula>20</formula>
    </cfRule>
    <cfRule type="cellIs" dxfId="1" priority="2867" operator="greaterThan">
      <formula>120</formula>
    </cfRule>
    <cfRule type="containsText" dxfId="0" priority="614" operator="between" text="库存为">
      <formula>NOT(ISERROR(SEARCH("库存为",AU1645)))</formula>
    </cfRule>
  </conditionalFormatting>
  <conditionalFormatting sqref="AU1646">
    <cfRule type="cellIs" dxfId="2" priority="5119" operator="lessThan">
      <formula>20</formula>
    </cfRule>
    <cfRule type="cellIs" dxfId="1" priority="2866" operator="greaterThan">
      <formula>120</formula>
    </cfRule>
    <cfRule type="containsText" dxfId="0" priority="613" operator="between" text="库存为">
      <formula>NOT(ISERROR(SEARCH("库存为",AU1646)))</formula>
    </cfRule>
  </conditionalFormatting>
  <conditionalFormatting sqref="AU1647">
    <cfRule type="cellIs" dxfId="2" priority="5118" operator="lessThan">
      <formula>20</formula>
    </cfRule>
    <cfRule type="cellIs" dxfId="1" priority="2865" operator="greaterThan">
      <formula>120</formula>
    </cfRule>
    <cfRule type="containsText" dxfId="0" priority="612" operator="between" text="库存为">
      <formula>NOT(ISERROR(SEARCH("库存为",AU1647)))</formula>
    </cfRule>
  </conditionalFormatting>
  <conditionalFormatting sqref="AU1648">
    <cfRule type="cellIs" dxfId="2" priority="5117" operator="lessThan">
      <formula>20</formula>
    </cfRule>
    <cfRule type="cellIs" dxfId="1" priority="2864" operator="greaterThan">
      <formula>120</formula>
    </cfRule>
    <cfRule type="containsText" dxfId="0" priority="611" operator="between" text="库存为">
      <formula>NOT(ISERROR(SEARCH("库存为",AU1648)))</formula>
    </cfRule>
  </conditionalFormatting>
  <conditionalFormatting sqref="AU1649">
    <cfRule type="cellIs" dxfId="2" priority="5116" operator="lessThan">
      <formula>20</formula>
    </cfRule>
    <cfRule type="cellIs" dxfId="1" priority="2863" operator="greaterThan">
      <formula>120</formula>
    </cfRule>
    <cfRule type="containsText" dxfId="0" priority="610" operator="between" text="库存为">
      <formula>NOT(ISERROR(SEARCH("库存为",AU1649)))</formula>
    </cfRule>
  </conditionalFormatting>
  <conditionalFormatting sqref="AU1650">
    <cfRule type="cellIs" dxfId="2" priority="5115" operator="lessThan">
      <formula>20</formula>
    </cfRule>
    <cfRule type="cellIs" dxfId="1" priority="2862" operator="greaterThan">
      <formula>120</formula>
    </cfRule>
    <cfRule type="containsText" dxfId="0" priority="609" operator="between" text="库存为">
      <formula>NOT(ISERROR(SEARCH("库存为",AU1650)))</formula>
    </cfRule>
  </conditionalFormatting>
  <conditionalFormatting sqref="AU1651">
    <cfRule type="cellIs" dxfId="2" priority="5114" operator="lessThan">
      <formula>20</formula>
    </cfRule>
    <cfRule type="cellIs" dxfId="1" priority="2861" operator="greaterThan">
      <formula>120</formula>
    </cfRule>
    <cfRule type="containsText" dxfId="0" priority="608" operator="between" text="库存为">
      <formula>NOT(ISERROR(SEARCH("库存为",AU1651)))</formula>
    </cfRule>
  </conditionalFormatting>
  <conditionalFormatting sqref="AU1652">
    <cfRule type="cellIs" dxfId="2" priority="5113" operator="lessThan">
      <formula>20</formula>
    </cfRule>
    <cfRule type="cellIs" dxfId="1" priority="2860" operator="greaterThan">
      <formula>120</formula>
    </cfRule>
    <cfRule type="containsText" dxfId="0" priority="607" operator="between" text="库存为">
      <formula>NOT(ISERROR(SEARCH("库存为",AU1652)))</formula>
    </cfRule>
  </conditionalFormatting>
  <conditionalFormatting sqref="AU1653">
    <cfRule type="cellIs" dxfId="2" priority="5112" operator="lessThan">
      <formula>20</formula>
    </cfRule>
    <cfRule type="cellIs" dxfId="1" priority="2859" operator="greaterThan">
      <formula>120</formula>
    </cfRule>
    <cfRule type="containsText" dxfId="0" priority="606" operator="between" text="库存为">
      <formula>NOT(ISERROR(SEARCH("库存为",AU1653)))</formula>
    </cfRule>
  </conditionalFormatting>
  <conditionalFormatting sqref="AU1654">
    <cfRule type="cellIs" dxfId="2" priority="5111" operator="lessThan">
      <formula>20</formula>
    </cfRule>
    <cfRule type="cellIs" dxfId="1" priority="2858" operator="greaterThan">
      <formula>120</formula>
    </cfRule>
    <cfRule type="containsText" dxfId="0" priority="605" operator="between" text="库存为">
      <formula>NOT(ISERROR(SEARCH("库存为",AU1654)))</formula>
    </cfRule>
  </conditionalFormatting>
  <conditionalFormatting sqref="AU1655">
    <cfRule type="cellIs" dxfId="2" priority="5110" operator="lessThan">
      <formula>20</formula>
    </cfRule>
    <cfRule type="cellIs" dxfId="1" priority="2857" operator="greaterThan">
      <formula>120</formula>
    </cfRule>
    <cfRule type="containsText" dxfId="0" priority="604" operator="between" text="库存为">
      <formula>NOT(ISERROR(SEARCH("库存为",AU1655)))</formula>
    </cfRule>
  </conditionalFormatting>
  <conditionalFormatting sqref="AU1656">
    <cfRule type="cellIs" dxfId="2" priority="5109" operator="lessThan">
      <formula>20</formula>
    </cfRule>
    <cfRule type="cellIs" dxfId="1" priority="2856" operator="greaterThan">
      <formula>120</formula>
    </cfRule>
    <cfRule type="containsText" dxfId="0" priority="603" operator="between" text="库存为">
      <formula>NOT(ISERROR(SEARCH("库存为",AU1656)))</formula>
    </cfRule>
  </conditionalFormatting>
  <conditionalFormatting sqref="AU1657">
    <cfRule type="cellIs" dxfId="2" priority="5108" operator="lessThan">
      <formula>20</formula>
    </cfRule>
    <cfRule type="cellIs" dxfId="1" priority="2855" operator="greaterThan">
      <formula>120</formula>
    </cfRule>
    <cfRule type="containsText" dxfId="0" priority="602" operator="between" text="库存为">
      <formula>NOT(ISERROR(SEARCH("库存为",AU1657)))</formula>
    </cfRule>
  </conditionalFormatting>
  <conditionalFormatting sqref="AU1658">
    <cfRule type="cellIs" dxfId="2" priority="5107" operator="lessThan">
      <formula>20</formula>
    </cfRule>
    <cfRule type="cellIs" dxfId="1" priority="2854" operator="greaterThan">
      <formula>120</formula>
    </cfRule>
    <cfRule type="containsText" dxfId="0" priority="601" operator="between" text="库存为">
      <formula>NOT(ISERROR(SEARCH("库存为",AU1658)))</formula>
    </cfRule>
  </conditionalFormatting>
  <conditionalFormatting sqref="AU1659">
    <cfRule type="cellIs" dxfId="2" priority="5106" operator="lessThan">
      <formula>20</formula>
    </cfRule>
    <cfRule type="cellIs" dxfId="1" priority="2853" operator="greaterThan">
      <formula>120</formula>
    </cfRule>
    <cfRule type="containsText" dxfId="0" priority="600" operator="between" text="库存为">
      <formula>NOT(ISERROR(SEARCH("库存为",AU1659)))</formula>
    </cfRule>
  </conditionalFormatting>
  <conditionalFormatting sqref="AU1660">
    <cfRule type="cellIs" dxfId="2" priority="5105" operator="lessThan">
      <formula>20</formula>
    </cfRule>
    <cfRule type="cellIs" dxfId="1" priority="2852" operator="greaterThan">
      <formula>120</formula>
    </cfRule>
    <cfRule type="containsText" dxfId="0" priority="599" operator="between" text="库存为">
      <formula>NOT(ISERROR(SEARCH("库存为",AU1660)))</formula>
    </cfRule>
  </conditionalFormatting>
  <conditionalFormatting sqref="AU1661">
    <cfRule type="cellIs" dxfId="2" priority="5104" operator="lessThan">
      <formula>20</formula>
    </cfRule>
    <cfRule type="cellIs" dxfId="1" priority="2851" operator="greaterThan">
      <formula>120</formula>
    </cfRule>
    <cfRule type="containsText" dxfId="0" priority="598" operator="between" text="库存为">
      <formula>NOT(ISERROR(SEARCH("库存为",AU1661)))</formula>
    </cfRule>
  </conditionalFormatting>
  <conditionalFormatting sqref="AU1662">
    <cfRule type="cellIs" dxfId="2" priority="5103" operator="lessThan">
      <formula>20</formula>
    </cfRule>
    <cfRule type="cellIs" dxfId="1" priority="2850" operator="greaterThan">
      <formula>120</formula>
    </cfRule>
    <cfRule type="containsText" dxfId="0" priority="597" operator="between" text="库存为">
      <formula>NOT(ISERROR(SEARCH("库存为",AU1662)))</formula>
    </cfRule>
  </conditionalFormatting>
  <conditionalFormatting sqref="AU1663">
    <cfRule type="cellIs" dxfId="2" priority="5102" operator="lessThan">
      <formula>20</formula>
    </cfRule>
    <cfRule type="cellIs" dxfId="1" priority="2849" operator="greaterThan">
      <formula>120</formula>
    </cfRule>
    <cfRule type="containsText" dxfId="0" priority="596" operator="between" text="库存为">
      <formula>NOT(ISERROR(SEARCH("库存为",AU1663)))</formula>
    </cfRule>
  </conditionalFormatting>
  <conditionalFormatting sqref="AU1664">
    <cfRule type="cellIs" dxfId="2" priority="5101" operator="lessThan">
      <formula>20</formula>
    </cfRule>
    <cfRule type="cellIs" dxfId="1" priority="2848" operator="greaterThan">
      <formula>120</formula>
    </cfRule>
    <cfRule type="containsText" dxfId="0" priority="595" operator="between" text="库存为">
      <formula>NOT(ISERROR(SEARCH("库存为",AU1664)))</formula>
    </cfRule>
  </conditionalFormatting>
  <conditionalFormatting sqref="AU1665">
    <cfRule type="cellIs" dxfId="2" priority="5100" operator="lessThan">
      <formula>20</formula>
    </cfRule>
    <cfRule type="cellIs" dxfId="1" priority="2847" operator="greaterThan">
      <formula>120</formula>
    </cfRule>
    <cfRule type="containsText" dxfId="0" priority="594" operator="between" text="库存为">
      <formula>NOT(ISERROR(SEARCH("库存为",AU1665)))</formula>
    </cfRule>
  </conditionalFormatting>
  <conditionalFormatting sqref="AU1666">
    <cfRule type="cellIs" dxfId="2" priority="5099" operator="lessThan">
      <formula>20</formula>
    </cfRule>
    <cfRule type="cellIs" dxfId="1" priority="2846" operator="greaterThan">
      <formula>120</formula>
    </cfRule>
    <cfRule type="containsText" dxfId="0" priority="593" operator="between" text="库存为">
      <formula>NOT(ISERROR(SEARCH("库存为",AU1666)))</formula>
    </cfRule>
  </conditionalFormatting>
  <conditionalFormatting sqref="AU1667">
    <cfRule type="cellIs" dxfId="2" priority="5098" operator="lessThan">
      <formula>20</formula>
    </cfRule>
    <cfRule type="cellIs" dxfId="1" priority="2845" operator="greaterThan">
      <formula>120</formula>
    </cfRule>
    <cfRule type="containsText" dxfId="0" priority="592" operator="between" text="库存为">
      <formula>NOT(ISERROR(SEARCH("库存为",AU1667)))</formula>
    </cfRule>
  </conditionalFormatting>
  <conditionalFormatting sqref="AU1668">
    <cfRule type="cellIs" dxfId="2" priority="5097" operator="lessThan">
      <formula>20</formula>
    </cfRule>
    <cfRule type="cellIs" dxfId="1" priority="2844" operator="greaterThan">
      <formula>120</formula>
    </cfRule>
    <cfRule type="containsText" dxfId="0" priority="591" operator="between" text="库存为">
      <formula>NOT(ISERROR(SEARCH("库存为",AU1668)))</formula>
    </cfRule>
  </conditionalFormatting>
  <conditionalFormatting sqref="AU1669">
    <cfRule type="cellIs" dxfId="2" priority="5096" operator="lessThan">
      <formula>20</formula>
    </cfRule>
    <cfRule type="cellIs" dxfId="1" priority="2843" operator="greaterThan">
      <formula>120</formula>
    </cfRule>
    <cfRule type="containsText" dxfId="0" priority="590" operator="between" text="库存为">
      <formula>NOT(ISERROR(SEARCH("库存为",AU1669)))</formula>
    </cfRule>
  </conditionalFormatting>
  <conditionalFormatting sqref="AU1670">
    <cfRule type="cellIs" dxfId="2" priority="5095" operator="lessThan">
      <formula>20</formula>
    </cfRule>
    <cfRule type="cellIs" dxfId="1" priority="2842" operator="greaterThan">
      <formula>120</formula>
    </cfRule>
    <cfRule type="containsText" dxfId="0" priority="589" operator="between" text="库存为">
      <formula>NOT(ISERROR(SEARCH("库存为",AU1670)))</formula>
    </cfRule>
  </conditionalFormatting>
  <conditionalFormatting sqref="AU1671">
    <cfRule type="cellIs" dxfId="2" priority="5094" operator="lessThan">
      <formula>20</formula>
    </cfRule>
    <cfRule type="cellIs" dxfId="1" priority="2841" operator="greaterThan">
      <formula>120</formula>
    </cfRule>
    <cfRule type="containsText" dxfId="0" priority="588" operator="between" text="库存为">
      <formula>NOT(ISERROR(SEARCH("库存为",AU1671)))</formula>
    </cfRule>
  </conditionalFormatting>
  <conditionalFormatting sqref="AU1672">
    <cfRule type="cellIs" dxfId="2" priority="5093" operator="lessThan">
      <formula>20</formula>
    </cfRule>
    <cfRule type="cellIs" dxfId="1" priority="2840" operator="greaterThan">
      <formula>120</formula>
    </cfRule>
    <cfRule type="containsText" dxfId="0" priority="587" operator="between" text="库存为">
      <formula>NOT(ISERROR(SEARCH("库存为",AU1672)))</formula>
    </cfRule>
  </conditionalFormatting>
  <conditionalFormatting sqref="AU1673">
    <cfRule type="cellIs" dxfId="2" priority="5092" operator="lessThan">
      <formula>20</formula>
    </cfRule>
    <cfRule type="cellIs" dxfId="1" priority="2839" operator="greaterThan">
      <formula>120</formula>
    </cfRule>
    <cfRule type="containsText" dxfId="0" priority="586" operator="between" text="库存为">
      <formula>NOT(ISERROR(SEARCH("库存为",AU1673)))</formula>
    </cfRule>
  </conditionalFormatting>
  <conditionalFormatting sqref="AU1674">
    <cfRule type="cellIs" dxfId="2" priority="5091" operator="lessThan">
      <formula>20</formula>
    </cfRule>
    <cfRule type="cellIs" dxfId="1" priority="2838" operator="greaterThan">
      <formula>120</formula>
    </cfRule>
    <cfRule type="containsText" dxfId="0" priority="585" operator="between" text="库存为">
      <formula>NOT(ISERROR(SEARCH("库存为",AU1674)))</formula>
    </cfRule>
  </conditionalFormatting>
  <conditionalFormatting sqref="AU1675">
    <cfRule type="cellIs" dxfId="2" priority="5090" operator="lessThan">
      <formula>20</formula>
    </cfRule>
    <cfRule type="cellIs" dxfId="1" priority="2837" operator="greaterThan">
      <formula>120</formula>
    </cfRule>
    <cfRule type="containsText" dxfId="0" priority="584" operator="between" text="库存为">
      <formula>NOT(ISERROR(SEARCH("库存为",AU1675)))</formula>
    </cfRule>
  </conditionalFormatting>
  <conditionalFormatting sqref="AU1676">
    <cfRule type="cellIs" dxfId="2" priority="5089" operator="lessThan">
      <formula>20</formula>
    </cfRule>
    <cfRule type="cellIs" dxfId="1" priority="2836" operator="greaterThan">
      <formula>120</formula>
    </cfRule>
    <cfRule type="containsText" dxfId="0" priority="583" operator="between" text="库存为">
      <formula>NOT(ISERROR(SEARCH("库存为",AU1676)))</formula>
    </cfRule>
  </conditionalFormatting>
  <conditionalFormatting sqref="AU1677">
    <cfRule type="cellIs" dxfId="2" priority="5088" operator="lessThan">
      <formula>20</formula>
    </cfRule>
    <cfRule type="cellIs" dxfId="1" priority="2835" operator="greaterThan">
      <formula>120</formula>
    </cfRule>
    <cfRule type="containsText" dxfId="0" priority="582" operator="between" text="库存为">
      <formula>NOT(ISERROR(SEARCH("库存为",AU1677)))</formula>
    </cfRule>
  </conditionalFormatting>
  <conditionalFormatting sqref="AU1678">
    <cfRule type="cellIs" dxfId="2" priority="5087" operator="lessThan">
      <formula>20</formula>
    </cfRule>
    <cfRule type="cellIs" dxfId="1" priority="2834" operator="greaterThan">
      <formula>120</formula>
    </cfRule>
    <cfRule type="containsText" dxfId="0" priority="581" operator="between" text="库存为">
      <formula>NOT(ISERROR(SEARCH("库存为",AU1678)))</formula>
    </cfRule>
  </conditionalFormatting>
  <conditionalFormatting sqref="AU1679">
    <cfRule type="cellIs" dxfId="2" priority="5086" operator="lessThan">
      <formula>20</formula>
    </cfRule>
    <cfRule type="cellIs" dxfId="1" priority="2833" operator="greaterThan">
      <formula>120</formula>
    </cfRule>
    <cfRule type="containsText" dxfId="0" priority="580" operator="between" text="库存为">
      <formula>NOT(ISERROR(SEARCH("库存为",AU1679)))</formula>
    </cfRule>
  </conditionalFormatting>
  <conditionalFormatting sqref="AU1680">
    <cfRule type="cellIs" dxfId="2" priority="5085" operator="lessThan">
      <formula>20</formula>
    </cfRule>
    <cfRule type="cellIs" dxfId="1" priority="2832" operator="greaterThan">
      <formula>120</formula>
    </cfRule>
    <cfRule type="containsText" dxfId="0" priority="579" operator="between" text="库存为">
      <formula>NOT(ISERROR(SEARCH("库存为",AU1680)))</formula>
    </cfRule>
  </conditionalFormatting>
  <conditionalFormatting sqref="AU1681">
    <cfRule type="cellIs" dxfId="2" priority="5084" operator="lessThan">
      <formula>20</formula>
    </cfRule>
    <cfRule type="cellIs" dxfId="1" priority="2831" operator="greaterThan">
      <formula>120</formula>
    </cfRule>
    <cfRule type="containsText" dxfId="0" priority="578" operator="between" text="库存为">
      <formula>NOT(ISERROR(SEARCH("库存为",AU1681)))</formula>
    </cfRule>
  </conditionalFormatting>
  <conditionalFormatting sqref="AU1682">
    <cfRule type="cellIs" dxfId="2" priority="5083" operator="lessThan">
      <formula>20</formula>
    </cfRule>
    <cfRule type="cellIs" dxfId="1" priority="2830" operator="greaterThan">
      <formula>120</formula>
    </cfRule>
    <cfRule type="containsText" dxfId="0" priority="577" operator="between" text="库存为">
      <formula>NOT(ISERROR(SEARCH("库存为",AU1682)))</formula>
    </cfRule>
  </conditionalFormatting>
  <conditionalFormatting sqref="AU1683">
    <cfRule type="cellIs" dxfId="2" priority="5082" operator="lessThan">
      <formula>20</formula>
    </cfRule>
    <cfRule type="cellIs" dxfId="1" priority="2829" operator="greaterThan">
      <formula>120</formula>
    </cfRule>
    <cfRule type="containsText" dxfId="0" priority="576" operator="between" text="库存为">
      <formula>NOT(ISERROR(SEARCH("库存为",AU1683)))</formula>
    </cfRule>
  </conditionalFormatting>
  <conditionalFormatting sqref="AU1684">
    <cfRule type="cellIs" dxfId="2" priority="5081" operator="lessThan">
      <formula>20</formula>
    </cfRule>
    <cfRule type="cellIs" dxfId="1" priority="2828" operator="greaterThan">
      <formula>120</formula>
    </cfRule>
    <cfRule type="containsText" dxfId="0" priority="575" operator="between" text="库存为">
      <formula>NOT(ISERROR(SEARCH("库存为",AU1684)))</formula>
    </cfRule>
  </conditionalFormatting>
  <conditionalFormatting sqref="AU1685">
    <cfRule type="cellIs" dxfId="2" priority="5080" operator="lessThan">
      <formula>20</formula>
    </cfRule>
    <cfRule type="cellIs" dxfId="1" priority="2827" operator="greaterThan">
      <formula>120</formula>
    </cfRule>
    <cfRule type="containsText" dxfId="0" priority="574" operator="between" text="库存为">
      <formula>NOT(ISERROR(SEARCH("库存为",AU1685)))</formula>
    </cfRule>
  </conditionalFormatting>
  <conditionalFormatting sqref="AU1686">
    <cfRule type="cellIs" dxfId="2" priority="5079" operator="lessThan">
      <formula>20</formula>
    </cfRule>
    <cfRule type="cellIs" dxfId="1" priority="2826" operator="greaterThan">
      <formula>120</formula>
    </cfRule>
    <cfRule type="containsText" dxfId="0" priority="573" operator="between" text="库存为">
      <formula>NOT(ISERROR(SEARCH("库存为",AU1686)))</formula>
    </cfRule>
  </conditionalFormatting>
  <conditionalFormatting sqref="AU1687">
    <cfRule type="cellIs" dxfId="2" priority="5078" operator="lessThan">
      <formula>20</formula>
    </cfRule>
    <cfRule type="cellIs" dxfId="1" priority="2825" operator="greaterThan">
      <formula>120</formula>
    </cfRule>
    <cfRule type="containsText" dxfId="0" priority="572" operator="between" text="库存为">
      <formula>NOT(ISERROR(SEARCH("库存为",AU1687)))</formula>
    </cfRule>
  </conditionalFormatting>
  <conditionalFormatting sqref="AU1688">
    <cfRule type="cellIs" dxfId="2" priority="5077" operator="lessThan">
      <formula>20</formula>
    </cfRule>
    <cfRule type="cellIs" dxfId="1" priority="2824" operator="greaterThan">
      <formula>120</formula>
    </cfRule>
    <cfRule type="containsText" dxfId="0" priority="571" operator="between" text="库存为">
      <formula>NOT(ISERROR(SEARCH("库存为",AU1688)))</formula>
    </cfRule>
  </conditionalFormatting>
  <conditionalFormatting sqref="AU1689">
    <cfRule type="cellIs" dxfId="2" priority="5076" operator="lessThan">
      <formula>20</formula>
    </cfRule>
    <cfRule type="cellIs" dxfId="1" priority="2823" operator="greaterThan">
      <formula>120</formula>
    </cfRule>
    <cfRule type="containsText" dxfId="0" priority="570" operator="between" text="库存为">
      <formula>NOT(ISERROR(SEARCH("库存为",AU1689)))</formula>
    </cfRule>
  </conditionalFormatting>
  <conditionalFormatting sqref="AU1690">
    <cfRule type="cellIs" dxfId="2" priority="5075" operator="lessThan">
      <formula>20</formula>
    </cfRule>
    <cfRule type="cellIs" dxfId="1" priority="2822" operator="greaterThan">
      <formula>120</formula>
    </cfRule>
    <cfRule type="containsText" dxfId="0" priority="569" operator="between" text="库存为">
      <formula>NOT(ISERROR(SEARCH("库存为",AU1690)))</formula>
    </cfRule>
  </conditionalFormatting>
  <conditionalFormatting sqref="AU1691">
    <cfRule type="cellIs" dxfId="2" priority="5074" operator="lessThan">
      <formula>20</formula>
    </cfRule>
    <cfRule type="cellIs" dxfId="1" priority="2821" operator="greaterThan">
      <formula>120</formula>
    </cfRule>
    <cfRule type="containsText" dxfId="0" priority="568" operator="between" text="库存为">
      <formula>NOT(ISERROR(SEARCH("库存为",AU1691)))</formula>
    </cfRule>
  </conditionalFormatting>
  <conditionalFormatting sqref="AU1692">
    <cfRule type="cellIs" dxfId="2" priority="5073" operator="lessThan">
      <formula>20</formula>
    </cfRule>
    <cfRule type="cellIs" dxfId="1" priority="2820" operator="greaterThan">
      <formula>120</formula>
    </cfRule>
    <cfRule type="containsText" dxfId="0" priority="567" operator="between" text="库存为">
      <formula>NOT(ISERROR(SEARCH("库存为",AU1692)))</formula>
    </cfRule>
  </conditionalFormatting>
  <conditionalFormatting sqref="AU1693">
    <cfRule type="cellIs" dxfId="2" priority="5072" operator="lessThan">
      <formula>20</formula>
    </cfRule>
    <cfRule type="cellIs" dxfId="1" priority="2819" operator="greaterThan">
      <formula>120</formula>
    </cfRule>
    <cfRule type="containsText" dxfId="0" priority="566" operator="between" text="库存为">
      <formula>NOT(ISERROR(SEARCH("库存为",AU1693)))</formula>
    </cfRule>
  </conditionalFormatting>
  <conditionalFormatting sqref="AU1694">
    <cfRule type="cellIs" dxfId="2" priority="5071" operator="lessThan">
      <formula>20</formula>
    </cfRule>
    <cfRule type="cellIs" dxfId="1" priority="2818" operator="greaterThan">
      <formula>120</formula>
    </cfRule>
    <cfRule type="containsText" dxfId="0" priority="565" operator="between" text="库存为">
      <formula>NOT(ISERROR(SEARCH("库存为",AU1694)))</formula>
    </cfRule>
  </conditionalFormatting>
  <conditionalFormatting sqref="AU1695">
    <cfRule type="cellIs" dxfId="2" priority="5070" operator="lessThan">
      <formula>20</formula>
    </cfRule>
    <cfRule type="cellIs" dxfId="1" priority="2817" operator="greaterThan">
      <formula>120</formula>
    </cfRule>
    <cfRule type="containsText" dxfId="0" priority="564" operator="between" text="库存为">
      <formula>NOT(ISERROR(SEARCH("库存为",AU1695)))</formula>
    </cfRule>
  </conditionalFormatting>
  <conditionalFormatting sqref="AU1696">
    <cfRule type="cellIs" dxfId="2" priority="5069" operator="lessThan">
      <formula>20</formula>
    </cfRule>
    <cfRule type="cellIs" dxfId="1" priority="2816" operator="greaterThan">
      <formula>120</formula>
    </cfRule>
    <cfRule type="containsText" dxfId="0" priority="563" operator="between" text="库存为">
      <formula>NOT(ISERROR(SEARCH("库存为",AU1696)))</formula>
    </cfRule>
  </conditionalFormatting>
  <conditionalFormatting sqref="AU1697">
    <cfRule type="cellIs" dxfId="2" priority="5068" operator="lessThan">
      <formula>20</formula>
    </cfRule>
    <cfRule type="cellIs" dxfId="1" priority="2815" operator="greaterThan">
      <formula>120</formula>
    </cfRule>
    <cfRule type="containsText" dxfId="0" priority="562" operator="between" text="库存为">
      <formula>NOT(ISERROR(SEARCH("库存为",AU1697)))</formula>
    </cfRule>
  </conditionalFormatting>
  <conditionalFormatting sqref="AU1698">
    <cfRule type="cellIs" dxfId="2" priority="5067" operator="lessThan">
      <formula>20</formula>
    </cfRule>
    <cfRule type="cellIs" dxfId="1" priority="2814" operator="greaterThan">
      <formula>120</formula>
    </cfRule>
    <cfRule type="containsText" dxfId="0" priority="561" operator="between" text="库存为">
      <formula>NOT(ISERROR(SEARCH("库存为",AU1698)))</formula>
    </cfRule>
  </conditionalFormatting>
  <conditionalFormatting sqref="AU1699">
    <cfRule type="cellIs" dxfId="2" priority="5066" operator="lessThan">
      <formula>20</formula>
    </cfRule>
    <cfRule type="cellIs" dxfId="1" priority="2813" operator="greaterThan">
      <formula>120</formula>
    </cfRule>
    <cfRule type="containsText" dxfId="0" priority="560" operator="between" text="库存为">
      <formula>NOT(ISERROR(SEARCH("库存为",AU1699)))</formula>
    </cfRule>
  </conditionalFormatting>
  <conditionalFormatting sqref="AU1700">
    <cfRule type="cellIs" dxfId="2" priority="5065" operator="lessThan">
      <formula>20</formula>
    </cfRule>
    <cfRule type="cellIs" dxfId="1" priority="2812" operator="greaterThan">
      <formula>120</formula>
    </cfRule>
    <cfRule type="containsText" dxfId="0" priority="559" operator="between" text="库存为">
      <formula>NOT(ISERROR(SEARCH("库存为",AU1700)))</formula>
    </cfRule>
  </conditionalFormatting>
  <conditionalFormatting sqref="AU1701">
    <cfRule type="cellIs" dxfId="2" priority="5064" operator="lessThan">
      <formula>20</formula>
    </cfRule>
    <cfRule type="cellIs" dxfId="1" priority="2811" operator="greaterThan">
      <formula>120</formula>
    </cfRule>
    <cfRule type="containsText" dxfId="0" priority="558" operator="between" text="库存为">
      <formula>NOT(ISERROR(SEARCH("库存为",AU1701)))</formula>
    </cfRule>
  </conditionalFormatting>
  <conditionalFormatting sqref="AU1702">
    <cfRule type="cellIs" dxfId="2" priority="5063" operator="lessThan">
      <formula>20</formula>
    </cfRule>
    <cfRule type="cellIs" dxfId="1" priority="2810" operator="greaterThan">
      <formula>120</formula>
    </cfRule>
    <cfRule type="containsText" dxfId="0" priority="557" operator="between" text="库存为">
      <formula>NOT(ISERROR(SEARCH("库存为",AU1702)))</formula>
    </cfRule>
  </conditionalFormatting>
  <conditionalFormatting sqref="AU1703">
    <cfRule type="cellIs" dxfId="2" priority="5062" operator="lessThan">
      <formula>20</formula>
    </cfRule>
    <cfRule type="cellIs" dxfId="1" priority="2809" operator="greaterThan">
      <formula>120</formula>
    </cfRule>
    <cfRule type="containsText" dxfId="0" priority="556" operator="between" text="库存为">
      <formula>NOT(ISERROR(SEARCH("库存为",AU1703)))</formula>
    </cfRule>
  </conditionalFormatting>
  <conditionalFormatting sqref="AU1704">
    <cfRule type="cellIs" dxfId="2" priority="5061" operator="lessThan">
      <formula>20</formula>
    </cfRule>
    <cfRule type="cellIs" dxfId="1" priority="2808" operator="greaterThan">
      <formula>120</formula>
    </cfRule>
    <cfRule type="containsText" dxfId="0" priority="555" operator="between" text="库存为">
      <formula>NOT(ISERROR(SEARCH("库存为",AU1704)))</formula>
    </cfRule>
  </conditionalFormatting>
  <conditionalFormatting sqref="AU1705">
    <cfRule type="cellIs" dxfId="2" priority="5060" operator="lessThan">
      <formula>20</formula>
    </cfRule>
    <cfRule type="cellIs" dxfId="1" priority="2807" operator="greaterThan">
      <formula>120</formula>
    </cfRule>
    <cfRule type="containsText" dxfId="0" priority="554" operator="between" text="库存为">
      <formula>NOT(ISERROR(SEARCH("库存为",AU1705)))</formula>
    </cfRule>
  </conditionalFormatting>
  <conditionalFormatting sqref="AU1706">
    <cfRule type="cellIs" dxfId="2" priority="5059" operator="lessThan">
      <formula>20</formula>
    </cfRule>
    <cfRule type="cellIs" dxfId="1" priority="2806" operator="greaterThan">
      <formula>120</formula>
    </cfRule>
    <cfRule type="containsText" dxfId="0" priority="553" operator="between" text="库存为">
      <formula>NOT(ISERROR(SEARCH("库存为",AU1706)))</formula>
    </cfRule>
  </conditionalFormatting>
  <conditionalFormatting sqref="AU1707">
    <cfRule type="cellIs" dxfId="2" priority="5058" operator="lessThan">
      <formula>20</formula>
    </cfRule>
    <cfRule type="cellIs" dxfId="1" priority="2805" operator="greaterThan">
      <formula>120</formula>
    </cfRule>
    <cfRule type="containsText" dxfId="0" priority="552" operator="between" text="库存为">
      <formula>NOT(ISERROR(SEARCH("库存为",AU1707)))</formula>
    </cfRule>
  </conditionalFormatting>
  <conditionalFormatting sqref="AU1708">
    <cfRule type="cellIs" dxfId="2" priority="5057" operator="lessThan">
      <formula>20</formula>
    </cfRule>
    <cfRule type="cellIs" dxfId="1" priority="2804" operator="greaterThan">
      <formula>120</formula>
    </cfRule>
    <cfRule type="containsText" dxfId="0" priority="551" operator="between" text="库存为">
      <formula>NOT(ISERROR(SEARCH("库存为",AU1708)))</formula>
    </cfRule>
  </conditionalFormatting>
  <conditionalFormatting sqref="AU1709">
    <cfRule type="cellIs" dxfId="2" priority="5056" operator="lessThan">
      <formula>20</formula>
    </cfRule>
    <cfRule type="cellIs" dxfId="1" priority="2803" operator="greaterThan">
      <formula>120</formula>
    </cfRule>
    <cfRule type="containsText" dxfId="0" priority="550" operator="between" text="库存为">
      <formula>NOT(ISERROR(SEARCH("库存为",AU1709)))</formula>
    </cfRule>
  </conditionalFormatting>
  <conditionalFormatting sqref="AU1710">
    <cfRule type="cellIs" dxfId="2" priority="5055" operator="lessThan">
      <formula>20</formula>
    </cfRule>
    <cfRule type="cellIs" dxfId="1" priority="2802" operator="greaterThan">
      <formula>120</formula>
    </cfRule>
    <cfRule type="containsText" dxfId="0" priority="549" operator="between" text="库存为">
      <formula>NOT(ISERROR(SEARCH("库存为",AU1710)))</formula>
    </cfRule>
  </conditionalFormatting>
  <conditionalFormatting sqref="AU1711">
    <cfRule type="cellIs" dxfId="2" priority="5054" operator="lessThan">
      <formula>20</formula>
    </cfRule>
    <cfRule type="cellIs" dxfId="1" priority="2801" operator="greaterThan">
      <formula>120</formula>
    </cfRule>
    <cfRule type="containsText" dxfId="0" priority="548" operator="between" text="库存为">
      <formula>NOT(ISERROR(SEARCH("库存为",AU1711)))</formula>
    </cfRule>
  </conditionalFormatting>
  <conditionalFormatting sqref="AU1712">
    <cfRule type="cellIs" dxfId="2" priority="5053" operator="lessThan">
      <formula>20</formula>
    </cfRule>
    <cfRule type="cellIs" dxfId="1" priority="2800" operator="greaterThan">
      <formula>120</formula>
    </cfRule>
    <cfRule type="containsText" dxfId="0" priority="547" operator="between" text="库存为">
      <formula>NOT(ISERROR(SEARCH("库存为",AU1712)))</formula>
    </cfRule>
  </conditionalFormatting>
  <conditionalFormatting sqref="AU1713">
    <cfRule type="cellIs" dxfId="2" priority="5052" operator="lessThan">
      <formula>20</formula>
    </cfRule>
    <cfRule type="cellIs" dxfId="1" priority="2799" operator="greaterThan">
      <formula>120</formula>
    </cfRule>
    <cfRule type="containsText" dxfId="0" priority="546" operator="between" text="库存为">
      <formula>NOT(ISERROR(SEARCH("库存为",AU1713)))</formula>
    </cfRule>
  </conditionalFormatting>
  <conditionalFormatting sqref="AU1714">
    <cfRule type="cellIs" dxfId="2" priority="5051" operator="lessThan">
      <formula>20</formula>
    </cfRule>
    <cfRule type="cellIs" dxfId="1" priority="2798" operator="greaterThan">
      <formula>120</formula>
    </cfRule>
    <cfRule type="containsText" dxfId="0" priority="545" operator="between" text="库存为">
      <formula>NOT(ISERROR(SEARCH("库存为",AU1714)))</formula>
    </cfRule>
  </conditionalFormatting>
  <conditionalFormatting sqref="AU1715">
    <cfRule type="cellIs" dxfId="2" priority="5050" operator="lessThan">
      <formula>20</formula>
    </cfRule>
    <cfRule type="cellIs" dxfId="1" priority="2797" operator="greaterThan">
      <formula>120</formula>
    </cfRule>
    <cfRule type="containsText" dxfId="0" priority="544" operator="between" text="库存为">
      <formula>NOT(ISERROR(SEARCH("库存为",AU1715)))</formula>
    </cfRule>
  </conditionalFormatting>
  <conditionalFormatting sqref="AU1716">
    <cfRule type="cellIs" dxfId="2" priority="5049" operator="lessThan">
      <formula>20</formula>
    </cfRule>
    <cfRule type="cellIs" dxfId="1" priority="2796" operator="greaterThan">
      <formula>120</formula>
    </cfRule>
    <cfRule type="containsText" dxfId="0" priority="543" operator="between" text="库存为">
      <formula>NOT(ISERROR(SEARCH("库存为",AU1716)))</formula>
    </cfRule>
  </conditionalFormatting>
  <conditionalFormatting sqref="AU1717">
    <cfRule type="cellIs" dxfId="2" priority="5048" operator="lessThan">
      <formula>20</formula>
    </cfRule>
    <cfRule type="cellIs" dxfId="1" priority="2795" operator="greaterThan">
      <formula>120</formula>
    </cfRule>
    <cfRule type="containsText" dxfId="0" priority="542" operator="between" text="库存为">
      <formula>NOT(ISERROR(SEARCH("库存为",AU1717)))</formula>
    </cfRule>
  </conditionalFormatting>
  <conditionalFormatting sqref="AU1718">
    <cfRule type="cellIs" dxfId="2" priority="5047" operator="lessThan">
      <formula>20</formula>
    </cfRule>
    <cfRule type="cellIs" dxfId="1" priority="2794" operator="greaterThan">
      <formula>120</formula>
    </cfRule>
    <cfRule type="containsText" dxfId="0" priority="541" operator="between" text="库存为">
      <formula>NOT(ISERROR(SEARCH("库存为",AU1718)))</formula>
    </cfRule>
  </conditionalFormatting>
  <conditionalFormatting sqref="AU1719">
    <cfRule type="cellIs" dxfId="2" priority="5046" operator="lessThan">
      <formula>20</formula>
    </cfRule>
    <cfRule type="cellIs" dxfId="1" priority="2793" operator="greaterThan">
      <formula>120</formula>
    </cfRule>
    <cfRule type="containsText" dxfId="0" priority="540" operator="between" text="库存为">
      <formula>NOT(ISERROR(SEARCH("库存为",AU1719)))</formula>
    </cfRule>
  </conditionalFormatting>
  <conditionalFormatting sqref="AU1720">
    <cfRule type="cellIs" dxfId="2" priority="5045" operator="lessThan">
      <formula>20</formula>
    </cfRule>
    <cfRule type="cellIs" dxfId="1" priority="2792" operator="greaterThan">
      <formula>120</formula>
    </cfRule>
    <cfRule type="containsText" dxfId="0" priority="539" operator="between" text="库存为">
      <formula>NOT(ISERROR(SEARCH("库存为",AU1720)))</formula>
    </cfRule>
  </conditionalFormatting>
  <conditionalFormatting sqref="AU1721">
    <cfRule type="cellIs" dxfId="2" priority="5044" operator="lessThan">
      <formula>20</formula>
    </cfRule>
    <cfRule type="cellIs" dxfId="1" priority="2791" operator="greaterThan">
      <formula>120</formula>
    </cfRule>
    <cfRule type="containsText" dxfId="0" priority="538" operator="between" text="库存为">
      <formula>NOT(ISERROR(SEARCH("库存为",AU1721)))</formula>
    </cfRule>
  </conditionalFormatting>
  <conditionalFormatting sqref="AU1722">
    <cfRule type="cellIs" dxfId="2" priority="5043" operator="lessThan">
      <formula>20</formula>
    </cfRule>
    <cfRule type="cellIs" dxfId="1" priority="2790" operator="greaterThan">
      <formula>120</formula>
    </cfRule>
    <cfRule type="containsText" dxfId="0" priority="537" operator="between" text="库存为">
      <formula>NOT(ISERROR(SEARCH("库存为",AU1722)))</formula>
    </cfRule>
  </conditionalFormatting>
  <conditionalFormatting sqref="AU1723">
    <cfRule type="cellIs" dxfId="2" priority="5042" operator="lessThan">
      <formula>20</formula>
    </cfRule>
    <cfRule type="cellIs" dxfId="1" priority="2789" operator="greaterThan">
      <formula>120</formula>
    </cfRule>
    <cfRule type="containsText" dxfId="0" priority="536" operator="between" text="库存为">
      <formula>NOT(ISERROR(SEARCH("库存为",AU1723)))</formula>
    </cfRule>
  </conditionalFormatting>
  <conditionalFormatting sqref="AU1724">
    <cfRule type="cellIs" dxfId="2" priority="5041" operator="lessThan">
      <formula>20</formula>
    </cfRule>
    <cfRule type="cellIs" dxfId="1" priority="2788" operator="greaterThan">
      <formula>120</formula>
    </cfRule>
    <cfRule type="containsText" dxfId="0" priority="535" operator="between" text="库存为">
      <formula>NOT(ISERROR(SEARCH("库存为",AU1724)))</formula>
    </cfRule>
  </conditionalFormatting>
  <conditionalFormatting sqref="AU1725">
    <cfRule type="cellIs" dxfId="2" priority="5040" operator="lessThan">
      <formula>20</formula>
    </cfRule>
    <cfRule type="cellIs" dxfId="1" priority="2787" operator="greaterThan">
      <formula>120</formula>
    </cfRule>
    <cfRule type="containsText" dxfId="0" priority="534" operator="between" text="库存为">
      <formula>NOT(ISERROR(SEARCH("库存为",AU1725)))</formula>
    </cfRule>
  </conditionalFormatting>
  <conditionalFormatting sqref="AU1726">
    <cfRule type="cellIs" dxfId="2" priority="5039" operator="lessThan">
      <formula>20</formula>
    </cfRule>
    <cfRule type="cellIs" dxfId="1" priority="2786" operator="greaterThan">
      <formula>120</formula>
    </cfRule>
    <cfRule type="containsText" dxfId="0" priority="533" operator="between" text="库存为">
      <formula>NOT(ISERROR(SEARCH("库存为",AU1726)))</formula>
    </cfRule>
  </conditionalFormatting>
  <conditionalFormatting sqref="AU1727">
    <cfRule type="cellIs" dxfId="2" priority="5038" operator="lessThan">
      <formula>20</formula>
    </cfRule>
    <cfRule type="cellIs" dxfId="1" priority="2785" operator="greaterThan">
      <formula>120</formula>
    </cfRule>
    <cfRule type="containsText" dxfId="0" priority="532" operator="between" text="库存为">
      <formula>NOT(ISERROR(SEARCH("库存为",AU1727)))</formula>
    </cfRule>
  </conditionalFormatting>
  <conditionalFormatting sqref="AU1728">
    <cfRule type="cellIs" dxfId="2" priority="5037" operator="lessThan">
      <formula>20</formula>
    </cfRule>
    <cfRule type="cellIs" dxfId="1" priority="2784" operator="greaterThan">
      <formula>120</formula>
    </cfRule>
    <cfRule type="containsText" dxfId="0" priority="531" operator="between" text="库存为">
      <formula>NOT(ISERROR(SEARCH("库存为",AU1728)))</formula>
    </cfRule>
  </conditionalFormatting>
  <conditionalFormatting sqref="AU1729">
    <cfRule type="cellIs" dxfId="2" priority="5036" operator="lessThan">
      <formula>20</formula>
    </cfRule>
    <cfRule type="cellIs" dxfId="1" priority="2783" operator="greaterThan">
      <formula>120</formula>
    </cfRule>
    <cfRule type="containsText" dxfId="0" priority="530" operator="between" text="库存为">
      <formula>NOT(ISERROR(SEARCH("库存为",AU1729)))</formula>
    </cfRule>
  </conditionalFormatting>
  <conditionalFormatting sqref="AU1730">
    <cfRule type="cellIs" dxfId="2" priority="5035" operator="lessThan">
      <formula>20</formula>
    </cfRule>
    <cfRule type="cellIs" dxfId="1" priority="2782" operator="greaterThan">
      <formula>120</formula>
    </cfRule>
    <cfRule type="containsText" dxfId="0" priority="529" operator="between" text="库存为">
      <formula>NOT(ISERROR(SEARCH("库存为",AU1730)))</formula>
    </cfRule>
  </conditionalFormatting>
  <conditionalFormatting sqref="AU1731">
    <cfRule type="cellIs" dxfId="2" priority="5034" operator="lessThan">
      <formula>20</formula>
    </cfRule>
    <cfRule type="cellIs" dxfId="1" priority="2781" operator="greaterThan">
      <formula>120</formula>
    </cfRule>
    <cfRule type="containsText" dxfId="0" priority="528" operator="between" text="库存为">
      <formula>NOT(ISERROR(SEARCH("库存为",AU1731)))</formula>
    </cfRule>
  </conditionalFormatting>
  <conditionalFormatting sqref="AU1732">
    <cfRule type="cellIs" dxfId="2" priority="5033" operator="lessThan">
      <formula>20</formula>
    </cfRule>
    <cfRule type="cellIs" dxfId="1" priority="2780" operator="greaterThan">
      <formula>120</formula>
    </cfRule>
    <cfRule type="containsText" dxfId="0" priority="527" operator="between" text="库存为">
      <formula>NOT(ISERROR(SEARCH("库存为",AU1732)))</formula>
    </cfRule>
  </conditionalFormatting>
  <conditionalFormatting sqref="AU1733">
    <cfRule type="cellIs" dxfId="2" priority="5032" operator="lessThan">
      <formula>20</formula>
    </cfRule>
    <cfRule type="cellIs" dxfId="1" priority="2779" operator="greaterThan">
      <formula>120</formula>
    </cfRule>
    <cfRule type="containsText" dxfId="0" priority="526" operator="between" text="库存为">
      <formula>NOT(ISERROR(SEARCH("库存为",AU1733)))</formula>
    </cfRule>
  </conditionalFormatting>
  <conditionalFormatting sqref="AU1734">
    <cfRule type="cellIs" dxfId="2" priority="5031" operator="lessThan">
      <formula>20</formula>
    </cfRule>
    <cfRule type="cellIs" dxfId="1" priority="2778" operator="greaterThan">
      <formula>120</formula>
    </cfRule>
    <cfRule type="containsText" dxfId="0" priority="525" operator="between" text="库存为">
      <formula>NOT(ISERROR(SEARCH("库存为",AU1734)))</formula>
    </cfRule>
  </conditionalFormatting>
  <conditionalFormatting sqref="AU1735">
    <cfRule type="cellIs" dxfId="2" priority="5030" operator="lessThan">
      <formula>20</formula>
    </cfRule>
    <cfRule type="cellIs" dxfId="1" priority="2777" operator="greaterThan">
      <formula>120</formula>
    </cfRule>
    <cfRule type="containsText" dxfId="0" priority="524" operator="between" text="库存为">
      <formula>NOT(ISERROR(SEARCH("库存为",AU1735)))</formula>
    </cfRule>
  </conditionalFormatting>
  <conditionalFormatting sqref="AU1736">
    <cfRule type="cellIs" dxfId="2" priority="5029" operator="lessThan">
      <formula>20</formula>
    </cfRule>
    <cfRule type="cellIs" dxfId="1" priority="2776" operator="greaterThan">
      <formula>120</formula>
    </cfRule>
    <cfRule type="containsText" dxfId="0" priority="523" operator="between" text="库存为">
      <formula>NOT(ISERROR(SEARCH("库存为",AU1736)))</formula>
    </cfRule>
  </conditionalFormatting>
  <conditionalFormatting sqref="AU1737">
    <cfRule type="cellIs" dxfId="2" priority="5028" operator="lessThan">
      <formula>20</formula>
    </cfRule>
    <cfRule type="cellIs" dxfId="1" priority="2775" operator="greaterThan">
      <formula>120</formula>
    </cfRule>
    <cfRule type="containsText" dxfId="0" priority="522" operator="between" text="库存为">
      <formula>NOT(ISERROR(SEARCH("库存为",AU1737)))</formula>
    </cfRule>
  </conditionalFormatting>
  <conditionalFormatting sqref="AU1738">
    <cfRule type="cellIs" dxfId="2" priority="5027" operator="lessThan">
      <formula>20</formula>
    </cfRule>
    <cfRule type="cellIs" dxfId="1" priority="2774" operator="greaterThan">
      <formula>120</formula>
    </cfRule>
    <cfRule type="containsText" dxfId="0" priority="521" operator="between" text="库存为">
      <formula>NOT(ISERROR(SEARCH("库存为",AU1738)))</formula>
    </cfRule>
  </conditionalFormatting>
  <conditionalFormatting sqref="AU1739">
    <cfRule type="cellIs" dxfId="2" priority="5026" operator="lessThan">
      <formula>20</formula>
    </cfRule>
    <cfRule type="cellIs" dxfId="1" priority="2773" operator="greaterThan">
      <formula>120</formula>
    </cfRule>
    <cfRule type="containsText" dxfId="0" priority="520" operator="between" text="库存为">
      <formula>NOT(ISERROR(SEARCH("库存为",AU1739)))</formula>
    </cfRule>
  </conditionalFormatting>
  <conditionalFormatting sqref="AU1740">
    <cfRule type="cellIs" dxfId="2" priority="5025" operator="lessThan">
      <formula>20</formula>
    </cfRule>
    <cfRule type="cellIs" dxfId="1" priority="2772" operator="greaterThan">
      <formula>120</formula>
    </cfRule>
    <cfRule type="containsText" dxfId="0" priority="519" operator="between" text="库存为">
      <formula>NOT(ISERROR(SEARCH("库存为",AU1740)))</formula>
    </cfRule>
  </conditionalFormatting>
  <conditionalFormatting sqref="AU1741">
    <cfRule type="cellIs" dxfId="2" priority="5024" operator="lessThan">
      <formula>20</formula>
    </cfRule>
    <cfRule type="cellIs" dxfId="1" priority="2771" operator="greaterThan">
      <formula>120</formula>
    </cfRule>
    <cfRule type="containsText" dxfId="0" priority="518" operator="between" text="库存为">
      <formula>NOT(ISERROR(SEARCH("库存为",AU1741)))</formula>
    </cfRule>
  </conditionalFormatting>
  <conditionalFormatting sqref="AU1742">
    <cfRule type="cellIs" dxfId="2" priority="5023" operator="lessThan">
      <formula>20</formula>
    </cfRule>
    <cfRule type="cellIs" dxfId="1" priority="2770" operator="greaterThan">
      <formula>120</formula>
    </cfRule>
    <cfRule type="containsText" dxfId="0" priority="517" operator="between" text="库存为">
      <formula>NOT(ISERROR(SEARCH("库存为",AU1742)))</formula>
    </cfRule>
  </conditionalFormatting>
  <conditionalFormatting sqref="AU1743">
    <cfRule type="cellIs" dxfId="2" priority="5022" operator="lessThan">
      <formula>20</formula>
    </cfRule>
    <cfRule type="cellIs" dxfId="1" priority="2769" operator="greaterThan">
      <formula>120</formula>
    </cfRule>
    <cfRule type="containsText" dxfId="0" priority="516" operator="between" text="库存为">
      <formula>NOT(ISERROR(SEARCH("库存为",AU1743)))</formula>
    </cfRule>
  </conditionalFormatting>
  <conditionalFormatting sqref="AU1744">
    <cfRule type="cellIs" dxfId="2" priority="5021" operator="lessThan">
      <formula>20</formula>
    </cfRule>
    <cfRule type="cellIs" dxfId="1" priority="2768" operator="greaterThan">
      <formula>120</formula>
    </cfRule>
    <cfRule type="containsText" dxfId="0" priority="515" operator="between" text="库存为">
      <formula>NOT(ISERROR(SEARCH("库存为",AU1744)))</formula>
    </cfRule>
  </conditionalFormatting>
  <conditionalFormatting sqref="AU1745">
    <cfRule type="cellIs" dxfId="2" priority="5020" operator="lessThan">
      <formula>20</formula>
    </cfRule>
    <cfRule type="cellIs" dxfId="1" priority="2767" operator="greaterThan">
      <formula>120</formula>
    </cfRule>
    <cfRule type="containsText" dxfId="0" priority="514" operator="between" text="库存为">
      <formula>NOT(ISERROR(SEARCH("库存为",AU1745)))</formula>
    </cfRule>
  </conditionalFormatting>
  <conditionalFormatting sqref="AU1746">
    <cfRule type="cellIs" dxfId="2" priority="5019" operator="lessThan">
      <formula>20</formula>
    </cfRule>
    <cfRule type="cellIs" dxfId="1" priority="2766" operator="greaterThan">
      <formula>120</formula>
    </cfRule>
    <cfRule type="containsText" dxfId="0" priority="513" operator="between" text="库存为">
      <formula>NOT(ISERROR(SEARCH("库存为",AU1746)))</formula>
    </cfRule>
  </conditionalFormatting>
  <conditionalFormatting sqref="AU1747">
    <cfRule type="cellIs" dxfId="2" priority="5018" operator="lessThan">
      <formula>20</formula>
    </cfRule>
    <cfRule type="cellIs" dxfId="1" priority="2765" operator="greaterThan">
      <formula>120</formula>
    </cfRule>
    <cfRule type="containsText" dxfId="0" priority="512" operator="between" text="库存为">
      <formula>NOT(ISERROR(SEARCH("库存为",AU1747)))</formula>
    </cfRule>
  </conditionalFormatting>
  <conditionalFormatting sqref="AU1748">
    <cfRule type="cellIs" dxfId="2" priority="5017" operator="lessThan">
      <formula>20</formula>
    </cfRule>
    <cfRule type="cellIs" dxfId="1" priority="2764" operator="greaterThan">
      <formula>120</formula>
    </cfRule>
    <cfRule type="containsText" dxfId="0" priority="511" operator="between" text="库存为">
      <formula>NOT(ISERROR(SEARCH("库存为",AU1748)))</formula>
    </cfRule>
  </conditionalFormatting>
  <conditionalFormatting sqref="AU1749">
    <cfRule type="cellIs" dxfId="2" priority="5016" operator="lessThan">
      <formula>20</formula>
    </cfRule>
    <cfRule type="cellIs" dxfId="1" priority="2763" operator="greaterThan">
      <formula>120</formula>
    </cfRule>
    <cfRule type="containsText" dxfId="0" priority="510" operator="between" text="库存为">
      <formula>NOT(ISERROR(SEARCH("库存为",AU1749)))</formula>
    </cfRule>
  </conditionalFormatting>
  <conditionalFormatting sqref="AU1750">
    <cfRule type="cellIs" dxfId="2" priority="5015" operator="lessThan">
      <formula>20</formula>
    </cfRule>
    <cfRule type="cellIs" dxfId="1" priority="2762" operator="greaterThan">
      <formula>120</formula>
    </cfRule>
    <cfRule type="containsText" dxfId="0" priority="509" operator="between" text="库存为">
      <formula>NOT(ISERROR(SEARCH("库存为",AU1750)))</formula>
    </cfRule>
  </conditionalFormatting>
  <conditionalFormatting sqref="AU1751">
    <cfRule type="cellIs" dxfId="2" priority="5014" operator="lessThan">
      <formula>20</formula>
    </cfRule>
    <cfRule type="cellIs" dxfId="1" priority="2761" operator="greaterThan">
      <formula>120</formula>
    </cfRule>
    <cfRule type="containsText" dxfId="0" priority="508" operator="between" text="库存为">
      <formula>NOT(ISERROR(SEARCH("库存为",AU1751)))</formula>
    </cfRule>
  </conditionalFormatting>
  <conditionalFormatting sqref="AU1752">
    <cfRule type="cellIs" dxfId="2" priority="5013" operator="lessThan">
      <formula>20</formula>
    </cfRule>
    <cfRule type="cellIs" dxfId="1" priority="2760" operator="greaterThan">
      <formula>120</formula>
    </cfRule>
    <cfRule type="containsText" dxfId="0" priority="507" operator="between" text="库存为">
      <formula>NOT(ISERROR(SEARCH("库存为",AU1752)))</formula>
    </cfRule>
  </conditionalFormatting>
  <conditionalFormatting sqref="AU1753">
    <cfRule type="cellIs" dxfId="2" priority="5012" operator="lessThan">
      <formula>20</formula>
    </cfRule>
    <cfRule type="cellIs" dxfId="1" priority="2759" operator="greaterThan">
      <formula>120</formula>
    </cfRule>
    <cfRule type="containsText" dxfId="0" priority="506" operator="between" text="库存为">
      <formula>NOT(ISERROR(SEARCH("库存为",AU1753)))</formula>
    </cfRule>
  </conditionalFormatting>
  <conditionalFormatting sqref="AU1754">
    <cfRule type="cellIs" dxfId="2" priority="5011" operator="lessThan">
      <formula>20</formula>
    </cfRule>
    <cfRule type="cellIs" dxfId="1" priority="2758" operator="greaterThan">
      <formula>120</formula>
    </cfRule>
    <cfRule type="containsText" dxfId="0" priority="505" operator="between" text="库存为">
      <formula>NOT(ISERROR(SEARCH("库存为",AU1754)))</formula>
    </cfRule>
  </conditionalFormatting>
  <conditionalFormatting sqref="AU1755">
    <cfRule type="cellIs" dxfId="2" priority="5010" operator="lessThan">
      <formula>20</formula>
    </cfRule>
    <cfRule type="cellIs" dxfId="1" priority="2757" operator="greaterThan">
      <formula>120</formula>
    </cfRule>
    <cfRule type="containsText" dxfId="0" priority="504" operator="between" text="库存为">
      <formula>NOT(ISERROR(SEARCH("库存为",AU1755)))</formula>
    </cfRule>
  </conditionalFormatting>
  <conditionalFormatting sqref="AU1756">
    <cfRule type="cellIs" dxfId="2" priority="5009" operator="lessThan">
      <formula>20</formula>
    </cfRule>
    <cfRule type="cellIs" dxfId="1" priority="2756" operator="greaterThan">
      <formula>120</formula>
    </cfRule>
    <cfRule type="containsText" dxfId="0" priority="503" operator="between" text="库存为">
      <formula>NOT(ISERROR(SEARCH("库存为",AU1756)))</formula>
    </cfRule>
  </conditionalFormatting>
  <conditionalFormatting sqref="AU1757">
    <cfRule type="cellIs" dxfId="2" priority="5008" operator="lessThan">
      <formula>20</formula>
    </cfRule>
    <cfRule type="cellIs" dxfId="1" priority="2755" operator="greaterThan">
      <formula>120</formula>
    </cfRule>
    <cfRule type="containsText" dxfId="0" priority="502" operator="between" text="库存为">
      <formula>NOT(ISERROR(SEARCH("库存为",AU1757)))</formula>
    </cfRule>
  </conditionalFormatting>
  <conditionalFormatting sqref="AU1758">
    <cfRule type="cellIs" dxfId="2" priority="5007" operator="lessThan">
      <formula>20</formula>
    </cfRule>
    <cfRule type="cellIs" dxfId="1" priority="2754" operator="greaterThan">
      <formula>120</formula>
    </cfRule>
    <cfRule type="containsText" dxfId="0" priority="501" operator="between" text="库存为">
      <formula>NOT(ISERROR(SEARCH("库存为",AU1758)))</formula>
    </cfRule>
  </conditionalFormatting>
  <conditionalFormatting sqref="AU1759">
    <cfRule type="cellIs" dxfId="2" priority="5006" operator="lessThan">
      <formula>20</formula>
    </cfRule>
    <cfRule type="cellIs" dxfId="1" priority="2753" operator="greaterThan">
      <formula>120</formula>
    </cfRule>
    <cfRule type="containsText" dxfId="0" priority="500" operator="between" text="库存为">
      <formula>NOT(ISERROR(SEARCH("库存为",AU1759)))</formula>
    </cfRule>
  </conditionalFormatting>
  <conditionalFormatting sqref="AU1760">
    <cfRule type="cellIs" dxfId="2" priority="5005" operator="lessThan">
      <formula>20</formula>
    </cfRule>
    <cfRule type="cellIs" dxfId="1" priority="2752" operator="greaterThan">
      <formula>120</formula>
    </cfRule>
    <cfRule type="containsText" dxfId="0" priority="499" operator="between" text="库存为">
      <formula>NOT(ISERROR(SEARCH("库存为",AU1760)))</formula>
    </cfRule>
  </conditionalFormatting>
  <conditionalFormatting sqref="AU1761">
    <cfRule type="cellIs" dxfId="2" priority="5004" operator="lessThan">
      <formula>20</formula>
    </cfRule>
    <cfRule type="cellIs" dxfId="1" priority="2751" operator="greaterThan">
      <formula>120</formula>
    </cfRule>
    <cfRule type="containsText" dxfId="0" priority="498" operator="between" text="库存为">
      <formula>NOT(ISERROR(SEARCH("库存为",AU1761)))</formula>
    </cfRule>
  </conditionalFormatting>
  <conditionalFormatting sqref="AU1762">
    <cfRule type="cellIs" dxfId="2" priority="5003" operator="lessThan">
      <formula>20</formula>
    </cfRule>
    <cfRule type="cellIs" dxfId="1" priority="2750" operator="greaterThan">
      <formula>120</formula>
    </cfRule>
    <cfRule type="containsText" dxfId="0" priority="497" operator="between" text="库存为">
      <formula>NOT(ISERROR(SEARCH("库存为",AU1762)))</formula>
    </cfRule>
  </conditionalFormatting>
  <conditionalFormatting sqref="AU1763">
    <cfRule type="cellIs" dxfId="2" priority="5002" operator="lessThan">
      <formula>20</formula>
    </cfRule>
    <cfRule type="cellIs" dxfId="1" priority="2749" operator="greaterThan">
      <formula>120</formula>
    </cfRule>
    <cfRule type="containsText" dxfId="0" priority="496" operator="between" text="库存为">
      <formula>NOT(ISERROR(SEARCH("库存为",AU1763)))</formula>
    </cfRule>
  </conditionalFormatting>
  <conditionalFormatting sqref="AU1764">
    <cfRule type="cellIs" dxfId="2" priority="5001" operator="lessThan">
      <formula>20</formula>
    </cfRule>
    <cfRule type="cellIs" dxfId="1" priority="2748" operator="greaterThan">
      <formula>120</formula>
    </cfRule>
    <cfRule type="containsText" dxfId="0" priority="495" operator="between" text="库存为">
      <formula>NOT(ISERROR(SEARCH("库存为",AU1764)))</formula>
    </cfRule>
  </conditionalFormatting>
  <conditionalFormatting sqref="AU1765">
    <cfRule type="cellIs" dxfId="2" priority="5000" operator="lessThan">
      <formula>20</formula>
    </cfRule>
    <cfRule type="cellIs" dxfId="1" priority="2747" operator="greaterThan">
      <formula>120</formula>
    </cfRule>
    <cfRule type="containsText" dxfId="0" priority="494" operator="between" text="库存为">
      <formula>NOT(ISERROR(SEARCH("库存为",AU1765)))</formula>
    </cfRule>
  </conditionalFormatting>
  <conditionalFormatting sqref="AU1766">
    <cfRule type="cellIs" dxfId="2" priority="4999" operator="lessThan">
      <formula>20</formula>
    </cfRule>
    <cfRule type="cellIs" dxfId="1" priority="2746" operator="greaterThan">
      <formula>120</formula>
    </cfRule>
    <cfRule type="containsText" dxfId="0" priority="493" operator="between" text="库存为">
      <formula>NOT(ISERROR(SEARCH("库存为",AU1766)))</formula>
    </cfRule>
  </conditionalFormatting>
  <conditionalFormatting sqref="AU1767">
    <cfRule type="cellIs" dxfId="2" priority="4998" operator="lessThan">
      <formula>20</formula>
    </cfRule>
    <cfRule type="cellIs" dxfId="1" priority="2745" operator="greaterThan">
      <formula>120</formula>
    </cfRule>
    <cfRule type="containsText" dxfId="0" priority="492" operator="between" text="库存为">
      <formula>NOT(ISERROR(SEARCH("库存为",AU1767)))</formula>
    </cfRule>
  </conditionalFormatting>
  <conditionalFormatting sqref="AU1768">
    <cfRule type="cellIs" dxfId="2" priority="4997" operator="lessThan">
      <formula>20</formula>
    </cfRule>
    <cfRule type="cellIs" dxfId="1" priority="2744" operator="greaterThan">
      <formula>120</formula>
    </cfRule>
    <cfRule type="containsText" dxfId="0" priority="491" operator="between" text="库存为">
      <formula>NOT(ISERROR(SEARCH("库存为",AU1768)))</formula>
    </cfRule>
  </conditionalFormatting>
  <conditionalFormatting sqref="AU1769">
    <cfRule type="cellIs" dxfId="2" priority="4996" operator="lessThan">
      <formula>20</formula>
    </cfRule>
    <cfRule type="cellIs" dxfId="1" priority="2743" operator="greaterThan">
      <formula>120</formula>
    </cfRule>
    <cfRule type="containsText" dxfId="0" priority="490" operator="between" text="库存为">
      <formula>NOT(ISERROR(SEARCH("库存为",AU1769)))</formula>
    </cfRule>
  </conditionalFormatting>
  <conditionalFormatting sqref="AU1770">
    <cfRule type="cellIs" dxfId="2" priority="4995" operator="lessThan">
      <formula>20</formula>
    </cfRule>
    <cfRule type="cellIs" dxfId="1" priority="2742" operator="greaterThan">
      <formula>120</formula>
    </cfRule>
    <cfRule type="containsText" dxfId="0" priority="489" operator="between" text="库存为">
      <formula>NOT(ISERROR(SEARCH("库存为",AU1770)))</formula>
    </cfRule>
  </conditionalFormatting>
  <conditionalFormatting sqref="AU1771">
    <cfRule type="cellIs" dxfId="2" priority="4994" operator="lessThan">
      <formula>20</formula>
    </cfRule>
    <cfRule type="cellIs" dxfId="1" priority="2741" operator="greaterThan">
      <formula>120</formula>
    </cfRule>
    <cfRule type="containsText" dxfId="0" priority="488" operator="between" text="库存为">
      <formula>NOT(ISERROR(SEARCH("库存为",AU1771)))</formula>
    </cfRule>
  </conditionalFormatting>
  <conditionalFormatting sqref="AU1772">
    <cfRule type="cellIs" dxfId="2" priority="4993" operator="lessThan">
      <formula>20</formula>
    </cfRule>
    <cfRule type="cellIs" dxfId="1" priority="2740" operator="greaterThan">
      <formula>120</formula>
    </cfRule>
    <cfRule type="containsText" dxfId="0" priority="487" operator="between" text="库存为">
      <formula>NOT(ISERROR(SEARCH("库存为",AU1772)))</formula>
    </cfRule>
  </conditionalFormatting>
  <conditionalFormatting sqref="AU1773">
    <cfRule type="cellIs" dxfId="2" priority="4992" operator="lessThan">
      <formula>20</formula>
    </cfRule>
    <cfRule type="cellIs" dxfId="1" priority="2739" operator="greaterThan">
      <formula>120</formula>
    </cfRule>
    <cfRule type="containsText" dxfId="0" priority="486" operator="between" text="库存为">
      <formula>NOT(ISERROR(SEARCH("库存为",AU1773)))</formula>
    </cfRule>
  </conditionalFormatting>
  <conditionalFormatting sqref="AU1774">
    <cfRule type="cellIs" dxfId="2" priority="4991" operator="lessThan">
      <formula>20</formula>
    </cfRule>
    <cfRule type="cellIs" dxfId="1" priority="2738" operator="greaterThan">
      <formula>120</formula>
    </cfRule>
    <cfRule type="containsText" dxfId="0" priority="485" operator="between" text="库存为">
      <formula>NOT(ISERROR(SEARCH("库存为",AU1774)))</formula>
    </cfRule>
  </conditionalFormatting>
  <conditionalFormatting sqref="AU1775">
    <cfRule type="cellIs" dxfId="2" priority="4990" operator="lessThan">
      <formula>20</formula>
    </cfRule>
    <cfRule type="cellIs" dxfId="1" priority="2737" operator="greaterThan">
      <formula>120</formula>
    </cfRule>
    <cfRule type="containsText" dxfId="0" priority="484" operator="between" text="库存为">
      <formula>NOT(ISERROR(SEARCH("库存为",AU1775)))</formula>
    </cfRule>
  </conditionalFormatting>
  <conditionalFormatting sqref="AU1776">
    <cfRule type="cellIs" dxfId="2" priority="4989" operator="lessThan">
      <formula>20</formula>
    </cfRule>
    <cfRule type="cellIs" dxfId="1" priority="2736" operator="greaterThan">
      <formula>120</formula>
    </cfRule>
    <cfRule type="containsText" dxfId="0" priority="483" operator="between" text="库存为">
      <formula>NOT(ISERROR(SEARCH("库存为",AU1776)))</formula>
    </cfRule>
  </conditionalFormatting>
  <conditionalFormatting sqref="AU1777">
    <cfRule type="cellIs" dxfId="2" priority="4988" operator="lessThan">
      <formula>20</formula>
    </cfRule>
    <cfRule type="cellIs" dxfId="1" priority="2735" operator="greaterThan">
      <formula>120</formula>
    </cfRule>
    <cfRule type="containsText" dxfId="0" priority="482" operator="between" text="库存为">
      <formula>NOT(ISERROR(SEARCH("库存为",AU1777)))</formula>
    </cfRule>
  </conditionalFormatting>
  <conditionalFormatting sqref="AU1778">
    <cfRule type="cellIs" dxfId="2" priority="4987" operator="lessThan">
      <formula>20</formula>
    </cfRule>
    <cfRule type="cellIs" dxfId="1" priority="2734" operator="greaterThan">
      <formula>120</formula>
    </cfRule>
    <cfRule type="containsText" dxfId="0" priority="481" operator="between" text="库存为">
      <formula>NOT(ISERROR(SEARCH("库存为",AU1778)))</formula>
    </cfRule>
  </conditionalFormatting>
  <conditionalFormatting sqref="AU1779">
    <cfRule type="cellIs" dxfId="2" priority="4986" operator="lessThan">
      <formula>20</formula>
    </cfRule>
    <cfRule type="cellIs" dxfId="1" priority="2733" operator="greaterThan">
      <formula>120</formula>
    </cfRule>
    <cfRule type="containsText" dxfId="0" priority="480" operator="between" text="库存为">
      <formula>NOT(ISERROR(SEARCH("库存为",AU1779)))</formula>
    </cfRule>
  </conditionalFormatting>
  <conditionalFormatting sqref="AU1780">
    <cfRule type="cellIs" dxfId="2" priority="4985" operator="lessThan">
      <formula>20</formula>
    </cfRule>
    <cfRule type="cellIs" dxfId="1" priority="2732" operator="greaterThan">
      <formula>120</formula>
    </cfRule>
    <cfRule type="containsText" dxfId="0" priority="479" operator="between" text="库存为">
      <formula>NOT(ISERROR(SEARCH("库存为",AU1780)))</formula>
    </cfRule>
  </conditionalFormatting>
  <conditionalFormatting sqref="AU1781">
    <cfRule type="cellIs" dxfId="2" priority="4984" operator="lessThan">
      <formula>20</formula>
    </cfRule>
    <cfRule type="cellIs" dxfId="1" priority="2731" operator="greaterThan">
      <formula>120</formula>
    </cfRule>
    <cfRule type="containsText" dxfId="0" priority="478" operator="between" text="库存为">
      <formula>NOT(ISERROR(SEARCH("库存为",AU1781)))</formula>
    </cfRule>
  </conditionalFormatting>
  <conditionalFormatting sqref="AU1782">
    <cfRule type="cellIs" dxfId="2" priority="4983" operator="lessThan">
      <formula>20</formula>
    </cfRule>
    <cfRule type="cellIs" dxfId="1" priority="2730" operator="greaterThan">
      <formula>120</formula>
    </cfRule>
    <cfRule type="containsText" dxfId="0" priority="477" operator="between" text="库存为">
      <formula>NOT(ISERROR(SEARCH("库存为",AU1782)))</formula>
    </cfRule>
  </conditionalFormatting>
  <conditionalFormatting sqref="AU1783">
    <cfRule type="cellIs" dxfId="2" priority="4982" operator="lessThan">
      <formula>20</formula>
    </cfRule>
    <cfRule type="cellIs" dxfId="1" priority="2729" operator="greaterThan">
      <formula>120</formula>
    </cfRule>
    <cfRule type="containsText" dxfId="0" priority="476" operator="between" text="库存为">
      <formula>NOT(ISERROR(SEARCH("库存为",AU1783)))</formula>
    </cfRule>
  </conditionalFormatting>
  <conditionalFormatting sqref="AU1784">
    <cfRule type="cellIs" dxfId="2" priority="4981" operator="lessThan">
      <formula>20</formula>
    </cfRule>
    <cfRule type="cellIs" dxfId="1" priority="2728" operator="greaterThan">
      <formula>120</formula>
    </cfRule>
    <cfRule type="containsText" dxfId="0" priority="475" operator="between" text="库存为">
      <formula>NOT(ISERROR(SEARCH("库存为",AU1784)))</formula>
    </cfRule>
  </conditionalFormatting>
  <conditionalFormatting sqref="AU1785">
    <cfRule type="cellIs" dxfId="2" priority="4980" operator="lessThan">
      <formula>20</formula>
    </cfRule>
    <cfRule type="cellIs" dxfId="1" priority="2727" operator="greaterThan">
      <formula>120</formula>
    </cfRule>
    <cfRule type="containsText" dxfId="0" priority="474" operator="between" text="库存为">
      <formula>NOT(ISERROR(SEARCH("库存为",AU1785)))</formula>
    </cfRule>
  </conditionalFormatting>
  <conditionalFormatting sqref="AU1786">
    <cfRule type="cellIs" dxfId="2" priority="4979" operator="lessThan">
      <formula>20</formula>
    </cfRule>
    <cfRule type="cellIs" dxfId="1" priority="2726" operator="greaterThan">
      <formula>120</formula>
    </cfRule>
    <cfRule type="containsText" dxfId="0" priority="473" operator="between" text="库存为">
      <formula>NOT(ISERROR(SEARCH("库存为",AU1786)))</formula>
    </cfRule>
  </conditionalFormatting>
  <conditionalFormatting sqref="AU1787">
    <cfRule type="cellIs" dxfId="2" priority="4978" operator="lessThan">
      <formula>20</formula>
    </cfRule>
    <cfRule type="cellIs" dxfId="1" priority="2725" operator="greaterThan">
      <formula>120</formula>
    </cfRule>
    <cfRule type="containsText" dxfId="0" priority="472" operator="between" text="库存为">
      <formula>NOT(ISERROR(SEARCH("库存为",AU1787)))</formula>
    </cfRule>
  </conditionalFormatting>
  <conditionalFormatting sqref="AU1788">
    <cfRule type="cellIs" dxfId="2" priority="4977" operator="lessThan">
      <formula>20</formula>
    </cfRule>
    <cfRule type="cellIs" dxfId="1" priority="2724" operator="greaterThan">
      <formula>120</formula>
    </cfRule>
    <cfRule type="containsText" dxfId="0" priority="471" operator="between" text="库存为">
      <formula>NOT(ISERROR(SEARCH("库存为",AU1788)))</formula>
    </cfRule>
  </conditionalFormatting>
  <conditionalFormatting sqref="AU1789">
    <cfRule type="cellIs" dxfId="2" priority="4976" operator="lessThan">
      <formula>20</formula>
    </cfRule>
    <cfRule type="cellIs" dxfId="1" priority="2723" operator="greaterThan">
      <formula>120</formula>
    </cfRule>
    <cfRule type="containsText" dxfId="0" priority="470" operator="between" text="库存为">
      <formula>NOT(ISERROR(SEARCH("库存为",AU1789)))</formula>
    </cfRule>
  </conditionalFormatting>
  <conditionalFormatting sqref="AU1790">
    <cfRule type="cellIs" dxfId="2" priority="4975" operator="lessThan">
      <formula>20</formula>
    </cfRule>
    <cfRule type="cellIs" dxfId="1" priority="2722" operator="greaterThan">
      <formula>120</formula>
    </cfRule>
    <cfRule type="containsText" dxfId="0" priority="469" operator="between" text="库存为">
      <formula>NOT(ISERROR(SEARCH("库存为",AU1790)))</formula>
    </cfRule>
  </conditionalFormatting>
  <conditionalFormatting sqref="AU1791">
    <cfRule type="cellIs" dxfId="2" priority="4974" operator="lessThan">
      <formula>20</formula>
    </cfRule>
    <cfRule type="cellIs" dxfId="1" priority="2721" operator="greaterThan">
      <formula>120</formula>
    </cfRule>
    <cfRule type="containsText" dxfId="0" priority="468" operator="between" text="库存为">
      <formula>NOT(ISERROR(SEARCH("库存为",AU1791)))</formula>
    </cfRule>
  </conditionalFormatting>
  <conditionalFormatting sqref="AU1792">
    <cfRule type="cellIs" dxfId="2" priority="4973" operator="lessThan">
      <formula>20</formula>
    </cfRule>
    <cfRule type="cellIs" dxfId="1" priority="2720" operator="greaterThan">
      <formula>120</formula>
    </cfRule>
    <cfRule type="containsText" dxfId="0" priority="467" operator="between" text="库存为">
      <formula>NOT(ISERROR(SEARCH("库存为",AU1792)))</formula>
    </cfRule>
  </conditionalFormatting>
  <conditionalFormatting sqref="AU1793">
    <cfRule type="cellIs" dxfId="2" priority="4972" operator="lessThan">
      <formula>20</formula>
    </cfRule>
    <cfRule type="cellIs" dxfId="1" priority="2719" operator="greaterThan">
      <formula>120</formula>
    </cfRule>
    <cfRule type="containsText" dxfId="0" priority="466" operator="between" text="库存为">
      <formula>NOT(ISERROR(SEARCH("库存为",AU1793)))</formula>
    </cfRule>
  </conditionalFormatting>
  <conditionalFormatting sqref="AU1794">
    <cfRule type="cellIs" dxfId="2" priority="4971" operator="lessThan">
      <formula>20</formula>
    </cfRule>
    <cfRule type="cellIs" dxfId="1" priority="2718" operator="greaterThan">
      <formula>120</formula>
    </cfRule>
    <cfRule type="containsText" dxfId="0" priority="465" operator="between" text="库存为">
      <formula>NOT(ISERROR(SEARCH("库存为",AU1794)))</formula>
    </cfRule>
  </conditionalFormatting>
  <conditionalFormatting sqref="AU1795">
    <cfRule type="cellIs" dxfId="2" priority="4970" operator="lessThan">
      <formula>20</formula>
    </cfRule>
    <cfRule type="cellIs" dxfId="1" priority="2717" operator="greaterThan">
      <formula>120</formula>
    </cfRule>
    <cfRule type="containsText" dxfId="0" priority="464" operator="between" text="库存为">
      <formula>NOT(ISERROR(SEARCH("库存为",AU1795)))</formula>
    </cfRule>
  </conditionalFormatting>
  <conditionalFormatting sqref="AU1796">
    <cfRule type="cellIs" dxfId="2" priority="4969" operator="lessThan">
      <formula>20</formula>
    </cfRule>
    <cfRule type="cellIs" dxfId="1" priority="2716" operator="greaterThan">
      <formula>120</formula>
    </cfRule>
    <cfRule type="containsText" dxfId="0" priority="463" operator="between" text="库存为">
      <formula>NOT(ISERROR(SEARCH("库存为",AU1796)))</formula>
    </cfRule>
  </conditionalFormatting>
  <conditionalFormatting sqref="AU1797">
    <cfRule type="cellIs" dxfId="2" priority="4968" operator="lessThan">
      <formula>20</formula>
    </cfRule>
    <cfRule type="cellIs" dxfId="1" priority="2715" operator="greaterThan">
      <formula>120</formula>
    </cfRule>
    <cfRule type="containsText" dxfId="0" priority="462" operator="between" text="库存为">
      <formula>NOT(ISERROR(SEARCH("库存为",AU1797)))</formula>
    </cfRule>
  </conditionalFormatting>
  <conditionalFormatting sqref="AU1798">
    <cfRule type="cellIs" dxfId="2" priority="4967" operator="lessThan">
      <formula>20</formula>
    </cfRule>
    <cfRule type="cellIs" dxfId="1" priority="2714" operator="greaterThan">
      <formula>120</formula>
    </cfRule>
    <cfRule type="containsText" dxfId="0" priority="461" operator="between" text="库存为">
      <formula>NOT(ISERROR(SEARCH("库存为",AU1798)))</formula>
    </cfRule>
  </conditionalFormatting>
  <conditionalFormatting sqref="AU1799">
    <cfRule type="cellIs" dxfId="2" priority="4966" operator="lessThan">
      <formula>20</formula>
    </cfRule>
    <cfRule type="cellIs" dxfId="1" priority="2713" operator="greaterThan">
      <formula>120</formula>
    </cfRule>
    <cfRule type="containsText" dxfId="0" priority="460" operator="between" text="库存为">
      <formula>NOT(ISERROR(SEARCH("库存为",AU1799)))</formula>
    </cfRule>
  </conditionalFormatting>
  <conditionalFormatting sqref="AU1800">
    <cfRule type="cellIs" dxfId="2" priority="4965" operator="lessThan">
      <formula>20</formula>
    </cfRule>
    <cfRule type="cellIs" dxfId="1" priority="2712" operator="greaterThan">
      <formula>120</formula>
    </cfRule>
    <cfRule type="containsText" dxfId="0" priority="459" operator="between" text="库存为">
      <formula>NOT(ISERROR(SEARCH("库存为",AU1800)))</formula>
    </cfRule>
  </conditionalFormatting>
  <conditionalFormatting sqref="AU1801">
    <cfRule type="cellIs" dxfId="2" priority="4964" operator="lessThan">
      <formula>20</formula>
    </cfRule>
    <cfRule type="cellIs" dxfId="1" priority="2711" operator="greaterThan">
      <formula>120</formula>
    </cfRule>
    <cfRule type="containsText" dxfId="0" priority="458" operator="between" text="库存为">
      <formula>NOT(ISERROR(SEARCH("库存为",AU1801)))</formula>
    </cfRule>
  </conditionalFormatting>
  <conditionalFormatting sqref="AU1802">
    <cfRule type="cellIs" dxfId="2" priority="4963" operator="lessThan">
      <formula>20</formula>
    </cfRule>
    <cfRule type="cellIs" dxfId="1" priority="2710" operator="greaterThan">
      <formula>120</formula>
    </cfRule>
    <cfRule type="containsText" dxfId="0" priority="457" operator="between" text="库存为">
      <formula>NOT(ISERROR(SEARCH("库存为",AU1802)))</formula>
    </cfRule>
  </conditionalFormatting>
  <conditionalFormatting sqref="AU1803">
    <cfRule type="cellIs" dxfId="2" priority="4962" operator="lessThan">
      <formula>20</formula>
    </cfRule>
    <cfRule type="cellIs" dxfId="1" priority="2709" operator="greaterThan">
      <formula>120</formula>
    </cfRule>
    <cfRule type="containsText" dxfId="0" priority="456" operator="between" text="库存为">
      <formula>NOT(ISERROR(SEARCH("库存为",AU1803)))</formula>
    </cfRule>
  </conditionalFormatting>
  <conditionalFormatting sqref="AU1804">
    <cfRule type="cellIs" dxfId="2" priority="4961" operator="lessThan">
      <formula>20</formula>
    </cfRule>
    <cfRule type="cellIs" dxfId="1" priority="2708" operator="greaterThan">
      <formula>120</formula>
    </cfRule>
    <cfRule type="containsText" dxfId="0" priority="455" operator="between" text="库存为">
      <formula>NOT(ISERROR(SEARCH("库存为",AU1804)))</formula>
    </cfRule>
  </conditionalFormatting>
  <conditionalFormatting sqref="AU1805">
    <cfRule type="cellIs" dxfId="2" priority="4960" operator="lessThan">
      <formula>20</formula>
    </cfRule>
    <cfRule type="cellIs" dxfId="1" priority="2707" operator="greaterThan">
      <formula>120</formula>
    </cfRule>
    <cfRule type="containsText" dxfId="0" priority="454" operator="between" text="库存为">
      <formula>NOT(ISERROR(SEARCH("库存为",AU1805)))</formula>
    </cfRule>
  </conditionalFormatting>
  <conditionalFormatting sqref="AU1806">
    <cfRule type="cellIs" dxfId="2" priority="4959" operator="lessThan">
      <formula>20</formula>
    </cfRule>
    <cfRule type="cellIs" dxfId="1" priority="2706" operator="greaterThan">
      <formula>120</formula>
    </cfRule>
    <cfRule type="containsText" dxfId="0" priority="453" operator="between" text="库存为">
      <formula>NOT(ISERROR(SEARCH("库存为",AU1806)))</formula>
    </cfRule>
  </conditionalFormatting>
  <conditionalFormatting sqref="AU1807">
    <cfRule type="cellIs" dxfId="2" priority="4958" operator="lessThan">
      <formula>20</formula>
    </cfRule>
    <cfRule type="cellIs" dxfId="1" priority="2705" operator="greaterThan">
      <formula>120</formula>
    </cfRule>
    <cfRule type="containsText" dxfId="0" priority="452" operator="between" text="库存为">
      <formula>NOT(ISERROR(SEARCH("库存为",AU1807)))</formula>
    </cfRule>
  </conditionalFormatting>
  <conditionalFormatting sqref="AU1808">
    <cfRule type="cellIs" dxfId="2" priority="4957" operator="lessThan">
      <formula>20</formula>
    </cfRule>
    <cfRule type="cellIs" dxfId="1" priority="2704" operator="greaterThan">
      <formula>120</formula>
    </cfRule>
    <cfRule type="containsText" dxfId="0" priority="451" operator="between" text="库存为">
      <formula>NOT(ISERROR(SEARCH("库存为",AU1808)))</formula>
    </cfRule>
  </conditionalFormatting>
  <conditionalFormatting sqref="AU1809">
    <cfRule type="cellIs" dxfId="2" priority="4956" operator="lessThan">
      <formula>20</formula>
    </cfRule>
    <cfRule type="cellIs" dxfId="1" priority="2703" operator="greaterThan">
      <formula>120</formula>
    </cfRule>
    <cfRule type="containsText" dxfId="0" priority="450" operator="between" text="库存为">
      <formula>NOT(ISERROR(SEARCH("库存为",AU1809)))</formula>
    </cfRule>
  </conditionalFormatting>
  <conditionalFormatting sqref="AU1810">
    <cfRule type="cellIs" dxfId="2" priority="4955" operator="lessThan">
      <formula>20</formula>
    </cfRule>
    <cfRule type="cellIs" dxfId="1" priority="2702" operator="greaterThan">
      <formula>120</formula>
    </cfRule>
    <cfRule type="containsText" dxfId="0" priority="449" operator="between" text="库存为">
      <formula>NOT(ISERROR(SEARCH("库存为",AU1810)))</formula>
    </cfRule>
  </conditionalFormatting>
  <conditionalFormatting sqref="AU1811">
    <cfRule type="cellIs" dxfId="2" priority="4954" operator="lessThan">
      <formula>20</formula>
    </cfRule>
    <cfRule type="cellIs" dxfId="1" priority="2701" operator="greaterThan">
      <formula>120</formula>
    </cfRule>
    <cfRule type="containsText" dxfId="0" priority="448" operator="between" text="库存为">
      <formula>NOT(ISERROR(SEARCH("库存为",AU1811)))</formula>
    </cfRule>
  </conditionalFormatting>
  <conditionalFormatting sqref="AU1812">
    <cfRule type="cellIs" dxfId="2" priority="4953" operator="lessThan">
      <formula>20</formula>
    </cfRule>
    <cfRule type="cellIs" dxfId="1" priority="2700" operator="greaterThan">
      <formula>120</formula>
    </cfRule>
    <cfRule type="containsText" dxfId="0" priority="447" operator="between" text="库存为">
      <formula>NOT(ISERROR(SEARCH("库存为",AU1812)))</formula>
    </cfRule>
  </conditionalFormatting>
  <conditionalFormatting sqref="AU1813">
    <cfRule type="cellIs" dxfId="2" priority="4952" operator="lessThan">
      <formula>20</formula>
    </cfRule>
    <cfRule type="cellIs" dxfId="1" priority="2699" operator="greaterThan">
      <formula>120</formula>
    </cfRule>
    <cfRule type="containsText" dxfId="0" priority="446" operator="between" text="库存为">
      <formula>NOT(ISERROR(SEARCH("库存为",AU1813)))</formula>
    </cfRule>
  </conditionalFormatting>
  <conditionalFormatting sqref="AU1814">
    <cfRule type="cellIs" dxfId="2" priority="4951" operator="lessThan">
      <formula>20</formula>
    </cfRule>
    <cfRule type="cellIs" dxfId="1" priority="2698" operator="greaterThan">
      <formula>120</formula>
    </cfRule>
    <cfRule type="containsText" dxfId="0" priority="445" operator="between" text="库存为">
      <formula>NOT(ISERROR(SEARCH("库存为",AU1814)))</formula>
    </cfRule>
  </conditionalFormatting>
  <conditionalFormatting sqref="AU1815">
    <cfRule type="cellIs" dxfId="2" priority="4950" operator="lessThan">
      <formula>20</formula>
    </cfRule>
    <cfRule type="cellIs" dxfId="1" priority="2697" operator="greaterThan">
      <formula>120</formula>
    </cfRule>
    <cfRule type="containsText" dxfId="0" priority="444" operator="between" text="库存为">
      <formula>NOT(ISERROR(SEARCH("库存为",AU1815)))</formula>
    </cfRule>
  </conditionalFormatting>
  <conditionalFormatting sqref="AU1816">
    <cfRule type="cellIs" dxfId="2" priority="4949" operator="lessThan">
      <formula>20</formula>
    </cfRule>
    <cfRule type="cellIs" dxfId="1" priority="2696" operator="greaterThan">
      <formula>120</formula>
    </cfRule>
    <cfRule type="containsText" dxfId="0" priority="443" operator="between" text="库存为">
      <formula>NOT(ISERROR(SEARCH("库存为",AU1816)))</formula>
    </cfRule>
  </conditionalFormatting>
  <conditionalFormatting sqref="AU1817">
    <cfRule type="cellIs" dxfId="2" priority="4948" operator="lessThan">
      <formula>20</formula>
    </cfRule>
    <cfRule type="cellIs" dxfId="1" priority="2695" operator="greaterThan">
      <formula>120</formula>
    </cfRule>
    <cfRule type="containsText" dxfId="0" priority="442" operator="between" text="库存为">
      <formula>NOT(ISERROR(SEARCH("库存为",AU1817)))</formula>
    </cfRule>
  </conditionalFormatting>
  <conditionalFormatting sqref="AU1818">
    <cfRule type="cellIs" dxfId="2" priority="4947" operator="lessThan">
      <formula>20</formula>
    </cfRule>
    <cfRule type="cellIs" dxfId="1" priority="2694" operator="greaterThan">
      <formula>120</formula>
    </cfRule>
    <cfRule type="containsText" dxfId="0" priority="441" operator="between" text="库存为">
      <formula>NOT(ISERROR(SEARCH("库存为",AU1818)))</formula>
    </cfRule>
  </conditionalFormatting>
  <conditionalFormatting sqref="AU1819">
    <cfRule type="cellIs" dxfId="2" priority="4946" operator="lessThan">
      <formula>20</formula>
    </cfRule>
    <cfRule type="cellIs" dxfId="1" priority="2693" operator="greaterThan">
      <formula>120</formula>
    </cfRule>
    <cfRule type="containsText" dxfId="0" priority="440" operator="between" text="库存为">
      <formula>NOT(ISERROR(SEARCH("库存为",AU1819)))</formula>
    </cfRule>
  </conditionalFormatting>
  <conditionalFormatting sqref="AU1820">
    <cfRule type="cellIs" dxfId="2" priority="4945" operator="lessThan">
      <formula>20</formula>
    </cfRule>
    <cfRule type="cellIs" dxfId="1" priority="2692" operator="greaterThan">
      <formula>120</formula>
    </cfRule>
    <cfRule type="containsText" dxfId="0" priority="439" operator="between" text="库存为">
      <formula>NOT(ISERROR(SEARCH("库存为",AU1820)))</formula>
    </cfRule>
  </conditionalFormatting>
  <conditionalFormatting sqref="AU1821">
    <cfRule type="cellIs" dxfId="2" priority="4944" operator="lessThan">
      <formula>20</formula>
    </cfRule>
    <cfRule type="cellIs" dxfId="1" priority="2691" operator="greaterThan">
      <formula>120</formula>
    </cfRule>
    <cfRule type="containsText" dxfId="0" priority="438" operator="between" text="库存为">
      <formula>NOT(ISERROR(SEARCH("库存为",AU1821)))</formula>
    </cfRule>
  </conditionalFormatting>
  <conditionalFormatting sqref="AU1822">
    <cfRule type="cellIs" dxfId="2" priority="4943" operator="lessThan">
      <formula>20</formula>
    </cfRule>
    <cfRule type="cellIs" dxfId="1" priority="2690" operator="greaterThan">
      <formula>120</formula>
    </cfRule>
    <cfRule type="containsText" dxfId="0" priority="437" operator="between" text="库存为">
      <formula>NOT(ISERROR(SEARCH("库存为",AU1822)))</formula>
    </cfRule>
  </conditionalFormatting>
  <conditionalFormatting sqref="AU1823">
    <cfRule type="cellIs" dxfId="2" priority="4942" operator="lessThan">
      <formula>20</formula>
    </cfRule>
    <cfRule type="cellIs" dxfId="1" priority="2689" operator="greaterThan">
      <formula>120</formula>
    </cfRule>
    <cfRule type="containsText" dxfId="0" priority="436" operator="between" text="库存为">
      <formula>NOT(ISERROR(SEARCH("库存为",AU1823)))</formula>
    </cfRule>
  </conditionalFormatting>
  <conditionalFormatting sqref="AU1824">
    <cfRule type="cellIs" dxfId="2" priority="4941" operator="lessThan">
      <formula>20</formula>
    </cfRule>
    <cfRule type="cellIs" dxfId="1" priority="2688" operator="greaterThan">
      <formula>120</formula>
    </cfRule>
    <cfRule type="containsText" dxfId="0" priority="435" operator="between" text="库存为">
      <formula>NOT(ISERROR(SEARCH("库存为",AU1824)))</formula>
    </cfRule>
  </conditionalFormatting>
  <conditionalFormatting sqref="AU1825">
    <cfRule type="cellIs" dxfId="2" priority="4940" operator="lessThan">
      <formula>20</formula>
    </cfRule>
    <cfRule type="cellIs" dxfId="1" priority="2687" operator="greaterThan">
      <formula>120</formula>
    </cfRule>
    <cfRule type="containsText" dxfId="0" priority="434" operator="between" text="库存为">
      <formula>NOT(ISERROR(SEARCH("库存为",AU1825)))</formula>
    </cfRule>
  </conditionalFormatting>
  <conditionalFormatting sqref="AU1826">
    <cfRule type="cellIs" dxfId="2" priority="4939" operator="lessThan">
      <formula>20</formula>
    </cfRule>
    <cfRule type="cellIs" dxfId="1" priority="2686" operator="greaterThan">
      <formula>120</formula>
    </cfRule>
    <cfRule type="containsText" dxfId="0" priority="433" operator="between" text="库存为">
      <formula>NOT(ISERROR(SEARCH("库存为",AU1826)))</formula>
    </cfRule>
  </conditionalFormatting>
  <conditionalFormatting sqref="AU1827">
    <cfRule type="cellIs" dxfId="2" priority="4938" operator="lessThan">
      <formula>20</formula>
    </cfRule>
    <cfRule type="cellIs" dxfId="1" priority="2685" operator="greaterThan">
      <formula>120</formula>
    </cfRule>
    <cfRule type="containsText" dxfId="0" priority="432" operator="between" text="库存为">
      <formula>NOT(ISERROR(SEARCH("库存为",AU1827)))</formula>
    </cfRule>
  </conditionalFormatting>
  <conditionalFormatting sqref="AU1828">
    <cfRule type="cellIs" dxfId="2" priority="4937" operator="lessThan">
      <formula>20</formula>
    </cfRule>
    <cfRule type="cellIs" dxfId="1" priority="2684" operator="greaterThan">
      <formula>120</formula>
    </cfRule>
    <cfRule type="containsText" dxfId="0" priority="431" operator="between" text="库存为">
      <formula>NOT(ISERROR(SEARCH("库存为",AU1828)))</formula>
    </cfRule>
  </conditionalFormatting>
  <conditionalFormatting sqref="AU1829">
    <cfRule type="cellIs" dxfId="2" priority="4936" operator="lessThan">
      <formula>20</formula>
    </cfRule>
    <cfRule type="cellIs" dxfId="1" priority="2683" operator="greaterThan">
      <formula>120</formula>
    </cfRule>
    <cfRule type="containsText" dxfId="0" priority="430" operator="between" text="库存为">
      <formula>NOT(ISERROR(SEARCH("库存为",AU1829)))</formula>
    </cfRule>
  </conditionalFormatting>
  <conditionalFormatting sqref="AU1830">
    <cfRule type="cellIs" dxfId="2" priority="4935" operator="lessThan">
      <formula>20</formula>
    </cfRule>
    <cfRule type="cellIs" dxfId="1" priority="2682" operator="greaterThan">
      <formula>120</formula>
    </cfRule>
    <cfRule type="containsText" dxfId="0" priority="429" operator="between" text="库存为">
      <formula>NOT(ISERROR(SEARCH("库存为",AU1830)))</formula>
    </cfRule>
  </conditionalFormatting>
  <conditionalFormatting sqref="AU1831">
    <cfRule type="cellIs" dxfId="2" priority="4934" operator="lessThan">
      <formula>20</formula>
    </cfRule>
    <cfRule type="cellIs" dxfId="1" priority="2681" operator="greaterThan">
      <formula>120</formula>
    </cfRule>
    <cfRule type="containsText" dxfId="0" priority="428" operator="between" text="库存为">
      <formula>NOT(ISERROR(SEARCH("库存为",AU1831)))</formula>
    </cfRule>
  </conditionalFormatting>
  <conditionalFormatting sqref="AU1832">
    <cfRule type="cellIs" dxfId="2" priority="4933" operator="lessThan">
      <formula>20</formula>
    </cfRule>
    <cfRule type="cellIs" dxfId="1" priority="2680" operator="greaterThan">
      <formula>120</formula>
    </cfRule>
    <cfRule type="containsText" dxfId="0" priority="427" operator="between" text="库存为">
      <formula>NOT(ISERROR(SEARCH("库存为",AU1832)))</formula>
    </cfRule>
  </conditionalFormatting>
  <conditionalFormatting sqref="AU1833">
    <cfRule type="cellIs" dxfId="2" priority="4932" operator="lessThan">
      <formula>20</formula>
    </cfRule>
    <cfRule type="cellIs" dxfId="1" priority="2679" operator="greaterThan">
      <formula>120</formula>
    </cfRule>
    <cfRule type="containsText" dxfId="0" priority="426" operator="between" text="库存为">
      <formula>NOT(ISERROR(SEARCH("库存为",AU1833)))</formula>
    </cfRule>
  </conditionalFormatting>
  <conditionalFormatting sqref="AU1834">
    <cfRule type="cellIs" dxfId="2" priority="4931" operator="lessThan">
      <formula>20</formula>
    </cfRule>
    <cfRule type="cellIs" dxfId="1" priority="2678" operator="greaterThan">
      <formula>120</formula>
    </cfRule>
    <cfRule type="containsText" dxfId="0" priority="425" operator="between" text="库存为">
      <formula>NOT(ISERROR(SEARCH("库存为",AU1834)))</formula>
    </cfRule>
  </conditionalFormatting>
  <conditionalFormatting sqref="AU1835">
    <cfRule type="cellIs" dxfId="2" priority="4930" operator="lessThan">
      <formula>20</formula>
    </cfRule>
    <cfRule type="cellIs" dxfId="1" priority="2677" operator="greaterThan">
      <formula>120</formula>
    </cfRule>
    <cfRule type="containsText" dxfId="0" priority="424" operator="between" text="库存为">
      <formula>NOT(ISERROR(SEARCH("库存为",AU1835)))</formula>
    </cfRule>
  </conditionalFormatting>
  <conditionalFormatting sqref="AU1836">
    <cfRule type="cellIs" dxfId="2" priority="4929" operator="lessThan">
      <formula>20</formula>
    </cfRule>
    <cfRule type="cellIs" dxfId="1" priority="2676" operator="greaterThan">
      <formula>120</formula>
    </cfRule>
    <cfRule type="containsText" dxfId="0" priority="423" operator="between" text="库存为">
      <formula>NOT(ISERROR(SEARCH("库存为",AU1836)))</formula>
    </cfRule>
  </conditionalFormatting>
  <conditionalFormatting sqref="AU1837">
    <cfRule type="cellIs" dxfId="2" priority="4928" operator="lessThan">
      <formula>20</formula>
    </cfRule>
    <cfRule type="cellIs" dxfId="1" priority="2675" operator="greaterThan">
      <formula>120</formula>
    </cfRule>
    <cfRule type="containsText" dxfId="0" priority="422" operator="between" text="库存为">
      <formula>NOT(ISERROR(SEARCH("库存为",AU1837)))</formula>
    </cfRule>
  </conditionalFormatting>
  <conditionalFormatting sqref="AU1838">
    <cfRule type="cellIs" dxfId="2" priority="4927" operator="lessThan">
      <formula>20</formula>
    </cfRule>
    <cfRule type="cellIs" dxfId="1" priority="2674" operator="greaterThan">
      <formula>120</formula>
    </cfRule>
    <cfRule type="containsText" dxfId="0" priority="421" operator="between" text="库存为">
      <formula>NOT(ISERROR(SEARCH("库存为",AU1838)))</formula>
    </cfRule>
  </conditionalFormatting>
  <conditionalFormatting sqref="AU1839">
    <cfRule type="cellIs" dxfId="2" priority="4926" operator="lessThan">
      <formula>20</formula>
    </cfRule>
    <cfRule type="cellIs" dxfId="1" priority="2673" operator="greaterThan">
      <formula>120</formula>
    </cfRule>
    <cfRule type="containsText" dxfId="0" priority="420" operator="between" text="库存为">
      <formula>NOT(ISERROR(SEARCH("库存为",AU1839)))</formula>
    </cfRule>
  </conditionalFormatting>
  <conditionalFormatting sqref="AU1840">
    <cfRule type="cellIs" dxfId="2" priority="4925" operator="lessThan">
      <formula>20</formula>
    </cfRule>
    <cfRule type="cellIs" dxfId="1" priority="2672" operator="greaterThan">
      <formula>120</formula>
    </cfRule>
    <cfRule type="containsText" dxfId="0" priority="419" operator="between" text="库存为">
      <formula>NOT(ISERROR(SEARCH("库存为",AU1840)))</formula>
    </cfRule>
  </conditionalFormatting>
  <conditionalFormatting sqref="AU1841">
    <cfRule type="cellIs" dxfId="2" priority="4924" operator="lessThan">
      <formula>20</formula>
    </cfRule>
    <cfRule type="cellIs" dxfId="1" priority="2671" operator="greaterThan">
      <formula>120</formula>
    </cfRule>
    <cfRule type="containsText" dxfId="0" priority="418" operator="between" text="库存为">
      <formula>NOT(ISERROR(SEARCH("库存为",AU1841)))</formula>
    </cfRule>
  </conditionalFormatting>
  <conditionalFormatting sqref="AU1842">
    <cfRule type="cellIs" dxfId="2" priority="4923" operator="lessThan">
      <formula>20</formula>
    </cfRule>
    <cfRule type="cellIs" dxfId="1" priority="2670" operator="greaterThan">
      <formula>120</formula>
    </cfRule>
    <cfRule type="containsText" dxfId="0" priority="417" operator="between" text="库存为">
      <formula>NOT(ISERROR(SEARCH("库存为",AU1842)))</formula>
    </cfRule>
  </conditionalFormatting>
  <conditionalFormatting sqref="AU1843">
    <cfRule type="cellIs" dxfId="2" priority="4922" operator="lessThan">
      <formula>20</formula>
    </cfRule>
    <cfRule type="cellIs" dxfId="1" priority="2669" operator="greaterThan">
      <formula>120</formula>
    </cfRule>
    <cfRule type="containsText" dxfId="0" priority="416" operator="between" text="库存为">
      <formula>NOT(ISERROR(SEARCH("库存为",AU1843)))</formula>
    </cfRule>
  </conditionalFormatting>
  <conditionalFormatting sqref="AU1844">
    <cfRule type="cellIs" dxfId="2" priority="4921" operator="lessThan">
      <formula>20</formula>
    </cfRule>
    <cfRule type="cellIs" dxfId="1" priority="2668" operator="greaterThan">
      <formula>120</formula>
    </cfRule>
    <cfRule type="containsText" dxfId="0" priority="415" operator="between" text="库存为">
      <formula>NOT(ISERROR(SEARCH("库存为",AU1844)))</formula>
    </cfRule>
  </conditionalFormatting>
  <conditionalFormatting sqref="AU1845">
    <cfRule type="cellIs" dxfId="2" priority="4920" operator="lessThan">
      <formula>20</formula>
    </cfRule>
    <cfRule type="cellIs" dxfId="1" priority="2667" operator="greaterThan">
      <formula>120</formula>
    </cfRule>
    <cfRule type="containsText" dxfId="0" priority="414" operator="between" text="库存为">
      <formula>NOT(ISERROR(SEARCH("库存为",AU1845)))</formula>
    </cfRule>
  </conditionalFormatting>
  <conditionalFormatting sqref="AU1846">
    <cfRule type="cellIs" dxfId="2" priority="4919" operator="lessThan">
      <formula>20</formula>
    </cfRule>
    <cfRule type="cellIs" dxfId="1" priority="2666" operator="greaterThan">
      <formula>120</formula>
    </cfRule>
    <cfRule type="containsText" dxfId="0" priority="413" operator="between" text="库存为">
      <formula>NOT(ISERROR(SEARCH("库存为",AU1846)))</formula>
    </cfRule>
  </conditionalFormatting>
  <conditionalFormatting sqref="AU1847">
    <cfRule type="cellIs" dxfId="2" priority="4918" operator="lessThan">
      <formula>20</formula>
    </cfRule>
    <cfRule type="cellIs" dxfId="1" priority="2665" operator="greaterThan">
      <formula>120</formula>
    </cfRule>
    <cfRule type="containsText" dxfId="0" priority="412" operator="between" text="库存为">
      <formula>NOT(ISERROR(SEARCH("库存为",AU1847)))</formula>
    </cfRule>
  </conditionalFormatting>
  <conditionalFormatting sqref="AU1848">
    <cfRule type="cellIs" dxfId="2" priority="4917" operator="lessThan">
      <formula>20</formula>
    </cfRule>
    <cfRule type="cellIs" dxfId="1" priority="2664" operator="greaterThan">
      <formula>120</formula>
    </cfRule>
    <cfRule type="containsText" dxfId="0" priority="411" operator="between" text="库存为">
      <formula>NOT(ISERROR(SEARCH("库存为",AU1848)))</formula>
    </cfRule>
  </conditionalFormatting>
  <conditionalFormatting sqref="AU1849">
    <cfRule type="cellIs" dxfId="2" priority="4916" operator="lessThan">
      <formula>20</formula>
    </cfRule>
    <cfRule type="cellIs" dxfId="1" priority="2663" operator="greaterThan">
      <formula>120</formula>
    </cfRule>
    <cfRule type="containsText" dxfId="0" priority="410" operator="between" text="库存为">
      <formula>NOT(ISERROR(SEARCH("库存为",AU1849)))</formula>
    </cfRule>
  </conditionalFormatting>
  <conditionalFormatting sqref="AU1850">
    <cfRule type="cellIs" dxfId="2" priority="4915" operator="lessThan">
      <formula>20</formula>
    </cfRule>
    <cfRule type="cellIs" dxfId="1" priority="2662" operator="greaterThan">
      <formula>120</formula>
    </cfRule>
    <cfRule type="containsText" dxfId="0" priority="409" operator="between" text="库存为">
      <formula>NOT(ISERROR(SEARCH("库存为",AU1850)))</formula>
    </cfRule>
  </conditionalFormatting>
  <conditionalFormatting sqref="AU1851">
    <cfRule type="cellIs" dxfId="2" priority="4914" operator="lessThan">
      <formula>20</formula>
    </cfRule>
    <cfRule type="cellIs" dxfId="1" priority="2661" operator="greaterThan">
      <formula>120</formula>
    </cfRule>
    <cfRule type="containsText" dxfId="0" priority="408" operator="between" text="库存为">
      <formula>NOT(ISERROR(SEARCH("库存为",AU1851)))</formula>
    </cfRule>
  </conditionalFormatting>
  <conditionalFormatting sqref="AU1852">
    <cfRule type="cellIs" dxfId="2" priority="4913" operator="lessThan">
      <formula>20</formula>
    </cfRule>
    <cfRule type="cellIs" dxfId="1" priority="2660" operator="greaterThan">
      <formula>120</formula>
    </cfRule>
    <cfRule type="containsText" dxfId="0" priority="407" operator="between" text="库存为">
      <formula>NOT(ISERROR(SEARCH("库存为",AU1852)))</formula>
    </cfRule>
  </conditionalFormatting>
  <conditionalFormatting sqref="AU1853">
    <cfRule type="cellIs" dxfId="2" priority="4912" operator="lessThan">
      <formula>20</formula>
    </cfRule>
    <cfRule type="cellIs" dxfId="1" priority="2659" operator="greaterThan">
      <formula>120</formula>
    </cfRule>
    <cfRule type="containsText" dxfId="0" priority="406" operator="between" text="库存为">
      <formula>NOT(ISERROR(SEARCH("库存为",AU1853)))</formula>
    </cfRule>
  </conditionalFormatting>
  <conditionalFormatting sqref="AU1854">
    <cfRule type="cellIs" dxfId="2" priority="4911" operator="lessThan">
      <formula>20</formula>
    </cfRule>
    <cfRule type="cellIs" dxfId="1" priority="2658" operator="greaterThan">
      <formula>120</formula>
    </cfRule>
    <cfRule type="containsText" dxfId="0" priority="405" operator="between" text="库存为">
      <formula>NOT(ISERROR(SEARCH("库存为",AU1854)))</formula>
    </cfRule>
  </conditionalFormatting>
  <conditionalFormatting sqref="AU1855">
    <cfRule type="cellIs" dxfId="2" priority="4910" operator="lessThan">
      <formula>20</formula>
    </cfRule>
    <cfRule type="cellIs" dxfId="1" priority="2657" operator="greaterThan">
      <formula>120</formula>
    </cfRule>
    <cfRule type="containsText" dxfId="0" priority="404" operator="between" text="库存为">
      <formula>NOT(ISERROR(SEARCH("库存为",AU1855)))</formula>
    </cfRule>
  </conditionalFormatting>
  <conditionalFormatting sqref="AU1856">
    <cfRule type="cellIs" dxfId="2" priority="4909" operator="lessThan">
      <formula>20</formula>
    </cfRule>
    <cfRule type="cellIs" dxfId="1" priority="2656" operator="greaterThan">
      <formula>120</formula>
    </cfRule>
    <cfRule type="containsText" dxfId="0" priority="403" operator="between" text="库存为">
      <formula>NOT(ISERROR(SEARCH("库存为",AU1856)))</formula>
    </cfRule>
  </conditionalFormatting>
  <conditionalFormatting sqref="AU1857">
    <cfRule type="cellIs" dxfId="2" priority="4908" operator="lessThan">
      <formula>20</formula>
    </cfRule>
    <cfRule type="cellIs" dxfId="1" priority="2655" operator="greaterThan">
      <formula>120</formula>
    </cfRule>
    <cfRule type="containsText" dxfId="0" priority="402" operator="between" text="库存为">
      <formula>NOT(ISERROR(SEARCH("库存为",AU1857)))</formula>
    </cfRule>
  </conditionalFormatting>
  <conditionalFormatting sqref="AU1858">
    <cfRule type="cellIs" dxfId="2" priority="4907" operator="lessThan">
      <formula>20</formula>
    </cfRule>
    <cfRule type="cellIs" dxfId="1" priority="2654" operator="greaterThan">
      <formula>120</formula>
    </cfRule>
    <cfRule type="containsText" dxfId="0" priority="401" operator="between" text="库存为">
      <formula>NOT(ISERROR(SEARCH("库存为",AU1858)))</formula>
    </cfRule>
  </conditionalFormatting>
  <conditionalFormatting sqref="AU1859">
    <cfRule type="cellIs" dxfId="2" priority="4906" operator="lessThan">
      <formula>20</formula>
    </cfRule>
    <cfRule type="cellIs" dxfId="1" priority="2653" operator="greaterThan">
      <formula>120</formula>
    </cfRule>
    <cfRule type="containsText" dxfId="0" priority="400" operator="between" text="库存为">
      <formula>NOT(ISERROR(SEARCH("库存为",AU1859)))</formula>
    </cfRule>
  </conditionalFormatting>
  <conditionalFormatting sqref="AU1860">
    <cfRule type="cellIs" dxfId="2" priority="4905" operator="lessThan">
      <formula>20</formula>
    </cfRule>
    <cfRule type="cellIs" dxfId="1" priority="2652" operator="greaterThan">
      <formula>120</formula>
    </cfRule>
    <cfRule type="containsText" dxfId="0" priority="399" operator="between" text="库存为">
      <formula>NOT(ISERROR(SEARCH("库存为",AU1860)))</formula>
    </cfRule>
  </conditionalFormatting>
  <conditionalFormatting sqref="AU1861">
    <cfRule type="cellIs" dxfId="2" priority="4904" operator="lessThan">
      <formula>20</formula>
    </cfRule>
    <cfRule type="cellIs" dxfId="1" priority="2651" operator="greaterThan">
      <formula>120</formula>
    </cfRule>
    <cfRule type="containsText" dxfId="0" priority="398" operator="between" text="库存为">
      <formula>NOT(ISERROR(SEARCH("库存为",AU1861)))</formula>
    </cfRule>
  </conditionalFormatting>
  <conditionalFormatting sqref="AU1862">
    <cfRule type="cellIs" dxfId="2" priority="4903" operator="lessThan">
      <formula>20</formula>
    </cfRule>
    <cfRule type="cellIs" dxfId="1" priority="2650" operator="greaterThan">
      <formula>120</formula>
    </cfRule>
    <cfRule type="containsText" dxfId="0" priority="397" operator="between" text="库存为">
      <formula>NOT(ISERROR(SEARCH("库存为",AU1862)))</formula>
    </cfRule>
  </conditionalFormatting>
  <conditionalFormatting sqref="AU1863">
    <cfRule type="cellIs" dxfId="2" priority="4902" operator="lessThan">
      <formula>20</formula>
    </cfRule>
    <cfRule type="cellIs" dxfId="1" priority="2649" operator="greaterThan">
      <formula>120</formula>
    </cfRule>
    <cfRule type="containsText" dxfId="0" priority="396" operator="between" text="库存为">
      <formula>NOT(ISERROR(SEARCH("库存为",AU1863)))</formula>
    </cfRule>
  </conditionalFormatting>
  <conditionalFormatting sqref="AU1864">
    <cfRule type="cellIs" dxfId="2" priority="4901" operator="lessThan">
      <formula>20</formula>
    </cfRule>
    <cfRule type="cellIs" dxfId="1" priority="2648" operator="greaterThan">
      <formula>120</formula>
    </cfRule>
    <cfRule type="containsText" dxfId="0" priority="395" operator="between" text="库存为">
      <formula>NOT(ISERROR(SEARCH("库存为",AU1864)))</formula>
    </cfRule>
  </conditionalFormatting>
  <conditionalFormatting sqref="AU1865">
    <cfRule type="cellIs" dxfId="2" priority="4900" operator="lessThan">
      <formula>20</formula>
    </cfRule>
    <cfRule type="cellIs" dxfId="1" priority="2647" operator="greaterThan">
      <formula>120</formula>
    </cfRule>
    <cfRule type="containsText" dxfId="0" priority="394" operator="between" text="库存为">
      <formula>NOT(ISERROR(SEARCH("库存为",AU1865)))</formula>
    </cfRule>
  </conditionalFormatting>
  <conditionalFormatting sqref="AU1866">
    <cfRule type="cellIs" dxfId="2" priority="4899" operator="lessThan">
      <formula>20</formula>
    </cfRule>
    <cfRule type="cellIs" dxfId="1" priority="2646" operator="greaterThan">
      <formula>120</formula>
    </cfRule>
    <cfRule type="containsText" dxfId="0" priority="393" operator="between" text="库存为">
      <formula>NOT(ISERROR(SEARCH("库存为",AU1866)))</formula>
    </cfRule>
  </conditionalFormatting>
  <conditionalFormatting sqref="AU1867">
    <cfRule type="cellIs" dxfId="2" priority="4898" operator="lessThan">
      <formula>20</formula>
    </cfRule>
    <cfRule type="cellIs" dxfId="1" priority="2645" operator="greaterThan">
      <formula>120</formula>
    </cfRule>
    <cfRule type="containsText" dxfId="0" priority="392" operator="between" text="库存为">
      <formula>NOT(ISERROR(SEARCH("库存为",AU1867)))</formula>
    </cfRule>
  </conditionalFormatting>
  <conditionalFormatting sqref="AU1868">
    <cfRule type="cellIs" dxfId="2" priority="4897" operator="lessThan">
      <formula>20</formula>
    </cfRule>
    <cfRule type="cellIs" dxfId="1" priority="2644" operator="greaterThan">
      <formula>120</formula>
    </cfRule>
    <cfRule type="containsText" dxfId="0" priority="391" operator="between" text="库存为">
      <formula>NOT(ISERROR(SEARCH("库存为",AU1868)))</formula>
    </cfRule>
  </conditionalFormatting>
  <conditionalFormatting sqref="AU1869">
    <cfRule type="cellIs" dxfId="2" priority="4896" operator="lessThan">
      <formula>20</formula>
    </cfRule>
    <cfRule type="cellIs" dxfId="1" priority="2643" operator="greaterThan">
      <formula>120</formula>
    </cfRule>
    <cfRule type="containsText" dxfId="0" priority="390" operator="between" text="库存为">
      <formula>NOT(ISERROR(SEARCH("库存为",AU1869)))</formula>
    </cfRule>
  </conditionalFormatting>
  <conditionalFormatting sqref="AU1870">
    <cfRule type="cellIs" dxfId="2" priority="4895" operator="lessThan">
      <formula>20</formula>
    </cfRule>
    <cfRule type="cellIs" dxfId="1" priority="2642" operator="greaterThan">
      <formula>120</formula>
    </cfRule>
    <cfRule type="containsText" dxfId="0" priority="389" operator="between" text="库存为">
      <formula>NOT(ISERROR(SEARCH("库存为",AU1870)))</formula>
    </cfRule>
  </conditionalFormatting>
  <conditionalFormatting sqref="AU1871">
    <cfRule type="cellIs" dxfId="2" priority="4894" operator="lessThan">
      <formula>20</formula>
    </cfRule>
    <cfRule type="cellIs" dxfId="1" priority="2641" operator="greaterThan">
      <formula>120</formula>
    </cfRule>
    <cfRule type="containsText" dxfId="0" priority="388" operator="between" text="库存为">
      <formula>NOT(ISERROR(SEARCH("库存为",AU1871)))</formula>
    </cfRule>
  </conditionalFormatting>
  <conditionalFormatting sqref="AU1872">
    <cfRule type="cellIs" dxfId="2" priority="4893" operator="lessThan">
      <formula>20</formula>
    </cfRule>
    <cfRule type="cellIs" dxfId="1" priority="2640" operator="greaterThan">
      <formula>120</formula>
    </cfRule>
    <cfRule type="containsText" dxfId="0" priority="387" operator="between" text="库存为">
      <formula>NOT(ISERROR(SEARCH("库存为",AU1872)))</formula>
    </cfRule>
  </conditionalFormatting>
  <conditionalFormatting sqref="AU1873">
    <cfRule type="cellIs" dxfId="2" priority="4892" operator="lessThan">
      <formula>20</formula>
    </cfRule>
    <cfRule type="cellIs" dxfId="1" priority="2639" operator="greaterThan">
      <formula>120</formula>
    </cfRule>
    <cfRule type="containsText" dxfId="0" priority="386" operator="between" text="库存为">
      <formula>NOT(ISERROR(SEARCH("库存为",AU1873)))</formula>
    </cfRule>
  </conditionalFormatting>
  <conditionalFormatting sqref="AU1874">
    <cfRule type="cellIs" dxfId="2" priority="4891" operator="lessThan">
      <formula>20</formula>
    </cfRule>
    <cfRule type="cellIs" dxfId="1" priority="2638" operator="greaterThan">
      <formula>120</formula>
    </cfRule>
    <cfRule type="containsText" dxfId="0" priority="385" operator="between" text="库存为">
      <formula>NOT(ISERROR(SEARCH("库存为",AU1874)))</formula>
    </cfRule>
  </conditionalFormatting>
  <conditionalFormatting sqref="AU1875">
    <cfRule type="cellIs" dxfId="2" priority="4890" operator="lessThan">
      <formula>20</formula>
    </cfRule>
    <cfRule type="cellIs" dxfId="1" priority="2637" operator="greaterThan">
      <formula>120</formula>
    </cfRule>
    <cfRule type="containsText" dxfId="0" priority="384" operator="between" text="库存为">
      <formula>NOT(ISERROR(SEARCH("库存为",AU1875)))</formula>
    </cfRule>
  </conditionalFormatting>
  <conditionalFormatting sqref="AU1876">
    <cfRule type="cellIs" dxfId="2" priority="4889" operator="lessThan">
      <formula>20</formula>
    </cfRule>
    <cfRule type="cellIs" dxfId="1" priority="2636" operator="greaterThan">
      <formula>120</formula>
    </cfRule>
    <cfRule type="containsText" dxfId="0" priority="383" operator="between" text="库存为">
      <formula>NOT(ISERROR(SEARCH("库存为",AU1876)))</formula>
    </cfRule>
  </conditionalFormatting>
  <conditionalFormatting sqref="AU1877">
    <cfRule type="cellIs" dxfId="2" priority="4888" operator="lessThan">
      <formula>20</formula>
    </cfRule>
    <cfRule type="cellIs" dxfId="1" priority="2635" operator="greaterThan">
      <formula>120</formula>
    </cfRule>
    <cfRule type="containsText" dxfId="0" priority="382" operator="between" text="库存为">
      <formula>NOT(ISERROR(SEARCH("库存为",AU1877)))</formula>
    </cfRule>
  </conditionalFormatting>
  <conditionalFormatting sqref="AU1878">
    <cfRule type="cellIs" dxfId="2" priority="4887" operator="lessThan">
      <formula>20</formula>
    </cfRule>
    <cfRule type="cellIs" dxfId="1" priority="2634" operator="greaterThan">
      <formula>120</formula>
    </cfRule>
    <cfRule type="containsText" dxfId="0" priority="381" operator="between" text="库存为">
      <formula>NOT(ISERROR(SEARCH("库存为",AU1878)))</formula>
    </cfRule>
  </conditionalFormatting>
  <conditionalFormatting sqref="AU1879">
    <cfRule type="cellIs" dxfId="2" priority="4886" operator="lessThan">
      <formula>20</formula>
    </cfRule>
    <cfRule type="cellIs" dxfId="1" priority="2633" operator="greaterThan">
      <formula>120</formula>
    </cfRule>
    <cfRule type="containsText" dxfId="0" priority="380" operator="between" text="库存为">
      <formula>NOT(ISERROR(SEARCH("库存为",AU1879)))</formula>
    </cfRule>
  </conditionalFormatting>
  <conditionalFormatting sqref="AU1880">
    <cfRule type="cellIs" dxfId="2" priority="4885" operator="lessThan">
      <formula>20</formula>
    </cfRule>
    <cfRule type="cellIs" dxfId="1" priority="2632" operator="greaterThan">
      <formula>120</formula>
    </cfRule>
    <cfRule type="containsText" dxfId="0" priority="379" operator="between" text="库存为">
      <formula>NOT(ISERROR(SEARCH("库存为",AU1880)))</formula>
    </cfRule>
  </conditionalFormatting>
  <conditionalFormatting sqref="AU1881">
    <cfRule type="cellIs" dxfId="2" priority="4884" operator="lessThan">
      <formula>20</formula>
    </cfRule>
    <cfRule type="cellIs" dxfId="1" priority="2631" operator="greaterThan">
      <formula>120</formula>
    </cfRule>
    <cfRule type="containsText" dxfId="0" priority="378" operator="between" text="库存为">
      <formula>NOT(ISERROR(SEARCH("库存为",AU1881)))</formula>
    </cfRule>
  </conditionalFormatting>
  <conditionalFormatting sqref="AU1882">
    <cfRule type="cellIs" dxfId="2" priority="4883" operator="lessThan">
      <formula>20</formula>
    </cfRule>
    <cfRule type="cellIs" dxfId="1" priority="2630" operator="greaterThan">
      <formula>120</formula>
    </cfRule>
    <cfRule type="containsText" dxfId="0" priority="377" operator="between" text="库存为">
      <formula>NOT(ISERROR(SEARCH("库存为",AU1882)))</formula>
    </cfRule>
  </conditionalFormatting>
  <conditionalFormatting sqref="AU1883">
    <cfRule type="cellIs" dxfId="2" priority="4882" operator="lessThan">
      <formula>20</formula>
    </cfRule>
    <cfRule type="cellIs" dxfId="1" priority="2629" operator="greaterThan">
      <formula>120</formula>
    </cfRule>
    <cfRule type="containsText" dxfId="0" priority="376" operator="between" text="库存为">
      <formula>NOT(ISERROR(SEARCH("库存为",AU1883)))</formula>
    </cfRule>
  </conditionalFormatting>
  <conditionalFormatting sqref="AU1884">
    <cfRule type="cellIs" dxfId="2" priority="4881" operator="lessThan">
      <formula>20</formula>
    </cfRule>
    <cfRule type="cellIs" dxfId="1" priority="2628" operator="greaterThan">
      <formula>120</formula>
    </cfRule>
    <cfRule type="containsText" dxfId="0" priority="375" operator="between" text="库存为">
      <formula>NOT(ISERROR(SEARCH("库存为",AU1884)))</formula>
    </cfRule>
  </conditionalFormatting>
  <conditionalFormatting sqref="AU1885">
    <cfRule type="cellIs" dxfId="2" priority="4880" operator="lessThan">
      <formula>20</formula>
    </cfRule>
    <cfRule type="cellIs" dxfId="1" priority="2627" operator="greaterThan">
      <formula>120</formula>
    </cfRule>
    <cfRule type="containsText" dxfId="0" priority="374" operator="between" text="库存为">
      <formula>NOT(ISERROR(SEARCH("库存为",AU1885)))</formula>
    </cfRule>
  </conditionalFormatting>
  <conditionalFormatting sqref="AU1886">
    <cfRule type="cellIs" dxfId="2" priority="4879" operator="lessThan">
      <formula>20</formula>
    </cfRule>
    <cfRule type="cellIs" dxfId="1" priority="2626" operator="greaterThan">
      <formula>120</formula>
    </cfRule>
    <cfRule type="containsText" dxfId="0" priority="373" operator="between" text="库存为">
      <formula>NOT(ISERROR(SEARCH("库存为",AU1886)))</formula>
    </cfRule>
  </conditionalFormatting>
  <conditionalFormatting sqref="AU1887">
    <cfRule type="cellIs" dxfId="2" priority="4878" operator="lessThan">
      <formula>20</formula>
    </cfRule>
    <cfRule type="cellIs" dxfId="1" priority="2625" operator="greaterThan">
      <formula>120</formula>
    </cfRule>
    <cfRule type="containsText" dxfId="0" priority="372" operator="between" text="库存为">
      <formula>NOT(ISERROR(SEARCH("库存为",AU1887)))</formula>
    </cfRule>
  </conditionalFormatting>
  <conditionalFormatting sqref="AU1888">
    <cfRule type="cellIs" dxfId="2" priority="4877" operator="lessThan">
      <formula>20</formula>
    </cfRule>
    <cfRule type="cellIs" dxfId="1" priority="2624" operator="greaterThan">
      <formula>120</formula>
    </cfRule>
    <cfRule type="containsText" dxfId="0" priority="371" operator="between" text="库存为">
      <formula>NOT(ISERROR(SEARCH("库存为",AU1888)))</formula>
    </cfRule>
  </conditionalFormatting>
  <conditionalFormatting sqref="AU1889">
    <cfRule type="cellIs" dxfId="2" priority="4876" operator="lessThan">
      <formula>20</formula>
    </cfRule>
    <cfRule type="cellIs" dxfId="1" priority="2623" operator="greaterThan">
      <formula>120</formula>
    </cfRule>
    <cfRule type="containsText" dxfId="0" priority="370" operator="between" text="库存为">
      <formula>NOT(ISERROR(SEARCH("库存为",AU1889)))</formula>
    </cfRule>
  </conditionalFormatting>
  <conditionalFormatting sqref="AU1890">
    <cfRule type="cellIs" dxfId="2" priority="4875" operator="lessThan">
      <formula>20</formula>
    </cfRule>
    <cfRule type="cellIs" dxfId="1" priority="2622" operator="greaterThan">
      <formula>120</formula>
    </cfRule>
    <cfRule type="containsText" dxfId="0" priority="369" operator="between" text="库存为">
      <formula>NOT(ISERROR(SEARCH("库存为",AU1890)))</formula>
    </cfRule>
  </conditionalFormatting>
  <conditionalFormatting sqref="AU1891">
    <cfRule type="cellIs" dxfId="2" priority="4874" operator="lessThan">
      <formula>20</formula>
    </cfRule>
    <cfRule type="cellIs" dxfId="1" priority="2621" operator="greaterThan">
      <formula>120</formula>
    </cfRule>
    <cfRule type="containsText" dxfId="0" priority="368" operator="between" text="库存为">
      <formula>NOT(ISERROR(SEARCH("库存为",AU1891)))</formula>
    </cfRule>
  </conditionalFormatting>
  <conditionalFormatting sqref="AU1892">
    <cfRule type="cellIs" dxfId="2" priority="4873" operator="lessThan">
      <formula>20</formula>
    </cfRule>
    <cfRule type="cellIs" dxfId="1" priority="2620" operator="greaterThan">
      <formula>120</formula>
    </cfRule>
    <cfRule type="containsText" dxfId="0" priority="367" operator="between" text="库存为">
      <formula>NOT(ISERROR(SEARCH("库存为",AU1892)))</formula>
    </cfRule>
  </conditionalFormatting>
  <conditionalFormatting sqref="AU1893">
    <cfRule type="cellIs" dxfId="2" priority="4872" operator="lessThan">
      <formula>20</formula>
    </cfRule>
    <cfRule type="cellIs" dxfId="1" priority="2619" operator="greaterThan">
      <formula>120</formula>
    </cfRule>
    <cfRule type="containsText" dxfId="0" priority="366" operator="between" text="库存为">
      <formula>NOT(ISERROR(SEARCH("库存为",AU1893)))</formula>
    </cfRule>
  </conditionalFormatting>
  <conditionalFormatting sqref="AU1894">
    <cfRule type="cellIs" dxfId="2" priority="4871" operator="lessThan">
      <formula>20</formula>
    </cfRule>
    <cfRule type="cellIs" dxfId="1" priority="2618" operator="greaterThan">
      <formula>120</formula>
    </cfRule>
    <cfRule type="containsText" dxfId="0" priority="365" operator="between" text="库存为">
      <formula>NOT(ISERROR(SEARCH("库存为",AU1894)))</formula>
    </cfRule>
  </conditionalFormatting>
  <conditionalFormatting sqref="AU1895">
    <cfRule type="cellIs" dxfId="2" priority="4870" operator="lessThan">
      <formula>20</formula>
    </cfRule>
    <cfRule type="cellIs" dxfId="1" priority="2617" operator="greaterThan">
      <formula>120</formula>
    </cfRule>
    <cfRule type="containsText" dxfId="0" priority="364" operator="between" text="库存为">
      <formula>NOT(ISERROR(SEARCH("库存为",AU1895)))</formula>
    </cfRule>
  </conditionalFormatting>
  <conditionalFormatting sqref="AU1896">
    <cfRule type="cellIs" dxfId="2" priority="4869" operator="lessThan">
      <formula>20</formula>
    </cfRule>
    <cfRule type="cellIs" dxfId="1" priority="2616" operator="greaterThan">
      <formula>120</formula>
    </cfRule>
    <cfRule type="containsText" dxfId="0" priority="363" operator="between" text="库存为">
      <formula>NOT(ISERROR(SEARCH("库存为",AU1896)))</formula>
    </cfRule>
  </conditionalFormatting>
  <conditionalFormatting sqref="AU1897">
    <cfRule type="cellIs" dxfId="2" priority="4868" operator="lessThan">
      <formula>20</formula>
    </cfRule>
    <cfRule type="cellIs" dxfId="1" priority="2615" operator="greaterThan">
      <formula>120</formula>
    </cfRule>
    <cfRule type="containsText" dxfId="0" priority="362" operator="between" text="库存为">
      <formula>NOT(ISERROR(SEARCH("库存为",AU1897)))</formula>
    </cfRule>
  </conditionalFormatting>
  <conditionalFormatting sqref="AU1898">
    <cfRule type="cellIs" dxfId="2" priority="4867" operator="lessThan">
      <formula>20</formula>
    </cfRule>
    <cfRule type="cellIs" dxfId="1" priority="2614" operator="greaterThan">
      <formula>120</formula>
    </cfRule>
    <cfRule type="containsText" dxfId="0" priority="361" operator="between" text="库存为">
      <formula>NOT(ISERROR(SEARCH("库存为",AU1898)))</formula>
    </cfRule>
  </conditionalFormatting>
  <conditionalFormatting sqref="AU1899">
    <cfRule type="cellIs" dxfId="2" priority="4866" operator="lessThan">
      <formula>20</formula>
    </cfRule>
    <cfRule type="cellIs" dxfId="1" priority="2613" operator="greaterThan">
      <formula>120</formula>
    </cfRule>
    <cfRule type="containsText" dxfId="0" priority="360" operator="between" text="库存为">
      <formula>NOT(ISERROR(SEARCH("库存为",AU1899)))</formula>
    </cfRule>
  </conditionalFormatting>
  <conditionalFormatting sqref="AU1900">
    <cfRule type="cellIs" dxfId="2" priority="4865" operator="lessThan">
      <formula>20</formula>
    </cfRule>
    <cfRule type="cellIs" dxfId="1" priority="2612" operator="greaterThan">
      <formula>120</formula>
    </cfRule>
    <cfRule type="containsText" dxfId="0" priority="359" operator="between" text="库存为">
      <formula>NOT(ISERROR(SEARCH("库存为",AU1900)))</formula>
    </cfRule>
  </conditionalFormatting>
  <conditionalFormatting sqref="AU1901">
    <cfRule type="cellIs" dxfId="2" priority="4864" operator="lessThan">
      <formula>20</formula>
    </cfRule>
    <cfRule type="cellIs" dxfId="1" priority="2611" operator="greaterThan">
      <formula>120</formula>
    </cfRule>
    <cfRule type="containsText" dxfId="0" priority="358" operator="between" text="库存为">
      <formula>NOT(ISERROR(SEARCH("库存为",AU1901)))</formula>
    </cfRule>
  </conditionalFormatting>
  <conditionalFormatting sqref="AU1902">
    <cfRule type="cellIs" dxfId="2" priority="4863" operator="lessThan">
      <formula>20</formula>
    </cfRule>
    <cfRule type="cellIs" dxfId="1" priority="2610" operator="greaterThan">
      <formula>120</formula>
    </cfRule>
    <cfRule type="containsText" dxfId="0" priority="357" operator="between" text="库存为">
      <formula>NOT(ISERROR(SEARCH("库存为",AU1902)))</formula>
    </cfRule>
  </conditionalFormatting>
  <conditionalFormatting sqref="AU1903">
    <cfRule type="cellIs" dxfId="2" priority="4862" operator="lessThan">
      <formula>20</formula>
    </cfRule>
    <cfRule type="cellIs" dxfId="1" priority="2609" operator="greaterThan">
      <formula>120</formula>
    </cfRule>
    <cfRule type="containsText" dxfId="0" priority="356" operator="between" text="库存为">
      <formula>NOT(ISERROR(SEARCH("库存为",AU1903)))</formula>
    </cfRule>
  </conditionalFormatting>
  <conditionalFormatting sqref="AU1904">
    <cfRule type="cellIs" dxfId="2" priority="4861" operator="lessThan">
      <formula>20</formula>
    </cfRule>
    <cfRule type="cellIs" dxfId="1" priority="2608" operator="greaterThan">
      <formula>120</formula>
    </cfRule>
    <cfRule type="containsText" dxfId="0" priority="355" operator="between" text="库存为">
      <formula>NOT(ISERROR(SEARCH("库存为",AU1904)))</formula>
    </cfRule>
  </conditionalFormatting>
  <conditionalFormatting sqref="AU1905">
    <cfRule type="cellIs" dxfId="2" priority="4860" operator="lessThan">
      <formula>20</formula>
    </cfRule>
    <cfRule type="cellIs" dxfId="1" priority="2607" operator="greaterThan">
      <formula>120</formula>
    </cfRule>
    <cfRule type="containsText" dxfId="0" priority="354" operator="between" text="库存为">
      <formula>NOT(ISERROR(SEARCH("库存为",AU1905)))</formula>
    </cfRule>
  </conditionalFormatting>
  <conditionalFormatting sqref="AU1906">
    <cfRule type="cellIs" dxfId="2" priority="4859" operator="lessThan">
      <formula>20</formula>
    </cfRule>
    <cfRule type="cellIs" dxfId="1" priority="2606" operator="greaterThan">
      <formula>120</formula>
    </cfRule>
    <cfRule type="containsText" dxfId="0" priority="353" operator="between" text="库存为">
      <formula>NOT(ISERROR(SEARCH("库存为",AU1906)))</formula>
    </cfRule>
  </conditionalFormatting>
  <conditionalFormatting sqref="AU1907">
    <cfRule type="cellIs" dxfId="2" priority="4858" operator="lessThan">
      <formula>20</formula>
    </cfRule>
    <cfRule type="cellIs" dxfId="1" priority="2605" operator="greaterThan">
      <formula>120</formula>
    </cfRule>
    <cfRule type="containsText" dxfId="0" priority="352" operator="between" text="库存为">
      <formula>NOT(ISERROR(SEARCH("库存为",AU1907)))</formula>
    </cfRule>
  </conditionalFormatting>
  <conditionalFormatting sqref="AU1908">
    <cfRule type="cellIs" dxfId="2" priority="4857" operator="lessThan">
      <formula>20</formula>
    </cfRule>
    <cfRule type="cellIs" dxfId="1" priority="2604" operator="greaterThan">
      <formula>120</formula>
    </cfRule>
    <cfRule type="containsText" dxfId="0" priority="351" operator="between" text="库存为">
      <formula>NOT(ISERROR(SEARCH("库存为",AU1908)))</formula>
    </cfRule>
  </conditionalFormatting>
  <conditionalFormatting sqref="AU1909">
    <cfRule type="cellIs" dxfId="2" priority="4856" operator="lessThan">
      <formula>20</formula>
    </cfRule>
    <cfRule type="cellIs" dxfId="1" priority="2603" operator="greaterThan">
      <formula>120</formula>
    </cfRule>
    <cfRule type="containsText" dxfId="0" priority="350" operator="between" text="库存为">
      <formula>NOT(ISERROR(SEARCH("库存为",AU1909)))</formula>
    </cfRule>
  </conditionalFormatting>
  <conditionalFormatting sqref="AU1910">
    <cfRule type="cellIs" dxfId="2" priority="4855" operator="lessThan">
      <formula>20</formula>
    </cfRule>
    <cfRule type="cellIs" dxfId="1" priority="2602" operator="greaterThan">
      <formula>120</formula>
    </cfRule>
    <cfRule type="containsText" dxfId="0" priority="349" operator="between" text="库存为">
      <formula>NOT(ISERROR(SEARCH("库存为",AU1910)))</formula>
    </cfRule>
  </conditionalFormatting>
  <conditionalFormatting sqref="AU1911">
    <cfRule type="cellIs" dxfId="2" priority="4854" operator="lessThan">
      <formula>20</formula>
    </cfRule>
    <cfRule type="cellIs" dxfId="1" priority="2601" operator="greaterThan">
      <formula>120</formula>
    </cfRule>
    <cfRule type="containsText" dxfId="0" priority="348" operator="between" text="库存为">
      <formula>NOT(ISERROR(SEARCH("库存为",AU1911)))</formula>
    </cfRule>
  </conditionalFormatting>
  <conditionalFormatting sqref="AU1912">
    <cfRule type="cellIs" dxfId="2" priority="4853" operator="lessThan">
      <formula>20</formula>
    </cfRule>
    <cfRule type="cellIs" dxfId="1" priority="2600" operator="greaterThan">
      <formula>120</formula>
    </cfRule>
    <cfRule type="containsText" dxfId="0" priority="347" operator="between" text="库存为">
      <formula>NOT(ISERROR(SEARCH("库存为",AU1912)))</formula>
    </cfRule>
  </conditionalFormatting>
  <conditionalFormatting sqref="AU1913">
    <cfRule type="cellIs" dxfId="2" priority="4852" operator="lessThan">
      <formula>20</formula>
    </cfRule>
    <cfRule type="cellIs" dxfId="1" priority="2599" operator="greaterThan">
      <formula>120</formula>
    </cfRule>
    <cfRule type="containsText" dxfId="0" priority="346" operator="between" text="库存为">
      <formula>NOT(ISERROR(SEARCH("库存为",AU1913)))</formula>
    </cfRule>
  </conditionalFormatting>
  <conditionalFormatting sqref="AU1914">
    <cfRule type="cellIs" dxfId="2" priority="4851" operator="lessThan">
      <formula>20</formula>
    </cfRule>
    <cfRule type="cellIs" dxfId="1" priority="2598" operator="greaterThan">
      <formula>120</formula>
    </cfRule>
    <cfRule type="containsText" dxfId="0" priority="345" operator="between" text="库存为">
      <formula>NOT(ISERROR(SEARCH("库存为",AU1914)))</formula>
    </cfRule>
  </conditionalFormatting>
  <conditionalFormatting sqref="AU1915">
    <cfRule type="cellIs" dxfId="2" priority="4850" operator="lessThan">
      <formula>20</formula>
    </cfRule>
    <cfRule type="cellIs" dxfId="1" priority="2597" operator="greaterThan">
      <formula>120</formula>
    </cfRule>
    <cfRule type="containsText" dxfId="0" priority="344" operator="between" text="库存为">
      <formula>NOT(ISERROR(SEARCH("库存为",AU1915)))</formula>
    </cfRule>
  </conditionalFormatting>
  <conditionalFormatting sqref="AU1916">
    <cfRule type="cellIs" dxfId="2" priority="4849" operator="lessThan">
      <formula>20</formula>
    </cfRule>
    <cfRule type="cellIs" dxfId="1" priority="2596" operator="greaterThan">
      <formula>120</formula>
    </cfRule>
    <cfRule type="containsText" dxfId="0" priority="343" operator="between" text="库存为">
      <formula>NOT(ISERROR(SEARCH("库存为",AU1916)))</formula>
    </cfRule>
  </conditionalFormatting>
  <conditionalFormatting sqref="AU1917">
    <cfRule type="cellIs" dxfId="2" priority="4848" operator="lessThan">
      <formula>20</formula>
    </cfRule>
    <cfRule type="cellIs" dxfId="1" priority="2595" operator="greaterThan">
      <formula>120</formula>
    </cfRule>
    <cfRule type="containsText" dxfId="0" priority="342" operator="between" text="库存为">
      <formula>NOT(ISERROR(SEARCH("库存为",AU1917)))</formula>
    </cfRule>
  </conditionalFormatting>
  <conditionalFormatting sqref="AU1918">
    <cfRule type="cellIs" dxfId="2" priority="4847" operator="lessThan">
      <formula>20</formula>
    </cfRule>
    <cfRule type="cellIs" dxfId="1" priority="2594" operator="greaterThan">
      <formula>120</formula>
    </cfRule>
    <cfRule type="containsText" dxfId="0" priority="341" operator="between" text="库存为">
      <formula>NOT(ISERROR(SEARCH("库存为",AU1918)))</formula>
    </cfRule>
  </conditionalFormatting>
  <conditionalFormatting sqref="AU1919">
    <cfRule type="cellIs" dxfId="2" priority="4846" operator="lessThan">
      <formula>20</formula>
    </cfRule>
    <cfRule type="cellIs" dxfId="1" priority="2593" operator="greaterThan">
      <formula>120</formula>
    </cfRule>
    <cfRule type="containsText" dxfId="0" priority="340" operator="between" text="库存为">
      <formula>NOT(ISERROR(SEARCH("库存为",AU1919)))</formula>
    </cfRule>
  </conditionalFormatting>
  <conditionalFormatting sqref="AU1920">
    <cfRule type="cellIs" dxfId="2" priority="4845" operator="lessThan">
      <formula>20</formula>
    </cfRule>
    <cfRule type="cellIs" dxfId="1" priority="2592" operator="greaterThan">
      <formula>120</formula>
    </cfRule>
    <cfRule type="containsText" dxfId="0" priority="339" operator="between" text="库存为">
      <formula>NOT(ISERROR(SEARCH("库存为",AU1920)))</formula>
    </cfRule>
  </conditionalFormatting>
  <conditionalFormatting sqref="AU1921">
    <cfRule type="cellIs" dxfId="2" priority="4844" operator="lessThan">
      <formula>20</formula>
    </cfRule>
    <cfRule type="cellIs" dxfId="1" priority="2591" operator="greaterThan">
      <formula>120</formula>
    </cfRule>
    <cfRule type="containsText" dxfId="0" priority="338" operator="between" text="库存为">
      <formula>NOT(ISERROR(SEARCH("库存为",AU1921)))</formula>
    </cfRule>
  </conditionalFormatting>
  <conditionalFormatting sqref="AU1922">
    <cfRule type="cellIs" dxfId="2" priority="4843" operator="lessThan">
      <formula>20</formula>
    </cfRule>
    <cfRule type="cellIs" dxfId="1" priority="2590" operator="greaterThan">
      <formula>120</formula>
    </cfRule>
    <cfRule type="containsText" dxfId="0" priority="337" operator="between" text="库存为">
      <formula>NOT(ISERROR(SEARCH("库存为",AU1922)))</formula>
    </cfRule>
  </conditionalFormatting>
  <conditionalFormatting sqref="AU1923">
    <cfRule type="cellIs" dxfId="2" priority="4842" operator="lessThan">
      <formula>20</formula>
    </cfRule>
    <cfRule type="cellIs" dxfId="1" priority="2589" operator="greaterThan">
      <formula>120</formula>
    </cfRule>
    <cfRule type="containsText" dxfId="0" priority="336" operator="between" text="库存为">
      <formula>NOT(ISERROR(SEARCH("库存为",AU1923)))</formula>
    </cfRule>
  </conditionalFormatting>
  <conditionalFormatting sqref="AU1924">
    <cfRule type="cellIs" dxfId="2" priority="4841" operator="lessThan">
      <formula>20</formula>
    </cfRule>
    <cfRule type="cellIs" dxfId="1" priority="2588" operator="greaterThan">
      <formula>120</formula>
    </cfRule>
    <cfRule type="containsText" dxfId="0" priority="335" operator="between" text="库存为">
      <formula>NOT(ISERROR(SEARCH("库存为",AU1924)))</formula>
    </cfRule>
  </conditionalFormatting>
  <conditionalFormatting sqref="AU1925">
    <cfRule type="cellIs" dxfId="2" priority="4840" operator="lessThan">
      <formula>20</formula>
    </cfRule>
    <cfRule type="cellIs" dxfId="1" priority="2587" operator="greaterThan">
      <formula>120</formula>
    </cfRule>
    <cfRule type="containsText" dxfId="0" priority="334" operator="between" text="库存为">
      <formula>NOT(ISERROR(SEARCH("库存为",AU1925)))</formula>
    </cfRule>
  </conditionalFormatting>
  <conditionalFormatting sqref="AU1926">
    <cfRule type="cellIs" dxfId="2" priority="4839" operator="lessThan">
      <formula>20</formula>
    </cfRule>
    <cfRule type="cellIs" dxfId="1" priority="2586" operator="greaterThan">
      <formula>120</formula>
    </cfRule>
    <cfRule type="containsText" dxfId="0" priority="333" operator="between" text="库存为">
      <formula>NOT(ISERROR(SEARCH("库存为",AU1926)))</formula>
    </cfRule>
  </conditionalFormatting>
  <conditionalFormatting sqref="AU1927">
    <cfRule type="cellIs" dxfId="2" priority="4838" operator="lessThan">
      <formula>20</formula>
    </cfRule>
    <cfRule type="cellIs" dxfId="1" priority="2585" operator="greaterThan">
      <formula>120</formula>
    </cfRule>
    <cfRule type="containsText" dxfId="0" priority="332" operator="between" text="库存为">
      <formula>NOT(ISERROR(SEARCH("库存为",AU1927)))</formula>
    </cfRule>
  </conditionalFormatting>
  <conditionalFormatting sqref="AU1928">
    <cfRule type="cellIs" dxfId="2" priority="4837" operator="lessThan">
      <formula>20</formula>
    </cfRule>
    <cfRule type="cellIs" dxfId="1" priority="2584" operator="greaterThan">
      <formula>120</formula>
    </cfRule>
    <cfRule type="containsText" dxfId="0" priority="331" operator="between" text="库存为">
      <formula>NOT(ISERROR(SEARCH("库存为",AU1928)))</formula>
    </cfRule>
  </conditionalFormatting>
  <conditionalFormatting sqref="AU1929">
    <cfRule type="cellIs" dxfId="2" priority="4836" operator="lessThan">
      <formula>20</formula>
    </cfRule>
    <cfRule type="cellIs" dxfId="1" priority="2583" operator="greaterThan">
      <formula>120</formula>
    </cfRule>
    <cfRule type="containsText" dxfId="0" priority="330" operator="between" text="库存为">
      <formula>NOT(ISERROR(SEARCH("库存为",AU1929)))</formula>
    </cfRule>
  </conditionalFormatting>
  <conditionalFormatting sqref="AU1930">
    <cfRule type="cellIs" dxfId="2" priority="4835" operator="lessThan">
      <formula>20</formula>
    </cfRule>
    <cfRule type="cellIs" dxfId="1" priority="2582" operator="greaterThan">
      <formula>120</formula>
    </cfRule>
    <cfRule type="containsText" dxfId="0" priority="329" operator="between" text="库存为">
      <formula>NOT(ISERROR(SEARCH("库存为",AU1930)))</formula>
    </cfRule>
  </conditionalFormatting>
  <conditionalFormatting sqref="AU1931">
    <cfRule type="cellIs" dxfId="2" priority="4834" operator="lessThan">
      <formula>20</formula>
    </cfRule>
    <cfRule type="cellIs" dxfId="1" priority="2581" operator="greaterThan">
      <formula>120</formula>
    </cfRule>
    <cfRule type="containsText" dxfId="0" priority="328" operator="between" text="库存为">
      <formula>NOT(ISERROR(SEARCH("库存为",AU1931)))</formula>
    </cfRule>
  </conditionalFormatting>
  <conditionalFormatting sqref="AU1932">
    <cfRule type="cellIs" dxfId="2" priority="4833" operator="lessThan">
      <formula>20</formula>
    </cfRule>
    <cfRule type="cellIs" dxfId="1" priority="2580" operator="greaterThan">
      <formula>120</formula>
    </cfRule>
    <cfRule type="containsText" dxfId="0" priority="327" operator="between" text="库存为">
      <formula>NOT(ISERROR(SEARCH("库存为",AU1932)))</formula>
    </cfRule>
  </conditionalFormatting>
  <conditionalFormatting sqref="AU1933">
    <cfRule type="cellIs" dxfId="2" priority="4832" operator="lessThan">
      <formula>20</formula>
    </cfRule>
    <cfRule type="cellIs" dxfId="1" priority="2579" operator="greaterThan">
      <formula>120</formula>
    </cfRule>
    <cfRule type="containsText" dxfId="0" priority="326" operator="between" text="库存为">
      <formula>NOT(ISERROR(SEARCH("库存为",AU1933)))</formula>
    </cfRule>
  </conditionalFormatting>
  <conditionalFormatting sqref="AU1934">
    <cfRule type="cellIs" dxfId="2" priority="4831" operator="lessThan">
      <formula>20</formula>
    </cfRule>
    <cfRule type="cellIs" dxfId="1" priority="2578" operator="greaterThan">
      <formula>120</formula>
    </cfRule>
    <cfRule type="containsText" dxfId="0" priority="325" operator="between" text="库存为">
      <formula>NOT(ISERROR(SEARCH("库存为",AU1934)))</formula>
    </cfRule>
  </conditionalFormatting>
  <conditionalFormatting sqref="AU1935">
    <cfRule type="cellIs" dxfId="2" priority="4830" operator="lessThan">
      <formula>20</formula>
    </cfRule>
    <cfRule type="cellIs" dxfId="1" priority="2577" operator="greaterThan">
      <formula>120</formula>
    </cfRule>
    <cfRule type="containsText" dxfId="0" priority="324" operator="between" text="库存为">
      <formula>NOT(ISERROR(SEARCH("库存为",AU1935)))</formula>
    </cfRule>
  </conditionalFormatting>
  <conditionalFormatting sqref="AU1936">
    <cfRule type="cellIs" dxfId="2" priority="4829" operator="lessThan">
      <formula>20</formula>
    </cfRule>
    <cfRule type="cellIs" dxfId="1" priority="2576" operator="greaterThan">
      <formula>120</formula>
    </cfRule>
    <cfRule type="containsText" dxfId="0" priority="323" operator="between" text="库存为">
      <formula>NOT(ISERROR(SEARCH("库存为",AU1936)))</formula>
    </cfRule>
  </conditionalFormatting>
  <conditionalFormatting sqref="AU1937">
    <cfRule type="cellIs" dxfId="2" priority="4828" operator="lessThan">
      <formula>20</formula>
    </cfRule>
    <cfRule type="cellIs" dxfId="1" priority="2575" operator="greaterThan">
      <formula>120</formula>
    </cfRule>
    <cfRule type="containsText" dxfId="0" priority="322" operator="between" text="库存为">
      <formula>NOT(ISERROR(SEARCH("库存为",AU1937)))</formula>
    </cfRule>
  </conditionalFormatting>
  <conditionalFormatting sqref="AU1938">
    <cfRule type="cellIs" dxfId="2" priority="4827" operator="lessThan">
      <formula>20</formula>
    </cfRule>
    <cfRule type="cellIs" dxfId="1" priority="2574" operator="greaterThan">
      <formula>120</formula>
    </cfRule>
    <cfRule type="containsText" dxfId="0" priority="321" operator="between" text="库存为">
      <formula>NOT(ISERROR(SEARCH("库存为",AU1938)))</formula>
    </cfRule>
  </conditionalFormatting>
  <conditionalFormatting sqref="AU1939">
    <cfRule type="cellIs" dxfId="2" priority="4826" operator="lessThan">
      <formula>20</formula>
    </cfRule>
    <cfRule type="cellIs" dxfId="1" priority="2573" operator="greaterThan">
      <formula>120</formula>
    </cfRule>
    <cfRule type="containsText" dxfId="0" priority="320" operator="between" text="库存为">
      <formula>NOT(ISERROR(SEARCH("库存为",AU1939)))</formula>
    </cfRule>
  </conditionalFormatting>
  <conditionalFormatting sqref="AU1940">
    <cfRule type="cellIs" dxfId="2" priority="4825" operator="lessThan">
      <formula>20</formula>
    </cfRule>
    <cfRule type="cellIs" dxfId="1" priority="2572" operator="greaterThan">
      <formula>120</formula>
    </cfRule>
    <cfRule type="containsText" dxfId="0" priority="319" operator="between" text="库存为">
      <formula>NOT(ISERROR(SEARCH("库存为",AU1940)))</formula>
    </cfRule>
  </conditionalFormatting>
  <conditionalFormatting sqref="AU1941">
    <cfRule type="cellIs" dxfId="2" priority="4824" operator="lessThan">
      <formula>20</formula>
    </cfRule>
    <cfRule type="cellIs" dxfId="1" priority="2571" operator="greaterThan">
      <formula>120</formula>
    </cfRule>
    <cfRule type="containsText" dxfId="0" priority="318" operator="between" text="库存为">
      <formula>NOT(ISERROR(SEARCH("库存为",AU1941)))</formula>
    </cfRule>
  </conditionalFormatting>
  <conditionalFormatting sqref="AU1942">
    <cfRule type="cellIs" dxfId="2" priority="4823" operator="lessThan">
      <formula>20</formula>
    </cfRule>
    <cfRule type="cellIs" dxfId="1" priority="2570" operator="greaterThan">
      <formula>120</formula>
    </cfRule>
    <cfRule type="containsText" dxfId="0" priority="317" operator="between" text="库存为">
      <formula>NOT(ISERROR(SEARCH("库存为",AU1942)))</formula>
    </cfRule>
  </conditionalFormatting>
  <conditionalFormatting sqref="AU1943">
    <cfRule type="cellIs" dxfId="2" priority="4822" operator="lessThan">
      <formula>20</formula>
    </cfRule>
    <cfRule type="cellIs" dxfId="1" priority="2569" operator="greaterThan">
      <formula>120</formula>
    </cfRule>
    <cfRule type="containsText" dxfId="0" priority="316" operator="between" text="库存为">
      <formula>NOT(ISERROR(SEARCH("库存为",AU1943)))</formula>
    </cfRule>
  </conditionalFormatting>
  <conditionalFormatting sqref="AU1944">
    <cfRule type="cellIs" dxfId="2" priority="4821" operator="lessThan">
      <formula>20</formula>
    </cfRule>
    <cfRule type="cellIs" dxfId="1" priority="2568" operator="greaterThan">
      <formula>120</formula>
    </cfRule>
    <cfRule type="containsText" dxfId="0" priority="315" operator="between" text="库存为">
      <formula>NOT(ISERROR(SEARCH("库存为",AU1944)))</formula>
    </cfRule>
  </conditionalFormatting>
  <conditionalFormatting sqref="AU1945">
    <cfRule type="cellIs" dxfId="2" priority="4820" operator="lessThan">
      <formula>20</formula>
    </cfRule>
    <cfRule type="cellIs" dxfId="1" priority="2567" operator="greaterThan">
      <formula>120</formula>
    </cfRule>
    <cfRule type="containsText" dxfId="0" priority="314" operator="between" text="库存为">
      <formula>NOT(ISERROR(SEARCH("库存为",AU1945)))</formula>
    </cfRule>
  </conditionalFormatting>
  <conditionalFormatting sqref="AU1946">
    <cfRule type="cellIs" dxfId="2" priority="4819" operator="lessThan">
      <formula>20</formula>
    </cfRule>
    <cfRule type="cellIs" dxfId="1" priority="2566" operator="greaterThan">
      <formula>120</formula>
    </cfRule>
    <cfRule type="containsText" dxfId="0" priority="313" operator="between" text="库存为">
      <formula>NOT(ISERROR(SEARCH("库存为",AU1946)))</formula>
    </cfRule>
  </conditionalFormatting>
  <conditionalFormatting sqref="AU1947">
    <cfRule type="cellIs" dxfId="2" priority="4818" operator="lessThan">
      <formula>20</formula>
    </cfRule>
    <cfRule type="cellIs" dxfId="1" priority="2565" operator="greaterThan">
      <formula>120</formula>
    </cfRule>
    <cfRule type="containsText" dxfId="0" priority="312" operator="between" text="库存为">
      <formula>NOT(ISERROR(SEARCH("库存为",AU1947)))</formula>
    </cfRule>
  </conditionalFormatting>
  <conditionalFormatting sqref="AU1948">
    <cfRule type="cellIs" dxfId="2" priority="4817" operator="lessThan">
      <formula>20</formula>
    </cfRule>
    <cfRule type="cellIs" dxfId="1" priority="2564" operator="greaterThan">
      <formula>120</formula>
    </cfRule>
    <cfRule type="containsText" dxfId="0" priority="311" operator="between" text="库存为">
      <formula>NOT(ISERROR(SEARCH("库存为",AU1948)))</formula>
    </cfRule>
  </conditionalFormatting>
  <conditionalFormatting sqref="AU1949">
    <cfRule type="cellIs" dxfId="2" priority="4816" operator="lessThan">
      <formula>20</formula>
    </cfRule>
    <cfRule type="cellIs" dxfId="1" priority="2563" operator="greaterThan">
      <formula>120</formula>
    </cfRule>
    <cfRule type="containsText" dxfId="0" priority="310" operator="between" text="库存为">
      <formula>NOT(ISERROR(SEARCH("库存为",AU1949)))</formula>
    </cfRule>
  </conditionalFormatting>
  <conditionalFormatting sqref="AU1950">
    <cfRule type="cellIs" dxfId="2" priority="4815" operator="lessThan">
      <formula>20</formula>
    </cfRule>
    <cfRule type="cellIs" dxfId="1" priority="2562" operator="greaterThan">
      <formula>120</formula>
    </cfRule>
    <cfRule type="containsText" dxfId="0" priority="309" operator="between" text="库存为">
      <formula>NOT(ISERROR(SEARCH("库存为",AU1950)))</formula>
    </cfRule>
  </conditionalFormatting>
  <conditionalFormatting sqref="AU1951">
    <cfRule type="cellIs" dxfId="2" priority="4814" operator="lessThan">
      <formula>20</formula>
    </cfRule>
    <cfRule type="cellIs" dxfId="1" priority="2561" operator="greaterThan">
      <formula>120</formula>
    </cfRule>
    <cfRule type="containsText" dxfId="0" priority="308" operator="between" text="库存为">
      <formula>NOT(ISERROR(SEARCH("库存为",AU1951)))</formula>
    </cfRule>
  </conditionalFormatting>
  <conditionalFormatting sqref="AU1952">
    <cfRule type="cellIs" dxfId="2" priority="4813" operator="lessThan">
      <formula>20</formula>
    </cfRule>
    <cfRule type="cellIs" dxfId="1" priority="2560" operator="greaterThan">
      <formula>120</formula>
    </cfRule>
    <cfRule type="containsText" dxfId="0" priority="307" operator="between" text="库存为">
      <formula>NOT(ISERROR(SEARCH("库存为",AU1952)))</formula>
    </cfRule>
  </conditionalFormatting>
  <conditionalFormatting sqref="AU1953">
    <cfRule type="cellIs" dxfId="2" priority="4812" operator="lessThan">
      <formula>20</formula>
    </cfRule>
    <cfRule type="cellIs" dxfId="1" priority="2559" operator="greaterThan">
      <formula>120</formula>
    </cfRule>
    <cfRule type="containsText" dxfId="0" priority="306" operator="between" text="库存为">
      <formula>NOT(ISERROR(SEARCH("库存为",AU1953)))</formula>
    </cfRule>
  </conditionalFormatting>
  <conditionalFormatting sqref="AU1954">
    <cfRule type="cellIs" dxfId="2" priority="4811" operator="lessThan">
      <formula>20</formula>
    </cfRule>
    <cfRule type="cellIs" dxfId="1" priority="2558" operator="greaterThan">
      <formula>120</formula>
    </cfRule>
    <cfRule type="containsText" dxfId="0" priority="305" operator="between" text="库存为">
      <formula>NOT(ISERROR(SEARCH("库存为",AU1954)))</formula>
    </cfRule>
  </conditionalFormatting>
  <conditionalFormatting sqref="AU1955">
    <cfRule type="cellIs" dxfId="2" priority="4810" operator="lessThan">
      <formula>20</formula>
    </cfRule>
    <cfRule type="cellIs" dxfId="1" priority="2557" operator="greaterThan">
      <formula>120</formula>
    </cfRule>
    <cfRule type="containsText" dxfId="0" priority="304" operator="between" text="库存为">
      <formula>NOT(ISERROR(SEARCH("库存为",AU1955)))</formula>
    </cfRule>
  </conditionalFormatting>
  <conditionalFormatting sqref="AU1956">
    <cfRule type="cellIs" dxfId="2" priority="4809" operator="lessThan">
      <formula>20</formula>
    </cfRule>
    <cfRule type="cellIs" dxfId="1" priority="2556" operator="greaterThan">
      <formula>120</formula>
    </cfRule>
    <cfRule type="containsText" dxfId="0" priority="303" operator="between" text="库存为">
      <formula>NOT(ISERROR(SEARCH("库存为",AU1956)))</formula>
    </cfRule>
  </conditionalFormatting>
  <conditionalFormatting sqref="AU1957">
    <cfRule type="cellIs" dxfId="2" priority="4808" operator="lessThan">
      <formula>20</formula>
    </cfRule>
    <cfRule type="cellIs" dxfId="1" priority="2555" operator="greaterThan">
      <formula>120</formula>
    </cfRule>
    <cfRule type="containsText" dxfId="0" priority="302" operator="between" text="库存为">
      <formula>NOT(ISERROR(SEARCH("库存为",AU1957)))</formula>
    </cfRule>
  </conditionalFormatting>
  <conditionalFormatting sqref="AU1958">
    <cfRule type="cellIs" dxfId="2" priority="4807" operator="lessThan">
      <formula>20</formula>
    </cfRule>
    <cfRule type="cellIs" dxfId="1" priority="2554" operator="greaterThan">
      <formula>120</formula>
    </cfRule>
    <cfRule type="containsText" dxfId="0" priority="301" operator="between" text="库存为">
      <formula>NOT(ISERROR(SEARCH("库存为",AU1958)))</formula>
    </cfRule>
  </conditionalFormatting>
  <conditionalFormatting sqref="AU1959">
    <cfRule type="cellIs" dxfId="2" priority="4806" operator="lessThan">
      <formula>20</formula>
    </cfRule>
    <cfRule type="cellIs" dxfId="1" priority="2553" operator="greaterThan">
      <formula>120</formula>
    </cfRule>
    <cfRule type="containsText" dxfId="0" priority="300" operator="between" text="库存为">
      <formula>NOT(ISERROR(SEARCH("库存为",AU1959)))</formula>
    </cfRule>
  </conditionalFormatting>
  <conditionalFormatting sqref="AU1960">
    <cfRule type="cellIs" dxfId="2" priority="4805" operator="lessThan">
      <formula>20</formula>
    </cfRule>
    <cfRule type="cellIs" dxfId="1" priority="2552" operator="greaterThan">
      <formula>120</formula>
    </cfRule>
    <cfRule type="containsText" dxfId="0" priority="299" operator="between" text="库存为">
      <formula>NOT(ISERROR(SEARCH("库存为",AU1960)))</formula>
    </cfRule>
  </conditionalFormatting>
  <conditionalFormatting sqref="AU1961">
    <cfRule type="cellIs" dxfId="2" priority="4804" operator="lessThan">
      <formula>20</formula>
    </cfRule>
    <cfRule type="cellIs" dxfId="1" priority="2551" operator="greaterThan">
      <formula>120</formula>
    </cfRule>
    <cfRule type="containsText" dxfId="0" priority="298" operator="between" text="库存为">
      <formula>NOT(ISERROR(SEARCH("库存为",AU1961)))</formula>
    </cfRule>
  </conditionalFormatting>
  <conditionalFormatting sqref="AU1962">
    <cfRule type="cellIs" dxfId="2" priority="4803" operator="lessThan">
      <formula>20</formula>
    </cfRule>
    <cfRule type="cellIs" dxfId="1" priority="2550" operator="greaterThan">
      <formula>120</formula>
    </cfRule>
    <cfRule type="containsText" dxfId="0" priority="297" operator="between" text="库存为">
      <formula>NOT(ISERROR(SEARCH("库存为",AU1962)))</formula>
    </cfRule>
  </conditionalFormatting>
  <conditionalFormatting sqref="AU1963">
    <cfRule type="cellIs" dxfId="2" priority="4802" operator="lessThan">
      <formula>20</formula>
    </cfRule>
    <cfRule type="cellIs" dxfId="1" priority="2549" operator="greaterThan">
      <formula>120</formula>
    </cfRule>
    <cfRule type="containsText" dxfId="0" priority="296" operator="between" text="库存为">
      <formula>NOT(ISERROR(SEARCH("库存为",AU1963)))</formula>
    </cfRule>
  </conditionalFormatting>
  <conditionalFormatting sqref="AU1964">
    <cfRule type="cellIs" dxfId="2" priority="4801" operator="lessThan">
      <formula>20</formula>
    </cfRule>
    <cfRule type="cellIs" dxfId="1" priority="2548" operator="greaterThan">
      <formula>120</formula>
    </cfRule>
    <cfRule type="containsText" dxfId="0" priority="295" operator="between" text="库存为">
      <formula>NOT(ISERROR(SEARCH("库存为",AU1964)))</formula>
    </cfRule>
  </conditionalFormatting>
  <conditionalFormatting sqref="AU1965">
    <cfRule type="cellIs" dxfId="2" priority="4800" operator="lessThan">
      <formula>20</formula>
    </cfRule>
    <cfRule type="cellIs" dxfId="1" priority="2547" operator="greaterThan">
      <formula>120</formula>
    </cfRule>
    <cfRule type="containsText" dxfId="0" priority="294" operator="between" text="库存为">
      <formula>NOT(ISERROR(SEARCH("库存为",AU1965)))</formula>
    </cfRule>
  </conditionalFormatting>
  <conditionalFormatting sqref="AU1966">
    <cfRule type="cellIs" dxfId="2" priority="4799" operator="lessThan">
      <formula>20</formula>
    </cfRule>
    <cfRule type="cellIs" dxfId="1" priority="2546" operator="greaterThan">
      <formula>120</formula>
    </cfRule>
    <cfRule type="containsText" dxfId="0" priority="293" operator="between" text="库存为">
      <formula>NOT(ISERROR(SEARCH("库存为",AU1966)))</formula>
    </cfRule>
  </conditionalFormatting>
  <conditionalFormatting sqref="AU1967">
    <cfRule type="cellIs" dxfId="2" priority="4798" operator="lessThan">
      <formula>20</formula>
    </cfRule>
    <cfRule type="cellIs" dxfId="1" priority="2545" operator="greaterThan">
      <formula>120</formula>
    </cfRule>
    <cfRule type="containsText" dxfId="0" priority="292" operator="between" text="库存为">
      <formula>NOT(ISERROR(SEARCH("库存为",AU1967)))</formula>
    </cfRule>
  </conditionalFormatting>
  <conditionalFormatting sqref="AU1968">
    <cfRule type="cellIs" dxfId="2" priority="4797" operator="lessThan">
      <formula>20</formula>
    </cfRule>
    <cfRule type="cellIs" dxfId="1" priority="2544" operator="greaterThan">
      <formula>120</formula>
    </cfRule>
    <cfRule type="containsText" dxfId="0" priority="291" operator="between" text="库存为">
      <formula>NOT(ISERROR(SEARCH("库存为",AU1968)))</formula>
    </cfRule>
  </conditionalFormatting>
  <conditionalFormatting sqref="AU1969">
    <cfRule type="cellIs" dxfId="2" priority="4796" operator="lessThan">
      <formula>20</formula>
    </cfRule>
    <cfRule type="cellIs" dxfId="1" priority="2543" operator="greaterThan">
      <formula>120</formula>
    </cfRule>
    <cfRule type="containsText" dxfId="0" priority="290" operator="between" text="库存为">
      <formula>NOT(ISERROR(SEARCH("库存为",AU1969)))</formula>
    </cfRule>
  </conditionalFormatting>
  <conditionalFormatting sqref="AU1970">
    <cfRule type="cellIs" dxfId="2" priority="4795" operator="lessThan">
      <formula>20</formula>
    </cfRule>
    <cfRule type="cellIs" dxfId="1" priority="2542" operator="greaterThan">
      <formula>120</formula>
    </cfRule>
    <cfRule type="containsText" dxfId="0" priority="289" operator="between" text="库存为">
      <formula>NOT(ISERROR(SEARCH("库存为",AU1970)))</formula>
    </cfRule>
  </conditionalFormatting>
  <conditionalFormatting sqref="AU1971">
    <cfRule type="cellIs" dxfId="2" priority="4794" operator="lessThan">
      <formula>20</formula>
    </cfRule>
    <cfRule type="cellIs" dxfId="1" priority="2541" operator="greaterThan">
      <formula>120</formula>
    </cfRule>
    <cfRule type="containsText" dxfId="0" priority="288" operator="between" text="库存为">
      <formula>NOT(ISERROR(SEARCH("库存为",AU1971)))</formula>
    </cfRule>
  </conditionalFormatting>
  <conditionalFormatting sqref="AU1972">
    <cfRule type="cellIs" dxfId="2" priority="4793" operator="lessThan">
      <formula>20</formula>
    </cfRule>
    <cfRule type="cellIs" dxfId="1" priority="2540" operator="greaterThan">
      <formula>120</formula>
    </cfRule>
    <cfRule type="containsText" dxfId="0" priority="287" operator="between" text="库存为">
      <formula>NOT(ISERROR(SEARCH("库存为",AU1972)))</formula>
    </cfRule>
  </conditionalFormatting>
  <conditionalFormatting sqref="AU1973">
    <cfRule type="cellIs" dxfId="2" priority="4792" operator="lessThan">
      <formula>20</formula>
    </cfRule>
    <cfRule type="cellIs" dxfId="1" priority="2539" operator="greaterThan">
      <formula>120</formula>
    </cfRule>
    <cfRule type="containsText" dxfId="0" priority="286" operator="between" text="库存为">
      <formula>NOT(ISERROR(SEARCH("库存为",AU1973)))</formula>
    </cfRule>
  </conditionalFormatting>
  <conditionalFormatting sqref="AU1974">
    <cfRule type="cellIs" dxfId="2" priority="4791" operator="lessThan">
      <formula>20</formula>
    </cfRule>
    <cfRule type="cellIs" dxfId="1" priority="2538" operator="greaterThan">
      <formula>120</formula>
    </cfRule>
    <cfRule type="containsText" dxfId="0" priority="285" operator="between" text="库存为">
      <formula>NOT(ISERROR(SEARCH("库存为",AU1974)))</formula>
    </cfRule>
  </conditionalFormatting>
  <conditionalFormatting sqref="AU1975">
    <cfRule type="cellIs" dxfId="2" priority="4790" operator="lessThan">
      <formula>20</formula>
    </cfRule>
    <cfRule type="cellIs" dxfId="1" priority="2537" operator="greaterThan">
      <formula>120</formula>
    </cfRule>
    <cfRule type="containsText" dxfId="0" priority="284" operator="between" text="库存为">
      <formula>NOT(ISERROR(SEARCH("库存为",AU1975)))</formula>
    </cfRule>
  </conditionalFormatting>
  <conditionalFormatting sqref="AU1976">
    <cfRule type="cellIs" dxfId="2" priority="4789" operator="lessThan">
      <formula>20</formula>
    </cfRule>
    <cfRule type="cellIs" dxfId="1" priority="2536" operator="greaterThan">
      <formula>120</formula>
    </cfRule>
    <cfRule type="containsText" dxfId="0" priority="283" operator="between" text="库存为">
      <formula>NOT(ISERROR(SEARCH("库存为",AU1976)))</formula>
    </cfRule>
  </conditionalFormatting>
  <conditionalFormatting sqref="AU1977">
    <cfRule type="cellIs" dxfId="2" priority="4788" operator="lessThan">
      <formula>20</formula>
    </cfRule>
    <cfRule type="cellIs" dxfId="1" priority="2535" operator="greaterThan">
      <formula>120</formula>
    </cfRule>
    <cfRule type="containsText" dxfId="0" priority="282" operator="between" text="库存为">
      <formula>NOT(ISERROR(SEARCH("库存为",AU1977)))</formula>
    </cfRule>
  </conditionalFormatting>
  <conditionalFormatting sqref="AU1978">
    <cfRule type="cellIs" dxfId="2" priority="4787" operator="lessThan">
      <formula>20</formula>
    </cfRule>
    <cfRule type="cellIs" dxfId="1" priority="2534" operator="greaterThan">
      <formula>120</formula>
    </cfRule>
    <cfRule type="containsText" dxfId="0" priority="281" operator="between" text="库存为">
      <formula>NOT(ISERROR(SEARCH("库存为",AU1978)))</formula>
    </cfRule>
  </conditionalFormatting>
  <conditionalFormatting sqref="AU1979">
    <cfRule type="cellIs" dxfId="2" priority="4786" operator="lessThan">
      <formula>20</formula>
    </cfRule>
    <cfRule type="cellIs" dxfId="1" priority="2533" operator="greaterThan">
      <formula>120</formula>
    </cfRule>
    <cfRule type="containsText" dxfId="0" priority="280" operator="between" text="库存为">
      <formula>NOT(ISERROR(SEARCH("库存为",AU1979)))</formula>
    </cfRule>
  </conditionalFormatting>
  <conditionalFormatting sqref="AU1980">
    <cfRule type="cellIs" dxfId="2" priority="4785" operator="lessThan">
      <formula>20</formula>
    </cfRule>
    <cfRule type="cellIs" dxfId="1" priority="2532" operator="greaterThan">
      <formula>120</formula>
    </cfRule>
    <cfRule type="containsText" dxfId="0" priority="279" operator="between" text="库存为">
      <formula>NOT(ISERROR(SEARCH("库存为",AU1980)))</formula>
    </cfRule>
  </conditionalFormatting>
  <conditionalFormatting sqref="AU1981">
    <cfRule type="cellIs" dxfId="2" priority="4784" operator="lessThan">
      <formula>20</formula>
    </cfRule>
    <cfRule type="cellIs" dxfId="1" priority="2531" operator="greaterThan">
      <formula>120</formula>
    </cfRule>
    <cfRule type="containsText" dxfId="0" priority="278" operator="between" text="库存为">
      <formula>NOT(ISERROR(SEARCH("库存为",AU1981)))</formula>
    </cfRule>
  </conditionalFormatting>
  <conditionalFormatting sqref="AU1982">
    <cfRule type="cellIs" dxfId="2" priority="4783" operator="lessThan">
      <formula>20</formula>
    </cfRule>
    <cfRule type="cellIs" dxfId="1" priority="2530" operator="greaterThan">
      <formula>120</formula>
    </cfRule>
    <cfRule type="containsText" dxfId="0" priority="277" operator="between" text="库存为">
      <formula>NOT(ISERROR(SEARCH("库存为",AU1982)))</formula>
    </cfRule>
  </conditionalFormatting>
  <conditionalFormatting sqref="AU1983">
    <cfRule type="cellIs" dxfId="2" priority="4782" operator="lessThan">
      <formula>20</formula>
    </cfRule>
    <cfRule type="cellIs" dxfId="1" priority="2529" operator="greaterThan">
      <formula>120</formula>
    </cfRule>
    <cfRule type="containsText" dxfId="0" priority="276" operator="between" text="库存为">
      <formula>NOT(ISERROR(SEARCH("库存为",AU1983)))</formula>
    </cfRule>
  </conditionalFormatting>
  <conditionalFormatting sqref="AU1984">
    <cfRule type="cellIs" dxfId="2" priority="4781" operator="lessThan">
      <formula>20</formula>
    </cfRule>
    <cfRule type="cellIs" dxfId="1" priority="2528" operator="greaterThan">
      <formula>120</formula>
    </cfRule>
    <cfRule type="containsText" dxfId="0" priority="275" operator="between" text="库存为">
      <formula>NOT(ISERROR(SEARCH("库存为",AU1984)))</formula>
    </cfRule>
  </conditionalFormatting>
  <conditionalFormatting sqref="AU1985">
    <cfRule type="cellIs" dxfId="2" priority="4780" operator="lessThan">
      <formula>20</formula>
    </cfRule>
    <cfRule type="cellIs" dxfId="1" priority="2527" operator="greaterThan">
      <formula>120</formula>
    </cfRule>
    <cfRule type="containsText" dxfId="0" priority="274" operator="between" text="库存为">
      <formula>NOT(ISERROR(SEARCH("库存为",AU1985)))</formula>
    </cfRule>
  </conditionalFormatting>
  <conditionalFormatting sqref="AU1986">
    <cfRule type="cellIs" dxfId="2" priority="4779" operator="lessThan">
      <formula>20</formula>
    </cfRule>
    <cfRule type="cellIs" dxfId="1" priority="2526" operator="greaterThan">
      <formula>120</formula>
    </cfRule>
    <cfRule type="containsText" dxfId="0" priority="273" operator="between" text="库存为">
      <formula>NOT(ISERROR(SEARCH("库存为",AU1986)))</formula>
    </cfRule>
  </conditionalFormatting>
  <conditionalFormatting sqref="AU1987">
    <cfRule type="cellIs" dxfId="2" priority="4778" operator="lessThan">
      <formula>20</formula>
    </cfRule>
    <cfRule type="cellIs" dxfId="1" priority="2525" operator="greaterThan">
      <formula>120</formula>
    </cfRule>
    <cfRule type="containsText" dxfId="0" priority="272" operator="between" text="库存为">
      <formula>NOT(ISERROR(SEARCH("库存为",AU1987)))</formula>
    </cfRule>
  </conditionalFormatting>
  <conditionalFormatting sqref="AU1988">
    <cfRule type="cellIs" dxfId="2" priority="4777" operator="lessThan">
      <formula>20</formula>
    </cfRule>
    <cfRule type="cellIs" dxfId="1" priority="2524" operator="greaterThan">
      <formula>120</formula>
    </cfRule>
    <cfRule type="containsText" dxfId="0" priority="271" operator="between" text="库存为">
      <formula>NOT(ISERROR(SEARCH("库存为",AU1988)))</formula>
    </cfRule>
  </conditionalFormatting>
  <conditionalFormatting sqref="AU1989">
    <cfRule type="cellIs" dxfId="2" priority="4776" operator="lessThan">
      <formula>20</formula>
    </cfRule>
    <cfRule type="cellIs" dxfId="1" priority="2523" operator="greaterThan">
      <formula>120</formula>
    </cfRule>
    <cfRule type="containsText" dxfId="0" priority="270" operator="between" text="库存为">
      <formula>NOT(ISERROR(SEARCH("库存为",AU1989)))</formula>
    </cfRule>
  </conditionalFormatting>
  <conditionalFormatting sqref="AU1990">
    <cfRule type="cellIs" dxfId="2" priority="4775" operator="lessThan">
      <formula>20</formula>
    </cfRule>
    <cfRule type="cellIs" dxfId="1" priority="2522" operator="greaterThan">
      <formula>120</formula>
    </cfRule>
    <cfRule type="containsText" dxfId="0" priority="269" operator="between" text="库存为">
      <formula>NOT(ISERROR(SEARCH("库存为",AU1990)))</formula>
    </cfRule>
  </conditionalFormatting>
  <conditionalFormatting sqref="AU1991">
    <cfRule type="cellIs" dxfId="2" priority="4774" operator="lessThan">
      <formula>20</formula>
    </cfRule>
    <cfRule type="cellIs" dxfId="1" priority="2521" operator="greaterThan">
      <formula>120</formula>
    </cfRule>
    <cfRule type="containsText" dxfId="0" priority="268" operator="between" text="库存为">
      <formula>NOT(ISERROR(SEARCH("库存为",AU1991)))</formula>
    </cfRule>
  </conditionalFormatting>
  <conditionalFormatting sqref="AU1992">
    <cfRule type="cellIs" dxfId="2" priority="4773" operator="lessThan">
      <formula>20</formula>
    </cfRule>
    <cfRule type="cellIs" dxfId="1" priority="2520" operator="greaterThan">
      <formula>120</formula>
    </cfRule>
    <cfRule type="containsText" dxfId="0" priority="267" operator="between" text="库存为">
      <formula>NOT(ISERROR(SEARCH("库存为",AU1992)))</formula>
    </cfRule>
  </conditionalFormatting>
  <conditionalFormatting sqref="AU1993">
    <cfRule type="cellIs" dxfId="2" priority="4772" operator="lessThan">
      <formula>20</formula>
    </cfRule>
    <cfRule type="cellIs" dxfId="1" priority="2519" operator="greaterThan">
      <formula>120</formula>
    </cfRule>
    <cfRule type="containsText" dxfId="0" priority="266" operator="between" text="库存为">
      <formula>NOT(ISERROR(SEARCH("库存为",AU1993)))</formula>
    </cfRule>
  </conditionalFormatting>
  <conditionalFormatting sqref="AU1994">
    <cfRule type="cellIs" dxfId="2" priority="4771" operator="lessThan">
      <formula>20</formula>
    </cfRule>
    <cfRule type="cellIs" dxfId="1" priority="2518" operator="greaterThan">
      <formula>120</formula>
    </cfRule>
    <cfRule type="containsText" dxfId="0" priority="265" operator="between" text="库存为">
      <formula>NOT(ISERROR(SEARCH("库存为",AU1994)))</formula>
    </cfRule>
  </conditionalFormatting>
  <conditionalFormatting sqref="AU1995">
    <cfRule type="cellIs" dxfId="2" priority="4770" operator="lessThan">
      <formula>20</formula>
    </cfRule>
    <cfRule type="cellIs" dxfId="1" priority="2517" operator="greaterThan">
      <formula>120</formula>
    </cfRule>
    <cfRule type="containsText" dxfId="0" priority="264" operator="between" text="库存为">
      <formula>NOT(ISERROR(SEARCH("库存为",AU1995)))</formula>
    </cfRule>
  </conditionalFormatting>
  <conditionalFormatting sqref="AU1996">
    <cfRule type="cellIs" dxfId="2" priority="4769" operator="lessThan">
      <formula>20</formula>
    </cfRule>
    <cfRule type="cellIs" dxfId="1" priority="2516" operator="greaterThan">
      <formula>120</formula>
    </cfRule>
    <cfRule type="containsText" dxfId="0" priority="263" operator="between" text="库存为">
      <formula>NOT(ISERROR(SEARCH("库存为",AU1996)))</formula>
    </cfRule>
  </conditionalFormatting>
  <conditionalFormatting sqref="AU1997">
    <cfRule type="cellIs" dxfId="2" priority="4768" operator="lessThan">
      <formula>20</formula>
    </cfRule>
    <cfRule type="cellIs" dxfId="1" priority="2515" operator="greaterThan">
      <formula>120</formula>
    </cfRule>
    <cfRule type="containsText" dxfId="0" priority="262" operator="between" text="库存为">
      <formula>NOT(ISERROR(SEARCH("库存为",AU1997)))</formula>
    </cfRule>
  </conditionalFormatting>
  <conditionalFormatting sqref="AU1998">
    <cfRule type="cellIs" dxfId="2" priority="4767" operator="lessThan">
      <formula>20</formula>
    </cfRule>
    <cfRule type="cellIs" dxfId="1" priority="2514" operator="greaterThan">
      <formula>120</formula>
    </cfRule>
    <cfRule type="containsText" dxfId="0" priority="261" operator="between" text="库存为">
      <formula>NOT(ISERROR(SEARCH("库存为",AU1998)))</formula>
    </cfRule>
  </conditionalFormatting>
  <conditionalFormatting sqref="AU1999">
    <cfRule type="cellIs" dxfId="2" priority="4766" operator="lessThan">
      <formula>20</formula>
    </cfRule>
    <cfRule type="cellIs" dxfId="1" priority="2513" operator="greaterThan">
      <formula>120</formula>
    </cfRule>
    <cfRule type="containsText" dxfId="0" priority="260" operator="between" text="库存为">
      <formula>NOT(ISERROR(SEARCH("库存为",AU1999)))</formula>
    </cfRule>
  </conditionalFormatting>
  <conditionalFormatting sqref="AU2000">
    <cfRule type="cellIs" dxfId="2" priority="4765" operator="lessThan">
      <formula>20</formula>
    </cfRule>
    <cfRule type="cellIs" dxfId="1" priority="2512" operator="greaterThan">
      <formula>120</formula>
    </cfRule>
    <cfRule type="containsText" dxfId="0" priority="259" operator="between" text="库存为">
      <formula>NOT(ISERROR(SEARCH("库存为",AU2000)))</formula>
    </cfRule>
  </conditionalFormatting>
  <conditionalFormatting sqref="AU2001">
    <cfRule type="cellIs" dxfId="2" priority="4764" operator="lessThan">
      <formula>20</formula>
    </cfRule>
    <cfRule type="cellIs" dxfId="1" priority="2511" operator="greaterThan">
      <formula>120</formula>
    </cfRule>
    <cfRule type="containsText" dxfId="0" priority="258" operator="between" text="库存为">
      <formula>NOT(ISERROR(SEARCH("库存为",AU2001)))</formula>
    </cfRule>
  </conditionalFormatting>
  <conditionalFormatting sqref="AU2002">
    <cfRule type="cellIs" dxfId="2" priority="4763" operator="lessThan">
      <formula>20</formula>
    </cfRule>
    <cfRule type="cellIs" dxfId="1" priority="2510" operator="greaterThan">
      <formula>120</formula>
    </cfRule>
    <cfRule type="containsText" dxfId="0" priority="257" operator="between" text="库存为">
      <formula>NOT(ISERROR(SEARCH("库存为",AU2002)))</formula>
    </cfRule>
  </conditionalFormatting>
  <conditionalFormatting sqref="AU2003">
    <cfRule type="cellIs" dxfId="2" priority="4762" operator="lessThan">
      <formula>20</formula>
    </cfRule>
    <cfRule type="cellIs" dxfId="1" priority="2509" operator="greaterThan">
      <formula>120</formula>
    </cfRule>
    <cfRule type="containsText" dxfId="0" priority="256" operator="between" text="库存为">
      <formula>NOT(ISERROR(SEARCH("库存为",AU2003)))</formula>
    </cfRule>
  </conditionalFormatting>
  <conditionalFormatting sqref="AU2004">
    <cfRule type="cellIs" dxfId="2" priority="4761" operator="lessThan">
      <formula>20</formula>
    </cfRule>
    <cfRule type="cellIs" dxfId="1" priority="2508" operator="greaterThan">
      <formula>120</formula>
    </cfRule>
    <cfRule type="containsText" dxfId="0" priority="255" operator="between" text="库存为">
      <formula>NOT(ISERROR(SEARCH("库存为",AU2004)))</formula>
    </cfRule>
  </conditionalFormatting>
  <conditionalFormatting sqref="AU2005">
    <cfRule type="cellIs" dxfId="2" priority="4760" operator="lessThan">
      <formula>20</formula>
    </cfRule>
    <cfRule type="cellIs" dxfId="1" priority="2507" operator="greaterThan">
      <formula>120</formula>
    </cfRule>
    <cfRule type="containsText" dxfId="0" priority="254" operator="between" text="库存为">
      <formula>NOT(ISERROR(SEARCH("库存为",AU2005)))</formula>
    </cfRule>
  </conditionalFormatting>
  <conditionalFormatting sqref="AU2006">
    <cfRule type="cellIs" dxfId="2" priority="4759" operator="lessThan">
      <formula>20</formula>
    </cfRule>
    <cfRule type="cellIs" dxfId="1" priority="2506" operator="greaterThan">
      <formula>120</formula>
    </cfRule>
    <cfRule type="containsText" dxfId="0" priority="253" operator="between" text="库存为">
      <formula>NOT(ISERROR(SEARCH("库存为",AU2006)))</formula>
    </cfRule>
  </conditionalFormatting>
  <conditionalFormatting sqref="AU2007">
    <cfRule type="cellIs" dxfId="2" priority="4758" operator="lessThan">
      <formula>20</formula>
    </cfRule>
    <cfRule type="cellIs" dxfId="1" priority="2505" operator="greaterThan">
      <formula>120</formula>
    </cfRule>
    <cfRule type="containsText" dxfId="0" priority="252" operator="between" text="库存为">
      <formula>NOT(ISERROR(SEARCH("库存为",AU2007)))</formula>
    </cfRule>
  </conditionalFormatting>
  <conditionalFormatting sqref="AU2008">
    <cfRule type="cellIs" dxfId="2" priority="4757" operator="lessThan">
      <formula>20</formula>
    </cfRule>
    <cfRule type="cellIs" dxfId="1" priority="2504" operator="greaterThan">
      <formula>120</formula>
    </cfRule>
    <cfRule type="containsText" dxfId="0" priority="251" operator="between" text="库存为">
      <formula>NOT(ISERROR(SEARCH("库存为",AU2008)))</formula>
    </cfRule>
  </conditionalFormatting>
  <conditionalFormatting sqref="AU2009">
    <cfRule type="cellIs" dxfId="2" priority="4756" operator="lessThan">
      <formula>20</formula>
    </cfRule>
    <cfRule type="cellIs" dxfId="1" priority="2503" operator="greaterThan">
      <formula>120</formula>
    </cfRule>
    <cfRule type="containsText" dxfId="0" priority="250" operator="between" text="库存为">
      <formula>NOT(ISERROR(SEARCH("库存为",AU2009)))</formula>
    </cfRule>
  </conditionalFormatting>
  <conditionalFormatting sqref="AU2010">
    <cfRule type="cellIs" dxfId="2" priority="4755" operator="lessThan">
      <formula>20</formula>
    </cfRule>
    <cfRule type="cellIs" dxfId="1" priority="2502" operator="greaterThan">
      <formula>120</formula>
    </cfRule>
    <cfRule type="containsText" dxfId="0" priority="249" operator="between" text="库存为">
      <formula>NOT(ISERROR(SEARCH("库存为",AU2010)))</formula>
    </cfRule>
  </conditionalFormatting>
  <conditionalFormatting sqref="AU2011">
    <cfRule type="cellIs" dxfId="2" priority="4754" operator="lessThan">
      <formula>20</formula>
    </cfRule>
    <cfRule type="cellIs" dxfId="1" priority="2501" operator="greaterThan">
      <formula>120</formula>
    </cfRule>
    <cfRule type="containsText" dxfId="0" priority="248" operator="between" text="库存为">
      <formula>NOT(ISERROR(SEARCH("库存为",AU2011)))</formula>
    </cfRule>
  </conditionalFormatting>
  <conditionalFormatting sqref="AU2012">
    <cfRule type="cellIs" dxfId="2" priority="4753" operator="lessThan">
      <formula>20</formula>
    </cfRule>
    <cfRule type="cellIs" dxfId="1" priority="2500" operator="greaterThan">
      <formula>120</formula>
    </cfRule>
    <cfRule type="containsText" dxfId="0" priority="247" operator="between" text="库存为">
      <formula>NOT(ISERROR(SEARCH("库存为",AU2012)))</formula>
    </cfRule>
  </conditionalFormatting>
  <conditionalFormatting sqref="AU2013">
    <cfRule type="cellIs" dxfId="2" priority="4752" operator="lessThan">
      <formula>20</formula>
    </cfRule>
    <cfRule type="cellIs" dxfId="1" priority="2499" operator="greaterThan">
      <formula>120</formula>
    </cfRule>
    <cfRule type="containsText" dxfId="0" priority="246" operator="between" text="库存为">
      <formula>NOT(ISERROR(SEARCH("库存为",AU2013)))</formula>
    </cfRule>
  </conditionalFormatting>
  <conditionalFormatting sqref="AU2014">
    <cfRule type="cellIs" dxfId="2" priority="4751" operator="lessThan">
      <formula>20</formula>
    </cfRule>
    <cfRule type="cellIs" dxfId="1" priority="2498" operator="greaterThan">
      <formula>120</formula>
    </cfRule>
    <cfRule type="containsText" dxfId="0" priority="245" operator="between" text="库存为">
      <formula>NOT(ISERROR(SEARCH("库存为",AU2014)))</formula>
    </cfRule>
  </conditionalFormatting>
  <conditionalFormatting sqref="AU2015">
    <cfRule type="cellIs" dxfId="2" priority="4750" operator="lessThan">
      <formula>20</formula>
    </cfRule>
    <cfRule type="cellIs" dxfId="1" priority="2497" operator="greaterThan">
      <formula>120</formula>
    </cfRule>
    <cfRule type="containsText" dxfId="0" priority="244" operator="between" text="库存为">
      <formula>NOT(ISERROR(SEARCH("库存为",AU2015)))</formula>
    </cfRule>
  </conditionalFormatting>
  <conditionalFormatting sqref="AU2016">
    <cfRule type="cellIs" dxfId="2" priority="4749" operator="lessThan">
      <formula>20</formula>
    </cfRule>
    <cfRule type="cellIs" dxfId="1" priority="2496" operator="greaterThan">
      <formula>120</formula>
    </cfRule>
    <cfRule type="containsText" dxfId="0" priority="243" operator="between" text="库存为">
      <formula>NOT(ISERROR(SEARCH("库存为",AU2016)))</formula>
    </cfRule>
  </conditionalFormatting>
  <conditionalFormatting sqref="AU2017">
    <cfRule type="cellIs" dxfId="2" priority="4748" operator="lessThan">
      <formula>20</formula>
    </cfRule>
    <cfRule type="cellIs" dxfId="1" priority="2495" operator="greaterThan">
      <formula>120</formula>
    </cfRule>
    <cfRule type="containsText" dxfId="0" priority="242" operator="between" text="库存为">
      <formula>NOT(ISERROR(SEARCH("库存为",AU2017)))</formula>
    </cfRule>
  </conditionalFormatting>
  <conditionalFormatting sqref="AU2018">
    <cfRule type="cellIs" dxfId="2" priority="4747" operator="lessThan">
      <formula>20</formula>
    </cfRule>
    <cfRule type="cellIs" dxfId="1" priority="2494" operator="greaterThan">
      <formula>120</formula>
    </cfRule>
    <cfRule type="containsText" dxfId="0" priority="241" operator="between" text="库存为">
      <formula>NOT(ISERROR(SEARCH("库存为",AU2018)))</formula>
    </cfRule>
  </conditionalFormatting>
  <conditionalFormatting sqref="AU2019">
    <cfRule type="cellIs" dxfId="2" priority="4746" operator="lessThan">
      <formula>20</formula>
    </cfRule>
    <cfRule type="cellIs" dxfId="1" priority="2493" operator="greaterThan">
      <formula>120</formula>
    </cfRule>
    <cfRule type="containsText" dxfId="0" priority="240" operator="between" text="库存为">
      <formula>NOT(ISERROR(SEARCH("库存为",AU2019)))</formula>
    </cfRule>
  </conditionalFormatting>
  <conditionalFormatting sqref="AU2020">
    <cfRule type="cellIs" dxfId="2" priority="4745" operator="lessThan">
      <formula>20</formula>
    </cfRule>
    <cfRule type="cellIs" dxfId="1" priority="2492" operator="greaterThan">
      <formula>120</formula>
    </cfRule>
    <cfRule type="containsText" dxfId="0" priority="239" operator="between" text="库存为">
      <formula>NOT(ISERROR(SEARCH("库存为",AU2020)))</formula>
    </cfRule>
  </conditionalFormatting>
  <conditionalFormatting sqref="AU2021">
    <cfRule type="cellIs" dxfId="2" priority="4744" operator="lessThan">
      <formula>20</formula>
    </cfRule>
    <cfRule type="cellIs" dxfId="1" priority="2491" operator="greaterThan">
      <formula>120</formula>
    </cfRule>
    <cfRule type="containsText" dxfId="0" priority="238" operator="between" text="库存为">
      <formula>NOT(ISERROR(SEARCH("库存为",AU2021)))</formula>
    </cfRule>
  </conditionalFormatting>
  <conditionalFormatting sqref="AU2022">
    <cfRule type="cellIs" dxfId="2" priority="4743" operator="lessThan">
      <formula>20</formula>
    </cfRule>
    <cfRule type="cellIs" dxfId="1" priority="2490" operator="greaterThan">
      <formula>120</formula>
    </cfRule>
    <cfRule type="containsText" dxfId="0" priority="237" operator="between" text="库存为">
      <formula>NOT(ISERROR(SEARCH("库存为",AU2022)))</formula>
    </cfRule>
  </conditionalFormatting>
  <conditionalFormatting sqref="AU2023">
    <cfRule type="cellIs" dxfId="2" priority="4742" operator="lessThan">
      <formula>20</formula>
    </cfRule>
    <cfRule type="cellIs" dxfId="1" priority="2489" operator="greaterThan">
      <formula>120</formula>
    </cfRule>
    <cfRule type="containsText" dxfId="0" priority="236" operator="between" text="库存为">
      <formula>NOT(ISERROR(SEARCH("库存为",AU2023)))</formula>
    </cfRule>
  </conditionalFormatting>
  <conditionalFormatting sqref="AU2024">
    <cfRule type="cellIs" dxfId="2" priority="4741" operator="lessThan">
      <formula>20</formula>
    </cfRule>
    <cfRule type="cellIs" dxfId="1" priority="2488" operator="greaterThan">
      <formula>120</formula>
    </cfRule>
    <cfRule type="containsText" dxfId="0" priority="235" operator="between" text="库存为">
      <formula>NOT(ISERROR(SEARCH("库存为",AU2024)))</formula>
    </cfRule>
  </conditionalFormatting>
  <conditionalFormatting sqref="AU2025">
    <cfRule type="cellIs" dxfId="2" priority="4740" operator="lessThan">
      <formula>20</formula>
    </cfRule>
    <cfRule type="cellIs" dxfId="1" priority="2487" operator="greaterThan">
      <formula>120</formula>
    </cfRule>
    <cfRule type="containsText" dxfId="0" priority="234" operator="between" text="库存为">
      <formula>NOT(ISERROR(SEARCH("库存为",AU2025)))</formula>
    </cfRule>
  </conditionalFormatting>
  <conditionalFormatting sqref="AU2026">
    <cfRule type="cellIs" dxfId="2" priority="4739" operator="lessThan">
      <formula>20</formula>
    </cfRule>
    <cfRule type="cellIs" dxfId="1" priority="2486" operator="greaterThan">
      <formula>120</formula>
    </cfRule>
    <cfRule type="containsText" dxfId="0" priority="233" operator="between" text="库存为">
      <formula>NOT(ISERROR(SEARCH("库存为",AU2026)))</formula>
    </cfRule>
  </conditionalFormatting>
  <conditionalFormatting sqref="AU2027">
    <cfRule type="cellIs" dxfId="2" priority="4738" operator="lessThan">
      <formula>20</formula>
    </cfRule>
    <cfRule type="cellIs" dxfId="1" priority="2485" operator="greaterThan">
      <formula>120</formula>
    </cfRule>
    <cfRule type="containsText" dxfId="0" priority="232" operator="between" text="库存为">
      <formula>NOT(ISERROR(SEARCH("库存为",AU2027)))</formula>
    </cfRule>
  </conditionalFormatting>
  <conditionalFormatting sqref="AU2028">
    <cfRule type="cellIs" dxfId="2" priority="4737" operator="lessThan">
      <formula>20</formula>
    </cfRule>
    <cfRule type="cellIs" dxfId="1" priority="2484" operator="greaterThan">
      <formula>120</formula>
    </cfRule>
    <cfRule type="containsText" dxfId="0" priority="231" operator="between" text="库存为">
      <formula>NOT(ISERROR(SEARCH("库存为",AU2028)))</formula>
    </cfRule>
  </conditionalFormatting>
  <conditionalFormatting sqref="AU2029">
    <cfRule type="cellIs" dxfId="2" priority="4736" operator="lessThan">
      <formula>20</formula>
    </cfRule>
    <cfRule type="cellIs" dxfId="1" priority="2483" operator="greaterThan">
      <formula>120</formula>
    </cfRule>
    <cfRule type="containsText" dxfId="0" priority="230" operator="between" text="库存为">
      <formula>NOT(ISERROR(SEARCH("库存为",AU2029)))</formula>
    </cfRule>
  </conditionalFormatting>
  <conditionalFormatting sqref="AU2030">
    <cfRule type="cellIs" dxfId="2" priority="4735" operator="lessThan">
      <formula>20</formula>
    </cfRule>
    <cfRule type="cellIs" dxfId="1" priority="2482" operator="greaterThan">
      <formula>120</formula>
    </cfRule>
    <cfRule type="containsText" dxfId="0" priority="229" operator="between" text="库存为">
      <formula>NOT(ISERROR(SEARCH("库存为",AU2030)))</formula>
    </cfRule>
  </conditionalFormatting>
  <conditionalFormatting sqref="AU2031">
    <cfRule type="cellIs" dxfId="2" priority="4734" operator="lessThan">
      <formula>20</formula>
    </cfRule>
    <cfRule type="cellIs" dxfId="1" priority="2481" operator="greaterThan">
      <formula>120</formula>
    </cfRule>
    <cfRule type="containsText" dxfId="0" priority="228" operator="between" text="库存为">
      <formula>NOT(ISERROR(SEARCH("库存为",AU2031)))</formula>
    </cfRule>
  </conditionalFormatting>
  <conditionalFormatting sqref="AU2032">
    <cfRule type="cellIs" dxfId="2" priority="4733" operator="lessThan">
      <formula>20</formula>
    </cfRule>
    <cfRule type="cellIs" dxfId="1" priority="2480" operator="greaterThan">
      <formula>120</formula>
    </cfRule>
    <cfRule type="containsText" dxfId="0" priority="227" operator="between" text="库存为">
      <formula>NOT(ISERROR(SEARCH("库存为",AU2032)))</formula>
    </cfRule>
  </conditionalFormatting>
  <conditionalFormatting sqref="AU2033">
    <cfRule type="cellIs" dxfId="2" priority="4732" operator="lessThan">
      <formula>20</formula>
    </cfRule>
    <cfRule type="cellIs" dxfId="1" priority="2479" operator="greaterThan">
      <formula>120</formula>
    </cfRule>
    <cfRule type="containsText" dxfId="0" priority="226" operator="between" text="库存为">
      <formula>NOT(ISERROR(SEARCH("库存为",AU2033)))</formula>
    </cfRule>
  </conditionalFormatting>
  <conditionalFormatting sqref="AU2034">
    <cfRule type="cellIs" dxfId="2" priority="4731" operator="lessThan">
      <formula>20</formula>
    </cfRule>
    <cfRule type="cellIs" dxfId="1" priority="2478" operator="greaterThan">
      <formula>120</formula>
    </cfRule>
    <cfRule type="containsText" dxfId="0" priority="225" operator="between" text="库存为">
      <formula>NOT(ISERROR(SEARCH("库存为",AU2034)))</formula>
    </cfRule>
  </conditionalFormatting>
  <conditionalFormatting sqref="AU2035">
    <cfRule type="cellIs" dxfId="2" priority="4730" operator="lessThan">
      <formula>20</formula>
    </cfRule>
    <cfRule type="cellIs" dxfId="1" priority="2477" operator="greaterThan">
      <formula>120</formula>
    </cfRule>
    <cfRule type="containsText" dxfId="0" priority="224" operator="between" text="库存为">
      <formula>NOT(ISERROR(SEARCH("库存为",AU2035)))</formula>
    </cfRule>
  </conditionalFormatting>
  <conditionalFormatting sqref="AU2036">
    <cfRule type="cellIs" dxfId="2" priority="4729" operator="lessThan">
      <formula>20</formula>
    </cfRule>
    <cfRule type="cellIs" dxfId="1" priority="2476" operator="greaterThan">
      <formula>120</formula>
    </cfRule>
    <cfRule type="containsText" dxfId="0" priority="223" operator="between" text="库存为">
      <formula>NOT(ISERROR(SEARCH("库存为",AU2036)))</formula>
    </cfRule>
  </conditionalFormatting>
  <conditionalFormatting sqref="AU2037">
    <cfRule type="cellIs" dxfId="2" priority="4728" operator="lessThan">
      <formula>20</formula>
    </cfRule>
    <cfRule type="cellIs" dxfId="1" priority="2475" operator="greaterThan">
      <formula>120</formula>
    </cfRule>
    <cfRule type="containsText" dxfId="0" priority="222" operator="between" text="库存为">
      <formula>NOT(ISERROR(SEARCH("库存为",AU2037)))</formula>
    </cfRule>
  </conditionalFormatting>
  <conditionalFormatting sqref="AU2038">
    <cfRule type="cellIs" dxfId="2" priority="4727" operator="lessThan">
      <formula>20</formula>
    </cfRule>
    <cfRule type="cellIs" dxfId="1" priority="2474" operator="greaterThan">
      <formula>120</formula>
    </cfRule>
    <cfRule type="containsText" dxfId="0" priority="221" operator="between" text="库存为">
      <formula>NOT(ISERROR(SEARCH("库存为",AU2038)))</formula>
    </cfRule>
  </conditionalFormatting>
  <conditionalFormatting sqref="AU2039">
    <cfRule type="cellIs" dxfId="2" priority="4726" operator="lessThan">
      <formula>20</formula>
    </cfRule>
    <cfRule type="cellIs" dxfId="1" priority="2473" operator="greaterThan">
      <formula>120</formula>
    </cfRule>
    <cfRule type="containsText" dxfId="0" priority="220" operator="between" text="库存为">
      <formula>NOT(ISERROR(SEARCH("库存为",AU2039)))</formula>
    </cfRule>
  </conditionalFormatting>
  <conditionalFormatting sqref="AU2040">
    <cfRule type="cellIs" dxfId="2" priority="4725" operator="lessThan">
      <formula>20</formula>
    </cfRule>
    <cfRule type="cellIs" dxfId="1" priority="2472" operator="greaterThan">
      <formula>120</formula>
    </cfRule>
    <cfRule type="containsText" dxfId="0" priority="219" operator="between" text="库存为">
      <formula>NOT(ISERROR(SEARCH("库存为",AU2040)))</formula>
    </cfRule>
  </conditionalFormatting>
  <conditionalFormatting sqref="AU2041">
    <cfRule type="cellIs" dxfId="2" priority="4724" operator="lessThan">
      <formula>20</formula>
    </cfRule>
    <cfRule type="cellIs" dxfId="1" priority="2471" operator="greaterThan">
      <formula>120</formula>
    </cfRule>
    <cfRule type="containsText" dxfId="0" priority="218" operator="between" text="库存为">
      <formula>NOT(ISERROR(SEARCH("库存为",AU2041)))</formula>
    </cfRule>
  </conditionalFormatting>
  <conditionalFormatting sqref="AU2042">
    <cfRule type="cellIs" dxfId="2" priority="4723" operator="lessThan">
      <formula>20</formula>
    </cfRule>
    <cfRule type="cellIs" dxfId="1" priority="2470" operator="greaterThan">
      <formula>120</formula>
    </cfRule>
    <cfRule type="containsText" dxfId="0" priority="217" operator="between" text="库存为">
      <formula>NOT(ISERROR(SEARCH("库存为",AU2042)))</formula>
    </cfRule>
  </conditionalFormatting>
  <conditionalFormatting sqref="AU2043">
    <cfRule type="cellIs" dxfId="2" priority="4722" operator="lessThan">
      <formula>20</formula>
    </cfRule>
    <cfRule type="cellIs" dxfId="1" priority="2469" operator="greaterThan">
      <formula>120</formula>
    </cfRule>
    <cfRule type="containsText" dxfId="0" priority="216" operator="between" text="库存为">
      <formula>NOT(ISERROR(SEARCH("库存为",AU2043)))</formula>
    </cfRule>
  </conditionalFormatting>
  <conditionalFormatting sqref="AU2044">
    <cfRule type="cellIs" dxfId="2" priority="4721" operator="lessThan">
      <formula>20</formula>
    </cfRule>
    <cfRule type="cellIs" dxfId="1" priority="2468" operator="greaterThan">
      <formula>120</formula>
    </cfRule>
    <cfRule type="containsText" dxfId="0" priority="215" operator="between" text="库存为">
      <formula>NOT(ISERROR(SEARCH("库存为",AU2044)))</formula>
    </cfRule>
  </conditionalFormatting>
  <conditionalFormatting sqref="AU2045">
    <cfRule type="cellIs" dxfId="2" priority="4720" operator="lessThan">
      <formula>20</formula>
    </cfRule>
    <cfRule type="cellIs" dxfId="1" priority="2467" operator="greaterThan">
      <formula>120</formula>
    </cfRule>
    <cfRule type="containsText" dxfId="0" priority="214" operator="between" text="库存为">
      <formula>NOT(ISERROR(SEARCH("库存为",AU2045)))</formula>
    </cfRule>
  </conditionalFormatting>
  <conditionalFormatting sqref="AU2046">
    <cfRule type="cellIs" dxfId="2" priority="4719" operator="lessThan">
      <formula>20</formula>
    </cfRule>
    <cfRule type="cellIs" dxfId="1" priority="2466" operator="greaterThan">
      <formula>120</formula>
    </cfRule>
    <cfRule type="containsText" dxfId="0" priority="213" operator="between" text="库存为">
      <formula>NOT(ISERROR(SEARCH("库存为",AU2046)))</formula>
    </cfRule>
  </conditionalFormatting>
  <conditionalFormatting sqref="AU2047">
    <cfRule type="cellIs" dxfId="2" priority="4718" operator="lessThan">
      <formula>20</formula>
    </cfRule>
    <cfRule type="cellIs" dxfId="1" priority="2465" operator="greaterThan">
      <formula>120</formula>
    </cfRule>
    <cfRule type="containsText" dxfId="0" priority="212" operator="between" text="库存为">
      <formula>NOT(ISERROR(SEARCH("库存为",AU2047)))</formula>
    </cfRule>
  </conditionalFormatting>
  <conditionalFormatting sqref="AU2048">
    <cfRule type="cellIs" dxfId="2" priority="4717" operator="lessThan">
      <formula>20</formula>
    </cfRule>
    <cfRule type="cellIs" dxfId="1" priority="2464" operator="greaterThan">
      <formula>120</formula>
    </cfRule>
    <cfRule type="containsText" dxfId="0" priority="211" operator="between" text="库存为">
      <formula>NOT(ISERROR(SEARCH("库存为",AU2048)))</formula>
    </cfRule>
  </conditionalFormatting>
  <conditionalFormatting sqref="AU2049">
    <cfRule type="cellIs" dxfId="2" priority="4716" operator="lessThan">
      <formula>20</formula>
    </cfRule>
    <cfRule type="cellIs" dxfId="1" priority="2463" operator="greaterThan">
      <formula>120</formula>
    </cfRule>
    <cfRule type="containsText" dxfId="0" priority="210" operator="between" text="库存为">
      <formula>NOT(ISERROR(SEARCH("库存为",AU2049)))</formula>
    </cfRule>
  </conditionalFormatting>
  <conditionalFormatting sqref="AU2050">
    <cfRule type="cellIs" dxfId="2" priority="4715" operator="lessThan">
      <formula>20</formula>
    </cfRule>
    <cfRule type="cellIs" dxfId="1" priority="2462" operator="greaterThan">
      <formula>120</formula>
    </cfRule>
    <cfRule type="containsText" dxfId="0" priority="209" operator="between" text="库存为">
      <formula>NOT(ISERROR(SEARCH("库存为",AU2050)))</formula>
    </cfRule>
  </conditionalFormatting>
  <conditionalFormatting sqref="AU2051">
    <cfRule type="cellIs" dxfId="2" priority="4714" operator="lessThan">
      <formula>20</formula>
    </cfRule>
    <cfRule type="cellIs" dxfId="1" priority="2461" operator="greaterThan">
      <formula>120</formula>
    </cfRule>
    <cfRule type="containsText" dxfId="0" priority="208" operator="between" text="库存为">
      <formula>NOT(ISERROR(SEARCH("库存为",AU2051)))</formula>
    </cfRule>
  </conditionalFormatting>
  <conditionalFormatting sqref="AU2052">
    <cfRule type="cellIs" dxfId="2" priority="4713" operator="lessThan">
      <formula>20</formula>
    </cfRule>
    <cfRule type="cellIs" dxfId="1" priority="2460" operator="greaterThan">
      <formula>120</formula>
    </cfRule>
    <cfRule type="containsText" dxfId="0" priority="207" operator="between" text="库存为">
      <formula>NOT(ISERROR(SEARCH("库存为",AU2052)))</formula>
    </cfRule>
  </conditionalFormatting>
  <conditionalFormatting sqref="AU2053">
    <cfRule type="cellIs" dxfId="2" priority="4712" operator="lessThan">
      <formula>20</formula>
    </cfRule>
    <cfRule type="cellIs" dxfId="1" priority="2459" operator="greaterThan">
      <formula>120</formula>
    </cfRule>
    <cfRule type="containsText" dxfId="0" priority="206" operator="between" text="库存为">
      <formula>NOT(ISERROR(SEARCH("库存为",AU2053)))</formula>
    </cfRule>
  </conditionalFormatting>
  <conditionalFormatting sqref="AU2054">
    <cfRule type="cellIs" dxfId="2" priority="4711" operator="lessThan">
      <formula>20</formula>
    </cfRule>
    <cfRule type="cellIs" dxfId="1" priority="2458" operator="greaterThan">
      <formula>120</formula>
    </cfRule>
    <cfRule type="containsText" dxfId="0" priority="205" operator="between" text="库存为">
      <formula>NOT(ISERROR(SEARCH("库存为",AU2054)))</formula>
    </cfRule>
  </conditionalFormatting>
  <conditionalFormatting sqref="AU2055">
    <cfRule type="cellIs" dxfId="2" priority="4710" operator="lessThan">
      <formula>20</formula>
    </cfRule>
    <cfRule type="cellIs" dxfId="1" priority="2457" operator="greaterThan">
      <formula>120</formula>
    </cfRule>
    <cfRule type="containsText" dxfId="0" priority="204" operator="between" text="库存为">
      <formula>NOT(ISERROR(SEARCH("库存为",AU2055)))</formula>
    </cfRule>
  </conditionalFormatting>
  <conditionalFormatting sqref="AU2056">
    <cfRule type="cellIs" dxfId="2" priority="4709" operator="lessThan">
      <formula>20</formula>
    </cfRule>
    <cfRule type="cellIs" dxfId="1" priority="2456" operator="greaterThan">
      <formula>120</formula>
    </cfRule>
    <cfRule type="containsText" dxfId="0" priority="203" operator="between" text="库存为">
      <formula>NOT(ISERROR(SEARCH("库存为",AU2056)))</formula>
    </cfRule>
  </conditionalFormatting>
  <conditionalFormatting sqref="AU2057">
    <cfRule type="cellIs" dxfId="2" priority="4708" operator="lessThan">
      <formula>20</formula>
    </cfRule>
    <cfRule type="cellIs" dxfId="1" priority="2455" operator="greaterThan">
      <formula>120</formula>
    </cfRule>
    <cfRule type="containsText" dxfId="0" priority="202" operator="between" text="库存为">
      <formula>NOT(ISERROR(SEARCH("库存为",AU2057)))</formula>
    </cfRule>
  </conditionalFormatting>
  <conditionalFormatting sqref="AU2058">
    <cfRule type="cellIs" dxfId="2" priority="4707" operator="lessThan">
      <formula>20</formula>
    </cfRule>
    <cfRule type="cellIs" dxfId="1" priority="2454" operator="greaterThan">
      <formula>120</formula>
    </cfRule>
    <cfRule type="containsText" dxfId="0" priority="201" operator="between" text="库存为">
      <formula>NOT(ISERROR(SEARCH("库存为",AU2058)))</formula>
    </cfRule>
  </conditionalFormatting>
  <conditionalFormatting sqref="AU2059">
    <cfRule type="cellIs" dxfId="2" priority="4706" operator="lessThan">
      <formula>20</formula>
    </cfRule>
    <cfRule type="cellIs" dxfId="1" priority="2453" operator="greaterThan">
      <formula>120</formula>
    </cfRule>
    <cfRule type="containsText" dxfId="0" priority="200" operator="between" text="库存为">
      <formula>NOT(ISERROR(SEARCH("库存为",AU2059)))</formula>
    </cfRule>
  </conditionalFormatting>
  <conditionalFormatting sqref="AU2060">
    <cfRule type="cellIs" dxfId="2" priority="4705" operator="lessThan">
      <formula>20</formula>
    </cfRule>
    <cfRule type="cellIs" dxfId="1" priority="2452" operator="greaterThan">
      <formula>120</formula>
    </cfRule>
    <cfRule type="containsText" dxfId="0" priority="199" operator="between" text="库存为">
      <formula>NOT(ISERROR(SEARCH("库存为",AU2060)))</formula>
    </cfRule>
  </conditionalFormatting>
  <conditionalFormatting sqref="AU2061">
    <cfRule type="cellIs" dxfId="2" priority="4704" operator="lessThan">
      <formula>20</formula>
    </cfRule>
    <cfRule type="cellIs" dxfId="1" priority="2451" operator="greaterThan">
      <formula>120</formula>
    </cfRule>
    <cfRule type="containsText" dxfId="0" priority="198" operator="between" text="库存为">
      <formula>NOT(ISERROR(SEARCH("库存为",AU2061)))</formula>
    </cfRule>
  </conditionalFormatting>
  <conditionalFormatting sqref="AU2062">
    <cfRule type="cellIs" dxfId="2" priority="4703" operator="lessThan">
      <formula>20</formula>
    </cfRule>
    <cfRule type="cellIs" dxfId="1" priority="2450" operator="greaterThan">
      <formula>120</formula>
    </cfRule>
    <cfRule type="containsText" dxfId="0" priority="197" operator="between" text="库存为">
      <formula>NOT(ISERROR(SEARCH("库存为",AU2062)))</formula>
    </cfRule>
  </conditionalFormatting>
  <conditionalFormatting sqref="AU2063">
    <cfRule type="cellIs" dxfId="2" priority="4702" operator="lessThan">
      <formula>20</formula>
    </cfRule>
    <cfRule type="cellIs" dxfId="1" priority="2449" operator="greaterThan">
      <formula>120</formula>
    </cfRule>
    <cfRule type="containsText" dxfId="0" priority="196" operator="between" text="库存为">
      <formula>NOT(ISERROR(SEARCH("库存为",AU2063)))</formula>
    </cfRule>
  </conditionalFormatting>
  <conditionalFormatting sqref="AU2064">
    <cfRule type="cellIs" dxfId="2" priority="4701" operator="lessThan">
      <formula>20</formula>
    </cfRule>
    <cfRule type="cellIs" dxfId="1" priority="2448" operator="greaterThan">
      <formula>120</formula>
    </cfRule>
    <cfRule type="containsText" dxfId="0" priority="195" operator="between" text="库存为">
      <formula>NOT(ISERROR(SEARCH("库存为",AU2064)))</formula>
    </cfRule>
  </conditionalFormatting>
  <conditionalFormatting sqref="AU2065">
    <cfRule type="cellIs" dxfId="2" priority="4700" operator="lessThan">
      <formula>20</formula>
    </cfRule>
    <cfRule type="cellIs" dxfId="1" priority="2447" operator="greaterThan">
      <formula>120</formula>
    </cfRule>
    <cfRule type="containsText" dxfId="0" priority="194" operator="between" text="库存为">
      <formula>NOT(ISERROR(SEARCH("库存为",AU2065)))</formula>
    </cfRule>
  </conditionalFormatting>
  <conditionalFormatting sqref="AU2066">
    <cfRule type="cellIs" dxfId="2" priority="4699" operator="lessThan">
      <formula>20</formula>
    </cfRule>
    <cfRule type="cellIs" dxfId="1" priority="2446" operator="greaterThan">
      <formula>120</formula>
    </cfRule>
    <cfRule type="containsText" dxfId="0" priority="193" operator="between" text="库存为">
      <formula>NOT(ISERROR(SEARCH("库存为",AU2066)))</formula>
    </cfRule>
  </conditionalFormatting>
  <conditionalFormatting sqref="AU2067">
    <cfRule type="cellIs" dxfId="2" priority="4698" operator="lessThan">
      <formula>20</formula>
    </cfRule>
    <cfRule type="cellIs" dxfId="1" priority="2445" operator="greaterThan">
      <formula>120</formula>
    </cfRule>
    <cfRule type="containsText" dxfId="0" priority="192" operator="between" text="库存为">
      <formula>NOT(ISERROR(SEARCH("库存为",AU2067)))</formula>
    </cfRule>
  </conditionalFormatting>
  <conditionalFormatting sqref="AU2068">
    <cfRule type="cellIs" dxfId="2" priority="4697" operator="lessThan">
      <formula>20</formula>
    </cfRule>
    <cfRule type="cellIs" dxfId="1" priority="2444" operator="greaterThan">
      <formula>120</formula>
    </cfRule>
    <cfRule type="containsText" dxfId="0" priority="191" operator="between" text="库存为">
      <formula>NOT(ISERROR(SEARCH("库存为",AU2068)))</formula>
    </cfRule>
  </conditionalFormatting>
  <conditionalFormatting sqref="AU2069">
    <cfRule type="cellIs" dxfId="2" priority="4696" operator="lessThan">
      <formula>20</formula>
    </cfRule>
    <cfRule type="cellIs" dxfId="1" priority="2443" operator="greaterThan">
      <formula>120</formula>
    </cfRule>
    <cfRule type="containsText" dxfId="0" priority="190" operator="between" text="库存为">
      <formula>NOT(ISERROR(SEARCH("库存为",AU2069)))</formula>
    </cfRule>
  </conditionalFormatting>
  <conditionalFormatting sqref="AU2070">
    <cfRule type="cellIs" dxfId="2" priority="4695" operator="lessThan">
      <formula>20</formula>
    </cfRule>
    <cfRule type="cellIs" dxfId="1" priority="2442" operator="greaterThan">
      <formula>120</formula>
    </cfRule>
    <cfRule type="containsText" dxfId="0" priority="189" operator="between" text="库存为">
      <formula>NOT(ISERROR(SEARCH("库存为",AU2070)))</formula>
    </cfRule>
  </conditionalFormatting>
  <conditionalFormatting sqref="AU2071">
    <cfRule type="cellIs" dxfId="2" priority="4694" operator="lessThan">
      <formula>20</formula>
    </cfRule>
    <cfRule type="cellIs" dxfId="1" priority="2441" operator="greaterThan">
      <formula>120</formula>
    </cfRule>
    <cfRule type="containsText" dxfId="0" priority="188" operator="between" text="库存为">
      <formula>NOT(ISERROR(SEARCH("库存为",AU2071)))</formula>
    </cfRule>
  </conditionalFormatting>
  <conditionalFormatting sqref="AU2072">
    <cfRule type="cellIs" dxfId="2" priority="4693" operator="lessThan">
      <formula>20</formula>
    </cfRule>
    <cfRule type="cellIs" dxfId="1" priority="2440" operator="greaterThan">
      <formula>120</formula>
    </cfRule>
    <cfRule type="containsText" dxfId="0" priority="187" operator="between" text="库存为">
      <formula>NOT(ISERROR(SEARCH("库存为",AU2072)))</formula>
    </cfRule>
  </conditionalFormatting>
  <conditionalFormatting sqref="AU2073">
    <cfRule type="cellIs" dxfId="2" priority="4692" operator="lessThan">
      <formula>20</formula>
    </cfRule>
    <cfRule type="cellIs" dxfId="1" priority="2439" operator="greaterThan">
      <formula>120</formula>
    </cfRule>
    <cfRule type="containsText" dxfId="0" priority="186" operator="between" text="库存为">
      <formula>NOT(ISERROR(SEARCH("库存为",AU2073)))</formula>
    </cfRule>
  </conditionalFormatting>
  <conditionalFormatting sqref="AU2074">
    <cfRule type="cellIs" dxfId="2" priority="4691" operator="lessThan">
      <formula>20</formula>
    </cfRule>
    <cfRule type="cellIs" dxfId="1" priority="2438" operator="greaterThan">
      <formula>120</formula>
    </cfRule>
    <cfRule type="containsText" dxfId="0" priority="185" operator="between" text="库存为">
      <formula>NOT(ISERROR(SEARCH("库存为",AU2074)))</formula>
    </cfRule>
  </conditionalFormatting>
  <conditionalFormatting sqref="AU2075">
    <cfRule type="cellIs" dxfId="2" priority="4690" operator="lessThan">
      <formula>20</formula>
    </cfRule>
    <cfRule type="cellIs" dxfId="1" priority="2437" operator="greaterThan">
      <formula>120</formula>
    </cfRule>
    <cfRule type="containsText" dxfId="0" priority="184" operator="between" text="库存为">
      <formula>NOT(ISERROR(SEARCH("库存为",AU2075)))</formula>
    </cfRule>
  </conditionalFormatting>
  <conditionalFormatting sqref="AU2076">
    <cfRule type="cellIs" dxfId="2" priority="4689" operator="lessThan">
      <formula>20</formula>
    </cfRule>
    <cfRule type="cellIs" dxfId="1" priority="2436" operator="greaterThan">
      <formula>120</formula>
    </cfRule>
    <cfRule type="containsText" dxfId="0" priority="183" operator="between" text="库存为">
      <formula>NOT(ISERROR(SEARCH("库存为",AU2076)))</formula>
    </cfRule>
  </conditionalFormatting>
  <conditionalFormatting sqref="AU2077">
    <cfRule type="cellIs" dxfId="2" priority="4688" operator="lessThan">
      <formula>20</formula>
    </cfRule>
    <cfRule type="cellIs" dxfId="1" priority="2435" operator="greaterThan">
      <formula>120</formula>
    </cfRule>
    <cfRule type="containsText" dxfId="0" priority="182" operator="between" text="库存为">
      <formula>NOT(ISERROR(SEARCH("库存为",AU2077)))</formula>
    </cfRule>
  </conditionalFormatting>
  <conditionalFormatting sqref="AU2078">
    <cfRule type="cellIs" dxfId="2" priority="4687" operator="lessThan">
      <formula>20</formula>
    </cfRule>
    <cfRule type="cellIs" dxfId="1" priority="2434" operator="greaterThan">
      <formula>120</formula>
    </cfRule>
    <cfRule type="containsText" dxfId="0" priority="181" operator="between" text="库存为">
      <formula>NOT(ISERROR(SEARCH("库存为",AU2078)))</formula>
    </cfRule>
  </conditionalFormatting>
  <conditionalFormatting sqref="AU2079">
    <cfRule type="cellIs" dxfId="2" priority="4686" operator="lessThan">
      <formula>20</formula>
    </cfRule>
    <cfRule type="cellIs" dxfId="1" priority="2433" operator="greaterThan">
      <formula>120</formula>
    </cfRule>
    <cfRule type="containsText" dxfId="0" priority="180" operator="between" text="库存为">
      <formula>NOT(ISERROR(SEARCH("库存为",AU2079)))</formula>
    </cfRule>
  </conditionalFormatting>
  <conditionalFormatting sqref="AU2080">
    <cfRule type="cellIs" dxfId="2" priority="4685" operator="lessThan">
      <formula>20</formula>
    </cfRule>
    <cfRule type="cellIs" dxfId="1" priority="2432" operator="greaterThan">
      <formula>120</formula>
    </cfRule>
    <cfRule type="containsText" dxfId="0" priority="179" operator="between" text="库存为">
      <formula>NOT(ISERROR(SEARCH("库存为",AU2080)))</formula>
    </cfRule>
  </conditionalFormatting>
  <conditionalFormatting sqref="AU2081">
    <cfRule type="cellIs" dxfId="2" priority="4684" operator="lessThan">
      <formula>20</formula>
    </cfRule>
    <cfRule type="cellIs" dxfId="1" priority="2431" operator="greaterThan">
      <formula>120</formula>
    </cfRule>
    <cfRule type="containsText" dxfId="0" priority="178" operator="between" text="库存为">
      <formula>NOT(ISERROR(SEARCH("库存为",AU2081)))</formula>
    </cfRule>
  </conditionalFormatting>
  <conditionalFormatting sqref="AU2082">
    <cfRule type="cellIs" dxfId="2" priority="4683" operator="lessThan">
      <formula>20</formula>
    </cfRule>
    <cfRule type="cellIs" dxfId="1" priority="2430" operator="greaterThan">
      <formula>120</formula>
    </cfRule>
    <cfRule type="containsText" dxfId="0" priority="177" operator="between" text="库存为">
      <formula>NOT(ISERROR(SEARCH("库存为",AU2082)))</formula>
    </cfRule>
  </conditionalFormatting>
  <conditionalFormatting sqref="AU2083">
    <cfRule type="cellIs" dxfId="2" priority="4682" operator="lessThan">
      <formula>20</formula>
    </cfRule>
    <cfRule type="cellIs" dxfId="1" priority="2429" operator="greaterThan">
      <formula>120</formula>
    </cfRule>
    <cfRule type="containsText" dxfId="0" priority="176" operator="between" text="库存为">
      <formula>NOT(ISERROR(SEARCH("库存为",AU2083)))</formula>
    </cfRule>
  </conditionalFormatting>
  <conditionalFormatting sqref="AU2084">
    <cfRule type="cellIs" dxfId="2" priority="4681" operator="lessThan">
      <formula>20</formula>
    </cfRule>
    <cfRule type="cellIs" dxfId="1" priority="2428" operator="greaterThan">
      <formula>120</formula>
    </cfRule>
    <cfRule type="containsText" dxfId="0" priority="175" operator="between" text="库存为">
      <formula>NOT(ISERROR(SEARCH("库存为",AU2084)))</formula>
    </cfRule>
  </conditionalFormatting>
  <conditionalFormatting sqref="AU2085">
    <cfRule type="cellIs" dxfId="2" priority="4680" operator="lessThan">
      <formula>20</formula>
    </cfRule>
    <cfRule type="cellIs" dxfId="1" priority="2427" operator="greaterThan">
      <formula>120</formula>
    </cfRule>
    <cfRule type="containsText" dxfId="0" priority="174" operator="between" text="库存为">
      <formula>NOT(ISERROR(SEARCH("库存为",AU2085)))</formula>
    </cfRule>
  </conditionalFormatting>
  <conditionalFormatting sqref="AU2086">
    <cfRule type="cellIs" dxfId="2" priority="4679" operator="lessThan">
      <formula>20</formula>
    </cfRule>
    <cfRule type="cellIs" dxfId="1" priority="2426" operator="greaterThan">
      <formula>120</formula>
    </cfRule>
    <cfRule type="containsText" dxfId="0" priority="173" operator="between" text="库存为">
      <formula>NOT(ISERROR(SEARCH("库存为",AU2086)))</formula>
    </cfRule>
  </conditionalFormatting>
  <conditionalFormatting sqref="AU2087">
    <cfRule type="cellIs" dxfId="2" priority="4678" operator="lessThan">
      <formula>20</formula>
    </cfRule>
    <cfRule type="cellIs" dxfId="1" priority="2425" operator="greaterThan">
      <formula>120</formula>
    </cfRule>
    <cfRule type="containsText" dxfId="0" priority="172" operator="between" text="库存为">
      <formula>NOT(ISERROR(SEARCH("库存为",AU2087)))</formula>
    </cfRule>
  </conditionalFormatting>
  <conditionalFormatting sqref="AU2088">
    <cfRule type="cellIs" dxfId="2" priority="4677" operator="lessThan">
      <formula>20</formula>
    </cfRule>
    <cfRule type="cellIs" dxfId="1" priority="2424" operator="greaterThan">
      <formula>120</formula>
    </cfRule>
    <cfRule type="containsText" dxfId="0" priority="171" operator="between" text="库存为">
      <formula>NOT(ISERROR(SEARCH("库存为",AU2088)))</formula>
    </cfRule>
  </conditionalFormatting>
  <conditionalFormatting sqref="AU2089">
    <cfRule type="cellIs" dxfId="2" priority="4676" operator="lessThan">
      <formula>20</formula>
    </cfRule>
    <cfRule type="cellIs" dxfId="1" priority="2423" operator="greaterThan">
      <formula>120</formula>
    </cfRule>
    <cfRule type="containsText" dxfId="0" priority="170" operator="between" text="库存为">
      <formula>NOT(ISERROR(SEARCH("库存为",AU2089)))</formula>
    </cfRule>
  </conditionalFormatting>
  <conditionalFormatting sqref="AU2090">
    <cfRule type="cellIs" dxfId="2" priority="4675" operator="lessThan">
      <formula>20</formula>
    </cfRule>
    <cfRule type="cellIs" dxfId="1" priority="2422" operator="greaterThan">
      <formula>120</formula>
    </cfRule>
    <cfRule type="containsText" dxfId="0" priority="169" operator="between" text="库存为">
      <formula>NOT(ISERROR(SEARCH("库存为",AU2090)))</formula>
    </cfRule>
  </conditionalFormatting>
  <conditionalFormatting sqref="AU2091">
    <cfRule type="cellIs" dxfId="2" priority="4674" operator="lessThan">
      <formula>20</formula>
    </cfRule>
    <cfRule type="cellIs" dxfId="1" priority="2421" operator="greaterThan">
      <formula>120</formula>
    </cfRule>
    <cfRule type="containsText" dxfId="0" priority="168" operator="between" text="库存为">
      <formula>NOT(ISERROR(SEARCH("库存为",AU2091)))</formula>
    </cfRule>
  </conditionalFormatting>
  <conditionalFormatting sqref="AU2092">
    <cfRule type="cellIs" dxfId="2" priority="4673" operator="lessThan">
      <formula>20</formula>
    </cfRule>
    <cfRule type="cellIs" dxfId="1" priority="2420" operator="greaterThan">
      <formula>120</formula>
    </cfRule>
    <cfRule type="containsText" dxfId="0" priority="167" operator="between" text="库存为">
      <formula>NOT(ISERROR(SEARCH("库存为",AU2092)))</formula>
    </cfRule>
  </conditionalFormatting>
  <conditionalFormatting sqref="AU2093">
    <cfRule type="cellIs" dxfId="2" priority="4672" operator="lessThan">
      <formula>20</formula>
    </cfRule>
    <cfRule type="cellIs" dxfId="1" priority="2419" operator="greaterThan">
      <formula>120</formula>
    </cfRule>
    <cfRule type="containsText" dxfId="0" priority="166" operator="between" text="库存为">
      <formula>NOT(ISERROR(SEARCH("库存为",AU2093)))</formula>
    </cfRule>
  </conditionalFormatting>
  <conditionalFormatting sqref="AU2094">
    <cfRule type="cellIs" dxfId="2" priority="4671" operator="lessThan">
      <formula>20</formula>
    </cfRule>
    <cfRule type="cellIs" dxfId="1" priority="2418" operator="greaterThan">
      <formula>120</formula>
    </cfRule>
    <cfRule type="containsText" dxfId="0" priority="165" operator="between" text="库存为">
      <formula>NOT(ISERROR(SEARCH("库存为",AU2094)))</formula>
    </cfRule>
  </conditionalFormatting>
  <conditionalFormatting sqref="AU2095">
    <cfRule type="cellIs" dxfId="2" priority="4670" operator="lessThan">
      <formula>20</formula>
    </cfRule>
    <cfRule type="cellIs" dxfId="1" priority="2417" operator="greaterThan">
      <formula>120</formula>
    </cfRule>
    <cfRule type="containsText" dxfId="0" priority="164" operator="between" text="库存为">
      <formula>NOT(ISERROR(SEARCH("库存为",AU2095)))</formula>
    </cfRule>
  </conditionalFormatting>
  <conditionalFormatting sqref="AU2096">
    <cfRule type="cellIs" dxfId="2" priority="4669" operator="lessThan">
      <formula>20</formula>
    </cfRule>
    <cfRule type="cellIs" dxfId="1" priority="2416" operator="greaterThan">
      <formula>120</formula>
    </cfRule>
    <cfRule type="containsText" dxfId="0" priority="163" operator="between" text="库存为">
      <formula>NOT(ISERROR(SEARCH("库存为",AU2096)))</formula>
    </cfRule>
  </conditionalFormatting>
  <conditionalFormatting sqref="AU2097">
    <cfRule type="cellIs" dxfId="2" priority="4668" operator="lessThan">
      <formula>20</formula>
    </cfRule>
    <cfRule type="cellIs" dxfId="1" priority="2415" operator="greaterThan">
      <formula>120</formula>
    </cfRule>
    <cfRule type="containsText" dxfId="0" priority="162" operator="between" text="库存为">
      <formula>NOT(ISERROR(SEARCH("库存为",AU2097)))</formula>
    </cfRule>
  </conditionalFormatting>
  <conditionalFormatting sqref="AU2098">
    <cfRule type="cellIs" dxfId="2" priority="4667" operator="lessThan">
      <formula>20</formula>
    </cfRule>
    <cfRule type="cellIs" dxfId="1" priority="2414" operator="greaterThan">
      <formula>120</formula>
    </cfRule>
    <cfRule type="containsText" dxfId="0" priority="161" operator="between" text="库存为">
      <formula>NOT(ISERROR(SEARCH("库存为",AU2098)))</formula>
    </cfRule>
  </conditionalFormatting>
  <conditionalFormatting sqref="AU2099">
    <cfRule type="cellIs" dxfId="2" priority="4666" operator="lessThan">
      <formula>20</formula>
    </cfRule>
    <cfRule type="cellIs" dxfId="1" priority="2413" operator="greaterThan">
      <formula>120</formula>
    </cfRule>
    <cfRule type="containsText" dxfId="0" priority="160" operator="between" text="库存为">
      <formula>NOT(ISERROR(SEARCH("库存为",AU2099)))</formula>
    </cfRule>
  </conditionalFormatting>
  <conditionalFormatting sqref="AU2100">
    <cfRule type="cellIs" dxfId="2" priority="4665" operator="lessThan">
      <formula>20</formula>
    </cfRule>
    <cfRule type="cellIs" dxfId="1" priority="2412" operator="greaterThan">
      <formula>120</formula>
    </cfRule>
    <cfRule type="containsText" dxfId="0" priority="159" operator="between" text="库存为">
      <formula>NOT(ISERROR(SEARCH("库存为",AU2100)))</formula>
    </cfRule>
  </conditionalFormatting>
  <conditionalFormatting sqref="AU2101">
    <cfRule type="cellIs" dxfId="2" priority="4664" operator="lessThan">
      <formula>20</formula>
    </cfRule>
    <cfRule type="cellIs" dxfId="1" priority="2411" operator="greaterThan">
      <formula>120</formula>
    </cfRule>
    <cfRule type="containsText" dxfId="0" priority="158" operator="between" text="库存为">
      <formula>NOT(ISERROR(SEARCH("库存为",AU2101)))</formula>
    </cfRule>
  </conditionalFormatting>
  <conditionalFormatting sqref="AU2102">
    <cfRule type="cellIs" dxfId="2" priority="4663" operator="lessThan">
      <formula>20</formula>
    </cfRule>
    <cfRule type="cellIs" dxfId="1" priority="2410" operator="greaterThan">
      <formula>120</formula>
    </cfRule>
    <cfRule type="containsText" dxfId="0" priority="157" operator="between" text="库存为">
      <formula>NOT(ISERROR(SEARCH("库存为",AU2102)))</formula>
    </cfRule>
  </conditionalFormatting>
  <conditionalFormatting sqref="AU2103">
    <cfRule type="cellIs" dxfId="2" priority="4662" operator="lessThan">
      <formula>20</formula>
    </cfRule>
    <cfRule type="cellIs" dxfId="1" priority="2409" operator="greaterThan">
      <formula>120</formula>
    </cfRule>
    <cfRule type="containsText" dxfId="0" priority="156" operator="between" text="库存为">
      <formula>NOT(ISERROR(SEARCH("库存为",AU2103)))</formula>
    </cfRule>
  </conditionalFormatting>
  <conditionalFormatting sqref="AU2104">
    <cfRule type="cellIs" dxfId="2" priority="4661" operator="lessThan">
      <formula>20</formula>
    </cfRule>
    <cfRule type="cellIs" dxfId="1" priority="2408" operator="greaterThan">
      <formula>120</formula>
    </cfRule>
    <cfRule type="containsText" dxfId="0" priority="155" operator="between" text="库存为">
      <formula>NOT(ISERROR(SEARCH("库存为",AU2104)))</formula>
    </cfRule>
  </conditionalFormatting>
  <conditionalFormatting sqref="AU2105">
    <cfRule type="cellIs" dxfId="2" priority="4660" operator="lessThan">
      <formula>20</formula>
    </cfRule>
    <cfRule type="cellIs" dxfId="1" priority="2407" operator="greaterThan">
      <formula>120</formula>
    </cfRule>
    <cfRule type="containsText" dxfId="0" priority="154" operator="between" text="库存为">
      <formula>NOT(ISERROR(SEARCH("库存为",AU2105)))</formula>
    </cfRule>
  </conditionalFormatting>
  <conditionalFormatting sqref="AU2106">
    <cfRule type="cellIs" dxfId="2" priority="4659" operator="lessThan">
      <formula>20</formula>
    </cfRule>
    <cfRule type="cellIs" dxfId="1" priority="2406" operator="greaterThan">
      <formula>120</formula>
    </cfRule>
    <cfRule type="containsText" dxfId="0" priority="153" operator="between" text="库存为">
      <formula>NOT(ISERROR(SEARCH("库存为",AU2106)))</formula>
    </cfRule>
  </conditionalFormatting>
  <conditionalFormatting sqref="AU2107">
    <cfRule type="cellIs" dxfId="2" priority="4658" operator="lessThan">
      <formula>20</formula>
    </cfRule>
    <cfRule type="cellIs" dxfId="1" priority="2405" operator="greaterThan">
      <formula>120</formula>
    </cfRule>
    <cfRule type="containsText" dxfId="0" priority="152" operator="between" text="库存为">
      <formula>NOT(ISERROR(SEARCH("库存为",AU2107)))</formula>
    </cfRule>
  </conditionalFormatting>
  <conditionalFormatting sqref="AU2108">
    <cfRule type="cellIs" dxfId="2" priority="4657" operator="lessThan">
      <formula>20</formula>
    </cfRule>
    <cfRule type="cellIs" dxfId="1" priority="2404" operator="greaterThan">
      <formula>120</formula>
    </cfRule>
    <cfRule type="containsText" dxfId="0" priority="151" operator="between" text="库存为">
      <formula>NOT(ISERROR(SEARCH("库存为",AU2108)))</formula>
    </cfRule>
  </conditionalFormatting>
  <conditionalFormatting sqref="AU2109">
    <cfRule type="cellIs" dxfId="2" priority="4656" operator="lessThan">
      <formula>20</formula>
    </cfRule>
    <cfRule type="cellIs" dxfId="1" priority="2403" operator="greaterThan">
      <formula>120</formula>
    </cfRule>
    <cfRule type="containsText" dxfId="0" priority="150" operator="between" text="库存为">
      <formula>NOT(ISERROR(SEARCH("库存为",AU2109)))</formula>
    </cfRule>
  </conditionalFormatting>
  <conditionalFormatting sqref="AU2110">
    <cfRule type="cellIs" dxfId="2" priority="4655" operator="lessThan">
      <formula>20</formula>
    </cfRule>
    <cfRule type="cellIs" dxfId="1" priority="2402" operator="greaterThan">
      <formula>120</formula>
    </cfRule>
    <cfRule type="containsText" dxfId="0" priority="149" operator="between" text="库存为">
      <formula>NOT(ISERROR(SEARCH("库存为",AU2110)))</formula>
    </cfRule>
  </conditionalFormatting>
  <conditionalFormatting sqref="AU2111">
    <cfRule type="cellIs" dxfId="2" priority="4654" operator="lessThan">
      <formula>20</formula>
    </cfRule>
    <cfRule type="cellIs" dxfId="1" priority="2401" operator="greaterThan">
      <formula>120</formula>
    </cfRule>
    <cfRule type="containsText" dxfId="0" priority="148" operator="between" text="库存为">
      <formula>NOT(ISERROR(SEARCH("库存为",AU2111)))</formula>
    </cfRule>
  </conditionalFormatting>
  <conditionalFormatting sqref="AU2112">
    <cfRule type="cellIs" dxfId="2" priority="4653" operator="lessThan">
      <formula>20</formula>
    </cfRule>
    <cfRule type="cellIs" dxfId="1" priority="2400" operator="greaterThan">
      <formula>120</formula>
    </cfRule>
    <cfRule type="containsText" dxfId="0" priority="147" operator="between" text="库存为">
      <formula>NOT(ISERROR(SEARCH("库存为",AU2112)))</formula>
    </cfRule>
  </conditionalFormatting>
  <conditionalFormatting sqref="AU2113">
    <cfRule type="cellIs" dxfId="2" priority="4652" operator="lessThan">
      <formula>20</formula>
    </cfRule>
    <cfRule type="cellIs" dxfId="1" priority="2399" operator="greaterThan">
      <formula>120</formula>
    </cfRule>
    <cfRule type="containsText" dxfId="0" priority="146" operator="between" text="库存为">
      <formula>NOT(ISERROR(SEARCH("库存为",AU2113)))</formula>
    </cfRule>
  </conditionalFormatting>
  <conditionalFormatting sqref="AU2114">
    <cfRule type="cellIs" dxfId="2" priority="4651" operator="lessThan">
      <formula>20</formula>
    </cfRule>
    <cfRule type="cellIs" dxfId="1" priority="2398" operator="greaterThan">
      <formula>120</formula>
    </cfRule>
    <cfRule type="containsText" dxfId="0" priority="145" operator="between" text="库存为">
      <formula>NOT(ISERROR(SEARCH("库存为",AU2114)))</formula>
    </cfRule>
  </conditionalFormatting>
  <conditionalFormatting sqref="AU2115">
    <cfRule type="cellIs" dxfId="2" priority="4650" operator="lessThan">
      <formula>20</formula>
    </cfRule>
    <cfRule type="cellIs" dxfId="1" priority="2397" operator="greaterThan">
      <formula>120</formula>
    </cfRule>
    <cfRule type="containsText" dxfId="0" priority="144" operator="between" text="库存为">
      <formula>NOT(ISERROR(SEARCH("库存为",AU2115)))</formula>
    </cfRule>
  </conditionalFormatting>
  <conditionalFormatting sqref="AU2116">
    <cfRule type="cellIs" dxfId="2" priority="4649" operator="lessThan">
      <formula>20</formula>
    </cfRule>
    <cfRule type="cellIs" dxfId="1" priority="2396" operator="greaterThan">
      <formula>120</formula>
    </cfRule>
    <cfRule type="containsText" dxfId="0" priority="143" operator="between" text="库存为">
      <formula>NOT(ISERROR(SEARCH("库存为",AU2116)))</formula>
    </cfRule>
  </conditionalFormatting>
  <conditionalFormatting sqref="AU2117">
    <cfRule type="cellIs" dxfId="2" priority="4648" operator="lessThan">
      <formula>20</formula>
    </cfRule>
    <cfRule type="cellIs" dxfId="1" priority="2395" operator="greaterThan">
      <formula>120</formula>
    </cfRule>
    <cfRule type="containsText" dxfId="0" priority="142" operator="between" text="库存为">
      <formula>NOT(ISERROR(SEARCH("库存为",AU2117)))</formula>
    </cfRule>
  </conditionalFormatting>
  <conditionalFormatting sqref="AU2118">
    <cfRule type="cellIs" dxfId="2" priority="4647" operator="lessThan">
      <formula>20</formula>
    </cfRule>
    <cfRule type="cellIs" dxfId="1" priority="2394" operator="greaterThan">
      <formula>120</formula>
    </cfRule>
    <cfRule type="containsText" dxfId="0" priority="141" operator="between" text="库存为">
      <formula>NOT(ISERROR(SEARCH("库存为",AU2118)))</formula>
    </cfRule>
  </conditionalFormatting>
  <conditionalFormatting sqref="AU2119">
    <cfRule type="cellIs" dxfId="2" priority="4646" operator="lessThan">
      <formula>20</formula>
    </cfRule>
    <cfRule type="cellIs" dxfId="1" priority="2393" operator="greaterThan">
      <formula>120</formula>
    </cfRule>
    <cfRule type="containsText" dxfId="0" priority="140" operator="between" text="库存为">
      <formula>NOT(ISERROR(SEARCH("库存为",AU2119)))</formula>
    </cfRule>
  </conditionalFormatting>
  <conditionalFormatting sqref="AU2120">
    <cfRule type="cellIs" dxfId="2" priority="4645" operator="lessThan">
      <formula>20</formula>
    </cfRule>
    <cfRule type="cellIs" dxfId="1" priority="2392" operator="greaterThan">
      <formula>120</formula>
    </cfRule>
    <cfRule type="containsText" dxfId="0" priority="139" operator="between" text="库存为">
      <formula>NOT(ISERROR(SEARCH("库存为",AU2120)))</formula>
    </cfRule>
  </conditionalFormatting>
  <conditionalFormatting sqref="AU2121">
    <cfRule type="cellIs" dxfId="2" priority="4644" operator="lessThan">
      <formula>20</formula>
    </cfRule>
    <cfRule type="cellIs" dxfId="1" priority="2391" operator="greaterThan">
      <formula>120</formula>
    </cfRule>
    <cfRule type="containsText" dxfId="0" priority="138" operator="between" text="库存为">
      <formula>NOT(ISERROR(SEARCH("库存为",AU2121)))</formula>
    </cfRule>
  </conditionalFormatting>
  <conditionalFormatting sqref="AU2122">
    <cfRule type="cellIs" dxfId="2" priority="4643" operator="lessThan">
      <formula>20</formula>
    </cfRule>
    <cfRule type="cellIs" dxfId="1" priority="2390" operator="greaterThan">
      <formula>120</formula>
    </cfRule>
    <cfRule type="containsText" dxfId="0" priority="137" operator="between" text="库存为">
      <formula>NOT(ISERROR(SEARCH("库存为",AU2122)))</formula>
    </cfRule>
  </conditionalFormatting>
  <conditionalFormatting sqref="AU2123">
    <cfRule type="cellIs" dxfId="2" priority="4642" operator="lessThan">
      <formula>20</formula>
    </cfRule>
    <cfRule type="cellIs" dxfId="1" priority="2389" operator="greaterThan">
      <formula>120</formula>
    </cfRule>
    <cfRule type="containsText" dxfId="0" priority="136" operator="between" text="库存为">
      <formula>NOT(ISERROR(SEARCH("库存为",AU2123)))</formula>
    </cfRule>
  </conditionalFormatting>
  <conditionalFormatting sqref="AU2124">
    <cfRule type="cellIs" dxfId="2" priority="4641" operator="lessThan">
      <formula>20</formula>
    </cfRule>
    <cfRule type="cellIs" dxfId="1" priority="2388" operator="greaterThan">
      <formula>120</formula>
    </cfRule>
    <cfRule type="containsText" dxfId="0" priority="135" operator="between" text="库存为">
      <formula>NOT(ISERROR(SEARCH("库存为",AU2124)))</formula>
    </cfRule>
  </conditionalFormatting>
  <conditionalFormatting sqref="AU2125">
    <cfRule type="cellIs" dxfId="2" priority="4640" operator="lessThan">
      <formula>20</formula>
    </cfRule>
    <cfRule type="cellIs" dxfId="1" priority="2387" operator="greaterThan">
      <formula>120</formula>
    </cfRule>
    <cfRule type="containsText" dxfId="0" priority="134" operator="between" text="库存为">
      <formula>NOT(ISERROR(SEARCH("库存为",AU2125)))</formula>
    </cfRule>
  </conditionalFormatting>
  <conditionalFormatting sqref="AU2126">
    <cfRule type="cellIs" dxfId="2" priority="4639" operator="lessThan">
      <formula>20</formula>
    </cfRule>
    <cfRule type="cellIs" dxfId="1" priority="2386" operator="greaterThan">
      <formula>120</formula>
    </cfRule>
    <cfRule type="containsText" dxfId="0" priority="133" operator="between" text="库存为">
      <formula>NOT(ISERROR(SEARCH("库存为",AU2126)))</formula>
    </cfRule>
  </conditionalFormatting>
  <conditionalFormatting sqref="AU2127">
    <cfRule type="cellIs" dxfId="2" priority="4638" operator="lessThan">
      <formula>20</formula>
    </cfRule>
    <cfRule type="cellIs" dxfId="1" priority="2385" operator="greaterThan">
      <formula>120</formula>
    </cfRule>
    <cfRule type="containsText" dxfId="0" priority="132" operator="between" text="库存为">
      <formula>NOT(ISERROR(SEARCH("库存为",AU2127)))</formula>
    </cfRule>
  </conditionalFormatting>
  <conditionalFormatting sqref="AU2128">
    <cfRule type="cellIs" dxfId="2" priority="4637" operator="lessThan">
      <formula>20</formula>
    </cfRule>
    <cfRule type="cellIs" dxfId="1" priority="2384" operator="greaterThan">
      <formula>120</formula>
    </cfRule>
    <cfRule type="containsText" dxfId="0" priority="131" operator="between" text="库存为">
      <formula>NOT(ISERROR(SEARCH("库存为",AU2128)))</formula>
    </cfRule>
  </conditionalFormatting>
  <conditionalFormatting sqref="AU2129">
    <cfRule type="cellIs" dxfId="2" priority="4636" operator="lessThan">
      <formula>20</formula>
    </cfRule>
    <cfRule type="cellIs" dxfId="1" priority="2383" operator="greaterThan">
      <formula>120</formula>
    </cfRule>
    <cfRule type="containsText" dxfId="0" priority="130" operator="between" text="库存为">
      <formula>NOT(ISERROR(SEARCH("库存为",AU2129)))</formula>
    </cfRule>
  </conditionalFormatting>
  <conditionalFormatting sqref="AU2130">
    <cfRule type="cellIs" dxfId="2" priority="4635" operator="lessThan">
      <formula>20</formula>
    </cfRule>
    <cfRule type="cellIs" dxfId="1" priority="2382" operator="greaterThan">
      <formula>120</formula>
    </cfRule>
    <cfRule type="containsText" dxfId="0" priority="129" operator="between" text="库存为">
      <formula>NOT(ISERROR(SEARCH("库存为",AU2130)))</formula>
    </cfRule>
  </conditionalFormatting>
  <conditionalFormatting sqref="AU2131">
    <cfRule type="cellIs" dxfId="2" priority="4634" operator="lessThan">
      <formula>20</formula>
    </cfRule>
    <cfRule type="cellIs" dxfId="1" priority="2381" operator="greaterThan">
      <formula>120</formula>
    </cfRule>
    <cfRule type="containsText" dxfId="0" priority="128" operator="between" text="库存为">
      <formula>NOT(ISERROR(SEARCH("库存为",AU2131)))</formula>
    </cfRule>
  </conditionalFormatting>
  <conditionalFormatting sqref="AU2132">
    <cfRule type="cellIs" dxfId="2" priority="4633" operator="lessThan">
      <formula>20</formula>
    </cfRule>
    <cfRule type="cellIs" dxfId="1" priority="2380" operator="greaterThan">
      <formula>120</formula>
    </cfRule>
    <cfRule type="containsText" dxfId="0" priority="127" operator="between" text="库存为">
      <formula>NOT(ISERROR(SEARCH("库存为",AU2132)))</formula>
    </cfRule>
  </conditionalFormatting>
  <conditionalFormatting sqref="AU2133">
    <cfRule type="cellIs" dxfId="2" priority="4632" operator="lessThan">
      <formula>20</formula>
    </cfRule>
    <cfRule type="cellIs" dxfId="1" priority="2379" operator="greaterThan">
      <formula>120</formula>
    </cfRule>
    <cfRule type="containsText" dxfId="0" priority="126" operator="between" text="库存为">
      <formula>NOT(ISERROR(SEARCH("库存为",AU2133)))</formula>
    </cfRule>
  </conditionalFormatting>
  <conditionalFormatting sqref="AU2134">
    <cfRule type="cellIs" dxfId="2" priority="4631" operator="lessThan">
      <formula>20</formula>
    </cfRule>
    <cfRule type="cellIs" dxfId="1" priority="2378" operator="greaterThan">
      <formula>120</formula>
    </cfRule>
    <cfRule type="containsText" dxfId="0" priority="125" operator="between" text="库存为">
      <formula>NOT(ISERROR(SEARCH("库存为",AU2134)))</formula>
    </cfRule>
  </conditionalFormatting>
  <conditionalFormatting sqref="AU2135">
    <cfRule type="cellIs" dxfId="2" priority="4630" operator="lessThan">
      <formula>20</formula>
    </cfRule>
    <cfRule type="cellIs" dxfId="1" priority="2377" operator="greaterThan">
      <formula>120</formula>
    </cfRule>
    <cfRule type="containsText" dxfId="0" priority="124" operator="between" text="库存为">
      <formula>NOT(ISERROR(SEARCH("库存为",AU2135)))</formula>
    </cfRule>
  </conditionalFormatting>
  <conditionalFormatting sqref="AU2136">
    <cfRule type="cellIs" dxfId="2" priority="4629" operator="lessThan">
      <formula>20</formula>
    </cfRule>
    <cfRule type="cellIs" dxfId="1" priority="2376" operator="greaterThan">
      <formula>120</formula>
    </cfRule>
    <cfRule type="containsText" dxfId="0" priority="123" operator="between" text="库存为">
      <formula>NOT(ISERROR(SEARCH("库存为",AU2136)))</formula>
    </cfRule>
  </conditionalFormatting>
  <conditionalFormatting sqref="AU2137">
    <cfRule type="cellIs" dxfId="2" priority="4628" operator="lessThan">
      <formula>20</formula>
    </cfRule>
    <cfRule type="cellIs" dxfId="1" priority="2375" operator="greaterThan">
      <formula>120</formula>
    </cfRule>
    <cfRule type="containsText" dxfId="0" priority="122" operator="between" text="库存为">
      <formula>NOT(ISERROR(SEARCH("库存为",AU2137)))</formula>
    </cfRule>
  </conditionalFormatting>
  <conditionalFormatting sqref="AU2138">
    <cfRule type="cellIs" dxfId="2" priority="4627" operator="lessThan">
      <formula>20</formula>
    </cfRule>
    <cfRule type="cellIs" dxfId="1" priority="2374" operator="greaterThan">
      <formula>120</formula>
    </cfRule>
    <cfRule type="containsText" dxfId="0" priority="121" operator="between" text="库存为">
      <formula>NOT(ISERROR(SEARCH("库存为",AU2138)))</formula>
    </cfRule>
  </conditionalFormatting>
  <conditionalFormatting sqref="AU2139">
    <cfRule type="cellIs" dxfId="2" priority="4626" operator="lessThan">
      <formula>20</formula>
    </cfRule>
    <cfRule type="cellIs" dxfId="1" priority="2373" operator="greaterThan">
      <formula>120</formula>
    </cfRule>
    <cfRule type="containsText" dxfId="0" priority="120" operator="between" text="库存为">
      <formula>NOT(ISERROR(SEARCH("库存为",AU2139)))</formula>
    </cfRule>
  </conditionalFormatting>
  <conditionalFormatting sqref="AU2140">
    <cfRule type="cellIs" dxfId="2" priority="4625" operator="lessThan">
      <formula>20</formula>
    </cfRule>
    <cfRule type="cellIs" dxfId="1" priority="2372" operator="greaterThan">
      <formula>120</formula>
    </cfRule>
    <cfRule type="containsText" dxfId="0" priority="119" operator="between" text="库存为">
      <formula>NOT(ISERROR(SEARCH("库存为",AU2140)))</formula>
    </cfRule>
  </conditionalFormatting>
  <conditionalFormatting sqref="AU2141">
    <cfRule type="cellIs" dxfId="2" priority="4624" operator="lessThan">
      <formula>20</formula>
    </cfRule>
    <cfRule type="cellIs" dxfId="1" priority="2371" operator="greaterThan">
      <formula>120</formula>
    </cfRule>
    <cfRule type="containsText" dxfId="0" priority="118" operator="between" text="库存为">
      <formula>NOT(ISERROR(SEARCH("库存为",AU2141)))</formula>
    </cfRule>
  </conditionalFormatting>
  <conditionalFormatting sqref="AU2142">
    <cfRule type="cellIs" dxfId="2" priority="4623" operator="lessThan">
      <formula>20</formula>
    </cfRule>
    <cfRule type="cellIs" dxfId="1" priority="2370" operator="greaterThan">
      <formula>120</formula>
    </cfRule>
    <cfRule type="containsText" dxfId="0" priority="117" operator="between" text="库存为">
      <formula>NOT(ISERROR(SEARCH("库存为",AU2142)))</formula>
    </cfRule>
  </conditionalFormatting>
  <conditionalFormatting sqref="AU2143">
    <cfRule type="cellIs" dxfId="2" priority="4622" operator="lessThan">
      <formula>20</formula>
    </cfRule>
    <cfRule type="cellIs" dxfId="1" priority="2369" operator="greaterThan">
      <formula>120</formula>
    </cfRule>
    <cfRule type="containsText" dxfId="0" priority="116" operator="between" text="库存为">
      <formula>NOT(ISERROR(SEARCH("库存为",AU2143)))</formula>
    </cfRule>
  </conditionalFormatting>
  <conditionalFormatting sqref="AU2144">
    <cfRule type="cellIs" dxfId="2" priority="4621" operator="lessThan">
      <formula>20</formula>
    </cfRule>
    <cfRule type="cellIs" dxfId="1" priority="2368" operator="greaterThan">
      <formula>120</formula>
    </cfRule>
    <cfRule type="containsText" dxfId="0" priority="115" operator="between" text="库存为">
      <formula>NOT(ISERROR(SEARCH("库存为",AU2144)))</formula>
    </cfRule>
  </conditionalFormatting>
  <conditionalFormatting sqref="AU2145">
    <cfRule type="cellIs" dxfId="2" priority="4620" operator="lessThan">
      <formula>20</formula>
    </cfRule>
    <cfRule type="cellIs" dxfId="1" priority="2367" operator="greaterThan">
      <formula>120</formula>
    </cfRule>
    <cfRule type="containsText" dxfId="0" priority="114" operator="between" text="库存为">
      <formula>NOT(ISERROR(SEARCH("库存为",AU2145)))</formula>
    </cfRule>
  </conditionalFormatting>
  <conditionalFormatting sqref="AU2146">
    <cfRule type="cellIs" dxfId="2" priority="4619" operator="lessThan">
      <formula>20</formula>
    </cfRule>
    <cfRule type="cellIs" dxfId="1" priority="2366" operator="greaterThan">
      <formula>120</formula>
    </cfRule>
    <cfRule type="containsText" dxfId="0" priority="113" operator="between" text="库存为">
      <formula>NOT(ISERROR(SEARCH("库存为",AU2146)))</formula>
    </cfRule>
  </conditionalFormatting>
  <conditionalFormatting sqref="AU2147">
    <cfRule type="cellIs" dxfId="2" priority="4618" operator="lessThan">
      <formula>20</formula>
    </cfRule>
    <cfRule type="cellIs" dxfId="1" priority="2365" operator="greaterThan">
      <formula>120</formula>
    </cfRule>
    <cfRule type="containsText" dxfId="0" priority="112" operator="between" text="库存为">
      <formula>NOT(ISERROR(SEARCH("库存为",AU2147)))</formula>
    </cfRule>
  </conditionalFormatting>
  <conditionalFormatting sqref="AU2148">
    <cfRule type="cellIs" dxfId="2" priority="4617" operator="lessThan">
      <formula>20</formula>
    </cfRule>
    <cfRule type="cellIs" dxfId="1" priority="2364" operator="greaterThan">
      <formula>120</formula>
    </cfRule>
    <cfRule type="containsText" dxfId="0" priority="111" operator="between" text="库存为">
      <formula>NOT(ISERROR(SEARCH("库存为",AU2148)))</formula>
    </cfRule>
  </conditionalFormatting>
  <conditionalFormatting sqref="AU2149">
    <cfRule type="cellIs" dxfId="2" priority="4616" operator="lessThan">
      <formula>20</formula>
    </cfRule>
    <cfRule type="cellIs" dxfId="1" priority="2363" operator="greaterThan">
      <formula>120</formula>
    </cfRule>
    <cfRule type="containsText" dxfId="0" priority="110" operator="between" text="库存为">
      <formula>NOT(ISERROR(SEARCH("库存为",AU2149)))</formula>
    </cfRule>
  </conditionalFormatting>
  <conditionalFormatting sqref="AU2150">
    <cfRule type="cellIs" dxfId="2" priority="4615" operator="lessThan">
      <formula>20</formula>
    </cfRule>
    <cfRule type="cellIs" dxfId="1" priority="2362" operator="greaterThan">
      <formula>120</formula>
    </cfRule>
    <cfRule type="containsText" dxfId="0" priority="109" operator="between" text="库存为">
      <formula>NOT(ISERROR(SEARCH("库存为",AU2150)))</formula>
    </cfRule>
  </conditionalFormatting>
  <conditionalFormatting sqref="AU2151">
    <cfRule type="cellIs" dxfId="2" priority="4614" operator="lessThan">
      <formula>20</formula>
    </cfRule>
    <cfRule type="cellIs" dxfId="1" priority="2361" operator="greaterThan">
      <formula>120</formula>
    </cfRule>
    <cfRule type="containsText" dxfId="0" priority="108" operator="between" text="库存为">
      <formula>NOT(ISERROR(SEARCH("库存为",AU2151)))</formula>
    </cfRule>
  </conditionalFormatting>
  <conditionalFormatting sqref="AU2152">
    <cfRule type="cellIs" dxfId="2" priority="4613" operator="lessThan">
      <formula>20</formula>
    </cfRule>
    <cfRule type="cellIs" dxfId="1" priority="2360" operator="greaterThan">
      <formula>120</formula>
    </cfRule>
    <cfRule type="containsText" dxfId="0" priority="107" operator="between" text="库存为">
      <formula>NOT(ISERROR(SEARCH("库存为",AU2152)))</formula>
    </cfRule>
  </conditionalFormatting>
  <conditionalFormatting sqref="AU2153">
    <cfRule type="cellIs" dxfId="2" priority="4612" operator="lessThan">
      <formula>20</formula>
    </cfRule>
    <cfRule type="cellIs" dxfId="1" priority="2359" operator="greaterThan">
      <formula>120</formula>
    </cfRule>
    <cfRule type="containsText" dxfId="0" priority="106" operator="between" text="库存为">
      <formula>NOT(ISERROR(SEARCH("库存为",AU2153)))</formula>
    </cfRule>
  </conditionalFormatting>
  <conditionalFormatting sqref="AU2154">
    <cfRule type="cellIs" dxfId="2" priority="4611" operator="lessThan">
      <formula>20</formula>
    </cfRule>
    <cfRule type="cellIs" dxfId="1" priority="2358" operator="greaterThan">
      <formula>120</formula>
    </cfRule>
    <cfRule type="containsText" dxfId="0" priority="105" operator="between" text="库存为">
      <formula>NOT(ISERROR(SEARCH("库存为",AU2154)))</formula>
    </cfRule>
  </conditionalFormatting>
  <conditionalFormatting sqref="AU2155">
    <cfRule type="cellIs" dxfId="2" priority="4610" operator="lessThan">
      <formula>20</formula>
    </cfRule>
    <cfRule type="cellIs" dxfId="1" priority="2357" operator="greaterThan">
      <formula>120</formula>
    </cfRule>
    <cfRule type="containsText" dxfId="0" priority="104" operator="between" text="库存为">
      <formula>NOT(ISERROR(SEARCH("库存为",AU2155)))</formula>
    </cfRule>
  </conditionalFormatting>
  <conditionalFormatting sqref="AU2156">
    <cfRule type="cellIs" dxfId="2" priority="4609" operator="lessThan">
      <formula>20</formula>
    </cfRule>
    <cfRule type="cellIs" dxfId="1" priority="2356" operator="greaterThan">
      <formula>120</formula>
    </cfRule>
    <cfRule type="containsText" dxfId="0" priority="103" operator="between" text="库存为">
      <formula>NOT(ISERROR(SEARCH("库存为",AU2156)))</formula>
    </cfRule>
  </conditionalFormatting>
  <conditionalFormatting sqref="AU2157">
    <cfRule type="cellIs" dxfId="2" priority="4608" operator="lessThan">
      <formula>20</formula>
    </cfRule>
    <cfRule type="cellIs" dxfId="1" priority="2355" operator="greaterThan">
      <formula>120</formula>
    </cfRule>
    <cfRule type="containsText" dxfId="0" priority="102" operator="between" text="库存为">
      <formula>NOT(ISERROR(SEARCH("库存为",AU2157)))</formula>
    </cfRule>
  </conditionalFormatting>
  <conditionalFormatting sqref="AU2158">
    <cfRule type="cellIs" dxfId="2" priority="4607" operator="lessThan">
      <formula>20</formula>
    </cfRule>
    <cfRule type="cellIs" dxfId="1" priority="2354" operator="greaterThan">
      <formula>120</formula>
    </cfRule>
    <cfRule type="containsText" dxfId="0" priority="101" operator="between" text="库存为">
      <formula>NOT(ISERROR(SEARCH("库存为",AU2158)))</formula>
    </cfRule>
  </conditionalFormatting>
  <conditionalFormatting sqref="AU2159">
    <cfRule type="cellIs" dxfId="2" priority="4606" operator="lessThan">
      <formula>20</formula>
    </cfRule>
    <cfRule type="cellIs" dxfId="1" priority="2353" operator="greaterThan">
      <formula>120</formula>
    </cfRule>
    <cfRule type="containsText" dxfId="0" priority="100" operator="between" text="库存为">
      <formula>NOT(ISERROR(SEARCH("库存为",AU2159)))</formula>
    </cfRule>
  </conditionalFormatting>
  <conditionalFormatting sqref="AU2160">
    <cfRule type="cellIs" dxfId="2" priority="4605" operator="lessThan">
      <formula>20</formula>
    </cfRule>
    <cfRule type="cellIs" dxfId="1" priority="2352" operator="greaterThan">
      <formula>120</formula>
    </cfRule>
    <cfRule type="containsText" dxfId="0" priority="99" operator="between" text="库存为">
      <formula>NOT(ISERROR(SEARCH("库存为",AU2160)))</formula>
    </cfRule>
  </conditionalFormatting>
  <conditionalFormatting sqref="AU2161">
    <cfRule type="cellIs" dxfId="2" priority="4604" operator="lessThan">
      <formula>20</formula>
    </cfRule>
    <cfRule type="cellIs" dxfId="1" priority="2351" operator="greaterThan">
      <formula>120</formula>
    </cfRule>
    <cfRule type="containsText" dxfId="0" priority="98" operator="between" text="库存为">
      <formula>NOT(ISERROR(SEARCH("库存为",AU2161)))</formula>
    </cfRule>
  </conditionalFormatting>
  <conditionalFormatting sqref="AU2162">
    <cfRule type="cellIs" dxfId="2" priority="4603" operator="lessThan">
      <formula>20</formula>
    </cfRule>
    <cfRule type="cellIs" dxfId="1" priority="2350" operator="greaterThan">
      <formula>120</formula>
    </cfRule>
    <cfRule type="containsText" dxfId="0" priority="97" operator="between" text="库存为">
      <formula>NOT(ISERROR(SEARCH("库存为",AU2162)))</formula>
    </cfRule>
  </conditionalFormatting>
  <conditionalFormatting sqref="AU2163">
    <cfRule type="cellIs" dxfId="2" priority="4602" operator="lessThan">
      <formula>20</formula>
    </cfRule>
    <cfRule type="cellIs" dxfId="1" priority="2349" operator="greaterThan">
      <formula>120</formula>
    </cfRule>
    <cfRule type="containsText" dxfId="0" priority="96" operator="between" text="库存为">
      <formula>NOT(ISERROR(SEARCH("库存为",AU2163)))</formula>
    </cfRule>
  </conditionalFormatting>
  <conditionalFormatting sqref="AU2164">
    <cfRule type="cellIs" dxfId="2" priority="4601" operator="lessThan">
      <formula>20</formula>
    </cfRule>
    <cfRule type="cellIs" dxfId="1" priority="2348" operator="greaterThan">
      <formula>120</formula>
    </cfRule>
    <cfRule type="containsText" dxfId="0" priority="95" operator="between" text="库存为">
      <formula>NOT(ISERROR(SEARCH("库存为",AU2164)))</formula>
    </cfRule>
  </conditionalFormatting>
  <conditionalFormatting sqref="AU2165">
    <cfRule type="cellIs" dxfId="2" priority="4600" operator="lessThan">
      <formula>20</formula>
    </cfRule>
    <cfRule type="cellIs" dxfId="1" priority="2347" operator="greaterThan">
      <formula>120</formula>
    </cfRule>
    <cfRule type="containsText" dxfId="0" priority="94" operator="between" text="库存为">
      <formula>NOT(ISERROR(SEARCH("库存为",AU2165)))</formula>
    </cfRule>
  </conditionalFormatting>
  <conditionalFormatting sqref="AU2166">
    <cfRule type="cellIs" dxfId="2" priority="4599" operator="lessThan">
      <formula>20</formula>
    </cfRule>
    <cfRule type="cellIs" dxfId="1" priority="2346" operator="greaterThan">
      <formula>120</formula>
    </cfRule>
    <cfRule type="containsText" dxfId="0" priority="93" operator="between" text="库存为">
      <formula>NOT(ISERROR(SEARCH("库存为",AU2166)))</formula>
    </cfRule>
  </conditionalFormatting>
  <conditionalFormatting sqref="AU2167">
    <cfRule type="cellIs" dxfId="2" priority="4598" operator="lessThan">
      <formula>20</formula>
    </cfRule>
    <cfRule type="cellIs" dxfId="1" priority="2345" operator="greaterThan">
      <formula>120</formula>
    </cfRule>
    <cfRule type="containsText" dxfId="0" priority="92" operator="between" text="库存为">
      <formula>NOT(ISERROR(SEARCH("库存为",AU2167)))</formula>
    </cfRule>
  </conditionalFormatting>
  <conditionalFormatting sqref="AU2168">
    <cfRule type="cellIs" dxfId="2" priority="4597" operator="lessThan">
      <formula>20</formula>
    </cfRule>
    <cfRule type="cellIs" dxfId="1" priority="2344" operator="greaterThan">
      <formula>120</formula>
    </cfRule>
    <cfRule type="containsText" dxfId="0" priority="91" operator="between" text="库存为">
      <formula>NOT(ISERROR(SEARCH("库存为",AU2168)))</formula>
    </cfRule>
  </conditionalFormatting>
  <conditionalFormatting sqref="AU2169">
    <cfRule type="cellIs" dxfId="2" priority="4596" operator="lessThan">
      <formula>20</formula>
    </cfRule>
    <cfRule type="cellIs" dxfId="1" priority="2343" operator="greaterThan">
      <formula>120</formula>
    </cfRule>
    <cfRule type="containsText" dxfId="0" priority="90" operator="between" text="库存为">
      <formula>NOT(ISERROR(SEARCH("库存为",AU2169)))</formula>
    </cfRule>
  </conditionalFormatting>
  <conditionalFormatting sqref="AU2170">
    <cfRule type="cellIs" dxfId="2" priority="4595" operator="lessThan">
      <formula>20</formula>
    </cfRule>
    <cfRule type="cellIs" dxfId="1" priority="2342" operator="greaterThan">
      <formula>120</formula>
    </cfRule>
    <cfRule type="containsText" dxfId="0" priority="89" operator="between" text="库存为">
      <formula>NOT(ISERROR(SEARCH("库存为",AU2170)))</formula>
    </cfRule>
  </conditionalFormatting>
  <conditionalFormatting sqref="AU2171">
    <cfRule type="cellIs" dxfId="2" priority="4594" operator="lessThan">
      <formula>20</formula>
    </cfRule>
    <cfRule type="cellIs" dxfId="1" priority="2341" operator="greaterThan">
      <formula>120</formula>
    </cfRule>
    <cfRule type="containsText" dxfId="0" priority="88" operator="between" text="库存为">
      <formula>NOT(ISERROR(SEARCH("库存为",AU2171)))</formula>
    </cfRule>
  </conditionalFormatting>
  <conditionalFormatting sqref="AU2172">
    <cfRule type="cellIs" dxfId="2" priority="4593" operator="lessThan">
      <formula>20</formula>
    </cfRule>
    <cfRule type="cellIs" dxfId="1" priority="2340" operator="greaterThan">
      <formula>120</formula>
    </cfRule>
    <cfRule type="containsText" dxfId="0" priority="87" operator="between" text="库存为">
      <formula>NOT(ISERROR(SEARCH("库存为",AU2172)))</formula>
    </cfRule>
  </conditionalFormatting>
  <conditionalFormatting sqref="AU2173">
    <cfRule type="cellIs" dxfId="2" priority="4592" operator="lessThan">
      <formula>20</formula>
    </cfRule>
    <cfRule type="cellIs" dxfId="1" priority="2339" operator="greaterThan">
      <formula>120</formula>
    </cfRule>
    <cfRule type="containsText" dxfId="0" priority="86" operator="between" text="库存为">
      <formula>NOT(ISERROR(SEARCH("库存为",AU2173)))</formula>
    </cfRule>
  </conditionalFormatting>
  <conditionalFormatting sqref="AU2174">
    <cfRule type="cellIs" dxfId="2" priority="4591" operator="lessThan">
      <formula>20</formula>
    </cfRule>
    <cfRule type="cellIs" dxfId="1" priority="2338" operator="greaterThan">
      <formula>120</formula>
    </cfRule>
    <cfRule type="containsText" dxfId="0" priority="85" operator="between" text="库存为">
      <formula>NOT(ISERROR(SEARCH("库存为",AU2174)))</formula>
    </cfRule>
  </conditionalFormatting>
  <conditionalFormatting sqref="AU2175">
    <cfRule type="cellIs" dxfId="2" priority="4590" operator="lessThan">
      <formula>20</formula>
    </cfRule>
    <cfRule type="cellIs" dxfId="1" priority="2337" operator="greaterThan">
      <formula>120</formula>
    </cfRule>
    <cfRule type="containsText" dxfId="0" priority="84" operator="between" text="库存为">
      <formula>NOT(ISERROR(SEARCH("库存为",AU2175)))</formula>
    </cfRule>
  </conditionalFormatting>
  <conditionalFormatting sqref="AU2176">
    <cfRule type="cellIs" dxfId="2" priority="4589" operator="lessThan">
      <formula>20</formula>
    </cfRule>
    <cfRule type="cellIs" dxfId="1" priority="2336" operator="greaterThan">
      <formula>120</formula>
    </cfRule>
    <cfRule type="containsText" dxfId="0" priority="83" operator="between" text="库存为">
      <formula>NOT(ISERROR(SEARCH("库存为",AU2176)))</formula>
    </cfRule>
  </conditionalFormatting>
  <conditionalFormatting sqref="AU2177">
    <cfRule type="cellIs" dxfId="2" priority="4588" operator="lessThan">
      <formula>20</formula>
    </cfRule>
    <cfRule type="cellIs" dxfId="1" priority="2335" operator="greaterThan">
      <formula>120</formula>
    </cfRule>
    <cfRule type="containsText" dxfId="0" priority="82" operator="between" text="库存为">
      <formula>NOT(ISERROR(SEARCH("库存为",AU2177)))</formula>
    </cfRule>
  </conditionalFormatting>
  <conditionalFormatting sqref="AU2178">
    <cfRule type="cellIs" dxfId="2" priority="4587" operator="lessThan">
      <formula>20</formula>
    </cfRule>
    <cfRule type="cellIs" dxfId="1" priority="2334" operator="greaterThan">
      <formula>120</formula>
    </cfRule>
    <cfRule type="containsText" dxfId="0" priority="81" operator="between" text="库存为">
      <formula>NOT(ISERROR(SEARCH("库存为",AU2178)))</formula>
    </cfRule>
  </conditionalFormatting>
  <conditionalFormatting sqref="AU2179">
    <cfRule type="cellIs" dxfId="2" priority="4586" operator="lessThan">
      <formula>20</formula>
    </cfRule>
    <cfRule type="cellIs" dxfId="1" priority="2333" operator="greaterThan">
      <formula>120</formula>
    </cfRule>
    <cfRule type="containsText" dxfId="0" priority="80" operator="between" text="库存为">
      <formula>NOT(ISERROR(SEARCH("库存为",AU2179)))</formula>
    </cfRule>
  </conditionalFormatting>
  <conditionalFormatting sqref="AU2180">
    <cfRule type="cellIs" dxfId="2" priority="4585" operator="lessThan">
      <formula>20</formula>
    </cfRule>
    <cfRule type="cellIs" dxfId="1" priority="2332" operator="greaterThan">
      <formula>120</formula>
    </cfRule>
    <cfRule type="containsText" dxfId="0" priority="79" operator="between" text="库存为">
      <formula>NOT(ISERROR(SEARCH("库存为",AU2180)))</formula>
    </cfRule>
  </conditionalFormatting>
  <conditionalFormatting sqref="AU2181">
    <cfRule type="cellIs" dxfId="2" priority="4584" operator="lessThan">
      <formula>20</formula>
    </cfRule>
    <cfRule type="cellIs" dxfId="1" priority="2331" operator="greaterThan">
      <formula>120</formula>
    </cfRule>
    <cfRule type="containsText" dxfId="0" priority="78" operator="between" text="库存为">
      <formula>NOT(ISERROR(SEARCH("库存为",AU2181)))</formula>
    </cfRule>
  </conditionalFormatting>
  <conditionalFormatting sqref="AU2182">
    <cfRule type="cellIs" dxfId="2" priority="4583" operator="lessThan">
      <formula>20</formula>
    </cfRule>
    <cfRule type="cellIs" dxfId="1" priority="2330" operator="greaterThan">
      <formula>120</formula>
    </cfRule>
    <cfRule type="containsText" dxfId="0" priority="77" operator="between" text="库存为">
      <formula>NOT(ISERROR(SEARCH("库存为",AU2182)))</formula>
    </cfRule>
  </conditionalFormatting>
  <conditionalFormatting sqref="AU2183">
    <cfRule type="cellIs" dxfId="2" priority="4582" operator="lessThan">
      <formula>20</formula>
    </cfRule>
    <cfRule type="cellIs" dxfId="1" priority="2329" operator="greaterThan">
      <formula>120</formula>
    </cfRule>
    <cfRule type="containsText" dxfId="0" priority="76" operator="between" text="库存为">
      <formula>NOT(ISERROR(SEARCH("库存为",AU2183)))</formula>
    </cfRule>
  </conditionalFormatting>
  <conditionalFormatting sqref="AU2184">
    <cfRule type="cellIs" dxfId="2" priority="4581" operator="lessThan">
      <formula>20</formula>
    </cfRule>
    <cfRule type="cellIs" dxfId="1" priority="2328" operator="greaterThan">
      <formula>120</formula>
    </cfRule>
    <cfRule type="containsText" dxfId="0" priority="75" operator="between" text="库存为">
      <formula>NOT(ISERROR(SEARCH("库存为",AU2184)))</formula>
    </cfRule>
  </conditionalFormatting>
  <conditionalFormatting sqref="AU2185">
    <cfRule type="cellIs" dxfId="2" priority="4580" operator="lessThan">
      <formula>20</formula>
    </cfRule>
    <cfRule type="cellIs" dxfId="1" priority="2327" operator="greaterThan">
      <formula>120</formula>
    </cfRule>
    <cfRule type="containsText" dxfId="0" priority="74" operator="between" text="库存为">
      <formula>NOT(ISERROR(SEARCH("库存为",AU2185)))</formula>
    </cfRule>
  </conditionalFormatting>
  <conditionalFormatting sqref="AU2186">
    <cfRule type="cellIs" dxfId="2" priority="4579" operator="lessThan">
      <formula>20</formula>
    </cfRule>
    <cfRule type="cellIs" dxfId="1" priority="2326" operator="greaterThan">
      <formula>120</formula>
    </cfRule>
    <cfRule type="containsText" dxfId="0" priority="73" operator="between" text="库存为">
      <formula>NOT(ISERROR(SEARCH("库存为",AU2186)))</formula>
    </cfRule>
  </conditionalFormatting>
  <conditionalFormatting sqref="AU2187">
    <cfRule type="cellIs" dxfId="2" priority="4578" operator="lessThan">
      <formula>20</formula>
    </cfRule>
    <cfRule type="cellIs" dxfId="1" priority="2325" operator="greaterThan">
      <formula>120</formula>
    </cfRule>
    <cfRule type="containsText" dxfId="0" priority="72" operator="between" text="库存为">
      <formula>NOT(ISERROR(SEARCH("库存为",AU2187)))</formula>
    </cfRule>
  </conditionalFormatting>
  <conditionalFormatting sqref="AU2188">
    <cfRule type="cellIs" dxfId="2" priority="4577" operator="lessThan">
      <formula>20</formula>
    </cfRule>
    <cfRule type="cellIs" dxfId="1" priority="2324" operator="greaterThan">
      <formula>120</formula>
    </cfRule>
    <cfRule type="containsText" dxfId="0" priority="71" operator="between" text="库存为">
      <formula>NOT(ISERROR(SEARCH("库存为",AU2188)))</formula>
    </cfRule>
  </conditionalFormatting>
  <conditionalFormatting sqref="AU2189">
    <cfRule type="cellIs" dxfId="2" priority="4576" operator="lessThan">
      <formula>20</formula>
    </cfRule>
    <cfRule type="cellIs" dxfId="1" priority="2323" operator="greaterThan">
      <formula>120</formula>
    </cfRule>
    <cfRule type="containsText" dxfId="0" priority="70" operator="between" text="库存为">
      <formula>NOT(ISERROR(SEARCH("库存为",AU2189)))</formula>
    </cfRule>
  </conditionalFormatting>
  <conditionalFormatting sqref="AU2190">
    <cfRule type="cellIs" dxfId="2" priority="4575" operator="lessThan">
      <formula>20</formula>
    </cfRule>
    <cfRule type="cellIs" dxfId="1" priority="2322" operator="greaterThan">
      <formula>120</formula>
    </cfRule>
    <cfRule type="containsText" dxfId="0" priority="69" operator="between" text="库存为">
      <formula>NOT(ISERROR(SEARCH("库存为",AU2190)))</formula>
    </cfRule>
  </conditionalFormatting>
  <conditionalFormatting sqref="AU2191">
    <cfRule type="cellIs" dxfId="2" priority="4574" operator="lessThan">
      <formula>20</formula>
    </cfRule>
    <cfRule type="cellIs" dxfId="1" priority="2321" operator="greaterThan">
      <formula>120</formula>
    </cfRule>
    <cfRule type="containsText" dxfId="0" priority="68" operator="between" text="库存为">
      <formula>NOT(ISERROR(SEARCH("库存为",AU2191)))</formula>
    </cfRule>
  </conditionalFormatting>
  <conditionalFormatting sqref="AU2192">
    <cfRule type="cellIs" dxfId="2" priority="4573" operator="lessThan">
      <formula>20</formula>
    </cfRule>
    <cfRule type="cellIs" dxfId="1" priority="2320" operator="greaterThan">
      <formula>120</formula>
    </cfRule>
    <cfRule type="containsText" dxfId="0" priority="67" operator="between" text="库存为">
      <formula>NOT(ISERROR(SEARCH("库存为",AU2192)))</formula>
    </cfRule>
  </conditionalFormatting>
  <conditionalFormatting sqref="AU2193">
    <cfRule type="cellIs" dxfId="2" priority="4572" operator="lessThan">
      <formula>20</formula>
    </cfRule>
    <cfRule type="cellIs" dxfId="1" priority="2319" operator="greaterThan">
      <formula>120</formula>
    </cfRule>
    <cfRule type="containsText" dxfId="0" priority="66" operator="between" text="库存为">
      <formula>NOT(ISERROR(SEARCH("库存为",AU2193)))</formula>
    </cfRule>
  </conditionalFormatting>
  <conditionalFormatting sqref="AU2194">
    <cfRule type="cellIs" dxfId="2" priority="4571" operator="lessThan">
      <formula>20</formula>
    </cfRule>
    <cfRule type="cellIs" dxfId="1" priority="2318" operator="greaterThan">
      <formula>120</formula>
    </cfRule>
    <cfRule type="containsText" dxfId="0" priority="65" operator="between" text="库存为">
      <formula>NOT(ISERROR(SEARCH("库存为",AU2194)))</formula>
    </cfRule>
  </conditionalFormatting>
  <conditionalFormatting sqref="AU2195">
    <cfRule type="cellIs" dxfId="2" priority="4570" operator="lessThan">
      <formula>20</formula>
    </cfRule>
    <cfRule type="cellIs" dxfId="1" priority="2317" operator="greaterThan">
      <formula>120</formula>
    </cfRule>
    <cfRule type="containsText" dxfId="0" priority="64" operator="between" text="库存为">
      <formula>NOT(ISERROR(SEARCH("库存为",AU2195)))</formula>
    </cfRule>
  </conditionalFormatting>
  <conditionalFormatting sqref="AU2196">
    <cfRule type="cellIs" dxfId="2" priority="4569" operator="lessThan">
      <formula>20</formula>
    </cfRule>
    <cfRule type="cellIs" dxfId="1" priority="2316" operator="greaterThan">
      <formula>120</formula>
    </cfRule>
    <cfRule type="containsText" dxfId="0" priority="63" operator="between" text="库存为">
      <formula>NOT(ISERROR(SEARCH("库存为",AU2196)))</formula>
    </cfRule>
  </conditionalFormatting>
  <conditionalFormatting sqref="AU2197">
    <cfRule type="cellIs" dxfId="2" priority="4568" operator="lessThan">
      <formula>20</formula>
    </cfRule>
    <cfRule type="cellIs" dxfId="1" priority="2315" operator="greaterThan">
      <formula>120</formula>
    </cfRule>
    <cfRule type="containsText" dxfId="0" priority="62" operator="between" text="库存为">
      <formula>NOT(ISERROR(SEARCH("库存为",AU2197)))</formula>
    </cfRule>
  </conditionalFormatting>
  <conditionalFormatting sqref="AU2198">
    <cfRule type="cellIs" dxfId="2" priority="4567" operator="lessThan">
      <formula>20</formula>
    </cfRule>
    <cfRule type="cellIs" dxfId="1" priority="2314" operator="greaterThan">
      <formula>120</formula>
    </cfRule>
    <cfRule type="containsText" dxfId="0" priority="61" operator="between" text="库存为">
      <formula>NOT(ISERROR(SEARCH("库存为",AU2198)))</formula>
    </cfRule>
  </conditionalFormatting>
  <conditionalFormatting sqref="AU2199">
    <cfRule type="cellIs" dxfId="2" priority="4566" operator="lessThan">
      <formula>20</formula>
    </cfRule>
    <cfRule type="cellIs" dxfId="1" priority="2313" operator="greaterThan">
      <formula>120</formula>
    </cfRule>
    <cfRule type="containsText" dxfId="0" priority="60" operator="between" text="库存为">
      <formula>NOT(ISERROR(SEARCH("库存为",AU2199)))</formula>
    </cfRule>
  </conditionalFormatting>
  <conditionalFormatting sqref="AU2200">
    <cfRule type="cellIs" dxfId="2" priority="4565" operator="lessThan">
      <formula>20</formula>
    </cfRule>
    <cfRule type="cellIs" dxfId="1" priority="2312" operator="greaterThan">
      <formula>120</formula>
    </cfRule>
    <cfRule type="containsText" dxfId="0" priority="59" operator="between" text="库存为">
      <formula>NOT(ISERROR(SEARCH("库存为",AU2200)))</formula>
    </cfRule>
  </conditionalFormatting>
  <conditionalFormatting sqref="AU2201">
    <cfRule type="cellIs" dxfId="2" priority="4564" operator="lessThan">
      <formula>20</formula>
    </cfRule>
    <cfRule type="cellIs" dxfId="1" priority="2311" operator="greaterThan">
      <formula>120</formula>
    </cfRule>
    <cfRule type="containsText" dxfId="0" priority="58" operator="between" text="库存为">
      <formula>NOT(ISERROR(SEARCH("库存为",AU2201)))</formula>
    </cfRule>
  </conditionalFormatting>
  <conditionalFormatting sqref="AU2202">
    <cfRule type="cellIs" dxfId="2" priority="4563" operator="lessThan">
      <formula>20</formula>
    </cfRule>
    <cfRule type="cellIs" dxfId="1" priority="2310" operator="greaterThan">
      <formula>120</formula>
    </cfRule>
    <cfRule type="containsText" dxfId="0" priority="57" operator="between" text="库存为">
      <formula>NOT(ISERROR(SEARCH("库存为",AU2202)))</formula>
    </cfRule>
  </conditionalFormatting>
  <conditionalFormatting sqref="AU2203">
    <cfRule type="cellIs" dxfId="2" priority="4562" operator="lessThan">
      <formula>20</formula>
    </cfRule>
    <cfRule type="cellIs" dxfId="1" priority="2309" operator="greaterThan">
      <formula>120</formula>
    </cfRule>
    <cfRule type="containsText" dxfId="0" priority="56" operator="between" text="库存为">
      <formula>NOT(ISERROR(SEARCH("库存为",AU2203)))</formula>
    </cfRule>
  </conditionalFormatting>
  <conditionalFormatting sqref="AU2204">
    <cfRule type="cellIs" dxfId="2" priority="4561" operator="lessThan">
      <formula>20</formula>
    </cfRule>
    <cfRule type="cellIs" dxfId="1" priority="2308" operator="greaterThan">
      <formula>120</formula>
    </cfRule>
    <cfRule type="containsText" dxfId="0" priority="55" operator="between" text="库存为">
      <formula>NOT(ISERROR(SEARCH("库存为",AU2204)))</formula>
    </cfRule>
  </conditionalFormatting>
  <conditionalFormatting sqref="AU2205">
    <cfRule type="cellIs" dxfId="2" priority="4560" operator="lessThan">
      <formula>20</formula>
    </cfRule>
    <cfRule type="cellIs" dxfId="1" priority="2307" operator="greaterThan">
      <formula>120</formula>
    </cfRule>
    <cfRule type="containsText" dxfId="0" priority="54" operator="between" text="库存为">
      <formula>NOT(ISERROR(SEARCH("库存为",AU2205)))</formula>
    </cfRule>
  </conditionalFormatting>
  <conditionalFormatting sqref="AU2206">
    <cfRule type="cellIs" dxfId="2" priority="4559" operator="lessThan">
      <formula>20</formula>
    </cfRule>
    <cfRule type="cellIs" dxfId="1" priority="2306" operator="greaterThan">
      <formula>120</formula>
    </cfRule>
    <cfRule type="containsText" dxfId="0" priority="53" operator="between" text="库存为">
      <formula>NOT(ISERROR(SEARCH("库存为",AU2206)))</formula>
    </cfRule>
  </conditionalFormatting>
  <conditionalFormatting sqref="AU2207">
    <cfRule type="cellIs" dxfId="2" priority="4558" operator="lessThan">
      <formula>20</formula>
    </cfRule>
    <cfRule type="cellIs" dxfId="1" priority="2305" operator="greaterThan">
      <formula>120</formula>
    </cfRule>
    <cfRule type="containsText" dxfId="0" priority="52" operator="between" text="库存为">
      <formula>NOT(ISERROR(SEARCH("库存为",AU2207)))</formula>
    </cfRule>
  </conditionalFormatting>
  <conditionalFormatting sqref="AU2208">
    <cfRule type="cellIs" dxfId="2" priority="4557" operator="lessThan">
      <formula>20</formula>
    </cfRule>
    <cfRule type="cellIs" dxfId="1" priority="2304" operator="greaterThan">
      <formula>120</formula>
    </cfRule>
    <cfRule type="containsText" dxfId="0" priority="51" operator="between" text="库存为">
      <formula>NOT(ISERROR(SEARCH("库存为",AU2208)))</formula>
    </cfRule>
  </conditionalFormatting>
  <conditionalFormatting sqref="AU2209">
    <cfRule type="cellIs" dxfId="2" priority="4556" operator="lessThan">
      <formula>20</formula>
    </cfRule>
    <cfRule type="cellIs" dxfId="1" priority="2303" operator="greaterThan">
      <formula>120</formula>
    </cfRule>
    <cfRule type="containsText" dxfId="0" priority="50" operator="between" text="库存为">
      <formula>NOT(ISERROR(SEARCH("库存为",AU2209)))</formula>
    </cfRule>
  </conditionalFormatting>
  <conditionalFormatting sqref="AU2210">
    <cfRule type="cellIs" dxfId="2" priority="4555" operator="lessThan">
      <formula>20</formula>
    </cfRule>
    <cfRule type="cellIs" dxfId="1" priority="2302" operator="greaterThan">
      <formula>120</formula>
    </cfRule>
    <cfRule type="containsText" dxfId="0" priority="49" operator="between" text="库存为">
      <formula>NOT(ISERROR(SEARCH("库存为",AU2210)))</formula>
    </cfRule>
  </conditionalFormatting>
  <conditionalFormatting sqref="AU2211">
    <cfRule type="cellIs" dxfId="2" priority="4554" operator="lessThan">
      <formula>20</formula>
    </cfRule>
    <cfRule type="cellIs" dxfId="1" priority="2301" operator="greaterThan">
      <formula>120</formula>
    </cfRule>
    <cfRule type="containsText" dxfId="0" priority="48" operator="between" text="库存为">
      <formula>NOT(ISERROR(SEARCH("库存为",AU2211)))</formula>
    </cfRule>
  </conditionalFormatting>
  <conditionalFormatting sqref="AU2212">
    <cfRule type="cellIs" dxfId="2" priority="4553" operator="lessThan">
      <formula>20</formula>
    </cfRule>
    <cfRule type="cellIs" dxfId="1" priority="2300" operator="greaterThan">
      <formula>120</formula>
    </cfRule>
    <cfRule type="containsText" dxfId="0" priority="47" operator="between" text="库存为">
      <formula>NOT(ISERROR(SEARCH("库存为",AU2212)))</formula>
    </cfRule>
  </conditionalFormatting>
  <conditionalFormatting sqref="AU2213">
    <cfRule type="cellIs" dxfId="2" priority="4552" operator="lessThan">
      <formula>20</formula>
    </cfRule>
    <cfRule type="cellIs" dxfId="1" priority="2299" operator="greaterThan">
      <formula>120</formula>
    </cfRule>
    <cfRule type="containsText" dxfId="0" priority="46" operator="between" text="库存为">
      <formula>NOT(ISERROR(SEARCH("库存为",AU2213)))</formula>
    </cfRule>
  </conditionalFormatting>
  <conditionalFormatting sqref="AU2214">
    <cfRule type="cellIs" dxfId="2" priority="4551" operator="lessThan">
      <formula>20</formula>
    </cfRule>
    <cfRule type="cellIs" dxfId="1" priority="2298" operator="greaterThan">
      <formula>120</formula>
    </cfRule>
    <cfRule type="containsText" dxfId="0" priority="45" operator="between" text="库存为">
      <formula>NOT(ISERROR(SEARCH("库存为",AU2214)))</formula>
    </cfRule>
  </conditionalFormatting>
  <conditionalFormatting sqref="AU2215">
    <cfRule type="cellIs" dxfId="2" priority="4550" operator="lessThan">
      <formula>20</formula>
    </cfRule>
    <cfRule type="cellIs" dxfId="1" priority="2297" operator="greaterThan">
      <formula>120</formula>
    </cfRule>
    <cfRule type="containsText" dxfId="0" priority="44" operator="between" text="库存为">
      <formula>NOT(ISERROR(SEARCH("库存为",AU2215)))</formula>
    </cfRule>
  </conditionalFormatting>
  <conditionalFormatting sqref="AU2216">
    <cfRule type="cellIs" dxfId="2" priority="4549" operator="lessThan">
      <formula>20</formula>
    </cfRule>
    <cfRule type="cellIs" dxfId="1" priority="2296" operator="greaterThan">
      <formula>120</formula>
    </cfRule>
    <cfRule type="containsText" dxfId="0" priority="43" operator="between" text="库存为">
      <formula>NOT(ISERROR(SEARCH("库存为",AU2216)))</formula>
    </cfRule>
  </conditionalFormatting>
  <conditionalFormatting sqref="AU2217">
    <cfRule type="cellIs" dxfId="2" priority="4548" operator="lessThan">
      <formula>20</formula>
    </cfRule>
    <cfRule type="cellIs" dxfId="1" priority="2295" operator="greaterThan">
      <formula>120</formula>
    </cfRule>
    <cfRule type="containsText" dxfId="0" priority="42" operator="between" text="库存为">
      <formula>NOT(ISERROR(SEARCH("库存为",AU2217)))</formula>
    </cfRule>
  </conditionalFormatting>
  <conditionalFormatting sqref="AU2218">
    <cfRule type="cellIs" dxfId="2" priority="4547" operator="lessThan">
      <formula>20</formula>
    </cfRule>
    <cfRule type="cellIs" dxfId="1" priority="2294" operator="greaterThan">
      <formula>120</formula>
    </cfRule>
    <cfRule type="containsText" dxfId="0" priority="41" operator="between" text="库存为">
      <formula>NOT(ISERROR(SEARCH("库存为",AU2218)))</formula>
    </cfRule>
  </conditionalFormatting>
  <conditionalFormatting sqref="AU2219">
    <cfRule type="cellIs" dxfId="2" priority="4546" operator="lessThan">
      <formula>20</formula>
    </cfRule>
    <cfRule type="cellIs" dxfId="1" priority="2293" operator="greaterThan">
      <formula>120</formula>
    </cfRule>
    <cfRule type="containsText" dxfId="0" priority="40" operator="between" text="库存为">
      <formula>NOT(ISERROR(SEARCH("库存为",AU2219)))</formula>
    </cfRule>
  </conditionalFormatting>
  <conditionalFormatting sqref="AU2220">
    <cfRule type="cellIs" dxfId="2" priority="4545" operator="lessThan">
      <formula>20</formula>
    </cfRule>
    <cfRule type="cellIs" dxfId="1" priority="2292" operator="greaterThan">
      <formula>120</formula>
    </cfRule>
    <cfRule type="containsText" dxfId="0" priority="39" operator="between" text="库存为">
      <formula>NOT(ISERROR(SEARCH("库存为",AU2220)))</formula>
    </cfRule>
  </conditionalFormatting>
  <conditionalFormatting sqref="AU2221">
    <cfRule type="cellIs" dxfId="2" priority="4544" operator="lessThan">
      <formula>20</formula>
    </cfRule>
    <cfRule type="cellIs" dxfId="1" priority="2291" operator="greaterThan">
      <formula>120</formula>
    </cfRule>
    <cfRule type="containsText" dxfId="0" priority="38" operator="between" text="库存为">
      <formula>NOT(ISERROR(SEARCH("库存为",AU2221)))</formula>
    </cfRule>
  </conditionalFormatting>
  <conditionalFormatting sqref="AU2222">
    <cfRule type="cellIs" dxfId="2" priority="4543" operator="lessThan">
      <formula>20</formula>
    </cfRule>
    <cfRule type="cellIs" dxfId="1" priority="2290" operator="greaterThan">
      <formula>120</formula>
    </cfRule>
    <cfRule type="containsText" dxfId="0" priority="37" operator="between" text="库存为">
      <formula>NOT(ISERROR(SEARCH("库存为",AU2222)))</formula>
    </cfRule>
  </conditionalFormatting>
  <conditionalFormatting sqref="AU2223">
    <cfRule type="cellIs" dxfId="2" priority="4542" operator="lessThan">
      <formula>20</formula>
    </cfRule>
    <cfRule type="cellIs" dxfId="1" priority="2289" operator="greaterThan">
      <formula>120</formula>
    </cfRule>
    <cfRule type="containsText" dxfId="0" priority="36" operator="between" text="库存为">
      <formula>NOT(ISERROR(SEARCH("库存为",AU2223)))</formula>
    </cfRule>
  </conditionalFormatting>
  <conditionalFormatting sqref="AU2224">
    <cfRule type="cellIs" dxfId="2" priority="4541" operator="lessThan">
      <formula>20</formula>
    </cfRule>
    <cfRule type="cellIs" dxfId="1" priority="2288" operator="greaterThan">
      <formula>120</formula>
    </cfRule>
    <cfRule type="containsText" dxfId="0" priority="35" operator="between" text="库存为">
      <formula>NOT(ISERROR(SEARCH("库存为",AU2224)))</formula>
    </cfRule>
  </conditionalFormatting>
  <conditionalFormatting sqref="AU2225">
    <cfRule type="cellIs" dxfId="2" priority="4540" operator="lessThan">
      <formula>20</formula>
    </cfRule>
    <cfRule type="cellIs" dxfId="1" priority="2287" operator="greaterThan">
      <formula>120</formula>
    </cfRule>
    <cfRule type="containsText" dxfId="0" priority="34" operator="between" text="库存为">
      <formula>NOT(ISERROR(SEARCH("库存为",AU2225)))</formula>
    </cfRule>
  </conditionalFormatting>
  <conditionalFormatting sqref="AU2226">
    <cfRule type="cellIs" dxfId="2" priority="4539" operator="lessThan">
      <formula>20</formula>
    </cfRule>
    <cfRule type="cellIs" dxfId="1" priority="2286" operator="greaterThan">
      <formula>120</formula>
    </cfRule>
    <cfRule type="containsText" dxfId="0" priority="33" operator="between" text="库存为">
      <formula>NOT(ISERROR(SEARCH("库存为",AU2226)))</formula>
    </cfRule>
  </conditionalFormatting>
  <conditionalFormatting sqref="AU2227">
    <cfRule type="cellIs" dxfId="2" priority="4538" operator="lessThan">
      <formula>20</formula>
    </cfRule>
    <cfRule type="cellIs" dxfId="1" priority="2285" operator="greaterThan">
      <formula>120</formula>
    </cfRule>
    <cfRule type="containsText" dxfId="0" priority="32" operator="between" text="库存为">
      <formula>NOT(ISERROR(SEARCH("库存为",AU2227)))</formula>
    </cfRule>
  </conditionalFormatting>
  <conditionalFormatting sqref="AU2228">
    <cfRule type="cellIs" dxfId="2" priority="4537" operator="lessThan">
      <formula>20</formula>
    </cfRule>
    <cfRule type="cellIs" dxfId="1" priority="2284" operator="greaterThan">
      <formula>120</formula>
    </cfRule>
    <cfRule type="containsText" dxfId="0" priority="31" operator="between" text="库存为">
      <formula>NOT(ISERROR(SEARCH("库存为",AU2228)))</formula>
    </cfRule>
  </conditionalFormatting>
  <conditionalFormatting sqref="AU2229">
    <cfRule type="cellIs" dxfId="2" priority="4536" operator="lessThan">
      <formula>20</formula>
    </cfRule>
    <cfRule type="cellIs" dxfId="1" priority="2283" operator="greaterThan">
      <formula>120</formula>
    </cfRule>
    <cfRule type="containsText" dxfId="0" priority="30" operator="between" text="库存为">
      <formula>NOT(ISERROR(SEARCH("库存为",AU2229)))</formula>
    </cfRule>
  </conditionalFormatting>
  <conditionalFormatting sqref="AU2230">
    <cfRule type="cellIs" dxfId="2" priority="4535" operator="lessThan">
      <formula>20</formula>
    </cfRule>
    <cfRule type="cellIs" dxfId="1" priority="2282" operator="greaterThan">
      <formula>120</formula>
    </cfRule>
    <cfRule type="containsText" dxfId="0" priority="29" operator="between" text="库存为">
      <formula>NOT(ISERROR(SEARCH("库存为",AU2230)))</formula>
    </cfRule>
  </conditionalFormatting>
  <conditionalFormatting sqref="AU2231">
    <cfRule type="cellIs" dxfId="2" priority="4534" operator="lessThan">
      <formula>20</formula>
    </cfRule>
    <cfRule type="cellIs" dxfId="1" priority="2281" operator="greaterThan">
      <formula>120</formula>
    </cfRule>
    <cfRule type="containsText" dxfId="0" priority="28" operator="between" text="库存为">
      <formula>NOT(ISERROR(SEARCH("库存为",AU2231)))</formula>
    </cfRule>
  </conditionalFormatting>
  <conditionalFormatting sqref="AU2232">
    <cfRule type="cellIs" dxfId="2" priority="4533" operator="lessThan">
      <formula>20</formula>
    </cfRule>
    <cfRule type="cellIs" dxfId="1" priority="2280" operator="greaterThan">
      <formula>120</formula>
    </cfRule>
    <cfRule type="containsText" dxfId="0" priority="27" operator="between" text="库存为">
      <formula>NOT(ISERROR(SEARCH("库存为",AU2232)))</formula>
    </cfRule>
  </conditionalFormatting>
  <conditionalFormatting sqref="AU2233">
    <cfRule type="cellIs" dxfId="2" priority="4532" operator="lessThan">
      <formula>20</formula>
    </cfRule>
    <cfRule type="cellIs" dxfId="1" priority="2279" operator="greaterThan">
      <formula>120</formula>
    </cfRule>
    <cfRule type="containsText" dxfId="0" priority="26" operator="between" text="库存为">
      <formula>NOT(ISERROR(SEARCH("库存为",AU2233)))</formula>
    </cfRule>
  </conditionalFormatting>
  <conditionalFormatting sqref="AU2234">
    <cfRule type="cellIs" dxfId="2" priority="4531" operator="lessThan">
      <formula>20</formula>
    </cfRule>
    <cfRule type="cellIs" dxfId="1" priority="2278" operator="greaterThan">
      <formula>120</formula>
    </cfRule>
    <cfRule type="containsText" dxfId="0" priority="25" operator="between" text="库存为">
      <formula>NOT(ISERROR(SEARCH("库存为",AU2234)))</formula>
    </cfRule>
  </conditionalFormatting>
  <conditionalFormatting sqref="AU2235">
    <cfRule type="cellIs" dxfId="2" priority="4530" operator="lessThan">
      <formula>20</formula>
    </cfRule>
    <cfRule type="cellIs" dxfId="1" priority="2277" operator="greaterThan">
      <formula>120</formula>
    </cfRule>
    <cfRule type="containsText" dxfId="0" priority="24" operator="between" text="库存为">
      <formula>NOT(ISERROR(SEARCH("库存为",AU2235)))</formula>
    </cfRule>
  </conditionalFormatting>
  <conditionalFormatting sqref="AU2236">
    <cfRule type="cellIs" dxfId="2" priority="4529" operator="lessThan">
      <formula>20</formula>
    </cfRule>
    <cfRule type="cellIs" dxfId="1" priority="2276" operator="greaterThan">
      <formula>120</formula>
    </cfRule>
    <cfRule type="containsText" dxfId="0" priority="23" operator="between" text="库存为">
      <formula>NOT(ISERROR(SEARCH("库存为",AU2236)))</formula>
    </cfRule>
  </conditionalFormatting>
  <conditionalFormatting sqref="AU2237">
    <cfRule type="cellIs" dxfId="2" priority="4528" operator="lessThan">
      <formula>20</formula>
    </cfRule>
    <cfRule type="cellIs" dxfId="1" priority="2275" operator="greaterThan">
      <formula>120</formula>
    </cfRule>
    <cfRule type="containsText" dxfId="0" priority="22" operator="between" text="库存为">
      <formula>NOT(ISERROR(SEARCH("库存为",AU2237)))</formula>
    </cfRule>
  </conditionalFormatting>
  <conditionalFormatting sqref="AU2238">
    <cfRule type="cellIs" dxfId="2" priority="4527" operator="lessThan">
      <formula>20</formula>
    </cfRule>
    <cfRule type="cellIs" dxfId="1" priority="2274" operator="greaterThan">
      <formula>120</formula>
    </cfRule>
    <cfRule type="containsText" dxfId="0" priority="21" operator="between" text="库存为">
      <formula>NOT(ISERROR(SEARCH("库存为",AU2238)))</formula>
    </cfRule>
  </conditionalFormatting>
  <conditionalFormatting sqref="AU2239">
    <cfRule type="cellIs" dxfId="2" priority="4526" operator="lessThan">
      <formula>20</formula>
    </cfRule>
    <cfRule type="cellIs" dxfId="1" priority="2273" operator="greaterThan">
      <formula>120</formula>
    </cfRule>
    <cfRule type="containsText" dxfId="0" priority="20" operator="between" text="库存为">
      <formula>NOT(ISERROR(SEARCH("库存为",AU2239)))</formula>
    </cfRule>
  </conditionalFormatting>
  <conditionalFormatting sqref="AU2240">
    <cfRule type="cellIs" dxfId="2" priority="4525" operator="lessThan">
      <formula>20</formula>
    </cfRule>
    <cfRule type="cellIs" dxfId="1" priority="2272" operator="greaterThan">
      <formula>120</formula>
    </cfRule>
    <cfRule type="containsText" dxfId="0" priority="19" operator="between" text="库存为">
      <formula>NOT(ISERROR(SEARCH("库存为",AU2240)))</formula>
    </cfRule>
  </conditionalFormatting>
  <conditionalFormatting sqref="AU2241">
    <cfRule type="cellIs" dxfId="2" priority="4524" operator="lessThan">
      <formula>20</formula>
    </cfRule>
    <cfRule type="cellIs" dxfId="1" priority="2271" operator="greaterThan">
      <formula>120</formula>
    </cfRule>
    <cfRule type="containsText" dxfId="0" priority="18" operator="between" text="库存为">
      <formula>NOT(ISERROR(SEARCH("库存为",AU2241)))</formula>
    </cfRule>
  </conditionalFormatting>
  <conditionalFormatting sqref="AU2242">
    <cfRule type="cellIs" dxfId="2" priority="4523" operator="lessThan">
      <formula>20</formula>
    </cfRule>
    <cfRule type="cellIs" dxfId="1" priority="2270" operator="greaterThan">
      <formula>120</formula>
    </cfRule>
    <cfRule type="containsText" dxfId="0" priority="17" operator="between" text="库存为">
      <formula>NOT(ISERROR(SEARCH("库存为",AU2242)))</formula>
    </cfRule>
  </conditionalFormatting>
  <conditionalFormatting sqref="AU2243">
    <cfRule type="cellIs" dxfId="2" priority="4522" operator="lessThan">
      <formula>20</formula>
    </cfRule>
    <cfRule type="cellIs" dxfId="1" priority="2269" operator="greaterThan">
      <formula>120</formula>
    </cfRule>
    <cfRule type="containsText" dxfId="0" priority="16" operator="between" text="库存为">
      <formula>NOT(ISERROR(SEARCH("库存为",AU2243)))</formula>
    </cfRule>
  </conditionalFormatting>
  <conditionalFormatting sqref="AU2244">
    <cfRule type="cellIs" dxfId="2" priority="4521" operator="lessThan">
      <formula>20</formula>
    </cfRule>
    <cfRule type="cellIs" dxfId="1" priority="2268" operator="greaterThan">
      <formula>120</formula>
    </cfRule>
    <cfRule type="containsText" dxfId="0" priority="15" operator="between" text="库存为">
      <formula>NOT(ISERROR(SEARCH("库存为",AU2244)))</formula>
    </cfRule>
  </conditionalFormatting>
  <conditionalFormatting sqref="AU2245">
    <cfRule type="cellIs" dxfId="2" priority="4520" operator="lessThan">
      <formula>20</formula>
    </cfRule>
    <cfRule type="cellIs" dxfId="1" priority="2267" operator="greaterThan">
      <formula>120</formula>
    </cfRule>
    <cfRule type="containsText" dxfId="0" priority="14" operator="between" text="库存为">
      <formula>NOT(ISERROR(SEARCH("库存为",AU2245)))</formula>
    </cfRule>
  </conditionalFormatting>
  <conditionalFormatting sqref="AU2246">
    <cfRule type="cellIs" dxfId="2" priority="4519" operator="lessThan">
      <formula>20</formula>
    </cfRule>
    <cfRule type="cellIs" dxfId="1" priority="2266" operator="greaterThan">
      <formula>120</formula>
    </cfRule>
    <cfRule type="containsText" dxfId="0" priority="13" operator="between" text="库存为">
      <formula>NOT(ISERROR(SEARCH("库存为",AU2246)))</formula>
    </cfRule>
  </conditionalFormatting>
  <conditionalFormatting sqref="AU2247">
    <cfRule type="cellIs" dxfId="2" priority="4518" operator="lessThan">
      <formula>20</formula>
    </cfRule>
    <cfRule type="cellIs" dxfId="1" priority="2265" operator="greaterThan">
      <formula>120</formula>
    </cfRule>
    <cfRule type="containsText" dxfId="0" priority="12" operator="between" text="库存为">
      <formula>NOT(ISERROR(SEARCH("库存为",AU2247)))</formula>
    </cfRule>
  </conditionalFormatting>
  <conditionalFormatting sqref="AU2248">
    <cfRule type="cellIs" dxfId="2" priority="4517" operator="lessThan">
      <formula>20</formula>
    </cfRule>
    <cfRule type="cellIs" dxfId="1" priority="2264" operator="greaterThan">
      <formula>120</formula>
    </cfRule>
    <cfRule type="containsText" dxfId="0" priority="11" operator="between" text="库存为">
      <formula>NOT(ISERROR(SEARCH("库存为",AU2248)))</formula>
    </cfRule>
  </conditionalFormatting>
  <conditionalFormatting sqref="AU2249">
    <cfRule type="cellIs" dxfId="2" priority="4516" operator="lessThan">
      <formula>20</formula>
    </cfRule>
    <cfRule type="cellIs" dxfId="1" priority="2263" operator="greaterThan">
      <formula>120</formula>
    </cfRule>
    <cfRule type="containsText" dxfId="0" priority="10" operator="between" text="库存为">
      <formula>NOT(ISERROR(SEARCH("库存为",AU2249)))</formula>
    </cfRule>
  </conditionalFormatting>
  <conditionalFormatting sqref="AU2250">
    <cfRule type="cellIs" dxfId="2" priority="4515" operator="lessThan">
      <formula>20</formula>
    </cfRule>
    <cfRule type="cellIs" dxfId="1" priority="2262" operator="greaterThan">
      <formula>120</formula>
    </cfRule>
    <cfRule type="containsText" dxfId="0" priority="9" operator="between" text="库存为">
      <formula>NOT(ISERROR(SEARCH("库存为",AU2250)))</formula>
    </cfRule>
  </conditionalFormatting>
  <conditionalFormatting sqref="AU2251">
    <cfRule type="cellIs" dxfId="2" priority="4514" operator="lessThan">
      <formula>20</formula>
    </cfRule>
    <cfRule type="cellIs" dxfId="1" priority="2261" operator="greaterThan">
      <formula>120</formula>
    </cfRule>
    <cfRule type="containsText" dxfId="0" priority="8" operator="between" text="库存为">
      <formula>NOT(ISERROR(SEARCH("库存为",AU2251)))</formula>
    </cfRule>
  </conditionalFormatting>
  <conditionalFormatting sqref="AU2252">
    <cfRule type="cellIs" dxfId="2" priority="4513" operator="lessThan">
      <formula>20</formula>
    </cfRule>
    <cfRule type="cellIs" dxfId="1" priority="2260" operator="greaterThan">
      <formula>120</formula>
    </cfRule>
    <cfRule type="containsText" dxfId="0" priority="7" operator="between" text="库存为">
      <formula>NOT(ISERROR(SEARCH("库存为",AU2252)))</formula>
    </cfRule>
  </conditionalFormatting>
  <conditionalFormatting sqref="AU2253">
    <cfRule type="cellIs" dxfId="2" priority="4512" operator="lessThan">
      <formula>20</formula>
    </cfRule>
    <cfRule type="cellIs" dxfId="1" priority="2259" operator="greaterThan">
      <formula>120</formula>
    </cfRule>
    <cfRule type="containsText" dxfId="0" priority="6" operator="between" text="库存为">
      <formula>NOT(ISERROR(SEARCH("库存为",AU2253)))</formula>
    </cfRule>
  </conditionalFormatting>
  <conditionalFormatting sqref="AU2254">
    <cfRule type="cellIs" dxfId="2" priority="4511" operator="lessThan">
      <formula>20</formula>
    </cfRule>
    <cfRule type="cellIs" dxfId="1" priority="2258" operator="greaterThan">
      <formula>120</formula>
    </cfRule>
    <cfRule type="containsText" dxfId="0" priority="5" operator="between" text="库存为">
      <formula>NOT(ISERROR(SEARCH("库存为",AU2254)))</formula>
    </cfRule>
  </conditionalFormatting>
  <conditionalFormatting sqref="AU2255">
    <cfRule type="cellIs" dxfId="2" priority="4510" operator="lessThan">
      <formula>20</formula>
    </cfRule>
    <cfRule type="cellIs" dxfId="1" priority="2257" operator="greaterThan">
      <formula>120</formula>
    </cfRule>
    <cfRule type="containsText" dxfId="0" priority="4" operator="between" text="库存为">
      <formula>NOT(ISERROR(SEARCH("库存为",AU2255)))</formula>
    </cfRule>
  </conditionalFormatting>
  <conditionalFormatting sqref="AU2256">
    <cfRule type="cellIs" dxfId="2" priority="4509" operator="lessThan">
      <formula>20</formula>
    </cfRule>
    <cfRule type="cellIs" dxfId="1" priority="2256" operator="greaterThan">
      <formula>120</formula>
    </cfRule>
    <cfRule type="containsText" dxfId="0" priority="3" operator="between" text="库存为">
      <formula>NOT(ISERROR(SEARCH("库存为",AU2256)))</formula>
    </cfRule>
  </conditionalFormatting>
  <conditionalFormatting sqref="AU2257">
    <cfRule type="cellIs" dxfId="2" priority="4508" operator="lessThan">
      <formula>20</formula>
    </cfRule>
    <cfRule type="cellIs" dxfId="1" priority="2255" operator="greaterThan">
      <formula>120</formula>
    </cfRule>
    <cfRule type="containsText" dxfId="0" priority="2" operator="between" text="库存为">
      <formula>NOT(ISERROR(SEARCH("库存为",AU2257)))</formula>
    </cfRule>
  </conditionalFormatting>
  <conditionalFormatting sqref="AU2258">
    <cfRule type="cellIs" dxfId="2" priority="4507" operator="lessThan">
      <formula>20</formula>
    </cfRule>
    <cfRule type="cellIs" dxfId="1" priority="2254" operator="greaterThan">
      <formula>120</formula>
    </cfRule>
    <cfRule type="containsText" dxfId="0" priority="1" operator="between" text="库存为">
      <formula>NOT(ISERROR(SEARCH("库存为",AU2258)))</formula>
    </cfRule>
  </conditionalFormatting>
  <conditionalFormatting sqref="AU2259:AU2726">
    <cfRule type="containsText" dxfId="0" priority="6767" operator="between" text="库存为">
      <formula>NOT(ISERROR(SEARCH("库存为",AU2259)))</formula>
    </cfRule>
    <cfRule type="cellIs" dxfId="1" priority="6768" operator="greaterThan">
      <formula>120</formula>
    </cfRule>
    <cfRule type="cellIs" dxfId="2" priority="6769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B6" workbookViewId="0">
      <selection activeCell="B6" sqref="B6:AT169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2303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2304</v>
      </c>
      <c r="AI1" s="7"/>
      <c r="AJ1" s="7"/>
      <c r="AK1" s="7"/>
      <c r="AL1" s="7" t="s">
        <v>2305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43255</v>
      </c>
    </row>
    <row r="3" ht="42" customHeight="1" spans="1:46">
      <c r="A3" s="10"/>
      <c r="B3" s="11" t="str">
        <f>TEXT(时间!$B$6,"yyyy/M/d")&amp;"-"&amp;TEXT(时间!$B$5,"yyyy/M/d")</f>
        <v>2018/6/25-2018/7/1</v>
      </c>
      <c r="C3" s="11" t="str">
        <f>TEXT(时间!$B$8,"yyyy/M/d")&amp;"-"&amp;TEXT(时间!$B$7,"yyyy/M/d")</f>
        <v>2018/6/18-2018/6/24</v>
      </c>
      <c r="D3" s="11" t="str">
        <f>TEXT(时间!$B$10,"yyyy/M/d")&amp;"-"&amp;TEXT(时间!$B$9,"yyyy/M/d")</f>
        <v>2018/6/11-2018/6/17</v>
      </c>
      <c r="E3" s="11" t="str">
        <f>TEXT(时间!$B$12,"yyyy/M/d")&amp;"-"&amp;TEXT(时间!$B$11,"yyyy/M/d")</f>
        <v>2018/6/4-2018/6/10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2306</v>
      </c>
      <c r="C4" t="s">
        <v>2307</v>
      </c>
      <c r="D4" t="s">
        <v>2308</v>
      </c>
      <c r="E4" t="s">
        <v>2309</v>
      </c>
      <c r="F4" s="6" t="s">
        <v>20</v>
      </c>
      <c r="G4" t="s">
        <v>21</v>
      </c>
      <c r="H4" t="s">
        <v>22</v>
      </c>
      <c r="I4" t="s">
        <v>2310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43276</v>
      </c>
      <c r="AE4" s="18">
        <f>时间!$B$7</f>
        <v>43275</v>
      </c>
      <c r="AF4" s="18">
        <f>时间!$B$8</f>
        <v>43269</v>
      </c>
      <c r="AG4" s="18">
        <f>时间!$B$9</f>
        <v>43268</v>
      </c>
      <c r="AH4" s="18">
        <f>时间!$B$6</f>
        <v>43276</v>
      </c>
      <c r="AI4" s="18">
        <f>时间!$B$7</f>
        <v>43275</v>
      </c>
      <c r="AJ4" s="18">
        <f>时间!$B$8</f>
        <v>43269</v>
      </c>
      <c r="AK4" s="18">
        <f>时间!$B$9</f>
        <v>43268</v>
      </c>
      <c r="AL4" s="18">
        <f>时间!$B$6</f>
        <v>43276</v>
      </c>
      <c r="AM4" s="18">
        <f>时间!$B$7</f>
        <v>43275</v>
      </c>
      <c r="AN4" s="18">
        <f>时间!$B$8</f>
        <v>43269</v>
      </c>
      <c r="AO4" s="18">
        <f>时间!$B$9</f>
        <v>43268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1786</v>
      </c>
      <c r="C5" s="5">
        <f>SUM(C6:C65536)</f>
        <v>1615</v>
      </c>
      <c r="D5" s="5">
        <f>SUM(D6:D65536)</f>
        <v>1769</v>
      </c>
      <c r="E5" s="5">
        <f>SUM(E6:E65536)</f>
        <v>1850</v>
      </c>
      <c r="F5" s="14"/>
      <c r="G5" s="5">
        <f t="shared" ref="B5:N5" si="0">SUM(G6:G9996)</f>
        <v>8389</v>
      </c>
      <c r="H5" s="5">
        <f t="shared" si="0"/>
        <v>554</v>
      </c>
      <c r="I5" s="5">
        <f t="shared" si="0"/>
        <v>277</v>
      </c>
      <c r="J5" s="5">
        <f t="shared" si="0"/>
        <v>828</v>
      </c>
      <c r="K5" s="5">
        <f t="shared" si="0"/>
        <v>10048</v>
      </c>
      <c r="L5" s="5">
        <f t="shared" si="0"/>
        <v>140</v>
      </c>
      <c r="M5" s="5">
        <f t="shared" si="0"/>
        <v>4902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3864.48625</v>
      </c>
      <c r="AA5" s="5">
        <f ca="1">SUM(AA6:AA9996)</f>
        <v>1597.62</v>
      </c>
      <c r="AB5" s="5">
        <f ca="1">SUM(AB6:AB9996)</f>
        <v>1623.83</v>
      </c>
      <c r="AC5" s="5">
        <f ca="1">SUM(AC6:AC9996)</f>
        <v>2058.48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2311</v>
      </c>
      <c r="B6">
        <f>SUMIF('库存（子SKU）'!$C:$C,$A6,'库存（子SKU）'!D:D)</f>
        <v>0</v>
      </c>
      <c r="C6">
        <f>SUMIF('库存（子SKU）'!$C:$C,$A6,'库存（子SKU）'!E:E)</f>
        <v>1</v>
      </c>
      <c r="D6">
        <f>SUMIF('库存（子SKU）'!$C:$C,$A6,'库存（子SKU）'!F:F)</f>
        <v>2</v>
      </c>
      <c r="E6">
        <f>SUMIF('库存（子SKU）'!$C:$C,$A6,'库存（子SKU）'!G:G)</f>
        <v>3</v>
      </c>
      <c r="F6" s="6">
        <f>IFERROR(VLOOKUP(A6,'[2]父sku-单价'!$A:$B,2,0),"")</f>
        <v>6.46333333333333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392</v>
      </c>
      <c r="P6">
        <f>SUMIF('库存（子SKU）'!$C:$C,$A6,'库存（子SKU）'!R:R)</f>
        <v>1762</v>
      </c>
      <c r="Q6">
        <f>SUMIF('库存（子SKU）'!$C:$C,$A6,'库存（子SKU）'!S:S)</f>
        <v>15768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18</v>
      </c>
      <c r="U6">
        <f>SUMIF('库存（子SKU）'!$C:$C,$A6,'库存（子SKU）'!W:W)</f>
        <v>126</v>
      </c>
      <c r="V6" s="20" t="str">
        <f t="shared" ref="V6:V69" si="2">IFERROR(R6/N6,"")</f>
        <v/>
      </c>
      <c r="W6" s="20">
        <f t="shared" ref="W6:W69" si="3">IFERROR(S6/O6,"")</f>
        <v>0</v>
      </c>
      <c r="X6" s="20">
        <f t="shared" ref="X6:X69" si="4">IFERROR(T6/P6,"")</f>
        <v>0.0102156640181612</v>
      </c>
      <c r="Y6" s="20">
        <f t="shared" ref="Y6:Y69" si="5">IFERROR(U6/Q6,"")</f>
        <v>0.00799086757990868</v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2.86</v>
      </c>
      <c r="AC6">
        <f>SUMIF('库存（子SKU）'!$C:$C,$A6,'库存（子SKU）'!AE:AE)</f>
        <v>19.86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0.221248066013409</v>
      </c>
      <c r="AG6" s="20">
        <f t="shared" ref="AG6:AG69" si="9">IF(AND(AC6&gt;0,E6=0),"无销量广告费为"&amp;AC6,IFERROR(AC6/(E6*$F6),0))</f>
        <v>1.02423929860753</v>
      </c>
      <c r="AH6">
        <f>SUMIF('库存（子SKU）'!$C:$C,$A6,'库存（子SKU）'!AJ:AJ)</f>
        <v>3</v>
      </c>
      <c r="AI6">
        <f>SUMIF('库存（子SKU）'!$C:$C,$A6,'库存（子SKU）'!AK:AK)</f>
        <v>0</v>
      </c>
      <c r="AJ6">
        <f>SUMIF('库存（子SKU）'!$C:$C,$A6,'库存（子SKU）'!AL:AL)</f>
        <v>9</v>
      </c>
      <c r="AK6">
        <f>SUMIF('库存（子SKU）'!$C:$C,$A6,'库存（子SKU）'!AM:AM)</f>
        <v>126</v>
      </c>
      <c r="AL6" s="20">
        <f t="shared" ref="AL6:AL69" si="10">IFERROR(B6/AH6,"")</f>
        <v>0</v>
      </c>
      <c r="AM6" s="20" t="str">
        <f t="shared" ref="AM6:AM69" si="11">IFERROR(C6/AI6,"")</f>
        <v/>
      </c>
      <c r="AN6" s="20">
        <f t="shared" ref="AN6:AN69" si="12">IFERROR(D6/AJ6,"")</f>
        <v>0.222222222222222</v>
      </c>
      <c r="AO6" s="20">
        <f t="shared" ref="AO6:AO69" si="13">IFERROR(E6/AK6,"")</f>
        <v>0.0238095238095238</v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2312</v>
      </c>
      <c r="B7">
        <f>SUMIF('库存（子SKU）'!$C:$C,$A7,'库存（子SKU）'!D:D)</f>
        <v>44</v>
      </c>
      <c r="C7">
        <f>SUMIF('库存（子SKU）'!$C:$C,$A7,'库存（子SKU）'!E:E)</f>
        <v>54</v>
      </c>
      <c r="D7">
        <f>SUMIF('库存（子SKU）'!$C:$C,$A7,'库存（子SKU）'!F:F)</f>
        <v>36</v>
      </c>
      <c r="E7">
        <f>SUMIF('库存（子SKU）'!$C:$C,$A7,'库存（子SKU）'!G:G)</f>
        <v>36</v>
      </c>
      <c r="F7" s="6">
        <f>IFERROR(VLOOKUP(A7,'[2]父sku-单价'!$A:$B,2,0),"")</f>
        <v>15.0497058823529</v>
      </c>
      <c r="G7">
        <f>SUMIF('库存（子SKU）'!$C:$C,$A7,'库存（子SKU）'!I:I)</f>
        <v>77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1</v>
      </c>
      <c r="K7">
        <f t="shared" si="1"/>
        <v>78</v>
      </c>
      <c r="L7">
        <f>SUMIF('库存（子SKU）'!$C:$C,$A7,'库存（子SKU）'!N:N)</f>
        <v>4</v>
      </c>
      <c r="M7">
        <f>SUMIF('库存（子SKU）'!$C:$C,$A7,'库存（子SKU）'!O:O)</f>
        <v>27</v>
      </c>
      <c r="N7">
        <f>SUMIF('库存（子SKU）'!$C:$C,$A7,'库存（子SKU）'!P:P)</f>
        <v>112131</v>
      </c>
      <c r="O7">
        <f>SUMIF('库存（子SKU）'!$C:$C,$A7,'库存（子SKU）'!Q:Q)</f>
        <v>76739</v>
      </c>
      <c r="P7">
        <f>SUMIF('库存（子SKU）'!$C:$C,$A7,'库存（子SKU）'!R:R)</f>
        <v>62759</v>
      </c>
      <c r="Q7">
        <f>SUMIF('库存（子SKU）'!$C:$C,$A7,'库存（子SKU）'!S:S)</f>
        <v>53151</v>
      </c>
      <c r="R7">
        <f>SUMIF('库存（子SKU）'!$C:$C,$A7,'库存（子SKU）'!T:T)</f>
        <v>183</v>
      </c>
      <c r="S7">
        <f>SUMIF('库存（子SKU）'!$C:$C,$A7,'库存（子SKU）'!U:U)</f>
        <v>136</v>
      </c>
      <c r="T7">
        <f>SUMIF('库存（子SKU）'!$C:$C,$A7,'库存（子SKU）'!V:V)</f>
        <v>118</v>
      </c>
      <c r="U7">
        <f>SUMIF('库存（子SKU）'!$C:$C,$A7,'库存（子SKU）'!W:W)</f>
        <v>95</v>
      </c>
      <c r="V7" s="20">
        <f t="shared" si="2"/>
        <v>0.00163201969125398</v>
      </c>
      <c r="W7" s="20">
        <f t="shared" si="3"/>
        <v>0.00177224097264755</v>
      </c>
      <c r="X7" s="20">
        <f t="shared" si="4"/>
        <v>0.00188020841632276</v>
      </c>
      <c r="Y7" s="20">
        <f t="shared" si="5"/>
        <v>0.00178736053884217</v>
      </c>
      <c r="Z7">
        <f>SUMIF('库存（子SKU）'!$C:$C,$A7,'库存（子SKU）'!AB:AB)</f>
        <v>25.1</v>
      </c>
      <c r="AA7">
        <f>SUMIF('库存（子SKU）'!$C:$C,$A7,'库存（子SKU）'!AC:AC)</f>
        <v>18.09</v>
      </c>
      <c r="AB7">
        <f>SUMIF('库存（子SKU）'!$C:$C,$A7,'库存（子SKU）'!AD:AD)</f>
        <v>15.89</v>
      </c>
      <c r="AC7">
        <f>SUMIF('库存（子SKU）'!$C:$C,$A7,'库存（子SKU）'!AE:AE)</f>
        <v>11.8</v>
      </c>
      <c r="AD7" s="20">
        <f t="shared" si="6"/>
        <v>0.0379046972687655</v>
      </c>
      <c r="AE7" s="20">
        <f t="shared" si="7"/>
        <v>0.0222595712247651</v>
      </c>
      <c r="AF7" s="20">
        <f t="shared" si="8"/>
        <v>0.0293287385374392</v>
      </c>
      <c r="AG7" s="20">
        <f t="shared" si="9"/>
        <v>0.0217796799711632</v>
      </c>
      <c r="AH7">
        <f>SUMIF('库存（子SKU）'!$C:$C,$A7,'库存（子SKU）'!AJ:AJ)</f>
        <v>339</v>
      </c>
      <c r="AI7">
        <f>SUMIF('库存（子SKU）'!$C:$C,$A7,'库存（子SKU）'!AK:AK)</f>
        <v>300</v>
      </c>
      <c r="AJ7">
        <f>SUMIF('库存（子SKU）'!$C:$C,$A7,'库存（子SKU）'!AL:AL)</f>
        <v>101</v>
      </c>
      <c r="AK7">
        <f>SUMIF('库存（子SKU）'!$C:$C,$A7,'库存（子SKU）'!AM:AM)</f>
        <v>207</v>
      </c>
      <c r="AL7" s="20">
        <f t="shared" si="10"/>
        <v>0.129793510324484</v>
      </c>
      <c r="AM7" s="20">
        <f t="shared" si="11"/>
        <v>0.18</v>
      </c>
      <c r="AN7" s="20">
        <f t="shared" si="12"/>
        <v>0.356435643564356</v>
      </c>
      <c r="AO7" s="20">
        <f t="shared" si="13"/>
        <v>0.173913043478261</v>
      </c>
      <c r="AP7" s="6">
        <f t="shared" si="14"/>
        <v>6.28571428571429</v>
      </c>
      <c r="AQ7" s="6">
        <f t="shared" si="15"/>
        <v>377.142857142857</v>
      </c>
      <c r="AR7" s="6">
        <f t="shared" si="16"/>
        <v>-299.142857142857</v>
      </c>
      <c r="AS7">
        <f t="shared" si="17"/>
        <v>12</v>
      </c>
      <c r="AT7" s="22">
        <f>IFERROR(时间!$B$4+AS7,"上周无销量")</f>
        <v>43295</v>
      </c>
    </row>
    <row r="8" spans="1:46">
      <c r="A8" t="s">
        <v>2313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3</v>
      </c>
      <c r="E8">
        <f>SUMIF('库存（子SKU）'!$C:$C,$A8,'库存（子SKU）'!G:G)</f>
        <v>0</v>
      </c>
      <c r="F8" s="6">
        <f>IFERROR(VLOOKUP(A8,'[2]父sku-单价'!$A:$B,2,0),"")</f>
        <v>7.79333333333333</v>
      </c>
      <c r="G8">
        <f>SUMIF('库存（子SKU）'!$C:$C,$A8,'库存（子SKU）'!I:I)</f>
        <v>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2</v>
      </c>
      <c r="L8">
        <f>SUMIF('库存（子SKU）'!$C:$C,$A8,'库存（子SKU）'!N:N)</f>
        <v>0</v>
      </c>
      <c r="M8">
        <f>SUMIF('库存（子SKU）'!$C:$C,$A8,'库存（子SKU）'!O:O)</f>
        <v>2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3</v>
      </c>
      <c r="AK8">
        <f>SUMIF('库存（子SKU）'!$C:$C,$A8,'库存（子SKU）'!AM:AM)</f>
        <v>10</v>
      </c>
      <c r="AL8" s="20" t="str">
        <f t="shared" si="10"/>
        <v/>
      </c>
      <c r="AM8" s="20" t="str">
        <f t="shared" si="11"/>
        <v/>
      </c>
      <c r="AN8" s="20">
        <f t="shared" si="12"/>
        <v>1</v>
      </c>
      <c r="AO8" s="20">
        <f t="shared" si="13"/>
        <v>0</v>
      </c>
      <c r="AP8" s="6">
        <f t="shared" si="14"/>
        <v>0</v>
      </c>
      <c r="AQ8" s="6">
        <f t="shared" si="15"/>
        <v>0</v>
      </c>
      <c r="AR8" s="6">
        <f t="shared" si="16"/>
        <v>2</v>
      </c>
      <c r="AS8" t="str">
        <f t="shared" si="17"/>
        <v>库存为2</v>
      </c>
      <c r="AT8" s="22" t="str">
        <f>IFERROR(时间!$B$4+AS8,"上周无销量")</f>
        <v>上周无销量</v>
      </c>
    </row>
    <row r="9" spans="1:46">
      <c r="A9" t="s">
        <v>2314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tr">
        <f>IFERROR(VLOOKUP(A9,'[2]父sku-单价'!$A:$B,2,0),"")</f>
        <v/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0</v>
      </c>
      <c r="AI9">
        <f>SUMIF('库存（子SKU）'!$C:$C,$A9,'库存（子SKU）'!AK:AK)</f>
        <v>0</v>
      </c>
      <c r="AJ9">
        <f>SUMIF('库存（子SKU）'!$C:$C,$A9,'库存（子SKU）'!AL:AL)</f>
        <v>0</v>
      </c>
      <c r="AK9">
        <f>SUMIF('库存（子SKU）'!$C:$C,$A9,'库存（子SKU）'!AM:AM)</f>
        <v>0</v>
      </c>
      <c r="AL9" s="20" t="str">
        <f t="shared" si="10"/>
        <v/>
      </c>
      <c r="AM9" s="20" t="str">
        <f t="shared" si="11"/>
        <v/>
      </c>
      <c r="AN9" s="20" t="str">
        <f t="shared" si="12"/>
        <v/>
      </c>
      <c r="AO9" s="20" t="str">
        <f t="shared" si="13"/>
        <v/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2315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tr">
        <f>IFERROR(VLOOKUP(A10,'[2]父sku-单价'!$A:$B,2,0),"")</f>
        <v/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2316</v>
      </c>
      <c r="B11">
        <f>SUMIF('库存（子SKU）'!$C:$C,$A11,'库存（子SKU）'!D:D)</f>
        <v>0</v>
      </c>
      <c r="C11">
        <f>SUMIF('库存（子SKU）'!$C:$C,$A11,'库存（子SKU）'!E:E)</f>
        <v>2</v>
      </c>
      <c r="D11">
        <f>SUMIF('库存（子SKU）'!$C:$C,$A11,'库存（子SKU）'!F:F)</f>
        <v>2</v>
      </c>
      <c r="E11">
        <f>SUMIF('库存（子SKU）'!$C:$C,$A11,'库存（子SKU）'!G:G)</f>
        <v>2</v>
      </c>
      <c r="F11" s="6">
        <f>IFERROR(VLOOKUP(A11,'[2]父sku-单价'!$A:$B,2,0),"")</f>
        <v>5.2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29</v>
      </c>
      <c r="AJ11">
        <f>SUMIF('库存（子SKU）'!$C:$C,$A11,'库存（子SKU）'!AL:AL)</f>
        <v>27</v>
      </c>
      <c r="AK11">
        <f>SUMIF('库存（子SKU）'!$C:$C,$A11,'库存（子SKU）'!AM:AM)</f>
        <v>48</v>
      </c>
      <c r="AL11" s="20" t="str">
        <f t="shared" si="10"/>
        <v/>
      </c>
      <c r="AM11" s="20">
        <f t="shared" si="11"/>
        <v>0.0689655172413793</v>
      </c>
      <c r="AN11" s="20">
        <f t="shared" si="12"/>
        <v>0.0740740740740741</v>
      </c>
      <c r="AO11" s="20">
        <f t="shared" si="13"/>
        <v>0.0416666666666667</v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2317</v>
      </c>
      <c r="B12">
        <f>SUMIF('库存（子SKU）'!$C:$C,$A12,'库存（子SKU）'!D:D)</f>
        <v>15</v>
      </c>
      <c r="C12">
        <f>SUMIF('库存（子SKU）'!$C:$C,$A12,'库存（子SKU）'!E:E)</f>
        <v>10</v>
      </c>
      <c r="D12">
        <f>SUMIF('库存（子SKU）'!$C:$C,$A12,'库存（子SKU）'!F:F)</f>
        <v>3</v>
      </c>
      <c r="E12">
        <f>SUMIF('库存（子SKU）'!$C:$C,$A12,'库存（子SKU）'!G:G)</f>
        <v>6</v>
      </c>
      <c r="F12" s="6">
        <f>IFERROR(VLOOKUP(A12,'[2]父sku-单价'!$A:$B,2,0),"")</f>
        <v>5.47352941176471</v>
      </c>
      <c r="G12">
        <f>SUMIF('库存（子SKU）'!$C:$C,$A12,'库存（子SKU）'!I:I)</f>
        <v>11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11</v>
      </c>
      <c r="L12">
        <f>SUMIF('库存（子SKU）'!$C:$C,$A12,'库存（子SKU）'!N:N)</f>
        <v>0</v>
      </c>
      <c r="M12">
        <f>SUMIF('库存（子SKU）'!$C:$C,$A12,'库存（子SKU）'!O:O)</f>
        <v>25</v>
      </c>
      <c r="N12">
        <f>SUMIF('库存（子SKU）'!$C:$C,$A12,'库存（子SKU）'!P:P)</f>
        <v>356</v>
      </c>
      <c r="O12">
        <f>SUMIF('库存（子SKU）'!$C:$C,$A12,'库存（子SKU）'!Q:Q)</f>
        <v>132</v>
      </c>
      <c r="P12">
        <f>SUMIF('库存（子SKU）'!$C:$C,$A12,'库存（子SKU）'!R:R)</f>
        <v>143</v>
      </c>
      <c r="Q12">
        <f>SUMIF('库存（子SKU）'!$C:$C,$A12,'库存（子SKU）'!S:S)</f>
        <v>147</v>
      </c>
      <c r="R12">
        <f>SUMIF('库存（子SKU）'!$C:$C,$A12,'库存（子SKU）'!T:T)</f>
        <v>2</v>
      </c>
      <c r="S12">
        <f>SUMIF('库存（子SKU）'!$C:$C,$A12,'库存（子SKU）'!U:U)</f>
        <v>0</v>
      </c>
      <c r="T12">
        <f>SUMIF('库存（子SKU）'!$C:$C,$A12,'库存（子SKU）'!V:V)</f>
        <v>1</v>
      </c>
      <c r="U12">
        <f>SUMIF('库存（子SKU）'!$C:$C,$A12,'库存（子SKU）'!W:W)</f>
        <v>2</v>
      </c>
      <c r="V12" s="20">
        <f t="shared" si="2"/>
        <v>0.00561797752808989</v>
      </c>
      <c r="W12" s="20">
        <f t="shared" si="3"/>
        <v>0</v>
      </c>
      <c r="X12" s="20">
        <f t="shared" si="4"/>
        <v>0.00699300699300699</v>
      </c>
      <c r="Y12" s="20">
        <f t="shared" si="5"/>
        <v>0.0136054421768707</v>
      </c>
      <c r="Z12">
        <f>SUMIF('库存（子SKU）'!$C:$C,$A12,'库存（子SKU）'!AB:AB)</f>
        <v>0.24</v>
      </c>
      <c r="AA12">
        <f>SUMIF('库存（子SKU）'!$C:$C,$A12,'库存（子SKU）'!AC:AC)</f>
        <v>0</v>
      </c>
      <c r="AB12">
        <f>SUMIF('库存（子SKU）'!$C:$C,$A12,'库存（子SKU）'!AD:AD)</f>
        <v>0.2</v>
      </c>
      <c r="AC12">
        <f>SUMIF('库存（子SKU）'!$C:$C,$A12,'库存（子SKU）'!AE:AE)</f>
        <v>0.36</v>
      </c>
      <c r="AD12" s="20">
        <f t="shared" si="6"/>
        <v>0.00292315959161741</v>
      </c>
      <c r="AE12" s="20">
        <f t="shared" si="7"/>
        <v>0</v>
      </c>
      <c r="AF12" s="20">
        <f t="shared" si="8"/>
        <v>0.0121798316317392</v>
      </c>
      <c r="AG12" s="20">
        <f t="shared" si="9"/>
        <v>0.0109618484685653</v>
      </c>
      <c r="AH12">
        <f>SUMIF('库存（子SKU）'!$C:$C,$A12,'库存（子SKU）'!AJ:AJ)</f>
        <v>119</v>
      </c>
      <c r="AI12">
        <f>SUMIF('库存（子SKU）'!$C:$C,$A12,'库存（子SKU）'!AK:AK)</f>
        <v>64</v>
      </c>
      <c r="AJ12">
        <f>SUMIF('库存（子SKU）'!$C:$C,$A12,'库存（子SKU）'!AL:AL)</f>
        <v>19</v>
      </c>
      <c r="AK12">
        <f>SUMIF('库存（子SKU）'!$C:$C,$A12,'库存（子SKU）'!AM:AM)</f>
        <v>41</v>
      </c>
      <c r="AL12" s="20">
        <f t="shared" si="10"/>
        <v>0.126050420168067</v>
      </c>
      <c r="AM12" s="20">
        <f t="shared" si="11"/>
        <v>0.15625</v>
      </c>
      <c r="AN12" s="20">
        <f t="shared" si="12"/>
        <v>0.157894736842105</v>
      </c>
      <c r="AO12" s="20">
        <f t="shared" si="13"/>
        <v>0.146341463414634</v>
      </c>
      <c r="AP12" s="6">
        <f t="shared" si="14"/>
        <v>2.14285714285714</v>
      </c>
      <c r="AQ12" s="6">
        <f t="shared" si="15"/>
        <v>128.571428571429</v>
      </c>
      <c r="AR12" s="6">
        <f t="shared" si="16"/>
        <v>-117.571428571429</v>
      </c>
      <c r="AS12">
        <f t="shared" si="17"/>
        <v>5</v>
      </c>
      <c r="AT12" s="22">
        <f>IFERROR(时间!$B$4+AS12,"上周无销量")</f>
        <v>43288</v>
      </c>
    </row>
    <row r="13" spans="1:46">
      <c r="A13" t="s">
        <v>2318</v>
      </c>
      <c r="B13">
        <f>SUMIF('库存（子SKU）'!$C:$C,$A13,'库存（子SKU）'!D:D)</f>
        <v>1</v>
      </c>
      <c r="C13">
        <f>SUMIF('库存（子SKU）'!$C:$C,$A13,'库存（子SKU）'!E:E)</f>
        <v>1</v>
      </c>
      <c r="D13">
        <f>SUMIF('库存（子SKU）'!$C:$C,$A13,'库存（子SKU）'!F:F)</f>
        <v>2</v>
      </c>
      <c r="E13">
        <f>SUMIF('库存（子SKU）'!$C:$C,$A13,'库存（子SKU）'!G:G)</f>
        <v>13</v>
      </c>
      <c r="F13" s="6">
        <f>IFERROR(VLOOKUP(A13,'[2]父sku-单价'!$A:$B,2,0),"")</f>
        <v>5.85647058823529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5389</v>
      </c>
      <c r="P13">
        <f>SUMIF('库存（子SKU）'!$C:$C,$A13,'库存（子SKU）'!R:R)</f>
        <v>850</v>
      </c>
      <c r="Q13">
        <f>SUMIF('库存（子SKU）'!$C:$C,$A13,'库存（子SKU）'!S:S)</f>
        <v>27867</v>
      </c>
      <c r="R13">
        <f>SUMIF('库存（子SKU）'!$C:$C,$A13,'库存（子SKU）'!T:T)</f>
        <v>0</v>
      </c>
      <c r="S13">
        <f>SUMIF('库存（子SKU）'!$C:$C,$A13,'库存（子SKU）'!U:U)</f>
        <v>34</v>
      </c>
      <c r="T13">
        <f>SUMIF('库存（子SKU）'!$C:$C,$A13,'库存（子SKU）'!V:V)</f>
        <v>14</v>
      </c>
      <c r="U13">
        <f>SUMIF('库存（子SKU）'!$C:$C,$A13,'库存（子SKU）'!W:W)</f>
        <v>127</v>
      </c>
      <c r="V13" s="20" t="str">
        <f t="shared" si="2"/>
        <v/>
      </c>
      <c r="W13" s="20">
        <f t="shared" si="3"/>
        <v>0.00630914826498423</v>
      </c>
      <c r="X13" s="20">
        <f t="shared" si="4"/>
        <v>0.0164705882352941</v>
      </c>
      <c r="Y13" s="20">
        <f t="shared" si="5"/>
        <v>0.004557361754046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5</v>
      </c>
      <c r="AI13">
        <f>SUMIF('库存（子SKU）'!$C:$C,$A13,'库存（子SKU）'!AK:AK)</f>
        <v>31</v>
      </c>
      <c r="AJ13">
        <f>SUMIF('库存（子SKU）'!$C:$C,$A13,'库存（子SKU）'!AL:AL)</f>
        <v>13</v>
      </c>
      <c r="AK13">
        <f>SUMIF('库存（子SKU）'!$C:$C,$A13,'库存（子SKU）'!AM:AM)</f>
        <v>139</v>
      </c>
      <c r="AL13" s="20">
        <f t="shared" si="10"/>
        <v>0.2</v>
      </c>
      <c r="AM13" s="20">
        <f t="shared" si="11"/>
        <v>0.032258064516129</v>
      </c>
      <c r="AN13" s="20">
        <f t="shared" si="12"/>
        <v>0.153846153846154</v>
      </c>
      <c r="AO13" s="20">
        <f t="shared" si="13"/>
        <v>0.0935251798561151</v>
      </c>
      <c r="AP13" s="6">
        <f t="shared" si="14"/>
        <v>0.142857142857143</v>
      </c>
      <c r="AQ13" s="6">
        <f t="shared" si="15"/>
        <v>8.57142857142857</v>
      </c>
      <c r="AR13" s="6">
        <f t="shared" si="16"/>
        <v>-8.57142857142857</v>
      </c>
      <c r="AS13">
        <f t="shared" si="17"/>
        <v>0</v>
      </c>
      <c r="AT13" s="22">
        <f>IFERROR(时间!$B$4+AS13,"上周无销量")</f>
        <v>43283</v>
      </c>
    </row>
    <row r="14" spans="1:46">
      <c r="A14" t="s">
        <v>2319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tr">
        <f>IFERROR(VLOOKUP(A14,'[2]父sku-单价'!$A:$B,2,0),"")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2320</v>
      </c>
      <c r="B15">
        <f>SUMIF('库存（子SKU）'!$C:$C,$A15,'库存（子SKU）'!D:D)</f>
        <v>1</v>
      </c>
      <c r="C15">
        <f>SUMIF('库存（子SKU）'!$C:$C,$A15,'库存（子SKU）'!E:E)</f>
        <v>3</v>
      </c>
      <c r="D15">
        <f>SUMIF('库存（子SKU）'!$C:$C,$A15,'库存（子SKU）'!F:F)</f>
        <v>0</v>
      </c>
      <c r="E15">
        <f>SUMIF('库存（子SKU）'!$C:$C,$A15,'库存（子SKU）'!G:G)</f>
        <v>3</v>
      </c>
      <c r="F15" s="6">
        <f>IFERROR(VLOOKUP(A15,'[2]父sku-单价'!$A:$B,2,0),"")</f>
        <v>5.2</v>
      </c>
      <c r="G15">
        <f>SUMIF('库存（子SKU）'!$C:$C,$A15,'库存（子SKU）'!I:I)</f>
        <v>6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6</v>
      </c>
      <c r="L15">
        <f>SUMIF('库存（子SKU）'!$C:$C,$A15,'库存（子SKU）'!N:N)</f>
        <v>0</v>
      </c>
      <c r="M15">
        <f>SUMIF('库存（子SKU）'!$C:$C,$A15,'库存（子SKU）'!O:O)</f>
        <v>7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92</v>
      </c>
      <c r="AI15">
        <f>SUMIF('库存（子SKU）'!$C:$C,$A15,'库存（子SKU）'!AK:AK)</f>
        <v>70</v>
      </c>
      <c r="AJ15">
        <f>SUMIF('库存（子SKU）'!$C:$C,$A15,'库存（子SKU）'!AL:AL)</f>
        <v>29</v>
      </c>
      <c r="AK15">
        <f>SUMIF('库存（子SKU）'!$C:$C,$A15,'库存（子SKU）'!AM:AM)</f>
        <v>28</v>
      </c>
      <c r="AL15" s="20">
        <f t="shared" si="10"/>
        <v>0.0108695652173913</v>
      </c>
      <c r="AM15" s="20">
        <f t="shared" si="11"/>
        <v>0.0428571428571429</v>
      </c>
      <c r="AN15" s="20">
        <f t="shared" si="12"/>
        <v>0</v>
      </c>
      <c r="AO15" s="20">
        <f t="shared" si="13"/>
        <v>0.107142857142857</v>
      </c>
      <c r="AP15" s="6">
        <f t="shared" si="14"/>
        <v>0.142857142857143</v>
      </c>
      <c r="AQ15" s="6">
        <f t="shared" si="15"/>
        <v>8.57142857142857</v>
      </c>
      <c r="AR15" s="6">
        <f t="shared" si="16"/>
        <v>-2.57142857142857</v>
      </c>
      <c r="AS15">
        <f t="shared" si="17"/>
        <v>42</v>
      </c>
      <c r="AT15" s="22">
        <f>IFERROR(时间!$B$4+AS15,"上周无销量")</f>
        <v>43325</v>
      </c>
    </row>
    <row r="16" spans="1:46">
      <c r="A16" t="s">
        <v>2321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0</v>
      </c>
      <c r="F16" s="6" t="str">
        <f>IFERROR(VLOOKUP(A16,'[2]父sku-单价'!$A:$B,2,0),"")</f>
        <v/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0" t="str">
        <f t="shared" si="2"/>
        <v/>
      </c>
      <c r="W16" s="20" t="str">
        <f t="shared" si="3"/>
        <v/>
      </c>
      <c r="X16" s="20" t="str">
        <f t="shared" si="4"/>
        <v/>
      </c>
      <c r="Y16" s="20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0" t="str">
        <f t="shared" si="10"/>
        <v/>
      </c>
      <c r="AM16" s="20" t="str">
        <f t="shared" si="11"/>
        <v/>
      </c>
      <c r="AN16" s="20" t="str">
        <f t="shared" si="12"/>
        <v/>
      </c>
      <c r="AO16" s="20" t="str">
        <f t="shared" si="13"/>
        <v/>
      </c>
      <c r="AP16" s="6">
        <f t="shared" si="14"/>
        <v>0</v>
      </c>
      <c r="AQ16" s="6">
        <f t="shared" si="15"/>
        <v>0</v>
      </c>
      <c r="AR16" s="6">
        <f t="shared" si="16"/>
        <v>0</v>
      </c>
      <c r="AS16" t="str">
        <f t="shared" si="17"/>
        <v>库存为0</v>
      </c>
      <c r="AT16" s="22" t="str">
        <f>IFERROR(时间!$B$4+AS16,"上周无销量")</f>
        <v>上周无销量</v>
      </c>
    </row>
    <row r="17" spans="1:46">
      <c r="A17" t="s">
        <v>2322</v>
      </c>
      <c r="B17">
        <f>SUMIF('库存（子SKU）'!$C:$C,$A17,'库存（子SKU）'!D:D)</f>
        <v>27</v>
      </c>
      <c r="C17">
        <f>SUMIF('库存（子SKU）'!$C:$C,$A17,'库存（子SKU）'!E:E)</f>
        <v>34</v>
      </c>
      <c r="D17">
        <f>SUMIF('库存（子SKU）'!$C:$C,$A17,'库存（子SKU）'!F:F)</f>
        <v>21</v>
      </c>
      <c r="E17">
        <f>SUMIF('库存（子SKU）'!$C:$C,$A17,'库存（子SKU）'!G:G)</f>
        <v>34</v>
      </c>
      <c r="F17" s="6">
        <f>IFERROR(VLOOKUP(A17,'[2]父sku-单价'!$A:$B,2,0),"")</f>
        <v>16.7162931034483</v>
      </c>
      <c r="G17">
        <f>SUMIF('库存（子SKU）'!$C:$C,$A17,'库存（子SKU）'!I:I)</f>
        <v>46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6</v>
      </c>
      <c r="K17">
        <f t="shared" si="1"/>
        <v>52</v>
      </c>
      <c r="L17">
        <f>SUMIF('库存（子SKU）'!$C:$C,$A17,'库存（子SKU）'!N:N)</f>
        <v>2</v>
      </c>
      <c r="M17">
        <f>SUMIF('库存（子SKU）'!$C:$C,$A17,'库存（子SKU）'!O:O)</f>
        <v>3</v>
      </c>
      <c r="N17">
        <f>SUMIF('库存（子SKU）'!$C:$C,$A17,'库存（子SKU）'!P:P)</f>
        <v>0</v>
      </c>
      <c r="O17">
        <f>SUMIF('库存（子SKU）'!$C:$C,$A17,'库存（子SKU）'!Q:Q)</f>
        <v>23945</v>
      </c>
      <c r="P17">
        <f>SUMIF('库存（子SKU）'!$C:$C,$A17,'库存（子SKU）'!R:R)</f>
        <v>21832</v>
      </c>
      <c r="Q17">
        <f>SUMIF('库存（子SKU）'!$C:$C,$A17,'库存（子SKU）'!S:S)</f>
        <v>18581</v>
      </c>
      <c r="R17">
        <f>SUMIF('库存（子SKU）'!$C:$C,$A17,'库存（子SKU）'!T:T)</f>
        <v>218</v>
      </c>
      <c r="S17">
        <f>SUMIF('库存（子SKU）'!$C:$C,$A17,'库存（子SKU）'!U:U)</f>
        <v>124</v>
      </c>
      <c r="T17">
        <f>SUMIF('库存（子SKU）'!$C:$C,$A17,'库存（子SKU）'!V:V)</f>
        <v>86</v>
      </c>
      <c r="U17">
        <f>SUMIF('库存（子SKU）'!$C:$C,$A17,'库存（子SKU）'!W:W)</f>
        <v>76</v>
      </c>
      <c r="V17" s="20" t="str">
        <f t="shared" si="2"/>
        <v/>
      </c>
      <c r="W17" s="20">
        <f t="shared" si="3"/>
        <v>0.00517853414073919</v>
      </c>
      <c r="X17" s="20">
        <f t="shared" si="4"/>
        <v>0.00393917185782338</v>
      </c>
      <c r="Y17" s="20">
        <f t="shared" si="5"/>
        <v>0.00409019966632582</v>
      </c>
      <c r="Z17">
        <f>SUMIF('库存（子SKU）'!$C:$C,$A17,'库存（子SKU）'!AB:AB)</f>
        <v>31.14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0.0689945627416296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549</v>
      </c>
      <c r="AI17">
        <f>SUMIF('库存（子SKU）'!$C:$C,$A17,'库存（子SKU）'!AK:AK)</f>
        <v>589</v>
      </c>
      <c r="AJ17">
        <f>SUMIF('库存（子SKU）'!$C:$C,$A17,'库存（子SKU）'!AL:AL)</f>
        <v>152</v>
      </c>
      <c r="AK17">
        <f>SUMIF('库存（子SKU）'!$C:$C,$A17,'库存（子SKU）'!AM:AM)</f>
        <v>357</v>
      </c>
      <c r="AL17" s="20">
        <f t="shared" si="10"/>
        <v>0.0491803278688525</v>
      </c>
      <c r="AM17" s="20">
        <f t="shared" si="11"/>
        <v>0.0577249575551783</v>
      </c>
      <c r="AN17" s="20">
        <f t="shared" si="12"/>
        <v>0.138157894736842</v>
      </c>
      <c r="AO17" s="20">
        <f t="shared" si="13"/>
        <v>0.0952380952380952</v>
      </c>
      <c r="AP17" s="6">
        <f t="shared" si="14"/>
        <v>3.85714285714286</v>
      </c>
      <c r="AQ17" s="6">
        <f t="shared" si="15"/>
        <v>231.428571428571</v>
      </c>
      <c r="AR17" s="6">
        <f t="shared" si="16"/>
        <v>-179.428571428571</v>
      </c>
      <c r="AS17">
        <f t="shared" si="17"/>
        <v>13</v>
      </c>
      <c r="AT17" s="22">
        <f>IFERROR(时间!$B$4+AS17,"上周无销量")</f>
        <v>43296</v>
      </c>
    </row>
    <row r="18" spans="1:46">
      <c r="A18" t="s">
        <v>2323</v>
      </c>
      <c r="B18">
        <f>SUMIF('库存（子SKU）'!$C:$C,$A18,'库存（子SKU）'!D:D)</f>
        <v>1</v>
      </c>
      <c r="C18">
        <f>SUMIF('库存（子SKU）'!$C:$C,$A18,'库存（子SKU）'!E:E)</f>
        <v>1</v>
      </c>
      <c r="D18">
        <f>SUMIF('库存（子SKU）'!$C:$C,$A18,'库存（子SKU）'!F:F)</f>
        <v>1</v>
      </c>
      <c r="E18">
        <f>SUMIF('库存（子SKU）'!$C:$C,$A18,'库存（子SKU）'!G:G)</f>
        <v>5</v>
      </c>
      <c r="F18" s="6">
        <f>IFERROR(VLOOKUP(A18,'[2]父sku-单价'!$A:$B,2,0),"")</f>
        <v>17.99</v>
      </c>
      <c r="G18">
        <f>SUMIF('库存（子SKU）'!$C:$C,$A18,'库存（子SKU）'!I:I)</f>
        <v>16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16</v>
      </c>
      <c r="L18">
        <f>SUMIF('库存（子SKU）'!$C:$C,$A18,'库存（子SKU）'!N:N)</f>
        <v>0</v>
      </c>
      <c r="M18">
        <f>SUMIF('库存（子SKU）'!$C:$C,$A18,'库存（子SKU）'!O:O)</f>
        <v>16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41</v>
      </c>
      <c r="AI18">
        <f>SUMIF('库存（子SKU）'!$C:$C,$A18,'库存（子SKU）'!AK:AK)</f>
        <v>54</v>
      </c>
      <c r="AJ18">
        <f>SUMIF('库存（子SKU）'!$C:$C,$A18,'库存（子SKU）'!AL:AL)</f>
        <v>27</v>
      </c>
      <c r="AK18">
        <f>SUMIF('库存（子SKU）'!$C:$C,$A18,'库存（子SKU）'!AM:AM)</f>
        <v>60</v>
      </c>
      <c r="AL18" s="20">
        <f t="shared" si="10"/>
        <v>0.024390243902439</v>
      </c>
      <c r="AM18" s="20">
        <f t="shared" si="11"/>
        <v>0.0185185185185185</v>
      </c>
      <c r="AN18" s="20">
        <f t="shared" si="12"/>
        <v>0.037037037037037</v>
      </c>
      <c r="AO18" s="20">
        <f t="shared" si="13"/>
        <v>0.0833333333333333</v>
      </c>
      <c r="AP18" s="6">
        <f t="shared" si="14"/>
        <v>0.142857142857143</v>
      </c>
      <c r="AQ18" s="6">
        <f t="shared" si="15"/>
        <v>8.57142857142857</v>
      </c>
      <c r="AR18" s="6">
        <f t="shared" si="16"/>
        <v>7.42857142857143</v>
      </c>
      <c r="AS18">
        <f t="shared" si="17"/>
        <v>112</v>
      </c>
      <c r="AT18" s="22">
        <f>IFERROR(时间!$B$4+AS18,"上周无销量")</f>
        <v>43395</v>
      </c>
    </row>
    <row r="19" spans="1:46">
      <c r="A19" t="s">
        <v>2324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0</v>
      </c>
      <c r="E19">
        <f>SUMIF('库存（子SKU）'!$C:$C,$A19,'库存（子SKU）'!G:G)</f>
        <v>0</v>
      </c>
      <c r="F19" s="6" t="str">
        <f>IFERROR(VLOOKUP(A19,'[2]父sku-单价'!$A:$B,2,0),"")</f>
        <v/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0" t="str">
        <f t="shared" si="2"/>
        <v/>
      </c>
      <c r="W19" s="20" t="str">
        <f t="shared" si="3"/>
        <v/>
      </c>
      <c r="X19" s="20" t="str">
        <f t="shared" si="4"/>
        <v/>
      </c>
      <c r="Y19" s="20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0">
        <f t="shared" si="6"/>
        <v>0</v>
      </c>
      <c r="AE19" s="20">
        <f t="shared" si="7"/>
        <v>0</v>
      </c>
      <c r="AF19" s="20">
        <f t="shared" si="8"/>
        <v>0</v>
      </c>
      <c r="AG19" s="20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0" t="str">
        <f t="shared" si="10"/>
        <v/>
      </c>
      <c r="AM19" s="20" t="str">
        <f t="shared" si="11"/>
        <v/>
      </c>
      <c r="AN19" s="20" t="str">
        <f t="shared" si="12"/>
        <v/>
      </c>
      <c r="AO19" s="20" t="str">
        <f t="shared" si="13"/>
        <v/>
      </c>
      <c r="AP19" s="6">
        <f t="shared" si="14"/>
        <v>0</v>
      </c>
      <c r="AQ19" s="6">
        <f t="shared" si="15"/>
        <v>0</v>
      </c>
      <c r="AR19" s="6">
        <f t="shared" si="16"/>
        <v>0</v>
      </c>
      <c r="AS19" t="str">
        <f t="shared" si="17"/>
        <v>库存为0</v>
      </c>
      <c r="AT19" s="22" t="str">
        <f>IFERROR(时间!$B$4+AS19,"上周无销量")</f>
        <v>上周无销量</v>
      </c>
    </row>
    <row r="20" spans="1:46">
      <c r="A20" t="s">
        <v>2325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6" t="str">
        <f>IFERROR(VLOOKUP(A20,'[2]父sku-单价'!$A:$B,2,0),"")</f>
        <v/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0" t="str">
        <f t="shared" si="2"/>
        <v/>
      </c>
      <c r="W20" s="20" t="str">
        <f t="shared" si="3"/>
        <v/>
      </c>
      <c r="X20" s="20" t="str">
        <f t="shared" si="4"/>
        <v/>
      </c>
      <c r="Y20" s="20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0">
        <f t="shared" si="6"/>
        <v>0</v>
      </c>
      <c r="AE20" s="20">
        <f t="shared" si="7"/>
        <v>0</v>
      </c>
      <c r="AF20" s="20">
        <f t="shared" si="8"/>
        <v>0</v>
      </c>
      <c r="AG20" s="20">
        <f t="shared" si="9"/>
        <v>0</v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0" t="str">
        <f t="shared" si="10"/>
        <v/>
      </c>
      <c r="AM20" s="20" t="str">
        <f t="shared" si="11"/>
        <v/>
      </c>
      <c r="AN20" s="20" t="str">
        <f t="shared" si="12"/>
        <v/>
      </c>
      <c r="AO20" s="20" t="str">
        <f t="shared" si="13"/>
        <v/>
      </c>
      <c r="AP20" s="6">
        <f t="shared" si="14"/>
        <v>0</v>
      </c>
      <c r="AQ20" s="6">
        <f t="shared" si="15"/>
        <v>0</v>
      </c>
      <c r="AR20" s="6">
        <f t="shared" si="16"/>
        <v>0</v>
      </c>
      <c r="AS20" t="str">
        <f t="shared" si="17"/>
        <v>库存为0</v>
      </c>
      <c r="AT20" s="22" t="str">
        <f>IFERROR(时间!$B$4+AS20,"上周无销量")</f>
        <v>上周无销量</v>
      </c>
    </row>
    <row r="21" spans="1:46">
      <c r="A21" t="s">
        <v>2326</v>
      </c>
      <c r="B21">
        <f>SUMIF('库存（子SKU）'!$C:$C,$A21,'库存（子SKU）'!D:D)</f>
        <v>61</v>
      </c>
      <c r="C21">
        <f>SUMIF('库存（子SKU）'!$C:$C,$A21,'库存（子SKU）'!E:E)</f>
        <v>41</v>
      </c>
      <c r="D21">
        <f>SUMIF('库存（子SKU）'!$C:$C,$A21,'库存（子SKU）'!F:F)</f>
        <v>28</v>
      </c>
      <c r="E21">
        <f>SUMIF('库存（子SKU）'!$C:$C,$A21,'库存（子SKU）'!G:G)</f>
        <v>26</v>
      </c>
      <c r="F21" s="6">
        <f>IFERROR(VLOOKUP(A21,'[2]父sku-单价'!$A:$B,2,0),"")</f>
        <v>12.9778205128205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1</v>
      </c>
      <c r="K21">
        <f t="shared" si="1"/>
        <v>1</v>
      </c>
      <c r="L21">
        <f>SUMIF('库存（子SKU）'!$C:$C,$A21,'库存（子SKU）'!N:N)</f>
        <v>1</v>
      </c>
      <c r="M21">
        <f>SUMIF('库存（子SKU）'!$C:$C,$A21,'库存（子SKU）'!O:O)</f>
        <v>0</v>
      </c>
      <c r="N21">
        <f>SUMIF('库存（子SKU）'!$C:$C,$A21,'库存（子SKU）'!P:P)</f>
        <v>58631</v>
      </c>
      <c r="O21">
        <f>SUMIF('库存（子SKU）'!$C:$C,$A21,'库存（子SKU）'!Q:Q)</f>
        <v>1589</v>
      </c>
      <c r="P21">
        <f>SUMIF('库存（子SKU）'!$C:$C,$A21,'库存（子SKU）'!R:R)</f>
        <v>1600</v>
      </c>
      <c r="Q21">
        <f>SUMIF('库存（子SKU）'!$C:$C,$A21,'库存（子SKU）'!S:S)</f>
        <v>2472</v>
      </c>
      <c r="R21">
        <f>SUMIF('库存（子SKU）'!$C:$C,$A21,'库存（子SKU）'!T:T)</f>
        <v>337</v>
      </c>
      <c r="S21">
        <f>SUMIF('库存（子SKU）'!$C:$C,$A21,'库存（子SKU）'!U:U)</f>
        <v>17</v>
      </c>
      <c r="T21">
        <f>SUMIF('库存（子SKU）'!$C:$C,$A21,'库存（子SKU）'!V:V)</f>
        <v>15</v>
      </c>
      <c r="U21">
        <f>SUMIF('库存（子SKU）'!$C:$C,$A21,'库存（子SKU）'!W:W)</f>
        <v>18</v>
      </c>
      <c r="V21" s="20">
        <f t="shared" si="2"/>
        <v>0.00574781259060906</v>
      </c>
      <c r="W21" s="20">
        <f t="shared" si="3"/>
        <v>0.0106985525487728</v>
      </c>
      <c r="X21" s="20">
        <f t="shared" si="4"/>
        <v>0.009375</v>
      </c>
      <c r="Y21" s="20">
        <f t="shared" si="5"/>
        <v>0.00728155339805825</v>
      </c>
      <c r="Z21">
        <f>SUMIF('库存（子SKU）'!$C:$C,$A21,'库存（子SKU）'!AB:AB)</f>
        <v>64.38</v>
      </c>
      <c r="AA21">
        <f>SUMIF('库存（子SKU）'!$C:$C,$A21,'库存（子SKU）'!AC:AC)</f>
        <v>1.55</v>
      </c>
      <c r="AB21">
        <f>SUMIF('库存（子SKU）'!$C:$C,$A21,'库存（子SKU）'!AD:AD)</f>
        <v>1.82</v>
      </c>
      <c r="AC21">
        <f>SUMIF('库存（子SKU）'!$C:$C,$A21,'库存（子SKU）'!AE:AE)</f>
        <v>1.68</v>
      </c>
      <c r="AD21" s="20">
        <f t="shared" si="6"/>
        <v>0.0813241202575546</v>
      </c>
      <c r="AE21" s="20">
        <f t="shared" si="7"/>
        <v>0.00291303751746558</v>
      </c>
      <c r="AF21" s="20">
        <f t="shared" si="8"/>
        <v>0.00500854515099727</v>
      </c>
      <c r="AG21" s="20">
        <f t="shared" si="9"/>
        <v>0.00497890878915705</v>
      </c>
      <c r="AH21">
        <f>SUMIF('库存（子SKU）'!$C:$C,$A21,'库存（子SKU）'!AJ:AJ)</f>
        <v>374</v>
      </c>
      <c r="AI21">
        <f>SUMIF('库存（子SKU）'!$C:$C,$A21,'库存（子SKU）'!AK:AK)</f>
        <v>188</v>
      </c>
      <c r="AJ21">
        <f>SUMIF('库存（子SKU）'!$C:$C,$A21,'库存（子SKU）'!AL:AL)</f>
        <v>60</v>
      </c>
      <c r="AK21">
        <f>SUMIF('库存（子SKU）'!$C:$C,$A21,'库存（子SKU）'!AM:AM)</f>
        <v>168</v>
      </c>
      <c r="AL21" s="20">
        <f t="shared" si="10"/>
        <v>0.163101604278075</v>
      </c>
      <c r="AM21" s="20">
        <f t="shared" si="11"/>
        <v>0.218085106382979</v>
      </c>
      <c r="AN21" s="20">
        <f t="shared" si="12"/>
        <v>0.466666666666667</v>
      </c>
      <c r="AO21" s="20">
        <f t="shared" si="13"/>
        <v>0.154761904761905</v>
      </c>
      <c r="AP21" s="6">
        <f t="shared" si="14"/>
        <v>8.71428571428571</v>
      </c>
      <c r="AQ21" s="6">
        <f t="shared" si="15"/>
        <v>522.857142857143</v>
      </c>
      <c r="AR21" s="6">
        <f t="shared" si="16"/>
        <v>-521.857142857143</v>
      </c>
      <c r="AS21">
        <f t="shared" si="17"/>
        <v>0</v>
      </c>
      <c r="AT21" s="22">
        <f>IFERROR(时间!$B$4+AS21,"上周无销量")</f>
        <v>43283</v>
      </c>
    </row>
    <row r="22" spans="1:46">
      <c r="A22" t="s">
        <v>2327</v>
      </c>
      <c r="B22">
        <f>SUMIF('库存（子SKU）'!$C:$C,$A22,'库存（子SKU）'!D:D)</f>
        <v>1</v>
      </c>
      <c r="C22">
        <f>SUMIF('库存（子SKU）'!$C:$C,$A22,'库存（子SKU）'!E:E)</f>
        <v>1</v>
      </c>
      <c r="D22">
        <f>SUMIF('库存（子SKU）'!$C:$C,$A22,'库存（子SKU）'!F:F)</f>
        <v>0</v>
      </c>
      <c r="E22">
        <f>SUMIF('库存（子SKU）'!$C:$C,$A22,'库存（子SKU）'!G:G)</f>
        <v>7</v>
      </c>
      <c r="F22" s="6">
        <f>IFERROR(VLOOKUP(A22,'[2]父sku-单价'!$A:$B,2,0),"")</f>
        <v>5.2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1</v>
      </c>
      <c r="Q22">
        <f>SUMIF('库存（子SKU）'!$C:$C,$A22,'库存（子SKU）'!S:S)</f>
        <v>668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4</v>
      </c>
      <c r="V22" s="20" t="str">
        <f t="shared" si="2"/>
        <v/>
      </c>
      <c r="W22" s="20" t="str">
        <f t="shared" si="3"/>
        <v/>
      </c>
      <c r="X22" s="20">
        <f t="shared" si="4"/>
        <v>0</v>
      </c>
      <c r="Y22" s="20">
        <f t="shared" si="5"/>
        <v>0.00598802395209581</v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0.31</v>
      </c>
      <c r="AD22" s="20">
        <f t="shared" si="6"/>
        <v>0</v>
      </c>
      <c r="AE22" s="20">
        <f t="shared" si="7"/>
        <v>0</v>
      </c>
      <c r="AF22" s="20">
        <f t="shared" si="8"/>
        <v>0</v>
      </c>
      <c r="AG22" s="20">
        <f t="shared" si="9"/>
        <v>0.00851648351648352</v>
      </c>
      <c r="AH22">
        <f>SUMIF('库存（子SKU）'!$C:$C,$A22,'库存（子SKU）'!AJ:AJ)</f>
        <v>16</v>
      </c>
      <c r="AI22">
        <f>SUMIF('库存（子SKU）'!$C:$C,$A22,'库存（子SKU）'!AK:AK)</f>
        <v>11</v>
      </c>
      <c r="AJ22">
        <f>SUMIF('库存（子SKU）'!$C:$C,$A22,'库存（子SKU）'!AL:AL)</f>
        <v>0</v>
      </c>
      <c r="AK22">
        <f>SUMIF('库存（子SKU）'!$C:$C,$A22,'库存（子SKU）'!AM:AM)</f>
        <v>194</v>
      </c>
      <c r="AL22" s="20">
        <f t="shared" si="10"/>
        <v>0.0625</v>
      </c>
      <c r="AM22" s="20">
        <f t="shared" si="11"/>
        <v>0.0909090909090909</v>
      </c>
      <c r="AN22" s="20" t="str">
        <f t="shared" si="12"/>
        <v/>
      </c>
      <c r="AO22" s="20">
        <f t="shared" si="13"/>
        <v>0.0360824742268041</v>
      </c>
      <c r="AP22" s="6">
        <f t="shared" si="14"/>
        <v>0.142857142857143</v>
      </c>
      <c r="AQ22" s="6">
        <f t="shared" si="15"/>
        <v>8.57142857142857</v>
      </c>
      <c r="AR22" s="6">
        <f t="shared" si="16"/>
        <v>-8.57142857142857</v>
      </c>
      <c r="AS22">
        <f t="shared" si="17"/>
        <v>0</v>
      </c>
      <c r="AT22" s="22">
        <f>IFERROR(时间!$B$4+AS22,"上周无销量")</f>
        <v>43283</v>
      </c>
    </row>
    <row r="23" spans="1:46">
      <c r="A23" t="s">
        <v>2328</v>
      </c>
      <c r="B23">
        <f>SUMIF('库存（子SKU）'!$C:$C,$A23,'库存（子SKU）'!D:D)</f>
        <v>0</v>
      </c>
      <c r="C23">
        <f>SUMIF('库存（子SKU）'!$C:$C,$A23,'库存（子SKU）'!E:E)</f>
        <v>0</v>
      </c>
      <c r="D23">
        <f>SUMIF('库存（子SKU）'!$C:$C,$A23,'库存（子SKU）'!F:F)</f>
        <v>0</v>
      </c>
      <c r="E23">
        <f>SUMIF('库存（子SKU）'!$C:$C,$A23,'库存（子SKU）'!G:G)</f>
        <v>0</v>
      </c>
      <c r="F23" s="6" t="str">
        <f>IFERROR(VLOOKUP(A23,'[2]父sku-单价'!$A:$B,2,0),"")</f>
        <v/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0" t="str">
        <f t="shared" si="2"/>
        <v/>
      </c>
      <c r="W23" s="20" t="str">
        <f t="shared" si="3"/>
        <v/>
      </c>
      <c r="X23" s="20" t="str">
        <f t="shared" si="4"/>
        <v/>
      </c>
      <c r="Y23" s="20" t="str">
        <f t="shared" si="5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0" t="str">
        <f t="shared" si="10"/>
        <v/>
      </c>
      <c r="AM23" s="20" t="str">
        <f t="shared" si="11"/>
        <v/>
      </c>
      <c r="AN23" s="20" t="str">
        <f t="shared" si="12"/>
        <v/>
      </c>
      <c r="AO23" s="20" t="str">
        <f t="shared" si="13"/>
        <v/>
      </c>
      <c r="AP23" s="6">
        <f t="shared" si="14"/>
        <v>0</v>
      </c>
      <c r="AQ23" s="6">
        <f t="shared" si="15"/>
        <v>0</v>
      </c>
      <c r="AR23" s="6">
        <f t="shared" si="16"/>
        <v>0</v>
      </c>
      <c r="AS23" t="str">
        <f t="shared" si="17"/>
        <v>库存为0</v>
      </c>
      <c r="AT23" s="22" t="str">
        <f>IFERROR(时间!$B$4+AS23,"上周无销量")</f>
        <v>上周无销量</v>
      </c>
    </row>
    <row r="24" spans="1:46">
      <c r="A24" t="s">
        <v>2329</v>
      </c>
      <c r="B24">
        <f>SUMIF('库存（子SKU）'!$C:$C,$A24,'库存（子SKU）'!D:D)</f>
        <v>3</v>
      </c>
      <c r="C24">
        <f>SUMIF('库存（子SKU）'!$C:$C,$A24,'库存（子SKU）'!E:E)</f>
        <v>1</v>
      </c>
      <c r="D24">
        <f>SUMIF('库存（子SKU）'!$C:$C,$A24,'库存（子SKU）'!F:F)</f>
        <v>2</v>
      </c>
      <c r="E24">
        <f>SUMIF('库存（子SKU）'!$C:$C,$A24,'库存（子SKU）'!G:G)</f>
        <v>4</v>
      </c>
      <c r="F24" s="6">
        <f>IFERROR(VLOOKUP(A24,'[2]父sku-单价'!$A:$B,2,0),"")</f>
        <v>17.79</v>
      </c>
      <c r="G24">
        <f>SUMIF('库存（子SKU）'!$C:$C,$A24,'库存（子SKU）'!I:I)</f>
        <v>24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24</v>
      </c>
      <c r="L24">
        <f>SUMIF('库存（子SKU）'!$C:$C,$A24,'库存（子SKU）'!N:N)</f>
        <v>0</v>
      </c>
      <c r="M24">
        <f>SUMIF('库存（子SKU）'!$C:$C,$A24,'库存（子SKU）'!O:O)</f>
        <v>11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0" t="str">
        <f t="shared" si="2"/>
        <v/>
      </c>
      <c r="W24" s="20" t="str">
        <f t="shared" si="3"/>
        <v/>
      </c>
      <c r="X24" s="20" t="str">
        <f t="shared" si="4"/>
        <v/>
      </c>
      <c r="Y24" s="20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0">
        <f t="shared" si="6"/>
        <v>0</v>
      </c>
      <c r="AE24" s="20">
        <f t="shared" si="7"/>
        <v>0</v>
      </c>
      <c r="AF24" s="20">
        <f t="shared" si="8"/>
        <v>0</v>
      </c>
      <c r="AG24" s="20">
        <f t="shared" si="9"/>
        <v>0</v>
      </c>
      <c r="AH24">
        <f>SUMIF('库存（子SKU）'!$C:$C,$A24,'库存（子SKU）'!AJ:AJ)</f>
        <v>62</v>
      </c>
      <c r="AI24">
        <f>SUMIF('库存（子SKU）'!$C:$C,$A24,'库存（子SKU）'!AK:AK)</f>
        <v>33</v>
      </c>
      <c r="AJ24">
        <f>SUMIF('库存（子SKU）'!$C:$C,$A24,'库存（子SKU）'!AL:AL)</f>
        <v>19</v>
      </c>
      <c r="AK24">
        <f>SUMIF('库存（子SKU）'!$C:$C,$A24,'库存（子SKU）'!AM:AM)</f>
        <v>88</v>
      </c>
      <c r="AL24" s="20">
        <f t="shared" si="10"/>
        <v>0.0483870967741935</v>
      </c>
      <c r="AM24" s="20">
        <f t="shared" si="11"/>
        <v>0.0303030303030303</v>
      </c>
      <c r="AN24" s="20">
        <f t="shared" si="12"/>
        <v>0.105263157894737</v>
      </c>
      <c r="AO24" s="20">
        <f t="shared" si="13"/>
        <v>0.0454545454545455</v>
      </c>
      <c r="AP24" s="6">
        <f t="shared" si="14"/>
        <v>0.428571428571429</v>
      </c>
      <c r="AQ24" s="6">
        <f t="shared" si="15"/>
        <v>25.7142857142857</v>
      </c>
      <c r="AR24" s="6">
        <f t="shared" si="16"/>
        <v>-1.71428571428571</v>
      </c>
      <c r="AS24">
        <f t="shared" si="17"/>
        <v>56</v>
      </c>
      <c r="AT24" s="22">
        <f>IFERROR(时间!$B$4+AS24,"上周无销量")</f>
        <v>43339</v>
      </c>
    </row>
    <row r="25" spans="1:46">
      <c r="A25" t="s">
        <v>2330</v>
      </c>
      <c r="B25">
        <f>SUMIF('库存（子SKU）'!$C:$C,$A25,'库存（子SKU）'!D:D)</f>
        <v>8</v>
      </c>
      <c r="C25">
        <f>SUMIF('库存（子SKU）'!$C:$C,$A25,'库存（子SKU）'!E:E)</f>
        <v>14</v>
      </c>
      <c r="D25">
        <f>SUMIF('库存（子SKU）'!$C:$C,$A25,'库存（子SKU）'!F:F)</f>
        <v>29</v>
      </c>
      <c r="E25">
        <f>SUMIF('库存（子SKU）'!$C:$C,$A25,'库存（子SKU）'!G:G)</f>
        <v>16</v>
      </c>
      <c r="F25" s="6">
        <f>IFERROR(VLOOKUP(A25,'[2]父sku-单价'!$A:$B,2,0),"")</f>
        <v>14.5422388059701</v>
      </c>
      <c r="G25">
        <f>SUMIF('库存（子SKU）'!$C:$C,$A25,'库存（子SKU）'!I:I)</f>
        <v>97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1</v>
      </c>
      <c r="K25">
        <f t="shared" si="1"/>
        <v>98</v>
      </c>
      <c r="L25">
        <f>SUMIF('库存（子SKU）'!$C:$C,$A25,'库存（子SKU）'!N:N)</f>
        <v>0</v>
      </c>
      <c r="M25">
        <f>SUMIF('库存（子SKU）'!$C:$C,$A25,'库存（子SKU）'!O:O)</f>
        <v>21</v>
      </c>
      <c r="N25">
        <f>SUMIF('库存（子SKU）'!$C:$C,$A25,'库存（子SKU）'!P:P)</f>
        <v>0</v>
      </c>
      <c r="O25">
        <f>SUMIF('库存（子SKU）'!$C:$C,$A25,'库存（子SKU）'!Q:Q)</f>
        <v>11885</v>
      </c>
      <c r="P25">
        <f>SUMIF('库存（子SKU）'!$C:$C,$A25,'库存（子SKU）'!R:R)</f>
        <v>14943</v>
      </c>
      <c r="Q25">
        <f>SUMIF('库存（子SKU）'!$C:$C,$A25,'库存（子SKU）'!S:S)</f>
        <v>11216</v>
      </c>
      <c r="R25">
        <f>SUMIF('库存（子SKU）'!$C:$C,$A25,'库存（子SKU）'!T:T)</f>
        <v>114</v>
      </c>
      <c r="S25">
        <f>SUMIF('库存（子SKU）'!$C:$C,$A25,'库存（子SKU）'!U:U)</f>
        <v>57</v>
      </c>
      <c r="T25">
        <f>SUMIF('库存（子SKU）'!$C:$C,$A25,'库存（子SKU）'!V:V)</f>
        <v>58</v>
      </c>
      <c r="U25">
        <f>SUMIF('库存（子SKU）'!$C:$C,$A25,'库存（子SKU）'!W:W)</f>
        <v>54</v>
      </c>
      <c r="V25" s="20" t="str">
        <f t="shared" si="2"/>
        <v/>
      </c>
      <c r="W25" s="20">
        <f t="shared" si="3"/>
        <v>0.00479596129575095</v>
      </c>
      <c r="X25" s="20">
        <f t="shared" si="4"/>
        <v>0.00388141604764773</v>
      </c>
      <c r="Y25" s="20">
        <f t="shared" si="5"/>
        <v>0.00481455064194009</v>
      </c>
      <c r="Z25">
        <f>SUMIF('库存（子SKU）'!$C:$C,$A25,'库存（子SKU）'!AB:AB)</f>
        <v>16.57125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0">
        <f t="shared" si="6"/>
        <v>0.142440670768631</v>
      </c>
      <c r="AE25" s="20">
        <f t="shared" si="7"/>
        <v>0</v>
      </c>
      <c r="AF25" s="20">
        <f t="shared" si="8"/>
        <v>0</v>
      </c>
      <c r="AG25" s="20">
        <f t="shared" si="9"/>
        <v>0</v>
      </c>
      <c r="AH25">
        <f>SUMIF('库存（子SKU）'!$C:$C,$A25,'库存（子SKU）'!AJ:AJ)</f>
        <v>272</v>
      </c>
      <c r="AI25">
        <f>SUMIF('库存（子SKU）'!$C:$C,$A25,'库存（子SKU）'!AK:AK)</f>
        <v>173</v>
      </c>
      <c r="AJ25">
        <f>SUMIF('库存（子SKU）'!$C:$C,$A25,'库存（子SKU）'!AL:AL)</f>
        <v>53</v>
      </c>
      <c r="AK25">
        <f>SUMIF('库存（子SKU）'!$C:$C,$A25,'库存（子SKU）'!AM:AM)</f>
        <v>200</v>
      </c>
      <c r="AL25" s="20">
        <f t="shared" si="10"/>
        <v>0.0294117647058824</v>
      </c>
      <c r="AM25" s="20">
        <f t="shared" si="11"/>
        <v>0.0809248554913295</v>
      </c>
      <c r="AN25" s="20">
        <f t="shared" si="12"/>
        <v>0.547169811320755</v>
      </c>
      <c r="AO25" s="20">
        <f t="shared" si="13"/>
        <v>0.08</v>
      </c>
      <c r="AP25" s="6">
        <f t="shared" si="14"/>
        <v>1.14285714285714</v>
      </c>
      <c r="AQ25" s="6">
        <f t="shared" si="15"/>
        <v>68.5714285714286</v>
      </c>
      <c r="AR25" s="6">
        <f t="shared" si="16"/>
        <v>29.4285714285714</v>
      </c>
      <c r="AS25">
        <f t="shared" si="17"/>
        <v>85</v>
      </c>
      <c r="AT25" s="22">
        <f>IFERROR(时间!$B$4+AS25,"上周无销量")</f>
        <v>43368</v>
      </c>
    </row>
    <row r="26" spans="1:46">
      <c r="A26" t="s">
        <v>2331</v>
      </c>
      <c r="B26">
        <f>SUMIF('库存（子SKU）'!$C:$C,$A26,'库存（子SKU）'!D:D)</f>
        <v>1</v>
      </c>
      <c r="C26">
        <f>SUMIF('库存（子SKU）'!$C:$C,$A26,'库存（子SKU）'!E:E)</f>
        <v>2</v>
      </c>
      <c r="D26">
        <f>SUMIF('库存（子SKU）'!$C:$C,$A26,'库存（子SKU）'!F:F)</f>
        <v>0</v>
      </c>
      <c r="E26">
        <f>SUMIF('库存（子SKU）'!$C:$C,$A26,'库存（子SKU）'!G:G)</f>
        <v>4</v>
      </c>
      <c r="F26" s="6">
        <f>IFERROR(VLOOKUP(A26,'[2]父sku-单价'!$A:$B,2,0),"")</f>
        <v>5.2</v>
      </c>
      <c r="G26">
        <f>SUMIF('库存（子SKU）'!$C:$C,$A26,'库存（子SKU）'!I:I)</f>
        <v>1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1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18491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70</v>
      </c>
      <c r="V26" s="20" t="str">
        <f t="shared" si="2"/>
        <v/>
      </c>
      <c r="W26" s="20" t="str">
        <f t="shared" si="3"/>
        <v/>
      </c>
      <c r="X26" s="20" t="str">
        <f t="shared" si="4"/>
        <v/>
      </c>
      <c r="Y26" s="20">
        <f t="shared" si="5"/>
        <v>0.00378562543940295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13.15</v>
      </c>
      <c r="AD26" s="20">
        <f t="shared" si="6"/>
        <v>0</v>
      </c>
      <c r="AE26" s="20">
        <f t="shared" si="7"/>
        <v>0</v>
      </c>
      <c r="AF26" s="20">
        <f t="shared" si="8"/>
        <v>0</v>
      </c>
      <c r="AG26" s="20">
        <f t="shared" si="9"/>
        <v>0.632211538461538</v>
      </c>
      <c r="AH26">
        <f>SUMIF('库存（子SKU）'!$C:$C,$A26,'库存（子SKU）'!AJ:AJ)</f>
        <v>44</v>
      </c>
      <c r="AI26">
        <f>SUMIF('库存（子SKU）'!$C:$C,$A26,'库存（子SKU）'!AK:AK)</f>
        <v>39</v>
      </c>
      <c r="AJ26">
        <f>SUMIF('库存（子SKU）'!$C:$C,$A26,'库存（子SKU）'!AL:AL)</f>
        <v>0</v>
      </c>
      <c r="AK26">
        <f>SUMIF('库存（子SKU）'!$C:$C,$A26,'库存（子SKU）'!AM:AM)</f>
        <v>160</v>
      </c>
      <c r="AL26" s="20">
        <f t="shared" si="10"/>
        <v>0.0227272727272727</v>
      </c>
      <c r="AM26" s="20">
        <f t="shared" si="11"/>
        <v>0.0512820512820513</v>
      </c>
      <c r="AN26" s="20" t="str">
        <f t="shared" si="12"/>
        <v/>
      </c>
      <c r="AO26" s="20">
        <f t="shared" si="13"/>
        <v>0.025</v>
      </c>
      <c r="AP26" s="6">
        <f t="shared" si="14"/>
        <v>0.142857142857143</v>
      </c>
      <c r="AQ26" s="6">
        <f t="shared" si="15"/>
        <v>8.57142857142857</v>
      </c>
      <c r="AR26" s="6">
        <f t="shared" si="16"/>
        <v>-7.57142857142857</v>
      </c>
      <c r="AS26">
        <f t="shared" si="17"/>
        <v>7</v>
      </c>
      <c r="AT26" s="22">
        <f>IFERROR(时间!$B$4+AS26,"上周无销量")</f>
        <v>43290</v>
      </c>
    </row>
    <row r="27" spans="1:46">
      <c r="A27" t="s">
        <v>2332</v>
      </c>
      <c r="B27">
        <f>SUMIF('库存（子SKU）'!$C:$C,$A27,'库存（子SKU）'!D:D)</f>
        <v>0</v>
      </c>
      <c r="C27">
        <f>SUMIF('库存（子SKU）'!$C:$C,$A27,'库存（子SKU）'!E:E)</f>
        <v>0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6" t="str">
        <f>IFERROR(VLOOKUP(A27,'[2]父sku-单价'!$A:$B,2,0),"")</f>
        <v/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0" t="str">
        <f t="shared" si="2"/>
        <v/>
      </c>
      <c r="W27" s="20" t="str">
        <f t="shared" si="3"/>
        <v/>
      </c>
      <c r="X27" s="20" t="str">
        <f t="shared" si="4"/>
        <v/>
      </c>
      <c r="Y27" s="20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0">
        <f t="shared" si="6"/>
        <v>0</v>
      </c>
      <c r="AE27" s="20">
        <f t="shared" si="7"/>
        <v>0</v>
      </c>
      <c r="AF27" s="20">
        <f t="shared" si="8"/>
        <v>0</v>
      </c>
      <c r="AG27" s="20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0" t="str">
        <f t="shared" si="10"/>
        <v/>
      </c>
      <c r="AM27" s="20" t="str">
        <f t="shared" si="11"/>
        <v/>
      </c>
      <c r="AN27" s="20" t="str">
        <f t="shared" si="12"/>
        <v/>
      </c>
      <c r="AO27" s="20" t="str">
        <f t="shared" si="13"/>
        <v/>
      </c>
      <c r="AP27" s="6">
        <f t="shared" si="14"/>
        <v>0</v>
      </c>
      <c r="AQ27" s="6">
        <f t="shared" si="15"/>
        <v>0</v>
      </c>
      <c r="AR27" s="6">
        <f t="shared" si="16"/>
        <v>0</v>
      </c>
      <c r="AS27" t="str">
        <f t="shared" si="17"/>
        <v>库存为0</v>
      </c>
      <c r="AT27" s="22" t="str">
        <f>IFERROR(时间!$B$4+AS27,"上周无销量")</f>
        <v>上周无销量</v>
      </c>
    </row>
    <row r="28" spans="1:46">
      <c r="A28" t="s">
        <v>2333</v>
      </c>
      <c r="B28">
        <f>SUMIF('库存（子SKU）'!$C:$C,$A28,'库存（子SKU）'!D:D)</f>
        <v>53</v>
      </c>
      <c r="C28">
        <f>SUMIF('库存（子SKU）'!$C:$C,$A28,'库存（子SKU）'!E:E)</f>
        <v>58</v>
      </c>
      <c r="D28">
        <f>SUMIF('库存（子SKU）'!$C:$C,$A28,'库存（子SKU）'!F:F)</f>
        <v>46</v>
      </c>
      <c r="E28">
        <f>SUMIF('库存（子SKU）'!$C:$C,$A28,'库存（子SKU）'!G:G)</f>
        <v>60</v>
      </c>
      <c r="F28" s="6">
        <f>IFERROR(VLOOKUP(A28,'[2]父sku-单价'!$A:$B,2,0),"")</f>
        <v>18.8546543778802</v>
      </c>
      <c r="G28">
        <f>SUMIF('库存（子SKU）'!$C:$C,$A28,'库存（子SKU）'!I:I)</f>
        <v>114</v>
      </c>
      <c r="H28">
        <f>SUMIF('库存（子SKU）'!$C:$C,$A28,'库存（子SKU）'!J:J)</f>
        <v>0</v>
      </c>
      <c r="I28">
        <f>SUMIF('库存（子SKU）'!$C:$C,$A28,'库存（子SKU）'!K:K)</f>
        <v>10</v>
      </c>
      <c r="J28">
        <f>SUMIF('库存（子SKU）'!$C:$C,$A28,'库存（子SKU）'!L:L)</f>
        <v>3</v>
      </c>
      <c r="K28">
        <f t="shared" si="1"/>
        <v>127</v>
      </c>
      <c r="L28">
        <f>SUMIF('库存（子SKU）'!$C:$C,$A28,'库存（子SKU）'!N:N)</f>
        <v>3</v>
      </c>
      <c r="M28">
        <f>SUMIF('库存（子SKU）'!$C:$C,$A28,'库存（子SKU）'!O:O)</f>
        <v>37</v>
      </c>
      <c r="N28">
        <f>SUMIF('库存（子SKU）'!$C:$C,$A28,'库存（子SKU）'!P:P)</f>
        <v>37220</v>
      </c>
      <c r="O28">
        <f>SUMIF('库存（子SKU）'!$C:$C,$A28,'库存（子SKU）'!Q:Q)</f>
        <v>144795</v>
      </c>
      <c r="P28">
        <f>SUMIF('库存（子SKU）'!$C:$C,$A28,'库存（子SKU）'!R:R)</f>
        <v>323802</v>
      </c>
      <c r="Q28">
        <f>SUMIF('库存（子SKU）'!$C:$C,$A28,'库存（子SKU）'!S:S)</f>
        <v>281403</v>
      </c>
      <c r="R28">
        <f>SUMIF('库存（子SKU）'!$C:$C,$A28,'库存（子SKU）'!T:T)</f>
        <v>606</v>
      </c>
      <c r="S28">
        <f>SUMIF('库存（子SKU）'!$C:$C,$A28,'库存（子SKU）'!U:U)</f>
        <v>537</v>
      </c>
      <c r="T28">
        <f>SUMIF('库存（子SKU）'!$C:$C,$A28,'库存（子SKU）'!V:V)</f>
        <v>633</v>
      </c>
      <c r="U28">
        <f>SUMIF('库存（子SKU）'!$C:$C,$A28,'库存（子SKU）'!W:W)</f>
        <v>722</v>
      </c>
      <c r="V28" s="20">
        <f t="shared" si="2"/>
        <v>0.0162815690488984</v>
      </c>
      <c r="W28" s="20">
        <f t="shared" si="3"/>
        <v>0.0037086915984668</v>
      </c>
      <c r="X28" s="20">
        <f t="shared" si="4"/>
        <v>0.00195489836381492</v>
      </c>
      <c r="Y28" s="20">
        <f t="shared" si="5"/>
        <v>0.00256571536195421</v>
      </c>
      <c r="Z28">
        <f>SUMIF('库存（子SKU）'!$C:$C,$A28,'库存（子SKU）'!AB:AB)</f>
        <v>113.795</v>
      </c>
      <c r="AA28">
        <f>SUMIF('库存（子SKU）'!$C:$C,$A28,'库存（子SKU）'!AC:AC)</f>
        <v>26.37</v>
      </c>
      <c r="AB28">
        <f>SUMIF('库存（子SKU）'!$C:$C,$A28,'库存（子SKU）'!AD:AD)</f>
        <v>27</v>
      </c>
      <c r="AC28">
        <f>SUMIF('库存（子SKU）'!$C:$C,$A28,'库存（子SKU）'!AE:AE)</f>
        <v>30.15</v>
      </c>
      <c r="AD28" s="20">
        <f t="shared" si="6"/>
        <v>0.11387509039768</v>
      </c>
      <c r="AE28" s="20">
        <f t="shared" si="7"/>
        <v>0.0241136837250744</v>
      </c>
      <c r="AF28" s="20">
        <f t="shared" si="8"/>
        <v>0.031130590355861</v>
      </c>
      <c r="AG28" s="20">
        <f t="shared" si="9"/>
        <v>0.026651244299101</v>
      </c>
      <c r="AH28">
        <f>SUMIF('库存（子SKU）'!$C:$C,$A28,'库存（子SKU）'!AJ:AJ)</f>
        <v>1021</v>
      </c>
      <c r="AI28">
        <f>SUMIF('库存（子SKU）'!$C:$C,$A28,'库存（子SKU）'!AK:AK)</f>
        <v>1034</v>
      </c>
      <c r="AJ28">
        <f>SUMIF('库存（子SKU）'!$C:$C,$A28,'库存（子SKU）'!AL:AL)</f>
        <v>403</v>
      </c>
      <c r="AK28">
        <f>SUMIF('库存（子SKU）'!$C:$C,$A28,'库存（子SKU）'!AM:AM)</f>
        <v>1056</v>
      </c>
      <c r="AL28" s="20">
        <f t="shared" si="10"/>
        <v>0.0519098922624878</v>
      </c>
      <c r="AM28" s="20">
        <f t="shared" si="11"/>
        <v>0.0560928433268859</v>
      </c>
      <c r="AN28" s="20">
        <f t="shared" si="12"/>
        <v>0.114143920595533</v>
      </c>
      <c r="AO28" s="20">
        <f t="shared" si="13"/>
        <v>0.0568181818181818</v>
      </c>
      <c r="AP28" s="6">
        <f t="shared" si="14"/>
        <v>7.57142857142857</v>
      </c>
      <c r="AQ28" s="6">
        <f t="shared" si="15"/>
        <v>454.285714285714</v>
      </c>
      <c r="AR28" s="6">
        <f t="shared" si="16"/>
        <v>-327.285714285714</v>
      </c>
      <c r="AS28">
        <f t="shared" si="17"/>
        <v>16</v>
      </c>
      <c r="AT28" s="22">
        <f>IFERROR(时间!$B$4+AS28,"上周无销量")</f>
        <v>43299</v>
      </c>
    </row>
    <row r="29" spans="1:46">
      <c r="A29" t="s">
        <v>2334</v>
      </c>
      <c r="B29">
        <f>SUMIF('库存（子SKU）'!$C:$C,$A29,'库存（子SKU）'!D:D)</f>
        <v>130</v>
      </c>
      <c r="C29">
        <f>SUMIF('库存（子SKU）'!$C:$C,$A29,'库存（子SKU）'!E:E)</f>
        <v>113</v>
      </c>
      <c r="D29">
        <f>SUMIF('库存（子SKU）'!$C:$C,$A29,'库存（子SKU）'!F:F)</f>
        <v>91</v>
      </c>
      <c r="E29">
        <f>SUMIF('库存（子SKU）'!$C:$C,$A29,'库存（子SKU）'!G:G)</f>
        <v>115</v>
      </c>
      <c r="F29" s="6">
        <f>IFERROR(VLOOKUP(A29,'[2]父sku-单价'!$A:$B,2,0),"")</f>
        <v>17.9651224944321</v>
      </c>
      <c r="G29">
        <f>SUMIF('库存（子SKU）'!$C:$C,$A29,'库存（子SKU）'!I:I)</f>
        <v>48</v>
      </c>
      <c r="H29">
        <f>SUMIF('库存（子SKU）'!$C:$C,$A29,'库存（子SKU）'!J:J)</f>
        <v>63</v>
      </c>
      <c r="I29">
        <f>SUMIF('库存（子SKU）'!$C:$C,$A29,'库存（子SKU）'!K:K)</f>
        <v>43</v>
      </c>
      <c r="J29">
        <f>SUMIF('库存（子SKU）'!$C:$C,$A29,'库存（子SKU）'!L:L)</f>
        <v>240</v>
      </c>
      <c r="K29">
        <f t="shared" si="1"/>
        <v>394</v>
      </c>
      <c r="L29">
        <f>SUMIF('库存（子SKU）'!$C:$C,$A29,'库存（子SKU）'!N:N)</f>
        <v>5</v>
      </c>
      <c r="M29">
        <f>SUMIF('库存（子SKU）'!$C:$C,$A29,'库存（子SKU）'!O:O)</f>
        <v>5</v>
      </c>
      <c r="N29">
        <f>SUMIF('库存（子SKU）'!$C:$C,$A29,'库存（子SKU）'!P:P)</f>
        <v>39916</v>
      </c>
      <c r="O29">
        <f>SUMIF('库存（子SKU）'!$C:$C,$A29,'库存（子SKU）'!Q:Q)</f>
        <v>34645</v>
      </c>
      <c r="P29">
        <f>SUMIF('库存（子SKU）'!$C:$C,$A29,'库存（子SKU）'!R:R)</f>
        <v>37941</v>
      </c>
      <c r="Q29">
        <f>SUMIF('库存（子SKU）'!$C:$C,$A29,'库存（子SKU）'!S:S)</f>
        <v>33925</v>
      </c>
      <c r="R29">
        <f>SUMIF('库存（子SKU）'!$C:$C,$A29,'库存（子SKU）'!T:T)</f>
        <v>388</v>
      </c>
      <c r="S29">
        <f>SUMIF('库存（子SKU）'!$C:$C,$A29,'库存（子SKU）'!U:U)</f>
        <v>239</v>
      </c>
      <c r="T29">
        <f>SUMIF('库存（子SKU）'!$C:$C,$A29,'库存（子SKU）'!V:V)</f>
        <v>201</v>
      </c>
      <c r="U29">
        <f>SUMIF('库存（子SKU）'!$C:$C,$A29,'库存（子SKU）'!W:W)</f>
        <v>227</v>
      </c>
      <c r="V29" s="20">
        <f t="shared" si="2"/>
        <v>0.00972041286702074</v>
      </c>
      <c r="W29" s="20">
        <f t="shared" si="3"/>
        <v>0.00689854235820465</v>
      </c>
      <c r="X29" s="20">
        <f t="shared" si="4"/>
        <v>0.00529769905906539</v>
      </c>
      <c r="Y29" s="20">
        <f t="shared" si="5"/>
        <v>0.00669123065585851</v>
      </c>
      <c r="Z29">
        <f>SUMIF('库存（子SKU）'!$C:$C,$A29,'库存（子SKU）'!AB:AB)</f>
        <v>58.7775</v>
      </c>
      <c r="AA29">
        <f>SUMIF('库存（子SKU）'!$C:$C,$A29,'库存（子SKU）'!AC:AC)</f>
        <v>16.32</v>
      </c>
      <c r="AB29">
        <f>SUMIF('库存（子SKU）'!$C:$C,$A29,'库存（子SKU）'!AD:AD)</f>
        <v>20.05</v>
      </c>
      <c r="AC29">
        <f>SUMIF('库存（子SKU）'!$C:$C,$A29,'库存（子SKU）'!AE:AE)</f>
        <v>24.21</v>
      </c>
      <c r="AD29" s="20">
        <f t="shared" si="6"/>
        <v>0.0251673549971476</v>
      </c>
      <c r="AE29" s="20">
        <f t="shared" si="7"/>
        <v>0.00803917584229238</v>
      </c>
      <c r="AF29" s="20">
        <f t="shared" si="8"/>
        <v>0.0122643010309535</v>
      </c>
      <c r="AG29" s="20">
        <f t="shared" si="9"/>
        <v>0.0117183581239528</v>
      </c>
      <c r="AH29">
        <f>SUMIF('库存（子SKU）'!$C:$C,$A29,'库存（子SKU）'!AJ:AJ)</f>
        <v>2058</v>
      </c>
      <c r="AI29">
        <f>SUMIF('库存（子SKU）'!$C:$C,$A29,'库存（子SKU）'!AK:AK)</f>
        <v>1684</v>
      </c>
      <c r="AJ29">
        <f>SUMIF('库存（子SKU）'!$C:$C,$A29,'库存（子SKU）'!AL:AL)</f>
        <v>577</v>
      </c>
      <c r="AK29">
        <f>SUMIF('库存（子SKU）'!$C:$C,$A29,'库存（子SKU）'!AM:AM)</f>
        <v>1524</v>
      </c>
      <c r="AL29" s="20">
        <f t="shared" si="10"/>
        <v>0.0631681243926142</v>
      </c>
      <c r="AM29" s="20">
        <f t="shared" si="11"/>
        <v>0.0671021377672209</v>
      </c>
      <c r="AN29" s="20">
        <f t="shared" si="12"/>
        <v>0.157712305025997</v>
      </c>
      <c r="AO29" s="20">
        <f t="shared" si="13"/>
        <v>0.0754593175853018</v>
      </c>
      <c r="AP29" s="6">
        <f t="shared" si="14"/>
        <v>18.5714285714286</v>
      </c>
      <c r="AQ29" s="6">
        <f t="shared" si="15"/>
        <v>1114.28571428571</v>
      </c>
      <c r="AR29" s="6">
        <f t="shared" si="16"/>
        <v>-720.285714285714</v>
      </c>
      <c r="AS29">
        <f t="shared" si="17"/>
        <v>21</v>
      </c>
      <c r="AT29" s="22">
        <f>IFERROR(时间!$B$4+AS29,"上周无销量")</f>
        <v>43304</v>
      </c>
    </row>
    <row r="30" spans="1:46">
      <c r="A30" t="s">
        <v>2335</v>
      </c>
      <c r="B30">
        <f>SUMIF('库存（子SKU）'!$C:$C,$A30,'库存（子SKU）'!D:D)</f>
        <v>209</v>
      </c>
      <c r="C30">
        <f>SUMIF('库存（子SKU）'!$C:$C,$A30,'库存（子SKU）'!E:E)</f>
        <v>126</v>
      </c>
      <c r="D30">
        <f>SUMIF('库存（子SKU）'!$C:$C,$A30,'库存（子SKU）'!F:F)</f>
        <v>150</v>
      </c>
      <c r="E30">
        <f>SUMIF('库存（子SKU）'!$C:$C,$A30,'库存（子SKU）'!G:G)</f>
        <v>104</v>
      </c>
      <c r="F30" s="6">
        <f>IFERROR(VLOOKUP(A30,'[2]父sku-单价'!$A:$B,2,0),"")</f>
        <v>20.7013752122241</v>
      </c>
      <c r="G30">
        <f>SUMIF('库存（子SKU）'!$C:$C,$A30,'库存（子SKU）'!I:I)</f>
        <v>380</v>
      </c>
      <c r="H30">
        <f>SUMIF('库存（子SKU）'!$C:$C,$A30,'库存（子SKU）'!J:J)</f>
        <v>79</v>
      </c>
      <c r="I30">
        <f>SUMIF('库存（子SKU）'!$C:$C,$A30,'库存（子SKU）'!K:K)</f>
        <v>0</v>
      </c>
      <c r="J30">
        <f>SUMIF('库存（子SKU）'!$C:$C,$A30,'库存（子SKU）'!L:L)</f>
        <v>64</v>
      </c>
      <c r="K30">
        <f t="shared" si="1"/>
        <v>523</v>
      </c>
      <c r="L30">
        <f>SUMIF('库存（子SKU）'!$C:$C,$A30,'库存（子SKU）'!N:N)</f>
        <v>21</v>
      </c>
      <c r="M30">
        <f>SUMIF('库存（子SKU）'!$C:$C,$A30,'库存（子SKU）'!O:O)</f>
        <v>0</v>
      </c>
      <c r="N30">
        <f>SUMIF('库存（子SKU）'!$C:$C,$A30,'库存（子SKU）'!P:P)</f>
        <v>340504</v>
      </c>
      <c r="O30">
        <f>SUMIF('库存（子SKU）'!$C:$C,$A30,'库存（子SKU）'!Q:Q)</f>
        <v>133489</v>
      </c>
      <c r="P30">
        <f>SUMIF('库存（子SKU）'!$C:$C,$A30,'库存（子SKU）'!R:R)</f>
        <v>113665</v>
      </c>
      <c r="Q30">
        <f>SUMIF('库存（子SKU）'!$C:$C,$A30,'库存（子SKU）'!S:S)</f>
        <v>179004</v>
      </c>
      <c r="R30">
        <f>SUMIF('库存（子SKU）'!$C:$C,$A30,'库存（子SKU）'!T:T)</f>
        <v>2553</v>
      </c>
      <c r="S30">
        <f>SUMIF('库存（子SKU）'!$C:$C,$A30,'库存（子SKU）'!U:U)</f>
        <v>887</v>
      </c>
      <c r="T30">
        <f>SUMIF('库存（子SKU）'!$C:$C,$A30,'库存（子SKU）'!V:V)</f>
        <v>923</v>
      </c>
      <c r="U30">
        <f>SUMIF('库存（子SKU）'!$C:$C,$A30,'库存（子SKU）'!W:W)</f>
        <v>1153</v>
      </c>
      <c r="V30" s="20">
        <f t="shared" si="2"/>
        <v>0.00749770927801142</v>
      </c>
      <c r="W30" s="20">
        <f t="shared" si="3"/>
        <v>0.00664474226340747</v>
      </c>
      <c r="X30" s="20">
        <f t="shared" si="4"/>
        <v>0.00812035367087494</v>
      </c>
      <c r="Y30" s="20">
        <f t="shared" si="5"/>
        <v>0.00644119684476325</v>
      </c>
      <c r="Z30">
        <f>SUMIF('库存（子SKU）'!$C:$C,$A30,'库存（子SKU）'!AB:AB)</f>
        <v>409.35875</v>
      </c>
      <c r="AA30">
        <f>SUMIF('库存（子SKU）'!$C:$C,$A30,'库存（子SKU）'!AC:AC)</f>
        <v>144.18</v>
      </c>
      <c r="AB30">
        <f>SUMIF('库存（子SKU）'!$C:$C,$A30,'库存（子SKU）'!AD:AD)</f>
        <v>135.28</v>
      </c>
      <c r="AC30">
        <f>SUMIF('库存（子SKU）'!$C:$C,$A30,'库存（子SKU）'!AE:AE)</f>
        <v>146.5</v>
      </c>
      <c r="AD30" s="20">
        <f t="shared" si="6"/>
        <v>0.0946146952142347</v>
      </c>
      <c r="AE30" s="20">
        <f t="shared" si="7"/>
        <v>0.0552758308351426</v>
      </c>
      <c r="AF30" s="20">
        <f t="shared" si="8"/>
        <v>0.043565543710068</v>
      </c>
      <c r="AG30" s="20">
        <f t="shared" si="9"/>
        <v>0.0680463897549202</v>
      </c>
      <c r="AH30">
        <f>SUMIF('库存（子SKU）'!$C:$C,$A30,'库存（子SKU）'!AJ:AJ)</f>
        <v>1897</v>
      </c>
      <c r="AI30">
        <f>SUMIF('库存（子SKU）'!$C:$C,$A30,'库存（子SKU）'!AK:AK)</f>
        <v>1137</v>
      </c>
      <c r="AJ30">
        <f>SUMIF('库存（子SKU）'!$C:$C,$A30,'库存（子SKU）'!AL:AL)</f>
        <v>527</v>
      </c>
      <c r="AK30">
        <f>SUMIF('库存（子SKU）'!$C:$C,$A30,'库存（子SKU）'!AM:AM)</f>
        <v>1307</v>
      </c>
      <c r="AL30" s="20">
        <f t="shared" si="10"/>
        <v>0.110173958882446</v>
      </c>
      <c r="AM30" s="20">
        <f t="shared" si="11"/>
        <v>0.110817941952507</v>
      </c>
      <c r="AN30" s="20">
        <f t="shared" si="12"/>
        <v>0.284629981024668</v>
      </c>
      <c r="AO30" s="20">
        <f t="shared" si="13"/>
        <v>0.0795715378729916</v>
      </c>
      <c r="AP30" s="6">
        <f t="shared" si="14"/>
        <v>29.8571428571429</v>
      </c>
      <c r="AQ30" s="6">
        <f t="shared" si="15"/>
        <v>1791.42857142857</v>
      </c>
      <c r="AR30" s="6">
        <f t="shared" si="16"/>
        <v>-1268.42857142857</v>
      </c>
      <c r="AS30">
        <f t="shared" si="17"/>
        <v>17</v>
      </c>
      <c r="AT30" s="22">
        <f>IFERROR(时间!$B$4+AS30,"上周无销量")</f>
        <v>43300</v>
      </c>
    </row>
    <row r="31" spans="1:46">
      <c r="A31" t="s">
        <v>2336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6" t="str">
        <f>IFERROR(VLOOKUP(A31,'[2]父sku-单价'!$A:$B,2,0),"")</f>
        <v/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0" t="str">
        <f t="shared" si="2"/>
        <v/>
      </c>
      <c r="W31" s="20" t="str">
        <f t="shared" si="3"/>
        <v/>
      </c>
      <c r="X31" s="20" t="str">
        <f t="shared" si="4"/>
        <v/>
      </c>
      <c r="Y31" s="20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0">
        <f t="shared" si="6"/>
        <v>0</v>
      </c>
      <c r="AE31" s="20">
        <f t="shared" si="7"/>
        <v>0</v>
      </c>
      <c r="AF31" s="20">
        <f t="shared" si="8"/>
        <v>0</v>
      </c>
      <c r="AG31" s="20">
        <f t="shared" si="9"/>
        <v>0</v>
      </c>
      <c r="AH31">
        <f>SUMIF('库存（子SKU）'!$C:$C,$A31,'库存（子SKU）'!AJ:AJ)</f>
        <v>0</v>
      </c>
      <c r="AI31">
        <f>SUMIF('库存（子SKU）'!$C:$C,$A31,'库存（子SKU）'!AK:AK)</f>
        <v>0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0" t="str">
        <f t="shared" si="10"/>
        <v/>
      </c>
      <c r="AM31" s="20" t="str">
        <f t="shared" si="11"/>
        <v/>
      </c>
      <c r="AN31" s="20" t="str">
        <f t="shared" si="12"/>
        <v/>
      </c>
      <c r="AO31" s="20" t="str">
        <f t="shared" si="13"/>
        <v/>
      </c>
      <c r="AP31" s="6">
        <f t="shared" si="14"/>
        <v>0</v>
      </c>
      <c r="AQ31" s="6">
        <f t="shared" si="15"/>
        <v>0</v>
      </c>
      <c r="AR31" s="6">
        <f t="shared" si="16"/>
        <v>0</v>
      </c>
      <c r="AS31" t="str">
        <f t="shared" si="17"/>
        <v>库存为0</v>
      </c>
      <c r="AT31" s="22" t="str">
        <f>IFERROR(时间!$B$4+AS31,"上周无销量")</f>
        <v>上周无销量</v>
      </c>
    </row>
    <row r="32" spans="1:46">
      <c r="A32" t="s">
        <v>2337</v>
      </c>
      <c r="B32">
        <f>SUMIF('库存（子SKU）'!$C:$C,$A32,'库存（子SKU）'!D:D)</f>
        <v>9</v>
      </c>
      <c r="C32">
        <f>SUMIF('库存（子SKU）'!$C:$C,$A32,'库存（子SKU）'!E:E)</f>
        <v>14</v>
      </c>
      <c r="D32">
        <f>SUMIF('库存（子SKU）'!$C:$C,$A32,'库存（子SKU）'!F:F)</f>
        <v>16</v>
      </c>
      <c r="E32">
        <f>SUMIF('库存（子SKU）'!$C:$C,$A32,'库存（子SKU）'!G:G)</f>
        <v>16</v>
      </c>
      <c r="F32" s="6">
        <f>IFERROR(VLOOKUP(A32,'[2]父sku-单价'!$A:$B,2,0),"")</f>
        <v>18.99</v>
      </c>
      <c r="G32">
        <f>SUMIF('库存（子SKU）'!$C:$C,$A32,'库存（子SKU）'!I:I)</f>
        <v>38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1"/>
        <v>39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0" t="str">
        <f t="shared" si="2"/>
        <v/>
      </c>
      <c r="W32" s="20" t="str">
        <f t="shared" si="3"/>
        <v/>
      </c>
      <c r="X32" s="20" t="str">
        <f t="shared" si="4"/>
        <v/>
      </c>
      <c r="Y32" s="20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0">
        <f t="shared" si="6"/>
        <v>0</v>
      </c>
      <c r="AE32" s="20">
        <f t="shared" si="7"/>
        <v>0</v>
      </c>
      <c r="AF32" s="20">
        <f t="shared" si="8"/>
        <v>0</v>
      </c>
      <c r="AG32" s="20">
        <f t="shared" si="9"/>
        <v>0</v>
      </c>
      <c r="AH32">
        <f>SUMIF('库存（子SKU）'!$C:$C,$A32,'库存（子SKU）'!AJ:AJ)</f>
        <v>135</v>
      </c>
      <c r="AI32">
        <f>SUMIF('库存（子SKU）'!$C:$C,$A32,'库存（子SKU）'!AK:AK)</f>
        <v>148</v>
      </c>
      <c r="AJ32">
        <f>SUMIF('库存（子SKU）'!$C:$C,$A32,'库存（子SKU）'!AL:AL)</f>
        <v>71</v>
      </c>
      <c r="AK32">
        <f>SUMIF('库存（子SKU）'!$C:$C,$A32,'库存（子SKU）'!AM:AM)</f>
        <v>157</v>
      </c>
      <c r="AL32" s="20">
        <f t="shared" si="10"/>
        <v>0.0666666666666667</v>
      </c>
      <c r="AM32" s="20">
        <f t="shared" si="11"/>
        <v>0.0945945945945946</v>
      </c>
      <c r="AN32" s="20">
        <f t="shared" si="12"/>
        <v>0.225352112676056</v>
      </c>
      <c r="AO32" s="20">
        <f t="shared" si="13"/>
        <v>0.101910828025478</v>
      </c>
      <c r="AP32" s="6">
        <f t="shared" si="14"/>
        <v>1.28571428571429</v>
      </c>
      <c r="AQ32" s="6">
        <f t="shared" si="15"/>
        <v>77.1428571428572</v>
      </c>
      <c r="AR32" s="6">
        <f t="shared" si="16"/>
        <v>-38.1428571428572</v>
      </c>
      <c r="AS32">
        <f t="shared" si="17"/>
        <v>30</v>
      </c>
      <c r="AT32" s="22">
        <f>IFERROR(时间!$B$4+AS32,"上周无销量")</f>
        <v>43313</v>
      </c>
    </row>
    <row r="33" spans="1:46">
      <c r="A33" t="s">
        <v>2338</v>
      </c>
      <c r="B33">
        <f>SUMIF('库存（子SKU）'!$C:$C,$A33,'库存（子SKU）'!D:D)</f>
        <v>68</v>
      </c>
      <c r="C33">
        <f>SUMIF('库存（子SKU）'!$C:$C,$A33,'库存（子SKU）'!E:E)</f>
        <v>34</v>
      </c>
      <c r="D33">
        <f>SUMIF('库存（子SKU）'!$C:$C,$A33,'库存（子SKU）'!F:F)</f>
        <v>12</v>
      </c>
      <c r="E33">
        <f>SUMIF('库存（子SKU）'!$C:$C,$A33,'库存（子SKU）'!G:G)</f>
        <v>39</v>
      </c>
      <c r="F33" s="6">
        <f>IFERROR(VLOOKUP(A33,'[2]父sku-单价'!$A:$B,2,0),"")</f>
        <v>20.5459477124183</v>
      </c>
      <c r="G33">
        <f>SUMIF('库存（子SKU）'!$C:$C,$A33,'库存（子SKU）'!I:I)</f>
        <v>168</v>
      </c>
      <c r="H33">
        <f>SUMIF('库存（子SKU）'!$C:$C,$A33,'库存（子SKU）'!J:J)</f>
        <v>20</v>
      </c>
      <c r="I33">
        <f>SUMIF('库存（子SKU）'!$C:$C,$A33,'库存（子SKU）'!K:K)</f>
        <v>26</v>
      </c>
      <c r="J33">
        <f>SUMIF('库存（子SKU）'!$C:$C,$A33,'库存（子SKU）'!L:L)</f>
        <v>53</v>
      </c>
      <c r="K33">
        <f t="shared" si="1"/>
        <v>267</v>
      </c>
      <c r="L33">
        <f>SUMIF('库存（子SKU）'!$C:$C,$A33,'库存（子SKU）'!N:N)</f>
        <v>5</v>
      </c>
      <c r="M33">
        <f>SUMIF('库存（子SKU）'!$C:$C,$A33,'库存（子SKU）'!O:O)</f>
        <v>0</v>
      </c>
      <c r="N33">
        <f>SUMIF('库存（子SKU）'!$C:$C,$A33,'库存（子SKU）'!P:P)</f>
        <v>6</v>
      </c>
      <c r="O33">
        <f>SUMIF('库存（子SKU）'!$C:$C,$A33,'库存（子SKU）'!Q:Q)</f>
        <v>9957</v>
      </c>
      <c r="P33">
        <f>SUMIF('库存（子SKU）'!$C:$C,$A33,'库存（子SKU）'!R:R)</f>
        <v>6860</v>
      </c>
      <c r="Q33">
        <f>SUMIF('库存（子SKU）'!$C:$C,$A33,'库存（子SKU）'!S:S)</f>
        <v>7706</v>
      </c>
      <c r="R33">
        <f>SUMIF('库存（子SKU）'!$C:$C,$A33,'库存（子SKU）'!T:T)</f>
        <v>93</v>
      </c>
      <c r="S33">
        <f>SUMIF('库存（子SKU）'!$C:$C,$A33,'库存（子SKU）'!U:U)</f>
        <v>41</v>
      </c>
      <c r="T33">
        <f>SUMIF('库存（子SKU）'!$C:$C,$A33,'库存（子SKU）'!V:V)</f>
        <v>28</v>
      </c>
      <c r="U33">
        <f>SUMIF('库存（子SKU）'!$C:$C,$A33,'库存（子SKU）'!W:W)</f>
        <v>33</v>
      </c>
      <c r="V33" s="20">
        <f t="shared" si="2"/>
        <v>15.5</v>
      </c>
      <c r="W33" s="20">
        <f t="shared" si="3"/>
        <v>0.00411770613638646</v>
      </c>
      <c r="X33" s="20">
        <f t="shared" si="4"/>
        <v>0.00408163265306122</v>
      </c>
      <c r="Y33" s="20">
        <f t="shared" si="5"/>
        <v>0.00428237736828445</v>
      </c>
      <c r="Z33">
        <f>SUMIF('库存（子SKU）'!$C:$C,$A33,'库存（子SKU）'!AB:AB)</f>
        <v>12.5075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0">
        <f t="shared" si="6"/>
        <v>0.00895231634500068</v>
      </c>
      <c r="AE33" s="20">
        <f t="shared" si="7"/>
        <v>0</v>
      </c>
      <c r="AF33" s="20">
        <f t="shared" si="8"/>
        <v>0</v>
      </c>
      <c r="AG33" s="20">
        <f t="shared" si="9"/>
        <v>0</v>
      </c>
      <c r="AH33">
        <f>SUMIF('库存（子SKU）'!$C:$C,$A33,'库存（子SKU）'!AJ:AJ)</f>
        <v>551</v>
      </c>
      <c r="AI33">
        <f>SUMIF('库存（子SKU）'!$C:$C,$A33,'库存（子SKU）'!AK:AK)</f>
        <v>225</v>
      </c>
      <c r="AJ33">
        <f>SUMIF('库存（子SKU）'!$C:$C,$A33,'库存（子SKU）'!AL:AL)</f>
        <v>121</v>
      </c>
      <c r="AK33">
        <f>SUMIF('库存（子SKU）'!$C:$C,$A33,'库存（子SKU）'!AM:AM)</f>
        <v>376</v>
      </c>
      <c r="AL33" s="20">
        <f t="shared" si="10"/>
        <v>0.123411978221416</v>
      </c>
      <c r="AM33" s="20">
        <f t="shared" si="11"/>
        <v>0.151111111111111</v>
      </c>
      <c r="AN33" s="20">
        <f t="shared" si="12"/>
        <v>0.0991735537190083</v>
      </c>
      <c r="AO33" s="20">
        <f t="shared" si="13"/>
        <v>0.103723404255319</v>
      </c>
      <c r="AP33" s="6">
        <f t="shared" si="14"/>
        <v>9.71428571428571</v>
      </c>
      <c r="AQ33" s="6">
        <f t="shared" si="15"/>
        <v>582.857142857143</v>
      </c>
      <c r="AR33" s="6">
        <f t="shared" si="16"/>
        <v>-315.857142857143</v>
      </c>
      <c r="AS33">
        <f t="shared" si="17"/>
        <v>27</v>
      </c>
      <c r="AT33" s="22">
        <f>IFERROR(时间!$B$4+AS33,"上周无销量")</f>
        <v>43310</v>
      </c>
    </row>
    <row r="34" spans="1:46">
      <c r="A34" t="s">
        <v>2339</v>
      </c>
      <c r="B34">
        <f>SUMIF('库存（子SKU）'!$C:$C,$A34,'库存（子SKU）'!D:D)</f>
        <v>22</v>
      </c>
      <c r="C34">
        <f>SUMIF('库存（子SKU）'!$C:$C,$A34,'库存（子SKU）'!E:E)</f>
        <v>16</v>
      </c>
      <c r="D34">
        <f>SUMIF('库存（子SKU）'!$C:$C,$A34,'库存（子SKU）'!F:F)</f>
        <v>26</v>
      </c>
      <c r="E34">
        <f>SUMIF('库存（子SKU）'!$C:$C,$A34,'库存（子SKU）'!G:G)</f>
        <v>44</v>
      </c>
      <c r="F34" s="6">
        <f>IFERROR(VLOOKUP(A34,'[2]父sku-单价'!$A:$B,2,0),"")</f>
        <v>15.6844444444445</v>
      </c>
      <c r="G34">
        <f>SUMIF('库存（子SKU）'!$C:$C,$A34,'库存（子SKU）'!I:I)</f>
        <v>26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26</v>
      </c>
      <c r="L34">
        <f>SUMIF('库存（子SKU）'!$C:$C,$A34,'库存（子SKU）'!N:N)</f>
        <v>1</v>
      </c>
      <c r="M34">
        <f>SUMIF('库存（子SKU）'!$C:$C,$A34,'库存（子SKU）'!O:O)</f>
        <v>20</v>
      </c>
      <c r="N34">
        <f>SUMIF('库存（子SKU）'!$C:$C,$A34,'库存（子SKU）'!P:P)</f>
        <v>41472</v>
      </c>
      <c r="O34">
        <f>SUMIF('库存（子SKU）'!$C:$C,$A34,'库存（子SKU）'!Q:Q)</f>
        <v>22682</v>
      </c>
      <c r="P34">
        <f>SUMIF('库存（子SKU）'!$C:$C,$A34,'库存（子SKU）'!R:R)</f>
        <v>37822</v>
      </c>
      <c r="Q34">
        <f>SUMIF('库存（子SKU）'!$C:$C,$A34,'库存（子SKU）'!S:S)</f>
        <v>33491</v>
      </c>
      <c r="R34">
        <f>SUMIF('库存（子SKU）'!$C:$C,$A34,'库存（子SKU）'!T:T)</f>
        <v>203</v>
      </c>
      <c r="S34">
        <f>SUMIF('库存（子SKU）'!$C:$C,$A34,'库存（子SKU）'!U:U)</f>
        <v>118</v>
      </c>
      <c r="T34">
        <f>SUMIF('库存（子SKU）'!$C:$C,$A34,'库存（子SKU）'!V:V)</f>
        <v>131</v>
      </c>
      <c r="U34">
        <f>SUMIF('库存（子SKU）'!$C:$C,$A34,'库存（子SKU）'!W:W)</f>
        <v>143</v>
      </c>
      <c r="V34" s="20">
        <f t="shared" si="2"/>
        <v>0.00489486882716049</v>
      </c>
      <c r="W34" s="20">
        <f t="shared" si="3"/>
        <v>0.00520236310730976</v>
      </c>
      <c r="X34" s="20">
        <f t="shared" si="4"/>
        <v>0.00346359261805299</v>
      </c>
      <c r="Y34" s="20">
        <f t="shared" si="5"/>
        <v>0.00426980382789406</v>
      </c>
      <c r="Z34">
        <f>SUMIF('库存（子SKU）'!$C:$C,$A34,'库存（子SKU）'!AB:AB)</f>
        <v>38.72</v>
      </c>
      <c r="AA34">
        <f>SUMIF('库存（子SKU）'!$C:$C,$A34,'库存（子SKU）'!AC:AC)</f>
        <v>23.06</v>
      </c>
      <c r="AB34">
        <f>SUMIF('库存（子SKU）'!$C:$C,$A34,'库存（子SKU）'!AD:AD)</f>
        <v>24.75</v>
      </c>
      <c r="AC34">
        <f>SUMIF('库存（子SKU）'!$C:$C,$A34,'库存（子SKU）'!AE:AE)</f>
        <v>27.24</v>
      </c>
      <c r="AD34" s="20">
        <f t="shared" si="6"/>
        <v>0.112213091527344</v>
      </c>
      <c r="AE34" s="20">
        <f t="shared" si="7"/>
        <v>0.0918904080476052</v>
      </c>
      <c r="AF34" s="20">
        <f t="shared" si="8"/>
        <v>0.0606921769078185</v>
      </c>
      <c r="AG34" s="20">
        <f t="shared" si="9"/>
        <v>0.0394716504804347</v>
      </c>
      <c r="AH34">
        <f>SUMIF('库存（子SKU）'!$C:$C,$A34,'库存（子SKU）'!AJ:AJ)</f>
        <v>196</v>
      </c>
      <c r="AI34">
        <f>SUMIF('库存（子SKU）'!$C:$C,$A34,'库存（子SKU）'!AK:AK)</f>
        <v>168</v>
      </c>
      <c r="AJ34">
        <f>SUMIF('库存（子SKU）'!$C:$C,$A34,'库存（子SKU）'!AL:AL)</f>
        <v>133</v>
      </c>
      <c r="AK34">
        <f>SUMIF('库存（子SKU）'!$C:$C,$A34,'库存（子SKU）'!AM:AM)</f>
        <v>201</v>
      </c>
      <c r="AL34" s="20">
        <f t="shared" si="10"/>
        <v>0.112244897959184</v>
      </c>
      <c r="AM34" s="20">
        <f t="shared" si="11"/>
        <v>0.0952380952380952</v>
      </c>
      <c r="AN34" s="20">
        <f t="shared" si="12"/>
        <v>0.195488721804511</v>
      </c>
      <c r="AO34" s="20">
        <f t="shared" si="13"/>
        <v>0.218905472636816</v>
      </c>
      <c r="AP34" s="6">
        <f t="shared" si="14"/>
        <v>3.14285714285714</v>
      </c>
      <c r="AQ34" s="6">
        <f t="shared" si="15"/>
        <v>188.571428571429</v>
      </c>
      <c r="AR34" s="6">
        <f t="shared" si="16"/>
        <v>-162.571428571429</v>
      </c>
      <c r="AS34">
        <f t="shared" si="17"/>
        <v>8</v>
      </c>
      <c r="AT34" s="22">
        <f>IFERROR(时间!$B$4+AS34,"上周无销量")</f>
        <v>43291</v>
      </c>
    </row>
    <row r="35" spans="1:46">
      <c r="A35" t="s">
        <v>2340</v>
      </c>
      <c r="B35">
        <f>SUMIF('库存（子SKU）'!$C:$C,$A35,'库存（子SKU）'!D:D)</f>
        <v>0</v>
      </c>
      <c r="C35">
        <f>SUMIF('库存（子SKU）'!$C:$C,$A35,'库存（子SKU）'!E:E)</f>
        <v>0</v>
      </c>
      <c r="D35">
        <f>SUMIF('库存（子SKU）'!$C:$C,$A35,'库存（子SKU）'!F:F)</f>
        <v>0</v>
      </c>
      <c r="E35">
        <f>SUMIF('库存（子SKU）'!$C:$C,$A35,'库存（子SKU）'!G:G)</f>
        <v>2</v>
      </c>
      <c r="F35" s="6">
        <f>IFERROR(VLOOKUP(A35,'[2]父sku-单价'!$A:$B,2,0),"")</f>
        <v>35.99</v>
      </c>
      <c r="G35">
        <f>SUMIF('库存（子SKU）'!$C:$C,$A35,'库存（子SKU）'!I:I)</f>
        <v>64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64</v>
      </c>
      <c r="L35">
        <f>SUMIF('库存（子SKU）'!$C:$C,$A35,'库存（子SKU）'!N:N)</f>
        <v>0</v>
      </c>
      <c r="M35">
        <f>SUMIF('库存（子SKU）'!$C:$C,$A35,'库存（子SKU）'!O:O)</f>
        <v>64</v>
      </c>
      <c r="N35">
        <f>SUMIF('库存（子SKU）'!$C:$C,$A35,'库存（子SKU）'!P:P)</f>
        <v>1014</v>
      </c>
      <c r="O35">
        <f>SUMIF('库存（子SKU）'!$C:$C,$A35,'库存（子SKU）'!Q:Q)</f>
        <v>607</v>
      </c>
      <c r="P35">
        <f>SUMIF('库存（子SKU）'!$C:$C,$A35,'库存（子SKU）'!R:R)</f>
        <v>907</v>
      </c>
      <c r="Q35">
        <f>SUMIF('库存（子SKU）'!$C:$C,$A35,'库存（子SKU）'!S:S)</f>
        <v>743</v>
      </c>
      <c r="R35">
        <f>SUMIF('库存（子SKU）'!$C:$C,$A35,'库存（子SKU）'!T:T)</f>
        <v>6</v>
      </c>
      <c r="S35">
        <f>SUMIF('库存（子SKU）'!$C:$C,$A35,'库存（子SKU）'!U:U)</f>
        <v>4</v>
      </c>
      <c r="T35">
        <f>SUMIF('库存（子SKU）'!$C:$C,$A35,'库存（子SKU）'!V:V)</f>
        <v>0</v>
      </c>
      <c r="U35">
        <f>SUMIF('库存（子SKU）'!$C:$C,$A35,'库存（子SKU）'!W:W)</f>
        <v>1</v>
      </c>
      <c r="V35" s="20">
        <f t="shared" si="2"/>
        <v>0.00591715976331361</v>
      </c>
      <c r="W35" s="20">
        <f t="shared" si="3"/>
        <v>0.00658978583196046</v>
      </c>
      <c r="X35" s="20">
        <f t="shared" si="4"/>
        <v>0</v>
      </c>
      <c r="Y35" s="20">
        <f t="shared" si="5"/>
        <v>0.00134589502018843</v>
      </c>
      <c r="Z35">
        <f>SUMIF('库存（子SKU）'!$C:$C,$A35,'库存（子SKU）'!AB:AB)</f>
        <v>1</v>
      </c>
      <c r="AA35">
        <f>SUMIF('库存（子SKU）'!$C:$C,$A35,'库存（子SKU）'!AC:AC)</f>
        <v>0.74</v>
      </c>
      <c r="AB35">
        <f>SUMIF('库存（子SKU）'!$C:$C,$A35,'库存（子SKU）'!AD:AD)</f>
        <v>0</v>
      </c>
      <c r="AC35">
        <f>SUMIF('库存（子SKU）'!$C:$C,$A35,'库存（子SKU）'!AE:AE)</f>
        <v>0.23</v>
      </c>
      <c r="AD35" s="20" t="str">
        <f t="shared" si="6"/>
        <v>无销量广告费为1</v>
      </c>
      <c r="AE35" s="20" t="str">
        <f t="shared" si="7"/>
        <v>无销量广告费为0.74</v>
      </c>
      <c r="AF35" s="20">
        <f t="shared" si="8"/>
        <v>0</v>
      </c>
      <c r="AG35" s="20">
        <f t="shared" si="9"/>
        <v>0.00319533203667685</v>
      </c>
      <c r="AH35">
        <f>SUMIF('库存（子SKU）'!$C:$C,$A35,'库存（子SKU）'!AJ:AJ)</f>
        <v>0</v>
      </c>
      <c r="AI35">
        <f>SUMIF('库存（子SKU）'!$C:$C,$A35,'库存（子SKU）'!AK:AK)</f>
        <v>1</v>
      </c>
      <c r="AJ35">
        <f>SUMIF('库存（子SKU）'!$C:$C,$A35,'库存（子SKU）'!AL:AL)</f>
        <v>0</v>
      </c>
      <c r="AK35">
        <f>SUMIF('库存（子SKU）'!$C:$C,$A35,'库存（子SKU）'!AM:AM)</f>
        <v>3</v>
      </c>
      <c r="AL35" s="20" t="str">
        <f t="shared" si="10"/>
        <v/>
      </c>
      <c r="AM35" s="20">
        <f t="shared" si="11"/>
        <v>0</v>
      </c>
      <c r="AN35" s="20" t="str">
        <f t="shared" si="12"/>
        <v/>
      </c>
      <c r="AO35" s="20">
        <f t="shared" si="13"/>
        <v>0.666666666666667</v>
      </c>
      <c r="AP35" s="6">
        <f t="shared" si="14"/>
        <v>0</v>
      </c>
      <c r="AQ35" s="6">
        <f t="shared" si="15"/>
        <v>0</v>
      </c>
      <c r="AR35" s="6">
        <f t="shared" si="16"/>
        <v>64</v>
      </c>
      <c r="AS35" t="str">
        <f t="shared" si="17"/>
        <v>库存为64</v>
      </c>
      <c r="AT35" s="22" t="str">
        <f>IFERROR(时间!$B$4+AS35,"上周无销量")</f>
        <v>上周无销量</v>
      </c>
    </row>
    <row r="36" spans="1:46">
      <c r="A36" t="s">
        <v>2341</v>
      </c>
      <c r="B36">
        <f>SUMIF('库存（子SKU）'!$C:$C,$A36,'库存（子SKU）'!D:D)</f>
        <v>1</v>
      </c>
      <c r="C36">
        <f>SUMIF('库存（子SKU）'!$C:$C,$A36,'库存（子SKU）'!E:E)</f>
        <v>1</v>
      </c>
      <c r="D36">
        <f>SUMIF('库存（子SKU）'!$C:$C,$A36,'库存（子SKU）'!F:F)</f>
        <v>0</v>
      </c>
      <c r="E36">
        <f>SUMIF('库存（子SKU）'!$C:$C,$A36,'库存（子SKU）'!G:G)</f>
        <v>1</v>
      </c>
      <c r="F36" s="6">
        <f>IFERROR(VLOOKUP(A36,'[2]父sku-单价'!$A:$B,2,0),"")</f>
        <v>32.6633333333333</v>
      </c>
      <c r="G36">
        <f>SUMIF('库存（子SKU）'!$C:$C,$A36,'库存（子SKU）'!I:I)</f>
        <v>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9</v>
      </c>
      <c r="L36">
        <f>SUMIF('库存（子SKU）'!$C:$C,$A36,'库存（子SKU）'!N:N)</f>
        <v>0</v>
      </c>
      <c r="M36">
        <f>SUMIF('库存（子SKU）'!$C:$C,$A36,'库存（子SKU）'!O:O)</f>
        <v>9</v>
      </c>
      <c r="N36">
        <f>SUMIF('库存（子SKU）'!$C:$C,$A36,'库存（子SKU）'!P:P)</f>
        <v>2864</v>
      </c>
      <c r="O36">
        <f>SUMIF('库存（子SKU）'!$C:$C,$A36,'库存（子SKU）'!Q:Q)</f>
        <v>5892</v>
      </c>
      <c r="P36">
        <f>SUMIF('库存（子SKU）'!$C:$C,$A36,'库存（子SKU）'!R:R)</f>
        <v>9657</v>
      </c>
      <c r="Q36">
        <f>SUMIF('库存（子SKU）'!$C:$C,$A36,'库存（子SKU）'!S:S)</f>
        <v>9600</v>
      </c>
      <c r="R36">
        <f>SUMIF('库存（子SKU）'!$C:$C,$A36,'库存（子SKU）'!T:T)</f>
        <v>23</v>
      </c>
      <c r="S36">
        <f>SUMIF('库存（子SKU）'!$C:$C,$A36,'库存（子SKU）'!U:U)</f>
        <v>21</v>
      </c>
      <c r="T36">
        <f>SUMIF('库存（子SKU）'!$C:$C,$A36,'库存（子SKU）'!V:V)</f>
        <v>38</v>
      </c>
      <c r="U36">
        <f>SUMIF('库存（子SKU）'!$C:$C,$A36,'库存（子SKU）'!W:W)</f>
        <v>43</v>
      </c>
      <c r="V36" s="20">
        <f t="shared" si="2"/>
        <v>0.00803072625698324</v>
      </c>
      <c r="W36" s="20">
        <f t="shared" si="3"/>
        <v>0.00356415478615071</v>
      </c>
      <c r="X36" s="20">
        <f t="shared" si="4"/>
        <v>0.00393496945221083</v>
      </c>
      <c r="Y36" s="20">
        <f t="shared" si="5"/>
        <v>0.00447916666666667</v>
      </c>
      <c r="Z36">
        <f>SUMIF('库存（子SKU）'!$C:$C,$A36,'库存（子SKU）'!AB:AB)</f>
        <v>4.51375</v>
      </c>
      <c r="AA36">
        <f>SUMIF('库存（子SKU）'!$C:$C,$A36,'库存（子SKU）'!AC:AC)</f>
        <v>2.26</v>
      </c>
      <c r="AB36">
        <f>SUMIF('库存（子SKU）'!$C:$C,$A36,'库存（子SKU）'!AD:AD)</f>
        <v>2.95</v>
      </c>
      <c r="AC36">
        <f>SUMIF('库存（子SKU）'!$C:$C,$A36,'库存（子SKU）'!AE:AE)</f>
        <v>5.9</v>
      </c>
      <c r="AD36" s="20">
        <f t="shared" si="6"/>
        <v>0.138190121440964</v>
      </c>
      <c r="AE36" s="20">
        <f t="shared" si="7"/>
        <v>0.0691907337483417</v>
      </c>
      <c r="AF36" s="20" t="str">
        <f t="shared" si="8"/>
        <v>无销量广告费为2.95</v>
      </c>
      <c r="AG36" s="20">
        <f t="shared" si="9"/>
        <v>0.180630676599653</v>
      </c>
      <c r="AH36">
        <f>SUMIF('库存（子SKU）'!$C:$C,$A36,'库存（子SKU）'!AJ:AJ)</f>
        <v>27</v>
      </c>
      <c r="AI36">
        <f>SUMIF('库存（子SKU）'!$C:$C,$A36,'库存（子SKU）'!AK:AK)</f>
        <v>12</v>
      </c>
      <c r="AJ36">
        <f>SUMIF('库存（子SKU）'!$C:$C,$A36,'库存（子SKU）'!AL:AL)</f>
        <v>18</v>
      </c>
      <c r="AK36">
        <f>SUMIF('库存（子SKU）'!$C:$C,$A36,'库存（子SKU）'!AM:AM)</f>
        <v>50</v>
      </c>
      <c r="AL36" s="20">
        <f t="shared" si="10"/>
        <v>0.037037037037037</v>
      </c>
      <c r="AM36" s="20">
        <f t="shared" si="11"/>
        <v>0.0833333333333333</v>
      </c>
      <c r="AN36" s="20">
        <f t="shared" si="12"/>
        <v>0</v>
      </c>
      <c r="AO36" s="20">
        <f t="shared" si="13"/>
        <v>0.02</v>
      </c>
      <c r="AP36" s="6">
        <f t="shared" si="14"/>
        <v>0.142857142857143</v>
      </c>
      <c r="AQ36" s="6">
        <f t="shared" si="15"/>
        <v>8.57142857142857</v>
      </c>
      <c r="AR36" s="6">
        <f t="shared" si="16"/>
        <v>0.428571428571429</v>
      </c>
      <c r="AS36">
        <f t="shared" si="17"/>
        <v>63</v>
      </c>
      <c r="AT36" s="22">
        <f>IFERROR(时间!$B$4+AS36,"上周无销量")</f>
        <v>43346</v>
      </c>
    </row>
    <row r="37" spans="1:46">
      <c r="A37" t="s">
        <v>2342</v>
      </c>
      <c r="B37">
        <f>SUMIF('库存（子SKU）'!$C:$C,$A37,'库存（子SKU）'!D:D)</f>
        <v>3</v>
      </c>
      <c r="C37">
        <f>SUMIF('库存（子SKU）'!$C:$C,$A37,'库存（子SKU）'!E:E)</f>
        <v>2</v>
      </c>
      <c r="D37">
        <f>SUMIF('库存（子SKU）'!$C:$C,$A37,'库存（子SKU）'!F:F)</f>
        <v>0</v>
      </c>
      <c r="E37">
        <f>SUMIF('库存（子SKU）'!$C:$C,$A37,'库存（子SKU）'!G:G)</f>
        <v>2</v>
      </c>
      <c r="F37" s="6">
        <f>IFERROR(VLOOKUP(A37,'[2]父sku-单价'!$A:$B,2,0),"")</f>
        <v>26</v>
      </c>
      <c r="G37">
        <f>SUMIF('库存（子SKU）'!$C:$C,$A37,'库存（子SKU）'!I:I)</f>
        <v>15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15</v>
      </c>
      <c r="L37">
        <f>SUMIF('库存（子SKU）'!$C:$C,$A37,'库存（子SKU）'!N:N)</f>
        <v>0</v>
      </c>
      <c r="M37">
        <f>SUMIF('库存（子SKU）'!$C:$C,$A37,'库存（子SKU）'!O:O)</f>
        <v>16</v>
      </c>
      <c r="N37">
        <f>SUMIF('库存（子SKU）'!$C:$C,$A37,'库存（子SKU）'!P:P)</f>
        <v>2710</v>
      </c>
      <c r="O37">
        <f>SUMIF('库存（子SKU）'!$C:$C,$A37,'库存（子SKU）'!Q:Q)</f>
        <v>1406</v>
      </c>
      <c r="P37">
        <f>SUMIF('库存（子SKU）'!$C:$C,$A37,'库存（子SKU）'!R:R)</f>
        <v>1345</v>
      </c>
      <c r="Q37">
        <f>SUMIF('库存（子SKU）'!$C:$C,$A37,'库存（子SKU）'!S:S)</f>
        <v>1016</v>
      </c>
      <c r="R37">
        <f>SUMIF('库存（子SKU）'!$C:$C,$A37,'库存（子SKU）'!T:T)</f>
        <v>5</v>
      </c>
      <c r="S37">
        <f>SUMIF('库存（子SKU）'!$C:$C,$A37,'库存（子SKU）'!U:U)</f>
        <v>4</v>
      </c>
      <c r="T37">
        <f>SUMIF('库存（子SKU）'!$C:$C,$A37,'库存（子SKU）'!V:V)</f>
        <v>2</v>
      </c>
      <c r="U37">
        <f>SUMIF('库存（子SKU）'!$C:$C,$A37,'库存（子SKU）'!W:W)</f>
        <v>2</v>
      </c>
      <c r="V37" s="20">
        <f t="shared" si="2"/>
        <v>0.0018450184501845</v>
      </c>
      <c r="W37" s="20">
        <f t="shared" si="3"/>
        <v>0.00284495021337127</v>
      </c>
      <c r="X37" s="20">
        <f t="shared" si="4"/>
        <v>0.00148698884758364</v>
      </c>
      <c r="Y37" s="20">
        <f t="shared" si="5"/>
        <v>0.00196850393700787</v>
      </c>
      <c r="Z37">
        <f>SUMIF('库存（子SKU）'!$C:$C,$A37,'库存（子SKU）'!AB:AB)</f>
        <v>0.98</v>
      </c>
      <c r="AA37">
        <f>SUMIF('库存（子SKU）'!$C:$C,$A37,'库存（子SKU）'!AC:AC)</f>
        <v>0.84</v>
      </c>
      <c r="AB37">
        <f>SUMIF('库存（子SKU）'!$C:$C,$A37,'库存（子SKU）'!AD:AD)</f>
        <v>0.21</v>
      </c>
      <c r="AC37">
        <f>SUMIF('库存（子SKU）'!$C:$C,$A37,'库存（子SKU）'!AE:AE)</f>
        <v>0.27</v>
      </c>
      <c r="AD37" s="20">
        <f t="shared" si="6"/>
        <v>0.0125641025641026</v>
      </c>
      <c r="AE37" s="20">
        <f t="shared" si="7"/>
        <v>0.0161538461538462</v>
      </c>
      <c r="AF37" s="20" t="str">
        <f t="shared" si="8"/>
        <v>无销量广告费为0.21</v>
      </c>
      <c r="AG37" s="20">
        <f t="shared" si="9"/>
        <v>0.00519230769230769</v>
      </c>
      <c r="AH37">
        <f>SUMIF('库存（子SKU）'!$C:$C,$A37,'库存（子SKU）'!AJ:AJ)</f>
        <v>19</v>
      </c>
      <c r="AI37">
        <f>SUMIF('库存（子SKU）'!$C:$C,$A37,'库存（子SKU）'!AK:AK)</f>
        <v>7</v>
      </c>
      <c r="AJ37">
        <f>SUMIF('库存（子SKU）'!$C:$C,$A37,'库存（子SKU）'!AL:AL)</f>
        <v>9</v>
      </c>
      <c r="AK37">
        <f>SUMIF('库存（子SKU）'!$C:$C,$A37,'库存（子SKU）'!AM:AM)</f>
        <v>33</v>
      </c>
      <c r="AL37" s="20">
        <f t="shared" si="10"/>
        <v>0.157894736842105</v>
      </c>
      <c r="AM37" s="20">
        <f t="shared" si="11"/>
        <v>0.285714285714286</v>
      </c>
      <c r="AN37" s="20">
        <f t="shared" si="12"/>
        <v>0</v>
      </c>
      <c r="AO37" s="20">
        <f t="shared" si="13"/>
        <v>0.0606060606060606</v>
      </c>
      <c r="AP37" s="6">
        <f t="shared" si="14"/>
        <v>0.428571428571429</v>
      </c>
      <c r="AQ37" s="6">
        <f t="shared" si="15"/>
        <v>25.7142857142857</v>
      </c>
      <c r="AR37" s="6">
        <f t="shared" si="16"/>
        <v>-10.7142857142857</v>
      </c>
      <c r="AS37">
        <f t="shared" si="17"/>
        <v>35</v>
      </c>
      <c r="AT37" s="22">
        <f>IFERROR(时间!$B$4+AS37,"上周无销量")</f>
        <v>43318</v>
      </c>
    </row>
    <row r="38" spans="1:46">
      <c r="A38" t="s">
        <v>2343</v>
      </c>
      <c r="B38">
        <f>SUMIF('库存（子SKU）'!$C:$C,$A38,'库存（子SKU）'!D:D)</f>
        <v>3</v>
      </c>
      <c r="C38">
        <f>SUMIF('库存（子SKU）'!$C:$C,$A38,'库存（子SKU）'!E:E)</f>
        <v>6</v>
      </c>
      <c r="D38">
        <f>SUMIF('库存（子SKU）'!$C:$C,$A38,'库存（子SKU）'!F:F)</f>
        <v>2</v>
      </c>
      <c r="E38">
        <f>SUMIF('库存（子SKU）'!$C:$C,$A38,'库存（子SKU）'!G:G)</f>
        <v>6</v>
      </c>
      <c r="F38" s="6">
        <f>IFERROR(VLOOKUP(A38,'[2]父sku-单价'!$A:$B,2,0),"")</f>
        <v>23.9829411764706</v>
      </c>
      <c r="G38">
        <f>SUMIF('库存（子SKU）'!$C:$C,$A38,'库存（子SKU）'!I:I)</f>
        <v>128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128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10586</v>
      </c>
      <c r="O38">
        <f>SUMIF('库存（子SKU）'!$C:$C,$A38,'库存（子SKU）'!Q:Q)</f>
        <v>9774</v>
      </c>
      <c r="P38">
        <f>SUMIF('库存（子SKU）'!$C:$C,$A38,'库存（子SKU）'!R:R)</f>
        <v>2162</v>
      </c>
      <c r="Q38">
        <f>SUMIF('库存（子SKU）'!$C:$C,$A38,'库存（子SKU）'!S:S)</f>
        <v>2590</v>
      </c>
      <c r="R38">
        <f>SUMIF('库存（子SKU）'!$C:$C,$A38,'库存（子SKU）'!T:T)</f>
        <v>29</v>
      </c>
      <c r="S38">
        <f>SUMIF('库存（子SKU）'!$C:$C,$A38,'库存（子SKU）'!U:U)</f>
        <v>15</v>
      </c>
      <c r="T38">
        <f>SUMIF('库存（子SKU）'!$C:$C,$A38,'库存（子SKU）'!V:V)</f>
        <v>3</v>
      </c>
      <c r="U38">
        <f>SUMIF('库存（子SKU）'!$C:$C,$A38,'库存（子SKU）'!W:W)</f>
        <v>12</v>
      </c>
      <c r="V38" s="20">
        <f t="shared" si="2"/>
        <v>0.00273946722085774</v>
      </c>
      <c r="W38" s="20">
        <f t="shared" si="3"/>
        <v>0.00153468385512584</v>
      </c>
      <c r="X38" s="20">
        <f t="shared" si="4"/>
        <v>0.00138760407030527</v>
      </c>
      <c r="Y38" s="20">
        <f t="shared" si="5"/>
        <v>0.00463320463320463</v>
      </c>
      <c r="Z38">
        <f>SUMIF('库存（子SKU）'!$C:$C,$A38,'库存（子SKU）'!AB:AB)</f>
        <v>5.45</v>
      </c>
      <c r="AA38">
        <f>SUMIF('库存（子SKU）'!$C:$C,$A38,'库存（子SKU）'!AC:AC)</f>
        <v>3.76</v>
      </c>
      <c r="AB38">
        <f>SUMIF('库存（子SKU）'!$C:$C,$A38,'库存（子SKU）'!AD:AD)</f>
        <v>0.72</v>
      </c>
      <c r="AC38">
        <f>SUMIF('库存（子SKU）'!$C:$C,$A38,'库存（子SKU）'!AE:AE)</f>
        <v>2.74</v>
      </c>
      <c r="AD38" s="20">
        <f t="shared" si="6"/>
        <v>0.0757482851373116</v>
      </c>
      <c r="AE38" s="20">
        <f t="shared" si="7"/>
        <v>0.0261296836803937</v>
      </c>
      <c r="AF38" s="20">
        <f t="shared" si="8"/>
        <v>0.0150106693483113</v>
      </c>
      <c r="AG38" s="20">
        <f t="shared" si="9"/>
        <v>0.0190413120436912</v>
      </c>
      <c r="AH38">
        <f>SUMIF('库存（子SKU）'!$C:$C,$A38,'库存（子SKU）'!AJ:AJ)</f>
        <v>27</v>
      </c>
      <c r="AI38">
        <f>SUMIF('库存（子SKU）'!$C:$C,$A38,'库存（子SKU）'!AK:AK)</f>
        <v>2</v>
      </c>
      <c r="AJ38">
        <f>SUMIF('库存（子SKU）'!$C:$C,$A38,'库存（子SKU）'!AL:AL)</f>
        <v>8</v>
      </c>
      <c r="AK38">
        <f>SUMIF('库存（子SKU）'!$C:$C,$A38,'库存（子SKU）'!AM:AM)</f>
        <v>51</v>
      </c>
      <c r="AL38" s="20">
        <f t="shared" si="10"/>
        <v>0.111111111111111</v>
      </c>
      <c r="AM38" s="20">
        <f t="shared" si="11"/>
        <v>3</v>
      </c>
      <c r="AN38" s="20">
        <f t="shared" si="12"/>
        <v>0.25</v>
      </c>
      <c r="AO38" s="20">
        <f t="shared" si="13"/>
        <v>0.117647058823529</v>
      </c>
      <c r="AP38" s="6">
        <f t="shared" si="14"/>
        <v>0.428571428571429</v>
      </c>
      <c r="AQ38" s="6">
        <f t="shared" si="15"/>
        <v>25.7142857142857</v>
      </c>
      <c r="AR38" s="6">
        <f t="shared" si="16"/>
        <v>102.285714285714</v>
      </c>
      <c r="AS38">
        <f t="shared" si="17"/>
        <v>298</v>
      </c>
      <c r="AT38" s="22">
        <f>IFERROR(时间!$B$4+AS38,"上周无销量")</f>
        <v>43581</v>
      </c>
    </row>
    <row r="39" spans="1:46">
      <c r="A39" t="s">
        <v>2344</v>
      </c>
      <c r="B39">
        <f>SUMIF('库存（子SKU）'!$C:$C,$A39,'库存（子SKU）'!D:D)</f>
        <v>0</v>
      </c>
      <c r="C39">
        <f>SUMIF('库存（子SKU）'!$C:$C,$A39,'库存（子SKU）'!E:E)</f>
        <v>0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6" t="str">
        <f>IFERROR(VLOOKUP(A39,'[2]父sku-单价'!$A:$B,2,0),"")</f>
        <v/>
      </c>
      <c r="G39">
        <f>SUMIF('库存（子SKU）'!$C:$C,$A39,'库存（子SKU）'!I:I)</f>
        <v>10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10</v>
      </c>
      <c r="L39">
        <f>SUMIF('库存（子SKU）'!$C:$C,$A39,'库存（子SKU）'!N:N)</f>
        <v>0</v>
      </c>
      <c r="M39">
        <f>SUMIF('库存（子SKU）'!$C:$C,$A39,'库存（子SKU）'!O:O)</f>
        <v>10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0" t="str">
        <f t="shared" si="2"/>
        <v/>
      </c>
      <c r="W39" s="20" t="str">
        <f t="shared" si="3"/>
        <v/>
      </c>
      <c r="X39" s="20" t="str">
        <f t="shared" si="4"/>
        <v/>
      </c>
      <c r="Y39" s="20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0">
        <f t="shared" si="6"/>
        <v>0</v>
      </c>
      <c r="AE39" s="20">
        <f t="shared" si="7"/>
        <v>0</v>
      </c>
      <c r="AF39" s="20">
        <f t="shared" si="8"/>
        <v>0</v>
      </c>
      <c r="AG39" s="20">
        <f t="shared" si="9"/>
        <v>0</v>
      </c>
      <c r="AH39">
        <f>SUMIF('库存（子SKU）'!$C:$C,$A39,'库存（子SKU）'!AJ:AJ)</f>
        <v>1</v>
      </c>
      <c r="AI39">
        <f>SUMIF('库存（子SKU）'!$C:$C,$A39,'库存（子SKU）'!AK:AK)</f>
        <v>0</v>
      </c>
      <c r="AJ39">
        <f>SUMIF('库存（子SKU）'!$C:$C,$A39,'库存（子SKU）'!AL:AL)</f>
        <v>3</v>
      </c>
      <c r="AK39">
        <f>SUMIF('库存（子SKU）'!$C:$C,$A39,'库存（子SKU）'!AM:AM)</f>
        <v>0</v>
      </c>
      <c r="AL39" s="20">
        <f t="shared" si="10"/>
        <v>0</v>
      </c>
      <c r="AM39" s="20" t="str">
        <f t="shared" si="11"/>
        <v/>
      </c>
      <c r="AN39" s="20">
        <f t="shared" si="12"/>
        <v>0</v>
      </c>
      <c r="AO39" s="20" t="str">
        <f t="shared" si="13"/>
        <v/>
      </c>
      <c r="AP39" s="6">
        <f t="shared" si="14"/>
        <v>0</v>
      </c>
      <c r="AQ39" s="6">
        <f t="shared" si="15"/>
        <v>0</v>
      </c>
      <c r="AR39" s="6">
        <f t="shared" si="16"/>
        <v>10</v>
      </c>
      <c r="AS39" t="str">
        <f t="shared" si="17"/>
        <v>库存为10</v>
      </c>
      <c r="AT39" s="22" t="str">
        <f>IFERROR(时间!$B$4+AS39,"上周无销量")</f>
        <v>上周无销量</v>
      </c>
    </row>
    <row r="40" spans="1:46">
      <c r="A40" t="s">
        <v>2345</v>
      </c>
      <c r="B40">
        <f>SUMIF('库存（子SKU）'!$C:$C,$A40,'库存（子SKU）'!D:D)</f>
        <v>3</v>
      </c>
      <c r="C40">
        <f>SUMIF('库存（子SKU）'!$C:$C,$A40,'库存（子SKU）'!E:E)</f>
        <v>4</v>
      </c>
      <c r="D40">
        <f>SUMIF('库存（子SKU）'!$C:$C,$A40,'库存（子SKU）'!F:F)</f>
        <v>2</v>
      </c>
      <c r="E40">
        <f>SUMIF('库存（子SKU）'!$C:$C,$A40,'库存（子SKU）'!G:G)</f>
        <v>5</v>
      </c>
      <c r="F40" s="6">
        <f>IFERROR(VLOOKUP(A40,'[2]父sku-单价'!$A:$B,2,0),"")</f>
        <v>18.92</v>
      </c>
      <c r="G40">
        <f>SUMIF('库存（子SKU）'!$C:$C,$A40,'库存（子SKU）'!I:I)</f>
        <v>170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170</v>
      </c>
      <c r="L40">
        <f>SUMIF('库存（子SKU）'!$C:$C,$A40,'库存（子SKU）'!N:N)</f>
        <v>0</v>
      </c>
      <c r="M40">
        <f>SUMIF('库存（子SKU）'!$C:$C,$A40,'库存（子SKU）'!O:O)</f>
        <v>169</v>
      </c>
      <c r="N40">
        <f>SUMIF('库存（子SKU）'!$C:$C,$A40,'库存（子SKU）'!P:P)</f>
        <v>2611</v>
      </c>
      <c r="O40">
        <f>SUMIF('库存（子SKU）'!$C:$C,$A40,'库存（子SKU）'!Q:Q)</f>
        <v>1891</v>
      </c>
      <c r="P40">
        <f>SUMIF('库存（子SKU）'!$C:$C,$A40,'库存（子SKU）'!R:R)</f>
        <v>2517</v>
      </c>
      <c r="Q40">
        <f>SUMIF('库存（子SKU）'!$C:$C,$A40,'库存（子SKU）'!S:S)</f>
        <v>1845</v>
      </c>
      <c r="R40">
        <f>SUMIF('库存（子SKU）'!$C:$C,$A40,'库存（子SKU）'!T:T)</f>
        <v>8</v>
      </c>
      <c r="S40">
        <f>SUMIF('库存（子SKU）'!$C:$C,$A40,'库存（子SKU）'!U:U)</f>
        <v>5</v>
      </c>
      <c r="T40">
        <f>SUMIF('库存（子SKU）'!$C:$C,$A40,'库存（子SKU）'!V:V)</f>
        <v>14</v>
      </c>
      <c r="U40">
        <f>SUMIF('库存（子SKU）'!$C:$C,$A40,'库存（子SKU）'!W:W)</f>
        <v>9</v>
      </c>
      <c r="V40" s="20">
        <f t="shared" si="2"/>
        <v>0.00306396016851781</v>
      </c>
      <c r="W40" s="20">
        <f t="shared" si="3"/>
        <v>0.00264410364886304</v>
      </c>
      <c r="X40" s="20">
        <f t="shared" si="4"/>
        <v>0.0055621771950735</v>
      </c>
      <c r="Y40" s="20">
        <f t="shared" si="5"/>
        <v>0.0048780487804878</v>
      </c>
      <c r="Z40">
        <f>SUMIF('库存（子SKU）'!$C:$C,$A40,'库存（子SKU）'!AB:AB)</f>
        <v>1.05</v>
      </c>
      <c r="AA40">
        <f>SUMIF('库存（子SKU）'!$C:$C,$A40,'库存（子SKU）'!AC:AC)</f>
        <v>0.53</v>
      </c>
      <c r="AB40">
        <f>SUMIF('库存（子SKU）'!$C:$C,$A40,'库存（子SKU）'!AD:AD)</f>
        <v>1.5</v>
      </c>
      <c r="AC40">
        <f>SUMIF('库存（子SKU）'!$C:$C,$A40,'库存（子SKU）'!AE:AE)</f>
        <v>1.01</v>
      </c>
      <c r="AD40" s="20">
        <f t="shared" si="6"/>
        <v>0.0184989429175476</v>
      </c>
      <c r="AE40" s="20">
        <f t="shared" si="7"/>
        <v>0.00700317124735729</v>
      </c>
      <c r="AF40" s="20">
        <f t="shared" si="8"/>
        <v>0.0396405919661734</v>
      </c>
      <c r="AG40" s="20">
        <f t="shared" si="9"/>
        <v>0.010676532769556</v>
      </c>
      <c r="AH40">
        <f>SUMIF('库存（子SKU）'!$C:$C,$A40,'库存（子SKU）'!AJ:AJ)</f>
        <v>21</v>
      </c>
      <c r="AI40">
        <f>SUMIF('库存（子SKU）'!$C:$C,$A40,'库存（子SKU）'!AK:AK)</f>
        <v>30</v>
      </c>
      <c r="AJ40">
        <f>SUMIF('库存（子SKU）'!$C:$C,$A40,'库存（子SKU）'!AL:AL)</f>
        <v>14</v>
      </c>
      <c r="AK40">
        <f>SUMIF('库存（子SKU）'!$C:$C,$A40,'库存（子SKU）'!AM:AM)</f>
        <v>23</v>
      </c>
      <c r="AL40" s="20">
        <f t="shared" si="10"/>
        <v>0.142857142857143</v>
      </c>
      <c r="AM40" s="20">
        <f t="shared" si="11"/>
        <v>0.133333333333333</v>
      </c>
      <c r="AN40" s="20">
        <f t="shared" si="12"/>
        <v>0.142857142857143</v>
      </c>
      <c r="AO40" s="20">
        <f t="shared" si="13"/>
        <v>0.217391304347826</v>
      </c>
      <c r="AP40" s="6">
        <f t="shared" si="14"/>
        <v>0.428571428571429</v>
      </c>
      <c r="AQ40" s="6">
        <f t="shared" si="15"/>
        <v>25.7142857142857</v>
      </c>
      <c r="AR40" s="6">
        <f t="shared" si="16"/>
        <v>144.285714285714</v>
      </c>
      <c r="AS40">
        <f t="shared" si="17"/>
        <v>396</v>
      </c>
      <c r="AT40" s="22">
        <f>IFERROR(时间!$B$4+AS40,"上周无销量")</f>
        <v>43679</v>
      </c>
    </row>
    <row r="41" spans="1:46">
      <c r="A41" t="s">
        <v>2346</v>
      </c>
      <c r="B41">
        <f>SUMIF('库存（子SKU）'!$C:$C,$A41,'库存（子SKU）'!D:D)</f>
        <v>1</v>
      </c>
      <c r="C41">
        <f>SUMIF('库存（子SKU）'!$C:$C,$A41,'库存（子SKU）'!E:E)</f>
        <v>2</v>
      </c>
      <c r="D41">
        <f>SUMIF('库存（子SKU）'!$C:$C,$A41,'库存（子SKU）'!F:F)</f>
        <v>2</v>
      </c>
      <c r="E41">
        <f>SUMIF('库存（子SKU）'!$C:$C,$A41,'库存（子SKU）'!G:G)</f>
        <v>9</v>
      </c>
      <c r="F41" s="6">
        <f>IFERROR(VLOOKUP(A41,'[2]父sku-单价'!$A:$B,2,0),"")</f>
        <v>17.7057142857143</v>
      </c>
      <c r="G41">
        <f>SUMIF('库存（子SKU）'!$C:$C,$A41,'库存（子SKU）'!I:I)</f>
        <v>129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129</v>
      </c>
      <c r="L41">
        <f>SUMIF('库存（子SKU）'!$C:$C,$A41,'库存（子SKU）'!N:N)</f>
        <v>0</v>
      </c>
      <c r="M41">
        <f>SUMIF('库存（子SKU）'!$C:$C,$A41,'库存（子SKU）'!O:O)</f>
        <v>120</v>
      </c>
      <c r="N41">
        <f>SUMIF('库存（子SKU）'!$C:$C,$A41,'库存（子SKU）'!P:P)</f>
        <v>13866</v>
      </c>
      <c r="O41">
        <f>SUMIF('库存（子SKU）'!$C:$C,$A41,'库存（子SKU）'!Q:Q)</f>
        <v>4463</v>
      </c>
      <c r="P41">
        <f>SUMIF('库存（子SKU）'!$C:$C,$A41,'库存（子SKU）'!R:R)</f>
        <v>4927</v>
      </c>
      <c r="Q41">
        <f>SUMIF('库存（子SKU）'!$C:$C,$A41,'库存（子SKU）'!S:S)</f>
        <v>3767</v>
      </c>
      <c r="R41">
        <f>SUMIF('库存（子SKU）'!$C:$C,$A41,'库存（子SKU）'!T:T)</f>
        <v>29</v>
      </c>
      <c r="S41">
        <f>SUMIF('库存（子SKU）'!$C:$C,$A41,'库存（子SKU）'!U:U)</f>
        <v>10</v>
      </c>
      <c r="T41">
        <f>SUMIF('库存（子SKU）'!$C:$C,$A41,'库存（子SKU）'!V:V)</f>
        <v>11</v>
      </c>
      <c r="U41">
        <f>SUMIF('库存（子SKU）'!$C:$C,$A41,'库存（子SKU）'!W:W)</f>
        <v>13</v>
      </c>
      <c r="V41" s="20">
        <f t="shared" si="2"/>
        <v>0.00209144670416847</v>
      </c>
      <c r="W41" s="20">
        <f t="shared" si="3"/>
        <v>0.00224064530584808</v>
      </c>
      <c r="X41" s="20">
        <f t="shared" si="4"/>
        <v>0.00223259590014207</v>
      </c>
      <c r="Y41" s="20">
        <f t="shared" si="5"/>
        <v>0.00345102203344837</v>
      </c>
      <c r="Z41">
        <f>SUMIF('库存（子SKU）'!$C:$C,$A41,'库存（子SKU）'!AB:AB)</f>
        <v>4.23</v>
      </c>
      <c r="AA41">
        <f>SUMIF('库存（子SKU）'!$C:$C,$A41,'库存（子SKU）'!AC:AC)</f>
        <v>0.85</v>
      </c>
      <c r="AB41">
        <f>SUMIF('库存（子SKU）'!$C:$C,$A41,'库存（子SKU）'!AD:AD)</f>
        <v>1.37</v>
      </c>
      <c r="AC41">
        <f>SUMIF('库存（子SKU）'!$C:$C,$A41,'库存（子SKU）'!AE:AE)</f>
        <v>1.58</v>
      </c>
      <c r="AD41" s="20">
        <f t="shared" si="6"/>
        <v>0.238905922220429</v>
      </c>
      <c r="AE41" s="20">
        <f t="shared" si="7"/>
        <v>0.0240035501048894</v>
      </c>
      <c r="AF41" s="20">
        <f t="shared" si="8"/>
        <v>0.0386880748749395</v>
      </c>
      <c r="AG41" s="20">
        <f t="shared" si="9"/>
        <v>0.00991519193875172</v>
      </c>
      <c r="AH41">
        <f>SUMIF('库存（子SKU）'!$C:$C,$A41,'库存（子SKU）'!AJ:AJ)</f>
        <v>27</v>
      </c>
      <c r="AI41">
        <f>SUMIF('库存（子SKU）'!$C:$C,$A41,'库存（子SKU）'!AK:AK)</f>
        <v>10</v>
      </c>
      <c r="AJ41">
        <f>SUMIF('库存（子SKU）'!$C:$C,$A41,'库存（子SKU）'!AL:AL)</f>
        <v>11</v>
      </c>
      <c r="AK41">
        <f>SUMIF('库存（子SKU）'!$C:$C,$A41,'库存（子SKU）'!AM:AM)</f>
        <v>36</v>
      </c>
      <c r="AL41" s="20">
        <f t="shared" si="10"/>
        <v>0.037037037037037</v>
      </c>
      <c r="AM41" s="20">
        <f t="shared" si="11"/>
        <v>0.2</v>
      </c>
      <c r="AN41" s="20">
        <f t="shared" si="12"/>
        <v>0.181818181818182</v>
      </c>
      <c r="AO41" s="20">
        <f t="shared" si="13"/>
        <v>0.25</v>
      </c>
      <c r="AP41" s="6">
        <f t="shared" si="14"/>
        <v>0.142857142857143</v>
      </c>
      <c r="AQ41" s="6">
        <f t="shared" si="15"/>
        <v>8.57142857142857</v>
      </c>
      <c r="AR41" s="6">
        <f t="shared" si="16"/>
        <v>120.428571428571</v>
      </c>
      <c r="AS41">
        <f t="shared" si="17"/>
        <v>903</v>
      </c>
      <c r="AT41" s="22">
        <f>IFERROR(时间!$B$4+AS41,"上周无销量")</f>
        <v>44186</v>
      </c>
    </row>
    <row r="42" spans="1:46">
      <c r="A42" t="s">
        <v>2347</v>
      </c>
      <c r="B42">
        <f>SUMIF('库存（子SKU）'!$C:$C,$A42,'库存（子SKU）'!D:D)</f>
        <v>0</v>
      </c>
      <c r="C42">
        <f>SUMIF('库存（子SKU）'!$C:$C,$A42,'库存（子SKU）'!E:E)</f>
        <v>0</v>
      </c>
      <c r="D42">
        <f>SUMIF('库存（子SKU）'!$C:$C,$A42,'库存（子SKU）'!F:F)</f>
        <v>2</v>
      </c>
      <c r="E42">
        <f>SUMIF('库存（子SKU）'!$C:$C,$A42,'库存（子SKU）'!G:G)</f>
        <v>1</v>
      </c>
      <c r="F42" s="6">
        <f>IFERROR(VLOOKUP(A42,'[2]父sku-单价'!$A:$B,2,0),"")</f>
        <v>20.99</v>
      </c>
      <c r="G42">
        <f>SUMIF('库存（子SKU）'!$C:$C,$A42,'库存（子SKU）'!I:I)</f>
        <v>28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28</v>
      </c>
      <c r="L42">
        <f>SUMIF('库存（子SKU）'!$C:$C,$A42,'库存（子SKU）'!N:N)</f>
        <v>0</v>
      </c>
      <c r="M42">
        <f>SUMIF('库存（子SKU）'!$C:$C,$A42,'库存（子SKU）'!O:O)</f>
        <v>27</v>
      </c>
      <c r="N42">
        <f>SUMIF('库存（子SKU）'!$C:$C,$A42,'库存（子SKU）'!P:P)</f>
        <v>3347</v>
      </c>
      <c r="O42">
        <f>SUMIF('库存（子SKU）'!$C:$C,$A42,'库存（子SKU）'!Q:Q)</f>
        <v>3359</v>
      </c>
      <c r="P42">
        <f>SUMIF('库存（子SKU）'!$C:$C,$A42,'库存（子SKU）'!R:R)</f>
        <v>9950</v>
      </c>
      <c r="Q42">
        <f>SUMIF('库存（子SKU）'!$C:$C,$A42,'库存（子SKU）'!S:S)</f>
        <v>12553</v>
      </c>
      <c r="R42">
        <f>SUMIF('库存（子SKU）'!$C:$C,$A42,'库存（子SKU）'!T:T)</f>
        <v>21</v>
      </c>
      <c r="S42">
        <f>SUMIF('库存（子SKU）'!$C:$C,$A42,'库存（子SKU）'!U:U)</f>
        <v>9</v>
      </c>
      <c r="T42">
        <f>SUMIF('库存（子SKU）'!$C:$C,$A42,'库存（子SKU）'!V:V)</f>
        <v>25</v>
      </c>
      <c r="U42">
        <f>SUMIF('库存（子SKU）'!$C:$C,$A42,'库存（子SKU）'!W:W)</f>
        <v>32</v>
      </c>
      <c r="V42" s="20">
        <f t="shared" si="2"/>
        <v>0.00627427547057066</v>
      </c>
      <c r="W42" s="20">
        <f t="shared" si="3"/>
        <v>0.0026793688597797</v>
      </c>
      <c r="X42" s="20">
        <f t="shared" si="4"/>
        <v>0.00251256281407035</v>
      </c>
      <c r="Y42" s="20">
        <f t="shared" si="5"/>
        <v>0.00254919142834382</v>
      </c>
      <c r="Z42">
        <f>SUMIF('库存（子SKU）'!$C:$C,$A42,'库存（子SKU）'!AB:AB)</f>
        <v>2.86</v>
      </c>
      <c r="AA42">
        <f>SUMIF('库存（子SKU）'!$C:$C,$A42,'库存（子SKU）'!AC:AC)</f>
        <v>0.99</v>
      </c>
      <c r="AB42">
        <f>SUMIF('库存（子SKU）'!$C:$C,$A42,'库存（子SKU）'!AD:AD)</f>
        <v>3.2</v>
      </c>
      <c r="AC42">
        <f>SUMIF('库存（子SKU）'!$C:$C,$A42,'库存（子SKU）'!AE:AE)</f>
        <v>4.43</v>
      </c>
      <c r="AD42" s="20" t="str">
        <f t="shared" si="6"/>
        <v>无销量广告费为2.86</v>
      </c>
      <c r="AE42" s="20" t="str">
        <f t="shared" si="7"/>
        <v>无销量广告费为0.99</v>
      </c>
      <c r="AF42" s="20">
        <f t="shared" si="8"/>
        <v>0.0762267746545974</v>
      </c>
      <c r="AG42" s="20">
        <f t="shared" si="9"/>
        <v>0.211052882324917</v>
      </c>
      <c r="AH42">
        <f>SUMIF('库存（子SKU）'!$C:$C,$A42,'库存（子SKU）'!AJ:AJ)</f>
        <v>10</v>
      </c>
      <c r="AI42">
        <f>SUMIF('库存（子SKU）'!$C:$C,$A42,'库存（子SKU）'!AK:AK)</f>
        <v>15</v>
      </c>
      <c r="AJ42">
        <f>SUMIF('库存（子SKU）'!$C:$C,$A42,'库存（子SKU）'!AL:AL)</f>
        <v>18</v>
      </c>
      <c r="AK42">
        <f>SUMIF('库存（子SKU）'!$C:$C,$A42,'库存（子SKU）'!AM:AM)</f>
        <v>26</v>
      </c>
      <c r="AL42" s="20">
        <f t="shared" si="10"/>
        <v>0</v>
      </c>
      <c r="AM42" s="20">
        <f t="shared" si="11"/>
        <v>0</v>
      </c>
      <c r="AN42" s="20">
        <f t="shared" si="12"/>
        <v>0.111111111111111</v>
      </c>
      <c r="AO42" s="20">
        <f t="shared" si="13"/>
        <v>0.0384615384615385</v>
      </c>
      <c r="AP42" s="6">
        <f t="shared" si="14"/>
        <v>0</v>
      </c>
      <c r="AQ42" s="6">
        <f t="shared" si="15"/>
        <v>0</v>
      </c>
      <c r="AR42" s="6">
        <f t="shared" si="16"/>
        <v>28</v>
      </c>
      <c r="AS42" t="str">
        <f t="shared" si="17"/>
        <v>库存为28</v>
      </c>
      <c r="AT42" s="22" t="str">
        <f>IFERROR(时间!$B$4+AS42,"上周无销量")</f>
        <v>上周无销量</v>
      </c>
    </row>
    <row r="43" spans="1:46">
      <c r="A43" t="s">
        <v>2348</v>
      </c>
      <c r="B43">
        <f>SUMIF('库存（子SKU）'!$C:$C,$A43,'库存（子SKU）'!D:D)</f>
        <v>19</v>
      </c>
      <c r="C43">
        <f>SUMIF('库存（子SKU）'!$C:$C,$A43,'库存（子SKU）'!E:E)</f>
        <v>23</v>
      </c>
      <c r="D43">
        <f>SUMIF('库存（子SKU）'!$C:$C,$A43,'库存（子SKU）'!F:F)</f>
        <v>24</v>
      </c>
      <c r="E43">
        <f>SUMIF('库存（子SKU）'!$C:$C,$A43,'库存（子SKU）'!G:G)</f>
        <v>10</v>
      </c>
      <c r="F43" s="6">
        <f>IFERROR(VLOOKUP(A43,'[2]父sku-单价'!$A:$B,2,0),"")</f>
        <v>14.1940789473684</v>
      </c>
      <c r="G43">
        <f>SUMIF('库存（子SKU）'!$C:$C,$A43,'库存（子SKU）'!I:I)</f>
        <v>115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1</v>
      </c>
      <c r="K43">
        <f t="shared" si="1"/>
        <v>116</v>
      </c>
      <c r="L43">
        <f>SUMIF('库存（子SKU）'!$C:$C,$A43,'库存（子SKU）'!N:N)</f>
        <v>0</v>
      </c>
      <c r="M43">
        <f>SUMIF('库存（子SKU）'!$C:$C,$A43,'库存（子SKU）'!O:O)</f>
        <v>118</v>
      </c>
      <c r="N43">
        <f>SUMIF('库存（子SKU）'!$C:$C,$A43,'库存（子SKU）'!P:P)</f>
        <v>5859</v>
      </c>
      <c r="O43">
        <f>SUMIF('库存（子SKU）'!$C:$C,$A43,'库存（子SKU）'!Q:Q)</f>
        <v>17505</v>
      </c>
      <c r="P43">
        <f>SUMIF('库存（子SKU）'!$C:$C,$A43,'库存（子SKU）'!R:R)</f>
        <v>20011</v>
      </c>
      <c r="Q43">
        <f>SUMIF('库存（子SKU）'!$C:$C,$A43,'库存（子SKU）'!S:S)</f>
        <v>17072</v>
      </c>
      <c r="R43">
        <f>SUMIF('库存（子SKU）'!$C:$C,$A43,'库存（子SKU）'!T:T)</f>
        <v>40</v>
      </c>
      <c r="S43">
        <f>SUMIF('库存（子SKU）'!$C:$C,$A43,'库存（子SKU）'!U:U)</f>
        <v>42</v>
      </c>
      <c r="T43">
        <f>SUMIF('库存（子SKU）'!$C:$C,$A43,'库存（子SKU）'!V:V)</f>
        <v>47</v>
      </c>
      <c r="U43">
        <f>SUMIF('库存（子SKU）'!$C:$C,$A43,'库存（子SKU）'!W:W)</f>
        <v>29</v>
      </c>
      <c r="V43" s="20">
        <f t="shared" si="2"/>
        <v>0.00682710360129715</v>
      </c>
      <c r="W43" s="20">
        <f t="shared" si="3"/>
        <v>0.00239931448157669</v>
      </c>
      <c r="X43" s="20">
        <f t="shared" si="4"/>
        <v>0.00234870821048423</v>
      </c>
      <c r="Y43" s="20">
        <f t="shared" si="5"/>
        <v>0.00169868791002812</v>
      </c>
      <c r="Z43">
        <f>SUMIF('库存（子SKU）'!$C:$C,$A43,'库存（子SKU）'!AB:AB)</f>
        <v>14.3025</v>
      </c>
      <c r="AA43">
        <f>SUMIF('库存（子SKU）'!$C:$C,$A43,'库存（子SKU）'!AC:AC)</f>
        <v>4.55</v>
      </c>
      <c r="AB43">
        <f>SUMIF('库存（子SKU）'!$C:$C,$A43,'库存（子SKU）'!AD:AD)</f>
        <v>6.38</v>
      </c>
      <c r="AC43">
        <f>SUMIF('库存（子SKU）'!$C:$C,$A43,'库存（子SKU）'!AE:AE)</f>
        <v>3.62</v>
      </c>
      <c r="AD43" s="20">
        <f t="shared" si="6"/>
        <v>0.0530336037079955</v>
      </c>
      <c r="AE43" s="20">
        <f t="shared" si="7"/>
        <v>0.0139372260567283</v>
      </c>
      <c r="AF43" s="20">
        <f t="shared" si="8"/>
        <v>0.0187284665894168</v>
      </c>
      <c r="AG43" s="20">
        <f t="shared" si="9"/>
        <v>0.0255035921205099</v>
      </c>
      <c r="AH43">
        <f>SUMIF('库存（子SKU）'!$C:$C,$A43,'库存（子SKU）'!AJ:AJ)</f>
        <v>103</v>
      </c>
      <c r="AI43">
        <f>SUMIF('库存（子SKU）'!$C:$C,$A43,'库存（子SKU）'!AK:AK)</f>
        <v>93</v>
      </c>
      <c r="AJ43">
        <f>SUMIF('库存（子SKU）'!$C:$C,$A43,'库存（子SKU）'!AL:AL)</f>
        <v>34</v>
      </c>
      <c r="AK43">
        <f>SUMIF('库存（子SKU）'!$C:$C,$A43,'库存（子SKU）'!AM:AM)</f>
        <v>79</v>
      </c>
      <c r="AL43" s="20">
        <f t="shared" si="10"/>
        <v>0.184466019417476</v>
      </c>
      <c r="AM43" s="20">
        <f t="shared" si="11"/>
        <v>0.247311827956989</v>
      </c>
      <c r="AN43" s="20">
        <f t="shared" si="12"/>
        <v>0.705882352941177</v>
      </c>
      <c r="AO43" s="20">
        <f t="shared" si="13"/>
        <v>0.126582278481013</v>
      </c>
      <c r="AP43" s="6">
        <f t="shared" si="14"/>
        <v>2.71428571428571</v>
      </c>
      <c r="AQ43" s="6">
        <f t="shared" si="15"/>
        <v>162.857142857143</v>
      </c>
      <c r="AR43" s="6">
        <f t="shared" si="16"/>
        <v>-46.8571428571429</v>
      </c>
      <c r="AS43">
        <f t="shared" si="17"/>
        <v>42</v>
      </c>
      <c r="AT43" s="22">
        <f>IFERROR(时间!$B$4+AS43,"上周无销量")</f>
        <v>43325</v>
      </c>
    </row>
    <row r="44" spans="1:46">
      <c r="A44" t="s">
        <v>2349</v>
      </c>
      <c r="B44">
        <f>SUMIF('库存（子SKU）'!$C:$C,$A44,'库存（子SKU）'!D:D)</f>
        <v>40</v>
      </c>
      <c r="C44">
        <f>SUMIF('库存（子SKU）'!$C:$C,$A44,'库存（子SKU）'!E:E)</f>
        <v>42</v>
      </c>
      <c r="D44">
        <f>SUMIF('库存（子SKU）'!$C:$C,$A44,'库存（子SKU）'!F:F)</f>
        <v>62</v>
      </c>
      <c r="E44">
        <f>SUMIF('库存（子SKU）'!$C:$C,$A44,'库存（子SKU）'!G:G)</f>
        <v>38</v>
      </c>
      <c r="F44" s="6">
        <f>IFERROR(VLOOKUP(A44,'[2]父sku-单价'!$A:$B,2,0),"")</f>
        <v>15.2118131868132</v>
      </c>
      <c r="G44">
        <f>SUMIF('库存（子SKU）'!$C:$C,$A44,'库存（子SKU）'!I:I)</f>
        <v>258</v>
      </c>
      <c r="H44">
        <f>SUMIF('库存（子SKU）'!$C:$C,$A44,'库存（子SKU）'!J:J)</f>
        <v>15</v>
      </c>
      <c r="I44">
        <f>SUMIF('库存（子SKU）'!$C:$C,$A44,'库存（子SKU）'!K:K)</f>
        <v>0</v>
      </c>
      <c r="J44">
        <f>SUMIF('库存（子SKU）'!$C:$C,$A44,'库存（子SKU）'!L:L)</f>
        <v>11</v>
      </c>
      <c r="K44">
        <f t="shared" si="1"/>
        <v>284</v>
      </c>
      <c r="L44">
        <f>SUMIF('库存（子SKU）'!$C:$C,$A44,'库存（子SKU）'!N:N)</f>
        <v>1</v>
      </c>
      <c r="M44">
        <f>SUMIF('库存（子SKU）'!$C:$C,$A44,'库存（子SKU）'!O:O)</f>
        <v>97</v>
      </c>
      <c r="N44">
        <f>SUMIF('库存（子SKU）'!$C:$C,$A44,'库存（子SKU）'!P:P)</f>
        <v>147806</v>
      </c>
      <c r="O44">
        <f>SUMIF('库存（子SKU）'!$C:$C,$A44,'库存（子SKU）'!Q:Q)</f>
        <v>64494</v>
      </c>
      <c r="P44">
        <f>SUMIF('库存（子SKU）'!$C:$C,$A44,'库存（子SKU）'!R:R)</f>
        <v>87960</v>
      </c>
      <c r="Q44">
        <f>SUMIF('库存（子SKU）'!$C:$C,$A44,'库存（子SKU）'!S:S)</f>
        <v>82656</v>
      </c>
      <c r="R44">
        <f>SUMIF('库存（子SKU）'!$C:$C,$A44,'库存（子SKU）'!T:T)</f>
        <v>539</v>
      </c>
      <c r="S44">
        <f>SUMIF('库存（子SKU）'!$C:$C,$A44,'库存（子SKU）'!U:U)</f>
        <v>235</v>
      </c>
      <c r="T44">
        <f>SUMIF('库存（子SKU）'!$C:$C,$A44,'库存（子SKU）'!V:V)</f>
        <v>386</v>
      </c>
      <c r="U44">
        <f>SUMIF('库存（子SKU）'!$C:$C,$A44,'库存（子SKU）'!W:W)</f>
        <v>357</v>
      </c>
      <c r="V44" s="20">
        <f t="shared" si="2"/>
        <v>0.0036466719889585</v>
      </c>
      <c r="W44" s="20">
        <f t="shared" si="3"/>
        <v>0.00364374980618352</v>
      </c>
      <c r="X44" s="20">
        <f t="shared" si="4"/>
        <v>0.00438835834470214</v>
      </c>
      <c r="Y44" s="20">
        <f t="shared" si="5"/>
        <v>0.00431910569105691</v>
      </c>
      <c r="Z44">
        <f>SUMIF('库存（子SKU）'!$C:$C,$A44,'库存（子SKU）'!AB:AB)</f>
        <v>100.8</v>
      </c>
      <c r="AA44">
        <f>SUMIF('库存（子SKU）'!$C:$C,$A44,'库存（子SKU）'!AC:AC)</f>
        <v>39.18</v>
      </c>
      <c r="AB44">
        <f>SUMIF('库存（子SKU）'!$C:$C,$A44,'库存（子SKU）'!AD:AD)</f>
        <v>74.18</v>
      </c>
      <c r="AC44">
        <f>SUMIF('库存（子SKU）'!$C:$C,$A44,'库存（子SKU）'!AE:AE)</f>
        <v>70.68</v>
      </c>
      <c r="AD44" s="20">
        <f t="shared" si="6"/>
        <v>0.165660724928211</v>
      </c>
      <c r="AE44" s="20">
        <f t="shared" si="7"/>
        <v>0.0613245200556247</v>
      </c>
      <c r="AF44" s="20">
        <f t="shared" si="8"/>
        <v>0.0786527942599508</v>
      </c>
      <c r="AG44" s="20">
        <f t="shared" si="9"/>
        <v>0.122273392208918</v>
      </c>
      <c r="AH44">
        <f>SUMIF('库存（子SKU）'!$C:$C,$A44,'库存（子SKU）'!AJ:AJ)</f>
        <v>479</v>
      </c>
      <c r="AI44">
        <f>SUMIF('库存（子SKU）'!$C:$C,$A44,'库存（子SKU）'!AK:AK)</f>
        <v>352</v>
      </c>
      <c r="AJ44">
        <f>SUMIF('库存（子SKU）'!$C:$C,$A44,'库存（子SKU）'!AL:AL)</f>
        <v>240</v>
      </c>
      <c r="AK44">
        <f>SUMIF('库存（子SKU）'!$C:$C,$A44,'库存（子SKU）'!AM:AM)</f>
        <v>339</v>
      </c>
      <c r="AL44" s="20">
        <f t="shared" si="10"/>
        <v>0.0835073068893528</v>
      </c>
      <c r="AM44" s="20">
        <f t="shared" si="11"/>
        <v>0.119318181818182</v>
      </c>
      <c r="AN44" s="20">
        <f t="shared" si="12"/>
        <v>0.258333333333333</v>
      </c>
      <c r="AO44" s="20">
        <f t="shared" si="13"/>
        <v>0.112094395280236</v>
      </c>
      <c r="AP44" s="6">
        <f t="shared" si="14"/>
        <v>5.71428571428571</v>
      </c>
      <c r="AQ44" s="6">
        <f t="shared" si="15"/>
        <v>342.857142857143</v>
      </c>
      <c r="AR44" s="6">
        <f t="shared" si="16"/>
        <v>-58.8571428571429</v>
      </c>
      <c r="AS44">
        <f t="shared" si="17"/>
        <v>49</v>
      </c>
      <c r="AT44" s="22">
        <f>IFERROR(时间!$B$4+AS44,"上周无销量")</f>
        <v>43332</v>
      </c>
    </row>
    <row r="45" spans="1:46">
      <c r="A45" t="s">
        <v>2350</v>
      </c>
      <c r="B45">
        <f>SUMIF('库存（子SKU）'!$C:$C,$A45,'库存（子SKU）'!D:D)</f>
        <v>14</v>
      </c>
      <c r="C45">
        <f>SUMIF('库存（子SKU）'!$C:$C,$A45,'库存（子SKU）'!E:E)</f>
        <v>9</v>
      </c>
      <c r="D45">
        <f>SUMIF('库存（子SKU）'!$C:$C,$A45,'库存（子SKU）'!F:F)</f>
        <v>22</v>
      </c>
      <c r="E45">
        <f>SUMIF('库存（子SKU）'!$C:$C,$A45,'库存（子SKU）'!G:G)</f>
        <v>16</v>
      </c>
      <c r="F45" s="6">
        <f>IFERROR(VLOOKUP(A45,'[2]父sku-单价'!$A:$B,2,0),"")</f>
        <v>18.1024590163934</v>
      </c>
      <c r="G45">
        <f>SUMIF('库存（子SKU）'!$C:$C,$A45,'库存（子SKU）'!I:I)</f>
        <v>128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1</v>
      </c>
      <c r="K45">
        <f t="shared" si="1"/>
        <v>129</v>
      </c>
      <c r="L45">
        <f>SUMIF('库存（子SKU）'!$C:$C,$A45,'库存（子SKU）'!N:N)</f>
        <v>0</v>
      </c>
      <c r="M45">
        <f>SUMIF('库存（子SKU）'!$C:$C,$A45,'库存（子SKU）'!O:O)</f>
        <v>127</v>
      </c>
      <c r="N45">
        <f>SUMIF('库存（子SKU）'!$C:$C,$A45,'库存（子SKU）'!P:P)</f>
        <v>41229</v>
      </c>
      <c r="O45">
        <f>SUMIF('库存（子SKU）'!$C:$C,$A45,'库存（子SKU）'!Q:Q)</f>
        <v>27074</v>
      </c>
      <c r="P45">
        <f>SUMIF('库存（子SKU）'!$C:$C,$A45,'库存（子SKU）'!R:R)</f>
        <v>38861</v>
      </c>
      <c r="Q45">
        <f>SUMIF('库存（子SKU）'!$C:$C,$A45,'库存（子SKU）'!S:S)</f>
        <v>33185</v>
      </c>
      <c r="R45">
        <f>SUMIF('库存（子SKU）'!$C:$C,$A45,'库存（子SKU）'!T:T)</f>
        <v>138</v>
      </c>
      <c r="S45">
        <f>SUMIF('库存（子SKU）'!$C:$C,$A45,'库存（子SKU）'!U:U)</f>
        <v>83</v>
      </c>
      <c r="T45">
        <f>SUMIF('库存（子SKU）'!$C:$C,$A45,'库存（子SKU）'!V:V)</f>
        <v>120</v>
      </c>
      <c r="U45">
        <f>SUMIF('库存（子SKU）'!$C:$C,$A45,'库存（子SKU）'!W:W)</f>
        <v>107</v>
      </c>
      <c r="V45" s="20">
        <f t="shared" si="2"/>
        <v>0.00334715855344539</v>
      </c>
      <c r="W45" s="20">
        <f t="shared" si="3"/>
        <v>0.00306567186230332</v>
      </c>
      <c r="X45" s="20">
        <f t="shared" si="4"/>
        <v>0.00308792877177633</v>
      </c>
      <c r="Y45" s="20">
        <f t="shared" si="5"/>
        <v>0.0032243483501582</v>
      </c>
      <c r="Z45">
        <f>SUMIF('库存（子SKU）'!$C:$C,$A45,'库存（子SKU）'!AB:AB)</f>
        <v>25.525</v>
      </c>
      <c r="AA45">
        <f>SUMIF('库存（子SKU）'!$C:$C,$A45,'库存（子SKU）'!AC:AC)</f>
        <v>15.11</v>
      </c>
      <c r="AB45">
        <f>SUMIF('库存（子SKU）'!$C:$C,$A45,'库存（子SKU）'!AD:AD)</f>
        <v>23.74</v>
      </c>
      <c r="AC45">
        <f>SUMIF('库存（子SKU）'!$C:$C,$A45,'库存（子SKU）'!AE:AE)</f>
        <v>21.12</v>
      </c>
      <c r="AD45" s="20">
        <f t="shared" si="6"/>
        <v>0.1007163879815</v>
      </c>
      <c r="AE45" s="20">
        <f t="shared" si="7"/>
        <v>0.0927436922999524</v>
      </c>
      <c r="AF45" s="20">
        <f t="shared" si="8"/>
        <v>0.0596101837940191</v>
      </c>
      <c r="AG45" s="20">
        <f t="shared" si="9"/>
        <v>0.0729182703192214</v>
      </c>
      <c r="AH45">
        <f>SUMIF('库存（子SKU）'!$C:$C,$A45,'库存（子SKU）'!AJ:AJ)</f>
        <v>141</v>
      </c>
      <c r="AI45">
        <f>SUMIF('库存（子SKU）'!$C:$C,$A45,'库存（子SKU）'!AK:AK)</f>
        <v>126</v>
      </c>
      <c r="AJ45">
        <f>SUMIF('库存（子SKU）'!$C:$C,$A45,'库存（子SKU）'!AL:AL)</f>
        <v>71</v>
      </c>
      <c r="AK45">
        <f>SUMIF('库存（子SKU）'!$C:$C,$A45,'库存（子SKU）'!AM:AM)</f>
        <v>161</v>
      </c>
      <c r="AL45" s="20">
        <f t="shared" si="10"/>
        <v>0.099290780141844</v>
      </c>
      <c r="AM45" s="20">
        <f t="shared" si="11"/>
        <v>0.0714285714285714</v>
      </c>
      <c r="AN45" s="20">
        <f t="shared" si="12"/>
        <v>0.309859154929577</v>
      </c>
      <c r="AO45" s="20">
        <f t="shared" si="13"/>
        <v>0.0993788819875776</v>
      </c>
      <c r="AP45" s="6">
        <f t="shared" si="14"/>
        <v>2</v>
      </c>
      <c r="AQ45" s="6">
        <f t="shared" si="15"/>
        <v>120</v>
      </c>
      <c r="AR45" s="6">
        <f t="shared" si="16"/>
        <v>9</v>
      </c>
      <c r="AS45">
        <f t="shared" si="17"/>
        <v>64</v>
      </c>
      <c r="AT45" s="22">
        <f>IFERROR(时间!$B$4+AS45,"上周无销量")</f>
        <v>43347</v>
      </c>
    </row>
    <row r="46" spans="1:46">
      <c r="A46" t="s">
        <v>2351</v>
      </c>
      <c r="B46">
        <f>SUMIF('库存（子SKU）'!$C:$C,$A46,'库存（子SKU）'!D:D)</f>
        <v>1</v>
      </c>
      <c r="C46">
        <f>SUMIF('库存（子SKU）'!$C:$C,$A46,'库存（子SKU）'!E:E)</f>
        <v>10</v>
      </c>
      <c r="D46">
        <f>SUMIF('库存（子SKU）'!$C:$C,$A46,'库存（子SKU）'!F:F)</f>
        <v>15</v>
      </c>
      <c r="E46">
        <f>SUMIF('库存（子SKU）'!$C:$C,$A46,'库存（子SKU）'!G:G)</f>
        <v>14</v>
      </c>
      <c r="F46" s="6">
        <f>IFERROR(VLOOKUP(A46,'[2]父sku-单价'!$A:$B,2,0),"")</f>
        <v>18.015</v>
      </c>
      <c r="G46">
        <f>SUMIF('库存（子SKU）'!$C:$C,$A46,'库存（子SKU）'!I:I)</f>
        <v>73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73</v>
      </c>
      <c r="L46">
        <f>SUMIF('库存（子SKU）'!$C:$C,$A46,'库存（子SKU）'!N:N)</f>
        <v>2</v>
      </c>
      <c r="M46">
        <f>SUMIF('库存（子SKU）'!$C:$C,$A46,'库存（子SKU）'!O:O)</f>
        <v>56</v>
      </c>
      <c r="N46">
        <f>SUMIF('库存（子SKU）'!$C:$C,$A46,'库存（子SKU）'!P:P)</f>
        <v>22464</v>
      </c>
      <c r="O46">
        <f>SUMIF('库存（子SKU）'!$C:$C,$A46,'库存（子SKU）'!Q:Q)</f>
        <v>17174</v>
      </c>
      <c r="P46">
        <f>SUMIF('库存（子SKU）'!$C:$C,$A46,'库存（子SKU）'!R:R)</f>
        <v>16695</v>
      </c>
      <c r="Q46">
        <f>SUMIF('库存（子SKU）'!$C:$C,$A46,'库存（子SKU）'!S:S)</f>
        <v>15441</v>
      </c>
      <c r="R46">
        <f>SUMIF('库存（子SKU）'!$C:$C,$A46,'库存（子SKU）'!T:T)</f>
        <v>88</v>
      </c>
      <c r="S46">
        <f>SUMIF('库存（子SKU）'!$C:$C,$A46,'库存（子SKU）'!U:U)</f>
        <v>61</v>
      </c>
      <c r="T46">
        <f>SUMIF('库存（子SKU）'!$C:$C,$A46,'库存（子SKU）'!V:V)</f>
        <v>77</v>
      </c>
      <c r="U46">
        <f>SUMIF('库存（子SKU）'!$C:$C,$A46,'库存（子SKU）'!W:W)</f>
        <v>81</v>
      </c>
      <c r="V46" s="20">
        <f t="shared" si="2"/>
        <v>0.00391737891737892</v>
      </c>
      <c r="W46" s="20">
        <f t="shared" si="3"/>
        <v>0.00355188074997089</v>
      </c>
      <c r="X46" s="20">
        <f t="shared" si="4"/>
        <v>0.00461215932914046</v>
      </c>
      <c r="Y46" s="20">
        <f t="shared" si="5"/>
        <v>0.00524577423741986</v>
      </c>
      <c r="Z46">
        <f>SUMIF('库存（子SKU）'!$C:$C,$A46,'库存（子SKU）'!AB:AB)</f>
        <v>16.265</v>
      </c>
      <c r="AA46">
        <f>SUMIF('库存（子SKU）'!$C:$C,$A46,'库存（子SKU）'!AC:AC)</f>
        <v>10.83</v>
      </c>
      <c r="AB46">
        <f>SUMIF('库存（子SKU）'!$C:$C,$A46,'库存（子SKU）'!AD:AD)</f>
        <v>13.77</v>
      </c>
      <c r="AC46">
        <f>SUMIF('库存（子SKU）'!$C:$C,$A46,'库存（子SKU）'!AE:AE)</f>
        <v>15.87</v>
      </c>
      <c r="AD46" s="20">
        <f t="shared" si="6"/>
        <v>0.90285872883708</v>
      </c>
      <c r="AE46" s="20">
        <f t="shared" si="7"/>
        <v>0.0601165695253955</v>
      </c>
      <c r="AF46" s="20">
        <f t="shared" si="8"/>
        <v>0.0509575353871774</v>
      </c>
      <c r="AG46" s="20">
        <f t="shared" si="9"/>
        <v>0.0629237540145117</v>
      </c>
      <c r="AH46">
        <f>SUMIF('库存（子SKU）'!$C:$C,$A46,'库存（子SKU）'!AJ:AJ)</f>
        <v>78</v>
      </c>
      <c r="AI46">
        <f>SUMIF('库存（子SKU）'!$C:$C,$A46,'库存（子SKU）'!AK:AK)</f>
        <v>89</v>
      </c>
      <c r="AJ46">
        <f>SUMIF('库存（子SKU）'!$C:$C,$A46,'库存（子SKU）'!AL:AL)</f>
        <v>84</v>
      </c>
      <c r="AK46">
        <f>SUMIF('库存（子SKU）'!$C:$C,$A46,'库存（子SKU）'!AM:AM)</f>
        <v>175</v>
      </c>
      <c r="AL46" s="20">
        <f t="shared" si="10"/>
        <v>0.0128205128205128</v>
      </c>
      <c r="AM46" s="20">
        <f t="shared" si="11"/>
        <v>0.112359550561798</v>
      </c>
      <c r="AN46" s="20">
        <f t="shared" si="12"/>
        <v>0.178571428571429</v>
      </c>
      <c r="AO46" s="20">
        <f t="shared" si="13"/>
        <v>0.08</v>
      </c>
      <c r="AP46" s="6">
        <f t="shared" si="14"/>
        <v>0.142857142857143</v>
      </c>
      <c r="AQ46" s="6">
        <f t="shared" si="15"/>
        <v>8.57142857142857</v>
      </c>
      <c r="AR46" s="6">
        <f t="shared" si="16"/>
        <v>64.4285714285714</v>
      </c>
      <c r="AS46">
        <f t="shared" si="17"/>
        <v>511</v>
      </c>
      <c r="AT46" s="22">
        <f>IFERROR(时间!$B$4+AS46,"上周无销量")</f>
        <v>43794</v>
      </c>
    </row>
    <row r="47" spans="1:46">
      <c r="A47" t="s">
        <v>2352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6" t="str">
        <f>IFERROR(VLOOKUP(A47,'[2]父sku-单价'!$A:$B,2,0),"")</f>
        <v/>
      </c>
      <c r="G47">
        <f>SUMIF('库存（子SKU）'!$C:$C,$A47,'库存（子SKU）'!I:I)</f>
        <v>5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5</v>
      </c>
      <c r="L47">
        <f>SUMIF('库存（子SKU）'!$C:$C,$A47,'库存（子SKU）'!N:N)</f>
        <v>0</v>
      </c>
      <c r="M47">
        <f>SUMIF('库存（子SKU）'!$C:$C,$A47,'库存（子SKU）'!O:O)</f>
        <v>5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0" t="str">
        <f t="shared" si="2"/>
        <v/>
      </c>
      <c r="W47" s="20" t="str">
        <f t="shared" si="3"/>
        <v/>
      </c>
      <c r="X47" s="20" t="str">
        <f t="shared" si="4"/>
        <v/>
      </c>
      <c r="Y47" s="20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0">
        <f t="shared" si="6"/>
        <v>0</v>
      </c>
      <c r="AE47" s="20">
        <f t="shared" si="7"/>
        <v>0</v>
      </c>
      <c r="AF47" s="20">
        <f t="shared" si="8"/>
        <v>0</v>
      </c>
      <c r="AG47" s="20">
        <f t="shared" si="9"/>
        <v>0</v>
      </c>
      <c r="AH47">
        <f>SUMIF('库存（子SKU）'!$C:$C,$A47,'库存（子SKU）'!AJ:AJ)</f>
        <v>1</v>
      </c>
      <c r="AI47">
        <f>SUMIF('库存（子SKU）'!$C:$C,$A47,'库存（子SKU）'!AK:AK)</f>
        <v>2</v>
      </c>
      <c r="AJ47">
        <f>SUMIF('库存（子SKU）'!$C:$C,$A47,'库存（子SKU）'!AL:AL)</f>
        <v>1</v>
      </c>
      <c r="AK47">
        <f>SUMIF('库存（子SKU）'!$C:$C,$A47,'库存（子SKU）'!AM:AM)</f>
        <v>3</v>
      </c>
      <c r="AL47" s="20">
        <f t="shared" si="10"/>
        <v>0</v>
      </c>
      <c r="AM47" s="20">
        <f t="shared" si="11"/>
        <v>0</v>
      </c>
      <c r="AN47" s="20">
        <f t="shared" si="12"/>
        <v>0</v>
      </c>
      <c r="AO47" s="20">
        <f t="shared" si="13"/>
        <v>0</v>
      </c>
      <c r="AP47" s="6">
        <f t="shared" si="14"/>
        <v>0</v>
      </c>
      <c r="AQ47" s="6">
        <f t="shared" si="15"/>
        <v>0</v>
      </c>
      <c r="AR47" s="6">
        <f t="shared" si="16"/>
        <v>5</v>
      </c>
      <c r="AS47" t="str">
        <f t="shared" si="17"/>
        <v>库存为5</v>
      </c>
      <c r="AT47" s="22" t="str">
        <f>IFERROR(时间!$B$4+AS47,"上周无销量")</f>
        <v>上周无销量</v>
      </c>
    </row>
    <row r="48" spans="1:46">
      <c r="A48" t="s">
        <v>2353</v>
      </c>
      <c r="B48">
        <f>SUMIF('库存（子SKU）'!$C:$C,$A48,'库存（子SKU）'!D:D)</f>
        <v>0</v>
      </c>
      <c r="C48">
        <f>SUMIF('库存（子SKU）'!$C:$C,$A48,'库存（子SKU）'!E:E)</f>
        <v>1</v>
      </c>
      <c r="D48">
        <f>SUMIF('库存（子SKU）'!$C:$C,$A48,'库存（子SKU）'!F:F)</f>
        <v>3</v>
      </c>
      <c r="E48">
        <f>SUMIF('库存（子SKU）'!$C:$C,$A48,'库存（子SKU）'!G:G)</f>
        <v>1</v>
      </c>
      <c r="F48" s="6">
        <f>IFERROR(VLOOKUP(A48,'[2]父sku-单价'!$A:$B,2,0),"")</f>
        <v>9.6</v>
      </c>
      <c r="G48">
        <f>SUMIF('库存（子SKU）'!$C:$C,$A48,'库存（子SKU）'!I:I)</f>
        <v>6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6</v>
      </c>
      <c r="L48">
        <f>SUMIF('库存（子SKU）'!$C:$C,$A48,'库存（子SKU）'!N:N)</f>
        <v>0</v>
      </c>
      <c r="M48">
        <f>SUMIF('库存（子SKU）'!$C:$C,$A48,'库存（子SKU）'!O:O)</f>
        <v>6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0" t="str">
        <f t="shared" si="2"/>
        <v/>
      </c>
      <c r="W48" s="20" t="str">
        <f t="shared" si="3"/>
        <v/>
      </c>
      <c r="X48" s="20" t="str">
        <f t="shared" si="4"/>
        <v/>
      </c>
      <c r="Y48" s="20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0">
        <f t="shared" si="6"/>
        <v>0</v>
      </c>
      <c r="AE48" s="20">
        <f t="shared" si="7"/>
        <v>0</v>
      </c>
      <c r="AF48" s="20">
        <f t="shared" si="8"/>
        <v>0</v>
      </c>
      <c r="AG48" s="20">
        <f t="shared" si="9"/>
        <v>0</v>
      </c>
      <c r="AH48">
        <f>SUMIF('库存（子SKU）'!$C:$C,$A48,'库存（子SKU）'!AJ:AJ)</f>
        <v>6</v>
      </c>
      <c r="AI48">
        <f>SUMIF('库存（子SKU）'!$C:$C,$A48,'库存（子SKU）'!AK:AK)</f>
        <v>5</v>
      </c>
      <c r="AJ48">
        <f>SUMIF('库存（子SKU）'!$C:$C,$A48,'库存（子SKU）'!AL:AL)</f>
        <v>4</v>
      </c>
      <c r="AK48">
        <f>SUMIF('库存（子SKU）'!$C:$C,$A48,'库存（子SKU）'!AM:AM)</f>
        <v>13</v>
      </c>
      <c r="AL48" s="20">
        <f t="shared" si="10"/>
        <v>0</v>
      </c>
      <c r="AM48" s="20">
        <f t="shared" si="11"/>
        <v>0.2</v>
      </c>
      <c r="AN48" s="20">
        <f t="shared" si="12"/>
        <v>0.75</v>
      </c>
      <c r="AO48" s="20">
        <f t="shared" si="13"/>
        <v>0.0769230769230769</v>
      </c>
      <c r="AP48" s="6">
        <f t="shared" si="14"/>
        <v>0</v>
      </c>
      <c r="AQ48" s="6">
        <f t="shared" si="15"/>
        <v>0</v>
      </c>
      <c r="AR48" s="6">
        <f t="shared" si="16"/>
        <v>6</v>
      </c>
      <c r="AS48" t="str">
        <f t="shared" si="17"/>
        <v>库存为6</v>
      </c>
      <c r="AT48" s="22" t="str">
        <f>IFERROR(时间!$B$4+AS48,"上周无销量")</f>
        <v>上周无销量</v>
      </c>
    </row>
    <row r="49" spans="1:46">
      <c r="A49" t="s">
        <v>2354</v>
      </c>
      <c r="B49">
        <f>SUMIF('库存（子SKU）'!$C:$C,$A49,'库存（子SKU）'!D:D)</f>
        <v>6</v>
      </c>
      <c r="C49">
        <f>SUMIF('库存（子SKU）'!$C:$C,$A49,'库存（子SKU）'!E:E)</f>
        <v>3</v>
      </c>
      <c r="D49">
        <f>SUMIF('库存（子SKU）'!$C:$C,$A49,'库存（子SKU）'!F:F)</f>
        <v>10</v>
      </c>
      <c r="E49">
        <f>SUMIF('库存（子SKU）'!$C:$C,$A49,'库存（子SKU）'!G:G)</f>
        <v>8</v>
      </c>
      <c r="F49" s="6">
        <f>IFERROR(VLOOKUP(A49,'[2]父sku-单价'!$A:$B,2,0),"")</f>
        <v>18.0903703703704</v>
      </c>
      <c r="G49">
        <f>SUMIF('库存（子SKU）'!$C:$C,$A49,'库存（子SKU）'!I:I)</f>
        <v>32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2</v>
      </c>
      <c r="K49">
        <f t="shared" si="1"/>
        <v>34</v>
      </c>
      <c r="L49">
        <f>SUMIF('库存（子SKU）'!$C:$C,$A49,'库存（子SKU）'!N:N)</f>
        <v>0</v>
      </c>
      <c r="M49">
        <f>SUMIF('库存（子SKU）'!$C:$C,$A49,'库存（子SKU）'!O:O)</f>
        <v>31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0" t="str">
        <f t="shared" si="2"/>
        <v/>
      </c>
      <c r="W49" s="20" t="str">
        <f t="shared" si="3"/>
        <v/>
      </c>
      <c r="X49" s="20" t="str">
        <f t="shared" si="4"/>
        <v/>
      </c>
      <c r="Y49" s="20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0">
        <f t="shared" si="6"/>
        <v>0</v>
      </c>
      <c r="AE49" s="20">
        <f t="shared" si="7"/>
        <v>0</v>
      </c>
      <c r="AF49" s="20">
        <f t="shared" si="8"/>
        <v>0</v>
      </c>
      <c r="AG49" s="20">
        <f t="shared" si="9"/>
        <v>0</v>
      </c>
      <c r="AH49">
        <f>SUMIF('库存（子SKU）'!$C:$C,$A49,'库存（子SKU）'!AJ:AJ)</f>
        <v>59</v>
      </c>
      <c r="AI49">
        <f>SUMIF('库存（子SKU）'!$C:$C,$A49,'库存（子SKU）'!AK:AK)</f>
        <v>35</v>
      </c>
      <c r="AJ49">
        <f>SUMIF('库存（子SKU）'!$C:$C,$A49,'库存（子SKU）'!AL:AL)</f>
        <v>54</v>
      </c>
      <c r="AK49">
        <f>SUMIF('库存（子SKU）'!$C:$C,$A49,'库存（子SKU）'!AM:AM)</f>
        <v>93</v>
      </c>
      <c r="AL49" s="20">
        <f t="shared" si="10"/>
        <v>0.101694915254237</v>
      </c>
      <c r="AM49" s="20">
        <f t="shared" si="11"/>
        <v>0.0857142857142857</v>
      </c>
      <c r="AN49" s="20">
        <f t="shared" si="12"/>
        <v>0.185185185185185</v>
      </c>
      <c r="AO49" s="20">
        <f t="shared" si="13"/>
        <v>0.0860215053763441</v>
      </c>
      <c r="AP49" s="6">
        <f t="shared" si="14"/>
        <v>0.857142857142857</v>
      </c>
      <c r="AQ49" s="6">
        <f t="shared" si="15"/>
        <v>51.4285714285714</v>
      </c>
      <c r="AR49" s="6">
        <f t="shared" si="16"/>
        <v>-17.4285714285714</v>
      </c>
      <c r="AS49">
        <f t="shared" si="17"/>
        <v>39</v>
      </c>
      <c r="AT49" s="22">
        <f>IFERROR(时间!$B$4+AS49,"上周无销量")</f>
        <v>43322</v>
      </c>
    </row>
    <row r="50" spans="1:46">
      <c r="A50" t="s">
        <v>2355</v>
      </c>
      <c r="B50">
        <f>SUMIF('库存（子SKU）'!$C:$C,$A50,'库存（子SKU）'!D:D)</f>
        <v>9</v>
      </c>
      <c r="C50">
        <f>SUMIF('库存（子SKU）'!$C:$C,$A50,'库存（子SKU）'!E:E)</f>
        <v>5</v>
      </c>
      <c r="D50">
        <f>SUMIF('库存（子SKU）'!$C:$C,$A50,'库存（子SKU）'!F:F)</f>
        <v>4</v>
      </c>
      <c r="E50">
        <f>SUMIF('库存（子SKU）'!$C:$C,$A50,'库存（子SKU）'!G:G)</f>
        <v>12</v>
      </c>
      <c r="F50" s="6">
        <f>IFERROR(VLOOKUP(A50,'[2]父sku-单价'!$A:$B,2,0),"")</f>
        <v>12.7633333333333</v>
      </c>
      <c r="G50">
        <f>SUMIF('库存（子SKU）'!$C:$C,$A50,'库存（子SKU）'!I:I)</f>
        <v>136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1</v>
      </c>
      <c r="K50">
        <f t="shared" si="1"/>
        <v>137</v>
      </c>
      <c r="L50">
        <f>SUMIF('库存（子SKU）'!$C:$C,$A50,'库存（子SKU）'!N:N)</f>
        <v>0</v>
      </c>
      <c r="M50">
        <f>SUMIF('库存（子SKU）'!$C:$C,$A50,'库存（子SKU）'!O:O)</f>
        <v>139</v>
      </c>
      <c r="N50">
        <f>SUMIF('库存（子SKU）'!$C:$C,$A50,'库存（子SKU）'!P:P)</f>
        <v>2416</v>
      </c>
      <c r="O50">
        <f>SUMIF('库存（子SKU）'!$C:$C,$A50,'库存（子SKU）'!Q:Q)</f>
        <v>4240</v>
      </c>
      <c r="P50">
        <f>SUMIF('库存（子SKU）'!$C:$C,$A50,'库存（子SKU）'!R:R)</f>
        <v>4253</v>
      </c>
      <c r="Q50">
        <f>SUMIF('库存（子SKU）'!$C:$C,$A50,'库存（子SKU）'!S:S)</f>
        <v>3448</v>
      </c>
      <c r="R50">
        <f>SUMIF('库存（子SKU）'!$C:$C,$A50,'库存（子SKU）'!T:T)</f>
        <v>29</v>
      </c>
      <c r="S50">
        <f>SUMIF('库存（子SKU）'!$C:$C,$A50,'库存（子SKU）'!U:U)</f>
        <v>10</v>
      </c>
      <c r="T50">
        <f>SUMIF('库存（子SKU）'!$C:$C,$A50,'库存（子SKU）'!V:V)</f>
        <v>25</v>
      </c>
      <c r="U50">
        <f>SUMIF('库存（子SKU）'!$C:$C,$A50,'库存（子SKU）'!W:W)</f>
        <v>15</v>
      </c>
      <c r="V50" s="20">
        <f t="shared" si="2"/>
        <v>0.0120033112582781</v>
      </c>
      <c r="W50" s="20">
        <f t="shared" si="3"/>
        <v>0.00235849056603774</v>
      </c>
      <c r="X50" s="20">
        <f t="shared" si="4"/>
        <v>0.00587820362097343</v>
      </c>
      <c r="Y50" s="20">
        <f t="shared" si="5"/>
        <v>0.00435034802784223</v>
      </c>
      <c r="Z50">
        <f>SUMIF('库存（子SKU）'!$C:$C,$A50,'库存（子SKU）'!AB:AB)</f>
        <v>3.48875</v>
      </c>
      <c r="AA50">
        <f>SUMIF('库存（子SKU）'!$C:$C,$A50,'库存（子SKU）'!AC:AC)</f>
        <v>0.97</v>
      </c>
      <c r="AB50">
        <f>SUMIF('库存（子SKU）'!$C:$C,$A50,'库存（子SKU）'!AD:AD)</f>
        <v>0.91</v>
      </c>
      <c r="AC50">
        <f>SUMIF('库存（子SKU）'!$C:$C,$A50,'库存（子SKU）'!AE:AE)</f>
        <v>0.42</v>
      </c>
      <c r="AD50" s="20">
        <f t="shared" si="6"/>
        <v>0.030371289283538</v>
      </c>
      <c r="AE50" s="20">
        <f t="shared" si="7"/>
        <v>0.0151997910681641</v>
      </c>
      <c r="AF50" s="20">
        <f t="shared" si="8"/>
        <v>0.0178244972577697</v>
      </c>
      <c r="AG50" s="20">
        <f t="shared" si="9"/>
        <v>0.00274223034734918</v>
      </c>
      <c r="AH50">
        <f>SUMIF('库存（子SKU）'!$C:$C,$A50,'库存（子SKU）'!AJ:AJ)</f>
        <v>32</v>
      </c>
      <c r="AI50">
        <f>SUMIF('库存（子SKU）'!$C:$C,$A50,'库存（子SKU）'!AK:AK)</f>
        <v>26</v>
      </c>
      <c r="AJ50">
        <f>SUMIF('库存（子SKU）'!$C:$C,$A50,'库存（子SKU）'!AL:AL)</f>
        <v>41</v>
      </c>
      <c r="AK50">
        <f>SUMIF('库存（子SKU）'!$C:$C,$A50,'库存（子SKU）'!AM:AM)</f>
        <v>72</v>
      </c>
      <c r="AL50" s="20">
        <f t="shared" si="10"/>
        <v>0.28125</v>
      </c>
      <c r="AM50" s="20">
        <f t="shared" si="11"/>
        <v>0.192307692307692</v>
      </c>
      <c r="AN50" s="20">
        <f t="shared" si="12"/>
        <v>0.0975609756097561</v>
      </c>
      <c r="AO50" s="20">
        <f t="shared" si="13"/>
        <v>0.166666666666667</v>
      </c>
      <c r="AP50" s="6">
        <f t="shared" si="14"/>
        <v>1.28571428571429</v>
      </c>
      <c r="AQ50" s="6">
        <f t="shared" si="15"/>
        <v>77.1428571428572</v>
      </c>
      <c r="AR50" s="6">
        <f t="shared" si="16"/>
        <v>59.8571428571428</v>
      </c>
      <c r="AS50">
        <f t="shared" si="17"/>
        <v>106</v>
      </c>
      <c r="AT50" s="22">
        <f>IFERROR(时间!$B$4+AS50,"上周无销量")</f>
        <v>43389</v>
      </c>
    </row>
    <row r="51" spans="1:46">
      <c r="A51" t="s">
        <v>2356</v>
      </c>
      <c r="B51">
        <f>SUMIF('库存（子SKU）'!$C:$C,$A51,'库存（子SKU）'!D:D)</f>
        <v>2</v>
      </c>
      <c r="C51">
        <f>SUMIF('库存（子SKU）'!$C:$C,$A51,'库存（子SKU）'!E:E)</f>
        <v>5</v>
      </c>
      <c r="D51">
        <f>SUMIF('库存（子SKU）'!$C:$C,$A51,'库存（子SKU）'!F:F)</f>
        <v>12</v>
      </c>
      <c r="E51">
        <f>SUMIF('库存（子SKU）'!$C:$C,$A51,'库存（子SKU）'!G:G)</f>
        <v>9</v>
      </c>
      <c r="F51" s="6">
        <f>IFERROR(VLOOKUP(A51,'[2]父sku-单价'!$A:$B,2,0),"")</f>
        <v>13.6685714285714</v>
      </c>
      <c r="G51">
        <f>SUMIF('库存（子SKU）'!$C:$C,$A51,'库存（子SKU）'!I:I)</f>
        <v>56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56</v>
      </c>
      <c r="L51">
        <f>SUMIF('库存（子SKU）'!$C:$C,$A51,'库存（子SKU）'!N:N)</f>
        <v>2</v>
      </c>
      <c r="M51">
        <f>SUMIF('库存（子SKU）'!$C:$C,$A51,'库存（子SKU）'!O:O)</f>
        <v>48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0" t="str">
        <f t="shared" si="2"/>
        <v/>
      </c>
      <c r="W51" s="20" t="str">
        <f t="shared" si="3"/>
        <v/>
      </c>
      <c r="X51" s="20" t="str">
        <f t="shared" si="4"/>
        <v/>
      </c>
      <c r="Y51" s="20" t="str">
        <f t="shared" si="5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0">
        <f t="shared" si="6"/>
        <v>0</v>
      </c>
      <c r="AE51" s="20">
        <f t="shared" si="7"/>
        <v>0</v>
      </c>
      <c r="AF51" s="20">
        <f t="shared" si="8"/>
        <v>0</v>
      </c>
      <c r="AG51" s="20">
        <f t="shared" si="9"/>
        <v>0</v>
      </c>
      <c r="AH51">
        <f>SUMIF('库存（子SKU）'!$C:$C,$A51,'库存（子SKU）'!AJ:AJ)</f>
        <v>53</v>
      </c>
      <c r="AI51">
        <f>SUMIF('库存（子SKU）'!$C:$C,$A51,'库存（子SKU）'!AK:AK)</f>
        <v>107</v>
      </c>
      <c r="AJ51">
        <f>SUMIF('库存（子SKU）'!$C:$C,$A51,'库存（子SKU）'!AL:AL)</f>
        <v>63</v>
      </c>
      <c r="AK51">
        <f>SUMIF('库存（子SKU）'!$C:$C,$A51,'库存（子SKU）'!AM:AM)</f>
        <v>83</v>
      </c>
      <c r="AL51" s="20">
        <f t="shared" si="10"/>
        <v>0.0377358490566038</v>
      </c>
      <c r="AM51" s="20">
        <f t="shared" si="11"/>
        <v>0.0467289719626168</v>
      </c>
      <c r="AN51" s="20">
        <f t="shared" si="12"/>
        <v>0.19047619047619</v>
      </c>
      <c r="AO51" s="20">
        <f t="shared" si="13"/>
        <v>0.108433734939759</v>
      </c>
      <c r="AP51" s="6">
        <f t="shared" si="14"/>
        <v>0.285714285714286</v>
      </c>
      <c r="AQ51" s="6">
        <f t="shared" si="15"/>
        <v>17.1428571428571</v>
      </c>
      <c r="AR51" s="6">
        <f t="shared" si="16"/>
        <v>38.8571428571429</v>
      </c>
      <c r="AS51">
        <f t="shared" si="17"/>
        <v>196</v>
      </c>
      <c r="AT51" s="22">
        <f>IFERROR(时间!$B$4+AS51,"上周无销量")</f>
        <v>43479</v>
      </c>
    </row>
    <row r="52" spans="1:46">
      <c r="A52" t="s">
        <v>2357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6" t="str">
        <f>IFERROR(VLOOKUP(A52,'[2]父sku-单价'!$A:$B,2,0),"")</f>
        <v/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0" t="str">
        <f t="shared" si="2"/>
        <v/>
      </c>
      <c r="W52" s="20" t="str">
        <f t="shared" si="3"/>
        <v/>
      </c>
      <c r="X52" s="20" t="str">
        <f t="shared" si="4"/>
        <v/>
      </c>
      <c r="Y52" s="20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0">
        <f t="shared" si="6"/>
        <v>0</v>
      </c>
      <c r="AE52" s="20">
        <f t="shared" si="7"/>
        <v>0</v>
      </c>
      <c r="AF52" s="20">
        <f t="shared" si="8"/>
        <v>0</v>
      </c>
      <c r="AG52" s="20">
        <f t="shared" si="9"/>
        <v>0</v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0" t="str">
        <f t="shared" si="10"/>
        <v/>
      </c>
      <c r="AM52" s="20" t="str">
        <f t="shared" si="11"/>
        <v/>
      </c>
      <c r="AN52" s="20" t="str">
        <f t="shared" si="12"/>
        <v/>
      </c>
      <c r="AO52" s="20" t="str">
        <f t="shared" si="13"/>
        <v/>
      </c>
      <c r="AP52" s="6">
        <f t="shared" si="14"/>
        <v>0</v>
      </c>
      <c r="AQ52" s="6">
        <f t="shared" si="15"/>
        <v>0</v>
      </c>
      <c r="AR52" s="6">
        <f t="shared" si="16"/>
        <v>0</v>
      </c>
      <c r="AS52" t="str">
        <f t="shared" si="17"/>
        <v>库存为0</v>
      </c>
      <c r="AT52" s="22" t="str">
        <f>IFERROR(时间!$B$4+AS52,"上周无销量")</f>
        <v>上周无销量</v>
      </c>
    </row>
    <row r="53" spans="1:46">
      <c r="A53" t="s">
        <v>2358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6" t="str">
        <f>IFERROR(VLOOKUP(A53,'[2]父sku-单价'!$A:$B,2,0),"")</f>
        <v/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0" t="str">
        <f t="shared" si="2"/>
        <v/>
      </c>
      <c r="W53" s="20" t="str">
        <f t="shared" si="3"/>
        <v/>
      </c>
      <c r="X53" s="20" t="str">
        <f t="shared" si="4"/>
        <v/>
      </c>
      <c r="Y53" s="20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0">
        <f t="shared" si="6"/>
        <v>0</v>
      </c>
      <c r="AE53" s="20">
        <f t="shared" si="7"/>
        <v>0</v>
      </c>
      <c r="AF53" s="20">
        <f t="shared" si="8"/>
        <v>0</v>
      </c>
      <c r="AG53" s="20">
        <f t="shared" si="9"/>
        <v>0</v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0" t="str">
        <f t="shared" si="10"/>
        <v/>
      </c>
      <c r="AM53" s="20" t="str">
        <f t="shared" si="11"/>
        <v/>
      </c>
      <c r="AN53" s="20" t="str">
        <f t="shared" si="12"/>
        <v/>
      </c>
      <c r="AO53" s="20" t="str">
        <f t="shared" si="13"/>
        <v/>
      </c>
      <c r="AP53" s="6">
        <f t="shared" si="14"/>
        <v>0</v>
      </c>
      <c r="AQ53" s="6">
        <f t="shared" si="15"/>
        <v>0</v>
      </c>
      <c r="AR53" s="6">
        <f t="shared" si="16"/>
        <v>0</v>
      </c>
      <c r="AS53" t="str">
        <f t="shared" si="17"/>
        <v>库存为0</v>
      </c>
      <c r="AT53" s="22" t="str">
        <f>IFERROR(时间!$B$4+AS53,"上周无销量")</f>
        <v>上周无销量</v>
      </c>
    </row>
    <row r="54" spans="1:46">
      <c r="A54" t="s">
        <v>2359</v>
      </c>
      <c r="B54">
        <f>SUMIF('库存（子SKU）'!$C:$C,$A54,'库存（子SKU）'!D:D)</f>
        <v>28</v>
      </c>
      <c r="C54">
        <f>SUMIF('库存（子SKU）'!$C:$C,$A54,'库存（子SKU）'!E:E)</f>
        <v>36</v>
      </c>
      <c r="D54">
        <f>SUMIF('库存（子SKU）'!$C:$C,$A54,'库存（子SKU）'!F:F)</f>
        <v>61</v>
      </c>
      <c r="E54">
        <f>SUMIF('库存（子SKU）'!$C:$C,$A54,'库存（子SKU）'!G:G)</f>
        <v>56</v>
      </c>
      <c r="F54" s="6">
        <f>IFERROR(VLOOKUP(A54,'[2]父sku-单价'!$A:$B,2,0),"")</f>
        <v>11.2665193370166</v>
      </c>
      <c r="G54">
        <f>SUMIF('库存（子SKU）'!$C:$C,$A54,'库存（子SKU）'!I:I)</f>
        <v>1562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29</v>
      </c>
      <c r="K54">
        <f t="shared" si="1"/>
        <v>1591</v>
      </c>
      <c r="L54">
        <f>SUMIF('库存（子SKU）'!$C:$C,$A54,'库存（子SKU）'!N:N)</f>
        <v>0</v>
      </c>
      <c r="M54">
        <f>SUMIF('库存（子SKU）'!$C:$C,$A54,'库存（子SKU）'!O:O)</f>
        <v>1475</v>
      </c>
      <c r="N54">
        <f>SUMIF('库存（子SKU）'!$C:$C,$A54,'库存（子SKU）'!P:P)</f>
        <v>314408</v>
      </c>
      <c r="O54">
        <f>SUMIF('库存（子SKU）'!$C:$C,$A54,'库存（子SKU）'!Q:Q)</f>
        <v>199659</v>
      </c>
      <c r="P54">
        <f>SUMIF('库存（子SKU）'!$C:$C,$A54,'库存（子SKU）'!R:R)</f>
        <v>177849</v>
      </c>
      <c r="Q54">
        <f>SUMIF('库存（子SKU）'!$C:$C,$A54,'库存（子SKU）'!S:S)</f>
        <v>268990</v>
      </c>
      <c r="R54">
        <f>SUMIF('库存（子SKU）'!$C:$C,$A54,'库存（子SKU）'!T:T)</f>
        <v>551</v>
      </c>
      <c r="S54">
        <f>SUMIF('库存（子SKU）'!$C:$C,$A54,'库存（子SKU）'!U:U)</f>
        <v>571</v>
      </c>
      <c r="T54">
        <f>SUMIF('库存（子SKU）'!$C:$C,$A54,'库存（子SKU）'!V:V)</f>
        <v>684</v>
      </c>
      <c r="U54">
        <f>SUMIF('库存（子SKU）'!$C:$C,$A54,'库存（子SKU）'!W:W)</f>
        <v>824</v>
      </c>
      <c r="V54" s="20">
        <f t="shared" si="2"/>
        <v>0.00175249993638839</v>
      </c>
      <c r="W54" s="20">
        <f t="shared" si="3"/>
        <v>0.00285987608873129</v>
      </c>
      <c r="X54" s="20">
        <f t="shared" si="4"/>
        <v>0.00384595921259046</v>
      </c>
      <c r="Y54" s="20">
        <f t="shared" si="5"/>
        <v>0.00306331090375107</v>
      </c>
      <c r="Z54">
        <f>SUMIF('库存（子SKU）'!$C:$C,$A54,'库存（子SKU）'!AB:AB)</f>
        <v>76.4025</v>
      </c>
      <c r="AA54">
        <f>SUMIF('库存（子SKU）'!$C:$C,$A54,'库存（子SKU）'!AC:AC)</f>
        <v>89.75</v>
      </c>
      <c r="AB54">
        <f>SUMIF('库存（子SKU）'!$C:$C,$A54,'库存（子SKU）'!AD:AD)</f>
        <v>109.6</v>
      </c>
      <c r="AC54">
        <f>SUMIF('库存（子SKU）'!$C:$C,$A54,'库存（子SKU）'!AE:AE)</f>
        <v>130.11</v>
      </c>
      <c r="AD54" s="20">
        <f t="shared" si="6"/>
        <v>0.242191987841408</v>
      </c>
      <c r="AE54" s="20">
        <f t="shared" si="7"/>
        <v>0.221280013904962</v>
      </c>
      <c r="AF54" s="20">
        <f t="shared" si="8"/>
        <v>0.159474391134466</v>
      </c>
      <c r="AG54" s="20">
        <f t="shared" si="9"/>
        <v>0.206220997598545</v>
      </c>
      <c r="AH54">
        <f>SUMIF('库存（子SKU）'!$C:$C,$A54,'库存（子SKU）'!AJ:AJ)</f>
        <v>450</v>
      </c>
      <c r="AI54">
        <f>SUMIF('库存（子SKU）'!$C:$C,$A54,'库存（子SKU）'!AK:AK)</f>
        <v>492</v>
      </c>
      <c r="AJ54">
        <f>SUMIF('库存（子SKU）'!$C:$C,$A54,'库存（子SKU）'!AL:AL)</f>
        <v>393</v>
      </c>
      <c r="AK54">
        <f>SUMIF('库存（子SKU）'!$C:$C,$A54,'库存（子SKU）'!AM:AM)</f>
        <v>790</v>
      </c>
      <c r="AL54" s="20">
        <f t="shared" si="10"/>
        <v>0.0622222222222222</v>
      </c>
      <c r="AM54" s="20">
        <f t="shared" si="11"/>
        <v>0.0731707317073171</v>
      </c>
      <c r="AN54" s="20">
        <f t="shared" si="12"/>
        <v>0.155216284987277</v>
      </c>
      <c r="AO54" s="20">
        <f t="shared" si="13"/>
        <v>0.0708860759493671</v>
      </c>
      <c r="AP54" s="6">
        <f t="shared" si="14"/>
        <v>4</v>
      </c>
      <c r="AQ54" s="6">
        <f t="shared" si="15"/>
        <v>240</v>
      </c>
      <c r="AR54" s="6">
        <f t="shared" si="16"/>
        <v>1351</v>
      </c>
      <c r="AS54">
        <f t="shared" si="17"/>
        <v>397</v>
      </c>
      <c r="AT54" s="22">
        <f>IFERROR(时间!$B$4+AS54,"上周无销量")</f>
        <v>43680</v>
      </c>
    </row>
    <row r="55" spans="1:46">
      <c r="A55" t="s">
        <v>2360</v>
      </c>
      <c r="B55">
        <f>SUMIF('库存（子SKU）'!$C:$C,$A55,'库存（子SKU）'!D:D)</f>
        <v>1</v>
      </c>
      <c r="C55">
        <f>SUMIF('库存（子SKU）'!$C:$C,$A55,'库存（子SKU）'!E:E)</f>
        <v>0</v>
      </c>
      <c r="D55">
        <f>SUMIF('库存（子SKU）'!$C:$C,$A55,'库存（子SKU）'!F:F)</f>
        <v>0</v>
      </c>
      <c r="E55">
        <f>SUMIF('库存（子SKU）'!$C:$C,$A55,'库存（子SKU）'!G:G)</f>
        <v>0</v>
      </c>
      <c r="F55" s="6">
        <f>IFERROR(VLOOKUP(A55,'[2]父sku-单价'!$A:$B,2,0),"")</f>
        <v>5.2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0" t="str">
        <f t="shared" si="2"/>
        <v/>
      </c>
      <c r="W55" s="20" t="str">
        <f t="shared" si="3"/>
        <v/>
      </c>
      <c r="X55" s="20" t="str">
        <f t="shared" si="4"/>
        <v/>
      </c>
      <c r="Y55" s="20" t="str">
        <f t="shared" si="5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0">
        <f t="shared" si="6"/>
        <v>0</v>
      </c>
      <c r="AE55" s="20">
        <f t="shared" si="7"/>
        <v>0</v>
      </c>
      <c r="AF55" s="20">
        <f t="shared" si="8"/>
        <v>0</v>
      </c>
      <c r="AG55" s="20">
        <f t="shared" si="9"/>
        <v>0</v>
      </c>
      <c r="AH55">
        <f>SUMIF('库存（子SKU）'!$C:$C,$A55,'库存（子SKU）'!AJ:AJ)</f>
        <v>3</v>
      </c>
      <c r="AI55">
        <f>SUMIF('库存（子SKU）'!$C:$C,$A55,'库存（子SKU）'!AK:AK)</f>
        <v>4</v>
      </c>
      <c r="AJ55">
        <f>SUMIF('库存（子SKU）'!$C:$C,$A55,'库存（子SKU）'!AL:AL)</f>
        <v>0</v>
      </c>
      <c r="AK55">
        <f>SUMIF('库存（子SKU）'!$C:$C,$A55,'库存（子SKU）'!AM:AM)</f>
        <v>1</v>
      </c>
      <c r="AL55" s="20">
        <f t="shared" si="10"/>
        <v>0.333333333333333</v>
      </c>
      <c r="AM55" s="20">
        <f t="shared" si="11"/>
        <v>0</v>
      </c>
      <c r="AN55" s="20" t="str">
        <f t="shared" si="12"/>
        <v/>
      </c>
      <c r="AO55" s="20">
        <f t="shared" si="13"/>
        <v>0</v>
      </c>
      <c r="AP55" s="6">
        <f t="shared" si="14"/>
        <v>0.142857142857143</v>
      </c>
      <c r="AQ55" s="6">
        <f t="shared" si="15"/>
        <v>8.57142857142857</v>
      </c>
      <c r="AR55" s="6">
        <f t="shared" si="16"/>
        <v>-8.57142857142857</v>
      </c>
      <c r="AS55">
        <f t="shared" si="17"/>
        <v>0</v>
      </c>
      <c r="AT55" s="22">
        <f>IFERROR(时间!$B$4+AS55,"上周无销量")</f>
        <v>43283</v>
      </c>
    </row>
    <row r="56" spans="1:46">
      <c r="A56" t="s">
        <v>2361</v>
      </c>
      <c r="B56">
        <f>SUMIF('库存（子SKU）'!$C:$C,$A56,'库存（子SKU）'!D:D)</f>
        <v>0</v>
      </c>
      <c r="C56">
        <f>SUMIF('库存（子SKU）'!$C:$C,$A56,'库存（子SKU）'!E:E)</f>
        <v>0</v>
      </c>
      <c r="D56">
        <f>SUMIF('库存（子SKU）'!$C:$C,$A56,'库存（子SKU）'!F:F)</f>
        <v>2</v>
      </c>
      <c r="E56">
        <f>SUMIF('库存（子SKU）'!$C:$C,$A56,'库存（子SKU）'!G:G)</f>
        <v>2</v>
      </c>
      <c r="F56" s="6">
        <f>IFERROR(VLOOKUP(A56,'[2]父sku-单价'!$A:$B,2,0),"")</f>
        <v>16.49</v>
      </c>
      <c r="G56">
        <f>SUMIF('库存（子SKU）'!$C:$C,$A56,'库存（子SKU）'!I:I)</f>
        <v>79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79</v>
      </c>
      <c r="L56">
        <f>SUMIF('库存（子SKU）'!$C:$C,$A56,'库存（子SKU）'!N:N)</f>
        <v>0</v>
      </c>
      <c r="M56">
        <f>SUMIF('库存（子SKU）'!$C:$C,$A56,'库存（子SKU）'!O:O)</f>
        <v>77</v>
      </c>
      <c r="N56">
        <f>SUMIF('库存（子SKU）'!$C:$C,$A56,'库存（子SKU）'!P:P)</f>
        <v>2239</v>
      </c>
      <c r="O56">
        <f>SUMIF('库存（子SKU）'!$C:$C,$A56,'库存（子SKU）'!Q:Q)</f>
        <v>65366</v>
      </c>
      <c r="P56">
        <f>SUMIF('库存（子SKU）'!$C:$C,$A56,'库存（子SKU）'!R:R)</f>
        <v>66607</v>
      </c>
      <c r="Q56">
        <f>SUMIF('库存（子SKU）'!$C:$C,$A56,'库存（子SKU）'!S:S)</f>
        <v>56178</v>
      </c>
      <c r="R56">
        <f>SUMIF('库存（子SKU）'!$C:$C,$A56,'库存（子SKU）'!T:T)</f>
        <v>2</v>
      </c>
      <c r="S56">
        <f>SUMIF('库存（子SKU）'!$C:$C,$A56,'库存（子SKU）'!U:U)</f>
        <v>37</v>
      </c>
      <c r="T56">
        <f>SUMIF('库存（子SKU）'!$C:$C,$A56,'库存（子SKU）'!V:V)</f>
        <v>20</v>
      </c>
      <c r="U56">
        <f>SUMIF('库存（子SKU）'!$C:$C,$A56,'库存（子SKU）'!W:W)</f>
        <v>24</v>
      </c>
      <c r="V56" s="20">
        <f t="shared" si="2"/>
        <v>0.000893255917820456</v>
      </c>
      <c r="W56" s="20">
        <f t="shared" si="3"/>
        <v>0.000566043508857816</v>
      </c>
      <c r="X56" s="20">
        <f t="shared" si="4"/>
        <v>0.000300268740522768</v>
      </c>
      <c r="Y56" s="20">
        <f t="shared" si="5"/>
        <v>0.000427213499946598</v>
      </c>
      <c r="Z56">
        <f>SUMIF('库存（子SKU）'!$C:$C,$A56,'库存（子SKU）'!AB:AB)</f>
        <v>0.31</v>
      </c>
      <c r="AA56">
        <f>SUMIF('库存（子SKU）'!$C:$C,$A56,'库存（子SKU）'!AC:AC)</f>
        <v>4.91</v>
      </c>
      <c r="AB56">
        <f>SUMIF('库存（子SKU）'!$C:$C,$A56,'库存（子SKU）'!AD:AD)</f>
        <v>1.82</v>
      </c>
      <c r="AC56">
        <f>SUMIF('库存（子SKU）'!$C:$C,$A56,'库存（子SKU）'!AE:AE)</f>
        <v>2.42</v>
      </c>
      <c r="AD56" s="20" t="str">
        <f t="shared" si="6"/>
        <v>无销量广告费为0.31</v>
      </c>
      <c r="AE56" s="20" t="str">
        <f t="shared" si="7"/>
        <v>无销量广告费为4.91</v>
      </c>
      <c r="AF56" s="20">
        <f t="shared" si="8"/>
        <v>0.055184960582171</v>
      </c>
      <c r="AG56" s="20">
        <f t="shared" si="9"/>
        <v>0.0733778047301395</v>
      </c>
      <c r="AH56">
        <f>SUMIF('库存（子SKU）'!$C:$C,$A56,'库存（子SKU）'!AJ:AJ)</f>
        <v>7</v>
      </c>
      <c r="AI56">
        <f>SUMIF('库存（子SKU）'!$C:$C,$A56,'库存（子SKU）'!AK:AK)</f>
        <v>11</v>
      </c>
      <c r="AJ56">
        <f>SUMIF('库存（子SKU）'!$C:$C,$A56,'库存（子SKU）'!AL:AL)</f>
        <v>8</v>
      </c>
      <c r="AK56">
        <f>SUMIF('库存（子SKU）'!$C:$C,$A56,'库存（子SKU）'!AM:AM)</f>
        <v>27</v>
      </c>
      <c r="AL56" s="20">
        <f t="shared" si="10"/>
        <v>0</v>
      </c>
      <c r="AM56" s="20">
        <f t="shared" si="11"/>
        <v>0</v>
      </c>
      <c r="AN56" s="20">
        <f t="shared" si="12"/>
        <v>0.25</v>
      </c>
      <c r="AO56" s="20">
        <f t="shared" si="13"/>
        <v>0.0740740740740741</v>
      </c>
      <c r="AP56" s="6">
        <f t="shared" si="14"/>
        <v>0</v>
      </c>
      <c r="AQ56" s="6">
        <f t="shared" si="15"/>
        <v>0</v>
      </c>
      <c r="AR56" s="6">
        <f t="shared" si="16"/>
        <v>79</v>
      </c>
      <c r="AS56" t="str">
        <f t="shared" si="17"/>
        <v>库存为79</v>
      </c>
      <c r="AT56" s="22" t="str">
        <f>IFERROR(时间!$B$4+AS56,"上周无销量")</f>
        <v>上周无销量</v>
      </c>
    </row>
    <row r="57" spans="1:46">
      <c r="A57" t="s">
        <v>2362</v>
      </c>
      <c r="B57">
        <f>SUMIF('库存（子SKU）'!$C:$C,$A57,'库存（子SKU）'!D:D)</f>
        <v>0</v>
      </c>
      <c r="C57">
        <f>SUMIF('库存（子SKU）'!$C:$C,$A57,'库存（子SKU）'!E:E)</f>
        <v>0</v>
      </c>
      <c r="D57">
        <f>SUMIF('库存（子SKU）'!$C:$C,$A57,'库存（子SKU）'!F:F)</f>
        <v>2</v>
      </c>
      <c r="E57">
        <f>SUMIF('库存（子SKU）'!$C:$C,$A57,'库存（子SKU）'!G:G)</f>
        <v>0</v>
      </c>
      <c r="F57" s="6">
        <f>IFERROR(VLOOKUP(A57,'[2]父sku-单价'!$A:$B,2,0),"")</f>
        <v>19.99</v>
      </c>
      <c r="G57">
        <f>SUMIF('库存（子SKU）'!$C:$C,$A57,'库存（子SKU）'!I:I)</f>
        <v>44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44</v>
      </c>
      <c r="L57">
        <f>SUMIF('库存（子SKU）'!$C:$C,$A57,'库存（子SKU）'!N:N)</f>
        <v>0</v>
      </c>
      <c r="M57">
        <f>SUMIF('库存（子SKU）'!$C:$C,$A57,'库存（子SKU）'!O:O)</f>
        <v>43</v>
      </c>
      <c r="N57">
        <f>SUMIF('库存（子SKU）'!$C:$C,$A57,'库存（子SKU）'!P:P)</f>
        <v>0</v>
      </c>
      <c r="O57">
        <f>SUMIF('库存（子SKU）'!$C:$C,$A57,'库存（子SKU）'!Q:Q)</f>
        <v>5717</v>
      </c>
      <c r="P57">
        <f>SUMIF('库存（子SKU）'!$C:$C,$A57,'库存（子SKU）'!R:R)</f>
        <v>6613</v>
      </c>
      <c r="Q57">
        <f>SUMIF('库存（子SKU）'!$C:$C,$A57,'库存（子SKU）'!S:S)</f>
        <v>6833</v>
      </c>
      <c r="R57">
        <f>SUMIF('库存（子SKU）'!$C:$C,$A57,'库存（子SKU）'!T:T)</f>
        <v>17</v>
      </c>
      <c r="S57">
        <f>SUMIF('库存（子SKU）'!$C:$C,$A57,'库存（子SKU）'!U:U)</f>
        <v>11</v>
      </c>
      <c r="T57">
        <f>SUMIF('库存（子SKU）'!$C:$C,$A57,'库存（子SKU）'!V:V)</f>
        <v>23</v>
      </c>
      <c r="U57">
        <f>SUMIF('库存（子SKU）'!$C:$C,$A57,'库存（子SKU）'!W:W)</f>
        <v>29</v>
      </c>
      <c r="V57" s="20" t="str">
        <f t="shared" si="2"/>
        <v/>
      </c>
      <c r="W57" s="20">
        <f t="shared" si="3"/>
        <v>0.00192408605912192</v>
      </c>
      <c r="X57" s="20">
        <f t="shared" si="4"/>
        <v>0.00347799788295781</v>
      </c>
      <c r="Y57" s="20">
        <f t="shared" si="5"/>
        <v>0.00424410946875457</v>
      </c>
      <c r="Z57">
        <f>SUMIF('库存（子SKU）'!$C:$C,$A57,'库存（子SKU）'!AB:AB)</f>
        <v>3.38625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0" t="str">
        <f t="shared" si="6"/>
        <v>无销量广告费为3.38625</v>
      </c>
      <c r="AE57" s="20">
        <f t="shared" si="7"/>
        <v>0</v>
      </c>
      <c r="AF57" s="20">
        <f t="shared" si="8"/>
        <v>0</v>
      </c>
      <c r="AG57" s="20">
        <f t="shared" si="9"/>
        <v>0</v>
      </c>
      <c r="AH57">
        <f>SUMIF('库存（子SKU）'!$C:$C,$A57,'库存（子SKU）'!AJ:AJ)</f>
        <v>7</v>
      </c>
      <c r="AI57">
        <f>SUMIF('库存（子SKU）'!$C:$C,$A57,'库存（子SKU）'!AK:AK)</f>
        <v>6</v>
      </c>
      <c r="AJ57">
        <f>SUMIF('库存（子SKU）'!$C:$C,$A57,'库存（子SKU）'!AL:AL)</f>
        <v>14</v>
      </c>
      <c r="AK57">
        <f>SUMIF('库存（子SKU）'!$C:$C,$A57,'库存（子SKU）'!AM:AM)</f>
        <v>8</v>
      </c>
      <c r="AL57" s="20">
        <f t="shared" si="10"/>
        <v>0</v>
      </c>
      <c r="AM57" s="20">
        <f t="shared" si="11"/>
        <v>0</v>
      </c>
      <c r="AN57" s="20">
        <f t="shared" si="12"/>
        <v>0.142857142857143</v>
      </c>
      <c r="AO57" s="20">
        <f t="shared" si="13"/>
        <v>0</v>
      </c>
      <c r="AP57" s="6">
        <f t="shared" si="14"/>
        <v>0</v>
      </c>
      <c r="AQ57" s="6">
        <f t="shared" si="15"/>
        <v>0</v>
      </c>
      <c r="AR57" s="6">
        <f t="shared" si="16"/>
        <v>44</v>
      </c>
      <c r="AS57" t="str">
        <f t="shared" si="17"/>
        <v>库存为44</v>
      </c>
      <c r="AT57" s="22" t="str">
        <f>IFERROR(时间!$B$4+AS57,"上周无销量")</f>
        <v>上周无销量</v>
      </c>
    </row>
    <row r="58" spans="1:46">
      <c r="A58" t="s">
        <v>2363</v>
      </c>
      <c r="B58">
        <f>SUMIF('库存（子SKU）'!$C:$C,$A58,'库存（子SKU）'!D:D)</f>
        <v>6</v>
      </c>
      <c r="C58">
        <f>SUMIF('库存（子SKU）'!$C:$C,$A58,'库存（子SKU）'!E:E)</f>
        <v>5</v>
      </c>
      <c r="D58">
        <f>SUMIF('库存（子SKU）'!$C:$C,$A58,'库存（子SKU）'!F:F)</f>
        <v>5</v>
      </c>
      <c r="E58">
        <f>SUMIF('库存（子SKU）'!$C:$C,$A58,'库存（子SKU）'!G:G)</f>
        <v>7</v>
      </c>
      <c r="F58" s="6">
        <f>IFERROR(VLOOKUP(A58,'[2]父sku-单价'!$A:$B,2,0),"")</f>
        <v>5.2</v>
      </c>
      <c r="G58">
        <f>SUMIF('库存（子SKU）'!$C:$C,$A58,'库存（子SKU）'!I:I)</f>
        <v>65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65</v>
      </c>
      <c r="L58">
        <f>SUMIF('库存（子SKU）'!$C:$C,$A58,'库存（子SKU）'!N:N)</f>
        <v>0</v>
      </c>
      <c r="M58">
        <f>SUMIF('库存（子SKU）'!$C:$C,$A58,'库存（子SKU）'!O:O)</f>
        <v>71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0" t="str">
        <f t="shared" si="2"/>
        <v/>
      </c>
      <c r="W58" s="20" t="str">
        <f t="shared" si="3"/>
        <v/>
      </c>
      <c r="X58" s="20" t="str">
        <f t="shared" si="4"/>
        <v/>
      </c>
      <c r="Y58" s="20" t="str">
        <f t="shared" si="5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0">
        <f t="shared" si="6"/>
        <v>0</v>
      </c>
      <c r="AE58" s="20">
        <f t="shared" si="7"/>
        <v>0</v>
      </c>
      <c r="AF58" s="20">
        <f t="shared" si="8"/>
        <v>0</v>
      </c>
      <c r="AG58" s="20">
        <f t="shared" si="9"/>
        <v>0</v>
      </c>
      <c r="AH58">
        <f>SUMIF('库存（子SKU）'!$C:$C,$A58,'库存（子SKU）'!AJ:AJ)</f>
        <v>30</v>
      </c>
      <c r="AI58">
        <f>SUMIF('库存（子SKU）'!$C:$C,$A58,'库存（子SKU）'!AK:AK)</f>
        <v>19</v>
      </c>
      <c r="AJ58">
        <f>SUMIF('库存（子SKU）'!$C:$C,$A58,'库存（子SKU）'!AL:AL)</f>
        <v>13</v>
      </c>
      <c r="AK58">
        <f>SUMIF('库存（子SKU）'!$C:$C,$A58,'库存（子SKU）'!AM:AM)</f>
        <v>37</v>
      </c>
      <c r="AL58" s="20">
        <f t="shared" si="10"/>
        <v>0.2</v>
      </c>
      <c r="AM58" s="20">
        <f t="shared" si="11"/>
        <v>0.263157894736842</v>
      </c>
      <c r="AN58" s="20">
        <f t="shared" si="12"/>
        <v>0.384615384615385</v>
      </c>
      <c r="AO58" s="20">
        <f t="shared" si="13"/>
        <v>0.189189189189189</v>
      </c>
      <c r="AP58" s="6">
        <f t="shared" si="14"/>
        <v>0.857142857142857</v>
      </c>
      <c r="AQ58" s="6">
        <f t="shared" si="15"/>
        <v>51.4285714285714</v>
      </c>
      <c r="AR58" s="6">
        <f t="shared" si="16"/>
        <v>13.5714285714286</v>
      </c>
      <c r="AS58">
        <f t="shared" si="17"/>
        <v>75</v>
      </c>
      <c r="AT58" s="22">
        <f>IFERROR(时间!$B$4+AS58,"上周无销量")</f>
        <v>43358</v>
      </c>
    </row>
    <row r="59" spans="1:46">
      <c r="A59" t="s">
        <v>2364</v>
      </c>
      <c r="B59">
        <f>SUMIF('库存（子SKU）'!$C:$C,$A59,'库存（子SKU）'!D:D)</f>
        <v>0</v>
      </c>
      <c r="C59">
        <f>SUMIF('库存（子SKU）'!$C:$C,$A59,'库存（子SKU）'!E:E)</f>
        <v>0</v>
      </c>
      <c r="D59">
        <f>SUMIF('库存（子SKU）'!$C:$C,$A59,'库存（子SKU）'!F:F)</f>
        <v>1</v>
      </c>
      <c r="E59">
        <f>SUMIF('库存（子SKU）'!$C:$C,$A59,'库存（子SKU）'!G:G)</f>
        <v>0</v>
      </c>
      <c r="F59" s="6">
        <f>IFERROR(VLOOKUP(A59,'[2]父sku-单价'!$A:$B,2,0),"")</f>
        <v>5.2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1</v>
      </c>
      <c r="K59">
        <f t="shared" si="1"/>
        <v>1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0" t="str">
        <f t="shared" si="2"/>
        <v/>
      </c>
      <c r="W59" s="20" t="str">
        <f t="shared" si="3"/>
        <v/>
      </c>
      <c r="X59" s="20" t="str">
        <f t="shared" si="4"/>
        <v/>
      </c>
      <c r="Y59" s="20" t="str">
        <f t="shared" si="5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0">
        <f t="shared" si="6"/>
        <v>0</v>
      </c>
      <c r="AE59" s="20">
        <f t="shared" si="7"/>
        <v>0</v>
      </c>
      <c r="AF59" s="20">
        <f t="shared" si="8"/>
        <v>0</v>
      </c>
      <c r="AG59" s="20">
        <f t="shared" si="9"/>
        <v>0</v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1</v>
      </c>
      <c r="AL59" s="20" t="str">
        <f t="shared" si="10"/>
        <v/>
      </c>
      <c r="AM59" s="20" t="str">
        <f t="shared" si="11"/>
        <v/>
      </c>
      <c r="AN59" s="20" t="str">
        <f t="shared" si="12"/>
        <v/>
      </c>
      <c r="AO59" s="20">
        <f t="shared" si="13"/>
        <v>0</v>
      </c>
      <c r="AP59" s="6">
        <f t="shared" si="14"/>
        <v>0</v>
      </c>
      <c r="AQ59" s="6">
        <f t="shared" si="15"/>
        <v>0</v>
      </c>
      <c r="AR59" s="6">
        <f t="shared" si="16"/>
        <v>1</v>
      </c>
      <c r="AS59" t="str">
        <f t="shared" si="17"/>
        <v>库存为1</v>
      </c>
      <c r="AT59" s="22" t="str">
        <f>IFERROR(时间!$B$4+AS59,"上周无销量")</f>
        <v>上周无销量</v>
      </c>
    </row>
    <row r="60" spans="1:46">
      <c r="A60" t="s">
        <v>2365</v>
      </c>
      <c r="B60">
        <f>SUMIF('库存（子SKU）'!$C:$C,$A60,'库存（子SKU）'!D:D)</f>
        <v>4</v>
      </c>
      <c r="C60">
        <f>SUMIF('库存（子SKU）'!$C:$C,$A60,'库存（子SKU）'!E:E)</f>
        <v>5</v>
      </c>
      <c r="D60">
        <f>SUMIF('库存（子SKU）'!$C:$C,$A60,'库存（子SKU）'!F:F)</f>
        <v>4</v>
      </c>
      <c r="E60">
        <f>SUMIF('库存（子SKU）'!$C:$C,$A60,'库存（子SKU）'!G:G)</f>
        <v>6</v>
      </c>
      <c r="F60" s="6">
        <f>IFERROR(VLOOKUP(A60,'[2]父sku-单价'!$A:$B,2,0),"")</f>
        <v>5.2</v>
      </c>
      <c r="G60">
        <f>SUMIF('库存（子SKU）'!$C:$C,$A60,'库存（子SKU）'!I:I)</f>
        <v>39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39</v>
      </c>
      <c r="L60">
        <f>SUMIF('库存（子SKU）'!$C:$C,$A60,'库存（子SKU）'!N:N)</f>
        <v>0</v>
      </c>
      <c r="M60">
        <f>SUMIF('库存（子SKU）'!$C:$C,$A60,'库存（子SKU）'!O:O)</f>
        <v>40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0" t="str">
        <f t="shared" si="2"/>
        <v/>
      </c>
      <c r="W60" s="20" t="str">
        <f t="shared" si="3"/>
        <v/>
      </c>
      <c r="X60" s="20" t="str">
        <f t="shared" si="4"/>
        <v/>
      </c>
      <c r="Y60" s="20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0">
        <f t="shared" si="6"/>
        <v>0</v>
      </c>
      <c r="AE60" s="20">
        <f t="shared" si="7"/>
        <v>0</v>
      </c>
      <c r="AF60" s="20">
        <f t="shared" si="8"/>
        <v>0</v>
      </c>
      <c r="AG60" s="20">
        <f t="shared" si="9"/>
        <v>0</v>
      </c>
      <c r="AH60">
        <f>SUMIF('库存（子SKU）'!$C:$C,$A60,'库存（子SKU）'!AJ:AJ)</f>
        <v>19</v>
      </c>
      <c r="AI60">
        <f>SUMIF('库存（子SKU）'!$C:$C,$A60,'库存（子SKU）'!AK:AK)</f>
        <v>11</v>
      </c>
      <c r="AJ60">
        <f>SUMIF('库存（子SKU）'!$C:$C,$A60,'库存（子SKU）'!AL:AL)</f>
        <v>11</v>
      </c>
      <c r="AK60">
        <f>SUMIF('库存（子SKU）'!$C:$C,$A60,'库存（子SKU）'!AM:AM)</f>
        <v>40</v>
      </c>
      <c r="AL60" s="20">
        <f t="shared" si="10"/>
        <v>0.210526315789474</v>
      </c>
      <c r="AM60" s="20">
        <f t="shared" si="11"/>
        <v>0.454545454545455</v>
      </c>
      <c r="AN60" s="20">
        <f t="shared" si="12"/>
        <v>0.363636363636364</v>
      </c>
      <c r="AO60" s="20">
        <f t="shared" si="13"/>
        <v>0.15</v>
      </c>
      <c r="AP60" s="6">
        <f t="shared" si="14"/>
        <v>0.571428571428571</v>
      </c>
      <c r="AQ60" s="6">
        <f t="shared" si="15"/>
        <v>34.2857142857143</v>
      </c>
      <c r="AR60" s="6">
        <f t="shared" si="16"/>
        <v>4.71428571428572</v>
      </c>
      <c r="AS60">
        <f t="shared" si="17"/>
        <v>68</v>
      </c>
      <c r="AT60" s="22">
        <f>IFERROR(时间!$B$4+AS60,"上周无销量")</f>
        <v>43351</v>
      </c>
    </row>
    <row r="61" spans="1:46">
      <c r="A61" t="s">
        <v>2366</v>
      </c>
      <c r="B61">
        <f>SUMIF('库存（子SKU）'!$C:$C,$A61,'库存（子SKU）'!D:D)</f>
        <v>1</v>
      </c>
      <c r="C61">
        <f>SUMIF('库存（子SKU）'!$C:$C,$A61,'库存（子SKU）'!E:E)</f>
        <v>3</v>
      </c>
      <c r="D61">
        <f>SUMIF('库存（子SKU）'!$C:$C,$A61,'库存（子SKU）'!F:F)</f>
        <v>4</v>
      </c>
      <c r="E61">
        <f>SUMIF('库存（子SKU）'!$C:$C,$A61,'库存（子SKU）'!G:G)</f>
        <v>2</v>
      </c>
      <c r="F61" s="6">
        <f>IFERROR(VLOOKUP(A61,'[2]父sku-单价'!$A:$B,2,0),"")</f>
        <v>5.2</v>
      </c>
      <c r="G61">
        <f>SUMIF('库存（子SKU）'!$C:$C,$A61,'库存（子SKU）'!I:I)</f>
        <v>32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32</v>
      </c>
      <c r="L61">
        <f>SUMIF('库存（子SKU）'!$C:$C,$A61,'库存（子SKU）'!N:N)</f>
        <v>0</v>
      </c>
      <c r="M61">
        <f>SUMIF('库存（子SKU）'!$C:$C,$A61,'库存（子SKU）'!O:O)</f>
        <v>32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0" t="str">
        <f t="shared" si="2"/>
        <v/>
      </c>
      <c r="W61" s="20" t="str">
        <f t="shared" si="3"/>
        <v/>
      </c>
      <c r="X61" s="20" t="str">
        <f t="shared" si="4"/>
        <v/>
      </c>
      <c r="Y61" s="20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0">
        <f t="shared" si="6"/>
        <v>0</v>
      </c>
      <c r="AE61" s="20">
        <f t="shared" si="7"/>
        <v>0</v>
      </c>
      <c r="AF61" s="20">
        <f t="shared" si="8"/>
        <v>0</v>
      </c>
      <c r="AG61" s="20">
        <f t="shared" si="9"/>
        <v>0</v>
      </c>
      <c r="AH61">
        <f>SUMIF('库存（子SKU）'!$C:$C,$A61,'库存（子SKU）'!AJ:AJ)</f>
        <v>9</v>
      </c>
      <c r="AI61">
        <f>SUMIF('库存（子SKU）'!$C:$C,$A61,'库存（子SKU）'!AK:AK)</f>
        <v>7</v>
      </c>
      <c r="AJ61">
        <f>SUMIF('库存（子SKU）'!$C:$C,$A61,'库存（子SKU）'!AL:AL)</f>
        <v>6</v>
      </c>
      <c r="AK61">
        <f>SUMIF('库存（子SKU）'!$C:$C,$A61,'库存（子SKU）'!AM:AM)</f>
        <v>5</v>
      </c>
      <c r="AL61" s="20">
        <f t="shared" si="10"/>
        <v>0.111111111111111</v>
      </c>
      <c r="AM61" s="20">
        <f t="shared" si="11"/>
        <v>0.428571428571429</v>
      </c>
      <c r="AN61" s="20">
        <f t="shared" si="12"/>
        <v>0.666666666666667</v>
      </c>
      <c r="AO61" s="20">
        <f t="shared" si="13"/>
        <v>0.4</v>
      </c>
      <c r="AP61" s="6">
        <f t="shared" si="14"/>
        <v>0.142857142857143</v>
      </c>
      <c r="AQ61" s="6">
        <f t="shared" si="15"/>
        <v>8.57142857142857</v>
      </c>
      <c r="AR61" s="6">
        <f t="shared" si="16"/>
        <v>23.4285714285714</v>
      </c>
      <c r="AS61">
        <f t="shared" si="17"/>
        <v>224</v>
      </c>
      <c r="AT61" s="22">
        <f>IFERROR(时间!$B$4+AS61,"上周无销量")</f>
        <v>43507</v>
      </c>
    </row>
    <row r="62" spans="1:46">
      <c r="A62" t="s">
        <v>2367</v>
      </c>
      <c r="B62">
        <f>SUMIF('库存（子SKU）'!$C:$C,$A62,'库存（子SKU）'!D:D)</f>
        <v>1</v>
      </c>
      <c r="C62">
        <f>SUMIF('库存（子SKU）'!$C:$C,$A62,'库存（子SKU）'!E:E)</f>
        <v>3</v>
      </c>
      <c r="D62">
        <f>SUMIF('库存（子SKU）'!$C:$C,$A62,'库存（子SKU）'!F:F)</f>
        <v>11</v>
      </c>
      <c r="E62">
        <f>SUMIF('库存（子SKU）'!$C:$C,$A62,'库存（子SKU）'!G:G)</f>
        <v>8</v>
      </c>
      <c r="F62" s="6">
        <f>IFERROR(VLOOKUP(A62,'[2]父sku-单价'!$A:$B,2,0),"")</f>
        <v>5.21304347826087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11888</v>
      </c>
      <c r="O62">
        <f>SUMIF('库存（子SKU）'!$C:$C,$A62,'库存（子SKU）'!Q:Q)</f>
        <v>1232</v>
      </c>
      <c r="P62">
        <f>SUMIF('库存（子SKU）'!$C:$C,$A62,'库存（子SKU）'!R:R)</f>
        <v>10908</v>
      </c>
      <c r="Q62">
        <f>SUMIF('库存（子SKU）'!$C:$C,$A62,'库存（子SKU）'!S:S)</f>
        <v>14181</v>
      </c>
      <c r="R62">
        <f>SUMIF('库存（子SKU）'!$C:$C,$A62,'库存（子SKU）'!T:T)</f>
        <v>110</v>
      </c>
      <c r="S62">
        <f>SUMIF('库存（子SKU）'!$C:$C,$A62,'库存（子SKU）'!U:U)</f>
        <v>4</v>
      </c>
      <c r="T62">
        <f>SUMIF('库存（子SKU）'!$C:$C,$A62,'库存（子SKU）'!V:V)</f>
        <v>49</v>
      </c>
      <c r="U62">
        <f>SUMIF('库存（子SKU）'!$C:$C,$A62,'库存（子SKU）'!W:W)</f>
        <v>94</v>
      </c>
      <c r="V62" s="20">
        <f t="shared" si="2"/>
        <v>0.00925302826379542</v>
      </c>
      <c r="W62" s="20">
        <f t="shared" si="3"/>
        <v>0.00324675324675325</v>
      </c>
      <c r="X62" s="20">
        <f t="shared" si="4"/>
        <v>0.00449211587825449</v>
      </c>
      <c r="Y62" s="20">
        <f t="shared" si="5"/>
        <v>0.00662858754671744</v>
      </c>
      <c r="Z62">
        <f>SUMIF('库存（子SKU）'!$C:$C,$A62,'库存（子SKU）'!AB:AB)</f>
        <v>17.66</v>
      </c>
      <c r="AA62">
        <f>SUMIF('库存（子SKU）'!$C:$C,$A62,'库存（子SKU）'!AC:AC)</f>
        <v>0.54</v>
      </c>
      <c r="AB62">
        <f>SUMIF('库存（子SKU）'!$C:$C,$A62,'库存（子SKU）'!AD:AD)</f>
        <v>6.33</v>
      </c>
      <c r="AC62">
        <f>SUMIF('库存（子SKU）'!$C:$C,$A62,'库存（子SKU）'!AE:AE)</f>
        <v>13.33</v>
      </c>
      <c r="AD62" s="20">
        <f t="shared" si="6"/>
        <v>3.38765638031693</v>
      </c>
      <c r="AE62" s="20">
        <f t="shared" si="7"/>
        <v>0.0345287739783153</v>
      </c>
      <c r="AF62" s="20">
        <f t="shared" si="8"/>
        <v>0.11038744408219</v>
      </c>
      <c r="AG62" s="20">
        <f t="shared" si="9"/>
        <v>0.319630942452043</v>
      </c>
      <c r="AH62">
        <f>SUMIF('库存（子SKU）'!$C:$C,$A62,'库存（子SKU）'!AJ:AJ)</f>
        <v>37</v>
      </c>
      <c r="AI62">
        <f>SUMIF('库存（子SKU）'!$C:$C,$A62,'库存（子SKU）'!AK:AK)</f>
        <v>6</v>
      </c>
      <c r="AJ62">
        <f>SUMIF('库存（子SKU）'!$C:$C,$A62,'库存（子SKU）'!AL:AL)</f>
        <v>16</v>
      </c>
      <c r="AK62">
        <f>SUMIF('库存（子SKU）'!$C:$C,$A62,'库存（子SKU）'!AM:AM)</f>
        <v>117</v>
      </c>
      <c r="AL62" s="20">
        <f t="shared" si="10"/>
        <v>0.027027027027027</v>
      </c>
      <c r="AM62" s="20">
        <f t="shared" si="11"/>
        <v>0.5</v>
      </c>
      <c r="AN62" s="20">
        <f t="shared" si="12"/>
        <v>0.6875</v>
      </c>
      <c r="AO62" s="20">
        <f t="shared" si="13"/>
        <v>0.0683760683760684</v>
      </c>
      <c r="AP62" s="6">
        <f t="shared" si="14"/>
        <v>0.142857142857143</v>
      </c>
      <c r="AQ62" s="6">
        <f t="shared" si="15"/>
        <v>8.57142857142857</v>
      </c>
      <c r="AR62" s="6">
        <f t="shared" si="16"/>
        <v>-8.57142857142857</v>
      </c>
      <c r="AS62">
        <f t="shared" si="17"/>
        <v>0</v>
      </c>
      <c r="AT62" s="22">
        <f>IFERROR(时间!$B$4+AS62,"上周无销量")</f>
        <v>43283</v>
      </c>
    </row>
    <row r="63" spans="1:46">
      <c r="A63" t="s">
        <v>2368</v>
      </c>
      <c r="B63">
        <f>SUMIF('库存（子SKU）'!$C:$C,$A63,'库存（子SKU）'!D:D)</f>
        <v>2</v>
      </c>
      <c r="C63">
        <f>SUMIF('库存（子SKU）'!$C:$C,$A63,'库存（子SKU）'!E:E)</f>
        <v>3</v>
      </c>
      <c r="D63">
        <f>SUMIF('库存（子SKU）'!$C:$C,$A63,'库存（子SKU）'!F:F)</f>
        <v>3</v>
      </c>
      <c r="E63">
        <f>SUMIF('库存（子SKU）'!$C:$C,$A63,'库存（子SKU）'!G:G)</f>
        <v>6</v>
      </c>
      <c r="F63" s="6">
        <f>IFERROR(VLOOKUP(A63,'[2]父sku-单价'!$A:$B,2,0),"")</f>
        <v>6.32785714285714</v>
      </c>
      <c r="G63">
        <f>SUMIF('库存（子SKU）'!$C:$C,$A63,'库存（子SKU）'!I:I)</f>
        <v>20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20</v>
      </c>
      <c r="L63">
        <f>SUMIF('库存（子SKU）'!$C:$C,$A63,'库存（子SKU）'!N:N)</f>
        <v>0</v>
      </c>
      <c r="M63">
        <f>SUMIF('库存（子SKU）'!$C:$C,$A63,'库存（子SKU）'!O:O)</f>
        <v>22</v>
      </c>
      <c r="N63">
        <f>SUMIF('库存（子SKU）'!$C:$C,$A63,'库存（子SKU）'!P:P)</f>
        <v>5052</v>
      </c>
      <c r="O63">
        <f>SUMIF('库存（子SKU）'!$C:$C,$A63,'库存（子SKU）'!Q:Q)</f>
        <v>1666</v>
      </c>
      <c r="P63">
        <f>SUMIF('库存（子SKU）'!$C:$C,$A63,'库存（子SKU）'!R:R)</f>
        <v>1074</v>
      </c>
      <c r="Q63">
        <f>SUMIF('库存（子SKU）'!$C:$C,$A63,'库存（子SKU）'!S:S)</f>
        <v>732</v>
      </c>
      <c r="R63">
        <f>SUMIF('库存（子SKU）'!$C:$C,$A63,'库存（子SKU）'!T:T)</f>
        <v>8</v>
      </c>
      <c r="S63">
        <f>SUMIF('库存（子SKU）'!$C:$C,$A63,'库存（子SKU）'!U:U)</f>
        <v>8</v>
      </c>
      <c r="T63">
        <f>SUMIF('库存（子SKU）'!$C:$C,$A63,'库存（子SKU）'!V:V)</f>
        <v>3</v>
      </c>
      <c r="U63">
        <f>SUMIF('库存（子SKU）'!$C:$C,$A63,'库存（子SKU）'!W:W)</f>
        <v>1</v>
      </c>
      <c r="V63" s="20">
        <f t="shared" si="2"/>
        <v>0.00158353127474268</v>
      </c>
      <c r="W63" s="20">
        <f t="shared" si="3"/>
        <v>0.00480192076830732</v>
      </c>
      <c r="X63" s="20">
        <f t="shared" si="4"/>
        <v>0.00279329608938547</v>
      </c>
      <c r="Y63" s="20">
        <f t="shared" si="5"/>
        <v>0.00136612021857923</v>
      </c>
      <c r="Z63">
        <f>SUMIF('库存（子SKU）'!$C:$C,$A63,'库存（子SKU）'!AB:AB)</f>
        <v>0.6</v>
      </c>
      <c r="AA63">
        <f>SUMIF('库存（子SKU）'!$C:$C,$A63,'库存（子SKU）'!AC:AC)</f>
        <v>0.99</v>
      </c>
      <c r="AB63">
        <f>SUMIF('库存（子SKU）'!$C:$C,$A63,'库存（子SKU）'!AD:AD)</f>
        <v>0.33</v>
      </c>
      <c r="AC63">
        <f>SUMIF('库存（子SKU）'!$C:$C,$A63,'库存（子SKU）'!AE:AE)</f>
        <v>0.11</v>
      </c>
      <c r="AD63" s="20">
        <f t="shared" si="6"/>
        <v>0.0474094141550965</v>
      </c>
      <c r="AE63" s="20">
        <f t="shared" si="7"/>
        <v>0.0521503555706062</v>
      </c>
      <c r="AF63" s="20">
        <f t="shared" si="8"/>
        <v>0.0173834518568687</v>
      </c>
      <c r="AG63" s="20">
        <f t="shared" si="9"/>
        <v>0.00289724197614479</v>
      </c>
      <c r="AH63">
        <f>SUMIF('库存（子SKU）'!$C:$C,$A63,'库存（子SKU）'!AJ:AJ)</f>
        <v>12</v>
      </c>
      <c r="AI63">
        <f>SUMIF('库存（子SKU）'!$C:$C,$A63,'库存（子SKU）'!AK:AK)</f>
        <v>12</v>
      </c>
      <c r="AJ63">
        <f>SUMIF('库存（子SKU）'!$C:$C,$A63,'库存（子SKU）'!AL:AL)</f>
        <v>3</v>
      </c>
      <c r="AK63">
        <f>SUMIF('库存（子SKU）'!$C:$C,$A63,'库存（子SKU）'!AM:AM)</f>
        <v>7</v>
      </c>
      <c r="AL63" s="20">
        <f t="shared" si="10"/>
        <v>0.166666666666667</v>
      </c>
      <c r="AM63" s="20">
        <f t="shared" si="11"/>
        <v>0.25</v>
      </c>
      <c r="AN63" s="20">
        <f t="shared" si="12"/>
        <v>1</v>
      </c>
      <c r="AO63" s="20">
        <f t="shared" si="13"/>
        <v>0.857142857142857</v>
      </c>
      <c r="AP63" s="6">
        <f t="shared" si="14"/>
        <v>0.285714285714286</v>
      </c>
      <c r="AQ63" s="6">
        <f t="shared" si="15"/>
        <v>17.1428571428571</v>
      </c>
      <c r="AR63" s="6">
        <f t="shared" si="16"/>
        <v>2.85714285714286</v>
      </c>
      <c r="AS63">
        <f t="shared" si="17"/>
        <v>70</v>
      </c>
      <c r="AT63" s="22">
        <f>IFERROR(时间!$B$4+AS63,"上周无销量")</f>
        <v>43353</v>
      </c>
    </row>
    <row r="64" spans="1:46">
      <c r="A64" t="s">
        <v>2369</v>
      </c>
      <c r="B64">
        <f>SUMIF('库存（子SKU）'!$C:$C,$A64,'库存（子SKU）'!D:D)</f>
        <v>12</v>
      </c>
      <c r="C64">
        <f>SUMIF('库存（子SKU）'!$C:$C,$A64,'库存（子SKU）'!E:E)</f>
        <v>6</v>
      </c>
      <c r="D64">
        <f>SUMIF('库存（子SKU）'!$C:$C,$A64,'库存（子SKU）'!F:F)</f>
        <v>16</v>
      </c>
      <c r="E64">
        <f>SUMIF('库存（子SKU）'!$C:$C,$A64,'库存（子SKU）'!G:G)</f>
        <v>6</v>
      </c>
      <c r="F64" s="6">
        <f>IFERROR(VLOOKUP(A64,'[2]父sku-单价'!$A:$B,2,0),"")</f>
        <v>10.65875</v>
      </c>
      <c r="G64">
        <f>SUMIF('库存（子SKU）'!$C:$C,$A64,'库存（子SKU）'!I:I)</f>
        <v>232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232</v>
      </c>
      <c r="L64">
        <f>SUMIF('库存（子SKU）'!$C:$C,$A64,'库存（子SKU）'!N:N)</f>
        <v>0</v>
      </c>
      <c r="M64">
        <f>SUMIF('库存（子SKU）'!$C:$C,$A64,'库存（子SKU）'!O:O)</f>
        <v>215</v>
      </c>
      <c r="N64">
        <f>SUMIF('库存（子SKU）'!$C:$C,$A64,'库存（子SKU）'!P:P)</f>
        <v>21924</v>
      </c>
      <c r="O64">
        <f>SUMIF('库存（子SKU）'!$C:$C,$A64,'库存（子SKU）'!Q:Q)</f>
        <v>13973</v>
      </c>
      <c r="P64">
        <f>SUMIF('库存（子SKU）'!$C:$C,$A64,'库存（子SKU）'!R:R)</f>
        <v>11919</v>
      </c>
      <c r="Q64">
        <f>SUMIF('库存（子SKU）'!$C:$C,$A64,'库存（子SKU）'!S:S)</f>
        <v>12846</v>
      </c>
      <c r="R64">
        <f>SUMIF('库存（子SKU）'!$C:$C,$A64,'库存（子SKU）'!T:T)</f>
        <v>165</v>
      </c>
      <c r="S64">
        <f>SUMIF('库存（子SKU）'!$C:$C,$A64,'库存（子SKU）'!U:U)</f>
        <v>84</v>
      </c>
      <c r="T64">
        <f>SUMIF('库存（子SKU）'!$C:$C,$A64,'库存（子SKU）'!V:V)</f>
        <v>100</v>
      </c>
      <c r="U64">
        <f>SUMIF('库存（子SKU）'!$C:$C,$A64,'库存（子SKU）'!W:W)</f>
        <v>83</v>
      </c>
      <c r="V64" s="20">
        <f t="shared" si="2"/>
        <v>0.00752599890530925</v>
      </c>
      <c r="W64" s="20">
        <f t="shared" si="3"/>
        <v>0.00601159378801975</v>
      </c>
      <c r="X64" s="20">
        <f t="shared" si="4"/>
        <v>0.00838996560114104</v>
      </c>
      <c r="Y64" s="20">
        <f t="shared" si="5"/>
        <v>0.00646115522341585</v>
      </c>
      <c r="Z64">
        <f>SUMIF('库存（子SKU）'!$C:$C,$A64,'库存（子SKU）'!AB:AB)</f>
        <v>24.28</v>
      </c>
      <c r="AA64">
        <f>SUMIF('库存（子SKU）'!$C:$C,$A64,'库存（子SKU）'!AC:AC)</f>
        <v>13.42</v>
      </c>
      <c r="AB64">
        <f>SUMIF('库存（子SKU）'!$C:$C,$A64,'库存（子SKU）'!AD:AD)</f>
        <v>15.33</v>
      </c>
      <c r="AC64">
        <f>SUMIF('库存（子SKU）'!$C:$C,$A64,'库存（子SKU）'!AE:AE)</f>
        <v>11.99</v>
      </c>
      <c r="AD64" s="20">
        <f t="shared" si="6"/>
        <v>0.189828388256909</v>
      </c>
      <c r="AE64" s="20">
        <f t="shared" si="7"/>
        <v>0.209843243031938</v>
      </c>
      <c r="AF64" s="20">
        <f t="shared" si="8"/>
        <v>0.0898909346780814</v>
      </c>
      <c r="AG64" s="20">
        <f t="shared" si="9"/>
        <v>0.187482897462961</v>
      </c>
      <c r="AH64">
        <f>SUMIF('库存（子SKU）'!$C:$C,$A64,'库存（子SKU）'!AJ:AJ)</f>
        <v>75</v>
      </c>
      <c r="AI64">
        <f>SUMIF('库存（子SKU）'!$C:$C,$A64,'库存（子SKU）'!AK:AK)</f>
        <v>57</v>
      </c>
      <c r="AJ64">
        <f>SUMIF('库存（子SKU）'!$C:$C,$A64,'库存（子SKU）'!AL:AL)</f>
        <v>38</v>
      </c>
      <c r="AK64">
        <f>SUMIF('库存（子SKU）'!$C:$C,$A64,'库存（子SKU）'!AM:AM)</f>
        <v>58</v>
      </c>
      <c r="AL64" s="20">
        <f t="shared" si="10"/>
        <v>0.16</v>
      </c>
      <c r="AM64" s="20">
        <f t="shared" si="11"/>
        <v>0.105263157894737</v>
      </c>
      <c r="AN64" s="20">
        <f t="shared" si="12"/>
        <v>0.421052631578947</v>
      </c>
      <c r="AO64" s="20">
        <f t="shared" si="13"/>
        <v>0.103448275862069</v>
      </c>
      <c r="AP64" s="6">
        <f t="shared" si="14"/>
        <v>1.71428571428571</v>
      </c>
      <c r="AQ64" s="6">
        <f t="shared" si="15"/>
        <v>102.857142857143</v>
      </c>
      <c r="AR64" s="6">
        <f t="shared" si="16"/>
        <v>129.142857142857</v>
      </c>
      <c r="AS64">
        <f t="shared" si="17"/>
        <v>135</v>
      </c>
      <c r="AT64" s="22">
        <f>IFERROR(时间!$B$4+AS64,"上周无销量")</f>
        <v>43418</v>
      </c>
    </row>
    <row r="65" spans="1:46">
      <c r="A65" t="s">
        <v>2370</v>
      </c>
      <c r="B65">
        <f>SUMIF('库存（子SKU）'!$C:$C,$A65,'库存（子SKU）'!D:D)</f>
        <v>5</v>
      </c>
      <c r="C65">
        <f>SUMIF('库存（子SKU）'!$C:$C,$A65,'库存（子SKU）'!E:E)</f>
        <v>15</v>
      </c>
      <c r="D65">
        <f>SUMIF('库存（子SKU）'!$C:$C,$A65,'库存（子SKU）'!F:F)</f>
        <v>21</v>
      </c>
      <c r="E65">
        <f>SUMIF('库存（子SKU）'!$C:$C,$A65,'库存（子SKU）'!G:G)</f>
        <v>9</v>
      </c>
      <c r="F65" s="6">
        <f>IFERROR(VLOOKUP(A65,'[2]父sku-单价'!$A:$B,2,0),"")</f>
        <v>11.7416</v>
      </c>
      <c r="G65">
        <f>SUMIF('库存（子SKU）'!$C:$C,$A65,'库存（子SKU）'!I:I)</f>
        <v>163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15</v>
      </c>
      <c r="K65">
        <f t="shared" si="1"/>
        <v>178</v>
      </c>
      <c r="L65">
        <f>SUMIF('库存（子SKU）'!$C:$C,$A65,'库存（子SKU）'!N:N)</f>
        <v>0</v>
      </c>
      <c r="M65">
        <f>SUMIF('库存（子SKU）'!$C:$C,$A65,'库存（子SKU）'!O:O)</f>
        <v>142</v>
      </c>
      <c r="N65">
        <f>SUMIF('库存（子SKU）'!$C:$C,$A65,'库存（子SKU）'!P:P)</f>
        <v>18640</v>
      </c>
      <c r="O65">
        <f>SUMIF('库存（子SKU）'!$C:$C,$A65,'库存（子SKU）'!Q:Q)</f>
        <v>7533</v>
      </c>
      <c r="P65">
        <f>SUMIF('库存（子SKU）'!$C:$C,$A65,'库存（子SKU）'!R:R)</f>
        <v>7234</v>
      </c>
      <c r="Q65">
        <f>SUMIF('库存（子SKU）'!$C:$C,$A65,'库存（子SKU）'!S:S)</f>
        <v>7773</v>
      </c>
      <c r="R65">
        <f>SUMIF('库存（子SKU）'!$C:$C,$A65,'库存（子SKU）'!T:T)</f>
        <v>67</v>
      </c>
      <c r="S65">
        <f>SUMIF('库存（子SKU）'!$C:$C,$A65,'库存（子SKU）'!U:U)</f>
        <v>90</v>
      </c>
      <c r="T65">
        <f>SUMIF('库存（子SKU）'!$C:$C,$A65,'库存（子SKU）'!V:V)</f>
        <v>63</v>
      </c>
      <c r="U65">
        <f>SUMIF('库存（子SKU）'!$C:$C,$A65,'库存（子SKU）'!W:W)</f>
        <v>62</v>
      </c>
      <c r="V65" s="20">
        <f t="shared" si="2"/>
        <v>0.00359442060085837</v>
      </c>
      <c r="W65" s="20">
        <f t="shared" si="3"/>
        <v>0.01194743130227</v>
      </c>
      <c r="X65" s="20">
        <f t="shared" si="4"/>
        <v>0.00870887475808681</v>
      </c>
      <c r="Y65" s="20">
        <f t="shared" si="5"/>
        <v>0.00797632831596552</v>
      </c>
      <c r="Z65">
        <f>SUMIF('库存（子SKU）'!$C:$C,$A65,'库存（子SKU）'!AB:AB)</f>
        <v>13.6875</v>
      </c>
      <c r="AA65">
        <f>SUMIF('库存（子SKU）'!$C:$C,$A65,'库存（子SKU）'!AC:AC)</f>
        <v>17.06</v>
      </c>
      <c r="AB65">
        <f>SUMIF('库存（子SKU）'!$C:$C,$A65,'库存（子SKU）'!AD:AD)</f>
        <v>10.15</v>
      </c>
      <c r="AC65">
        <f>SUMIF('库存（子SKU）'!$C:$C,$A65,'库存（子SKU）'!AE:AE)</f>
        <v>9.16</v>
      </c>
      <c r="AD65" s="20">
        <f t="shared" si="6"/>
        <v>0.233145397560809</v>
      </c>
      <c r="AE65" s="20">
        <f t="shared" si="7"/>
        <v>0.0968635733914742</v>
      </c>
      <c r="AF65" s="20">
        <f t="shared" si="8"/>
        <v>0.041164179782426</v>
      </c>
      <c r="AG65" s="20">
        <f t="shared" si="9"/>
        <v>0.0866813532889706</v>
      </c>
      <c r="AH65">
        <f>SUMIF('库存（子SKU）'!$C:$C,$A65,'库存（子SKU）'!AJ:AJ)</f>
        <v>100</v>
      </c>
      <c r="AI65">
        <f>SUMIF('库存（子SKU）'!$C:$C,$A65,'库存（子SKU）'!AK:AK)</f>
        <v>78</v>
      </c>
      <c r="AJ65">
        <f>SUMIF('库存（子SKU）'!$C:$C,$A65,'库存（子SKU）'!AL:AL)</f>
        <v>68</v>
      </c>
      <c r="AK65">
        <f>SUMIF('库存（子SKU）'!$C:$C,$A65,'库存（子SKU）'!AM:AM)</f>
        <v>87</v>
      </c>
      <c r="AL65" s="20">
        <f t="shared" si="10"/>
        <v>0.05</v>
      </c>
      <c r="AM65" s="20">
        <f t="shared" si="11"/>
        <v>0.192307692307692</v>
      </c>
      <c r="AN65" s="20">
        <f t="shared" si="12"/>
        <v>0.308823529411765</v>
      </c>
      <c r="AO65" s="20">
        <f t="shared" si="13"/>
        <v>0.103448275862069</v>
      </c>
      <c r="AP65" s="6">
        <f t="shared" si="14"/>
        <v>0.714285714285714</v>
      </c>
      <c r="AQ65" s="6">
        <f t="shared" si="15"/>
        <v>42.8571428571429</v>
      </c>
      <c r="AR65" s="6">
        <f t="shared" si="16"/>
        <v>135.142857142857</v>
      </c>
      <c r="AS65">
        <f t="shared" si="17"/>
        <v>249</v>
      </c>
      <c r="AT65" s="22">
        <f>IFERROR(时间!$B$4+AS65,"上周无销量")</f>
        <v>43532</v>
      </c>
    </row>
    <row r="66" spans="1:46">
      <c r="A66" t="s">
        <v>2371</v>
      </c>
      <c r="B66">
        <f>SUMIF('库存（子SKU）'!$C:$C,$A66,'库存（子SKU）'!D:D)</f>
        <v>1</v>
      </c>
      <c r="C66">
        <f>SUMIF('库存（子SKU）'!$C:$C,$A66,'库存（子SKU）'!E:E)</f>
        <v>0</v>
      </c>
      <c r="D66">
        <f>SUMIF('库存（子SKU）'!$C:$C,$A66,'库存（子SKU）'!F:F)</f>
        <v>3</v>
      </c>
      <c r="E66">
        <f>SUMIF('库存（子SKU）'!$C:$C,$A66,'库存（子SKU）'!G:G)</f>
        <v>0</v>
      </c>
      <c r="F66" s="6">
        <f>IFERROR(VLOOKUP(A66,'[2]父sku-单价'!$A:$B,2,0),"")</f>
        <v>12.165</v>
      </c>
      <c r="G66">
        <f>SUMIF('库存（子SKU）'!$C:$C,$A66,'库存（子SKU）'!I:I)</f>
        <v>181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181</v>
      </c>
      <c r="L66">
        <f>SUMIF('库存（子SKU）'!$C:$C,$A66,'库存（子SKU）'!N:N)</f>
        <v>0</v>
      </c>
      <c r="M66">
        <f>SUMIF('库存（子SKU）'!$C:$C,$A66,'库存（子SKU）'!O:O)</f>
        <v>176</v>
      </c>
      <c r="N66">
        <f>SUMIF('库存（子SKU）'!$C:$C,$A66,'库存（子SKU）'!P:P)</f>
        <v>858</v>
      </c>
      <c r="O66">
        <f>SUMIF('库存（子SKU）'!$C:$C,$A66,'库存（子SKU）'!Q:Q)</f>
        <v>2150</v>
      </c>
      <c r="P66">
        <f>SUMIF('库存（子SKU）'!$C:$C,$A66,'库存（子SKU）'!R:R)</f>
        <v>2154</v>
      </c>
      <c r="Q66">
        <f>SUMIF('库存（子SKU）'!$C:$C,$A66,'库存（子SKU）'!S:S)</f>
        <v>2449</v>
      </c>
      <c r="R66">
        <f>SUMIF('库存（子SKU）'!$C:$C,$A66,'库存（子SKU）'!T:T)</f>
        <v>4</v>
      </c>
      <c r="S66">
        <f>SUMIF('库存（子SKU）'!$C:$C,$A66,'库存（子SKU）'!U:U)</f>
        <v>12</v>
      </c>
      <c r="T66">
        <f>SUMIF('库存（子SKU）'!$C:$C,$A66,'库存（子SKU）'!V:V)</f>
        <v>13</v>
      </c>
      <c r="U66">
        <f>SUMIF('库存（子SKU）'!$C:$C,$A66,'库存（子SKU）'!W:W)</f>
        <v>4</v>
      </c>
      <c r="V66" s="20">
        <f t="shared" si="2"/>
        <v>0.00466200466200466</v>
      </c>
      <c r="W66" s="20">
        <f t="shared" si="3"/>
        <v>0.00558139534883721</v>
      </c>
      <c r="X66" s="20">
        <f t="shared" si="4"/>
        <v>0.00603528319405757</v>
      </c>
      <c r="Y66" s="20">
        <f t="shared" si="5"/>
        <v>0.00163331972233565</v>
      </c>
      <c r="Z66">
        <f>SUMIF('库存（子SKU）'!$C:$C,$A66,'库存（子SKU）'!AB:AB)</f>
        <v>0.445</v>
      </c>
      <c r="AA66">
        <f>SUMIF('库存（子SKU）'!$C:$C,$A66,'库存（子SKU）'!AC:AC)</f>
        <v>0.2</v>
      </c>
      <c r="AB66">
        <f>SUMIF('库存（子SKU）'!$C:$C,$A66,'库存（子SKU）'!AD:AD)</f>
        <v>0.3</v>
      </c>
      <c r="AC66">
        <f>SUMIF('库存（子SKU）'!$C:$C,$A66,'库存（子SKU）'!AE:AE)</f>
        <v>0.1</v>
      </c>
      <c r="AD66" s="20">
        <f t="shared" si="6"/>
        <v>0.0365803534730785</v>
      </c>
      <c r="AE66" s="20" t="str">
        <f t="shared" si="7"/>
        <v>无销量广告费为0.2</v>
      </c>
      <c r="AF66" s="20">
        <f t="shared" si="8"/>
        <v>0.0082203041512536</v>
      </c>
      <c r="AG66" s="20" t="str">
        <f t="shared" si="9"/>
        <v>无销量广告费为0.1</v>
      </c>
      <c r="AH66">
        <f>SUMIF('库存（子SKU）'!$C:$C,$A66,'库存（子SKU）'!AJ:AJ)</f>
        <v>9</v>
      </c>
      <c r="AI66">
        <f>SUMIF('库存（子SKU）'!$C:$C,$A66,'库存（子SKU）'!AK:AK)</f>
        <v>20</v>
      </c>
      <c r="AJ66">
        <f>SUMIF('库存（子SKU）'!$C:$C,$A66,'库存（子SKU）'!AL:AL)</f>
        <v>6</v>
      </c>
      <c r="AK66">
        <f>SUMIF('库存（子SKU）'!$C:$C,$A66,'库存（子SKU）'!AM:AM)</f>
        <v>9</v>
      </c>
      <c r="AL66" s="20">
        <f t="shared" si="10"/>
        <v>0.111111111111111</v>
      </c>
      <c r="AM66" s="20">
        <f t="shared" si="11"/>
        <v>0</v>
      </c>
      <c r="AN66" s="20">
        <f t="shared" si="12"/>
        <v>0.5</v>
      </c>
      <c r="AO66" s="20">
        <f t="shared" si="13"/>
        <v>0</v>
      </c>
      <c r="AP66" s="6">
        <f t="shared" si="14"/>
        <v>0.142857142857143</v>
      </c>
      <c r="AQ66" s="6">
        <f t="shared" si="15"/>
        <v>8.57142857142857</v>
      </c>
      <c r="AR66" s="6">
        <f t="shared" si="16"/>
        <v>172.428571428571</v>
      </c>
      <c r="AS66">
        <f t="shared" si="17"/>
        <v>1267</v>
      </c>
      <c r="AT66" s="22">
        <f>IFERROR(时间!$B$4+AS66,"上周无销量")</f>
        <v>44550</v>
      </c>
    </row>
    <row r="67" spans="1:46">
      <c r="A67" t="s">
        <v>2372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2</v>
      </c>
      <c r="F67" s="6">
        <f>IFERROR(VLOOKUP(A67,'[2]父sku-单价'!$A:$B,2,0),"")</f>
        <v>5.2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32</v>
      </c>
      <c r="AL67" s="20" t="str">
        <f t="shared" si="10"/>
        <v/>
      </c>
      <c r="AM67" s="20" t="str">
        <f t="shared" si="11"/>
        <v/>
      </c>
      <c r="AN67" s="20" t="str">
        <f t="shared" si="12"/>
        <v/>
      </c>
      <c r="AO67" s="20">
        <f t="shared" si="13"/>
        <v>0.0625</v>
      </c>
      <c r="AP67" s="6">
        <f t="shared" si="14"/>
        <v>0</v>
      </c>
      <c r="AQ67" s="6">
        <f t="shared" si="15"/>
        <v>0</v>
      </c>
      <c r="AR67" s="6">
        <f t="shared" si="16"/>
        <v>0</v>
      </c>
      <c r="AS67" t="str">
        <f t="shared" si="17"/>
        <v>库存为0</v>
      </c>
      <c r="AT67" s="22" t="str">
        <f>IFERROR(时间!$B$4+AS67,"上周无销量")</f>
        <v>上周无销量</v>
      </c>
    </row>
    <row r="68" spans="1:46">
      <c r="A68" t="s">
        <v>2373</v>
      </c>
      <c r="B68">
        <f>SUMIF('库存（子SKU）'!$C:$C,$A68,'库存（子SKU）'!D:D)</f>
        <v>0</v>
      </c>
      <c r="C68">
        <f>SUMIF('库存（子SKU）'!$C:$C,$A68,'库存（子SKU）'!E:E)</f>
        <v>0</v>
      </c>
      <c r="D68">
        <f>SUMIF('库存（子SKU）'!$C:$C,$A68,'库存（子SKU）'!F:F)</f>
        <v>0</v>
      </c>
      <c r="E68">
        <f>SUMIF('库存（子SKU）'!$C:$C,$A68,'库存（子SKU）'!G:G)</f>
        <v>0</v>
      </c>
      <c r="F68" s="6" t="str">
        <f>IFERROR(VLOOKUP(A68,'[2]父sku-单价'!$A:$B,2,0),"")</f>
        <v/>
      </c>
      <c r="G68">
        <f>SUMIF('库存（子SKU）'!$C:$C,$A68,'库存（子SKU）'!I:I)</f>
        <v>1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1</v>
      </c>
      <c r="L68">
        <f>SUMIF('库存（子SKU）'!$C:$C,$A68,'库存（子SKU）'!N:N)</f>
        <v>0</v>
      </c>
      <c r="M68">
        <f>SUMIF('库存（子SKU）'!$C:$C,$A68,'库存（子SKU）'!O:O)</f>
        <v>1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0" t="str">
        <f t="shared" si="2"/>
        <v/>
      </c>
      <c r="W68" s="20" t="str">
        <f t="shared" si="3"/>
        <v/>
      </c>
      <c r="X68" s="20" t="str">
        <f t="shared" si="4"/>
        <v/>
      </c>
      <c r="Y68" s="20" t="str">
        <f t="shared" si="5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0">
        <f t="shared" si="6"/>
        <v>0</v>
      </c>
      <c r="AE68" s="20">
        <f t="shared" si="7"/>
        <v>0</v>
      </c>
      <c r="AF68" s="20">
        <f t="shared" si="8"/>
        <v>0</v>
      </c>
      <c r="AG68" s="20">
        <f t="shared" si="9"/>
        <v>0</v>
      </c>
      <c r="AH68">
        <f>SUMIF('库存（子SKU）'!$C:$C,$A68,'库存（子SKU）'!AJ:AJ)</f>
        <v>1</v>
      </c>
      <c r="AI68">
        <f>SUMIF('库存（子SKU）'!$C:$C,$A68,'库存（子SKU）'!AK:AK)</f>
        <v>2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0">
        <f t="shared" si="10"/>
        <v>0</v>
      </c>
      <c r="AM68" s="20">
        <f t="shared" si="11"/>
        <v>0</v>
      </c>
      <c r="AN68" s="20" t="str">
        <f t="shared" si="12"/>
        <v/>
      </c>
      <c r="AO68" s="20" t="str">
        <f t="shared" si="13"/>
        <v/>
      </c>
      <c r="AP68" s="6">
        <f t="shared" si="14"/>
        <v>0</v>
      </c>
      <c r="AQ68" s="6">
        <f t="shared" si="15"/>
        <v>0</v>
      </c>
      <c r="AR68" s="6">
        <f t="shared" si="16"/>
        <v>1</v>
      </c>
      <c r="AS68" t="str">
        <f t="shared" si="17"/>
        <v>库存为1</v>
      </c>
      <c r="AT68" s="22" t="str">
        <f>IFERROR(时间!$B$4+AS68,"上周无销量")</f>
        <v>上周无销量</v>
      </c>
    </row>
    <row r="69" spans="1:46">
      <c r="A69" t="s">
        <v>2374</v>
      </c>
      <c r="B69">
        <f>SUMIF('库存（子SKU）'!$C:$C,$A69,'库存（子SKU）'!D:D)</f>
        <v>2</v>
      </c>
      <c r="C69">
        <f>SUMIF('库存（子SKU）'!$C:$C,$A69,'库存（子SKU）'!E:E)</f>
        <v>10</v>
      </c>
      <c r="D69">
        <f>SUMIF('库存（子SKU）'!$C:$C,$A69,'库存（子SKU）'!F:F)</f>
        <v>28</v>
      </c>
      <c r="E69">
        <f>SUMIF('库存（子SKU）'!$C:$C,$A69,'库存（子SKU）'!G:G)</f>
        <v>23</v>
      </c>
      <c r="F69" s="6">
        <f>IFERROR(VLOOKUP(A69,'[2]父sku-单价'!$A:$B,2,0),"")</f>
        <v>5.2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1</v>
      </c>
      <c r="K69">
        <f t="shared" si="1"/>
        <v>1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0" t="str">
        <f t="shared" si="2"/>
        <v/>
      </c>
      <c r="W69" s="20" t="str">
        <f t="shared" si="3"/>
        <v/>
      </c>
      <c r="X69" s="20" t="str">
        <f t="shared" si="4"/>
        <v/>
      </c>
      <c r="Y69" s="20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0">
        <f t="shared" si="6"/>
        <v>0</v>
      </c>
      <c r="AE69" s="20">
        <f t="shared" si="7"/>
        <v>0</v>
      </c>
      <c r="AF69" s="20">
        <f t="shared" si="8"/>
        <v>0</v>
      </c>
      <c r="AG69" s="20">
        <f t="shared" si="9"/>
        <v>0</v>
      </c>
      <c r="AH69">
        <f>SUMIF('库存（子SKU）'!$C:$C,$A69,'库存（子SKU）'!AJ:AJ)</f>
        <v>60</v>
      </c>
      <c r="AI69">
        <f>SUMIF('库存（子SKU）'!$C:$C,$A69,'库存（子SKU）'!AK:AK)</f>
        <v>95</v>
      </c>
      <c r="AJ69">
        <f>SUMIF('库存（子SKU）'!$C:$C,$A69,'库存（子SKU）'!AL:AL)</f>
        <v>81</v>
      </c>
      <c r="AK69">
        <f>SUMIF('库存（子SKU）'!$C:$C,$A69,'库存（子SKU）'!AM:AM)</f>
        <v>113</v>
      </c>
      <c r="AL69" s="20">
        <f t="shared" si="10"/>
        <v>0.0333333333333333</v>
      </c>
      <c r="AM69" s="20">
        <f t="shared" si="11"/>
        <v>0.105263157894737</v>
      </c>
      <c r="AN69" s="20">
        <f t="shared" si="12"/>
        <v>0.345679012345679</v>
      </c>
      <c r="AO69" s="20">
        <f t="shared" si="13"/>
        <v>0.20353982300885</v>
      </c>
      <c r="AP69" s="6">
        <f t="shared" si="14"/>
        <v>0.285714285714286</v>
      </c>
      <c r="AQ69" s="6">
        <f t="shared" si="15"/>
        <v>17.1428571428571</v>
      </c>
      <c r="AR69" s="6">
        <f t="shared" si="16"/>
        <v>-16.1428571428571</v>
      </c>
      <c r="AS69">
        <f t="shared" si="17"/>
        <v>3</v>
      </c>
      <c r="AT69" s="22">
        <f>IFERROR(时间!$B$4+AS69,"上周无销量")</f>
        <v>43286</v>
      </c>
    </row>
    <row r="70" spans="1:46">
      <c r="A70" t="s">
        <v>2375</v>
      </c>
      <c r="B70">
        <f>SUMIF('库存（子SKU）'!$C:$C,$A70,'库存（子SKU）'!D:D)</f>
        <v>1</v>
      </c>
      <c r="C70">
        <f>SUMIF('库存（子SKU）'!$C:$C,$A70,'库存（子SKU）'!E:E)</f>
        <v>2</v>
      </c>
      <c r="D70">
        <f>SUMIF('库存（子SKU）'!$C:$C,$A70,'库存（子SKU）'!F:F)</f>
        <v>2</v>
      </c>
      <c r="E70">
        <f>SUMIF('库存（子SKU）'!$C:$C,$A70,'库存（子SKU）'!G:G)</f>
        <v>2</v>
      </c>
      <c r="F70" s="6">
        <f>IFERROR(VLOOKUP(A70,'[2]父sku-单价'!$A:$B,2,0),"")</f>
        <v>9.99</v>
      </c>
      <c r="G70">
        <f>SUMIF('库存（子SKU）'!$C:$C,$A70,'库存（子SKU）'!I:I)</f>
        <v>76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76</v>
      </c>
      <c r="L70">
        <f>SUMIF('库存（子SKU）'!$C:$C,$A70,'库存（子SKU）'!N:N)</f>
        <v>0</v>
      </c>
      <c r="M70">
        <f>SUMIF('库存（子SKU）'!$C:$C,$A70,'库存（子SKU）'!O:O)</f>
        <v>72</v>
      </c>
      <c r="N70">
        <f>SUMIF('库存（子SKU）'!$C:$C,$A70,'库存（子SKU）'!P:P)</f>
        <v>79634</v>
      </c>
      <c r="O70">
        <f>SUMIF('库存（子SKU）'!$C:$C,$A70,'库存（子SKU）'!Q:Q)</f>
        <v>39378</v>
      </c>
      <c r="P70">
        <f>SUMIF('库存（子SKU）'!$C:$C,$A70,'库存（子SKU）'!R:R)</f>
        <v>6536</v>
      </c>
      <c r="Q70">
        <f>SUMIF('库存（子SKU）'!$C:$C,$A70,'库存（子SKU）'!S:S)</f>
        <v>7620</v>
      </c>
      <c r="R70">
        <f>SUMIF('库存（子SKU）'!$C:$C,$A70,'库存（子SKU）'!T:T)</f>
        <v>104</v>
      </c>
      <c r="S70">
        <f>SUMIF('库存（子SKU）'!$C:$C,$A70,'库存（子SKU）'!U:U)</f>
        <v>58</v>
      </c>
      <c r="T70">
        <f>SUMIF('库存（子SKU）'!$C:$C,$A70,'库存（子SKU）'!V:V)</f>
        <v>27</v>
      </c>
      <c r="U70">
        <f>SUMIF('库存（子SKU）'!$C:$C,$A70,'库存（子SKU）'!W:W)</f>
        <v>36</v>
      </c>
      <c r="V70" s="20">
        <f t="shared" ref="V70:V133" si="19">IFERROR(R70/N70,"")</f>
        <v>0.00130597483486953</v>
      </c>
      <c r="W70" s="20">
        <f t="shared" ref="W70:W133" si="20">IFERROR(S70/O70,"")</f>
        <v>0.00147290365178526</v>
      </c>
      <c r="X70" s="20">
        <f t="shared" ref="X70:X133" si="21">IFERROR(T70/P70,"")</f>
        <v>0.00413096695226438</v>
      </c>
      <c r="Y70" s="20">
        <f t="shared" ref="Y70:Y133" si="22">IFERROR(U70/Q70,"")</f>
        <v>0.0047244094488189</v>
      </c>
      <c r="Z70">
        <f>SUMIF('库存（子SKU）'!$C:$C,$A70,'库存（子SKU）'!AB:AB)</f>
        <v>18.17625</v>
      </c>
      <c r="AA70">
        <f>SUMIF('库存（子SKU）'!$C:$C,$A70,'库存（子SKU）'!AC:AC)</f>
        <v>9.96</v>
      </c>
      <c r="AB70">
        <f>SUMIF('库存（子SKU）'!$C:$C,$A70,'库存（子SKU）'!AD:AD)</f>
        <v>2.26</v>
      </c>
      <c r="AC70">
        <f>SUMIF('库存（子SKU）'!$C:$C,$A70,'库存（子SKU）'!AE:AE)</f>
        <v>6.25</v>
      </c>
      <c r="AD70" s="20">
        <f t="shared" ref="AD70:AD133" si="23">IF(AND(Z70&gt;0,B70=0),"无销量广告费为"&amp;Z70,IFERROR(Z70/(B70*$F70),0))</f>
        <v>1.81944444444444</v>
      </c>
      <c r="AE70" s="20">
        <f t="shared" ref="AE70:AE133" si="24">IF(AND(AA70&gt;0,C70=0),"无销量广告费为"&amp;AA70,IFERROR(AA70/(C70*$F70),0))</f>
        <v>0.498498498498499</v>
      </c>
      <c r="AF70" s="20">
        <f t="shared" ref="AF70:AF133" si="25">IF(AND(AB70&gt;0,D70=0),"无销量广告费为"&amp;AB70,IFERROR(AB70/(D70*$F70),0))</f>
        <v>0.113113113113113</v>
      </c>
      <c r="AG70" s="20">
        <f t="shared" ref="AG70:AG133" si="26">IF(AND(AC70&gt;0,E70=0),"无销量广告费为"&amp;AC70,IFERROR(AC70/(E70*$F70),0))</f>
        <v>0.312812812812813</v>
      </c>
      <c r="AH70">
        <f>SUMIF('库存（子SKU）'!$C:$C,$A70,'库存（子SKU）'!AJ:AJ)</f>
        <v>21</v>
      </c>
      <c r="AI70">
        <f>SUMIF('库存（子SKU）'!$C:$C,$A70,'库存（子SKU）'!AK:AK)</f>
        <v>27</v>
      </c>
      <c r="AJ70">
        <f>SUMIF('库存（子SKU）'!$C:$C,$A70,'库存（子SKU）'!AL:AL)</f>
        <v>13</v>
      </c>
      <c r="AK70">
        <f>SUMIF('库存（子SKU）'!$C:$C,$A70,'库存（子SKU）'!AM:AM)</f>
        <v>37</v>
      </c>
      <c r="AL70" s="20">
        <f t="shared" ref="AL70:AL133" si="27">IFERROR(B70/AH70,"")</f>
        <v>0.0476190476190476</v>
      </c>
      <c r="AM70" s="20">
        <f t="shared" ref="AM70:AM133" si="28">IFERROR(C70/AI70,"")</f>
        <v>0.0740740740740741</v>
      </c>
      <c r="AN70" s="20">
        <f t="shared" ref="AN70:AN133" si="29">IFERROR(D70/AJ70,"")</f>
        <v>0.153846153846154</v>
      </c>
      <c r="AO70" s="20">
        <f t="shared" ref="AO70:AO133" si="30">IFERROR(E70/AK70,"")</f>
        <v>0.0540540540540541</v>
      </c>
      <c r="AP70" s="6">
        <f t="shared" ref="AP70:AP133" si="31">B70/7</f>
        <v>0.142857142857143</v>
      </c>
      <c r="AQ70" s="6">
        <f t="shared" ref="AQ70:AQ133" si="32">AP70*60</f>
        <v>8.57142857142857</v>
      </c>
      <c r="AR70" s="6">
        <f t="shared" ref="AR70:AR133" si="33">K70-AQ70</f>
        <v>67.4285714285714</v>
      </c>
      <c r="AS70">
        <f t="shared" ref="AS70:AS133" si="34">IF(AP70=0,"库存为"&amp;K70,INT(K70/AP70))</f>
        <v>532</v>
      </c>
      <c r="AT70" s="22">
        <f>IFERROR(时间!$B$4+AS70,"上周无销量")</f>
        <v>43815</v>
      </c>
    </row>
    <row r="71" spans="1:46">
      <c r="A71" t="s">
        <v>2376</v>
      </c>
      <c r="B71">
        <f>SUMIF('库存（子SKU）'!$C:$C,$A71,'库存（子SKU）'!D:D)</f>
        <v>6</v>
      </c>
      <c r="C71">
        <f>SUMIF('库存（子SKU）'!$C:$C,$A71,'库存（子SKU）'!E:E)</f>
        <v>1</v>
      </c>
      <c r="D71">
        <f>SUMIF('库存（子SKU）'!$C:$C,$A71,'库存（子SKU）'!F:F)</f>
        <v>7</v>
      </c>
      <c r="E71">
        <f>SUMIF('库存（子SKU）'!$C:$C,$A71,'库存（子SKU）'!G:G)</f>
        <v>1</v>
      </c>
      <c r="F71" s="6">
        <f>IFERROR(VLOOKUP(A71,'[2]父sku-单价'!$A:$B,2,0),"")</f>
        <v>5.2</v>
      </c>
      <c r="G71">
        <f>SUMIF('库存（子SKU）'!$C:$C,$A71,'库存（子SKU）'!I:I)</f>
        <v>18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18</v>
      </c>
      <c r="L71">
        <f>SUMIF('库存（子SKU）'!$C:$C,$A71,'库存（子SKU）'!N:N)</f>
        <v>0</v>
      </c>
      <c r="M71">
        <f>SUMIF('库存（子SKU）'!$C:$C,$A71,'库存（子SKU）'!O:O)</f>
        <v>18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0" t="str">
        <f t="shared" si="19"/>
        <v/>
      </c>
      <c r="W71" s="20" t="str">
        <f t="shared" si="20"/>
        <v/>
      </c>
      <c r="X71" s="20" t="str">
        <f t="shared" si="21"/>
        <v/>
      </c>
      <c r="Y71" s="20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>
        <f t="shared" si="23"/>
        <v>0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14</v>
      </c>
      <c r="AI71">
        <f>SUMIF('库存（子SKU）'!$C:$C,$A71,'库存（子SKU）'!AK:AK)</f>
        <v>9</v>
      </c>
      <c r="AJ71">
        <f>SUMIF('库存（子SKU）'!$C:$C,$A71,'库存（子SKU）'!AL:AL)</f>
        <v>4</v>
      </c>
      <c r="AK71">
        <f>SUMIF('库存（子SKU）'!$C:$C,$A71,'库存（子SKU）'!AM:AM)</f>
        <v>18</v>
      </c>
      <c r="AL71" s="20">
        <f t="shared" si="27"/>
        <v>0.428571428571429</v>
      </c>
      <c r="AM71" s="20">
        <f t="shared" si="28"/>
        <v>0.111111111111111</v>
      </c>
      <c r="AN71" s="20">
        <f t="shared" si="29"/>
        <v>1.75</v>
      </c>
      <c r="AO71" s="20">
        <f t="shared" si="30"/>
        <v>0.0555555555555556</v>
      </c>
      <c r="AP71" s="6">
        <f t="shared" si="31"/>
        <v>0.857142857142857</v>
      </c>
      <c r="AQ71" s="6">
        <f t="shared" si="32"/>
        <v>51.4285714285714</v>
      </c>
      <c r="AR71" s="6">
        <f t="shared" si="33"/>
        <v>-33.4285714285714</v>
      </c>
      <c r="AS71">
        <f t="shared" si="34"/>
        <v>21</v>
      </c>
      <c r="AT71" s="22">
        <f>IFERROR(时间!$B$4+AS71,"上周无销量")</f>
        <v>43304</v>
      </c>
    </row>
    <row r="72" spans="1:46">
      <c r="A72" t="s">
        <v>2377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6" t="str">
        <f>IFERROR(VLOOKUP(A72,'[2]父sku-单价'!$A:$B,2,0),"")</f>
        <v/>
      </c>
      <c r="G72">
        <f>SUMIF('库存（子SKU）'!$C:$C,$A72,'库存（子SKU）'!I:I)</f>
        <v>2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2</v>
      </c>
      <c r="L72">
        <f>SUMIF('库存（子SKU）'!$C:$C,$A72,'库存（子SKU）'!N:N)</f>
        <v>0</v>
      </c>
      <c r="M72">
        <f>SUMIF('库存（子SKU）'!$C:$C,$A72,'库存（子SKU）'!O:O)</f>
        <v>2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0" t="str">
        <f t="shared" si="19"/>
        <v/>
      </c>
      <c r="W72" s="20" t="str">
        <f t="shared" si="20"/>
        <v/>
      </c>
      <c r="X72" s="20" t="str">
        <f t="shared" si="21"/>
        <v/>
      </c>
      <c r="Y72" s="20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>
        <f t="shared" si="23"/>
        <v>0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0" t="str">
        <f t="shared" si="27"/>
        <v/>
      </c>
      <c r="AM72" s="20" t="str">
        <f t="shared" si="28"/>
        <v/>
      </c>
      <c r="AN72" s="20" t="str">
        <f t="shared" si="29"/>
        <v/>
      </c>
      <c r="AO72" s="20" t="str">
        <f t="shared" si="30"/>
        <v/>
      </c>
      <c r="AP72" s="6">
        <f t="shared" si="31"/>
        <v>0</v>
      </c>
      <c r="AQ72" s="6">
        <f t="shared" si="32"/>
        <v>0</v>
      </c>
      <c r="AR72" s="6">
        <f t="shared" si="33"/>
        <v>2</v>
      </c>
      <c r="AS72" t="str">
        <f t="shared" si="34"/>
        <v>库存为2</v>
      </c>
      <c r="AT72" s="22" t="str">
        <f>IFERROR(时间!$B$4+AS72,"上周无销量")</f>
        <v>上周无销量</v>
      </c>
    </row>
    <row r="73" spans="1:46">
      <c r="A73" t="s">
        <v>2378</v>
      </c>
      <c r="B73">
        <f>SUMIF('库存（子SKU）'!$C:$C,$A73,'库存（子SKU）'!D:D)</f>
        <v>5</v>
      </c>
      <c r="C73">
        <f>SUMIF('库存（子SKU）'!$C:$C,$A73,'库存（子SKU）'!E:E)</f>
        <v>4</v>
      </c>
      <c r="D73">
        <f>SUMIF('库存（子SKU）'!$C:$C,$A73,'库存（子SKU）'!F:F)</f>
        <v>5</v>
      </c>
      <c r="E73">
        <f>SUMIF('库存（子SKU）'!$C:$C,$A73,'库存（子SKU）'!G:G)</f>
        <v>7</v>
      </c>
      <c r="F73" s="6">
        <f>IFERROR(VLOOKUP(A73,'[2]父sku-单价'!$A:$B,2,0),"")</f>
        <v>21.6152380952381</v>
      </c>
      <c r="G73">
        <f>SUMIF('库存（子SKU）'!$C:$C,$A73,'库存（子SKU）'!I:I)</f>
        <v>58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58</v>
      </c>
      <c r="L73">
        <f>SUMIF('库存（子SKU）'!$C:$C,$A73,'库存（子SKU）'!N:N)</f>
        <v>0</v>
      </c>
      <c r="M73">
        <f>SUMIF('库存（子SKU）'!$C:$C,$A73,'库存（子SKU）'!O:O)</f>
        <v>13</v>
      </c>
      <c r="N73">
        <f>SUMIF('库存（子SKU）'!$C:$C,$A73,'库存（子SKU）'!P:P)</f>
        <v>0</v>
      </c>
      <c r="O73">
        <f>SUMIF('库存（子SKU）'!$C:$C,$A73,'库存（子SKU）'!Q:Q)</f>
        <v>648</v>
      </c>
      <c r="P73">
        <f>SUMIF('库存（子SKU）'!$C:$C,$A73,'库存（子SKU）'!R:R)</f>
        <v>690</v>
      </c>
      <c r="Q73">
        <f>SUMIF('库存（子SKU）'!$C:$C,$A73,'库存（子SKU）'!S:S)</f>
        <v>465</v>
      </c>
      <c r="R73">
        <f>SUMIF('库存（子SKU）'!$C:$C,$A73,'库存（子SKU）'!T:T)</f>
        <v>1</v>
      </c>
      <c r="S73">
        <f>SUMIF('库存（子SKU）'!$C:$C,$A73,'库存（子SKU）'!U:U)</f>
        <v>0</v>
      </c>
      <c r="T73">
        <f>SUMIF('库存（子SKU）'!$C:$C,$A73,'库存（子SKU）'!V:V)</f>
        <v>2</v>
      </c>
      <c r="U73">
        <f>SUMIF('库存（子SKU）'!$C:$C,$A73,'库存（子SKU）'!W:W)</f>
        <v>0</v>
      </c>
      <c r="V73" s="20" t="str">
        <f t="shared" si="19"/>
        <v/>
      </c>
      <c r="W73" s="20">
        <f t="shared" si="20"/>
        <v>0</v>
      </c>
      <c r="X73" s="20">
        <f t="shared" si="21"/>
        <v>0.00289855072463768</v>
      </c>
      <c r="Y73" s="20">
        <f t="shared" si="22"/>
        <v>0</v>
      </c>
      <c r="Z73">
        <f>SUMIF('库存（子SKU）'!$C:$C,$A73,'库存（子SKU）'!AB:AB)</f>
        <v>0.2025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>
        <f t="shared" si="23"/>
        <v>0.0018736781811773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30</v>
      </c>
      <c r="AI73">
        <f>SUMIF('库存（子SKU）'!$C:$C,$A73,'库存（子SKU）'!AK:AK)</f>
        <v>18</v>
      </c>
      <c r="AJ73">
        <f>SUMIF('库存（子SKU）'!$C:$C,$A73,'库存（子SKU）'!AL:AL)</f>
        <v>11</v>
      </c>
      <c r="AK73">
        <f>SUMIF('库存（子SKU）'!$C:$C,$A73,'库存（子SKU）'!AM:AM)</f>
        <v>65</v>
      </c>
      <c r="AL73" s="20">
        <f t="shared" si="27"/>
        <v>0.166666666666667</v>
      </c>
      <c r="AM73" s="20">
        <f t="shared" si="28"/>
        <v>0.222222222222222</v>
      </c>
      <c r="AN73" s="20">
        <f t="shared" si="29"/>
        <v>0.454545454545455</v>
      </c>
      <c r="AO73" s="20">
        <f t="shared" si="30"/>
        <v>0.107692307692308</v>
      </c>
      <c r="AP73" s="6">
        <f t="shared" si="31"/>
        <v>0.714285714285714</v>
      </c>
      <c r="AQ73" s="6">
        <f t="shared" si="32"/>
        <v>42.8571428571429</v>
      </c>
      <c r="AR73" s="6">
        <f t="shared" si="33"/>
        <v>15.1428571428571</v>
      </c>
      <c r="AS73">
        <f t="shared" si="34"/>
        <v>81</v>
      </c>
      <c r="AT73" s="22">
        <f>IFERROR(时间!$B$4+AS73,"上周无销量")</f>
        <v>43364</v>
      </c>
    </row>
    <row r="74" spans="1:46">
      <c r="A74" t="s">
        <v>2379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6" t="str">
        <f>IFERROR(VLOOKUP(A74,'[2]父sku-单价'!$A:$B,2,0),"")</f>
        <v/>
      </c>
      <c r="G74">
        <f>SUMIF('库存（子SKU）'!$C:$C,$A74,'库存（子SKU）'!I:I)</f>
        <v>16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16</v>
      </c>
      <c r="L74">
        <f>SUMIF('库存（子SKU）'!$C:$C,$A74,'库存（子SKU）'!N:N)</f>
        <v>0</v>
      </c>
      <c r="M74">
        <f>SUMIF('库存（子SKU）'!$C:$C,$A74,'库存（子SKU）'!O:O)</f>
        <v>15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0" t="str">
        <f t="shared" si="19"/>
        <v/>
      </c>
      <c r="W74" s="20" t="str">
        <f t="shared" si="20"/>
        <v/>
      </c>
      <c r="X74" s="20" t="str">
        <f t="shared" si="21"/>
        <v/>
      </c>
      <c r="Y74" s="20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0" t="str">
        <f t="shared" si="27"/>
        <v/>
      </c>
      <c r="AM74" s="20" t="str">
        <f t="shared" si="28"/>
        <v/>
      </c>
      <c r="AN74" s="20" t="str">
        <f t="shared" si="29"/>
        <v/>
      </c>
      <c r="AO74" s="20" t="str">
        <f t="shared" si="30"/>
        <v/>
      </c>
      <c r="AP74" s="6">
        <f t="shared" si="31"/>
        <v>0</v>
      </c>
      <c r="AQ74" s="6">
        <f t="shared" si="32"/>
        <v>0</v>
      </c>
      <c r="AR74" s="6">
        <f t="shared" si="33"/>
        <v>16</v>
      </c>
      <c r="AS74" t="str">
        <f t="shared" si="34"/>
        <v>库存为16</v>
      </c>
      <c r="AT74" s="22" t="str">
        <f>IFERROR(时间!$B$4+AS74,"上周无销量")</f>
        <v>上周无销量</v>
      </c>
    </row>
    <row r="75" spans="1:46">
      <c r="A75" t="s">
        <v>2380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6" t="str">
        <f>IFERROR(VLOOKUP(A75,'[2]父sku-单价'!$A:$B,2,0),"")</f>
        <v/>
      </c>
      <c r="G75">
        <f>SUMIF('库存（子SKU）'!$C:$C,$A75,'库存（子SKU）'!I:I)</f>
        <v>12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12</v>
      </c>
      <c r="L75">
        <f>SUMIF('库存（子SKU）'!$C:$C,$A75,'库存（子SKU）'!N:N)</f>
        <v>0</v>
      </c>
      <c r="M75">
        <f>SUMIF('库存（子SKU）'!$C:$C,$A75,'库存（子SKU）'!O:O)</f>
        <v>12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0" t="str">
        <f t="shared" si="19"/>
        <v/>
      </c>
      <c r="W75" s="20" t="str">
        <f t="shared" si="20"/>
        <v/>
      </c>
      <c r="X75" s="20" t="str">
        <f t="shared" si="21"/>
        <v/>
      </c>
      <c r="Y75" s="20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0">
        <f t="shared" si="23"/>
        <v>0</v>
      </c>
      <c r="AE75" s="20">
        <f t="shared" si="24"/>
        <v>0</v>
      </c>
      <c r="AF75" s="20">
        <f t="shared" si="25"/>
        <v>0</v>
      </c>
      <c r="AG75" s="20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20" t="str">
        <f t="shared" si="27"/>
        <v/>
      </c>
      <c r="AM75" s="20" t="str">
        <f t="shared" si="28"/>
        <v/>
      </c>
      <c r="AN75" s="20" t="str">
        <f t="shared" si="29"/>
        <v/>
      </c>
      <c r="AO75" s="20" t="str">
        <f t="shared" si="30"/>
        <v/>
      </c>
      <c r="AP75" s="6">
        <f t="shared" si="31"/>
        <v>0</v>
      </c>
      <c r="AQ75" s="6">
        <f t="shared" si="32"/>
        <v>0</v>
      </c>
      <c r="AR75" s="6">
        <f t="shared" si="33"/>
        <v>12</v>
      </c>
      <c r="AS75" t="str">
        <f t="shared" si="34"/>
        <v>库存为12</v>
      </c>
      <c r="AT75" s="22" t="str">
        <f>IFERROR(时间!$B$4+AS75,"上周无销量")</f>
        <v>上周无销量</v>
      </c>
    </row>
    <row r="76" spans="1:46">
      <c r="A76" t="s">
        <v>2381</v>
      </c>
      <c r="B76">
        <f>SUMIF('库存（子SKU）'!$C:$C,$A76,'库存（子SKU）'!D:D)</f>
        <v>0</v>
      </c>
      <c r="C76">
        <f>SUMIF('库存（子SKU）'!$C:$C,$A76,'库存（子SKU）'!E:E)</f>
        <v>2</v>
      </c>
      <c r="D76">
        <f>SUMIF('库存（子SKU）'!$C:$C,$A76,'库存（子SKU）'!F:F)</f>
        <v>0</v>
      </c>
      <c r="E76">
        <f>SUMIF('库存（子SKU）'!$C:$C,$A76,'库存（子SKU）'!G:G)</f>
        <v>1</v>
      </c>
      <c r="F76" s="6">
        <f>IFERROR(VLOOKUP(A76,'[2]父sku-单价'!$A:$B,2,0),"")</f>
        <v>6.06</v>
      </c>
      <c r="G76">
        <f>SUMIF('库存（子SKU）'!$C:$C,$A76,'库存（子SKU）'!I:I)</f>
        <v>21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21</v>
      </c>
      <c r="L76">
        <f>SUMIF('库存（子SKU）'!$C:$C,$A76,'库存（子SKU）'!N:N)</f>
        <v>0</v>
      </c>
      <c r="M76">
        <f>SUMIF('库存（子SKU）'!$C:$C,$A76,'库存（子SKU）'!O:O)</f>
        <v>20</v>
      </c>
      <c r="N76">
        <f>SUMIF('库存（子SKU）'!$C:$C,$A76,'库存（子SKU）'!P:P)</f>
        <v>0</v>
      </c>
      <c r="O76">
        <f>SUMIF('库存（子SKU）'!$C:$C,$A76,'库存（子SKU）'!Q:Q)</f>
        <v>797</v>
      </c>
      <c r="P76">
        <f>SUMIF('库存（子SKU）'!$C:$C,$A76,'库存（子SKU）'!R:R)</f>
        <v>712</v>
      </c>
      <c r="Q76">
        <f>SUMIF('库存（子SKU）'!$C:$C,$A76,'库存（子SKU）'!S:S)</f>
        <v>837</v>
      </c>
      <c r="R76">
        <f>SUMIF('库存（子SKU）'!$C:$C,$A76,'库存（子SKU）'!T:T)</f>
        <v>10</v>
      </c>
      <c r="S76">
        <f>SUMIF('库存（子SKU）'!$C:$C,$A76,'库存（子SKU）'!U:U)</f>
        <v>7</v>
      </c>
      <c r="T76">
        <f>SUMIF('库存（子SKU）'!$C:$C,$A76,'库存（子SKU）'!V:V)</f>
        <v>2</v>
      </c>
      <c r="U76">
        <f>SUMIF('库存（子SKU）'!$C:$C,$A76,'库存（子SKU）'!W:W)</f>
        <v>7</v>
      </c>
      <c r="V76" s="20" t="str">
        <f t="shared" si="19"/>
        <v/>
      </c>
      <c r="W76" s="20">
        <f t="shared" si="20"/>
        <v>0.00878293601003764</v>
      </c>
      <c r="X76" s="20">
        <f t="shared" si="21"/>
        <v>0.00280898876404494</v>
      </c>
      <c r="Y76" s="20">
        <f t="shared" si="22"/>
        <v>0.00836320191158901</v>
      </c>
      <c r="Z76">
        <f>SUMIF('库存（子SKU）'!$C:$C,$A76,'库存（子SKU）'!AB:AB)</f>
        <v>2.10375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0" t="str">
        <f t="shared" si="23"/>
        <v>无销量广告费为2.10375</v>
      </c>
      <c r="AE76" s="20">
        <f t="shared" si="24"/>
        <v>0</v>
      </c>
      <c r="AF76" s="20">
        <f t="shared" si="25"/>
        <v>0</v>
      </c>
      <c r="AG76" s="20">
        <f t="shared" si="26"/>
        <v>0</v>
      </c>
      <c r="AH76">
        <f>SUMIF('库存（子SKU）'!$C:$C,$A76,'库存（子SKU）'!AJ:AJ)</f>
        <v>2</v>
      </c>
      <c r="AI76">
        <f>SUMIF('库存（子SKU）'!$C:$C,$A76,'库存（子SKU）'!AK:AK)</f>
        <v>6</v>
      </c>
      <c r="AJ76">
        <f>SUMIF('库存（子SKU）'!$C:$C,$A76,'库存（子SKU）'!AL:AL)</f>
        <v>1</v>
      </c>
      <c r="AK76">
        <f>SUMIF('库存（子SKU）'!$C:$C,$A76,'库存（子SKU）'!AM:AM)</f>
        <v>14</v>
      </c>
      <c r="AL76" s="20">
        <f t="shared" si="27"/>
        <v>0</v>
      </c>
      <c r="AM76" s="20">
        <f t="shared" si="28"/>
        <v>0.333333333333333</v>
      </c>
      <c r="AN76" s="20">
        <f t="shared" si="29"/>
        <v>0</v>
      </c>
      <c r="AO76" s="20">
        <f t="shared" si="30"/>
        <v>0.0714285714285714</v>
      </c>
      <c r="AP76" s="6">
        <f t="shared" si="31"/>
        <v>0</v>
      </c>
      <c r="AQ76" s="6">
        <f t="shared" si="32"/>
        <v>0</v>
      </c>
      <c r="AR76" s="6">
        <f t="shared" si="33"/>
        <v>21</v>
      </c>
      <c r="AS76" t="str">
        <f t="shared" si="34"/>
        <v>库存为21</v>
      </c>
      <c r="AT76" s="22" t="str">
        <f>IFERROR(时间!$B$4+AS76,"上周无销量")</f>
        <v>上周无销量</v>
      </c>
    </row>
    <row r="77" spans="1:46">
      <c r="A77" t="s">
        <v>2382</v>
      </c>
      <c r="B77">
        <f>SUMIF('库存（子SKU）'!$C:$C,$A77,'库存（子SKU）'!D:D)</f>
        <v>5</v>
      </c>
      <c r="C77">
        <f>SUMIF('库存（子SKU）'!$C:$C,$A77,'库存（子SKU）'!E:E)</f>
        <v>8</v>
      </c>
      <c r="D77">
        <f>SUMIF('库存（子SKU）'!$C:$C,$A77,'库存（子SKU）'!F:F)</f>
        <v>15</v>
      </c>
      <c r="E77">
        <f>SUMIF('库存（子SKU）'!$C:$C,$A77,'库存（子SKU）'!G:G)</f>
        <v>4</v>
      </c>
      <c r="F77" s="6">
        <f>IFERROR(VLOOKUP(A77,'[2]父sku-单价'!$A:$B,2,0),"")</f>
        <v>22.49</v>
      </c>
      <c r="G77">
        <f>SUMIF('库存（子SKU）'!$C:$C,$A77,'库存（子SKU）'!I:I)</f>
        <v>17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17</v>
      </c>
      <c r="L77">
        <f>SUMIF('库存（子SKU）'!$C:$C,$A77,'库存（子SKU）'!N:N)</f>
        <v>0</v>
      </c>
      <c r="M77">
        <f>SUMIF('库存（子SKU）'!$C:$C,$A77,'库存（子SKU）'!O:O)</f>
        <v>6</v>
      </c>
      <c r="N77">
        <f>SUMIF('库存（子SKU）'!$C:$C,$A77,'库存（子SKU）'!P:P)</f>
        <v>0</v>
      </c>
      <c r="O77">
        <f>SUMIF('库存（子SKU）'!$C:$C,$A77,'库存（子SKU）'!Q:Q)</f>
        <v>3520</v>
      </c>
      <c r="P77">
        <f>SUMIF('库存（子SKU）'!$C:$C,$A77,'库存（子SKU）'!R:R)</f>
        <v>4296</v>
      </c>
      <c r="Q77">
        <f>SUMIF('库存（子SKU）'!$C:$C,$A77,'库存（子SKU）'!S:S)</f>
        <v>3511</v>
      </c>
      <c r="R77">
        <f>SUMIF('库存（子SKU）'!$C:$C,$A77,'库存（子SKU）'!T:T)</f>
        <v>7</v>
      </c>
      <c r="S77">
        <f>SUMIF('库存（子SKU）'!$C:$C,$A77,'库存（子SKU）'!U:U)</f>
        <v>12</v>
      </c>
      <c r="T77">
        <f>SUMIF('库存（子SKU）'!$C:$C,$A77,'库存（子SKU）'!V:V)</f>
        <v>15</v>
      </c>
      <c r="U77">
        <f>SUMIF('库存（子SKU）'!$C:$C,$A77,'库存（子SKU）'!W:W)</f>
        <v>11</v>
      </c>
      <c r="V77" s="20" t="str">
        <f t="shared" si="19"/>
        <v/>
      </c>
      <c r="W77" s="20">
        <f t="shared" si="20"/>
        <v>0.00340909090909091</v>
      </c>
      <c r="X77" s="20">
        <f t="shared" si="21"/>
        <v>0.00349162011173184</v>
      </c>
      <c r="Y77" s="20">
        <f t="shared" si="22"/>
        <v>0.00313301053830817</v>
      </c>
      <c r="Z77">
        <f>SUMIF('库存（子SKU）'!$C:$C,$A77,'库存（子SKU）'!AB:AB)</f>
        <v>1.8675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0">
        <f t="shared" si="23"/>
        <v>0.0166073810582481</v>
      </c>
      <c r="AE77" s="20">
        <f t="shared" si="24"/>
        <v>0</v>
      </c>
      <c r="AF77" s="20">
        <f t="shared" si="25"/>
        <v>0</v>
      </c>
      <c r="AG77" s="20">
        <f t="shared" si="26"/>
        <v>0</v>
      </c>
      <c r="AH77">
        <f>SUMIF('库存（子SKU）'!$C:$C,$A77,'库存（子SKU）'!AJ:AJ)</f>
        <v>49</v>
      </c>
      <c r="AI77">
        <f>SUMIF('库存（子SKU）'!$C:$C,$A77,'库存（子SKU）'!AK:AK)</f>
        <v>43</v>
      </c>
      <c r="AJ77">
        <f>SUMIF('库存（子SKU）'!$C:$C,$A77,'库存（子SKU）'!AL:AL)</f>
        <v>24</v>
      </c>
      <c r="AK77">
        <f>SUMIF('库存（子SKU）'!$C:$C,$A77,'库存（子SKU）'!AM:AM)</f>
        <v>80</v>
      </c>
      <c r="AL77" s="20">
        <f t="shared" si="27"/>
        <v>0.102040816326531</v>
      </c>
      <c r="AM77" s="20">
        <f t="shared" si="28"/>
        <v>0.186046511627907</v>
      </c>
      <c r="AN77" s="20">
        <f t="shared" si="29"/>
        <v>0.625</v>
      </c>
      <c r="AO77" s="20">
        <f t="shared" si="30"/>
        <v>0.05</v>
      </c>
      <c r="AP77" s="6">
        <f t="shared" si="31"/>
        <v>0.714285714285714</v>
      </c>
      <c r="AQ77" s="6">
        <f t="shared" si="32"/>
        <v>42.8571428571429</v>
      </c>
      <c r="AR77" s="6">
        <f t="shared" si="33"/>
        <v>-25.8571428571429</v>
      </c>
      <c r="AS77">
        <f t="shared" si="34"/>
        <v>23</v>
      </c>
      <c r="AT77" s="22">
        <f>IFERROR(时间!$B$4+AS77,"上周无销量")</f>
        <v>43306</v>
      </c>
    </row>
    <row r="78" spans="1:46">
      <c r="A78" t="s">
        <v>2383</v>
      </c>
      <c r="B78">
        <f>SUMIF('库存（子SKU）'!$C:$C,$A78,'库存（子SKU）'!D:D)</f>
        <v>2</v>
      </c>
      <c r="C78">
        <f>SUMIF('库存（子SKU）'!$C:$C,$A78,'库存（子SKU）'!E:E)</f>
        <v>1</v>
      </c>
      <c r="D78">
        <f>SUMIF('库存（子SKU）'!$C:$C,$A78,'库存（子SKU）'!F:F)</f>
        <v>2</v>
      </c>
      <c r="E78">
        <f>SUMIF('库存（子SKU）'!$C:$C,$A78,'库存（子SKU）'!G:G)</f>
        <v>1</v>
      </c>
      <c r="F78" s="6">
        <f>IFERROR(VLOOKUP(A78,'[2]父sku-单价'!$A:$B,2,0),"")</f>
        <v>16.3233333333333</v>
      </c>
      <c r="G78">
        <f>SUMIF('库存（子SKU）'!$C:$C,$A78,'库存（子SKU）'!I:I)</f>
        <v>6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6</v>
      </c>
      <c r="L78">
        <f>SUMIF('库存（子SKU）'!$C:$C,$A78,'库存（子SKU）'!N:N)</f>
        <v>0</v>
      </c>
      <c r="M78">
        <f>SUMIF('库存（子SKU）'!$C:$C,$A78,'库存（子SKU）'!O:O)</f>
        <v>3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0" t="str">
        <f t="shared" si="19"/>
        <v/>
      </c>
      <c r="W78" s="20" t="str">
        <f t="shared" si="20"/>
        <v/>
      </c>
      <c r="X78" s="20" t="str">
        <f t="shared" si="21"/>
        <v/>
      </c>
      <c r="Y78" s="20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0">
        <f t="shared" si="23"/>
        <v>0</v>
      </c>
      <c r="AE78" s="20">
        <f t="shared" si="24"/>
        <v>0</v>
      </c>
      <c r="AF78" s="20">
        <f t="shared" si="25"/>
        <v>0</v>
      </c>
      <c r="AG78" s="20">
        <f t="shared" si="26"/>
        <v>0</v>
      </c>
      <c r="AH78">
        <f>SUMIF('库存（子SKU）'!$C:$C,$A78,'库存（子SKU）'!AJ:AJ)</f>
        <v>7</v>
      </c>
      <c r="AI78">
        <f>SUMIF('库存（子SKU）'!$C:$C,$A78,'库存（子SKU）'!AK:AK)</f>
        <v>5</v>
      </c>
      <c r="AJ78">
        <f>SUMIF('库存（子SKU）'!$C:$C,$A78,'库存（子SKU）'!AL:AL)</f>
        <v>3</v>
      </c>
      <c r="AK78">
        <f>SUMIF('库存（子SKU）'!$C:$C,$A78,'库存（子SKU）'!AM:AM)</f>
        <v>9</v>
      </c>
      <c r="AL78" s="20">
        <f t="shared" si="27"/>
        <v>0.285714285714286</v>
      </c>
      <c r="AM78" s="20">
        <f t="shared" si="28"/>
        <v>0.2</v>
      </c>
      <c r="AN78" s="20">
        <f t="shared" si="29"/>
        <v>0.666666666666667</v>
      </c>
      <c r="AO78" s="20">
        <f t="shared" si="30"/>
        <v>0.111111111111111</v>
      </c>
      <c r="AP78" s="6">
        <f t="shared" si="31"/>
        <v>0.285714285714286</v>
      </c>
      <c r="AQ78" s="6">
        <f t="shared" si="32"/>
        <v>17.1428571428571</v>
      </c>
      <c r="AR78" s="6">
        <f t="shared" si="33"/>
        <v>-11.1428571428571</v>
      </c>
      <c r="AS78">
        <f t="shared" si="34"/>
        <v>21</v>
      </c>
      <c r="AT78" s="22">
        <f>IFERROR(时间!$B$4+AS78,"上周无销量")</f>
        <v>43304</v>
      </c>
    </row>
    <row r="79" spans="1:46">
      <c r="A79" t="s">
        <v>2384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1</v>
      </c>
      <c r="E79">
        <f>SUMIF('库存（子SKU）'!$C:$C,$A79,'库存（子SKU）'!G:G)</f>
        <v>0</v>
      </c>
      <c r="F79" s="6">
        <f>IFERROR(VLOOKUP(A79,'[2]父sku-单价'!$A:$B,2,0),"")</f>
        <v>19.98</v>
      </c>
      <c r="G79">
        <f>SUMIF('库存（子SKU）'!$C:$C,$A79,'库存（子SKU）'!I:I)</f>
        <v>31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31</v>
      </c>
      <c r="L79">
        <f>SUMIF('库存（子SKU）'!$C:$C,$A79,'库存（子SKU）'!N:N)</f>
        <v>0</v>
      </c>
      <c r="M79">
        <f>SUMIF('库存（子SKU）'!$C:$C,$A79,'库存（子SKU）'!O:O)</f>
        <v>30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0" t="str">
        <f t="shared" si="19"/>
        <v/>
      </c>
      <c r="W79" s="20" t="str">
        <f t="shared" si="20"/>
        <v/>
      </c>
      <c r="X79" s="20" t="str">
        <f t="shared" si="21"/>
        <v/>
      </c>
      <c r="Y79" s="20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0">
        <f t="shared" si="23"/>
        <v>0</v>
      </c>
      <c r="AE79" s="20">
        <f t="shared" si="24"/>
        <v>0</v>
      </c>
      <c r="AF79" s="20">
        <f t="shared" si="25"/>
        <v>0</v>
      </c>
      <c r="AG79" s="20">
        <f t="shared" si="26"/>
        <v>0</v>
      </c>
      <c r="AH79">
        <f>SUMIF('库存（子SKU）'!$C:$C,$A79,'库存（子SKU）'!AJ:AJ)</f>
        <v>7</v>
      </c>
      <c r="AI79">
        <f>SUMIF('库存（子SKU）'!$C:$C,$A79,'库存（子SKU）'!AK:AK)</f>
        <v>0</v>
      </c>
      <c r="AJ79">
        <f>SUMIF('库存（子SKU）'!$C:$C,$A79,'库存（子SKU）'!AL:AL)</f>
        <v>2</v>
      </c>
      <c r="AK79">
        <f>SUMIF('库存（子SKU）'!$C:$C,$A79,'库存（子SKU）'!AM:AM)</f>
        <v>5</v>
      </c>
      <c r="AL79" s="20">
        <f t="shared" si="27"/>
        <v>0</v>
      </c>
      <c r="AM79" s="20" t="str">
        <f t="shared" si="28"/>
        <v/>
      </c>
      <c r="AN79" s="20">
        <f t="shared" si="29"/>
        <v>0.5</v>
      </c>
      <c r="AO79" s="20">
        <f t="shared" si="30"/>
        <v>0</v>
      </c>
      <c r="AP79" s="6">
        <f t="shared" si="31"/>
        <v>0</v>
      </c>
      <c r="AQ79" s="6">
        <f t="shared" si="32"/>
        <v>0</v>
      </c>
      <c r="AR79" s="6">
        <f t="shared" si="33"/>
        <v>31</v>
      </c>
      <c r="AS79" t="str">
        <f t="shared" si="34"/>
        <v>库存为31</v>
      </c>
      <c r="AT79" s="22" t="str">
        <f>IFERROR(时间!$B$4+AS79,"上周无销量")</f>
        <v>上周无销量</v>
      </c>
    </row>
    <row r="80" spans="1:46">
      <c r="A80" t="s">
        <v>2385</v>
      </c>
      <c r="B80">
        <f>SUMIF('库存（子SKU）'!$C:$C,$A80,'库存（子SKU）'!D:D)</f>
        <v>5</v>
      </c>
      <c r="C80">
        <f>SUMIF('库存（子SKU）'!$C:$C,$A80,'库存（子SKU）'!E:E)</f>
        <v>1</v>
      </c>
      <c r="D80">
        <f>SUMIF('库存（子SKU）'!$C:$C,$A80,'库存（子SKU）'!F:F)</f>
        <v>12</v>
      </c>
      <c r="E80">
        <f>SUMIF('库存（子SKU）'!$C:$C,$A80,'库存（子SKU）'!G:G)</f>
        <v>6</v>
      </c>
      <c r="F80" s="6">
        <f>IFERROR(VLOOKUP(A80,'[2]父sku-单价'!$A:$B,2,0),"")</f>
        <v>7.34916666666667</v>
      </c>
      <c r="G80">
        <f>SUMIF('库存（子SKU）'!$C:$C,$A80,'库存（子SKU）'!I:I)</f>
        <v>18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18</v>
      </c>
      <c r="L80">
        <f>SUMIF('库存（子SKU）'!$C:$C,$A80,'库存（子SKU）'!N:N)</f>
        <v>0</v>
      </c>
      <c r="M80">
        <f>SUMIF('库存（子SKU）'!$C:$C,$A80,'库存（子SKU）'!O:O)</f>
        <v>17</v>
      </c>
      <c r="N80">
        <f>SUMIF('库存（子SKU）'!$C:$C,$A80,'库存（子SKU）'!P:P)</f>
        <v>4640</v>
      </c>
      <c r="O80">
        <f>SUMIF('库存（子SKU）'!$C:$C,$A80,'库存（子SKU）'!Q:Q)</f>
        <v>1939</v>
      </c>
      <c r="P80">
        <f>SUMIF('库存（子SKU）'!$C:$C,$A80,'库存（子SKU）'!R:R)</f>
        <v>4236</v>
      </c>
      <c r="Q80">
        <f>SUMIF('库存（子SKU）'!$C:$C,$A80,'库存（子SKU）'!S:S)</f>
        <v>5007</v>
      </c>
      <c r="R80">
        <f>SUMIF('库存（子SKU）'!$C:$C,$A80,'库存（子SKU）'!T:T)</f>
        <v>15</v>
      </c>
      <c r="S80">
        <f>SUMIF('库存（子SKU）'!$C:$C,$A80,'库存（子SKU）'!U:U)</f>
        <v>8</v>
      </c>
      <c r="T80">
        <f>SUMIF('库存（子SKU）'!$C:$C,$A80,'库存（子SKU）'!V:V)</f>
        <v>9</v>
      </c>
      <c r="U80">
        <f>SUMIF('库存（子SKU）'!$C:$C,$A80,'库存（子SKU）'!W:W)</f>
        <v>8</v>
      </c>
      <c r="V80" s="20">
        <f t="shared" si="19"/>
        <v>0.00323275862068966</v>
      </c>
      <c r="W80" s="20">
        <f t="shared" si="20"/>
        <v>0.00412583806085611</v>
      </c>
      <c r="X80" s="20">
        <f t="shared" si="21"/>
        <v>0.00212464589235127</v>
      </c>
      <c r="Y80" s="20">
        <f t="shared" si="22"/>
        <v>0.00159776313161574</v>
      </c>
      <c r="Z80">
        <f>SUMIF('库存（子SKU）'!$C:$C,$A80,'库存（子SKU）'!AB:AB)</f>
        <v>3.24</v>
      </c>
      <c r="AA80">
        <f>SUMIF('库存（子SKU）'!$C:$C,$A80,'库存（子SKU）'!AC:AC)</f>
        <v>1.98</v>
      </c>
      <c r="AB80">
        <f>SUMIF('库存（子SKU）'!$C:$C,$A80,'库存（子SKU）'!AD:AD)</f>
        <v>1.64</v>
      </c>
      <c r="AC80">
        <f>SUMIF('库存（子SKU）'!$C:$C,$A80,'库存（子SKU）'!AE:AE)</f>
        <v>2.17</v>
      </c>
      <c r="AD80" s="20">
        <f t="shared" si="23"/>
        <v>0.0881732622746343</v>
      </c>
      <c r="AE80" s="20">
        <f t="shared" si="24"/>
        <v>0.269418301394716</v>
      </c>
      <c r="AF80" s="20">
        <f t="shared" si="25"/>
        <v>0.0185962127225309</v>
      </c>
      <c r="AG80" s="20">
        <f t="shared" si="26"/>
        <v>0.0492119287901122</v>
      </c>
      <c r="AH80">
        <f>SUMIF('库存（子SKU）'!$C:$C,$A80,'库存（子SKU）'!AJ:AJ)</f>
        <v>9</v>
      </c>
      <c r="AI80">
        <f>SUMIF('库存（子SKU）'!$C:$C,$A80,'库存（子SKU）'!AK:AK)</f>
        <v>2</v>
      </c>
      <c r="AJ80">
        <f>SUMIF('库存（子SKU）'!$C:$C,$A80,'库存（子SKU）'!AL:AL)</f>
        <v>7</v>
      </c>
      <c r="AK80">
        <f>SUMIF('库存（子SKU）'!$C:$C,$A80,'库存（子SKU）'!AM:AM)</f>
        <v>22</v>
      </c>
      <c r="AL80" s="20">
        <f t="shared" si="27"/>
        <v>0.555555555555556</v>
      </c>
      <c r="AM80" s="20">
        <f t="shared" si="28"/>
        <v>0.5</v>
      </c>
      <c r="AN80" s="20">
        <f t="shared" si="29"/>
        <v>1.71428571428571</v>
      </c>
      <c r="AO80" s="20">
        <f t="shared" si="30"/>
        <v>0.272727272727273</v>
      </c>
      <c r="AP80" s="6">
        <f t="shared" si="31"/>
        <v>0.714285714285714</v>
      </c>
      <c r="AQ80" s="6">
        <f t="shared" si="32"/>
        <v>42.8571428571429</v>
      </c>
      <c r="AR80" s="6">
        <f t="shared" si="33"/>
        <v>-24.8571428571429</v>
      </c>
      <c r="AS80">
        <f t="shared" si="34"/>
        <v>25</v>
      </c>
      <c r="AT80" s="22">
        <f>IFERROR(时间!$B$4+AS80,"上周无销量")</f>
        <v>43308</v>
      </c>
    </row>
    <row r="81" spans="1:46">
      <c r="A81" t="s">
        <v>2386</v>
      </c>
      <c r="B81">
        <f>SUMIF('库存（子SKU）'!$C:$C,$A81,'库存（子SKU）'!D:D)</f>
        <v>1</v>
      </c>
      <c r="C81">
        <f>SUMIF('库存（子SKU）'!$C:$C,$A81,'库存（子SKU）'!E:E)</f>
        <v>2</v>
      </c>
      <c r="D81">
        <f>SUMIF('库存（子SKU）'!$C:$C,$A81,'库存（子SKU）'!F:F)</f>
        <v>4</v>
      </c>
      <c r="E81">
        <f>SUMIF('库存（子SKU）'!$C:$C,$A81,'库存（子SKU）'!G:G)</f>
        <v>2</v>
      </c>
      <c r="F81" s="6">
        <f>IFERROR(VLOOKUP(A81,'[2]父sku-单价'!$A:$B,2,0),"")</f>
        <v>6.2</v>
      </c>
      <c r="G81">
        <f>SUMIF('库存（子SKU）'!$C:$C,$A81,'库存（子SKU）'!I:I)</f>
        <v>5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5</v>
      </c>
      <c r="L81">
        <f>SUMIF('库存（子SKU）'!$C:$C,$A81,'库存（子SKU）'!N:N)</f>
        <v>0</v>
      </c>
      <c r="M81">
        <f>SUMIF('库存（子SKU）'!$C:$C,$A81,'库存（子SKU）'!O:O)</f>
        <v>6</v>
      </c>
      <c r="N81">
        <f>SUMIF('库存（子SKU）'!$C:$C,$A81,'库存（子SKU）'!P:P)</f>
        <v>296</v>
      </c>
      <c r="O81">
        <f>SUMIF('库存（子SKU）'!$C:$C,$A81,'库存（子SKU）'!Q:Q)</f>
        <v>151</v>
      </c>
      <c r="P81">
        <f>SUMIF('库存（子SKU）'!$C:$C,$A81,'库存（子SKU）'!R:R)</f>
        <v>225</v>
      </c>
      <c r="Q81">
        <f>SUMIF('库存（子SKU）'!$C:$C,$A81,'库存（子SKU）'!S:S)</f>
        <v>129</v>
      </c>
      <c r="R81">
        <f>SUMIF('库存（子SKU）'!$C:$C,$A81,'库存（子SKU）'!T:T)</f>
        <v>1</v>
      </c>
      <c r="S81">
        <f>SUMIF('库存（子SKU）'!$C:$C,$A81,'库存（子SKU）'!U:U)</f>
        <v>0</v>
      </c>
      <c r="T81">
        <f>SUMIF('库存（子SKU）'!$C:$C,$A81,'库存（子SKU）'!V:V)</f>
        <v>1</v>
      </c>
      <c r="U81">
        <f>SUMIF('库存（子SKU）'!$C:$C,$A81,'库存（子SKU）'!W:W)</f>
        <v>0</v>
      </c>
      <c r="V81" s="20">
        <f t="shared" si="19"/>
        <v>0.00337837837837838</v>
      </c>
      <c r="W81" s="20">
        <f t="shared" si="20"/>
        <v>0</v>
      </c>
      <c r="X81" s="20">
        <f t="shared" si="21"/>
        <v>0.00444444444444444</v>
      </c>
      <c r="Y81" s="20">
        <f t="shared" si="22"/>
        <v>0</v>
      </c>
      <c r="Z81">
        <f>SUMIF('库存（子SKU）'!$C:$C,$A81,'库存（子SKU）'!AB:AB)</f>
        <v>0.11</v>
      </c>
      <c r="AA81">
        <f>SUMIF('库存（子SKU）'!$C:$C,$A81,'库存（子SKU）'!AC:AC)</f>
        <v>0</v>
      </c>
      <c r="AB81">
        <f>SUMIF('库存（子SKU）'!$C:$C,$A81,'库存（子SKU）'!AD:AD)</f>
        <v>0.15</v>
      </c>
      <c r="AC81">
        <f>SUMIF('库存（子SKU）'!$C:$C,$A81,'库存（子SKU）'!AE:AE)</f>
        <v>0</v>
      </c>
      <c r="AD81" s="20">
        <f t="shared" si="23"/>
        <v>0.017741935483871</v>
      </c>
      <c r="AE81" s="20">
        <f t="shared" si="24"/>
        <v>0</v>
      </c>
      <c r="AF81" s="20">
        <f t="shared" si="25"/>
        <v>0.00604838709677419</v>
      </c>
      <c r="AG81" s="20">
        <f t="shared" si="26"/>
        <v>0</v>
      </c>
      <c r="AH81">
        <f>SUMIF('库存（子SKU）'!$C:$C,$A81,'库存（子SKU）'!AJ:AJ)</f>
        <v>1</v>
      </c>
      <c r="AI81">
        <f>SUMIF('库存（子SKU）'!$C:$C,$A81,'库存（子SKU）'!AK:AK)</f>
        <v>8</v>
      </c>
      <c r="AJ81">
        <f>SUMIF('库存（子SKU）'!$C:$C,$A81,'库存（子SKU）'!AL:AL)</f>
        <v>2</v>
      </c>
      <c r="AK81">
        <f>SUMIF('库存（子SKU）'!$C:$C,$A81,'库存（子SKU）'!AM:AM)</f>
        <v>2</v>
      </c>
      <c r="AL81" s="20">
        <f t="shared" si="27"/>
        <v>1</v>
      </c>
      <c r="AM81" s="20">
        <f t="shared" si="28"/>
        <v>0.25</v>
      </c>
      <c r="AN81" s="20">
        <f t="shared" si="29"/>
        <v>2</v>
      </c>
      <c r="AO81" s="20">
        <f t="shared" si="30"/>
        <v>1</v>
      </c>
      <c r="AP81" s="6">
        <f t="shared" si="31"/>
        <v>0.142857142857143</v>
      </c>
      <c r="AQ81" s="6">
        <f t="shared" si="32"/>
        <v>8.57142857142857</v>
      </c>
      <c r="AR81" s="6">
        <f t="shared" si="33"/>
        <v>-3.57142857142857</v>
      </c>
      <c r="AS81">
        <f t="shared" si="34"/>
        <v>35</v>
      </c>
      <c r="AT81" s="22">
        <f>IFERROR(时间!$B$4+AS81,"上周无销量")</f>
        <v>43318</v>
      </c>
    </row>
    <row r="82" spans="1:46">
      <c r="A82" t="s">
        <v>2387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tr">
        <f>IFERROR(VLOOKUP(A82,'[2]父sku-单价'!$A:$B,2,0),"")</f>
        <v/>
      </c>
      <c r="G82">
        <f>SUMIF('库存（子SKU）'!$C:$C,$A82,'库存（子SKU）'!I:I)</f>
        <v>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6</v>
      </c>
      <c r="L82">
        <f>SUMIF('库存（子SKU）'!$C:$C,$A82,'库存（子SKU）'!N:N)</f>
        <v>0</v>
      </c>
      <c r="M82">
        <f>SUMIF('库存（子SKU）'!$C:$C,$A82,'库存（子SKU）'!O:O)</f>
        <v>6</v>
      </c>
      <c r="N82">
        <f>SUMIF('库存（子SKU）'!$C:$C,$A82,'库存（子SKU）'!P:P)</f>
        <v>1557</v>
      </c>
      <c r="O82">
        <f>SUMIF('库存（子SKU）'!$C:$C,$A82,'库存（子SKU）'!Q:Q)</f>
        <v>2778</v>
      </c>
      <c r="P82">
        <f>SUMIF('库存（子SKU）'!$C:$C,$A82,'库存（子SKU）'!R:R)</f>
        <v>2016</v>
      </c>
      <c r="Q82">
        <f>SUMIF('库存（子SKU）'!$C:$C,$A82,'库存（子SKU）'!S:S)</f>
        <v>1821</v>
      </c>
      <c r="R82">
        <f>SUMIF('库存（子SKU）'!$C:$C,$A82,'库存（子SKU）'!T:T)</f>
        <v>11</v>
      </c>
      <c r="S82">
        <f>SUMIF('库存（子SKU）'!$C:$C,$A82,'库存（子SKU）'!U:U)</f>
        <v>8</v>
      </c>
      <c r="T82">
        <f>SUMIF('库存（子SKU）'!$C:$C,$A82,'库存（子SKU）'!V:V)</f>
        <v>10</v>
      </c>
      <c r="U82">
        <f>SUMIF('库存（子SKU）'!$C:$C,$A82,'库存（子SKU）'!W:W)</f>
        <v>16</v>
      </c>
      <c r="V82" s="20">
        <f t="shared" si="19"/>
        <v>0.00706486833654464</v>
      </c>
      <c r="W82" s="20">
        <f t="shared" si="20"/>
        <v>0.00287976961843053</v>
      </c>
      <c r="X82" s="20">
        <f t="shared" si="21"/>
        <v>0.00496031746031746</v>
      </c>
      <c r="Y82" s="20">
        <f t="shared" si="22"/>
        <v>0.00878638110928062</v>
      </c>
      <c r="Z82">
        <f>SUMIF('库存（子SKU）'!$C:$C,$A82,'库存（子SKU）'!AB:AB)</f>
        <v>2.01625</v>
      </c>
      <c r="AA82">
        <f>SUMIF('库存（子SKU）'!$C:$C,$A82,'库存（子SKU）'!AC:AC)</f>
        <v>0.6</v>
      </c>
      <c r="AB82">
        <f>SUMIF('库存（子SKU）'!$C:$C,$A82,'库存（子SKU）'!AD:AD)</f>
        <v>0.4</v>
      </c>
      <c r="AC82">
        <f>SUMIF('库存（子SKU）'!$C:$C,$A82,'库存（子SKU）'!AE:AE)</f>
        <v>3.18</v>
      </c>
      <c r="AD82" s="20" t="str">
        <f t="shared" si="23"/>
        <v>无销量广告费为2.01625</v>
      </c>
      <c r="AE82" s="20" t="str">
        <f t="shared" si="24"/>
        <v>无销量广告费为0.6</v>
      </c>
      <c r="AF82" s="20" t="str">
        <f t="shared" si="25"/>
        <v>无销量广告费为0.4</v>
      </c>
      <c r="AG82" s="20" t="str">
        <f t="shared" si="26"/>
        <v>无销量广告费为3.18</v>
      </c>
      <c r="AH82">
        <f>SUMIF('库存（子SKU）'!$C:$C,$A82,'库存（子SKU）'!AJ:AJ)</f>
        <v>15</v>
      </c>
      <c r="AI82">
        <f>SUMIF('库存（子SKU）'!$C:$C,$A82,'库存（子SKU）'!AK:AK)</f>
        <v>32</v>
      </c>
      <c r="AJ82">
        <f>SUMIF('库存（子SKU）'!$C:$C,$A82,'库存（子SKU）'!AL:AL)</f>
        <v>10</v>
      </c>
      <c r="AK82">
        <f>SUMIF('库存（子SKU）'!$C:$C,$A82,'库存（子SKU）'!AM:AM)</f>
        <v>44</v>
      </c>
      <c r="AL82" s="20">
        <f t="shared" si="27"/>
        <v>0</v>
      </c>
      <c r="AM82" s="20">
        <f t="shared" si="28"/>
        <v>0</v>
      </c>
      <c r="AN82" s="20">
        <f t="shared" si="29"/>
        <v>0</v>
      </c>
      <c r="AO82" s="20">
        <f t="shared" si="30"/>
        <v>0</v>
      </c>
      <c r="AP82" s="6">
        <f t="shared" si="31"/>
        <v>0</v>
      </c>
      <c r="AQ82" s="6">
        <f t="shared" si="32"/>
        <v>0</v>
      </c>
      <c r="AR82" s="6">
        <f t="shared" si="33"/>
        <v>6</v>
      </c>
      <c r="AS82" t="str">
        <f t="shared" si="34"/>
        <v>库存为6</v>
      </c>
      <c r="AT82" s="22" t="str">
        <f>IFERROR(时间!$B$4+AS82,"上周无销量")</f>
        <v>上周无销量</v>
      </c>
    </row>
    <row r="83" spans="1:46">
      <c r="A83" t="s">
        <v>2388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1</v>
      </c>
      <c r="F83" s="6">
        <f>IFERROR(VLOOKUP(A83,'[2]父sku-单价'!$A:$B,2,0),"")</f>
        <v>21.5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0" t="str">
        <f t="shared" si="19"/>
        <v/>
      </c>
      <c r="W83" s="20" t="str">
        <f t="shared" si="20"/>
        <v/>
      </c>
      <c r="X83" s="20" t="str">
        <f t="shared" si="21"/>
        <v/>
      </c>
      <c r="Y83" s="20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0">
        <f t="shared" si="23"/>
        <v>0</v>
      </c>
      <c r="AE83" s="20">
        <f t="shared" si="24"/>
        <v>0</v>
      </c>
      <c r="AF83" s="20">
        <f t="shared" si="25"/>
        <v>0</v>
      </c>
      <c r="AG83" s="20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10</v>
      </c>
      <c r="AL83" s="20" t="str">
        <f t="shared" si="27"/>
        <v/>
      </c>
      <c r="AM83" s="20" t="str">
        <f t="shared" si="28"/>
        <v/>
      </c>
      <c r="AN83" s="20" t="str">
        <f t="shared" si="29"/>
        <v/>
      </c>
      <c r="AO83" s="20">
        <f t="shared" si="30"/>
        <v>0.1</v>
      </c>
      <c r="AP83" s="6">
        <f t="shared" si="31"/>
        <v>0</v>
      </c>
      <c r="AQ83" s="6">
        <f t="shared" si="32"/>
        <v>0</v>
      </c>
      <c r="AR83" s="6">
        <f t="shared" si="33"/>
        <v>0</v>
      </c>
      <c r="AS83" t="str">
        <f t="shared" si="34"/>
        <v>库存为0</v>
      </c>
      <c r="AT83" s="22" t="str">
        <f>IFERROR(时间!$B$4+AS83,"上周无销量")</f>
        <v>上周无销量</v>
      </c>
    </row>
    <row r="84" spans="1:46">
      <c r="A84" t="s">
        <v>2389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1</v>
      </c>
      <c r="F84" s="6">
        <f>IFERROR(VLOOKUP(A84,'[2]父sku-单价'!$A:$B,2,0),"")</f>
        <v>6.2</v>
      </c>
      <c r="G84">
        <f>SUMIF('库存（子SKU）'!$C:$C,$A84,'库存（子SKU）'!I:I)</f>
        <v>51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51</v>
      </c>
      <c r="L84">
        <f>SUMIF('库存（子SKU）'!$C:$C,$A84,'库存（子SKU）'!N:N)</f>
        <v>0</v>
      </c>
      <c r="M84">
        <f>SUMIF('库存（子SKU）'!$C:$C,$A84,'库存（子SKU）'!O:O)</f>
        <v>47</v>
      </c>
      <c r="N84">
        <f>SUMIF('库存（子SKU）'!$C:$C,$A84,'库存（子SKU）'!P:P)</f>
        <v>0</v>
      </c>
      <c r="O84">
        <f>SUMIF('库存（子SKU）'!$C:$C,$A84,'库存（子SKU）'!Q:Q)</f>
        <v>3112</v>
      </c>
      <c r="P84">
        <f>SUMIF('库存（子SKU）'!$C:$C,$A84,'库存（子SKU）'!R:R)</f>
        <v>3090</v>
      </c>
      <c r="Q84">
        <f>SUMIF('库存（子SKU）'!$C:$C,$A84,'库存（子SKU）'!S:S)</f>
        <v>2217</v>
      </c>
      <c r="R84">
        <f>SUMIF('库存（子SKU）'!$C:$C,$A84,'库存（子SKU）'!T:T)</f>
        <v>3</v>
      </c>
      <c r="S84">
        <f>SUMIF('库存（子SKU）'!$C:$C,$A84,'库存（子SKU）'!U:U)</f>
        <v>2</v>
      </c>
      <c r="T84">
        <f>SUMIF('库存（子SKU）'!$C:$C,$A84,'库存（子SKU）'!V:V)</f>
        <v>9</v>
      </c>
      <c r="U84">
        <f>SUMIF('库存（子SKU）'!$C:$C,$A84,'库存（子SKU）'!W:W)</f>
        <v>5</v>
      </c>
      <c r="V84" s="20" t="str">
        <f t="shared" si="19"/>
        <v/>
      </c>
      <c r="W84" s="20">
        <f t="shared" si="20"/>
        <v>0.0006426735218509</v>
      </c>
      <c r="X84" s="20">
        <f t="shared" si="21"/>
        <v>0.0029126213592233</v>
      </c>
      <c r="Y84" s="20">
        <f t="shared" si="22"/>
        <v>0.002255299954894</v>
      </c>
      <c r="Z84">
        <f>SUMIF('库存（子SKU）'!$C:$C,$A84,'库存（子SKU）'!AB:AB)</f>
        <v>0.59625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 t="str">
        <f t="shared" si="23"/>
        <v>无销量广告费为0.59625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1</v>
      </c>
      <c r="AI84">
        <f>SUMIF('库存（子SKU）'!$C:$C,$A84,'库存（子SKU）'!AK:AK)</f>
        <v>5</v>
      </c>
      <c r="AJ84">
        <f>SUMIF('库存（子SKU）'!$C:$C,$A84,'库存（子SKU）'!AL:AL)</f>
        <v>1</v>
      </c>
      <c r="AK84">
        <f>SUMIF('库存（子SKU）'!$C:$C,$A84,'库存（子SKU）'!AM:AM)</f>
        <v>2</v>
      </c>
      <c r="AL84" s="20">
        <f t="shared" si="27"/>
        <v>0</v>
      </c>
      <c r="AM84" s="20">
        <f t="shared" si="28"/>
        <v>0</v>
      </c>
      <c r="AN84" s="20">
        <f t="shared" si="29"/>
        <v>0</v>
      </c>
      <c r="AO84" s="20">
        <f t="shared" si="30"/>
        <v>0.5</v>
      </c>
      <c r="AP84" s="6">
        <f t="shared" si="31"/>
        <v>0</v>
      </c>
      <c r="AQ84" s="6">
        <f t="shared" si="32"/>
        <v>0</v>
      </c>
      <c r="AR84" s="6">
        <f t="shared" si="33"/>
        <v>51</v>
      </c>
      <c r="AS84" t="str">
        <f t="shared" si="34"/>
        <v>库存为51</v>
      </c>
      <c r="AT84" s="22" t="str">
        <f>IFERROR(时间!$B$4+AS84,"上周无销量")</f>
        <v>上周无销量</v>
      </c>
    </row>
    <row r="85" spans="1:46">
      <c r="A85" t="s">
        <v>2390</v>
      </c>
      <c r="B85">
        <f>SUMIF('库存（子SKU）'!$C:$C,$A85,'库存（子SKU）'!D:D)</f>
        <v>1</v>
      </c>
      <c r="C85">
        <f>SUMIF('库存（子SKU）'!$C:$C,$A85,'库存（子SKU）'!E:E)</f>
        <v>4</v>
      </c>
      <c r="D85">
        <f>SUMIF('库存（子SKU）'!$C:$C,$A85,'库存（子SKU）'!F:F)</f>
        <v>0</v>
      </c>
      <c r="E85">
        <f>SUMIF('库存（子SKU）'!$C:$C,$A85,'库存（子SKU）'!G:G)</f>
        <v>1</v>
      </c>
      <c r="F85" s="6">
        <f>IFERROR(VLOOKUP(A85,'[2]父sku-单价'!$A:$B,2,0),"")</f>
        <v>6.2</v>
      </c>
      <c r="G85">
        <f>SUMIF('库存（子SKU）'!$C:$C,$A85,'库存（子SKU）'!I:I)</f>
        <v>96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96</v>
      </c>
      <c r="L85">
        <f>SUMIF('库存（子SKU）'!$C:$C,$A85,'库存（子SKU）'!N:N)</f>
        <v>0</v>
      </c>
      <c r="M85">
        <f>SUMIF('库存（子SKU）'!$C:$C,$A85,'库存（子SKU）'!O:O)</f>
        <v>93</v>
      </c>
      <c r="N85">
        <f>SUMIF('库存（子SKU）'!$C:$C,$A85,'库存（子SKU）'!P:P)</f>
        <v>0</v>
      </c>
      <c r="O85">
        <f>SUMIF('库存（子SKU）'!$C:$C,$A85,'库存（子SKU）'!Q:Q)</f>
        <v>1898</v>
      </c>
      <c r="P85">
        <f>SUMIF('库存（子SKU）'!$C:$C,$A85,'库存（子SKU）'!R:R)</f>
        <v>1444</v>
      </c>
      <c r="Q85">
        <f>SUMIF('库存（子SKU）'!$C:$C,$A85,'库存（子SKU）'!S:S)</f>
        <v>1487</v>
      </c>
      <c r="R85">
        <f>SUMIF('库存（子SKU）'!$C:$C,$A85,'库存（子SKU）'!T:T)</f>
        <v>19</v>
      </c>
      <c r="S85">
        <f>SUMIF('库存（子SKU）'!$C:$C,$A85,'库存（子SKU）'!U:U)</f>
        <v>13</v>
      </c>
      <c r="T85">
        <f>SUMIF('库存（子SKU）'!$C:$C,$A85,'库存（子SKU）'!V:V)</f>
        <v>10</v>
      </c>
      <c r="U85">
        <f>SUMIF('库存（子SKU）'!$C:$C,$A85,'库存（子SKU）'!W:W)</f>
        <v>10</v>
      </c>
      <c r="V85" s="20" t="str">
        <f t="shared" si="19"/>
        <v/>
      </c>
      <c r="W85" s="20">
        <f t="shared" si="20"/>
        <v>0.00684931506849315</v>
      </c>
      <c r="X85" s="20">
        <f t="shared" si="21"/>
        <v>0.00692520775623269</v>
      </c>
      <c r="Y85" s="20">
        <f t="shared" si="22"/>
        <v>0.00672494956287828</v>
      </c>
      <c r="Z85">
        <f>SUMIF('库存（子SKU）'!$C:$C,$A85,'库存（子SKU）'!AB:AB)</f>
        <v>5.085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0">
        <f t="shared" si="23"/>
        <v>0.820161290322581</v>
      </c>
      <c r="AE85" s="20">
        <f t="shared" si="24"/>
        <v>0</v>
      </c>
      <c r="AF85" s="20">
        <f t="shared" si="25"/>
        <v>0</v>
      </c>
      <c r="AG85" s="20">
        <f t="shared" si="26"/>
        <v>0</v>
      </c>
      <c r="AH85">
        <f>SUMIF('库存（子SKU）'!$C:$C,$A85,'库存（子SKU）'!AJ:AJ)</f>
        <v>14</v>
      </c>
      <c r="AI85">
        <f>SUMIF('库存（子SKU）'!$C:$C,$A85,'库存（子SKU）'!AK:AK)</f>
        <v>6</v>
      </c>
      <c r="AJ85">
        <f>SUMIF('库存（子SKU）'!$C:$C,$A85,'库存（子SKU）'!AL:AL)</f>
        <v>2</v>
      </c>
      <c r="AK85">
        <f>SUMIF('库存（子SKU）'!$C:$C,$A85,'库存（子SKU）'!AM:AM)</f>
        <v>8</v>
      </c>
      <c r="AL85" s="20">
        <f t="shared" si="27"/>
        <v>0.0714285714285714</v>
      </c>
      <c r="AM85" s="20">
        <f t="shared" si="28"/>
        <v>0.666666666666667</v>
      </c>
      <c r="AN85" s="20">
        <f t="shared" si="29"/>
        <v>0</v>
      </c>
      <c r="AO85" s="20">
        <f t="shared" si="30"/>
        <v>0.125</v>
      </c>
      <c r="AP85" s="6">
        <f t="shared" si="31"/>
        <v>0.142857142857143</v>
      </c>
      <c r="AQ85" s="6">
        <f t="shared" si="32"/>
        <v>8.57142857142857</v>
      </c>
      <c r="AR85" s="6">
        <f t="shared" si="33"/>
        <v>87.4285714285714</v>
      </c>
      <c r="AS85">
        <f t="shared" si="34"/>
        <v>672</v>
      </c>
      <c r="AT85" s="22">
        <f>IFERROR(时间!$B$4+AS85,"上周无销量")</f>
        <v>43955</v>
      </c>
    </row>
    <row r="86" spans="1:46">
      <c r="A86" t="s">
        <v>2391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6" t="str">
        <f>IFERROR(VLOOKUP(A86,'[2]父sku-单价'!$A:$B,2,0),"")</f>
        <v/>
      </c>
      <c r="G86">
        <f>SUMIF('库存（子SKU）'!$C:$C,$A86,'库存（子SKU）'!I:I)</f>
        <v>10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10</v>
      </c>
      <c r="L86">
        <f>SUMIF('库存（子SKU）'!$C:$C,$A86,'库存（子SKU）'!N:N)</f>
        <v>0</v>
      </c>
      <c r="M86">
        <f>SUMIF('库存（子SKU）'!$C:$C,$A86,'库存（子SKU）'!O:O)</f>
        <v>10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0" t="str">
        <f t="shared" si="19"/>
        <v/>
      </c>
      <c r="W86" s="20" t="str">
        <f t="shared" si="20"/>
        <v/>
      </c>
      <c r="X86" s="20" t="str">
        <f t="shared" si="21"/>
        <v/>
      </c>
      <c r="Y86" s="20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0">
        <f t="shared" si="23"/>
        <v>0</v>
      </c>
      <c r="AE86" s="20">
        <f t="shared" si="24"/>
        <v>0</v>
      </c>
      <c r="AF86" s="20">
        <f t="shared" si="25"/>
        <v>0</v>
      </c>
      <c r="AG86" s="20">
        <f t="shared" si="26"/>
        <v>0</v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0" t="str">
        <f t="shared" si="27"/>
        <v/>
      </c>
      <c r="AM86" s="20" t="str">
        <f t="shared" si="28"/>
        <v/>
      </c>
      <c r="AN86" s="20" t="str">
        <f t="shared" si="29"/>
        <v/>
      </c>
      <c r="AO86" s="20" t="str">
        <f t="shared" si="30"/>
        <v/>
      </c>
      <c r="AP86" s="6">
        <f t="shared" si="31"/>
        <v>0</v>
      </c>
      <c r="AQ86" s="6">
        <f t="shared" si="32"/>
        <v>0</v>
      </c>
      <c r="AR86" s="6">
        <f t="shared" si="33"/>
        <v>10</v>
      </c>
      <c r="AS86" t="str">
        <f t="shared" si="34"/>
        <v>库存为10</v>
      </c>
      <c r="AT86" s="22" t="str">
        <f>IFERROR(时间!$B$4+AS86,"上周无销量")</f>
        <v>上周无销量</v>
      </c>
    </row>
    <row r="87" spans="1:46">
      <c r="A87" t="s">
        <v>2392</v>
      </c>
      <c r="B87">
        <f>SUMIF('库存（子SKU）'!$C:$C,$A87,'库存（子SKU）'!D:D)</f>
        <v>1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0</v>
      </c>
      <c r="F87" s="6">
        <f>IFERROR(VLOOKUP(A87,'[2]父sku-单价'!$A:$B,2,0),"")</f>
        <v>6.2</v>
      </c>
      <c r="G87">
        <f>SUMIF('库存（子SKU）'!$C:$C,$A87,'库存（子SKU）'!I:I)</f>
        <v>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5</v>
      </c>
      <c r="L87">
        <f>SUMIF('库存（子SKU）'!$C:$C,$A87,'库存（子SKU）'!N:N)</f>
        <v>0</v>
      </c>
      <c r="M87">
        <f>SUMIF('库存（子SKU）'!$C:$C,$A87,'库存（子SKU）'!O:O)</f>
        <v>5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0" t="str">
        <f t="shared" si="19"/>
        <v/>
      </c>
      <c r="W87" s="20" t="str">
        <f t="shared" si="20"/>
        <v/>
      </c>
      <c r="X87" s="20" t="str">
        <f t="shared" si="21"/>
        <v/>
      </c>
      <c r="Y87" s="20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0">
        <f t="shared" si="23"/>
        <v>0</v>
      </c>
      <c r="AE87" s="20">
        <f t="shared" si="24"/>
        <v>0</v>
      </c>
      <c r="AF87" s="20">
        <f t="shared" si="25"/>
        <v>0</v>
      </c>
      <c r="AG87" s="20">
        <f t="shared" si="26"/>
        <v>0</v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3</v>
      </c>
      <c r="AL87" s="20" t="str">
        <f t="shared" si="27"/>
        <v/>
      </c>
      <c r="AM87" s="20" t="str">
        <f t="shared" si="28"/>
        <v/>
      </c>
      <c r="AN87" s="20" t="str">
        <f t="shared" si="29"/>
        <v/>
      </c>
      <c r="AO87" s="20">
        <f t="shared" si="30"/>
        <v>0</v>
      </c>
      <c r="AP87" s="6">
        <f t="shared" si="31"/>
        <v>0.142857142857143</v>
      </c>
      <c r="AQ87" s="6">
        <f t="shared" si="32"/>
        <v>8.57142857142857</v>
      </c>
      <c r="AR87" s="6">
        <f t="shared" si="33"/>
        <v>-3.57142857142857</v>
      </c>
      <c r="AS87">
        <f t="shared" si="34"/>
        <v>35</v>
      </c>
      <c r="AT87" s="22">
        <f>IFERROR(时间!$B$4+AS87,"上周无销量")</f>
        <v>43318</v>
      </c>
    </row>
    <row r="88" spans="1:46">
      <c r="A88" t="s">
        <v>2393</v>
      </c>
      <c r="B88">
        <f>SUMIF('库存（子SKU）'!$C:$C,$A88,'库存（子SKU）'!D:D)</f>
        <v>28</v>
      </c>
      <c r="C88">
        <f>SUMIF('库存（子SKU）'!$C:$C,$A88,'库存（子SKU）'!E:E)</f>
        <v>22</v>
      </c>
      <c r="D88">
        <f>SUMIF('库存（子SKU）'!$C:$C,$A88,'库存（子SKU）'!F:F)</f>
        <v>9</v>
      </c>
      <c r="E88">
        <f>SUMIF('库存（子SKU）'!$C:$C,$A88,'库存（子SKU）'!G:G)</f>
        <v>8</v>
      </c>
      <c r="F88" s="6">
        <f>IFERROR(VLOOKUP(A88,'[2]父sku-单价'!$A:$B,2,0),"")</f>
        <v>22.3929850746269</v>
      </c>
      <c r="G88">
        <f>SUMIF('库存（子SKU）'!$C:$C,$A88,'库存（子SKU）'!I:I)</f>
        <v>23</v>
      </c>
      <c r="H88">
        <f>SUMIF('库存（子SKU）'!$C:$C,$A88,'库存（子SKU）'!J:J)</f>
        <v>42</v>
      </c>
      <c r="I88">
        <f>SUMIF('库存（子SKU）'!$C:$C,$A88,'库存（子SKU）'!K:K)</f>
        <v>0</v>
      </c>
      <c r="J88">
        <f>SUMIF('库存（子SKU）'!$C:$C,$A88,'库存（子SKU）'!L:L)</f>
        <v>2</v>
      </c>
      <c r="K88">
        <f t="shared" si="18"/>
        <v>67</v>
      </c>
      <c r="L88">
        <f>SUMIF('库存（子SKU）'!$C:$C,$A88,'库存（子SKU）'!N:N)</f>
        <v>5</v>
      </c>
      <c r="M88">
        <f>SUMIF('库存（子SKU）'!$C:$C,$A88,'库存（子SKU）'!O:O)</f>
        <v>0</v>
      </c>
      <c r="N88">
        <f>SUMIF('库存（子SKU）'!$C:$C,$A88,'库存（子SKU）'!P:P)</f>
        <v>48175</v>
      </c>
      <c r="O88">
        <f>SUMIF('库存（子SKU）'!$C:$C,$A88,'库存（子SKU）'!Q:Q)</f>
        <v>9050</v>
      </c>
      <c r="P88">
        <f>SUMIF('库存（子SKU）'!$C:$C,$A88,'库存（子SKU）'!R:R)</f>
        <v>24304</v>
      </c>
      <c r="Q88">
        <f>SUMIF('库存（子SKU）'!$C:$C,$A88,'库存（子SKU）'!S:S)</f>
        <v>36</v>
      </c>
      <c r="R88">
        <f>SUMIF('库存（子SKU）'!$C:$C,$A88,'库存（子SKU）'!T:T)</f>
        <v>220</v>
      </c>
      <c r="S88">
        <f>SUMIF('库存（子SKU）'!$C:$C,$A88,'库存（子SKU）'!U:U)</f>
        <v>34</v>
      </c>
      <c r="T88">
        <f>SUMIF('库存（子SKU）'!$C:$C,$A88,'库存（子SKU）'!V:V)</f>
        <v>86</v>
      </c>
      <c r="U88">
        <f>SUMIF('库存（子SKU）'!$C:$C,$A88,'库存（子SKU）'!W:W)</f>
        <v>0</v>
      </c>
      <c r="V88" s="20">
        <f t="shared" si="19"/>
        <v>0.00456668396471199</v>
      </c>
      <c r="W88" s="20">
        <f t="shared" si="20"/>
        <v>0.00375690607734807</v>
      </c>
      <c r="X88" s="20">
        <f t="shared" si="21"/>
        <v>0.00353851217906517</v>
      </c>
      <c r="Y88" s="20">
        <f t="shared" si="22"/>
        <v>0</v>
      </c>
      <c r="Z88">
        <f>SUMIF('库存（子SKU）'!$C:$C,$A88,'库存（子SKU）'!AB:AB)</f>
        <v>42.8</v>
      </c>
      <c r="AA88">
        <f>SUMIF('库存（子SKU）'!$C:$C,$A88,'库存（子SKU）'!AC:AC)</f>
        <v>5.47</v>
      </c>
      <c r="AB88">
        <f>SUMIF('库存（子SKU）'!$C:$C,$A88,'库存（子SKU）'!AD:AD)</f>
        <v>16.66</v>
      </c>
      <c r="AC88">
        <f>SUMIF('库存（子SKU）'!$C:$C,$A88,'库存（子SKU）'!AE:AE)</f>
        <v>0</v>
      </c>
      <c r="AD88" s="20">
        <f t="shared" si="23"/>
        <v>0.0682611730181264</v>
      </c>
      <c r="AE88" s="20">
        <f t="shared" si="24"/>
        <v>0.0111033148464913</v>
      </c>
      <c r="AF88" s="20">
        <f t="shared" si="25"/>
        <v>0.0826647767120862</v>
      </c>
      <c r="AG88" s="20">
        <f t="shared" si="26"/>
        <v>0</v>
      </c>
      <c r="AH88">
        <f>SUMIF('库存（子SKU）'!$C:$C,$A88,'库存（子SKU）'!AJ:AJ)</f>
        <v>237</v>
      </c>
      <c r="AI88">
        <f>SUMIF('库存（子SKU）'!$C:$C,$A88,'库存（子SKU）'!AK:AK)</f>
        <v>160</v>
      </c>
      <c r="AJ88">
        <f>SUMIF('库存（子SKU）'!$C:$C,$A88,'库存（子SKU）'!AL:AL)</f>
        <v>61</v>
      </c>
      <c r="AK88">
        <f>SUMIF('库存（子SKU）'!$C:$C,$A88,'库存（子SKU）'!AM:AM)</f>
        <v>137</v>
      </c>
      <c r="AL88" s="20">
        <f t="shared" si="27"/>
        <v>0.118143459915612</v>
      </c>
      <c r="AM88" s="20">
        <f t="shared" si="28"/>
        <v>0.1375</v>
      </c>
      <c r="AN88" s="20">
        <f t="shared" si="29"/>
        <v>0.147540983606557</v>
      </c>
      <c r="AO88" s="20">
        <f t="shared" si="30"/>
        <v>0.0583941605839416</v>
      </c>
      <c r="AP88" s="6">
        <f t="shared" si="31"/>
        <v>4</v>
      </c>
      <c r="AQ88" s="6">
        <f t="shared" si="32"/>
        <v>240</v>
      </c>
      <c r="AR88" s="6">
        <f t="shared" si="33"/>
        <v>-173</v>
      </c>
      <c r="AS88">
        <f t="shared" si="34"/>
        <v>16</v>
      </c>
      <c r="AT88" s="22">
        <f>IFERROR(时间!$B$4+AS88,"上周无销量")</f>
        <v>43299</v>
      </c>
    </row>
    <row r="89" spans="1:46">
      <c r="A89" t="s">
        <v>2394</v>
      </c>
      <c r="B89">
        <f>SUMIF('库存（子SKU）'!$C:$C,$A89,'库存（子SKU）'!D:D)</f>
        <v>3</v>
      </c>
      <c r="C89">
        <f>SUMIF('库存（子SKU）'!$C:$C,$A89,'库存（子SKU）'!E:E)</f>
        <v>1</v>
      </c>
      <c r="D89">
        <f>SUMIF('库存（子SKU）'!$C:$C,$A89,'库存（子SKU）'!F:F)</f>
        <v>4</v>
      </c>
      <c r="E89">
        <f>SUMIF('库存（子SKU）'!$C:$C,$A89,'库存（子SKU）'!G:G)</f>
        <v>3</v>
      </c>
      <c r="F89" s="6">
        <f>IFERROR(VLOOKUP(A89,'[2]父sku-单价'!$A:$B,2,0),"")</f>
        <v>16.6263636363636</v>
      </c>
      <c r="G89">
        <f>SUMIF('库存（子SKU）'!$C:$C,$A89,'库存（子SKU）'!I:I)</f>
        <v>5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5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2843</v>
      </c>
      <c r="P89">
        <f>SUMIF('库存（子SKU）'!$C:$C,$A89,'库存（子SKU）'!R:R)</f>
        <v>0</v>
      </c>
      <c r="Q89">
        <f>SUMIF('库存（子SKU）'!$C:$C,$A89,'库存（子SKU）'!S:S)</f>
        <v>91548</v>
      </c>
      <c r="R89">
        <f>SUMIF('库存（子SKU）'!$C:$C,$A89,'库存（子SKU）'!T:T)</f>
        <v>0</v>
      </c>
      <c r="S89">
        <f>SUMIF('库存（子SKU）'!$C:$C,$A89,'库存（子SKU）'!U:U)</f>
        <v>129</v>
      </c>
      <c r="T89">
        <f>SUMIF('库存（子SKU）'!$C:$C,$A89,'库存（子SKU）'!V:V)</f>
        <v>0</v>
      </c>
      <c r="U89">
        <f>SUMIF('库存（子SKU）'!$C:$C,$A89,'库存（子SKU）'!W:W)</f>
        <v>527</v>
      </c>
      <c r="V89" s="20" t="str">
        <f t="shared" si="19"/>
        <v/>
      </c>
      <c r="W89" s="20">
        <f t="shared" si="20"/>
        <v>0.0453746042912416</v>
      </c>
      <c r="X89" s="20" t="str">
        <f t="shared" si="21"/>
        <v/>
      </c>
      <c r="Y89" s="20">
        <f t="shared" si="22"/>
        <v>0.00575654301568576</v>
      </c>
      <c r="Z89">
        <f>SUMIF('库存（子SKU）'!$C:$C,$A89,'库存（子SKU）'!AB:AB)</f>
        <v>0</v>
      </c>
      <c r="AA89">
        <f>SUMIF('库存（子SKU）'!$C:$C,$A89,'库存（子SKU）'!AC:AC)</f>
        <v>32.65</v>
      </c>
      <c r="AB89">
        <f>SUMIF('库存（子SKU）'!$C:$C,$A89,'库存（子SKU）'!AD:AD)</f>
        <v>0</v>
      </c>
      <c r="AC89">
        <f>SUMIF('库存（子SKU）'!$C:$C,$A89,'库存（子SKU）'!AE:AE)</f>
        <v>121.8</v>
      </c>
      <c r="AD89" s="20">
        <f t="shared" si="23"/>
        <v>0</v>
      </c>
      <c r="AE89" s="20">
        <f t="shared" si="24"/>
        <v>1.96374870140522</v>
      </c>
      <c r="AF89" s="20">
        <f t="shared" si="25"/>
        <v>0</v>
      </c>
      <c r="AG89" s="20">
        <f t="shared" si="26"/>
        <v>2.44190497020067</v>
      </c>
      <c r="AH89">
        <f>SUMIF('库存（子SKU）'!$C:$C,$A89,'库存（子SKU）'!AJ:AJ)</f>
        <v>10</v>
      </c>
      <c r="AI89">
        <f>SUMIF('库存（子SKU）'!$C:$C,$A89,'库存（子SKU）'!AK:AK)</f>
        <v>38</v>
      </c>
      <c r="AJ89">
        <f>SUMIF('库存（子SKU）'!$C:$C,$A89,'库存（子SKU）'!AL:AL)</f>
        <v>3</v>
      </c>
      <c r="AK89">
        <f>SUMIF('库存（子SKU）'!$C:$C,$A89,'库存（子SKU）'!AM:AM)</f>
        <v>252</v>
      </c>
      <c r="AL89" s="20">
        <f t="shared" si="27"/>
        <v>0.3</v>
      </c>
      <c r="AM89" s="20">
        <f t="shared" si="28"/>
        <v>0.0263157894736842</v>
      </c>
      <c r="AN89" s="20">
        <f t="shared" si="29"/>
        <v>1.33333333333333</v>
      </c>
      <c r="AO89" s="20">
        <f t="shared" si="30"/>
        <v>0.0119047619047619</v>
      </c>
      <c r="AP89" s="6">
        <f t="shared" si="31"/>
        <v>0.428571428571429</v>
      </c>
      <c r="AQ89" s="6">
        <f t="shared" si="32"/>
        <v>25.7142857142857</v>
      </c>
      <c r="AR89" s="6">
        <f t="shared" si="33"/>
        <v>-20.7142857142857</v>
      </c>
      <c r="AS89">
        <f t="shared" si="34"/>
        <v>11</v>
      </c>
      <c r="AT89" s="22">
        <f>IFERROR(时间!$B$4+AS89,"上周无销量")</f>
        <v>43294</v>
      </c>
    </row>
    <row r="90" spans="1:46">
      <c r="A90" t="s">
        <v>2395</v>
      </c>
      <c r="B90">
        <f>SUMIF('库存（子SKU）'!$C:$C,$A90,'库存（子SKU）'!D:D)</f>
        <v>38</v>
      </c>
      <c r="C90">
        <f>SUMIF('库存（子SKU）'!$C:$C,$A90,'库存（子SKU）'!E:E)</f>
        <v>12</v>
      </c>
      <c r="D90">
        <f>SUMIF('库存（子SKU）'!$C:$C,$A90,'库存（子SKU）'!F:F)</f>
        <v>28</v>
      </c>
      <c r="E90">
        <f>SUMIF('库存（子SKU）'!$C:$C,$A90,'库存（子SKU）'!G:G)</f>
        <v>4</v>
      </c>
      <c r="F90" s="6">
        <f>IFERROR(VLOOKUP(A90,'[2]父sku-单价'!$A:$B,2,0),"")</f>
        <v>22.4290243902439</v>
      </c>
      <c r="G90">
        <f>SUMIF('库存（子SKU）'!$C:$C,$A90,'库存（子SKU）'!I:I)</f>
        <v>14</v>
      </c>
      <c r="H90">
        <f>SUMIF('库存（子SKU）'!$C:$C,$A90,'库存（子SKU）'!J:J)</f>
        <v>30</v>
      </c>
      <c r="I90">
        <f>SUMIF('库存（子SKU）'!$C:$C,$A90,'库存（子SKU）'!K:K)</f>
        <v>0</v>
      </c>
      <c r="J90">
        <f>SUMIF('库存（子SKU）'!$C:$C,$A90,'库存（子SKU）'!L:L)</f>
        <v>6</v>
      </c>
      <c r="K90">
        <f t="shared" si="18"/>
        <v>50</v>
      </c>
      <c r="L90">
        <f>SUMIF('库存（子SKU）'!$C:$C,$A90,'库存（子SKU）'!N:N)</f>
        <v>7</v>
      </c>
      <c r="M90">
        <f>SUMIF('库存（子SKU）'!$C:$C,$A90,'库存（子SKU）'!O:O)</f>
        <v>0</v>
      </c>
      <c r="N90">
        <f>SUMIF('库存（子SKU）'!$C:$C,$A90,'库存（子SKU）'!P:P)</f>
        <v>268642</v>
      </c>
      <c r="O90">
        <f>SUMIF('库存（子SKU）'!$C:$C,$A90,'库存（子SKU）'!Q:Q)</f>
        <v>13347</v>
      </c>
      <c r="P90">
        <f>SUMIF('库存（子SKU）'!$C:$C,$A90,'库存（子SKU）'!R:R)</f>
        <v>92703</v>
      </c>
      <c r="Q90">
        <f>SUMIF('库存（子SKU）'!$C:$C,$A90,'库存（子SKU）'!S:S)</f>
        <v>199</v>
      </c>
      <c r="R90">
        <f>SUMIF('库存（子SKU）'!$C:$C,$A90,'库存（子SKU）'!T:T)</f>
        <v>1258</v>
      </c>
      <c r="S90">
        <f>SUMIF('库存（子SKU）'!$C:$C,$A90,'库存（子SKU）'!U:U)</f>
        <v>135</v>
      </c>
      <c r="T90">
        <f>SUMIF('库存（子SKU）'!$C:$C,$A90,'库存（子SKU）'!V:V)</f>
        <v>458</v>
      </c>
      <c r="U90">
        <f>SUMIF('库存（子SKU）'!$C:$C,$A90,'库存（子SKU）'!W:W)</f>
        <v>0</v>
      </c>
      <c r="V90" s="20">
        <f t="shared" si="19"/>
        <v>0.00468281206959448</v>
      </c>
      <c r="W90" s="20">
        <f t="shared" si="20"/>
        <v>0.0101146325016858</v>
      </c>
      <c r="X90" s="20">
        <f t="shared" si="21"/>
        <v>0.00494050893714335</v>
      </c>
      <c r="Y90" s="20">
        <f t="shared" si="22"/>
        <v>0</v>
      </c>
      <c r="Z90">
        <f>SUMIF('库存（子SKU）'!$C:$C,$A90,'库存（子SKU）'!AB:AB)</f>
        <v>221.32</v>
      </c>
      <c r="AA90">
        <f>SUMIF('库存（子SKU）'!$C:$C,$A90,'库存（子SKU）'!AC:AC)</f>
        <v>23.96</v>
      </c>
      <c r="AB90">
        <f>SUMIF('库存（子SKU）'!$C:$C,$A90,'库存（子SKU）'!AD:AD)</f>
        <v>83.4</v>
      </c>
      <c r="AC90">
        <f>SUMIF('库存（子SKU）'!$C:$C,$A90,'库存（子SKU）'!AE:AE)</f>
        <v>0</v>
      </c>
      <c r="AD90" s="20">
        <f t="shared" si="23"/>
        <v>0.259672932044658</v>
      </c>
      <c r="AE90" s="20">
        <f t="shared" si="24"/>
        <v>0.0890215567082432</v>
      </c>
      <c r="AF90" s="20">
        <f t="shared" si="25"/>
        <v>0.132799865778693</v>
      </c>
      <c r="AG90" s="20">
        <f t="shared" si="26"/>
        <v>0</v>
      </c>
      <c r="AH90">
        <f>SUMIF('库存（子SKU）'!$C:$C,$A90,'库存（子SKU）'!AJ:AJ)</f>
        <v>584</v>
      </c>
      <c r="AI90">
        <f>SUMIF('库存（子SKU）'!$C:$C,$A90,'库存（子SKU）'!AK:AK)</f>
        <v>244</v>
      </c>
      <c r="AJ90">
        <f>SUMIF('库存（子SKU）'!$C:$C,$A90,'库存（子SKU）'!AL:AL)</f>
        <v>179</v>
      </c>
      <c r="AK90">
        <f>SUMIF('库存（子SKU）'!$C:$C,$A90,'库存（子SKU）'!AM:AM)</f>
        <v>75</v>
      </c>
      <c r="AL90" s="20">
        <f t="shared" si="27"/>
        <v>0.0650684931506849</v>
      </c>
      <c r="AM90" s="20">
        <f t="shared" si="28"/>
        <v>0.0491803278688525</v>
      </c>
      <c r="AN90" s="20">
        <f t="shared" si="29"/>
        <v>0.156424581005587</v>
      </c>
      <c r="AO90" s="20">
        <f t="shared" si="30"/>
        <v>0.0533333333333333</v>
      </c>
      <c r="AP90" s="6">
        <f t="shared" si="31"/>
        <v>5.42857142857143</v>
      </c>
      <c r="AQ90" s="6">
        <f t="shared" si="32"/>
        <v>325.714285714286</v>
      </c>
      <c r="AR90" s="6">
        <f t="shared" si="33"/>
        <v>-275.714285714286</v>
      </c>
      <c r="AS90">
        <f t="shared" si="34"/>
        <v>9</v>
      </c>
      <c r="AT90" s="22">
        <f>IFERROR(时间!$B$4+AS90,"上周无销量")</f>
        <v>43292</v>
      </c>
    </row>
    <row r="91" spans="1:46">
      <c r="A91" t="s">
        <v>2396</v>
      </c>
      <c r="B91">
        <f>SUMIF('库存（子SKU）'!$C:$C,$A91,'库存（子SKU）'!D:D)</f>
        <v>2</v>
      </c>
      <c r="C91">
        <f>SUMIF('库存（子SKU）'!$C:$C,$A91,'库存（子SKU）'!E:E)</f>
        <v>2</v>
      </c>
      <c r="D91">
        <f>SUMIF('库存（子SKU）'!$C:$C,$A91,'库存（子SKU）'!F:F)</f>
        <v>1</v>
      </c>
      <c r="E91">
        <f>SUMIF('库存（子SKU）'!$C:$C,$A91,'库存（子SKU）'!G:G)</f>
        <v>3</v>
      </c>
      <c r="F91" s="6">
        <f>IFERROR(VLOOKUP(A91,'[2]父sku-单价'!$A:$B,2,0),"")</f>
        <v>16.99</v>
      </c>
      <c r="G91">
        <f>SUMIF('库存（子SKU）'!$C:$C,$A91,'库存（子SKU）'!I:I)</f>
        <v>54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54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12703</v>
      </c>
      <c r="O91">
        <f>SUMIF('库存（子SKU）'!$C:$C,$A91,'库存（子SKU）'!Q:Q)</f>
        <v>7843</v>
      </c>
      <c r="P91">
        <f>SUMIF('库存（子SKU）'!$C:$C,$A91,'库存（子SKU）'!R:R)</f>
        <v>26460</v>
      </c>
      <c r="Q91">
        <f>SUMIF('库存（子SKU）'!$C:$C,$A91,'库存（子SKU）'!S:S)</f>
        <v>26400</v>
      </c>
      <c r="R91">
        <f>SUMIF('库存（子SKU）'!$C:$C,$A91,'库存（子SKU）'!T:T)</f>
        <v>49</v>
      </c>
      <c r="S91">
        <f>SUMIF('库存（子SKU）'!$C:$C,$A91,'库存（子SKU）'!U:U)</f>
        <v>29</v>
      </c>
      <c r="T91">
        <f>SUMIF('库存（子SKU）'!$C:$C,$A91,'库存（子SKU）'!V:V)</f>
        <v>88</v>
      </c>
      <c r="U91">
        <f>SUMIF('库存（子SKU）'!$C:$C,$A91,'库存（子SKU）'!W:W)</f>
        <v>107</v>
      </c>
      <c r="V91" s="20">
        <f t="shared" si="19"/>
        <v>0.00385735652995355</v>
      </c>
      <c r="W91" s="20">
        <f t="shared" si="20"/>
        <v>0.00369756470738238</v>
      </c>
      <c r="X91" s="20">
        <f t="shared" si="21"/>
        <v>0.00332577475434618</v>
      </c>
      <c r="Y91" s="20">
        <f t="shared" si="22"/>
        <v>0.0040530303030303</v>
      </c>
      <c r="Z91">
        <f>SUMIF('库存（子SKU）'!$C:$C,$A91,'库存（子SKU）'!AB:AB)</f>
        <v>5.92</v>
      </c>
      <c r="AA91">
        <f>SUMIF('库存（子SKU）'!$C:$C,$A91,'库存（子SKU）'!AC:AC)</f>
        <v>6.38</v>
      </c>
      <c r="AB91">
        <f>SUMIF('库存（子SKU）'!$C:$C,$A91,'库存（子SKU）'!AD:AD)</f>
        <v>18.84</v>
      </c>
      <c r="AC91">
        <f>SUMIF('库存（子SKU）'!$C:$C,$A91,'库存（子SKU）'!AE:AE)</f>
        <v>23.53</v>
      </c>
      <c r="AD91" s="20">
        <f t="shared" si="23"/>
        <v>0.174220129487934</v>
      </c>
      <c r="AE91" s="20">
        <f t="shared" si="24"/>
        <v>0.187757504414361</v>
      </c>
      <c r="AF91" s="20">
        <f t="shared" si="25"/>
        <v>1.10888758092996</v>
      </c>
      <c r="AG91" s="20">
        <f t="shared" si="26"/>
        <v>0.461644104375123</v>
      </c>
      <c r="AH91">
        <f>SUMIF('库存（子SKU）'!$C:$C,$A91,'库存（子SKU）'!AJ:AJ)</f>
        <v>20</v>
      </c>
      <c r="AI91">
        <f>SUMIF('库存（子SKU）'!$C:$C,$A91,'库存（子SKU）'!AK:AK)</f>
        <v>19</v>
      </c>
      <c r="AJ91">
        <f>SUMIF('库存（子SKU）'!$C:$C,$A91,'库存（子SKU）'!AL:AL)</f>
        <v>12</v>
      </c>
      <c r="AK91">
        <f>SUMIF('库存（子SKU）'!$C:$C,$A91,'库存（子SKU）'!AM:AM)</f>
        <v>54</v>
      </c>
      <c r="AL91" s="20">
        <f t="shared" si="27"/>
        <v>0.1</v>
      </c>
      <c r="AM91" s="20">
        <f t="shared" si="28"/>
        <v>0.105263157894737</v>
      </c>
      <c r="AN91" s="20">
        <f t="shared" si="29"/>
        <v>0.0833333333333333</v>
      </c>
      <c r="AO91" s="20">
        <f t="shared" si="30"/>
        <v>0.0555555555555556</v>
      </c>
      <c r="AP91" s="6">
        <f t="shared" si="31"/>
        <v>0.285714285714286</v>
      </c>
      <c r="AQ91" s="6">
        <f t="shared" si="32"/>
        <v>17.1428571428571</v>
      </c>
      <c r="AR91" s="6">
        <f t="shared" si="33"/>
        <v>36.8571428571429</v>
      </c>
      <c r="AS91">
        <f t="shared" si="34"/>
        <v>189</v>
      </c>
      <c r="AT91" s="22">
        <f>IFERROR(时间!$B$4+AS91,"上周无销量")</f>
        <v>43472</v>
      </c>
    </row>
    <row r="92" spans="1:46">
      <c r="A92" t="s">
        <v>2397</v>
      </c>
      <c r="B92">
        <f>SUMIF('库存（子SKU）'!$C:$C,$A92,'库存（子SKU）'!D:D)</f>
        <v>5</v>
      </c>
      <c r="C92">
        <f>SUMIF('库存（子SKU）'!$C:$C,$A92,'库存（子SKU）'!E:E)</f>
        <v>4</v>
      </c>
      <c r="D92">
        <f>SUMIF('库存（子SKU）'!$C:$C,$A92,'库存（子SKU）'!F:F)</f>
        <v>3</v>
      </c>
      <c r="E92">
        <f>SUMIF('库存（子SKU）'!$C:$C,$A92,'库存（子SKU）'!G:G)</f>
        <v>9</v>
      </c>
      <c r="F92" s="6">
        <f>IFERROR(VLOOKUP(A92,'[2]父sku-单价'!$A:$B,2,0),"")</f>
        <v>22.99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19992</v>
      </c>
      <c r="O92">
        <f>SUMIF('库存（子SKU）'!$C:$C,$A92,'库存（子SKU）'!Q:Q)</f>
        <v>572</v>
      </c>
      <c r="P92">
        <f>SUMIF('库存（子SKU）'!$C:$C,$A92,'库存（子SKU）'!R:R)</f>
        <v>2876</v>
      </c>
      <c r="Q92">
        <f>SUMIF('库存（子SKU）'!$C:$C,$A92,'库存（子SKU）'!S:S)</f>
        <v>0</v>
      </c>
      <c r="R92">
        <f>SUMIF('库存（子SKU）'!$C:$C,$A92,'库存（子SKU）'!T:T)</f>
        <v>110</v>
      </c>
      <c r="S92">
        <f>SUMIF('库存（子SKU）'!$C:$C,$A92,'库存（子SKU）'!U:U)</f>
        <v>1</v>
      </c>
      <c r="T92">
        <f>SUMIF('库存（子SKU）'!$C:$C,$A92,'库存（子SKU）'!V:V)</f>
        <v>30</v>
      </c>
      <c r="U92">
        <f>SUMIF('库存（子SKU）'!$C:$C,$A92,'库存（子SKU）'!W:W)</f>
        <v>0</v>
      </c>
      <c r="V92" s="20">
        <f t="shared" si="19"/>
        <v>0.00550220088035214</v>
      </c>
      <c r="W92" s="20">
        <f t="shared" si="20"/>
        <v>0.00174825174825175</v>
      </c>
      <c r="X92" s="20">
        <f t="shared" si="21"/>
        <v>0.0104311543810848</v>
      </c>
      <c r="Y92" s="20" t="str">
        <f t="shared" si="22"/>
        <v/>
      </c>
      <c r="Z92">
        <f>SUMIF('库存（子SKU）'!$C:$C,$A92,'库存（子SKU）'!AB:AB)</f>
        <v>18.88</v>
      </c>
      <c r="AA92">
        <f>SUMIF('库存（子SKU）'!$C:$C,$A92,'库存（子SKU）'!AC:AC)</f>
        <v>0.3</v>
      </c>
      <c r="AB92">
        <f>SUMIF('库存（子SKU）'!$C:$C,$A92,'库存（子SKU）'!AD:AD)</f>
        <v>5.39</v>
      </c>
      <c r="AC92">
        <f>SUMIF('库存（子SKU）'!$C:$C,$A92,'库存（子SKU）'!AE:AE)</f>
        <v>0</v>
      </c>
      <c r="AD92" s="20">
        <f t="shared" si="23"/>
        <v>0.164245324053936</v>
      </c>
      <c r="AE92" s="20">
        <f t="shared" si="24"/>
        <v>0.00326228795128317</v>
      </c>
      <c r="AF92" s="20">
        <f t="shared" si="25"/>
        <v>0.0781499202551834</v>
      </c>
      <c r="AG92" s="20">
        <f t="shared" si="26"/>
        <v>0</v>
      </c>
      <c r="AH92">
        <f>SUMIF('库存（子SKU）'!$C:$C,$A92,'库存（子SKU）'!AJ:AJ)</f>
        <v>84</v>
      </c>
      <c r="AI92">
        <f>SUMIF('库存（子SKU）'!$C:$C,$A92,'库存（子SKU）'!AK:AK)</f>
        <v>52</v>
      </c>
      <c r="AJ92">
        <f>SUMIF('库存（子SKU）'!$C:$C,$A92,'库存（子SKU）'!AL:AL)</f>
        <v>41</v>
      </c>
      <c r="AK92">
        <f>SUMIF('库存（子SKU）'!$C:$C,$A92,'库存（子SKU）'!AM:AM)</f>
        <v>27</v>
      </c>
      <c r="AL92" s="20">
        <f t="shared" si="27"/>
        <v>0.0595238095238095</v>
      </c>
      <c r="AM92" s="20">
        <f t="shared" si="28"/>
        <v>0.0769230769230769</v>
      </c>
      <c r="AN92" s="20">
        <f t="shared" si="29"/>
        <v>0.0731707317073171</v>
      </c>
      <c r="AO92" s="20">
        <f t="shared" si="30"/>
        <v>0.333333333333333</v>
      </c>
      <c r="AP92" s="6">
        <f t="shared" si="31"/>
        <v>0.714285714285714</v>
      </c>
      <c r="AQ92" s="6">
        <f t="shared" si="32"/>
        <v>42.8571428571429</v>
      </c>
      <c r="AR92" s="6">
        <f t="shared" si="33"/>
        <v>-42.8571428571429</v>
      </c>
      <c r="AS92">
        <f t="shared" si="34"/>
        <v>0</v>
      </c>
      <c r="AT92" s="22">
        <f>IFERROR(时间!$B$4+AS92,"上周无销量")</f>
        <v>43283</v>
      </c>
    </row>
    <row r="93" spans="1:46">
      <c r="A93" t="s">
        <v>2398</v>
      </c>
      <c r="B93">
        <f>SUMIF('库存（子SKU）'!$C:$C,$A93,'库存（子SKU）'!D:D)</f>
        <v>2</v>
      </c>
      <c r="C93">
        <f>SUMIF('库存（子SKU）'!$C:$C,$A93,'库存（子SKU）'!E:E)</f>
        <v>4</v>
      </c>
      <c r="D93">
        <f>SUMIF('库存（子SKU）'!$C:$C,$A93,'库存（子SKU）'!F:F)</f>
        <v>0</v>
      </c>
      <c r="E93">
        <f>SUMIF('库存（子SKU）'!$C:$C,$A93,'库存（子SKU）'!G:G)</f>
        <v>0</v>
      </c>
      <c r="F93" s="6">
        <f>IFERROR(VLOOKUP(A93,'[2]父sku-单价'!$A:$B,2,0),"")</f>
        <v>28.155</v>
      </c>
      <c r="G93">
        <f>SUMIF('库存（子SKU）'!$C:$C,$A93,'库存（子SKU）'!I:I)</f>
        <v>65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65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506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8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0">
        <f t="shared" si="19"/>
        <v>0.0158102766798419</v>
      </c>
      <c r="W93" s="20" t="str">
        <f t="shared" si="20"/>
        <v/>
      </c>
      <c r="X93" s="20" t="str">
        <f t="shared" si="21"/>
        <v/>
      </c>
      <c r="Y93" s="20" t="str">
        <f t="shared" si="22"/>
        <v/>
      </c>
      <c r="Z93">
        <f>SUMIF('库存（子SKU）'!$C:$C,$A93,'库存（子SKU）'!AB:AB)</f>
        <v>1.04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0">
        <f t="shared" si="23"/>
        <v>0.0184691884212396</v>
      </c>
      <c r="AE93" s="20">
        <f t="shared" si="24"/>
        <v>0</v>
      </c>
      <c r="AF93" s="20">
        <f t="shared" si="25"/>
        <v>0</v>
      </c>
      <c r="AG93" s="20">
        <f t="shared" si="26"/>
        <v>0</v>
      </c>
      <c r="AH93">
        <f>SUMIF('库存（子SKU）'!$C:$C,$A93,'库存（子SKU）'!AJ:AJ)</f>
        <v>27</v>
      </c>
      <c r="AI93">
        <f>SUMIF('库存（子SKU）'!$C:$C,$A93,'库存（子SKU）'!AK:AK)</f>
        <v>12</v>
      </c>
      <c r="AJ93">
        <f>SUMIF('库存（子SKU）'!$C:$C,$A93,'库存（子SKU）'!AL:AL)</f>
        <v>4</v>
      </c>
      <c r="AK93">
        <f>SUMIF('库存（子SKU）'!$C:$C,$A93,'库存（子SKU）'!AM:AM)</f>
        <v>8</v>
      </c>
      <c r="AL93" s="20">
        <f t="shared" si="27"/>
        <v>0.0740740740740741</v>
      </c>
      <c r="AM93" s="20">
        <f t="shared" si="28"/>
        <v>0.333333333333333</v>
      </c>
      <c r="AN93" s="20">
        <f t="shared" si="29"/>
        <v>0</v>
      </c>
      <c r="AO93" s="20">
        <f t="shared" si="30"/>
        <v>0</v>
      </c>
      <c r="AP93" s="6">
        <f t="shared" si="31"/>
        <v>0.285714285714286</v>
      </c>
      <c r="AQ93" s="6">
        <f t="shared" si="32"/>
        <v>17.1428571428571</v>
      </c>
      <c r="AR93" s="6">
        <f t="shared" si="33"/>
        <v>47.8571428571429</v>
      </c>
      <c r="AS93">
        <f t="shared" si="34"/>
        <v>227</v>
      </c>
      <c r="AT93" s="22">
        <f>IFERROR(时间!$B$4+AS93,"上周无销量")</f>
        <v>43510</v>
      </c>
    </row>
    <row r="94" spans="1:46">
      <c r="A94" t="s">
        <v>2399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1</v>
      </c>
      <c r="F94" s="6">
        <f>IFERROR(VLOOKUP(A94,'[2]父sku-单价'!$A:$B,2,0),"")</f>
        <v>32.99</v>
      </c>
      <c r="G94">
        <f>SUMIF('库存（子SKU）'!$C:$C,$A94,'库存（子SKU）'!I:I)</f>
        <v>1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1</v>
      </c>
      <c r="L94">
        <f>SUMIF('库存（子SKU）'!$C:$C,$A94,'库存（子SKU）'!N:N)</f>
        <v>0</v>
      </c>
      <c r="M94">
        <f>SUMIF('库存（子SKU）'!$C:$C,$A94,'库存（子SKU）'!O:O)</f>
        <v>1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0" t="str">
        <f t="shared" si="19"/>
        <v/>
      </c>
      <c r="W94" s="20" t="str">
        <f t="shared" si="20"/>
        <v/>
      </c>
      <c r="X94" s="20" t="str">
        <f t="shared" si="21"/>
        <v/>
      </c>
      <c r="Y94" s="20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0">
        <f t="shared" si="23"/>
        <v>0</v>
      </c>
      <c r="AE94" s="20">
        <f t="shared" si="24"/>
        <v>0</v>
      </c>
      <c r="AF94" s="20">
        <f t="shared" si="25"/>
        <v>0</v>
      </c>
      <c r="AG94" s="20">
        <f t="shared" si="26"/>
        <v>0</v>
      </c>
      <c r="AH94">
        <f>SUMIF('库存（子SKU）'!$C:$C,$A94,'库存（子SKU）'!AJ:AJ)</f>
        <v>2</v>
      </c>
      <c r="AI94">
        <f>SUMIF('库存（子SKU）'!$C:$C,$A94,'库存（子SKU）'!AK:AK)</f>
        <v>2</v>
      </c>
      <c r="AJ94">
        <f>SUMIF('库存（子SKU）'!$C:$C,$A94,'库存（子SKU）'!AL:AL)</f>
        <v>4</v>
      </c>
      <c r="AK94">
        <f>SUMIF('库存（子SKU）'!$C:$C,$A94,'库存（子SKU）'!AM:AM)</f>
        <v>2</v>
      </c>
      <c r="AL94" s="20">
        <f t="shared" si="27"/>
        <v>0</v>
      </c>
      <c r="AM94" s="20">
        <f t="shared" si="28"/>
        <v>0</v>
      </c>
      <c r="AN94" s="20">
        <f t="shared" si="29"/>
        <v>0</v>
      </c>
      <c r="AO94" s="20">
        <f t="shared" si="30"/>
        <v>0.5</v>
      </c>
      <c r="AP94" s="6">
        <f t="shared" si="31"/>
        <v>0</v>
      </c>
      <c r="AQ94" s="6">
        <f t="shared" si="32"/>
        <v>0</v>
      </c>
      <c r="AR94" s="6">
        <f t="shared" si="33"/>
        <v>1</v>
      </c>
      <c r="AS94" t="str">
        <f t="shared" si="34"/>
        <v>库存为1</v>
      </c>
      <c r="AT94" s="22" t="str">
        <f>IFERROR(时间!$B$4+AS94,"上周无销量")</f>
        <v>上周无销量</v>
      </c>
    </row>
    <row r="95" spans="1:46">
      <c r="A95" t="s">
        <v>2400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6" t="str">
        <f>IFERROR(VLOOKUP(A95,'[2]父sku-单价'!$A:$B,2,0),"")</f>
        <v/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0" t="str">
        <f t="shared" si="19"/>
        <v/>
      </c>
      <c r="W95" s="20" t="str">
        <f t="shared" si="20"/>
        <v/>
      </c>
      <c r="X95" s="20" t="str">
        <f t="shared" si="21"/>
        <v/>
      </c>
      <c r="Y95" s="20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0">
        <f t="shared" si="23"/>
        <v>0</v>
      </c>
      <c r="AE95" s="20">
        <f t="shared" si="24"/>
        <v>0</v>
      </c>
      <c r="AF95" s="20">
        <f t="shared" si="25"/>
        <v>0</v>
      </c>
      <c r="AG95" s="20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0" t="str">
        <f t="shared" si="27"/>
        <v/>
      </c>
      <c r="AM95" s="20" t="str">
        <f t="shared" si="28"/>
        <v/>
      </c>
      <c r="AN95" s="20" t="str">
        <f t="shared" si="29"/>
        <v/>
      </c>
      <c r="AO95" s="20" t="str">
        <f t="shared" si="30"/>
        <v/>
      </c>
      <c r="AP95" s="6">
        <f t="shared" si="31"/>
        <v>0</v>
      </c>
      <c r="AQ95" s="6">
        <f t="shared" si="32"/>
        <v>0</v>
      </c>
      <c r="AR95" s="6">
        <f t="shared" si="33"/>
        <v>0</v>
      </c>
      <c r="AS95" t="str">
        <f t="shared" si="34"/>
        <v>库存为0</v>
      </c>
      <c r="AT95" s="22" t="str">
        <f>IFERROR(时间!$B$4+AS95,"上周无销量")</f>
        <v>上周无销量</v>
      </c>
    </row>
    <row r="96" spans="1:46">
      <c r="A96" t="s">
        <v>2401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2</v>
      </c>
      <c r="E96">
        <f>SUMIF('库存（子SKU）'!$C:$C,$A96,'库存（子SKU）'!G:G)</f>
        <v>6</v>
      </c>
      <c r="F96" s="6">
        <f>IFERROR(VLOOKUP(A96,'[2]父sku-单价'!$A:$B,2,0),"")</f>
        <v>6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491</v>
      </c>
      <c r="Q96">
        <f>SUMIF('库存（子SKU）'!$C:$C,$A96,'库存（子SKU）'!S:S)</f>
        <v>15850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3</v>
      </c>
      <c r="U96">
        <f>SUMIF('库存（子SKU）'!$C:$C,$A96,'库存（子SKU）'!W:W)</f>
        <v>25</v>
      </c>
      <c r="V96" s="20" t="str">
        <f t="shared" si="19"/>
        <v/>
      </c>
      <c r="W96" s="20" t="str">
        <f t="shared" si="20"/>
        <v/>
      </c>
      <c r="X96" s="20">
        <f t="shared" si="21"/>
        <v>0.00610997963340122</v>
      </c>
      <c r="Y96" s="20">
        <f t="shared" si="22"/>
        <v>0.00157728706624606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0.39</v>
      </c>
      <c r="AC96">
        <f>SUMIF('库存（子SKU）'!$C:$C,$A96,'库存（子SKU）'!AE:AE)</f>
        <v>2.94</v>
      </c>
      <c r="AD96" s="20">
        <f t="shared" si="23"/>
        <v>0</v>
      </c>
      <c r="AE96" s="20">
        <f t="shared" si="24"/>
        <v>0</v>
      </c>
      <c r="AF96" s="20">
        <f t="shared" si="25"/>
        <v>0.0325</v>
      </c>
      <c r="AG96" s="20">
        <f t="shared" si="26"/>
        <v>0.0816666666666667</v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4</v>
      </c>
      <c r="AK96">
        <f>SUMIF('库存（子SKU）'!$C:$C,$A96,'库存（子SKU）'!AM:AM)</f>
        <v>89</v>
      </c>
      <c r="AL96" s="20" t="str">
        <f t="shared" si="27"/>
        <v/>
      </c>
      <c r="AM96" s="20" t="str">
        <f t="shared" si="28"/>
        <v/>
      </c>
      <c r="AN96" s="20">
        <f t="shared" si="29"/>
        <v>0.5</v>
      </c>
      <c r="AO96" s="20">
        <f t="shared" si="30"/>
        <v>0.0674157303370786</v>
      </c>
      <c r="AP96" s="6">
        <f t="shared" si="31"/>
        <v>0</v>
      </c>
      <c r="AQ96" s="6">
        <f t="shared" si="32"/>
        <v>0</v>
      </c>
      <c r="AR96" s="6">
        <f t="shared" si="33"/>
        <v>0</v>
      </c>
      <c r="AS96" t="str">
        <f t="shared" si="34"/>
        <v>库存为0</v>
      </c>
      <c r="AT96" s="22" t="str">
        <f>IFERROR(时间!$B$4+AS96,"上周无销量")</f>
        <v>上周无销量</v>
      </c>
    </row>
    <row r="97" spans="1:46">
      <c r="A97" t="s">
        <v>2402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6" t="str">
        <f>IFERROR(VLOOKUP(A97,'[2]父sku-单价'!$A:$B,2,0),"")</f>
        <v/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0" t="str">
        <f t="shared" si="19"/>
        <v/>
      </c>
      <c r="W97" s="20" t="str">
        <f t="shared" si="20"/>
        <v/>
      </c>
      <c r="X97" s="20" t="str">
        <f t="shared" si="21"/>
        <v/>
      </c>
      <c r="Y97" s="20" t="str">
        <f t="shared" si="22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0">
        <f t="shared" si="23"/>
        <v>0</v>
      </c>
      <c r="AE97" s="20">
        <f t="shared" si="24"/>
        <v>0</v>
      </c>
      <c r="AF97" s="20">
        <f t="shared" si="25"/>
        <v>0</v>
      </c>
      <c r="AG97" s="20">
        <f t="shared" si="26"/>
        <v>0</v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0" t="str">
        <f t="shared" si="27"/>
        <v/>
      </c>
      <c r="AM97" s="20" t="str">
        <f t="shared" si="28"/>
        <v/>
      </c>
      <c r="AN97" s="20" t="str">
        <f t="shared" si="29"/>
        <v/>
      </c>
      <c r="AO97" s="20" t="str">
        <f t="shared" si="30"/>
        <v/>
      </c>
      <c r="AP97" s="6">
        <f t="shared" si="31"/>
        <v>0</v>
      </c>
      <c r="AQ97" s="6">
        <f t="shared" si="32"/>
        <v>0</v>
      </c>
      <c r="AR97" s="6">
        <f t="shared" si="33"/>
        <v>0</v>
      </c>
      <c r="AS97" t="str">
        <f t="shared" si="34"/>
        <v>库存为0</v>
      </c>
      <c r="AT97" s="22" t="str">
        <f>IFERROR(时间!$B$4+AS97,"上周无销量")</f>
        <v>上周无销量</v>
      </c>
    </row>
    <row r="98" spans="1:46">
      <c r="A98" t="s">
        <v>2403</v>
      </c>
      <c r="B98">
        <f>SUMIF('库存（子SKU）'!$C:$C,$A98,'库存（子SKU）'!D:D)</f>
        <v>0</v>
      </c>
      <c r="C98">
        <f>SUMIF('库存（子SKU）'!$C:$C,$A98,'库存（子SKU）'!E:E)</f>
        <v>1</v>
      </c>
      <c r="D98">
        <f>SUMIF('库存（子SKU）'!$C:$C,$A98,'库存（子SKU）'!F:F)</f>
        <v>2</v>
      </c>
      <c r="E98">
        <f>SUMIF('库存（子SKU）'!$C:$C,$A98,'库存（子SKU）'!G:G)</f>
        <v>3</v>
      </c>
      <c r="F98" s="6">
        <f>IFERROR(VLOOKUP(A98,'[2]父sku-单价'!$A:$B,2,0),"")</f>
        <v>10.945</v>
      </c>
      <c r="G98">
        <f>SUMIF('库存（子SKU）'!$C:$C,$A98,'库存（子SKU）'!I:I)</f>
        <v>235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235</v>
      </c>
      <c r="L98">
        <f>SUMIF('库存（子SKU）'!$C:$C,$A98,'库存（子SKU）'!N:N)</f>
        <v>0</v>
      </c>
      <c r="M98">
        <f>SUMIF('库存（子SKU）'!$C:$C,$A98,'库存（子SKU）'!O:O)</f>
        <v>91</v>
      </c>
      <c r="N98">
        <f>SUMIF('库存（子SKU）'!$C:$C,$A98,'库存（子SKU）'!P:P)</f>
        <v>15332</v>
      </c>
      <c r="O98">
        <f>SUMIF('库存（子SKU）'!$C:$C,$A98,'库存（子SKU）'!Q:Q)</f>
        <v>5852</v>
      </c>
      <c r="P98">
        <f>SUMIF('库存（子SKU）'!$C:$C,$A98,'库存（子SKU）'!R:R)</f>
        <v>5960</v>
      </c>
      <c r="Q98">
        <f>SUMIF('库存（子SKU）'!$C:$C,$A98,'库存（子SKU）'!S:S)</f>
        <v>9406</v>
      </c>
      <c r="R98">
        <f>SUMIF('库存（子SKU）'!$C:$C,$A98,'库存（子SKU）'!T:T)</f>
        <v>2</v>
      </c>
      <c r="S98">
        <f>SUMIF('库存（子SKU）'!$C:$C,$A98,'库存（子SKU）'!U:U)</f>
        <v>6</v>
      </c>
      <c r="T98">
        <f>SUMIF('库存（子SKU）'!$C:$C,$A98,'库存（子SKU）'!V:V)</f>
        <v>3</v>
      </c>
      <c r="U98">
        <f>SUMIF('库存（子SKU）'!$C:$C,$A98,'库存（子SKU）'!W:W)</f>
        <v>7</v>
      </c>
      <c r="V98" s="20">
        <f t="shared" si="19"/>
        <v>0.000130446125750065</v>
      </c>
      <c r="W98" s="20">
        <f t="shared" si="20"/>
        <v>0.00102529049897471</v>
      </c>
      <c r="X98" s="20">
        <f t="shared" si="21"/>
        <v>0.000503355704697987</v>
      </c>
      <c r="Y98" s="20">
        <f t="shared" si="22"/>
        <v>0.000744205826068467</v>
      </c>
      <c r="Z98">
        <f>SUMIF('库存（子SKU）'!$C:$C,$A98,'库存（子SKU）'!AB:AB)</f>
        <v>0.54</v>
      </c>
      <c r="AA98">
        <f>SUMIF('库存（子SKU）'!$C:$C,$A98,'库存（子SKU）'!AC:AC)</f>
        <v>0.16</v>
      </c>
      <c r="AB98">
        <f>SUMIF('库存（子SKU）'!$C:$C,$A98,'库存（子SKU）'!AD:AD)</f>
        <v>0</v>
      </c>
      <c r="AC98">
        <f>SUMIF('库存（子SKU）'!$C:$C,$A98,'库存（子SKU）'!AE:AE)</f>
        <v>0.59</v>
      </c>
      <c r="AD98" s="20" t="str">
        <f t="shared" si="23"/>
        <v>无销量广告费为0.54</v>
      </c>
      <c r="AE98" s="20">
        <f t="shared" si="24"/>
        <v>0.0146185472818639</v>
      </c>
      <c r="AF98" s="20">
        <f t="shared" si="25"/>
        <v>0</v>
      </c>
      <c r="AG98" s="20">
        <f t="shared" si="26"/>
        <v>0.0179686310339577</v>
      </c>
      <c r="AH98">
        <f>SUMIF('库存（子SKU）'!$C:$C,$A98,'库存（子SKU）'!AJ:AJ)</f>
        <v>3</v>
      </c>
      <c r="AI98">
        <f>SUMIF('库存（子SKU）'!$C:$C,$A98,'库存（子SKU）'!AK:AK)</f>
        <v>13</v>
      </c>
      <c r="AJ98">
        <f>SUMIF('库存（子SKU）'!$C:$C,$A98,'库存（子SKU）'!AL:AL)</f>
        <v>0</v>
      </c>
      <c r="AK98">
        <f>SUMIF('库存（子SKU）'!$C:$C,$A98,'库存（子SKU）'!AM:AM)</f>
        <v>8</v>
      </c>
      <c r="AL98" s="20">
        <f t="shared" si="27"/>
        <v>0</v>
      </c>
      <c r="AM98" s="20">
        <f t="shared" si="28"/>
        <v>0.0769230769230769</v>
      </c>
      <c r="AN98" s="20" t="str">
        <f t="shared" si="29"/>
        <v/>
      </c>
      <c r="AO98" s="20">
        <f t="shared" si="30"/>
        <v>0.375</v>
      </c>
      <c r="AP98" s="6">
        <f t="shared" si="31"/>
        <v>0</v>
      </c>
      <c r="AQ98" s="6">
        <f t="shared" si="32"/>
        <v>0</v>
      </c>
      <c r="AR98" s="6">
        <f t="shared" si="33"/>
        <v>235</v>
      </c>
      <c r="AS98" t="str">
        <f t="shared" si="34"/>
        <v>库存为235</v>
      </c>
      <c r="AT98" s="22" t="str">
        <f>IFERROR(时间!$B$4+AS98,"上周无销量")</f>
        <v>上周无销量</v>
      </c>
    </row>
    <row r="99" spans="1:46">
      <c r="A99" t="s">
        <v>2404</v>
      </c>
      <c r="B99">
        <f>SUMIF('库存（子SKU）'!$C:$C,$A99,'库存（子SKU）'!D:D)</f>
        <v>13</v>
      </c>
      <c r="C99">
        <f>SUMIF('库存（子SKU）'!$C:$C,$A99,'库存（子SKU）'!E:E)</f>
        <v>45</v>
      </c>
      <c r="D99">
        <f>SUMIF('库存（子SKU）'!$C:$C,$A99,'库存（子SKU）'!F:F)</f>
        <v>53</v>
      </c>
      <c r="E99">
        <f>SUMIF('库存（子SKU）'!$C:$C,$A99,'库存（子SKU）'!G:G)</f>
        <v>43</v>
      </c>
      <c r="F99" s="6">
        <f>IFERROR(VLOOKUP(A99,'[2]父sku-单价'!$A:$B,2,0),"")</f>
        <v>20.2375974025974</v>
      </c>
      <c r="G99">
        <f>SUMIF('库存（子SKU）'!$C:$C,$A99,'库存（子SKU）'!I:I)</f>
        <v>19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4</v>
      </c>
      <c r="K99">
        <f t="shared" si="18"/>
        <v>23</v>
      </c>
      <c r="L99">
        <f>SUMIF('库存（子SKU）'!$C:$C,$A99,'库存（子SKU）'!N:N)</f>
        <v>1</v>
      </c>
      <c r="M99">
        <f>SUMIF('库存（子SKU）'!$C:$C,$A99,'库存（子SKU）'!O:O)</f>
        <v>0</v>
      </c>
      <c r="N99">
        <f>SUMIF('库存（子SKU）'!$C:$C,$A99,'库存（子SKU）'!P:P)</f>
        <v>100178</v>
      </c>
      <c r="O99">
        <f>SUMIF('库存（子SKU）'!$C:$C,$A99,'库存（子SKU）'!Q:Q)</f>
        <v>47438</v>
      </c>
      <c r="P99">
        <f>SUMIF('库存（子SKU）'!$C:$C,$A99,'库存（子SKU）'!R:R)</f>
        <v>62437</v>
      </c>
      <c r="Q99">
        <f>SUMIF('库存（子SKU）'!$C:$C,$A99,'库存（子SKU）'!S:S)</f>
        <v>51681</v>
      </c>
      <c r="R99">
        <f>SUMIF('库存（子SKU）'!$C:$C,$A99,'库存（子SKU）'!T:T)</f>
        <v>373</v>
      </c>
      <c r="S99">
        <f>SUMIF('库存（子SKU）'!$C:$C,$A99,'库存（子SKU）'!U:U)</f>
        <v>240</v>
      </c>
      <c r="T99">
        <f>SUMIF('库存（子SKU）'!$C:$C,$A99,'库存（子SKU）'!V:V)</f>
        <v>355</v>
      </c>
      <c r="U99">
        <f>SUMIF('库存（子SKU）'!$C:$C,$A99,'库存（子SKU）'!W:W)</f>
        <v>287</v>
      </c>
      <c r="V99" s="20">
        <f t="shared" si="19"/>
        <v>0.0037233723971331</v>
      </c>
      <c r="W99" s="20">
        <f t="shared" si="20"/>
        <v>0.00505923521227708</v>
      </c>
      <c r="X99" s="20">
        <f t="shared" si="21"/>
        <v>0.0056857312170668</v>
      </c>
      <c r="Y99" s="20">
        <f t="shared" si="22"/>
        <v>0.00555329811729649</v>
      </c>
      <c r="Z99">
        <f>SUMIF('库存（子SKU）'!$C:$C,$A99,'库存（子SKU）'!AB:AB)</f>
        <v>75.51</v>
      </c>
      <c r="AA99">
        <f>SUMIF('库存（子SKU）'!$C:$C,$A99,'库存（子SKU）'!AC:AC)</f>
        <v>45.58</v>
      </c>
      <c r="AB99">
        <f>SUMIF('库存（子SKU）'!$C:$C,$A99,'库存（子SKU）'!AD:AD)</f>
        <v>67.31</v>
      </c>
      <c r="AC99">
        <f>SUMIF('库存（子SKU）'!$C:$C,$A99,'库存（子SKU）'!AE:AE)</f>
        <v>59.4</v>
      </c>
      <c r="AD99" s="20">
        <f t="shared" si="23"/>
        <v>0.287013395064181</v>
      </c>
      <c r="AE99" s="20">
        <f t="shared" si="24"/>
        <v>0.0500498586239733</v>
      </c>
      <c r="AF99" s="20">
        <f t="shared" si="25"/>
        <v>0.0627544848696813</v>
      </c>
      <c r="AG99" s="20">
        <f t="shared" si="26"/>
        <v>0.0682588610375219</v>
      </c>
      <c r="AH99">
        <f>SUMIF('库存（子SKU）'!$C:$C,$A99,'库存（子SKU）'!AJ:AJ)</f>
        <v>318</v>
      </c>
      <c r="AI99">
        <f>SUMIF('库存（子SKU）'!$C:$C,$A99,'库存（子SKU）'!AK:AK)</f>
        <v>418</v>
      </c>
      <c r="AJ99">
        <f>SUMIF('库存（子SKU）'!$C:$C,$A99,'库存（子SKU）'!AL:AL)</f>
        <v>207</v>
      </c>
      <c r="AK99">
        <f>SUMIF('库存（子SKU）'!$C:$C,$A99,'库存（子SKU）'!AM:AM)</f>
        <v>474</v>
      </c>
      <c r="AL99" s="20">
        <f t="shared" si="27"/>
        <v>0.0408805031446541</v>
      </c>
      <c r="AM99" s="20">
        <f t="shared" si="28"/>
        <v>0.107655502392345</v>
      </c>
      <c r="AN99" s="20">
        <f t="shared" si="29"/>
        <v>0.256038647342995</v>
      </c>
      <c r="AO99" s="20">
        <f t="shared" si="30"/>
        <v>0.0907172995780591</v>
      </c>
      <c r="AP99" s="6">
        <f t="shared" si="31"/>
        <v>1.85714285714286</v>
      </c>
      <c r="AQ99" s="6">
        <f t="shared" si="32"/>
        <v>111.428571428571</v>
      </c>
      <c r="AR99" s="6">
        <f t="shared" si="33"/>
        <v>-88.4285714285714</v>
      </c>
      <c r="AS99">
        <f t="shared" si="34"/>
        <v>12</v>
      </c>
      <c r="AT99" s="22">
        <f>IFERROR(时间!$B$4+AS99,"上周无销量")</f>
        <v>43295</v>
      </c>
    </row>
    <row r="100" spans="1:46">
      <c r="A100" t="s">
        <v>2405</v>
      </c>
      <c r="B100">
        <f>SUMIF('库存（子SKU）'!$C:$C,$A100,'库存（子SKU）'!D:D)</f>
        <v>7</v>
      </c>
      <c r="C100">
        <f>SUMIF('库存（子SKU）'!$C:$C,$A100,'库存（子SKU）'!E:E)</f>
        <v>4</v>
      </c>
      <c r="D100">
        <f>SUMIF('库存（子SKU）'!$C:$C,$A100,'库存（子SKU）'!F:F)</f>
        <v>8</v>
      </c>
      <c r="E100">
        <f>SUMIF('库存（子SKU）'!$C:$C,$A100,'库存（子SKU）'!G:G)</f>
        <v>6</v>
      </c>
      <c r="F100" s="6">
        <f>IFERROR(VLOOKUP(A100,'[2]父sku-单价'!$A:$B,2,0),"")</f>
        <v>7.9028</v>
      </c>
      <c r="G100">
        <f>SUMIF('库存（子SKU）'!$C:$C,$A100,'库存（子SKU）'!I:I)</f>
        <v>21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21</v>
      </c>
      <c r="L100">
        <f>SUMIF('库存（子SKU）'!$C:$C,$A100,'库存（子SKU）'!N:N)</f>
        <v>0</v>
      </c>
      <c r="M100">
        <f>SUMIF('库存（子SKU）'!$C:$C,$A100,'库存（子SKU）'!O:O)</f>
        <v>24</v>
      </c>
      <c r="N100">
        <f>SUMIF('库存（子SKU）'!$C:$C,$A100,'库存（子SKU）'!P:P)</f>
        <v>32783</v>
      </c>
      <c r="O100">
        <f>SUMIF('库存（子SKU）'!$C:$C,$A100,'库存（子SKU）'!Q:Q)</f>
        <v>11205</v>
      </c>
      <c r="P100">
        <f>SUMIF('库存（子SKU）'!$C:$C,$A100,'库存（子SKU）'!R:R)</f>
        <v>4872</v>
      </c>
      <c r="Q100">
        <f>SUMIF('库存（子SKU）'!$C:$C,$A100,'库存（子SKU）'!S:S)</f>
        <v>3043</v>
      </c>
      <c r="R100">
        <f>SUMIF('库存（子SKU）'!$C:$C,$A100,'库存（子SKU）'!T:T)</f>
        <v>51</v>
      </c>
      <c r="S100">
        <f>SUMIF('库存（子SKU）'!$C:$C,$A100,'库存（子SKU）'!U:U)</f>
        <v>19</v>
      </c>
      <c r="T100">
        <f>SUMIF('库存（子SKU）'!$C:$C,$A100,'库存（子SKU）'!V:V)</f>
        <v>12</v>
      </c>
      <c r="U100">
        <f>SUMIF('库存（子SKU）'!$C:$C,$A100,'库存（子SKU）'!W:W)</f>
        <v>14</v>
      </c>
      <c r="V100" s="20">
        <f t="shared" si="19"/>
        <v>0.00155568434859531</v>
      </c>
      <c r="W100" s="20">
        <f t="shared" si="20"/>
        <v>0.00169567157518965</v>
      </c>
      <c r="X100" s="20">
        <f t="shared" si="21"/>
        <v>0.00246305418719212</v>
      </c>
      <c r="Y100" s="20">
        <f t="shared" si="22"/>
        <v>0.00460072297075255</v>
      </c>
      <c r="Z100">
        <f>SUMIF('库存（子SKU）'!$C:$C,$A100,'库存（子SKU）'!AB:AB)</f>
        <v>8.52</v>
      </c>
      <c r="AA100">
        <f>SUMIF('库存（子SKU）'!$C:$C,$A100,'库存（子SKU）'!AC:AC)</f>
        <v>2.78</v>
      </c>
      <c r="AB100">
        <f>SUMIF('库存（子SKU）'!$C:$C,$A100,'库存（子SKU）'!AD:AD)</f>
        <v>2.22</v>
      </c>
      <c r="AC100">
        <f>SUMIF('库存（子SKU）'!$C:$C,$A100,'库存（子SKU）'!AE:AE)</f>
        <v>2.71</v>
      </c>
      <c r="AD100" s="20">
        <f t="shared" si="23"/>
        <v>0.154014128807873</v>
      </c>
      <c r="AE100" s="20">
        <f t="shared" si="24"/>
        <v>0.0879435136913499</v>
      </c>
      <c r="AF100" s="20">
        <f t="shared" si="25"/>
        <v>0.0351141367616541</v>
      </c>
      <c r="AG100" s="20">
        <f t="shared" si="26"/>
        <v>0.0571527391135631</v>
      </c>
      <c r="AH100">
        <f>SUMIF('库存（子SKU）'!$C:$C,$A100,'库存（子SKU）'!AJ:AJ)</f>
        <v>41</v>
      </c>
      <c r="AI100">
        <f>SUMIF('库存（子SKU）'!$C:$C,$A100,'库存（子SKU）'!AK:AK)</f>
        <v>43</v>
      </c>
      <c r="AJ100">
        <f>SUMIF('库存（子SKU）'!$C:$C,$A100,'库存（子SKU）'!AL:AL)</f>
        <v>25</v>
      </c>
      <c r="AK100">
        <f>SUMIF('库存（子SKU）'!$C:$C,$A100,'库存（子SKU）'!AM:AM)</f>
        <v>40</v>
      </c>
      <c r="AL100" s="20">
        <f t="shared" si="27"/>
        <v>0.170731707317073</v>
      </c>
      <c r="AM100" s="20">
        <f t="shared" si="28"/>
        <v>0.0930232558139535</v>
      </c>
      <c r="AN100" s="20">
        <f t="shared" si="29"/>
        <v>0.32</v>
      </c>
      <c r="AO100" s="20">
        <f t="shared" si="30"/>
        <v>0.15</v>
      </c>
      <c r="AP100" s="6">
        <f t="shared" si="31"/>
        <v>1</v>
      </c>
      <c r="AQ100" s="6">
        <f t="shared" si="32"/>
        <v>60</v>
      </c>
      <c r="AR100" s="6">
        <f t="shared" si="33"/>
        <v>-39</v>
      </c>
      <c r="AS100">
        <f t="shared" si="34"/>
        <v>21</v>
      </c>
      <c r="AT100" s="22">
        <f>IFERROR(时间!$B$4+AS100,"上周无销量")</f>
        <v>43304</v>
      </c>
    </row>
    <row r="101" spans="1:46">
      <c r="A101" t="s">
        <v>2406</v>
      </c>
      <c r="B101">
        <f>SUMIF('库存（子SKU）'!$C:$C,$A101,'库存（子SKU）'!D:D)</f>
        <v>1</v>
      </c>
      <c r="C101">
        <f>SUMIF('库存（子SKU）'!$C:$C,$A101,'库存（子SKU）'!E:E)</f>
        <v>0</v>
      </c>
      <c r="D101">
        <f>SUMIF('库存（子SKU）'!$C:$C,$A101,'库存（子SKU）'!F:F)</f>
        <v>0</v>
      </c>
      <c r="E101">
        <f>SUMIF('库存（子SKU）'!$C:$C,$A101,'库存（子SKU）'!G:G)</f>
        <v>1</v>
      </c>
      <c r="F101" s="6">
        <f>IFERROR(VLOOKUP(A101,'[2]父sku-单价'!$A:$B,2,0),"")</f>
        <v>25.99</v>
      </c>
      <c r="G101">
        <f>SUMIF('库存（子SKU）'!$C:$C,$A101,'库存（子SKU）'!I:I)</f>
        <v>76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76</v>
      </c>
      <c r="L101">
        <f>SUMIF('库存（子SKU）'!$C:$C,$A101,'库存（子SKU）'!N:N)</f>
        <v>0</v>
      </c>
      <c r="M101">
        <f>SUMIF('库存（子SKU）'!$C:$C,$A101,'库存（子SKU）'!O:O)</f>
        <v>73</v>
      </c>
      <c r="N101">
        <f>SUMIF('库存（子SKU）'!$C:$C,$A101,'库存（子SKU）'!P:P)</f>
        <v>6681</v>
      </c>
      <c r="O101">
        <f>SUMIF('库存（子SKU）'!$C:$C,$A101,'库存（子SKU）'!Q:Q)</f>
        <v>8894</v>
      </c>
      <c r="P101">
        <f>SUMIF('库存（子SKU）'!$C:$C,$A101,'库存（子SKU）'!R:R)</f>
        <v>21136</v>
      </c>
      <c r="Q101">
        <f>SUMIF('库存（子SKU）'!$C:$C,$A101,'库存（子SKU）'!S:S)</f>
        <v>18518</v>
      </c>
      <c r="R101">
        <f>SUMIF('库存（子SKU）'!$C:$C,$A101,'库存（子SKU）'!T:T)</f>
        <v>10</v>
      </c>
      <c r="S101">
        <f>SUMIF('库存（子SKU）'!$C:$C,$A101,'库存（子SKU）'!U:U)</f>
        <v>9</v>
      </c>
      <c r="T101">
        <f>SUMIF('库存（子SKU）'!$C:$C,$A101,'库存（子SKU）'!V:V)</f>
        <v>26</v>
      </c>
      <c r="U101">
        <f>SUMIF('库存（子SKU）'!$C:$C,$A101,'库存（子SKU）'!W:W)</f>
        <v>26</v>
      </c>
      <c r="V101" s="20">
        <f t="shared" si="19"/>
        <v>0.00149678191887442</v>
      </c>
      <c r="W101" s="20">
        <f t="shared" si="20"/>
        <v>0.00101191814706544</v>
      </c>
      <c r="X101" s="20">
        <f t="shared" si="21"/>
        <v>0.00123012869038607</v>
      </c>
      <c r="Y101" s="20">
        <f t="shared" si="22"/>
        <v>0.00140403931310077</v>
      </c>
      <c r="Z101">
        <f>SUMIF('库存（子SKU）'!$C:$C,$A101,'库存（子SKU）'!AB:AB)</f>
        <v>3.2375</v>
      </c>
      <c r="AA101">
        <f>SUMIF('库存（子SKU）'!$C:$C,$A101,'库存（子SKU）'!AC:AC)</f>
        <v>0.07</v>
      </c>
      <c r="AB101">
        <f>SUMIF('库存（子SKU）'!$C:$C,$A101,'库存（子SKU）'!AD:AD)</f>
        <v>1.23</v>
      </c>
      <c r="AC101">
        <f>SUMIF('库存（子SKU）'!$C:$C,$A101,'库存（子SKU）'!AE:AE)</f>
        <v>1.51</v>
      </c>
      <c r="AD101" s="20">
        <f t="shared" si="23"/>
        <v>0.124567141208157</v>
      </c>
      <c r="AE101" s="20" t="str">
        <f t="shared" si="24"/>
        <v>无销量广告费为0.07</v>
      </c>
      <c r="AF101" s="20" t="str">
        <f t="shared" si="25"/>
        <v>无销量广告费为1.23</v>
      </c>
      <c r="AG101" s="20">
        <f t="shared" si="26"/>
        <v>0.058099268949596</v>
      </c>
      <c r="AH101">
        <f>SUMIF('库存（子SKU）'!$C:$C,$A101,'库存（子SKU）'!AJ:AJ)</f>
        <v>20</v>
      </c>
      <c r="AI101">
        <f>SUMIF('库存（子SKU）'!$C:$C,$A101,'库存（子SKU）'!AK:AK)</f>
        <v>13</v>
      </c>
      <c r="AJ101">
        <f>SUMIF('库存（子SKU）'!$C:$C,$A101,'库存（子SKU）'!AL:AL)</f>
        <v>12</v>
      </c>
      <c r="AK101">
        <f>SUMIF('库存（子SKU）'!$C:$C,$A101,'库存（子SKU）'!AM:AM)</f>
        <v>32</v>
      </c>
      <c r="AL101" s="20">
        <f t="shared" si="27"/>
        <v>0.05</v>
      </c>
      <c r="AM101" s="20">
        <f t="shared" si="28"/>
        <v>0</v>
      </c>
      <c r="AN101" s="20">
        <f t="shared" si="29"/>
        <v>0</v>
      </c>
      <c r="AO101" s="20">
        <f t="shared" si="30"/>
        <v>0.03125</v>
      </c>
      <c r="AP101" s="6">
        <f t="shared" si="31"/>
        <v>0.142857142857143</v>
      </c>
      <c r="AQ101" s="6">
        <f t="shared" si="32"/>
        <v>8.57142857142857</v>
      </c>
      <c r="AR101" s="6">
        <f t="shared" si="33"/>
        <v>67.4285714285714</v>
      </c>
      <c r="AS101">
        <f t="shared" si="34"/>
        <v>532</v>
      </c>
      <c r="AT101" s="22">
        <f>IFERROR(时间!$B$4+AS101,"上周无销量")</f>
        <v>43815</v>
      </c>
    </row>
    <row r="102" spans="1:46">
      <c r="A102" t="s">
        <v>2407</v>
      </c>
      <c r="B102">
        <f>SUMIF('库存（子SKU）'!$C:$C,$A102,'库存（子SKU）'!D:D)</f>
        <v>1</v>
      </c>
      <c r="C102">
        <f>SUMIF('库存（子SKU）'!$C:$C,$A102,'库存（子SKU）'!E:E)</f>
        <v>1</v>
      </c>
      <c r="D102">
        <f>SUMIF('库存（子SKU）'!$C:$C,$A102,'库存（子SKU）'!F:F)</f>
        <v>2</v>
      </c>
      <c r="E102">
        <f>SUMIF('库存（子SKU）'!$C:$C,$A102,'库存（子SKU）'!G:G)</f>
        <v>1</v>
      </c>
      <c r="F102" s="6">
        <f>IFERROR(VLOOKUP(A102,'[2]父sku-单价'!$A:$B,2,0),"")</f>
        <v>6.8</v>
      </c>
      <c r="G102">
        <f>SUMIF('库存（子SKU）'!$C:$C,$A102,'库存（子SKU）'!I:I)</f>
        <v>20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20</v>
      </c>
      <c r="L102">
        <f>SUMIF('库存（子SKU）'!$C:$C,$A102,'库存（子SKU）'!N:N)</f>
        <v>0</v>
      </c>
      <c r="M102">
        <f>SUMIF('库存（子SKU）'!$C:$C,$A102,'库存（子SKU）'!O:O)</f>
        <v>17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0" t="str">
        <f t="shared" si="19"/>
        <v/>
      </c>
      <c r="W102" s="20" t="str">
        <f t="shared" si="20"/>
        <v/>
      </c>
      <c r="X102" s="20" t="str">
        <f t="shared" si="21"/>
        <v/>
      </c>
      <c r="Y102" s="20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0">
        <f t="shared" si="23"/>
        <v>0</v>
      </c>
      <c r="AE102" s="20">
        <f t="shared" si="24"/>
        <v>0</v>
      </c>
      <c r="AF102" s="20">
        <f t="shared" si="25"/>
        <v>0</v>
      </c>
      <c r="AG102" s="20">
        <f t="shared" si="26"/>
        <v>0</v>
      </c>
      <c r="AH102">
        <f>SUMIF('库存（子SKU）'!$C:$C,$A102,'库存（子SKU）'!AJ:AJ)</f>
        <v>10</v>
      </c>
      <c r="AI102">
        <f>SUMIF('库存（子SKU）'!$C:$C,$A102,'库存（子SKU）'!AK:AK)</f>
        <v>18</v>
      </c>
      <c r="AJ102">
        <f>SUMIF('库存（子SKU）'!$C:$C,$A102,'库存（子SKU）'!AL:AL)</f>
        <v>3</v>
      </c>
      <c r="AK102">
        <f>SUMIF('库存（子SKU）'!$C:$C,$A102,'库存（子SKU）'!AM:AM)</f>
        <v>16</v>
      </c>
      <c r="AL102" s="20">
        <f t="shared" si="27"/>
        <v>0.1</v>
      </c>
      <c r="AM102" s="20">
        <f t="shared" si="28"/>
        <v>0.0555555555555556</v>
      </c>
      <c r="AN102" s="20">
        <f t="shared" si="29"/>
        <v>0.666666666666667</v>
      </c>
      <c r="AO102" s="20">
        <f t="shared" si="30"/>
        <v>0.0625</v>
      </c>
      <c r="AP102" s="6">
        <f t="shared" si="31"/>
        <v>0.142857142857143</v>
      </c>
      <c r="AQ102" s="6">
        <f t="shared" si="32"/>
        <v>8.57142857142857</v>
      </c>
      <c r="AR102" s="6">
        <f t="shared" si="33"/>
        <v>11.4285714285714</v>
      </c>
      <c r="AS102">
        <f t="shared" si="34"/>
        <v>140</v>
      </c>
      <c r="AT102" s="22">
        <f>IFERROR(时间!$B$4+AS102,"上周无销量")</f>
        <v>43423</v>
      </c>
    </row>
    <row r="103" spans="1:46">
      <c r="A103" t="s">
        <v>2408</v>
      </c>
      <c r="B103">
        <f>SUMIF('库存（子SKU）'!$C:$C,$A103,'库存（子SKU）'!D:D)</f>
        <v>2</v>
      </c>
      <c r="C103">
        <f>SUMIF('库存（子SKU）'!$C:$C,$A103,'库存（子SKU）'!E:E)</f>
        <v>3</v>
      </c>
      <c r="D103">
        <f>SUMIF('库存（子SKU）'!$C:$C,$A103,'库存（子SKU）'!F:F)</f>
        <v>6</v>
      </c>
      <c r="E103">
        <f>SUMIF('库存（子SKU）'!$C:$C,$A103,'库存（子SKU）'!G:G)</f>
        <v>6</v>
      </c>
      <c r="F103" s="6">
        <f>IFERROR(VLOOKUP(A103,'[2]父sku-单价'!$A:$B,2,0),"")</f>
        <v>10.8723529411765</v>
      </c>
      <c r="G103">
        <f>SUMIF('库存（子SKU）'!$C:$C,$A103,'库存（子SKU）'!I:I)</f>
        <v>27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27</v>
      </c>
      <c r="L103">
        <f>SUMIF('库存（子SKU）'!$C:$C,$A103,'库存（子SKU）'!N:N)</f>
        <v>0</v>
      </c>
      <c r="M103">
        <f>SUMIF('库存（子SKU）'!$C:$C,$A103,'库存（子SKU）'!O:O)</f>
        <v>9</v>
      </c>
      <c r="N103">
        <f>SUMIF('库存（子SKU）'!$C:$C,$A103,'库存（子SKU）'!P:P)</f>
        <v>85475</v>
      </c>
      <c r="O103">
        <f>SUMIF('库存（子SKU）'!$C:$C,$A103,'库存（子SKU）'!Q:Q)</f>
        <v>71720</v>
      </c>
      <c r="P103">
        <f>SUMIF('库存（子SKU）'!$C:$C,$A103,'库存（子SKU）'!R:R)</f>
        <v>160691</v>
      </c>
      <c r="Q103">
        <f>SUMIF('库存（子SKU）'!$C:$C,$A103,'库存（子SKU）'!S:S)</f>
        <v>187554</v>
      </c>
      <c r="R103">
        <f>SUMIF('库存（子SKU）'!$C:$C,$A103,'库存（子SKU）'!T:T)</f>
        <v>101</v>
      </c>
      <c r="S103">
        <f>SUMIF('库存（子SKU）'!$C:$C,$A103,'库存（子SKU）'!U:U)</f>
        <v>78</v>
      </c>
      <c r="T103">
        <f>SUMIF('库存（子SKU）'!$C:$C,$A103,'库存（子SKU）'!V:V)</f>
        <v>139</v>
      </c>
      <c r="U103">
        <f>SUMIF('库存（子SKU）'!$C:$C,$A103,'库存（子SKU）'!W:W)</f>
        <v>199</v>
      </c>
      <c r="V103" s="20">
        <f t="shared" si="19"/>
        <v>0.00118163205615677</v>
      </c>
      <c r="W103" s="20">
        <f t="shared" si="20"/>
        <v>0.00108756274400446</v>
      </c>
      <c r="X103" s="20">
        <f t="shared" si="21"/>
        <v>0.000865014219838074</v>
      </c>
      <c r="Y103" s="20">
        <f t="shared" si="22"/>
        <v>0.00106102775733922</v>
      </c>
      <c r="Z103">
        <f>SUMIF('库存（子SKU）'!$C:$C,$A103,'库存（子SKU）'!AB:AB)</f>
        <v>17.335</v>
      </c>
      <c r="AA103">
        <f>SUMIF('库存（子SKU）'!$C:$C,$A103,'库存（子SKU）'!AC:AC)</f>
        <v>9.95</v>
      </c>
      <c r="AB103">
        <f>SUMIF('库存（子SKU）'!$C:$C,$A103,'库存（子SKU）'!AD:AD)</f>
        <v>20.12</v>
      </c>
      <c r="AC103">
        <f>SUMIF('库存（子SKU）'!$C:$C,$A103,'库存（子SKU）'!AE:AE)</f>
        <v>34.17</v>
      </c>
      <c r="AD103" s="20">
        <f t="shared" si="23"/>
        <v>0.797205540226152</v>
      </c>
      <c r="AE103" s="20">
        <f t="shared" si="24"/>
        <v>0.305055095673501</v>
      </c>
      <c r="AF103" s="20">
        <f t="shared" si="25"/>
        <v>0.308427564067881</v>
      </c>
      <c r="AG103" s="20">
        <f t="shared" si="26"/>
        <v>0.523805659254449</v>
      </c>
      <c r="AH103">
        <f>SUMIF('库存（子SKU）'!$C:$C,$A103,'库存（子SKU）'!AJ:AJ)</f>
        <v>77</v>
      </c>
      <c r="AI103">
        <f>SUMIF('库存（子SKU）'!$C:$C,$A103,'库存（子SKU）'!AK:AK)</f>
        <v>93</v>
      </c>
      <c r="AJ103">
        <f>SUMIF('库存（子SKU）'!$C:$C,$A103,'库存（子SKU）'!AL:AL)</f>
        <v>57</v>
      </c>
      <c r="AK103">
        <f>SUMIF('库存（子SKU）'!$C:$C,$A103,'库存（子SKU）'!AM:AM)</f>
        <v>173</v>
      </c>
      <c r="AL103" s="20">
        <f t="shared" si="27"/>
        <v>0.025974025974026</v>
      </c>
      <c r="AM103" s="20">
        <f t="shared" si="28"/>
        <v>0.032258064516129</v>
      </c>
      <c r="AN103" s="20">
        <f t="shared" si="29"/>
        <v>0.105263157894737</v>
      </c>
      <c r="AO103" s="20">
        <f t="shared" si="30"/>
        <v>0.0346820809248555</v>
      </c>
      <c r="AP103" s="6">
        <f t="shared" si="31"/>
        <v>0.285714285714286</v>
      </c>
      <c r="AQ103" s="6">
        <f t="shared" si="32"/>
        <v>17.1428571428571</v>
      </c>
      <c r="AR103" s="6">
        <f t="shared" si="33"/>
        <v>9.85714285714286</v>
      </c>
      <c r="AS103">
        <f t="shared" si="34"/>
        <v>94</v>
      </c>
      <c r="AT103" s="22">
        <f>IFERROR(时间!$B$4+AS103,"上周无销量")</f>
        <v>43377</v>
      </c>
    </row>
    <row r="104" spans="1:46">
      <c r="A104" t="s">
        <v>2409</v>
      </c>
      <c r="B104">
        <f>SUMIF('库存（子SKU）'!$C:$C,$A104,'库存（子SKU）'!D:D)</f>
        <v>0</v>
      </c>
      <c r="C104">
        <f>SUMIF('库存（子SKU）'!$C:$C,$A104,'库存（子SKU）'!E:E)</f>
        <v>2</v>
      </c>
      <c r="D104">
        <f>SUMIF('库存（子SKU）'!$C:$C,$A104,'库存（子SKU）'!F:F)</f>
        <v>3</v>
      </c>
      <c r="E104">
        <f>SUMIF('库存（子SKU）'!$C:$C,$A104,'库存（子SKU）'!G:G)</f>
        <v>2</v>
      </c>
      <c r="F104" s="6">
        <f>IFERROR(VLOOKUP(A104,'[2]父sku-单价'!$A:$B,2,0),"")</f>
        <v>6.8</v>
      </c>
      <c r="G104">
        <f>SUMIF('库存（子SKU）'!$C:$C,$A104,'库存（子SKU）'!I:I)</f>
        <v>5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5</v>
      </c>
      <c r="L104">
        <f>SUMIF('库存（子SKU）'!$C:$C,$A104,'库存（子SKU）'!N:N)</f>
        <v>0</v>
      </c>
      <c r="M104">
        <f>SUMIF('库存（子SKU）'!$C:$C,$A104,'库存（子SKU）'!O:O)</f>
        <v>5</v>
      </c>
      <c r="N104">
        <f>SUMIF('库存（子SKU）'!$C:$C,$A104,'库存（子SKU）'!P:P)</f>
        <v>60790</v>
      </c>
      <c r="O104">
        <f>SUMIF('库存（子SKU）'!$C:$C,$A104,'库存（子SKU）'!Q:Q)</f>
        <v>55244</v>
      </c>
      <c r="P104">
        <f>SUMIF('库存（子SKU）'!$C:$C,$A104,'库存（子SKU）'!R:R)</f>
        <v>7785</v>
      </c>
      <c r="Q104">
        <f>SUMIF('库存（子SKU）'!$C:$C,$A104,'库存（子SKU）'!S:S)</f>
        <v>7111</v>
      </c>
      <c r="R104">
        <f>SUMIF('库存（子SKU）'!$C:$C,$A104,'库存（子SKU）'!T:T)</f>
        <v>49</v>
      </c>
      <c r="S104">
        <f>SUMIF('库存（子SKU）'!$C:$C,$A104,'库存（子SKU）'!U:U)</f>
        <v>46</v>
      </c>
      <c r="T104">
        <f>SUMIF('库存（子SKU）'!$C:$C,$A104,'库存（子SKU）'!V:V)</f>
        <v>23</v>
      </c>
      <c r="U104">
        <f>SUMIF('库存（子SKU）'!$C:$C,$A104,'库存（子SKU）'!W:W)</f>
        <v>29</v>
      </c>
      <c r="V104" s="20">
        <f t="shared" si="19"/>
        <v>0.000806053627241323</v>
      </c>
      <c r="W104" s="20">
        <f t="shared" si="20"/>
        <v>0.000832669611179495</v>
      </c>
      <c r="X104" s="20">
        <f t="shared" si="21"/>
        <v>0.00295439948619139</v>
      </c>
      <c r="Y104" s="20">
        <f t="shared" si="22"/>
        <v>0.00407818872169878</v>
      </c>
      <c r="Z104">
        <f>SUMIF('库存（子SKU）'!$C:$C,$A104,'库存（子SKU）'!AB:AB)</f>
        <v>9.63</v>
      </c>
      <c r="AA104">
        <f>SUMIF('库存（子SKU）'!$C:$C,$A104,'库存（子SKU）'!AC:AC)</f>
        <v>10.07</v>
      </c>
      <c r="AB104">
        <f>SUMIF('库存（子SKU）'!$C:$C,$A104,'库存（子SKU）'!AD:AD)</f>
        <v>4.73</v>
      </c>
      <c r="AC104">
        <f>SUMIF('库存（子SKU）'!$C:$C,$A104,'库存（子SKU）'!AE:AE)</f>
        <v>6.07</v>
      </c>
      <c r="AD104" s="20" t="str">
        <f t="shared" si="23"/>
        <v>无销量广告费为9.63</v>
      </c>
      <c r="AE104" s="20">
        <f t="shared" si="24"/>
        <v>0.740441176470588</v>
      </c>
      <c r="AF104" s="20">
        <f t="shared" si="25"/>
        <v>0.231862745098039</v>
      </c>
      <c r="AG104" s="20">
        <f t="shared" si="26"/>
        <v>0.446323529411765</v>
      </c>
      <c r="AH104">
        <f>SUMIF('库存（子SKU）'!$C:$C,$A104,'库存（子SKU）'!AJ:AJ)</f>
        <v>30</v>
      </c>
      <c r="AI104">
        <f>SUMIF('库存（子SKU）'!$C:$C,$A104,'库存（子SKU）'!AK:AK)</f>
        <v>36</v>
      </c>
      <c r="AJ104">
        <f>SUMIF('库存（子SKU）'!$C:$C,$A104,'库存（子SKU）'!AL:AL)</f>
        <v>13</v>
      </c>
      <c r="AK104">
        <f>SUMIF('库存（子SKU）'!$C:$C,$A104,'库存（子SKU）'!AM:AM)</f>
        <v>39</v>
      </c>
      <c r="AL104" s="20">
        <f t="shared" si="27"/>
        <v>0</v>
      </c>
      <c r="AM104" s="20">
        <f t="shared" si="28"/>
        <v>0.0555555555555556</v>
      </c>
      <c r="AN104" s="20">
        <f t="shared" si="29"/>
        <v>0.230769230769231</v>
      </c>
      <c r="AO104" s="20">
        <f t="shared" si="30"/>
        <v>0.0512820512820513</v>
      </c>
      <c r="AP104" s="6">
        <f t="shared" si="31"/>
        <v>0</v>
      </c>
      <c r="AQ104" s="6">
        <f t="shared" si="32"/>
        <v>0</v>
      </c>
      <c r="AR104" s="6">
        <f t="shared" si="33"/>
        <v>5</v>
      </c>
      <c r="AS104" t="str">
        <f t="shared" si="34"/>
        <v>库存为5</v>
      </c>
      <c r="AT104" s="22" t="str">
        <f>IFERROR(时间!$B$4+AS104,"上周无销量")</f>
        <v>上周无销量</v>
      </c>
    </row>
    <row r="105" spans="1:46">
      <c r="A105" t="s">
        <v>2410</v>
      </c>
      <c r="B105">
        <f>SUMIF('库存（子SKU）'!$C:$C,$A105,'库存（子SKU）'!D:D)</f>
        <v>7</v>
      </c>
      <c r="C105">
        <f>SUMIF('库存（子SKU）'!$C:$C,$A105,'库存（子SKU）'!E:E)</f>
        <v>2</v>
      </c>
      <c r="D105">
        <f>SUMIF('库存（子SKU）'!$C:$C,$A105,'库存（子SKU）'!F:F)</f>
        <v>6</v>
      </c>
      <c r="E105">
        <f>SUMIF('库存（子SKU）'!$C:$C,$A105,'库存（子SKU）'!G:G)</f>
        <v>3</v>
      </c>
      <c r="F105" s="6">
        <f>IFERROR(VLOOKUP(A105,'[2]父sku-单价'!$A:$B,2,0),"")</f>
        <v>7.22222222222222</v>
      </c>
      <c r="G105">
        <f>SUMIF('库存（子SKU）'!$C:$C,$A105,'库存（子SKU）'!I:I)</f>
        <v>22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22</v>
      </c>
      <c r="L105">
        <f>SUMIF('库存（子SKU）'!$C:$C,$A105,'库存（子SKU）'!N:N)</f>
        <v>0</v>
      </c>
      <c r="M105">
        <f>SUMIF('库存（子SKU）'!$C:$C,$A105,'库存（子SKU）'!O:O)</f>
        <v>24</v>
      </c>
      <c r="N105">
        <f>SUMIF('库存（子SKU）'!$C:$C,$A105,'库存（子SKU）'!P:P)</f>
        <v>0</v>
      </c>
      <c r="O105">
        <f>SUMIF('库存（子SKU）'!$C:$C,$A105,'库存（子SKU）'!Q:Q)</f>
        <v>3264</v>
      </c>
      <c r="P105">
        <f>SUMIF('库存（子SKU）'!$C:$C,$A105,'库存（子SKU）'!R:R)</f>
        <v>7365</v>
      </c>
      <c r="Q105">
        <f>SUMIF('库存（子SKU）'!$C:$C,$A105,'库存（子SKU）'!S:S)</f>
        <v>7201</v>
      </c>
      <c r="R105">
        <f>SUMIF('库存（子SKU）'!$C:$C,$A105,'库存（子SKU）'!T:T)</f>
        <v>6</v>
      </c>
      <c r="S105">
        <f>SUMIF('库存（子SKU）'!$C:$C,$A105,'库存（子SKU）'!U:U)</f>
        <v>12</v>
      </c>
      <c r="T105">
        <f>SUMIF('库存（子SKU）'!$C:$C,$A105,'库存（子SKU）'!V:V)</f>
        <v>12</v>
      </c>
      <c r="U105">
        <f>SUMIF('库存（子SKU）'!$C:$C,$A105,'库存（子SKU）'!W:W)</f>
        <v>15</v>
      </c>
      <c r="V105" s="20" t="str">
        <f t="shared" si="19"/>
        <v/>
      </c>
      <c r="W105" s="20">
        <f t="shared" si="20"/>
        <v>0.00367647058823529</v>
      </c>
      <c r="X105" s="20">
        <f t="shared" si="21"/>
        <v>0.00162932790224033</v>
      </c>
      <c r="Y105" s="20">
        <f t="shared" si="22"/>
        <v>0.00208304402166366</v>
      </c>
      <c r="Z105">
        <f>SUMIF('库存（子SKU）'!$C:$C,$A105,'库存（子SKU）'!AB:AB)</f>
        <v>1.62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0">
        <f t="shared" si="23"/>
        <v>0.0320439560439561</v>
      </c>
      <c r="AE105" s="20">
        <f t="shared" si="24"/>
        <v>0</v>
      </c>
      <c r="AF105" s="20">
        <f t="shared" si="25"/>
        <v>0</v>
      </c>
      <c r="AG105" s="20">
        <f t="shared" si="26"/>
        <v>0</v>
      </c>
      <c r="AH105">
        <f>SUMIF('库存（子SKU）'!$C:$C,$A105,'库存（子SKU）'!AJ:AJ)</f>
        <v>24</v>
      </c>
      <c r="AI105">
        <f>SUMIF('库存（子SKU）'!$C:$C,$A105,'库存（子SKU）'!AK:AK)</f>
        <v>25</v>
      </c>
      <c r="AJ105">
        <f>SUMIF('库存（子SKU）'!$C:$C,$A105,'库存（子SKU）'!AL:AL)</f>
        <v>16</v>
      </c>
      <c r="AK105">
        <f>SUMIF('库存（子SKU）'!$C:$C,$A105,'库存（子SKU）'!AM:AM)</f>
        <v>25</v>
      </c>
      <c r="AL105" s="20">
        <f t="shared" si="27"/>
        <v>0.291666666666667</v>
      </c>
      <c r="AM105" s="20">
        <f t="shared" si="28"/>
        <v>0.08</v>
      </c>
      <c r="AN105" s="20">
        <f t="shared" si="29"/>
        <v>0.375</v>
      </c>
      <c r="AO105" s="20">
        <f t="shared" si="30"/>
        <v>0.12</v>
      </c>
      <c r="AP105" s="6">
        <f t="shared" si="31"/>
        <v>1</v>
      </c>
      <c r="AQ105" s="6">
        <f t="shared" si="32"/>
        <v>60</v>
      </c>
      <c r="AR105" s="6">
        <f t="shared" si="33"/>
        <v>-38</v>
      </c>
      <c r="AS105">
        <f t="shared" si="34"/>
        <v>22</v>
      </c>
      <c r="AT105" s="22">
        <f>IFERROR(时间!$B$4+AS105,"上周无销量")</f>
        <v>43305</v>
      </c>
    </row>
    <row r="106" spans="1:46">
      <c r="A106" t="s">
        <v>2411</v>
      </c>
      <c r="B106">
        <f>SUMIF('库存（子SKU）'!$C:$C,$A106,'库存（子SKU）'!D:D)</f>
        <v>1</v>
      </c>
      <c r="C106">
        <f>SUMIF('库存（子SKU）'!$C:$C,$A106,'库存（子SKU）'!E:E)</f>
        <v>3</v>
      </c>
      <c r="D106">
        <f>SUMIF('库存（子SKU）'!$C:$C,$A106,'库存（子SKU）'!F:F)</f>
        <v>5</v>
      </c>
      <c r="E106">
        <f>SUMIF('库存（子SKU）'!$C:$C,$A106,'库存（子SKU）'!G:G)</f>
        <v>2</v>
      </c>
      <c r="F106" s="6">
        <f>IFERROR(VLOOKUP(A106,'[2]父sku-单价'!$A:$B,2,0),"")</f>
        <v>8.69909090909091</v>
      </c>
      <c r="G106">
        <f>SUMIF('库存（子SKU）'!$C:$C,$A106,'库存（子SKU）'!I:I)</f>
        <v>19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19</v>
      </c>
      <c r="L106">
        <f>SUMIF('库存（子SKU）'!$C:$C,$A106,'库存（子SKU）'!N:N)</f>
        <v>0</v>
      </c>
      <c r="M106">
        <f>SUMIF('库存（子SKU）'!$C:$C,$A106,'库存（子SKU）'!O:O)</f>
        <v>19</v>
      </c>
      <c r="N106">
        <f>SUMIF('库存（子SKU）'!$C:$C,$A106,'库存（子SKU）'!P:P)</f>
        <v>997</v>
      </c>
      <c r="O106">
        <f>SUMIF('库存（子SKU）'!$C:$C,$A106,'库存（子SKU）'!Q:Q)</f>
        <v>2825</v>
      </c>
      <c r="P106">
        <f>SUMIF('库存（子SKU）'!$C:$C,$A106,'库存（子SKU）'!R:R)</f>
        <v>2903</v>
      </c>
      <c r="Q106">
        <f>SUMIF('库存（子SKU）'!$C:$C,$A106,'库存（子SKU）'!S:S)</f>
        <v>3597</v>
      </c>
      <c r="R106">
        <f>SUMIF('库存（子SKU）'!$C:$C,$A106,'库存（子SKU）'!T:T)</f>
        <v>3</v>
      </c>
      <c r="S106">
        <f>SUMIF('库存（子SKU）'!$C:$C,$A106,'库存（子SKU）'!U:U)</f>
        <v>8</v>
      </c>
      <c r="T106">
        <f>SUMIF('库存（子SKU）'!$C:$C,$A106,'库存（子SKU）'!V:V)</f>
        <v>18</v>
      </c>
      <c r="U106">
        <f>SUMIF('库存（子SKU）'!$C:$C,$A106,'库存（子SKU）'!W:W)</f>
        <v>31</v>
      </c>
      <c r="V106" s="20">
        <f t="shared" si="19"/>
        <v>0.00300902708124373</v>
      </c>
      <c r="W106" s="20">
        <f t="shared" si="20"/>
        <v>0.00283185840707965</v>
      </c>
      <c r="X106" s="20">
        <f t="shared" si="21"/>
        <v>0.00620048225973131</v>
      </c>
      <c r="Y106" s="20">
        <f t="shared" si="22"/>
        <v>0.00861829302196275</v>
      </c>
      <c r="Z106">
        <f>SUMIF('库存（子SKU）'!$C:$C,$A106,'库存（子SKU）'!AB:AB)</f>
        <v>0.89</v>
      </c>
      <c r="AA106">
        <f>SUMIF('库存（子SKU）'!$C:$C,$A106,'库存（子SKU）'!AC:AC)</f>
        <v>1.58</v>
      </c>
      <c r="AB106">
        <f>SUMIF('库存（子SKU）'!$C:$C,$A106,'库存（子SKU）'!AD:AD)</f>
        <v>3.35</v>
      </c>
      <c r="AC106">
        <f>SUMIF('库存（子SKU）'!$C:$C,$A106,'库存（子SKU）'!AE:AE)</f>
        <v>5.7</v>
      </c>
      <c r="AD106" s="20">
        <f t="shared" si="23"/>
        <v>0.102309541226878</v>
      </c>
      <c r="AE106" s="20">
        <f t="shared" si="24"/>
        <v>0.0605427247709618</v>
      </c>
      <c r="AF106" s="20">
        <f t="shared" si="25"/>
        <v>0.0770195422719197</v>
      </c>
      <c r="AG106" s="20">
        <f t="shared" si="26"/>
        <v>0.32762044100742</v>
      </c>
      <c r="AH106">
        <f>SUMIF('库存（子SKU）'!$C:$C,$A106,'库存（子SKU）'!AJ:AJ)</f>
        <v>9</v>
      </c>
      <c r="AI106">
        <f>SUMIF('库存（子SKU）'!$C:$C,$A106,'库存（子SKU）'!AK:AK)</f>
        <v>30</v>
      </c>
      <c r="AJ106">
        <f>SUMIF('库存（子SKU）'!$C:$C,$A106,'库存（子SKU）'!AL:AL)</f>
        <v>4</v>
      </c>
      <c r="AK106">
        <f>SUMIF('库存（子SKU）'!$C:$C,$A106,'库存（子SKU）'!AM:AM)</f>
        <v>19</v>
      </c>
      <c r="AL106" s="20">
        <f t="shared" si="27"/>
        <v>0.111111111111111</v>
      </c>
      <c r="AM106" s="20">
        <f t="shared" si="28"/>
        <v>0.1</v>
      </c>
      <c r="AN106" s="20">
        <f t="shared" si="29"/>
        <v>1.25</v>
      </c>
      <c r="AO106" s="20">
        <f t="shared" si="30"/>
        <v>0.105263157894737</v>
      </c>
      <c r="AP106" s="6">
        <f t="shared" si="31"/>
        <v>0.142857142857143</v>
      </c>
      <c r="AQ106" s="6">
        <f t="shared" si="32"/>
        <v>8.57142857142857</v>
      </c>
      <c r="AR106" s="6">
        <f t="shared" si="33"/>
        <v>10.4285714285714</v>
      </c>
      <c r="AS106">
        <f t="shared" si="34"/>
        <v>133</v>
      </c>
      <c r="AT106" s="22">
        <f>IFERROR(时间!$B$4+AS106,"上周无销量")</f>
        <v>43416</v>
      </c>
    </row>
    <row r="107" spans="1:46">
      <c r="A107" t="s">
        <v>2412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1</v>
      </c>
      <c r="F107" s="6">
        <f>IFERROR(VLOOKUP(A107,'[2]父sku-单价'!$A:$B,2,0),"")</f>
        <v>17.5</v>
      </c>
      <c r="G107">
        <f>SUMIF('库存（子SKU）'!$C:$C,$A107,'库存（子SKU）'!I:I)</f>
        <v>12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12</v>
      </c>
      <c r="L107">
        <f>SUMIF('库存（子SKU）'!$C:$C,$A107,'库存（子SKU）'!N:N)</f>
        <v>0</v>
      </c>
      <c r="M107">
        <f>SUMIF('库存（子SKU）'!$C:$C,$A107,'库存（子SKU）'!O:O)</f>
        <v>12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0" t="str">
        <f t="shared" si="19"/>
        <v/>
      </c>
      <c r="W107" s="20" t="str">
        <f t="shared" si="20"/>
        <v/>
      </c>
      <c r="X107" s="20" t="str">
        <f t="shared" si="21"/>
        <v/>
      </c>
      <c r="Y107" s="20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0">
        <f t="shared" si="23"/>
        <v>0</v>
      </c>
      <c r="AE107" s="20">
        <f t="shared" si="24"/>
        <v>0</v>
      </c>
      <c r="AF107" s="20">
        <f t="shared" si="25"/>
        <v>0</v>
      </c>
      <c r="AG107" s="20">
        <f t="shared" si="26"/>
        <v>0</v>
      </c>
      <c r="AH107">
        <f>SUMIF('库存（子SKU）'!$C:$C,$A107,'库存（子SKU）'!AJ:AJ)</f>
        <v>2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2</v>
      </c>
      <c r="AL107" s="20">
        <f t="shared" si="27"/>
        <v>0</v>
      </c>
      <c r="AM107" s="20" t="str">
        <f t="shared" si="28"/>
        <v/>
      </c>
      <c r="AN107" s="20" t="str">
        <f t="shared" si="29"/>
        <v/>
      </c>
      <c r="AO107" s="20">
        <f t="shared" si="30"/>
        <v>0.5</v>
      </c>
      <c r="AP107" s="6">
        <f t="shared" si="31"/>
        <v>0</v>
      </c>
      <c r="AQ107" s="6">
        <f t="shared" si="32"/>
        <v>0</v>
      </c>
      <c r="AR107" s="6">
        <f t="shared" si="33"/>
        <v>12</v>
      </c>
      <c r="AS107" t="str">
        <f t="shared" si="34"/>
        <v>库存为12</v>
      </c>
      <c r="AT107" s="22" t="str">
        <f>IFERROR(时间!$B$4+AS107,"上周无销量")</f>
        <v>上周无销量</v>
      </c>
    </row>
    <row r="108" spans="1:46">
      <c r="A108" t="s">
        <v>2413</v>
      </c>
      <c r="B108">
        <f>SUMIF('库存（子SKU）'!$C:$C,$A108,'库存（子SKU）'!D:D)</f>
        <v>1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0</v>
      </c>
      <c r="F108" s="6">
        <f>IFERROR(VLOOKUP(A108,'[2]父sku-单价'!$A:$B,2,0),"")</f>
        <v>6.8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0" t="str">
        <f t="shared" si="19"/>
        <v/>
      </c>
      <c r="W108" s="20" t="str">
        <f t="shared" si="20"/>
        <v/>
      </c>
      <c r="X108" s="20" t="str">
        <f t="shared" si="21"/>
        <v/>
      </c>
      <c r="Y108" s="20" t="str">
        <f t="shared" si="22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0">
        <f t="shared" si="23"/>
        <v>0</v>
      </c>
      <c r="AE108" s="20">
        <f t="shared" si="24"/>
        <v>0</v>
      </c>
      <c r="AF108" s="20">
        <f t="shared" si="25"/>
        <v>0</v>
      </c>
      <c r="AG108" s="20">
        <f t="shared" si="26"/>
        <v>0</v>
      </c>
      <c r="AH108">
        <f>SUMIF('库存（子SKU）'!$C:$C,$A108,'库存（子SKU）'!AJ:AJ)</f>
        <v>6</v>
      </c>
      <c r="AI108">
        <f>SUMIF('库存（子SKU）'!$C:$C,$A108,'库存（子SKU）'!AK:AK)</f>
        <v>12</v>
      </c>
      <c r="AJ108">
        <f>SUMIF('库存（子SKU）'!$C:$C,$A108,'库存（子SKU）'!AL:AL)</f>
        <v>1</v>
      </c>
      <c r="AK108">
        <f>SUMIF('库存（子SKU）'!$C:$C,$A108,'库存（子SKU）'!AM:AM)</f>
        <v>0</v>
      </c>
      <c r="AL108" s="20">
        <f t="shared" si="27"/>
        <v>0.166666666666667</v>
      </c>
      <c r="AM108" s="20">
        <f t="shared" si="28"/>
        <v>0</v>
      </c>
      <c r="AN108" s="20">
        <f t="shared" si="29"/>
        <v>0</v>
      </c>
      <c r="AO108" s="20" t="str">
        <f t="shared" si="30"/>
        <v/>
      </c>
      <c r="AP108" s="6">
        <f t="shared" si="31"/>
        <v>0.142857142857143</v>
      </c>
      <c r="AQ108" s="6">
        <f t="shared" si="32"/>
        <v>8.57142857142857</v>
      </c>
      <c r="AR108" s="6">
        <f t="shared" si="33"/>
        <v>-8.57142857142857</v>
      </c>
      <c r="AS108">
        <f t="shared" si="34"/>
        <v>0</v>
      </c>
      <c r="AT108" s="22">
        <f>IFERROR(时间!$B$4+AS108,"上周无销量")</f>
        <v>43283</v>
      </c>
    </row>
    <row r="109" spans="1:46">
      <c r="A109" t="s">
        <v>2414</v>
      </c>
      <c r="B109">
        <f>SUMIF('库存（子SKU）'!$C:$C,$A109,'库存（子SKU）'!D:D)</f>
        <v>2</v>
      </c>
      <c r="C109">
        <f>SUMIF('库存（子SKU）'!$C:$C,$A109,'库存（子SKU）'!E:E)</f>
        <v>1</v>
      </c>
      <c r="D109">
        <f>SUMIF('库存（子SKU）'!$C:$C,$A109,'库存（子SKU）'!F:F)</f>
        <v>3</v>
      </c>
      <c r="E109">
        <f>SUMIF('库存（子SKU）'!$C:$C,$A109,'库存（子SKU）'!G:G)</f>
        <v>4</v>
      </c>
      <c r="F109" s="6">
        <f>IFERROR(VLOOKUP(A109,'[2]父sku-单价'!$A:$B,2,0),"")</f>
        <v>9.39</v>
      </c>
      <c r="G109">
        <f>SUMIF('库存（子SKU）'!$C:$C,$A109,'库存（子SKU）'!I:I)</f>
        <v>46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46</v>
      </c>
      <c r="L109">
        <f>SUMIF('库存（子SKU）'!$C:$C,$A109,'库存（子SKU）'!N:N)</f>
        <v>0</v>
      </c>
      <c r="M109">
        <f>SUMIF('库存（子SKU）'!$C:$C,$A109,'库存（子SKU）'!O:O)</f>
        <v>43</v>
      </c>
      <c r="N109">
        <f>SUMIF('库存（子SKU）'!$C:$C,$A109,'库存（子SKU）'!P:P)</f>
        <v>23396</v>
      </c>
      <c r="O109">
        <f>SUMIF('库存（子SKU）'!$C:$C,$A109,'库存（子SKU）'!Q:Q)</f>
        <v>19238</v>
      </c>
      <c r="P109">
        <f>SUMIF('库存（子SKU）'!$C:$C,$A109,'库存（子SKU）'!R:R)</f>
        <v>28141</v>
      </c>
      <c r="Q109">
        <f>SUMIF('库存（子SKU）'!$C:$C,$A109,'库存（子SKU）'!S:S)</f>
        <v>38015</v>
      </c>
      <c r="R109">
        <f>SUMIF('库存（子SKU）'!$C:$C,$A109,'库存（子SKU）'!T:T)</f>
        <v>84</v>
      </c>
      <c r="S109">
        <f>SUMIF('库存（子SKU）'!$C:$C,$A109,'库存（子SKU）'!U:U)</f>
        <v>54</v>
      </c>
      <c r="T109">
        <f>SUMIF('库存（子SKU）'!$C:$C,$A109,'库存（子SKU）'!V:V)</f>
        <v>80</v>
      </c>
      <c r="U109">
        <f>SUMIF('库存（子SKU）'!$C:$C,$A109,'库存（子SKU）'!W:W)</f>
        <v>97</v>
      </c>
      <c r="V109" s="20">
        <f t="shared" si="19"/>
        <v>0.00359035732603864</v>
      </c>
      <c r="W109" s="20">
        <f t="shared" si="20"/>
        <v>0.0028069445888346</v>
      </c>
      <c r="X109" s="20">
        <f t="shared" si="21"/>
        <v>0.00284282719164209</v>
      </c>
      <c r="Y109" s="20">
        <f t="shared" si="22"/>
        <v>0.00255162435880573</v>
      </c>
      <c r="Z109">
        <f>SUMIF('库存（子SKU）'!$C:$C,$A109,'库存（子SKU）'!AB:AB)</f>
        <v>10.07625</v>
      </c>
      <c r="AA109">
        <f>SUMIF('库存（子SKU）'!$C:$C,$A109,'库存（子SKU）'!AC:AC)</f>
        <v>6.55</v>
      </c>
      <c r="AB109">
        <f>SUMIF('库存（子SKU）'!$C:$C,$A109,'库存（子SKU）'!AD:AD)</f>
        <v>8.67</v>
      </c>
      <c r="AC109">
        <f>SUMIF('库存（子SKU）'!$C:$C,$A109,'库存（子SKU）'!AE:AE)</f>
        <v>10.63</v>
      </c>
      <c r="AD109" s="20">
        <f t="shared" si="23"/>
        <v>0.536541533546326</v>
      </c>
      <c r="AE109" s="20">
        <f t="shared" si="24"/>
        <v>0.697550585729499</v>
      </c>
      <c r="AF109" s="20">
        <f t="shared" si="25"/>
        <v>0.307774227902023</v>
      </c>
      <c r="AG109" s="20">
        <f t="shared" si="26"/>
        <v>0.283013844515442</v>
      </c>
      <c r="AH109">
        <f>SUMIF('库存（子SKU）'!$C:$C,$A109,'库存（子SKU）'!AJ:AJ)</f>
        <v>52</v>
      </c>
      <c r="AI109">
        <f>SUMIF('库存（子SKU）'!$C:$C,$A109,'库存（子SKU）'!AK:AK)</f>
        <v>58</v>
      </c>
      <c r="AJ109">
        <f>SUMIF('库存（子SKU）'!$C:$C,$A109,'库存（子SKU）'!AL:AL)</f>
        <v>50</v>
      </c>
      <c r="AK109">
        <f>SUMIF('库存（子SKU）'!$C:$C,$A109,'库存（子SKU）'!AM:AM)</f>
        <v>158</v>
      </c>
      <c r="AL109" s="20">
        <f t="shared" si="27"/>
        <v>0.0384615384615385</v>
      </c>
      <c r="AM109" s="20">
        <f t="shared" si="28"/>
        <v>0.0172413793103448</v>
      </c>
      <c r="AN109" s="20">
        <f t="shared" si="29"/>
        <v>0.06</v>
      </c>
      <c r="AO109" s="20">
        <f t="shared" si="30"/>
        <v>0.0253164556962025</v>
      </c>
      <c r="AP109" s="6">
        <f t="shared" si="31"/>
        <v>0.285714285714286</v>
      </c>
      <c r="AQ109" s="6">
        <f t="shared" si="32"/>
        <v>17.1428571428571</v>
      </c>
      <c r="AR109" s="6">
        <f t="shared" si="33"/>
        <v>28.8571428571429</v>
      </c>
      <c r="AS109">
        <f t="shared" si="34"/>
        <v>161</v>
      </c>
      <c r="AT109" s="22">
        <f>IFERROR(时间!$B$4+AS109,"上周无销量")</f>
        <v>43444</v>
      </c>
    </row>
    <row r="110" spans="1:46">
      <c r="A110" t="s">
        <v>2415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0</v>
      </c>
      <c r="E110">
        <f>SUMIF('库存（子SKU）'!$C:$C,$A110,'库存（子SKU）'!G:G)</f>
        <v>0</v>
      </c>
      <c r="F110" s="6" t="str">
        <f>IFERROR(VLOOKUP(A110,'[2]父sku-单价'!$A:$B,2,0),"")</f>
        <v/>
      </c>
      <c r="G110">
        <f>SUMIF('库存（子SKU）'!$C:$C,$A110,'库存（子SKU）'!I:I)</f>
        <v>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2</v>
      </c>
      <c r="L110">
        <f>SUMIF('库存（子SKU）'!$C:$C,$A110,'库存（子SKU）'!N:N)</f>
        <v>0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0" t="str">
        <f t="shared" si="19"/>
        <v/>
      </c>
      <c r="W110" s="20" t="str">
        <f t="shared" si="20"/>
        <v/>
      </c>
      <c r="X110" s="20" t="str">
        <f t="shared" si="21"/>
        <v/>
      </c>
      <c r="Y110" s="20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0">
        <f t="shared" si="23"/>
        <v>0</v>
      </c>
      <c r="AE110" s="20">
        <f t="shared" si="24"/>
        <v>0</v>
      </c>
      <c r="AF110" s="20">
        <f t="shared" si="25"/>
        <v>0</v>
      </c>
      <c r="AG110" s="20">
        <f t="shared" si="26"/>
        <v>0</v>
      </c>
      <c r="AH110">
        <f>SUMIF('库存（子SKU）'!$C:$C,$A110,'库存（子SKU）'!AJ:AJ)</f>
        <v>6</v>
      </c>
      <c r="AI110">
        <f>SUMIF('库存（子SKU）'!$C:$C,$A110,'库存（子SKU）'!AK:AK)</f>
        <v>11</v>
      </c>
      <c r="AJ110">
        <f>SUMIF('库存（子SKU）'!$C:$C,$A110,'库存（子SKU）'!AL:AL)</f>
        <v>0</v>
      </c>
      <c r="AK110">
        <f>SUMIF('库存（子SKU）'!$C:$C,$A110,'库存（子SKU）'!AM:AM)</f>
        <v>5</v>
      </c>
      <c r="AL110" s="20">
        <f t="shared" si="27"/>
        <v>0</v>
      </c>
      <c r="AM110" s="20">
        <f t="shared" si="28"/>
        <v>0</v>
      </c>
      <c r="AN110" s="20" t="str">
        <f t="shared" si="29"/>
        <v/>
      </c>
      <c r="AO110" s="20">
        <f t="shared" si="30"/>
        <v>0</v>
      </c>
      <c r="AP110" s="6">
        <f t="shared" si="31"/>
        <v>0</v>
      </c>
      <c r="AQ110" s="6">
        <f t="shared" si="32"/>
        <v>0</v>
      </c>
      <c r="AR110" s="6">
        <f t="shared" si="33"/>
        <v>2</v>
      </c>
      <c r="AS110" t="str">
        <f t="shared" si="34"/>
        <v>库存为2</v>
      </c>
      <c r="AT110" s="22" t="str">
        <f>IFERROR(时间!$B$4+AS110,"上周无销量")</f>
        <v>上周无销量</v>
      </c>
    </row>
    <row r="111" spans="1:46">
      <c r="A111" t="s">
        <v>2416</v>
      </c>
      <c r="B111">
        <f>SUMIF('库存（子SKU）'!$C:$C,$A111,'库存（子SKU）'!D:D)</f>
        <v>1</v>
      </c>
      <c r="C111">
        <f>SUMIF('库存（子SKU）'!$C:$C,$A111,'库存（子SKU）'!E:E)</f>
        <v>2</v>
      </c>
      <c r="D111">
        <f>SUMIF('库存（子SKU）'!$C:$C,$A111,'库存（子SKU）'!F:F)</f>
        <v>4</v>
      </c>
      <c r="E111">
        <f>SUMIF('库存（子SKU）'!$C:$C,$A111,'库存（子SKU）'!G:G)</f>
        <v>5</v>
      </c>
      <c r="F111" s="6">
        <f>IFERROR(VLOOKUP(A111,'[2]父sku-单价'!$A:$B,2,0),"")</f>
        <v>9.93</v>
      </c>
      <c r="G111">
        <f>SUMIF('库存（子SKU）'!$C:$C,$A111,'库存（子SKU）'!I:I)</f>
        <v>75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75</v>
      </c>
      <c r="L111">
        <f>SUMIF('库存（子SKU）'!$C:$C,$A111,'库存（子SKU）'!N:N)</f>
        <v>0</v>
      </c>
      <c r="M111">
        <f>SUMIF('库存（子SKU）'!$C:$C,$A111,'库存（子SKU）'!O:O)</f>
        <v>75</v>
      </c>
      <c r="N111">
        <f>SUMIF('库存（子SKU）'!$C:$C,$A111,'库存（子SKU）'!P:P)</f>
        <v>5832</v>
      </c>
      <c r="O111">
        <f>SUMIF('库存（子SKU）'!$C:$C,$A111,'库存（子SKU）'!Q:Q)</f>
        <v>4166</v>
      </c>
      <c r="P111">
        <f>SUMIF('库存（子SKU）'!$C:$C,$A111,'库存（子SKU）'!R:R)</f>
        <v>4866</v>
      </c>
      <c r="Q111">
        <f>SUMIF('库存（子SKU）'!$C:$C,$A111,'库存（子SKU）'!S:S)</f>
        <v>5352</v>
      </c>
      <c r="R111">
        <f>SUMIF('库存（子SKU）'!$C:$C,$A111,'库存（子SKU）'!T:T)</f>
        <v>26</v>
      </c>
      <c r="S111">
        <f>SUMIF('库存（子SKU）'!$C:$C,$A111,'库存（子SKU）'!U:U)</f>
        <v>14</v>
      </c>
      <c r="T111">
        <f>SUMIF('库存（子SKU）'!$C:$C,$A111,'库存（子SKU）'!V:V)</f>
        <v>33</v>
      </c>
      <c r="U111">
        <f>SUMIF('库存（子SKU）'!$C:$C,$A111,'库存（子SKU）'!W:W)</f>
        <v>17</v>
      </c>
      <c r="V111" s="20">
        <f t="shared" si="19"/>
        <v>0.00445816186556927</v>
      </c>
      <c r="W111" s="20">
        <f t="shared" si="20"/>
        <v>0.00336053768602976</v>
      </c>
      <c r="X111" s="20">
        <f t="shared" si="21"/>
        <v>0.00678175092478422</v>
      </c>
      <c r="Y111" s="20">
        <f t="shared" si="22"/>
        <v>0.00317638266068759</v>
      </c>
      <c r="Z111">
        <f>SUMIF('库存（子SKU）'!$C:$C,$A111,'库存（子SKU）'!AB:AB)</f>
        <v>5.16</v>
      </c>
      <c r="AA111">
        <f>SUMIF('库存（子SKU）'!$C:$C,$A111,'库存（子SKU）'!AC:AC)</f>
        <v>2.45</v>
      </c>
      <c r="AB111">
        <f>SUMIF('库存（子SKU）'!$C:$C,$A111,'库存（子SKU）'!AD:AD)</f>
        <v>4.36</v>
      </c>
      <c r="AC111">
        <f>SUMIF('库存（子SKU）'!$C:$C,$A111,'库存（子SKU）'!AE:AE)</f>
        <v>1.66</v>
      </c>
      <c r="AD111" s="20">
        <f t="shared" si="23"/>
        <v>0.51963746223565</v>
      </c>
      <c r="AE111" s="20">
        <f t="shared" si="24"/>
        <v>0.123363544813696</v>
      </c>
      <c r="AF111" s="20">
        <f t="shared" si="25"/>
        <v>0.109768378650554</v>
      </c>
      <c r="AG111" s="20">
        <f t="shared" si="26"/>
        <v>0.0334340382678751</v>
      </c>
      <c r="AH111">
        <f>SUMIF('库存（子SKU）'!$C:$C,$A111,'库存（子SKU）'!AJ:AJ)</f>
        <v>27</v>
      </c>
      <c r="AI111">
        <f>SUMIF('库存（子SKU）'!$C:$C,$A111,'库存（子SKU）'!AK:AK)</f>
        <v>42</v>
      </c>
      <c r="AJ111">
        <f>SUMIF('库存（子SKU）'!$C:$C,$A111,'库存（子SKU）'!AL:AL)</f>
        <v>25</v>
      </c>
      <c r="AK111">
        <f>SUMIF('库存（子SKU）'!$C:$C,$A111,'库存（子SKU）'!AM:AM)</f>
        <v>31</v>
      </c>
      <c r="AL111" s="20">
        <f t="shared" si="27"/>
        <v>0.037037037037037</v>
      </c>
      <c r="AM111" s="20">
        <f t="shared" si="28"/>
        <v>0.0476190476190476</v>
      </c>
      <c r="AN111" s="20">
        <f t="shared" si="29"/>
        <v>0.16</v>
      </c>
      <c r="AO111" s="20">
        <f t="shared" si="30"/>
        <v>0.161290322580645</v>
      </c>
      <c r="AP111" s="6">
        <f t="shared" si="31"/>
        <v>0.142857142857143</v>
      </c>
      <c r="AQ111" s="6">
        <f t="shared" si="32"/>
        <v>8.57142857142857</v>
      </c>
      <c r="AR111" s="6">
        <f t="shared" si="33"/>
        <v>66.4285714285714</v>
      </c>
      <c r="AS111">
        <f t="shared" si="34"/>
        <v>525</v>
      </c>
      <c r="AT111" s="22">
        <f>IFERROR(时间!$B$4+AS111,"上周无销量")</f>
        <v>43808</v>
      </c>
    </row>
    <row r="112" spans="1:46">
      <c r="A112" t="s">
        <v>2417</v>
      </c>
      <c r="B112">
        <f>SUMIF('库存（子SKU）'!$C:$C,$A112,'库存（子SKU）'!D:D)</f>
        <v>2</v>
      </c>
      <c r="C112">
        <f>SUMIF('库存（子SKU）'!$C:$C,$A112,'库存（子SKU）'!E:E)</f>
        <v>0</v>
      </c>
      <c r="D112">
        <f>SUMIF('库存（子SKU）'!$C:$C,$A112,'库存（子SKU）'!F:F)</f>
        <v>3</v>
      </c>
      <c r="E112">
        <f>SUMIF('库存（子SKU）'!$C:$C,$A112,'库存（子SKU）'!G:G)</f>
        <v>1</v>
      </c>
      <c r="F112" s="6">
        <f>IFERROR(VLOOKUP(A112,'[2]父sku-单价'!$A:$B,2,0),"")</f>
        <v>8.56666666666667</v>
      </c>
      <c r="G112">
        <f>SUMIF('库存（子SKU）'!$C:$C,$A112,'库存（子SKU）'!I:I)</f>
        <v>24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24</v>
      </c>
      <c r="L112">
        <f>SUMIF('库存（子SKU）'!$C:$C,$A112,'库存（子SKU）'!N:N)</f>
        <v>0</v>
      </c>
      <c r="M112">
        <f>SUMIF('库存（子SKU）'!$C:$C,$A112,'库存（子SKU）'!O:O)</f>
        <v>25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0" t="str">
        <f t="shared" si="19"/>
        <v/>
      </c>
      <c r="W112" s="20" t="str">
        <f t="shared" si="20"/>
        <v/>
      </c>
      <c r="X112" s="20" t="str">
        <f t="shared" si="21"/>
        <v/>
      </c>
      <c r="Y112" s="20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0">
        <f t="shared" si="23"/>
        <v>0</v>
      </c>
      <c r="AE112" s="20">
        <f t="shared" si="24"/>
        <v>0</v>
      </c>
      <c r="AF112" s="20">
        <f t="shared" si="25"/>
        <v>0</v>
      </c>
      <c r="AG112" s="20">
        <f t="shared" si="26"/>
        <v>0</v>
      </c>
      <c r="AH112">
        <f>SUMIF('库存（子SKU）'!$C:$C,$A112,'库存（子SKU）'!AJ:AJ)</f>
        <v>16</v>
      </c>
      <c r="AI112">
        <f>SUMIF('库存（子SKU）'!$C:$C,$A112,'库存（子SKU）'!AK:AK)</f>
        <v>25</v>
      </c>
      <c r="AJ112">
        <f>SUMIF('库存（子SKU）'!$C:$C,$A112,'库存（子SKU）'!AL:AL)</f>
        <v>12</v>
      </c>
      <c r="AK112">
        <f>SUMIF('库存（子SKU）'!$C:$C,$A112,'库存（子SKU）'!AM:AM)</f>
        <v>25</v>
      </c>
      <c r="AL112" s="20">
        <f t="shared" si="27"/>
        <v>0.125</v>
      </c>
      <c r="AM112" s="20">
        <f t="shared" si="28"/>
        <v>0</v>
      </c>
      <c r="AN112" s="20">
        <f t="shared" si="29"/>
        <v>0.25</v>
      </c>
      <c r="AO112" s="20">
        <f t="shared" si="30"/>
        <v>0.04</v>
      </c>
      <c r="AP112" s="6">
        <f t="shared" si="31"/>
        <v>0.285714285714286</v>
      </c>
      <c r="AQ112" s="6">
        <f t="shared" si="32"/>
        <v>17.1428571428571</v>
      </c>
      <c r="AR112" s="6">
        <f t="shared" si="33"/>
        <v>6.85714285714286</v>
      </c>
      <c r="AS112">
        <f t="shared" si="34"/>
        <v>84</v>
      </c>
      <c r="AT112" s="22">
        <f>IFERROR(时间!$B$4+AS112,"上周无销量")</f>
        <v>43367</v>
      </c>
    </row>
    <row r="113" spans="1:46">
      <c r="A113" t="s">
        <v>2418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6" t="str">
        <f>IFERROR(VLOOKUP(A113,'[2]父sku-单价'!$A:$B,2,0),"")</f>
        <v/>
      </c>
      <c r="G113">
        <f>SUMIF('库存（子SKU）'!$C:$C,$A113,'库存（子SKU）'!I:I)</f>
        <v>23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23</v>
      </c>
      <c r="L113">
        <f>SUMIF('库存（子SKU）'!$C:$C,$A113,'库存（子SKU）'!N:N)</f>
        <v>0</v>
      </c>
      <c r="M113">
        <f>SUMIF('库存（子SKU）'!$C:$C,$A113,'库存（子SKU）'!O:O)</f>
        <v>23</v>
      </c>
      <c r="N113">
        <f>SUMIF('库存（子SKU）'!$C:$C,$A113,'库存（子SKU）'!P:P)</f>
        <v>3103</v>
      </c>
      <c r="O113">
        <f>SUMIF('库存（子SKU）'!$C:$C,$A113,'库存（子SKU）'!Q:Q)</f>
        <v>2167</v>
      </c>
      <c r="P113">
        <f>SUMIF('库存（子SKU）'!$C:$C,$A113,'库存（子SKU）'!R:R)</f>
        <v>2958</v>
      </c>
      <c r="Q113">
        <f>SUMIF('库存（子SKU）'!$C:$C,$A113,'库存（子SKU）'!S:S)</f>
        <v>2297</v>
      </c>
      <c r="R113">
        <f>SUMIF('库存（子SKU）'!$C:$C,$A113,'库存（子SKU）'!T:T)</f>
        <v>9</v>
      </c>
      <c r="S113">
        <f>SUMIF('库存（子SKU）'!$C:$C,$A113,'库存（子SKU）'!U:U)</f>
        <v>6</v>
      </c>
      <c r="T113">
        <f>SUMIF('库存（子SKU）'!$C:$C,$A113,'库存（子SKU）'!V:V)</f>
        <v>3</v>
      </c>
      <c r="U113">
        <f>SUMIF('库存（子SKU）'!$C:$C,$A113,'库存（子SKU）'!W:W)</f>
        <v>7</v>
      </c>
      <c r="V113" s="20">
        <f t="shared" si="19"/>
        <v>0.0029004189494038</v>
      </c>
      <c r="W113" s="20">
        <f t="shared" si="20"/>
        <v>0.00276880479926165</v>
      </c>
      <c r="X113" s="20">
        <f t="shared" si="21"/>
        <v>0.00101419878296146</v>
      </c>
      <c r="Y113" s="20">
        <f t="shared" si="22"/>
        <v>0.00304745319982586</v>
      </c>
      <c r="Z113">
        <f>SUMIF('库存（子SKU）'!$C:$C,$A113,'库存（子SKU）'!AB:AB)</f>
        <v>2.01</v>
      </c>
      <c r="AA113">
        <f>SUMIF('库存（子SKU）'!$C:$C,$A113,'库存（子SKU）'!AC:AC)</f>
        <v>1.4</v>
      </c>
      <c r="AB113">
        <f>SUMIF('库存（子SKU）'!$C:$C,$A113,'库存（子SKU）'!AD:AD)</f>
        <v>0.85</v>
      </c>
      <c r="AC113">
        <f>SUMIF('库存（子SKU）'!$C:$C,$A113,'库存（子SKU）'!AE:AE)</f>
        <v>1.63</v>
      </c>
      <c r="AD113" s="20" t="str">
        <f t="shared" si="23"/>
        <v>无销量广告费为2.01</v>
      </c>
      <c r="AE113" s="20" t="str">
        <f t="shared" si="24"/>
        <v>无销量广告费为1.4</v>
      </c>
      <c r="AF113" s="20" t="str">
        <f t="shared" si="25"/>
        <v>无销量广告费为0.85</v>
      </c>
      <c r="AG113" s="20" t="str">
        <f t="shared" si="26"/>
        <v>无销量广告费为1.63</v>
      </c>
      <c r="AH113">
        <f>SUMIF('库存（子SKU）'!$C:$C,$A113,'库存（子SKU）'!AJ:AJ)</f>
        <v>4</v>
      </c>
      <c r="AI113">
        <f>SUMIF('库存（子SKU）'!$C:$C,$A113,'库存（子SKU）'!AK:AK)</f>
        <v>6</v>
      </c>
      <c r="AJ113">
        <f>SUMIF('库存（子SKU）'!$C:$C,$A113,'库存（子SKU）'!AL:AL)</f>
        <v>0</v>
      </c>
      <c r="AK113">
        <f>SUMIF('库存（子SKU）'!$C:$C,$A113,'库存（子SKU）'!AM:AM)</f>
        <v>2</v>
      </c>
      <c r="AL113" s="20">
        <f t="shared" si="27"/>
        <v>0</v>
      </c>
      <c r="AM113" s="20">
        <f t="shared" si="28"/>
        <v>0</v>
      </c>
      <c r="AN113" s="20" t="str">
        <f t="shared" si="29"/>
        <v/>
      </c>
      <c r="AO113" s="20">
        <f t="shared" si="30"/>
        <v>0</v>
      </c>
      <c r="AP113" s="6">
        <f t="shared" si="31"/>
        <v>0</v>
      </c>
      <c r="AQ113" s="6">
        <f t="shared" si="32"/>
        <v>0</v>
      </c>
      <c r="AR113" s="6">
        <f t="shared" si="33"/>
        <v>23</v>
      </c>
      <c r="AS113" t="str">
        <f t="shared" si="34"/>
        <v>库存为23</v>
      </c>
      <c r="AT113" s="22" t="str">
        <f>IFERROR(时间!$B$4+AS113,"上周无销量")</f>
        <v>上周无销量</v>
      </c>
    </row>
    <row r="114" spans="1:46">
      <c r="A114" t="s">
        <v>2419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6" t="str">
        <f>IFERROR(VLOOKUP(A114,'[2]父sku-单价'!$A:$B,2,0),"")</f>
        <v/>
      </c>
      <c r="G114">
        <f>SUMIF('库存（子SKU）'!$C:$C,$A114,'库存（子SKU）'!I:I)</f>
        <v>24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24</v>
      </c>
      <c r="L114">
        <f>SUMIF('库存（子SKU）'!$C:$C,$A114,'库存（子SKU）'!N:N)</f>
        <v>0</v>
      </c>
      <c r="M114">
        <f>SUMIF('库存（子SKU）'!$C:$C,$A114,'库存（子SKU）'!O:O)</f>
        <v>24</v>
      </c>
      <c r="N114">
        <f>SUMIF('库存（子SKU）'!$C:$C,$A114,'库存（子SKU）'!P:P)</f>
        <v>24877</v>
      </c>
      <c r="O114">
        <f>SUMIF('库存（子SKU）'!$C:$C,$A114,'库存（子SKU）'!Q:Q)</f>
        <v>27919</v>
      </c>
      <c r="P114">
        <f>SUMIF('库存（子SKU）'!$C:$C,$A114,'库存（子SKU）'!R:R)</f>
        <v>18570</v>
      </c>
      <c r="Q114">
        <f>SUMIF('库存（子SKU）'!$C:$C,$A114,'库存（子SKU）'!S:S)</f>
        <v>17267</v>
      </c>
      <c r="R114">
        <f>SUMIF('库存（子SKU）'!$C:$C,$A114,'库存（子SKU）'!T:T)</f>
        <v>44</v>
      </c>
      <c r="S114">
        <f>SUMIF('库存（子SKU）'!$C:$C,$A114,'库存（子SKU）'!U:U)</f>
        <v>50</v>
      </c>
      <c r="T114">
        <f>SUMIF('库存（子SKU）'!$C:$C,$A114,'库存（子SKU）'!V:V)</f>
        <v>34</v>
      </c>
      <c r="U114">
        <f>SUMIF('库存（子SKU）'!$C:$C,$A114,'库存（子SKU）'!W:W)</f>
        <v>31</v>
      </c>
      <c r="V114" s="20">
        <f t="shared" si="19"/>
        <v>0.00176870201390843</v>
      </c>
      <c r="W114" s="20">
        <f t="shared" si="20"/>
        <v>0.00179089508936566</v>
      </c>
      <c r="X114" s="20">
        <f t="shared" si="21"/>
        <v>0.00183091007000539</v>
      </c>
      <c r="Y114" s="20">
        <f t="shared" si="22"/>
        <v>0.00179533213644524</v>
      </c>
      <c r="Z114">
        <f>SUMIF('库存（子SKU）'!$C:$C,$A114,'库存（子SKU）'!AB:AB)</f>
        <v>9.71375</v>
      </c>
      <c r="AA114">
        <f>SUMIF('库存（子SKU）'!$C:$C,$A114,'库存（子SKU）'!AC:AC)</f>
        <v>11.89</v>
      </c>
      <c r="AB114">
        <f>SUMIF('库存（子SKU）'!$C:$C,$A114,'库存（子SKU）'!AD:AD)</f>
        <v>8.68</v>
      </c>
      <c r="AC114">
        <f>SUMIF('库存（子SKU）'!$C:$C,$A114,'库存（子SKU）'!AE:AE)</f>
        <v>8.77</v>
      </c>
      <c r="AD114" s="20" t="str">
        <f t="shared" si="23"/>
        <v>无销量广告费为9.71375</v>
      </c>
      <c r="AE114" s="20" t="str">
        <f t="shared" si="24"/>
        <v>无销量广告费为11.89</v>
      </c>
      <c r="AF114" s="20" t="str">
        <f t="shared" si="25"/>
        <v>无销量广告费为8.68</v>
      </c>
      <c r="AG114" s="20" t="str">
        <f t="shared" si="26"/>
        <v>无销量广告费为8.77</v>
      </c>
      <c r="AH114">
        <f>SUMIF('库存（子SKU）'!$C:$C,$A114,'库存（子SKU）'!AJ:AJ)</f>
        <v>4</v>
      </c>
      <c r="AI114">
        <f>SUMIF('库存（子SKU）'!$C:$C,$A114,'库存（子SKU）'!AK:AK)</f>
        <v>3</v>
      </c>
      <c r="AJ114">
        <f>SUMIF('库存（子SKU）'!$C:$C,$A114,'库存（子SKU）'!AL:AL)</f>
        <v>2</v>
      </c>
      <c r="AK114">
        <f>SUMIF('库存（子SKU）'!$C:$C,$A114,'库存（子SKU）'!AM:AM)</f>
        <v>3</v>
      </c>
      <c r="AL114" s="20">
        <f t="shared" si="27"/>
        <v>0</v>
      </c>
      <c r="AM114" s="20">
        <f t="shared" si="28"/>
        <v>0</v>
      </c>
      <c r="AN114" s="20">
        <f t="shared" si="29"/>
        <v>0</v>
      </c>
      <c r="AO114" s="20">
        <f t="shared" si="30"/>
        <v>0</v>
      </c>
      <c r="AP114" s="6">
        <f t="shared" si="31"/>
        <v>0</v>
      </c>
      <c r="AQ114" s="6">
        <f t="shared" si="32"/>
        <v>0</v>
      </c>
      <c r="AR114" s="6">
        <f t="shared" si="33"/>
        <v>24</v>
      </c>
      <c r="AS114" t="str">
        <f t="shared" si="34"/>
        <v>库存为24</v>
      </c>
      <c r="AT114" s="22" t="str">
        <f>IFERROR(时间!$B$4+AS114,"上周无销量")</f>
        <v>上周无销量</v>
      </c>
    </row>
    <row r="115" spans="1:46">
      <c r="A115" t="s">
        <v>2420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6" t="str">
        <f>IFERROR(VLOOKUP(A115,'[2]父sku-单价'!$A:$B,2,0),"")</f>
        <v/>
      </c>
      <c r="G115">
        <f>SUMIF('库存（子SKU）'!$C:$C,$A115,'库存（子SKU）'!I:I)</f>
        <v>72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1</v>
      </c>
      <c r="K115">
        <f t="shared" si="18"/>
        <v>73</v>
      </c>
      <c r="L115">
        <f>SUMIF('库存（子SKU）'!$C:$C,$A115,'库存（子SKU）'!N:N)</f>
        <v>0</v>
      </c>
      <c r="M115">
        <f>SUMIF('库存（子SKU）'!$C:$C,$A115,'库存（子SKU）'!O:O)</f>
        <v>72</v>
      </c>
      <c r="N115">
        <f>SUMIF('库存（子SKU）'!$C:$C,$A115,'库存（子SKU）'!P:P)</f>
        <v>10075</v>
      </c>
      <c r="O115">
        <f>SUMIF('库存（子SKU）'!$C:$C,$A115,'库存（子SKU）'!Q:Q)</f>
        <v>5417</v>
      </c>
      <c r="P115">
        <f>SUMIF('库存（子SKU）'!$C:$C,$A115,'库存（子SKU）'!R:R)</f>
        <v>7823</v>
      </c>
      <c r="Q115">
        <f>SUMIF('库存（子SKU）'!$C:$C,$A115,'库存（子SKU）'!S:S)</f>
        <v>6484</v>
      </c>
      <c r="R115">
        <f>SUMIF('库存（子SKU）'!$C:$C,$A115,'库存（子SKU）'!T:T)</f>
        <v>12</v>
      </c>
      <c r="S115">
        <f>SUMIF('库存（子SKU）'!$C:$C,$A115,'库存（子SKU）'!U:U)</f>
        <v>9</v>
      </c>
      <c r="T115">
        <f>SUMIF('库存（子SKU）'!$C:$C,$A115,'库存（子SKU）'!V:V)</f>
        <v>3</v>
      </c>
      <c r="U115">
        <f>SUMIF('库存（子SKU）'!$C:$C,$A115,'库存（子SKU）'!W:W)</f>
        <v>6</v>
      </c>
      <c r="V115" s="20">
        <f t="shared" si="19"/>
        <v>0.00119106699751861</v>
      </c>
      <c r="W115" s="20">
        <f t="shared" si="20"/>
        <v>0.00166143621930958</v>
      </c>
      <c r="X115" s="20">
        <f t="shared" si="21"/>
        <v>0.000383484596702032</v>
      </c>
      <c r="Y115" s="20">
        <f t="shared" si="22"/>
        <v>0.000925354719309068</v>
      </c>
      <c r="Z115">
        <f>SUMIF('库存（子SKU）'!$C:$C,$A115,'库存（子SKU）'!AB:AB)</f>
        <v>3.7</v>
      </c>
      <c r="AA115">
        <f>SUMIF('库存（子SKU）'!$C:$C,$A115,'库存（子SKU）'!AC:AC)</f>
        <v>2.93</v>
      </c>
      <c r="AB115">
        <f>SUMIF('库存（子SKU）'!$C:$C,$A115,'库存（子SKU）'!AD:AD)</f>
        <v>1.04</v>
      </c>
      <c r="AC115">
        <f>SUMIF('库存（子SKU）'!$C:$C,$A115,'库存（子SKU）'!AE:AE)</f>
        <v>2.33</v>
      </c>
      <c r="AD115" s="20" t="str">
        <f t="shared" si="23"/>
        <v>无销量广告费为3.7</v>
      </c>
      <c r="AE115" s="20" t="str">
        <f t="shared" si="24"/>
        <v>无销量广告费为2.93</v>
      </c>
      <c r="AF115" s="20" t="str">
        <f t="shared" si="25"/>
        <v>无销量广告费为1.04</v>
      </c>
      <c r="AG115" s="20" t="str">
        <f t="shared" si="26"/>
        <v>无销量广告费为2.33</v>
      </c>
      <c r="AH115">
        <f>SUMIF('库存（子SKU）'!$C:$C,$A115,'库存（子SKU）'!AJ:AJ)</f>
        <v>2</v>
      </c>
      <c r="AI115">
        <f>SUMIF('库存（子SKU）'!$C:$C,$A115,'库存（子SKU）'!AK:AK)</f>
        <v>10</v>
      </c>
      <c r="AJ115">
        <f>SUMIF('库存（子SKU）'!$C:$C,$A115,'库存（子SKU）'!AL:AL)</f>
        <v>4</v>
      </c>
      <c r="AK115">
        <f>SUMIF('库存（子SKU）'!$C:$C,$A115,'库存（子SKU）'!AM:AM)</f>
        <v>0</v>
      </c>
      <c r="AL115" s="20">
        <f t="shared" si="27"/>
        <v>0</v>
      </c>
      <c r="AM115" s="20">
        <f t="shared" si="28"/>
        <v>0</v>
      </c>
      <c r="AN115" s="20">
        <f t="shared" si="29"/>
        <v>0</v>
      </c>
      <c r="AO115" s="20" t="str">
        <f t="shared" si="30"/>
        <v/>
      </c>
      <c r="AP115" s="6">
        <f t="shared" si="31"/>
        <v>0</v>
      </c>
      <c r="AQ115" s="6">
        <f t="shared" si="32"/>
        <v>0</v>
      </c>
      <c r="AR115" s="6">
        <f t="shared" si="33"/>
        <v>73</v>
      </c>
      <c r="AS115" t="str">
        <f t="shared" si="34"/>
        <v>库存为73</v>
      </c>
      <c r="AT115" s="22" t="str">
        <f>IFERROR(时间!$B$4+AS115,"上周无销量")</f>
        <v>上周无销量</v>
      </c>
    </row>
    <row r="116" spans="1:46">
      <c r="A116" t="s">
        <v>2421</v>
      </c>
      <c r="B116">
        <f>SUMIF('库存（子SKU）'!$C:$C,$A116,'库存（子SKU）'!D:D)</f>
        <v>1</v>
      </c>
      <c r="C116">
        <f>SUMIF('库存（子SKU）'!$C:$C,$A116,'库存（子SKU）'!E:E)</f>
        <v>2</v>
      </c>
      <c r="D116">
        <f>SUMIF('库存（子SKU）'!$C:$C,$A116,'库存（子SKU）'!F:F)</f>
        <v>0</v>
      </c>
      <c r="E116">
        <f>SUMIF('库存（子SKU）'!$C:$C,$A116,'库存（子SKU）'!G:G)</f>
        <v>1</v>
      </c>
      <c r="F116" s="6">
        <f>IFERROR(VLOOKUP(A116,'[2]父sku-单价'!$A:$B,2,0),"")</f>
        <v>18.24</v>
      </c>
      <c r="G116">
        <f>SUMIF('库存（子SKU）'!$C:$C,$A116,'库存（子SKU）'!I:I)</f>
        <v>188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188</v>
      </c>
      <c r="L116">
        <f>SUMIF('库存（子SKU）'!$C:$C,$A116,'库存（子SKU）'!N:N)</f>
        <v>0</v>
      </c>
      <c r="M116">
        <f>SUMIF('库存（子SKU）'!$C:$C,$A116,'库存（子SKU）'!O:O)</f>
        <v>183</v>
      </c>
      <c r="N116">
        <f>SUMIF('库存（子SKU）'!$C:$C,$A116,'库存（子SKU）'!P:P)</f>
        <v>1544</v>
      </c>
      <c r="O116">
        <f>SUMIF('库存（子SKU）'!$C:$C,$A116,'库存（子SKU）'!Q:Q)</f>
        <v>16142</v>
      </c>
      <c r="P116">
        <f>SUMIF('库存（子SKU）'!$C:$C,$A116,'库存（子SKU）'!R:R)</f>
        <v>17702</v>
      </c>
      <c r="Q116">
        <f>SUMIF('库存（子SKU）'!$C:$C,$A116,'库存（子SKU）'!S:S)</f>
        <v>20535</v>
      </c>
      <c r="R116">
        <f>SUMIF('库存（子SKU）'!$C:$C,$A116,'库存（子SKU）'!T:T)</f>
        <v>8</v>
      </c>
      <c r="S116">
        <f>SUMIF('库存（子SKU）'!$C:$C,$A116,'库存（子SKU）'!U:U)</f>
        <v>19</v>
      </c>
      <c r="T116">
        <f>SUMIF('库存（子SKU）'!$C:$C,$A116,'库存（子SKU）'!V:V)</f>
        <v>20</v>
      </c>
      <c r="U116">
        <f>SUMIF('库存（子SKU）'!$C:$C,$A116,'库存（子SKU）'!W:W)</f>
        <v>16</v>
      </c>
      <c r="V116" s="20">
        <f t="shared" si="19"/>
        <v>0.00518134715025907</v>
      </c>
      <c r="W116" s="20">
        <f t="shared" si="20"/>
        <v>0.00117705364886631</v>
      </c>
      <c r="X116" s="20">
        <f t="shared" si="21"/>
        <v>0.00112981584001808</v>
      </c>
      <c r="Y116" s="20">
        <f t="shared" si="22"/>
        <v>0.000779157535914293</v>
      </c>
      <c r="Z116">
        <f>SUMIF('库存（子SKU）'!$C:$C,$A116,'库存（子SKU）'!AB:AB)</f>
        <v>1.39375</v>
      </c>
      <c r="AA116">
        <f>SUMIF('库存（子SKU）'!$C:$C,$A116,'库存（子SKU）'!AC:AC)</f>
        <v>2.55</v>
      </c>
      <c r="AB116">
        <f>SUMIF('库存（子SKU）'!$C:$C,$A116,'库存（子SKU）'!AD:AD)</f>
        <v>1.79</v>
      </c>
      <c r="AC116">
        <f>SUMIF('库存（子SKU）'!$C:$C,$A116,'库存（子SKU）'!AE:AE)</f>
        <v>1.36</v>
      </c>
      <c r="AD116" s="20">
        <f t="shared" si="23"/>
        <v>0.0764117324561404</v>
      </c>
      <c r="AE116" s="20">
        <f t="shared" si="24"/>
        <v>0.0699013157894737</v>
      </c>
      <c r="AF116" s="20" t="str">
        <f t="shared" si="25"/>
        <v>无销量广告费为1.79</v>
      </c>
      <c r="AG116" s="20">
        <f t="shared" si="26"/>
        <v>0.0745614035087719</v>
      </c>
      <c r="AH116">
        <f>SUMIF('库存（子SKU）'!$C:$C,$A116,'库存（子SKU）'!AJ:AJ)</f>
        <v>16</v>
      </c>
      <c r="AI116">
        <f>SUMIF('库存（子SKU）'!$C:$C,$A116,'库存（子SKU）'!AK:AK)</f>
        <v>28</v>
      </c>
      <c r="AJ116">
        <f>SUMIF('库存（子SKU）'!$C:$C,$A116,'库存（子SKU）'!AL:AL)</f>
        <v>4</v>
      </c>
      <c r="AK116">
        <f>SUMIF('库存（子SKU）'!$C:$C,$A116,'库存（子SKU）'!AM:AM)</f>
        <v>23</v>
      </c>
      <c r="AL116" s="20">
        <f t="shared" si="27"/>
        <v>0.0625</v>
      </c>
      <c r="AM116" s="20">
        <f t="shared" si="28"/>
        <v>0.0714285714285714</v>
      </c>
      <c r="AN116" s="20">
        <f t="shared" si="29"/>
        <v>0</v>
      </c>
      <c r="AO116" s="20">
        <f t="shared" si="30"/>
        <v>0.0434782608695652</v>
      </c>
      <c r="AP116" s="6">
        <f t="shared" si="31"/>
        <v>0.142857142857143</v>
      </c>
      <c r="AQ116" s="6">
        <f t="shared" si="32"/>
        <v>8.57142857142857</v>
      </c>
      <c r="AR116" s="6">
        <f t="shared" si="33"/>
        <v>179.428571428571</v>
      </c>
      <c r="AS116">
        <f t="shared" si="34"/>
        <v>1316</v>
      </c>
      <c r="AT116" s="22">
        <f>IFERROR(时间!$B$4+AS116,"上周无销量")</f>
        <v>44599</v>
      </c>
    </row>
    <row r="117" spans="1:46">
      <c r="A117" t="s">
        <v>2422</v>
      </c>
      <c r="B117">
        <f>SUMIF('库存（子SKU）'!$C:$C,$A117,'库存（子SKU）'!D:D)</f>
        <v>2</v>
      </c>
      <c r="C117">
        <f>SUMIF('库存（子SKU）'!$C:$C,$A117,'库存（子SKU）'!E:E)</f>
        <v>6</v>
      </c>
      <c r="D117">
        <f>SUMIF('库存（子SKU）'!$C:$C,$A117,'库存（子SKU）'!F:F)</f>
        <v>2</v>
      </c>
      <c r="E117">
        <f>SUMIF('库存（子SKU）'!$C:$C,$A117,'库存（子SKU）'!G:G)</f>
        <v>2</v>
      </c>
      <c r="F117" s="6">
        <f>IFERROR(VLOOKUP(A117,'[2]父sku-单价'!$A:$B,2,0),"")</f>
        <v>16.3233333333333</v>
      </c>
      <c r="G117">
        <f>SUMIF('库存（子SKU）'!$C:$C,$A117,'库存（子SKU）'!I:I)</f>
        <v>17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17</v>
      </c>
      <c r="L117">
        <f>SUMIF('库存（子SKU）'!$C:$C,$A117,'库存（子SKU）'!N:N)</f>
        <v>0</v>
      </c>
      <c r="M117">
        <f>SUMIF('库存（子SKU）'!$C:$C,$A117,'库存（子SKU）'!O:O)</f>
        <v>6</v>
      </c>
      <c r="N117">
        <f>SUMIF('库存（子SKU）'!$C:$C,$A117,'库存（子SKU）'!P:P)</f>
        <v>5470</v>
      </c>
      <c r="O117">
        <f>SUMIF('库存（子SKU）'!$C:$C,$A117,'库存（子SKU）'!Q:Q)</f>
        <v>2921</v>
      </c>
      <c r="P117">
        <f>SUMIF('库存（子SKU）'!$C:$C,$A117,'库存（子SKU）'!R:R)</f>
        <v>4666</v>
      </c>
      <c r="Q117">
        <f>SUMIF('库存（子SKU）'!$C:$C,$A117,'库存（子SKU）'!S:S)</f>
        <v>4431</v>
      </c>
      <c r="R117">
        <f>SUMIF('库存（子SKU）'!$C:$C,$A117,'库存（子SKU）'!T:T)</f>
        <v>12</v>
      </c>
      <c r="S117">
        <f>SUMIF('库存（子SKU）'!$C:$C,$A117,'库存（子SKU）'!U:U)</f>
        <v>15</v>
      </c>
      <c r="T117">
        <f>SUMIF('库存（子SKU）'!$C:$C,$A117,'库存（子SKU）'!V:V)</f>
        <v>6</v>
      </c>
      <c r="U117">
        <f>SUMIF('库存（子SKU）'!$C:$C,$A117,'库存（子SKU）'!W:W)</f>
        <v>8</v>
      </c>
      <c r="V117" s="20">
        <f t="shared" si="19"/>
        <v>0.00219378427787934</v>
      </c>
      <c r="W117" s="20">
        <f t="shared" si="20"/>
        <v>0.00513522766175967</v>
      </c>
      <c r="X117" s="20">
        <f t="shared" si="21"/>
        <v>0.00128589798542649</v>
      </c>
      <c r="Y117" s="20">
        <f t="shared" si="22"/>
        <v>0.00180546152110133</v>
      </c>
      <c r="Z117">
        <f>SUMIF('库存（子SKU）'!$C:$C,$A117,'库存（子SKU）'!AB:AB)</f>
        <v>1.85</v>
      </c>
      <c r="AA117">
        <f>SUMIF('库存（子SKU）'!$C:$C,$A117,'库存（子SKU）'!AC:AC)</f>
        <v>1.74</v>
      </c>
      <c r="AB117">
        <f>SUMIF('库存（子SKU）'!$C:$C,$A117,'库存（子SKU）'!AD:AD)</f>
        <v>0.43</v>
      </c>
      <c r="AC117">
        <f>SUMIF('库存（子SKU）'!$C:$C,$A117,'库存（子SKU）'!AE:AE)</f>
        <v>0.64</v>
      </c>
      <c r="AD117" s="20">
        <f t="shared" si="23"/>
        <v>0.0566673473555239</v>
      </c>
      <c r="AE117" s="20">
        <f t="shared" si="24"/>
        <v>0.017765979170921</v>
      </c>
      <c r="AF117" s="20">
        <f t="shared" si="25"/>
        <v>0.013171329385338</v>
      </c>
      <c r="AG117" s="20">
        <f t="shared" si="26"/>
        <v>0.0196038390851542</v>
      </c>
      <c r="AH117">
        <f>SUMIF('库存（子SKU）'!$C:$C,$A117,'库存（子SKU）'!AJ:AJ)</f>
        <v>14</v>
      </c>
      <c r="AI117">
        <f>SUMIF('库存（子SKU）'!$C:$C,$A117,'库存（子SKU）'!AK:AK)</f>
        <v>28</v>
      </c>
      <c r="AJ117">
        <f>SUMIF('库存（子SKU）'!$C:$C,$A117,'库存（子SKU）'!AL:AL)</f>
        <v>9</v>
      </c>
      <c r="AK117">
        <f>SUMIF('库存（子SKU）'!$C:$C,$A117,'库存（子SKU）'!AM:AM)</f>
        <v>23</v>
      </c>
      <c r="AL117" s="20">
        <f t="shared" si="27"/>
        <v>0.142857142857143</v>
      </c>
      <c r="AM117" s="20">
        <f t="shared" si="28"/>
        <v>0.214285714285714</v>
      </c>
      <c r="AN117" s="20">
        <f t="shared" si="29"/>
        <v>0.222222222222222</v>
      </c>
      <c r="AO117" s="20">
        <f t="shared" si="30"/>
        <v>0.0869565217391304</v>
      </c>
      <c r="AP117" s="6">
        <f t="shared" si="31"/>
        <v>0.285714285714286</v>
      </c>
      <c r="AQ117" s="6">
        <f t="shared" si="32"/>
        <v>17.1428571428571</v>
      </c>
      <c r="AR117" s="6">
        <f t="shared" si="33"/>
        <v>-0.142857142857142</v>
      </c>
      <c r="AS117">
        <f t="shared" si="34"/>
        <v>59</v>
      </c>
      <c r="AT117" s="22">
        <f>IFERROR(时间!$B$4+AS117,"上周无销量")</f>
        <v>43342</v>
      </c>
    </row>
    <row r="118" spans="1:46">
      <c r="A118" t="s">
        <v>2423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6" t="str">
        <f>IFERROR(VLOOKUP(A118,'[2]父sku-单价'!$A:$B,2,0),"")</f>
        <v/>
      </c>
      <c r="G118">
        <f>SUMIF('库存（子SKU）'!$C:$C,$A118,'库存（子SKU）'!I:I)</f>
        <v>26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26</v>
      </c>
      <c r="L118">
        <f>SUMIF('库存（子SKU）'!$C:$C,$A118,'库存（子SKU）'!N:N)</f>
        <v>0</v>
      </c>
      <c r="M118">
        <f>SUMIF('库存（子SKU）'!$C:$C,$A118,'库存（子SKU）'!O:O)</f>
        <v>26</v>
      </c>
      <c r="N118">
        <f>SUMIF('库存（子SKU）'!$C:$C,$A118,'库存（子SKU）'!P:P)</f>
        <v>4600</v>
      </c>
      <c r="O118">
        <f>SUMIF('库存（子SKU）'!$C:$C,$A118,'库存（子SKU）'!Q:Q)</f>
        <v>7350</v>
      </c>
      <c r="P118">
        <f>SUMIF('库存（子SKU）'!$C:$C,$A118,'库存（子SKU）'!R:R)</f>
        <v>1632</v>
      </c>
      <c r="Q118">
        <f>SUMIF('库存（子SKU）'!$C:$C,$A118,'库存（子SKU）'!S:S)</f>
        <v>1967</v>
      </c>
      <c r="R118">
        <f>SUMIF('库存（子SKU）'!$C:$C,$A118,'库存（子SKU）'!T:T)</f>
        <v>6</v>
      </c>
      <c r="S118">
        <f>SUMIF('库存（子SKU）'!$C:$C,$A118,'库存（子SKU）'!U:U)</f>
        <v>6</v>
      </c>
      <c r="T118">
        <f>SUMIF('库存（子SKU）'!$C:$C,$A118,'库存（子SKU）'!V:V)</f>
        <v>4</v>
      </c>
      <c r="U118">
        <f>SUMIF('库存（子SKU）'!$C:$C,$A118,'库存（子SKU）'!W:W)</f>
        <v>7</v>
      </c>
      <c r="V118" s="20">
        <f t="shared" si="19"/>
        <v>0.00130434782608696</v>
      </c>
      <c r="W118" s="20">
        <f t="shared" si="20"/>
        <v>0.000816326530612245</v>
      </c>
      <c r="X118" s="20">
        <f t="shared" si="21"/>
        <v>0.00245098039215686</v>
      </c>
      <c r="Y118" s="20">
        <f t="shared" si="22"/>
        <v>0.00355871886120996</v>
      </c>
      <c r="Z118">
        <f>SUMIF('库存（子SKU）'!$C:$C,$A118,'库存（子SKU）'!AB:AB)</f>
        <v>0.56625</v>
      </c>
      <c r="AA118">
        <f>SUMIF('库存（子SKU）'!$C:$C,$A118,'库存（子SKU）'!AC:AC)</f>
        <v>0.44</v>
      </c>
      <c r="AB118">
        <f>SUMIF('库存（子SKU）'!$C:$C,$A118,'库存（子SKU）'!AD:AD)</f>
        <v>0.4</v>
      </c>
      <c r="AC118">
        <f>SUMIF('库存（子SKU）'!$C:$C,$A118,'库存（子SKU）'!AE:AE)</f>
        <v>0.69</v>
      </c>
      <c r="AD118" s="20" t="str">
        <f t="shared" si="23"/>
        <v>无销量广告费为0.56625</v>
      </c>
      <c r="AE118" s="20" t="str">
        <f t="shared" si="24"/>
        <v>无销量广告费为0.44</v>
      </c>
      <c r="AF118" s="20" t="str">
        <f t="shared" si="25"/>
        <v>无销量广告费为0.4</v>
      </c>
      <c r="AG118" s="20" t="str">
        <f t="shared" si="26"/>
        <v>无销量广告费为0.69</v>
      </c>
      <c r="AH118">
        <f>SUMIF('库存（子SKU）'!$C:$C,$A118,'库存（子SKU）'!AJ:AJ)</f>
        <v>5</v>
      </c>
      <c r="AI118">
        <f>SUMIF('库存（子SKU）'!$C:$C,$A118,'库存（子SKU）'!AK:AK)</f>
        <v>1</v>
      </c>
      <c r="AJ118">
        <f>SUMIF('库存（子SKU）'!$C:$C,$A118,'库存（子SKU）'!AL:AL)</f>
        <v>0</v>
      </c>
      <c r="AK118">
        <f>SUMIF('库存（子SKU）'!$C:$C,$A118,'库存（子SKU）'!AM:AM)</f>
        <v>3</v>
      </c>
      <c r="AL118" s="20">
        <f t="shared" si="27"/>
        <v>0</v>
      </c>
      <c r="AM118" s="20">
        <f t="shared" si="28"/>
        <v>0</v>
      </c>
      <c r="AN118" s="20" t="str">
        <f t="shared" si="29"/>
        <v/>
      </c>
      <c r="AO118" s="20">
        <f t="shared" si="30"/>
        <v>0</v>
      </c>
      <c r="AP118" s="6">
        <f t="shared" si="31"/>
        <v>0</v>
      </c>
      <c r="AQ118" s="6">
        <f t="shared" si="32"/>
        <v>0</v>
      </c>
      <c r="AR118" s="6">
        <f t="shared" si="33"/>
        <v>26</v>
      </c>
      <c r="AS118" t="str">
        <f t="shared" si="34"/>
        <v>库存为26</v>
      </c>
      <c r="AT118" s="22" t="str">
        <f>IFERROR(时间!$B$4+AS118,"上周无销量")</f>
        <v>上周无销量</v>
      </c>
    </row>
    <row r="119" spans="1:46">
      <c r="A119" t="s">
        <v>2424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6" t="str">
        <f>IFERROR(VLOOKUP(A119,'[2]父sku-单价'!$A:$B,2,0),"")</f>
        <v/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0" t="str">
        <f t="shared" si="19"/>
        <v/>
      </c>
      <c r="W119" s="20" t="str">
        <f t="shared" si="20"/>
        <v/>
      </c>
      <c r="X119" s="20" t="str">
        <f t="shared" si="21"/>
        <v/>
      </c>
      <c r="Y119" s="20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0">
        <f t="shared" si="23"/>
        <v>0</v>
      </c>
      <c r="AE119" s="20">
        <f t="shared" si="24"/>
        <v>0</v>
      </c>
      <c r="AF119" s="20">
        <f t="shared" si="25"/>
        <v>0</v>
      </c>
      <c r="AG119" s="20">
        <f t="shared" si="26"/>
        <v>0</v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0" t="str">
        <f t="shared" si="27"/>
        <v/>
      </c>
      <c r="AM119" s="20" t="str">
        <f t="shared" si="28"/>
        <v/>
      </c>
      <c r="AN119" s="20" t="str">
        <f t="shared" si="29"/>
        <v/>
      </c>
      <c r="AO119" s="20" t="str">
        <f t="shared" si="30"/>
        <v/>
      </c>
      <c r="AP119" s="6">
        <f t="shared" si="31"/>
        <v>0</v>
      </c>
      <c r="AQ119" s="6">
        <f t="shared" si="32"/>
        <v>0</v>
      </c>
      <c r="AR119" s="6">
        <f t="shared" si="33"/>
        <v>0</v>
      </c>
      <c r="AS119" t="str">
        <f t="shared" si="34"/>
        <v>库存为0</v>
      </c>
      <c r="AT119" s="22" t="str">
        <f>IFERROR(时间!$B$4+AS119,"上周无销量")</f>
        <v>上周无销量</v>
      </c>
    </row>
    <row r="120" spans="1:46">
      <c r="A120" t="s">
        <v>2425</v>
      </c>
      <c r="B120">
        <f>SUMIF('库存（子SKU）'!$C:$C,$A120,'库存（子SKU）'!D:D)</f>
        <v>11</v>
      </c>
      <c r="C120">
        <f>SUMIF('库存（子SKU）'!$C:$C,$A120,'库存（子SKU）'!E:E)</f>
        <v>21</v>
      </c>
      <c r="D120">
        <f>SUMIF('库存（子SKU）'!$C:$C,$A120,'库存（子SKU）'!F:F)</f>
        <v>26</v>
      </c>
      <c r="E120">
        <f>SUMIF('库存（子SKU）'!$C:$C,$A120,'库存（子SKU）'!G:G)</f>
        <v>4</v>
      </c>
      <c r="F120" s="6">
        <f>IFERROR(VLOOKUP(A120,'[2]父sku-单价'!$A:$B,2,0),"")</f>
        <v>22.99</v>
      </c>
      <c r="G120">
        <f>SUMIF('库存（子SKU）'!$C:$C,$A120,'库存（子SKU）'!I:I)</f>
        <v>60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1</v>
      </c>
      <c r="K120">
        <f t="shared" si="18"/>
        <v>61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1388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18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0">
        <f t="shared" si="19"/>
        <v>0.0129682997118156</v>
      </c>
      <c r="W120" s="20" t="str">
        <f t="shared" si="20"/>
        <v/>
      </c>
      <c r="X120" s="20" t="str">
        <f t="shared" si="21"/>
        <v/>
      </c>
      <c r="Y120" s="20" t="str">
        <f t="shared" si="22"/>
        <v/>
      </c>
      <c r="Z120">
        <f>SUMIF('库存（子SKU）'!$C:$C,$A120,'库存（子SKU）'!AB:AB)</f>
        <v>2.08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0">
        <f t="shared" si="23"/>
        <v>0.00822491992565938</v>
      </c>
      <c r="AE120" s="20">
        <f t="shared" si="24"/>
        <v>0</v>
      </c>
      <c r="AF120" s="20">
        <f t="shared" si="25"/>
        <v>0</v>
      </c>
      <c r="AG120" s="20">
        <f t="shared" si="26"/>
        <v>0</v>
      </c>
      <c r="AH120">
        <f>SUMIF('库存（子SKU）'!$C:$C,$A120,'库存（子SKU）'!AJ:AJ)</f>
        <v>157</v>
      </c>
      <c r="AI120">
        <f>SUMIF('库存（子SKU）'!$C:$C,$A120,'库存（子SKU）'!AK:AK)</f>
        <v>203</v>
      </c>
      <c r="AJ120">
        <f>SUMIF('库存（子SKU）'!$C:$C,$A120,'库存（子SKU）'!AL:AL)</f>
        <v>14</v>
      </c>
      <c r="AK120">
        <f>SUMIF('库存（子SKU）'!$C:$C,$A120,'库存（子SKU）'!AM:AM)</f>
        <v>14</v>
      </c>
      <c r="AL120" s="20">
        <f t="shared" si="27"/>
        <v>0.0700636942675159</v>
      </c>
      <c r="AM120" s="20">
        <f t="shared" si="28"/>
        <v>0.103448275862069</v>
      </c>
      <c r="AN120" s="20">
        <f t="shared" si="29"/>
        <v>1.85714285714286</v>
      </c>
      <c r="AO120" s="20">
        <f t="shared" si="30"/>
        <v>0.285714285714286</v>
      </c>
      <c r="AP120" s="6">
        <f t="shared" si="31"/>
        <v>1.57142857142857</v>
      </c>
      <c r="AQ120" s="6">
        <f t="shared" si="32"/>
        <v>94.2857142857143</v>
      </c>
      <c r="AR120" s="6">
        <f t="shared" si="33"/>
        <v>-33.2857142857143</v>
      </c>
      <c r="AS120">
        <f t="shared" si="34"/>
        <v>38</v>
      </c>
      <c r="AT120" s="22">
        <f>IFERROR(时间!$B$4+AS120,"上周无销量")</f>
        <v>43321</v>
      </c>
    </row>
    <row r="121" spans="1:46">
      <c r="A121" t="s">
        <v>2426</v>
      </c>
      <c r="B121">
        <f>SUMIF('库存（子SKU）'!$C:$C,$A121,'库存（子SKU）'!D:D)</f>
        <v>17</v>
      </c>
      <c r="C121">
        <f>SUMIF('库存（子SKU）'!$C:$C,$A121,'库存（子SKU）'!E:E)</f>
        <v>13</v>
      </c>
      <c r="D121">
        <f>SUMIF('库存（子SKU）'!$C:$C,$A121,'库存（子SKU）'!F:F)</f>
        <v>5</v>
      </c>
      <c r="E121">
        <f>SUMIF('库存（子SKU）'!$C:$C,$A121,'库存（子SKU）'!G:G)</f>
        <v>4</v>
      </c>
      <c r="F121" s="6">
        <f>IFERROR(VLOOKUP(A121,'[2]父sku-单价'!$A:$B,2,0),"")</f>
        <v>21.1905128205128</v>
      </c>
      <c r="G121">
        <f>SUMIF('库存（子SKU）'!$C:$C,$A121,'库存（子SKU）'!I:I)</f>
        <v>51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51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0" t="str">
        <f t="shared" si="19"/>
        <v/>
      </c>
      <c r="W121" s="20" t="str">
        <f t="shared" si="20"/>
        <v/>
      </c>
      <c r="X121" s="20" t="str">
        <f t="shared" si="21"/>
        <v/>
      </c>
      <c r="Y121" s="20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0">
        <f t="shared" si="23"/>
        <v>0</v>
      </c>
      <c r="AE121" s="20">
        <f t="shared" si="24"/>
        <v>0</v>
      </c>
      <c r="AF121" s="20">
        <f t="shared" si="25"/>
        <v>0</v>
      </c>
      <c r="AG121" s="20">
        <f t="shared" si="26"/>
        <v>0</v>
      </c>
      <c r="AH121">
        <f>SUMIF('库存（子SKU）'!$C:$C,$A121,'库存（子SKU）'!AJ:AJ)</f>
        <v>164</v>
      </c>
      <c r="AI121">
        <f>SUMIF('库存（子SKU）'!$C:$C,$A121,'库存（子SKU）'!AK:AK)</f>
        <v>221</v>
      </c>
      <c r="AJ121">
        <f>SUMIF('库存（子SKU）'!$C:$C,$A121,'库存（子SKU）'!AL:AL)</f>
        <v>1</v>
      </c>
      <c r="AK121">
        <f>SUMIF('库存（子SKU）'!$C:$C,$A121,'库存（子SKU）'!AM:AM)</f>
        <v>15</v>
      </c>
      <c r="AL121" s="20">
        <f t="shared" si="27"/>
        <v>0.103658536585366</v>
      </c>
      <c r="AM121" s="20">
        <f t="shared" si="28"/>
        <v>0.0588235294117647</v>
      </c>
      <c r="AN121" s="20">
        <f t="shared" si="29"/>
        <v>5</v>
      </c>
      <c r="AO121" s="20">
        <f t="shared" si="30"/>
        <v>0.266666666666667</v>
      </c>
      <c r="AP121" s="6">
        <f t="shared" si="31"/>
        <v>2.42857142857143</v>
      </c>
      <c r="AQ121" s="6">
        <f t="shared" si="32"/>
        <v>145.714285714286</v>
      </c>
      <c r="AR121" s="6">
        <f t="shared" si="33"/>
        <v>-94.7142857142857</v>
      </c>
      <c r="AS121">
        <f t="shared" si="34"/>
        <v>21</v>
      </c>
      <c r="AT121" s="22">
        <f>IFERROR(时间!$B$4+AS121,"上周无销量")</f>
        <v>43304</v>
      </c>
    </row>
    <row r="122" spans="1:46">
      <c r="A122" t="s">
        <v>2427</v>
      </c>
      <c r="B122">
        <f>SUMIF('库存（子SKU）'!$C:$C,$A122,'库存（子SKU）'!D:D)</f>
        <v>6</v>
      </c>
      <c r="C122">
        <f>SUMIF('库存（子SKU）'!$C:$C,$A122,'库存（子SKU）'!E:E)</f>
        <v>1</v>
      </c>
      <c r="D122">
        <f>SUMIF('库存（子SKU）'!$C:$C,$A122,'库存（子SKU）'!F:F)</f>
        <v>0</v>
      </c>
      <c r="E122">
        <f>SUMIF('库存（子SKU）'!$C:$C,$A122,'库存（子SKU）'!G:G)</f>
        <v>0</v>
      </c>
      <c r="F122" s="6">
        <f>IFERROR(VLOOKUP(A122,'[2]父sku-单价'!$A:$B,2,0),"")</f>
        <v>20.1328571428571</v>
      </c>
      <c r="G122">
        <f>SUMIF('库存（子SKU）'!$C:$C,$A122,'库存（子SKU）'!I:I)</f>
        <v>186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1</v>
      </c>
      <c r="K122">
        <f t="shared" si="18"/>
        <v>187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0" t="str">
        <f t="shared" si="19"/>
        <v/>
      </c>
      <c r="W122" s="20" t="str">
        <f t="shared" si="20"/>
        <v/>
      </c>
      <c r="X122" s="20" t="str">
        <f t="shared" si="21"/>
        <v/>
      </c>
      <c r="Y122" s="20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0">
        <f t="shared" si="23"/>
        <v>0</v>
      </c>
      <c r="AE122" s="20">
        <f t="shared" si="24"/>
        <v>0</v>
      </c>
      <c r="AF122" s="20">
        <f t="shared" si="25"/>
        <v>0</v>
      </c>
      <c r="AG122" s="20">
        <f t="shared" si="26"/>
        <v>0</v>
      </c>
      <c r="AH122">
        <f>SUMIF('库存（子SKU）'!$C:$C,$A122,'库存（子SKU）'!AJ:AJ)</f>
        <v>17</v>
      </c>
      <c r="AI122">
        <f>SUMIF('库存（子SKU）'!$C:$C,$A122,'库存（子SKU）'!AK:AK)</f>
        <v>2</v>
      </c>
      <c r="AJ122">
        <f>SUMIF('库存（子SKU）'!$C:$C,$A122,'库存（子SKU）'!AL:AL)</f>
        <v>3</v>
      </c>
      <c r="AK122">
        <f>SUMIF('库存（子SKU）'!$C:$C,$A122,'库存（子SKU）'!AM:AM)</f>
        <v>1</v>
      </c>
      <c r="AL122" s="20">
        <f t="shared" si="27"/>
        <v>0.352941176470588</v>
      </c>
      <c r="AM122" s="20">
        <f t="shared" si="28"/>
        <v>0.5</v>
      </c>
      <c r="AN122" s="20">
        <f t="shared" si="29"/>
        <v>0</v>
      </c>
      <c r="AO122" s="20">
        <f t="shared" si="30"/>
        <v>0</v>
      </c>
      <c r="AP122" s="6">
        <f t="shared" si="31"/>
        <v>0.857142857142857</v>
      </c>
      <c r="AQ122" s="6">
        <f t="shared" si="32"/>
        <v>51.4285714285714</v>
      </c>
      <c r="AR122" s="6">
        <f t="shared" si="33"/>
        <v>135.571428571429</v>
      </c>
      <c r="AS122">
        <f t="shared" si="34"/>
        <v>218</v>
      </c>
      <c r="AT122" s="22">
        <f>IFERROR(时间!$B$4+AS122,"上周无销量")</f>
        <v>43501</v>
      </c>
    </row>
    <row r="123" spans="1:46">
      <c r="A123" t="s">
        <v>2428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0</v>
      </c>
      <c r="F123" s="6" t="str">
        <f>IFERROR(VLOOKUP(A123,'[2]父sku-单价'!$A:$B,2,0),"")</f>
        <v/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0" t="str">
        <f t="shared" si="27"/>
        <v/>
      </c>
      <c r="AM123" s="20" t="str">
        <f t="shared" si="28"/>
        <v/>
      </c>
      <c r="AN123" s="20" t="str">
        <f t="shared" si="29"/>
        <v/>
      </c>
      <c r="AO123" s="20" t="str">
        <f t="shared" si="30"/>
        <v/>
      </c>
      <c r="AP123" s="6">
        <f t="shared" si="31"/>
        <v>0</v>
      </c>
      <c r="AQ123" s="6">
        <f t="shared" si="32"/>
        <v>0</v>
      </c>
      <c r="AR123" s="6">
        <f t="shared" si="33"/>
        <v>0</v>
      </c>
      <c r="AS123" t="str">
        <f t="shared" si="34"/>
        <v>库存为0</v>
      </c>
      <c r="AT123" s="22" t="str">
        <f>IFERROR(时间!$B$4+AS123,"上周无销量")</f>
        <v>上周无销量</v>
      </c>
    </row>
    <row r="124" spans="1:46">
      <c r="A124" t="s">
        <v>2429</v>
      </c>
      <c r="B124">
        <f>SUMIF('库存（子SKU）'!$C:$C,$A124,'库存（子SKU）'!D:D)</f>
        <v>1</v>
      </c>
      <c r="C124">
        <f>SUMIF('库存（子SKU）'!$C:$C,$A124,'库存（子SKU）'!E:E)</f>
        <v>0</v>
      </c>
      <c r="D124">
        <f>SUMIF('库存（子SKU）'!$C:$C,$A124,'库存（子SKU）'!F:F)</f>
        <v>1</v>
      </c>
      <c r="E124">
        <f>SUMIF('库存（子SKU）'!$C:$C,$A124,'库存（子SKU）'!G:G)</f>
        <v>0</v>
      </c>
      <c r="F124" s="6">
        <f>IFERROR(VLOOKUP(A124,'[2]父sku-单价'!$A:$B,2,0),"")</f>
        <v>27.99</v>
      </c>
      <c r="G124">
        <f>SUMIF('库存（子SKU）'!$C:$C,$A124,'库存（子SKU）'!I:I)</f>
        <v>98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98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0" t="str">
        <f t="shared" si="19"/>
        <v/>
      </c>
      <c r="W124" s="20" t="str">
        <f t="shared" si="20"/>
        <v/>
      </c>
      <c r="X124" s="20" t="str">
        <f t="shared" si="21"/>
        <v/>
      </c>
      <c r="Y124" s="20" t="str">
        <f t="shared" si="22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0">
        <f t="shared" si="23"/>
        <v>0</v>
      </c>
      <c r="AE124" s="20">
        <f t="shared" si="24"/>
        <v>0</v>
      </c>
      <c r="AF124" s="20">
        <f t="shared" si="25"/>
        <v>0</v>
      </c>
      <c r="AG124" s="20">
        <f t="shared" si="26"/>
        <v>0</v>
      </c>
      <c r="AH124">
        <f>SUMIF('库存（子SKU）'!$C:$C,$A124,'库存（子SKU）'!AJ:AJ)</f>
        <v>2</v>
      </c>
      <c r="AI124">
        <f>SUMIF('库存（子SKU）'!$C:$C,$A124,'库存（子SKU）'!AK:AK)</f>
        <v>14</v>
      </c>
      <c r="AJ124">
        <f>SUMIF('库存（子SKU）'!$C:$C,$A124,'库存（子SKU）'!AL:AL)</f>
        <v>1</v>
      </c>
      <c r="AK124">
        <f>SUMIF('库存（子SKU）'!$C:$C,$A124,'库存（子SKU）'!AM:AM)</f>
        <v>3</v>
      </c>
      <c r="AL124" s="20">
        <f t="shared" si="27"/>
        <v>0.5</v>
      </c>
      <c r="AM124" s="20">
        <f t="shared" si="28"/>
        <v>0</v>
      </c>
      <c r="AN124" s="20">
        <f t="shared" si="29"/>
        <v>1</v>
      </c>
      <c r="AO124" s="20">
        <f t="shared" si="30"/>
        <v>0</v>
      </c>
      <c r="AP124" s="6">
        <f t="shared" si="31"/>
        <v>0.142857142857143</v>
      </c>
      <c r="AQ124" s="6">
        <f t="shared" si="32"/>
        <v>8.57142857142857</v>
      </c>
      <c r="AR124" s="6">
        <f t="shared" si="33"/>
        <v>89.4285714285714</v>
      </c>
      <c r="AS124">
        <f t="shared" si="34"/>
        <v>686</v>
      </c>
      <c r="AT124" s="22">
        <f>IFERROR(时间!$B$4+AS124,"上周无销量")</f>
        <v>43969</v>
      </c>
    </row>
    <row r="125" spans="1:46">
      <c r="A125" t="s">
        <v>2430</v>
      </c>
      <c r="B125">
        <f>SUMIF('库存（子SKU）'!$C:$C,$A125,'库存（子SKU）'!D:D)</f>
        <v>0</v>
      </c>
      <c r="C125">
        <f>SUMIF('库存（子SKU）'!$C:$C,$A125,'库存（子SKU）'!E:E)</f>
        <v>2</v>
      </c>
      <c r="D125">
        <f>SUMIF('库存（子SKU）'!$C:$C,$A125,'库存（子SKU）'!F:F)</f>
        <v>3</v>
      </c>
      <c r="E125">
        <f>SUMIF('库存（子SKU）'!$C:$C,$A125,'库存（子SKU）'!G:G)</f>
        <v>1</v>
      </c>
      <c r="F125" s="6">
        <f>IFERROR(VLOOKUP(A125,'[2]父sku-单价'!$A:$B,2,0),"")</f>
        <v>19.3233333333333</v>
      </c>
      <c r="G125">
        <f>SUMIF('库存（子SKU）'!$C:$C,$A125,'库存（子SKU）'!I:I)</f>
        <v>73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73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0" t="str">
        <f t="shared" si="19"/>
        <v/>
      </c>
      <c r="W125" s="20" t="str">
        <f t="shared" si="20"/>
        <v/>
      </c>
      <c r="X125" s="20" t="str">
        <f t="shared" si="21"/>
        <v/>
      </c>
      <c r="Y125" s="20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0">
        <f t="shared" si="23"/>
        <v>0</v>
      </c>
      <c r="AE125" s="20">
        <f t="shared" si="24"/>
        <v>0</v>
      </c>
      <c r="AF125" s="20">
        <f t="shared" si="25"/>
        <v>0</v>
      </c>
      <c r="AG125" s="20">
        <f t="shared" si="26"/>
        <v>0</v>
      </c>
      <c r="AH125">
        <f>SUMIF('库存（子SKU）'!$C:$C,$A125,'库存（子SKU）'!AJ:AJ)</f>
        <v>8</v>
      </c>
      <c r="AI125">
        <f>SUMIF('库存（子SKU）'!$C:$C,$A125,'库存（子SKU）'!AK:AK)</f>
        <v>18</v>
      </c>
      <c r="AJ125">
        <f>SUMIF('库存（子SKU）'!$C:$C,$A125,'库存（子SKU）'!AL:AL)</f>
        <v>10</v>
      </c>
      <c r="AK125">
        <f>SUMIF('库存（子SKU）'!$C:$C,$A125,'库存（子SKU）'!AM:AM)</f>
        <v>3</v>
      </c>
      <c r="AL125" s="20">
        <f t="shared" si="27"/>
        <v>0</v>
      </c>
      <c r="AM125" s="20">
        <f t="shared" si="28"/>
        <v>0.111111111111111</v>
      </c>
      <c r="AN125" s="20">
        <f t="shared" si="29"/>
        <v>0.3</v>
      </c>
      <c r="AO125" s="20">
        <f t="shared" si="30"/>
        <v>0.333333333333333</v>
      </c>
      <c r="AP125" s="6">
        <f t="shared" si="31"/>
        <v>0</v>
      </c>
      <c r="AQ125" s="6">
        <f t="shared" si="32"/>
        <v>0</v>
      </c>
      <c r="AR125" s="6">
        <f t="shared" si="33"/>
        <v>73</v>
      </c>
      <c r="AS125" t="str">
        <f t="shared" si="34"/>
        <v>库存为73</v>
      </c>
      <c r="AT125" s="22" t="str">
        <f>IFERROR(时间!$B$4+AS125,"上周无销量")</f>
        <v>上周无销量</v>
      </c>
    </row>
    <row r="126" spans="1:46">
      <c r="A126" t="s">
        <v>2431</v>
      </c>
      <c r="B126">
        <f>SUMIF('库存（子SKU）'!$C:$C,$A126,'库存（子SKU）'!D:D)</f>
        <v>0</v>
      </c>
      <c r="C126">
        <f>SUMIF('库存（子SKU）'!$C:$C,$A126,'库存（子SKU）'!E:E)</f>
        <v>0</v>
      </c>
      <c r="D126">
        <f>SUMIF('库存（子SKU）'!$C:$C,$A126,'库存（子SKU）'!F:F)</f>
        <v>0</v>
      </c>
      <c r="E126">
        <f>SUMIF('库存（子SKU）'!$C:$C,$A126,'库存（子SKU）'!G:G)</f>
        <v>0</v>
      </c>
      <c r="F126" s="6" t="str">
        <f>IFERROR(VLOOKUP(A126,'[2]父sku-单价'!$A:$B,2,0),"")</f>
        <v/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0" t="str">
        <f t="shared" si="19"/>
        <v/>
      </c>
      <c r="W126" s="20" t="str">
        <f t="shared" si="20"/>
        <v/>
      </c>
      <c r="X126" s="20" t="str">
        <f t="shared" si="21"/>
        <v/>
      </c>
      <c r="Y126" s="20" t="str">
        <f t="shared" si="22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0">
        <f t="shared" si="23"/>
        <v>0</v>
      </c>
      <c r="AE126" s="20">
        <f t="shared" si="24"/>
        <v>0</v>
      </c>
      <c r="AF126" s="20">
        <f t="shared" si="25"/>
        <v>0</v>
      </c>
      <c r="AG126" s="20">
        <f t="shared" si="26"/>
        <v>0</v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0" t="str">
        <f t="shared" si="27"/>
        <v/>
      </c>
      <c r="AM126" s="20" t="str">
        <f t="shared" si="28"/>
        <v/>
      </c>
      <c r="AN126" s="20" t="str">
        <f t="shared" si="29"/>
        <v/>
      </c>
      <c r="AO126" s="20" t="str">
        <f t="shared" si="30"/>
        <v/>
      </c>
      <c r="AP126" s="6">
        <f t="shared" si="31"/>
        <v>0</v>
      </c>
      <c r="AQ126" s="6">
        <f t="shared" si="32"/>
        <v>0</v>
      </c>
      <c r="AR126" s="6">
        <f t="shared" si="33"/>
        <v>0</v>
      </c>
      <c r="AS126" t="str">
        <f t="shared" si="34"/>
        <v>库存为0</v>
      </c>
      <c r="AT126" s="22" t="str">
        <f>IFERROR(时间!$B$4+AS126,"上周无销量")</f>
        <v>上周无销量</v>
      </c>
    </row>
    <row r="127" spans="1:46">
      <c r="A127" t="s">
        <v>2432</v>
      </c>
      <c r="B127">
        <f>SUMIF('库存（子SKU）'!$C:$C,$A127,'库存（子SKU）'!D:D)</f>
        <v>3</v>
      </c>
      <c r="C127">
        <f>SUMIF('库存（子SKU）'!$C:$C,$A127,'库存（子SKU）'!E:E)</f>
        <v>3</v>
      </c>
      <c r="D127">
        <f>SUMIF('库存（子SKU）'!$C:$C,$A127,'库存（子SKU）'!F:F)</f>
        <v>3</v>
      </c>
      <c r="E127">
        <f>SUMIF('库存（子SKU）'!$C:$C,$A127,'库存（子SKU）'!G:G)</f>
        <v>9</v>
      </c>
      <c r="F127" s="6">
        <f>IFERROR(VLOOKUP(A127,'[2]父sku-单价'!$A:$B,2,0),"")</f>
        <v>18.2705555555556</v>
      </c>
      <c r="G127">
        <f>SUMIF('库存（子SKU）'!$C:$C,$A127,'库存（子SKU）'!I:I)</f>
        <v>19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19</v>
      </c>
      <c r="L127">
        <f>SUMIF('库存（子SKU）'!$C:$C,$A127,'库存（子SKU）'!N:N)</f>
        <v>2</v>
      </c>
      <c r="M127">
        <f>SUMIF('库存（子SKU）'!$C:$C,$A127,'库存（子SKU）'!O:O)</f>
        <v>0</v>
      </c>
      <c r="N127">
        <f>SUMIF('库存（子SKU）'!$C:$C,$A127,'库存（子SKU）'!P:P)</f>
        <v>4542</v>
      </c>
      <c r="O127">
        <f>SUMIF('库存（子SKU）'!$C:$C,$A127,'库存（子SKU）'!Q:Q)</f>
        <v>2957</v>
      </c>
      <c r="P127">
        <f>SUMIF('库存（子SKU）'!$C:$C,$A127,'库存（子SKU）'!R:R)</f>
        <v>1675</v>
      </c>
      <c r="Q127">
        <f>SUMIF('库存（子SKU）'!$C:$C,$A127,'库存（子SKU）'!S:S)</f>
        <v>2652</v>
      </c>
      <c r="R127">
        <f>SUMIF('库存（子SKU）'!$C:$C,$A127,'库存（子SKU）'!T:T)</f>
        <v>50</v>
      </c>
      <c r="S127">
        <f>SUMIF('库存（子SKU）'!$C:$C,$A127,'库存（子SKU）'!U:U)</f>
        <v>20</v>
      </c>
      <c r="T127">
        <f>SUMIF('库存（子SKU）'!$C:$C,$A127,'库存（子SKU）'!V:V)</f>
        <v>19</v>
      </c>
      <c r="U127">
        <f>SUMIF('库存（子SKU）'!$C:$C,$A127,'库存（子SKU）'!W:W)</f>
        <v>38</v>
      </c>
      <c r="V127" s="20">
        <f t="shared" si="19"/>
        <v>0.0110083663584324</v>
      </c>
      <c r="W127" s="20">
        <f t="shared" si="20"/>
        <v>0.00676361176868448</v>
      </c>
      <c r="X127" s="20">
        <f t="shared" si="21"/>
        <v>0.0113432835820896</v>
      </c>
      <c r="Y127" s="20">
        <f t="shared" si="22"/>
        <v>0.0143288084464555</v>
      </c>
      <c r="Z127">
        <f>SUMIF('库存（子SKU）'!$C:$C,$A127,'库存（子SKU）'!AB:AB)</f>
        <v>9.56</v>
      </c>
      <c r="AA127">
        <f>SUMIF('库存（子SKU）'!$C:$C,$A127,'库存（子SKU）'!AC:AC)</f>
        <v>4.9</v>
      </c>
      <c r="AB127">
        <f>SUMIF('库存（子SKU）'!$C:$C,$A127,'库存（子SKU）'!AD:AD)</f>
        <v>4</v>
      </c>
      <c r="AC127">
        <f>SUMIF('库存（子SKU）'!$C:$C,$A127,'库存（子SKU）'!AE:AE)</f>
        <v>8.4</v>
      </c>
      <c r="AD127" s="20">
        <f t="shared" si="23"/>
        <v>0.174415422507373</v>
      </c>
      <c r="AE127" s="20">
        <f t="shared" si="24"/>
        <v>0.0893970261805575</v>
      </c>
      <c r="AF127" s="20">
        <f t="shared" si="25"/>
        <v>0.0729771642290265</v>
      </c>
      <c r="AG127" s="20">
        <f t="shared" si="26"/>
        <v>0.0510840149603185</v>
      </c>
      <c r="AH127">
        <f>SUMIF('库存（子SKU）'!$C:$C,$A127,'库存（子SKU）'!AJ:AJ)</f>
        <v>18</v>
      </c>
      <c r="AI127">
        <f>SUMIF('库存（子SKU）'!$C:$C,$A127,'库存（子SKU）'!AK:AK)</f>
        <v>16</v>
      </c>
      <c r="AJ127">
        <f>SUMIF('库存（子SKU）'!$C:$C,$A127,'库存（子SKU）'!AL:AL)</f>
        <v>10</v>
      </c>
      <c r="AK127">
        <f>SUMIF('库存（子SKU）'!$C:$C,$A127,'库存（子SKU）'!AM:AM)</f>
        <v>39</v>
      </c>
      <c r="AL127" s="20">
        <f t="shared" si="27"/>
        <v>0.166666666666667</v>
      </c>
      <c r="AM127" s="20">
        <f t="shared" si="28"/>
        <v>0.1875</v>
      </c>
      <c r="AN127" s="20">
        <f t="shared" si="29"/>
        <v>0.3</v>
      </c>
      <c r="AO127" s="20">
        <f t="shared" si="30"/>
        <v>0.230769230769231</v>
      </c>
      <c r="AP127" s="6">
        <f t="shared" si="31"/>
        <v>0.428571428571429</v>
      </c>
      <c r="AQ127" s="6">
        <f t="shared" si="32"/>
        <v>25.7142857142857</v>
      </c>
      <c r="AR127" s="6">
        <f t="shared" si="33"/>
        <v>-6.71428571428571</v>
      </c>
      <c r="AS127">
        <f t="shared" si="34"/>
        <v>44</v>
      </c>
      <c r="AT127" s="22">
        <f>IFERROR(时间!$B$4+AS127,"上周无销量")</f>
        <v>43327</v>
      </c>
    </row>
    <row r="128" spans="1:46">
      <c r="A128" t="s">
        <v>2433</v>
      </c>
      <c r="B128">
        <f>SUMIF('库存（子SKU）'!$C:$C,$A128,'库存（子SKU）'!D:D)</f>
        <v>0</v>
      </c>
      <c r="C128">
        <f>SUMIF('库存（子SKU）'!$C:$C,$A128,'库存（子SKU）'!E:E)</f>
        <v>0</v>
      </c>
      <c r="D128">
        <f>SUMIF('库存（子SKU）'!$C:$C,$A128,'库存（子SKU）'!F:F)</f>
        <v>0</v>
      </c>
      <c r="E128">
        <f>SUMIF('库存（子SKU）'!$C:$C,$A128,'库存（子SKU）'!G:G)</f>
        <v>0</v>
      </c>
      <c r="F128" s="6" t="str">
        <f>IFERROR(VLOOKUP(A128,'[2]父sku-单价'!$A:$B,2,0),"")</f>
        <v/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0" t="str">
        <f t="shared" si="19"/>
        <v/>
      </c>
      <c r="W128" s="20" t="str">
        <f t="shared" si="20"/>
        <v/>
      </c>
      <c r="X128" s="20" t="str">
        <f t="shared" si="21"/>
        <v/>
      </c>
      <c r="Y128" s="20" t="str">
        <f t="shared" si="22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0">
        <f t="shared" si="23"/>
        <v>0</v>
      </c>
      <c r="AE128" s="20">
        <f t="shared" si="24"/>
        <v>0</v>
      </c>
      <c r="AF128" s="20">
        <f t="shared" si="25"/>
        <v>0</v>
      </c>
      <c r="AG128" s="20">
        <f t="shared" si="26"/>
        <v>0</v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0" t="str">
        <f t="shared" si="27"/>
        <v/>
      </c>
      <c r="AM128" s="20" t="str">
        <f t="shared" si="28"/>
        <v/>
      </c>
      <c r="AN128" s="20" t="str">
        <f t="shared" si="29"/>
        <v/>
      </c>
      <c r="AO128" s="20" t="str">
        <f t="shared" si="30"/>
        <v/>
      </c>
      <c r="AP128" s="6">
        <f t="shared" si="31"/>
        <v>0</v>
      </c>
      <c r="AQ128" s="6">
        <f t="shared" si="32"/>
        <v>0</v>
      </c>
      <c r="AR128" s="6">
        <f t="shared" si="33"/>
        <v>0</v>
      </c>
      <c r="AS128" t="str">
        <f t="shared" si="34"/>
        <v>库存为0</v>
      </c>
      <c r="AT128" s="22" t="str">
        <f>IFERROR(时间!$B$4+AS128,"上周无销量")</f>
        <v>上周无销量</v>
      </c>
    </row>
    <row r="129" spans="1:46">
      <c r="A129" t="s">
        <v>2434</v>
      </c>
      <c r="B129">
        <f>SUMIF('库存（子SKU）'!$C:$C,$A129,'库存（子SKU）'!D:D)</f>
        <v>0</v>
      </c>
      <c r="C129">
        <f>SUMIF('库存（子SKU）'!$C:$C,$A129,'库存（子SKU）'!E:E)</f>
        <v>0</v>
      </c>
      <c r="D129">
        <f>SUMIF('库存（子SKU）'!$C:$C,$A129,'库存（子SKU）'!F:F)</f>
        <v>0</v>
      </c>
      <c r="E129">
        <f>SUMIF('库存（子SKU）'!$C:$C,$A129,'库存（子SKU）'!G:G)</f>
        <v>0</v>
      </c>
      <c r="F129" s="6" t="str">
        <f>IFERROR(VLOOKUP(A129,'[2]父sku-单价'!$A:$B,2,0),"")</f>
        <v/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0" t="str">
        <f t="shared" si="19"/>
        <v/>
      </c>
      <c r="W129" s="20" t="str">
        <f t="shared" si="20"/>
        <v/>
      </c>
      <c r="X129" s="20" t="str">
        <f t="shared" si="21"/>
        <v/>
      </c>
      <c r="Y129" s="20" t="str">
        <f t="shared" si="22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0">
        <f t="shared" si="23"/>
        <v>0</v>
      </c>
      <c r="AE129" s="20">
        <f t="shared" si="24"/>
        <v>0</v>
      </c>
      <c r="AF129" s="20">
        <f t="shared" si="25"/>
        <v>0</v>
      </c>
      <c r="AG129" s="20">
        <f t="shared" si="26"/>
        <v>0</v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0" t="str">
        <f t="shared" si="27"/>
        <v/>
      </c>
      <c r="AM129" s="20" t="str">
        <f t="shared" si="28"/>
        <v/>
      </c>
      <c r="AN129" s="20" t="str">
        <f t="shared" si="29"/>
        <v/>
      </c>
      <c r="AO129" s="20" t="str">
        <f t="shared" si="30"/>
        <v/>
      </c>
      <c r="AP129" s="6">
        <f t="shared" si="31"/>
        <v>0</v>
      </c>
      <c r="AQ129" s="6">
        <f t="shared" si="32"/>
        <v>0</v>
      </c>
      <c r="AR129" s="6">
        <f t="shared" si="33"/>
        <v>0</v>
      </c>
      <c r="AS129" t="str">
        <f t="shared" si="34"/>
        <v>库存为0</v>
      </c>
      <c r="AT129" s="22" t="str">
        <f>IFERROR(时间!$B$4+AS129,"上周无销量")</f>
        <v>上周无销量</v>
      </c>
    </row>
    <row r="130" spans="1:46">
      <c r="A130" t="s">
        <v>2435</v>
      </c>
      <c r="B130">
        <f>SUMIF('库存（子SKU）'!$C:$C,$A130,'库存（子SKU）'!D:D)</f>
        <v>1</v>
      </c>
      <c r="C130">
        <f>SUMIF('库存（子SKU）'!$C:$C,$A130,'库存（子SKU）'!E:E)</f>
        <v>8</v>
      </c>
      <c r="D130">
        <f>SUMIF('库存（子SKU）'!$C:$C,$A130,'库存（子SKU）'!F:F)</f>
        <v>4</v>
      </c>
      <c r="E130">
        <f>SUMIF('库存（子SKU）'!$C:$C,$A130,'库存（子SKU）'!G:G)</f>
        <v>2</v>
      </c>
      <c r="F130" s="6">
        <f>IFERROR(VLOOKUP(A130,'[2]父sku-单价'!$A:$B,2,0),"")</f>
        <v>16.19</v>
      </c>
      <c r="G130">
        <f>SUMIF('库存（子SKU）'!$C:$C,$A130,'库存（子SKU）'!I:I)</f>
        <v>12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12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0" t="str">
        <f t="shared" si="19"/>
        <v/>
      </c>
      <c r="W130" s="20" t="str">
        <f t="shared" si="20"/>
        <v/>
      </c>
      <c r="X130" s="20" t="str">
        <f t="shared" si="21"/>
        <v/>
      </c>
      <c r="Y130" s="20" t="str">
        <f t="shared" si="22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0">
        <f t="shared" si="23"/>
        <v>0</v>
      </c>
      <c r="AE130" s="20">
        <f t="shared" si="24"/>
        <v>0</v>
      </c>
      <c r="AF130" s="20">
        <f t="shared" si="25"/>
        <v>0</v>
      </c>
      <c r="AG130" s="20">
        <f t="shared" si="26"/>
        <v>0</v>
      </c>
      <c r="AH130">
        <f>SUMIF('库存（子SKU）'!$C:$C,$A130,'库存（子SKU）'!AJ:AJ)</f>
        <v>2</v>
      </c>
      <c r="AI130">
        <f>SUMIF('库存（子SKU）'!$C:$C,$A130,'库存（子SKU）'!AK:AK)</f>
        <v>11</v>
      </c>
      <c r="AJ130">
        <f>SUMIF('库存（子SKU）'!$C:$C,$A130,'库存（子SKU）'!AL:AL)</f>
        <v>2</v>
      </c>
      <c r="AK130">
        <f>SUMIF('库存（子SKU）'!$C:$C,$A130,'库存（子SKU）'!AM:AM)</f>
        <v>16</v>
      </c>
      <c r="AL130" s="20">
        <f t="shared" si="27"/>
        <v>0.5</v>
      </c>
      <c r="AM130" s="20">
        <f t="shared" si="28"/>
        <v>0.727272727272727</v>
      </c>
      <c r="AN130" s="20">
        <f t="shared" si="29"/>
        <v>2</v>
      </c>
      <c r="AO130" s="20">
        <f t="shared" si="30"/>
        <v>0.125</v>
      </c>
      <c r="AP130" s="6">
        <f t="shared" si="31"/>
        <v>0.142857142857143</v>
      </c>
      <c r="AQ130" s="6">
        <f t="shared" si="32"/>
        <v>8.57142857142857</v>
      </c>
      <c r="AR130" s="6">
        <f t="shared" si="33"/>
        <v>3.42857142857143</v>
      </c>
      <c r="AS130">
        <f t="shared" si="34"/>
        <v>84</v>
      </c>
      <c r="AT130" s="22">
        <f>IFERROR(时间!$B$4+AS130,"上周无销量")</f>
        <v>43367</v>
      </c>
    </row>
    <row r="131" spans="1:46">
      <c r="A131" t="s">
        <v>2436</v>
      </c>
      <c r="B131">
        <f>SUMIF('库存（子SKU）'!$C:$C,$A131,'库存（子SKU）'!D:D)</f>
        <v>24</v>
      </c>
      <c r="C131">
        <f>SUMIF('库存（子SKU）'!$C:$C,$A131,'库存（子SKU）'!E:E)</f>
        <v>10</v>
      </c>
      <c r="D131">
        <f>SUMIF('库存（子SKU）'!$C:$C,$A131,'库存（子SKU）'!F:F)</f>
        <v>0</v>
      </c>
      <c r="E131">
        <f>SUMIF('库存（子SKU）'!$C:$C,$A131,'库存（子SKU）'!G:G)</f>
        <v>3</v>
      </c>
      <c r="F131" s="6">
        <f>IFERROR(VLOOKUP(A131,'[2]父sku-单价'!$A:$B,2,0),"")</f>
        <v>19.8008108108108</v>
      </c>
      <c r="G131">
        <f>SUMIF('库存（子SKU）'!$C:$C,$A131,'库存（子SKU）'!I:I)</f>
        <v>138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2</v>
      </c>
      <c r="K131">
        <f t="shared" si="18"/>
        <v>140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67921</v>
      </c>
      <c r="O131">
        <f>SUMIF('库存（子SKU）'!$C:$C,$A131,'库存（子SKU）'!Q:Q)</f>
        <v>3933</v>
      </c>
      <c r="P131">
        <f>SUMIF('库存（子SKU）'!$C:$C,$A131,'库存（子SKU）'!R:R)</f>
        <v>321</v>
      </c>
      <c r="Q131">
        <f>SUMIF('库存（子SKU）'!$C:$C,$A131,'库存（子SKU）'!S:S)</f>
        <v>4429</v>
      </c>
      <c r="R131">
        <f>SUMIF('库存（子SKU）'!$C:$C,$A131,'库存（子SKU）'!T:T)</f>
        <v>296</v>
      </c>
      <c r="S131">
        <f>SUMIF('库存（子SKU）'!$C:$C,$A131,'库存（子SKU）'!U:U)</f>
        <v>27</v>
      </c>
      <c r="T131">
        <f>SUMIF('库存（子SKU）'!$C:$C,$A131,'库存（子SKU）'!V:V)</f>
        <v>2</v>
      </c>
      <c r="U131">
        <f>SUMIF('库存（子SKU）'!$C:$C,$A131,'库存（子SKU）'!W:W)</f>
        <v>74</v>
      </c>
      <c r="V131" s="20">
        <f t="shared" si="19"/>
        <v>0.00435800415188233</v>
      </c>
      <c r="W131" s="20">
        <f t="shared" si="20"/>
        <v>0.0068649885583524</v>
      </c>
      <c r="X131" s="20">
        <f t="shared" si="21"/>
        <v>0.00623052959501558</v>
      </c>
      <c r="Y131" s="20">
        <f t="shared" si="22"/>
        <v>0.0167080605102732</v>
      </c>
      <c r="Z131">
        <f>SUMIF('库存（子SKU）'!$C:$C,$A131,'库存（子SKU）'!AB:AB)</f>
        <v>36.29875</v>
      </c>
      <c r="AA131">
        <f>SUMIF('库存（子SKU）'!$C:$C,$A131,'库存（子SKU）'!AC:AC)</f>
        <v>3.46</v>
      </c>
      <c r="AB131">
        <f>SUMIF('库存（子SKU）'!$C:$C,$A131,'库存（子SKU）'!AD:AD)</f>
        <v>0.28</v>
      </c>
      <c r="AC131">
        <f>SUMIF('库存（子SKU）'!$C:$C,$A131,'库存（子SKU）'!AE:AE)</f>
        <v>15.15</v>
      </c>
      <c r="AD131" s="20">
        <f t="shared" si="23"/>
        <v>0.0763831305251856</v>
      </c>
      <c r="AE131" s="20">
        <f t="shared" si="24"/>
        <v>0.0174740319124251</v>
      </c>
      <c r="AF131" s="20" t="str">
        <f t="shared" si="25"/>
        <v>无销量广告费为0.28</v>
      </c>
      <c r="AG131" s="20">
        <f t="shared" si="26"/>
        <v>0.255040061149557</v>
      </c>
      <c r="AH131">
        <f>SUMIF('库存（子SKU）'!$C:$C,$A131,'库存（子SKU）'!AJ:AJ)</f>
        <v>185</v>
      </c>
      <c r="AI131">
        <f>SUMIF('库存（子SKU）'!$C:$C,$A131,'库存（子SKU）'!AK:AK)</f>
        <v>38</v>
      </c>
      <c r="AJ131">
        <f>SUMIF('库存（子SKU）'!$C:$C,$A131,'库存（子SKU）'!AL:AL)</f>
        <v>5</v>
      </c>
      <c r="AK131">
        <f>SUMIF('库存（子SKU）'!$C:$C,$A131,'库存（子SKU）'!AM:AM)</f>
        <v>86</v>
      </c>
      <c r="AL131" s="20">
        <f t="shared" si="27"/>
        <v>0.12972972972973</v>
      </c>
      <c r="AM131" s="20">
        <f t="shared" si="28"/>
        <v>0.263157894736842</v>
      </c>
      <c r="AN131" s="20">
        <f t="shared" si="29"/>
        <v>0</v>
      </c>
      <c r="AO131" s="20">
        <f t="shared" si="30"/>
        <v>0.0348837209302326</v>
      </c>
      <c r="AP131" s="6">
        <f t="shared" si="31"/>
        <v>3.42857142857143</v>
      </c>
      <c r="AQ131" s="6">
        <f t="shared" si="32"/>
        <v>205.714285714286</v>
      </c>
      <c r="AR131" s="6">
        <f t="shared" si="33"/>
        <v>-65.7142857142857</v>
      </c>
      <c r="AS131">
        <f t="shared" si="34"/>
        <v>40</v>
      </c>
      <c r="AT131" s="22">
        <f>IFERROR(时间!$B$4+AS131,"上周无销量")</f>
        <v>43323</v>
      </c>
    </row>
    <row r="132" spans="1:46">
      <c r="A132" t="s">
        <v>2437</v>
      </c>
      <c r="B132">
        <f>SUMIF('库存（子SKU）'!$C:$C,$A132,'库存（子SKU）'!D:D)</f>
        <v>1</v>
      </c>
      <c r="C132">
        <f>SUMIF('库存（子SKU）'!$C:$C,$A132,'库存（子SKU）'!E:E)</f>
        <v>9</v>
      </c>
      <c r="D132">
        <f>SUMIF('库存（子SKU）'!$C:$C,$A132,'库存（子SKU）'!F:F)</f>
        <v>16</v>
      </c>
      <c r="E132">
        <f>SUMIF('库存（子SKU）'!$C:$C,$A132,'库存（子SKU）'!G:G)</f>
        <v>18</v>
      </c>
      <c r="F132" s="6">
        <f>IFERROR(VLOOKUP(A132,'[2]父sku-单价'!$A:$B,2,0),"")</f>
        <v>19.99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8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21</v>
      </c>
      <c r="O132">
        <f>SUMIF('库存（子SKU）'!$C:$C,$A132,'库存（子SKU）'!Q:Q)</f>
        <v>11205</v>
      </c>
      <c r="P132">
        <f>SUMIF('库存（子SKU）'!$C:$C,$A132,'库存（子SKU）'!R:R)</f>
        <v>7032</v>
      </c>
      <c r="Q132">
        <f>SUMIF('库存（子SKU）'!$C:$C,$A132,'库存（子SKU）'!S:S)</f>
        <v>8384</v>
      </c>
      <c r="R132">
        <f>SUMIF('库存（子SKU）'!$C:$C,$A132,'库存（子SKU）'!T:T)</f>
        <v>0</v>
      </c>
      <c r="S132">
        <f>SUMIF('库存（子SKU）'!$C:$C,$A132,'库存（子SKU）'!U:U)</f>
        <v>136</v>
      </c>
      <c r="T132">
        <f>SUMIF('库存（子SKU）'!$C:$C,$A132,'库存（子SKU）'!V:V)</f>
        <v>112</v>
      </c>
      <c r="U132">
        <f>SUMIF('库存（子SKU）'!$C:$C,$A132,'库存（子SKU）'!W:W)</f>
        <v>180</v>
      </c>
      <c r="V132" s="20">
        <f t="shared" si="19"/>
        <v>0</v>
      </c>
      <c r="W132" s="20">
        <f t="shared" si="20"/>
        <v>0.0121374386434627</v>
      </c>
      <c r="X132" s="20">
        <f t="shared" si="21"/>
        <v>0.0159271899886234</v>
      </c>
      <c r="Y132" s="20">
        <f t="shared" si="22"/>
        <v>0.021469465648855</v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0.02</v>
      </c>
      <c r="AD132" s="20">
        <f t="shared" si="23"/>
        <v>0</v>
      </c>
      <c r="AE132" s="20">
        <f t="shared" si="24"/>
        <v>0</v>
      </c>
      <c r="AF132" s="20">
        <f t="shared" si="25"/>
        <v>0</v>
      </c>
      <c r="AG132" s="20">
        <f t="shared" si="26"/>
        <v>5.55833472291701e-5</v>
      </c>
      <c r="AH132">
        <f>SUMIF('库存（子SKU）'!$C:$C,$A132,'库存（子SKU）'!AJ:AJ)</f>
        <v>61</v>
      </c>
      <c r="AI132">
        <f>SUMIF('库存（子SKU）'!$C:$C,$A132,'库存（子SKU）'!AK:AK)</f>
        <v>288</v>
      </c>
      <c r="AJ132">
        <f>SUMIF('库存（子SKU）'!$C:$C,$A132,'库存（子SKU）'!AL:AL)</f>
        <v>143</v>
      </c>
      <c r="AK132">
        <f>SUMIF('库存（子SKU）'!$C:$C,$A132,'库存（子SKU）'!AM:AM)</f>
        <v>356</v>
      </c>
      <c r="AL132" s="20">
        <f t="shared" si="27"/>
        <v>0.0163934426229508</v>
      </c>
      <c r="AM132" s="20">
        <f t="shared" si="28"/>
        <v>0.03125</v>
      </c>
      <c r="AN132" s="20">
        <f t="shared" si="29"/>
        <v>0.111888111888112</v>
      </c>
      <c r="AO132" s="20">
        <f t="shared" si="30"/>
        <v>0.050561797752809</v>
      </c>
      <c r="AP132" s="6">
        <f t="shared" si="31"/>
        <v>0.142857142857143</v>
      </c>
      <c r="AQ132" s="6">
        <f t="shared" si="32"/>
        <v>8.57142857142857</v>
      </c>
      <c r="AR132" s="6">
        <f t="shared" si="33"/>
        <v>-8.57142857142857</v>
      </c>
      <c r="AS132">
        <f t="shared" si="34"/>
        <v>0</v>
      </c>
      <c r="AT132" s="22">
        <f>IFERROR(时间!$B$4+AS132,"上周无销量")</f>
        <v>43283</v>
      </c>
    </row>
    <row r="133" spans="1:46">
      <c r="A133" t="s">
        <v>2438</v>
      </c>
      <c r="B133">
        <f>SUMIF('库存（子SKU）'!$C:$C,$A133,'库存（子SKU）'!D:D)</f>
        <v>0</v>
      </c>
      <c r="C133">
        <f>SUMIF('库存（子SKU）'!$C:$C,$A133,'库存（子SKU）'!E:E)</f>
        <v>0</v>
      </c>
      <c r="D133">
        <f>SUMIF('库存（子SKU）'!$C:$C,$A133,'库存（子SKU）'!F:F)</f>
        <v>0</v>
      </c>
      <c r="E133">
        <f>SUMIF('库存（子SKU）'!$C:$C,$A133,'库存（子SKU）'!G:G)</f>
        <v>0</v>
      </c>
      <c r="F133" s="6" t="str">
        <f>IFERROR(VLOOKUP(A133,'[2]父sku-单价'!$A:$B,2,0),"")</f>
        <v/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0" t="str">
        <f t="shared" si="19"/>
        <v/>
      </c>
      <c r="W133" s="20" t="str">
        <f t="shared" si="20"/>
        <v/>
      </c>
      <c r="X133" s="20" t="str">
        <f t="shared" si="21"/>
        <v/>
      </c>
      <c r="Y133" s="20" t="str">
        <f t="shared" si="22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0">
        <f t="shared" si="23"/>
        <v>0</v>
      </c>
      <c r="AE133" s="20">
        <f t="shared" si="24"/>
        <v>0</v>
      </c>
      <c r="AF133" s="20">
        <f t="shared" si="25"/>
        <v>0</v>
      </c>
      <c r="AG133" s="20">
        <f t="shared" si="26"/>
        <v>0</v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0" t="str">
        <f t="shared" si="27"/>
        <v/>
      </c>
      <c r="AM133" s="20" t="str">
        <f t="shared" si="28"/>
        <v/>
      </c>
      <c r="AN133" s="20" t="str">
        <f t="shared" si="29"/>
        <v/>
      </c>
      <c r="AO133" s="20" t="str">
        <f t="shared" si="30"/>
        <v/>
      </c>
      <c r="AP133" s="6">
        <f t="shared" si="31"/>
        <v>0</v>
      </c>
      <c r="AQ133" s="6">
        <f t="shared" si="32"/>
        <v>0</v>
      </c>
      <c r="AR133" s="6">
        <f t="shared" si="33"/>
        <v>0</v>
      </c>
      <c r="AS133" t="str">
        <f t="shared" si="34"/>
        <v>库存为0</v>
      </c>
      <c r="AT133" s="22" t="str">
        <f>IFERROR(时间!$B$4+AS133,"上周无销量")</f>
        <v>上周无销量</v>
      </c>
    </row>
    <row r="134" spans="1:46">
      <c r="A134" t="s">
        <v>2439</v>
      </c>
      <c r="B134">
        <f>SUMIF('库存（子SKU）'!$C:$C,$A134,'库存（子SKU）'!D:D)</f>
        <v>5</v>
      </c>
      <c r="C134">
        <f>SUMIF('库存（子SKU）'!$C:$C,$A134,'库存（子SKU）'!E:E)</f>
        <v>8</v>
      </c>
      <c r="D134">
        <f>SUMIF('库存（子SKU）'!$C:$C,$A134,'库存（子SKU）'!F:F)</f>
        <v>20</v>
      </c>
      <c r="E134">
        <f>SUMIF('库存（子SKU）'!$C:$C,$A134,'库存（子SKU）'!G:G)</f>
        <v>20</v>
      </c>
      <c r="F134" s="6">
        <f>IFERROR(VLOOKUP(A134,'[2]父sku-单价'!$A:$B,2,0),"")</f>
        <v>22.0088679245283</v>
      </c>
      <c r="G134">
        <f>SUMIF('库存（子SKU）'!$C:$C,$A134,'库存（子SKU）'!I:I)</f>
        <v>121</v>
      </c>
      <c r="H134">
        <f>SUMIF('库存（子SKU）'!$C:$C,$A134,'库存（子SKU）'!J:J)</f>
        <v>44</v>
      </c>
      <c r="I134">
        <f>SUMIF('库存（子SKU）'!$C:$C,$A134,'库存（子SKU）'!K:K)</f>
        <v>31</v>
      </c>
      <c r="J134">
        <f>SUMIF('库存（子SKU）'!$C:$C,$A134,'库存（子SKU）'!L:L)</f>
        <v>5</v>
      </c>
      <c r="K134">
        <f t="shared" ref="K134:K169" si="35">SUM(G134:J134)</f>
        <v>201</v>
      </c>
      <c r="L134">
        <f>SUMIF('库存（子SKU）'!$C:$C,$A134,'库存（子SKU）'!N:N)</f>
        <v>3</v>
      </c>
      <c r="M134">
        <f>SUMIF('库存（子SKU）'!$C:$C,$A134,'库存（子SKU）'!O:O)</f>
        <v>0</v>
      </c>
      <c r="N134">
        <f>SUMIF('库存（子SKU）'!$C:$C,$A134,'库存（子SKU）'!P:P)</f>
        <v>6118</v>
      </c>
      <c r="O134">
        <f>SUMIF('库存（子SKU）'!$C:$C,$A134,'库存（子SKU）'!Q:Q)</f>
        <v>4588</v>
      </c>
      <c r="P134">
        <f>SUMIF('库存（子SKU）'!$C:$C,$A134,'库存（子SKU）'!R:R)</f>
        <v>5913</v>
      </c>
      <c r="Q134">
        <f>SUMIF('库存（子SKU）'!$C:$C,$A134,'库存（子SKU）'!S:S)</f>
        <v>9952</v>
      </c>
      <c r="R134">
        <f>SUMIF('库存（子SKU）'!$C:$C,$A134,'库存（子SKU）'!T:T)</f>
        <v>108</v>
      </c>
      <c r="S134">
        <f>SUMIF('库存（子SKU）'!$C:$C,$A134,'库存（子SKU）'!U:U)</f>
        <v>43</v>
      </c>
      <c r="T134">
        <f>SUMIF('库存（子SKU）'!$C:$C,$A134,'库存（子SKU）'!V:V)</f>
        <v>81</v>
      </c>
      <c r="U134">
        <f>SUMIF('库存（子SKU）'!$C:$C,$A134,'库存（子SKU）'!W:W)</f>
        <v>146</v>
      </c>
      <c r="V134" s="20">
        <f t="shared" ref="V134:V169" si="36">IFERROR(R134/N134,"")</f>
        <v>0.0176528277214776</v>
      </c>
      <c r="W134" s="20">
        <f t="shared" ref="W134:W169" si="37">IFERROR(S134/O134,"")</f>
        <v>0.00937227550130776</v>
      </c>
      <c r="X134" s="20">
        <f t="shared" ref="X134:X169" si="38">IFERROR(T134/P134,"")</f>
        <v>0.0136986301369863</v>
      </c>
      <c r="Y134" s="20">
        <f t="shared" ref="Y134:Y169" si="39">IFERROR(U134/Q134,"")</f>
        <v>0.0146704180064309</v>
      </c>
      <c r="Z134">
        <f>SUMIF('库存（子SKU）'!$C:$C,$A134,'库存（子SKU）'!AB:AB)</f>
        <v>24.4125</v>
      </c>
      <c r="AA134">
        <f>SUMIF('库存（子SKU）'!$C:$C,$A134,'库存（子SKU）'!AC:AC)</f>
        <v>8.23</v>
      </c>
      <c r="AB134">
        <f>SUMIF('库存（子SKU）'!$C:$C,$A134,'库存（子SKU）'!AD:AD)</f>
        <v>12.47</v>
      </c>
      <c r="AC134">
        <f>SUMIF('库存（子SKU）'!$C:$C,$A134,'库存（子SKU）'!AE:AE)</f>
        <v>20.44</v>
      </c>
      <c r="AD134" s="20">
        <f t="shared" ref="AD134:AD169" si="40">IF(AND(Z134&gt;0,B134=0),"无销量广告费为"&amp;Z134,IFERROR(Z134/(B134*$F134),0))</f>
        <v>0.22184239628966</v>
      </c>
      <c r="AE134" s="20">
        <f t="shared" ref="AE134:AE169" si="41">IF(AND(AA134&gt;0,C134=0),"无销量广告费为"&amp;AA134,IFERROR(AA134/(C134*$F134),0))</f>
        <v>0.0467425223109038</v>
      </c>
      <c r="AF134" s="20">
        <f t="shared" ref="AF134:AF169" si="42">IF(AND(AB134&gt;0,D134=0),"无销量广告费为"&amp;AB134,IFERROR(AB134/(D134*$F134),0))</f>
        <v>0.0283294898282853</v>
      </c>
      <c r="AG134" s="20">
        <f t="shared" ref="AG134:AG169" si="43">IF(AND(AC134&gt;0,E134=0),"无销量广告费为"&amp;AC134,IFERROR(AC134/(E134*$F134),0))</f>
        <v>0.0464358277538214</v>
      </c>
      <c r="AH134">
        <f>SUMIF('库存（子SKU）'!$C:$C,$A134,'库存（子SKU）'!AJ:AJ)</f>
        <v>260</v>
      </c>
      <c r="AI134">
        <f>SUMIF('库存（子SKU）'!$C:$C,$A134,'库存（子SKU）'!AK:AK)</f>
        <v>140</v>
      </c>
      <c r="AJ134">
        <f>SUMIF('库存（子SKU）'!$C:$C,$A134,'库存（子SKU）'!AL:AL)</f>
        <v>144</v>
      </c>
      <c r="AK134">
        <f>SUMIF('库存（子SKU）'!$C:$C,$A134,'库存（子SKU）'!AM:AM)</f>
        <v>274</v>
      </c>
      <c r="AL134" s="20">
        <f t="shared" ref="AL134:AL169" si="44">IFERROR(B134/AH134,"")</f>
        <v>0.0192307692307692</v>
      </c>
      <c r="AM134" s="20">
        <f t="shared" ref="AM134:AM169" si="45">IFERROR(C134/AI134,"")</f>
        <v>0.0571428571428571</v>
      </c>
      <c r="AN134" s="20">
        <f t="shared" ref="AN134:AN169" si="46">IFERROR(D134/AJ134,"")</f>
        <v>0.138888888888889</v>
      </c>
      <c r="AO134" s="20">
        <f t="shared" ref="AO134:AO169" si="47">IFERROR(E134/AK134,"")</f>
        <v>0.072992700729927</v>
      </c>
      <c r="AP134" s="6">
        <f t="shared" ref="AP134:AP169" si="48">B134/7</f>
        <v>0.714285714285714</v>
      </c>
      <c r="AQ134" s="6">
        <f t="shared" ref="AQ134:AQ169" si="49">AP134*60</f>
        <v>42.8571428571429</v>
      </c>
      <c r="AR134" s="6">
        <f t="shared" ref="AR134:AR169" si="50">K134-AQ134</f>
        <v>158.142857142857</v>
      </c>
      <c r="AS134">
        <f t="shared" ref="AS134:AS169" si="51">IF(AP134=0,"库存为"&amp;K134,INT(K134/AP134))</f>
        <v>281</v>
      </c>
      <c r="AT134" s="22">
        <f>IFERROR(时间!$B$4+AS134,"上周无销量")</f>
        <v>43564</v>
      </c>
    </row>
    <row r="135" spans="1:46">
      <c r="A135" t="s">
        <v>2440</v>
      </c>
      <c r="B135">
        <f>SUMIF('库存（子SKU）'!$C:$C,$A135,'库存（子SKU）'!D:D)</f>
        <v>11</v>
      </c>
      <c r="C135">
        <f>SUMIF('库存（子SKU）'!$C:$C,$A135,'库存（子SKU）'!E:E)</f>
        <v>1</v>
      </c>
      <c r="D135">
        <f>SUMIF('库存（子SKU）'!$C:$C,$A135,'库存（子SKU）'!F:F)</f>
        <v>2</v>
      </c>
      <c r="E135">
        <f>SUMIF('库存（子SKU）'!$C:$C,$A135,'库存（子SKU）'!G:G)</f>
        <v>0</v>
      </c>
      <c r="F135" s="6">
        <f>IFERROR(VLOOKUP(A135,'[2]父sku-单价'!$A:$B,2,0),"")</f>
        <v>20.99</v>
      </c>
      <c r="G135">
        <f>SUMIF('库存（子SKU）'!$C:$C,$A135,'库存（子SKU）'!I:I)</f>
        <v>23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11</v>
      </c>
      <c r="K135">
        <f t="shared" si="35"/>
        <v>34</v>
      </c>
      <c r="L135">
        <f>SUMIF('库存（子SKU）'!$C:$C,$A135,'库存（子SKU）'!N:N)</f>
        <v>2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6581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93</v>
      </c>
      <c r="S135">
        <f>SUMIF('库存（子SKU）'!$C:$C,$A135,'库存（子SKU）'!U:U)</f>
        <v>145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0" t="str">
        <f t="shared" si="36"/>
        <v/>
      </c>
      <c r="W135" s="20">
        <f t="shared" si="37"/>
        <v>0.0220331256647926</v>
      </c>
      <c r="X135" s="20" t="str">
        <f t="shared" si="38"/>
        <v/>
      </c>
      <c r="Y135" s="20" t="str">
        <f t="shared" si="39"/>
        <v/>
      </c>
      <c r="Z135">
        <f>SUMIF('库存（子SKU）'!$C:$C,$A135,'库存（子SKU）'!AB:AB)</f>
        <v>19.92375</v>
      </c>
      <c r="AA135">
        <f>SUMIF('库存（子SKU）'!$C:$C,$A135,'库存（子SKU）'!AC:AC)</f>
        <v>13.33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0">
        <f t="shared" si="40"/>
        <v>0.0862910909957122</v>
      </c>
      <c r="AE135" s="20">
        <f t="shared" si="41"/>
        <v>0.635064316341115</v>
      </c>
      <c r="AF135" s="20">
        <f t="shared" si="42"/>
        <v>0</v>
      </c>
      <c r="AG135" s="20">
        <f t="shared" si="43"/>
        <v>0</v>
      </c>
      <c r="AH135">
        <f>SUMIF('库存（子SKU）'!$C:$C,$A135,'库存（子SKU）'!AJ:AJ)</f>
        <v>76</v>
      </c>
      <c r="AI135">
        <f>SUMIF('库存（子SKU）'!$C:$C,$A135,'库存（子SKU）'!AK:AK)</f>
        <v>23</v>
      </c>
      <c r="AJ135">
        <f>SUMIF('库存（子SKU）'!$C:$C,$A135,'库存（子SKU）'!AL:AL)</f>
        <v>13</v>
      </c>
      <c r="AK135">
        <f>SUMIF('库存（子SKU）'!$C:$C,$A135,'库存（子SKU）'!AM:AM)</f>
        <v>6</v>
      </c>
      <c r="AL135" s="20">
        <f t="shared" si="44"/>
        <v>0.144736842105263</v>
      </c>
      <c r="AM135" s="20">
        <f t="shared" si="45"/>
        <v>0.0434782608695652</v>
      </c>
      <c r="AN135" s="20">
        <f t="shared" si="46"/>
        <v>0.153846153846154</v>
      </c>
      <c r="AO135" s="20">
        <f t="shared" si="47"/>
        <v>0</v>
      </c>
      <c r="AP135" s="6">
        <f t="shared" si="48"/>
        <v>1.57142857142857</v>
      </c>
      <c r="AQ135" s="6">
        <f t="shared" si="49"/>
        <v>94.2857142857143</v>
      </c>
      <c r="AR135" s="6">
        <f t="shared" si="50"/>
        <v>-60.2857142857143</v>
      </c>
      <c r="AS135">
        <f t="shared" si="51"/>
        <v>21</v>
      </c>
      <c r="AT135" s="22">
        <f>IFERROR(时间!$B$4+AS135,"上周无销量")</f>
        <v>43304</v>
      </c>
    </row>
    <row r="136" spans="1:46">
      <c r="A136" t="s">
        <v>2441</v>
      </c>
      <c r="B136">
        <f>SUMIF('库存（子SKU）'!$C:$C,$A136,'库存（子SKU）'!D:D)</f>
        <v>11</v>
      </c>
      <c r="C136">
        <f>SUMIF('库存（子SKU）'!$C:$C,$A136,'库存（子SKU）'!E:E)</f>
        <v>10</v>
      </c>
      <c r="D136">
        <f>SUMIF('库存（子SKU）'!$C:$C,$A136,'库存（子SKU）'!F:F)</f>
        <v>3</v>
      </c>
      <c r="E136">
        <f>SUMIF('库存（子SKU）'!$C:$C,$A136,'库存（子SKU）'!G:G)</f>
        <v>1</v>
      </c>
      <c r="F136" s="6">
        <f>IFERROR(VLOOKUP(A136,'[2]父sku-单价'!$A:$B,2,0),"")</f>
        <v>22.1504</v>
      </c>
      <c r="G136">
        <f>SUMIF('库存（子SKU）'!$C:$C,$A136,'库存（子SKU）'!I:I)</f>
        <v>42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4</v>
      </c>
      <c r="K136">
        <f t="shared" si="35"/>
        <v>46</v>
      </c>
      <c r="L136">
        <f>SUMIF('库存（子SKU）'!$C:$C,$A136,'库存（子SKU）'!N:N)</f>
        <v>1</v>
      </c>
      <c r="M136">
        <f>SUMIF('库存（子SKU）'!$C:$C,$A136,'库存（子SKU）'!O:O)</f>
        <v>0</v>
      </c>
      <c r="N136">
        <f>SUMIF('库存（子SKU）'!$C:$C,$A136,'库存（子SKU）'!P:P)</f>
        <v>964</v>
      </c>
      <c r="O136">
        <f>SUMIF('库存（子SKU）'!$C:$C,$A136,'库存（子SKU）'!Q:Q)</f>
        <v>1024</v>
      </c>
      <c r="P136">
        <f>SUMIF('库存（子SKU）'!$C:$C,$A136,'库存（子SKU）'!R:R)</f>
        <v>3000</v>
      </c>
      <c r="Q136">
        <f>SUMIF('库存（子SKU）'!$C:$C,$A136,'库存（子SKU）'!S:S)</f>
        <v>0</v>
      </c>
      <c r="R136">
        <f>SUMIF('库存（子SKU）'!$C:$C,$A136,'库存（子SKU）'!T:T)</f>
        <v>16</v>
      </c>
      <c r="S136">
        <f>SUMIF('库存（子SKU）'!$C:$C,$A136,'库存（子SKU）'!U:U)</f>
        <v>24</v>
      </c>
      <c r="T136">
        <f>SUMIF('库存（子SKU）'!$C:$C,$A136,'库存（子SKU）'!V:V)</f>
        <v>25</v>
      </c>
      <c r="U136">
        <f>SUMIF('库存（子SKU）'!$C:$C,$A136,'库存（子SKU）'!W:W)</f>
        <v>0</v>
      </c>
      <c r="V136" s="20">
        <f t="shared" si="36"/>
        <v>0.016597510373444</v>
      </c>
      <c r="W136" s="20">
        <f t="shared" si="37"/>
        <v>0.0234375</v>
      </c>
      <c r="X136" s="20">
        <f t="shared" si="38"/>
        <v>0.00833333333333333</v>
      </c>
      <c r="Y136" s="20" t="str">
        <f t="shared" si="39"/>
        <v/>
      </c>
      <c r="Z136">
        <f>SUMIF('库存（子SKU）'!$C:$C,$A136,'库存（子SKU）'!AB:AB)</f>
        <v>3</v>
      </c>
      <c r="AA136">
        <f>SUMIF('库存（子SKU）'!$C:$C,$A136,'库存（子SKU）'!AC:AC)</f>
        <v>4.21</v>
      </c>
      <c r="AB136">
        <f>SUMIF('库存（子SKU）'!$C:$C,$A136,'库存（子SKU）'!AD:AD)</f>
        <v>3.16</v>
      </c>
      <c r="AC136">
        <f>SUMIF('库存（子SKU）'!$C:$C,$A136,'库存（子SKU）'!AE:AE)</f>
        <v>0</v>
      </c>
      <c r="AD136" s="20">
        <f t="shared" si="40"/>
        <v>0.0123125213417037</v>
      </c>
      <c r="AE136" s="20">
        <f t="shared" si="41"/>
        <v>0.0190064287778099</v>
      </c>
      <c r="AF136" s="20">
        <f t="shared" si="42"/>
        <v>0.0475536935375132</v>
      </c>
      <c r="AG136" s="20">
        <f t="shared" si="43"/>
        <v>0</v>
      </c>
      <c r="AH136">
        <f>SUMIF('库存（子SKU）'!$C:$C,$A136,'库存（子SKU）'!AJ:AJ)</f>
        <v>109</v>
      </c>
      <c r="AI136">
        <f>SUMIF('库存（子SKU）'!$C:$C,$A136,'库存（子SKU）'!AK:AK)</f>
        <v>114</v>
      </c>
      <c r="AJ136">
        <f>SUMIF('库存（子SKU）'!$C:$C,$A136,'库存（子SKU）'!AL:AL)</f>
        <v>3</v>
      </c>
      <c r="AK136">
        <f>SUMIF('库存（子SKU）'!$C:$C,$A136,'库存（子SKU）'!AM:AM)</f>
        <v>13</v>
      </c>
      <c r="AL136" s="20">
        <f t="shared" si="44"/>
        <v>0.100917431192661</v>
      </c>
      <c r="AM136" s="20">
        <f t="shared" si="45"/>
        <v>0.087719298245614</v>
      </c>
      <c r="AN136" s="20">
        <f t="shared" si="46"/>
        <v>1</v>
      </c>
      <c r="AO136" s="20">
        <f t="shared" si="47"/>
        <v>0.0769230769230769</v>
      </c>
      <c r="AP136" s="6">
        <f t="shared" si="48"/>
        <v>1.57142857142857</v>
      </c>
      <c r="AQ136" s="6">
        <f t="shared" si="49"/>
        <v>94.2857142857143</v>
      </c>
      <c r="AR136" s="6">
        <f t="shared" si="50"/>
        <v>-48.2857142857143</v>
      </c>
      <c r="AS136">
        <f t="shared" si="51"/>
        <v>29</v>
      </c>
      <c r="AT136" s="22">
        <f>IFERROR(时间!$B$4+AS136,"上周无销量")</f>
        <v>43312</v>
      </c>
    </row>
    <row r="137" spans="1:46">
      <c r="A137" t="s">
        <v>2442</v>
      </c>
      <c r="B137">
        <f>SUMIF('库存（子SKU）'!$C:$C,$A137,'库存（子SKU）'!D:D)</f>
        <v>2</v>
      </c>
      <c r="C137">
        <f>SUMIF('库存（子SKU）'!$C:$C,$A137,'库存（子SKU）'!E:E)</f>
        <v>13</v>
      </c>
      <c r="D137">
        <f>SUMIF('库存（子SKU）'!$C:$C,$A137,'库存（子SKU）'!F:F)</f>
        <v>23</v>
      </c>
      <c r="E137">
        <f>SUMIF('库存（子SKU）'!$C:$C,$A137,'库存（子SKU）'!G:G)</f>
        <v>17</v>
      </c>
      <c r="F137" s="6">
        <f>IFERROR(VLOOKUP(A137,'[2]父sku-单价'!$A:$B,2,0),"")</f>
        <v>21.2990909090909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5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550</v>
      </c>
      <c r="O137">
        <f>SUMIF('库存（子SKU）'!$C:$C,$A137,'库存（子SKU）'!Q:Q)</f>
        <v>3442</v>
      </c>
      <c r="P137">
        <f>SUMIF('库存（子SKU）'!$C:$C,$A137,'库存（子SKU）'!R:R)</f>
        <v>3178</v>
      </c>
      <c r="Q137">
        <f>SUMIF('库存（子SKU）'!$C:$C,$A137,'库存（子SKU）'!S:S)</f>
        <v>2550</v>
      </c>
      <c r="R137">
        <f>SUMIF('库存（子SKU）'!$C:$C,$A137,'库存（子SKU）'!T:T)</f>
        <v>12</v>
      </c>
      <c r="S137">
        <f>SUMIF('库存（子SKU）'!$C:$C,$A137,'库存（子SKU）'!U:U)</f>
        <v>55</v>
      </c>
      <c r="T137">
        <f>SUMIF('库存（子SKU）'!$C:$C,$A137,'库存（子SKU）'!V:V)</f>
        <v>38</v>
      </c>
      <c r="U137">
        <f>SUMIF('库存（子SKU）'!$C:$C,$A137,'库存（子SKU）'!W:W)</f>
        <v>37</v>
      </c>
      <c r="V137" s="20">
        <f t="shared" si="36"/>
        <v>0.0218181818181818</v>
      </c>
      <c r="W137" s="20">
        <f t="shared" si="37"/>
        <v>0.015979081929111</v>
      </c>
      <c r="X137" s="20">
        <f t="shared" si="38"/>
        <v>0.0119572057898049</v>
      </c>
      <c r="Y137" s="20">
        <f t="shared" si="39"/>
        <v>0.0145098039215686</v>
      </c>
      <c r="Z137">
        <f>SUMIF('库存（子SKU）'!$C:$C,$A137,'库存（子SKU）'!AB:AB)</f>
        <v>2</v>
      </c>
      <c r="AA137">
        <f>SUMIF('库存（子SKU）'!$C:$C,$A137,'库存（子SKU）'!AC:AC)</f>
        <v>8.29</v>
      </c>
      <c r="AB137">
        <f>SUMIF('库存（子SKU）'!$C:$C,$A137,'库存（子SKU）'!AD:AD)</f>
        <v>5.2</v>
      </c>
      <c r="AC137">
        <f>SUMIF('库存（子SKU）'!$C:$C,$A137,'库存（子SKU）'!AE:AE)</f>
        <v>5.89</v>
      </c>
      <c r="AD137" s="20">
        <f t="shared" si="40"/>
        <v>0.0469503606641342</v>
      </c>
      <c r="AE137" s="20">
        <f t="shared" si="41"/>
        <v>0.0299398838388979</v>
      </c>
      <c r="AF137" s="20">
        <f t="shared" si="42"/>
        <v>0.0106148641501521</v>
      </c>
      <c r="AG137" s="20">
        <f t="shared" si="43"/>
        <v>0.0162669190771618</v>
      </c>
      <c r="AH137">
        <f>SUMIF('库存（子SKU）'!$C:$C,$A137,'库存（子SKU）'!AJ:AJ)</f>
        <v>21</v>
      </c>
      <c r="AI137">
        <f>SUMIF('库存（子SKU）'!$C:$C,$A137,'库存（子SKU）'!AK:AK)</f>
        <v>122</v>
      </c>
      <c r="AJ137">
        <f>SUMIF('库存（子SKU）'!$C:$C,$A137,'库存（子SKU）'!AL:AL)</f>
        <v>84</v>
      </c>
      <c r="AK137">
        <f>SUMIF('库存（子SKU）'!$C:$C,$A137,'库存（子SKU）'!AM:AM)</f>
        <v>135</v>
      </c>
      <c r="AL137" s="20">
        <f t="shared" si="44"/>
        <v>0.0952380952380952</v>
      </c>
      <c r="AM137" s="20">
        <f t="shared" si="45"/>
        <v>0.10655737704918</v>
      </c>
      <c r="AN137" s="20">
        <f t="shared" si="46"/>
        <v>0.273809523809524</v>
      </c>
      <c r="AO137" s="20">
        <f t="shared" si="47"/>
        <v>0.125925925925926</v>
      </c>
      <c r="AP137" s="6">
        <f t="shared" si="48"/>
        <v>0.285714285714286</v>
      </c>
      <c r="AQ137" s="6">
        <f t="shared" si="49"/>
        <v>17.1428571428571</v>
      </c>
      <c r="AR137" s="6">
        <f t="shared" si="50"/>
        <v>-17.1428571428571</v>
      </c>
      <c r="AS137">
        <f t="shared" si="51"/>
        <v>0</v>
      </c>
      <c r="AT137" s="22">
        <f>IFERROR(时间!$B$4+AS137,"上周无销量")</f>
        <v>43283</v>
      </c>
    </row>
    <row r="138" spans="1:46">
      <c r="A138" t="s">
        <v>2443</v>
      </c>
      <c r="B138">
        <f>SUMIF('库存（子SKU）'!$C:$C,$A138,'库存（子SKU）'!D:D)</f>
        <v>8</v>
      </c>
      <c r="C138">
        <f>SUMIF('库存（子SKU）'!$C:$C,$A138,'库存（子SKU）'!E:E)</f>
        <v>8</v>
      </c>
      <c r="D138">
        <f>SUMIF('库存（子SKU）'!$C:$C,$A138,'库存（子SKU）'!F:F)</f>
        <v>15</v>
      </c>
      <c r="E138">
        <f>SUMIF('库存（子SKU）'!$C:$C,$A138,'库存（子SKU）'!G:G)</f>
        <v>18</v>
      </c>
      <c r="F138" s="6">
        <f>IFERROR(VLOOKUP(A138,'[2]父sku-单价'!$A:$B,2,0),"")</f>
        <v>14.8538775510204</v>
      </c>
      <c r="G138">
        <f>SUMIF('库存（子SKU）'!$C:$C,$A138,'库存（子SKU）'!I:I)</f>
        <v>65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65</v>
      </c>
      <c r="L138">
        <f>SUMIF('库存（子SKU）'!$C:$C,$A138,'库存（子SKU）'!N:N)</f>
        <v>4</v>
      </c>
      <c r="M138">
        <f>SUMIF('库存（子SKU）'!$C:$C,$A138,'库存（子SKU）'!O:O)</f>
        <v>61</v>
      </c>
      <c r="N138">
        <f>SUMIF('库存（子SKU）'!$C:$C,$A138,'库存（子SKU）'!P:P)</f>
        <v>17590</v>
      </c>
      <c r="O138">
        <f>SUMIF('库存（子SKU）'!$C:$C,$A138,'库存（子SKU）'!Q:Q)</f>
        <v>5257</v>
      </c>
      <c r="P138">
        <f>SUMIF('库存（子SKU）'!$C:$C,$A138,'库存（子SKU）'!R:R)</f>
        <v>6612</v>
      </c>
      <c r="Q138">
        <f>SUMIF('库存（子SKU）'!$C:$C,$A138,'库存（子SKU）'!S:S)</f>
        <v>12623</v>
      </c>
      <c r="R138">
        <f>SUMIF('库存（子SKU）'!$C:$C,$A138,'库存（子SKU）'!T:T)</f>
        <v>102</v>
      </c>
      <c r="S138">
        <f>SUMIF('库存（子SKU）'!$C:$C,$A138,'库存（子SKU）'!U:U)</f>
        <v>53</v>
      </c>
      <c r="T138">
        <f>SUMIF('库存（子SKU）'!$C:$C,$A138,'库存（子SKU）'!V:V)</f>
        <v>58</v>
      </c>
      <c r="U138">
        <f>SUMIF('库存（子SKU）'!$C:$C,$A138,'库存（子SKU）'!W:W)</f>
        <v>125</v>
      </c>
      <c r="V138" s="20">
        <f t="shared" si="36"/>
        <v>0.00579874928936896</v>
      </c>
      <c r="W138" s="20">
        <f t="shared" si="37"/>
        <v>0.0100817957009701</v>
      </c>
      <c r="X138" s="20">
        <f t="shared" si="38"/>
        <v>0.0087719298245614</v>
      </c>
      <c r="Y138" s="20">
        <f t="shared" si="39"/>
        <v>0.0099025588211994</v>
      </c>
      <c r="Z138">
        <f>SUMIF('库存（子SKU）'!$C:$C,$A138,'库存（子SKU）'!AB:AB)</f>
        <v>12.77</v>
      </c>
      <c r="AA138">
        <f>SUMIF('库存（子SKU）'!$C:$C,$A138,'库存（子SKU）'!AC:AC)</f>
        <v>6.69</v>
      </c>
      <c r="AB138">
        <f>SUMIF('库存（子SKU）'!$C:$C,$A138,'库存（子SKU）'!AD:AD)</f>
        <v>6.13</v>
      </c>
      <c r="AC138">
        <f>SUMIF('库存（子SKU）'!$C:$C,$A138,'库存（子SKU）'!AE:AE)</f>
        <v>11.77</v>
      </c>
      <c r="AD138" s="20">
        <f t="shared" si="40"/>
        <v>0.107463522202682</v>
      </c>
      <c r="AE138" s="20">
        <f t="shared" si="41"/>
        <v>0.0562984309738404</v>
      </c>
      <c r="AF138" s="20">
        <f t="shared" si="42"/>
        <v>0.0275124569502455</v>
      </c>
      <c r="AG138" s="20">
        <f t="shared" si="43"/>
        <v>0.0440214271756919</v>
      </c>
      <c r="AH138">
        <f>SUMIF('库存（子SKU）'!$C:$C,$A138,'库存（子SKU）'!AJ:AJ)</f>
        <v>53</v>
      </c>
      <c r="AI138">
        <f>SUMIF('库存（子SKU）'!$C:$C,$A138,'库存（子SKU）'!AK:AK)</f>
        <v>65</v>
      </c>
      <c r="AJ138">
        <f>SUMIF('库存（子SKU）'!$C:$C,$A138,'库存（子SKU）'!AL:AL)</f>
        <v>43</v>
      </c>
      <c r="AK138">
        <f>SUMIF('库存（子SKU）'!$C:$C,$A138,'库存（子SKU）'!AM:AM)</f>
        <v>111</v>
      </c>
      <c r="AL138" s="20">
        <f t="shared" si="44"/>
        <v>0.150943396226415</v>
      </c>
      <c r="AM138" s="20">
        <f t="shared" si="45"/>
        <v>0.123076923076923</v>
      </c>
      <c r="AN138" s="20">
        <f t="shared" si="46"/>
        <v>0.348837209302326</v>
      </c>
      <c r="AO138" s="20">
        <f t="shared" si="47"/>
        <v>0.162162162162162</v>
      </c>
      <c r="AP138" s="6">
        <f t="shared" si="48"/>
        <v>1.14285714285714</v>
      </c>
      <c r="AQ138" s="6">
        <f t="shared" si="49"/>
        <v>68.5714285714286</v>
      </c>
      <c r="AR138" s="6">
        <f t="shared" si="50"/>
        <v>-3.57142857142857</v>
      </c>
      <c r="AS138">
        <f t="shared" si="51"/>
        <v>56</v>
      </c>
      <c r="AT138" s="22">
        <f>IFERROR(时间!$B$4+AS138,"上周无销量")</f>
        <v>43339</v>
      </c>
    </row>
    <row r="139" spans="1:46">
      <c r="A139" t="s">
        <v>2444</v>
      </c>
      <c r="B139">
        <f>SUMIF('库存（子SKU）'!$C:$C,$A139,'库存（子SKU）'!D:D)</f>
        <v>9</v>
      </c>
      <c r="C139">
        <f>SUMIF('库存（子SKU）'!$C:$C,$A139,'库存（子SKU）'!E:E)</f>
        <v>6</v>
      </c>
      <c r="D139">
        <f>SUMIF('库存（子SKU）'!$C:$C,$A139,'库存（子SKU）'!F:F)</f>
        <v>15</v>
      </c>
      <c r="E139">
        <f>SUMIF('库存（子SKU）'!$C:$C,$A139,'库存（子SKU）'!G:G)</f>
        <v>9</v>
      </c>
      <c r="F139" s="6">
        <f>IFERROR(VLOOKUP(A139,'[2]父sku-单价'!$A:$B,2,0),"")</f>
        <v>5.3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404</v>
      </c>
      <c r="O139">
        <f>SUMIF('库存（子SKU）'!$C:$C,$A139,'库存（子SKU）'!Q:Q)</f>
        <v>168</v>
      </c>
      <c r="P139">
        <f>SUMIF('库存（子SKU）'!$C:$C,$A139,'库存（子SKU）'!R:R)</f>
        <v>237</v>
      </c>
      <c r="Q139">
        <f>SUMIF('库存（子SKU）'!$C:$C,$A139,'库存（子SKU）'!S:S)</f>
        <v>221</v>
      </c>
      <c r="R139">
        <f>SUMIF('库存（子SKU）'!$C:$C,$A139,'库存（子SKU）'!T:T)</f>
        <v>3</v>
      </c>
      <c r="S139">
        <f>SUMIF('库存（子SKU）'!$C:$C,$A139,'库存（子SKU）'!U:U)</f>
        <v>3</v>
      </c>
      <c r="T139">
        <f>SUMIF('库存（子SKU）'!$C:$C,$A139,'库存（子SKU）'!V:V)</f>
        <v>0</v>
      </c>
      <c r="U139">
        <f>SUMIF('库存（子SKU）'!$C:$C,$A139,'库存（子SKU）'!W:W)</f>
        <v>3</v>
      </c>
      <c r="V139" s="20">
        <f t="shared" si="36"/>
        <v>0.00742574257425743</v>
      </c>
      <c r="W139" s="20">
        <f t="shared" si="37"/>
        <v>0.0178571428571429</v>
      </c>
      <c r="X139" s="20">
        <f t="shared" si="38"/>
        <v>0</v>
      </c>
      <c r="Y139" s="20">
        <f t="shared" si="39"/>
        <v>0.0135746606334842</v>
      </c>
      <c r="Z139">
        <f>SUMIF('库存（子SKU）'!$C:$C,$A139,'库存（子SKU）'!AB:AB)</f>
        <v>0.46</v>
      </c>
      <c r="AA139">
        <f>SUMIF('库存（子SKU）'!$C:$C,$A139,'库存（子SKU）'!AC:AC)</f>
        <v>0.46</v>
      </c>
      <c r="AB139">
        <f>SUMIF('库存（子SKU）'!$C:$C,$A139,'库存（子SKU）'!AD:AD)</f>
        <v>0</v>
      </c>
      <c r="AC139">
        <f>SUMIF('库存（子SKU）'!$C:$C,$A139,'库存（子SKU）'!AE:AE)</f>
        <v>0.51</v>
      </c>
      <c r="AD139" s="20">
        <f t="shared" si="40"/>
        <v>0.00964360587002097</v>
      </c>
      <c r="AE139" s="20">
        <f t="shared" si="41"/>
        <v>0.0144654088050314</v>
      </c>
      <c r="AF139" s="20">
        <f t="shared" si="42"/>
        <v>0</v>
      </c>
      <c r="AG139" s="20">
        <f t="shared" si="43"/>
        <v>0.0106918238993711</v>
      </c>
      <c r="AH139">
        <f>SUMIF('库存（子SKU）'!$C:$C,$A139,'库存（子SKU）'!AJ:AJ)</f>
        <v>255</v>
      </c>
      <c r="AI139">
        <f>SUMIF('库存（子SKU）'!$C:$C,$A139,'库存（子SKU）'!AK:AK)</f>
        <v>40</v>
      </c>
      <c r="AJ139">
        <f>SUMIF('库存（子SKU）'!$C:$C,$A139,'库存（子SKU）'!AL:AL)</f>
        <v>26</v>
      </c>
      <c r="AK139">
        <f>SUMIF('库存（子SKU）'!$C:$C,$A139,'库存（子SKU）'!AM:AM)</f>
        <v>18</v>
      </c>
      <c r="AL139" s="20">
        <f t="shared" si="44"/>
        <v>0.0352941176470588</v>
      </c>
      <c r="AM139" s="20">
        <f t="shared" si="45"/>
        <v>0.15</v>
      </c>
      <c r="AN139" s="20">
        <f t="shared" si="46"/>
        <v>0.576923076923077</v>
      </c>
      <c r="AO139" s="20">
        <f t="shared" si="47"/>
        <v>0.5</v>
      </c>
      <c r="AP139" s="6">
        <f t="shared" si="48"/>
        <v>1.28571428571429</v>
      </c>
      <c r="AQ139" s="6">
        <f t="shared" si="49"/>
        <v>77.1428571428572</v>
      </c>
      <c r="AR139" s="6">
        <f t="shared" si="50"/>
        <v>-77.1428571428572</v>
      </c>
      <c r="AS139">
        <f t="shared" si="51"/>
        <v>0</v>
      </c>
      <c r="AT139" s="22">
        <f>IFERROR(时间!$B$4+AS139,"上周无销量")</f>
        <v>43283</v>
      </c>
    </row>
    <row r="140" spans="1:46">
      <c r="A140" t="s">
        <v>2445</v>
      </c>
      <c r="B140">
        <f>SUMIF('库存（子SKU）'!$C:$C,$A140,'库存（子SKU）'!D:D)</f>
        <v>109</v>
      </c>
      <c r="C140">
        <f>SUMIF('库存（子SKU）'!$C:$C,$A140,'库存（子SKU）'!E:E)</f>
        <v>76</v>
      </c>
      <c r="D140">
        <f>SUMIF('库存（子SKU）'!$C:$C,$A140,'库存（子SKU）'!F:F)</f>
        <v>102</v>
      </c>
      <c r="E140">
        <f>SUMIF('库存（子SKU）'!$C:$C,$A140,'库存（子SKU）'!G:G)</f>
        <v>127</v>
      </c>
      <c r="F140" s="6">
        <f>IFERROR(VLOOKUP(A140,'[2]父sku-单价'!$A:$B,2,0),"")</f>
        <v>22.2840579710145</v>
      </c>
      <c r="G140">
        <f>SUMIF('库存（子SKU）'!$C:$C,$A140,'库存（子SKU）'!I:I)</f>
        <v>364</v>
      </c>
      <c r="H140">
        <f>SUMIF('库存（子SKU）'!$C:$C,$A140,'库存（子SKU）'!J:J)</f>
        <v>30</v>
      </c>
      <c r="I140">
        <f>SUMIF('库存（子SKU）'!$C:$C,$A140,'库存（子SKU）'!K:K)</f>
        <v>42</v>
      </c>
      <c r="J140">
        <f>SUMIF('库存（子SKU）'!$C:$C,$A140,'库存（子SKU）'!L:L)</f>
        <v>251</v>
      </c>
      <c r="K140">
        <f t="shared" si="35"/>
        <v>687</v>
      </c>
      <c r="L140">
        <f>SUMIF('库存（子SKU）'!$C:$C,$A140,'库存（子SKU）'!N:N)</f>
        <v>3</v>
      </c>
      <c r="M140">
        <f>SUMIF('库存（子SKU）'!$C:$C,$A140,'库存（子SKU）'!O:O)</f>
        <v>54</v>
      </c>
      <c r="N140">
        <f>SUMIF('库存（子SKU）'!$C:$C,$A140,'库存（子SKU）'!P:P)</f>
        <v>602421</v>
      </c>
      <c r="O140">
        <f>SUMIF('库存（子SKU）'!$C:$C,$A140,'库存（子SKU）'!Q:Q)</f>
        <v>143262</v>
      </c>
      <c r="P140">
        <f>SUMIF('库存（子SKU）'!$C:$C,$A140,'库存（子SKU）'!R:R)</f>
        <v>136209</v>
      </c>
      <c r="Q140">
        <f>SUMIF('库存（子SKU）'!$C:$C,$A140,'库存（子SKU）'!S:S)</f>
        <v>224217</v>
      </c>
      <c r="R140">
        <f>SUMIF('库存（子SKU）'!$C:$C,$A140,'库存（子SKU）'!T:T)</f>
        <v>3126</v>
      </c>
      <c r="S140">
        <f>SUMIF('库存（子SKU）'!$C:$C,$A140,'库存（子SKU）'!U:U)</f>
        <v>1275</v>
      </c>
      <c r="T140">
        <f>SUMIF('库存（子SKU）'!$C:$C,$A140,'库存（子SKU）'!V:V)</f>
        <v>906</v>
      </c>
      <c r="U140">
        <f>SUMIF('库存（子SKU）'!$C:$C,$A140,'库存（子SKU）'!W:W)</f>
        <v>1388</v>
      </c>
      <c r="V140" s="20">
        <f t="shared" si="36"/>
        <v>0.00518906213428815</v>
      </c>
      <c r="W140" s="20">
        <f t="shared" si="37"/>
        <v>0.00889977802906563</v>
      </c>
      <c r="X140" s="20">
        <f t="shared" si="38"/>
        <v>0.00665154284959144</v>
      </c>
      <c r="Y140" s="20">
        <f t="shared" si="39"/>
        <v>0.00619043159082496</v>
      </c>
      <c r="Z140">
        <f>SUMIF('库存（子SKU）'!$C:$C,$A140,'库存（子SKU）'!AB:AB)</f>
        <v>736.53875</v>
      </c>
      <c r="AA140">
        <f>SUMIF('库存（子SKU）'!$C:$C,$A140,'库存（子SKU）'!AC:AC)</f>
        <v>302.85</v>
      </c>
      <c r="AB140">
        <f>SUMIF('库存（子SKU）'!$C:$C,$A140,'库存（子SKU）'!AD:AD)</f>
        <v>182.33</v>
      </c>
      <c r="AC140">
        <f>SUMIF('库存（子SKU）'!$C:$C,$A140,'库存（子SKU）'!AE:AE)</f>
        <v>298.95</v>
      </c>
      <c r="AD140" s="20">
        <f t="shared" si="40"/>
        <v>0.303231855137042</v>
      </c>
      <c r="AE140" s="20">
        <f t="shared" si="41"/>
        <v>0.178821488717892</v>
      </c>
      <c r="AF140" s="20">
        <f t="shared" si="42"/>
        <v>0.080216494766481</v>
      </c>
      <c r="AG140" s="20">
        <f t="shared" si="43"/>
        <v>0.10563322941162</v>
      </c>
      <c r="AH140">
        <f>SUMIF('库存（子SKU）'!$C:$C,$A140,'库存（子SKU）'!AJ:AJ)</f>
        <v>1642</v>
      </c>
      <c r="AI140">
        <f>SUMIF('库存（子SKU）'!$C:$C,$A140,'库存（子SKU）'!AK:AK)</f>
        <v>1155</v>
      </c>
      <c r="AJ140">
        <f>SUMIF('库存（子SKU）'!$C:$C,$A140,'库存（子SKU）'!AL:AL)</f>
        <v>428</v>
      </c>
      <c r="AK140">
        <f>SUMIF('库存（子SKU）'!$C:$C,$A140,'库存（子SKU）'!AM:AM)</f>
        <v>1339</v>
      </c>
      <c r="AL140" s="20">
        <f t="shared" si="44"/>
        <v>0.0663824604141291</v>
      </c>
      <c r="AM140" s="20">
        <f t="shared" si="45"/>
        <v>0.0658008658008658</v>
      </c>
      <c r="AN140" s="20">
        <f t="shared" si="46"/>
        <v>0.238317757009346</v>
      </c>
      <c r="AO140" s="20">
        <f t="shared" si="47"/>
        <v>0.0948469006721434</v>
      </c>
      <c r="AP140" s="6">
        <f t="shared" si="48"/>
        <v>15.5714285714286</v>
      </c>
      <c r="AQ140" s="6">
        <f t="shared" si="49"/>
        <v>934.285714285714</v>
      </c>
      <c r="AR140" s="6">
        <f t="shared" si="50"/>
        <v>-247.285714285714</v>
      </c>
      <c r="AS140">
        <f t="shared" si="51"/>
        <v>44</v>
      </c>
      <c r="AT140" s="22">
        <f>IFERROR(时间!$B$4+AS140,"上周无销量")</f>
        <v>43327</v>
      </c>
    </row>
    <row r="141" spans="1:46">
      <c r="A141" t="s">
        <v>2446</v>
      </c>
      <c r="B141">
        <f>SUMIF('库存（子SKU）'!$C:$C,$A141,'库存（子SKU）'!D:D)</f>
        <v>0</v>
      </c>
      <c r="C141">
        <f>SUMIF('库存（子SKU）'!$C:$C,$A141,'库存（子SKU）'!E:E)</f>
        <v>0</v>
      </c>
      <c r="D141">
        <f>SUMIF('库存（子SKU）'!$C:$C,$A141,'库存（子SKU）'!F:F)</f>
        <v>0</v>
      </c>
      <c r="E141">
        <f>SUMIF('库存（子SKU）'!$C:$C,$A141,'库存（子SKU）'!G:G)</f>
        <v>0</v>
      </c>
      <c r="F141" s="6" t="str">
        <f>IFERROR(VLOOKUP(A141,'[2]父sku-单价'!$A:$B,2,0),"")</f>
        <v/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5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0" t="str">
        <f t="shared" si="36"/>
        <v/>
      </c>
      <c r="W141" s="20" t="str">
        <f t="shared" si="37"/>
        <v/>
      </c>
      <c r="X141" s="20" t="str">
        <f t="shared" si="38"/>
        <v/>
      </c>
      <c r="Y141" s="20" t="str">
        <f t="shared" si="39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0">
        <f t="shared" si="40"/>
        <v>0</v>
      </c>
      <c r="AE141" s="20">
        <f t="shared" si="41"/>
        <v>0</v>
      </c>
      <c r="AF141" s="20">
        <f t="shared" si="42"/>
        <v>0</v>
      </c>
      <c r="AG141" s="20">
        <f t="shared" si="43"/>
        <v>0</v>
      </c>
      <c r="AH141">
        <f>SUMIF('库存（子SKU）'!$C:$C,$A141,'库存（子SKU）'!AJ:AJ)</f>
        <v>4</v>
      </c>
      <c r="AI141">
        <f>SUMIF('库存（子SKU）'!$C:$C,$A141,'库存（子SKU）'!AK:AK)</f>
        <v>5</v>
      </c>
      <c r="AJ141">
        <f>SUMIF('库存（子SKU）'!$C:$C,$A141,'库存（子SKU）'!AL:AL)</f>
        <v>0</v>
      </c>
      <c r="AK141">
        <f>SUMIF('库存（子SKU）'!$C:$C,$A141,'库存（子SKU）'!AM:AM)</f>
        <v>26</v>
      </c>
      <c r="AL141" s="20">
        <f t="shared" si="44"/>
        <v>0</v>
      </c>
      <c r="AM141" s="20">
        <f t="shared" si="45"/>
        <v>0</v>
      </c>
      <c r="AN141" s="20" t="str">
        <f t="shared" si="46"/>
        <v/>
      </c>
      <c r="AO141" s="20">
        <f t="shared" si="47"/>
        <v>0</v>
      </c>
      <c r="AP141" s="6">
        <f t="shared" si="48"/>
        <v>0</v>
      </c>
      <c r="AQ141" s="6">
        <f t="shared" si="49"/>
        <v>0</v>
      </c>
      <c r="AR141" s="6">
        <f t="shared" si="50"/>
        <v>0</v>
      </c>
      <c r="AS141" t="str">
        <f t="shared" si="51"/>
        <v>库存为0</v>
      </c>
      <c r="AT141" s="22" t="str">
        <f>IFERROR(时间!$B$4+AS141,"上周无销量")</f>
        <v>上周无销量</v>
      </c>
    </row>
    <row r="142" spans="1:46">
      <c r="A142" t="s">
        <v>2447</v>
      </c>
      <c r="B142">
        <f>SUMIF('库存（子SKU）'!$C:$C,$A142,'库存（子SKU）'!D:D)</f>
        <v>10</v>
      </c>
      <c r="C142">
        <f>SUMIF('库存（子SKU）'!$C:$C,$A142,'库存（子SKU）'!E:E)</f>
        <v>7</v>
      </c>
      <c r="D142">
        <f>SUMIF('库存（子SKU）'!$C:$C,$A142,'库存（子SKU）'!F:F)</f>
        <v>20</v>
      </c>
      <c r="E142">
        <f>SUMIF('库存（子SKU）'!$C:$C,$A142,'库存（子SKU）'!G:G)</f>
        <v>9</v>
      </c>
      <c r="F142" s="6">
        <f>IFERROR(VLOOKUP(A142,'[2]父sku-单价'!$A:$B,2,0),"")</f>
        <v>5.3</v>
      </c>
      <c r="G142">
        <f>SUMIF('库存（子SKU）'!$C:$C,$A142,'库存（子SKU）'!I:I)</f>
        <v>2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5"/>
        <v>2</v>
      </c>
      <c r="L142">
        <f>SUMIF('库存（子SKU）'!$C:$C,$A142,'库存（子SKU）'!N:N)</f>
        <v>0</v>
      </c>
      <c r="M142">
        <f>SUMIF('库存（子SKU）'!$C:$C,$A142,'库存（子SKU）'!O:O)</f>
        <v>3</v>
      </c>
      <c r="N142">
        <f>SUMIF('库存（子SKU）'!$C:$C,$A142,'库存（子SKU）'!P:P)</f>
        <v>1052</v>
      </c>
      <c r="O142">
        <f>SUMIF('库存（子SKU）'!$C:$C,$A142,'库存（子SKU）'!Q:Q)</f>
        <v>35075</v>
      </c>
      <c r="P142">
        <f>SUMIF('库存（子SKU）'!$C:$C,$A142,'库存（子SKU）'!R:R)</f>
        <v>43515</v>
      </c>
      <c r="Q142">
        <f>SUMIF('库存（子SKU）'!$C:$C,$A142,'库存（子SKU）'!S:S)</f>
        <v>49473</v>
      </c>
      <c r="R142">
        <f>SUMIF('库存（子SKU）'!$C:$C,$A142,'库存（子SKU）'!T:T)</f>
        <v>334</v>
      </c>
      <c r="S142">
        <f>SUMIF('库存（子SKU）'!$C:$C,$A142,'库存（子SKU）'!U:U)</f>
        <v>229</v>
      </c>
      <c r="T142">
        <f>SUMIF('库存（子SKU）'!$C:$C,$A142,'库存（子SKU）'!V:V)</f>
        <v>250</v>
      </c>
      <c r="U142">
        <f>SUMIF('库存（子SKU）'!$C:$C,$A142,'库存（子SKU）'!W:W)</f>
        <v>247</v>
      </c>
      <c r="V142" s="20">
        <f t="shared" si="36"/>
        <v>0.317490494296578</v>
      </c>
      <c r="W142" s="20">
        <f t="shared" si="37"/>
        <v>0.00652886671418389</v>
      </c>
      <c r="X142" s="20">
        <f t="shared" si="38"/>
        <v>0.00574514535217741</v>
      </c>
      <c r="Y142" s="20">
        <f t="shared" si="39"/>
        <v>0.00499262223839266</v>
      </c>
      <c r="Z142">
        <f>SUMIF('库存（子SKU）'!$C:$C,$A142,'库存（子SKU）'!AB:AB)</f>
        <v>75.825</v>
      </c>
      <c r="AA142">
        <f>SUMIF('库存（子SKU）'!$C:$C,$A142,'库存（子SKU）'!AC:AC)</f>
        <v>0.34</v>
      </c>
      <c r="AB142">
        <f>SUMIF('库存（子SKU）'!$C:$C,$A142,'库存（子SKU）'!AD:AD)</f>
        <v>0.14</v>
      </c>
      <c r="AC142">
        <f>SUMIF('库存（子SKU）'!$C:$C,$A142,'库存（子SKU）'!AE:AE)</f>
        <v>0.08</v>
      </c>
      <c r="AD142" s="20">
        <f t="shared" si="40"/>
        <v>1.43066037735849</v>
      </c>
      <c r="AE142" s="20">
        <f t="shared" si="41"/>
        <v>0.0091644204851752</v>
      </c>
      <c r="AF142" s="20">
        <f t="shared" si="42"/>
        <v>0.00132075471698113</v>
      </c>
      <c r="AG142" s="20">
        <f t="shared" si="43"/>
        <v>0.00167714884696017</v>
      </c>
      <c r="AH142">
        <f>SUMIF('库存（子SKU）'!$C:$C,$A142,'库存（子SKU）'!AJ:AJ)</f>
        <v>266</v>
      </c>
      <c r="AI142">
        <f>SUMIF('库存（子SKU）'!$C:$C,$A142,'库存（子SKU）'!AK:AK)</f>
        <v>145</v>
      </c>
      <c r="AJ142">
        <f>SUMIF('库存（子SKU）'!$C:$C,$A142,'库存（子SKU）'!AL:AL)</f>
        <v>74</v>
      </c>
      <c r="AK142">
        <f>SUMIF('库存（子SKU）'!$C:$C,$A142,'库存（子SKU）'!AM:AM)</f>
        <v>197</v>
      </c>
      <c r="AL142" s="20">
        <f t="shared" si="44"/>
        <v>0.037593984962406</v>
      </c>
      <c r="AM142" s="20">
        <f t="shared" si="45"/>
        <v>0.0482758620689655</v>
      </c>
      <c r="AN142" s="20">
        <f t="shared" si="46"/>
        <v>0.27027027027027</v>
      </c>
      <c r="AO142" s="20">
        <f t="shared" si="47"/>
        <v>0.0456852791878173</v>
      </c>
      <c r="AP142" s="6">
        <f t="shared" si="48"/>
        <v>1.42857142857143</v>
      </c>
      <c r="AQ142" s="6">
        <f t="shared" si="49"/>
        <v>85.7142857142857</v>
      </c>
      <c r="AR142" s="6">
        <f t="shared" si="50"/>
        <v>-83.7142857142857</v>
      </c>
      <c r="AS142">
        <f t="shared" si="51"/>
        <v>1</v>
      </c>
      <c r="AT142" s="22">
        <f>IFERROR(时间!$B$4+AS142,"上周无销量")</f>
        <v>43284</v>
      </c>
    </row>
    <row r="143" spans="1:46">
      <c r="A143" t="s">
        <v>2448</v>
      </c>
      <c r="B143">
        <f>SUMIF('库存（子SKU）'!$C:$C,$A143,'库存（子SKU）'!D:D)</f>
        <v>46</v>
      </c>
      <c r="C143">
        <f>SUMIF('库存（子SKU）'!$C:$C,$A143,'库存（子SKU）'!E:E)</f>
        <v>15</v>
      </c>
      <c r="D143">
        <f>SUMIF('库存（子SKU）'!$C:$C,$A143,'库存（子SKU）'!F:F)</f>
        <v>17</v>
      </c>
      <c r="E143">
        <f>SUMIF('库存（子SKU）'!$C:$C,$A143,'库存（子SKU）'!G:G)</f>
        <v>42</v>
      </c>
      <c r="F143" s="6">
        <f>IFERROR(VLOOKUP(A143,'[2]父sku-单价'!$A:$B,2,0),"")</f>
        <v>24.3525</v>
      </c>
      <c r="G143">
        <f>SUMIF('库存（子SKU）'!$C:$C,$A143,'库存（子SKU）'!I:I)</f>
        <v>63</v>
      </c>
      <c r="H143">
        <f>SUMIF('库存（子SKU）'!$C:$C,$A143,'库存（子SKU）'!J:J)</f>
        <v>12</v>
      </c>
      <c r="I143">
        <f>SUMIF('库存（子SKU）'!$C:$C,$A143,'库存（子SKU）'!K:K)</f>
        <v>0</v>
      </c>
      <c r="J143">
        <f>SUMIF('库存（子SKU）'!$C:$C,$A143,'库存（子SKU）'!L:L)</f>
        <v>16</v>
      </c>
      <c r="K143">
        <f t="shared" si="35"/>
        <v>91</v>
      </c>
      <c r="L143">
        <f>SUMIF('库存（子SKU）'!$C:$C,$A143,'库存（子SKU）'!N:N)</f>
        <v>7</v>
      </c>
      <c r="M143">
        <f>SUMIF('库存（子SKU）'!$C:$C,$A143,'库存（子SKU）'!O:O)</f>
        <v>0</v>
      </c>
      <c r="N143">
        <f>SUMIF('库存（子SKU）'!$C:$C,$A143,'库存（子SKU）'!P:P)</f>
        <v>62127</v>
      </c>
      <c r="O143">
        <f>SUMIF('库存（子SKU）'!$C:$C,$A143,'库存（子SKU）'!Q:Q)</f>
        <v>38226</v>
      </c>
      <c r="P143">
        <f>SUMIF('库存（子SKU）'!$C:$C,$A143,'库存（子SKU）'!R:R)</f>
        <v>31844</v>
      </c>
      <c r="Q143">
        <f>SUMIF('库存（子SKU）'!$C:$C,$A143,'库存（子SKU）'!S:S)</f>
        <v>39287</v>
      </c>
      <c r="R143">
        <f>SUMIF('库存（子SKU）'!$C:$C,$A143,'库存（子SKU）'!T:T)</f>
        <v>341</v>
      </c>
      <c r="S143">
        <f>SUMIF('库存（子SKU）'!$C:$C,$A143,'库存（子SKU）'!U:U)</f>
        <v>119</v>
      </c>
      <c r="T143">
        <f>SUMIF('库存（子SKU）'!$C:$C,$A143,'库存（子SKU）'!V:V)</f>
        <v>117</v>
      </c>
      <c r="U143">
        <f>SUMIF('库存（子SKU）'!$C:$C,$A143,'库存（子SKU）'!W:W)</f>
        <v>176</v>
      </c>
      <c r="V143" s="20">
        <f t="shared" si="36"/>
        <v>0.00548875690118628</v>
      </c>
      <c r="W143" s="20">
        <f t="shared" si="37"/>
        <v>0.00311306440642495</v>
      </c>
      <c r="X143" s="20">
        <f t="shared" si="38"/>
        <v>0.00367416153749529</v>
      </c>
      <c r="Y143" s="20">
        <f t="shared" si="39"/>
        <v>0.00447985338661644</v>
      </c>
      <c r="Z143">
        <f>SUMIF('库存（子SKU）'!$C:$C,$A143,'库存（子SKU）'!AB:AB)</f>
        <v>69.59125</v>
      </c>
      <c r="AA143">
        <f>SUMIF('库存（子SKU）'!$C:$C,$A143,'库存（子SKU）'!AC:AC)</f>
        <v>18.26</v>
      </c>
      <c r="AB143">
        <f>SUMIF('库存（子SKU）'!$C:$C,$A143,'库存（子SKU）'!AD:AD)</f>
        <v>22.13</v>
      </c>
      <c r="AC143">
        <f>SUMIF('库存（子SKU）'!$C:$C,$A143,'库存（子SKU）'!AE:AE)</f>
        <v>35.29</v>
      </c>
      <c r="AD143" s="20">
        <f t="shared" si="40"/>
        <v>0.0621231192226492</v>
      </c>
      <c r="AE143" s="20">
        <f t="shared" si="41"/>
        <v>0.0499880231324642</v>
      </c>
      <c r="AF143" s="20">
        <f t="shared" si="42"/>
        <v>0.0534550746692271</v>
      </c>
      <c r="AG143" s="20">
        <f t="shared" si="43"/>
        <v>0.0345031555379569</v>
      </c>
      <c r="AH143">
        <f>SUMIF('库存（子SKU）'!$C:$C,$A143,'库存（子SKU）'!AJ:AJ)</f>
        <v>497</v>
      </c>
      <c r="AI143">
        <f>SUMIF('库存（子SKU）'!$C:$C,$A143,'库存（子SKU）'!AK:AK)</f>
        <v>283</v>
      </c>
      <c r="AJ143">
        <f>SUMIF('库存（子SKU）'!$C:$C,$A143,'库存（子SKU）'!AL:AL)</f>
        <v>130</v>
      </c>
      <c r="AK143">
        <f>SUMIF('库存（子SKU）'!$C:$C,$A143,'库存（子SKU）'!AM:AM)</f>
        <v>401</v>
      </c>
      <c r="AL143" s="20">
        <f t="shared" si="44"/>
        <v>0.0925553319919517</v>
      </c>
      <c r="AM143" s="20">
        <f t="shared" si="45"/>
        <v>0.0530035335689046</v>
      </c>
      <c r="AN143" s="20">
        <f t="shared" si="46"/>
        <v>0.130769230769231</v>
      </c>
      <c r="AO143" s="20">
        <f t="shared" si="47"/>
        <v>0.104738154613466</v>
      </c>
      <c r="AP143" s="6">
        <f t="shared" si="48"/>
        <v>6.57142857142857</v>
      </c>
      <c r="AQ143" s="6">
        <f t="shared" si="49"/>
        <v>394.285714285714</v>
      </c>
      <c r="AR143" s="6">
        <f t="shared" si="50"/>
        <v>-303.285714285714</v>
      </c>
      <c r="AS143">
        <f t="shared" si="51"/>
        <v>13</v>
      </c>
      <c r="AT143" s="22">
        <f>IFERROR(时间!$B$4+AS143,"上周无销量")</f>
        <v>43296</v>
      </c>
    </row>
    <row r="144" spans="1:46">
      <c r="A144" t="s">
        <v>2449</v>
      </c>
      <c r="B144">
        <f>SUMIF('库存（子SKU）'!$C:$C,$A144,'库存（子SKU）'!D:D)</f>
        <v>72</v>
      </c>
      <c r="C144">
        <f>SUMIF('库存（子SKU）'!$C:$C,$A144,'库存（子SKU）'!E:E)</f>
        <v>48</v>
      </c>
      <c r="D144">
        <f>SUMIF('库存（子SKU）'!$C:$C,$A144,'库存（子SKU）'!F:F)</f>
        <v>64</v>
      </c>
      <c r="E144">
        <f>SUMIF('库存（子SKU）'!$C:$C,$A144,'库存（子SKU）'!G:G)</f>
        <v>46</v>
      </c>
      <c r="F144" s="6">
        <f>IFERROR(VLOOKUP(A144,'[2]父sku-单价'!$A:$B,2,0),"")</f>
        <v>18.5465217391304</v>
      </c>
      <c r="G144">
        <f>SUMIF('库存（子SKU）'!$C:$C,$A144,'库存（子SKU）'!I:I)</f>
        <v>33</v>
      </c>
      <c r="H144">
        <f>SUMIF('库存（子SKU）'!$C:$C,$A144,'库存（子SKU）'!J:J)</f>
        <v>0</v>
      </c>
      <c r="I144">
        <f>SUMIF('库存（子SKU）'!$C:$C,$A144,'库存（子SKU）'!K:K)</f>
        <v>5</v>
      </c>
      <c r="J144">
        <f>SUMIF('库存（子SKU）'!$C:$C,$A144,'库存（子SKU）'!L:L)</f>
        <v>0</v>
      </c>
      <c r="K144">
        <f t="shared" si="35"/>
        <v>38</v>
      </c>
      <c r="L144">
        <f>SUMIF('库存（子SKU）'!$C:$C,$A144,'库存（子SKU）'!N:N)</f>
        <v>4</v>
      </c>
      <c r="M144">
        <f>SUMIF('库存（子SKU）'!$C:$C,$A144,'库存（子SKU）'!O:O)</f>
        <v>0</v>
      </c>
      <c r="N144">
        <f>SUMIF('库存（子SKU）'!$C:$C,$A144,'库存（子SKU）'!P:P)</f>
        <v>65120</v>
      </c>
      <c r="O144">
        <f>SUMIF('库存（子SKU）'!$C:$C,$A144,'库存（子SKU）'!Q:Q)</f>
        <v>69235</v>
      </c>
      <c r="P144">
        <f>SUMIF('库存（子SKU）'!$C:$C,$A144,'库存（子SKU）'!R:R)</f>
        <v>54697</v>
      </c>
      <c r="Q144">
        <f>SUMIF('库存（子SKU）'!$C:$C,$A144,'库存（子SKU）'!S:S)</f>
        <v>52304</v>
      </c>
      <c r="R144">
        <f>SUMIF('库存（子SKU）'!$C:$C,$A144,'库存（子SKU）'!T:T)</f>
        <v>623</v>
      </c>
      <c r="S144">
        <f>SUMIF('库存（子SKU）'!$C:$C,$A144,'库存（子SKU）'!U:U)</f>
        <v>357</v>
      </c>
      <c r="T144">
        <f>SUMIF('库存（子SKU）'!$C:$C,$A144,'库存（子SKU）'!V:V)</f>
        <v>270</v>
      </c>
      <c r="U144">
        <f>SUMIF('库存（子SKU）'!$C:$C,$A144,'库存（子SKU）'!W:W)</f>
        <v>282</v>
      </c>
      <c r="V144" s="20">
        <f t="shared" si="36"/>
        <v>0.00956695331695332</v>
      </c>
      <c r="W144" s="20">
        <f t="shared" si="37"/>
        <v>0.00515635155629378</v>
      </c>
      <c r="X144" s="20">
        <f t="shared" si="38"/>
        <v>0.00493628535385853</v>
      </c>
      <c r="Y144" s="20">
        <f t="shared" si="39"/>
        <v>0.00539155705108596</v>
      </c>
      <c r="Z144">
        <f>SUMIF('库存（子SKU）'!$C:$C,$A144,'库存（子SKU）'!AB:AB)</f>
        <v>106.165</v>
      </c>
      <c r="AA144">
        <f>SUMIF('库存（子SKU）'!$C:$C,$A144,'库存（子SKU）'!AC:AC)</f>
        <v>25.1</v>
      </c>
      <c r="AB144">
        <f>SUMIF('库存（子SKU）'!$C:$C,$A144,'库存（子SKU）'!AD:AD)</f>
        <v>24.96</v>
      </c>
      <c r="AC144">
        <f>SUMIF('库存（子SKU）'!$C:$C,$A144,'库存（子SKU）'!AE:AE)</f>
        <v>26.8</v>
      </c>
      <c r="AD144" s="20">
        <f t="shared" si="40"/>
        <v>0.0795035268407167</v>
      </c>
      <c r="AE144" s="20">
        <f t="shared" si="41"/>
        <v>0.0281948644614796</v>
      </c>
      <c r="AF144" s="20">
        <f t="shared" si="42"/>
        <v>0.0210282017019481</v>
      </c>
      <c r="AG144" s="20">
        <f t="shared" si="43"/>
        <v>0.0314133670909816</v>
      </c>
      <c r="AH144">
        <f>SUMIF('库存（子SKU）'!$C:$C,$A144,'库存（子SKU）'!AJ:AJ)</f>
        <v>1060</v>
      </c>
      <c r="AI144">
        <f>SUMIF('库存（子SKU）'!$C:$C,$A144,'库存（子SKU）'!AK:AK)</f>
        <v>660</v>
      </c>
      <c r="AJ144">
        <f>SUMIF('库存（子SKU）'!$C:$C,$A144,'库存（子SKU）'!AL:AL)</f>
        <v>198</v>
      </c>
      <c r="AK144">
        <f>SUMIF('库存（子SKU）'!$C:$C,$A144,'库存（子SKU）'!AM:AM)</f>
        <v>555</v>
      </c>
      <c r="AL144" s="20">
        <f t="shared" si="44"/>
        <v>0.0679245283018868</v>
      </c>
      <c r="AM144" s="20">
        <f t="shared" si="45"/>
        <v>0.0727272727272727</v>
      </c>
      <c r="AN144" s="20">
        <f t="shared" si="46"/>
        <v>0.323232323232323</v>
      </c>
      <c r="AO144" s="20">
        <f t="shared" si="47"/>
        <v>0.0828828828828829</v>
      </c>
      <c r="AP144" s="6">
        <f t="shared" si="48"/>
        <v>10.2857142857143</v>
      </c>
      <c r="AQ144" s="6">
        <f t="shared" si="49"/>
        <v>617.142857142857</v>
      </c>
      <c r="AR144" s="6">
        <f t="shared" si="50"/>
        <v>-579.142857142857</v>
      </c>
      <c r="AS144">
        <f t="shared" si="51"/>
        <v>3</v>
      </c>
      <c r="AT144" s="22">
        <f>IFERROR(时间!$B$4+AS144,"上周无销量")</f>
        <v>43286</v>
      </c>
    </row>
    <row r="145" spans="1:46">
      <c r="A145" t="s">
        <v>2450</v>
      </c>
      <c r="B145">
        <f>SUMIF('库存（子SKU）'!$C:$C,$A145,'库存（子SKU）'!D:D)</f>
        <v>102</v>
      </c>
      <c r="C145">
        <f>SUMIF('库存（子SKU）'!$C:$C,$A145,'库存（子SKU）'!E:E)</f>
        <v>98</v>
      </c>
      <c r="D145">
        <f>SUMIF('库存（子SKU）'!$C:$C,$A145,'库存（子SKU）'!F:F)</f>
        <v>110</v>
      </c>
      <c r="E145">
        <f>SUMIF('库存（子SKU）'!$C:$C,$A145,'库存（子SKU）'!G:G)</f>
        <v>130</v>
      </c>
      <c r="F145" s="6">
        <f>IFERROR(VLOOKUP(A145,'[2]父sku-单价'!$A:$B,2,0),"")</f>
        <v>24.6018181818182</v>
      </c>
      <c r="G145">
        <f>SUMIF('库存（子SKU）'!$C:$C,$A145,'库存（子SKU）'!I:I)</f>
        <v>169</v>
      </c>
      <c r="H145">
        <f>SUMIF('库存（子SKU）'!$C:$C,$A145,'库存（子SKU）'!J:J)</f>
        <v>65</v>
      </c>
      <c r="I145">
        <f>SUMIF('库存（子SKU）'!$C:$C,$A145,'库存（子SKU）'!K:K)</f>
        <v>29</v>
      </c>
      <c r="J145">
        <f>SUMIF('库存（子SKU）'!$C:$C,$A145,'库存（子SKU）'!L:L)</f>
        <v>74</v>
      </c>
      <c r="K145">
        <f t="shared" si="35"/>
        <v>337</v>
      </c>
      <c r="L145">
        <f>SUMIF('库存（子SKU）'!$C:$C,$A145,'库存（子SKU）'!N:N)</f>
        <v>14</v>
      </c>
      <c r="M145">
        <f>SUMIF('库存（子SKU）'!$C:$C,$A145,'库存（子SKU）'!O:O)</f>
        <v>0</v>
      </c>
      <c r="N145">
        <f>SUMIF('库存（子SKU）'!$C:$C,$A145,'库存（子SKU）'!P:P)</f>
        <v>281610</v>
      </c>
      <c r="O145">
        <f>SUMIF('库存（子SKU）'!$C:$C,$A145,'库存（子SKU）'!Q:Q)</f>
        <v>226951</v>
      </c>
      <c r="P145">
        <f>SUMIF('库存（子SKU）'!$C:$C,$A145,'库存（子SKU）'!R:R)</f>
        <v>251206</v>
      </c>
      <c r="Q145">
        <f>SUMIF('库存（子SKU）'!$C:$C,$A145,'库存（子SKU）'!S:S)</f>
        <v>243421</v>
      </c>
      <c r="R145">
        <f>SUMIF('库存（子SKU）'!$C:$C,$A145,'库存（子SKU）'!T:T)</f>
        <v>1689</v>
      </c>
      <c r="S145">
        <f>SUMIF('库存（子SKU）'!$C:$C,$A145,'库存（子SKU）'!U:U)</f>
        <v>972</v>
      </c>
      <c r="T145">
        <f>SUMIF('库存（子SKU）'!$C:$C,$A145,'库存（子SKU）'!V:V)</f>
        <v>939</v>
      </c>
      <c r="U145">
        <f>SUMIF('库存（子SKU）'!$C:$C,$A145,'库存（子SKU）'!W:W)</f>
        <v>1173</v>
      </c>
      <c r="V145" s="20">
        <f t="shared" si="36"/>
        <v>0.0059976563332268</v>
      </c>
      <c r="W145" s="20">
        <f t="shared" si="37"/>
        <v>0.00428286282060885</v>
      </c>
      <c r="X145" s="20">
        <f t="shared" si="38"/>
        <v>0.0037379680421646</v>
      </c>
      <c r="Y145" s="20">
        <f t="shared" si="39"/>
        <v>0.00481881185271608</v>
      </c>
      <c r="Z145">
        <f>SUMIF('库存（子SKU）'!$C:$C,$A145,'库存（子SKU）'!AB:AB)</f>
        <v>340.615</v>
      </c>
      <c r="AA145">
        <f>SUMIF('库存（子SKU）'!$C:$C,$A145,'库存（子SKU）'!AC:AC)</f>
        <v>177.68</v>
      </c>
      <c r="AB145">
        <f>SUMIF('库存（子SKU）'!$C:$C,$A145,'库存（子SKU）'!AD:AD)</f>
        <v>181.78</v>
      </c>
      <c r="AC145">
        <f>SUMIF('库存（子SKU）'!$C:$C,$A145,'库存（子SKU）'!AE:AE)</f>
        <v>229.32</v>
      </c>
      <c r="AD145" s="20">
        <f t="shared" si="40"/>
        <v>0.135736420796979</v>
      </c>
      <c r="AE145" s="20">
        <f t="shared" si="41"/>
        <v>0.0736962289165167</v>
      </c>
      <c r="AF145" s="20">
        <f t="shared" si="42"/>
        <v>0.0671716798462789</v>
      </c>
      <c r="AG145" s="20">
        <f t="shared" si="43"/>
        <v>0.0717020175892395</v>
      </c>
      <c r="AH145">
        <f>SUMIF('库存（子SKU）'!$C:$C,$A145,'库存（子SKU）'!AJ:AJ)</f>
        <v>1301</v>
      </c>
      <c r="AI145">
        <f>SUMIF('库存（子SKU）'!$C:$C,$A145,'库存（子SKU）'!AK:AK)</f>
        <v>1210</v>
      </c>
      <c r="AJ145">
        <f>SUMIF('库存（子SKU）'!$C:$C,$A145,'库存（子SKU）'!AL:AL)</f>
        <v>585</v>
      </c>
      <c r="AK145">
        <f>SUMIF('库存（子SKU）'!$C:$C,$A145,'库存（子SKU）'!AM:AM)</f>
        <v>1346</v>
      </c>
      <c r="AL145" s="20">
        <f t="shared" si="44"/>
        <v>0.0784012298232129</v>
      </c>
      <c r="AM145" s="20">
        <f t="shared" si="45"/>
        <v>0.0809917355371901</v>
      </c>
      <c r="AN145" s="20">
        <f t="shared" si="46"/>
        <v>0.188034188034188</v>
      </c>
      <c r="AO145" s="20">
        <f t="shared" si="47"/>
        <v>0.0965824665676077</v>
      </c>
      <c r="AP145" s="6">
        <f t="shared" si="48"/>
        <v>14.5714285714286</v>
      </c>
      <c r="AQ145" s="6">
        <f t="shared" si="49"/>
        <v>874.285714285714</v>
      </c>
      <c r="AR145" s="6">
        <f t="shared" si="50"/>
        <v>-537.285714285714</v>
      </c>
      <c r="AS145">
        <f t="shared" si="51"/>
        <v>23</v>
      </c>
      <c r="AT145" s="22">
        <f>IFERROR(时间!$B$4+AS145,"上周无销量")</f>
        <v>43306</v>
      </c>
    </row>
    <row r="146" spans="1:46">
      <c r="A146" t="s">
        <v>2451</v>
      </c>
      <c r="B146">
        <f>SUMIF('库存（子SKU）'!$C:$C,$A146,'库存（子SKU）'!D:D)</f>
        <v>0</v>
      </c>
      <c r="C146">
        <f>SUMIF('库存（子SKU）'!$C:$C,$A146,'库存（子SKU）'!E:E)</f>
        <v>5</v>
      </c>
      <c r="D146">
        <f>SUMIF('库存（子SKU）'!$C:$C,$A146,'库存（子SKU）'!F:F)</f>
        <v>13</v>
      </c>
      <c r="E146">
        <f>SUMIF('库存（子SKU）'!$C:$C,$A146,'库存（子SKU）'!G:G)</f>
        <v>11</v>
      </c>
      <c r="F146" s="6">
        <f>IFERROR(VLOOKUP(A146,'[2]父sku-单价'!$A:$B,2,0),"")</f>
        <v>5.42724137931034</v>
      </c>
      <c r="G146">
        <f>SUMIF('库存（子SKU）'!$C:$C,$A146,'库存（子SKU）'!I:I)</f>
        <v>1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1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86</v>
      </c>
      <c r="P146">
        <f>SUMIF('库存（子SKU）'!$C:$C,$A146,'库存（子SKU）'!R:R)</f>
        <v>303</v>
      </c>
      <c r="Q146">
        <f>SUMIF('库存（子SKU）'!$C:$C,$A146,'库存（子SKU）'!S:S)</f>
        <v>220</v>
      </c>
      <c r="R146">
        <f>SUMIF('库存（子SKU）'!$C:$C,$A146,'库存（子SKU）'!T:T)</f>
        <v>0</v>
      </c>
      <c r="S146">
        <f>SUMIF('库存（子SKU）'!$C:$C,$A146,'库存（子SKU）'!U:U)</f>
        <v>1</v>
      </c>
      <c r="T146">
        <f>SUMIF('库存（子SKU）'!$C:$C,$A146,'库存（子SKU）'!V:V)</f>
        <v>5</v>
      </c>
      <c r="U146">
        <f>SUMIF('库存（子SKU）'!$C:$C,$A146,'库存（子SKU）'!W:W)</f>
        <v>0</v>
      </c>
      <c r="V146" s="20" t="str">
        <f t="shared" si="36"/>
        <v/>
      </c>
      <c r="W146" s="20">
        <f t="shared" si="37"/>
        <v>0.0116279069767442</v>
      </c>
      <c r="X146" s="20">
        <f t="shared" si="38"/>
        <v>0.0165016501650165</v>
      </c>
      <c r="Y146" s="20">
        <f t="shared" si="39"/>
        <v>0</v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0">
        <f t="shared" si="40"/>
        <v>0</v>
      </c>
      <c r="AE146" s="20">
        <f t="shared" si="41"/>
        <v>0</v>
      </c>
      <c r="AF146" s="20">
        <f t="shared" si="42"/>
        <v>0</v>
      </c>
      <c r="AG146" s="20">
        <f t="shared" si="43"/>
        <v>0</v>
      </c>
      <c r="AH146">
        <f>SUMIF('库存（子SKU）'!$C:$C,$A146,'库存（子SKU）'!AJ:AJ)</f>
        <v>0</v>
      </c>
      <c r="AI146">
        <f>SUMIF('库存（子SKU）'!$C:$C,$A146,'库存（子SKU）'!AK:AK)</f>
        <v>39</v>
      </c>
      <c r="AJ146">
        <f>SUMIF('库存（子SKU）'!$C:$C,$A146,'库存（子SKU）'!AL:AL)</f>
        <v>66</v>
      </c>
      <c r="AK146">
        <f>SUMIF('库存（子SKU）'!$C:$C,$A146,'库存（子SKU）'!AM:AM)</f>
        <v>137</v>
      </c>
      <c r="AL146" s="20" t="str">
        <f t="shared" si="44"/>
        <v/>
      </c>
      <c r="AM146" s="20">
        <f t="shared" si="45"/>
        <v>0.128205128205128</v>
      </c>
      <c r="AN146" s="20">
        <f t="shared" si="46"/>
        <v>0.196969696969697</v>
      </c>
      <c r="AO146" s="20">
        <f t="shared" si="47"/>
        <v>0.0802919708029197</v>
      </c>
      <c r="AP146" s="6">
        <f t="shared" si="48"/>
        <v>0</v>
      </c>
      <c r="AQ146" s="6">
        <f t="shared" si="49"/>
        <v>0</v>
      </c>
      <c r="AR146" s="6">
        <f t="shared" si="50"/>
        <v>1</v>
      </c>
      <c r="AS146" t="str">
        <f t="shared" si="51"/>
        <v>库存为1</v>
      </c>
      <c r="AT146" s="22" t="str">
        <f>IFERROR(时间!$B$4+AS146,"上周无销量")</f>
        <v>上周无销量</v>
      </c>
    </row>
    <row r="147" spans="1:46">
      <c r="A147" t="s">
        <v>2452</v>
      </c>
      <c r="B147">
        <f>SUMIF('库存（子SKU）'!$C:$C,$A147,'库存（子SKU）'!D:D)</f>
        <v>1</v>
      </c>
      <c r="C147">
        <f>SUMIF('库存（子SKU）'!$C:$C,$A147,'库存（子SKU）'!E:E)</f>
        <v>1</v>
      </c>
      <c r="D147">
        <f>SUMIF('库存（子SKU）'!$C:$C,$A147,'库存（子SKU）'!F:F)</f>
        <v>3</v>
      </c>
      <c r="E147">
        <f>SUMIF('库存（子SKU）'!$C:$C,$A147,'库存（子SKU）'!G:G)</f>
        <v>7</v>
      </c>
      <c r="F147" s="6">
        <f>IFERROR(VLOOKUP(A147,'[2]父sku-单价'!$A:$B,2,0),"")</f>
        <v>5.3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5"/>
        <v>0</v>
      </c>
      <c r="L147">
        <f>SUMIF('库存（子SKU）'!$C:$C,$A147,'库存（子SKU）'!N:N)</f>
        <v>1</v>
      </c>
      <c r="M147">
        <f>SUMIF('库存（子SKU）'!$C:$C,$A147,'库存（子SKU）'!O:O)</f>
        <v>0</v>
      </c>
      <c r="N147">
        <f>SUMIF('库存（子SKU）'!$C:$C,$A147,'库存（子SKU）'!P:P)</f>
        <v>22</v>
      </c>
      <c r="O147">
        <f>SUMIF('库存（子SKU）'!$C:$C,$A147,'库存（子SKU）'!Q:Q)</f>
        <v>112</v>
      </c>
      <c r="P147">
        <f>SUMIF('库存（子SKU）'!$C:$C,$A147,'库存（子SKU）'!R:R)</f>
        <v>96</v>
      </c>
      <c r="Q147">
        <f>SUMIF('库存（子SKU）'!$C:$C,$A147,'库存（子SKU）'!S:S)</f>
        <v>207</v>
      </c>
      <c r="R147">
        <f>SUMIF('库存（子SKU）'!$C:$C,$A147,'库存（子SKU）'!T:T)</f>
        <v>4</v>
      </c>
      <c r="S147">
        <f>SUMIF('库存（子SKU）'!$C:$C,$A147,'库存（子SKU）'!U:U)</f>
        <v>1</v>
      </c>
      <c r="T147">
        <f>SUMIF('库存（子SKU）'!$C:$C,$A147,'库存（子SKU）'!V:V)</f>
        <v>1</v>
      </c>
      <c r="U147">
        <f>SUMIF('库存（子SKU）'!$C:$C,$A147,'库存（子SKU）'!W:W)</f>
        <v>1</v>
      </c>
      <c r="V147" s="20">
        <f t="shared" si="36"/>
        <v>0.181818181818182</v>
      </c>
      <c r="W147" s="20">
        <f t="shared" si="37"/>
        <v>0.00892857142857143</v>
      </c>
      <c r="X147" s="20">
        <f t="shared" si="38"/>
        <v>0.0104166666666667</v>
      </c>
      <c r="Y147" s="20">
        <f t="shared" si="39"/>
        <v>0.00483091787439614</v>
      </c>
      <c r="Z147">
        <f>SUMIF('库存（子SKU）'!$C:$C,$A147,'库存（子SKU）'!AB:AB)</f>
        <v>1.035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0">
        <f t="shared" si="40"/>
        <v>0.195283018867925</v>
      </c>
      <c r="AE147" s="20">
        <f t="shared" si="41"/>
        <v>0</v>
      </c>
      <c r="AF147" s="20">
        <f t="shared" si="42"/>
        <v>0</v>
      </c>
      <c r="AG147" s="20">
        <f t="shared" si="43"/>
        <v>0</v>
      </c>
      <c r="AH147">
        <f>SUMIF('库存（子SKU）'!$C:$C,$A147,'库存（子SKU）'!AJ:AJ)</f>
        <v>16</v>
      </c>
      <c r="AI147">
        <f>SUMIF('库存（子SKU）'!$C:$C,$A147,'库存（子SKU）'!AK:AK)</f>
        <v>30</v>
      </c>
      <c r="AJ147">
        <f>SUMIF('库存（子SKU）'!$C:$C,$A147,'库存（子SKU）'!AL:AL)</f>
        <v>58</v>
      </c>
      <c r="AK147">
        <f>SUMIF('库存（子SKU）'!$C:$C,$A147,'库存（子SKU）'!AM:AM)</f>
        <v>158</v>
      </c>
      <c r="AL147" s="20">
        <f t="shared" si="44"/>
        <v>0.0625</v>
      </c>
      <c r="AM147" s="20">
        <f t="shared" si="45"/>
        <v>0.0333333333333333</v>
      </c>
      <c r="AN147" s="20">
        <f t="shared" si="46"/>
        <v>0.0517241379310345</v>
      </c>
      <c r="AO147" s="20">
        <f t="shared" si="47"/>
        <v>0.0443037974683544</v>
      </c>
      <c r="AP147" s="6">
        <f t="shared" si="48"/>
        <v>0.142857142857143</v>
      </c>
      <c r="AQ147" s="6">
        <f t="shared" si="49"/>
        <v>8.57142857142857</v>
      </c>
      <c r="AR147" s="6">
        <f t="shared" si="50"/>
        <v>-8.57142857142857</v>
      </c>
      <c r="AS147">
        <f t="shared" si="51"/>
        <v>0</v>
      </c>
      <c r="AT147" s="22">
        <f>IFERROR(时间!$B$4+AS147,"上周无销量")</f>
        <v>43283</v>
      </c>
    </row>
    <row r="148" spans="1:46">
      <c r="A148" t="s">
        <v>2453</v>
      </c>
      <c r="B148">
        <f>SUMIF('库存（子SKU）'!$C:$C,$A148,'库存（子SKU）'!D:D)</f>
        <v>4</v>
      </c>
      <c r="C148">
        <f>SUMIF('库存（子SKU）'!$C:$C,$A148,'库存（子SKU）'!E:E)</f>
        <v>17</v>
      </c>
      <c r="D148">
        <f>SUMIF('库存（子SKU）'!$C:$C,$A148,'库存（子SKU）'!F:F)</f>
        <v>11</v>
      </c>
      <c r="E148">
        <f>SUMIF('库存（子SKU）'!$C:$C,$A148,'库存（子SKU）'!G:G)</f>
        <v>20</v>
      </c>
      <c r="F148" s="6">
        <f>IFERROR(VLOOKUP(A148,'[2]父sku-单价'!$A:$B,2,0),"")</f>
        <v>6.11634615384615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5"/>
        <v>0</v>
      </c>
      <c r="L148">
        <f>SUMIF('库存（子SKU）'!$C:$C,$A148,'库存（子SKU）'!N:N)</f>
        <v>3</v>
      </c>
      <c r="M148">
        <f>SUMIF('库存（子SKU）'!$C:$C,$A148,'库存（子SKU）'!O:O)</f>
        <v>0</v>
      </c>
      <c r="N148">
        <f>SUMIF('库存（子SKU）'!$C:$C,$A148,'库存（子SKU）'!P:P)</f>
        <v>6736</v>
      </c>
      <c r="O148">
        <f>SUMIF('库存（子SKU）'!$C:$C,$A148,'库存（子SKU）'!Q:Q)</f>
        <v>92997</v>
      </c>
      <c r="P148">
        <f>SUMIF('库存（子SKU）'!$C:$C,$A148,'库存（子SKU）'!R:R)</f>
        <v>91739</v>
      </c>
      <c r="Q148">
        <f>SUMIF('库存（子SKU）'!$C:$C,$A148,'库存（子SKU）'!S:S)</f>
        <v>76881</v>
      </c>
      <c r="R148">
        <f>SUMIF('库存（子SKU）'!$C:$C,$A148,'库存（子SKU）'!T:T)</f>
        <v>153</v>
      </c>
      <c r="S148">
        <f>SUMIF('库存（子SKU）'!$C:$C,$A148,'库存（子SKU）'!U:U)</f>
        <v>394</v>
      </c>
      <c r="T148">
        <f>SUMIF('库存（子SKU）'!$C:$C,$A148,'库存（子SKU）'!V:V)</f>
        <v>273</v>
      </c>
      <c r="U148">
        <f>SUMIF('库存（子SKU）'!$C:$C,$A148,'库存（子SKU）'!W:W)</f>
        <v>217</v>
      </c>
      <c r="V148" s="20">
        <f t="shared" si="36"/>
        <v>0.0227137767220903</v>
      </c>
      <c r="W148" s="20">
        <f t="shared" si="37"/>
        <v>0.00423669580739164</v>
      </c>
      <c r="X148" s="20">
        <f t="shared" si="38"/>
        <v>0.00297583361492931</v>
      </c>
      <c r="Y148" s="20">
        <f t="shared" si="39"/>
        <v>0.00282254393153055</v>
      </c>
      <c r="Z148">
        <f>SUMIF('库存（子SKU）'!$C:$C,$A148,'库存（子SKU）'!AB:AB)</f>
        <v>29.30875</v>
      </c>
      <c r="AA148">
        <f>SUMIF('库存（子SKU）'!$C:$C,$A148,'库存（子SKU）'!AC:AC)</f>
        <v>3.19</v>
      </c>
      <c r="AB148">
        <f>SUMIF('库存（子SKU）'!$C:$C,$A148,'库存（子SKU）'!AD:AD)</f>
        <v>2.05</v>
      </c>
      <c r="AC148">
        <f>SUMIF('库存（子SKU）'!$C:$C,$A148,'库存（子SKU）'!AE:AE)</f>
        <v>2.42</v>
      </c>
      <c r="AD148" s="20">
        <f t="shared" si="40"/>
        <v>1.19796808677881</v>
      </c>
      <c r="AE148" s="20">
        <f t="shared" si="41"/>
        <v>0.0306796008766657</v>
      </c>
      <c r="AF148" s="20">
        <f t="shared" si="42"/>
        <v>0.0304697660459333</v>
      </c>
      <c r="AG148" s="20">
        <f t="shared" si="43"/>
        <v>0.0197830529790913</v>
      </c>
      <c r="AH148">
        <f>SUMIF('库存（子SKU）'!$C:$C,$A148,'库存（子SKU）'!AJ:AJ)</f>
        <v>256</v>
      </c>
      <c r="AI148">
        <f>SUMIF('库存（子SKU）'!$C:$C,$A148,'库存（子SKU）'!AK:AK)</f>
        <v>570</v>
      </c>
      <c r="AJ148">
        <f>SUMIF('库存（子SKU）'!$C:$C,$A148,'库存（子SKU）'!AL:AL)</f>
        <v>146</v>
      </c>
      <c r="AK148">
        <f>SUMIF('库存（子SKU）'!$C:$C,$A148,'库存（子SKU）'!AM:AM)</f>
        <v>302</v>
      </c>
      <c r="AL148" s="20">
        <f t="shared" si="44"/>
        <v>0.015625</v>
      </c>
      <c r="AM148" s="20">
        <f t="shared" si="45"/>
        <v>0.0298245614035088</v>
      </c>
      <c r="AN148" s="20">
        <f t="shared" si="46"/>
        <v>0.0753424657534247</v>
      </c>
      <c r="AO148" s="20">
        <f t="shared" si="47"/>
        <v>0.0662251655629139</v>
      </c>
      <c r="AP148" s="6">
        <f t="shared" si="48"/>
        <v>0.571428571428571</v>
      </c>
      <c r="AQ148" s="6">
        <f t="shared" si="49"/>
        <v>34.2857142857143</v>
      </c>
      <c r="AR148" s="6">
        <f t="shared" si="50"/>
        <v>-34.2857142857143</v>
      </c>
      <c r="AS148">
        <f t="shared" si="51"/>
        <v>0</v>
      </c>
      <c r="AT148" s="22">
        <f>IFERROR(时间!$B$4+AS148,"上周无销量")</f>
        <v>43283</v>
      </c>
    </row>
    <row r="149" spans="1:46">
      <c r="A149" t="s">
        <v>2454</v>
      </c>
      <c r="B149">
        <f>SUMIF('库存（子SKU）'!$C:$C,$A149,'库存（子SKU）'!D:D)</f>
        <v>39</v>
      </c>
      <c r="C149">
        <f>SUMIF('库存（子SKU）'!$C:$C,$A149,'库存（子SKU）'!E:E)</f>
        <v>32</v>
      </c>
      <c r="D149">
        <f>SUMIF('库存（子SKU）'!$C:$C,$A149,'库存（子SKU）'!F:F)</f>
        <v>22</v>
      </c>
      <c r="E149">
        <f>SUMIF('库存（子SKU）'!$C:$C,$A149,'库存（子SKU）'!G:G)</f>
        <v>32</v>
      </c>
      <c r="F149" s="6">
        <f>IFERROR(VLOOKUP(A149,'[2]父sku-单价'!$A:$B,2,0),"")</f>
        <v>21.446</v>
      </c>
      <c r="G149">
        <f>SUMIF('库存（子SKU）'!$C:$C,$A149,'库存（子SKU）'!I:I)</f>
        <v>79</v>
      </c>
      <c r="H149">
        <f>SUMIF('库存（子SKU）'!$C:$C,$A149,'库存（子SKU）'!J:J)</f>
        <v>100</v>
      </c>
      <c r="I149">
        <f>SUMIF('库存（子SKU）'!$C:$C,$A149,'库存（子SKU）'!K:K)</f>
        <v>35</v>
      </c>
      <c r="J149">
        <f>SUMIF('库存（子SKU）'!$C:$C,$A149,'库存（子SKU）'!L:L)</f>
        <v>3</v>
      </c>
      <c r="K149">
        <f t="shared" si="35"/>
        <v>217</v>
      </c>
      <c r="L149">
        <f>SUMIF('库存（子SKU）'!$C:$C,$A149,'库存（子SKU）'!N:N)</f>
        <v>6</v>
      </c>
      <c r="M149">
        <f>SUMIF('库存（子SKU）'!$C:$C,$A149,'库存（子SKU）'!O:O)</f>
        <v>16</v>
      </c>
      <c r="N149">
        <f>SUMIF('库存（子SKU）'!$C:$C,$A149,'库存（子SKU）'!P:P)</f>
        <v>101053</v>
      </c>
      <c r="O149">
        <f>SUMIF('库存（子SKU）'!$C:$C,$A149,'库存（子SKU）'!Q:Q)</f>
        <v>42325</v>
      </c>
      <c r="P149">
        <f>SUMIF('库存（子SKU）'!$C:$C,$A149,'库存（子SKU）'!R:R)</f>
        <v>88110</v>
      </c>
      <c r="Q149">
        <f>SUMIF('库存（子SKU）'!$C:$C,$A149,'库存（子SKU）'!S:S)</f>
        <v>162802</v>
      </c>
      <c r="R149">
        <f>SUMIF('库存（子SKU）'!$C:$C,$A149,'库存（子SKU）'!T:T)</f>
        <v>632</v>
      </c>
      <c r="S149">
        <f>SUMIF('库存（子SKU）'!$C:$C,$A149,'库存（子SKU）'!U:U)</f>
        <v>207</v>
      </c>
      <c r="T149">
        <f>SUMIF('库存（子SKU）'!$C:$C,$A149,'库存（子SKU）'!V:V)</f>
        <v>395</v>
      </c>
      <c r="U149">
        <f>SUMIF('库存（子SKU）'!$C:$C,$A149,'库存（子SKU）'!W:W)</f>
        <v>811</v>
      </c>
      <c r="V149" s="20">
        <f t="shared" si="36"/>
        <v>0.00625414386510049</v>
      </c>
      <c r="W149" s="20">
        <f t="shared" si="37"/>
        <v>0.0048907265209687</v>
      </c>
      <c r="X149" s="20">
        <f t="shared" si="38"/>
        <v>0.00448303257292021</v>
      </c>
      <c r="Y149" s="20">
        <f t="shared" si="39"/>
        <v>0.00498151128364516</v>
      </c>
      <c r="Z149">
        <f>SUMIF('库存（子SKU）'!$C:$C,$A149,'库存（子SKU）'!AB:AB)</f>
        <v>113.81</v>
      </c>
      <c r="AA149">
        <f>SUMIF('库存（子SKU）'!$C:$C,$A149,'库存（子SKU）'!AC:AC)</f>
        <v>38.01</v>
      </c>
      <c r="AB149">
        <f>SUMIF('库存（子SKU）'!$C:$C,$A149,'库存（子SKU）'!AD:AD)</f>
        <v>70.97</v>
      </c>
      <c r="AC149">
        <f>SUMIF('库存（子SKU）'!$C:$C,$A149,'库存（子SKU）'!AE:AE)</f>
        <v>134.69</v>
      </c>
      <c r="AD149" s="20">
        <f t="shared" si="40"/>
        <v>0.136072233899335</v>
      </c>
      <c r="AE149" s="20">
        <f t="shared" si="41"/>
        <v>0.0553862025552551</v>
      </c>
      <c r="AF149" s="20">
        <f t="shared" si="42"/>
        <v>0.150420082575263</v>
      </c>
      <c r="AG149" s="20">
        <f t="shared" si="43"/>
        <v>0.196263289191458</v>
      </c>
      <c r="AH149">
        <f>SUMIF('库存（子SKU）'!$C:$C,$A149,'库存（子SKU）'!AJ:AJ)</f>
        <v>483</v>
      </c>
      <c r="AI149">
        <f>SUMIF('库存（子SKU）'!$C:$C,$A149,'库存（子SKU）'!AK:AK)</f>
        <v>419</v>
      </c>
      <c r="AJ149">
        <f>SUMIF('库存（子SKU）'!$C:$C,$A149,'库存（子SKU）'!AL:AL)</f>
        <v>216</v>
      </c>
      <c r="AK149">
        <f>SUMIF('库存（子SKU）'!$C:$C,$A149,'库存（子SKU）'!AM:AM)</f>
        <v>569</v>
      </c>
      <c r="AL149" s="20">
        <f t="shared" si="44"/>
        <v>0.0807453416149068</v>
      </c>
      <c r="AM149" s="20">
        <f t="shared" si="45"/>
        <v>0.0763723150357995</v>
      </c>
      <c r="AN149" s="20">
        <f t="shared" si="46"/>
        <v>0.101851851851852</v>
      </c>
      <c r="AO149" s="20">
        <f t="shared" si="47"/>
        <v>0.0562390158172232</v>
      </c>
      <c r="AP149" s="6">
        <f t="shared" si="48"/>
        <v>5.57142857142857</v>
      </c>
      <c r="AQ149" s="6">
        <f t="shared" si="49"/>
        <v>334.285714285714</v>
      </c>
      <c r="AR149" s="6">
        <f t="shared" si="50"/>
        <v>-117.285714285714</v>
      </c>
      <c r="AS149">
        <f t="shared" si="51"/>
        <v>38</v>
      </c>
      <c r="AT149" s="22">
        <f>IFERROR(时间!$B$4+AS149,"上周无销量")</f>
        <v>43321</v>
      </c>
    </row>
    <row r="150" spans="1:46">
      <c r="A150" t="s">
        <v>2455</v>
      </c>
      <c r="B150">
        <f>SUMIF('库存（子SKU）'!$C:$C,$A150,'库存（子SKU）'!D:D)</f>
        <v>24</v>
      </c>
      <c r="C150">
        <f>SUMIF('库存（子SKU）'!$C:$C,$A150,'库存（子SKU）'!E:E)</f>
        <v>27</v>
      </c>
      <c r="D150">
        <f>SUMIF('库存（子SKU）'!$C:$C,$A150,'库存（子SKU）'!F:F)</f>
        <v>33</v>
      </c>
      <c r="E150">
        <f>SUMIF('库存（子SKU）'!$C:$C,$A150,'库存（子SKU）'!G:G)</f>
        <v>45</v>
      </c>
      <c r="F150" s="6">
        <f>IFERROR(VLOOKUP(A150,'[2]父sku-单价'!$A:$B,2,0),"")</f>
        <v>21.3465891472868</v>
      </c>
      <c r="G150">
        <f>SUMIF('库存（子SKU）'!$C:$C,$A150,'库存（子SKU）'!I:I)</f>
        <v>64</v>
      </c>
      <c r="H150">
        <f>SUMIF('库存（子SKU）'!$C:$C,$A150,'库存（子SKU）'!J:J)</f>
        <v>54</v>
      </c>
      <c r="I150">
        <f>SUMIF('库存（子SKU）'!$C:$C,$A150,'库存（子SKU）'!K:K)</f>
        <v>42</v>
      </c>
      <c r="J150">
        <f>SUMIF('库存（子SKU）'!$C:$C,$A150,'库存（子SKU）'!L:L)</f>
        <v>4</v>
      </c>
      <c r="K150">
        <f t="shared" si="35"/>
        <v>164</v>
      </c>
      <c r="L150">
        <f>SUMIF('库存（子SKU）'!$C:$C,$A150,'库存（子SKU）'!N:N)</f>
        <v>5</v>
      </c>
      <c r="M150">
        <f>SUMIF('库存（子SKU）'!$C:$C,$A150,'库存（子SKU）'!O:O)</f>
        <v>12</v>
      </c>
      <c r="N150">
        <f>SUMIF('库存（子SKU）'!$C:$C,$A150,'库存（子SKU）'!P:P)</f>
        <v>60077</v>
      </c>
      <c r="O150">
        <f>SUMIF('库存（子SKU）'!$C:$C,$A150,'库存（子SKU）'!Q:Q)</f>
        <v>25172</v>
      </c>
      <c r="P150">
        <f>SUMIF('库存（子SKU）'!$C:$C,$A150,'库存（子SKU）'!R:R)</f>
        <v>13528</v>
      </c>
      <c r="Q150">
        <f>SUMIF('库存（子SKU）'!$C:$C,$A150,'库存（子SKU）'!S:S)</f>
        <v>29557</v>
      </c>
      <c r="R150">
        <f>SUMIF('库存（子SKU）'!$C:$C,$A150,'库存（子SKU）'!T:T)</f>
        <v>201</v>
      </c>
      <c r="S150">
        <f>SUMIF('库存（子SKU）'!$C:$C,$A150,'库存（子SKU）'!U:U)</f>
        <v>94</v>
      </c>
      <c r="T150">
        <f>SUMIF('库存（子SKU）'!$C:$C,$A150,'库存（子SKU）'!V:V)</f>
        <v>55</v>
      </c>
      <c r="U150">
        <f>SUMIF('库存（子SKU）'!$C:$C,$A150,'库存（子SKU）'!W:W)</f>
        <v>164</v>
      </c>
      <c r="V150" s="20">
        <f t="shared" si="36"/>
        <v>0.00334570634352581</v>
      </c>
      <c r="W150" s="20">
        <f t="shared" si="37"/>
        <v>0.00373430796122676</v>
      </c>
      <c r="X150" s="20">
        <f t="shared" si="38"/>
        <v>0.00406564163217031</v>
      </c>
      <c r="Y150" s="20">
        <f t="shared" si="39"/>
        <v>0.0055486010082214</v>
      </c>
      <c r="Z150">
        <f>SUMIF('库存（子SKU）'!$C:$C,$A150,'库存（子SKU）'!AB:AB)</f>
        <v>36.78</v>
      </c>
      <c r="AA150">
        <f>SUMIF('库存（子SKU）'!$C:$C,$A150,'库存（子SKU）'!AC:AC)</f>
        <v>16.76</v>
      </c>
      <c r="AB150">
        <f>SUMIF('库存（子SKU）'!$C:$C,$A150,'库存（子SKU）'!AD:AD)</f>
        <v>10.34</v>
      </c>
      <c r="AC150">
        <f>SUMIF('库存（子SKU）'!$C:$C,$A150,'库存（子SKU）'!AE:AE)</f>
        <v>31.71</v>
      </c>
      <c r="AD150" s="20">
        <f t="shared" si="40"/>
        <v>0.0717913287891609</v>
      </c>
      <c r="AE150" s="20">
        <f t="shared" si="41"/>
        <v>0.0290791534168651</v>
      </c>
      <c r="AF150" s="20">
        <f t="shared" si="42"/>
        <v>0.0146783793500405</v>
      </c>
      <c r="AG150" s="20">
        <f t="shared" si="43"/>
        <v>0.0330107382404102</v>
      </c>
      <c r="AH150">
        <f>SUMIF('库存（子SKU）'!$C:$C,$A150,'库存（子SKU）'!AJ:AJ)</f>
        <v>343</v>
      </c>
      <c r="AI150">
        <f>SUMIF('库存（子SKU）'!$C:$C,$A150,'库存（子SKU）'!AK:AK)</f>
        <v>275</v>
      </c>
      <c r="AJ150">
        <f>SUMIF('库存（子SKU）'!$C:$C,$A150,'库存（子SKU）'!AL:AL)</f>
        <v>137</v>
      </c>
      <c r="AK150">
        <f>SUMIF('库存（子SKU）'!$C:$C,$A150,'库存（子SKU）'!AM:AM)</f>
        <v>523</v>
      </c>
      <c r="AL150" s="20">
        <f t="shared" si="44"/>
        <v>0.0699708454810496</v>
      </c>
      <c r="AM150" s="20">
        <f t="shared" si="45"/>
        <v>0.0981818181818182</v>
      </c>
      <c r="AN150" s="20">
        <f t="shared" si="46"/>
        <v>0.240875912408759</v>
      </c>
      <c r="AO150" s="20">
        <f t="shared" si="47"/>
        <v>0.0860420650095602</v>
      </c>
      <c r="AP150" s="6">
        <f t="shared" si="48"/>
        <v>3.42857142857143</v>
      </c>
      <c r="AQ150" s="6">
        <f t="shared" si="49"/>
        <v>205.714285714286</v>
      </c>
      <c r="AR150" s="6">
        <f t="shared" si="50"/>
        <v>-41.7142857142857</v>
      </c>
      <c r="AS150">
        <f t="shared" si="51"/>
        <v>47</v>
      </c>
      <c r="AT150" s="22">
        <f>IFERROR(时间!$B$4+AS150,"上周无销量")</f>
        <v>43330</v>
      </c>
    </row>
    <row r="151" spans="1:46">
      <c r="A151" t="s">
        <v>2456</v>
      </c>
      <c r="B151">
        <f>SUMIF('库存（子SKU）'!$C:$C,$A151,'库存（子SKU）'!D:D)</f>
        <v>0</v>
      </c>
      <c r="C151">
        <f>SUMIF('库存（子SKU）'!$C:$C,$A151,'库存（子SKU）'!E:E)</f>
        <v>7</v>
      </c>
      <c r="D151">
        <f>SUMIF('库存（子SKU）'!$C:$C,$A151,'库存（子SKU）'!F:F)</f>
        <v>7</v>
      </c>
      <c r="E151">
        <f>SUMIF('库存（子SKU）'!$C:$C,$A151,'库存（子SKU）'!G:G)</f>
        <v>10</v>
      </c>
      <c r="F151" s="6">
        <f>IFERROR(VLOOKUP(A151,'[2]父sku-单价'!$A:$B,2,0),"")</f>
        <v>5.3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5"/>
        <v>0</v>
      </c>
      <c r="L151">
        <f>SUMIF('库存（子SKU）'!$C:$C,$A151,'库存（子SKU）'!N:N)</f>
        <v>3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9500</v>
      </c>
      <c r="P151">
        <f>SUMIF('库存（子SKU）'!$C:$C,$A151,'库存（子SKU）'!R:R)</f>
        <v>2195</v>
      </c>
      <c r="Q151">
        <f>SUMIF('库存（子SKU）'!$C:$C,$A151,'库存（子SKU）'!S:S)</f>
        <v>2066</v>
      </c>
      <c r="R151">
        <f>SUMIF('库存（子SKU）'!$C:$C,$A151,'库存（子SKU）'!T:T)</f>
        <v>0</v>
      </c>
      <c r="S151">
        <f>SUMIF('库存（子SKU）'!$C:$C,$A151,'库存（子SKU）'!U:U)</f>
        <v>29</v>
      </c>
      <c r="T151">
        <f>SUMIF('库存（子SKU）'!$C:$C,$A151,'库存（子SKU）'!V:V)</f>
        <v>11</v>
      </c>
      <c r="U151">
        <f>SUMIF('库存（子SKU）'!$C:$C,$A151,'库存（子SKU）'!W:W)</f>
        <v>7</v>
      </c>
      <c r="V151" s="20" t="str">
        <f t="shared" si="36"/>
        <v/>
      </c>
      <c r="W151" s="20">
        <f t="shared" si="37"/>
        <v>0.00305263157894737</v>
      </c>
      <c r="X151" s="20">
        <f t="shared" si="38"/>
        <v>0.00501138952164009</v>
      </c>
      <c r="Y151" s="20">
        <f t="shared" si="39"/>
        <v>0.00338818973862536</v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0">
        <f t="shared" si="40"/>
        <v>0</v>
      </c>
      <c r="AE151" s="20">
        <f t="shared" si="41"/>
        <v>0</v>
      </c>
      <c r="AF151" s="20">
        <f t="shared" si="42"/>
        <v>0</v>
      </c>
      <c r="AG151" s="20">
        <f t="shared" si="43"/>
        <v>0</v>
      </c>
      <c r="AH151">
        <f>SUMIF('库存（子SKU）'!$C:$C,$A151,'库存（子SKU）'!AJ:AJ)</f>
        <v>0</v>
      </c>
      <c r="AI151">
        <f>SUMIF('库存（子SKU）'!$C:$C,$A151,'库存（子SKU）'!AK:AK)</f>
        <v>158</v>
      </c>
      <c r="AJ151">
        <f>SUMIF('库存（子SKU）'!$C:$C,$A151,'库存（子SKU）'!AL:AL)</f>
        <v>51</v>
      </c>
      <c r="AK151">
        <f>SUMIF('库存（子SKU）'!$C:$C,$A151,'库存（子SKU）'!AM:AM)</f>
        <v>36</v>
      </c>
      <c r="AL151" s="20" t="str">
        <f t="shared" si="44"/>
        <v/>
      </c>
      <c r="AM151" s="20">
        <f t="shared" si="45"/>
        <v>0.0443037974683544</v>
      </c>
      <c r="AN151" s="20">
        <f t="shared" si="46"/>
        <v>0.137254901960784</v>
      </c>
      <c r="AO151" s="20">
        <f t="shared" si="47"/>
        <v>0.277777777777778</v>
      </c>
      <c r="AP151" s="6">
        <f t="shared" si="48"/>
        <v>0</v>
      </c>
      <c r="AQ151" s="6">
        <f t="shared" si="49"/>
        <v>0</v>
      </c>
      <c r="AR151" s="6">
        <f t="shared" si="50"/>
        <v>0</v>
      </c>
      <c r="AS151" t="str">
        <f t="shared" si="51"/>
        <v>库存为0</v>
      </c>
      <c r="AT151" s="22" t="str">
        <f>IFERROR(时间!$B$4+AS151,"上周无销量")</f>
        <v>上周无销量</v>
      </c>
    </row>
    <row r="152" spans="1:46">
      <c r="A152" t="s">
        <v>2457</v>
      </c>
      <c r="B152">
        <f>SUMIF('库存（子SKU）'!$C:$C,$A152,'库存（子SKU）'!D:D)</f>
        <v>0</v>
      </c>
      <c r="C152">
        <f>SUMIF('库存（子SKU）'!$C:$C,$A152,'库存（子SKU）'!E:E)</f>
        <v>0</v>
      </c>
      <c r="D152">
        <f>SUMIF('库存（子SKU）'!$C:$C,$A152,'库存（子SKU）'!F:F)</f>
        <v>0</v>
      </c>
      <c r="E152">
        <f>SUMIF('库存（子SKU）'!$C:$C,$A152,'库存（子SKU）'!G:G)</f>
        <v>0</v>
      </c>
      <c r="F152" s="6" t="str">
        <f>IFERROR(VLOOKUP(A152,'[2]父sku-单价'!$A:$B,2,0),"")</f>
        <v/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5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0" t="str">
        <f t="shared" si="36"/>
        <v/>
      </c>
      <c r="W152" s="20" t="str">
        <f t="shared" si="37"/>
        <v/>
      </c>
      <c r="X152" s="20" t="str">
        <f t="shared" si="38"/>
        <v/>
      </c>
      <c r="Y152" s="20" t="str">
        <f t="shared" si="39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0">
        <f t="shared" si="40"/>
        <v>0</v>
      </c>
      <c r="AE152" s="20">
        <f t="shared" si="41"/>
        <v>0</v>
      </c>
      <c r="AF152" s="20">
        <f t="shared" si="42"/>
        <v>0</v>
      </c>
      <c r="AG152" s="20">
        <f t="shared" si="43"/>
        <v>0</v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0" t="str">
        <f t="shared" si="44"/>
        <v/>
      </c>
      <c r="AM152" s="20" t="str">
        <f t="shared" si="45"/>
        <v/>
      </c>
      <c r="AN152" s="20" t="str">
        <f t="shared" si="46"/>
        <v/>
      </c>
      <c r="AO152" s="20" t="str">
        <f t="shared" si="47"/>
        <v/>
      </c>
      <c r="AP152" s="6">
        <f t="shared" si="48"/>
        <v>0</v>
      </c>
      <c r="AQ152" s="6">
        <f t="shared" si="49"/>
        <v>0</v>
      </c>
      <c r="AR152" s="6">
        <f t="shared" si="50"/>
        <v>0</v>
      </c>
      <c r="AS152" t="str">
        <f t="shared" si="51"/>
        <v>库存为0</v>
      </c>
      <c r="AT152" s="22" t="str">
        <f>IFERROR(时间!$B$4+AS152,"上周无销量")</f>
        <v>上周无销量</v>
      </c>
    </row>
    <row r="153" spans="1:46">
      <c r="A153" t="s">
        <v>2458</v>
      </c>
      <c r="B153">
        <f>SUMIF('库存（子SKU）'!$C:$C,$A153,'库存（子SKU）'!D:D)</f>
        <v>25</v>
      </c>
      <c r="C153">
        <f>SUMIF('库存（子SKU）'!$C:$C,$A153,'库存（子SKU）'!E:E)</f>
        <v>28</v>
      </c>
      <c r="D153">
        <f>SUMIF('库存（子SKU）'!$C:$C,$A153,'库存（子SKU）'!F:F)</f>
        <v>13</v>
      </c>
      <c r="E153">
        <f>SUMIF('库存（子SKU）'!$C:$C,$A153,'库存（子SKU）'!G:G)</f>
        <v>25</v>
      </c>
      <c r="F153" s="6">
        <f>IFERROR(VLOOKUP(A153,'[2]父sku-单价'!$A:$B,2,0),"")</f>
        <v>14.5324175824176</v>
      </c>
      <c r="G153">
        <f>SUMIF('库存（子SKU）'!$C:$C,$A153,'库存（子SKU）'!I:I)</f>
        <v>43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43</v>
      </c>
      <c r="L153">
        <f>SUMIF('库存（子SKU）'!$C:$C,$A153,'库存（子SKU）'!N:N)</f>
        <v>2</v>
      </c>
      <c r="M153">
        <f>SUMIF('库存（子SKU）'!$C:$C,$A153,'库存（子SKU）'!O:O)</f>
        <v>24</v>
      </c>
      <c r="N153">
        <f>SUMIF('库存（子SKU）'!$C:$C,$A153,'库存（子SKU）'!P:P)</f>
        <v>6372</v>
      </c>
      <c r="O153">
        <f>SUMIF('库存（子SKU）'!$C:$C,$A153,'库存（子SKU）'!Q:Q)</f>
        <v>9507</v>
      </c>
      <c r="P153">
        <f>SUMIF('库存（子SKU）'!$C:$C,$A153,'库存（子SKU）'!R:R)</f>
        <v>10406</v>
      </c>
      <c r="Q153">
        <f>SUMIF('库存（子SKU）'!$C:$C,$A153,'库存（子SKU）'!S:S)</f>
        <v>43256</v>
      </c>
      <c r="R153">
        <f>SUMIF('库存（子SKU）'!$C:$C,$A153,'库存（子SKU）'!T:T)</f>
        <v>118</v>
      </c>
      <c r="S153">
        <f>SUMIF('库存（子SKU）'!$C:$C,$A153,'库存（子SKU）'!U:U)</f>
        <v>97</v>
      </c>
      <c r="T153">
        <f>SUMIF('库存（子SKU）'!$C:$C,$A153,'库存（子SKU）'!V:V)</f>
        <v>44</v>
      </c>
      <c r="U153">
        <f>SUMIF('库存（子SKU）'!$C:$C,$A153,'库存（子SKU）'!W:W)</f>
        <v>138</v>
      </c>
      <c r="V153" s="20">
        <f t="shared" si="36"/>
        <v>0.0185185185185185</v>
      </c>
      <c r="W153" s="20">
        <f t="shared" si="37"/>
        <v>0.0102030083096666</v>
      </c>
      <c r="X153" s="20">
        <f t="shared" si="38"/>
        <v>0.00422832980972516</v>
      </c>
      <c r="Y153" s="20">
        <f t="shared" si="39"/>
        <v>0.00319030885888663</v>
      </c>
      <c r="Z153">
        <f>SUMIF('库存（子SKU）'!$C:$C,$A153,'库存（子SKU）'!AB:AB)</f>
        <v>13.655</v>
      </c>
      <c r="AA153">
        <f>SUMIF('库存（子SKU）'!$C:$C,$A153,'库存（子SKU）'!AC:AC)</f>
        <v>3.63</v>
      </c>
      <c r="AB153">
        <f>SUMIF('库存（子SKU）'!$C:$C,$A153,'库存（子SKU）'!AD:AD)</f>
        <v>1.03</v>
      </c>
      <c r="AC153">
        <f>SUMIF('库存（子SKU）'!$C:$C,$A153,'库存（子SKU）'!AE:AE)</f>
        <v>13.02</v>
      </c>
      <c r="AD153" s="20">
        <f t="shared" si="40"/>
        <v>0.0375849370486596</v>
      </c>
      <c r="AE153" s="20">
        <f t="shared" si="41"/>
        <v>0.00892094219063102</v>
      </c>
      <c r="AF153" s="20">
        <f t="shared" si="42"/>
        <v>0.00545200196604786</v>
      </c>
      <c r="AG153" s="20">
        <f t="shared" si="43"/>
        <v>0.035837120496049</v>
      </c>
      <c r="AH153">
        <f>SUMIF('库存（子SKU）'!$C:$C,$A153,'库存（子SKU）'!AJ:AJ)</f>
        <v>327</v>
      </c>
      <c r="AI153">
        <f>SUMIF('库存（子SKU）'!$C:$C,$A153,'库存（子SKU）'!AK:AK)</f>
        <v>259</v>
      </c>
      <c r="AJ153">
        <f>SUMIF('库存（子SKU）'!$C:$C,$A153,'库存（子SKU）'!AL:AL)</f>
        <v>94</v>
      </c>
      <c r="AK153">
        <f>SUMIF('库存（子SKU）'!$C:$C,$A153,'库存（子SKU）'!AM:AM)</f>
        <v>350</v>
      </c>
      <c r="AL153" s="20">
        <f t="shared" si="44"/>
        <v>0.0764525993883792</v>
      </c>
      <c r="AM153" s="20">
        <f t="shared" si="45"/>
        <v>0.108108108108108</v>
      </c>
      <c r="AN153" s="20">
        <f t="shared" si="46"/>
        <v>0.138297872340426</v>
      </c>
      <c r="AO153" s="20">
        <f t="shared" si="47"/>
        <v>0.0714285714285714</v>
      </c>
      <c r="AP153" s="6">
        <f t="shared" si="48"/>
        <v>3.57142857142857</v>
      </c>
      <c r="AQ153" s="6">
        <f t="shared" si="49"/>
        <v>214.285714285714</v>
      </c>
      <c r="AR153" s="6">
        <f t="shared" si="50"/>
        <v>-171.285714285714</v>
      </c>
      <c r="AS153">
        <f t="shared" si="51"/>
        <v>12</v>
      </c>
      <c r="AT153" s="22">
        <f>IFERROR(时间!$B$4+AS153,"上周无销量")</f>
        <v>43295</v>
      </c>
    </row>
    <row r="154" spans="1:46">
      <c r="A154" t="s">
        <v>2459</v>
      </c>
      <c r="B154">
        <f>SUMIF('库存（子SKU）'!$C:$C,$A154,'库存（子SKU）'!D:D)</f>
        <v>78</v>
      </c>
      <c r="C154">
        <f>SUMIF('库存（子SKU）'!$C:$C,$A154,'库存（子SKU）'!E:E)</f>
        <v>102</v>
      </c>
      <c r="D154">
        <f>SUMIF('库存（子SKU）'!$C:$C,$A154,'库存（子SKU）'!F:F)</f>
        <v>67</v>
      </c>
      <c r="E154">
        <f>SUMIF('库存（子SKU）'!$C:$C,$A154,'库存（子SKU）'!G:G)</f>
        <v>65</v>
      </c>
      <c r="F154" s="6">
        <f>IFERROR(VLOOKUP(A154,'[2]父sku-单价'!$A:$B,2,0),"")</f>
        <v>16.3736858974359</v>
      </c>
      <c r="G154">
        <f>SUMIF('库存（子SKU）'!$C:$C,$A154,'库存（子SKU）'!I:I)</f>
        <v>41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3</v>
      </c>
      <c r="K154">
        <f t="shared" si="35"/>
        <v>44</v>
      </c>
      <c r="L154">
        <f>SUMIF('库存（子SKU）'!$C:$C,$A154,'库存（子SKU）'!N:N)</f>
        <v>3</v>
      </c>
      <c r="M154">
        <f>SUMIF('库存（子SKU）'!$C:$C,$A154,'库存（子SKU）'!O:O)</f>
        <v>0</v>
      </c>
      <c r="N154">
        <f>SUMIF('库存（子SKU）'!$C:$C,$A154,'库存（子SKU）'!P:P)</f>
        <v>237705</v>
      </c>
      <c r="O154">
        <f>SUMIF('库存（子SKU）'!$C:$C,$A154,'库存（子SKU）'!Q:Q)</f>
        <v>107198</v>
      </c>
      <c r="P154">
        <f>SUMIF('库存（子SKU）'!$C:$C,$A154,'库存（子SKU）'!R:R)</f>
        <v>164468</v>
      </c>
      <c r="Q154">
        <f>SUMIF('库存（子SKU）'!$C:$C,$A154,'库存（子SKU）'!S:S)</f>
        <v>108991</v>
      </c>
      <c r="R154">
        <f>SUMIF('库存（子SKU）'!$C:$C,$A154,'库存（子SKU）'!T:T)</f>
        <v>1030</v>
      </c>
      <c r="S154">
        <f>SUMIF('库存（子SKU）'!$C:$C,$A154,'库存（子SKU）'!U:U)</f>
        <v>560</v>
      </c>
      <c r="T154">
        <f>SUMIF('库存（子SKU）'!$C:$C,$A154,'库存（子SKU）'!V:V)</f>
        <v>787</v>
      </c>
      <c r="U154">
        <f>SUMIF('库存（子SKU）'!$C:$C,$A154,'库存（子SKU）'!W:W)</f>
        <v>816</v>
      </c>
      <c r="V154" s="20">
        <f t="shared" si="36"/>
        <v>0.00433310195410277</v>
      </c>
      <c r="W154" s="20">
        <f t="shared" si="37"/>
        <v>0.00522397805929215</v>
      </c>
      <c r="X154" s="20">
        <f t="shared" si="38"/>
        <v>0.00478512537393292</v>
      </c>
      <c r="Y154" s="20">
        <f t="shared" si="39"/>
        <v>0.0074868567129396</v>
      </c>
      <c r="Z154">
        <f>SUMIF('库存（子SKU）'!$C:$C,$A154,'库存（子SKU）'!AB:AB)</f>
        <v>156.05</v>
      </c>
      <c r="AA154">
        <f>SUMIF('库存（子SKU）'!$C:$C,$A154,'库存（子SKU）'!AC:AC)</f>
        <v>83.15</v>
      </c>
      <c r="AB154">
        <f>SUMIF('库存（子SKU）'!$C:$C,$A154,'库存（子SKU）'!AD:AD)</f>
        <v>118.88</v>
      </c>
      <c r="AC154">
        <f>SUMIF('库存（子SKU）'!$C:$C,$A154,'库存（子SKU）'!AE:AE)</f>
        <v>121.03</v>
      </c>
      <c r="AD154" s="20">
        <f t="shared" si="40"/>
        <v>0.122186356705079</v>
      </c>
      <c r="AE154" s="20">
        <f t="shared" si="41"/>
        <v>0.0497869620522665</v>
      </c>
      <c r="AF154" s="20">
        <f t="shared" si="42"/>
        <v>0.108364626591916</v>
      </c>
      <c r="AG154" s="20">
        <f t="shared" si="43"/>
        <v>0.11371904967907</v>
      </c>
      <c r="AH154">
        <f>SUMIF('库存（子SKU）'!$C:$C,$A154,'库存（子SKU）'!AJ:AJ)</f>
        <v>988</v>
      </c>
      <c r="AI154">
        <f>SUMIF('库存（子SKU）'!$C:$C,$A154,'库存（子SKU）'!AK:AK)</f>
        <v>1084</v>
      </c>
      <c r="AJ154">
        <f>SUMIF('库存（子SKU）'!$C:$C,$A154,'库存（子SKU）'!AL:AL)</f>
        <v>417</v>
      </c>
      <c r="AK154">
        <f>SUMIF('库存（子SKU）'!$C:$C,$A154,'库存（子SKU）'!AM:AM)</f>
        <v>919</v>
      </c>
      <c r="AL154" s="20">
        <f t="shared" si="44"/>
        <v>0.0789473684210526</v>
      </c>
      <c r="AM154" s="20">
        <f t="shared" si="45"/>
        <v>0.0940959409594096</v>
      </c>
      <c r="AN154" s="20">
        <f t="shared" si="46"/>
        <v>0.160671462829736</v>
      </c>
      <c r="AO154" s="20">
        <f t="shared" si="47"/>
        <v>0.0707290533188248</v>
      </c>
      <c r="AP154" s="6">
        <f t="shared" si="48"/>
        <v>11.1428571428571</v>
      </c>
      <c r="AQ154" s="6">
        <f t="shared" si="49"/>
        <v>668.571428571429</v>
      </c>
      <c r="AR154" s="6">
        <f t="shared" si="50"/>
        <v>-624.571428571429</v>
      </c>
      <c r="AS154">
        <f t="shared" si="51"/>
        <v>3</v>
      </c>
      <c r="AT154" s="22">
        <f>IFERROR(时间!$B$4+AS154,"上周无销量")</f>
        <v>43286</v>
      </c>
    </row>
    <row r="155" spans="1:46">
      <c r="A155" t="s">
        <v>2460</v>
      </c>
      <c r="B155">
        <f>SUMIF('库存（子SKU）'!$C:$C,$A155,'库存（子SKU）'!D:D)</f>
        <v>0</v>
      </c>
      <c r="C155">
        <f>SUMIF('库存（子SKU）'!$C:$C,$A155,'库存（子SKU）'!E:E)</f>
        <v>1</v>
      </c>
      <c r="D155">
        <f>SUMIF('库存（子SKU）'!$C:$C,$A155,'库存（子SKU）'!F:F)</f>
        <v>7</v>
      </c>
      <c r="E155">
        <f>SUMIF('库存（子SKU）'!$C:$C,$A155,'库存（子SKU）'!G:G)</f>
        <v>10</v>
      </c>
      <c r="F155" s="6">
        <f>IFERROR(VLOOKUP(A155,'[2]父sku-单价'!$A:$B,2,0),"")</f>
        <v>5.79222222222222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5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0" t="str">
        <f t="shared" si="36"/>
        <v/>
      </c>
      <c r="W155" s="20" t="str">
        <f t="shared" si="37"/>
        <v/>
      </c>
      <c r="X155" s="20" t="str">
        <f t="shared" si="38"/>
        <v/>
      </c>
      <c r="Y155" s="20" t="str">
        <f t="shared" si="39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0">
        <f t="shared" si="40"/>
        <v>0</v>
      </c>
      <c r="AE155" s="20">
        <f t="shared" si="41"/>
        <v>0</v>
      </c>
      <c r="AF155" s="20">
        <f t="shared" si="42"/>
        <v>0</v>
      </c>
      <c r="AG155" s="20">
        <f t="shared" si="43"/>
        <v>0</v>
      </c>
      <c r="AH155">
        <f>SUMIF('库存（子SKU）'!$C:$C,$A155,'库存（子SKU）'!AJ:AJ)</f>
        <v>0</v>
      </c>
      <c r="AI155">
        <f>SUMIF('库存（子SKU）'!$C:$C,$A155,'库存（子SKU）'!AK:AK)</f>
        <v>19</v>
      </c>
      <c r="AJ155">
        <f>SUMIF('库存（子SKU）'!$C:$C,$A155,'库存（子SKU）'!AL:AL)</f>
        <v>39</v>
      </c>
      <c r="AK155">
        <f>SUMIF('库存（子SKU）'!$C:$C,$A155,'库存（子SKU）'!AM:AM)</f>
        <v>99</v>
      </c>
      <c r="AL155" s="20" t="str">
        <f t="shared" si="44"/>
        <v/>
      </c>
      <c r="AM155" s="20">
        <f t="shared" si="45"/>
        <v>0.0526315789473684</v>
      </c>
      <c r="AN155" s="20">
        <f t="shared" si="46"/>
        <v>0.179487179487179</v>
      </c>
      <c r="AO155" s="20">
        <f t="shared" si="47"/>
        <v>0.101010101010101</v>
      </c>
      <c r="AP155" s="6">
        <f t="shared" si="48"/>
        <v>0</v>
      </c>
      <c r="AQ155" s="6">
        <f t="shared" si="49"/>
        <v>0</v>
      </c>
      <c r="AR155" s="6">
        <f t="shared" si="50"/>
        <v>0</v>
      </c>
      <c r="AS155" t="str">
        <f t="shared" si="51"/>
        <v>库存为0</v>
      </c>
      <c r="AT155" s="22" t="str">
        <f>IFERROR(时间!$B$4+AS155,"上周无销量")</f>
        <v>上周无销量</v>
      </c>
    </row>
    <row r="156" spans="1:46">
      <c r="A156" t="s">
        <v>2461</v>
      </c>
      <c r="B156">
        <f>SUMIF('库存（子SKU）'!$C:$C,$A156,'库存（子SKU）'!D:D)</f>
        <v>92</v>
      </c>
      <c r="C156">
        <f>SUMIF('库存（子SKU）'!$C:$C,$A156,'库存（子SKU）'!E:E)</f>
        <v>66</v>
      </c>
      <c r="D156">
        <f>SUMIF('库存（子SKU）'!$C:$C,$A156,'库存（子SKU）'!F:F)</f>
        <v>76</v>
      </c>
      <c r="E156">
        <f>SUMIF('库存（子SKU）'!$C:$C,$A156,'库存（子SKU）'!G:G)</f>
        <v>89</v>
      </c>
      <c r="F156" s="6">
        <f>IFERROR(VLOOKUP(A156,'[2]父sku-单价'!$A:$B,2,0),"")</f>
        <v>14.8804643962848</v>
      </c>
      <c r="G156">
        <f>SUMIF('库存（子SKU）'!$C:$C,$A156,'库存（子SKU）'!I:I)</f>
        <v>58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3</v>
      </c>
      <c r="K156">
        <f t="shared" si="35"/>
        <v>61</v>
      </c>
      <c r="L156">
        <f>SUMIF('库存（子SKU）'!$C:$C,$A156,'库存（子SKU）'!N:N)</f>
        <v>6</v>
      </c>
      <c r="M156">
        <f>SUMIF('库存（子SKU）'!$C:$C,$A156,'库存（子SKU）'!O:O)</f>
        <v>10</v>
      </c>
      <c r="N156">
        <f>SUMIF('库存（子SKU）'!$C:$C,$A156,'库存（子SKU）'!P:P)</f>
        <v>254781</v>
      </c>
      <c r="O156">
        <f>SUMIF('库存（子SKU）'!$C:$C,$A156,'库存（子SKU）'!Q:Q)</f>
        <v>225068</v>
      </c>
      <c r="P156">
        <f>SUMIF('库存（子SKU）'!$C:$C,$A156,'库存（子SKU）'!R:R)</f>
        <v>135843</v>
      </c>
      <c r="Q156">
        <f>SUMIF('库存（子SKU）'!$C:$C,$A156,'库存（子SKU）'!S:S)</f>
        <v>135868</v>
      </c>
      <c r="R156">
        <f>SUMIF('库存（子SKU）'!$C:$C,$A156,'库存（子SKU）'!T:T)</f>
        <v>1191</v>
      </c>
      <c r="S156">
        <f>SUMIF('库存（子SKU）'!$C:$C,$A156,'库存（子SKU）'!U:U)</f>
        <v>908</v>
      </c>
      <c r="T156">
        <f>SUMIF('库存（子SKU）'!$C:$C,$A156,'库存（子SKU）'!V:V)</f>
        <v>944</v>
      </c>
      <c r="U156">
        <f>SUMIF('库存（子SKU）'!$C:$C,$A156,'库存（子SKU）'!W:W)</f>
        <v>994</v>
      </c>
      <c r="V156" s="20">
        <f t="shared" si="36"/>
        <v>0.00467460289425036</v>
      </c>
      <c r="W156" s="20">
        <f t="shared" si="37"/>
        <v>0.00403433628947696</v>
      </c>
      <c r="X156" s="20">
        <f t="shared" si="38"/>
        <v>0.00694919870733126</v>
      </c>
      <c r="Y156" s="20">
        <f t="shared" si="39"/>
        <v>0.0073159242794477</v>
      </c>
      <c r="Z156">
        <f>SUMIF('库存（子SKU）'!$C:$C,$A156,'库存（子SKU）'!AB:AB)</f>
        <v>179.64</v>
      </c>
      <c r="AA156">
        <f>SUMIF('库存（子SKU）'!$C:$C,$A156,'库存（子SKU）'!AC:AC)</f>
        <v>141.91</v>
      </c>
      <c r="AB156">
        <f>SUMIF('库存（子SKU）'!$C:$C,$A156,'库存（子SKU）'!AD:AD)</f>
        <v>145.77</v>
      </c>
      <c r="AC156">
        <f>SUMIF('库存（子SKU）'!$C:$C,$A156,'库存（子SKU）'!AE:AE)</f>
        <v>151.52</v>
      </c>
      <c r="AD156" s="20">
        <f t="shared" si="40"/>
        <v>0.131219607375942</v>
      </c>
      <c r="AE156" s="20">
        <f t="shared" si="41"/>
        <v>0.144494920177917</v>
      </c>
      <c r="AF156" s="20">
        <f t="shared" si="42"/>
        <v>0.128895595238839</v>
      </c>
      <c r="AG156" s="20">
        <f t="shared" si="43"/>
        <v>0.114409864152991</v>
      </c>
      <c r="AH156">
        <f>SUMIF('库存（子SKU）'!$C:$C,$A156,'库存（子SKU）'!AJ:AJ)</f>
        <v>2933</v>
      </c>
      <c r="AI156">
        <f>SUMIF('库存（子SKU）'!$C:$C,$A156,'库存（子SKU）'!AK:AK)</f>
        <v>2619</v>
      </c>
      <c r="AJ156">
        <f>SUMIF('库存（子SKU）'!$C:$C,$A156,'库存（子SKU）'!AL:AL)</f>
        <v>1144</v>
      </c>
      <c r="AK156">
        <f>SUMIF('库存（子SKU）'!$C:$C,$A156,'库存（子SKU）'!AM:AM)</f>
        <v>3025</v>
      </c>
      <c r="AL156" s="20">
        <f t="shared" si="44"/>
        <v>0.0313672008182748</v>
      </c>
      <c r="AM156" s="20">
        <f t="shared" si="45"/>
        <v>0.0252004581901489</v>
      </c>
      <c r="AN156" s="20">
        <f t="shared" si="46"/>
        <v>0.0664335664335664</v>
      </c>
      <c r="AO156" s="20">
        <f t="shared" si="47"/>
        <v>0.0294214876033058</v>
      </c>
      <c r="AP156" s="6">
        <f t="shared" si="48"/>
        <v>13.1428571428571</v>
      </c>
      <c r="AQ156" s="6">
        <f t="shared" si="49"/>
        <v>788.571428571429</v>
      </c>
      <c r="AR156" s="6">
        <f t="shared" si="50"/>
        <v>-727.571428571429</v>
      </c>
      <c r="AS156">
        <f t="shared" si="51"/>
        <v>4</v>
      </c>
      <c r="AT156" s="22">
        <f>IFERROR(时间!$B$4+AS156,"上周无销量")</f>
        <v>43287</v>
      </c>
    </row>
    <row r="157" spans="1:46">
      <c r="A157" t="s">
        <v>2462</v>
      </c>
      <c r="B157">
        <f>SUMIF('库存（子SKU）'!$C:$C,$A157,'库存（子SKU）'!D:D)</f>
        <v>43</v>
      </c>
      <c r="C157">
        <f>SUMIF('库存（子SKU）'!$C:$C,$A157,'库存（子SKU）'!E:E)</f>
        <v>33</v>
      </c>
      <c r="D157">
        <f>SUMIF('库存（子SKU）'!$C:$C,$A157,'库存（子SKU）'!F:F)</f>
        <v>26</v>
      </c>
      <c r="E157">
        <f>SUMIF('库存（子SKU）'!$C:$C,$A157,'库存（子SKU）'!G:G)</f>
        <v>36</v>
      </c>
      <c r="F157" s="6">
        <f>IFERROR(VLOOKUP(A157,'[2]父sku-单价'!$A:$B,2,0),"")</f>
        <v>16.7720289855073</v>
      </c>
      <c r="G157">
        <f>SUMIF('库存（子SKU）'!$C:$C,$A157,'库存（子SKU）'!I:I)</f>
        <v>26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2</v>
      </c>
      <c r="K157">
        <f t="shared" si="35"/>
        <v>28</v>
      </c>
      <c r="L157">
        <f>SUMIF('库存（子SKU）'!$C:$C,$A157,'库存（子SKU）'!N:N)</f>
        <v>5</v>
      </c>
      <c r="M157">
        <f>SUMIF('库存（子SKU）'!$C:$C,$A157,'库存（子SKU）'!O:O)</f>
        <v>11</v>
      </c>
      <c r="N157">
        <f>SUMIF('库存（子SKU）'!$C:$C,$A157,'库存（子SKU）'!P:P)</f>
        <v>181189</v>
      </c>
      <c r="O157">
        <f>SUMIF('库存（子SKU）'!$C:$C,$A157,'库存（子SKU）'!Q:Q)</f>
        <v>46033</v>
      </c>
      <c r="P157">
        <f>SUMIF('库存（子SKU）'!$C:$C,$A157,'库存（子SKU）'!R:R)</f>
        <v>56846</v>
      </c>
      <c r="Q157">
        <f>SUMIF('库存（子SKU）'!$C:$C,$A157,'库存（子SKU）'!S:S)</f>
        <v>69460</v>
      </c>
      <c r="R157">
        <f>SUMIF('库存（子SKU）'!$C:$C,$A157,'库存（子SKU）'!T:T)</f>
        <v>1239</v>
      </c>
      <c r="S157">
        <f>SUMIF('库存（子SKU）'!$C:$C,$A157,'库存（子SKU）'!U:U)</f>
        <v>550</v>
      </c>
      <c r="T157">
        <f>SUMIF('库存（子SKU）'!$C:$C,$A157,'库存（子SKU）'!V:V)</f>
        <v>350</v>
      </c>
      <c r="U157">
        <f>SUMIF('库存（子SKU）'!$C:$C,$A157,'库存（子SKU）'!W:W)</f>
        <v>383</v>
      </c>
      <c r="V157" s="20">
        <f t="shared" si="36"/>
        <v>0.00683816346466949</v>
      </c>
      <c r="W157" s="20">
        <f t="shared" si="37"/>
        <v>0.0119479503834206</v>
      </c>
      <c r="X157" s="20">
        <f t="shared" si="38"/>
        <v>0.00615698553987968</v>
      </c>
      <c r="Y157" s="20">
        <f t="shared" si="39"/>
        <v>0.0055139648718687</v>
      </c>
      <c r="Z157">
        <f>SUMIF('库存（子SKU）'!$C:$C,$A157,'库存（子SKU）'!AB:AB)</f>
        <v>255.24</v>
      </c>
      <c r="AA157">
        <f>SUMIF('库存（子SKU）'!$C:$C,$A157,'库存（子SKU）'!AC:AC)</f>
        <v>116.45</v>
      </c>
      <c r="AB157">
        <f>SUMIF('库存（子SKU）'!$C:$C,$A157,'库存（子SKU）'!AD:AD)</f>
        <v>73.46</v>
      </c>
      <c r="AC157">
        <f>SUMIF('库存（子SKU）'!$C:$C,$A157,'库存（子SKU）'!AE:AE)</f>
        <v>78.75</v>
      </c>
      <c r="AD157" s="20">
        <f t="shared" si="40"/>
        <v>0.353911501024563</v>
      </c>
      <c r="AE157" s="20">
        <f t="shared" si="41"/>
        <v>0.21039719653699</v>
      </c>
      <c r="AF157" s="20">
        <f t="shared" si="42"/>
        <v>0.168458128579794</v>
      </c>
      <c r="AG157" s="20">
        <f t="shared" si="43"/>
        <v>0.130425484113474</v>
      </c>
      <c r="AH157">
        <f>SUMIF('库存（子SKU）'!$C:$C,$A157,'库存（子SKU）'!AJ:AJ)</f>
        <v>425</v>
      </c>
      <c r="AI157">
        <f>SUMIF('库存（子SKU）'!$C:$C,$A157,'库存（子SKU）'!AK:AK)</f>
        <v>246</v>
      </c>
      <c r="AJ157">
        <f>SUMIF('库存（子SKU）'!$C:$C,$A157,'库存（子SKU）'!AL:AL)</f>
        <v>137</v>
      </c>
      <c r="AK157">
        <f>SUMIF('库存（子SKU）'!$C:$C,$A157,'库存（子SKU）'!AM:AM)</f>
        <v>342</v>
      </c>
      <c r="AL157" s="20">
        <f t="shared" si="44"/>
        <v>0.101176470588235</v>
      </c>
      <c r="AM157" s="20">
        <f t="shared" si="45"/>
        <v>0.134146341463415</v>
      </c>
      <c r="AN157" s="20">
        <f t="shared" si="46"/>
        <v>0.18978102189781</v>
      </c>
      <c r="AO157" s="20">
        <f t="shared" si="47"/>
        <v>0.105263157894737</v>
      </c>
      <c r="AP157" s="6">
        <f t="shared" si="48"/>
        <v>6.14285714285714</v>
      </c>
      <c r="AQ157" s="6">
        <f t="shared" si="49"/>
        <v>368.571428571429</v>
      </c>
      <c r="AR157" s="6">
        <f t="shared" si="50"/>
        <v>-340.571428571429</v>
      </c>
      <c r="AS157">
        <f t="shared" si="51"/>
        <v>4</v>
      </c>
      <c r="AT157" s="22">
        <f>IFERROR(时间!$B$4+AS157,"上周无销量")</f>
        <v>43287</v>
      </c>
    </row>
    <row r="158" spans="1:46">
      <c r="A158" t="s">
        <v>2463</v>
      </c>
      <c r="B158">
        <f>SUMIF('库存（子SKU）'!$C:$C,$A158,'库存（子SKU）'!D:D)</f>
        <v>30</v>
      </c>
      <c r="C158">
        <f>SUMIF('库存（子SKU）'!$C:$C,$A158,'库存（子SKU）'!E:E)</f>
        <v>42</v>
      </c>
      <c r="D158">
        <f>SUMIF('库存（子SKU）'!$C:$C,$A158,'库存（子SKU）'!F:F)</f>
        <v>44</v>
      </c>
      <c r="E158">
        <f>SUMIF('库存（子SKU）'!$C:$C,$A158,'库存（子SKU）'!G:G)</f>
        <v>83</v>
      </c>
      <c r="F158" s="6">
        <f>IFERROR(VLOOKUP(A158,'[2]父sku-单价'!$A:$B,2,0),"")</f>
        <v>15.2834170854271</v>
      </c>
      <c r="G158">
        <f>SUMIF('库存（子SKU）'!$C:$C,$A158,'库存（子SKU）'!I:I)</f>
        <v>24</v>
      </c>
      <c r="H158">
        <f>SUMIF('库存（子SKU）'!$C:$C,$A158,'库存（子SKU）'!J:J)</f>
        <v>0</v>
      </c>
      <c r="I158">
        <f>SUMIF('库存（子SKU）'!$C:$C,$A158,'库存（子SKU）'!K:K)</f>
        <v>14</v>
      </c>
      <c r="J158">
        <f>SUMIF('库存（子SKU）'!$C:$C,$A158,'库存（子SKU）'!L:L)</f>
        <v>2</v>
      </c>
      <c r="K158">
        <f t="shared" si="35"/>
        <v>40</v>
      </c>
      <c r="L158">
        <f>SUMIF('库存（子SKU）'!$C:$C,$A158,'库存（子SKU）'!N:N)</f>
        <v>4</v>
      </c>
      <c r="M158">
        <f>SUMIF('库存（子SKU）'!$C:$C,$A158,'库存（子SKU）'!O:O)</f>
        <v>16</v>
      </c>
      <c r="N158">
        <f>SUMIF('库存（子SKU）'!$C:$C,$A158,'库存（子SKU）'!P:P)</f>
        <v>13016</v>
      </c>
      <c r="O158">
        <f>SUMIF('库存（子SKU）'!$C:$C,$A158,'库存（子SKU）'!Q:Q)</f>
        <v>24635</v>
      </c>
      <c r="P158">
        <f>SUMIF('库存（子SKU）'!$C:$C,$A158,'库存（子SKU）'!R:R)</f>
        <v>18169</v>
      </c>
      <c r="Q158">
        <f>SUMIF('库存（子SKU）'!$C:$C,$A158,'库存（子SKU）'!S:S)</f>
        <v>20723</v>
      </c>
      <c r="R158">
        <f>SUMIF('库存（子SKU）'!$C:$C,$A158,'库存（子SKU）'!T:T)</f>
        <v>187</v>
      </c>
      <c r="S158">
        <f>SUMIF('库存（子SKU）'!$C:$C,$A158,'库存（子SKU）'!U:U)</f>
        <v>166</v>
      </c>
      <c r="T158">
        <f>SUMIF('库存（子SKU）'!$C:$C,$A158,'库存（子SKU）'!V:V)</f>
        <v>117</v>
      </c>
      <c r="U158">
        <f>SUMIF('库存（子SKU）'!$C:$C,$A158,'库存（子SKU）'!W:W)</f>
        <v>137</v>
      </c>
      <c r="V158" s="20">
        <f t="shared" si="36"/>
        <v>0.0143669330055317</v>
      </c>
      <c r="W158" s="20">
        <f t="shared" si="37"/>
        <v>0.00673838035315608</v>
      </c>
      <c r="X158" s="20">
        <f t="shared" si="38"/>
        <v>0.00643953987561231</v>
      </c>
      <c r="Y158" s="20">
        <f t="shared" si="39"/>
        <v>0.00661101191912368</v>
      </c>
      <c r="Z158">
        <f>SUMIF('库存（子SKU）'!$C:$C,$A158,'库存（子SKU）'!AB:AB)</f>
        <v>23.7275</v>
      </c>
      <c r="AA158">
        <f>SUMIF('库存（子SKU）'!$C:$C,$A158,'库存（子SKU）'!AC:AC)</f>
        <v>2.23</v>
      </c>
      <c r="AB158">
        <f>SUMIF('库存（子SKU）'!$C:$C,$A158,'库存（子SKU）'!AD:AD)</f>
        <v>3.65</v>
      </c>
      <c r="AC158">
        <f>SUMIF('库存（子SKU）'!$C:$C,$A158,'库存（子SKU）'!AE:AE)</f>
        <v>4.64</v>
      </c>
      <c r="AD158" s="20">
        <f t="shared" si="40"/>
        <v>0.0517499890401351</v>
      </c>
      <c r="AE158" s="20">
        <f t="shared" si="41"/>
        <v>0.00347404234265549</v>
      </c>
      <c r="AF158" s="20">
        <f t="shared" si="42"/>
        <v>0.0054277485846829</v>
      </c>
      <c r="AG158" s="20">
        <f t="shared" si="43"/>
        <v>0.00365779551427253</v>
      </c>
      <c r="AH158">
        <f>SUMIF('库存（子SKU）'!$C:$C,$A158,'库存（子SKU）'!AJ:AJ)</f>
        <v>858</v>
      </c>
      <c r="AI158">
        <f>SUMIF('库存（子SKU）'!$C:$C,$A158,'库存（子SKU）'!AK:AK)</f>
        <v>665</v>
      </c>
      <c r="AJ158">
        <f>SUMIF('库存（子SKU）'!$C:$C,$A158,'库存（子SKU）'!AL:AL)</f>
        <v>316</v>
      </c>
      <c r="AK158">
        <f>SUMIF('库存（子SKU）'!$C:$C,$A158,'库存（子SKU）'!AM:AM)</f>
        <v>639</v>
      </c>
      <c r="AL158" s="20">
        <f t="shared" si="44"/>
        <v>0.034965034965035</v>
      </c>
      <c r="AM158" s="20">
        <f t="shared" si="45"/>
        <v>0.0631578947368421</v>
      </c>
      <c r="AN158" s="20">
        <f t="shared" si="46"/>
        <v>0.139240506329114</v>
      </c>
      <c r="AO158" s="20">
        <f t="shared" si="47"/>
        <v>0.129890453834116</v>
      </c>
      <c r="AP158" s="6">
        <f t="shared" si="48"/>
        <v>4.28571428571429</v>
      </c>
      <c r="AQ158" s="6">
        <f t="shared" si="49"/>
        <v>257.142857142857</v>
      </c>
      <c r="AR158" s="6">
        <f t="shared" si="50"/>
        <v>-217.142857142857</v>
      </c>
      <c r="AS158">
        <f t="shared" si="51"/>
        <v>9</v>
      </c>
      <c r="AT158" s="22">
        <f>IFERROR(时间!$B$4+AS158,"上周无销量")</f>
        <v>43292</v>
      </c>
    </row>
    <row r="159" spans="1:46">
      <c r="A159" t="s">
        <v>2464</v>
      </c>
      <c r="B159">
        <f>SUMIF('库存（子SKU）'!$C:$C,$A159,'库存（子SKU）'!D:D)</f>
        <v>18</v>
      </c>
      <c r="C159">
        <f>SUMIF('库存（子SKU）'!$C:$C,$A159,'库存（子SKU）'!E:E)</f>
        <v>18</v>
      </c>
      <c r="D159">
        <f>SUMIF('库存（子SKU）'!$C:$C,$A159,'库存（子SKU）'!F:F)</f>
        <v>7</v>
      </c>
      <c r="E159">
        <f>SUMIF('库存（子SKU）'!$C:$C,$A159,'库存（子SKU）'!G:G)</f>
        <v>5</v>
      </c>
      <c r="F159" s="6">
        <f>IFERROR(VLOOKUP(A159,'[2]父sku-单价'!$A:$B,2,0),"")</f>
        <v>5.3</v>
      </c>
      <c r="G159">
        <f>SUMIF('库存（子SKU）'!$C:$C,$A159,'库存（子SKU）'!I:I)</f>
        <v>23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1</v>
      </c>
      <c r="K159">
        <f t="shared" si="35"/>
        <v>24</v>
      </c>
      <c r="L159">
        <f>SUMIF('库存（子SKU）'!$C:$C,$A159,'库存（子SKU）'!N:N)</f>
        <v>1</v>
      </c>
      <c r="M159">
        <f>SUMIF('库存（子SKU）'!$C:$C,$A159,'库存（子SKU）'!O:O)</f>
        <v>30</v>
      </c>
      <c r="N159">
        <f>SUMIF('库存（子SKU）'!$C:$C,$A159,'库存（子SKU）'!P:P)</f>
        <v>0</v>
      </c>
      <c r="O159">
        <f>SUMIF('库存（子SKU）'!$C:$C,$A159,'库存（子SKU）'!Q:Q)</f>
        <v>16968</v>
      </c>
      <c r="P159">
        <f>SUMIF('库存（子SKU）'!$C:$C,$A159,'库存（子SKU）'!R:R)</f>
        <v>4081</v>
      </c>
      <c r="Q159">
        <f>SUMIF('库存（子SKU）'!$C:$C,$A159,'库存（子SKU）'!S:S)</f>
        <v>3362</v>
      </c>
      <c r="R159">
        <f>SUMIF('库存（子SKU）'!$C:$C,$A159,'库存（子SKU）'!T:T)</f>
        <v>189</v>
      </c>
      <c r="S159">
        <f>SUMIF('库存（子SKU）'!$C:$C,$A159,'库存（子SKU）'!U:U)</f>
        <v>57</v>
      </c>
      <c r="T159">
        <f>SUMIF('库存（子SKU）'!$C:$C,$A159,'库存（子SKU）'!V:V)</f>
        <v>34</v>
      </c>
      <c r="U159">
        <f>SUMIF('库存（子SKU）'!$C:$C,$A159,'库存（子SKU）'!W:W)</f>
        <v>28</v>
      </c>
      <c r="V159" s="20" t="str">
        <f t="shared" si="36"/>
        <v/>
      </c>
      <c r="W159" s="20">
        <f t="shared" si="37"/>
        <v>0.00335926449787836</v>
      </c>
      <c r="X159" s="20">
        <f t="shared" si="38"/>
        <v>0.00833129135015927</v>
      </c>
      <c r="Y159" s="20">
        <f t="shared" si="39"/>
        <v>0.0083283759666865</v>
      </c>
      <c r="Z159">
        <f>SUMIF('库存（子SKU）'!$C:$C,$A159,'库存（子SKU）'!AB:AB)</f>
        <v>52.86375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0.554127358490566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218</v>
      </c>
      <c r="AI159">
        <f>SUMIF('库存（子SKU）'!$C:$C,$A159,'库存（子SKU）'!AK:AK)</f>
        <v>87</v>
      </c>
      <c r="AJ159">
        <f>SUMIF('库存（子SKU）'!$C:$C,$A159,'库存（子SKU）'!AL:AL)</f>
        <v>29</v>
      </c>
      <c r="AK159">
        <f>SUMIF('库存（子SKU）'!$C:$C,$A159,'库存（子SKU）'!AM:AM)</f>
        <v>39</v>
      </c>
      <c r="AL159" s="20">
        <f t="shared" si="44"/>
        <v>0.0825688073394495</v>
      </c>
      <c r="AM159" s="20">
        <f t="shared" si="45"/>
        <v>0.206896551724138</v>
      </c>
      <c r="AN159" s="20">
        <f t="shared" si="46"/>
        <v>0.241379310344828</v>
      </c>
      <c r="AO159" s="20">
        <f t="shared" si="47"/>
        <v>0.128205128205128</v>
      </c>
      <c r="AP159" s="6">
        <f t="shared" si="48"/>
        <v>2.57142857142857</v>
      </c>
      <c r="AQ159" s="6">
        <f t="shared" si="49"/>
        <v>154.285714285714</v>
      </c>
      <c r="AR159" s="6">
        <f t="shared" si="50"/>
        <v>-130.285714285714</v>
      </c>
      <c r="AS159">
        <f t="shared" si="51"/>
        <v>9</v>
      </c>
      <c r="AT159" s="22">
        <f>IFERROR(时间!$B$4+AS159,"上周无销量")</f>
        <v>43292</v>
      </c>
    </row>
    <row r="160" spans="1:46">
      <c r="A160" t="s">
        <v>2465</v>
      </c>
      <c r="B160">
        <f>SUMIF('库存（子SKU）'!$C:$C,$A160,'库存（子SKU）'!D:D)</f>
        <v>18</v>
      </c>
      <c r="C160">
        <f>SUMIF('库存（子SKU）'!$C:$C,$A160,'库存（子SKU）'!E:E)</f>
        <v>12</v>
      </c>
      <c r="D160">
        <f>SUMIF('库存（子SKU）'!$C:$C,$A160,'库存（子SKU）'!F:F)</f>
        <v>8</v>
      </c>
      <c r="E160">
        <f>SUMIF('库存（子SKU）'!$C:$C,$A160,'库存（子SKU）'!G:G)</f>
        <v>12</v>
      </c>
      <c r="F160" s="6">
        <f>IFERROR(VLOOKUP(A160,'[2]父sku-单价'!$A:$B,2,0),"")</f>
        <v>12.9928</v>
      </c>
      <c r="G160">
        <f>SUMIF('库存（子SKU）'!$C:$C,$A160,'库存（子SKU）'!I:I)</f>
        <v>50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50</v>
      </c>
      <c r="L160">
        <f>SUMIF('库存（子SKU）'!$C:$C,$A160,'库存（子SKU）'!N:N)</f>
        <v>1</v>
      </c>
      <c r="M160">
        <f>SUMIF('库存（子SKU）'!$C:$C,$A160,'库存（子SKU）'!O:O)</f>
        <v>17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175</v>
      </c>
      <c r="AI160">
        <f>SUMIF('库存（子SKU）'!$C:$C,$A160,'库存（子SKU）'!AK:AK)</f>
        <v>123</v>
      </c>
      <c r="AJ160">
        <f>SUMIF('库存（子SKU）'!$C:$C,$A160,'库存（子SKU）'!AL:AL)</f>
        <v>71</v>
      </c>
      <c r="AK160">
        <f>SUMIF('库存（子SKU）'!$C:$C,$A160,'库存（子SKU）'!AM:AM)</f>
        <v>177</v>
      </c>
      <c r="AL160" s="20">
        <f t="shared" si="44"/>
        <v>0.102857142857143</v>
      </c>
      <c r="AM160" s="20">
        <f t="shared" si="45"/>
        <v>0.0975609756097561</v>
      </c>
      <c r="AN160" s="20">
        <f t="shared" si="46"/>
        <v>0.112676056338028</v>
      </c>
      <c r="AO160" s="20">
        <f t="shared" si="47"/>
        <v>0.0677966101694915</v>
      </c>
      <c r="AP160" s="6">
        <f t="shared" si="48"/>
        <v>2.57142857142857</v>
      </c>
      <c r="AQ160" s="6">
        <f t="shared" si="49"/>
        <v>154.285714285714</v>
      </c>
      <c r="AR160" s="6">
        <f t="shared" si="50"/>
        <v>-104.285714285714</v>
      </c>
      <c r="AS160">
        <f t="shared" si="51"/>
        <v>19</v>
      </c>
      <c r="AT160" s="22">
        <f>IFERROR(时间!$B$4+AS160,"上周无销量")</f>
        <v>43302</v>
      </c>
    </row>
    <row r="161" spans="1:46">
      <c r="A161" t="s">
        <v>2466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tr">
        <f>IFERROR(VLOOKUP(A161,'[2]父sku-单价'!$A:$B,2,0),"")</f>
        <v/>
      </c>
      <c r="G161">
        <f>SUMIF('库存（子SKU）'!$C:$C,$A161,'库存（子SKU）'!I:I)</f>
        <v>2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2</v>
      </c>
      <c r="L161">
        <f>SUMIF('库存（子SKU）'!$C:$C,$A161,'库存（子SKU）'!N:N)</f>
        <v>0</v>
      </c>
      <c r="M161">
        <f>SUMIF('库存（子SKU）'!$C:$C,$A161,'库存（子SKU）'!O:O)</f>
        <v>2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483</v>
      </c>
      <c r="AI161">
        <f>SUMIF('库存（子SKU）'!$C:$C,$A161,'库存（子SKU）'!AK:AK)</f>
        <v>419</v>
      </c>
      <c r="AJ161">
        <f>SUMIF('库存（子SKU）'!$C:$C,$A161,'库存（子SKU）'!AL:AL)</f>
        <v>216</v>
      </c>
      <c r="AK161">
        <f>SUMIF('库存（子SKU）'!$C:$C,$A161,'库存（子SKU）'!AM:AM)</f>
        <v>569</v>
      </c>
      <c r="AL161" s="20">
        <f t="shared" si="44"/>
        <v>0</v>
      </c>
      <c r="AM161" s="20">
        <f t="shared" si="45"/>
        <v>0</v>
      </c>
      <c r="AN161" s="20">
        <f t="shared" si="46"/>
        <v>0</v>
      </c>
      <c r="AO161" s="20">
        <f t="shared" si="47"/>
        <v>0</v>
      </c>
      <c r="AP161" s="6">
        <f t="shared" si="48"/>
        <v>0</v>
      </c>
      <c r="AQ161" s="6">
        <f t="shared" si="49"/>
        <v>0</v>
      </c>
      <c r="AR161" s="6">
        <f t="shared" si="50"/>
        <v>2</v>
      </c>
      <c r="AS161" t="str">
        <f t="shared" si="51"/>
        <v>库存为2</v>
      </c>
      <c r="AT161" s="22" t="str">
        <f>IFERROR(时间!$B$4+AS161,"上周无销量")</f>
        <v>上周无销量</v>
      </c>
    </row>
    <row r="162" spans="1:46">
      <c r="A162" t="s">
        <v>2467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tr">
        <f>IFERROR(VLOOKUP(A162,'[2]父sku-单价'!$A:$B,2,0),"")</f>
        <v/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343</v>
      </c>
      <c r="AI162">
        <f>SUMIF('库存（子SKU）'!$C:$C,$A162,'库存（子SKU）'!AK:AK)</f>
        <v>275</v>
      </c>
      <c r="AJ162">
        <f>SUMIF('库存（子SKU）'!$C:$C,$A162,'库存（子SKU）'!AL:AL)</f>
        <v>137</v>
      </c>
      <c r="AK162">
        <f>SUMIF('库存（子SKU）'!$C:$C,$A162,'库存（子SKU）'!AM:AM)</f>
        <v>523</v>
      </c>
      <c r="AL162" s="20">
        <f t="shared" si="44"/>
        <v>0</v>
      </c>
      <c r="AM162" s="20">
        <f t="shared" si="45"/>
        <v>0</v>
      </c>
      <c r="AN162" s="20">
        <f t="shared" si="46"/>
        <v>0</v>
      </c>
      <c r="AO162" s="20">
        <f t="shared" si="47"/>
        <v>0</v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2468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tr">
        <f>IFERROR(VLOOKUP(A163,'[2]父sku-单价'!$A:$B,2,0),"")</f>
        <v/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0" t="str">
        <f t="shared" si="44"/>
        <v/>
      </c>
      <c r="AM163" s="20" t="str">
        <f t="shared" si="45"/>
        <v/>
      </c>
      <c r="AN163" s="20" t="str">
        <f t="shared" si="46"/>
        <v/>
      </c>
      <c r="AO163" s="20" t="str">
        <f t="shared" si="47"/>
        <v/>
      </c>
      <c r="AP163" s="6">
        <f t="shared" si="48"/>
        <v>0</v>
      </c>
      <c r="AQ163" s="6">
        <f t="shared" si="49"/>
        <v>0</v>
      </c>
      <c r="AR163" s="6">
        <f t="shared" si="50"/>
        <v>0</v>
      </c>
      <c r="AS163" t="str">
        <f t="shared" si="51"/>
        <v>库存为0</v>
      </c>
      <c r="AT163" s="22" t="str">
        <f>IFERROR(时间!$B$4+AS163,"上周无销量")</f>
        <v>上周无销量</v>
      </c>
    </row>
    <row r="164" spans="1:46">
      <c r="A164" t="s">
        <v>2469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tr">
        <f>IFERROR(VLOOKUP(A164,'[2]父sku-单价'!$A:$B,2,0),"")</f>
        <v/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0" t="str">
        <f t="shared" si="36"/>
        <v/>
      </c>
      <c r="W164" s="20" t="str">
        <f t="shared" si="37"/>
        <v/>
      </c>
      <c r="X164" s="20" t="str">
        <f t="shared" si="38"/>
        <v/>
      </c>
      <c r="Y164" s="20" t="str">
        <f t="shared" si="39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0">
        <f t="shared" si="40"/>
        <v>0</v>
      </c>
      <c r="AE164" s="20">
        <f t="shared" si="41"/>
        <v>0</v>
      </c>
      <c r="AF164" s="20">
        <f t="shared" si="42"/>
        <v>0</v>
      </c>
      <c r="AG164" s="20">
        <f t="shared" si="43"/>
        <v>0</v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0" t="str">
        <f t="shared" si="44"/>
        <v/>
      </c>
      <c r="AM164" s="20" t="str">
        <f t="shared" si="45"/>
        <v/>
      </c>
      <c r="AN164" s="20" t="str">
        <f t="shared" si="46"/>
        <v/>
      </c>
      <c r="AO164" s="20" t="str">
        <f t="shared" si="47"/>
        <v/>
      </c>
      <c r="AP164" s="6">
        <f t="shared" si="48"/>
        <v>0</v>
      </c>
      <c r="AQ164" s="6">
        <f t="shared" si="49"/>
        <v>0</v>
      </c>
      <c r="AR164" s="6">
        <f t="shared" si="50"/>
        <v>0</v>
      </c>
      <c r="AS164" t="str">
        <f t="shared" si="51"/>
        <v>库存为0</v>
      </c>
      <c r="AT164" s="22" t="str">
        <f>IFERROR(时间!$B$4+AS164,"上周无销量")</f>
        <v>上周无销量</v>
      </c>
    </row>
    <row r="165" spans="1:46">
      <c r="A165" t="s">
        <v>2470</v>
      </c>
      <c r="B165">
        <f>SUMIF('库存（子SKU）'!$C:$C,$A165,'库存（子SKU）'!D:D)</f>
        <v>0</v>
      </c>
      <c r="C165">
        <f>SUMIF('库存（子SKU）'!$C:$C,$A165,'库存（子SKU）'!E:E)</f>
        <v>0</v>
      </c>
      <c r="D165">
        <f>SUMIF('库存（子SKU）'!$C:$C,$A165,'库存（子SKU）'!F:F)</f>
        <v>0</v>
      </c>
      <c r="E165">
        <f>SUMIF('库存（子SKU）'!$C:$C,$A165,'库存（子SKU）'!G:G)</f>
        <v>0</v>
      </c>
      <c r="F165" s="6" t="str">
        <f>IFERROR(VLOOKUP(A165,'[2]父sku-单价'!$A:$B,2,0),"")</f>
        <v/>
      </c>
      <c r="G165">
        <f>SUMIF('库存（子SKU）'!$C:$C,$A165,'库存（子SKU）'!I:I)</f>
        <v>4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5"/>
        <v>4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0" t="str">
        <f t="shared" si="36"/>
        <v/>
      </c>
      <c r="W165" s="20" t="str">
        <f t="shared" si="37"/>
        <v/>
      </c>
      <c r="X165" s="20" t="str">
        <f t="shared" si="38"/>
        <v/>
      </c>
      <c r="Y165" s="20" t="str">
        <f t="shared" si="39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0">
        <f t="shared" si="40"/>
        <v>0</v>
      </c>
      <c r="AE165" s="20">
        <f t="shared" si="41"/>
        <v>0</v>
      </c>
      <c r="AF165" s="20">
        <f t="shared" si="42"/>
        <v>0</v>
      </c>
      <c r="AG165" s="20">
        <f t="shared" si="43"/>
        <v>0</v>
      </c>
      <c r="AH165">
        <f>SUMIF('库存（子SKU）'!$C:$C,$A165,'库存（子SKU）'!AJ:AJ)</f>
        <v>11</v>
      </c>
      <c r="AI165">
        <f>SUMIF('库存（子SKU）'!$C:$C,$A165,'库存（子SKU）'!AK:AK)</f>
        <v>9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0">
        <f t="shared" si="44"/>
        <v>0</v>
      </c>
      <c r="AM165" s="20">
        <f t="shared" si="45"/>
        <v>0</v>
      </c>
      <c r="AN165" s="20" t="str">
        <f t="shared" si="46"/>
        <v/>
      </c>
      <c r="AO165" s="20" t="str">
        <f t="shared" si="47"/>
        <v/>
      </c>
      <c r="AP165" s="6">
        <f t="shared" si="48"/>
        <v>0</v>
      </c>
      <c r="AQ165" s="6">
        <f t="shared" si="49"/>
        <v>0</v>
      </c>
      <c r="AR165" s="6">
        <f t="shared" si="50"/>
        <v>4</v>
      </c>
      <c r="AS165" t="str">
        <f t="shared" si="51"/>
        <v>库存为4</v>
      </c>
      <c r="AT165" s="22" t="str">
        <f>IFERROR(时间!$B$4+AS165,"上周无销量")</f>
        <v>上周无销量</v>
      </c>
    </row>
    <row r="166" spans="1:46">
      <c r="A166" t="s">
        <v>2471</v>
      </c>
      <c r="B166">
        <f>SUMIF('库存（子SKU）'!$C:$C,$A166,'库存（子SKU）'!D:D)</f>
        <v>0</v>
      </c>
      <c r="C166">
        <f>SUMIF('库存（子SKU）'!$C:$C,$A166,'库存（子SKU）'!E:E)</f>
        <v>0</v>
      </c>
      <c r="D166">
        <f>SUMIF('库存（子SKU）'!$C:$C,$A166,'库存（子SKU）'!F:F)</f>
        <v>0</v>
      </c>
      <c r="E166">
        <f>SUMIF('库存（子SKU）'!$C:$C,$A166,'库存（子SKU）'!G:G)</f>
        <v>0</v>
      </c>
      <c r="F166" s="6" t="str">
        <f>IFERROR(VLOOKUP(A166,'[2]父sku-单价'!$A:$B,2,0),"")</f>
        <v/>
      </c>
      <c r="G166">
        <f>SUMIF('库存（子SKU）'!$C:$C,$A166,'库存（子SKU）'!I:I)</f>
        <v>51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5"/>
        <v>51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0" t="str">
        <f t="shared" si="36"/>
        <v/>
      </c>
      <c r="W166" s="20" t="str">
        <f t="shared" si="37"/>
        <v/>
      </c>
      <c r="X166" s="20" t="str">
        <f t="shared" si="38"/>
        <v/>
      </c>
      <c r="Y166" s="20" t="str">
        <f t="shared" si="39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0">
        <f t="shared" si="40"/>
        <v>0</v>
      </c>
      <c r="AE166" s="20">
        <f t="shared" si="41"/>
        <v>0</v>
      </c>
      <c r="AF166" s="20">
        <f t="shared" si="42"/>
        <v>0</v>
      </c>
      <c r="AG166" s="20">
        <f t="shared" si="43"/>
        <v>0</v>
      </c>
      <c r="AH166">
        <f>SUMIF('库存（子SKU）'!$C:$C,$A166,'库存（子SKU）'!AJ:AJ)</f>
        <v>164</v>
      </c>
      <c r="AI166">
        <f>SUMIF('库存（子SKU）'!$C:$C,$A166,'库存（子SKU）'!AK:AK)</f>
        <v>221</v>
      </c>
      <c r="AJ166">
        <f>SUMIF('库存（子SKU）'!$C:$C,$A166,'库存（子SKU）'!AL:AL)</f>
        <v>1</v>
      </c>
      <c r="AK166">
        <f>SUMIF('库存（子SKU）'!$C:$C,$A166,'库存（子SKU）'!AM:AM)</f>
        <v>15</v>
      </c>
      <c r="AL166" s="20">
        <f t="shared" si="44"/>
        <v>0</v>
      </c>
      <c r="AM166" s="20">
        <f t="shared" si="45"/>
        <v>0</v>
      </c>
      <c r="AN166" s="20">
        <f t="shared" si="46"/>
        <v>0</v>
      </c>
      <c r="AO166" s="20">
        <f t="shared" si="47"/>
        <v>0</v>
      </c>
      <c r="AP166" s="6">
        <f t="shared" si="48"/>
        <v>0</v>
      </c>
      <c r="AQ166" s="6">
        <f t="shared" si="49"/>
        <v>0</v>
      </c>
      <c r="AR166" s="6">
        <f t="shared" si="50"/>
        <v>51</v>
      </c>
      <c r="AS166" t="str">
        <f t="shared" si="51"/>
        <v>库存为51</v>
      </c>
      <c r="AT166" s="22" t="str">
        <f>IFERROR(时间!$B$4+AS166,"上周无销量")</f>
        <v>上周无销量</v>
      </c>
    </row>
    <row r="167" spans="1:46">
      <c r="A167" t="s">
        <v>2472</v>
      </c>
      <c r="B167">
        <f>SUMIF('库存（子SKU）'!$C:$C,$A167,'库存（子SKU）'!D:D)</f>
        <v>0</v>
      </c>
      <c r="C167">
        <f>SUMIF('库存（子SKU）'!$C:$C,$A167,'库存（子SKU）'!E:E)</f>
        <v>0</v>
      </c>
      <c r="D167">
        <f>SUMIF('库存（子SKU）'!$C:$C,$A167,'库存（子SKU）'!F:F)</f>
        <v>0</v>
      </c>
      <c r="E167">
        <f>SUMIF('库存（子SKU）'!$C:$C,$A167,'库存（子SKU）'!G:G)</f>
        <v>0</v>
      </c>
      <c r="F167" s="6" t="str">
        <f>IFERROR(VLOOKUP(A167,'[2]父sku-单价'!$A:$B,2,0),"")</f>
        <v/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5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0" t="str">
        <f t="shared" si="36"/>
        <v/>
      </c>
      <c r="W167" s="20" t="str">
        <f t="shared" si="37"/>
        <v/>
      </c>
      <c r="X167" s="20" t="str">
        <f t="shared" si="38"/>
        <v/>
      </c>
      <c r="Y167" s="20" t="str">
        <f t="shared" si="39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0">
        <f t="shared" si="40"/>
        <v>0</v>
      </c>
      <c r="AE167" s="20">
        <f t="shared" si="41"/>
        <v>0</v>
      </c>
      <c r="AF167" s="20">
        <f t="shared" si="42"/>
        <v>0</v>
      </c>
      <c r="AG167" s="20">
        <f t="shared" si="43"/>
        <v>0</v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0" t="str">
        <f t="shared" si="44"/>
        <v/>
      </c>
      <c r="AM167" s="20" t="str">
        <f t="shared" si="45"/>
        <v/>
      </c>
      <c r="AN167" s="20" t="str">
        <f t="shared" si="46"/>
        <v/>
      </c>
      <c r="AO167" s="20" t="str">
        <f t="shared" si="47"/>
        <v/>
      </c>
      <c r="AP167" s="6">
        <f t="shared" si="48"/>
        <v>0</v>
      </c>
      <c r="AQ167" s="6">
        <f t="shared" si="49"/>
        <v>0</v>
      </c>
      <c r="AR167" s="6">
        <f t="shared" si="50"/>
        <v>0</v>
      </c>
      <c r="AS167" t="str">
        <f t="shared" si="51"/>
        <v>库存为0</v>
      </c>
      <c r="AT167" s="22" t="str">
        <f>IFERROR(时间!$B$4+AS167,"上周无销量")</f>
        <v>上周无销量</v>
      </c>
    </row>
    <row r="168" spans="1:46">
      <c r="A168" t="s">
        <v>2473</v>
      </c>
      <c r="B168">
        <f>SUMIF('库存（子SKU）'!$C:$C,$A168,'库存（子SKU）'!D:D)</f>
        <v>0</v>
      </c>
      <c r="C168">
        <f>SUMIF('库存（子SKU）'!$C:$C,$A168,'库存（子SKU）'!E:E)</f>
        <v>0</v>
      </c>
      <c r="D168">
        <f>SUMIF('库存（子SKU）'!$C:$C,$A168,'库存（子SKU）'!F:F)</f>
        <v>0</v>
      </c>
      <c r="E168">
        <f>SUMIF('库存（子SKU）'!$C:$C,$A168,'库存（子SKU）'!G:G)</f>
        <v>0</v>
      </c>
      <c r="F168" s="6" t="str">
        <f>IFERROR(VLOOKUP(A168,'[2]父sku-单价'!$A:$B,2,0),"")</f>
        <v/>
      </c>
      <c r="G168">
        <f>SUMIF('库存（子SKU）'!$C:$C,$A168,'库存（子SKU）'!I:I)</f>
        <v>5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5"/>
        <v>5</v>
      </c>
      <c r="L168">
        <f>SUMIF('库存（子SKU）'!$C:$C,$A168,'库存（子SKU）'!N:N)</f>
        <v>0</v>
      </c>
      <c r="M168">
        <f>SUMIF('库存（子SKU）'!$C:$C,$A168,'库存（子SKU）'!O:O)</f>
        <v>5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0" t="str">
        <f t="shared" si="36"/>
        <v/>
      </c>
      <c r="W168" s="20" t="str">
        <f t="shared" si="37"/>
        <v/>
      </c>
      <c r="X168" s="20" t="str">
        <f t="shared" si="38"/>
        <v/>
      </c>
      <c r="Y168" s="20" t="str">
        <f t="shared" si="39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0">
        <f t="shared" si="40"/>
        <v>0</v>
      </c>
      <c r="AE168" s="20">
        <f t="shared" si="41"/>
        <v>0</v>
      </c>
      <c r="AF168" s="20">
        <f t="shared" si="42"/>
        <v>0</v>
      </c>
      <c r="AG168" s="20">
        <f t="shared" si="43"/>
        <v>0</v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0" t="str">
        <f t="shared" si="44"/>
        <v/>
      </c>
      <c r="AM168" s="20" t="str">
        <f t="shared" si="45"/>
        <v/>
      </c>
      <c r="AN168" s="20" t="str">
        <f t="shared" si="46"/>
        <v/>
      </c>
      <c r="AO168" s="20" t="str">
        <f t="shared" si="47"/>
        <v/>
      </c>
      <c r="AP168" s="6">
        <f t="shared" si="48"/>
        <v>0</v>
      </c>
      <c r="AQ168" s="6">
        <f t="shared" si="49"/>
        <v>0</v>
      </c>
      <c r="AR168" s="6">
        <f t="shared" si="50"/>
        <v>5</v>
      </c>
      <c r="AS168" t="str">
        <f t="shared" si="51"/>
        <v>库存为5</v>
      </c>
      <c r="AT168" s="22" t="str">
        <f>IFERROR(时间!$B$4+AS168,"上周无销量")</f>
        <v>上周无销量</v>
      </c>
    </row>
    <row r="169" spans="1:46">
      <c r="A169" t="s">
        <v>2474</v>
      </c>
      <c r="B169">
        <f>SUMIF('库存（子SKU）'!$C:$C,$A169,'库存（子SKU）'!D:D)</f>
        <v>0</v>
      </c>
      <c r="C169">
        <f>SUMIF('库存（子SKU）'!$C:$C,$A169,'库存（子SKU）'!E:E)</f>
        <v>0</v>
      </c>
      <c r="D169">
        <f>SUMIF('库存（子SKU）'!$C:$C,$A169,'库存（子SKU）'!F:F)</f>
        <v>0</v>
      </c>
      <c r="E169">
        <f>SUMIF('库存（子SKU）'!$C:$C,$A169,'库存（子SKU）'!G:G)</f>
        <v>0</v>
      </c>
      <c r="F169" s="6" t="str">
        <f>IFERROR(VLOOKUP(A169,'[2]父sku-单价'!$A:$B,2,0),"")</f>
        <v/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5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435</v>
      </c>
      <c r="O169">
        <f>SUMIF('库存（子SKU）'!$C:$C,$A169,'库存（子SKU）'!Q:Q)</f>
        <v>199</v>
      </c>
      <c r="P169">
        <f>SUMIF('库存（子SKU）'!$C:$C,$A169,'库存（子SKU）'!R:R)</f>
        <v>230</v>
      </c>
      <c r="Q169">
        <f>SUMIF('库存（子SKU）'!$C:$C,$A169,'库存（子SKU）'!S:S)</f>
        <v>189</v>
      </c>
      <c r="R169">
        <f>SUMIF('库存（子SKU）'!$C:$C,$A169,'库存（子SKU）'!T:T)</f>
        <v>1</v>
      </c>
      <c r="S169">
        <f>SUMIF('库存（子SKU）'!$C:$C,$A169,'库存（子SKU）'!U:U)</f>
        <v>0</v>
      </c>
      <c r="T169">
        <f>SUMIF('库存（子SKU）'!$C:$C,$A169,'库存（子SKU）'!V:V)</f>
        <v>1</v>
      </c>
      <c r="U169">
        <f>SUMIF('库存（子SKU）'!$C:$C,$A169,'库存（子SKU）'!W:W)</f>
        <v>0</v>
      </c>
      <c r="V169" s="20">
        <f t="shared" si="36"/>
        <v>0.00229885057471264</v>
      </c>
      <c r="W169" s="20">
        <f t="shared" si="37"/>
        <v>0</v>
      </c>
      <c r="X169" s="20">
        <f t="shared" si="38"/>
        <v>0.00434782608695652</v>
      </c>
      <c r="Y169" s="20">
        <f t="shared" si="39"/>
        <v>0</v>
      </c>
      <c r="Z169">
        <f>SUMIF('库存（子SKU）'!$C:$C,$A169,'库存（子SKU）'!AB:AB)</f>
        <v>0.2</v>
      </c>
      <c r="AA169">
        <f>SUMIF('库存（子SKU）'!$C:$C,$A169,'库存（子SKU）'!AC:AC)</f>
        <v>0</v>
      </c>
      <c r="AB169">
        <f>SUMIF('库存（子SKU）'!$C:$C,$A169,'库存（子SKU）'!AD:AD)</f>
        <v>0.15</v>
      </c>
      <c r="AC169">
        <f>SUMIF('库存（子SKU）'!$C:$C,$A169,'库存（子SKU）'!AE:AE)</f>
        <v>0</v>
      </c>
      <c r="AD169" s="20" t="str">
        <f t="shared" si="40"/>
        <v>无销量广告费为0.2</v>
      </c>
      <c r="AE169" s="20">
        <f t="shared" si="41"/>
        <v>0</v>
      </c>
      <c r="AF169" s="20" t="str">
        <f t="shared" si="42"/>
        <v>无销量广告费为0.15</v>
      </c>
      <c r="AG169" s="20">
        <f t="shared" si="43"/>
        <v>0</v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2</v>
      </c>
      <c r="AK169">
        <f>SUMIF('库存（子SKU）'!$C:$C,$A169,'库存（子SKU）'!AM:AM)</f>
        <v>0</v>
      </c>
      <c r="AL169" s="20" t="str">
        <f t="shared" si="44"/>
        <v/>
      </c>
      <c r="AM169" s="20" t="str">
        <f t="shared" si="45"/>
        <v/>
      </c>
      <c r="AN169" s="20">
        <f t="shared" si="46"/>
        <v>0</v>
      </c>
      <c r="AO169" s="20" t="str">
        <f t="shared" si="47"/>
        <v/>
      </c>
      <c r="AP169" s="6">
        <f t="shared" si="48"/>
        <v>0</v>
      </c>
      <c r="AQ169" s="6">
        <f t="shared" si="49"/>
        <v>0</v>
      </c>
      <c r="AR169" s="6">
        <f t="shared" si="50"/>
        <v>0</v>
      </c>
      <c r="AS169" t="str">
        <f t="shared" si="51"/>
        <v>库存为0</v>
      </c>
      <c r="AT169" s="22" t="str">
        <f>IFERROR(时间!$B$4+AS169,"上周无销量")</f>
        <v>上周无销量</v>
      </c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92" operator="lessThan">
      <formula>20</formula>
    </cfRule>
    <cfRule type="cellIs" dxfId="1" priority="328" operator="greaterThan">
      <formula>120</formula>
    </cfRule>
    <cfRule type="containsText" dxfId="3" priority="164" operator="between" text="库存">
      <formula>NOT(ISERROR(SEARCH("库存",AS6)))</formula>
    </cfRule>
  </conditionalFormatting>
  <conditionalFormatting sqref="AS7">
    <cfRule type="cellIs" dxfId="2" priority="491" operator="lessThan">
      <formula>20</formula>
    </cfRule>
    <cfRule type="cellIs" dxfId="1" priority="327" operator="greaterThan">
      <formula>120</formula>
    </cfRule>
    <cfRule type="containsText" dxfId="3" priority="163" operator="between" text="库存">
      <formula>NOT(ISERROR(SEARCH("库存",AS7)))</formula>
    </cfRule>
  </conditionalFormatting>
  <conditionalFormatting sqref="AS8">
    <cfRule type="cellIs" dxfId="2" priority="490" operator="lessThan">
      <formula>20</formula>
    </cfRule>
    <cfRule type="cellIs" dxfId="1" priority="326" operator="greaterThan">
      <formula>120</formula>
    </cfRule>
    <cfRule type="containsText" dxfId="3" priority="162" operator="between" text="库存">
      <formula>NOT(ISERROR(SEARCH("库存",AS8)))</formula>
    </cfRule>
  </conditionalFormatting>
  <conditionalFormatting sqref="AS9">
    <cfRule type="cellIs" dxfId="2" priority="489" operator="lessThan">
      <formula>20</formula>
    </cfRule>
    <cfRule type="cellIs" dxfId="1" priority="325" operator="greaterThan">
      <formula>120</formula>
    </cfRule>
    <cfRule type="containsText" dxfId="3" priority="161" operator="between" text="库存">
      <formula>NOT(ISERROR(SEARCH("库存",AS9)))</formula>
    </cfRule>
  </conditionalFormatting>
  <conditionalFormatting sqref="AS10">
    <cfRule type="cellIs" dxfId="2" priority="488" operator="lessThan">
      <formula>20</formula>
    </cfRule>
    <cfRule type="cellIs" dxfId="1" priority="324" operator="greaterThan">
      <formula>120</formula>
    </cfRule>
    <cfRule type="containsText" dxfId="3" priority="160" operator="between" text="库存">
      <formula>NOT(ISERROR(SEARCH("库存",AS10)))</formula>
    </cfRule>
  </conditionalFormatting>
  <conditionalFormatting sqref="AS11">
    <cfRule type="cellIs" dxfId="2" priority="487" operator="lessThan">
      <formula>20</formula>
    </cfRule>
    <cfRule type="cellIs" dxfId="1" priority="323" operator="greaterThan">
      <formula>120</formula>
    </cfRule>
    <cfRule type="containsText" dxfId="3" priority="159" operator="between" text="库存">
      <formula>NOT(ISERROR(SEARCH("库存",AS11)))</formula>
    </cfRule>
  </conditionalFormatting>
  <conditionalFormatting sqref="AS12">
    <cfRule type="cellIs" dxfId="2" priority="486" operator="lessThan">
      <formula>20</formula>
    </cfRule>
    <cfRule type="cellIs" dxfId="1" priority="322" operator="greaterThan">
      <formula>120</formula>
    </cfRule>
    <cfRule type="containsText" dxfId="3" priority="158" operator="between" text="库存">
      <formula>NOT(ISERROR(SEARCH("库存",AS12)))</formula>
    </cfRule>
  </conditionalFormatting>
  <conditionalFormatting sqref="AS13">
    <cfRule type="cellIs" dxfId="2" priority="485" operator="lessThan">
      <formula>20</formula>
    </cfRule>
    <cfRule type="cellIs" dxfId="1" priority="321" operator="greaterThan">
      <formula>120</formula>
    </cfRule>
    <cfRule type="containsText" dxfId="3" priority="157" operator="between" text="库存">
      <formula>NOT(ISERROR(SEARCH("库存",AS13)))</formula>
    </cfRule>
  </conditionalFormatting>
  <conditionalFormatting sqref="AS14">
    <cfRule type="cellIs" dxfId="2" priority="484" operator="lessThan">
      <formula>20</formula>
    </cfRule>
    <cfRule type="cellIs" dxfId="1" priority="320" operator="greaterThan">
      <formula>120</formula>
    </cfRule>
    <cfRule type="containsText" dxfId="3" priority="156" operator="between" text="库存">
      <formula>NOT(ISERROR(SEARCH("库存",AS14)))</formula>
    </cfRule>
  </conditionalFormatting>
  <conditionalFormatting sqref="AS15">
    <cfRule type="cellIs" dxfId="2" priority="483" operator="lessThan">
      <formula>20</formula>
    </cfRule>
    <cfRule type="cellIs" dxfId="1" priority="319" operator="greaterThan">
      <formula>120</formula>
    </cfRule>
    <cfRule type="containsText" dxfId="3" priority="155" operator="between" text="库存">
      <formula>NOT(ISERROR(SEARCH("库存",AS15)))</formula>
    </cfRule>
  </conditionalFormatting>
  <conditionalFormatting sqref="AS16">
    <cfRule type="cellIs" dxfId="2" priority="482" operator="lessThan">
      <formula>20</formula>
    </cfRule>
    <cfRule type="cellIs" dxfId="1" priority="318" operator="greaterThan">
      <formula>120</formula>
    </cfRule>
    <cfRule type="containsText" dxfId="3" priority="154" operator="between" text="库存">
      <formula>NOT(ISERROR(SEARCH("库存",AS16)))</formula>
    </cfRule>
  </conditionalFormatting>
  <conditionalFormatting sqref="AS17">
    <cfRule type="cellIs" dxfId="2" priority="481" operator="lessThan">
      <formula>20</formula>
    </cfRule>
    <cfRule type="cellIs" dxfId="1" priority="317" operator="greaterThan">
      <formula>120</formula>
    </cfRule>
    <cfRule type="containsText" dxfId="3" priority="153" operator="between" text="库存">
      <formula>NOT(ISERROR(SEARCH("库存",AS17)))</formula>
    </cfRule>
  </conditionalFormatting>
  <conditionalFormatting sqref="AS18">
    <cfRule type="cellIs" dxfId="2" priority="480" operator="lessThan">
      <formula>20</formula>
    </cfRule>
    <cfRule type="cellIs" dxfId="1" priority="316" operator="greaterThan">
      <formula>120</formula>
    </cfRule>
    <cfRule type="containsText" dxfId="3" priority="152" operator="between" text="库存">
      <formula>NOT(ISERROR(SEARCH("库存",AS18)))</formula>
    </cfRule>
  </conditionalFormatting>
  <conditionalFormatting sqref="AS19">
    <cfRule type="cellIs" dxfId="2" priority="479" operator="lessThan">
      <formula>20</formula>
    </cfRule>
    <cfRule type="cellIs" dxfId="1" priority="315" operator="greaterThan">
      <formula>120</formula>
    </cfRule>
    <cfRule type="containsText" dxfId="3" priority="151" operator="between" text="库存">
      <formula>NOT(ISERROR(SEARCH("库存",AS19)))</formula>
    </cfRule>
  </conditionalFormatting>
  <conditionalFormatting sqref="AS20">
    <cfRule type="cellIs" dxfId="2" priority="478" operator="lessThan">
      <formula>20</formula>
    </cfRule>
    <cfRule type="cellIs" dxfId="1" priority="314" operator="greaterThan">
      <formula>120</formula>
    </cfRule>
    <cfRule type="containsText" dxfId="3" priority="150" operator="between" text="库存">
      <formula>NOT(ISERROR(SEARCH("库存",AS20)))</formula>
    </cfRule>
  </conditionalFormatting>
  <conditionalFormatting sqref="AS21">
    <cfRule type="cellIs" dxfId="2" priority="477" operator="lessThan">
      <formula>20</formula>
    </cfRule>
    <cfRule type="cellIs" dxfId="1" priority="313" operator="greaterThan">
      <formula>120</formula>
    </cfRule>
    <cfRule type="containsText" dxfId="3" priority="149" operator="between" text="库存">
      <formula>NOT(ISERROR(SEARCH("库存",AS21)))</formula>
    </cfRule>
  </conditionalFormatting>
  <conditionalFormatting sqref="AS22">
    <cfRule type="cellIs" dxfId="2" priority="476" operator="lessThan">
      <formula>20</formula>
    </cfRule>
    <cfRule type="cellIs" dxfId="1" priority="312" operator="greaterThan">
      <formula>120</formula>
    </cfRule>
    <cfRule type="containsText" dxfId="3" priority="148" operator="between" text="库存">
      <formula>NOT(ISERROR(SEARCH("库存",AS22)))</formula>
    </cfRule>
  </conditionalFormatting>
  <conditionalFormatting sqref="AS23">
    <cfRule type="cellIs" dxfId="2" priority="475" operator="lessThan">
      <formula>20</formula>
    </cfRule>
    <cfRule type="cellIs" dxfId="1" priority="311" operator="greaterThan">
      <formula>120</formula>
    </cfRule>
    <cfRule type="containsText" dxfId="3" priority="147" operator="between" text="库存">
      <formula>NOT(ISERROR(SEARCH("库存",AS23)))</formula>
    </cfRule>
  </conditionalFormatting>
  <conditionalFormatting sqref="AS24">
    <cfRule type="cellIs" dxfId="2" priority="474" operator="lessThan">
      <formula>20</formula>
    </cfRule>
    <cfRule type="cellIs" dxfId="1" priority="310" operator="greaterThan">
      <formula>120</formula>
    </cfRule>
    <cfRule type="containsText" dxfId="3" priority="146" operator="between" text="库存">
      <formula>NOT(ISERROR(SEARCH("库存",AS24)))</formula>
    </cfRule>
  </conditionalFormatting>
  <conditionalFormatting sqref="AS25">
    <cfRule type="cellIs" dxfId="2" priority="473" operator="lessThan">
      <formula>20</formula>
    </cfRule>
    <cfRule type="cellIs" dxfId="1" priority="309" operator="greaterThan">
      <formula>120</formula>
    </cfRule>
    <cfRule type="containsText" dxfId="3" priority="145" operator="between" text="库存">
      <formula>NOT(ISERROR(SEARCH("库存",AS25)))</formula>
    </cfRule>
  </conditionalFormatting>
  <conditionalFormatting sqref="AS26">
    <cfRule type="cellIs" dxfId="2" priority="472" operator="lessThan">
      <formula>20</formula>
    </cfRule>
    <cfRule type="cellIs" dxfId="1" priority="308" operator="greaterThan">
      <formula>120</formula>
    </cfRule>
    <cfRule type="containsText" dxfId="3" priority="144" operator="between" text="库存">
      <formula>NOT(ISERROR(SEARCH("库存",AS26)))</formula>
    </cfRule>
  </conditionalFormatting>
  <conditionalFormatting sqref="AS27">
    <cfRule type="cellIs" dxfId="2" priority="471" operator="lessThan">
      <formula>20</formula>
    </cfRule>
    <cfRule type="cellIs" dxfId="1" priority="307" operator="greaterThan">
      <formula>120</formula>
    </cfRule>
    <cfRule type="containsText" dxfId="3" priority="143" operator="between" text="库存">
      <formula>NOT(ISERROR(SEARCH("库存",AS27)))</formula>
    </cfRule>
  </conditionalFormatting>
  <conditionalFormatting sqref="AS28">
    <cfRule type="cellIs" dxfId="2" priority="470" operator="lessThan">
      <formula>20</formula>
    </cfRule>
    <cfRule type="cellIs" dxfId="1" priority="306" operator="greaterThan">
      <formula>120</formula>
    </cfRule>
    <cfRule type="containsText" dxfId="3" priority="142" operator="between" text="库存">
      <formula>NOT(ISERROR(SEARCH("库存",AS28)))</formula>
    </cfRule>
  </conditionalFormatting>
  <conditionalFormatting sqref="AS29">
    <cfRule type="cellIs" dxfId="2" priority="469" operator="lessThan">
      <formula>20</formula>
    </cfRule>
    <cfRule type="cellIs" dxfId="1" priority="305" operator="greaterThan">
      <formula>120</formula>
    </cfRule>
    <cfRule type="containsText" dxfId="3" priority="141" operator="between" text="库存">
      <formula>NOT(ISERROR(SEARCH("库存",AS29)))</formula>
    </cfRule>
  </conditionalFormatting>
  <conditionalFormatting sqref="AS30">
    <cfRule type="cellIs" dxfId="2" priority="468" operator="lessThan">
      <formula>20</formula>
    </cfRule>
    <cfRule type="cellIs" dxfId="1" priority="304" operator="greaterThan">
      <formula>120</formula>
    </cfRule>
    <cfRule type="containsText" dxfId="3" priority="140" operator="between" text="库存">
      <formula>NOT(ISERROR(SEARCH("库存",AS30)))</formula>
    </cfRule>
  </conditionalFormatting>
  <conditionalFormatting sqref="AS31">
    <cfRule type="cellIs" dxfId="2" priority="467" operator="lessThan">
      <formula>20</formula>
    </cfRule>
    <cfRule type="cellIs" dxfId="1" priority="303" operator="greaterThan">
      <formula>120</formula>
    </cfRule>
    <cfRule type="containsText" dxfId="3" priority="139" operator="between" text="库存">
      <formula>NOT(ISERROR(SEARCH("库存",AS31)))</formula>
    </cfRule>
  </conditionalFormatting>
  <conditionalFormatting sqref="AS32">
    <cfRule type="cellIs" dxfId="2" priority="466" operator="lessThan">
      <formula>20</formula>
    </cfRule>
    <cfRule type="cellIs" dxfId="1" priority="302" operator="greaterThan">
      <formula>120</formula>
    </cfRule>
    <cfRule type="containsText" dxfId="3" priority="138" operator="between" text="库存">
      <formula>NOT(ISERROR(SEARCH("库存",AS32)))</formula>
    </cfRule>
  </conditionalFormatting>
  <conditionalFormatting sqref="AS33">
    <cfRule type="cellIs" dxfId="2" priority="465" operator="lessThan">
      <formula>20</formula>
    </cfRule>
    <cfRule type="cellIs" dxfId="1" priority="301" operator="greaterThan">
      <formula>120</formula>
    </cfRule>
    <cfRule type="containsText" dxfId="3" priority="137" operator="between" text="库存">
      <formula>NOT(ISERROR(SEARCH("库存",AS33)))</formula>
    </cfRule>
  </conditionalFormatting>
  <conditionalFormatting sqref="AS34">
    <cfRule type="cellIs" dxfId="2" priority="464" operator="lessThan">
      <formula>20</formula>
    </cfRule>
    <cfRule type="cellIs" dxfId="1" priority="300" operator="greaterThan">
      <formula>120</formula>
    </cfRule>
    <cfRule type="containsText" dxfId="3" priority="136" operator="between" text="库存">
      <formula>NOT(ISERROR(SEARCH("库存",AS34)))</formula>
    </cfRule>
  </conditionalFormatting>
  <conditionalFormatting sqref="AS35">
    <cfRule type="cellIs" dxfId="2" priority="463" operator="lessThan">
      <formula>20</formula>
    </cfRule>
    <cfRule type="cellIs" dxfId="1" priority="299" operator="greaterThan">
      <formula>120</formula>
    </cfRule>
    <cfRule type="containsText" dxfId="3" priority="135" operator="between" text="库存">
      <formula>NOT(ISERROR(SEARCH("库存",AS35)))</formula>
    </cfRule>
  </conditionalFormatting>
  <conditionalFormatting sqref="AS36">
    <cfRule type="cellIs" dxfId="2" priority="462" operator="lessThan">
      <formula>20</formula>
    </cfRule>
    <cfRule type="cellIs" dxfId="1" priority="298" operator="greaterThan">
      <formula>120</formula>
    </cfRule>
    <cfRule type="containsText" dxfId="3" priority="134" operator="between" text="库存">
      <formula>NOT(ISERROR(SEARCH("库存",AS36)))</formula>
    </cfRule>
  </conditionalFormatting>
  <conditionalFormatting sqref="AS37">
    <cfRule type="cellIs" dxfId="2" priority="461" operator="lessThan">
      <formula>20</formula>
    </cfRule>
    <cfRule type="cellIs" dxfId="1" priority="297" operator="greaterThan">
      <formula>120</formula>
    </cfRule>
    <cfRule type="containsText" dxfId="3" priority="133" operator="between" text="库存">
      <formula>NOT(ISERROR(SEARCH("库存",AS37)))</formula>
    </cfRule>
  </conditionalFormatting>
  <conditionalFormatting sqref="AS38">
    <cfRule type="cellIs" dxfId="2" priority="460" operator="lessThan">
      <formula>20</formula>
    </cfRule>
    <cfRule type="cellIs" dxfId="1" priority="296" operator="greaterThan">
      <formula>120</formula>
    </cfRule>
    <cfRule type="containsText" dxfId="3" priority="132" operator="between" text="库存">
      <formula>NOT(ISERROR(SEARCH("库存",AS38)))</formula>
    </cfRule>
  </conditionalFormatting>
  <conditionalFormatting sqref="AS39">
    <cfRule type="cellIs" dxfId="2" priority="459" operator="lessThan">
      <formula>20</formula>
    </cfRule>
    <cfRule type="cellIs" dxfId="1" priority="295" operator="greaterThan">
      <formula>120</formula>
    </cfRule>
    <cfRule type="containsText" dxfId="3" priority="131" operator="between" text="库存">
      <formula>NOT(ISERROR(SEARCH("库存",AS39)))</formula>
    </cfRule>
  </conditionalFormatting>
  <conditionalFormatting sqref="AS40">
    <cfRule type="cellIs" dxfId="2" priority="458" operator="lessThan">
      <formula>20</formula>
    </cfRule>
    <cfRule type="cellIs" dxfId="1" priority="294" operator="greaterThan">
      <formula>120</formula>
    </cfRule>
    <cfRule type="containsText" dxfId="3" priority="130" operator="between" text="库存">
      <formula>NOT(ISERROR(SEARCH("库存",AS40)))</formula>
    </cfRule>
  </conditionalFormatting>
  <conditionalFormatting sqref="AS41">
    <cfRule type="cellIs" dxfId="2" priority="457" operator="lessThan">
      <formula>20</formula>
    </cfRule>
    <cfRule type="cellIs" dxfId="1" priority="293" operator="greaterThan">
      <formula>120</formula>
    </cfRule>
    <cfRule type="containsText" dxfId="3" priority="129" operator="between" text="库存">
      <formula>NOT(ISERROR(SEARCH("库存",AS41)))</formula>
    </cfRule>
  </conditionalFormatting>
  <conditionalFormatting sqref="AS42">
    <cfRule type="cellIs" dxfId="2" priority="456" operator="lessThan">
      <formula>20</formula>
    </cfRule>
    <cfRule type="cellIs" dxfId="1" priority="292" operator="greaterThan">
      <formula>120</formula>
    </cfRule>
    <cfRule type="containsText" dxfId="3" priority="128" operator="between" text="库存">
      <formula>NOT(ISERROR(SEARCH("库存",AS42)))</formula>
    </cfRule>
  </conditionalFormatting>
  <conditionalFormatting sqref="AS43">
    <cfRule type="cellIs" dxfId="2" priority="455" operator="lessThan">
      <formula>20</formula>
    </cfRule>
    <cfRule type="cellIs" dxfId="1" priority="291" operator="greaterThan">
      <formula>120</formula>
    </cfRule>
    <cfRule type="containsText" dxfId="3" priority="127" operator="between" text="库存">
      <formula>NOT(ISERROR(SEARCH("库存",AS43)))</formula>
    </cfRule>
  </conditionalFormatting>
  <conditionalFormatting sqref="AS44">
    <cfRule type="cellIs" dxfId="2" priority="454" operator="lessThan">
      <formula>20</formula>
    </cfRule>
    <cfRule type="cellIs" dxfId="1" priority="290" operator="greaterThan">
      <formula>120</formula>
    </cfRule>
    <cfRule type="containsText" dxfId="3" priority="126" operator="between" text="库存">
      <formula>NOT(ISERROR(SEARCH("库存",AS44)))</formula>
    </cfRule>
  </conditionalFormatting>
  <conditionalFormatting sqref="AS45">
    <cfRule type="cellIs" dxfId="2" priority="453" operator="lessThan">
      <formula>20</formula>
    </cfRule>
    <cfRule type="cellIs" dxfId="1" priority="289" operator="greaterThan">
      <formula>120</formula>
    </cfRule>
    <cfRule type="containsText" dxfId="3" priority="125" operator="between" text="库存">
      <formula>NOT(ISERROR(SEARCH("库存",AS45)))</formula>
    </cfRule>
  </conditionalFormatting>
  <conditionalFormatting sqref="AS46">
    <cfRule type="cellIs" dxfId="2" priority="452" operator="lessThan">
      <formula>20</formula>
    </cfRule>
    <cfRule type="cellIs" dxfId="1" priority="288" operator="greaterThan">
      <formula>120</formula>
    </cfRule>
    <cfRule type="containsText" dxfId="3" priority="124" operator="between" text="库存">
      <formula>NOT(ISERROR(SEARCH("库存",AS46)))</formula>
    </cfRule>
  </conditionalFormatting>
  <conditionalFormatting sqref="AS47">
    <cfRule type="cellIs" dxfId="2" priority="451" operator="lessThan">
      <formula>20</formula>
    </cfRule>
    <cfRule type="cellIs" dxfId="1" priority="287" operator="greaterThan">
      <formula>120</formula>
    </cfRule>
    <cfRule type="containsText" dxfId="3" priority="123" operator="between" text="库存">
      <formula>NOT(ISERROR(SEARCH("库存",AS47)))</formula>
    </cfRule>
  </conditionalFormatting>
  <conditionalFormatting sqref="AS48">
    <cfRule type="cellIs" dxfId="2" priority="450" operator="lessThan">
      <formula>20</formula>
    </cfRule>
    <cfRule type="cellIs" dxfId="1" priority="286" operator="greaterThan">
      <formula>120</formula>
    </cfRule>
    <cfRule type="containsText" dxfId="3" priority="122" operator="between" text="库存">
      <formula>NOT(ISERROR(SEARCH("库存",AS48)))</formula>
    </cfRule>
  </conditionalFormatting>
  <conditionalFormatting sqref="AS49">
    <cfRule type="cellIs" dxfId="2" priority="449" operator="lessThan">
      <formula>20</formula>
    </cfRule>
    <cfRule type="cellIs" dxfId="1" priority="285" operator="greaterThan">
      <formula>120</formula>
    </cfRule>
    <cfRule type="containsText" dxfId="3" priority="121" operator="between" text="库存">
      <formula>NOT(ISERROR(SEARCH("库存",AS49)))</formula>
    </cfRule>
  </conditionalFormatting>
  <conditionalFormatting sqref="AS50">
    <cfRule type="cellIs" dxfId="2" priority="448" operator="lessThan">
      <formula>20</formula>
    </cfRule>
    <cfRule type="cellIs" dxfId="1" priority="284" operator="greaterThan">
      <formula>120</formula>
    </cfRule>
    <cfRule type="containsText" dxfId="3" priority="120" operator="between" text="库存">
      <formula>NOT(ISERROR(SEARCH("库存",AS50)))</formula>
    </cfRule>
  </conditionalFormatting>
  <conditionalFormatting sqref="AS51">
    <cfRule type="cellIs" dxfId="2" priority="447" operator="lessThan">
      <formula>20</formula>
    </cfRule>
    <cfRule type="cellIs" dxfId="1" priority="283" operator="greaterThan">
      <formula>120</formula>
    </cfRule>
    <cfRule type="containsText" dxfId="3" priority="119" operator="between" text="库存">
      <formula>NOT(ISERROR(SEARCH("库存",AS51)))</formula>
    </cfRule>
  </conditionalFormatting>
  <conditionalFormatting sqref="AS52">
    <cfRule type="cellIs" dxfId="2" priority="446" operator="lessThan">
      <formula>20</formula>
    </cfRule>
    <cfRule type="cellIs" dxfId="1" priority="282" operator="greaterThan">
      <formula>120</formula>
    </cfRule>
    <cfRule type="containsText" dxfId="3" priority="118" operator="between" text="库存">
      <formula>NOT(ISERROR(SEARCH("库存",AS52)))</formula>
    </cfRule>
  </conditionalFormatting>
  <conditionalFormatting sqref="AS53">
    <cfRule type="cellIs" dxfId="2" priority="445" operator="lessThan">
      <formula>20</formula>
    </cfRule>
    <cfRule type="cellIs" dxfId="1" priority="281" operator="greaterThan">
      <formula>120</formula>
    </cfRule>
    <cfRule type="containsText" dxfId="3" priority="117" operator="between" text="库存">
      <formula>NOT(ISERROR(SEARCH("库存",AS53)))</formula>
    </cfRule>
  </conditionalFormatting>
  <conditionalFormatting sqref="AS54">
    <cfRule type="cellIs" dxfId="2" priority="444" operator="lessThan">
      <formula>20</formula>
    </cfRule>
    <cfRule type="cellIs" dxfId="1" priority="280" operator="greaterThan">
      <formula>120</formula>
    </cfRule>
    <cfRule type="containsText" dxfId="3" priority="116" operator="between" text="库存">
      <formula>NOT(ISERROR(SEARCH("库存",AS54)))</formula>
    </cfRule>
  </conditionalFormatting>
  <conditionalFormatting sqref="AS55">
    <cfRule type="cellIs" dxfId="2" priority="443" operator="lessThan">
      <formula>20</formula>
    </cfRule>
    <cfRule type="cellIs" dxfId="1" priority="279" operator="greaterThan">
      <formula>120</formula>
    </cfRule>
    <cfRule type="containsText" dxfId="3" priority="115" operator="between" text="库存">
      <formula>NOT(ISERROR(SEARCH("库存",AS55)))</formula>
    </cfRule>
  </conditionalFormatting>
  <conditionalFormatting sqref="AS56">
    <cfRule type="cellIs" dxfId="2" priority="442" operator="lessThan">
      <formula>20</formula>
    </cfRule>
    <cfRule type="cellIs" dxfId="1" priority="278" operator="greaterThan">
      <formula>120</formula>
    </cfRule>
    <cfRule type="containsText" dxfId="3" priority="114" operator="between" text="库存">
      <formula>NOT(ISERROR(SEARCH("库存",AS56)))</formula>
    </cfRule>
  </conditionalFormatting>
  <conditionalFormatting sqref="AS57">
    <cfRule type="cellIs" dxfId="2" priority="441" operator="lessThan">
      <formula>20</formula>
    </cfRule>
    <cfRule type="cellIs" dxfId="1" priority="277" operator="greaterThan">
      <formula>120</formula>
    </cfRule>
    <cfRule type="containsText" dxfId="3" priority="113" operator="between" text="库存">
      <formula>NOT(ISERROR(SEARCH("库存",AS57)))</formula>
    </cfRule>
  </conditionalFormatting>
  <conditionalFormatting sqref="AS58">
    <cfRule type="cellIs" dxfId="2" priority="440" operator="lessThan">
      <formula>20</formula>
    </cfRule>
    <cfRule type="cellIs" dxfId="1" priority="276" operator="greaterThan">
      <formula>120</formula>
    </cfRule>
    <cfRule type="containsText" dxfId="3" priority="112" operator="between" text="库存">
      <formula>NOT(ISERROR(SEARCH("库存",AS58)))</formula>
    </cfRule>
  </conditionalFormatting>
  <conditionalFormatting sqref="AS59">
    <cfRule type="cellIs" dxfId="2" priority="439" operator="lessThan">
      <formula>20</formula>
    </cfRule>
    <cfRule type="cellIs" dxfId="1" priority="275" operator="greaterThan">
      <formula>120</formula>
    </cfRule>
    <cfRule type="containsText" dxfId="3" priority="111" operator="between" text="库存">
      <formula>NOT(ISERROR(SEARCH("库存",AS59)))</formula>
    </cfRule>
  </conditionalFormatting>
  <conditionalFormatting sqref="AS60">
    <cfRule type="cellIs" dxfId="2" priority="438" operator="lessThan">
      <formula>20</formula>
    </cfRule>
    <cfRule type="cellIs" dxfId="1" priority="274" operator="greaterThan">
      <formula>120</formula>
    </cfRule>
    <cfRule type="containsText" dxfId="3" priority="110" operator="between" text="库存">
      <formula>NOT(ISERROR(SEARCH("库存",AS60)))</formula>
    </cfRule>
  </conditionalFormatting>
  <conditionalFormatting sqref="AS61">
    <cfRule type="cellIs" dxfId="2" priority="437" operator="lessThan">
      <formula>20</formula>
    </cfRule>
    <cfRule type="cellIs" dxfId="1" priority="273" operator="greaterThan">
      <formula>120</formula>
    </cfRule>
    <cfRule type="containsText" dxfId="3" priority="109" operator="between" text="库存">
      <formula>NOT(ISERROR(SEARCH("库存",AS61)))</formula>
    </cfRule>
  </conditionalFormatting>
  <conditionalFormatting sqref="AS62">
    <cfRule type="cellIs" dxfId="2" priority="436" operator="lessThan">
      <formula>20</formula>
    </cfRule>
    <cfRule type="cellIs" dxfId="1" priority="272" operator="greaterThan">
      <formula>120</formula>
    </cfRule>
    <cfRule type="containsText" dxfId="3" priority="108" operator="between" text="库存">
      <formula>NOT(ISERROR(SEARCH("库存",AS62)))</formula>
    </cfRule>
  </conditionalFormatting>
  <conditionalFormatting sqref="AS63">
    <cfRule type="cellIs" dxfId="2" priority="435" operator="lessThan">
      <formula>20</formula>
    </cfRule>
    <cfRule type="cellIs" dxfId="1" priority="271" operator="greaterThan">
      <formula>120</formula>
    </cfRule>
    <cfRule type="containsText" dxfId="3" priority="107" operator="between" text="库存">
      <formula>NOT(ISERROR(SEARCH("库存",AS63)))</formula>
    </cfRule>
  </conditionalFormatting>
  <conditionalFormatting sqref="AS64">
    <cfRule type="cellIs" dxfId="2" priority="434" operator="lessThan">
      <formula>20</formula>
    </cfRule>
    <cfRule type="cellIs" dxfId="1" priority="270" operator="greaterThan">
      <formula>120</formula>
    </cfRule>
    <cfRule type="containsText" dxfId="3" priority="106" operator="between" text="库存">
      <formula>NOT(ISERROR(SEARCH("库存",AS64)))</formula>
    </cfRule>
  </conditionalFormatting>
  <conditionalFormatting sqref="AS65">
    <cfRule type="cellIs" dxfId="2" priority="433" operator="lessThan">
      <formula>20</formula>
    </cfRule>
    <cfRule type="cellIs" dxfId="1" priority="269" operator="greaterThan">
      <formula>120</formula>
    </cfRule>
    <cfRule type="containsText" dxfId="3" priority="105" operator="between" text="库存">
      <formula>NOT(ISERROR(SEARCH("库存",AS65)))</formula>
    </cfRule>
  </conditionalFormatting>
  <conditionalFormatting sqref="AS66">
    <cfRule type="cellIs" dxfId="2" priority="432" operator="lessThan">
      <formula>20</formula>
    </cfRule>
    <cfRule type="cellIs" dxfId="1" priority="268" operator="greaterThan">
      <formula>120</formula>
    </cfRule>
    <cfRule type="containsText" dxfId="3" priority="104" operator="between" text="库存">
      <formula>NOT(ISERROR(SEARCH("库存",AS66)))</formula>
    </cfRule>
  </conditionalFormatting>
  <conditionalFormatting sqref="AS67">
    <cfRule type="cellIs" dxfId="2" priority="431" operator="lessThan">
      <formula>20</formula>
    </cfRule>
    <cfRule type="cellIs" dxfId="1" priority="267" operator="greaterThan">
      <formula>120</formula>
    </cfRule>
    <cfRule type="containsText" dxfId="3" priority="103" operator="between" text="库存">
      <formula>NOT(ISERROR(SEARCH("库存",AS67)))</formula>
    </cfRule>
  </conditionalFormatting>
  <conditionalFormatting sqref="AS68">
    <cfRule type="cellIs" dxfId="2" priority="430" operator="lessThan">
      <formula>20</formula>
    </cfRule>
    <cfRule type="cellIs" dxfId="1" priority="266" operator="greaterThan">
      <formula>120</formula>
    </cfRule>
    <cfRule type="containsText" dxfId="3" priority="102" operator="between" text="库存">
      <formula>NOT(ISERROR(SEARCH("库存",AS68)))</formula>
    </cfRule>
  </conditionalFormatting>
  <conditionalFormatting sqref="AS69">
    <cfRule type="cellIs" dxfId="2" priority="429" operator="lessThan">
      <formula>20</formula>
    </cfRule>
    <cfRule type="cellIs" dxfId="1" priority="265" operator="greaterThan">
      <formula>120</formula>
    </cfRule>
    <cfRule type="containsText" dxfId="3" priority="101" operator="between" text="库存">
      <formula>NOT(ISERROR(SEARCH("库存",AS69)))</formula>
    </cfRule>
  </conditionalFormatting>
  <conditionalFormatting sqref="AS70">
    <cfRule type="cellIs" dxfId="2" priority="428" operator="lessThan">
      <formula>20</formula>
    </cfRule>
    <cfRule type="cellIs" dxfId="1" priority="264" operator="greaterThan">
      <formula>120</formula>
    </cfRule>
    <cfRule type="containsText" dxfId="3" priority="100" operator="between" text="库存">
      <formula>NOT(ISERROR(SEARCH("库存",AS70)))</formula>
    </cfRule>
  </conditionalFormatting>
  <conditionalFormatting sqref="AS71">
    <cfRule type="cellIs" dxfId="2" priority="427" operator="lessThan">
      <formula>20</formula>
    </cfRule>
    <cfRule type="cellIs" dxfId="1" priority="263" operator="greaterThan">
      <formula>120</formula>
    </cfRule>
    <cfRule type="containsText" dxfId="3" priority="99" operator="between" text="库存">
      <formula>NOT(ISERROR(SEARCH("库存",AS71)))</formula>
    </cfRule>
  </conditionalFormatting>
  <conditionalFormatting sqref="AS72">
    <cfRule type="cellIs" dxfId="2" priority="426" operator="lessThan">
      <formula>20</formula>
    </cfRule>
    <cfRule type="cellIs" dxfId="1" priority="262" operator="greaterThan">
      <formula>120</formula>
    </cfRule>
    <cfRule type="containsText" dxfId="3" priority="98" operator="between" text="库存">
      <formula>NOT(ISERROR(SEARCH("库存",AS72)))</formula>
    </cfRule>
  </conditionalFormatting>
  <conditionalFormatting sqref="AS73">
    <cfRule type="cellIs" dxfId="2" priority="425" operator="lessThan">
      <formula>20</formula>
    </cfRule>
    <cfRule type="cellIs" dxfId="1" priority="261" operator="greaterThan">
      <formula>120</formula>
    </cfRule>
    <cfRule type="containsText" dxfId="3" priority="97" operator="between" text="库存">
      <formula>NOT(ISERROR(SEARCH("库存",AS73)))</formula>
    </cfRule>
  </conditionalFormatting>
  <conditionalFormatting sqref="AS74">
    <cfRule type="cellIs" dxfId="2" priority="424" operator="lessThan">
      <formula>20</formula>
    </cfRule>
    <cfRule type="cellIs" dxfId="1" priority="260" operator="greaterThan">
      <formula>120</formula>
    </cfRule>
    <cfRule type="containsText" dxfId="3" priority="96" operator="between" text="库存">
      <formula>NOT(ISERROR(SEARCH("库存",AS74)))</formula>
    </cfRule>
  </conditionalFormatting>
  <conditionalFormatting sqref="AS75">
    <cfRule type="cellIs" dxfId="2" priority="423" operator="lessThan">
      <formula>20</formula>
    </cfRule>
    <cfRule type="cellIs" dxfId="1" priority="259" operator="greaterThan">
      <formula>120</formula>
    </cfRule>
    <cfRule type="containsText" dxfId="3" priority="95" operator="between" text="库存">
      <formula>NOT(ISERROR(SEARCH("库存",AS75)))</formula>
    </cfRule>
  </conditionalFormatting>
  <conditionalFormatting sqref="AS76">
    <cfRule type="cellIs" dxfId="2" priority="422" operator="lessThan">
      <formula>20</formula>
    </cfRule>
    <cfRule type="cellIs" dxfId="1" priority="258" operator="greaterThan">
      <formula>120</formula>
    </cfRule>
    <cfRule type="containsText" dxfId="3" priority="94" operator="between" text="库存">
      <formula>NOT(ISERROR(SEARCH("库存",AS76)))</formula>
    </cfRule>
  </conditionalFormatting>
  <conditionalFormatting sqref="AS77">
    <cfRule type="cellIs" dxfId="2" priority="421" operator="lessThan">
      <formula>20</formula>
    </cfRule>
    <cfRule type="cellIs" dxfId="1" priority="257" operator="greaterThan">
      <formula>120</formula>
    </cfRule>
    <cfRule type="containsText" dxfId="3" priority="93" operator="between" text="库存">
      <formula>NOT(ISERROR(SEARCH("库存",AS77)))</formula>
    </cfRule>
  </conditionalFormatting>
  <conditionalFormatting sqref="AS78">
    <cfRule type="cellIs" dxfId="2" priority="420" operator="lessThan">
      <formula>20</formula>
    </cfRule>
    <cfRule type="cellIs" dxfId="1" priority="256" operator="greaterThan">
      <formula>120</formula>
    </cfRule>
    <cfRule type="containsText" dxfId="3" priority="92" operator="between" text="库存">
      <formula>NOT(ISERROR(SEARCH("库存",AS78)))</formula>
    </cfRule>
  </conditionalFormatting>
  <conditionalFormatting sqref="AS79">
    <cfRule type="cellIs" dxfId="2" priority="419" operator="lessThan">
      <formula>20</formula>
    </cfRule>
    <cfRule type="cellIs" dxfId="1" priority="255" operator="greaterThan">
      <formula>120</formula>
    </cfRule>
    <cfRule type="containsText" dxfId="3" priority="91" operator="between" text="库存">
      <formula>NOT(ISERROR(SEARCH("库存",AS79)))</formula>
    </cfRule>
  </conditionalFormatting>
  <conditionalFormatting sqref="AS80">
    <cfRule type="cellIs" dxfId="2" priority="418" operator="lessThan">
      <formula>20</formula>
    </cfRule>
    <cfRule type="cellIs" dxfId="1" priority="254" operator="greaterThan">
      <formula>120</formula>
    </cfRule>
    <cfRule type="containsText" dxfId="3" priority="90" operator="between" text="库存">
      <formula>NOT(ISERROR(SEARCH("库存",AS80)))</formula>
    </cfRule>
  </conditionalFormatting>
  <conditionalFormatting sqref="AS81">
    <cfRule type="cellIs" dxfId="2" priority="417" operator="lessThan">
      <formula>20</formula>
    </cfRule>
    <cfRule type="cellIs" dxfId="1" priority="253" operator="greaterThan">
      <formula>120</formula>
    </cfRule>
    <cfRule type="containsText" dxfId="3" priority="89" operator="between" text="库存">
      <formula>NOT(ISERROR(SEARCH("库存",AS81)))</formula>
    </cfRule>
  </conditionalFormatting>
  <conditionalFormatting sqref="AS82">
    <cfRule type="cellIs" dxfId="2" priority="416" operator="lessThan">
      <formula>20</formula>
    </cfRule>
    <cfRule type="cellIs" dxfId="1" priority="252" operator="greaterThan">
      <formula>120</formula>
    </cfRule>
    <cfRule type="containsText" dxfId="3" priority="88" operator="between" text="库存">
      <formula>NOT(ISERROR(SEARCH("库存",AS82)))</formula>
    </cfRule>
  </conditionalFormatting>
  <conditionalFormatting sqref="AS83">
    <cfRule type="cellIs" dxfId="2" priority="415" operator="lessThan">
      <formula>20</formula>
    </cfRule>
    <cfRule type="cellIs" dxfId="1" priority="251" operator="greaterThan">
      <formula>120</formula>
    </cfRule>
    <cfRule type="containsText" dxfId="3" priority="87" operator="between" text="库存">
      <formula>NOT(ISERROR(SEARCH("库存",AS83)))</formula>
    </cfRule>
  </conditionalFormatting>
  <conditionalFormatting sqref="AS84">
    <cfRule type="cellIs" dxfId="2" priority="414" operator="lessThan">
      <formula>20</formula>
    </cfRule>
    <cfRule type="cellIs" dxfId="1" priority="250" operator="greaterThan">
      <formula>120</formula>
    </cfRule>
    <cfRule type="containsText" dxfId="3" priority="86" operator="between" text="库存">
      <formula>NOT(ISERROR(SEARCH("库存",AS84)))</formula>
    </cfRule>
  </conditionalFormatting>
  <conditionalFormatting sqref="AS85">
    <cfRule type="cellIs" dxfId="2" priority="413" operator="lessThan">
      <formula>20</formula>
    </cfRule>
    <cfRule type="cellIs" dxfId="1" priority="249" operator="greaterThan">
      <formula>120</formula>
    </cfRule>
    <cfRule type="containsText" dxfId="3" priority="85" operator="between" text="库存">
      <formula>NOT(ISERROR(SEARCH("库存",AS85)))</formula>
    </cfRule>
  </conditionalFormatting>
  <conditionalFormatting sqref="AS86">
    <cfRule type="cellIs" dxfId="2" priority="412" operator="lessThan">
      <formula>20</formula>
    </cfRule>
    <cfRule type="cellIs" dxfId="1" priority="248" operator="greaterThan">
      <formula>120</formula>
    </cfRule>
    <cfRule type="containsText" dxfId="3" priority="84" operator="between" text="库存">
      <formula>NOT(ISERROR(SEARCH("库存",AS86)))</formula>
    </cfRule>
  </conditionalFormatting>
  <conditionalFormatting sqref="AS87">
    <cfRule type="cellIs" dxfId="2" priority="411" operator="lessThan">
      <formula>20</formula>
    </cfRule>
    <cfRule type="cellIs" dxfId="1" priority="247" operator="greaterThan">
      <formula>120</formula>
    </cfRule>
    <cfRule type="containsText" dxfId="3" priority="83" operator="between" text="库存">
      <formula>NOT(ISERROR(SEARCH("库存",AS87)))</formula>
    </cfRule>
  </conditionalFormatting>
  <conditionalFormatting sqref="AS88">
    <cfRule type="cellIs" dxfId="2" priority="410" operator="lessThan">
      <formula>20</formula>
    </cfRule>
    <cfRule type="cellIs" dxfId="1" priority="246" operator="greaterThan">
      <formula>120</formula>
    </cfRule>
    <cfRule type="containsText" dxfId="3" priority="82" operator="between" text="库存">
      <formula>NOT(ISERROR(SEARCH("库存",AS88)))</formula>
    </cfRule>
  </conditionalFormatting>
  <conditionalFormatting sqref="AS89">
    <cfRule type="cellIs" dxfId="2" priority="409" operator="lessThan">
      <formula>20</formula>
    </cfRule>
    <cfRule type="cellIs" dxfId="1" priority="245" operator="greaterThan">
      <formula>120</formula>
    </cfRule>
    <cfRule type="containsText" dxfId="3" priority="81" operator="between" text="库存">
      <formula>NOT(ISERROR(SEARCH("库存",AS89)))</formula>
    </cfRule>
  </conditionalFormatting>
  <conditionalFormatting sqref="AS90">
    <cfRule type="cellIs" dxfId="2" priority="408" operator="lessThan">
      <formula>20</formula>
    </cfRule>
    <cfRule type="cellIs" dxfId="1" priority="244" operator="greaterThan">
      <formula>120</formula>
    </cfRule>
    <cfRule type="containsText" dxfId="3" priority="80" operator="between" text="库存">
      <formula>NOT(ISERROR(SEARCH("库存",AS90)))</formula>
    </cfRule>
  </conditionalFormatting>
  <conditionalFormatting sqref="AS91">
    <cfRule type="cellIs" dxfId="2" priority="407" operator="lessThan">
      <formula>20</formula>
    </cfRule>
    <cfRule type="cellIs" dxfId="1" priority="243" operator="greaterThan">
      <formula>120</formula>
    </cfRule>
    <cfRule type="containsText" dxfId="3" priority="79" operator="between" text="库存">
      <formula>NOT(ISERROR(SEARCH("库存",AS91)))</formula>
    </cfRule>
  </conditionalFormatting>
  <conditionalFormatting sqref="AS92">
    <cfRule type="cellIs" dxfId="2" priority="406" operator="lessThan">
      <formula>20</formula>
    </cfRule>
    <cfRule type="cellIs" dxfId="1" priority="242" operator="greaterThan">
      <formula>120</formula>
    </cfRule>
    <cfRule type="containsText" dxfId="3" priority="78" operator="between" text="库存">
      <formula>NOT(ISERROR(SEARCH("库存",AS92)))</formula>
    </cfRule>
  </conditionalFormatting>
  <conditionalFormatting sqref="AS93">
    <cfRule type="cellIs" dxfId="2" priority="405" operator="lessThan">
      <formula>20</formula>
    </cfRule>
    <cfRule type="cellIs" dxfId="1" priority="241" operator="greaterThan">
      <formula>120</formula>
    </cfRule>
    <cfRule type="containsText" dxfId="3" priority="77" operator="between" text="库存">
      <formula>NOT(ISERROR(SEARCH("库存",AS93)))</formula>
    </cfRule>
  </conditionalFormatting>
  <conditionalFormatting sqref="AS94">
    <cfRule type="cellIs" dxfId="2" priority="404" operator="lessThan">
      <formula>20</formula>
    </cfRule>
    <cfRule type="cellIs" dxfId="1" priority="240" operator="greaterThan">
      <formula>120</formula>
    </cfRule>
    <cfRule type="containsText" dxfId="3" priority="76" operator="between" text="库存">
      <formula>NOT(ISERROR(SEARCH("库存",AS94)))</formula>
    </cfRule>
  </conditionalFormatting>
  <conditionalFormatting sqref="AS95">
    <cfRule type="cellIs" dxfId="2" priority="403" operator="lessThan">
      <formula>20</formula>
    </cfRule>
    <cfRule type="cellIs" dxfId="1" priority="239" operator="greaterThan">
      <formula>120</formula>
    </cfRule>
    <cfRule type="containsText" dxfId="3" priority="75" operator="between" text="库存">
      <formula>NOT(ISERROR(SEARCH("库存",AS95)))</formula>
    </cfRule>
  </conditionalFormatting>
  <conditionalFormatting sqref="AS96">
    <cfRule type="cellIs" dxfId="2" priority="402" operator="lessThan">
      <formula>20</formula>
    </cfRule>
    <cfRule type="cellIs" dxfId="1" priority="238" operator="greaterThan">
      <formula>120</formula>
    </cfRule>
    <cfRule type="containsText" dxfId="3" priority="74" operator="between" text="库存">
      <formula>NOT(ISERROR(SEARCH("库存",AS96)))</formula>
    </cfRule>
  </conditionalFormatting>
  <conditionalFormatting sqref="AS97">
    <cfRule type="cellIs" dxfId="2" priority="401" operator="lessThan">
      <formula>20</formula>
    </cfRule>
    <cfRule type="cellIs" dxfId="1" priority="237" operator="greaterThan">
      <formula>120</formula>
    </cfRule>
    <cfRule type="containsText" dxfId="3" priority="73" operator="between" text="库存">
      <formula>NOT(ISERROR(SEARCH("库存",AS97)))</formula>
    </cfRule>
  </conditionalFormatting>
  <conditionalFormatting sqref="AS98">
    <cfRule type="cellIs" dxfId="2" priority="400" operator="lessThan">
      <formula>20</formula>
    </cfRule>
    <cfRule type="cellIs" dxfId="1" priority="236" operator="greaterThan">
      <formula>120</formula>
    </cfRule>
    <cfRule type="containsText" dxfId="3" priority="72" operator="between" text="库存">
      <formula>NOT(ISERROR(SEARCH("库存",AS98)))</formula>
    </cfRule>
  </conditionalFormatting>
  <conditionalFormatting sqref="AS99">
    <cfRule type="cellIs" dxfId="2" priority="399" operator="lessThan">
      <formula>20</formula>
    </cfRule>
    <cfRule type="cellIs" dxfId="1" priority="235" operator="greaterThan">
      <formula>120</formula>
    </cfRule>
    <cfRule type="containsText" dxfId="3" priority="71" operator="between" text="库存">
      <formula>NOT(ISERROR(SEARCH("库存",AS99)))</formula>
    </cfRule>
  </conditionalFormatting>
  <conditionalFormatting sqref="AS100">
    <cfRule type="cellIs" dxfId="2" priority="398" operator="lessThan">
      <formula>20</formula>
    </cfRule>
    <cfRule type="cellIs" dxfId="1" priority="234" operator="greaterThan">
      <formula>120</formula>
    </cfRule>
    <cfRule type="containsText" dxfId="3" priority="70" operator="between" text="库存">
      <formula>NOT(ISERROR(SEARCH("库存",AS100)))</formula>
    </cfRule>
  </conditionalFormatting>
  <conditionalFormatting sqref="AS101">
    <cfRule type="cellIs" dxfId="2" priority="397" operator="lessThan">
      <formula>20</formula>
    </cfRule>
    <cfRule type="cellIs" dxfId="1" priority="233" operator="greaterThan">
      <formula>120</formula>
    </cfRule>
    <cfRule type="containsText" dxfId="3" priority="69" operator="between" text="库存">
      <formula>NOT(ISERROR(SEARCH("库存",AS101)))</formula>
    </cfRule>
  </conditionalFormatting>
  <conditionalFormatting sqref="AS102">
    <cfRule type="cellIs" dxfId="2" priority="396" operator="lessThan">
      <formula>20</formula>
    </cfRule>
    <cfRule type="cellIs" dxfId="1" priority="232" operator="greaterThan">
      <formula>120</formula>
    </cfRule>
    <cfRule type="containsText" dxfId="3" priority="68" operator="between" text="库存">
      <formula>NOT(ISERROR(SEARCH("库存",AS102)))</formula>
    </cfRule>
  </conditionalFormatting>
  <conditionalFormatting sqref="AS103">
    <cfRule type="cellIs" dxfId="2" priority="395" operator="lessThan">
      <formula>20</formula>
    </cfRule>
    <cfRule type="cellIs" dxfId="1" priority="231" operator="greaterThan">
      <formula>120</formula>
    </cfRule>
    <cfRule type="containsText" dxfId="3" priority="67" operator="between" text="库存">
      <formula>NOT(ISERROR(SEARCH("库存",AS103)))</formula>
    </cfRule>
  </conditionalFormatting>
  <conditionalFormatting sqref="AS104">
    <cfRule type="cellIs" dxfId="2" priority="394" operator="lessThan">
      <formula>20</formula>
    </cfRule>
    <cfRule type="cellIs" dxfId="1" priority="230" operator="greaterThan">
      <formula>120</formula>
    </cfRule>
    <cfRule type="containsText" dxfId="3" priority="66" operator="between" text="库存">
      <formula>NOT(ISERROR(SEARCH("库存",AS104)))</formula>
    </cfRule>
  </conditionalFormatting>
  <conditionalFormatting sqref="AS105">
    <cfRule type="cellIs" dxfId="2" priority="393" operator="lessThan">
      <formula>20</formula>
    </cfRule>
    <cfRule type="cellIs" dxfId="1" priority="229" operator="greaterThan">
      <formula>120</formula>
    </cfRule>
    <cfRule type="containsText" dxfId="3" priority="65" operator="between" text="库存">
      <formula>NOT(ISERROR(SEARCH("库存",AS105)))</formula>
    </cfRule>
  </conditionalFormatting>
  <conditionalFormatting sqref="AS106">
    <cfRule type="cellIs" dxfId="2" priority="392" operator="lessThan">
      <formula>20</formula>
    </cfRule>
    <cfRule type="cellIs" dxfId="1" priority="228" operator="greaterThan">
      <formula>120</formula>
    </cfRule>
    <cfRule type="containsText" dxfId="3" priority="64" operator="between" text="库存">
      <formula>NOT(ISERROR(SEARCH("库存",AS106)))</formula>
    </cfRule>
  </conditionalFormatting>
  <conditionalFormatting sqref="AS107">
    <cfRule type="cellIs" dxfId="2" priority="391" operator="lessThan">
      <formula>20</formula>
    </cfRule>
    <cfRule type="cellIs" dxfId="1" priority="227" operator="greaterThan">
      <formula>120</formula>
    </cfRule>
    <cfRule type="containsText" dxfId="3" priority="63" operator="between" text="库存">
      <formula>NOT(ISERROR(SEARCH("库存",AS107)))</formula>
    </cfRule>
  </conditionalFormatting>
  <conditionalFormatting sqref="AS108">
    <cfRule type="cellIs" dxfId="2" priority="390" operator="lessThan">
      <formula>20</formula>
    </cfRule>
    <cfRule type="cellIs" dxfId="1" priority="226" operator="greaterThan">
      <formula>120</formula>
    </cfRule>
    <cfRule type="containsText" dxfId="3" priority="62" operator="between" text="库存">
      <formula>NOT(ISERROR(SEARCH("库存",AS108)))</formula>
    </cfRule>
  </conditionalFormatting>
  <conditionalFormatting sqref="AS109">
    <cfRule type="cellIs" dxfId="2" priority="389" operator="lessThan">
      <formula>20</formula>
    </cfRule>
    <cfRule type="cellIs" dxfId="1" priority="225" operator="greaterThan">
      <formula>120</formula>
    </cfRule>
    <cfRule type="containsText" dxfId="3" priority="61" operator="between" text="库存">
      <formula>NOT(ISERROR(SEARCH("库存",AS109)))</formula>
    </cfRule>
  </conditionalFormatting>
  <conditionalFormatting sqref="AS110">
    <cfRule type="cellIs" dxfId="2" priority="388" operator="lessThan">
      <formula>20</formula>
    </cfRule>
    <cfRule type="cellIs" dxfId="1" priority="224" operator="greaterThan">
      <formula>120</formula>
    </cfRule>
    <cfRule type="containsText" dxfId="3" priority="60" operator="between" text="库存">
      <formula>NOT(ISERROR(SEARCH("库存",AS110)))</formula>
    </cfRule>
  </conditionalFormatting>
  <conditionalFormatting sqref="AS111">
    <cfRule type="cellIs" dxfId="2" priority="387" operator="lessThan">
      <formula>20</formula>
    </cfRule>
    <cfRule type="cellIs" dxfId="1" priority="223" operator="greaterThan">
      <formula>120</formula>
    </cfRule>
    <cfRule type="containsText" dxfId="3" priority="59" operator="between" text="库存">
      <formula>NOT(ISERROR(SEARCH("库存",AS111)))</formula>
    </cfRule>
  </conditionalFormatting>
  <conditionalFormatting sqref="AS112">
    <cfRule type="cellIs" dxfId="2" priority="386" operator="lessThan">
      <formula>20</formula>
    </cfRule>
    <cfRule type="cellIs" dxfId="1" priority="222" operator="greaterThan">
      <formula>120</formula>
    </cfRule>
    <cfRule type="containsText" dxfId="3" priority="58" operator="between" text="库存">
      <formula>NOT(ISERROR(SEARCH("库存",AS112)))</formula>
    </cfRule>
  </conditionalFormatting>
  <conditionalFormatting sqref="AS113">
    <cfRule type="cellIs" dxfId="2" priority="385" operator="lessThan">
      <formula>20</formula>
    </cfRule>
    <cfRule type="cellIs" dxfId="1" priority="221" operator="greaterThan">
      <formula>120</formula>
    </cfRule>
    <cfRule type="containsText" dxfId="3" priority="57" operator="between" text="库存">
      <formula>NOT(ISERROR(SEARCH("库存",AS113)))</formula>
    </cfRule>
  </conditionalFormatting>
  <conditionalFormatting sqref="AS114">
    <cfRule type="cellIs" dxfId="2" priority="384" operator="lessThan">
      <formula>20</formula>
    </cfRule>
    <cfRule type="cellIs" dxfId="1" priority="220" operator="greaterThan">
      <formula>120</formula>
    </cfRule>
    <cfRule type="containsText" dxfId="3" priority="56" operator="between" text="库存">
      <formula>NOT(ISERROR(SEARCH("库存",AS114)))</formula>
    </cfRule>
  </conditionalFormatting>
  <conditionalFormatting sqref="AS115">
    <cfRule type="cellIs" dxfId="2" priority="383" operator="lessThan">
      <formula>20</formula>
    </cfRule>
    <cfRule type="cellIs" dxfId="1" priority="219" operator="greaterThan">
      <formula>120</formula>
    </cfRule>
    <cfRule type="containsText" dxfId="3" priority="55" operator="between" text="库存">
      <formula>NOT(ISERROR(SEARCH("库存",AS115)))</formula>
    </cfRule>
  </conditionalFormatting>
  <conditionalFormatting sqref="AS116">
    <cfRule type="cellIs" dxfId="2" priority="382" operator="lessThan">
      <formula>20</formula>
    </cfRule>
    <cfRule type="cellIs" dxfId="1" priority="218" operator="greaterThan">
      <formula>120</formula>
    </cfRule>
    <cfRule type="containsText" dxfId="3" priority="54" operator="between" text="库存">
      <formula>NOT(ISERROR(SEARCH("库存",AS116)))</formula>
    </cfRule>
  </conditionalFormatting>
  <conditionalFormatting sqref="AS117">
    <cfRule type="cellIs" dxfId="2" priority="381" operator="lessThan">
      <formula>20</formula>
    </cfRule>
    <cfRule type="cellIs" dxfId="1" priority="217" operator="greaterThan">
      <formula>120</formula>
    </cfRule>
    <cfRule type="containsText" dxfId="3" priority="53" operator="between" text="库存">
      <formula>NOT(ISERROR(SEARCH("库存",AS117)))</formula>
    </cfRule>
  </conditionalFormatting>
  <conditionalFormatting sqref="AS118">
    <cfRule type="cellIs" dxfId="2" priority="380" operator="lessThan">
      <formula>20</formula>
    </cfRule>
    <cfRule type="cellIs" dxfId="1" priority="216" operator="greaterThan">
      <formula>120</formula>
    </cfRule>
    <cfRule type="containsText" dxfId="3" priority="52" operator="between" text="库存">
      <formula>NOT(ISERROR(SEARCH("库存",AS118)))</formula>
    </cfRule>
  </conditionalFormatting>
  <conditionalFormatting sqref="AS119">
    <cfRule type="cellIs" dxfId="2" priority="379" operator="lessThan">
      <formula>20</formula>
    </cfRule>
    <cfRule type="cellIs" dxfId="1" priority="215" operator="greaterThan">
      <formula>120</formula>
    </cfRule>
    <cfRule type="containsText" dxfId="3" priority="51" operator="between" text="库存">
      <formula>NOT(ISERROR(SEARCH("库存",AS119)))</formula>
    </cfRule>
  </conditionalFormatting>
  <conditionalFormatting sqref="AS120">
    <cfRule type="cellIs" dxfId="2" priority="378" operator="lessThan">
      <formula>20</formula>
    </cfRule>
    <cfRule type="cellIs" dxfId="1" priority="214" operator="greaterThan">
      <formula>120</formula>
    </cfRule>
    <cfRule type="containsText" dxfId="3" priority="50" operator="between" text="库存">
      <formula>NOT(ISERROR(SEARCH("库存",AS120)))</formula>
    </cfRule>
  </conditionalFormatting>
  <conditionalFormatting sqref="AS121">
    <cfRule type="cellIs" dxfId="2" priority="377" operator="lessThan">
      <formula>20</formula>
    </cfRule>
    <cfRule type="cellIs" dxfId="1" priority="213" operator="greaterThan">
      <formula>120</formula>
    </cfRule>
    <cfRule type="containsText" dxfId="3" priority="49" operator="between" text="库存">
      <formula>NOT(ISERROR(SEARCH("库存",AS121)))</formula>
    </cfRule>
  </conditionalFormatting>
  <conditionalFormatting sqref="AS122">
    <cfRule type="cellIs" dxfId="2" priority="376" operator="lessThan">
      <formula>20</formula>
    </cfRule>
    <cfRule type="cellIs" dxfId="1" priority="212" operator="greaterThan">
      <formula>120</formula>
    </cfRule>
    <cfRule type="containsText" dxfId="3" priority="48" operator="between" text="库存">
      <formula>NOT(ISERROR(SEARCH("库存",AS122)))</formula>
    </cfRule>
  </conditionalFormatting>
  <conditionalFormatting sqref="AS123">
    <cfRule type="cellIs" dxfId="2" priority="375" operator="lessThan">
      <formula>20</formula>
    </cfRule>
    <cfRule type="cellIs" dxfId="1" priority="211" operator="greaterThan">
      <formula>120</formula>
    </cfRule>
    <cfRule type="containsText" dxfId="3" priority="47" operator="between" text="库存">
      <formula>NOT(ISERROR(SEARCH("库存",AS123)))</formula>
    </cfRule>
  </conditionalFormatting>
  <conditionalFormatting sqref="AS124">
    <cfRule type="cellIs" dxfId="2" priority="374" operator="lessThan">
      <formula>20</formula>
    </cfRule>
    <cfRule type="cellIs" dxfId="1" priority="210" operator="greaterThan">
      <formula>120</formula>
    </cfRule>
    <cfRule type="containsText" dxfId="3" priority="46" operator="between" text="库存">
      <formula>NOT(ISERROR(SEARCH("库存",AS124)))</formula>
    </cfRule>
  </conditionalFormatting>
  <conditionalFormatting sqref="AS125">
    <cfRule type="cellIs" dxfId="2" priority="373" operator="lessThan">
      <formula>20</formula>
    </cfRule>
    <cfRule type="cellIs" dxfId="1" priority="209" operator="greaterThan">
      <formula>120</formula>
    </cfRule>
    <cfRule type="containsText" dxfId="3" priority="45" operator="between" text="库存">
      <formula>NOT(ISERROR(SEARCH("库存",AS125)))</formula>
    </cfRule>
  </conditionalFormatting>
  <conditionalFormatting sqref="AS126">
    <cfRule type="cellIs" dxfId="2" priority="372" operator="lessThan">
      <formula>20</formula>
    </cfRule>
    <cfRule type="cellIs" dxfId="1" priority="208" operator="greaterThan">
      <formula>120</formula>
    </cfRule>
    <cfRule type="containsText" dxfId="3" priority="44" operator="between" text="库存">
      <formula>NOT(ISERROR(SEARCH("库存",AS126)))</formula>
    </cfRule>
  </conditionalFormatting>
  <conditionalFormatting sqref="AS127">
    <cfRule type="cellIs" dxfId="2" priority="371" operator="lessThan">
      <formula>20</formula>
    </cfRule>
    <cfRule type="cellIs" dxfId="1" priority="207" operator="greaterThan">
      <formula>120</formula>
    </cfRule>
    <cfRule type="containsText" dxfId="3" priority="43" operator="between" text="库存">
      <formula>NOT(ISERROR(SEARCH("库存",AS127)))</formula>
    </cfRule>
  </conditionalFormatting>
  <conditionalFormatting sqref="AS128">
    <cfRule type="cellIs" dxfId="2" priority="370" operator="lessThan">
      <formula>20</formula>
    </cfRule>
    <cfRule type="cellIs" dxfId="1" priority="206" operator="greaterThan">
      <formula>120</formula>
    </cfRule>
    <cfRule type="containsText" dxfId="3" priority="42" operator="between" text="库存">
      <formula>NOT(ISERROR(SEARCH("库存",AS128)))</formula>
    </cfRule>
  </conditionalFormatting>
  <conditionalFormatting sqref="AS129">
    <cfRule type="cellIs" dxfId="2" priority="369" operator="lessThan">
      <formula>20</formula>
    </cfRule>
    <cfRule type="cellIs" dxfId="1" priority="205" operator="greaterThan">
      <formula>120</formula>
    </cfRule>
    <cfRule type="containsText" dxfId="3" priority="41" operator="between" text="库存">
      <formula>NOT(ISERROR(SEARCH("库存",AS129)))</formula>
    </cfRule>
  </conditionalFormatting>
  <conditionalFormatting sqref="AS130">
    <cfRule type="cellIs" dxfId="2" priority="368" operator="lessThan">
      <formula>20</formula>
    </cfRule>
    <cfRule type="cellIs" dxfId="1" priority="204" operator="greaterThan">
      <formula>120</formula>
    </cfRule>
    <cfRule type="containsText" dxfId="3" priority="40" operator="between" text="库存">
      <formula>NOT(ISERROR(SEARCH("库存",AS130)))</formula>
    </cfRule>
  </conditionalFormatting>
  <conditionalFormatting sqref="AS131">
    <cfRule type="cellIs" dxfId="2" priority="367" operator="lessThan">
      <formula>20</formula>
    </cfRule>
    <cfRule type="cellIs" dxfId="1" priority="203" operator="greaterThan">
      <formula>120</formula>
    </cfRule>
    <cfRule type="containsText" dxfId="3" priority="39" operator="between" text="库存">
      <formula>NOT(ISERROR(SEARCH("库存",AS131)))</formula>
    </cfRule>
  </conditionalFormatting>
  <conditionalFormatting sqref="AS132">
    <cfRule type="cellIs" dxfId="2" priority="366" operator="lessThan">
      <formula>20</formula>
    </cfRule>
    <cfRule type="cellIs" dxfId="1" priority="202" operator="greaterThan">
      <formula>120</formula>
    </cfRule>
    <cfRule type="containsText" dxfId="3" priority="38" operator="between" text="库存">
      <formula>NOT(ISERROR(SEARCH("库存",AS132)))</formula>
    </cfRule>
  </conditionalFormatting>
  <conditionalFormatting sqref="AS133">
    <cfRule type="cellIs" dxfId="2" priority="365" operator="lessThan">
      <formula>20</formula>
    </cfRule>
    <cfRule type="cellIs" dxfId="1" priority="201" operator="greaterThan">
      <formula>120</formula>
    </cfRule>
    <cfRule type="containsText" dxfId="3" priority="37" operator="between" text="库存">
      <formula>NOT(ISERROR(SEARCH("库存",AS133)))</formula>
    </cfRule>
  </conditionalFormatting>
  <conditionalFormatting sqref="AS134">
    <cfRule type="cellIs" dxfId="2" priority="364" operator="lessThan">
      <formula>20</formula>
    </cfRule>
    <cfRule type="cellIs" dxfId="1" priority="200" operator="greaterThan">
      <formula>120</formula>
    </cfRule>
    <cfRule type="containsText" dxfId="3" priority="36" operator="between" text="库存">
      <formula>NOT(ISERROR(SEARCH("库存",AS134)))</formula>
    </cfRule>
  </conditionalFormatting>
  <conditionalFormatting sqref="AS135">
    <cfRule type="cellIs" dxfId="2" priority="363" operator="lessThan">
      <formula>20</formula>
    </cfRule>
    <cfRule type="cellIs" dxfId="1" priority="199" operator="greaterThan">
      <formula>120</formula>
    </cfRule>
    <cfRule type="containsText" dxfId="3" priority="35" operator="between" text="库存">
      <formula>NOT(ISERROR(SEARCH("库存",AS135)))</formula>
    </cfRule>
  </conditionalFormatting>
  <conditionalFormatting sqref="AS136">
    <cfRule type="cellIs" dxfId="2" priority="362" operator="lessThan">
      <formula>20</formula>
    </cfRule>
    <cfRule type="cellIs" dxfId="1" priority="198" operator="greaterThan">
      <formula>120</formula>
    </cfRule>
    <cfRule type="containsText" dxfId="3" priority="34" operator="between" text="库存">
      <formula>NOT(ISERROR(SEARCH("库存",AS136)))</formula>
    </cfRule>
  </conditionalFormatting>
  <conditionalFormatting sqref="AS137">
    <cfRule type="cellIs" dxfId="2" priority="361" operator="lessThan">
      <formula>20</formula>
    </cfRule>
    <cfRule type="cellIs" dxfId="1" priority="197" operator="greaterThan">
      <formula>120</formula>
    </cfRule>
    <cfRule type="containsText" dxfId="3" priority="33" operator="between" text="库存">
      <formula>NOT(ISERROR(SEARCH("库存",AS137)))</formula>
    </cfRule>
  </conditionalFormatting>
  <conditionalFormatting sqref="AS138">
    <cfRule type="cellIs" dxfId="2" priority="360" operator="lessThan">
      <formula>20</formula>
    </cfRule>
    <cfRule type="cellIs" dxfId="1" priority="196" operator="greaterThan">
      <formula>120</formula>
    </cfRule>
    <cfRule type="containsText" dxfId="3" priority="32" operator="between" text="库存">
      <formula>NOT(ISERROR(SEARCH("库存",AS138)))</formula>
    </cfRule>
  </conditionalFormatting>
  <conditionalFormatting sqref="AS139">
    <cfRule type="cellIs" dxfId="2" priority="359" operator="lessThan">
      <formula>20</formula>
    </cfRule>
    <cfRule type="cellIs" dxfId="1" priority="195" operator="greaterThan">
      <formula>120</formula>
    </cfRule>
    <cfRule type="containsText" dxfId="3" priority="31" operator="between" text="库存">
      <formula>NOT(ISERROR(SEARCH("库存",AS139)))</formula>
    </cfRule>
  </conditionalFormatting>
  <conditionalFormatting sqref="AS140">
    <cfRule type="cellIs" dxfId="2" priority="358" operator="lessThan">
      <formula>20</formula>
    </cfRule>
    <cfRule type="cellIs" dxfId="1" priority="194" operator="greaterThan">
      <formula>120</formula>
    </cfRule>
    <cfRule type="containsText" dxfId="3" priority="30" operator="between" text="库存">
      <formula>NOT(ISERROR(SEARCH("库存",AS140)))</formula>
    </cfRule>
  </conditionalFormatting>
  <conditionalFormatting sqref="AS141">
    <cfRule type="cellIs" dxfId="2" priority="357" operator="lessThan">
      <formula>20</formula>
    </cfRule>
    <cfRule type="cellIs" dxfId="1" priority="193" operator="greaterThan">
      <formula>120</formula>
    </cfRule>
    <cfRule type="containsText" dxfId="3" priority="29" operator="between" text="库存">
      <formula>NOT(ISERROR(SEARCH("库存",AS141)))</formula>
    </cfRule>
  </conditionalFormatting>
  <conditionalFormatting sqref="AS142">
    <cfRule type="cellIs" dxfId="2" priority="356" operator="lessThan">
      <formula>20</formula>
    </cfRule>
    <cfRule type="cellIs" dxfId="1" priority="192" operator="greaterThan">
      <formula>120</formula>
    </cfRule>
    <cfRule type="containsText" dxfId="3" priority="28" operator="between" text="库存">
      <formula>NOT(ISERROR(SEARCH("库存",AS142)))</formula>
    </cfRule>
  </conditionalFormatting>
  <conditionalFormatting sqref="AS143">
    <cfRule type="cellIs" dxfId="2" priority="355" operator="lessThan">
      <formula>20</formula>
    </cfRule>
    <cfRule type="cellIs" dxfId="1" priority="191" operator="greaterThan">
      <formula>120</formula>
    </cfRule>
    <cfRule type="containsText" dxfId="3" priority="27" operator="between" text="库存">
      <formula>NOT(ISERROR(SEARCH("库存",AS143)))</formula>
    </cfRule>
  </conditionalFormatting>
  <conditionalFormatting sqref="AS144">
    <cfRule type="cellIs" dxfId="2" priority="354" operator="lessThan">
      <formula>20</formula>
    </cfRule>
    <cfRule type="cellIs" dxfId="1" priority="190" operator="greaterThan">
      <formula>120</formula>
    </cfRule>
    <cfRule type="containsText" dxfId="3" priority="26" operator="between" text="库存">
      <formula>NOT(ISERROR(SEARCH("库存",AS144)))</formula>
    </cfRule>
  </conditionalFormatting>
  <conditionalFormatting sqref="AS145">
    <cfRule type="cellIs" dxfId="2" priority="353" operator="lessThan">
      <formula>20</formula>
    </cfRule>
    <cfRule type="cellIs" dxfId="1" priority="189" operator="greaterThan">
      <formula>120</formula>
    </cfRule>
    <cfRule type="containsText" dxfId="3" priority="25" operator="between" text="库存">
      <formula>NOT(ISERROR(SEARCH("库存",AS145)))</formula>
    </cfRule>
  </conditionalFormatting>
  <conditionalFormatting sqref="AS146">
    <cfRule type="cellIs" dxfId="2" priority="352" operator="lessThan">
      <formula>20</formula>
    </cfRule>
    <cfRule type="cellIs" dxfId="1" priority="188" operator="greaterThan">
      <formula>120</formula>
    </cfRule>
    <cfRule type="containsText" dxfId="3" priority="24" operator="between" text="库存">
      <formula>NOT(ISERROR(SEARCH("库存",AS146)))</formula>
    </cfRule>
  </conditionalFormatting>
  <conditionalFormatting sqref="AS147">
    <cfRule type="cellIs" dxfId="2" priority="351" operator="lessThan">
      <formula>20</formula>
    </cfRule>
    <cfRule type="cellIs" dxfId="1" priority="187" operator="greaterThan">
      <formula>120</formula>
    </cfRule>
    <cfRule type="containsText" dxfId="3" priority="23" operator="between" text="库存">
      <formula>NOT(ISERROR(SEARCH("库存",AS147)))</formula>
    </cfRule>
  </conditionalFormatting>
  <conditionalFormatting sqref="AS148">
    <cfRule type="cellIs" dxfId="2" priority="350" operator="lessThan">
      <formula>20</formula>
    </cfRule>
    <cfRule type="cellIs" dxfId="1" priority="186" operator="greaterThan">
      <formula>120</formula>
    </cfRule>
    <cfRule type="containsText" dxfId="3" priority="22" operator="between" text="库存">
      <formula>NOT(ISERROR(SEARCH("库存",AS148)))</formula>
    </cfRule>
  </conditionalFormatting>
  <conditionalFormatting sqref="AS149">
    <cfRule type="cellIs" dxfId="2" priority="349" operator="lessThan">
      <formula>20</formula>
    </cfRule>
    <cfRule type="cellIs" dxfId="1" priority="185" operator="greaterThan">
      <formula>120</formula>
    </cfRule>
    <cfRule type="containsText" dxfId="3" priority="21" operator="between" text="库存">
      <formula>NOT(ISERROR(SEARCH("库存",AS149)))</formula>
    </cfRule>
  </conditionalFormatting>
  <conditionalFormatting sqref="AS150">
    <cfRule type="cellIs" dxfId="2" priority="348" operator="lessThan">
      <formula>20</formula>
    </cfRule>
    <cfRule type="cellIs" dxfId="1" priority="184" operator="greaterThan">
      <formula>120</formula>
    </cfRule>
    <cfRule type="containsText" dxfId="3" priority="20" operator="between" text="库存">
      <formula>NOT(ISERROR(SEARCH("库存",AS150)))</formula>
    </cfRule>
  </conditionalFormatting>
  <conditionalFormatting sqref="AS151">
    <cfRule type="cellIs" dxfId="2" priority="347" operator="lessThan">
      <formula>20</formula>
    </cfRule>
    <cfRule type="cellIs" dxfId="1" priority="183" operator="greaterThan">
      <formula>120</formula>
    </cfRule>
    <cfRule type="containsText" dxfId="3" priority="19" operator="between" text="库存">
      <formula>NOT(ISERROR(SEARCH("库存",AS151)))</formula>
    </cfRule>
  </conditionalFormatting>
  <conditionalFormatting sqref="AS152">
    <cfRule type="cellIs" dxfId="2" priority="346" operator="lessThan">
      <formula>20</formula>
    </cfRule>
    <cfRule type="cellIs" dxfId="1" priority="182" operator="greaterThan">
      <formula>120</formula>
    </cfRule>
    <cfRule type="containsText" dxfId="3" priority="18" operator="between" text="库存">
      <formula>NOT(ISERROR(SEARCH("库存",AS152)))</formula>
    </cfRule>
  </conditionalFormatting>
  <conditionalFormatting sqref="AS153">
    <cfRule type="cellIs" dxfId="2" priority="345" operator="lessThan">
      <formula>20</formula>
    </cfRule>
    <cfRule type="cellIs" dxfId="1" priority="181" operator="greaterThan">
      <formula>120</formula>
    </cfRule>
    <cfRule type="containsText" dxfId="3" priority="17" operator="between" text="库存">
      <formula>NOT(ISERROR(SEARCH("库存",AS153)))</formula>
    </cfRule>
  </conditionalFormatting>
  <conditionalFormatting sqref="AS154">
    <cfRule type="cellIs" dxfId="2" priority="344" operator="lessThan">
      <formula>20</formula>
    </cfRule>
    <cfRule type="cellIs" dxfId="1" priority="180" operator="greaterThan">
      <formula>120</formula>
    </cfRule>
    <cfRule type="containsText" dxfId="3" priority="16" operator="between" text="库存">
      <formula>NOT(ISERROR(SEARCH("库存",AS154)))</formula>
    </cfRule>
  </conditionalFormatting>
  <conditionalFormatting sqref="AS155">
    <cfRule type="cellIs" dxfId="2" priority="343" operator="lessThan">
      <formula>20</formula>
    </cfRule>
    <cfRule type="cellIs" dxfId="1" priority="179" operator="greaterThan">
      <formula>120</formula>
    </cfRule>
    <cfRule type="containsText" dxfId="3" priority="15" operator="between" text="库存">
      <formula>NOT(ISERROR(SEARCH("库存",AS155)))</formula>
    </cfRule>
  </conditionalFormatting>
  <conditionalFormatting sqref="AS156">
    <cfRule type="cellIs" dxfId="2" priority="342" operator="lessThan">
      <formula>20</formula>
    </cfRule>
    <cfRule type="cellIs" dxfId="1" priority="178" operator="greaterThan">
      <formula>120</formula>
    </cfRule>
    <cfRule type="containsText" dxfId="3" priority="14" operator="between" text="库存">
      <formula>NOT(ISERROR(SEARCH("库存",AS156)))</formula>
    </cfRule>
  </conditionalFormatting>
  <conditionalFormatting sqref="AS157">
    <cfRule type="cellIs" dxfId="2" priority="341" operator="lessThan">
      <formula>20</formula>
    </cfRule>
    <cfRule type="cellIs" dxfId="1" priority="177" operator="greaterThan">
      <formula>120</formula>
    </cfRule>
    <cfRule type="containsText" dxfId="3" priority="13" operator="between" text="库存">
      <formula>NOT(ISERROR(SEARCH("库存",AS157)))</formula>
    </cfRule>
  </conditionalFormatting>
  <conditionalFormatting sqref="AS158">
    <cfRule type="cellIs" dxfId="2" priority="340" operator="lessThan">
      <formula>20</formula>
    </cfRule>
    <cfRule type="cellIs" dxfId="1" priority="176" operator="greaterThan">
      <formula>120</formula>
    </cfRule>
    <cfRule type="containsText" dxfId="3" priority="12" operator="between" text="库存">
      <formula>NOT(ISERROR(SEARCH("库存",AS158)))</formula>
    </cfRule>
  </conditionalFormatting>
  <conditionalFormatting sqref="AS159">
    <cfRule type="cellIs" dxfId="2" priority="339" operator="lessThan">
      <formula>20</formula>
    </cfRule>
    <cfRule type="cellIs" dxfId="1" priority="175" operator="greaterThan">
      <formula>120</formula>
    </cfRule>
    <cfRule type="containsText" dxfId="3" priority="11" operator="between" text="库存">
      <formula>NOT(ISERROR(SEARCH("库存",AS159)))</formula>
    </cfRule>
  </conditionalFormatting>
  <conditionalFormatting sqref="AS160">
    <cfRule type="cellIs" dxfId="2" priority="338" operator="lessThan">
      <formula>20</formula>
    </cfRule>
    <cfRule type="cellIs" dxfId="1" priority="174" operator="greaterThan">
      <formula>120</formula>
    </cfRule>
    <cfRule type="containsText" dxfId="3" priority="10" operator="between" text="库存">
      <formula>NOT(ISERROR(SEARCH("库存",AS160)))</formula>
    </cfRule>
  </conditionalFormatting>
  <conditionalFormatting sqref="AS161">
    <cfRule type="cellIs" dxfId="2" priority="337" operator="lessThan">
      <formula>20</formula>
    </cfRule>
    <cfRule type="cellIs" dxfId="1" priority="173" operator="greaterThan">
      <formula>120</formula>
    </cfRule>
    <cfRule type="containsText" dxfId="3" priority="9" operator="between" text="库存">
      <formula>NOT(ISERROR(SEARCH("库存",AS161)))</formula>
    </cfRule>
  </conditionalFormatting>
  <conditionalFormatting sqref="AS162">
    <cfRule type="cellIs" dxfId="2" priority="336" operator="lessThan">
      <formula>20</formula>
    </cfRule>
    <cfRule type="cellIs" dxfId="1" priority="172" operator="greaterThan">
      <formula>120</formula>
    </cfRule>
    <cfRule type="containsText" dxfId="3" priority="8" operator="between" text="库存">
      <formula>NOT(ISERROR(SEARCH("库存",AS162)))</formula>
    </cfRule>
  </conditionalFormatting>
  <conditionalFormatting sqref="AS163">
    <cfRule type="cellIs" dxfId="2" priority="335" operator="lessThan">
      <formula>20</formula>
    </cfRule>
    <cfRule type="cellIs" dxfId="1" priority="171" operator="greaterThan">
      <formula>120</formula>
    </cfRule>
    <cfRule type="containsText" dxfId="3" priority="7" operator="between" text="库存">
      <formula>NOT(ISERROR(SEARCH("库存",AS163)))</formula>
    </cfRule>
  </conditionalFormatting>
  <conditionalFormatting sqref="AS164">
    <cfRule type="cellIs" dxfId="2" priority="334" operator="lessThan">
      <formula>20</formula>
    </cfRule>
    <cfRule type="cellIs" dxfId="1" priority="170" operator="greaterThan">
      <formula>120</formula>
    </cfRule>
    <cfRule type="containsText" dxfId="3" priority="6" operator="between" text="库存">
      <formula>NOT(ISERROR(SEARCH("库存",AS164)))</formula>
    </cfRule>
  </conditionalFormatting>
  <conditionalFormatting sqref="AS165">
    <cfRule type="cellIs" dxfId="2" priority="333" operator="lessThan">
      <formula>20</formula>
    </cfRule>
    <cfRule type="cellIs" dxfId="1" priority="169" operator="greaterThan">
      <formula>120</formula>
    </cfRule>
    <cfRule type="containsText" dxfId="3" priority="5" operator="between" text="库存">
      <formula>NOT(ISERROR(SEARCH("库存",AS165)))</formula>
    </cfRule>
  </conditionalFormatting>
  <conditionalFormatting sqref="AS166">
    <cfRule type="cellIs" dxfId="2" priority="332" operator="lessThan">
      <formula>20</formula>
    </cfRule>
    <cfRule type="cellIs" dxfId="1" priority="168" operator="greaterThan">
      <formula>120</formula>
    </cfRule>
    <cfRule type="containsText" dxfId="3" priority="4" operator="between" text="库存">
      <formula>NOT(ISERROR(SEARCH("库存",AS166)))</formula>
    </cfRule>
  </conditionalFormatting>
  <conditionalFormatting sqref="AS167">
    <cfRule type="cellIs" dxfId="2" priority="331" operator="lessThan">
      <formula>20</formula>
    </cfRule>
    <cfRule type="cellIs" dxfId="1" priority="167" operator="greaterThan">
      <formula>120</formula>
    </cfRule>
    <cfRule type="containsText" dxfId="3" priority="3" operator="between" text="库存">
      <formula>NOT(ISERROR(SEARCH("库存",AS167)))</formula>
    </cfRule>
  </conditionalFormatting>
  <conditionalFormatting sqref="AS168">
    <cfRule type="cellIs" dxfId="2" priority="330" operator="lessThan">
      <formula>20</formula>
    </cfRule>
    <cfRule type="cellIs" dxfId="1" priority="166" operator="greaterThan">
      <formula>120</formula>
    </cfRule>
    <cfRule type="containsText" dxfId="3" priority="2" operator="between" text="库存">
      <formula>NOT(ISERROR(SEARCH("库存",AS168)))</formula>
    </cfRule>
  </conditionalFormatting>
  <conditionalFormatting sqref="AS169">
    <cfRule type="cellIs" dxfId="2" priority="329" operator="lessThan">
      <formula>20</formula>
    </cfRule>
    <cfRule type="cellIs" dxfId="1" priority="165" operator="greaterThan">
      <formula>120</formula>
    </cfRule>
    <cfRule type="containsText" dxfId="3" priority="1" operator="between" text="库存">
      <formula>NOT(ISERROR(SEARCH("库存",AS169)))</formula>
    </cfRule>
  </conditionalFormatting>
  <conditionalFormatting sqref="AS1:AS5 AS170:AS1048576">
    <cfRule type="containsText" dxfId="3" priority="985" operator="between" text="库存">
      <formula>NOT(ISERROR(SEARCH("库存",AS1)))</formula>
    </cfRule>
    <cfRule type="cellIs" dxfId="1" priority="986" operator="greaterThan">
      <formula>120</formula>
    </cfRule>
    <cfRule type="cellIs" dxfId="2" priority="987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2475</v>
      </c>
      <c r="B1" s="2">
        <f>B12</f>
        <v>43255</v>
      </c>
    </row>
    <row r="2" spans="1:2">
      <c r="A2" s="1" t="s">
        <v>2476</v>
      </c>
      <c r="B2" s="2">
        <v>43282</v>
      </c>
    </row>
    <row r="3" spans="1:2">
      <c r="A3" s="1"/>
      <c r="B3" s="1"/>
    </row>
    <row r="4" spans="1:2">
      <c r="A4" s="1" t="s">
        <v>2477</v>
      </c>
      <c r="B4" s="3">
        <f>B2+1</f>
        <v>43283</v>
      </c>
    </row>
    <row r="5" spans="1:2">
      <c r="A5" s="1" t="s">
        <v>2478</v>
      </c>
      <c r="B5" s="4">
        <f>B2</f>
        <v>43282</v>
      </c>
    </row>
    <row r="6" spans="1:2">
      <c r="A6" s="1" t="s">
        <v>2479</v>
      </c>
      <c r="B6" s="3">
        <f>B5-6</f>
        <v>43276</v>
      </c>
    </row>
    <row r="7" spans="1:2">
      <c r="A7" s="1" t="s">
        <v>2480</v>
      </c>
      <c r="B7" s="3">
        <f>B5-7</f>
        <v>43275</v>
      </c>
    </row>
    <row r="8" spans="1:2">
      <c r="A8" s="1" t="s">
        <v>2481</v>
      </c>
      <c r="B8" s="3">
        <f>B5-13</f>
        <v>43269</v>
      </c>
    </row>
    <row r="9" spans="1:2">
      <c r="A9" s="1" t="s">
        <v>2482</v>
      </c>
      <c r="B9" s="3">
        <f>B5-14</f>
        <v>43268</v>
      </c>
    </row>
    <row r="10" spans="1:2">
      <c r="A10" s="1" t="s">
        <v>2483</v>
      </c>
      <c r="B10" s="3">
        <f>B5-20</f>
        <v>43262</v>
      </c>
    </row>
    <row r="11" spans="1:2">
      <c r="A11" s="1" t="s">
        <v>2484</v>
      </c>
      <c r="B11" s="3">
        <f>B5-21</f>
        <v>43261</v>
      </c>
    </row>
    <row r="12" spans="1:2">
      <c r="A12" s="1" t="s">
        <v>2485</v>
      </c>
      <c r="B12" s="3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</Properties>
</file>